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403226FE-B395-4597-AE1E-199D7C86264C}" xr6:coauthVersionLast="47" xr6:coauthVersionMax="47" xr10:uidLastSave="{00000000-0000-0000-0000-000000000000}"/>
  <bookViews>
    <workbookView xWindow="38280" yWindow="-120" windowWidth="29040" windowHeight="15720" tabRatio="857" activeTab="3" xr2:uid="{00000000-000D-0000-FFFF-FFFF00000000}"/>
  </bookViews>
  <sheets>
    <sheet name="Sprint Qual" sheetId="14" r:id="rId1"/>
    <sheet name="Sprint" sheetId="15" r:id="rId2"/>
    <sheet name="Sprint_Trueskill" sheetId="24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Individual Pursuit" sheetId="3" r:id="rId11"/>
    <sheet name="Riders" sheetId="10" r:id="rId12"/>
    <sheet name="Elimination Race" sheetId="2" r:id="rId13"/>
    <sheet name="Scratch" sheetId="11" r:id="rId14"/>
    <sheet name="Points" sheetId="9" r:id="rId15"/>
    <sheet name="500m Time Trial" sheetId="1" r:id="rId16"/>
    <sheet name="Keirin" sheetId="13" r:id="rId17"/>
    <sheet name="Keirin_Trueskill" sheetId="25" r:id="rId18"/>
  </sheets>
  <definedNames>
    <definedName name="_xlnm._FilterDatabase" localSheetId="15" hidden="1">'500m Time Trial'!$A$1:$O$304</definedName>
    <definedName name="_xlnm._FilterDatabase" localSheetId="12" hidden="1">'Elimination Race'!$A$1:$L$186</definedName>
    <definedName name="_xlnm._FilterDatabase" localSheetId="10" hidden="1">'Individual Pursuit'!$A$1:$AI$286</definedName>
    <definedName name="_xlnm._FilterDatabase" localSheetId="16" hidden="1">Keirin!$A$1:$K$4355</definedName>
    <definedName name="_xlnm._FilterDatabase" localSheetId="17">Keirin_Trueskill!$A$1:$J$3935</definedName>
    <definedName name="_xlnm._FilterDatabase" localSheetId="5" hidden="1">Madison!$A$1:$AA$289</definedName>
    <definedName name="_xlnm._FilterDatabase" localSheetId="8" hidden="1">'OM-Elimination'!$A$1:$N$430</definedName>
    <definedName name="_xlnm._FilterDatabase" localSheetId="9" hidden="1">'OM-Points'!$A$1:$Y$603</definedName>
    <definedName name="_xlnm._FilterDatabase" localSheetId="6" hidden="1">'OM-Scratch'!$A$1:$J$444</definedName>
    <definedName name="_xlnm._FilterDatabase" localSheetId="7" hidden="1">'OM-Tempo'!$A$1:$AM$506</definedName>
    <definedName name="_xlnm._FilterDatabase" localSheetId="14" hidden="1">Points!$A$1:$W$109</definedName>
    <definedName name="_xlnm._FilterDatabase" localSheetId="11" hidden="1">Riders!$A$1:$D$4716</definedName>
    <definedName name="_xlnm._FilterDatabase" localSheetId="13" hidden="1">Scratch!$A$1:$J$257</definedName>
    <definedName name="_xlnm._FilterDatabase" localSheetId="1" hidden="1">Sprint!$A$1:$S$1365</definedName>
    <definedName name="_xlnm._FilterDatabase" localSheetId="0" hidden="1">'Sprint Qual'!$A$1:$M$881</definedName>
    <definedName name="_xlnm._FilterDatabase" localSheetId="2" hidden="1">Sprint_Trueskill!$A$1:$N$1699</definedName>
    <definedName name="_xlnm._FilterDatabase" localSheetId="4" hidden="1">'Team Pursuit'!$A$1:$BC$561</definedName>
    <definedName name="_xlnm._FilterDatabase" localSheetId="3" hidden="1">'Team Sprint'!$A$1:$V$320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0" i="16" l="1"/>
  <c r="V20" i="16" s="1"/>
  <c r="O21" i="16"/>
  <c r="V21" i="16" s="1"/>
  <c r="O22" i="16"/>
  <c r="V22" i="16" s="1"/>
  <c r="O23" i="16"/>
  <c r="V23" i="16" s="1"/>
  <c r="K2" i="16"/>
  <c r="L2" i="16"/>
  <c r="M2" i="16"/>
  <c r="K3" i="16"/>
  <c r="L3" i="16"/>
  <c r="M3" i="16"/>
  <c r="K4" i="16"/>
  <c r="L4" i="16"/>
  <c r="M4" i="16"/>
  <c r="K5" i="16"/>
  <c r="L5" i="16"/>
  <c r="M5" i="16"/>
  <c r="K6" i="16"/>
  <c r="L6" i="16"/>
  <c r="M6" i="16"/>
  <c r="K7" i="16"/>
  <c r="L7" i="16"/>
  <c r="M7" i="16"/>
  <c r="K8" i="16"/>
  <c r="L8" i="16"/>
  <c r="M8" i="16"/>
  <c r="K9" i="16"/>
  <c r="L9" i="16"/>
  <c r="M9" i="16"/>
  <c r="K10" i="16"/>
  <c r="L10" i="16"/>
  <c r="M10" i="16"/>
  <c r="K11" i="16"/>
  <c r="L11" i="16"/>
  <c r="M11" i="16"/>
  <c r="K12" i="16"/>
  <c r="L12" i="16"/>
  <c r="M12" i="16"/>
  <c r="K13" i="16"/>
  <c r="L13" i="16"/>
  <c r="M13" i="16"/>
  <c r="K14" i="16"/>
  <c r="L14" i="16"/>
  <c r="M14" i="16"/>
  <c r="K15" i="16"/>
  <c r="L15" i="16"/>
  <c r="M15" i="16"/>
  <c r="K16" i="16"/>
  <c r="L16" i="16"/>
  <c r="M16" i="16"/>
  <c r="K17" i="16"/>
  <c r="L17" i="16"/>
  <c r="M17" i="16"/>
  <c r="K18" i="16"/>
  <c r="L18" i="16"/>
  <c r="M18" i="16"/>
  <c r="K19" i="16"/>
  <c r="L19" i="16"/>
  <c r="M19" i="16"/>
  <c r="K20" i="16"/>
  <c r="L20" i="16"/>
  <c r="M20" i="16"/>
  <c r="K21" i="16"/>
  <c r="L21" i="16"/>
  <c r="M21" i="16"/>
  <c r="K22" i="16"/>
  <c r="L22" i="16"/>
  <c r="M22" i="16"/>
  <c r="K23" i="16"/>
  <c r="L23" i="16"/>
  <c r="M23" i="16"/>
  <c r="O2" i="16"/>
  <c r="V2" i="16" s="1"/>
  <c r="O3" i="16"/>
  <c r="V3" i="16" s="1"/>
  <c r="O4" i="16"/>
  <c r="V4" i="16" s="1"/>
  <c r="O5" i="16"/>
  <c r="V5" i="16" s="1"/>
  <c r="O6" i="16"/>
  <c r="V6" i="16" s="1"/>
  <c r="O7" i="16"/>
  <c r="V7" i="16" s="1"/>
  <c r="O8" i="16"/>
  <c r="V8" i="16" s="1"/>
  <c r="O9" i="16"/>
  <c r="V9" i="16" s="1"/>
  <c r="O10" i="16"/>
  <c r="V10" i="16" s="1"/>
  <c r="O11" i="16"/>
  <c r="V11" i="16" s="1"/>
  <c r="O12" i="16"/>
  <c r="V12" i="16" s="1"/>
  <c r="O13" i="16"/>
  <c r="V13" i="16" s="1"/>
  <c r="O14" i="16"/>
  <c r="V14" i="16" s="1"/>
  <c r="O15" i="16"/>
  <c r="V15" i="16" s="1"/>
  <c r="O16" i="16"/>
  <c r="V16" i="16" s="1"/>
  <c r="O17" i="16"/>
  <c r="O18" i="16"/>
  <c r="V18" i="16" s="1"/>
  <c r="O19" i="16"/>
  <c r="V19" i="16" s="1"/>
  <c r="BC4" i="12"/>
  <c r="BC6" i="12"/>
  <c r="BC8" i="12"/>
  <c r="BC13" i="12"/>
  <c r="BC20" i="12"/>
  <c r="BC25" i="12"/>
  <c r="L2" i="12"/>
  <c r="M2" i="12"/>
  <c r="N2" i="12"/>
  <c r="O2" i="12"/>
  <c r="Q2" i="12"/>
  <c r="BC2" i="12" s="1"/>
  <c r="R2" i="12"/>
  <c r="S2" i="12"/>
  <c r="T2" i="12"/>
  <c r="U2" i="12"/>
  <c r="V2" i="12"/>
  <c r="L3" i="12"/>
  <c r="M3" i="12"/>
  <c r="N3" i="12"/>
  <c r="O3" i="12"/>
  <c r="Q3" i="12"/>
  <c r="BC3" i="12" s="1"/>
  <c r="R3" i="12"/>
  <c r="S3" i="12"/>
  <c r="T3" i="12"/>
  <c r="U3" i="12"/>
  <c r="V3" i="12"/>
  <c r="L4" i="12"/>
  <c r="M4" i="12"/>
  <c r="N4" i="12"/>
  <c r="O4" i="12"/>
  <c r="Q4" i="12"/>
  <c r="R4" i="12"/>
  <c r="S4" i="12"/>
  <c r="T4" i="12"/>
  <c r="U4" i="12"/>
  <c r="V4" i="12"/>
  <c r="L5" i="12"/>
  <c r="M5" i="12"/>
  <c r="N5" i="12"/>
  <c r="O5" i="12"/>
  <c r="Q5" i="12"/>
  <c r="BC5" i="12" s="1"/>
  <c r="R5" i="12"/>
  <c r="S5" i="12"/>
  <c r="T5" i="12"/>
  <c r="U5" i="12"/>
  <c r="V5" i="12"/>
  <c r="L6" i="12"/>
  <c r="M6" i="12"/>
  <c r="N6" i="12"/>
  <c r="O6" i="12"/>
  <c r="Q6" i="12"/>
  <c r="R6" i="12"/>
  <c r="S6" i="12"/>
  <c r="T6" i="12"/>
  <c r="U6" i="12"/>
  <c r="V6" i="12"/>
  <c r="L7" i="12"/>
  <c r="M7" i="12"/>
  <c r="N7" i="12"/>
  <c r="O7" i="12"/>
  <c r="Q7" i="12"/>
  <c r="BC7" i="12" s="1"/>
  <c r="R7" i="12"/>
  <c r="S7" i="12"/>
  <c r="T7" i="12"/>
  <c r="U7" i="12"/>
  <c r="V7" i="12"/>
  <c r="L8" i="12"/>
  <c r="M8" i="12"/>
  <c r="N8" i="12"/>
  <c r="O8" i="12"/>
  <c r="Q8" i="12"/>
  <c r="R8" i="12"/>
  <c r="S8" i="12"/>
  <c r="T8" i="12"/>
  <c r="U8" i="12"/>
  <c r="V8" i="12"/>
  <c r="L9" i="12"/>
  <c r="M9" i="12"/>
  <c r="N9" i="12"/>
  <c r="O9" i="12"/>
  <c r="Q9" i="12"/>
  <c r="BC9" i="12" s="1"/>
  <c r="R9" i="12"/>
  <c r="S9" i="12"/>
  <c r="T9" i="12"/>
  <c r="U9" i="12"/>
  <c r="V9" i="12"/>
  <c r="L10" i="12"/>
  <c r="M10" i="12"/>
  <c r="N10" i="12"/>
  <c r="O10" i="12"/>
  <c r="Q10" i="12"/>
  <c r="BC10" i="12" s="1"/>
  <c r="R10" i="12"/>
  <c r="S10" i="12"/>
  <c r="T10" i="12"/>
  <c r="U10" i="12"/>
  <c r="V10" i="12"/>
  <c r="L11" i="12"/>
  <c r="M11" i="12"/>
  <c r="N11" i="12"/>
  <c r="O11" i="12"/>
  <c r="Q11" i="12"/>
  <c r="BC11" i="12" s="1"/>
  <c r="R11" i="12"/>
  <c r="S11" i="12"/>
  <c r="T11" i="12"/>
  <c r="U11" i="12"/>
  <c r="V11" i="12"/>
  <c r="L12" i="12"/>
  <c r="M12" i="12"/>
  <c r="N12" i="12"/>
  <c r="O12" i="12"/>
  <c r="Q12" i="12"/>
  <c r="BC12" i="12" s="1"/>
  <c r="R12" i="12"/>
  <c r="S12" i="12"/>
  <c r="T12" i="12"/>
  <c r="U12" i="12"/>
  <c r="V12" i="12"/>
  <c r="L13" i="12"/>
  <c r="M13" i="12"/>
  <c r="N13" i="12"/>
  <c r="O13" i="12"/>
  <c r="Q13" i="12"/>
  <c r="R13" i="12"/>
  <c r="S13" i="12"/>
  <c r="T13" i="12"/>
  <c r="U13" i="12"/>
  <c r="V13" i="12"/>
  <c r="L14" i="12"/>
  <c r="M14" i="12"/>
  <c r="N14" i="12"/>
  <c r="O14" i="12"/>
  <c r="Q14" i="12"/>
  <c r="BC14" i="12" s="1"/>
  <c r="R14" i="12"/>
  <c r="S14" i="12"/>
  <c r="T14" i="12"/>
  <c r="U14" i="12"/>
  <c r="V14" i="12"/>
  <c r="L15" i="12"/>
  <c r="M15" i="12"/>
  <c r="N15" i="12"/>
  <c r="O15" i="12"/>
  <c r="Q15" i="12"/>
  <c r="BC15" i="12" s="1"/>
  <c r="R15" i="12"/>
  <c r="S15" i="12"/>
  <c r="T15" i="12"/>
  <c r="U15" i="12"/>
  <c r="V15" i="12"/>
  <c r="L16" i="12"/>
  <c r="M16" i="12"/>
  <c r="N16" i="12"/>
  <c r="O16" i="12"/>
  <c r="Q16" i="12"/>
  <c r="BC16" i="12" s="1"/>
  <c r="R16" i="12"/>
  <c r="S16" i="12"/>
  <c r="T16" i="12"/>
  <c r="U16" i="12"/>
  <c r="V16" i="12"/>
  <c r="L17" i="12"/>
  <c r="M17" i="12"/>
  <c r="N17" i="12"/>
  <c r="O17" i="12"/>
  <c r="Q17" i="12"/>
  <c r="BC17" i="12" s="1"/>
  <c r="R17" i="12"/>
  <c r="S17" i="12"/>
  <c r="T17" i="12"/>
  <c r="U17" i="12"/>
  <c r="V17" i="12"/>
  <c r="L18" i="12"/>
  <c r="M18" i="12"/>
  <c r="N18" i="12"/>
  <c r="O18" i="12"/>
  <c r="Q18" i="12"/>
  <c r="BC18" i="12" s="1"/>
  <c r="R18" i="12"/>
  <c r="S18" i="12"/>
  <c r="T18" i="12"/>
  <c r="U18" i="12"/>
  <c r="V18" i="12"/>
  <c r="L19" i="12"/>
  <c r="M19" i="12"/>
  <c r="N19" i="12"/>
  <c r="O19" i="12"/>
  <c r="Q19" i="12"/>
  <c r="BC19" i="12" s="1"/>
  <c r="R19" i="12"/>
  <c r="S19" i="12"/>
  <c r="T19" i="12"/>
  <c r="U19" i="12"/>
  <c r="V19" i="12"/>
  <c r="L20" i="12"/>
  <c r="M20" i="12"/>
  <c r="N20" i="12"/>
  <c r="O20" i="12"/>
  <c r="Q20" i="12"/>
  <c r="R20" i="12"/>
  <c r="S20" i="12"/>
  <c r="T20" i="12"/>
  <c r="U20" i="12"/>
  <c r="V20" i="12"/>
  <c r="L21" i="12"/>
  <c r="M21" i="12"/>
  <c r="N21" i="12"/>
  <c r="O21" i="12"/>
  <c r="Q21" i="12"/>
  <c r="BC21" i="12" s="1"/>
  <c r="R21" i="12"/>
  <c r="S21" i="12"/>
  <c r="T21" i="12"/>
  <c r="U21" i="12"/>
  <c r="V21" i="12"/>
  <c r="L22" i="12"/>
  <c r="M22" i="12"/>
  <c r="N22" i="12"/>
  <c r="O22" i="12"/>
  <c r="Q22" i="12"/>
  <c r="BC22" i="12" s="1"/>
  <c r="R22" i="12"/>
  <c r="S22" i="12"/>
  <c r="T22" i="12"/>
  <c r="U22" i="12"/>
  <c r="V22" i="12"/>
  <c r="L23" i="12"/>
  <c r="M23" i="12"/>
  <c r="N23" i="12"/>
  <c r="O23" i="12"/>
  <c r="Q23" i="12"/>
  <c r="BC23" i="12" s="1"/>
  <c r="R23" i="12"/>
  <c r="S23" i="12"/>
  <c r="T23" i="12"/>
  <c r="U23" i="12"/>
  <c r="V23" i="12"/>
  <c r="L24" i="12"/>
  <c r="M24" i="12"/>
  <c r="N24" i="12"/>
  <c r="O24" i="12"/>
  <c r="Q24" i="12"/>
  <c r="BC24" i="12" s="1"/>
  <c r="R24" i="12"/>
  <c r="S24" i="12"/>
  <c r="T24" i="12"/>
  <c r="U24" i="12"/>
  <c r="V24" i="12"/>
  <c r="L25" i="12"/>
  <c r="M25" i="12"/>
  <c r="N25" i="12"/>
  <c r="O25" i="12"/>
  <c r="Q25" i="12"/>
  <c r="R25" i="12"/>
  <c r="S25" i="12"/>
  <c r="T25" i="12"/>
  <c r="U25" i="12"/>
  <c r="V25" i="12"/>
  <c r="L26" i="12"/>
  <c r="M26" i="12"/>
  <c r="N26" i="12"/>
  <c r="O26" i="12"/>
  <c r="Q26" i="12"/>
  <c r="BC26" i="12" s="1"/>
  <c r="R26" i="12"/>
  <c r="S26" i="12"/>
  <c r="T26" i="12"/>
  <c r="U26" i="12"/>
  <c r="V26" i="12"/>
  <c r="R53" i="15"/>
  <c r="O53" i="15"/>
  <c r="O51" i="15"/>
  <c r="P51" i="15" s="1"/>
  <c r="L51" i="15"/>
  <c r="I3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2" i="15"/>
  <c r="M50" i="15"/>
  <c r="M51" i="15"/>
  <c r="M52" i="15"/>
  <c r="M53" i="15"/>
  <c r="M54" i="15"/>
  <c r="M55" i="15"/>
  <c r="M56" i="15"/>
  <c r="M57" i="15"/>
  <c r="P50" i="15"/>
  <c r="P52" i="15"/>
  <c r="P53" i="15"/>
  <c r="P54" i="15"/>
  <c r="P55" i="15"/>
  <c r="P56" i="15"/>
  <c r="P57" i="15"/>
  <c r="S2" i="15"/>
  <c r="S3" i="15"/>
  <c r="S4" i="15"/>
  <c r="S5" i="15"/>
  <c r="S6" i="15"/>
  <c r="S7" i="15"/>
  <c r="S8" i="15"/>
  <c r="S9" i="15"/>
  <c r="S10" i="15"/>
  <c r="S11" i="15"/>
  <c r="S12" i="15"/>
  <c r="S13" i="15"/>
  <c r="S14" i="15"/>
  <c r="S15" i="15"/>
  <c r="S16" i="15"/>
  <c r="S17" i="15"/>
  <c r="S18" i="15"/>
  <c r="S19" i="15"/>
  <c r="S20" i="15"/>
  <c r="S21" i="15"/>
  <c r="S22" i="15"/>
  <c r="S23" i="15"/>
  <c r="S24" i="15"/>
  <c r="S25" i="15"/>
  <c r="S26" i="15"/>
  <c r="S27" i="15"/>
  <c r="S28" i="15"/>
  <c r="S29" i="15"/>
  <c r="S30" i="15"/>
  <c r="S31" i="15"/>
  <c r="S32" i="15"/>
  <c r="S33" i="15"/>
  <c r="S34" i="15"/>
  <c r="S35" i="15"/>
  <c r="S36" i="15"/>
  <c r="S37" i="15"/>
  <c r="S38" i="15"/>
  <c r="S39" i="15"/>
  <c r="S40" i="15"/>
  <c r="S41" i="15"/>
  <c r="S42" i="15"/>
  <c r="S43" i="15"/>
  <c r="S44" i="15"/>
  <c r="S45" i="15"/>
  <c r="S46" i="15"/>
  <c r="S47" i="15"/>
  <c r="S48" i="15"/>
  <c r="S49" i="15"/>
  <c r="S50" i="15"/>
  <c r="S51" i="15"/>
  <c r="S52" i="15"/>
  <c r="S53" i="15"/>
  <c r="S54" i="15"/>
  <c r="S55" i="15"/>
  <c r="S56" i="15"/>
  <c r="S57" i="15"/>
  <c r="S1556" i="15"/>
  <c r="S1557" i="15"/>
  <c r="S1558" i="15"/>
  <c r="S1559" i="15"/>
  <c r="S1560" i="15"/>
  <c r="S1561" i="15"/>
  <c r="S1562" i="15"/>
  <c r="S1563" i="15"/>
  <c r="S1564" i="15"/>
  <c r="S1565" i="15"/>
  <c r="S1566" i="15"/>
  <c r="S1567" i="15"/>
  <c r="S1568" i="15"/>
  <c r="S1569" i="15"/>
  <c r="S1570" i="15"/>
  <c r="S1571" i="15"/>
  <c r="P2" i="15"/>
  <c r="P3" i="15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40" i="15"/>
  <c r="P41" i="15"/>
  <c r="P42" i="15"/>
  <c r="P43" i="15"/>
  <c r="P44" i="15"/>
  <c r="P45" i="15"/>
  <c r="P46" i="15"/>
  <c r="P47" i="15"/>
  <c r="P48" i="15"/>
  <c r="P49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1570" i="15"/>
  <c r="M1571" i="15"/>
  <c r="M2" i="15"/>
  <c r="M3" i="15"/>
  <c r="M4" i="15"/>
  <c r="O42" i="15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2" i="14"/>
  <c r="K6" i="14"/>
  <c r="K7" i="14"/>
  <c r="K13" i="14"/>
  <c r="K16" i="14"/>
  <c r="K18" i="14"/>
  <c r="K19" i="14"/>
  <c r="K25" i="14"/>
  <c r="K28" i="14"/>
  <c r="K30" i="14"/>
  <c r="K31" i="14"/>
  <c r="J4" i="14"/>
  <c r="K4" i="14" s="1"/>
  <c r="J5" i="14"/>
  <c r="K5" i="14" s="1"/>
  <c r="J6" i="14"/>
  <c r="J7" i="14"/>
  <c r="J8" i="14"/>
  <c r="K8" i="14" s="1"/>
  <c r="J10" i="14"/>
  <c r="K10" i="14" s="1"/>
  <c r="J11" i="14"/>
  <c r="K11" i="14" s="1"/>
  <c r="J13" i="14"/>
  <c r="J16" i="14"/>
  <c r="J17" i="14"/>
  <c r="K17" i="14" s="1"/>
  <c r="J18" i="14"/>
  <c r="J19" i="14"/>
  <c r="J20" i="14"/>
  <c r="K20" i="14" s="1"/>
  <c r="J22" i="14"/>
  <c r="K22" i="14" s="1"/>
  <c r="J23" i="14"/>
  <c r="K23" i="14" s="1"/>
  <c r="J25" i="14"/>
  <c r="J28" i="14"/>
  <c r="J29" i="14"/>
  <c r="K29" i="14" s="1"/>
  <c r="J30" i="14"/>
  <c r="J31" i="14"/>
  <c r="J32" i="14"/>
  <c r="K32" i="14" s="1"/>
  <c r="J2" i="14"/>
  <c r="K2" i="14" s="1"/>
  <c r="L3" i="14"/>
  <c r="J3" i="14" s="1"/>
  <c r="K3" i="14" s="1"/>
  <c r="L4" i="14"/>
  <c r="L5" i="14"/>
  <c r="L6" i="14"/>
  <c r="L7" i="14"/>
  <c r="L8" i="14"/>
  <c r="L9" i="14"/>
  <c r="J9" i="14" s="1"/>
  <c r="K9" i="14" s="1"/>
  <c r="L10" i="14"/>
  <c r="L11" i="14"/>
  <c r="L12" i="14"/>
  <c r="J12" i="14" s="1"/>
  <c r="K12" i="14" s="1"/>
  <c r="L13" i="14"/>
  <c r="L14" i="14"/>
  <c r="J14" i="14" s="1"/>
  <c r="K14" i="14" s="1"/>
  <c r="L15" i="14"/>
  <c r="J15" i="14" s="1"/>
  <c r="K15" i="14" s="1"/>
  <c r="L16" i="14"/>
  <c r="L17" i="14"/>
  <c r="L18" i="14"/>
  <c r="L19" i="14"/>
  <c r="L20" i="14"/>
  <c r="L21" i="14"/>
  <c r="J21" i="14" s="1"/>
  <c r="K21" i="14" s="1"/>
  <c r="L22" i="14"/>
  <c r="L23" i="14"/>
  <c r="L24" i="14"/>
  <c r="J24" i="14" s="1"/>
  <c r="K24" i="14" s="1"/>
  <c r="L25" i="14"/>
  <c r="L26" i="14"/>
  <c r="J26" i="14" s="1"/>
  <c r="K26" i="14" s="1"/>
  <c r="L27" i="14"/>
  <c r="J27" i="14" s="1"/>
  <c r="K27" i="14" s="1"/>
  <c r="L28" i="14"/>
  <c r="L29" i="14"/>
  <c r="L30" i="14"/>
  <c r="L31" i="14"/>
  <c r="L32" i="14"/>
  <c r="L33" i="14"/>
  <c r="J33" i="14" s="1"/>
  <c r="K33" i="14" s="1"/>
  <c r="L2" i="14"/>
  <c r="M2" i="8"/>
  <c r="M3" i="8"/>
  <c r="Q2" i="8"/>
  <c r="Q3" i="8"/>
  <c r="N4" i="8"/>
  <c r="O4" i="8"/>
  <c r="Q4" i="8"/>
  <c r="R4" i="8"/>
  <c r="T3" i="8"/>
  <c r="T4" i="8"/>
  <c r="S2" i="8"/>
  <c r="S3" i="8"/>
  <c r="S4" i="8"/>
  <c r="S5" i="8"/>
  <c r="U2" i="8"/>
  <c r="U3" i="8"/>
  <c r="U4" i="8"/>
  <c r="U5" i="8"/>
  <c r="M6" i="8"/>
  <c r="N6" i="8"/>
  <c r="O6" i="8"/>
  <c r="N7" i="8"/>
  <c r="O7" i="8"/>
  <c r="N8" i="8"/>
  <c r="O8" i="8"/>
  <c r="N9" i="8"/>
  <c r="O9" i="8"/>
  <c r="U7" i="8"/>
  <c r="Q6" i="8"/>
  <c r="Q7" i="8"/>
  <c r="Q8" i="8"/>
  <c r="S7" i="8"/>
  <c r="S8" i="8"/>
  <c r="M9" i="8"/>
  <c r="M10" i="8"/>
  <c r="P4" i="8"/>
  <c r="P5" i="8"/>
  <c r="P6" i="8"/>
  <c r="P7" i="8"/>
  <c r="P8" i="8"/>
  <c r="P9" i="8"/>
  <c r="P10" i="8"/>
  <c r="R7" i="8"/>
  <c r="R8" i="8"/>
  <c r="R9" i="8"/>
  <c r="R10" i="8"/>
  <c r="T6" i="8"/>
  <c r="T7" i="8"/>
  <c r="T8" i="8"/>
  <c r="T9" i="8"/>
  <c r="T10" i="8"/>
  <c r="M11" i="8"/>
  <c r="N11" i="8"/>
  <c r="O11" i="8"/>
  <c r="Q10" i="8"/>
  <c r="Q11" i="8"/>
  <c r="R11" i="8"/>
  <c r="S11" i="8"/>
  <c r="R12" i="8"/>
  <c r="S12" i="8"/>
  <c r="M12" i="8"/>
  <c r="N12" i="8"/>
  <c r="O12" i="8"/>
  <c r="P12" i="8"/>
  <c r="M13" i="8"/>
  <c r="N13" i="8"/>
  <c r="O13" i="8"/>
  <c r="Q13" i="8"/>
  <c r="R13" i="8"/>
  <c r="S13" i="8"/>
  <c r="U11" i="8"/>
  <c r="U12" i="8"/>
  <c r="U13" i="8"/>
  <c r="M14" i="8"/>
  <c r="N14" i="8"/>
  <c r="P14" i="8"/>
  <c r="Q14" i="8"/>
  <c r="R14" i="8"/>
  <c r="T12" i="8"/>
  <c r="T13" i="8"/>
  <c r="T14" i="8"/>
  <c r="M15" i="8"/>
  <c r="N15" i="8"/>
  <c r="O15" i="8"/>
  <c r="P15" i="8"/>
  <c r="Q15" i="8"/>
  <c r="R15" i="8"/>
  <c r="S15" i="8"/>
  <c r="T15" i="8"/>
  <c r="U15" i="8"/>
  <c r="M16" i="8"/>
  <c r="N16" i="8"/>
  <c r="O16" i="8"/>
  <c r="P16" i="8"/>
  <c r="Q16" i="8"/>
  <c r="R16" i="8"/>
  <c r="S16" i="8"/>
  <c r="T16" i="8"/>
  <c r="M17" i="8"/>
  <c r="N17" i="8"/>
  <c r="O17" i="8"/>
  <c r="P17" i="8"/>
  <c r="Q17" i="8"/>
  <c r="R17" i="8"/>
  <c r="S17" i="8"/>
  <c r="T17" i="8"/>
  <c r="M18" i="8"/>
  <c r="N18" i="8"/>
  <c r="O18" i="8"/>
  <c r="P18" i="8"/>
  <c r="Q18" i="8"/>
  <c r="R18" i="8"/>
  <c r="S18" i="8"/>
  <c r="T18" i="8"/>
  <c r="M19" i="8"/>
  <c r="N19" i="8"/>
  <c r="O19" i="8"/>
  <c r="P19" i="8"/>
  <c r="Q19" i="8"/>
  <c r="R19" i="8"/>
  <c r="S19" i="8"/>
  <c r="U17" i="8"/>
  <c r="U18" i="8"/>
  <c r="U19" i="8"/>
  <c r="M20" i="8"/>
  <c r="N20" i="8"/>
  <c r="O20" i="8"/>
  <c r="P20" i="8"/>
  <c r="R20" i="8"/>
  <c r="S20" i="8"/>
  <c r="T20" i="8"/>
  <c r="U20" i="8"/>
  <c r="M21" i="8"/>
  <c r="N21" i="8"/>
  <c r="O21" i="8"/>
  <c r="P21" i="8"/>
  <c r="Q21" i="8"/>
  <c r="R21" i="8"/>
  <c r="S21" i="8"/>
  <c r="T21" i="8"/>
  <c r="U21" i="8"/>
  <c r="M22" i="8"/>
  <c r="N22" i="8"/>
  <c r="O22" i="8"/>
  <c r="P22" i="8"/>
  <c r="Q22" i="8"/>
  <c r="R22" i="8"/>
  <c r="S22" i="8"/>
  <c r="T22" i="8"/>
  <c r="V2" i="8"/>
  <c r="V3" i="8"/>
  <c r="V4" i="8"/>
  <c r="V5" i="8"/>
  <c r="V6" i="8"/>
  <c r="V7" i="8"/>
  <c r="V8" i="8"/>
  <c r="V9" i="8"/>
  <c r="V10" i="8"/>
  <c r="V11" i="8"/>
  <c r="V12" i="8"/>
  <c r="V13" i="8"/>
  <c r="V14" i="8"/>
  <c r="V15" i="8"/>
  <c r="V16" i="8"/>
  <c r="V17" i="8"/>
  <c r="V18" i="8"/>
  <c r="V19" i="8"/>
  <c r="V20" i="8"/>
  <c r="V21" i="8"/>
  <c r="V22" i="8"/>
  <c r="M23" i="8"/>
  <c r="N23" i="8"/>
  <c r="O23" i="8"/>
  <c r="P23" i="8"/>
  <c r="Q23" i="8"/>
  <c r="R23" i="8"/>
  <c r="S23" i="8"/>
  <c r="T23" i="8"/>
  <c r="U23" i="8"/>
  <c r="V23" i="8"/>
  <c r="M24" i="8"/>
  <c r="N24" i="8"/>
  <c r="O24" i="8"/>
  <c r="P24" i="8"/>
  <c r="Q24" i="8"/>
  <c r="R24" i="8"/>
  <c r="S24" i="8"/>
  <c r="T24" i="8"/>
  <c r="U24" i="8"/>
  <c r="V24" i="8"/>
  <c r="O2" i="8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J2" i="6"/>
  <c r="K2" i="6"/>
  <c r="P2" i="6"/>
  <c r="Q2" i="6"/>
  <c r="T2" i="6"/>
  <c r="U2" i="6"/>
  <c r="X2" i="6"/>
  <c r="Y2" i="6"/>
  <c r="Z2" i="6"/>
  <c r="AA2" i="6"/>
  <c r="AB2" i="6"/>
  <c r="X3" i="6"/>
  <c r="Y3" i="6"/>
  <c r="Z3" i="6"/>
  <c r="AA3" i="6"/>
  <c r="AB3" i="6"/>
  <c r="X4" i="6"/>
  <c r="Y4" i="6"/>
  <c r="Z4" i="6"/>
  <c r="AA4" i="6"/>
  <c r="AB4" i="6"/>
  <c r="I2" i="6"/>
  <c r="I3" i="6"/>
  <c r="K3" i="6"/>
  <c r="L3" i="6"/>
  <c r="M3" i="6"/>
  <c r="N3" i="6"/>
  <c r="O3" i="6"/>
  <c r="P3" i="6"/>
  <c r="R3" i="6"/>
  <c r="S3" i="6"/>
  <c r="T3" i="6"/>
  <c r="U3" i="6"/>
  <c r="I4" i="6"/>
  <c r="J4" i="6"/>
  <c r="L4" i="6"/>
  <c r="M4" i="6"/>
  <c r="N4" i="6"/>
  <c r="O4" i="6"/>
  <c r="Q4" i="6"/>
  <c r="R4" i="6"/>
  <c r="S4" i="6"/>
  <c r="T4" i="6"/>
  <c r="U4" i="6"/>
  <c r="AD2" i="6"/>
  <c r="AD3" i="6"/>
  <c r="AD4" i="6"/>
  <c r="AF2" i="6"/>
  <c r="AF3" i="6"/>
  <c r="AF4" i="6"/>
  <c r="AH2" i="6"/>
  <c r="AH3" i="6"/>
  <c r="AH4" i="6"/>
  <c r="AJ2" i="6"/>
  <c r="AJ3" i="6"/>
  <c r="AJ4" i="6"/>
  <c r="I5" i="6"/>
  <c r="J5" i="6"/>
  <c r="K5" i="6"/>
  <c r="L5" i="6"/>
  <c r="M5" i="6"/>
  <c r="N5" i="6"/>
  <c r="O5" i="6"/>
  <c r="P5" i="6"/>
  <c r="Q5" i="6"/>
  <c r="R5" i="6"/>
  <c r="S5" i="6"/>
  <c r="T5" i="6"/>
  <c r="U5" i="6"/>
  <c r="I6" i="6"/>
  <c r="J6" i="6"/>
  <c r="K6" i="6"/>
  <c r="L6" i="6"/>
  <c r="M6" i="6"/>
  <c r="N6" i="6"/>
  <c r="O6" i="6"/>
  <c r="P6" i="6"/>
  <c r="Q6" i="6"/>
  <c r="R6" i="6"/>
  <c r="S6" i="6"/>
  <c r="T6" i="6"/>
  <c r="U6" i="6"/>
  <c r="I7" i="6"/>
  <c r="J7" i="6"/>
  <c r="K7" i="6"/>
  <c r="L7" i="6"/>
  <c r="M7" i="6"/>
  <c r="N7" i="6"/>
  <c r="O7" i="6"/>
  <c r="P7" i="6"/>
  <c r="Q7" i="6"/>
  <c r="R7" i="6"/>
  <c r="S7" i="6"/>
  <c r="T7" i="6"/>
  <c r="U7" i="6"/>
  <c r="W2" i="6"/>
  <c r="W3" i="6"/>
  <c r="W4" i="6"/>
  <c r="W5" i="6"/>
  <c r="Y5" i="6"/>
  <c r="Z5" i="6"/>
  <c r="AA5" i="6"/>
  <c r="AC2" i="6"/>
  <c r="AC3" i="6"/>
  <c r="AC4" i="6"/>
  <c r="AC5" i="6"/>
  <c r="AE2" i="6"/>
  <c r="AE3" i="6"/>
  <c r="AE4" i="6"/>
  <c r="AE5" i="6"/>
  <c r="AG2" i="6"/>
  <c r="AG3" i="6"/>
  <c r="AG4" i="6"/>
  <c r="AG5" i="6"/>
  <c r="AI5" i="6"/>
  <c r="AJ5" i="6"/>
  <c r="W6" i="6"/>
  <c r="X6" i="6"/>
  <c r="Y6" i="6"/>
  <c r="AA6" i="6"/>
  <c r="AB6" i="6"/>
  <c r="AD6" i="6"/>
  <c r="AF6" i="6"/>
  <c r="AH6" i="6"/>
  <c r="AI6" i="6"/>
  <c r="AJ6" i="6"/>
  <c r="W7" i="6"/>
  <c r="X7" i="6"/>
  <c r="Z7" i="6"/>
  <c r="AB7" i="6"/>
  <c r="AC7" i="6"/>
  <c r="AD7" i="6"/>
  <c r="AE7" i="6"/>
  <c r="AF7" i="6"/>
  <c r="AG7" i="6"/>
  <c r="AH7" i="6"/>
  <c r="AI7" i="6"/>
  <c r="AJ7" i="6"/>
  <c r="I8" i="6"/>
  <c r="J8" i="6"/>
  <c r="K8" i="6"/>
  <c r="L8" i="6"/>
  <c r="M8" i="6"/>
  <c r="N8" i="6"/>
  <c r="O8" i="6"/>
  <c r="P8" i="6"/>
  <c r="Q8" i="6"/>
  <c r="R8" i="6"/>
  <c r="S8" i="6"/>
  <c r="T8" i="6"/>
  <c r="V2" i="6"/>
  <c r="V3" i="6"/>
  <c r="V4" i="6"/>
  <c r="V5" i="6"/>
  <c r="V6" i="6"/>
  <c r="V7" i="6"/>
  <c r="V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I9" i="6"/>
  <c r="J9" i="6"/>
  <c r="K9" i="6"/>
  <c r="L9" i="6"/>
  <c r="M9" i="6"/>
  <c r="N9" i="6"/>
  <c r="O9" i="6"/>
  <c r="P9" i="6"/>
  <c r="Q9" i="6"/>
  <c r="R9" i="6"/>
  <c r="S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I24" i="6"/>
  <c r="J24" i="6"/>
  <c r="K24" i="6"/>
  <c r="L24" i="6"/>
  <c r="M24" i="6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F24" i="6"/>
  <c r="AG24" i="6"/>
  <c r="AH24" i="6"/>
  <c r="AI24" i="6"/>
  <c r="AJ24" i="6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W2" i="4"/>
  <c r="X2" i="4"/>
  <c r="W3" i="4"/>
  <c r="X3" i="4"/>
  <c r="W4" i="4"/>
  <c r="X4" i="4"/>
  <c r="W5" i="4"/>
  <c r="X5" i="4"/>
  <c r="W6" i="4"/>
  <c r="X6" i="4"/>
  <c r="W7" i="4"/>
  <c r="X7" i="4"/>
  <c r="W8" i="4"/>
  <c r="X8" i="4"/>
  <c r="W9" i="4"/>
  <c r="X9" i="4"/>
  <c r="W10" i="4"/>
  <c r="X10" i="4"/>
  <c r="W11" i="4"/>
  <c r="X11" i="4"/>
  <c r="Q3" i="4"/>
  <c r="S2" i="4"/>
  <c r="S3" i="4"/>
  <c r="U3" i="4"/>
  <c r="K2" i="4"/>
  <c r="K3" i="4"/>
  <c r="K4" i="4"/>
  <c r="M2" i="4"/>
  <c r="M3" i="4"/>
  <c r="M4" i="4"/>
  <c r="P4" i="4"/>
  <c r="N5" i="4"/>
  <c r="O5" i="4"/>
  <c r="P5" i="4"/>
  <c r="R4" i="4"/>
  <c r="R5" i="4"/>
  <c r="T4" i="4"/>
  <c r="T5" i="4"/>
  <c r="N6" i="4"/>
  <c r="O6" i="4"/>
  <c r="Q5" i="4"/>
  <c r="Q6" i="4"/>
  <c r="S6" i="4"/>
  <c r="T6" i="4"/>
  <c r="V4" i="4"/>
  <c r="V5" i="4"/>
  <c r="V6" i="4"/>
  <c r="K7" i="4"/>
  <c r="Q7" i="4"/>
  <c r="R7" i="4"/>
  <c r="S7" i="4"/>
  <c r="U7" i="4"/>
  <c r="V7" i="4"/>
  <c r="L6" i="4"/>
  <c r="L7" i="4"/>
  <c r="L8" i="4"/>
  <c r="N8" i="4"/>
  <c r="O8" i="4"/>
  <c r="P8" i="4"/>
  <c r="Q8" i="4"/>
  <c r="R8" i="4"/>
  <c r="T8" i="4"/>
  <c r="U8" i="4"/>
  <c r="V8" i="4"/>
  <c r="K9" i="4"/>
  <c r="L9" i="4"/>
  <c r="M9" i="4"/>
  <c r="N9" i="4"/>
  <c r="O9" i="4"/>
  <c r="P9" i="4"/>
  <c r="Q9" i="4"/>
  <c r="R9" i="4"/>
  <c r="T9" i="4"/>
  <c r="U9" i="4"/>
  <c r="L10" i="4"/>
  <c r="M10" i="4"/>
  <c r="N10" i="4"/>
  <c r="O10" i="4"/>
  <c r="P10" i="4"/>
  <c r="Q10" i="4"/>
  <c r="S10" i="4"/>
  <c r="U10" i="4"/>
  <c r="V10" i="4"/>
  <c r="K11" i="4"/>
  <c r="L11" i="4"/>
  <c r="M11" i="4"/>
  <c r="N11" i="4"/>
  <c r="O11" i="4"/>
  <c r="P11" i="4"/>
  <c r="Q11" i="4"/>
  <c r="R11" i="4"/>
  <c r="S11" i="4"/>
  <c r="T11" i="4"/>
  <c r="U11" i="4"/>
  <c r="K12" i="4"/>
  <c r="L12" i="4"/>
  <c r="M12" i="4"/>
  <c r="N12" i="4"/>
  <c r="O12" i="4"/>
  <c r="P12" i="4"/>
  <c r="R12" i="4"/>
  <c r="S12" i="4"/>
  <c r="T12" i="4"/>
  <c r="U12" i="4"/>
  <c r="V12" i="4"/>
  <c r="W12" i="4"/>
  <c r="X12" i="4"/>
  <c r="K13" i="4"/>
  <c r="L13" i="4"/>
  <c r="M13" i="4"/>
  <c r="N13" i="4"/>
  <c r="O13" i="4"/>
  <c r="P13" i="4"/>
  <c r="Q13" i="4"/>
  <c r="K14" i="4"/>
  <c r="L14" i="4"/>
  <c r="M14" i="4"/>
  <c r="N14" i="4"/>
  <c r="O14" i="4"/>
  <c r="P14" i="4"/>
  <c r="Q14" i="4"/>
  <c r="K15" i="4"/>
  <c r="L15" i="4"/>
  <c r="M15" i="4"/>
  <c r="N15" i="4"/>
  <c r="O15" i="4"/>
  <c r="P15" i="4"/>
  <c r="Q15" i="4"/>
  <c r="R13" i="4"/>
  <c r="S13" i="4"/>
  <c r="T13" i="4"/>
  <c r="U13" i="4"/>
  <c r="V13" i="4"/>
  <c r="W13" i="4"/>
  <c r="R14" i="4"/>
  <c r="S14" i="4"/>
  <c r="T14" i="4"/>
  <c r="U14" i="4"/>
  <c r="V14" i="4"/>
  <c r="W14" i="4"/>
  <c r="R15" i="4"/>
  <c r="S15" i="4"/>
  <c r="T15" i="4"/>
  <c r="U15" i="4"/>
  <c r="V15" i="4"/>
  <c r="W15" i="4"/>
  <c r="R16" i="4"/>
  <c r="S16" i="4"/>
  <c r="T16" i="4"/>
  <c r="U16" i="4"/>
  <c r="V16" i="4"/>
  <c r="W16" i="4"/>
  <c r="K16" i="4"/>
  <c r="L16" i="4"/>
  <c r="M16" i="4"/>
  <c r="N16" i="4"/>
  <c r="O16" i="4"/>
  <c r="P16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J4424" i="13"/>
  <c r="J4425" i="13"/>
  <c r="J4426" i="13"/>
  <c r="J4427" i="13"/>
  <c r="J4428" i="13"/>
  <c r="J4429" i="13"/>
  <c r="J4430" i="13"/>
  <c r="J4431" i="13"/>
  <c r="J4432" i="13"/>
  <c r="J4433" i="13"/>
  <c r="J4434" i="13"/>
  <c r="J4435" i="13"/>
  <c r="J4412" i="13"/>
  <c r="J4413" i="13"/>
  <c r="J4414" i="13"/>
  <c r="J4415" i="13"/>
  <c r="J4416" i="13"/>
  <c r="J4417" i="13"/>
  <c r="J4418" i="13"/>
  <c r="J4419" i="13"/>
  <c r="J4420" i="13"/>
  <c r="J4421" i="13"/>
  <c r="J4422" i="13"/>
  <c r="J4423" i="13"/>
  <c r="J4387" i="13"/>
  <c r="J4388" i="13"/>
  <c r="J4389" i="13"/>
  <c r="J4390" i="13"/>
  <c r="J4391" i="13"/>
  <c r="J4392" i="13"/>
  <c r="J4393" i="13"/>
  <c r="J4394" i="13"/>
  <c r="J4395" i="13"/>
  <c r="J4396" i="13"/>
  <c r="J4397" i="13"/>
  <c r="J4398" i="13"/>
  <c r="J4399" i="13"/>
  <c r="J4400" i="13"/>
  <c r="J4401" i="13"/>
  <c r="J4402" i="13"/>
  <c r="J4403" i="13"/>
  <c r="J4404" i="13"/>
  <c r="J4405" i="13"/>
  <c r="J4406" i="13"/>
  <c r="J4407" i="13"/>
  <c r="J4408" i="13"/>
  <c r="J4409" i="13"/>
  <c r="J4410" i="13"/>
  <c r="J4411" i="13"/>
  <c r="J4356" i="13"/>
  <c r="J4357" i="13"/>
  <c r="J4358" i="13"/>
  <c r="J4359" i="13"/>
  <c r="J4360" i="13"/>
  <c r="J4361" i="13"/>
  <c r="J4362" i="13"/>
  <c r="J4363" i="13"/>
  <c r="J4364" i="13"/>
  <c r="J4365" i="13"/>
  <c r="J4366" i="13"/>
  <c r="J4367" i="13"/>
  <c r="J4368" i="13"/>
  <c r="J4369" i="13"/>
  <c r="J4370" i="13"/>
  <c r="J4371" i="13"/>
  <c r="J4372" i="13"/>
  <c r="J4373" i="13"/>
  <c r="J4374" i="13"/>
  <c r="J4375" i="13"/>
  <c r="J4376" i="13"/>
  <c r="J4377" i="13"/>
  <c r="J4378" i="13"/>
  <c r="J4379" i="13"/>
  <c r="J4380" i="13"/>
  <c r="J4381" i="13"/>
  <c r="J4382" i="13"/>
  <c r="J4383" i="13"/>
  <c r="J4384" i="13"/>
  <c r="J4385" i="13"/>
  <c r="J4386" i="13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Q25" i="8"/>
  <c r="T25" i="8"/>
  <c r="S25" i="8"/>
  <c r="S26" i="8"/>
  <c r="S27" i="8"/>
  <c r="T27" i="8"/>
  <c r="R26" i="8"/>
  <c r="R27" i="8"/>
  <c r="R28" i="8"/>
  <c r="P25" i="8"/>
  <c r="P26" i="8"/>
  <c r="P27" i="8"/>
  <c r="P28" i="8"/>
  <c r="P29" i="8"/>
  <c r="M27" i="8"/>
  <c r="M28" i="8"/>
  <c r="M29" i="8"/>
  <c r="M30" i="8"/>
  <c r="S29" i="8"/>
  <c r="S30" i="8"/>
  <c r="Q29" i="8"/>
  <c r="Q30" i="8"/>
  <c r="Q31" i="8"/>
  <c r="R31" i="8"/>
  <c r="R32" i="8"/>
  <c r="T29" i="8"/>
  <c r="T30" i="8"/>
  <c r="T31" i="8"/>
  <c r="T32" i="8"/>
  <c r="N25" i="8"/>
  <c r="N26" i="8"/>
  <c r="N27" i="8"/>
  <c r="N28" i="8"/>
  <c r="N29" i="8"/>
  <c r="N30" i="8"/>
  <c r="N31" i="8"/>
  <c r="N32" i="8"/>
  <c r="N33" i="8"/>
  <c r="P31" i="8"/>
  <c r="P32" i="8"/>
  <c r="P33" i="8"/>
  <c r="Q33" i="8"/>
  <c r="R33" i="8"/>
  <c r="S33" i="8"/>
  <c r="T33" i="8"/>
  <c r="Q34" i="8"/>
  <c r="R34" i="8"/>
  <c r="S34" i="8"/>
  <c r="T34" i="8"/>
  <c r="Q35" i="8"/>
  <c r="R35" i="8"/>
  <c r="S35" i="8"/>
  <c r="P36" i="8"/>
  <c r="Q36" i="8"/>
  <c r="R36" i="8"/>
  <c r="S36" i="8"/>
  <c r="U25" i="8"/>
  <c r="U26" i="8"/>
  <c r="U27" i="8"/>
  <c r="U28" i="8"/>
  <c r="U29" i="8"/>
  <c r="U30" i="8"/>
  <c r="U31" i="8"/>
  <c r="U32" i="8"/>
  <c r="U33" i="8"/>
  <c r="U34" i="8"/>
  <c r="U35" i="8"/>
  <c r="U36" i="8"/>
  <c r="P37" i="8"/>
  <c r="Q37" i="8"/>
  <c r="R37" i="8"/>
  <c r="S37" i="8"/>
  <c r="T37" i="8"/>
  <c r="U37" i="8"/>
  <c r="N37" i="8"/>
  <c r="N38" i="8"/>
  <c r="P38" i="8"/>
  <c r="Q38" i="8"/>
  <c r="S38" i="8"/>
  <c r="T38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M32" i="8"/>
  <c r="M33" i="8"/>
  <c r="M34" i="8"/>
  <c r="M35" i="8"/>
  <c r="M36" i="8"/>
  <c r="M37" i="8"/>
  <c r="M38" i="8"/>
  <c r="M39" i="8"/>
  <c r="O28" i="8"/>
  <c r="O29" i="8"/>
  <c r="O30" i="8"/>
  <c r="O31" i="8"/>
  <c r="O32" i="8"/>
  <c r="O33" i="8"/>
  <c r="O34" i="8"/>
  <c r="O35" i="8"/>
  <c r="O36" i="8"/>
  <c r="O37" i="8"/>
  <c r="O38" i="8"/>
  <c r="O39" i="8"/>
  <c r="Q39" i="8"/>
  <c r="R39" i="8"/>
  <c r="S39" i="8"/>
  <c r="T39" i="8"/>
  <c r="U39" i="8"/>
  <c r="V39" i="8"/>
  <c r="T40" i="8"/>
  <c r="U40" i="8"/>
  <c r="V40" i="8"/>
  <c r="T41" i="8"/>
  <c r="U41" i="8"/>
  <c r="V41" i="8"/>
  <c r="T42" i="8"/>
  <c r="U42" i="8"/>
  <c r="V42" i="8"/>
  <c r="T43" i="8"/>
  <c r="U43" i="8"/>
  <c r="V43" i="8"/>
  <c r="T44" i="8"/>
  <c r="U44" i="8"/>
  <c r="V44" i="8"/>
  <c r="T45" i="8"/>
  <c r="U45" i="8"/>
  <c r="V45" i="8"/>
  <c r="T46" i="8"/>
  <c r="U46" i="8"/>
  <c r="V46" i="8"/>
  <c r="M40" i="8"/>
  <c r="N40" i="8"/>
  <c r="O40" i="8"/>
  <c r="P40" i="8"/>
  <c r="Q40" i="8"/>
  <c r="R40" i="8"/>
  <c r="S40" i="8"/>
  <c r="P41" i="8"/>
  <c r="Q41" i="8"/>
  <c r="R41" i="8"/>
  <c r="S41" i="8"/>
  <c r="M41" i="8"/>
  <c r="N41" i="8"/>
  <c r="M42" i="8"/>
  <c r="N42" i="8"/>
  <c r="O42" i="8"/>
  <c r="P42" i="8"/>
  <c r="Q42" i="8"/>
  <c r="R42" i="8"/>
  <c r="S42" i="8"/>
  <c r="M43" i="8"/>
  <c r="N43" i="8"/>
  <c r="O43" i="8"/>
  <c r="P43" i="8"/>
  <c r="Q43" i="8"/>
  <c r="R43" i="8"/>
  <c r="S43" i="8"/>
  <c r="M44" i="8"/>
  <c r="N44" i="8"/>
  <c r="O44" i="8"/>
  <c r="P44" i="8"/>
  <c r="Q44" i="8"/>
  <c r="R44" i="8"/>
  <c r="S44" i="8"/>
  <c r="M45" i="8"/>
  <c r="N45" i="8"/>
  <c r="O45" i="8"/>
  <c r="P45" i="8"/>
  <c r="Q45" i="8"/>
  <c r="R45" i="8"/>
  <c r="S45" i="8"/>
  <c r="N46" i="8"/>
  <c r="O46" i="8"/>
  <c r="P46" i="8"/>
  <c r="Q46" i="8"/>
  <c r="R46" i="8"/>
  <c r="M47" i="8"/>
  <c r="N47" i="8"/>
  <c r="O47" i="8"/>
  <c r="P47" i="8"/>
  <c r="Q47" i="8"/>
  <c r="R47" i="8"/>
  <c r="S47" i="8"/>
  <c r="T47" i="8"/>
  <c r="U47" i="8"/>
  <c r="V47" i="8"/>
  <c r="O43" i="16"/>
  <c r="V43" i="16" s="1"/>
  <c r="O44" i="16"/>
  <c r="V44" i="16" s="1"/>
  <c r="O45" i="16"/>
  <c r="V45" i="16" s="1"/>
  <c r="O46" i="16"/>
  <c r="V46" i="16" s="1"/>
  <c r="K43" i="16"/>
  <c r="L43" i="16"/>
  <c r="M43" i="16"/>
  <c r="K44" i="16"/>
  <c r="L44" i="16"/>
  <c r="M44" i="16"/>
  <c r="K45" i="16"/>
  <c r="L45" i="16"/>
  <c r="M45" i="16"/>
  <c r="K46" i="16"/>
  <c r="L46" i="16"/>
  <c r="M46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O35" i="16"/>
  <c r="V35" i="16" s="1"/>
  <c r="O36" i="16"/>
  <c r="V36" i="16" s="1"/>
  <c r="O37" i="16"/>
  <c r="V37" i="16" s="1"/>
  <c r="O38" i="16"/>
  <c r="V38" i="16" s="1"/>
  <c r="O39" i="16"/>
  <c r="V39" i="16" s="1"/>
  <c r="O40" i="16"/>
  <c r="V40" i="16" s="1"/>
  <c r="O41" i="16"/>
  <c r="V41" i="16" s="1"/>
  <c r="O42" i="16"/>
  <c r="V42" i="16" s="1"/>
  <c r="K24" i="16"/>
  <c r="L24" i="16"/>
  <c r="M24" i="16"/>
  <c r="O24" i="16"/>
  <c r="V24" i="16" s="1"/>
  <c r="K25" i="16"/>
  <c r="L25" i="16"/>
  <c r="M25" i="16"/>
  <c r="O25" i="16"/>
  <c r="V25" i="16" s="1"/>
  <c r="K26" i="16"/>
  <c r="L26" i="16"/>
  <c r="M26" i="16"/>
  <c r="O26" i="16"/>
  <c r="V26" i="16" s="1"/>
  <c r="K27" i="16"/>
  <c r="L27" i="16"/>
  <c r="M27" i="16"/>
  <c r="O27" i="16"/>
  <c r="V27" i="16" s="1"/>
  <c r="K28" i="16"/>
  <c r="L28" i="16"/>
  <c r="M28" i="16"/>
  <c r="O28" i="16"/>
  <c r="V28" i="16" s="1"/>
  <c r="K29" i="16"/>
  <c r="L29" i="16"/>
  <c r="M29" i="16"/>
  <c r="O29" i="16"/>
  <c r="V29" i="16" s="1"/>
  <c r="K30" i="16"/>
  <c r="L30" i="16"/>
  <c r="M30" i="16"/>
  <c r="O30" i="16"/>
  <c r="V30" i="16" s="1"/>
  <c r="K31" i="16"/>
  <c r="L31" i="16"/>
  <c r="M31" i="16"/>
  <c r="O31" i="16"/>
  <c r="V31" i="16" s="1"/>
  <c r="K32" i="16"/>
  <c r="L32" i="16"/>
  <c r="M32" i="16"/>
  <c r="O32" i="16"/>
  <c r="V32" i="16" s="1"/>
  <c r="K33" i="16"/>
  <c r="L33" i="16"/>
  <c r="M33" i="16"/>
  <c r="O33" i="16"/>
  <c r="V33" i="16" s="1"/>
  <c r="K34" i="16"/>
  <c r="L34" i="16"/>
  <c r="M34" i="16"/>
  <c r="O34" i="16"/>
  <c r="V34" i="16" s="1"/>
  <c r="BC44" i="12"/>
  <c r="BC45" i="12"/>
  <c r="BC47" i="12"/>
  <c r="L44" i="12"/>
  <c r="M44" i="12"/>
  <c r="N44" i="12"/>
  <c r="O44" i="12"/>
  <c r="Q44" i="12"/>
  <c r="R44" i="12"/>
  <c r="S44" i="12"/>
  <c r="T44" i="12"/>
  <c r="U44" i="12"/>
  <c r="V44" i="12"/>
  <c r="L45" i="12"/>
  <c r="M45" i="12"/>
  <c r="N45" i="12"/>
  <c r="O45" i="12"/>
  <c r="Q45" i="12"/>
  <c r="R45" i="12"/>
  <c r="S45" i="12"/>
  <c r="T45" i="12"/>
  <c r="U45" i="12"/>
  <c r="V45" i="12"/>
  <c r="L46" i="12"/>
  <c r="M46" i="12"/>
  <c r="N46" i="12"/>
  <c r="O46" i="12"/>
  <c r="Q46" i="12"/>
  <c r="BC46" i="12" s="1"/>
  <c r="R46" i="12"/>
  <c r="S46" i="12"/>
  <c r="T46" i="12"/>
  <c r="U46" i="12"/>
  <c r="V46" i="12"/>
  <c r="L47" i="12"/>
  <c r="M47" i="12"/>
  <c r="N47" i="12"/>
  <c r="O47" i="12"/>
  <c r="Q47" i="12"/>
  <c r="R47" i="12"/>
  <c r="S47" i="12"/>
  <c r="T47" i="12"/>
  <c r="U47" i="12"/>
  <c r="V47" i="12"/>
  <c r="Q36" i="12"/>
  <c r="BC36" i="12" s="1"/>
  <c r="R36" i="12"/>
  <c r="S36" i="12"/>
  <c r="T36" i="12"/>
  <c r="U36" i="12"/>
  <c r="V36" i="12"/>
  <c r="Q37" i="12"/>
  <c r="BC37" i="12" s="1"/>
  <c r="R37" i="12"/>
  <c r="S37" i="12"/>
  <c r="T37" i="12"/>
  <c r="U37" i="12"/>
  <c r="V37" i="12"/>
  <c r="Q38" i="12"/>
  <c r="BC38" i="12" s="1"/>
  <c r="R38" i="12"/>
  <c r="S38" i="12"/>
  <c r="T38" i="12"/>
  <c r="U38" i="12"/>
  <c r="V38" i="12"/>
  <c r="Q39" i="12"/>
  <c r="R39" i="12"/>
  <c r="S39" i="12"/>
  <c r="T39" i="12"/>
  <c r="U39" i="12"/>
  <c r="V39" i="12"/>
  <c r="Q40" i="12"/>
  <c r="BC40" i="12" s="1"/>
  <c r="R40" i="12"/>
  <c r="S40" i="12"/>
  <c r="T40" i="12"/>
  <c r="U40" i="12"/>
  <c r="V40" i="12"/>
  <c r="Q41" i="12"/>
  <c r="BC41" i="12" s="1"/>
  <c r="R41" i="12"/>
  <c r="S41" i="12"/>
  <c r="T41" i="12"/>
  <c r="U41" i="12"/>
  <c r="V41" i="12"/>
  <c r="Q42" i="12"/>
  <c r="BC42" i="12" s="1"/>
  <c r="R42" i="12"/>
  <c r="S42" i="12"/>
  <c r="T42" i="12"/>
  <c r="U42" i="12"/>
  <c r="V42" i="12"/>
  <c r="Q43" i="12"/>
  <c r="BC43" i="12" s="1"/>
  <c r="R43" i="12"/>
  <c r="S43" i="12"/>
  <c r="T43" i="12"/>
  <c r="U43" i="12"/>
  <c r="V43" i="12"/>
  <c r="BC39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27" i="12"/>
  <c r="M27" i="12"/>
  <c r="N27" i="12"/>
  <c r="O27" i="12"/>
  <c r="L28" i="12"/>
  <c r="M28" i="12"/>
  <c r="N28" i="12"/>
  <c r="O28" i="12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V27" i="12"/>
  <c r="V28" i="12"/>
  <c r="V29" i="12"/>
  <c r="V30" i="12"/>
  <c r="V31" i="12"/>
  <c r="V32" i="12"/>
  <c r="V33" i="12"/>
  <c r="V34" i="12"/>
  <c r="V35" i="12"/>
  <c r="Q27" i="12"/>
  <c r="BC27" i="12" s="1"/>
  <c r="R27" i="12"/>
  <c r="S27" i="12"/>
  <c r="T27" i="12"/>
  <c r="U27" i="12"/>
  <c r="Q28" i="12"/>
  <c r="BC28" i="12" s="1"/>
  <c r="R28" i="12"/>
  <c r="S28" i="12"/>
  <c r="T28" i="12"/>
  <c r="U28" i="12"/>
  <c r="Q29" i="12"/>
  <c r="BC29" i="12" s="1"/>
  <c r="R29" i="12"/>
  <c r="S29" i="12"/>
  <c r="T29" i="12"/>
  <c r="U29" i="12"/>
  <c r="Q30" i="12"/>
  <c r="BC30" i="12" s="1"/>
  <c r="R30" i="12"/>
  <c r="S30" i="12"/>
  <c r="T30" i="12"/>
  <c r="U30" i="12"/>
  <c r="Q31" i="12"/>
  <c r="BC31" i="12" s="1"/>
  <c r="R31" i="12"/>
  <c r="S31" i="12"/>
  <c r="T31" i="12"/>
  <c r="U31" i="12"/>
  <c r="Q32" i="12"/>
  <c r="BC32" i="12" s="1"/>
  <c r="R32" i="12"/>
  <c r="S32" i="12"/>
  <c r="T32" i="12"/>
  <c r="U32" i="12"/>
  <c r="Q33" i="12"/>
  <c r="BC33" i="12" s="1"/>
  <c r="R33" i="12"/>
  <c r="S33" i="12"/>
  <c r="T33" i="12"/>
  <c r="U33" i="12"/>
  <c r="Q34" i="12"/>
  <c r="BC34" i="12" s="1"/>
  <c r="R34" i="12"/>
  <c r="S34" i="12"/>
  <c r="T34" i="12"/>
  <c r="U34" i="12"/>
  <c r="Q35" i="12"/>
  <c r="BC35" i="12" s="1"/>
  <c r="R35" i="12"/>
  <c r="S35" i="12"/>
  <c r="T35" i="12"/>
  <c r="U35" i="12"/>
  <c r="I73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34" i="14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I25" i="6"/>
  <c r="J25" i="6"/>
  <c r="K25" i="6"/>
  <c r="L25" i="6"/>
  <c r="M25" i="6"/>
  <c r="O25" i="6"/>
  <c r="Q25" i="6"/>
  <c r="R25" i="6"/>
  <c r="S25" i="6"/>
  <c r="U25" i="6"/>
  <c r="W25" i="6"/>
  <c r="X25" i="6"/>
  <c r="Z25" i="6"/>
  <c r="AB25" i="6"/>
  <c r="AD25" i="6"/>
  <c r="AH25" i="6"/>
  <c r="I26" i="6"/>
  <c r="J26" i="6"/>
  <c r="K26" i="6"/>
  <c r="L26" i="6"/>
  <c r="M26" i="6"/>
  <c r="N26" i="6"/>
  <c r="O26" i="6"/>
  <c r="P26" i="6"/>
  <c r="Q26" i="6"/>
  <c r="T25" i="6"/>
  <c r="T26" i="6"/>
  <c r="V25" i="6"/>
  <c r="V26" i="6"/>
  <c r="Y25" i="6"/>
  <c r="Y26" i="6"/>
  <c r="AA26" i="6"/>
  <c r="AB26" i="6"/>
  <c r="AD26" i="6"/>
  <c r="AE26" i="6"/>
  <c r="AF26" i="6"/>
  <c r="AG26" i="6"/>
  <c r="AH26" i="6"/>
  <c r="AD27" i="6"/>
  <c r="AE27" i="6"/>
  <c r="AF27" i="6"/>
  <c r="AG27" i="6"/>
  <c r="AH27" i="6"/>
  <c r="AD28" i="6"/>
  <c r="AE28" i="6"/>
  <c r="AF28" i="6"/>
  <c r="AG28" i="6"/>
  <c r="AH28" i="6"/>
  <c r="M27" i="6"/>
  <c r="N27" i="6"/>
  <c r="O27" i="6"/>
  <c r="P27" i="6"/>
  <c r="Q27" i="6"/>
  <c r="R27" i="6"/>
  <c r="S27" i="6"/>
  <c r="T27" i="6"/>
  <c r="V27" i="6"/>
  <c r="W27" i="6"/>
  <c r="X27" i="6"/>
  <c r="Y27" i="6"/>
  <c r="Z27" i="6"/>
  <c r="AA27" i="6"/>
  <c r="AB27" i="6"/>
  <c r="Z28" i="6"/>
  <c r="AA28" i="6"/>
  <c r="AB28" i="6"/>
  <c r="I28" i="6"/>
  <c r="J28" i="6"/>
  <c r="K28" i="6"/>
  <c r="L28" i="6"/>
  <c r="M28" i="6"/>
  <c r="N28" i="6"/>
  <c r="O28" i="6"/>
  <c r="P28" i="6"/>
  <c r="Q28" i="6"/>
  <c r="R28" i="6"/>
  <c r="S28" i="6"/>
  <c r="U27" i="6"/>
  <c r="U28" i="6"/>
  <c r="W28" i="6"/>
  <c r="X28" i="6"/>
  <c r="AJ25" i="6"/>
  <c r="AJ26" i="6"/>
  <c r="AJ27" i="6"/>
  <c r="AJ28" i="6"/>
  <c r="I29" i="6"/>
  <c r="J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C26" i="6"/>
  <c r="AC27" i="6"/>
  <c r="AC28" i="6"/>
  <c r="AC29" i="6"/>
  <c r="AE29" i="6"/>
  <c r="AF29" i="6"/>
  <c r="AG29" i="6"/>
  <c r="AI29" i="6"/>
  <c r="AJ29" i="6"/>
  <c r="I30" i="6"/>
  <c r="J30" i="6"/>
  <c r="K30" i="6"/>
  <c r="L30" i="6"/>
  <c r="N30" i="6"/>
  <c r="O30" i="6"/>
  <c r="P30" i="6"/>
  <c r="Q30" i="6"/>
  <c r="P31" i="6"/>
  <c r="Q31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J31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I31" i="6"/>
  <c r="J31" i="6"/>
  <c r="K31" i="6"/>
  <c r="L31" i="6"/>
  <c r="M31" i="6"/>
  <c r="N31" i="6"/>
  <c r="I32" i="6"/>
  <c r="J32" i="6"/>
  <c r="K32" i="6"/>
  <c r="L32" i="6"/>
  <c r="M32" i="6"/>
  <c r="N32" i="6"/>
  <c r="O32" i="6"/>
  <c r="P32" i="6"/>
  <c r="I33" i="6"/>
  <c r="J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I34" i="6"/>
  <c r="J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I36" i="6"/>
  <c r="J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I38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I39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I40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I41" i="6"/>
  <c r="J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AI41" i="6"/>
  <c r="AJ41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I44" i="6"/>
  <c r="J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AI44" i="6"/>
  <c r="AJ44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I46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I47" i="6"/>
  <c r="J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AJ47" i="6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K19" i="4"/>
  <c r="M19" i="4"/>
  <c r="Q19" i="4"/>
  <c r="S19" i="4"/>
  <c r="L19" i="4"/>
  <c r="L20" i="4"/>
  <c r="R20" i="4"/>
  <c r="M21" i="4"/>
  <c r="N21" i="4"/>
  <c r="R21" i="4"/>
  <c r="S21" i="4"/>
  <c r="U21" i="4"/>
  <c r="X19" i="4"/>
  <c r="X20" i="4"/>
  <c r="X21" i="4"/>
  <c r="K22" i="4"/>
  <c r="O22" i="4"/>
  <c r="T22" i="4"/>
  <c r="V22" i="4"/>
  <c r="W22" i="4"/>
  <c r="X22" i="4"/>
  <c r="W23" i="4"/>
  <c r="X23" i="4"/>
  <c r="O23" i="4"/>
  <c r="P23" i="4"/>
  <c r="Q23" i="4"/>
  <c r="U23" i="4"/>
  <c r="N24" i="4"/>
  <c r="O24" i="4"/>
  <c r="P24" i="4"/>
  <c r="Q24" i="4"/>
  <c r="R24" i="4"/>
  <c r="T24" i="4"/>
  <c r="V24" i="4"/>
  <c r="W24" i="4"/>
  <c r="X24" i="4"/>
  <c r="K25" i="4"/>
  <c r="L25" i="4"/>
  <c r="M25" i="4"/>
  <c r="N25" i="4"/>
  <c r="O25" i="4"/>
  <c r="P25" i="4"/>
  <c r="Q25" i="4"/>
  <c r="P26" i="4"/>
  <c r="Q26" i="4"/>
  <c r="S25" i="4"/>
  <c r="T25" i="4"/>
  <c r="U25" i="4"/>
  <c r="V25" i="4"/>
  <c r="W25" i="4"/>
  <c r="X25" i="4"/>
  <c r="K26" i="4"/>
  <c r="L26" i="4"/>
  <c r="M26" i="4"/>
  <c r="N26" i="4"/>
  <c r="R26" i="4"/>
  <c r="S26" i="4"/>
  <c r="T26" i="4"/>
  <c r="U26" i="4"/>
  <c r="V26" i="4"/>
  <c r="W26" i="4"/>
  <c r="X26" i="4"/>
  <c r="R27" i="4"/>
  <c r="S27" i="4"/>
  <c r="T27" i="4"/>
  <c r="U27" i="4"/>
  <c r="V27" i="4"/>
  <c r="W27" i="4"/>
  <c r="X27" i="4"/>
  <c r="K27" i="4"/>
  <c r="L27" i="4"/>
  <c r="M27" i="4"/>
  <c r="N27" i="4"/>
  <c r="O27" i="4"/>
  <c r="P27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J4256" i="13"/>
  <c r="J4257" i="13"/>
  <c r="J4258" i="13"/>
  <c r="J4259" i="13"/>
  <c r="J4260" i="13"/>
  <c r="J4261" i="13"/>
  <c r="J4262" i="13"/>
  <c r="J4263" i="13"/>
  <c r="J4264" i="13"/>
  <c r="J4265" i="13"/>
  <c r="J4266" i="13"/>
  <c r="J4267" i="13"/>
  <c r="J4268" i="13"/>
  <c r="J4269" i="13"/>
  <c r="J4270" i="13"/>
  <c r="J4271" i="13"/>
  <c r="J4272" i="13"/>
  <c r="J4273" i="13"/>
  <c r="J4274" i="13"/>
  <c r="J4275" i="13"/>
  <c r="J4276" i="13"/>
  <c r="J4277" i="13"/>
  <c r="J4278" i="13"/>
  <c r="J4279" i="13"/>
  <c r="J4280" i="13"/>
  <c r="J4281" i="13"/>
  <c r="J4282" i="13"/>
  <c r="J4283" i="13"/>
  <c r="J4284" i="13"/>
  <c r="J4285" i="13"/>
  <c r="J4286" i="13"/>
  <c r="J4287" i="13"/>
  <c r="J4288" i="13"/>
  <c r="J4289" i="13"/>
  <c r="J4290" i="13"/>
  <c r="J4291" i="13"/>
  <c r="J4292" i="13"/>
  <c r="J4293" i="13"/>
  <c r="J4294" i="13"/>
  <c r="J4295" i="13"/>
  <c r="J4296" i="13"/>
  <c r="J4297" i="13"/>
  <c r="J4298" i="13"/>
  <c r="J4299" i="13"/>
  <c r="J4300" i="13"/>
  <c r="J4301" i="13"/>
  <c r="J4302" i="13"/>
  <c r="J4303" i="13"/>
  <c r="J4304" i="13"/>
  <c r="J4305" i="13"/>
  <c r="J4306" i="13"/>
  <c r="J4307" i="13"/>
  <c r="J4308" i="13"/>
  <c r="J4309" i="13"/>
  <c r="J4310" i="13"/>
  <c r="J4311" i="13"/>
  <c r="J4312" i="13"/>
  <c r="J4313" i="13"/>
  <c r="J4314" i="13"/>
  <c r="J4315" i="13"/>
  <c r="J4316" i="13"/>
  <c r="J4317" i="13"/>
  <c r="J4318" i="13"/>
  <c r="J4319" i="13"/>
  <c r="J4320" i="13"/>
  <c r="J4321" i="13"/>
  <c r="J4322" i="13"/>
  <c r="J4323" i="13"/>
  <c r="J4324" i="13"/>
  <c r="J4325" i="13"/>
  <c r="J4326" i="13"/>
  <c r="J4327" i="13"/>
  <c r="J4328" i="13"/>
  <c r="J4329" i="13"/>
  <c r="J4330" i="13"/>
  <c r="J4331" i="13"/>
  <c r="J4332" i="13"/>
  <c r="J4333" i="13"/>
  <c r="J4334" i="13"/>
  <c r="J4335" i="13"/>
  <c r="J4336" i="13"/>
  <c r="J4337" i="13"/>
  <c r="J4338" i="13"/>
  <c r="J4339" i="13"/>
  <c r="J4340" i="13"/>
  <c r="J4341" i="13"/>
  <c r="J4342" i="13"/>
  <c r="J4343" i="13"/>
  <c r="J4344" i="13"/>
  <c r="J4345" i="13"/>
  <c r="J4346" i="13"/>
  <c r="J4347" i="13"/>
  <c r="J4348" i="13"/>
  <c r="J4349" i="13"/>
  <c r="J4350" i="13"/>
  <c r="J4351" i="13"/>
  <c r="J4352" i="13"/>
  <c r="J4353" i="13"/>
  <c r="J4354" i="13"/>
  <c r="J4355" i="13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O292" i="16"/>
  <c r="O293" i="16"/>
  <c r="O294" i="16"/>
  <c r="O295" i="16"/>
  <c r="O296" i="16"/>
  <c r="O297" i="16"/>
  <c r="O298" i="16"/>
  <c r="O299" i="16"/>
  <c r="O300" i="16"/>
  <c r="O301" i="16"/>
  <c r="O302" i="16"/>
  <c r="O303" i="16"/>
  <c r="O304" i="16"/>
  <c r="O305" i="16"/>
  <c r="O306" i="16"/>
  <c r="O307" i="16"/>
  <c r="O308" i="16"/>
  <c r="O309" i="16"/>
  <c r="O310" i="16"/>
  <c r="O311" i="16"/>
  <c r="O312" i="16"/>
  <c r="O313" i="16"/>
  <c r="O314" i="16"/>
  <c r="O315" i="16"/>
  <c r="O316" i="16"/>
  <c r="O317" i="16"/>
  <c r="O318" i="16"/>
  <c r="O319" i="16"/>
  <c r="O320" i="16"/>
  <c r="O287" i="16"/>
  <c r="O288" i="16"/>
  <c r="O289" i="16"/>
  <c r="O290" i="16"/>
  <c r="O291" i="16"/>
  <c r="O98" i="16"/>
  <c r="O99" i="16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O120" i="16"/>
  <c r="O121" i="16"/>
  <c r="O122" i="16"/>
  <c r="O123" i="16"/>
  <c r="O124" i="16"/>
  <c r="O125" i="16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84" i="16"/>
  <c r="O185" i="16"/>
  <c r="O186" i="16"/>
  <c r="O187" i="16"/>
  <c r="O188" i="16"/>
  <c r="O189" i="16"/>
  <c r="O190" i="16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242" i="16"/>
  <c r="O243" i="16"/>
  <c r="O244" i="16"/>
  <c r="O245" i="16"/>
  <c r="O246" i="16"/>
  <c r="O247" i="16"/>
  <c r="O248" i="16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265" i="16"/>
  <c r="O266" i="16"/>
  <c r="O267" i="16"/>
  <c r="O268" i="16"/>
  <c r="O269" i="16"/>
  <c r="O270" i="16"/>
  <c r="O271" i="16"/>
  <c r="O272" i="16"/>
  <c r="O273" i="16"/>
  <c r="O274" i="16"/>
  <c r="O275" i="16"/>
  <c r="O276" i="16"/>
  <c r="O277" i="16"/>
  <c r="O278" i="16"/>
  <c r="O279" i="16"/>
  <c r="O280" i="16"/>
  <c r="O281" i="16"/>
  <c r="O282" i="16"/>
  <c r="O283" i="16"/>
  <c r="O284" i="16"/>
  <c r="O285" i="16"/>
  <c r="O286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58" i="16"/>
  <c r="O59" i="16"/>
  <c r="O60" i="16"/>
  <c r="O61" i="16"/>
  <c r="O48" i="16"/>
  <c r="O49" i="16"/>
  <c r="O50" i="16"/>
  <c r="O51" i="16"/>
  <c r="O52" i="16"/>
  <c r="O53" i="16"/>
  <c r="O54" i="16"/>
  <c r="O55" i="16"/>
  <c r="O56" i="16"/>
  <c r="O57" i="16"/>
  <c r="O47" i="16"/>
  <c r="K67" i="16" l="1"/>
  <c r="L67" i="16"/>
  <c r="M67" i="16"/>
  <c r="K68" i="16"/>
  <c r="L68" i="16"/>
  <c r="M68" i="16"/>
  <c r="K69" i="16"/>
  <c r="L69" i="16"/>
  <c r="M69" i="16"/>
  <c r="K70" i="16"/>
  <c r="L70" i="16"/>
  <c r="M70" i="16"/>
  <c r="V67" i="16"/>
  <c r="V69" i="16"/>
  <c r="V70" i="16"/>
  <c r="V68" i="16"/>
  <c r="V61" i="16"/>
  <c r="V65" i="16"/>
  <c r="V59" i="16"/>
  <c r="V60" i="16"/>
  <c r="V62" i="16"/>
  <c r="V63" i="16"/>
  <c r="V64" i="16"/>
  <c r="V66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V52" i="16"/>
  <c r="V47" i="16"/>
  <c r="V48" i="16"/>
  <c r="V49" i="16"/>
  <c r="V50" i="16"/>
  <c r="V51" i="16"/>
  <c r="V53" i="16"/>
  <c r="V54" i="16"/>
  <c r="V55" i="16"/>
  <c r="V56" i="16"/>
  <c r="V57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K53" i="16"/>
  <c r="L53" i="16"/>
  <c r="M53" i="16"/>
  <c r="K54" i="16"/>
  <c r="L54" i="16"/>
  <c r="M54" i="16"/>
  <c r="K55" i="16"/>
  <c r="L55" i="16"/>
  <c r="M55" i="16"/>
  <c r="K56" i="16"/>
  <c r="L56" i="16"/>
  <c r="M56" i="16"/>
  <c r="K57" i="16"/>
  <c r="L57" i="16"/>
  <c r="M57" i="16"/>
  <c r="K58" i="16"/>
  <c r="L58" i="16"/>
  <c r="M58" i="16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Q65" i="12"/>
  <c r="R65" i="12"/>
  <c r="S65" i="12"/>
  <c r="T65" i="12"/>
  <c r="U65" i="12"/>
  <c r="V65" i="12"/>
  <c r="Q66" i="12"/>
  <c r="R66" i="12"/>
  <c r="S66" i="12"/>
  <c r="T66" i="12"/>
  <c r="U66" i="12"/>
  <c r="V66" i="12"/>
  <c r="Q67" i="12"/>
  <c r="R67" i="12"/>
  <c r="S67" i="12"/>
  <c r="T67" i="12"/>
  <c r="U67" i="12"/>
  <c r="V67" i="12"/>
  <c r="Q68" i="12"/>
  <c r="R68" i="12"/>
  <c r="S68" i="12"/>
  <c r="T68" i="12"/>
  <c r="U68" i="12"/>
  <c r="V68" i="12"/>
  <c r="L57" i="12"/>
  <c r="M57" i="12"/>
  <c r="N57" i="12"/>
  <c r="O57" i="12"/>
  <c r="Q57" i="12"/>
  <c r="R57" i="12"/>
  <c r="S57" i="12"/>
  <c r="T57" i="12"/>
  <c r="U57" i="12"/>
  <c r="V57" i="12"/>
  <c r="L58" i="12"/>
  <c r="M58" i="12"/>
  <c r="N58" i="12"/>
  <c r="O58" i="12"/>
  <c r="Q58" i="12"/>
  <c r="R58" i="12"/>
  <c r="S58" i="12"/>
  <c r="T58" i="12"/>
  <c r="U58" i="12"/>
  <c r="V58" i="12"/>
  <c r="L59" i="12"/>
  <c r="M59" i="12"/>
  <c r="N59" i="12"/>
  <c r="O59" i="12"/>
  <c r="Q59" i="12"/>
  <c r="R59" i="12"/>
  <c r="S59" i="12"/>
  <c r="T59" i="12"/>
  <c r="U59" i="12"/>
  <c r="V59" i="12"/>
  <c r="L60" i="12"/>
  <c r="M60" i="12"/>
  <c r="N60" i="12"/>
  <c r="O60" i="12"/>
  <c r="Q60" i="12"/>
  <c r="R60" i="12"/>
  <c r="S60" i="12"/>
  <c r="T60" i="12"/>
  <c r="U60" i="12"/>
  <c r="V60" i="12"/>
  <c r="L61" i="12"/>
  <c r="M61" i="12"/>
  <c r="N61" i="12"/>
  <c r="O61" i="12"/>
  <c r="Q61" i="12"/>
  <c r="R61" i="12"/>
  <c r="S61" i="12"/>
  <c r="T61" i="12"/>
  <c r="U61" i="12"/>
  <c r="V61" i="12"/>
  <c r="L62" i="12"/>
  <c r="M62" i="12"/>
  <c r="N62" i="12"/>
  <c r="O62" i="12"/>
  <c r="Q62" i="12"/>
  <c r="R62" i="12"/>
  <c r="S62" i="12"/>
  <c r="T62" i="12"/>
  <c r="U62" i="12"/>
  <c r="V62" i="12"/>
  <c r="L63" i="12"/>
  <c r="M63" i="12"/>
  <c r="N63" i="12"/>
  <c r="O63" i="12"/>
  <c r="Q63" i="12"/>
  <c r="R63" i="12"/>
  <c r="S63" i="12"/>
  <c r="T63" i="12"/>
  <c r="U63" i="12"/>
  <c r="V63" i="12"/>
  <c r="L64" i="12"/>
  <c r="M64" i="12"/>
  <c r="N64" i="12"/>
  <c r="O64" i="12"/>
  <c r="Q64" i="12"/>
  <c r="R64" i="12"/>
  <c r="S64" i="12"/>
  <c r="T64" i="12"/>
  <c r="U64" i="12"/>
  <c r="V64" i="12"/>
  <c r="BC49" i="12"/>
  <c r="L48" i="12"/>
  <c r="M48" i="12"/>
  <c r="N48" i="12"/>
  <c r="O48" i="12"/>
  <c r="Q48" i="12"/>
  <c r="BC48" i="12" s="1"/>
  <c r="R48" i="12"/>
  <c r="S48" i="12"/>
  <c r="T48" i="12"/>
  <c r="U48" i="12"/>
  <c r="V48" i="12"/>
  <c r="L49" i="12"/>
  <c r="M49" i="12"/>
  <c r="N49" i="12"/>
  <c r="O49" i="12"/>
  <c r="Q49" i="12"/>
  <c r="R49" i="12"/>
  <c r="S49" i="12"/>
  <c r="T49" i="12"/>
  <c r="U49" i="12"/>
  <c r="V49" i="12"/>
  <c r="L50" i="12"/>
  <c r="M50" i="12"/>
  <c r="N50" i="12"/>
  <c r="O50" i="12"/>
  <c r="Q50" i="12"/>
  <c r="BC50" i="12" s="1"/>
  <c r="R50" i="12"/>
  <c r="S50" i="12"/>
  <c r="T50" i="12"/>
  <c r="U50" i="12"/>
  <c r="V50" i="12"/>
  <c r="L51" i="12"/>
  <c r="M51" i="12"/>
  <c r="N51" i="12"/>
  <c r="O51" i="12"/>
  <c r="Q51" i="12"/>
  <c r="BC51" i="12" s="1"/>
  <c r="R51" i="12"/>
  <c r="S51" i="12"/>
  <c r="T51" i="12"/>
  <c r="U51" i="12"/>
  <c r="V51" i="12"/>
  <c r="L52" i="12"/>
  <c r="M52" i="12"/>
  <c r="N52" i="12"/>
  <c r="O52" i="12"/>
  <c r="Q52" i="12"/>
  <c r="BC52" i="12" s="1"/>
  <c r="R52" i="12"/>
  <c r="S52" i="12"/>
  <c r="T52" i="12"/>
  <c r="U52" i="12"/>
  <c r="V52" i="12"/>
  <c r="L53" i="12"/>
  <c r="M53" i="12"/>
  <c r="N53" i="12"/>
  <c r="O53" i="12"/>
  <c r="Q53" i="12"/>
  <c r="BC53" i="12" s="1"/>
  <c r="R53" i="12"/>
  <c r="S53" i="12"/>
  <c r="T53" i="12"/>
  <c r="U53" i="12"/>
  <c r="V53" i="12"/>
  <c r="L54" i="12"/>
  <c r="M54" i="12"/>
  <c r="N54" i="12"/>
  <c r="O54" i="12"/>
  <c r="Q54" i="12"/>
  <c r="BC54" i="12" s="1"/>
  <c r="R54" i="12"/>
  <c r="S54" i="12"/>
  <c r="T54" i="12"/>
  <c r="U54" i="12"/>
  <c r="V54" i="12"/>
  <c r="L55" i="12"/>
  <c r="M55" i="12"/>
  <c r="N55" i="12"/>
  <c r="O55" i="12"/>
  <c r="Q55" i="12"/>
  <c r="BC55" i="12" s="1"/>
  <c r="R55" i="12"/>
  <c r="S55" i="12"/>
  <c r="T55" i="12"/>
  <c r="U55" i="12"/>
  <c r="V55" i="12"/>
  <c r="L56" i="12"/>
  <c r="M56" i="12"/>
  <c r="N56" i="12"/>
  <c r="O56" i="12"/>
  <c r="Q56" i="12"/>
  <c r="BC56" i="12" s="1"/>
  <c r="R56" i="12"/>
  <c r="S56" i="12"/>
  <c r="T56" i="12"/>
  <c r="U56" i="12"/>
  <c r="V56" i="12"/>
  <c r="S166" i="15"/>
  <c r="P166" i="15"/>
  <c r="O167" i="15"/>
  <c r="P167" i="15" s="1"/>
  <c r="R167" i="15"/>
  <c r="S167" i="15" s="1"/>
  <c r="L166" i="15"/>
  <c r="M166" i="15" s="1"/>
  <c r="P165" i="15"/>
  <c r="P164" i="15"/>
  <c r="M165" i="15"/>
  <c r="M164" i="15"/>
  <c r="M162" i="15"/>
  <c r="S159" i="15"/>
  <c r="S158" i="15"/>
  <c r="P161" i="15"/>
  <c r="P160" i="15"/>
  <c r="P159" i="15"/>
  <c r="P158" i="15"/>
  <c r="P157" i="15"/>
  <c r="P156" i="15"/>
  <c r="P155" i="15"/>
  <c r="P154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7" i="15"/>
  <c r="M168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7" i="15"/>
  <c r="I168" i="15"/>
  <c r="I169" i="15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M48" i="8"/>
  <c r="O48" i="8"/>
  <c r="Q48" i="8"/>
  <c r="N49" i="8"/>
  <c r="R48" i="8"/>
  <c r="R49" i="8"/>
  <c r="Q50" i="8"/>
  <c r="S48" i="8"/>
  <c r="S49" i="8"/>
  <c r="S50" i="8"/>
  <c r="U48" i="8"/>
  <c r="U49" i="8"/>
  <c r="U50" i="8"/>
  <c r="R51" i="8"/>
  <c r="T50" i="8"/>
  <c r="T51" i="8"/>
  <c r="V48" i="8"/>
  <c r="V49" i="8"/>
  <c r="V50" i="8"/>
  <c r="V51" i="8"/>
  <c r="P50" i="8"/>
  <c r="P51" i="8"/>
  <c r="P52" i="8"/>
  <c r="S52" i="8"/>
  <c r="T52" i="8"/>
  <c r="U52" i="8"/>
  <c r="V52" i="8"/>
  <c r="U53" i="8"/>
  <c r="V53" i="8"/>
  <c r="U54" i="8"/>
  <c r="V54" i="8"/>
  <c r="U55" i="8"/>
  <c r="V55" i="8"/>
  <c r="U56" i="8"/>
  <c r="V56" i="8"/>
  <c r="U57" i="8"/>
  <c r="V57" i="8"/>
  <c r="U58" i="8"/>
  <c r="V58" i="8"/>
  <c r="R53" i="8"/>
  <c r="S53" i="8"/>
  <c r="T53" i="8"/>
  <c r="N51" i="8"/>
  <c r="N52" i="8"/>
  <c r="N53" i="8"/>
  <c r="N54" i="8"/>
  <c r="R54" i="8"/>
  <c r="S54" i="8"/>
  <c r="M50" i="8"/>
  <c r="M51" i="8"/>
  <c r="M52" i="8"/>
  <c r="M53" i="8"/>
  <c r="M54" i="8"/>
  <c r="M55" i="8"/>
  <c r="T55" i="8"/>
  <c r="S56" i="8"/>
  <c r="T56" i="8"/>
  <c r="S57" i="8"/>
  <c r="T57" i="8"/>
  <c r="N56" i="8"/>
  <c r="N57" i="8"/>
  <c r="R56" i="8"/>
  <c r="R57" i="8"/>
  <c r="R58" i="8"/>
  <c r="O50" i="8"/>
  <c r="O51" i="8"/>
  <c r="O52" i="8"/>
  <c r="O53" i="8"/>
  <c r="O54" i="8"/>
  <c r="O55" i="8"/>
  <c r="O56" i="8"/>
  <c r="O57" i="8"/>
  <c r="O58" i="8"/>
  <c r="O59" i="8"/>
  <c r="S59" i="8"/>
  <c r="T59" i="8"/>
  <c r="U59" i="8"/>
  <c r="V59" i="8"/>
  <c r="T60" i="8"/>
  <c r="U60" i="8"/>
  <c r="V60" i="8"/>
  <c r="R60" i="8"/>
  <c r="M57" i="8"/>
  <c r="M58" i="8"/>
  <c r="M59" i="8"/>
  <c r="M60" i="8"/>
  <c r="M61" i="8"/>
  <c r="O61" i="8"/>
  <c r="Q52" i="8"/>
  <c r="Q53" i="8"/>
  <c r="Q54" i="8"/>
  <c r="Q55" i="8"/>
  <c r="Q56" i="8"/>
  <c r="Q57" i="8"/>
  <c r="Q58" i="8"/>
  <c r="Q59" i="8"/>
  <c r="Q60" i="8"/>
  <c r="Q61" i="8"/>
  <c r="R61" i="8"/>
  <c r="S61" i="8"/>
  <c r="T61" i="8"/>
  <c r="U61" i="8"/>
  <c r="V61" i="8"/>
  <c r="R62" i="8"/>
  <c r="S62" i="8"/>
  <c r="T62" i="8"/>
  <c r="U62" i="8"/>
  <c r="V62" i="8"/>
  <c r="R63" i="8"/>
  <c r="S63" i="8"/>
  <c r="T63" i="8"/>
  <c r="U63" i="8"/>
  <c r="V63" i="8"/>
  <c r="R64" i="8"/>
  <c r="S64" i="8"/>
  <c r="T64" i="8"/>
  <c r="U64" i="8"/>
  <c r="V64" i="8"/>
  <c r="R65" i="8"/>
  <c r="S65" i="8"/>
  <c r="T65" i="8"/>
  <c r="U65" i="8"/>
  <c r="V65" i="8"/>
  <c r="R66" i="8"/>
  <c r="S66" i="8"/>
  <c r="T66" i="8"/>
  <c r="U66" i="8"/>
  <c r="V66" i="8"/>
  <c r="R67" i="8"/>
  <c r="S67" i="8"/>
  <c r="T67" i="8"/>
  <c r="U67" i="8"/>
  <c r="V67" i="8"/>
  <c r="R68" i="8"/>
  <c r="S68" i="8"/>
  <c r="T68" i="8"/>
  <c r="U68" i="8"/>
  <c r="V68" i="8"/>
  <c r="N59" i="8"/>
  <c r="N60" i="8"/>
  <c r="N61" i="8"/>
  <c r="N62" i="8"/>
  <c r="M63" i="8"/>
  <c r="N63" i="8"/>
  <c r="O63" i="8"/>
  <c r="N64" i="8"/>
  <c r="O64" i="8"/>
  <c r="M65" i="8"/>
  <c r="N65" i="8"/>
  <c r="O65" i="8"/>
  <c r="M66" i="8"/>
  <c r="N66" i="8"/>
  <c r="O66" i="8"/>
  <c r="M67" i="8"/>
  <c r="N67" i="8"/>
  <c r="O67" i="8"/>
  <c r="Q63" i="8"/>
  <c r="Q64" i="8"/>
  <c r="Q65" i="8"/>
  <c r="Q66" i="8"/>
  <c r="Q67" i="8"/>
  <c r="M68" i="8"/>
  <c r="N68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M69" i="8"/>
  <c r="N69" i="8"/>
  <c r="O69" i="8"/>
  <c r="P69" i="8"/>
  <c r="Q69" i="8"/>
  <c r="R69" i="8"/>
  <c r="S69" i="8"/>
  <c r="T69" i="8"/>
  <c r="U69" i="8"/>
  <c r="V69" i="8"/>
  <c r="M70" i="8"/>
  <c r="N70" i="8"/>
  <c r="O70" i="8"/>
  <c r="P70" i="8"/>
  <c r="Q70" i="8"/>
  <c r="R70" i="8"/>
  <c r="S70" i="8"/>
  <c r="T70" i="8"/>
  <c r="U70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K48" i="6"/>
  <c r="L48" i="6"/>
  <c r="M48" i="6"/>
  <c r="N48" i="6"/>
  <c r="O48" i="6"/>
  <c r="Q48" i="6"/>
  <c r="R48" i="6"/>
  <c r="V48" i="6"/>
  <c r="W48" i="6"/>
  <c r="Y48" i="6"/>
  <c r="AA48" i="6"/>
  <c r="AB48" i="6"/>
  <c r="AA49" i="6"/>
  <c r="AB49" i="6"/>
  <c r="AA50" i="6"/>
  <c r="AB50" i="6"/>
  <c r="AE48" i="6"/>
  <c r="AF48" i="6"/>
  <c r="AG48" i="6"/>
  <c r="AH48" i="6"/>
  <c r="AE49" i="6"/>
  <c r="AF49" i="6"/>
  <c r="AG49" i="6"/>
  <c r="AH49" i="6"/>
  <c r="J48" i="6"/>
  <c r="J49" i="6"/>
  <c r="N49" i="6"/>
  <c r="O49" i="6"/>
  <c r="P49" i="6"/>
  <c r="Q49" i="6"/>
  <c r="R49" i="6"/>
  <c r="S49" i="6"/>
  <c r="T49" i="6"/>
  <c r="U49" i="6"/>
  <c r="V49" i="6"/>
  <c r="W49" i="6"/>
  <c r="X49" i="6"/>
  <c r="Z48" i="6"/>
  <c r="Z49" i="6"/>
  <c r="J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AE50" i="6"/>
  <c r="AF50" i="6"/>
  <c r="AG50" i="6"/>
  <c r="J51" i="6"/>
  <c r="K51" i="6"/>
  <c r="L51" i="6"/>
  <c r="M51" i="6"/>
  <c r="N51" i="6"/>
  <c r="O51" i="6"/>
  <c r="P51" i="6"/>
  <c r="Q51" i="6"/>
  <c r="R51" i="6"/>
  <c r="S51" i="6"/>
  <c r="T51" i="6"/>
  <c r="U51" i="6"/>
  <c r="X51" i="6"/>
  <c r="Y51" i="6"/>
  <c r="Z51" i="6"/>
  <c r="AA51" i="6"/>
  <c r="AB51" i="6"/>
  <c r="AE51" i="6"/>
  <c r="AF51" i="6"/>
  <c r="AG51" i="6"/>
  <c r="AH51" i="6"/>
  <c r="AE52" i="6"/>
  <c r="AF52" i="6"/>
  <c r="AG52" i="6"/>
  <c r="AH52" i="6"/>
  <c r="AE53" i="6"/>
  <c r="AF53" i="6"/>
  <c r="AG53" i="6"/>
  <c r="AH53" i="6"/>
  <c r="AE54" i="6"/>
  <c r="AF54" i="6"/>
  <c r="AG54" i="6"/>
  <c r="AH54" i="6"/>
  <c r="AE55" i="6"/>
  <c r="AF55" i="6"/>
  <c r="AG55" i="6"/>
  <c r="AH55" i="6"/>
  <c r="AE56" i="6"/>
  <c r="AF56" i="6"/>
  <c r="AG56" i="6"/>
  <c r="AH56" i="6"/>
  <c r="AE57" i="6"/>
  <c r="AF57" i="6"/>
  <c r="AG57" i="6"/>
  <c r="AH57" i="6"/>
  <c r="AE58" i="6"/>
  <c r="AF58" i="6"/>
  <c r="AG58" i="6"/>
  <c r="AH58" i="6"/>
  <c r="J52" i="6"/>
  <c r="K52" i="6"/>
  <c r="L52" i="6"/>
  <c r="M52" i="6"/>
  <c r="N52" i="6"/>
  <c r="O52" i="6"/>
  <c r="P52" i="6"/>
  <c r="Q52" i="6"/>
  <c r="O53" i="6"/>
  <c r="P53" i="6"/>
  <c r="Q53" i="6"/>
  <c r="S52" i="6"/>
  <c r="T52" i="6"/>
  <c r="U52" i="6"/>
  <c r="V52" i="6"/>
  <c r="W52" i="6"/>
  <c r="X52" i="6"/>
  <c r="Y52" i="6"/>
  <c r="Z52" i="6"/>
  <c r="AA52" i="6"/>
  <c r="AB52" i="6"/>
  <c r="J53" i="6"/>
  <c r="K53" i="6"/>
  <c r="L53" i="6"/>
  <c r="M53" i="6"/>
  <c r="R53" i="6"/>
  <c r="S53" i="6"/>
  <c r="T53" i="6"/>
  <c r="U53" i="6"/>
  <c r="V53" i="6"/>
  <c r="W53" i="6"/>
  <c r="X53" i="6"/>
  <c r="Y53" i="6"/>
  <c r="Z53" i="6"/>
  <c r="AA53" i="6"/>
  <c r="AB53" i="6"/>
  <c r="R54" i="6"/>
  <c r="S54" i="6"/>
  <c r="T54" i="6"/>
  <c r="U54" i="6"/>
  <c r="V54" i="6"/>
  <c r="W54" i="6"/>
  <c r="X54" i="6"/>
  <c r="Y54" i="6"/>
  <c r="Z54" i="6"/>
  <c r="AA54" i="6"/>
  <c r="AB54" i="6"/>
  <c r="J54" i="6"/>
  <c r="K54" i="6"/>
  <c r="L54" i="6"/>
  <c r="M54" i="6"/>
  <c r="N54" i="6"/>
  <c r="O54" i="6"/>
  <c r="P54" i="6"/>
  <c r="J55" i="6"/>
  <c r="K55" i="6"/>
  <c r="L55" i="6"/>
  <c r="M55" i="6"/>
  <c r="N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J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J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J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J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J48" i="6"/>
  <c r="AJ49" i="6"/>
  <c r="AJ50" i="6"/>
  <c r="AJ51" i="6"/>
  <c r="AJ52" i="6"/>
  <c r="AJ53" i="6"/>
  <c r="AJ54" i="6"/>
  <c r="AJ55" i="6"/>
  <c r="AJ56" i="6"/>
  <c r="AJ57" i="6"/>
  <c r="AJ58" i="6"/>
  <c r="AH59" i="6"/>
  <c r="AI59" i="6"/>
  <c r="AJ59" i="6"/>
  <c r="J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E60" i="6"/>
  <c r="AF60" i="6"/>
  <c r="AG60" i="6"/>
  <c r="AH60" i="6"/>
  <c r="AI60" i="6"/>
  <c r="AJ60" i="6"/>
  <c r="AE61" i="6"/>
  <c r="AF61" i="6"/>
  <c r="AG61" i="6"/>
  <c r="AH61" i="6"/>
  <c r="AI61" i="6"/>
  <c r="AJ61" i="6"/>
  <c r="AE62" i="6"/>
  <c r="AF62" i="6"/>
  <c r="AG62" i="6"/>
  <c r="AH62" i="6"/>
  <c r="AI62" i="6"/>
  <c r="AJ62" i="6"/>
  <c r="AE63" i="6"/>
  <c r="AF63" i="6"/>
  <c r="AG63" i="6"/>
  <c r="AH63" i="6"/>
  <c r="AI63" i="6"/>
  <c r="AJ63" i="6"/>
  <c r="AE64" i="6"/>
  <c r="AF64" i="6"/>
  <c r="AG64" i="6"/>
  <c r="AH64" i="6"/>
  <c r="AI64" i="6"/>
  <c r="AJ64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J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I63" i="6"/>
  <c r="J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D48" i="6"/>
  <c r="AD49" i="6"/>
  <c r="AD50" i="6"/>
  <c r="AD51" i="6"/>
  <c r="AD52" i="6"/>
  <c r="AD53" i="6"/>
  <c r="AD54" i="6"/>
  <c r="AD55" i="6"/>
  <c r="AD56" i="6"/>
  <c r="AD57" i="6"/>
  <c r="AD58" i="6"/>
  <c r="AD59" i="6"/>
  <c r="AD60" i="6"/>
  <c r="AD61" i="6"/>
  <c r="AD62" i="6"/>
  <c r="AD63" i="6"/>
  <c r="I64" i="6"/>
  <c r="J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B64" i="6"/>
  <c r="AC64" i="6"/>
  <c r="I65" i="6"/>
  <c r="J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F65" i="6"/>
  <c r="AG65" i="6"/>
  <c r="AH65" i="6"/>
  <c r="AI65" i="6"/>
  <c r="AJ65" i="6"/>
  <c r="I66" i="6"/>
  <c r="J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AJ66" i="6"/>
  <c r="I67" i="6"/>
  <c r="J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I68" i="6"/>
  <c r="J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B68" i="6"/>
  <c r="AC68" i="6"/>
  <c r="AD68" i="6"/>
  <c r="AE68" i="6"/>
  <c r="AF68" i="6"/>
  <c r="AG68" i="6"/>
  <c r="AH68" i="6"/>
  <c r="AI68" i="6"/>
  <c r="AJ68" i="6"/>
  <c r="I69" i="6"/>
  <c r="J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B69" i="6"/>
  <c r="AC69" i="6"/>
  <c r="AD69" i="6"/>
  <c r="AE69" i="6"/>
  <c r="AF69" i="6"/>
  <c r="AG69" i="6"/>
  <c r="AH69" i="6"/>
  <c r="AI69" i="6"/>
  <c r="AJ69" i="6"/>
  <c r="I70" i="6"/>
  <c r="J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B70" i="6"/>
  <c r="AC70" i="6"/>
  <c r="AD70" i="6"/>
  <c r="AE70" i="6"/>
  <c r="AF70" i="6"/>
  <c r="AG70" i="6"/>
  <c r="AH70" i="6"/>
  <c r="AI70" i="6"/>
  <c r="AJ70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M34" i="4"/>
  <c r="O34" i="4"/>
  <c r="U34" i="4"/>
  <c r="V34" i="4"/>
  <c r="W34" i="4"/>
  <c r="X34" i="4"/>
  <c r="W35" i="4"/>
  <c r="X35" i="4"/>
  <c r="W36" i="4"/>
  <c r="X36" i="4"/>
  <c r="W37" i="4"/>
  <c r="X37" i="4"/>
  <c r="W38" i="4"/>
  <c r="X38" i="4"/>
  <c r="W39" i="4"/>
  <c r="X39" i="4"/>
  <c r="W40" i="4"/>
  <c r="X40" i="4"/>
  <c r="L35" i="4"/>
  <c r="N35" i="4"/>
  <c r="O35" i="4"/>
  <c r="S34" i="4"/>
  <c r="S35" i="4"/>
  <c r="R36" i="4"/>
  <c r="K36" i="4"/>
  <c r="K37" i="4"/>
  <c r="Q37" i="4"/>
  <c r="R37" i="4"/>
  <c r="T36" i="4"/>
  <c r="T37" i="4"/>
  <c r="L37" i="4"/>
  <c r="L38" i="4"/>
  <c r="N38" i="4"/>
  <c r="P36" i="4"/>
  <c r="P37" i="4"/>
  <c r="P38" i="4"/>
  <c r="R38" i="4"/>
  <c r="S38" i="4"/>
  <c r="U38" i="4"/>
  <c r="V38" i="4"/>
  <c r="M38" i="4"/>
  <c r="M39" i="4"/>
  <c r="O39" i="4"/>
  <c r="R39" i="4"/>
  <c r="S39" i="4"/>
  <c r="T39" i="4"/>
  <c r="U39" i="4"/>
  <c r="V39" i="4"/>
  <c r="L40" i="4"/>
  <c r="N40" i="4"/>
  <c r="Q39" i="4"/>
  <c r="Q40" i="4"/>
  <c r="S40" i="4"/>
  <c r="T40" i="4"/>
  <c r="U40" i="4"/>
  <c r="K39" i="4"/>
  <c r="K40" i="4"/>
  <c r="K41" i="4"/>
  <c r="M41" i="4"/>
  <c r="N41" i="4"/>
  <c r="O41" i="4"/>
  <c r="P41" i="4"/>
  <c r="Q41" i="4"/>
  <c r="S41" i="4"/>
  <c r="T41" i="4"/>
  <c r="V41" i="4"/>
  <c r="W41" i="4"/>
  <c r="X41" i="4"/>
  <c r="K42" i="4"/>
  <c r="L42" i="4"/>
  <c r="M42" i="4"/>
  <c r="N42" i="4"/>
  <c r="O42" i="4"/>
  <c r="P42" i="4"/>
  <c r="Q42" i="4"/>
  <c r="R42" i="4"/>
  <c r="S42" i="4"/>
  <c r="U42" i="4"/>
  <c r="V42" i="4"/>
  <c r="W42" i="4"/>
  <c r="X42" i="4"/>
  <c r="L43" i="4"/>
  <c r="M43" i="4"/>
  <c r="N43" i="4"/>
  <c r="O43" i="4"/>
  <c r="P43" i="4"/>
  <c r="Q43" i="4"/>
  <c r="R43" i="4"/>
  <c r="T43" i="4"/>
  <c r="U43" i="4"/>
  <c r="V43" i="4"/>
  <c r="W43" i="4"/>
  <c r="X43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T47" i="4"/>
  <c r="U47" i="4"/>
  <c r="V47" i="4"/>
  <c r="W47" i="4"/>
  <c r="K47" i="4"/>
  <c r="L47" i="4"/>
  <c r="M47" i="4"/>
  <c r="N47" i="4"/>
  <c r="O47" i="4"/>
  <c r="P47" i="4"/>
  <c r="Q47" i="4"/>
  <c r="R47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J4244" i="13"/>
  <c r="J4245" i="13"/>
  <c r="J4246" i="13"/>
  <c r="J4247" i="13"/>
  <c r="J4248" i="13"/>
  <c r="J4249" i="13"/>
  <c r="J4250" i="13"/>
  <c r="J4251" i="13"/>
  <c r="J4252" i="13"/>
  <c r="J4253" i="13"/>
  <c r="J4254" i="13"/>
  <c r="J4255" i="13"/>
  <c r="J4232" i="13"/>
  <c r="J4233" i="13"/>
  <c r="J4234" i="13"/>
  <c r="J4235" i="13"/>
  <c r="J4236" i="13"/>
  <c r="J4237" i="13"/>
  <c r="J4238" i="13"/>
  <c r="J4239" i="13"/>
  <c r="J4240" i="13"/>
  <c r="J4241" i="13"/>
  <c r="J4242" i="13"/>
  <c r="J4243" i="13"/>
  <c r="J4200" i="13"/>
  <c r="J4201" i="13"/>
  <c r="J4202" i="13"/>
  <c r="J4203" i="13"/>
  <c r="J4204" i="13"/>
  <c r="J4205" i="13"/>
  <c r="J4206" i="13"/>
  <c r="J4207" i="13"/>
  <c r="J4208" i="13"/>
  <c r="J4209" i="13"/>
  <c r="J4210" i="13"/>
  <c r="J4211" i="13"/>
  <c r="J4212" i="13"/>
  <c r="J4213" i="13"/>
  <c r="J4214" i="13"/>
  <c r="J4215" i="13"/>
  <c r="J4216" i="13"/>
  <c r="J4217" i="13"/>
  <c r="J4218" i="13"/>
  <c r="J4219" i="13"/>
  <c r="J4220" i="13"/>
  <c r="J4221" i="13"/>
  <c r="J4222" i="13"/>
  <c r="J4223" i="13"/>
  <c r="J4224" i="13"/>
  <c r="J4225" i="13"/>
  <c r="J4226" i="13"/>
  <c r="J4227" i="13"/>
  <c r="J4228" i="13"/>
  <c r="J4229" i="13"/>
  <c r="J4230" i="13"/>
  <c r="J4231" i="13"/>
  <c r="J4161" i="13"/>
  <c r="J4162" i="13"/>
  <c r="J4163" i="13"/>
  <c r="J4164" i="13"/>
  <c r="J4165" i="13"/>
  <c r="J4166" i="13"/>
  <c r="J4167" i="13"/>
  <c r="J4168" i="13"/>
  <c r="J4169" i="13"/>
  <c r="J4170" i="13"/>
  <c r="J4171" i="13"/>
  <c r="J4172" i="13"/>
  <c r="J4173" i="13"/>
  <c r="J4174" i="13"/>
  <c r="J4175" i="13"/>
  <c r="J4176" i="13"/>
  <c r="J4177" i="13"/>
  <c r="J4178" i="13"/>
  <c r="J4179" i="13"/>
  <c r="J4180" i="13"/>
  <c r="J4181" i="13"/>
  <c r="J4182" i="13"/>
  <c r="J4183" i="13"/>
  <c r="J4184" i="13"/>
  <c r="J4185" i="13"/>
  <c r="J4186" i="13"/>
  <c r="J4187" i="13"/>
  <c r="J4188" i="13"/>
  <c r="J4189" i="13"/>
  <c r="J4190" i="13"/>
  <c r="J4191" i="13"/>
  <c r="J4192" i="13"/>
  <c r="J4193" i="13"/>
  <c r="J4194" i="13"/>
  <c r="J4195" i="13"/>
  <c r="J4196" i="13"/>
  <c r="J4197" i="13"/>
  <c r="J4198" i="13"/>
  <c r="J4199" i="13"/>
  <c r="G17" i="11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2" i="2"/>
  <c r="I63" i="2"/>
  <c r="I64" i="2"/>
  <c r="K87" i="16"/>
  <c r="L87" i="16"/>
  <c r="M87" i="16"/>
  <c r="K88" i="16"/>
  <c r="L88" i="16"/>
  <c r="M88" i="16"/>
  <c r="K89" i="16"/>
  <c r="L89" i="16"/>
  <c r="M89" i="16"/>
  <c r="K90" i="16"/>
  <c r="L90" i="16"/>
  <c r="M90" i="16"/>
  <c r="V89" i="16"/>
  <c r="V87" i="16"/>
  <c r="V88" i="16"/>
  <c r="V90" i="16"/>
  <c r="V79" i="16"/>
  <c r="V80" i="16"/>
  <c r="V81" i="16"/>
  <c r="V82" i="16"/>
  <c r="V83" i="16"/>
  <c r="V84" i="16"/>
  <c r="V85" i="16"/>
  <c r="V86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84" i="16"/>
  <c r="L84" i="16"/>
  <c r="M84" i="16"/>
  <c r="K85" i="16"/>
  <c r="L85" i="16"/>
  <c r="M85" i="16"/>
  <c r="K86" i="16"/>
  <c r="L86" i="16"/>
  <c r="M86" i="16"/>
  <c r="V71" i="16"/>
  <c r="V72" i="16"/>
  <c r="V73" i="16"/>
  <c r="V74" i="16"/>
  <c r="V75" i="16"/>
  <c r="V76" i="16"/>
  <c r="V77" i="16"/>
  <c r="V78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Q86" i="12"/>
  <c r="R86" i="12"/>
  <c r="S86" i="12"/>
  <c r="T86" i="12"/>
  <c r="U86" i="12"/>
  <c r="V86" i="12"/>
  <c r="Q87" i="12"/>
  <c r="BC87" i="12" s="1"/>
  <c r="R87" i="12"/>
  <c r="S87" i="12"/>
  <c r="T87" i="12"/>
  <c r="U87" i="12"/>
  <c r="V87" i="12"/>
  <c r="Q88" i="12"/>
  <c r="BC88" i="12" s="1"/>
  <c r="R88" i="12"/>
  <c r="S88" i="12"/>
  <c r="T88" i="12"/>
  <c r="U88" i="12"/>
  <c r="V88" i="12"/>
  <c r="Q89" i="12"/>
  <c r="BC89" i="12" s="1"/>
  <c r="R89" i="12"/>
  <c r="S89" i="12"/>
  <c r="T89" i="12"/>
  <c r="U89" i="12"/>
  <c r="V89" i="12"/>
  <c r="BC86" i="12"/>
  <c r="L78" i="12"/>
  <c r="M78" i="12"/>
  <c r="N78" i="12"/>
  <c r="O78" i="12"/>
  <c r="Q78" i="12"/>
  <c r="BC78" i="12" s="1"/>
  <c r="R78" i="12"/>
  <c r="S78" i="12"/>
  <c r="T78" i="12"/>
  <c r="U78" i="12"/>
  <c r="L79" i="12"/>
  <c r="M79" i="12"/>
  <c r="N79" i="12"/>
  <c r="O79" i="12"/>
  <c r="Q79" i="12"/>
  <c r="BC79" i="12" s="1"/>
  <c r="R79" i="12"/>
  <c r="S79" i="12"/>
  <c r="T79" i="12"/>
  <c r="U79" i="12"/>
  <c r="L80" i="12"/>
  <c r="M80" i="12"/>
  <c r="N80" i="12"/>
  <c r="O80" i="12"/>
  <c r="Q80" i="12"/>
  <c r="R80" i="12"/>
  <c r="S80" i="12"/>
  <c r="T80" i="12"/>
  <c r="U80" i="12"/>
  <c r="L81" i="12"/>
  <c r="M81" i="12"/>
  <c r="N81" i="12"/>
  <c r="O81" i="12"/>
  <c r="Q81" i="12"/>
  <c r="R81" i="12"/>
  <c r="S81" i="12"/>
  <c r="T81" i="12"/>
  <c r="U81" i="12"/>
  <c r="L82" i="12"/>
  <c r="M82" i="12"/>
  <c r="N82" i="12"/>
  <c r="O82" i="12"/>
  <c r="Q82" i="12"/>
  <c r="BC82" i="12" s="1"/>
  <c r="R82" i="12"/>
  <c r="S82" i="12"/>
  <c r="T82" i="12"/>
  <c r="U82" i="12"/>
  <c r="L83" i="12"/>
  <c r="M83" i="12"/>
  <c r="N83" i="12"/>
  <c r="O83" i="12"/>
  <c r="Q83" i="12"/>
  <c r="BC83" i="12" s="1"/>
  <c r="R83" i="12"/>
  <c r="S83" i="12"/>
  <c r="T83" i="12"/>
  <c r="U83" i="12"/>
  <c r="L84" i="12"/>
  <c r="M84" i="12"/>
  <c r="N84" i="12"/>
  <c r="O84" i="12"/>
  <c r="Q84" i="12"/>
  <c r="R84" i="12"/>
  <c r="S84" i="12"/>
  <c r="T84" i="12"/>
  <c r="U84" i="12"/>
  <c r="L85" i="12"/>
  <c r="M85" i="12"/>
  <c r="N85" i="12"/>
  <c r="O85" i="12"/>
  <c r="Q85" i="12"/>
  <c r="BC85" i="12" s="1"/>
  <c r="R85" i="12"/>
  <c r="S85" i="12"/>
  <c r="T85" i="12"/>
  <c r="U85" i="12"/>
  <c r="V69" i="12"/>
  <c r="V70" i="12"/>
  <c r="V71" i="12"/>
  <c r="V72" i="12"/>
  <c r="V73" i="12"/>
  <c r="V74" i="12"/>
  <c r="V75" i="12"/>
  <c r="V76" i="12"/>
  <c r="V77" i="12"/>
  <c r="V78" i="12"/>
  <c r="V79" i="12"/>
  <c r="V80" i="12"/>
  <c r="V81" i="12"/>
  <c r="V82" i="12"/>
  <c r="V83" i="12"/>
  <c r="V84" i="12"/>
  <c r="V85" i="12"/>
  <c r="BC80" i="12"/>
  <c r="BC81" i="12"/>
  <c r="BC84" i="12"/>
  <c r="L69" i="12"/>
  <c r="M69" i="12"/>
  <c r="N69" i="12"/>
  <c r="O69" i="12"/>
  <c r="Q69" i="12"/>
  <c r="BC69" i="12" s="1"/>
  <c r="R69" i="12"/>
  <c r="S69" i="12"/>
  <c r="T69" i="12"/>
  <c r="U69" i="12"/>
  <c r="L70" i="12"/>
  <c r="M70" i="12"/>
  <c r="N70" i="12"/>
  <c r="O70" i="12"/>
  <c r="Q70" i="12"/>
  <c r="BC70" i="12" s="1"/>
  <c r="R70" i="12"/>
  <c r="S70" i="12"/>
  <c r="T70" i="12"/>
  <c r="U70" i="12"/>
  <c r="L71" i="12"/>
  <c r="M71" i="12"/>
  <c r="N71" i="12"/>
  <c r="O71" i="12"/>
  <c r="Q71" i="12"/>
  <c r="BC71" i="12" s="1"/>
  <c r="R71" i="12"/>
  <c r="S71" i="12"/>
  <c r="T71" i="12"/>
  <c r="U71" i="12"/>
  <c r="L72" i="12"/>
  <c r="M72" i="12"/>
  <c r="N72" i="12"/>
  <c r="O72" i="12"/>
  <c r="Q72" i="12"/>
  <c r="BC72" i="12" s="1"/>
  <c r="R72" i="12"/>
  <c r="S72" i="12"/>
  <c r="T72" i="12"/>
  <c r="U72" i="12"/>
  <c r="L73" i="12"/>
  <c r="M73" i="12"/>
  <c r="N73" i="12"/>
  <c r="O73" i="12"/>
  <c r="Q73" i="12"/>
  <c r="BC73" i="12" s="1"/>
  <c r="R73" i="12"/>
  <c r="S73" i="12"/>
  <c r="T73" i="12"/>
  <c r="U73" i="12"/>
  <c r="L74" i="12"/>
  <c r="M74" i="12"/>
  <c r="N74" i="12"/>
  <c r="O74" i="12"/>
  <c r="Q74" i="12"/>
  <c r="BC74" i="12" s="1"/>
  <c r="R74" i="12"/>
  <c r="S74" i="12"/>
  <c r="T74" i="12"/>
  <c r="U74" i="12"/>
  <c r="L75" i="12"/>
  <c r="M75" i="12"/>
  <c r="N75" i="12"/>
  <c r="O75" i="12"/>
  <c r="Q75" i="12"/>
  <c r="BC75" i="12" s="1"/>
  <c r="R75" i="12"/>
  <c r="S75" i="12"/>
  <c r="T75" i="12"/>
  <c r="U75" i="12"/>
  <c r="L76" i="12"/>
  <c r="M76" i="12"/>
  <c r="N76" i="12"/>
  <c r="O76" i="12"/>
  <c r="Q76" i="12"/>
  <c r="BC76" i="12" s="1"/>
  <c r="R76" i="12"/>
  <c r="S76" i="12"/>
  <c r="T76" i="12"/>
  <c r="U76" i="12"/>
  <c r="L77" i="12"/>
  <c r="M77" i="12"/>
  <c r="N77" i="12"/>
  <c r="O77" i="12"/>
  <c r="Q77" i="12"/>
  <c r="BC77" i="12" s="1"/>
  <c r="R77" i="12"/>
  <c r="S77" i="12"/>
  <c r="T77" i="12"/>
  <c r="U77" i="12"/>
  <c r="S199" i="15"/>
  <c r="S198" i="15"/>
  <c r="P207" i="15"/>
  <c r="P206" i="15"/>
  <c r="P205" i="15"/>
  <c r="P204" i="15"/>
  <c r="P203" i="15"/>
  <c r="P202" i="15"/>
  <c r="P201" i="15"/>
  <c r="P200" i="15"/>
  <c r="P199" i="15"/>
  <c r="P198" i="15"/>
  <c r="P197" i="15"/>
  <c r="P196" i="15"/>
  <c r="P195" i="15"/>
  <c r="P194" i="15"/>
  <c r="P193" i="15"/>
  <c r="P192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I171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I183" i="15"/>
  <c r="I170" i="15"/>
  <c r="I172" i="15"/>
  <c r="I173" i="15"/>
  <c r="I174" i="15"/>
  <c r="I175" i="15"/>
  <c r="I176" i="15"/>
  <c r="I177" i="15"/>
  <c r="I178" i="15"/>
  <c r="I179" i="15"/>
  <c r="I180" i="15"/>
  <c r="I181" i="15"/>
  <c r="I182" i="15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14" i="14"/>
  <c r="G2" i="11"/>
  <c r="G3" i="11"/>
  <c r="G4" i="11"/>
  <c r="G5" i="11"/>
  <c r="G6" i="11"/>
  <c r="G7" i="11"/>
  <c r="G8" i="11"/>
  <c r="G9" i="11"/>
  <c r="G11" i="11"/>
  <c r="G12" i="11"/>
  <c r="G13" i="11"/>
  <c r="G14" i="11"/>
  <c r="G15" i="11"/>
  <c r="G16" i="11"/>
  <c r="G19" i="11"/>
  <c r="G20" i="11"/>
  <c r="K107" i="9"/>
  <c r="N107" i="9"/>
  <c r="O107" i="9"/>
  <c r="N108" i="9"/>
  <c r="O108" i="9"/>
  <c r="Q107" i="9"/>
  <c r="I108" i="9"/>
  <c r="J108" i="9"/>
  <c r="L107" i="9"/>
  <c r="L108" i="9"/>
  <c r="R108" i="9"/>
  <c r="K109" i="9"/>
  <c r="M107" i="9"/>
  <c r="M108" i="9"/>
  <c r="M109" i="9"/>
  <c r="Q109" i="9"/>
  <c r="S109" i="9"/>
  <c r="I110" i="9"/>
  <c r="J110" i="9"/>
  <c r="K110" i="9"/>
  <c r="L110" i="9"/>
  <c r="I111" i="9"/>
  <c r="J111" i="9"/>
  <c r="K111" i="9"/>
  <c r="L111" i="9"/>
  <c r="M111" i="9"/>
  <c r="O110" i="9"/>
  <c r="O111" i="9"/>
  <c r="R110" i="9"/>
  <c r="R111" i="9"/>
  <c r="I112" i="9"/>
  <c r="J112" i="9"/>
  <c r="K112" i="9"/>
  <c r="L112" i="9"/>
  <c r="N110" i="9"/>
  <c r="N111" i="9"/>
  <c r="N112" i="9"/>
  <c r="P107" i="9"/>
  <c r="P108" i="9"/>
  <c r="P109" i="9"/>
  <c r="P110" i="9"/>
  <c r="P111" i="9"/>
  <c r="P112" i="9"/>
  <c r="J113" i="9"/>
  <c r="K113" i="9"/>
  <c r="M113" i="9"/>
  <c r="N113" i="9"/>
  <c r="O113" i="9"/>
  <c r="Q111" i="9"/>
  <c r="Q112" i="9"/>
  <c r="Q113" i="9"/>
  <c r="P114" i="9"/>
  <c r="Q114" i="9"/>
  <c r="L114" i="9"/>
  <c r="L115" i="9"/>
  <c r="J115" i="9"/>
  <c r="J116" i="9"/>
  <c r="R113" i="9"/>
  <c r="R114" i="9"/>
  <c r="R115" i="9"/>
  <c r="R116" i="9"/>
  <c r="I114" i="9"/>
  <c r="I115" i="9"/>
  <c r="I116" i="9"/>
  <c r="I117" i="9"/>
  <c r="K115" i="9"/>
  <c r="K116" i="9"/>
  <c r="K117" i="9"/>
  <c r="M115" i="9"/>
  <c r="M116" i="9"/>
  <c r="M117" i="9"/>
  <c r="O115" i="9"/>
  <c r="O116" i="9"/>
  <c r="O117" i="9"/>
  <c r="I118" i="9"/>
  <c r="J118" i="9"/>
  <c r="K118" i="9"/>
  <c r="N117" i="9"/>
  <c r="N118" i="9"/>
  <c r="P116" i="9"/>
  <c r="P117" i="9"/>
  <c r="P118" i="9"/>
  <c r="I119" i="9"/>
  <c r="J119" i="9"/>
  <c r="L117" i="9"/>
  <c r="L118" i="9"/>
  <c r="L119" i="9"/>
  <c r="M119" i="9"/>
  <c r="N119" i="9"/>
  <c r="M120" i="9"/>
  <c r="N120" i="9"/>
  <c r="M121" i="9"/>
  <c r="N121" i="9"/>
  <c r="I120" i="9"/>
  <c r="J120" i="9"/>
  <c r="K120" i="9"/>
  <c r="L120" i="9"/>
  <c r="Q117" i="9"/>
  <c r="Q118" i="9"/>
  <c r="Q119" i="9"/>
  <c r="Q120" i="9"/>
  <c r="I121" i="9"/>
  <c r="J121" i="9"/>
  <c r="K121" i="9"/>
  <c r="I122" i="9"/>
  <c r="J122" i="9"/>
  <c r="K122" i="9"/>
  <c r="I123" i="9"/>
  <c r="J123" i="9"/>
  <c r="K123" i="9"/>
  <c r="I124" i="9"/>
  <c r="J124" i="9"/>
  <c r="K124" i="9"/>
  <c r="I125" i="9"/>
  <c r="J125" i="9"/>
  <c r="K125" i="9"/>
  <c r="I126" i="9"/>
  <c r="J126" i="9"/>
  <c r="K126" i="9"/>
  <c r="P121" i="9"/>
  <c r="Q121" i="9"/>
  <c r="P122" i="9"/>
  <c r="Q122" i="9"/>
  <c r="P123" i="9"/>
  <c r="Q123" i="9"/>
  <c r="P124" i="9"/>
  <c r="Q124" i="9"/>
  <c r="P125" i="9"/>
  <c r="Q125" i="9"/>
  <c r="P126" i="9"/>
  <c r="Q126" i="9"/>
  <c r="P127" i="9"/>
  <c r="Q127" i="9"/>
  <c r="P128" i="9"/>
  <c r="Q128" i="9"/>
  <c r="L122" i="9"/>
  <c r="M122" i="9"/>
  <c r="N122" i="9"/>
  <c r="L123" i="9"/>
  <c r="M123" i="9"/>
  <c r="N123" i="9"/>
  <c r="L124" i="9"/>
  <c r="M124" i="9"/>
  <c r="N124" i="9"/>
  <c r="L125" i="9"/>
  <c r="M125" i="9"/>
  <c r="N125" i="9"/>
  <c r="L126" i="9"/>
  <c r="M126" i="9"/>
  <c r="N126" i="9"/>
  <c r="L127" i="9"/>
  <c r="M127" i="9"/>
  <c r="N127" i="9"/>
  <c r="I127" i="9"/>
  <c r="J127" i="9"/>
  <c r="T107" i="9"/>
  <c r="T108" i="9"/>
  <c r="T109" i="9"/>
  <c r="T110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J128" i="9"/>
  <c r="K128" i="9"/>
  <c r="L128" i="9"/>
  <c r="M128" i="9"/>
  <c r="N128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8" i="9"/>
  <c r="R118" i="9"/>
  <c r="R119" i="9"/>
  <c r="R120" i="9"/>
  <c r="R121" i="9"/>
  <c r="R122" i="9"/>
  <c r="R123" i="9"/>
  <c r="R124" i="9"/>
  <c r="R125" i="9"/>
  <c r="R126" i="9"/>
  <c r="R127" i="9"/>
  <c r="R128" i="9"/>
  <c r="R87" i="9"/>
  <c r="K88" i="9"/>
  <c r="L88" i="9"/>
  <c r="N88" i="9"/>
  <c r="O119" i="9"/>
  <c r="O120" i="9"/>
  <c r="O121" i="9"/>
  <c r="O122" i="9"/>
  <c r="O123" i="9"/>
  <c r="O124" i="9"/>
  <c r="O125" i="9"/>
  <c r="O126" i="9"/>
  <c r="O127" i="9"/>
  <c r="O128" i="9"/>
  <c r="O87" i="9"/>
  <c r="O88" i="9"/>
  <c r="O89" i="9"/>
  <c r="R89" i="9"/>
  <c r="M88" i="9"/>
  <c r="M89" i="9"/>
  <c r="M90" i="9"/>
  <c r="O90" i="9"/>
  <c r="P90" i="9"/>
  <c r="K91" i="9"/>
  <c r="P91" i="9"/>
  <c r="Q91" i="9"/>
  <c r="M92" i="9"/>
  <c r="Q92" i="9"/>
  <c r="R92" i="9"/>
  <c r="I88" i="9"/>
  <c r="I89" i="9"/>
  <c r="I90" i="9"/>
  <c r="I91" i="9"/>
  <c r="I92" i="9"/>
  <c r="I93" i="9"/>
  <c r="L90" i="9"/>
  <c r="L91" i="9"/>
  <c r="L92" i="9"/>
  <c r="L93" i="9"/>
  <c r="N91" i="9"/>
  <c r="N92" i="9"/>
  <c r="N93" i="9"/>
  <c r="P93" i="9"/>
  <c r="Q93" i="9"/>
  <c r="R93" i="9"/>
  <c r="P94" i="9"/>
  <c r="Q94" i="9"/>
  <c r="R94" i="9"/>
  <c r="P95" i="9"/>
  <c r="Q95" i="9"/>
  <c r="R95" i="9"/>
  <c r="O93" i="9"/>
  <c r="O94" i="9"/>
  <c r="J89" i="9"/>
  <c r="J90" i="9"/>
  <c r="J91" i="9"/>
  <c r="J92" i="9"/>
  <c r="J93" i="9"/>
  <c r="J94" i="9"/>
  <c r="J95" i="9"/>
  <c r="L95" i="9"/>
  <c r="M95" i="9"/>
  <c r="N95" i="9"/>
  <c r="L96" i="9"/>
  <c r="M96" i="9"/>
  <c r="N96" i="9"/>
  <c r="O96" i="9"/>
  <c r="P96" i="9"/>
  <c r="Q96" i="9"/>
  <c r="P97" i="9"/>
  <c r="Q97" i="9"/>
  <c r="L97" i="9"/>
  <c r="M97" i="9"/>
  <c r="N97" i="9"/>
  <c r="M98" i="9"/>
  <c r="N98" i="9"/>
  <c r="O98" i="9"/>
  <c r="P98" i="9"/>
  <c r="Q98" i="9"/>
  <c r="L99" i="9"/>
  <c r="M99" i="9"/>
  <c r="N99" i="9"/>
  <c r="O99" i="9"/>
  <c r="P99" i="9"/>
  <c r="Q99" i="9"/>
  <c r="L100" i="9"/>
  <c r="M100" i="9"/>
  <c r="N100" i="9"/>
  <c r="O100" i="9"/>
  <c r="P100" i="9"/>
  <c r="Q100" i="9"/>
  <c r="L101" i="9"/>
  <c r="M101" i="9"/>
  <c r="N101" i="9"/>
  <c r="O101" i="9"/>
  <c r="P101" i="9"/>
  <c r="Q101" i="9"/>
  <c r="L102" i="9"/>
  <c r="M102" i="9"/>
  <c r="N102" i="9"/>
  <c r="O102" i="9"/>
  <c r="P102" i="9"/>
  <c r="Q102" i="9"/>
  <c r="L103" i="9"/>
  <c r="M103" i="9"/>
  <c r="N103" i="9"/>
  <c r="O103" i="9"/>
  <c r="P103" i="9"/>
  <c r="Q103" i="9"/>
  <c r="L104" i="9"/>
  <c r="M104" i="9"/>
  <c r="N104" i="9"/>
  <c r="O104" i="9"/>
  <c r="P104" i="9"/>
  <c r="Q104" i="9"/>
  <c r="L105" i="9"/>
  <c r="M105" i="9"/>
  <c r="N105" i="9"/>
  <c r="O105" i="9"/>
  <c r="P105" i="9"/>
  <c r="Q105" i="9"/>
  <c r="L106" i="9"/>
  <c r="M106" i="9"/>
  <c r="N106" i="9"/>
  <c r="O106" i="9"/>
  <c r="P106" i="9"/>
  <c r="Q106" i="9"/>
  <c r="J97" i="9"/>
  <c r="J98" i="9"/>
  <c r="J99" i="9"/>
  <c r="J100" i="9"/>
  <c r="J101" i="9"/>
  <c r="J102" i="9"/>
  <c r="J103" i="9"/>
  <c r="J104" i="9"/>
  <c r="J105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102" i="9"/>
  <c r="T103" i="9"/>
  <c r="T104" i="9"/>
  <c r="T105" i="9"/>
  <c r="I97" i="9"/>
  <c r="I98" i="9"/>
  <c r="I99" i="9"/>
  <c r="I100" i="9"/>
  <c r="I101" i="9"/>
  <c r="I102" i="9"/>
  <c r="I103" i="9"/>
  <c r="I104" i="9"/>
  <c r="I105" i="9"/>
  <c r="I106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67" i="9"/>
  <c r="M67" i="9"/>
  <c r="N67" i="9"/>
  <c r="R97" i="9"/>
  <c r="R98" i="9"/>
  <c r="R99" i="9"/>
  <c r="R100" i="9"/>
  <c r="R101" i="9"/>
  <c r="R102" i="9"/>
  <c r="R103" i="9"/>
  <c r="R104" i="9"/>
  <c r="R105" i="9"/>
  <c r="R106" i="9"/>
  <c r="R67" i="9"/>
  <c r="I68" i="9"/>
  <c r="J68" i="9"/>
  <c r="P68" i="9"/>
  <c r="K69" i="9"/>
  <c r="R69" i="9"/>
  <c r="J70" i="9"/>
  <c r="M70" i="9"/>
  <c r="O69" i="9"/>
  <c r="O70" i="9"/>
  <c r="Q69" i="9"/>
  <c r="Q70" i="9"/>
  <c r="L70" i="9"/>
  <c r="L71" i="9"/>
  <c r="N70" i="9"/>
  <c r="N71" i="9"/>
  <c r="I70" i="9"/>
  <c r="I71" i="9"/>
  <c r="I72" i="9"/>
  <c r="L72" i="9"/>
  <c r="M72" i="9"/>
  <c r="N72" i="9"/>
  <c r="Q72" i="9"/>
  <c r="L74" i="9"/>
  <c r="M74" i="9"/>
  <c r="L75" i="9"/>
  <c r="M75" i="9"/>
  <c r="L76" i="9"/>
  <c r="M76" i="9"/>
  <c r="L77" i="9"/>
  <c r="M77" i="9"/>
  <c r="L78" i="9"/>
  <c r="M78" i="9"/>
  <c r="L79" i="9"/>
  <c r="M79" i="9"/>
  <c r="L80" i="9"/>
  <c r="M80" i="9"/>
  <c r="L81" i="9"/>
  <c r="M81" i="9"/>
  <c r="L82" i="9"/>
  <c r="M82" i="9"/>
  <c r="L83" i="9"/>
  <c r="M83" i="9"/>
  <c r="L84" i="9"/>
  <c r="M84" i="9"/>
  <c r="P71" i="9"/>
  <c r="P72" i="9"/>
  <c r="P73" i="9"/>
  <c r="P74" i="9"/>
  <c r="R72" i="9"/>
  <c r="R73" i="9"/>
  <c r="R74" i="9"/>
  <c r="R75" i="9"/>
  <c r="R76" i="9"/>
  <c r="T67" i="9"/>
  <c r="T68" i="9"/>
  <c r="T69" i="9"/>
  <c r="T70" i="9"/>
  <c r="T71" i="9"/>
  <c r="T72" i="9"/>
  <c r="T73" i="9"/>
  <c r="T74" i="9"/>
  <c r="T75" i="9"/>
  <c r="T76" i="9"/>
  <c r="J72" i="9"/>
  <c r="J73" i="9"/>
  <c r="J74" i="9"/>
  <c r="J75" i="9"/>
  <c r="J76" i="9"/>
  <c r="J77" i="9"/>
  <c r="Q74" i="9"/>
  <c r="Q75" i="9"/>
  <c r="Q76" i="9"/>
  <c r="Q77" i="9"/>
  <c r="S77" i="9"/>
  <c r="T77" i="9"/>
  <c r="K71" i="9"/>
  <c r="K72" i="9"/>
  <c r="K73" i="9"/>
  <c r="K74" i="9"/>
  <c r="K75" i="9"/>
  <c r="K76" i="9"/>
  <c r="K77" i="9"/>
  <c r="K78" i="9"/>
  <c r="Q78" i="9"/>
  <c r="R78" i="9"/>
  <c r="S78" i="9"/>
  <c r="T78" i="9"/>
  <c r="Q79" i="9"/>
  <c r="R79" i="9"/>
  <c r="S79" i="9"/>
  <c r="T79" i="9"/>
  <c r="Q80" i="9"/>
  <c r="R80" i="9"/>
  <c r="S80" i="9"/>
  <c r="T80" i="9"/>
  <c r="Q81" i="9"/>
  <c r="R81" i="9"/>
  <c r="S81" i="9"/>
  <c r="T81" i="9"/>
  <c r="Q82" i="9"/>
  <c r="R82" i="9"/>
  <c r="S82" i="9"/>
  <c r="T82" i="9"/>
  <c r="Q83" i="9"/>
  <c r="R83" i="9"/>
  <c r="S83" i="9"/>
  <c r="T83" i="9"/>
  <c r="I74" i="9"/>
  <c r="I75" i="9"/>
  <c r="I76" i="9"/>
  <c r="I77" i="9"/>
  <c r="I78" i="9"/>
  <c r="I79" i="9"/>
  <c r="I80" i="9"/>
  <c r="I81" i="9"/>
  <c r="I82" i="9"/>
  <c r="I83" i="9"/>
  <c r="K80" i="9"/>
  <c r="K81" i="9"/>
  <c r="K82" i="9"/>
  <c r="K83" i="9"/>
  <c r="Q84" i="9"/>
  <c r="R84" i="9"/>
  <c r="S84" i="9"/>
  <c r="Q85" i="9"/>
  <c r="R85" i="9"/>
  <c r="S85" i="9"/>
  <c r="Q86" i="9"/>
  <c r="R86" i="9"/>
  <c r="S86" i="9"/>
  <c r="K85" i="9"/>
  <c r="L85" i="9"/>
  <c r="M85" i="9"/>
  <c r="K86" i="9"/>
  <c r="L86" i="9"/>
  <c r="M86" i="9"/>
  <c r="I85" i="9"/>
  <c r="I86" i="9"/>
  <c r="J79" i="9"/>
  <c r="J80" i="9"/>
  <c r="J81" i="9"/>
  <c r="J82" i="9"/>
  <c r="J83" i="9"/>
  <c r="J84" i="9"/>
  <c r="J85" i="9"/>
  <c r="J86" i="9"/>
  <c r="J43" i="9"/>
  <c r="P76" i="9"/>
  <c r="P77" i="9"/>
  <c r="P78" i="9"/>
  <c r="P79" i="9"/>
  <c r="P80" i="9"/>
  <c r="P81" i="9"/>
  <c r="P82" i="9"/>
  <c r="P83" i="9"/>
  <c r="P84" i="9"/>
  <c r="P85" i="9"/>
  <c r="P86" i="9"/>
  <c r="P43" i="9"/>
  <c r="I44" i="9"/>
  <c r="N75" i="9"/>
  <c r="N76" i="9"/>
  <c r="N77" i="9"/>
  <c r="N78" i="9"/>
  <c r="N79" i="9"/>
  <c r="N80" i="9"/>
  <c r="N81" i="9"/>
  <c r="N82" i="9"/>
  <c r="N83" i="9"/>
  <c r="N84" i="9"/>
  <c r="N85" i="9"/>
  <c r="N86" i="9"/>
  <c r="N43" i="9"/>
  <c r="N44" i="9"/>
  <c r="R44" i="9"/>
  <c r="Q45" i="9"/>
  <c r="R45" i="9"/>
  <c r="Q46" i="9"/>
  <c r="R46" i="9"/>
  <c r="Q47" i="9"/>
  <c r="R47" i="9"/>
  <c r="K44" i="9"/>
  <c r="K45" i="9"/>
  <c r="K46" i="9"/>
  <c r="L44" i="9"/>
  <c r="L45" i="9"/>
  <c r="L46" i="9"/>
  <c r="L47" i="9"/>
  <c r="N47" i="9"/>
  <c r="J47" i="9"/>
  <c r="J48" i="9"/>
  <c r="M44" i="9"/>
  <c r="M45" i="9"/>
  <c r="M46" i="9"/>
  <c r="M47" i="9"/>
  <c r="M48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43" i="9"/>
  <c r="O44" i="9"/>
  <c r="O45" i="9"/>
  <c r="O46" i="9"/>
  <c r="O47" i="9"/>
  <c r="O48" i="9"/>
  <c r="L49" i="9"/>
  <c r="Q49" i="9"/>
  <c r="O50" i="9"/>
  <c r="K49" i="9"/>
  <c r="K50" i="9"/>
  <c r="K51" i="9"/>
  <c r="N49" i="9"/>
  <c r="N50" i="9"/>
  <c r="N51" i="9"/>
  <c r="M51" i="9"/>
  <c r="M52" i="9"/>
  <c r="R49" i="9"/>
  <c r="R50" i="9"/>
  <c r="R51" i="9"/>
  <c r="R52" i="9"/>
  <c r="I47" i="9"/>
  <c r="I48" i="9"/>
  <c r="I49" i="9"/>
  <c r="I50" i="9"/>
  <c r="I51" i="9"/>
  <c r="I52" i="9"/>
  <c r="I53" i="9"/>
  <c r="L51" i="9"/>
  <c r="L52" i="9"/>
  <c r="L53" i="9"/>
  <c r="J50" i="9"/>
  <c r="J51" i="9"/>
  <c r="J52" i="9"/>
  <c r="J53" i="9"/>
  <c r="J54" i="9"/>
  <c r="O52" i="9"/>
  <c r="O53" i="9"/>
  <c r="O54" i="9"/>
  <c r="R54" i="9"/>
  <c r="I55" i="9"/>
  <c r="J55" i="9"/>
  <c r="I56" i="9"/>
  <c r="J56" i="9"/>
  <c r="I57" i="9"/>
  <c r="J57" i="9"/>
  <c r="I58" i="9"/>
  <c r="J58" i="9"/>
  <c r="I59" i="9"/>
  <c r="J59" i="9"/>
  <c r="I60" i="9"/>
  <c r="J60" i="9"/>
  <c r="I61" i="9"/>
  <c r="J61" i="9"/>
  <c r="I62" i="9"/>
  <c r="J62" i="9"/>
  <c r="I63" i="9"/>
  <c r="J63" i="9"/>
  <c r="I64" i="9"/>
  <c r="J64" i="9"/>
  <c r="I65" i="9"/>
  <c r="J65" i="9"/>
  <c r="I66" i="9"/>
  <c r="J66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O57" i="9"/>
  <c r="O58" i="9"/>
  <c r="O59" i="9"/>
  <c r="O60" i="9"/>
  <c r="O61" i="9"/>
  <c r="O62" i="9"/>
  <c r="O63" i="9"/>
  <c r="O64" i="9"/>
  <c r="O65" i="9"/>
  <c r="O66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J22" i="9"/>
  <c r="R56" i="9"/>
  <c r="R57" i="9"/>
  <c r="R58" i="9"/>
  <c r="R59" i="9"/>
  <c r="R60" i="9"/>
  <c r="R61" i="9"/>
  <c r="R62" i="9"/>
  <c r="R63" i="9"/>
  <c r="R64" i="9"/>
  <c r="R65" i="9"/>
  <c r="R66" i="9"/>
  <c r="R21" i="9"/>
  <c r="R22" i="9"/>
  <c r="T21" i="9"/>
  <c r="T2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21" i="9"/>
  <c r="N22" i="9"/>
  <c r="N23" i="9"/>
  <c r="S23" i="9"/>
  <c r="T23" i="9"/>
  <c r="I24" i="9"/>
  <c r="J24" i="9"/>
  <c r="M23" i="9"/>
  <c r="M24" i="9"/>
  <c r="Q23" i="9"/>
  <c r="Q24" i="9"/>
  <c r="L55" i="9"/>
  <c r="L56" i="9"/>
  <c r="L57" i="9"/>
  <c r="L58" i="9"/>
  <c r="L59" i="9"/>
  <c r="L60" i="9"/>
  <c r="L61" i="9"/>
  <c r="L62" i="9"/>
  <c r="L63" i="9"/>
  <c r="L64" i="9"/>
  <c r="L65" i="9"/>
  <c r="L66" i="9"/>
  <c r="L21" i="9"/>
  <c r="L22" i="9"/>
  <c r="L23" i="9"/>
  <c r="L24" i="9"/>
  <c r="L25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21" i="9"/>
  <c r="P22" i="9"/>
  <c r="P23" i="9"/>
  <c r="P24" i="9"/>
  <c r="P25" i="9"/>
  <c r="Q25" i="9"/>
  <c r="R25" i="9"/>
  <c r="Q26" i="9"/>
  <c r="R26" i="9"/>
  <c r="Q27" i="9"/>
  <c r="R27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21" i="9"/>
  <c r="K22" i="9"/>
  <c r="K23" i="9"/>
  <c r="K24" i="9"/>
  <c r="K25" i="9"/>
  <c r="K26" i="9"/>
  <c r="O24" i="9"/>
  <c r="O25" i="9"/>
  <c r="O26" i="9"/>
  <c r="N25" i="9"/>
  <c r="N26" i="9"/>
  <c r="N27" i="9"/>
  <c r="P28" i="9"/>
  <c r="K28" i="9"/>
  <c r="K29" i="9"/>
  <c r="M26" i="9"/>
  <c r="M27" i="9"/>
  <c r="M28" i="9"/>
  <c r="M29" i="9"/>
  <c r="O28" i="9"/>
  <c r="O29" i="9"/>
  <c r="J26" i="9"/>
  <c r="J27" i="9"/>
  <c r="J28" i="9"/>
  <c r="J29" i="9"/>
  <c r="J30" i="9"/>
  <c r="L28" i="9"/>
  <c r="L29" i="9"/>
  <c r="L30" i="9"/>
  <c r="M30" i="9"/>
  <c r="N30" i="9"/>
  <c r="M31" i="9"/>
  <c r="N31" i="9"/>
  <c r="M32" i="9"/>
  <c r="N32" i="9"/>
  <c r="O30" i="9"/>
  <c r="P30" i="9"/>
  <c r="O31" i="9"/>
  <c r="P31" i="9"/>
  <c r="O32" i="9"/>
  <c r="P32" i="9"/>
  <c r="O33" i="9"/>
  <c r="P33" i="9"/>
  <c r="I26" i="9"/>
  <c r="I27" i="9"/>
  <c r="I28" i="9"/>
  <c r="I29" i="9"/>
  <c r="I30" i="9"/>
  <c r="I31" i="9"/>
  <c r="K31" i="9"/>
  <c r="L31" i="9"/>
  <c r="I32" i="9"/>
  <c r="J32" i="9"/>
  <c r="K32" i="9"/>
  <c r="I33" i="9"/>
  <c r="J33" i="9"/>
  <c r="K33" i="9"/>
  <c r="L33" i="9"/>
  <c r="M33" i="9"/>
  <c r="I34" i="9"/>
  <c r="J34" i="9"/>
  <c r="K34" i="9"/>
  <c r="I35" i="9"/>
  <c r="J35" i="9"/>
  <c r="K35" i="9"/>
  <c r="M34" i="9"/>
  <c r="N34" i="9"/>
  <c r="O34" i="9"/>
  <c r="P34" i="9"/>
  <c r="M35" i="9"/>
  <c r="N35" i="9"/>
  <c r="O35" i="9"/>
  <c r="P35" i="9"/>
  <c r="R29" i="9"/>
  <c r="R30" i="9"/>
  <c r="R31" i="9"/>
  <c r="R32" i="9"/>
  <c r="R33" i="9"/>
  <c r="R34" i="9"/>
  <c r="R35" i="9"/>
  <c r="T26" i="9"/>
  <c r="T27" i="9"/>
  <c r="T28" i="9"/>
  <c r="T29" i="9"/>
  <c r="T30" i="9"/>
  <c r="T31" i="9"/>
  <c r="T32" i="9"/>
  <c r="T33" i="9"/>
  <c r="T34" i="9"/>
  <c r="T35" i="9"/>
  <c r="I36" i="9"/>
  <c r="J36" i="9"/>
  <c r="M36" i="9"/>
  <c r="N36" i="9"/>
  <c r="O36" i="9"/>
  <c r="Q29" i="9"/>
  <c r="Q30" i="9"/>
  <c r="Q31" i="9"/>
  <c r="Q32" i="9"/>
  <c r="Q33" i="9"/>
  <c r="Q34" i="9"/>
  <c r="Q35" i="9"/>
  <c r="Q36" i="9"/>
  <c r="I37" i="9"/>
  <c r="J37" i="9"/>
  <c r="K37" i="9"/>
  <c r="N37" i="9"/>
  <c r="O37" i="9"/>
  <c r="P37" i="9"/>
  <c r="I38" i="9"/>
  <c r="J38" i="9"/>
  <c r="M38" i="9"/>
  <c r="N38" i="9"/>
  <c r="O38" i="9"/>
  <c r="P38" i="9"/>
  <c r="Q38" i="9"/>
  <c r="M39" i="9"/>
  <c r="N39" i="9"/>
  <c r="O39" i="9"/>
  <c r="P39" i="9"/>
  <c r="Q39" i="9"/>
  <c r="M40" i="9"/>
  <c r="N40" i="9"/>
  <c r="O40" i="9"/>
  <c r="P40" i="9"/>
  <c r="Q40" i="9"/>
  <c r="M41" i="9"/>
  <c r="N41" i="9"/>
  <c r="O41" i="9"/>
  <c r="P41" i="9"/>
  <c r="Q41" i="9"/>
  <c r="M42" i="9"/>
  <c r="N42" i="9"/>
  <c r="O42" i="9"/>
  <c r="P42" i="9"/>
  <c r="Q42" i="9"/>
  <c r="I39" i="9"/>
  <c r="J39" i="9"/>
  <c r="K39" i="9"/>
  <c r="I40" i="9"/>
  <c r="J40" i="9"/>
  <c r="K40" i="9"/>
  <c r="I41" i="9"/>
  <c r="J41" i="9"/>
  <c r="K41" i="9"/>
  <c r="I42" i="9"/>
  <c r="J42" i="9"/>
  <c r="K42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L35" i="9"/>
  <c r="L36" i="9"/>
  <c r="L37" i="9"/>
  <c r="L38" i="9"/>
  <c r="L39" i="9"/>
  <c r="L40" i="9"/>
  <c r="L41" i="9"/>
  <c r="L42" i="9"/>
  <c r="L2" i="9"/>
  <c r="S2" i="9"/>
  <c r="T2" i="9"/>
  <c r="S3" i="9"/>
  <c r="T3" i="9"/>
  <c r="S4" i="9"/>
  <c r="T4" i="9"/>
  <c r="S5" i="9"/>
  <c r="T5" i="9"/>
  <c r="S6" i="9"/>
  <c r="T6" i="9"/>
  <c r="S7" i="9"/>
  <c r="T7" i="9"/>
  <c r="S8" i="9"/>
  <c r="T8" i="9"/>
  <c r="S9" i="9"/>
  <c r="T9" i="9"/>
  <c r="S10" i="9"/>
  <c r="T10" i="9"/>
  <c r="S11" i="9"/>
  <c r="T11" i="9"/>
  <c r="S12" i="9"/>
  <c r="T12" i="9"/>
  <c r="J3" i="9"/>
  <c r="K3" i="9"/>
  <c r="O3" i="9"/>
  <c r="R37" i="9"/>
  <c r="R38" i="9"/>
  <c r="R39" i="9"/>
  <c r="R40" i="9"/>
  <c r="R41" i="9"/>
  <c r="R42" i="9"/>
  <c r="R2" i="9"/>
  <c r="R3" i="9"/>
  <c r="I4" i="9"/>
  <c r="J4" i="9"/>
  <c r="M4" i="9"/>
  <c r="N4" i="9"/>
  <c r="O4" i="9"/>
  <c r="P4" i="9"/>
  <c r="N5" i="9"/>
  <c r="O5" i="9"/>
  <c r="P5" i="9"/>
  <c r="K5" i="9"/>
  <c r="L5" i="9"/>
  <c r="J6" i="9"/>
  <c r="K6" i="9"/>
  <c r="M6" i="9"/>
  <c r="Q4" i="9"/>
  <c r="Q5" i="9"/>
  <c r="Q6" i="9"/>
  <c r="I6" i="9"/>
  <c r="I7" i="9"/>
  <c r="K7" i="9"/>
  <c r="L7" i="9"/>
  <c r="N7" i="9"/>
  <c r="O7" i="9"/>
  <c r="P7" i="9"/>
  <c r="K8" i="9"/>
  <c r="L8" i="9"/>
  <c r="M8" i="9"/>
  <c r="R5" i="9"/>
  <c r="R6" i="9"/>
  <c r="R7" i="9"/>
  <c r="R8" i="9"/>
  <c r="I9" i="9"/>
  <c r="J9" i="9"/>
  <c r="K9" i="9"/>
  <c r="L9" i="9"/>
  <c r="M9" i="9"/>
  <c r="N9" i="9"/>
  <c r="O9" i="9"/>
  <c r="P9" i="9"/>
  <c r="Q9" i="9"/>
  <c r="I10" i="9"/>
  <c r="J10" i="9"/>
  <c r="K10" i="9"/>
  <c r="L10" i="9"/>
  <c r="M10" i="9"/>
  <c r="N10" i="9"/>
  <c r="O10" i="9"/>
  <c r="P10" i="9"/>
  <c r="Q10" i="9"/>
  <c r="I11" i="9"/>
  <c r="J11" i="9"/>
  <c r="M11" i="9"/>
  <c r="N11" i="9"/>
  <c r="O11" i="9"/>
  <c r="P11" i="9"/>
  <c r="Q11" i="9"/>
  <c r="R11" i="9"/>
  <c r="I12" i="9"/>
  <c r="J12" i="9"/>
  <c r="K12" i="9"/>
  <c r="L12" i="9"/>
  <c r="M12" i="9"/>
  <c r="N12" i="9"/>
  <c r="O12" i="9"/>
  <c r="P12" i="9"/>
  <c r="Q12" i="9"/>
  <c r="I13" i="9"/>
  <c r="J13" i="9"/>
  <c r="K13" i="9"/>
  <c r="L13" i="9"/>
  <c r="M13" i="9"/>
  <c r="N13" i="9"/>
  <c r="P13" i="9"/>
  <c r="Q13" i="9"/>
  <c r="R13" i="9"/>
  <c r="S13" i="9"/>
  <c r="T13" i="9"/>
  <c r="I14" i="9"/>
  <c r="J14" i="9"/>
  <c r="K14" i="9"/>
  <c r="L14" i="9"/>
  <c r="M14" i="9"/>
  <c r="N14" i="9"/>
  <c r="O14" i="9"/>
  <c r="P14" i="9"/>
  <c r="Q14" i="9"/>
  <c r="R14" i="9"/>
  <c r="S14" i="9"/>
  <c r="T14" i="9"/>
  <c r="I15" i="9"/>
  <c r="J15" i="9"/>
  <c r="K15" i="9"/>
  <c r="L15" i="9"/>
  <c r="M15" i="9"/>
  <c r="N15" i="9"/>
  <c r="O15" i="9"/>
  <c r="P15" i="9"/>
  <c r="Q15" i="9"/>
  <c r="R15" i="9"/>
  <c r="S15" i="9"/>
  <c r="T15" i="9"/>
  <c r="I16" i="9"/>
  <c r="J16" i="9"/>
  <c r="K16" i="9"/>
  <c r="L16" i="9"/>
  <c r="M16" i="9"/>
  <c r="N16" i="9"/>
  <c r="O16" i="9"/>
  <c r="P16" i="9"/>
  <c r="Q16" i="9"/>
  <c r="R16" i="9"/>
  <c r="S16" i="9"/>
  <c r="I17" i="9"/>
  <c r="J17" i="9"/>
  <c r="K17" i="9"/>
  <c r="L17" i="9"/>
  <c r="M17" i="9"/>
  <c r="N17" i="9"/>
  <c r="O17" i="9"/>
  <c r="P17" i="9"/>
  <c r="Q17" i="9"/>
  <c r="R17" i="9"/>
  <c r="S17" i="9"/>
  <c r="I18" i="9"/>
  <c r="J18" i="9"/>
  <c r="K18" i="9"/>
  <c r="L18" i="9"/>
  <c r="M18" i="9"/>
  <c r="N18" i="9"/>
  <c r="O18" i="9"/>
  <c r="P18" i="9"/>
  <c r="Q18" i="9"/>
  <c r="R18" i="9"/>
  <c r="S18" i="9"/>
  <c r="I19" i="9"/>
  <c r="J19" i="9"/>
  <c r="K19" i="9"/>
  <c r="L19" i="9"/>
  <c r="M19" i="9"/>
  <c r="N19" i="9"/>
  <c r="O19" i="9"/>
  <c r="P19" i="9"/>
  <c r="Q19" i="9"/>
  <c r="R19" i="9"/>
  <c r="S19" i="9"/>
  <c r="T19" i="9"/>
  <c r="L20" i="9"/>
  <c r="M20" i="9"/>
  <c r="N20" i="9"/>
  <c r="O20" i="9"/>
  <c r="P20" i="9"/>
  <c r="Q20" i="9"/>
  <c r="R20" i="9"/>
  <c r="S20" i="9"/>
  <c r="T20" i="9"/>
  <c r="I20" i="9"/>
  <c r="J20" i="9"/>
  <c r="G2" i="9"/>
  <c r="G3" i="9"/>
  <c r="G4" i="9"/>
  <c r="G5" i="9"/>
  <c r="G6" i="9"/>
  <c r="G7" i="9"/>
  <c r="G8" i="9"/>
  <c r="G11" i="9"/>
  <c r="G12" i="9"/>
  <c r="G13" i="9"/>
  <c r="G14" i="9"/>
  <c r="G15" i="9"/>
  <c r="G16" i="9"/>
  <c r="G19" i="9"/>
  <c r="G20" i="9"/>
  <c r="N71" i="8"/>
  <c r="O71" i="8"/>
  <c r="N72" i="8"/>
  <c r="O72" i="8"/>
  <c r="N73" i="8"/>
  <c r="O73" i="8"/>
  <c r="N74" i="8"/>
  <c r="O74" i="8"/>
  <c r="T71" i="8"/>
  <c r="R72" i="8"/>
  <c r="M71" i="8"/>
  <c r="M72" i="8"/>
  <c r="M73" i="8"/>
  <c r="Q73" i="8"/>
  <c r="Q74" i="8"/>
  <c r="S73" i="8"/>
  <c r="S74" i="8"/>
  <c r="S75" i="8"/>
  <c r="N76" i="8"/>
  <c r="P74" i="8"/>
  <c r="P75" i="8"/>
  <c r="P76" i="8"/>
  <c r="R76" i="8"/>
  <c r="S76" i="8"/>
  <c r="M75" i="8"/>
  <c r="M76" i="8"/>
  <c r="M77" i="8"/>
  <c r="O76" i="8"/>
  <c r="O77" i="8"/>
  <c r="Q77" i="8"/>
  <c r="R77" i="8"/>
  <c r="M78" i="8"/>
  <c r="N78" i="8"/>
  <c r="M79" i="8"/>
  <c r="N79" i="8"/>
  <c r="P78" i="8"/>
  <c r="Q78" i="8"/>
  <c r="R78" i="8"/>
  <c r="T76" i="8"/>
  <c r="T77" i="8"/>
  <c r="T78" i="8"/>
  <c r="P79" i="8"/>
  <c r="Q79" i="8"/>
  <c r="R79" i="8"/>
  <c r="S79" i="8"/>
  <c r="T79" i="8"/>
  <c r="P80" i="8"/>
  <c r="Q80" i="8"/>
  <c r="R80" i="8"/>
  <c r="S80" i="8"/>
  <c r="T80" i="8"/>
  <c r="P81" i="8"/>
  <c r="Q81" i="8"/>
  <c r="R81" i="8"/>
  <c r="S81" i="8"/>
  <c r="T81" i="8"/>
  <c r="N80" i="8"/>
  <c r="O80" i="8"/>
  <c r="M81" i="8"/>
  <c r="N81" i="8"/>
  <c r="O82" i="8"/>
  <c r="P82" i="8"/>
  <c r="Q82" i="8"/>
  <c r="R82" i="8"/>
  <c r="S82" i="8"/>
  <c r="T82" i="8"/>
  <c r="M83" i="8"/>
  <c r="N83" i="8"/>
  <c r="O83" i="8"/>
  <c r="P83" i="8"/>
  <c r="Q83" i="8"/>
  <c r="R83" i="8"/>
  <c r="S83" i="8"/>
  <c r="T83" i="8"/>
  <c r="U83" i="8"/>
  <c r="O84" i="8"/>
  <c r="P84" i="8"/>
  <c r="Q84" i="8"/>
  <c r="R84" i="8"/>
  <c r="S84" i="8"/>
  <c r="T84" i="8"/>
  <c r="U84" i="8"/>
  <c r="M85" i="8"/>
  <c r="N85" i="8"/>
  <c r="O85" i="8"/>
  <c r="P85" i="8"/>
  <c r="Q85" i="8"/>
  <c r="R85" i="8"/>
  <c r="S85" i="8"/>
  <c r="T85" i="8"/>
  <c r="V71" i="8"/>
  <c r="V72" i="8"/>
  <c r="V73" i="8"/>
  <c r="V74" i="8"/>
  <c r="V75" i="8"/>
  <c r="V76" i="8"/>
  <c r="V77" i="8"/>
  <c r="V78" i="8"/>
  <c r="V79" i="8"/>
  <c r="V80" i="8"/>
  <c r="V81" i="8"/>
  <c r="V82" i="8"/>
  <c r="V83" i="8"/>
  <c r="V84" i="8"/>
  <c r="V85" i="8"/>
  <c r="M86" i="8"/>
  <c r="N86" i="8"/>
  <c r="O86" i="8"/>
  <c r="P86" i="8"/>
  <c r="Q86" i="8"/>
  <c r="R86" i="8"/>
  <c r="S86" i="8"/>
  <c r="T86" i="8"/>
  <c r="U86" i="8"/>
  <c r="M87" i="8"/>
  <c r="N87" i="8"/>
  <c r="O87" i="8"/>
  <c r="P87" i="8"/>
  <c r="Q87" i="8"/>
  <c r="R87" i="8"/>
  <c r="S87" i="8"/>
  <c r="T87" i="8"/>
  <c r="U87" i="8"/>
  <c r="M88" i="8"/>
  <c r="N88" i="8"/>
  <c r="O88" i="8"/>
  <c r="P88" i="8"/>
  <c r="Q88" i="8"/>
  <c r="R88" i="8"/>
  <c r="S88" i="8"/>
  <c r="T88" i="8"/>
  <c r="U88" i="8"/>
  <c r="M89" i="8"/>
  <c r="N89" i="8"/>
  <c r="O89" i="8"/>
  <c r="P89" i="8"/>
  <c r="Q89" i="8"/>
  <c r="R89" i="8"/>
  <c r="S89" i="8"/>
  <c r="T89" i="8"/>
  <c r="U89" i="8"/>
  <c r="V89" i="8"/>
  <c r="G71" i="8"/>
  <c r="G72" i="8"/>
  <c r="G73" i="8"/>
  <c r="G74" i="8"/>
  <c r="G75" i="8"/>
  <c r="G76" i="8"/>
  <c r="G77" i="8"/>
  <c r="G78" i="8"/>
  <c r="G79" i="8"/>
  <c r="G80" i="8"/>
  <c r="G81" i="8"/>
  <c r="G82" i="8"/>
  <c r="G84" i="8"/>
  <c r="G85" i="8"/>
  <c r="G87" i="8"/>
  <c r="G89" i="8"/>
  <c r="G71" i="7"/>
  <c r="G72" i="7"/>
  <c r="G73" i="7"/>
  <c r="G74" i="7"/>
  <c r="G75" i="7"/>
  <c r="G76" i="7"/>
  <c r="G77" i="7"/>
  <c r="G78" i="7"/>
  <c r="G79" i="7"/>
  <c r="G80" i="7"/>
  <c r="G81" i="7"/>
  <c r="G82" i="7"/>
  <c r="G84" i="7"/>
  <c r="G85" i="7"/>
  <c r="G87" i="7"/>
  <c r="G88" i="7"/>
  <c r="G89" i="7"/>
  <c r="L71" i="6"/>
  <c r="M71" i="6"/>
  <c r="N71" i="6"/>
  <c r="O71" i="6"/>
  <c r="P71" i="6"/>
  <c r="Q71" i="6"/>
  <c r="R71" i="6"/>
  <c r="S71" i="6"/>
  <c r="T71" i="6"/>
  <c r="X71" i="6"/>
  <c r="Y71" i="6"/>
  <c r="Z71" i="6"/>
  <c r="AA71" i="6"/>
  <c r="AB71" i="6"/>
  <c r="AC71" i="6"/>
  <c r="AD71" i="6"/>
  <c r="AE71" i="6"/>
  <c r="AF71" i="6"/>
  <c r="AG71" i="6"/>
  <c r="AC72" i="6"/>
  <c r="AD72" i="6"/>
  <c r="AE72" i="6"/>
  <c r="AF72" i="6"/>
  <c r="AG72" i="6"/>
  <c r="I71" i="6"/>
  <c r="I72" i="6"/>
  <c r="K71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Z72" i="6"/>
  <c r="AA72" i="6"/>
  <c r="Y73" i="6"/>
  <c r="Z73" i="6"/>
  <c r="AA73" i="6"/>
  <c r="Y74" i="6"/>
  <c r="Z74" i="6"/>
  <c r="AA74" i="6"/>
  <c r="AB73" i="6"/>
  <c r="AC73" i="6"/>
  <c r="AD73" i="6"/>
  <c r="AE73" i="6"/>
  <c r="AF73" i="6"/>
  <c r="AG73" i="6"/>
  <c r="AB74" i="6"/>
  <c r="AC74" i="6"/>
  <c r="AD74" i="6"/>
  <c r="AE74" i="6"/>
  <c r="AF74" i="6"/>
  <c r="AG74" i="6"/>
  <c r="AB75" i="6"/>
  <c r="AC75" i="6"/>
  <c r="AD75" i="6"/>
  <c r="AE75" i="6"/>
  <c r="AF75" i="6"/>
  <c r="AG75" i="6"/>
  <c r="L74" i="6"/>
  <c r="M74" i="6"/>
  <c r="N74" i="6"/>
  <c r="O74" i="6"/>
  <c r="P74" i="6"/>
  <c r="Q74" i="6"/>
  <c r="R74" i="6"/>
  <c r="T74" i="6"/>
  <c r="U74" i="6"/>
  <c r="V74" i="6"/>
  <c r="W74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J71" i="6"/>
  <c r="J72" i="6"/>
  <c r="J73" i="6"/>
  <c r="J74" i="6"/>
  <c r="J75" i="6"/>
  <c r="J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AA76" i="6"/>
  <c r="AB76" i="6"/>
  <c r="AC76" i="6"/>
  <c r="AD76" i="6"/>
  <c r="AE76" i="6"/>
  <c r="AF76" i="6"/>
  <c r="AG76" i="6"/>
  <c r="AJ71" i="6"/>
  <c r="AJ72" i="6"/>
  <c r="AJ73" i="6"/>
  <c r="AJ74" i="6"/>
  <c r="AJ75" i="6"/>
  <c r="AJ76" i="6"/>
  <c r="I74" i="6"/>
  <c r="I75" i="6"/>
  <c r="I76" i="6"/>
  <c r="I77" i="6"/>
  <c r="K74" i="6"/>
  <c r="K75" i="6"/>
  <c r="K76" i="6"/>
  <c r="K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B77" i="6"/>
  <c r="AC77" i="6"/>
  <c r="AD77" i="6"/>
  <c r="AE77" i="6"/>
  <c r="AF77" i="6"/>
  <c r="AG77" i="6"/>
  <c r="I78" i="6"/>
  <c r="J78" i="6"/>
  <c r="K78" i="6"/>
  <c r="L78" i="6"/>
  <c r="M78" i="6"/>
  <c r="N78" i="6"/>
  <c r="O78" i="6"/>
  <c r="P78" i="6"/>
  <c r="S78" i="6"/>
  <c r="T78" i="6"/>
  <c r="U78" i="6"/>
  <c r="V78" i="6"/>
  <c r="W78" i="6"/>
  <c r="X78" i="6"/>
  <c r="Y78" i="6"/>
  <c r="Z78" i="6"/>
  <c r="AA78" i="6"/>
  <c r="AB78" i="6"/>
  <c r="AC78" i="6"/>
  <c r="AD78" i="6"/>
  <c r="AE78" i="6"/>
  <c r="AF78" i="6"/>
  <c r="AH71" i="6"/>
  <c r="AH72" i="6"/>
  <c r="AH73" i="6"/>
  <c r="AH74" i="6"/>
  <c r="AH75" i="6"/>
  <c r="AH76" i="6"/>
  <c r="AH77" i="6"/>
  <c r="AH78" i="6"/>
  <c r="AI78" i="6"/>
  <c r="AJ78" i="6"/>
  <c r="AI79" i="6"/>
  <c r="AJ79" i="6"/>
  <c r="AI80" i="6"/>
  <c r="AJ80" i="6"/>
  <c r="I79" i="6"/>
  <c r="J79" i="6"/>
  <c r="K79" i="6"/>
  <c r="L79" i="6"/>
  <c r="M79" i="6"/>
  <c r="N79" i="6"/>
  <c r="O79" i="6"/>
  <c r="P79" i="6"/>
  <c r="Q79" i="6"/>
  <c r="R79" i="6"/>
  <c r="S79" i="6"/>
  <c r="U79" i="6"/>
  <c r="V79" i="6"/>
  <c r="W79" i="6"/>
  <c r="X79" i="6"/>
  <c r="Y79" i="6"/>
  <c r="Z79" i="6"/>
  <c r="AA79" i="6"/>
  <c r="AB79" i="6"/>
  <c r="AC79" i="6"/>
  <c r="AD79" i="6"/>
  <c r="AG79" i="6"/>
  <c r="AH79" i="6"/>
  <c r="I80" i="6"/>
  <c r="J80" i="6"/>
  <c r="K80" i="6"/>
  <c r="L80" i="6"/>
  <c r="M80" i="6"/>
  <c r="N80" i="6"/>
  <c r="O80" i="6"/>
  <c r="Q80" i="6"/>
  <c r="R80" i="6"/>
  <c r="S80" i="6"/>
  <c r="T80" i="6"/>
  <c r="U80" i="6"/>
  <c r="V80" i="6"/>
  <c r="W80" i="6"/>
  <c r="X80" i="6"/>
  <c r="Y80" i="6"/>
  <c r="Z80" i="6"/>
  <c r="AA80" i="6"/>
  <c r="AB80" i="6"/>
  <c r="AC80" i="6"/>
  <c r="AD80" i="6"/>
  <c r="AE80" i="6"/>
  <c r="AF80" i="6"/>
  <c r="AG80" i="6"/>
  <c r="I81" i="6"/>
  <c r="J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B81" i="6"/>
  <c r="AE81" i="6"/>
  <c r="AF81" i="6"/>
  <c r="AG81" i="6"/>
  <c r="AH81" i="6"/>
  <c r="AI81" i="6"/>
  <c r="AJ81" i="6"/>
  <c r="I82" i="6"/>
  <c r="J82" i="6"/>
  <c r="K82" i="6"/>
  <c r="L82" i="6"/>
  <c r="M82" i="6"/>
  <c r="N82" i="6"/>
  <c r="P82" i="6"/>
  <c r="Q82" i="6"/>
  <c r="R82" i="6"/>
  <c r="S82" i="6"/>
  <c r="T82" i="6"/>
  <c r="U82" i="6"/>
  <c r="V82" i="6"/>
  <c r="W82" i="6"/>
  <c r="X82" i="6"/>
  <c r="Y82" i="6"/>
  <c r="Z82" i="6"/>
  <c r="AA82" i="6"/>
  <c r="AB82" i="6"/>
  <c r="AC82" i="6"/>
  <c r="AD82" i="6"/>
  <c r="AE82" i="6"/>
  <c r="AF82" i="6"/>
  <c r="AG82" i="6"/>
  <c r="AH82" i="6"/>
  <c r="AI82" i="6"/>
  <c r="AJ82" i="6"/>
  <c r="I83" i="6"/>
  <c r="J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B83" i="6"/>
  <c r="AC83" i="6"/>
  <c r="AD83" i="6"/>
  <c r="AE83" i="6"/>
  <c r="AF83" i="6"/>
  <c r="AG83" i="6"/>
  <c r="AH83" i="6"/>
  <c r="AI83" i="6"/>
  <c r="AJ83" i="6"/>
  <c r="I84" i="6"/>
  <c r="J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B84" i="6"/>
  <c r="AC84" i="6"/>
  <c r="AD84" i="6"/>
  <c r="AE84" i="6"/>
  <c r="AF84" i="6"/>
  <c r="AG84" i="6"/>
  <c r="AH84" i="6"/>
  <c r="AI84" i="6"/>
  <c r="AJ84" i="6"/>
  <c r="I85" i="6"/>
  <c r="J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B85" i="6"/>
  <c r="AC85" i="6"/>
  <c r="AD85" i="6"/>
  <c r="AE85" i="6"/>
  <c r="AF85" i="6"/>
  <c r="AG85" i="6"/>
  <c r="AH85" i="6"/>
  <c r="AI85" i="6"/>
  <c r="AJ85" i="6"/>
  <c r="I86" i="6"/>
  <c r="J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B86" i="6"/>
  <c r="AC86" i="6"/>
  <c r="AD86" i="6"/>
  <c r="AE86" i="6"/>
  <c r="AF86" i="6"/>
  <c r="AG86" i="6"/>
  <c r="AH86" i="6"/>
  <c r="AI86" i="6"/>
  <c r="AJ86" i="6"/>
  <c r="I87" i="6"/>
  <c r="J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B87" i="6"/>
  <c r="AC87" i="6"/>
  <c r="AD87" i="6"/>
  <c r="AE87" i="6"/>
  <c r="AF87" i="6"/>
  <c r="AG87" i="6"/>
  <c r="AH87" i="6"/>
  <c r="AI87" i="6"/>
  <c r="AJ87" i="6"/>
  <c r="I88" i="6"/>
  <c r="J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B88" i="6"/>
  <c r="AC88" i="6"/>
  <c r="AD88" i="6"/>
  <c r="AE88" i="6"/>
  <c r="AF88" i="6"/>
  <c r="AG88" i="6"/>
  <c r="AH88" i="6"/>
  <c r="AI88" i="6"/>
  <c r="AJ88" i="6"/>
  <c r="I89" i="6"/>
  <c r="J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B89" i="6"/>
  <c r="AC89" i="6"/>
  <c r="AD89" i="6"/>
  <c r="AE89" i="6"/>
  <c r="AF89" i="6"/>
  <c r="AG89" i="6"/>
  <c r="AH89" i="6"/>
  <c r="AI89" i="6"/>
  <c r="G71" i="6"/>
  <c r="G72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9" i="6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6" i="5"/>
  <c r="G87" i="5"/>
  <c r="G89" i="5"/>
  <c r="L51" i="4"/>
  <c r="M51" i="4"/>
  <c r="L52" i="4"/>
  <c r="M52" i="4"/>
  <c r="P51" i="4"/>
  <c r="Q51" i="4"/>
  <c r="O52" i="4"/>
  <c r="R52" i="4"/>
  <c r="V52" i="4"/>
  <c r="X51" i="4"/>
  <c r="X52" i="4"/>
  <c r="S53" i="4"/>
  <c r="U53" i="4"/>
  <c r="W53" i="4"/>
  <c r="X53" i="4"/>
  <c r="W54" i="4"/>
  <c r="X54" i="4"/>
  <c r="W55" i="4"/>
  <c r="X55" i="4"/>
  <c r="L54" i="4"/>
  <c r="M54" i="4"/>
  <c r="O54" i="4"/>
  <c r="P55" i="4"/>
  <c r="T55" i="4"/>
  <c r="L56" i="4"/>
  <c r="N55" i="4"/>
  <c r="N56" i="4"/>
  <c r="Q55" i="4"/>
  <c r="Q56" i="4"/>
  <c r="S55" i="4"/>
  <c r="S56" i="4"/>
  <c r="T56" i="4"/>
  <c r="U56" i="4"/>
  <c r="V56" i="4"/>
  <c r="W56" i="4"/>
  <c r="X56" i="4"/>
  <c r="T57" i="4"/>
  <c r="U57" i="4"/>
  <c r="V57" i="4"/>
  <c r="W57" i="4"/>
  <c r="X57" i="4"/>
  <c r="N57" i="4"/>
  <c r="O57" i="4"/>
  <c r="P57" i="4"/>
  <c r="R56" i="4"/>
  <c r="R57" i="4"/>
  <c r="M58" i="4"/>
  <c r="N58" i="4"/>
  <c r="O58" i="4"/>
  <c r="P58" i="4"/>
  <c r="Q58" i="4"/>
  <c r="R58" i="4"/>
  <c r="S58" i="4"/>
  <c r="T58" i="4"/>
  <c r="U58" i="4"/>
  <c r="V58" i="4"/>
  <c r="W58" i="4"/>
  <c r="X58" i="4"/>
  <c r="M59" i="4"/>
  <c r="N59" i="4"/>
  <c r="O59" i="4"/>
  <c r="P59" i="4"/>
  <c r="Q59" i="4"/>
  <c r="R59" i="4"/>
  <c r="S59" i="4"/>
  <c r="T59" i="4"/>
  <c r="U59" i="4"/>
  <c r="V59" i="4"/>
  <c r="W59" i="4"/>
  <c r="X59" i="4"/>
  <c r="K53" i="4"/>
  <c r="K54" i="4"/>
  <c r="K55" i="4"/>
  <c r="K56" i="4"/>
  <c r="K57" i="4"/>
  <c r="K58" i="4"/>
  <c r="K59" i="4"/>
  <c r="K60" i="4"/>
  <c r="M60" i="4"/>
  <c r="N60" i="4"/>
  <c r="O60" i="4"/>
  <c r="P60" i="4"/>
  <c r="Q60" i="4"/>
  <c r="R60" i="4"/>
  <c r="S60" i="4"/>
  <c r="T60" i="4"/>
  <c r="U60" i="4"/>
  <c r="V60" i="4"/>
  <c r="W60" i="4"/>
  <c r="L58" i="4"/>
  <c r="L59" i="4"/>
  <c r="L60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M62" i="4"/>
  <c r="N62" i="4"/>
  <c r="O62" i="4"/>
  <c r="P62" i="4"/>
  <c r="Q62" i="4"/>
  <c r="R62" i="4"/>
  <c r="S62" i="4"/>
  <c r="T62" i="4"/>
  <c r="U62" i="4"/>
  <c r="V62" i="4"/>
  <c r="W62" i="4"/>
  <c r="X62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J4149" i="13"/>
  <c r="J4150" i="13"/>
  <c r="J4151" i="13"/>
  <c r="J4152" i="13"/>
  <c r="J4153" i="13"/>
  <c r="J4154" i="13"/>
  <c r="J4155" i="13"/>
  <c r="J4156" i="13"/>
  <c r="J4157" i="13"/>
  <c r="J4158" i="13"/>
  <c r="J4159" i="13"/>
  <c r="J4160" i="13"/>
  <c r="J4137" i="13"/>
  <c r="J4138" i="13"/>
  <c r="J4139" i="13"/>
  <c r="J4140" i="13"/>
  <c r="J4141" i="13"/>
  <c r="J4142" i="13"/>
  <c r="J4143" i="13"/>
  <c r="J4144" i="13"/>
  <c r="J4145" i="13"/>
  <c r="J4146" i="13"/>
  <c r="J4147" i="13"/>
  <c r="J4148" i="13"/>
  <c r="J4124" i="13"/>
  <c r="J4125" i="13"/>
  <c r="J4126" i="13"/>
  <c r="J4127" i="13"/>
  <c r="J4128" i="13"/>
  <c r="J4129" i="13"/>
  <c r="J4130" i="13"/>
  <c r="J4131" i="13"/>
  <c r="J4132" i="13"/>
  <c r="J4133" i="13"/>
  <c r="J4134" i="13"/>
  <c r="J4135" i="13"/>
  <c r="J4136" i="13"/>
  <c r="J4105" i="13"/>
  <c r="J4106" i="13"/>
  <c r="J4107" i="13"/>
  <c r="J4108" i="13"/>
  <c r="J4109" i="13"/>
  <c r="J4110" i="13"/>
  <c r="J4111" i="13"/>
  <c r="J4112" i="13"/>
  <c r="J4113" i="13"/>
  <c r="J4114" i="13"/>
  <c r="J4115" i="13"/>
  <c r="J4116" i="13"/>
  <c r="J4117" i="13"/>
  <c r="J4118" i="13"/>
  <c r="J4119" i="13"/>
  <c r="J4120" i="13"/>
  <c r="J4121" i="13"/>
  <c r="J4122" i="13"/>
  <c r="J4123" i="13"/>
  <c r="AI2" i="3"/>
  <c r="AI3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J17" i="3"/>
  <c r="J18" i="3"/>
  <c r="J19" i="3"/>
  <c r="J20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H2" i="3"/>
  <c r="H3" i="3"/>
  <c r="H4" i="3"/>
  <c r="H6" i="3"/>
  <c r="H7" i="3"/>
  <c r="H8" i="3"/>
  <c r="H10" i="3"/>
  <c r="H11" i="3"/>
  <c r="H12" i="3"/>
  <c r="H13" i="3"/>
  <c r="H14" i="3"/>
  <c r="H16" i="3"/>
  <c r="I66" i="2"/>
  <c r="I67" i="2"/>
  <c r="I68" i="2"/>
  <c r="I69" i="2"/>
  <c r="I70" i="2"/>
  <c r="I71" i="2"/>
  <c r="I72" i="2"/>
  <c r="I73" i="2"/>
  <c r="I75" i="2"/>
  <c r="I77" i="2"/>
  <c r="I78" i="2"/>
  <c r="I79" i="2"/>
  <c r="I80" i="2"/>
  <c r="I81" i="2"/>
  <c r="I82" i="2"/>
  <c r="I83" i="2"/>
  <c r="H20" i="1"/>
  <c r="H21" i="1"/>
  <c r="H22" i="1"/>
  <c r="H23" i="1"/>
  <c r="H24" i="1"/>
  <c r="H25" i="1"/>
  <c r="H26" i="1"/>
  <c r="H27" i="1"/>
  <c r="J20" i="1"/>
  <c r="O20" i="1" s="1"/>
  <c r="J21" i="1"/>
  <c r="O21" i="1" s="1"/>
  <c r="J22" i="1"/>
  <c r="O22" i="1" s="1"/>
  <c r="J23" i="1"/>
  <c r="O23" i="1" s="1"/>
  <c r="J24" i="1"/>
  <c r="O24" i="1" s="1"/>
  <c r="J25" i="1"/>
  <c r="O25" i="1" s="1"/>
  <c r="J26" i="1"/>
  <c r="O26" i="1" s="1"/>
  <c r="J27" i="1"/>
  <c r="O27" i="1" s="1"/>
  <c r="J3" i="1"/>
  <c r="O3" i="1" s="1"/>
  <c r="J4" i="1"/>
  <c r="O4" i="1" s="1"/>
  <c r="J5" i="1"/>
  <c r="O5" i="1" s="1"/>
  <c r="J6" i="1"/>
  <c r="O6" i="1" s="1"/>
  <c r="J7" i="1"/>
  <c r="O7" i="1" s="1"/>
  <c r="J8" i="1"/>
  <c r="O8" i="1" s="1"/>
  <c r="J9" i="1"/>
  <c r="O9" i="1" s="1"/>
  <c r="J10" i="1"/>
  <c r="O10" i="1" s="1"/>
  <c r="J11" i="1"/>
  <c r="O11" i="1" s="1"/>
  <c r="J12" i="1"/>
  <c r="O12" i="1" s="1"/>
  <c r="J13" i="1"/>
  <c r="O13" i="1" s="1"/>
  <c r="J14" i="1"/>
  <c r="O14" i="1" s="1"/>
  <c r="J15" i="1"/>
  <c r="O15" i="1" s="1"/>
  <c r="J16" i="1"/>
  <c r="O16" i="1" s="1"/>
  <c r="J17" i="1"/>
  <c r="O17" i="1" s="1"/>
  <c r="J18" i="1"/>
  <c r="O18" i="1" s="1"/>
  <c r="J19" i="1"/>
  <c r="O19" i="1" s="1"/>
  <c r="J2" i="1"/>
  <c r="O2" i="1" s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V91" i="12"/>
  <c r="V92" i="12"/>
  <c r="V93" i="12"/>
  <c r="V94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V112" i="12"/>
  <c r="V113" i="12"/>
  <c r="V114" i="12"/>
  <c r="V115" i="12"/>
  <c r="V116" i="12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V175" i="12"/>
  <c r="V176" i="12"/>
  <c r="V177" i="12"/>
  <c r="V178" i="12"/>
  <c r="V179" i="12"/>
  <c r="V180" i="12"/>
  <c r="V181" i="12"/>
  <c r="V182" i="12"/>
  <c r="V183" i="12"/>
  <c r="V184" i="12"/>
  <c r="V185" i="12"/>
  <c r="V186" i="12"/>
  <c r="V187" i="12"/>
  <c r="V188" i="12"/>
  <c r="V189" i="12"/>
  <c r="V190" i="12"/>
  <c r="V191" i="12"/>
  <c r="V192" i="12"/>
  <c r="V193" i="12"/>
  <c r="V194" i="12"/>
  <c r="V195" i="12"/>
  <c r="V196" i="12"/>
  <c r="V197" i="12"/>
  <c r="V198" i="12"/>
  <c r="V199" i="12"/>
  <c r="V200" i="12"/>
  <c r="V201" i="12"/>
  <c r="V202" i="12"/>
  <c r="V203" i="12"/>
  <c r="V204" i="12"/>
  <c r="V205" i="12"/>
  <c r="V206" i="12"/>
  <c r="V207" i="12"/>
  <c r="V208" i="12"/>
  <c r="V209" i="12"/>
  <c r="V210" i="12"/>
  <c r="V211" i="12"/>
  <c r="V212" i="12"/>
  <c r="V213" i="12"/>
  <c r="V214" i="12"/>
  <c r="V215" i="12"/>
  <c r="V216" i="12"/>
  <c r="V217" i="12"/>
  <c r="V218" i="12"/>
  <c r="V219" i="12"/>
  <c r="V220" i="12"/>
  <c r="V221" i="12"/>
  <c r="V222" i="12"/>
  <c r="V223" i="12"/>
  <c r="V224" i="12"/>
  <c r="V225" i="12"/>
  <c r="V226" i="12"/>
  <c r="V227" i="12"/>
  <c r="V228" i="12"/>
  <c r="V229" i="12"/>
  <c r="V230" i="12"/>
  <c r="V231" i="12"/>
  <c r="V232" i="12"/>
  <c r="V233" i="12"/>
  <c r="V234" i="12"/>
  <c r="V235" i="12"/>
  <c r="V236" i="12"/>
  <c r="V237" i="12"/>
  <c r="V238" i="12"/>
  <c r="V239" i="12"/>
  <c r="V240" i="12"/>
  <c r="V241" i="12"/>
  <c r="V242" i="12"/>
  <c r="V243" i="12"/>
  <c r="V244" i="12"/>
  <c r="V245" i="12"/>
  <c r="V246" i="12"/>
  <c r="V247" i="12"/>
  <c r="V248" i="12"/>
  <c r="V249" i="12"/>
  <c r="V250" i="12"/>
  <c r="V251" i="12"/>
  <c r="V252" i="12"/>
  <c r="V253" i="12"/>
  <c r="V254" i="12"/>
  <c r="V255" i="12"/>
  <c r="V256" i="12"/>
  <c r="V257" i="12"/>
  <c r="V258" i="12"/>
  <c r="V259" i="12"/>
  <c r="V260" i="12"/>
  <c r="V261" i="12"/>
  <c r="V262" i="12"/>
  <c r="V263" i="12"/>
  <c r="V264" i="12"/>
  <c r="V265" i="12"/>
  <c r="V266" i="12"/>
  <c r="V267" i="12"/>
  <c r="V268" i="12"/>
  <c r="V269" i="12"/>
  <c r="V270" i="12"/>
  <c r="V271" i="12"/>
  <c r="V272" i="12"/>
  <c r="V273" i="12"/>
  <c r="V274" i="12"/>
  <c r="V275" i="12"/>
  <c r="V276" i="12"/>
  <c r="V277" i="12"/>
  <c r="V278" i="12"/>
  <c r="V279" i="12"/>
  <c r="V280" i="12"/>
  <c r="V281" i="12"/>
  <c r="V282" i="12"/>
  <c r="V283" i="12"/>
  <c r="V284" i="12"/>
  <c r="V285" i="12"/>
  <c r="V286" i="12"/>
  <c r="V287" i="12"/>
  <c r="V288" i="12"/>
  <c r="V289" i="12"/>
  <c r="V290" i="12"/>
  <c r="V291" i="12"/>
  <c r="V292" i="12"/>
  <c r="V293" i="12"/>
  <c r="V294" i="12"/>
  <c r="V295" i="12"/>
  <c r="V296" i="12"/>
  <c r="V297" i="12"/>
  <c r="V298" i="12"/>
  <c r="V299" i="12"/>
  <c r="V300" i="12"/>
  <c r="V301" i="12"/>
  <c r="V302" i="12"/>
  <c r="V303" i="12"/>
  <c r="V304" i="12"/>
  <c r="V305" i="12"/>
  <c r="V306" i="12"/>
  <c r="V307" i="12"/>
  <c r="V308" i="12"/>
  <c r="V309" i="12"/>
  <c r="V310" i="12"/>
  <c r="V311" i="12"/>
  <c r="V312" i="12"/>
  <c r="V313" i="12"/>
  <c r="V314" i="12"/>
  <c r="V315" i="12"/>
  <c r="V316" i="12"/>
  <c r="V317" i="12"/>
  <c r="V318" i="12"/>
  <c r="V319" i="12"/>
  <c r="V320" i="12"/>
  <c r="V321" i="12"/>
  <c r="V322" i="12"/>
  <c r="V323" i="12"/>
  <c r="V324" i="12"/>
  <c r="V325" i="12"/>
  <c r="V326" i="12"/>
  <c r="V327" i="12"/>
  <c r="V328" i="12"/>
  <c r="V329" i="12"/>
  <c r="V330" i="12"/>
  <c r="V331" i="12"/>
  <c r="V332" i="12"/>
  <c r="V333" i="12"/>
  <c r="V334" i="12"/>
  <c r="V335" i="12"/>
  <c r="V336" i="12"/>
  <c r="V337" i="12"/>
  <c r="V338" i="12"/>
  <c r="V339" i="12"/>
  <c r="V340" i="12"/>
  <c r="V341" i="12"/>
  <c r="V342" i="12"/>
  <c r="V343" i="12"/>
  <c r="V344" i="12"/>
  <c r="V345" i="12"/>
  <c r="V346" i="12"/>
  <c r="V347" i="12"/>
  <c r="V348" i="12"/>
  <c r="V349" i="12"/>
  <c r="V350" i="12"/>
  <c r="V351" i="12"/>
  <c r="V352" i="12"/>
  <c r="V353" i="12"/>
  <c r="V354" i="12"/>
  <c r="V355" i="12"/>
  <c r="V356" i="12"/>
  <c r="V357" i="12"/>
  <c r="V358" i="12"/>
  <c r="V359" i="12"/>
  <c r="V360" i="12"/>
  <c r="V361" i="12"/>
  <c r="V362" i="12"/>
  <c r="V363" i="12"/>
  <c r="V364" i="12"/>
  <c r="V365" i="12"/>
  <c r="V366" i="12"/>
  <c r="V367" i="12"/>
  <c r="V368" i="12"/>
  <c r="V369" i="12"/>
  <c r="V370" i="12"/>
  <c r="V371" i="12"/>
  <c r="V372" i="12"/>
  <c r="V373" i="12"/>
  <c r="V374" i="12"/>
  <c r="V375" i="12"/>
  <c r="V376" i="12"/>
  <c r="V377" i="12"/>
  <c r="V378" i="12"/>
  <c r="V379" i="12"/>
  <c r="V380" i="12"/>
  <c r="V381" i="12"/>
  <c r="V382" i="12"/>
  <c r="V383" i="12"/>
  <c r="V384" i="12"/>
  <c r="V385" i="12"/>
  <c r="V386" i="12"/>
  <c r="V387" i="12"/>
  <c r="V388" i="12"/>
  <c r="V389" i="12"/>
  <c r="V390" i="12"/>
  <c r="V391" i="12"/>
  <c r="V392" i="12"/>
  <c r="V393" i="12"/>
  <c r="V394" i="12"/>
  <c r="V395" i="12"/>
  <c r="V396" i="12"/>
  <c r="V397" i="12"/>
  <c r="V398" i="12"/>
  <c r="V399" i="12"/>
  <c r="V400" i="12"/>
  <c r="V401" i="12"/>
  <c r="V402" i="12"/>
  <c r="V403" i="12"/>
  <c r="V404" i="12"/>
  <c r="V405" i="12"/>
  <c r="V406" i="12"/>
  <c r="V407" i="12"/>
  <c r="V408" i="12"/>
  <c r="V409" i="12"/>
  <c r="V410" i="12"/>
  <c r="V411" i="12"/>
  <c r="V412" i="12"/>
  <c r="V413" i="12"/>
  <c r="V414" i="12"/>
  <c r="V415" i="12"/>
  <c r="V416" i="12"/>
  <c r="V417" i="12"/>
  <c r="V418" i="12"/>
  <c r="V419" i="12"/>
  <c r="V420" i="12"/>
  <c r="V421" i="12"/>
  <c r="V422" i="12"/>
  <c r="V423" i="12"/>
  <c r="V424" i="12"/>
  <c r="V425" i="12"/>
  <c r="V426" i="12"/>
  <c r="V427" i="12"/>
  <c r="V428" i="12"/>
  <c r="V429" i="12"/>
  <c r="V430" i="12"/>
  <c r="V431" i="12"/>
  <c r="V432" i="12"/>
  <c r="V433" i="12"/>
  <c r="V434" i="12"/>
  <c r="V435" i="12"/>
  <c r="V436" i="12"/>
  <c r="V437" i="12"/>
  <c r="V438" i="12"/>
  <c r="V439" i="12"/>
  <c r="V440" i="12"/>
  <c r="V441" i="12"/>
  <c r="V442" i="12"/>
  <c r="V443" i="12"/>
  <c r="V444" i="12"/>
  <c r="V445" i="12"/>
  <c r="V446" i="12"/>
  <c r="V447" i="12"/>
  <c r="V448" i="12"/>
  <c r="V449" i="12"/>
  <c r="V450" i="12"/>
  <c r="V451" i="12"/>
  <c r="V452" i="12"/>
  <c r="V453" i="12"/>
  <c r="V454" i="12"/>
  <c r="V455" i="12"/>
  <c r="V456" i="12"/>
  <c r="V457" i="12"/>
  <c r="V458" i="12"/>
  <c r="V459" i="12"/>
  <c r="V460" i="12"/>
  <c r="V461" i="12"/>
  <c r="V462" i="12"/>
  <c r="V463" i="12"/>
  <c r="V464" i="12"/>
  <c r="V465" i="12"/>
  <c r="V466" i="12"/>
  <c r="V467" i="12"/>
  <c r="V468" i="12"/>
  <c r="V469" i="12"/>
  <c r="V470" i="12"/>
  <c r="V471" i="12"/>
  <c r="V472" i="12"/>
  <c r="V473" i="12"/>
  <c r="V474" i="12"/>
  <c r="V475" i="12"/>
  <c r="V476" i="12"/>
  <c r="V477" i="12"/>
  <c r="V478" i="12"/>
  <c r="V479" i="12"/>
  <c r="V480" i="12"/>
  <c r="V481" i="12"/>
  <c r="V482" i="12"/>
  <c r="V483" i="12"/>
  <c r="V484" i="12"/>
  <c r="V485" i="12"/>
  <c r="V486" i="12"/>
  <c r="V487" i="12"/>
  <c r="V488" i="12"/>
  <c r="V489" i="12"/>
  <c r="V490" i="12"/>
  <c r="V491" i="12"/>
  <c r="V492" i="12"/>
  <c r="V493" i="12"/>
  <c r="V494" i="12"/>
  <c r="V495" i="12"/>
  <c r="V496" i="12"/>
  <c r="V497" i="12"/>
  <c r="V498" i="12"/>
  <c r="V499" i="12"/>
  <c r="V500" i="12"/>
  <c r="V501" i="12"/>
  <c r="V502" i="12"/>
  <c r="V503" i="12"/>
  <c r="V504" i="12"/>
  <c r="V505" i="12"/>
  <c r="V506" i="12"/>
  <c r="V507" i="12"/>
  <c r="V508" i="12"/>
  <c r="V509" i="12"/>
  <c r="V510" i="12"/>
  <c r="V511" i="12"/>
  <c r="V512" i="12"/>
  <c r="V513" i="12"/>
  <c r="V514" i="12"/>
  <c r="V515" i="12"/>
  <c r="V516" i="12"/>
  <c r="V517" i="12"/>
  <c r="V518" i="12"/>
  <c r="V519" i="12"/>
  <c r="V520" i="12"/>
  <c r="V521" i="12"/>
  <c r="V522" i="12"/>
  <c r="V523" i="12"/>
  <c r="V524" i="12"/>
  <c r="V525" i="12"/>
  <c r="V526" i="12"/>
  <c r="V527" i="12"/>
  <c r="V528" i="12"/>
  <c r="V529" i="12"/>
  <c r="V530" i="12"/>
  <c r="V531" i="12"/>
  <c r="V532" i="12"/>
  <c r="V533" i="12"/>
  <c r="V534" i="12"/>
  <c r="V535" i="12"/>
  <c r="V536" i="12"/>
  <c r="V537" i="12"/>
  <c r="V538" i="12"/>
  <c r="V539" i="12"/>
  <c r="V540" i="12"/>
  <c r="V541" i="12"/>
  <c r="V542" i="12"/>
  <c r="V543" i="12"/>
  <c r="V544" i="12"/>
  <c r="V545" i="12"/>
  <c r="V546" i="12"/>
  <c r="V547" i="12"/>
  <c r="V548" i="12"/>
  <c r="V549" i="12"/>
  <c r="V550" i="12"/>
  <c r="V551" i="12"/>
  <c r="V552" i="12"/>
  <c r="V553" i="12"/>
  <c r="V554" i="12"/>
  <c r="V555" i="12"/>
  <c r="V556" i="12"/>
  <c r="V557" i="12"/>
  <c r="V558" i="12"/>
  <c r="V559" i="12"/>
  <c r="V560" i="12"/>
  <c r="V561" i="12"/>
  <c r="V562" i="12"/>
  <c r="V563" i="12"/>
  <c r="V564" i="12"/>
  <c r="V565" i="12"/>
  <c r="V566" i="12"/>
  <c r="V567" i="12"/>
  <c r="V568" i="12"/>
  <c r="V569" i="12"/>
  <c r="V570" i="12"/>
  <c r="V571" i="12"/>
  <c r="V572" i="12"/>
  <c r="V573" i="12"/>
  <c r="V574" i="12"/>
  <c r="V575" i="12"/>
  <c r="V576" i="12"/>
  <c r="V577" i="12"/>
  <c r="V578" i="12"/>
  <c r="V579" i="12"/>
  <c r="V580" i="12"/>
  <c r="V581" i="12"/>
  <c r="V582" i="12"/>
  <c r="V583" i="12"/>
  <c r="V584" i="12"/>
  <c r="V585" i="12"/>
  <c r="V586" i="12"/>
  <c r="V587" i="12"/>
  <c r="V588" i="12"/>
  <c r="V589" i="12"/>
  <c r="V590" i="12"/>
  <c r="V591" i="12"/>
  <c r="V592" i="12"/>
  <c r="V593" i="12"/>
  <c r="V594" i="12"/>
  <c r="V595" i="12"/>
  <c r="V596" i="12"/>
  <c r="V597" i="12"/>
  <c r="V598" i="12"/>
  <c r="V599" i="12"/>
  <c r="V600" i="12"/>
  <c r="V601" i="12"/>
  <c r="V602" i="12"/>
  <c r="V603" i="12"/>
  <c r="V604" i="12"/>
  <c r="V605" i="12"/>
  <c r="V606" i="12"/>
  <c r="V607" i="12"/>
  <c r="V608" i="12"/>
  <c r="V609" i="12"/>
  <c r="V610" i="12"/>
  <c r="V611" i="12"/>
  <c r="V612" i="12"/>
  <c r="V613" i="12"/>
  <c r="V614" i="12"/>
  <c r="V615" i="12"/>
  <c r="V616" i="12"/>
  <c r="V617" i="12"/>
  <c r="V618" i="12"/>
  <c r="V619" i="12"/>
  <c r="V620" i="12"/>
  <c r="V621" i="12"/>
  <c r="V622" i="12"/>
  <c r="V623" i="12"/>
  <c r="V624" i="12"/>
  <c r="V625" i="12"/>
  <c r="V626" i="12"/>
  <c r="V627" i="12"/>
  <c r="V628" i="12"/>
  <c r="V629" i="12"/>
  <c r="V630" i="12"/>
  <c r="V631" i="12"/>
  <c r="V632" i="12"/>
  <c r="V633" i="12"/>
  <c r="V634" i="12"/>
  <c r="V635" i="12"/>
  <c r="V636" i="12"/>
  <c r="V637" i="12"/>
  <c r="V638" i="12"/>
  <c r="V639" i="12"/>
  <c r="V640" i="12"/>
  <c r="V641" i="12"/>
  <c r="V642" i="12"/>
  <c r="V643" i="12"/>
  <c r="V644" i="12"/>
  <c r="V645" i="12"/>
  <c r="V646" i="12"/>
  <c r="V647" i="12"/>
  <c r="V648" i="12"/>
  <c r="V649" i="12"/>
  <c r="V90" i="12"/>
  <c r="U91" i="12"/>
  <c r="U92" i="12"/>
  <c r="U93" i="12"/>
  <c r="U94" i="12"/>
  <c r="U95" i="12"/>
  <c r="U96" i="12"/>
  <c r="U97" i="12"/>
  <c r="U98" i="12"/>
  <c r="U99" i="12"/>
  <c r="U100" i="12"/>
  <c r="U101" i="12"/>
  <c r="U102" i="12"/>
  <c r="U103" i="12"/>
  <c r="U104" i="12"/>
  <c r="U105" i="12"/>
  <c r="U106" i="12"/>
  <c r="U107" i="12"/>
  <c r="U108" i="12"/>
  <c r="U109" i="12"/>
  <c r="U110" i="12"/>
  <c r="U111" i="12"/>
  <c r="U112" i="12"/>
  <c r="U113" i="12"/>
  <c r="U114" i="12"/>
  <c r="U115" i="12"/>
  <c r="U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U176" i="12"/>
  <c r="U177" i="12"/>
  <c r="U178" i="12"/>
  <c r="U179" i="12"/>
  <c r="U180" i="12"/>
  <c r="U181" i="12"/>
  <c r="U182" i="12"/>
  <c r="U183" i="12"/>
  <c r="U184" i="12"/>
  <c r="U185" i="12"/>
  <c r="U186" i="12"/>
  <c r="U187" i="12"/>
  <c r="U188" i="12"/>
  <c r="U189" i="12"/>
  <c r="U190" i="12"/>
  <c r="U191" i="12"/>
  <c r="U192" i="12"/>
  <c r="U193" i="12"/>
  <c r="U194" i="12"/>
  <c r="U195" i="12"/>
  <c r="U196" i="12"/>
  <c r="U197" i="12"/>
  <c r="U198" i="12"/>
  <c r="U199" i="12"/>
  <c r="U200" i="12"/>
  <c r="U201" i="12"/>
  <c r="U202" i="12"/>
  <c r="U203" i="12"/>
  <c r="U204" i="12"/>
  <c r="U205" i="12"/>
  <c r="U206" i="12"/>
  <c r="U207" i="12"/>
  <c r="U208" i="12"/>
  <c r="U209" i="12"/>
  <c r="U210" i="12"/>
  <c r="U211" i="12"/>
  <c r="U212" i="12"/>
  <c r="U213" i="12"/>
  <c r="U214" i="12"/>
  <c r="U215" i="12"/>
  <c r="U216" i="12"/>
  <c r="U217" i="12"/>
  <c r="U218" i="12"/>
  <c r="U219" i="12"/>
  <c r="U220" i="12"/>
  <c r="U221" i="12"/>
  <c r="U222" i="12"/>
  <c r="U223" i="12"/>
  <c r="U224" i="12"/>
  <c r="U225" i="12"/>
  <c r="U226" i="12"/>
  <c r="U227" i="12"/>
  <c r="U228" i="12"/>
  <c r="U229" i="12"/>
  <c r="U230" i="12"/>
  <c r="U231" i="12"/>
  <c r="U232" i="12"/>
  <c r="U233" i="12"/>
  <c r="U234" i="12"/>
  <c r="U235" i="12"/>
  <c r="U236" i="12"/>
  <c r="U237" i="12"/>
  <c r="U238" i="12"/>
  <c r="U239" i="12"/>
  <c r="U240" i="12"/>
  <c r="U241" i="12"/>
  <c r="U242" i="12"/>
  <c r="U243" i="12"/>
  <c r="U244" i="12"/>
  <c r="U245" i="12"/>
  <c r="U246" i="12"/>
  <c r="U247" i="12"/>
  <c r="U248" i="12"/>
  <c r="U249" i="12"/>
  <c r="U250" i="12"/>
  <c r="U251" i="12"/>
  <c r="U252" i="12"/>
  <c r="U253" i="12"/>
  <c r="U254" i="12"/>
  <c r="U255" i="12"/>
  <c r="U256" i="12"/>
  <c r="U257" i="12"/>
  <c r="U258" i="12"/>
  <c r="U259" i="12"/>
  <c r="U260" i="12"/>
  <c r="U261" i="12"/>
  <c r="U262" i="12"/>
  <c r="U263" i="12"/>
  <c r="U264" i="12"/>
  <c r="U265" i="12"/>
  <c r="U266" i="12"/>
  <c r="U267" i="12"/>
  <c r="U268" i="12"/>
  <c r="U269" i="12"/>
  <c r="U270" i="12"/>
  <c r="U271" i="12"/>
  <c r="U272" i="12"/>
  <c r="U273" i="12"/>
  <c r="U274" i="12"/>
  <c r="U275" i="12"/>
  <c r="U276" i="12"/>
  <c r="U277" i="12"/>
  <c r="U278" i="12"/>
  <c r="U279" i="12"/>
  <c r="U280" i="12"/>
  <c r="U281" i="12"/>
  <c r="U282" i="12"/>
  <c r="U283" i="12"/>
  <c r="U284" i="12"/>
  <c r="U285" i="12"/>
  <c r="U286" i="12"/>
  <c r="U287" i="12"/>
  <c r="U288" i="12"/>
  <c r="U289" i="12"/>
  <c r="U290" i="12"/>
  <c r="U291" i="12"/>
  <c r="U292" i="12"/>
  <c r="U293" i="12"/>
  <c r="U294" i="12"/>
  <c r="U295" i="12"/>
  <c r="U296" i="12"/>
  <c r="U297" i="12"/>
  <c r="U298" i="12"/>
  <c r="U299" i="12"/>
  <c r="U300" i="12"/>
  <c r="U301" i="12"/>
  <c r="U302" i="12"/>
  <c r="U303" i="12"/>
  <c r="U304" i="12"/>
  <c r="U305" i="12"/>
  <c r="U306" i="12"/>
  <c r="U307" i="12"/>
  <c r="U308" i="12"/>
  <c r="U309" i="12"/>
  <c r="U310" i="12"/>
  <c r="U311" i="12"/>
  <c r="U312" i="12"/>
  <c r="U313" i="12"/>
  <c r="U314" i="12"/>
  <c r="U315" i="12"/>
  <c r="U316" i="12"/>
  <c r="U317" i="12"/>
  <c r="U318" i="12"/>
  <c r="U319" i="12"/>
  <c r="U320" i="12"/>
  <c r="U321" i="12"/>
  <c r="U322" i="12"/>
  <c r="U323" i="12"/>
  <c r="U324" i="12"/>
  <c r="U325" i="12"/>
  <c r="U326" i="12"/>
  <c r="U327" i="12"/>
  <c r="U328" i="12"/>
  <c r="U329" i="12"/>
  <c r="U330" i="12"/>
  <c r="U331" i="12"/>
  <c r="U332" i="12"/>
  <c r="U333" i="12"/>
  <c r="U334" i="12"/>
  <c r="U335" i="12"/>
  <c r="U336" i="12"/>
  <c r="U337" i="12"/>
  <c r="U338" i="12"/>
  <c r="U339" i="12"/>
  <c r="U340" i="12"/>
  <c r="U341" i="12"/>
  <c r="U342" i="12"/>
  <c r="U343" i="12"/>
  <c r="U344" i="12"/>
  <c r="U345" i="12"/>
  <c r="U346" i="12"/>
  <c r="U347" i="12"/>
  <c r="U348" i="12"/>
  <c r="U349" i="12"/>
  <c r="U350" i="12"/>
  <c r="U351" i="12"/>
  <c r="U352" i="12"/>
  <c r="U353" i="12"/>
  <c r="U354" i="12"/>
  <c r="U355" i="12"/>
  <c r="U356" i="12"/>
  <c r="U357" i="12"/>
  <c r="U358" i="12"/>
  <c r="U359" i="12"/>
  <c r="U360" i="12"/>
  <c r="U361" i="12"/>
  <c r="U362" i="12"/>
  <c r="U363" i="12"/>
  <c r="U364" i="12"/>
  <c r="U365" i="12"/>
  <c r="U366" i="12"/>
  <c r="U367" i="12"/>
  <c r="U368" i="12"/>
  <c r="U369" i="12"/>
  <c r="U370" i="12"/>
  <c r="U371" i="12"/>
  <c r="U372" i="12"/>
  <c r="U373" i="12"/>
  <c r="U374" i="12"/>
  <c r="U375" i="12"/>
  <c r="U376" i="12"/>
  <c r="U377" i="12"/>
  <c r="U378" i="12"/>
  <c r="U379" i="12"/>
  <c r="U380" i="12"/>
  <c r="U381" i="12"/>
  <c r="U382" i="12"/>
  <c r="U383" i="12"/>
  <c r="U384" i="12"/>
  <c r="U385" i="12"/>
  <c r="U386" i="12"/>
  <c r="U387" i="12"/>
  <c r="U388" i="12"/>
  <c r="U389" i="12"/>
  <c r="U390" i="12"/>
  <c r="U391" i="12"/>
  <c r="U392" i="12"/>
  <c r="U393" i="12"/>
  <c r="U394" i="12"/>
  <c r="U395" i="12"/>
  <c r="U396" i="12"/>
  <c r="U397" i="12"/>
  <c r="U398" i="12"/>
  <c r="U399" i="12"/>
  <c r="U400" i="12"/>
  <c r="U401" i="12"/>
  <c r="U402" i="12"/>
  <c r="U403" i="12"/>
  <c r="U404" i="12"/>
  <c r="U405" i="12"/>
  <c r="U406" i="12"/>
  <c r="U407" i="12"/>
  <c r="U408" i="12"/>
  <c r="U409" i="12"/>
  <c r="U410" i="12"/>
  <c r="U411" i="12"/>
  <c r="U412" i="12"/>
  <c r="U413" i="12"/>
  <c r="U414" i="12"/>
  <c r="U415" i="12"/>
  <c r="U416" i="12"/>
  <c r="U417" i="12"/>
  <c r="U418" i="12"/>
  <c r="U419" i="12"/>
  <c r="U420" i="12"/>
  <c r="U421" i="12"/>
  <c r="U422" i="12"/>
  <c r="U423" i="12"/>
  <c r="U424" i="12"/>
  <c r="U425" i="12"/>
  <c r="U426" i="12"/>
  <c r="U427" i="12"/>
  <c r="U428" i="12"/>
  <c r="U429" i="12"/>
  <c r="U430" i="12"/>
  <c r="U431" i="12"/>
  <c r="U432" i="12"/>
  <c r="U433" i="12"/>
  <c r="U434" i="12"/>
  <c r="U435" i="12"/>
  <c r="U436" i="12"/>
  <c r="U437" i="12"/>
  <c r="U438" i="12"/>
  <c r="U439" i="12"/>
  <c r="U440" i="12"/>
  <c r="U441" i="12"/>
  <c r="U442" i="12"/>
  <c r="U443" i="12"/>
  <c r="U444" i="12"/>
  <c r="U445" i="12"/>
  <c r="U446" i="12"/>
  <c r="U447" i="12"/>
  <c r="U448" i="12"/>
  <c r="U449" i="12"/>
  <c r="U450" i="12"/>
  <c r="U451" i="12"/>
  <c r="U452" i="12"/>
  <c r="U453" i="12"/>
  <c r="U454" i="12"/>
  <c r="U455" i="12"/>
  <c r="U456" i="12"/>
  <c r="U457" i="12"/>
  <c r="U458" i="12"/>
  <c r="U459" i="12"/>
  <c r="U460" i="12"/>
  <c r="U461" i="12"/>
  <c r="U462" i="12"/>
  <c r="U463" i="12"/>
  <c r="U464" i="12"/>
  <c r="U465" i="12"/>
  <c r="U466" i="12"/>
  <c r="U467" i="12"/>
  <c r="U468" i="12"/>
  <c r="U469" i="12"/>
  <c r="U470" i="12"/>
  <c r="U471" i="12"/>
  <c r="U472" i="12"/>
  <c r="U473" i="12"/>
  <c r="U474" i="12"/>
  <c r="U475" i="12"/>
  <c r="U476" i="12"/>
  <c r="U477" i="12"/>
  <c r="U478" i="12"/>
  <c r="U479" i="12"/>
  <c r="U480" i="12"/>
  <c r="U481" i="12"/>
  <c r="U482" i="12"/>
  <c r="U483" i="12"/>
  <c r="U484" i="12"/>
  <c r="U485" i="12"/>
  <c r="U486" i="12"/>
  <c r="U487" i="12"/>
  <c r="U488" i="12"/>
  <c r="U489" i="12"/>
  <c r="U490" i="12"/>
  <c r="U491" i="12"/>
  <c r="U492" i="12"/>
  <c r="U493" i="12"/>
  <c r="U494" i="12"/>
  <c r="U495" i="12"/>
  <c r="U496" i="12"/>
  <c r="U497" i="12"/>
  <c r="U498" i="12"/>
  <c r="U499" i="12"/>
  <c r="U500" i="12"/>
  <c r="U501" i="12"/>
  <c r="U502" i="12"/>
  <c r="U503" i="12"/>
  <c r="U504" i="12"/>
  <c r="U505" i="12"/>
  <c r="U506" i="12"/>
  <c r="U507" i="12"/>
  <c r="U508" i="12"/>
  <c r="U509" i="12"/>
  <c r="U510" i="12"/>
  <c r="U511" i="12"/>
  <c r="U512" i="12"/>
  <c r="U513" i="12"/>
  <c r="U514" i="12"/>
  <c r="U515" i="12"/>
  <c r="U516" i="12"/>
  <c r="U517" i="12"/>
  <c r="U518" i="12"/>
  <c r="U519" i="12"/>
  <c r="U520" i="12"/>
  <c r="U521" i="12"/>
  <c r="U522" i="12"/>
  <c r="U523" i="12"/>
  <c r="U524" i="12"/>
  <c r="U525" i="12"/>
  <c r="U526" i="12"/>
  <c r="U527" i="12"/>
  <c r="U528" i="12"/>
  <c r="U529" i="12"/>
  <c r="U530" i="12"/>
  <c r="U531" i="12"/>
  <c r="U532" i="12"/>
  <c r="U533" i="12"/>
  <c r="U534" i="12"/>
  <c r="U535" i="12"/>
  <c r="U536" i="12"/>
  <c r="U537" i="12"/>
  <c r="U538" i="12"/>
  <c r="U539" i="12"/>
  <c r="U540" i="12"/>
  <c r="U541" i="12"/>
  <c r="U542" i="12"/>
  <c r="U543" i="12"/>
  <c r="U544" i="12"/>
  <c r="U545" i="12"/>
  <c r="U546" i="12"/>
  <c r="U547" i="12"/>
  <c r="U548" i="12"/>
  <c r="U549" i="12"/>
  <c r="U550" i="12"/>
  <c r="U551" i="12"/>
  <c r="U552" i="12"/>
  <c r="U553" i="12"/>
  <c r="U554" i="12"/>
  <c r="U555" i="12"/>
  <c r="U556" i="12"/>
  <c r="U557" i="12"/>
  <c r="U558" i="12"/>
  <c r="U559" i="12"/>
  <c r="U560" i="12"/>
  <c r="U561" i="12"/>
  <c r="U562" i="12"/>
  <c r="U563" i="12"/>
  <c r="U564" i="12"/>
  <c r="U565" i="12"/>
  <c r="U566" i="12"/>
  <c r="U567" i="12"/>
  <c r="U568" i="12"/>
  <c r="U569" i="12"/>
  <c r="U570" i="12"/>
  <c r="U571" i="12"/>
  <c r="U572" i="12"/>
  <c r="U573" i="12"/>
  <c r="U574" i="12"/>
  <c r="U575" i="12"/>
  <c r="U576" i="12"/>
  <c r="U577" i="12"/>
  <c r="U578" i="12"/>
  <c r="U579" i="12"/>
  <c r="U580" i="12"/>
  <c r="U581" i="12"/>
  <c r="U582" i="12"/>
  <c r="U583" i="12"/>
  <c r="U584" i="12"/>
  <c r="U585" i="12"/>
  <c r="U586" i="12"/>
  <c r="U587" i="12"/>
  <c r="U588" i="12"/>
  <c r="U589" i="12"/>
  <c r="U590" i="12"/>
  <c r="U591" i="12"/>
  <c r="U592" i="12"/>
  <c r="U593" i="12"/>
  <c r="U594" i="12"/>
  <c r="U595" i="12"/>
  <c r="U596" i="12"/>
  <c r="U597" i="12"/>
  <c r="U598" i="12"/>
  <c r="U599" i="12"/>
  <c r="U600" i="12"/>
  <c r="U601" i="12"/>
  <c r="U602" i="12"/>
  <c r="U603" i="12"/>
  <c r="U604" i="12"/>
  <c r="U605" i="12"/>
  <c r="U606" i="12"/>
  <c r="U607" i="12"/>
  <c r="U608" i="12"/>
  <c r="U609" i="12"/>
  <c r="U610" i="12"/>
  <c r="U611" i="12"/>
  <c r="U612" i="12"/>
  <c r="U613" i="12"/>
  <c r="U614" i="12"/>
  <c r="U615" i="12"/>
  <c r="U616" i="12"/>
  <c r="U617" i="12"/>
  <c r="U618" i="12"/>
  <c r="U619" i="12"/>
  <c r="U620" i="12"/>
  <c r="U621" i="12"/>
  <c r="U622" i="12"/>
  <c r="U623" i="12"/>
  <c r="U624" i="12"/>
  <c r="U625" i="12"/>
  <c r="U626" i="12"/>
  <c r="U627" i="12"/>
  <c r="U628" i="12"/>
  <c r="U629" i="12"/>
  <c r="U630" i="12"/>
  <c r="U631" i="12"/>
  <c r="U632" i="12"/>
  <c r="U633" i="12"/>
  <c r="U634" i="12"/>
  <c r="U635" i="12"/>
  <c r="U636" i="12"/>
  <c r="U637" i="12"/>
  <c r="U638" i="12"/>
  <c r="U639" i="12"/>
  <c r="U640" i="12"/>
  <c r="U641" i="12"/>
  <c r="U642" i="12"/>
  <c r="U643" i="12"/>
  <c r="U644" i="12"/>
  <c r="U645" i="12"/>
  <c r="U646" i="12"/>
  <c r="U647" i="12"/>
  <c r="U648" i="12"/>
  <c r="U649" i="12"/>
  <c r="U90" i="12"/>
  <c r="T91" i="12"/>
  <c r="T92" i="12"/>
  <c r="T93" i="12"/>
  <c r="T94" i="12"/>
  <c r="T95" i="12"/>
  <c r="T96" i="12"/>
  <c r="T97" i="12"/>
  <c r="T98" i="12"/>
  <c r="T99" i="12"/>
  <c r="T100" i="12"/>
  <c r="T101" i="12"/>
  <c r="T102" i="12"/>
  <c r="T103" i="12"/>
  <c r="T104" i="12"/>
  <c r="T105" i="12"/>
  <c r="T106" i="12"/>
  <c r="T107" i="12"/>
  <c r="T108" i="12"/>
  <c r="T109" i="12"/>
  <c r="T110" i="12"/>
  <c r="T111" i="12"/>
  <c r="T112" i="12"/>
  <c r="T113" i="12"/>
  <c r="T114" i="12"/>
  <c r="T115" i="12"/>
  <c r="T116" i="12"/>
  <c r="T117" i="12"/>
  <c r="T118" i="12"/>
  <c r="T119" i="12"/>
  <c r="T120" i="12"/>
  <c r="T121" i="12"/>
  <c r="T122" i="12"/>
  <c r="T123" i="12"/>
  <c r="T124" i="12"/>
  <c r="T125" i="12"/>
  <c r="T126" i="12"/>
  <c r="T127" i="12"/>
  <c r="T128" i="12"/>
  <c r="T129" i="12"/>
  <c r="T130" i="12"/>
  <c r="T131" i="12"/>
  <c r="T132" i="12"/>
  <c r="T133" i="12"/>
  <c r="T134" i="12"/>
  <c r="T135" i="12"/>
  <c r="T136" i="12"/>
  <c r="T137" i="12"/>
  <c r="T138" i="12"/>
  <c r="T139" i="12"/>
  <c r="T140" i="12"/>
  <c r="T141" i="12"/>
  <c r="T142" i="12"/>
  <c r="T143" i="12"/>
  <c r="T144" i="12"/>
  <c r="T145" i="12"/>
  <c r="T146" i="12"/>
  <c r="T147" i="12"/>
  <c r="T148" i="12"/>
  <c r="T149" i="12"/>
  <c r="T150" i="12"/>
  <c r="T151" i="12"/>
  <c r="T152" i="12"/>
  <c r="T153" i="12"/>
  <c r="T154" i="12"/>
  <c r="T155" i="12"/>
  <c r="T156" i="12"/>
  <c r="T157" i="12"/>
  <c r="T158" i="12"/>
  <c r="T159" i="12"/>
  <c r="T160" i="12"/>
  <c r="T161" i="12"/>
  <c r="T162" i="12"/>
  <c r="T163" i="12"/>
  <c r="T164" i="12"/>
  <c r="T165" i="12"/>
  <c r="T166" i="12"/>
  <c r="T167" i="12"/>
  <c r="T168" i="12"/>
  <c r="T169" i="12"/>
  <c r="T170" i="12"/>
  <c r="T171" i="12"/>
  <c r="T172" i="12"/>
  <c r="T173" i="12"/>
  <c r="T174" i="12"/>
  <c r="T175" i="12"/>
  <c r="T176" i="12"/>
  <c r="T177" i="12"/>
  <c r="T178" i="12"/>
  <c r="T179" i="12"/>
  <c r="T180" i="12"/>
  <c r="T181" i="12"/>
  <c r="T182" i="12"/>
  <c r="T183" i="12"/>
  <c r="T184" i="12"/>
  <c r="T185" i="12"/>
  <c r="T186" i="12"/>
  <c r="T187" i="12"/>
  <c r="T188" i="12"/>
  <c r="T189" i="12"/>
  <c r="T190" i="12"/>
  <c r="T191" i="12"/>
  <c r="T192" i="12"/>
  <c r="T193" i="12"/>
  <c r="T194" i="12"/>
  <c r="T195" i="12"/>
  <c r="T196" i="12"/>
  <c r="T197" i="12"/>
  <c r="T198" i="12"/>
  <c r="T199" i="12"/>
  <c r="T200" i="12"/>
  <c r="T201" i="12"/>
  <c r="T202" i="12"/>
  <c r="T203" i="12"/>
  <c r="T204" i="12"/>
  <c r="T205" i="12"/>
  <c r="T206" i="12"/>
  <c r="T207" i="12"/>
  <c r="T208" i="12"/>
  <c r="T209" i="12"/>
  <c r="T210" i="12"/>
  <c r="T211" i="12"/>
  <c r="T212" i="12"/>
  <c r="T213" i="12"/>
  <c r="T214" i="12"/>
  <c r="T215" i="12"/>
  <c r="T216" i="12"/>
  <c r="T217" i="12"/>
  <c r="T218" i="12"/>
  <c r="T219" i="12"/>
  <c r="T220" i="12"/>
  <c r="T221" i="12"/>
  <c r="T222" i="12"/>
  <c r="T223" i="12"/>
  <c r="T224" i="12"/>
  <c r="T225" i="12"/>
  <c r="T226" i="12"/>
  <c r="T227" i="12"/>
  <c r="T228" i="12"/>
  <c r="T229" i="12"/>
  <c r="T230" i="12"/>
  <c r="T231" i="12"/>
  <c r="T232" i="12"/>
  <c r="T233" i="12"/>
  <c r="T234" i="12"/>
  <c r="T235" i="12"/>
  <c r="T236" i="12"/>
  <c r="T237" i="12"/>
  <c r="T238" i="12"/>
  <c r="T239" i="12"/>
  <c r="T240" i="12"/>
  <c r="T241" i="12"/>
  <c r="T242" i="12"/>
  <c r="T243" i="12"/>
  <c r="T244" i="12"/>
  <c r="T245" i="12"/>
  <c r="T246" i="12"/>
  <c r="T247" i="12"/>
  <c r="T248" i="12"/>
  <c r="T249" i="12"/>
  <c r="T250" i="12"/>
  <c r="T251" i="12"/>
  <c r="T252" i="12"/>
  <c r="T253" i="12"/>
  <c r="T254" i="12"/>
  <c r="T255" i="12"/>
  <c r="T256" i="12"/>
  <c r="T257" i="12"/>
  <c r="T258" i="12"/>
  <c r="T259" i="12"/>
  <c r="T260" i="12"/>
  <c r="T261" i="12"/>
  <c r="T262" i="12"/>
  <c r="T263" i="12"/>
  <c r="T264" i="12"/>
  <c r="T265" i="12"/>
  <c r="T266" i="12"/>
  <c r="T267" i="12"/>
  <c r="T268" i="12"/>
  <c r="T269" i="12"/>
  <c r="T270" i="12"/>
  <c r="T271" i="12"/>
  <c r="T272" i="12"/>
  <c r="T273" i="12"/>
  <c r="T274" i="12"/>
  <c r="T275" i="12"/>
  <c r="T276" i="12"/>
  <c r="T277" i="12"/>
  <c r="T278" i="12"/>
  <c r="T279" i="12"/>
  <c r="T280" i="12"/>
  <c r="T281" i="12"/>
  <c r="T282" i="12"/>
  <c r="T283" i="12"/>
  <c r="T284" i="12"/>
  <c r="T285" i="12"/>
  <c r="T286" i="12"/>
  <c r="T287" i="12"/>
  <c r="T288" i="12"/>
  <c r="T289" i="12"/>
  <c r="T290" i="12"/>
  <c r="T291" i="12"/>
  <c r="T292" i="12"/>
  <c r="T293" i="12"/>
  <c r="T294" i="12"/>
  <c r="T295" i="12"/>
  <c r="T296" i="12"/>
  <c r="T297" i="12"/>
  <c r="T298" i="12"/>
  <c r="T299" i="12"/>
  <c r="T300" i="12"/>
  <c r="T301" i="12"/>
  <c r="T302" i="12"/>
  <c r="T303" i="12"/>
  <c r="T304" i="12"/>
  <c r="T305" i="12"/>
  <c r="T306" i="12"/>
  <c r="T307" i="12"/>
  <c r="T308" i="12"/>
  <c r="T309" i="12"/>
  <c r="T310" i="12"/>
  <c r="T311" i="12"/>
  <c r="T312" i="12"/>
  <c r="T313" i="12"/>
  <c r="T314" i="12"/>
  <c r="T315" i="12"/>
  <c r="T316" i="12"/>
  <c r="T317" i="12"/>
  <c r="T318" i="12"/>
  <c r="T319" i="12"/>
  <c r="T320" i="12"/>
  <c r="T321" i="12"/>
  <c r="T322" i="12"/>
  <c r="T323" i="12"/>
  <c r="T324" i="12"/>
  <c r="T325" i="12"/>
  <c r="T326" i="12"/>
  <c r="T327" i="12"/>
  <c r="T328" i="12"/>
  <c r="T329" i="12"/>
  <c r="T330" i="12"/>
  <c r="T331" i="12"/>
  <c r="T332" i="12"/>
  <c r="T333" i="12"/>
  <c r="T334" i="12"/>
  <c r="T335" i="12"/>
  <c r="T336" i="12"/>
  <c r="T337" i="12"/>
  <c r="T338" i="12"/>
  <c r="T339" i="12"/>
  <c r="T340" i="12"/>
  <c r="T341" i="12"/>
  <c r="T342" i="12"/>
  <c r="T343" i="12"/>
  <c r="T344" i="12"/>
  <c r="T345" i="12"/>
  <c r="T346" i="12"/>
  <c r="T347" i="12"/>
  <c r="T348" i="12"/>
  <c r="T349" i="12"/>
  <c r="T350" i="12"/>
  <c r="T351" i="12"/>
  <c r="T352" i="12"/>
  <c r="T353" i="12"/>
  <c r="T354" i="12"/>
  <c r="T355" i="12"/>
  <c r="T356" i="12"/>
  <c r="T357" i="12"/>
  <c r="T358" i="12"/>
  <c r="T359" i="12"/>
  <c r="T360" i="12"/>
  <c r="T361" i="12"/>
  <c r="T362" i="12"/>
  <c r="T363" i="12"/>
  <c r="T364" i="12"/>
  <c r="T365" i="12"/>
  <c r="T366" i="12"/>
  <c r="T367" i="12"/>
  <c r="T368" i="12"/>
  <c r="T369" i="12"/>
  <c r="T370" i="12"/>
  <c r="T371" i="12"/>
  <c r="T372" i="12"/>
  <c r="T373" i="12"/>
  <c r="T374" i="12"/>
  <c r="T375" i="12"/>
  <c r="T376" i="12"/>
  <c r="T377" i="12"/>
  <c r="T378" i="12"/>
  <c r="T379" i="12"/>
  <c r="T380" i="12"/>
  <c r="T381" i="12"/>
  <c r="T382" i="12"/>
  <c r="T383" i="12"/>
  <c r="T384" i="12"/>
  <c r="T385" i="12"/>
  <c r="T386" i="12"/>
  <c r="T387" i="12"/>
  <c r="T388" i="12"/>
  <c r="T389" i="12"/>
  <c r="T390" i="12"/>
  <c r="T391" i="12"/>
  <c r="T392" i="12"/>
  <c r="T393" i="12"/>
  <c r="T394" i="12"/>
  <c r="T395" i="12"/>
  <c r="T396" i="12"/>
  <c r="T397" i="12"/>
  <c r="T398" i="12"/>
  <c r="T399" i="12"/>
  <c r="T400" i="12"/>
  <c r="T401" i="12"/>
  <c r="T402" i="12"/>
  <c r="T403" i="12"/>
  <c r="T404" i="12"/>
  <c r="T405" i="12"/>
  <c r="T406" i="12"/>
  <c r="T407" i="12"/>
  <c r="T408" i="12"/>
  <c r="T409" i="12"/>
  <c r="T410" i="12"/>
  <c r="T411" i="12"/>
  <c r="T412" i="12"/>
  <c r="T413" i="12"/>
  <c r="T414" i="12"/>
  <c r="T415" i="12"/>
  <c r="T416" i="12"/>
  <c r="T417" i="12"/>
  <c r="T418" i="12"/>
  <c r="T419" i="12"/>
  <c r="T420" i="12"/>
  <c r="T421" i="12"/>
  <c r="T422" i="12"/>
  <c r="T423" i="12"/>
  <c r="T424" i="12"/>
  <c r="T425" i="12"/>
  <c r="T426" i="12"/>
  <c r="T427" i="12"/>
  <c r="T428" i="12"/>
  <c r="T429" i="12"/>
  <c r="T430" i="12"/>
  <c r="T431" i="12"/>
  <c r="T432" i="12"/>
  <c r="T433" i="12"/>
  <c r="T434" i="12"/>
  <c r="T435" i="12"/>
  <c r="T436" i="12"/>
  <c r="T437" i="12"/>
  <c r="T438" i="12"/>
  <c r="T439" i="12"/>
  <c r="T440" i="12"/>
  <c r="T441" i="12"/>
  <c r="T442" i="12"/>
  <c r="T443" i="12"/>
  <c r="T444" i="12"/>
  <c r="T445" i="12"/>
  <c r="T446" i="12"/>
  <c r="T447" i="12"/>
  <c r="T448" i="12"/>
  <c r="T449" i="12"/>
  <c r="T450" i="12"/>
  <c r="T451" i="12"/>
  <c r="T452" i="12"/>
  <c r="T453" i="12"/>
  <c r="T454" i="12"/>
  <c r="T455" i="12"/>
  <c r="T456" i="12"/>
  <c r="T457" i="12"/>
  <c r="T458" i="12"/>
  <c r="T459" i="12"/>
  <c r="T460" i="12"/>
  <c r="T461" i="12"/>
  <c r="T462" i="12"/>
  <c r="T463" i="12"/>
  <c r="T464" i="12"/>
  <c r="T465" i="12"/>
  <c r="T466" i="12"/>
  <c r="T467" i="12"/>
  <c r="T468" i="12"/>
  <c r="T469" i="12"/>
  <c r="T470" i="12"/>
  <c r="T471" i="12"/>
  <c r="T472" i="12"/>
  <c r="T473" i="12"/>
  <c r="T474" i="12"/>
  <c r="T475" i="12"/>
  <c r="T476" i="12"/>
  <c r="T477" i="12"/>
  <c r="T478" i="12"/>
  <c r="T479" i="12"/>
  <c r="T480" i="12"/>
  <c r="T481" i="12"/>
  <c r="T482" i="12"/>
  <c r="T483" i="12"/>
  <c r="T484" i="12"/>
  <c r="T485" i="12"/>
  <c r="T486" i="12"/>
  <c r="T487" i="12"/>
  <c r="T488" i="12"/>
  <c r="T489" i="12"/>
  <c r="T490" i="12"/>
  <c r="T491" i="12"/>
  <c r="T492" i="12"/>
  <c r="T493" i="12"/>
  <c r="T494" i="12"/>
  <c r="T495" i="12"/>
  <c r="T496" i="12"/>
  <c r="T497" i="12"/>
  <c r="T498" i="12"/>
  <c r="T499" i="12"/>
  <c r="T500" i="12"/>
  <c r="T501" i="12"/>
  <c r="T502" i="12"/>
  <c r="T503" i="12"/>
  <c r="T504" i="12"/>
  <c r="T505" i="12"/>
  <c r="T506" i="12"/>
  <c r="T507" i="12"/>
  <c r="T508" i="12"/>
  <c r="T509" i="12"/>
  <c r="T510" i="12"/>
  <c r="T511" i="12"/>
  <c r="T512" i="12"/>
  <c r="T513" i="12"/>
  <c r="T514" i="12"/>
  <c r="T515" i="12"/>
  <c r="T516" i="12"/>
  <c r="T517" i="12"/>
  <c r="T518" i="12"/>
  <c r="T519" i="12"/>
  <c r="T520" i="12"/>
  <c r="T521" i="12"/>
  <c r="T522" i="12"/>
  <c r="T523" i="12"/>
  <c r="T524" i="12"/>
  <c r="T525" i="12"/>
  <c r="T526" i="12"/>
  <c r="T527" i="12"/>
  <c r="T528" i="12"/>
  <c r="T529" i="12"/>
  <c r="T530" i="12"/>
  <c r="T531" i="12"/>
  <c r="T532" i="12"/>
  <c r="T533" i="12"/>
  <c r="T534" i="12"/>
  <c r="T535" i="12"/>
  <c r="T536" i="12"/>
  <c r="T537" i="12"/>
  <c r="T538" i="12"/>
  <c r="T539" i="12"/>
  <c r="T540" i="12"/>
  <c r="T541" i="12"/>
  <c r="T542" i="12"/>
  <c r="T543" i="12"/>
  <c r="T544" i="12"/>
  <c r="T545" i="12"/>
  <c r="T546" i="12"/>
  <c r="T547" i="12"/>
  <c r="T548" i="12"/>
  <c r="T549" i="12"/>
  <c r="T550" i="12"/>
  <c r="T551" i="12"/>
  <c r="T552" i="12"/>
  <c r="T553" i="12"/>
  <c r="T554" i="12"/>
  <c r="T555" i="12"/>
  <c r="T556" i="12"/>
  <c r="T557" i="12"/>
  <c r="T558" i="12"/>
  <c r="T559" i="12"/>
  <c r="T560" i="12"/>
  <c r="T561" i="12"/>
  <c r="T562" i="12"/>
  <c r="T563" i="12"/>
  <c r="T564" i="12"/>
  <c r="T565" i="12"/>
  <c r="T566" i="12"/>
  <c r="T567" i="12"/>
  <c r="T568" i="12"/>
  <c r="T569" i="12"/>
  <c r="T570" i="12"/>
  <c r="T571" i="12"/>
  <c r="T572" i="12"/>
  <c r="T573" i="12"/>
  <c r="T574" i="12"/>
  <c r="T575" i="12"/>
  <c r="T576" i="12"/>
  <c r="T577" i="12"/>
  <c r="T578" i="12"/>
  <c r="T579" i="12"/>
  <c r="T580" i="12"/>
  <c r="T581" i="12"/>
  <c r="T582" i="12"/>
  <c r="T583" i="12"/>
  <c r="T584" i="12"/>
  <c r="T585" i="12"/>
  <c r="T586" i="12"/>
  <c r="T587" i="12"/>
  <c r="T588" i="12"/>
  <c r="T589" i="12"/>
  <c r="T590" i="12"/>
  <c r="T591" i="12"/>
  <c r="T592" i="12"/>
  <c r="T593" i="12"/>
  <c r="T594" i="12"/>
  <c r="T595" i="12"/>
  <c r="T596" i="12"/>
  <c r="T597" i="12"/>
  <c r="T598" i="12"/>
  <c r="T599" i="12"/>
  <c r="T600" i="12"/>
  <c r="T601" i="12"/>
  <c r="T602" i="12"/>
  <c r="T603" i="12"/>
  <c r="T604" i="12"/>
  <c r="T605" i="12"/>
  <c r="T606" i="12"/>
  <c r="T607" i="12"/>
  <c r="T608" i="12"/>
  <c r="T609" i="12"/>
  <c r="T610" i="12"/>
  <c r="T611" i="12"/>
  <c r="T612" i="12"/>
  <c r="T613" i="12"/>
  <c r="T614" i="12"/>
  <c r="T615" i="12"/>
  <c r="T616" i="12"/>
  <c r="T617" i="12"/>
  <c r="T618" i="12"/>
  <c r="T619" i="12"/>
  <c r="T620" i="12"/>
  <c r="T621" i="12"/>
  <c r="T622" i="12"/>
  <c r="T623" i="12"/>
  <c r="T624" i="12"/>
  <c r="T625" i="12"/>
  <c r="T626" i="12"/>
  <c r="T627" i="12"/>
  <c r="T628" i="12"/>
  <c r="T629" i="12"/>
  <c r="T630" i="12"/>
  <c r="T631" i="12"/>
  <c r="T632" i="12"/>
  <c r="T633" i="12"/>
  <c r="T634" i="12"/>
  <c r="T635" i="12"/>
  <c r="T636" i="12"/>
  <c r="T637" i="12"/>
  <c r="T638" i="12"/>
  <c r="T639" i="12"/>
  <c r="T640" i="12"/>
  <c r="T641" i="12"/>
  <c r="T642" i="12"/>
  <c r="T643" i="12"/>
  <c r="T644" i="12"/>
  <c r="T645" i="12"/>
  <c r="T646" i="12"/>
  <c r="T647" i="12"/>
  <c r="T648" i="12"/>
  <c r="T649" i="12"/>
  <c r="T90" i="12"/>
  <c r="S91" i="12"/>
  <c r="S92" i="12"/>
  <c r="S93" i="12"/>
  <c r="S94" i="12"/>
  <c r="S95" i="12"/>
  <c r="S96" i="12"/>
  <c r="S97" i="12"/>
  <c r="S98" i="12"/>
  <c r="S99" i="12"/>
  <c r="S100" i="12"/>
  <c r="S101" i="12"/>
  <c r="S102" i="12"/>
  <c r="S103" i="12"/>
  <c r="S104" i="12"/>
  <c r="S105" i="12"/>
  <c r="S106" i="12"/>
  <c r="S107" i="12"/>
  <c r="S108" i="12"/>
  <c r="S109" i="12"/>
  <c r="S110" i="12"/>
  <c r="S111" i="12"/>
  <c r="S112" i="12"/>
  <c r="S113" i="12"/>
  <c r="S114" i="12"/>
  <c r="S115" i="12"/>
  <c r="S116" i="12"/>
  <c r="S117" i="12"/>
  <c r="S118" i="12"/>
  <c r="S119" i="12"/>
  <c r="S120" i="12"/>
  <c r="S121" i="12"/>
  <c r="S122" i="12"/>
  <c r="S123" i="12"/>
  <c r="S124" i="12"/>
  <c r="S125" i="12"/>
  <c r="S126" i="12"/>
  <c r="S127" i="12"/>
  <c r="S128" i="12"/>
  <c r="S129" i="12"/>
  <c r="S130" i="12"/>
  <c r="S131" i="12"/>
  <c r="S132" i="12"/>
  <c r="S133" i="12"/>
  <c r="S134" i="12"/>
  <c r="S135" i="12"/>
  <c r="S136" i="12"/>
  <c r="S137" i="12"/>
  <c r="S138" i="12"/>
  <c r="S139" i="12"/>
  <c r="S140" i="12"/>
  <c r="S141" i="12"/>
  <c r="S142" i="12"/>
  <c r="S143" i="12"/>
  <c r="S144" i="12"/>
  <c r="S145" i="12"/>
  <c r="S146" i="12"/>
  <c r="S147" i="12"/>
  <c r="S148" i="12"/>
  <c r="S149" i="12"/>
  <c r="S150" i="12"/>
  <c r="S151" i="12"/>
  <c r="S152" i="12"/>
  <c r="S153" i="12"/>
  <c r="S154" i="12"/>
  <c r="S155" i="12"/>
  <c r="S156" i="12"/>
  <c r="S157" i="12"/>
  <c r="S158" i="12"/>
  <c r="S159" i="12"/>
  <c r="S160" i="12"/>
  <c r="S161" i="12"/>
  <c r="S162" i="12"/>
  <c r="S163" i="12"/>
  <c r="S164" i="12"/>
  <c r="S165" i="12"/>
  <c r="S166" i="12"/>
  <c r="S167" i="12"/>
  <c r="S168" i="12"/>
  <c r="S169" i="12"/>
  <c r="S170" i="12"/>
  <c r="S171" i="12"/>
  <c r="S172" i="12"/>
  <c r="S173" i="12"/>
  <c r="S174" i="12"/>
  <c r="S175" i="12"/>
  <c r="S176" i="12"/>
  <c r="S177" i="12"/>
  <c r="S178" i="12"/>
  <c r="S179" i="12"/>
  <c r="S180" i="12"/>
  <c r="S181" i="12"/>
  <c r="S182" i="12"/>
  <c r="S183" i="12"/>
  <c r="S184" i="12"/>
  <c r="S185" i="12"/>
  <c r="S186" i="12"/>
  <c r="S187" i="12"/>
  <c r="S188" i="12"/>
  <c r="S189" i="12"/>
  <c r="S190" i="12"/>
  <c r="S191" i="12"/>
  <c r="S192" i="12"/>
  <c r="S193" i="12"/>
  <c r="S194" i="12"/>
  <c r="S195" i="12"/>
  <c r="S196" i="12"/>
  <c r="S197" i="12"/>
  <c r="S198" i="12"/>
  <c r="S199" i="12"/>
  <c r="S200" i="12"/>
  <c r="S201" i="12"/>
  <c r="S202" i="12"/>
  <c r="S203" i="12"/>
  <c r="S204" i="12"/>
  <c r="S205" i="12"/>
  <c r="S206" i="12"/>
  <c r="S207" i="12"/>
  <c r="S208" i="12"/>
  <c r="S209" i="12"/>
  <c r="S210" i="12"/>
  <c r="S211" i="12"/>
  <c r="S212" i="12"/>
  <c r="S213" i="12"/>
  <c r="S214" i="12"/>
  <c r="S215" i="12"/>
  <c r="S216" i="12"/>
  <c r="S217" i="12"/>
  <c r="S218" i="12"/>
  <c r="S219" i="12"/>
  <c r="S220" i="12"/>
  <c r="S221" i="12"/>
  <c r="S222" i="12"/>
  <c r="S223" i="12"/>
  <c r="S224" i="12"/>
  <c r="S225" i="12"/>
  <c r="S226" i="12"/>
  <c r="S227" i="12"/>
  <c r="S228" i="12"/>
  <c r="S229" i="12"/>
  <c r="S230" i="12"/>
  <c r="S231" i="12"/>
  <c r="S232" i="12"/>
  <c r="S233" i="12"/>
  <c r="S234" i="12"/>
  <c r="S235" i="12"/>
  <c r="S236" i="12"/>
  <c r="S237" i="12"/>
  <c r="S238" i="12"/>
  <c r="S239" i="12"/>
  <c r="S240" i="12"/>
  <c r="S241" i="12"/>
  <c r="S242" i="12"/>
  <c r="S243" i="12"/>
  <c r="S244" i="12"/>
  <c r="S245" i="12"/>
  <c r="S246" i="12"/>
  <c r="S247" i="12"/>
  <c r="S248" i="12"/>
  <c r="S249" i="12"/>
  <c r="S250" i="12"/>
  <c r="S251" i="12"/>
  <c r="S252" i="12"/>
  <c r="S253" i="12"/>
  <c r="S254" i="12"/>
  <c r="S255" i="12"/>
  <c r="S256" i="12"/>
  <c r="S257" i="12"/>
  <c r="S258" i="12"/>
  <c r="S259" i="12"/>
  <c r="S260" i="12"/>
  <c r="S261" i="12"/>
  <c r="S262" i="12"/>
  <c r="S263" i="12"/>
  <c r="S264" i="12"/>
  <c r="S265" i="12"/>
  <c r="S266" i="12"/>
  <c r="S267" i="12"/>
  <c r="S268" i="12"/>
  <c r="S269" i="12"/>
  <c r="S270" i="12"/>
  <c r="S271" i="12"/>
  <c r="S272" i="12"/>
  <c r="S273" i="12"/>
  <c r="S274" i="12"/>
  <c r="S275" i="12"/>
  <c r="S276" i="12"/>
  <c r="S277" i="12"/>
  <c r="S278" i="12"/>
  <c r="S279" i="12"/>
  <c r="S280" i="12"/>
  <c r="S281" i="12"/>
  <c r="S282" i="12"/>
  <c r="S283" i="12"/>
  <c r="S284" i="12"/>
  <c r="S285" i="12"/>
  <c r="S286" i="12"/>
  <c r="S287" i="12"/>
  <c r="S288" i="12"/>
  <c r="S289" i="12"/>
  <c r="S290" i="12"/>
  <c r="S291" i="12"/>
  <c r="S292" i="12"/>
  <c r="S293" i="12"/>
  <c r="S294" i="12"/>
  <c r="S295" i="12"/>
  <c r="S296" i="12"/>
  <c r="S297" i="12"/>
  <c r="S298" i="12"/>
  <c r="S299" i="12"/>
  <c r="S300" i="12"/>
  <c r="S301" i="12"/>
  <c r="S302" i="12"/>
  <c r="S303" i="12"/>
  <c r="S304" i="12"/>
  <c r="S305" i="12"/>
  <c r="S306" i="12"/>
  <c r="S307" i="12"/>
  <c r="S308" i="12"/>
  <c r="S309" i="12"/>
  <c r="S310" i="12"/>
  <c r="S311" i="12"/>
  <c r="S312" i="12"/>
  <c r="S313" i="12"/>
  <c r="S314" i="12"/>
  <c r="S315" i="12"/>
  <c r="S316" i="12"/>
  <c r="S317" i="12"/>
  <c r="S318" i="12"/>
  <c r="S319" i="12"/>
  <c r="S320" i="12"/>
  <c r="S321" i="12"/>
  <c r="S322" i="12"/>
  <c r="S323" i="12"/>
  <c r="S324" i="12"/>
  <c r="S325" i="12"/>
  <c r="S326" i="12"/>
  <c r="S327" i="12"/>
  <c r="S328" i="12"/>
  <c r="S329" i="12"/>
  <c r="S330" i="12"/>
  <c r="S331" i="12"/>
  <c r="S332" i="12"/>
  <c r="S333" i="12"/>
  <c r="S334" i="12"/>
  <c r="S335" i="12"/>
  <c r="S336" i="12"/>
  <c r="S337" i="12"/>
  <c r="S338" i="12"/>
  <c r="S339" i="12"/>
  <c r="S340" i="12"/>
  <c r="S341" i="12"/>
  <c r="S342" i="12"/>
  <c r="S343" i="12"/>
  <c r="S344" i="12"/>
  <c r="S345" i="12"/>
  <c r="S346" i="12"/>
  <c r="S347" i="12"/>
  <c r="S348" i="12"/>
  <c r="S349" i="12"/>
  <c r="S350" i="12"/>
  <c r="S351" i="12"/>
  <c r="S352" i="12"/>
  <c r="S353" i="12"/>
  <c r="S354" i="12"/>
  <c r="S355" i="12"/>
  <c r="S356" i="12"/>
  <c r="S357" i="12"/>
  <c r="S358" i="12"/>
  <c r="S359" i="12"/>
  <c r="S360" i="12"/>
  <c r="S361" i="12"/>
  <c r="S362" i="12"/>
  <c r="S363" i="12"/>
  <c r="S364" i="12"/>
  <c r="S365" i="12"/>
  <c r="S366" i="12"/>
  <c r="S367" i="12"/>
  <c r="S368" i="12"/>
  <c r="S369" i="12"/>
  <c r="S370" i="12"/>
  <c r="S371" i="12"/>
  <c r="S372" i="12"/>
  <c r="S373" i="12"/>
  <c r="S374" i="12"/>
  <c r="S375" i="12"/>
  <c r="S376" i="12"/>
  <c r="S377" i="12"/>
  <c r="S378" i="12"/>
  <c r="S379" i="12"/>
  <c r="S380" i="12"/>
  <c r="S381" i="12"/>
  <c r="S382" i="12"/>
  <c r="S383" i="12"/>
  <c r="S384" i="12"/>
  <c r="S385" i="12"/>
  <c r="S386" i="12"/>
  <c r="S387" i="12"/>
  <c r="S388" i="12"/>
  <c r="S389" i="12"/>
  <c r="S390" i="12"/>
  <c r="S391" i="12"/>
  <c r="S392" i="12"/>
  <c r="S393" i="12"/>
  <c r="S394" i="12"/>
  <c r="S395" i="12"/>
  <c r="S396" i="12"/>
  <c r="S397" i="12"/>
  <c r="S398" i="12"/>
  <c r="S399" i="12"/>
  <c r="S400" i="12"/>
  <c r="S401" i="12"/>
  <c r="S402" i="12"/>
  <c r="S403" i="12"/>
  <c r="S404" i="12"/>
  <c r="S405" i="12"/>
  <c r="S406" i="12"/>
  <c r="S407" i="12"/>
  <c r="S408" i="12"/>
  <c r="S409" i="12"/>
  <c r="S410" i="12"/>
  <c r="S411" i="12"/>
  <c r="S412" i="12"/>
  <c r="S413" i="12"/>
  <c r="S414" i="12"/>
  <c r="S415" i="12"/>
  <c r="S416" i="12"/>
  <c r="S417" i="12"/>
  <c r="S418" i="12"/>
  <c r="S419" i="12"/>
  <c r="S420" i="12"/>
  <c r="S421" i="12"/>
  <c r="S422" i="12"/>
  <c r="S423" i="12"/>
  <c r="S424" i="12"/>
  <c r="S425" i="12"/>
  <c r="S426" i="12"/>
  <c r="S427" i="12"/>
  <c r="S428" i="12"/>
  <c r="S429" i="12"/>
  <c r="S430" i="12"/>
  <c r="S431" i="12"/>
  <c r="S432" i="12"/>
  <c r="S433" i="12"/>
  <c r="S434" i="12"/>
  <c r="S435" i="12"/>
  <c r="S436" i="12"/>
  <c r="S437" i="12"/>
  <c r="S438" i="12"/>
  <c r="S439" i="12"/>
  <c r="S440" i="12"/>
  <c r="S441" i="12"/>
  <c r="S442" i="12"/>
  <c r="S443" i="12"/>
  <c r="S444" i="12"/>
  <c r="S445" i="12"/>
  <c r="S446" i="12"/>
  <c r="S447" i="12"/>
  <c r="S448" i="12"/>
  <c r="S449" i="12"/>
  <c r="S450" i="12"/>
  <c r="S451" i="12"/>
  <c r="S452" i="12"/>
  <c r="S453" i="12"/>
  <c r="S454" i="12"/>
  <c r="S455" i="12"/>
  <c r="S456" i="12"/>
  <c r="S457" i="12"/>
  <c r="S458" i="12"/>
  <c r="S459" i="12"/>
  <c r="S460" i="12"/>
  <c r="S461" i="12"/>
  <c r="S462" i="12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80" i="12"/>
  <c r="S481" i="12"/>
  <c r="S482" i="12"/>
  <c r="S483" i="12"/>
  <c r="S484" i="12"/>
  <c r="S485" i="12"/>
  <c r="S486" i="12"/>
  <c r="S487" i="12"/>
  <c r="S488" i="12"/>
  <c r="S489" i="12"/>
  <c r="S490" i="12"/>
  <c r="S491" i="12"/>
  <c r="S492" i="12"/>
  <c r="S493" i="12"/>
  <c r="S494" i="12"/>
  <c r="S495" i="12"/>
  <c r="S496" i="12"/>
  <c r="S497" i="12"/>
  <c r="S498" i="12"/>
  <c r="S499" i="12"/>
  <c r="S500" i="12"/>
  <c r="S501" i="12"/>
  <c r="S502" i="12"/>
  <c r="S503" i="12"/>
  <c r="S504" i="12"/>
  <c r="S505" i="12"/>
  <c r="S506" i="12"/>
  <c r="S507" i="12"/>
  <c r="S508" i="12"/>
  <c r="S509" i="12"/>
  <c r="S510" i="12"/>
  <c r="S511" i="12"/>
  <c r="S512" i="12"/>
  <c r="S513" i="12"/>
  <c r="S514" i="12"/>
  <c r="S515" i="12"/>
  <c r="S516" i="12"/>
  <c r="S517" i="12"/>
  <c r="S518" i="12"/>
  <c r="S519" i="12"/>
  <c r="S520" i="12"/>
  <c r="S521" i="12"/>
  <c r="S522" i="12"/>
  <c r="S523" i="12"/>
  <c r="S524" i="12"/>
  <c r="S525" i="12"/>
  <c r="S526" i="12"/>
  <c r="S527" i="12"/>
  <c r="S528" i="12"/>
  <c r="S529" i="12"/>
  <c r="S530" i="12"/>
  <c r="S531" i="12"/>
  <c r="S532" i="12"/>
  <c r="S533" i="12"/>
  <c r="S534" i="12"/>
  <c r="S535" i="12"/>
  <c r="S536" i="12"/>
  <c r="S537" i="12"/>
  <c r="S538" i="12"/>
  <c r="S539" i="12"/>
  <c r="S540" i="12"/>
  <c r="S541" i="12"/>
  <c r="S542" i="12"/>
  <c r="S543" i="12"/>
  <c r="S544" i="12"/>
  <c r="S545" i="12"/>
  <c r="S546" i="12"/>
  <c r="S547" i="12"/>
  <c r="S548" i="12"/>
  <c r="S549" i="12"/>
  <c r="S550" i="12"/>
  <c r="S551" i="12"/>
  <c r="S552" i="12"/>
  <c r="S553" i="12"/>
  <c r="S554" i="12"/>
  <c r="S555" i="12"/>
  <c r="S556" i="12"/>
  <c r="S557" i="12"/>
  <c r="S558" i="12"/>
  <c r="S559" i="12"/>
  <c r="S560" i="12"/>
  <c r="S561" i="12"/>
  <c r="S562" i="12"/>
  <c r="S563" i="12"/>
  <c r="S564" i="12"/>
  <c r="S565" i="12"/>
  <c r="S566" i="12"/>
  <c r="S567" i="12"/>
  <c r="S568" i="12"/>
  <c r="S569" i="12"/>
  <c r="S570" i="12"/>
  <c r="S571" i="12"/>
  <c r="S572" i="12"/>
  <c r="S573" i="12"/>
  <c r="S574" i="12"/>
  <c r="S575" i="12"/>
  <c r="S576" i="12"/>
  <c r="S577" i="12"/>
  <c r="S578" i="12"/>
  <c r="S579" i="12"/>
  <c r="S580" i="12"/>
  <c r="S581" i="12"/>
  <c r="S582" i="12"/>
  <c r="S583" i="12"/>
  <c r="S584" i="12"/>
  <c r="S585" i="12"/>
  <c r="S586" i="12"/>
  <c r="S587" i="12"/>
  <c r="S588" i="12"/>
  <c r="S589" i="12"/>
  <c r="S590" i="12"/>
  <c r="S591" i="12"/>
  <c r="S592" i="12"/>
  <c r="S593" i="12"/>
  <c r="S594" i="12"/>
  <c r="S595" i="12"/>
  <c r="S596" i="12"/>
  <c r="S597" i="12"/>
  <c r="S598" i="12"/>
  <c r="S599" i="12"/>
  <c r="S600" i="12"/>
  <c r="S601" i="12"/>
  <c r="S602" i="12"/>
  <c r="S603" i="12"/>
  <c r="S604" i="12"/>
  <c r="S605" i="12"/>
  <c r="S606" i="12"/>
  <c r="S607" i="12"/>
  <c r="S608" i="12"/>
  <c r="S609" i="12"/>
  <c r="S610" i="12"/>
  <c r="S611" i="12"/>
  <c r="S612" i="12"/>
  <c r="S613" i="12"/>
  <c r="S614" i="12"/>
  <c r="S615" i="12"/>
  <c r="S616" i="12"/>
  <c r="S617" i="12"/>
  <c r="S618" i="12"/>
  <c r="S619" i="12"/>
  <c r="S620" i="12"/>
  <c r="S621" i="12"/>
  <c r="S622" i="12"/>
  <c r="S623" i="12"/>
  <c r="S624" i="12"/>
  <c r="S625" i="12"/>
  <c r="S626" i="12"/>
  <c r="S627" i="12"/>
  <c r="S628" i="12"/>
  <c r="S629" i="12"/>
  <c r="S630" i="12"/>
  <c r="S631" i="12"/>
  <c r="S632" i="12"/>
  <c r="S633" i="12"/>
  <c r="S634" i="12"/>
  <c r="S635" i="12"/>
  <c r="S636" i="12"/>
  <c r="S637" i="12"/>
  <c r="S638" i="12"/>
  <c r="S639" i="12"/>
  <c r="S640" i="12"/>
  <c r="S641" i="12"/>
  <c r="S642" i="12"/>
  <c r="S643" i="12"/>
  <c r="S644" i="12"/>
  <c r="S645" i="12"/>
  <c r="S646" i="12"/>
  <c r="S647" i="12"/>
  <c r="S648" i="12"/>
  <c r="S649" i="12"/>
  <c r="S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562" i="12"/>
  <c r="R563" i="12"/>
  <c r="R564" i="12"/>
  <c r="R565" i="12"/>
  <c r="R566" i="12"/>
  <c r="R567" i="12"/>
  <c r="R568" i="12"/>
  <c r="R569" i="12"/>
  <c r="R570" i="12"/>
  <c r="R571" i="12"/>
  <c r="R572" i="12"/>
  <c r="R573" i="12"/>
  <c r="R574" i="12"/>
  <c r="R575" i="12"/>
  <c r="R576" i="12"/>
  <c r="R577" i="12"/>
  <c r="R578" i="12"/>
  <c r="R579" i="12"/>
  <c r="R580" i="12"/>
  <c r="R581" i="12"/>
  <c r="R582" i="12"/>
  <c r="R583" i="12"/>
  <c r="R584" i="12"/>
  <c r="R585" i="12"/>
  <c r="R586" i="12"/>
  <c r="R587" i="12"/>
  <c r="R588" i="12"/>
  <c r="R589" i="12"/>
  <c r="R590" i="12"/>
  <c r="R591" i="12"/>
  <c r="R592" i="12"/>
  <c r="R593" i="12"/>
  <c r="R594" i="12"/>
  <c r="R595" i="12"/>
  <c r="R596" i="12"/>
  <c r="R597" i="12"/>
  <c r="R598" i="12"/>
  <c r="R599" i="12"/>
  <c r="R600" i="12"/>
  <c r="R601" i="12"/>
  <c r="R602" i="12"/>
  <c r="R603" i="12"/>
  <c r="R604" i="12"/>
  <c r="R605" i="12"/>
  <c r="R606" i="12"/>
  <c r="R607" i="12"/>
  <c r="R608" i="12"/>
  <c r="R609" i="12"/>
  <c r="R610" i="12"/>
  <c r="R611" i="12"/>
  <c r="R612" i="12"/>
  <c r="R613" i="12"/>
  <c r="R614" i="12"/>
  <c r="R615" i="12"/>
  <c r="R616" i="12"/>
  <c r="R617" i="12"/>
  <c r="R618" i="12"/>
  <c r="R619" i="12"/>
  <c r="R620" i="12"/>
  <c r="R621" i="12"/>
  <c r="R622" i="12"/>
  <c r="R623" i="12"/>
  <c r="R624" i="12"/>
  <c r="R625" i="12"/>
  <c r="R626" i="12"/>
  <c r="R627" i="12"/>
  <c r="R628" i="12"/>
  <c r="R629" i="12"/>
  <c r="R630" i="12"/>
  <c r="R631" i="12"/>
  <c r="R632" i="12"/>
  <c r="R633" i="12"/>
  <c r="R634" i="12"/>
  <c r="R635" i="12"/>
  <c r="R636" i="12"/>
  <c r="R637" i="12"/>
  <c r="R638" i="12"/>
  <c r="R639" i="12"/>
  <c r="R640" i="12"/>
  <c r="R641" i="12"/>
  <c r="R642" i="12"/>
  <c r="R643" i="12"/>
  <c r="R644" i="12"/>
  <c r="R645" i="12"/>
  <c r="R646" i="12"/>
  <c r="R647" i="12"/>
  <c r="R648" i="12"/>
  <c r="R649" i="12"/>
  <c r="R90" i="12"/>
  <c r="J4093" i="13"/>
  <c r="J4094" i="13"/>
  <c r="J4095" i="13"/>
  <c r="J4096" i="13"/>
  <c r="J4097" i="13"/>
  <c r="J4098" i="13"/>
  <c r="J4099" i="13"/>
  <c r="J4100" i="13"/>
  <c r="J4101" i="13"/>
  <c r="J4102" i="13"/>
  <c r="J4103" i="13"/>
  <c r="J4104" i="13"/>
  <c r="J4081" i="13"/>
  <c r="J4082" i="13"/>
  <c r="J4083" i="13"/>
  <c r="J4084" i="13"/>
  <c r="J4085" i="13"/>
  <c r="J4086" i="13"/>
  <c r="J4087" i="13"/>
  <c r="J4088" i="13"/>
  <c r="J4089" i="13"/>
  <c r="J4090" i="13"/>
  <c r="J4091" i="13"/>
  <c r="J4092" i="13"/>
  <c r="J4063" i="13"/>
  <c r="J4064" i="13"/>
  <c r="J4065" i="13"/>
  <c r="J4066" i="13"/>
  <c r="J4067" i="13"/>
  <c r="J4068" i="13"/>
  <c r="J4069" i="13"/>
  <c r="J4070" i="13"/>
  <c r="J4071" i="13"/>
  <c r="J4072" i="13"/>
  <c r="J4073" i="13"/>
  <c r="J4074" i="13"/>
  <c r="J4075" i="13"/>
  <c r="J4076" i="13"/>
  <c r="J4077" i="13"/>
  <c r="J4078" i="13"/>
  <c r="J4079" i="13"/>
  <c r="J4080" i="13"/>
  <c r="J4047" i="13"/>
  <c r="J4048" i="13"/>
  <c r="J4049" i="13"/>
  <c r="J4050" i="13"/>
  <c r="J4051" i="13"/>
  <c r="J4052" i="13"/>
  <c r="J4053" i="13"/>
  <c r="J4054" i="13"/>
  <c r="J4055" i="13"/>
  <c r="J4056" i="13"/>
  <c r="J4057" i="13"/>
  <c r="J4058" i="13"/>
  <c r="J4059" i="13"/>
  <c r="J4060" i="13"/>
  <c r="J4061" i="13"/>
  <c r="J4062" i="13"/>
  <c r="J3" i="13"/>
  <c r="J4" i="13"/>
  <c r="J5" i="13"/>
  <c r="J6" i="13"/>
  <c r="J7" i="13"/>
  <c r="J8" i="13"/>
  <c r="J9" i="13"/>
  <c r="J10" i="13"/>
  <c r="J11" i="13"/>
  <c r="J13" i="13"/>
  <c r="J14" i="13"/>
  <c r="J15" i="13"/>
  <c r="J16" i="13"/>
  <c r="J17" i="13"/>
  <c r="J19" i="13"/>
  <c r="J20" i="13"/>
  <c r="J21" i="13"/>
  <c r="J22" i="13"/>
  <c r="J23" i="13"/>
  <c r="J24" i="13"/>
  <c r="J25" i="13"/>
  <c r="J26" i="13"/>
  <c r="J27" i="13"/>
  <c r="J28" i="13"/>
  <c r="J31" i="13"/>
  <c r="J33" i="13"/>
  <c r="J34" i="13"/>
  <c r="J35" i="13"/>
  <c r="J36" i="13"/>
  <c r="J37" i="13"/>
  <c r="J40" i="13"/>
  <c r="J41" i="13"/>
  <c r="J43" i="13"/>
  <c r="J44" i="13"/>
  <c r="J46" i="13"/>
  <c r="J48" i="13"/>
  <c r="J49" i="13"/>
  <c r="J51" i="13"/>
  <c r="J52" i="13"/>
  <c r="J53" i="13"/>
  <c r="J54" i="13"/>
  <c r="J55" i="13"/>
  <c r="J56" i="13"/>
  <c r="J57" i="13"/>
  <c r="J59" i="13"/>
  <c r="J60" i="13"/>
  <c r="J61" i="13"/>
  <c r="J62" i="13"/>
  <c r="J63" i="13"/>
  <c r="J64" i="13"/>
  <c r="J65" i="13"/>
  <c r="J67" i="13"/>
  <c r="J68" i="13"/>
  <c r="J69" i="13"/>
  <c r="J71" i="13"/>
  <c r="J73" i="13"/>
  <c r="J74" i="13"/>
  <c r="J75" i="13"/>
  <c r="J76" i="13"/>
  <c r="J77" i="13"/>
  <c r="J78" i="13"/>
  <c r="J79" i="13"/>
  <c r="J80" i="13"/>
  <c r="J81" i="13"/>
  <c r="J83" i="13"/>
  <c r="J84" i="13"/>
  <c r="J85" i="13"/>
  <c r="J87" i="13"/>
  <c r="J88" i="13"/>
  <c r="J89" i="13"/>
  <c r="J90" i="13"/>
  <c r="J91" i="13"/>
  <c r="J93" i="13"/>
  <c r="J94" i="13"/>
  <c r="J95" i="13"/>
  <c r="J96" i="13"/>
  <c r="J97" i="13"/>
  <c r="J99" i="13"/>
  <c r="J100" i="13"/>
  <c r="J101" i="13"/>
  <c r="J103" i="13"/>
  <c r="J105" i="13"/>
  <c r="J107" i="13"/>
  <c r="J108" i="13"/>
  <c r="J110" i="13"/>
  <c r="J112" i="13"/>
  <c r="J113" i="13"/>
  <c r="J114" i="13"/>
  <c r="J115" i="13"/>
  <c r="J116" i="13"/>
  <c r="J117" i="13"/>
  <c r="J119" i="13"/>
  <c r="J120" i="13"/>
  <c r="J121" i="13"/>
  <c r="J122" i="13"/>
  <c r="J124" i="13"/>
  <c r="J125" i="13"/>
  <c r="J127" i="13"/>
  <c r="J129" i="13"/>
  <c r="J130" i="13"/>
  <c r="J132" i="13"/>
  <c r="J133" i="13"/>
  <c r="J134" i="13"/>
  <c r="J137" i="13"/>
  <c r="J138" i="13"/>
  <c r="J140" i="13"/>
  <c r="J141" i="13"/>
  <c r="J143" i="13"/>
  <c r="J144" i="13"/>
  <c r="J145" i="13"/>
  <c r="J146" i="13"/>
  <c r="J148" i="13"/>
  <c r="J149" i="13"/>
  <c r="J150" i="13"/>
  <c r="J151" i="13"/>
  <c r="J153" i="13"/>
  <c r="J154" i="13"/>
  <c r="J155" i="13"/>
  <c r="J156" i="13"/>
  <c r="J157" i="13"/>
  <c r="J158" i="13"/>
  <c r="J159" i="13"/>
  <c r="J160" i="13"/>
  <c r="J161" i="13"/>
  <c r="J162" i="13"/>
  <c r="J163" i="13"/>
  <c r="J165" i="13"/>
  <c r="J167" i="13"/>
  <c r="J169" i="13"/>
  <c r="J170" i="13"/>
  <c r="J171" i="13"/>
  <c r="J172" i="13"/>
  <c r="J174" i="13"/>
  <c r="J175" i="13"/>
  <c r="J176" i="13"/>
  <c r="J177" i="13"/>
  <c r="J178" i="13"/>
  <c r="J180" i="13"/>
  <c r="J181" i="13"/>
  <c r="J183" i="13"/>
  <c r="J184" i="13"/>
  <c r="J185" i="13"/>
  <c r="J186" i="13"/>
  <c r="J187" i="13"/>
  <c r="J188" i="13"/>
  <c r="J189" i="13"/>
  <c r="J190" i="13"/>
  <c r="J192" i="13"/>
  <c r="J193" i="13"/>
  <c r="J194" i="13"/>
  <c r="J195" i="13"/>
  <c r="J196" i="13"/>
  <c r="J197" i="13"/>
  <c r="J198" i="13"/>
  <c r="J199" i="13"/>
  <c r="J200" i="13"/>
  <c r="J201" i="13"/>
  <c r="J203" i="13"/>
  <c r="J205" i="13"/>
  <c r="J206" i="13"/>
  <c r="J207" i="13"/>
  <c r="J209" i="13"/>
  <c r="J210" i="13"/>
  <c r="J212" i="13"/>
  <c r="J213" i="13"/>
  <c r="J214" i="13"/>
  <c r="J215" i="13"/>
  <c r="J217" i="13"/>
  <c r="J218" i="13"/>
  <c r="J219" i="13"/>
  <c r="J222" i="13"/>
  <c r="J223" i="13"/>
  <c r="J224" i="13"/>
  <c r="J225" i="13"/>
  <c r="J227" i="13"/>
  <c r="J228" i="13"/>
  <c r="J229" i="13"/>
  <c r="J230" i="13"/>
  <c r="J231" i="13"/>
  <c r="J232" i="13"/>
  <c r="J233" i="13"/>
  <c r="J234" i="13"/>
  <c r="J235" i="13"/>
  <c r="J237" i="13"/>
  <c r="J238" i="13"/>
  <c r="J240" i="13"/>
  <c r="J241" i="13"/>
  <c r="J242" i="13"/>
  <c r="J245" i="13"/>
  <c r="J246" i="13"/>
  <c r="J247" i="13"/>
  <c r="J248" i="13"/>
  <c r="J249" i="13"/>
  <c r="J250" i="13"/>
  <c r="J251" i="13"/>
  <c r="J252" i="13"/>
  <c r="J253" i="13"/>
  <c r="J256" i="13"/>
  <c r="J257" i="13"/>
  <c r="J258" i="13"/>
  <c r="J260" i="13"/>
  <c r="J261" i="13"/>
  <c r="J262" i="13"/>
  <c r="J263" i="13"/>
  <c r="J264" i="13"/>
  <c r="J265" i="13"/>
  <c r="J266" i="13"/>
  <c r="J267" i="13"/>
  <c r="J268" i="13"/>
  <c r="J269" i="13"/>
  <c r="J271" i="13"/>
  <c r="J272" i="13"/>
  <c r="J273" i="13"/>
  <c r="J274" i="13"/>
  <c r="J275" i="13"/>
  <c r="J276" i="13"/>
  <c r="J277" i="13"/>
  <c r="J278" i="13"/>
  <c r="J280" i="13"/>
  <c r="J281" i="13"/>
  <c r="J283" i="13"/>
  <c r="J285" i="13"/>
  <c r="J286" i="13"/>
  <c r="J287" i="13"/>
  <c r="J288" i="13"/>
  <c r="J289" i="13"/>
  <c r="J290" i="13"/>
  <c r="J292" i="13"/>
  <c r="J294" i="13"/>
  <c r="J295" i="13"/>
  <c r="J296" i="13"/>
  <c r="J297" i="13"/>
  <c r="J298" i="13"/>
  <c r="J299" i="13"/>
  <c r="J300" i="13"/>
  <c r="J303" i="13"/>
  <c r="J305" i="13"/>
  <c r="J307" i="13"/>
  <c r="J308" i="13"/>
  <c r="J309" i="13"/>
  <c r="J310" i="13"/>
  <c r="J311" i="13"/>
  <c r="J312" i="13"/>
  <c r="J313" i="13"/>
  <c r="J314" i="13"/>
  <c r="J315" i="13"/>
  <c r="J316" i="13"/>
  <c r="J319" i="13"/>
  <c r="J320" i="13"/>
  <c r="J321" i="13"/>
  <c r="J323" i="13"/>
  <c r="J325" i="13"/>
  <c r="J327" i="13"/>
  <c r="J329" i="13"/>
  <c r="J330" i="13"/>
  <c r="J331" i="13"/>
  <c r="J333" i="13"/>
  <c r="J335" i="13"/>
  <c r="J336" i="13"/>
  <c r="J337" i="13"/>
  <c r="J338" i="13"/>
  <c r="J340" i="13"/>
  <c r="J341" i="13"/>
  <c r="J342" i="13"/>
  <c r="J343" i="13"/>
  <c r="J345" i="13"/>
  <c r="J346" i="13"/>
  <c r="J347" i="13"/>
  <c r="J348" i="13"/>
  <c r="J351" i="13"/>
  <c r="J352" i="13"/>
  <c r="J353" i="13"/>
  <c r="J354" i="13"/>
  <c r="J355" i="13"/>
  <c r="J357" i="13"/>
  <c r="J358" i="13"/>
  <c r="J359" i="13"/>
  <c r="J360" i="13"/>
  <c r="J361" i="13"/>
  <c r="J362" i="13"/>
  <c r="J363" i="13"/>
  <c r="J364" i="13"/>
  <c r="J365" i="13"/>
  <c r="J366" i="13"/>
  <c r="J368" i="13"/>
  <c r="J369" i="13"/>
  <c r="J370" i="13"/>
  <c r="J371" i="13"/>
  <c r="J372" i="13"/>
  <c r="J373" i="13"/>
  <c r="J374" i="13"/>
  <c r="J375" i="13"/>
  <c r="J376" i="13"/>
  <c r="J377" i="13"/>
  <c r="J378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7" i="13"/>
  <c r="J418" i="13"/>
  <c r="J419" i="13"/>
  <c r="J420" i="13"/>
  <c r="J421" i="13"/>
  <c r="J422" i="13"/>
  <c r="J423" i="13"/>
  <c r="J424" i="13"/>
  <c r="J425" i="13"/>
  <c r="J426" i="13"/>
  <c r="J427" i="13"/>
  <c r="J429" i="13"/>
  <c r="J430" i="13"/>
  <c r="J431" i="13"/>
  <c r="J432" i="13"/>
  <c r="J433" i="13"/>
  <c r="J434" i="13"/>
  <c r="J436" i="13"/>
  <c r="J437" i="13"/>
  <c r="J438" i="13"/>
  <c r="J439" i="13"/>
  <c r="J440" i="13"/>
  <c r="J441" i="13"/>
  <c r="J442" i="13"/>
  <c r="J443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3" i="13"/>
  <c r="J474" i="13"/>
  <c r="J475" i="13"/>
  <c r="J476" i="13"/>
  <c r="J477" i="13"/>
  <c r="J478" i="13"/>
  <c r="J479" i="13"/>
  <c r="J480" i="13"/>
  <c r="J481" i="13"/>
  <c r="J484" i="13"/>
  <c r="J485" i="13"/>
  <c r="J486" i="13"/>
  <c r="J488" i="13"/>
  <c r="J489" i="13"/>
  <c r="J490" i="13"/>
  <c r="J491" i="13"/>
  <c r="J492" i="13"/>
  <c r="J493" i="13"/>
  <c r="J494" i="13"/>
  <c r="J496" i="13"/>
  <c r="J497" i="13"/>
  <c r="J499" i="13"/>
  <c r="J501" i="13"/>
  <c r="J502" i="13"/>
  <c r="J503" i="13"/>
  <c r="J504" i="13"/>
  <c r="J505" i="13"/>
  <c r="J506" i="13"/>
  <c r="J507" i="13"/>
  <c r="J508" i="13"/>
  <c r="J509" i="13"/>
  <c r="J511" i="13"/>
  <c r="J512" i="13"/>
  <c r="J513" i="13"/>
  <c r="J514" i="13"/>
  <c r="J515" i="13"/>
  <c r="J516" i="13"/>
  <c r="J517" i="13"/>
  <c r="J518" i="13"/>
  <c r="J519" i="13"/>
  <c r="J520" i="13"/>
  <c r="J521" i="13"/>
  <c r="J524" i="13"/>
  <c r="J525" i="13"/>
  <c r="J526" i="13"/>
  <c r="J527" i="13"/>
  <c r="J528" i="13"/>
  <c r="J529" i="13"/>
  <c r="J530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4" i="13"/>
  <c r="J605" i="13"/>
  <c r="J606" i="13"/>
  <c r="J607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6" i="13"/>
  <c r="J1047" i="13"/>
  <c r="J1048" i="13"/>
  <c r="J1049" i="13"/>
  <c r="J1050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7" i="13"/>
  <c r="J1078" i="13"/>
  <c r="J1079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0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7" i="13"/>
  <c r="J1148" i="13"/>
  <c r="J1149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1" i="13"/>
  <c r="J1172" i="13"/>
  <c r="J1173" i="13"/>
  <c r="J1174" i="13"/>
  <c r="J1175" i="13"/>
  <c r="J1176" i="13"/>
  <c r="J1177" i="13"/>
  <c r="J1178" i="13"/>
  <c r="J1179" i="13"/>
  <c r="J1180" i="13"/>
  <c r="J1181" i="13"/>
  <c r="J1182" i="13"/>
  <c r="J1183" i="13"/>
  <c r="J1184" i="13"/>
  <c r="J1185" i="13"/>
  <c r="J1186" i="13"/>
  <c r="J1187" i="13"/>
  <c r="J1188" i="13"/>
  <c r="J1189" i="13"/>
  <c r="J1190" i="13"/>
  <c r="J1191" i="13"/>
  <c r="J1193" i="13"/>
  <c r="J1194" i="13"/>
  <c r="J1195" i="13"/>
  <c r="J1196" i="13"/>
  <c r="J1197" i="13"/>
  <c r="J1198" i="13"/>
  <c r="J1199" i="13"/>
  <c r="J1200" i="13"/>
  <c r="J1201" i="13"/>
  <c r="J1202" i="13"/>
  <c r="J1203" i="13"/>
  <c r="J1204" i="13"/>
  <c r="J120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268" i="13"/>
  <c r="J1269" i="13"/>
  <c r="J1270" i="13"/>
  <c r="J1271" i="13"/>
  <c r="J1272" i="13"/>
  <c r="J1273" i="13"/>
  <c r="J1274" i="13"/>
  <c r="J1275" i="13"/>
  <c r="J1276" i="13"/>
  <c r="J1277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96" i="13"/>
  <c r="J1297" i="13"/>
  <c r="J1298" i="13"/>
  <c r="J1299" i="13"/>
  <c r="J1300" i="13"/>
  <c r="J1301" i="13"/>
  <c r="J1302" i="13"/>
  <c r="J1303" i="13"/>
  <c r="J1304" i="13"/>
  <c r="J1305" i="13"/>
  <c r="J1306" i="13"/>
  <c r="J1307" i="13"/>
  <c r="J1308" i="13"/>
  <c r="J1309" i="13"/>
  <c r="J1310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2" i="13"/>
  <c r="J1323" i="13"/>
  <c r="J1324" i="13"/>
  <c r="J1325" i="13"/>
  <c r="J1326" i="13"/>
  <c r="J1327" i="13"/>
  <c r="J1328" i="13"/>
  <c r="J1329" i="13"/>
  <c r="J133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344" i="13"/>
  <c r="J1345" i="13"/>
  <c r="J1346" i="13"/>
  <c r="J1347" i="13"/>
  <c r="J1348" i="13"/>
  <c r="J1349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422" i="13"/>
  <c r="J1423" i="13"/>
  <c r="J1424" i="13"/>
  <c r="J1425" i="13"/>
  <c r="J1426" i="13"/>
  <c r="J1427" i="13"/>
  <c r="J1428" i="13"/>
  <c r="J1429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49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1462" i="13"/>
  <c r="J1463" i="13"/>
  <c r="J1464" i="13"/>
  <c r="J1465" i="13"/>
  <c r="J1466" i="13"/>
  <c r="J1467" i="13"/>
  <c r="J1468" i="13"/>
  <c r="J1469" i="13"/>
  <c r="J1470" i="13"/>
  <c r="J1471" i="13"/>
  <c r="J1472" i="13"/>
  <c r="J1473" i="13"/>
  <c r="J1474" i="13"/>
  <c r="J1475" i="13"/>
  <c r="J1476" i="13"/>
  <c r="J1477" i="13"/>
  <c r="J1478" i="13"/>
  <c r="J1479" i="13"/>
  <c r="J1480" i="13"/>
  <c r="J1481" i="13"/>
  <c r="J1482" i="13"/>
  <c r="J1483" i="13"/>
  <c r="J1484" i="13"/>
  <c r="J1485" i="13"/>
  <c r="J1486" i="13"/>
  <c r="J1487" i="13"/>
  <c r="J1488" i="13"/>
  <c r="J1489" i="13"/>
  <c r="J1490" i="13"/>
  <c r="J1491" i="13"/>
  <c r="J1492" i="13"/>
  <c r="J1493" i="13"/>
  <c r="J1494" i="13"/>
  <c r="J1495" i="13"/>
  <c r="J1496" i="13"/>
  <c r="J1497" i="13"/>
  <c r="J1498" i="13"/>
  <c r="J1499" i="13"/>
  <c r="J1500" i="13"/>
  <c r="J1501" i="13"/>
  <c r="J1502" i="13"/>
  <c r="J1503" i="13"/>
  <c r="J1504" i="13"/>
  <c r="J1505" i="13"/>
  <c r="J1506" i="13"/>
  <c r="J1507" i="13"/>
  <c r="J1508" i="13"/>
  <c r="J1509" i="13"/>
  <c r="J1510" i="13"/>
  <c r="J1511" i="13"/>
  <c r="J1512" i="13"/>
  <c r="J1513" i="13"/>
  <c r="J1514" i="13"/>
  <c r="J1515" i="13"/>
  <c r="J1516" i="13"/>
  <c r="J1517" i="13"/>
  <c r="J1518" i="13"/>
  <c r="J1519" i="13"/>
  <c r="J1520" i="13"/>
  <c r="J1521" i="13"/>
  <c r="J1522" i="13"/>
  <c r="J1523" i="13"/>
  <c r="J1524" i="13"/>
  <c r="J1525" i="13"/>
  <c r="J1526" i="13"/>
  <c r="J1527" i="13"/>
  <c r="J1528" i="13"/>
  <c r="J1529" i="13"/>
  <c r="J1530" i="13"/>
  <c r="J1531" i="13"/>
  <c r="J1532" i="13"/>
  <c r="J1533" i="13"/>
  <c r="J1534" i="13"/>
  <c r="J1535" i="13"/>
  <c r="J1536" i="13"/>
  <c r="J1537" i="13"/>
  <c r="J1538" i="13"/>
  <c r="J1539" i="13"/>
  <c r="J1540" i="13"/>
  <c r="J1541" i="13"/>
  <c r="J1542" i="13"/>
  <c r="J1543" i="13"/>
  <c r="J1544" i="13"/>
  <c r="J1545" i="13"/>
  <c r="J1546" i="13"/>
  <c r="J1547" i="13"/>
  <c r="J1548" i="13"/>
  <c r="J1549" i="13"/>
  <c r="J1550" i="13"/>
  <c r="J1551" i="13"/>
  <c r="J1552" i="13"/>
  <c r="J1553" i="13"/>
  <c r="J1554" i="13"/>
  <c r="J1555" i="13"/>
  <c r="J1556" i="13"/>
  <c r="J1557" i="13"/>
  <c r="J1558" i="13"/>
  <c r="J1559" i="13"/>
  <c r="J1560" i="13"/>
  <c r="J1561" i="13"/>
  <c r="J1562" i="13"/>
  <c r="J1563" i="13"/>
  <c r="J1564" i="13"/>
  <c r="J1565" i="13"/>
  <c r="J1566" i="13"/>
  <c r="J1567" i="13"/>
  <c r="J1568" i="13"/>
  <c r="J1569" i="13"/>
  <c r="J1570" i="13"/>
  <c r="J1571" i="13"/>
  <c r="J1572" i="13"/>
  <c r="J1573" i="13"/>
  <c r="J1574" i="13"/>
  <c r="J1575" i="13"/>
  <c r="J1576" i="13"/>
  <c r="J1577" i="13"/>
  <c r="J1578" i="13"/>
  <c r="J1579" i="13"/>
  <c r="J1580" i="13"/>
  <c r="J1581" i="13"/>
  <c r="J1582" i="13"/>
  <c r="J1583" i="13"/>
  <c r="J1584" i="13"/>
  <c r="J1585" i="13"/>
  <c r="J1586" i="13"/>
  <c r="J1587" i="13"/>
  <c r="J1588" i="13"/>
  <c r="J1589" i="13"/>
  <c r="J1590" i="13"/>
  <c r="J1591" i="13"/>
  <c r="J1592" i="13"/>
  <c r="J1593" i="13"/>
  <c r="J1594" i="13"/>
  <c r="J1595" i="13"/>
  <c r="J1596" i="13"/>
  <c r="J1597" i="13"/>
  <c r="J1598" i="13"/>
  <c r="J1599" i="13"/>
  <c r="J1600" i="13"/>
  <c r="J1601" i="13"/>
  <c r="J1602" i="13"/>
  <c r="J1603" i="13"/>
  <c r="J1604" i="13"/>
  <c r="J1605" i="13"/>
  <c r="J1606" i="13"/>
  <c r="J1607" i="13"/>
  <c r="J1608" i="13"/>
  <c r="J1609" i="13"/>
  <c r="J1610" i="13"/>
  <c r="J1611" i="13"/>
  <c r="J1612" i="13"/>
  <c r="J1613" i="13"/>
  <c r="J1614" i="13"/>
  <c r="J1615" i="13"/>
  <c r="J1616" i="13"/>
  <c r="J1617" i="13"/>
  <c r="J1618" i="13"/>
  <c r="J1619" i="13"/>
  <c r="J1620" i="13"/>
  <c r="J1621" i="13"/>
  <c r="J1622" i="13"/>
  <c r="J1623" i="13"/>
  <c r="J1624" i="13"/>
  <c r="J1625" i="13"/>
  <c r="J1626" i="13"/>
  <c r="J1627" i="13"/>
  <c r="J1628" i="13"/>
  <c r="J1629" i="13"/>
  <c r="J1630" i="13"/>
  <c r="J1631" i="13"/>
  <c r="J1632" i="13"/>
  <c r="J1633" i="13"/>
  <c r="J1634" i="13"/>
  <c r="J1635" i="13"/>
  <c r="J1636" i="13"/>
  <c r="J1637" i="13"/>
  <c r="J1638" i="13"/>
  <c r="J1639" i="13"/>
  <c r="J1640" i="13"/>
  <c r="J1641" i="13"/>
  <c r="J1642" i="13"/>
  <c r="J1643" i="13"/>
  <c r="J1644" i="13"/>
  <c r="J1645" i="13"/>
  <c r="J1646" i="13"/>
  <c r="J1647" i="13"/>
  <c r="J1648" i="13"/>
  <c r="J1649" i="13"/>
  <c r="J1650" i="13"/>
  <c r="J1651" i="13"/>
  <c r="J1652" i="13"/>
  <c r="J1653" i="13"/>
  <c r="J1654" i="13"/>
  <c r="J1655" i="13"/>
  <c r="J1656" i="13"/>
  <c r="J1657" i="13"/>
  <c r="J1658" i="13"/>
  <c r="J1659" i="13"/>
  <c r="J1660" i="13"/>
  <c r="J1661" i="13"/>
  <c r="J1662" i="13"/>
  <c r="J1663" i="13"/>
  <c r="J1664" i="13"/>
  <c r="J1665" i="13"/>
  <c r="J1666" i="13"/>
  <c r="J1667" i="13"/>
  <c r="J1668" i="13"/>
  <c r="J1669" i="13"/>
  <c r="J1670" i="13"/>
  <c r="J1671" i="13"/>
  <c r="J1672" i="13"/>
  <c r="J1673" i="13"/>
  <c r="J1674" i="13"/>
  <c r="J1675" i="13"/>
  <c r="J1676" i="13"/>
  <c r="J1677" i="13"/>
  <c r="J1678" i="13"/>
  <c r="J1679" i="13"/>
  <c r="J1680" i="13"/>
  <c r="J1681" i="13"/>
  <c r="J1682" i="13"/>
  <c r="J1683" i="13"/>
  <c r="J1684" i="13"/>
  <c r="J1685" i="13"/>
  <c r="J1686" i="13"/>
  <c r="J1687" i="13"/>
  <c r="J1688" i="13"/>
  <c r="J1689" i="13"/>
  <c r="J1690" i="13"/>
  <c r="J1691" i="13"/>
  <c r="J1692" i="13"/>
  <c r="J1693" i="13"/>
  <c r="J1694" i="13"/>
  <c r="J1695" i="13"/>
  <c r="J1696" i="13"/>
  <c r="J1697" i="13"/>
  <c r="J1698" i="13"/>
  <c r="J1699" i="13"/>
  <c r="J1700" i="13"/>
  <c r="J1701" i="13"/>
  <c r="J1702" i="13"/>
  <c r="J1703" i="13"/>
  <c r="J1704" i="13"/>
  <c r="J1705" i="13"/>
  <c r="J1706" i="13"/>
  <c r="J1707" i="13"/>
  <c r="J1708" i="13"/>
  <c r="J1709" i="13"/>
  <c r="J1710" i="13"/>
  <c r="J1711" i="13"/>
  <c r="J1712" i="13"/>
  <c r="J1713" i="13"/>
  <c r="J1714" i="13"/>
  <c r="J1715" i="13"/>
  <c r="J1716" i="13"/>
  <c r="J1717" i="13"/>
  <c r="J1718" i="13"/>
  <c r="J1719" i="13"/>
  <c r="J1720" i="13"/>
  <c r="J1721" i="13"/>
  <c r="J1722" i="13"/>
  <c r="J1723" i="13"/>
  <c r="J1724" i="13"/>
  <c r="J1725" i="13"/>
  <c r="J1726" i="13"/>
  <c r="J1727" i="13"/>
  <c r="J1728" i="13"/>
  <c r="J1729" i="13"/>
  <c r="J1730" i="13"/>
  <c r="J1731" i="13"/>
  <c r="J1732" i="13"/>
  <c r="J1733" i="13"/>
  <c r="J1734" i="13"/>
  <c r="J1735" i="13"/>
  <c r="J1736" i="13"/>
  <c r="J1737" i="13"/>
  <c r="J1738" i="13"/>
  <c r="J1739" i="13"/>
  <c r="J1740" i="13"/>
  <c r="J1741" i="13"/>
  <c r="J1742" i="13"/>
  <c r="J1743" i="13"/>
  <c r="J1744" i="13"/>
  <c r="J1745" i="13"/>
  <c r="J1746" i="13"/>
  <c r="J1747" i="13"/>
  <c r="J1748" i="13"/>
  <c r="J1749" i="13"/>
  <c r="J1750" i="13"/>
  <c r="J1751" i="13"/>
  <c r="J1752" i="13"/>
  <c r="J1753" i="13"/>
  <c r="J1754" i="13"/>
  <c r="J1755" i="13"/>
  <c r="J1756" i="13"/>
  <c r="J1757" i="13"/>
  <c r="J1758" i="13"/>
  <c r="J1759" i="13"/>
  <c r="J1760" i="13"/>
  <c r="J1761" i="13"/>
  <c r="J1762" i="13"/>
  <c r="J1763" i="13"/>
  <c r="J1764" i="13"/>
  <c r="J1765" i="13"/>
  <c r="J1766" i="13"/>
  <c r="J1767" i="13"/>
  <c r="J1768" i="13"/>
  <c r="J1769" i="13"/>
  <c r="J1770" i="13"/>
  <c r="J1771" i="13"/>
  <c r="J1772" i="13"/>
  <c r="J1773" i="13"/>
  <c r="J1774" i="13"/>
  <c r="J1775" i="13"/>
  <c r="J1776" i="13"/>
  <c r="J1777" i="13"/>
  <c r="J1778" i="13"/>
  <c r="J1779" i="13"/>
  <c r="J1780" i="13"/>
  <c r="J1781" i="13"/>
  <c r="J1782" i="13"/>
  <c r="J1783" i="13"/>
  <c r="J1784" i="13"/>
  <c r="J1785" i="13"/>
  <c r="J1786" i="13"/>
  <c r="J1787" i="13"/>
  <c r="J1788" i="13"/>
  <c r="J1789" i="13"/>
  <c r="J1790" i="13"/>
  <c r="J1791" i="13"/>
  <c r="J1792" i="13"/>
  <c r="J1793" i="13"/>
  <c r="J1794" i="13"/>
  <c r="J1795" i="13"/>
  <c r="J1796" i="13"/>
  <c r="J1797" i="13"/>
  <c r="J1798" i="13"/>
  <c r="J1799" i="13"/>
  <c r="J1800" i="13"/>
  <c r="J1801" i="13"/>
  <c r="J1802" i="13"/>
  <c r="J1803" i="13"/>
  <c r="J1804" i="13"/>
  <c r="J1805" i="13"/>
  <c r="J1806" i="13"/>
  <c r="J1807" i="13"/>
  <c r="J1808" i="13"/>
  <c r="J1809" i="13"/>
  <c r="J1810" i="13"/>
  <c r="J1811" i="13"/>
  <c r="J1812" i="13"/>
  <c r="J1813" i="13"/>
  <c r="J1814" i="13"/>
  <c r="J1815" i="13"/>
  <c r="J1816" i="13"/>
  <c r="J1817" i="13"/>
  <c r="J1818" i="13"/>
  <c r="J1819" i="13"/>
  <c r="J1820" i="13"/>
  <c r="J1821" i="13"/>
  <c r="J1822" i="13"/>
  <c r="J1823" i="13"/>
  <c r="J1824" i="13"/>
  <c r="J1825" i="13"/>
  <c r="J1826" i="13"/>
  <c r="J1827" i="13"/>
  <c r="J1828" i="13"/>
  <c r="J1829" i="13"/>
  <c r="J1830" i="13"/>
  <c r="J1831" i="13"/>
  <c r="J1832" i="13"/>
  <c r="J1833" i="13"/>
  <c r="J1834" i="13"/>
  <c r="J1835" i="13"/>
  <c r="J1836" i="13"/>
  <c r="J1837" i="13"/>
  <c r="J1838" i="13"/>
  <c r="J1839" i="13"/>
  <c r="J1840" i="13"/>
  <c r="J1841" i="13"/>
  <c r="J1842" i="13"/>
  <c r="J1843" i="13"/>
  <c r="J1844" i="13"/>
  <c r="J1845" i="13"/>
  <c r="J1849" i="13"/>
  <c r="J1850" i="13"/>
  <c r="J1851" i="13"/>
  <c r="J1854" i="13"/>
  <c r="J1855" i="13"/>
  <c r="J1856" i="13"/>
  <c r="J1857" i="13"/>
  <c r="J1858" i="13"/>
  <c r="J1859" i="13"/>
  <c r="J1865" i="13"/>
  <c r="J1866" i="13"/>
  <c r="J1867" i="13"/>
  <c r="J1868" i="13"/>
  <c r="J1869" i="13"/>
  <c r="J1870" i="13"/>
  <c r="J1871" i="13"/>
  <c r="J1872" i="13"/>
  <c r="J1873" i="13"/>
  <c r="J1874" i="13"/>
  <c r="J1875" i="13"/>
  <c r="J1876" i="13"/>
  <c r="J1877" i="13"/>
  <c r="J1878" i="13"/>
  <c r="J1879" i="13"/>
  <c r="J1880" i="13"/>
  <c r="J1881" i="13"/>
  <c r="J1882" i="13"/>
  <c r="J1883" i="13"/>
  <c r="J1884" i="13"/>
  <c r="J1885" i="13"/>
  <c r="J1886" i="13"/>
  <c r="J1887" i="13"/>
  <c r="J1888" i="13"/>
  <c r="J1889" i="13"/>
  <c r="J1890" i="13"/>
  <c r="J1891" i="13"/>
  <c r="J1892" i="13"/>
  <c r="J1893" i="13"/>
  <c r="J1894" i="13"/>
  <c r="J1895" i="13"/>
  <c r="J1896" i="13"/>
  <c r="J1897" i="13"/>
  <c r="J1898" i="13"/>
  <c r="J1899" i="13"/>
  <c r="J1900" i="13"/>
  <c r="J1901" i="13"/>
  <c r="J1902" i="13"/>
  <c r="J1903" i="13"/>
  <c r="J1904" i="13"/>
  <c r="J1905" i="13"/>
  <c r="J1906" i="13"/>
  <c r="J1907" i="13"/>
  <c r="J1908" i="13"/>
  <c r="J1909" i="13"/>
  <c r="J1910" i="13"/>
  <c r="J1911" i="13"/>
  <c r="J1912" i="13"/>
  <c r="J1913" i="13"/>
  <c r="J1914" i="13"/>
  <c r="J1915" i="13"/>
  <c r="J1916" i="13"/>
  <c r="J1917" i="13"/>
  <c r="J1918" i="13"/>
  <c r="J1919" i="13"/>
  <c r="J1920" i="13"/>
  <c r="J1921" i="13"/>
  <c r="J1922" i="13"/>
  <c r="J1923" i="13"/>
  <c r="J1924" i="13"/>
  <c r="J1925" i="13"/>
  <c r="J1926" i="13"/>
  <c r="J1927" i="13"/>
  <c r="J1928" i="13"/>
  <c r="J1929" i="13"/>
  <c r="J1930" i="13"/>
  <c r="J1931" i="13"/>
  <c r="J1932" i="13"/>
  <c r="J1933" i="13"/>
  <c r="J1934" i="13"/>
  <c r="J1935" i="13"/>
  <c r="J1936" i="13"/>
  <c r="J1937" i="13"/>
  <c r="J1938" i="13"/>
  <c r="J1939" i="13"/>
  <c r="J1940" i="13"/>
  <c r="J1941" i="13"/>
  <c r="J1942" i="13"/>
  <c r="J1943" i="13"/>
  <c r="J1944" i="13"/>
  <c r="J1945" i="13"/>
  <c r="J1946" i="13"/>
  <c r="J1947" i="13"/>
  <c r="J1948" i="13"/>
  <c r="J1949" i="13"/>
  <c r="J1950" i="13"/>
  <c r="J1951" i="13"/>
  <c r="J1952" i="13"/>
  <c r="J1953" i="13"/>
  <c r="J1954" i="13"/>
  <c r="J1955" i="13"/>
  <c r="J1956" i="13"/>
  <c r="J1957" i="13"/>
  <c r="J1958" i="13"/>
  <c r="J1959" i="13"/>
  <c r="J1960" i="13"/>
  <c r="J1961" i="13"/>
  <c r="J1962" i="13"/>
  <c r="J1963" i="13"/>
  <c r="J1964" i="13"/>
  <c r="J1965" i="13"/>
  <c r="J1966" i="13"/>
  <c r="J1967" i="13"/>
  <c r="J1968" i="13"/>
  <c r="J1969" i="13"/>
  <c r="J1970" i="13"/>
  <c r="J1971" i="13"/>
  <c r="J1972" i="13"/>
  <c r="J1973" i="13"/>
  <c r="J1974" i="13"/>
  <c r="J1975" i="13"/>
  <c r="J1976" i="13"/>
  <c r="J1977" i="13"/>
  <c r="J1978" i="13"/>
  <c r="J1979" i="13"/>
  <c r="J1980" i="13"/>
  <c r="J1981" i="13"/>
  <c r="J1982" i="13"/>
  <c r="J1983" i="13"/>
  <c r="J1984" i="13"/>
  <c r="J1985" i="13"/>
  <c r="J1986" i="13"/>
  <c r="J1987" i="13"/>
  <c r="J1988" i="13"/>
  <c r="J1989" i="13"/>
  <c r="J1990" i="13"/>
  <c r="J1991" i="13"/>
  <c r="J1992" i="13"/>
  <c r="J1993" i="13"/>
  <c r="J1994" i="13"/>
  <c r="J1995" i="13"/>
  <c r="J1996" i="13"/>
  <c r="J1997" i="13"/>
  <c r="J1998" i="13"/>
  <c r="J1999" i="13"/>
  <c r="J2000" i="13"/>
  <c r="J2001" i="13"/>
  <c r="J2002" i="13"/>
  <c r="J2003" i="13"/>
  <c r="J2004" i="13"/>
  <c r="J2005" i="13"/>
  <c r="J2006" i="13"/>
  <c r="J2007" i="13"/>
  <c r="J2008" i="13"/>
  <c r="J2009" i="13"/>
  <c r="J2010" i="13"/>
  <c r="J2011" i="13"/>
  <c r="J2012" i="13"/>
  <c r="J2013" i="13"/>
  <c r="J2014" i="13"/>
  <c r="J2015" i="13"/>
  <c r="J2016" i="13"/>
  <c r="J2017" i="13"/>
  <c r="J2018" i="13"/>
  <c r="J2019" i="13"/>
  <c r="J2020" i="13"/>
  <c r="J2021" i="13"/>
  <c r="J2022" i="13"/>
  <c r="J2023" i="13"/>
  <c r="J2024" i="13"/>
  <c r="J2025" i="13"/>
  <c r="J2026" i="13"/>
  <c r="J2027" i="13"/>
  <c r="J2028" i="13"/>
  <c r="J2029" i="13"/>
  <c r="J2030" i="13"/>
  <c r="J2031" i="13"/>
  <c r="J2032" i="13"/>
  <c r="J2033" i="13"/>
  <c r="J2034" i="13"/>
  <c r="J2035" i="13"/>
  <c r="J2036" i="13"/>
  <c r="J2037" i="13"/>
  <c r="J2038" i="13"/>
  <c r="J2039" i="13"/>
  <c r="J2040" i="13"/>
  <c r="J2041" i="13"/>
  <c r="J2042" i="13"/>
  <c r="J2043" i="13"/>
  <c r="J2044" i="13"/>
  <c r="J2045" i="13"/>
  <c r="J2046" i="13"/>
  <c r="J2047" i="13"/>
  <c r="J2048" i="13"/>
  <c r="J2049" i="13"/>
  <c r="J2050" i="13"/>
  <c r="J2051" i="13"/>
  <c r="J2052" i="13"/>
  <c r="J2053" i="13"/>
  <c r="J2054" i="13"/>
  <c r="J2055" i="13"/>
  <c r="J2056" i="13"/>
  <c r="J2057" i="13"/>
  <c r="J2058" i="13"/>
  <c r="J2059" i="13"/>
  <c r="J2060" i="13"/>
  <c r="J2061" i="13"/>
  <c r="J2062" i="13"/>
  <c r="J2063" i="13"/>
  <c r="J2064" i="13"/>
  <c r="J2065" i="13"/>
  <c r="J2066" i="13"/>
  <c r="J2067" i="13"/>
  <c r="J2068" i="13"/>
  <c r="J2069" i="13"/>
  <c r="J2070" i="13"/>
  <c r="J2071" i="13"/>
  <c r="J2072" i="13"/>
  <c r="J2073" i="13"/>
  <c r="J2074" i="13"/>
  <c r="J2075" i="13"/>
  <c r="J2076" i="13"/>
  <c r="J2077" i="13"/>
  <c r="J2078" i="13"/>
  <c r="J2079" i="13"/>
  <c r="J2080" i="13"/>
  <c r="J2081" i="13"/>
  <c r="J2082" i="13"/>
  <c r="J2083" i="13"/>
  <c r="J2084" i="13"/>
  <c r="J2085" i="13"/>
  <c r="J2086" i="13"/>
  <c r="J2087" i="13"/>
  <c r="J2088" i="13"/>
  <c r="J2089" i="13"/>
  <c r="J2090" i="13"/>
  <c r="J2091" i="13"/>
  <c r="J2092" i="13"/>
  <c r="J2093" i="13"/>
  <c r="J2094" i="13"/>
  <c r="J2095" i="13"/>
  <c r="J2096" i="13"/>
  <c r="J2097" i="13"/>
  <c r="J2098" i="13"/>
  <c r="J2099" i="13"/>
  <c r="J2100" i="13"/>
  <c r="J2101" i="13"/>
  <c r="J2102" i="13"/>
  <c r="J2103" i="13"/>
  <c r="J2104" i="13"/>
  <c r="J2105" i="13"/>
  <c r="J2106" i="13"/>
  <c r="J2107" i="13"/>
  <c r="J2108" i="13"/>
  <c r="J2109" i="13"/>
  <c r="J2110" i="13"/>
  <c r="J2111" i="13"/>
  <c r="J2112" i="13"/>
  <c r="J2113" i="13"/>
  <c r="J2114" i="13"/>
  <c r="J2115" i="13"/>
  <c r="J2116" i="13"/>
  <c r="J2117" i="13"/>
  <c r="J2118" i="13"/>
  <c r="J2119" i="13"/>
  <c r="J2120" i="13"/>
  <c r="J2121" i="13"/>
  <c r="J2122" i="13"/>
  <c r="J2123" i="13"/>
  <c r="J2124" i="13"/>
  <c r="J2125" i="13"/>
  <c r="J2126" i="13"/>
  <c r="J2127" i="13"/>
  <c r="J2128" i="13"/>
  <c r="J2129" i="13"/>
  <c r="J2130" i="13"/>
  <c r="J2131" i="13"/>
  <c r="J2132" i="13"/>
  <c r="J2133" i="13"/>
  <c r="J2134" i="13"/>
  <c r="J2135" i="13"/>
  <c r="J2136" i="13"/>
  <c r="J2137" i="13"/>
  <c r="J2138" i="13"/>
  <c r="J2139" i="13"/>
  <c r="J2140" i="13"/>
  <c r="J2141" i="13"/>
  <c r="J2142" i="13"/>
  <c r="J2143" i="13"/>
  <c r="J2144" i="13"/>
  <c r="J2145" i="13"/>
  <c r="J2146" i="13"/>
  <c r="J2147" i="13"/>
  <c r="J2148" i="13"/>
  <c r="J2149" i="13"/>
  <c r="J2150" i="13"/>
  <c r="J2151" i="13"/>
  <c r="J2152" i="13"/>
  <c r="J2153" i="13"/>
  <c r="J2154" i="13"/>
  <c r="J2155" i="13"/>
  <c r="J2156" i="13"/>
  <c r="J2157" i="13"/>
  <c r="J2158" i="13"/>
  <c r="J2159" i="13"/>
  <c r="J2160" i="13"/>
  <c r="J2161" i="13"/>
  <c r="J2162" i="13"/>
  <c r="J2163" i="13"/>
  <c r="J2164" i="13"/>
  <c r="J2165" i="13"/>
  <c r="J2166" i="13"/>
  <c r="J2167" i="13"/>
  <c r="J2168" i="13"/>
  <c r="J2169" i="13"/>
  <c r="J2170" i="13"/>
  <c r="J2171" i="13"/>
  <c r="J2172" i="13"/>
  <c r="J2173" i="13"/>
  <c r="J2174" i="13"/>
  <c r="J2175" i="13"/>
  <c r="J2176" i="13"/>
  <c r="J2177" i="13"/>
  <c r="J2178" i="13"/>
  <c r="J2179" i="13"/>
  <c r="J2180" i="13"/>
  <c r="J2181" i="13"/>
  <c r="J2182" i="13"/>
  <c r="J2183" i="13"/>
  <c r="J2184" i="13"/>
  <c r="J2185" i="13"/>
  <c r="J2186" i="13"/>
  <c r="J2187" i="13"/>
  <c r="J2188" i="13"/>
  <c r="J2189" i="13"/>
  <c r="J2190" i="13"/>
  <c r="J2191" i="13"/>
  <c r="J2192" i="13"/>
  <c r="J2193" i="13"/>
  <c r="J2194" i="13"/>
  <c r="J2195" i="13"/>
  <c r="J2196" i="13"/>
  <c r="J2197" i="13"/>
  <c r="J2198" i="13"/>
  <c r="J2199" i="13"/>
  <c r="J2200" i="13"/>
  <c r="J2201" i="13"/>
  <c r="J2202" i="13"/>
  <c r="J2203" i="13"/>
  <c r="J2204" i="13"/>
  <c r="J2205" i="13"/>
  <c r="J2206" i="13"/>
  <c r="J2207" i="13"/>
  <c r="J2208" i="13"/>
  <c r="J2209" i="13"/>
  <c r="J2210" i="13"/>
  <c r="J2211" i="13"/>
  <c r="J2212" i="13"/>
  <c r="J2213" i="13"/>
  <c r="J2214" i="13"/>
  <c r="J2215" i="13"/>
  <c r="J2216" i="13"/>
  <c r="J2217" i="13"/>
  <c r="J2218" i="13"/>
  <c r="J2219" i="13"/>
  <c r="J2220" i="13"/>
  <c r="J2221" i="13"/>
  <c r="J2222" i="13"/>
  <c r="J2223" i="13"/>
  <c r="J2224" i="13"/>
  <c r="J2225" i="13"/>
  <c r="J2226" i="13"/>
  <c r="J2227" i="13"/>
  <c r="J2228" i="13"/>
  <c r="J2229" i="13"/>
  <c r="J2230" i="13"/>
  <c r="J2231" i="13"/>
  <c r="J2232" i="13"/>
  <c r="J2233" i="13"/>
  <c r="J2234" i="13"/>
  <c r="J2235" i="13"/>
  <c r="J2236" i="13"/>
  <c r="J2237" i="13"/>
  <c r="J2238" i="13"/>
  <c r="J2239" i="13"/>
  <c r="J2240" i="13"/>
  <c r="J2241" i="13"/>
  <c r="J2242" i="13"/>
  <c r="J2243" i="13"/>
  <c r="J2244" i="13"/>
  <c r="J2245" i="13"/>
  <c r="J2246" i="13"/>
  <c r="J2247" i="13"/>
  <c r="J2248" i="13"/>
  <c r="J2249" i="13"/>
  <c r="J2250" i="13"/>
  <c r="J2251" i="13"/>
  <c r="J2252" i="13"/>
  <c r="J2253" i="13"/>
  <c r="J2254" i="13"/>
  <c r="J2255" i="13"/>
  <c r="J2256" i="13"/>
  <c r="J2257" i="13"/>
  <c r="J2258" i="13"/>
  <c r="J2259" i="13"/>
  <c r="J2260" i="13"/>
  <c r="J2261" i="13"/>
  <c r="J2262" i="13"/>
  <c r="J2263" i="13"/>
  <c r="J2264" i="13"/>
  <c r="J2265" i="13"/>
  <c r="J2266" i="13"/>
  <c r="J2267" i="13"/>
  <c r="J2268" i="13"/>
  <c r="J2269" i="13"/>
  <c r="J2270" i="13"/>
  <c r="J2271" i="13"/>
  <c r="J2272" i="13"/>
  <c r="J2273" i="13"/>
  <c r="J2274" i="13"/>
  <c r="J2275" i="13"/>
  <c r="J2276" i="13"/>
  <c r="J2277" i="13"/>
  <c r="J2278" i="13"/>
  <c r="J2279" i="13"/>
  <c r="J2280" i="13"/>
  <c r="J2281" i="13"/>
  <c r="J2282" i="13"/>
  <c r="J2283" i="13"/>
  <c r="J2284" i="13"/>
  <c r="J2285" i="13"/>
  <c r="J2286" i="13"/>
  <c r="J2287" i="13"/>
  <c r="J2288" i="13"/>
  <c r="J2289" i="13"/>
  <c r="J2290" i="13"/>
  <c r="J2291" i="13"/>
  <c r="J2292" i="13"/>
  <c r="J2293" i="13"/>
  <c r="J2294" i="13"/>
  <c r="J2295" i="13"/>
  <c r="J2296" i="13"/>
  <c r="J2297" i="13"/>
  <c r="J2298" i="13"/>
  <c r="J2299" i="13"/>
  <c r="J2300" i="13"/>
  <c r="J2301" i="13"/>
  <c r="J2302" i="13"/>
  <c r="J2303" i="13"/>
  <c r="J2304" i="13"/>
  <c r="J2305" i="13"/>
  <c r="J2306" i="13"/>
  <c r="J2307" i="13"/>
  <c r="J2308" i="13"/>
  <c r="J2309" i="13"/>
  <c r="J2310" i="13"/>
  <c r="J2311" i="13"/>
  <c r="J2312" i="13"/>
  <c r="J2313" i="13"/>
  <c r="J2314" i="13"/>
  <c r="J2315" i="13"/>
  <c r="J2316" i="13"/>
  <c r="J2317" i="13"/>
  <c r="J2318" i="13"/>
  <c r="J2319" i="13"/>
  <c r="J2320" i="13"/>
  <c r="J2321" i="13"/>
  <c r="J2322" i="13"/>
  <c r="J2323" i="13"/>
  <c r="J2324" i="13"/>
  <c r="J2325" i="13"/>
  <c r="J2326" i="13"/>
  <c r="J2327" i="13"/>
  <c r="J2328" i="13"/>
  <c r="J2329" i="13"/>
  <c r="J2330" i="13"/>
  <c r="J2331" i="13"/>
  <c r="J2332" i="13"/>
  <c r="J2333" i="13"/>
  <c r="J2334" i="13"/>
  <c r="J2335" i="13"/>
  <c r="J2336" i="13"/>
  <c r="J2337" i="13"/>
  <c r="J2338" i="13"/>
  <c r="J2339" i="13"/>
  <c r="J2340" i="13"/>
  <c r="J2341" i="13"/>
  <c r="J2342" i="13"/>
  <c r="J2343" i="13"/>
  <c r="J2344" i="13"/>
  <c r="J2345" i="13"/>
  <c r="J2346" i="13"/>
  <c r="J2347" i="13"/>
  <c r="J2348" i="13"/>
  <c r="J2349" i="13"/>
  <c r="J2350" i="13"/>
  <c r="J2351" i="13"/>
  <c r="J2352" i="13"/>
  <c r="J2353" i="13"/>
  <c r="J2354" i="13"/>
  <c r="J2355" i="13"/>
  <c r="J2356" i="13"/>
  <c r="J2357" i="13"/>
  <c r="J2358" i="13"/>
  <c r="J2359" i="13"/>
  <c r="J2360" i="13"/>
  <c r="J2361" i="13"/>
  <c r="J2362" i="13"/>
  <c r="J2363" i="13"/>
  <c r="J2364" i="13"/>
  <c r="J2365" i="13"/>
  <c r="J2366" i="13"/>
  <c r="J2367" i="13"/>
  <c r="J2368" i="13"/>
  <c r="J2369" i="13"/>
  <c r="J2370" i="13"/>
  <c r="J2371" i="13"/>
  <c r="J2372" i="13"/>
  <c r="J2373" i="13"/>
  <c r="J2374" i="13"/>
  <c r="J2375" i="13"/>
  <c r="J2376" i="13"/>
  <c r="J2377" i="13"/>
  <c r="J2378" i="13"/>
  <c r="J2379" i="13"/>
  <c r="J2380" i="13"/>
  <c r="J2381" i="13"/>
  <c r="J2382" i="13"/>
  <c r="J2383" i="13"/>
  <c r="J2384" i="13"/>
  <c r="J2385" i="13"/>
  <c r="J2386" i="13"/>
  <c r="J2387" i="13"/>
  <c r="J2388" i="13"/>
  <c r="J2389" i="13"/>
  <c r="J2390" i="13"/>
  <c r="J2391" i="13"/>
  <c r="J2392" i="13"/>
  <c r="J2393" i="13"/>
  <c r="J2394" i="13"/>
  <c r="J2395" i="13"/>
  <c r="J2396" i="13"/>
  <c r="J2397" i="13"/>
  <c r="J2398" i="13"/>
  <c r="J2399" i="13"/>
  <c r="J2400" i="13"/>
  <c r="J2401" i="13"/>
  <c r="J2402" i="13"/>
  <c r="J2403" i="13"/>
  <c r="J2404" i="13"/>
  <c r="J2405" i="13"/>
  <c r="J2406" i="13"/>
  <c r="J2407" i="13"/>
  <c r="J2408" i="13"/>
  <c r="J2409" i="13"/>
  <c r="J2410" i="13"/>
  <c r="J2411" i="13"/>
  <c r="J2412" i="13"/>
  <c r="J2413" i="13"/>
  <c r="J2414" i="13"/>
  <c r="J2415" i="13"/>
  <c r="J2416" i="13"/>
  <c r="J2417" i="13"/>
  <c r="J2418" i="13"/>
  <c r="J2419" i="13"/>
  <c r="J2420" i="13"/>
  <c r="J2421" i="13"/>
  <c r="J2422" i="13"/>
  <c r="J2423" i="13"/>
  <c r="J2424" i="13"/>
  <c r="J2425" i="13"/>
  <c r="J2426" i="13"/>
  <c r="J2427" i="13"/>
  <c r="J2428" i="13"/>
  <c r="J2429" i="13"/>
  <c r="J2430" i="13"/>
  <c r="J2431" i="13"/>
  <c r="J2432" i="13"/>
  <c r="J2433" i="13"/>
  <c r="J2434" i="13"/>
  <c r="J2435" i="13"/>
  <c r="J2436" i="13"/>
  <c r="J2437" i="13"/>
  <c r="J2438" i="13"/>
  <c r="J2439" i="13"/>
  <c r="J2440" i="13"/>
  <c r="J2441" i="13"/>
  <c r="J2442" i="13"/>
  <c r="J2443" i="13"/>
  <c r="J2444" i="13"/>
  <c r="J2445" i="13"/>
  <c r="J2446" i="13"/>
  <c r="J2447" i="13"/>
  <c r="J2448" i="13"/>
  <c r="J2449" i="13"/>
  <c r="J2450" i="13"/>
  <c r="J2451" i="13"/>
  <c r="J2452" i="13"/>
  <c r="J2453" i="13"/>
  <c r="J2454" i="13"/>
  <c r="J2455" i="13"/>
  <c r="J2456" i="13"/>
  <c r="J2457" i="13"/>
  <c r="J2458" i="13"/>
  <c r="J2459" i="13"/>
  <c r="J2460" i="13"/>
  <c r="J2461" i="13"/>
  <c r="J2462" i="13"/>
  <c r="J2463" i="13"/>
  <c r="J2464" i="13"/>
  <c r="J2465" i="13"/>
  <c r="J2466" i="13"/>
  <c r="J2467" i="13"/>
  <c r="J2468" i="13"/>
  <c r="J2469" i="13"/>
  <c r="J2470" i="13"/>
  <c r="J2471" i="13"/>
  <c r="J2472" i="13"/>
  <c r="J2473" i="13"/>
  <c r="J2474" i="13"/>
  <c r="J2475" i="13"/>
  <c r="J2476" i="13"/>
  <c r="J2477" i="13"/>
  <c r="J2478" i="13"/>
  <c r="J2479" i="13"/>
  <c r="J2480" i="13"/>
  <c r="J2481" i="13"/>
  <c r="J2482" i="13"/>
  <c r="J2483" i="13"/>
  <c r="J2484" i="13"/>
  <c r="J2485" i="13"/>
  <c r="J2486" i="13"/>
  <c r="J2487" i="13"/>
  <c r="J2488" i="13"/>
  <c r="J2489" i="13"/>
  <c r="J2490" i="13"/>
  <c r="J2491" i="13"/>
  <c r="J2492" i="13"/>
  <c r="J2493" i="13"/>
  <c r="J2494" i="13"/>
  <c r="J2495" i="13"/>
  <c r="J2496" i="13"/>
  <c r="J2497" i="13"/>
  <c r="J2498" i="13"/>
  <c r="J2499" i="13"/>
  <c r="J2500" i="13"/>
  <c r="J2501" i="13"/>
  <c r="J2502" i="13"/>
  <c r="J2503" i="13"/>
  <c r="J2504" i="13"/>
  <c r="J2505" i="13"/>
  <c r="J2506" i="13"/>
  <c r="J2507" i="13"/>
  <c r="J2508" i="13"/>
  <c r="J2509" i="13"/>
  <c r="J2510" i="13"/>
  <c r="J2511" i="13"/>
  <c r="J2512" i="13"/>
  <c r="J2513" i="13"/>
  <c r="J2514" i="13"/>
  <c r="J2515" i="13"/>
  <c r="J2516" i="13"/>
  <c r="J2517" i="13"/>
  <c r="J2518" i="13"/>
  <c r="J2519" i="13"/>
  <c r="J2520" i="13"/>
  <c r="J2521" i="13"/>
  <c r="J2522" i="13"/>
  <c r="J2525" i="13"/>
  <c r="J2526" i="13"/>
  <c r="J2527" i="13"/>
  <c r="J2529" i="13"/>
  <c r="J2532" i="13"/>
  <c r="J2533" i="13"/>
  <c r="J2536" i="13"/>
  <c r="J2537" i="13"/>
  <c r="J2538" i="13"/>
  <c r="J2540" i="13"/>
  <c r="J2541" i="13"/>
  <c r="J2545" i="13"/>
  <c r="J2546" i="13"/>
  <c r="J2547" i="13"/>
  <c r="J2549" i="13"/>
  <c r="J2550" i="13"/>
  <c r="J2551" i="13"/>
  <c r="J2552" i="13"/>
  <c r="J2553" i="13"/>
  <c r="J2554" i="13"/>
  <c r="J2555" i="13"/>
  <c r="J2556" i="13"/>
  <c r="J2557" i="13"/>
  <c r="J2558" i="13"/>
  <c r="J2559" i="13"/>
  <c r="J2560" i="13"/>
  <c r="J2561" i="13"/>
  <c r="J2562" i="13"/>
  <c r="J2564" i="13"/>
  <c r="J2565" i="13"/>
  <c r="J2566" i="13"/>
  <c r="J2567" i="13"/>
  <c r="J2568" i="13"/>
  <c r="J2569" i="13"/>
  <c r="J2570" i="13"/>
  <c r="J2571" i="13"/>
  <c r="J2572" i="13"/>
  <c r="J2573" i="13"/>
  <c r="J2574" i="13"/>
  <c r="J2575" i="13"/>
  <c r="J2576" i="13"/>
  <c r="J2577" i="13"/>
  <c r="J2578" i="13"/>
  <c r="J2579" i="13"/>
  <c r="J2580" i="13"/>
  <c r="J2582" i="13"/>
  <c r="J2583" i="13"/>
  <c r="J2584" i="13"/>
  <c r="J2585" i="13"/>
  <c r="J2586" i="13"/>
  <c r="J2587" i="13"/>
  <c r="J2588" i="13"/>
  <c r="J2589" i="13"/>
  <c r="J2590" i="13"/>
  <c r="J2591" i="13"/>
  <c r="J2593" i="13"/>
  <c r="J2594" i="13"/>
  <c r="J2595" i="13"/>
  <c r="J2596" i="13"/>
  <c r="J2597" i="13"/>
  <c r="J2598" i="13"/>
  <c r="J2599" i="13"/>
  <c r="J2600" i="13"/>
  <c r="J2601" i="13"/>
  <c r="J2602" i="13"/>
  <c r="J2603" i="13"/>
  <c r="J2604" i="13"/>
  <c r="J2605" i="13"/>
  <c r="J2607" i="13"/>
  <c r="J2608" i="13"/>
  <c r="J2609" i="13"/>
  <c r="J2610" i="13"/>
  <c r="J2611" i="13"/>
  <c r="J2612" i="13"/>
  <c r="J2613" i="13"/>
  <c r="J2614" i="13"/>
  <c r="J2615" i="13"/>
  <c r="J2616" i="13"/>
  <c r="J2617" i="13"/>
  <c r="J2618" i="13"/>
  <c r="J2619" i="13"/>
  <c r="J2620" i="13"/>
  <c r="J2621" i="13"/>
  <c r="J2622" i="13"/>
  <c r="J2623" i="13"/>
  <c r="J2624" i="13"/>
  <c r="J2625" i="13"/>
  <c r="J2626" i="13"/>
  <c r="J2627" i="13"/>
  <c r="J2628" i="13"/>
  <c r="J2629" i="13"/>
  <c r="J2630" i="13"/>
  <c r="J2631" i="13"/>
  <c r="J2632" i="13"/>
  <c r="J2633" i="13"/>
  <c r="J2634" i="13"/>
  <c r="J2635" i="13"/>
  <c r="J2636" i="13"/>
  <c r="J2637" i="13"/>
  <c r="J2638" i="13"/>
  <c r="J2639" i="13"/>
  <c r="J2640" i="13"/>
  <c r="J2641" i="13"/>
  <c r="J2642" i="13"/>
  <c r="J2643" i="13"/>
  <c r="J2644" i="13"/>
  <c r="J2645" i="13"/>
  <c r="J2646" i="13"/>
  <c r="J2647" i="13"/>
  <c r="J2648" i="13"/>
  <c r="J2649" i="13"/>
  <c r="J2650" i="13"/>
  <c r="J2651" i="13"/>
  <c r="J2652" i="13"/>
  <c r="J2653" i="13"/>
  <c r="J2654" i="13"/>
  <c r="J2655" i="13"/>
  <c r="J2656" i="13"/>
  <c r="J2657" i="13"/>
  <c r="J2658" i="13"/>
  <c r="J2659" i="13"/>
  <c r="J2660" i="13"/>
  <c r="J2661" i="13"/>
  <c r="J2662" i="13"/>
  <c r="J2663" i="13"/>
  <c r="J2664" i="13"/>
  <c r="J2665" i="13"/>
  <c r="J2666" i="13"/>
  <c r="J2667" i="13"/>
  <c r="J2668" i="13"/>
  <c r="J2669" i="13"/>
  <c r="J2670" i="13"/>
  <c r="J2671" i="13"/>
  <c r="J2672" i="13"/>
  <c r="J2673" i="13"/>
  <c r="J2674" i="13"/>
  <c r="J2675" i="13"/>
  <c r="J2676" i="13"/>
  <c r="J2677" i="13"/>
  <c r="J2678" i="13"/>
  <c r="J2679" i="13"/>
  <c r="J2680" i="13"/>
  <c r="J2681" i="13"/>
  <c r="J2682" i="13"/>
  <c r="J2683" i="13"/>
  <c r="J2684" i="13"/>
  <c r="J2685" i="13"/>
  <c r="J2686" i="13"/>
  <c r="J2687" i="13"/>
  <c r="J2688" i="13"/>
  <c r="J2689" i="13"/>
  <c r="J2690" i="13"/>
  <c r="J2691" i="13"/>
  <c r="J2692" i="13"/>
  <c r="J2693" i="13"/>
  <c r="J2694" i="13"/>
  <c r="J2695" i="13"/>
  <c r="J2696" i="13"/>
  <c r="J2697" i="13"/>
  <c r="J2698" i="13"/>
  <c r="J2699" i="13"/>
  <c r="J2700" i="13"/>
  <c r="J2701" i="13"/>
  <c r="J2702" i="13"/>
  <c r="J2703" i="13"/>
  <c r="J2704" i="13"/>
  <c r="J2705" i="13"/>
  <c r="J2706" i="13"/>
  <c r="J2707" i="13"/>
  <c r="J2708" i="13"/>
  <c r="J2709" i="13"/>
  <c r="J2710" i="13"/>
  <c r="J2711" i="13"/>
  <c r="J2712" i="13"/>
  <c r="J2713" i="13"/>
  <c r="J2714" i="13"/>
  <c r="J2715" i="13"/>
  <c r="J2716" i="13"/>
  <c r="J2717" i="13"/>
  <c r="J2718" i="13"/>
  <c r="J2719" i="13"/>
  <c r="J2720" i="13"/>
  <c r="J2721" i="13"/>
  <c r="J2722" i="13"/>
  <c r="J2723" i="13"/>
  <c r="J2724" i="13"/>
  <c r="J2725" i="13"/>
  <c r="J2726" i="13"/>
  <c r="J2727" i="13"/>
  <c r="J2728" i="13"/>
  <c r="J2729" i="13"/>
  <c r="J2730" i="13"/>
  <c r="J2731" i="13"/>
  <c r="J2732" i="13"/>
  <c r="J2733" i="13"/>
  <c r="J2734" i="13"/>
  <c r="J2735" i="13"/>
  <c r="J2736" i="13"/>
  <c r="J2737" i="13"/>
  <c r="J2738" i="13"/>
  <c r="J2739" i="13"/>
  <c r="J2740" i="13"/>
  <c r="J2741" i="13"/>
  <c r="J2742" i="13"/>
  <c r="J2744" i="13"/>
  <c r="J2745" i="13"/>
  <c r="J2746" i="13"/>
  <c r="J2747" i="13"/>
  <c r="J2748" i="13"/>
  <c r="J2749" i="13"/>
  <c r="J2750" i="13"/>
  <c r="J2751" i="13"/>
  <c r="J2752" i="13"/>
  <c r="J2753" i="13"/>
  <c r="J2754" i="13"/>
  <c r="J2755" i="13"/>
  <c r="J2756" i="13"/>
  <c r="J2757" i="13"/>
  <c r="J2758" i="13"/>
  <c r="J2759" i="13"/>
  <c r="J2760" i="13"/>
  <c r="J2761" i="13"/>
  <c r="J2762" i="13"/>
  <c r="J2763" i="13"/>
  <c r="J2764" i="13"/>
  <c r="J2765" i="13"/>
  <c r="J2766" i="13"/>
  <c r="J2767" i="13"/>
  <c r="J2768" i="13"/>
  <c r="J2769" i="13"/>
  <c r="J2770" i="13"/>
  <c r="J2772" i="13"/>
  <c r="J2773" i="13"/>
  <c r="J2774" i="13"/>
  <c r="J2775" i="13"/>
  <c r="J2776" i="13"/>
  <c r="J2777" i="13"/>
  <c r="J2778" i="13"/>
  <c r="J2779" i="13"/>
  <c r="J2780" i="13"/>
  <c r="J2781" i="13"/>
  <c r="J2782" i="13"/>
  <c r="J2783" i="13"/>
  <c r="J2784" i="13"/>
  <c r="J2785" i="13"/>
  <c r="J2786" i="13"/>
  <c r="J2787" i="13"/>
  <c r="J2788" i="13"/>
  <c r="J2789" i="13"/>
  <c r="J2790" i="13"/>
  <c r="J2791" i="13"/>
  <c r="J2792" i="13"/>
  <c r="J2793" i="13"/>
  <c r="J2794" i="13"/>
  <c r="J2795" i="13"/>
  <c r="J2796" i="13"/>
  <c r="J2797" i="13"/>
  <c r="J2798" i="13"/>
  <c r="J2799" i="13"/>
  <c r="J2800" i="13"/>
  <c r="J2801" i="13"/>
  <c r="J2802" i="13"/>
  <c r="J2803" i="13"/>
  <c r="J2804" i="13"/>
  <c r="J2805" i="13"/>
  <c r="J2806" i="13"/>
  <c r="J2807" i="13"/>
  <c r="J2808" i="13"/>
  <c r="J2809" i="13"/>
  <c r="J2810" i="13"/>
  <c r="J2811" i="13"/>
  <c r="J2812" i="13"/>
  <c r="J2813" i="13"/>
  <c r="J2814" i="13"/>
  <c r="J2815" i="13"/>
  <c r="J2816" i="13"/>
  <c r="J2817" i="13"/>
  <c r="J2818" i="13"/>
  <c r="J2819" i="13"/>
  <c r="J2821" i="13"/>
  <c r="J2822" i="13"/>
  <c r="J2823" i="13"/>
  <c r="J2824" i="13"/>
  <c r="J2825" i="13"/>
  <c r="J2826" i="13"/>
  <c r="J2827" i="13"/>
  <c r="J2828" i="13"/>
  <c r="J2829" i="13"/>
  <c r="J2830" i="13"/>
  <c r="J2831" i="13"/>
  <c r="J2832" i="13"/>
  <c r="J2833" i="13"/>
  <c r="J2834" i="13"/>
  <c r="J2835" i="13"/>
  <c r="J2836" i="13"/>
  <c r="J2837" i="13"/>
  <c r="J2838" i="13"/>
  <c r="J2839" i="13"/>
  <c r="J2840" i="13"/>
  <c r="J2841" i="13"/>
  <c r="J2842" i="13"/>
  <c r="J2843" i="13"/>
  <c r="J2844" i="13"/>
  <c r="J2845" i="13"/>
  <c r="J2846" i="13"/>
  <c r="J2847" i="13"/>
  <c r="J2848" i="13"/>
  <c r="J2849" i="13"/>
  <c r="J2850" i="13"/>
  <c r="J2851" i="13"/>
  <c r="J2852" i="13"/>
  <c r="J2853" i="13"/>
  <c r="J2854" i="13"/>
  <c r="J2855" i="13"/>
  <c r="J2857" i="13"/>
  <c r="J2858" i="13"/>
  <c r="J2859" i="13"/>
  <c r="J2860" i="13"/>
  <c r="J2861" i="13"/>
  <c r="J2862" i="13"/>
  <c r="J2863" i="13"/>
  <c r="J2864" i="13"/>
  <c r="J2865" i="13"/>
  <c r="J2866" i="13"/>
  <c r="J2867" i="13"/>
  <c r="J2868" i="13"/>
  <c r="J2869" i="13"/>
  <c r="J2870" i="13"/>
  <c r="J2871" i="13"/>
  <c r="J2872" i="13"/>
  <c r="J2873" i="13"/>
  <c r="J2874" i="13"/>
  <c r="J2875" i="13"/>
  <c r="J2876" i="13"/>
  <c r="J2877" i="13"/>
  <c r="J2878" i="13"/>
  <c r="J2879" i="13"/>
  <c r="J2880" i="13"/>
  <c r="J2881" i="13"/>
  <c r="J2882" i="13"/>
  <c r="J2883" i="13"/>
  <c r="J2884" i="13"/>
  <c r="J2885" i="13"/>
  <c r="J2886" i="13"/>
  <c r="J2887" i="13"/>
  <c r="J2888" i="13"/>
  <c r="J2889" i="13"/>
  <c r="J2890" i="13"/>
  <c r="J2891" i="13"/>
  <c r="J2892" i="13"/>
  <c r="J2893" i="13"/>
  <c r="J2894" i="13"/>
  <c r="J2895" i="13"/>
  <c r="J2896" i="13"/>
  <c r="J2897" i="13"/>
  <c r="J2898" i="13"/>
  <c r="J2899" i="13"/>
  <c r="J2900" i="13"/>
  <c r="J2901" i="13"/>
  <c r="J2902" i="13"/>
  <c r="J2903" i="13"/>
  <c r="J2904" i="13"/>
  <c r="J2905" i="13"/>
  <c r="J2906" i="13"/>
  <c r="J2907" i="13"/>
  <c r="J2908" i="13"/>
  <c r="J2909" i="13"/>
  <c r="J2910" i="13"/>
  <c r="J2911" i="13"/>
  <c r="J2912" i="13"/>
  <c r="J2913" i="13"/>
  <c r="J2914" i="13"/>
  <c r="J2915" i="13"/>
  <c r="J2916" i="13"/>
  <c r="J2917" i="13"/>
  <c r="J2918" i="13"/>
  <c r="J2919" i="13"/>
  <c r="J2920" i="13"/>
  <c r="J2921" i="13"/>
  <c r="J2922" i="13"/>
  <c r="J2923" i="13"/>
  <c r="J2924" i="13"/>
  <c r="J2925" i="13"/>
  <c r="J2926" i="13"/>
  <c r="J2927" i="13"/>
  <c r="J2928" i="13"/>
  <c r="J2929" i="13"/>
  <c r="J2930" i="13"/>
  <c r="J2931" i="13"/>
  <c r="J2932" i="13"/>
  <c r="J2933" i="13"/>
  <c r="J2934" i="13"/>
  <c r="J2935" i="13"/>
  <c r="J2936" i="13"/>
  <c r="J2937" i="13"/>
  <c r="J2938" i="13"/>
  <c r="J2939" i="13"/>
  <c r="J2940" i="13"/>
  <c r="J2941" i="13"/>
  <c r="J2942" i="13"/>
  <c r="J2943" i="13"/>
  <c r="J2944" i="13"/>
  <c r="J2945" i="13"/>
  <c r="J2946" i="13"/>
  <c r="J2947" i="13"/>
  <c r="J2948" i="13"/>
  <c r="J2949" i="13"/>
  <c r="J2950" i="13"/>
  <c r="J2951" i="13"/>
  <c r="J2952" i="13"/>
  <c r="J2953" i="13"/>
  <c r="J2954" i="13"/>
  <c r="J2955" i="13"/>
  <c r="J2956" i="13"/>
  <c r="J2957" i="13"/>
  <c r="J2958" i="13"/>
  <c r="J2959" i="13"/>
  <c r="J2960" i="13"/>
  <c r="J2961" i="13"/>
  <c r="J2962" i="13"/>
  <c r="J2963" i="13"/>
  <c r="J2964" i="13"/>
  <c r="J2965" i="13"/>
  <c r="J2966" i="13"/>
  <c r="J2967" i="13"/>
  <c r="J2968" i="13"/>
  <c r="J2969" i="13"/>
  <c r="J2970" i="13"/>
  <c r="J2971" i="13"/>
  <c r="J2972" i="13"/>
  <c r="J2973" i="13"/>
  <c r="J2974" i="13"/>
  <c r="J2975" i="13"/>
  <c r="J2976" i="13"/>
  <c r="J2977" i="13"/>
  <c r="J2978" i="13"/>
  <c r="J2979" i="13"/>
  <c r="J2980" i="13"/>
  <c r="J2981" i="13"/>
  <c r="J2982" i="13"/>
  <c r="J2983" i="13"/>
  <c r="J2984" i="13"/>
  <c r="J2985" i="13"/>
  <c r="J2986" i="13"/>
  <c r="J2987" i="13"/>
  <c r="J2988" i="13"/>
  <c r="J2989" i="13"/>
  <c r="J2990" i="13"/>
  <c r="J2991" i="13"/>
  <c r="J2992" i="13"/>
  <c r="J2993" i="13"/>
  <c r="J2994" i="13"/>
  <c r="J2995" i="13"/>
  <c r="J2996" i="13"/>
  <c r="J2997" i="13"/>
  <c r="J2998" i="13"/>
  <c r="J2999" i="13"/>
  <c r="J3000" i="13"/>
  <c r="J3001" i="13"/>
  <c r="J3002" i="13"/>
  <c r="J3003" i="13"/>
  <c r="J3004" i="13"/>
  <c r="J3005" i="13"/>
  <c r="J3006" i="13"/>
  <c r="J3007" i="13"/>
  <c r="J3008" i="13"/>
  <c r="J3009" i="13"/>
  <c r="J3010" i="13"/>
  <c r="J3011" i="13"/>
  <c r="J3012" i="13"/>
  <c r="J3013" i="13"/>
  <c r="J3014" i="13"/>
  <c r="J3015" i="13"/>
  <c r="J3016" i="13"/>
  <c r="J3017" i="13"/>
  <c r="J3018" i="13"/>
  <c r="J3019" i="13"/>
  <c r="J3020" i="13"/>
  <c r="J3021" i="13"/>
  <c r="J3022" i="13"/>
  <c r="J3023" i="13"/>
  <c r="J3024" i="13"/>
  <c r="J3025" i="13"/>
  <c r="J3026" i="13"/>
  <c r="J3027" i="13"/>
  <c r="J3028" i="13"/>
  <c r="J3029" i="13"/>
  <c r="J3030" i="13"/>
  <c r="J3031" i="13"/>
  <c r="J3032" i="13"/>
  <c r="J3033" i="13"/>
  <c r="J3034" i="13"/>
  <c r="J3035" i="13"/>
  <c r="J3036" i="13"/>
  <c r="J3037" i="13"/>
  <c r="J3038" i="13"/>
  <c r="J3039" i="13"/>
  <c r="J3040" i="13"/>
  <c r="J3041" i="13"/>
  <c r="J3042" i="13"/>
  <c r="J3043" i="13"/>
  <c r="J3044" i="13"/>
  <c r="J3045" i="13"/>
  <c r="J3047" i="13"/>
  <c r="J3048" i="13"/>
  <c r="J3049" i="13"/>
  <c r="J3050" i="13"/>
  <c r="J3051" i="13"/>
  <c r="J3052" i="13"/>
  <c r="J3053" i="13"/>
  <c r="J3054" i="13"/>
  <c r="J3055" i="13"/>
  <c r="J3056" i="13"/>
  <c r="J3057" i="13"/>
  <c r="J3058" i="13"/>
  <c r="J3059" i="13"/>
  <c r="J3060" i="13"/>
  <c r="J3061" i="13"/>
  <c r="J3062" i="13"/>
  <c r="J3063" i="13"/>
  <c r="J3064" i="13"/>
  <c r="J3065" i="13"/>
  <c r="J3066" i="13"/>
  <c r="J3067" i="13"/>
  <c r="J3068" i="13"/>
  <c r="J3069" i="13"/>
  <c r="J3070" i="13"/>
  <c r="J3072" i="13"/>
  <c r="J3073" i="13"/>
  <c r="J3074" i="13"/>
  <c r="J3075" i="13"/>
  <c r="J3076" i="13"/>
  <c r="J3077" i="13"/>
  <c r="J3078" i="13"/>
  <c r="J3079" i="13"/>
  <c r="J3080" i="13"/>
  <c r="J3081" i="13"/>
  <c r="J3082" i="13"/>
  <c r="J3083" i="13"/>
  <c r="J3084" i="13"/>
  <c r="J3085" i="13"/>
  <c r="J3086" i="13"/>
  <c r="J3087" i="13"/>
  <c r="J3088" i="13"/>
  <c r="J3089" i="13"/>
  <c r="J3090" i="13"/>
  <c r="J3091" i="13"/>
  <c r="J3092" i="13"/>
  <c r="J3093" i="13"/>
  <c r="J3094" i="13"/>
  <c r="J3095" i="13"/>
  <c r="J3096" i="13"/>
  <c r="J3097" i="13"/>
  <c r="J3098" i="13"/>
  <c r="J3099" i="13"/>
  <c r="J3100" i="13"/>
  <c r="J3101" i="13"/>
  <c r="J3102" i="13"/>
  <c r="J3103" i="13"/>
  <c r="J3104" i="13"/>
  <c r="J3105" i="13"/>
  <c r="J3106" i="13"/>
  <c r="J3107" i="13"/>
  <c r="J3108" i="13"/>
  <c r="J3109" i="13"/>
  <c r="J3110" i="13"/>
  <c r="J3111" i="13"/>
  <c r="J3112" i="13"/>
  <c r="J3113" i="13"/>
  <c r="J3114" i="13"/>
  <c r="J3115" i="13"/>
  <c r="J3116" i="13"/>
  <c r="J3117" i="13"/>
  <c r="J3118" i="13"/>
  <c r="J3119" i="13"/>
  <c r="J3120" i="13"/>
  <c r="J3121" i="13"/>
  <c r="J3122" i="13"/>
  <c r="J3123" i="13"/>
  <c r="J3124" i="13"/>
  <c r="J3125" i="13"/>
  <c r="J3126" i="13"/>
  <c r="J3127" i="13"/>
  <c r="J3128" i="13"/>
  <c r="J3129" i="13"/>
  <c r="J3130" i="13"/>
  <c r="J3131" i="13"/>
  <c r="J3132" i="13"/>
  <c r="J3133" i="13"/>
  <c r="J3134" i="13"/>
  <c r="J3135" i="13"/>
  <c r="J3136" i="13"/>
  <c r="J3137" i="13"/>
  <c r="J3138" i="13"/>
  <c r="J3139" i="13"/>
  <c r="J3140" i="13"/>
  <c r="J3141" i="13"/>
  <c r="J3142" i="13"/>
  <c r="J3143" i="13"/>
  <c r="J3144" i="13"/>
  <c r="J3145" i="13"/>
  <c r="J3146" i="13"/>
  <c r="J3147" i="13"/>
  <c r="J3148" i="13"/>
  <c r="J3149" i="13"/>
  <c r="J3150" i="13"/>
  <c r="J3151" i="13"/>
  <c r="J3152" i="13"/>
  <c r="J3153" i="13"/>
  <c r="J3154" i="13"/>
  <c r="J3155" i="13"/>
  <c r="J3156" i="13"/>
  <c r="J3157" i="13"/>
  <c r="J3158" i="13"/>
  <c r="J3159" i="13"/>
  <c r="J3160" i="13"/>
  <c r="J3161" i="13"/>
  <c r="J3162" i="13"/>
  <c r="J3163" i="13"/>
  <c r="J3164" i="13"/>
  <c r="J3165" i="13"/>
  <c r="J3166" i="13"/>
  <c r="J3167" i="13"/>
  <c r="J3168" i="13"/>
  <c r="J3169" i="13"/>
  <c r="J3170" i="13"/>
  <c r="J3171" i="13"/>
  <c r="J3172" i="13"/>
  <c r="J3173" i="13"/>
  <c r="J3174" i="13"/>
  <c r="J3175" i="13"/>
  <c r="J3176" i="13"/>
  <c r="J3177" i="13"/>
  <c r="J3178" i="13"/>
  <c r="J3179" i="13"/>
  <c r="J3180" i="13"/>
  <c r="J3181" i="13"/>
  <c r="J3182" i="13"/>
  <c r="J3183" i="13"/>
  <c r="J3184" i="13"/>
  <c r="J3185" i="13"/>
  <c r="J3186" i="13"/>
  <c r="J3187" i="13"/>
  <c r="J3188" i="13"/>
  <c r="J3189" i="13"/>
  <c r="J3190" i="13"/>
  <c r="J3191" i="13"/>
  <c r="J3192" i="13"/>
  <c r="J3193" i="13"/>
  <c r="J3194" i="13"/>
  <c r="J3195" i="13"/>
  <c r="J3196" i="13"/>
  <c r="J3197" i="13"/>
  <c r="J3198" i="13"/>
  <c r="J3199" i="13"/>
  <c r="J3201" i="13"/>
  <c r="J3202" i="13"/>
  <c r="J3203" i="13"/>
  <c r="J3204" i="13"/>
  <c r="J3205" i="13"/>
  <c r="J3206" i="13"/>
  <c r="J3207" i="13"/>
  <c r="J3208" i="13"/>
  <c r="J3209" i="13"/>
  <c r="J3210" i="13"/>
  <c r="J3211" i="13"/>
  <c r="J3213" i="13"/>
  <c r="J3214" i="13"/>
  <c r="J3215" i="13"/>
  <c r="J3216" i="13"/>
  <c r="J3217" i="13"/>
  <c r="J3218" i="13"/>
  <c r="J3219" i="13"/>
  <c r="J3220" i="13"/>
  <c r="J3221" i="13"/>
  <c r="J3222" i="13"/>
  <c r="J3223" i="13"/>
  <c r="J3224" i="13"/>
  <c r="J3225" i="13"/>
  <c r="J3226" i="13"/>
  <c r="J3227" i="13"/>
  <c r="J3228" i="13"/>
  <c r="J3229" i="13"/>
  <c r="J3230" i="13"/>
  <c r="J3231" i="13"/>
  <c r="J3232" i="13"/>
  <c r="J3233" i="13"/>
  <c r="J3234" i="13"/>
  <c r="J3235" i="13"/>
  <c r="J3236" i="13"/>
  <c r="J3237" i="13"/>
  <c r="J3238" i="13"/>
  <c r="J3239" i="13"/>
  <c r="J3240" i="13"/>
  <c r="J3241" i="13"/>
  <c r="J3242" i="13"/>
  <c r="J3243" i="13"/>
  <c r="J3244" i="13"/>
  <c r="J3245" i="13"/>
  <c r="J3246" i="13"/>
  <c r="J3247" i="13"/>
  <c r="J3248" i="13"/>
  <c r="J3249" i="13"/>
  <c r="J3250" i="13"/>
  <c r="J3251" i="13"/>
  <c r="J3252" i="13"/>
  <c r="J3253" i="13"/>
  <c r="J3254" i="13"/>
  <c r="J3255" i="13"/>
  <c r="J3256" i="13"/>
  <c r="J3257" i="13"/>
  <c r="J3258" i="13"/>
  <c r="J3259" i="13"/>
  <c r="J3260" i="13"/>
  <c r="J3261" i="13"/>
  <c r="J3262" i="13"/>
  <c r="J3263" i="13"/>
  <c r="J3264" i="13"/>
  <c r="J3265" i="13"/>
  <c r="J3266" i="13"/>
  <c r="J3267" i="13"/>
  <c r="J3268" i="13"/>
  <c r="J3269" i="13"/>
  <c r="J3270" i="13"/>
  <c r="J3271" i="13"/>
  <c r="J3272" i="13"/>
  <c r="J3273" i="13"/>
  <c r="J3274" i="13"/>
  <c r="J3275" i="13"/>
  <c r="J3276" i="13"/>
  <c r="J3277" i="13"/>
  <c r="J3278" i="13"/>
  <c r="J3279" i="13"/>
  <c r="J3280" i="13"/>
  <c r="J3281" i="13"/>
  <c r="J3282" i="13"/>
  <c r="J3283" i="13"/>
  <c r="J3284" i="13"/>
  <c r="J3285" i="13"/>
  <c r="J3286" i="13"/>
  <c r="J3287" i="13"/>
  <c r="J3288" i="13"/>
  <c r="J3289" i="13"/>
  <c r="J3290" i="13"/>
  <c r="J3291" i="13"/>
  <c r="J3292" i="13"/>
  <c r="J3293" i="13"/>
  <c r="J3294" i="13"/>
  <c r="J3295" i="13"/>
  <c r="J3296" i="13"/>
  <c r="J3297" i="13"/>
  <c r="J3298" i="13"/>
  <c r="J3299" i="13"/>
  <c r="J3300" i="13"/>
  <c r="J3301" i="13"/>
  <c r="J3302" i="13"/>
  <c r="J3303" i="13"/>
  <c r="J3304" i="13"/>
  <c r="J3305" i="13"/>
  <c r="J3306" i="13"/>
  <c r="J3307" i="13"/>
  <c r="J3308" i="13"/>
  <c r="J3309" i="13"/>
  <c r="J3310" i="13"/>
  <c r="J3311" i="13"/>
  <c r="J3312" i="13"/>
  <c r="J3313" i="13"/>
  <c r="J3314" i="13"/>
  <c r="J3315" i="13"/>
  <c r="J3316" i="13"/>
  <c r="J3317" i="13"/>
  <c r="J3318" i="13"/>
  <c r="J3319" i="13"/>
  <c r="J3320" i="13"/>
  <c r="J3321" i="13"/>
  <c r="J3322" i="13"/>
  <c r="J3323" i="13"/>
  <c r="J3324" i="13"/>
  <c r="J3327" i="13"/>
  <c r="J3328" i="13"/>
  <c r="J3329" i="13"/>
  <c r="J3330" i="13"/>
  <c r="J3331" i="13"/>
  <c r="J3332" i="13"/>
  <c r="J3333" i="13"/>
  <c r="J3334" i="13"/>
  <c r="J3335" i="13"/>
  <c r="J3336" i="13"/>
  <c r="J3337" i="13"/>
  <c r="J3338" i="13"/>
  <c r="J3339" i="13"/>
  <c r="J3340" i="13"/>
  <c r="J3341" i="13"/>
  <c r="J3342" i="13"/>
  <c r="J3343" i="13"/>
  <c r="J3344" i="13"/>
  <c r="J3345" i="13"/>
  <c r="J3346" i="13"/>
  <c r="J3347" i="13"/>
  <c r="J3349" i="13"/>
  <c r="J3350" i="13"/>
  <c r="J3351" i="13"/>
  <c r="J3352" i="13"/>
  <c r="J3353" i="13"/>
  <c r="J3354" i="13"/>
  <c r="J3355" i="13"/>
  <c r="J3356" i="13"/>
  <c r="J3357" i="13"/>
  <c r="J3358" i="13"/>
  <c r="J3359" i="13"/>
  <c r="J3360" i="13"/>
  <c r="J3361" i="13"/>
  <c r="J3362" i="13"/>
  <c r="J3363" i="13"/>
  <c r="J3364" i="13"/>
  <c r="J3365" i="13"/>
  <c r="J3366" i="13"/>
  <c r="J3368" i="13"/>
  <c r="J3369" i="13"/>
  <c r="J3370" i="13"/>
  <c r="J3371" i="13"/>
  <c r="J3372" i="13"/>
  <c r="J3373" i="13"/>
  <c r="J3375" i="13"/>
  <c r="J3376" i="13"/>
  <c r="J3377" i="13"/>
  <c r="J3378" i="13"/>
  <c r="J3379" i="13"/>
  <c r="J3380" i="13"/>
  <c r="J3381" i="13"/>
  <c r="J3382" i="13"/>
  <c r="J3383" i="13"/>
  <c r="J3384" i="13"/>
  <c r="J3385" i="13"/>
  <c r="J3386" i="13"/>
  <c r="J3387" i="13"/>
  <c r="J3388" i="13"/>
  <c r="J3389" i="13"/>
  <c r="J3390" i="13"/>
  <c r="J3391" i="13"/>
  <c r="J3392" i="13"/>
  <c r="J3393" i="13"/>
  <c r="J3394" i="13"/>
  <c r="J3395" i="13"/>
  <c r="J3396" i="13"/>
  <c r="J3397" i="13"/>
  <c r="J3398" i="13"/>
  <c r="J3400" i="13"/>
  <c r="J3401" i="13"/>
  <c r="J3402" i="13"/>
  <c r="J3403" i="13"/>
  <c r="J3404" i="13"/>
  <c r="J3405" i="13"/>
  <c r="J3406" i="13"/>
  <c r="J3407" i="13"/>
  <c r="J3408" i="13"/>
  <c r="J3409" i="13"/>
  <c r="J3410" i="13"/>
  <c r="J3411" i="13"/>
  <c r="J3412" i="13"/>
  <c r="J3413" i="13"/>
  <c r="J3414" i="13"/>
  <c r="J3415" i="13"/>
  <c r="J3416" i="13"/>
  <c r="J3417" i="13"/>
  <c r="J3418" i="13"/>
  <c r="J3419" i="13"/>
  <c r="J3420" i="13"/>
  <c r="J3421" i="13"/>
  <c r="J3422" i="13"/>
  <c r="J3423" i="13"/>
  <c r="J3424" i="13"/>
  <c r="J3425" i="13"/>
  <c r="J3426" i="13"/>
  <c r="J3428" i="13"/>
  <c r="J3429" i="13"/>
  <c r="J3430" i="13"/>
  <c r="J3431" i="13"/>
  <c r="J3432" i="13"/>
  <c r="J3433" i="13"/>
  <c r="J3434" i="13"/>
  <c r="J3435" i="13"/>
  <c r="J3436" i="13"/>
  <c r="J3437" i="13"/>
  <c r="J3438" i="13"/>
  <c r="J3439" i="13"/>
  <c r="J3440" i="13"/>
  <c r="J3441" i="13"/>
  <c r="J3442" i="13"/>
  <c r="J3443" i="13"/>
  <c r="J3444" i="13"/>
  <c r="J3445" i="13"/>
  <c r="J3446" i="13"/>
  <c r="J3447" i="13"/>
  <c r="J3448" i="13"/>
  <c r="J3449" i="13"/>
  <c r="J3450" i="13"/>
  <c r="J3451" i="13"/>
  <c r="J3452" i="13"/>
  <c r="J3453" i="13"/>
  <c r="J3454" i="13"/>
  <c r="J3455" i="13"/>
  <c r="J3456" i="13"/>
  <c r="J3457" i="13"/>
  <c r="J3458" i="13"/>
  <c r="J3459" i="13"/>
  <c r="J3460" i="13"/>
  <c r="J3461" i="13"/>
  <c r="J3462" i="13"/>
  <c r="J3463" i="13"/>
  <c r="J3464" i="13"/>
  <c r="J3465" i="13"/>
  <c r="J3466" i="13"/>
  <c r="J3467" i="13"/>
  <c r="J3468" i="13"/>
  <c r="J3469" i="13"/>
  <c r="J3470" i="13"/>
  <c r="J3471" i="13"/>
  <c r="J3472" i="13"/>
  <c r="J3473" i="13"/>
  <c r="J3474" i="13"/>
  <c r="J3475" i="13"/>
  <c r="J3476" i="13"/>
  <c r="J3477" i="13"/>
  <c r="J3478" i="13"/>
  <c r="J3479" i="13"/>
  <c r="J3480" i="13"/>
  <c r="J3481" i="13"/>
  <c r="J3482" i="13"/>
  <c r="J3483" i="13"/>
  <c r="J3484" i="13"/>
  <c r="J3485" i="13"/>
  <c r="J3486" i="13"/>
  <c r="J3487" i="13"/>
  <c r="J3488" i="13"/>
  <c r="J3489" i="13"/>
  <c r="J3490" i="13"/>
  <c r="J3491" i="13"/>
  <c r="J3492" i="13"/>
  <c r="J3493" i="13"/>
  <c r="J3494" i="13"/>
  <c r="J3495" i="13"/>
  <c r="J3496" i="13"/>
  <c r="J3497" i="13"/>
  <c r="J3498" i="13"/>
  <c r="J3499" i="13"/>
  <c r="J3500" i="13"/>
  <c r="J3501" i="13"/>
  <c r="J3502" i="13"/>
  <c r="J3503" i="13"/>
  <c r="J3504" i="13"/>
  <c r="J3505" i="13"/>
  <c r="J3506" i="13"/>
  <c r="J3507" i="13"/>
  <c r="J3508" i="13"/>
  <c r="J3509" i="13"/>
  <c r="J3510" i="13"/>
  <c r="J3511" i="13"/>
  <c r="J3512" i="13"/>
  <c r="J3513" i="13"/>
  <c r="J3514" i="13"/>
  <c r="J3515" i="13"/>
  <c r="J3516" i="13"/>
  <c r="J3517" i="13"/>
  <c r="J3518" i="13"/>
  <c r="J3519" i="13"/>
  <c r="J3520" i="13"/>
  <c r="J3521" i="13"/>
  <c r="J3522" i="13"/>
  <c r="J3523" i="13"/>
  <c r="J3524" i="13"/>
  <c r="J3525" i="13"/>
  <c r="J3526" i="13"/>
  <c r="J3527" i="13"/>
  <c r="J3528" i="13"/>
  <c r="J3529" i="13"/>
  <c r="J3530" i="13"/>
  <c r="J3531" i="13"/>
  <c r="J3532" i="13"/>
  <c r="J3533" i="13"/>
  <c r="J3534" i="13"/>
  <c r="J3535" i="13"/>
  <c r="J3536" i="13"/>
  <c r="J3537" i="13"/>
  <c r="J3538" i="13"/>
  <c r="J3539" i="13"/>
  <c r="J3540" i="13"/>
  <c r="J3541" i="13"/>
  <c r="J3542" i="13"/>
  <c r="J3543" i="13"/>
  <c r="J3544" i="13"/>
  <c r="J3545" i="13"/>
  <c r="J3546" i="13"/>
  <c r="J3547" i="13"/>
  <c r="J3548" i="13"/>
  <c r="J3549" i="13"/>
  <c r="J3550" i="13"/>
  <c r="J3551" i="13"/>
  <c r="J3552" i="13"/>
  <c r="J3553" i="13"/>
  <c r="J3554" i="13"/>
  <c r="J3555" i="13"/>
  <c r="J3556" i="13"/>
  <c r="J3557" i="13"/>
  <c r="J3558" i="13"/>
  <c r="J3559" i="13"/>
  <c r="J3560" i="13"/>
  <c r="J3561" i="13"/>
  <c r="J3562" i="13"/>
  <c r="J3563" i="13"/>
  <c r="J3564" i="13"/>
  <c r="J3565" i="13"/>
  <c r="J3566" i="13"/>
  <c r="J3567" i="13"/>
  <c r="J3568" i="13"/>
  <c r="J3569" i="13"/>
  <c r="J3570" i="13"/>
  <c r="J3571" i="13"/>
  <c r="J3572" i="13"/>
  <c r="J3573" i="13"/>
  <c r="J3574" i="13"/>
  <c r="J3575" i="13"/>
  <c r="J3576" i="13"/>
  <c r="J3577" i="13"/>
  <c r="J3578" i="13"/>
  <c r="J3579" i="13"/>
  <c r="J3580" i="13"/>
  <c r="J3581" i="13"/>
  <c r="J3582" i="13"/>
  <c r="J3583" i="13"/>
  <c r="J3584" i="13"/>
  <c r="J3585" i="13"/>
  <c r="J3586" i="13"/>
  <c r="J3587" i="13"/>
  <c r="J3588" i="13"/>
  <c r="J3589" i="13"/>
  <c r="J3590" i="13"/>
  <c r="J3591" i="13"/>
  <c r="J3592" i="13"/>
  <c r="J3593" i="13"/>
  <c r="J3594" i="13"/>
  <c r="J3595" i="13"/>
  <c r="J3596" i="13"/>
  <c r="J3597" i="13"/>
  <c r="J3598" i="13"/>
  <c r="J3599" i="13"/>
  <c r="J3600" i="13"/>
  <c r="J3601" i="13"/>
  <c r="J3602" i="13"/>
  <c r="J3603" i="13"/>
  <c r="J3604" i="13"/>
  <c r="J3605" i="13"/>
  <c r="J3606" i="13"/>
  <c r="J3607" i="13"/>
  <c r="J3608" i="13"/>
  <c r="J3609" i="13"/>
  <c r="J3610" i="13"/>
  <c r="J3611" i="13"/>
  <c r="J3612" i="13"/>
  <c r="J3613" i="13"/>
  <c r="J3614" i="13"/>
  <c r="J3615" i="13"/>
  <c r="J3616" i="13"/>
  <c r="J3617" i="13"/>
  <c r="J3618" i="13"/>
  <c r="J3619" i="13"/>
  <c r="J3620" i="13"/>
  <c r="J3621" i="13"/>
  <c r="J3622" i="13"/>
  <c r="J3623" i="13"/>
  <c r="J3624" i="13"/>
  <c r="J3625" i="13"/>
  <c r="J3626" i="13"/>
  <c r="J3627" i="13"/>
  <c r="J3628" i="13"/>
  <c r="J3629" i="13"/>
  <c r="J3630" i="13"/>
  <c r="J3631" i="13"/>
  <c r="J3632" i="13"/>
  <c r="J3633" i="13"/>
  <c r="J3634" i="13"/>
  <c r="J3635" i="13"/>
  <c r="J3636" i="13"/>
  <c r="J3637" i="13"/>
  <c r="J3638" i="13"/>
  <c r="J3639" i="13"/>
  <c r="J3640" i="13"/>
  <c r="J3641" i="13"/>
  <c r="J3642" i="13"/>
  <c r="J3643" i="13"/>
  <c r="J3644" i="13"/>
  <c r="J3645" i="13"/>
  <c r="J3646" i="13"/>
  <c r="J3647" i="13"/>
  <c r="J3648" i="13"/>
  <c r="J3649" i="13"/>
  <c r="J3650" i="13"/>
  <c r="J3651" i="13"/>
  <c r="J3652" i="13"/>
  <c r="J3653" i="13"/>
  <c r="J3654" i="13"/>
  <c r="J3655" i="13"/>
  <c r="J3656" i="13"/>
  <c r="J3657" i="13"/>
  <c r="J3658" i="13"/>
  <c r="J3659" i="13"/>
  <c r="J3660" i="13"/>
  <c r="J3661" i="13"/>
  <c r="J3662" i="13"/>
  <c r="J3663" i="13"/>
  <c r="J3664" i="13"/>
  <c r="J3665" i="13"/>
  <c r="J3666" i="13"/>
  <c r="J3667" i="13"/>
  <c r="J3668" i="13"/>
  <c r="J3669" i="13"/>
  <c r="J3670" i="13"/>
  <c r="J3671" i="13"/>
  <c r="J3672" i="13"/>
  <c r="J3673" i="13"/>
  <c r="J3674" i="13"/>
  <c r="J3675" i="13"/>
  <c r="J3676" i="13"/>
  <c r="J3677" i="13"/>
  <c r="J3678" i="13"/>
  <c r="J3679" i="13"/>
  <c r="J3680" i="13"/>
  <c r="J3681" i="13"/>
  <c r="J3682" i="13"/>
  <c r="J3683" i="13"/>
  <c r="J3684" i="13"/>
  <c r="J3685" i="13"/>
  <c r="J3686" i="13"/>
  <c r="J3687" i="13"/>
  <c r="J3688" i="13"/>
  <c r="J3689" i="13"/>
  <c r="J3690" i="13"/>
  <c r="J3691" i="13"/>
  <c r="J3692" i="13"/>
  <c r="J3693" i="13"/>
  <c r="J3694" i="13"/>
  <c r="J3695" i="13"/>
  <c r="J3696" i="13"/>
  <c r="J3697" i="13"/>
  <c r="J3698" i="13"/>
  <c r="J3699" i="13"/>
  <c r="J3700" i="13"/>
  <c r="J3701" i="13"/>
  <c r="J3702" i="13"/>
  <c r="J3703" i="13"/>
  <c r="J3704" i="13"/>
  <c r="J3705" i="13"/>
  <c r="J3706" i="13"/>
  <c r="J3707" i="13"/>
  <c r="J3708" i="13"/>
  <c r="J3709" i="13"/>
  <c r="J3710" i="13"/>
  <c r="J3711" i="13"/>
  <c r="J3712" i="13"/>
  <c r="J3713" i="13"/>
  <c r="J3714" i="13"/>
  <c r="J3715" i="13"/>
  <c r="J3716" i="13"/>
  <c r="J3717" i="13"/>
  <c r="J3718" i="13"/>
  <c r="J3719" i="13"/>
  <c r="J3720" i="13"/>
  <c r="J3721" i="13"/>
  <c r="J3722" i="13"/>
  <c r="J3723" i="13"/>
  <c r="J3724" i="13"/>
  <c r="J3725" i="13"/>
  <c r="J3726" i="13"/>
  <c r="J3727" i="13"/>
  <c r="J3728" i="13"/>
  <c r="J3729" i="13"/>
  <c r="J3730" i="13"/>
  <c r="J3731" i="13"/>
  <c r="J3732" i="13"/>
  <c r="J3733" i="13"/>
  <c r="J3734" i="13"/>
  <c r="J3735" i="13"/>
  <c r="J3736" i="13"/>
  <c r="J3737" i="13"/>
  <c r="J3738" i="13"/>
  <c r="J3739" i="13"/>
  <c r="J3740" i="13"/>
  <c r="J3741" i="13"/>
  <c r="J3742" i="13"/>
  <c r="J3743" i="13"/>
  <c r="J3744" i="13"/>
  <c r="J3745" i="13"/>
  <c r="J3746" i="13"/>
  <c r="J3747" i="13"/>
  <c r="J3748" i="13"/>
  <c r="J3749" i="13"/>
  <c r="J3750" i="13"/>
  <c r="J3751" i="13"/>
  <c r="J3752" i="13"/>
  <c r="J3753" i="13"/>
  <c r="J3754" i="13"/>
  <c r="J3755" i="13"/>
  <c r="J3756" i="13"/>
  <c r="J3757" i="13"/>
  <c r="J3758" i="13"/>
  <c r="J3759" i="13"/>
  <c r="J3760" i="13"/>
  <c r="J3761" i="13"/>
  <c r="J3762" i="13"/>
  <c r="J3763" i="13"/>
  <c r="J3764" i="13"/>
  <c r="J3765" i="13"/>
  <c r="J3766" i="13"/>
  <c r="J3767" i="13"/>
  <c r="J3768" i="13"/>
  <c r="J3769" i="13"/>
  <c r="J3770" i="13"/>
  <c r="J3771" i="13"/>
  <c r="J3772" i="13"/>
  <c r="J3773" i="13"/>
  <c r="J3774" i="13"/>
  <c r="J3775" i="13"/>
  <c r="J3776" i="13"/>
  <c r="J3777" i="13"/>
  <c r="J3778" i="13"/>
  <c r="J3779" i="13"/>
  <c r="J3780" i="13"/>
  <c r="J3781" i="13"/>
  <c r="J3782" i="13"/>
  <c r="J3783" i="13"/>
  <c r="J3784" i="13"/>
  <c r="J3785" i="13"/>
  <c r="J3786" i="13"/>
  <c r="J3787" i="13"/>
  <c r="J3788" i="13"/>
  <c r="J3789" i="13"/>
  <c r="J3790" i="13"/>
  <c r="J3791" i="13"/>
  <c r="J3792" i="13"/>
  <c r="J3793" i="13"/>
  <c r="J3794" i="13"/>
  <c r="J3795" i="13"/>
  <c r="J3796" i="13"/>
  <c r="J3797" i="13"/>
  <c r="J3798" i="13"/>
  <c r="J3799" i="13"/>
  <c r="J3800" i="13"/>
  <c r="J3801" i="13"/>
  <c r="J3802" i="13"/>
  <c r="J3803" i="13"/>
  <c r="J3804" i="13"/>
  <c r="J3805" i="13"/>
  <c r="J3806" i="13"/>
  <c r="J3807" i="13"/>
  <c r="J3808" i="13"/>
  <c r="J3809" i="13"/>
  <c r="J3810" i="13"/>
  <c r="J3811" i="13"/>
  <c r="J3812" i="13"/>
  <c r="J3813" i="13"/>
  <c r="J3814" i="13"/>
  <c r="J3815" i="13"/>
  <c r="J3816" i="13"/>
  <c r="J3817" i="13"/>
  <c r="J3818" i="13"/>
  <c r="J3819" i="13"/>
  <c r="J3820" i="13"/>
  <c r="J3821" i="13"/>
  <c r="J3822" i="13"/>
  <c r="J3823" i="13"/>
  <c r="J3824" i="13"/>
  <c r="J3825" i="13"/>
  <c r="J3826" i="13"/>
  <c r="J3827" i="13"/>
  <c r="J3828" i="13"/>
  <c r="J3829" i="13"/>
  <c r="J3830" i="13"/>
  <c r="J3831" i="13"/>
  <c r="J3832" i="13"/>
  <c r="J3833" i="13"/>
  <c r="J3834" i="13"/>
  <c r="J3835" i="13"/>
  <c r="J3836" i="13"/>
  <c r="J3837" i="13"/>
  <c r="J3838" i="13"/>
  <c r="J3839" i="13"/>
  <c r="J3840" i="13"/>
  <c r="J3841" i="13"/>
  <c r="J3842" i="13"/>
  <c r="J3843" i="13"/>
  <c r="J3844" i="13"/>
  <c r="J3845" i="13"/>
  <c r="J3846" i="13"/>
  <c r="J3847" i="13"/>
  <c r="J3848" i="13"/>
  <c r="J3849" i="13"/>
  <c r="J3850" i="13"/>
  <c r="J3851" i="13"/>
  <c r="J3852" i="13"/>
  <c r="J3853" i="13"/>
  <c r="J3854" i="13"/>
  <c r="J3855" i="13"/>
  <c r="J3856" i="13"/>
  <c r="J3857" i="13"/>
  <c r="J3858" i="13"/>
  <c r="J3859" i="13"/>
  <c r="J3860" i="13"/>
  <c r="J3861" i="13"/>
  <c r="J3862" i="13"/>
  <c r="J3863" i="13"/>
  <c r="J3864" i="13"/>
  <c r="J3865" i="13"/>
  <c r="J3866" i="13"/>
  <c r="J3867" i="13"/>
  <c r="J3868" i="13"/>
  <c r="J3869" i="13"/>
  <c r="J3870" i="13"/>
  <c r="J3871" i="13"/>
  <c r="J3872" i="13"/>
  <c r="J3873" i="13"/>
  <c r="J3874" i="13"/>
  <c r="J3875" i="13"/>
  <c r="J3876" i="13"/>
  <c r="J3877" i="13"/>
  <c r="J3878" i="13"/>
  <c r="J3879" i="13"/>
  <c r="J3880" i="13"/>
  <c r="J3881" i="13"/>
  <c r="J3882" i="13"/>
  <c r="J3883" i="13"/>
  <c r="J3884" i="13"/>
  <c r="J3885" i="13"/>
  <c r="J3886" i="13"/>
  <c r="J3887" i="13"/>
  <c r="J3888" i="13"/>
  <c r="J3889" i="13"/>
  <c r="J3890" i="13"/>
  <c r="J3891" i="13"/>
  <c r="J3892" i="13"/>
  <c r="J3893" i="13"/>
  <c r="J3894" i="13"/>
  <c r="J3895" i="13"/>
  <c r="J3896" i="13"/>
  <c r="J3897" i="13"/>
  <c r="J3898" i="13"/>
  <c r="J3899" i="13"/>
  <c r="J3900" i="13"/>
  <c r="J3901" i="13"/>
  <c r="J3902" i="13"/>
  <c r="J3903" i="13"/>
  <c r="J3904" i="13"/>
  <c r="J3905" i="13"/>
  <c r="J3906" i="13"/>
  <c r="J3907" i="13"/>
  <c r="J3908" i="13"/>
  <c r="J3909" i="13"/>
  <c r="J3910" i="13"/>
  <c r="J3911" i="13"/>
  <c r="J3912" i="13"/>
  <c r="J3913" i="13"/>
  <c r="J3914" i="13"/>
  <c r="J3915" i="13"/>
  <c r="J3916" i="13"/>
  <c r="J3917" i="13"/>
  <c r="J3918" i="13"/>
  <c r="J3919" i="13"/>
  <c r="J3920" i="13"/>
  <c r="J3921" i="13"/>
  <c r="J3922" i="13"/>
  <c r="J3923" i="13"/>
  <c r="J3924" i="13"/>
  <c r="J3925" i="13"/>
  <c r="J3926" i="13"/>
  <c r="J3927" i="13"/>
  <c r="J3928" i="13"/>
  <c r="J3929" i="13"/>
  <c r="J3930" i="13"/>
  <c r="J3931" i="13"/>
  <c r="J3932" i="13"/>
  <c r="J3933" i="13"/>
  <c r="J3934" i="13"/>
  <c r="J3935" i="13"/>
  <c r="J3936" i="13"/>
  <c r="J3937" i="13"/>
  <c r="J3938" i="13"/>
  <c r="J3939" i="13"/>
  <c r="J3940" i="13"/>
  <c r="J3941" i="13"/>
  <c r="J3942" i="13"/>
  <c r="J3943" i="13"/>
  <c r="J3944" i="13"/>
  <c r="J3945" i="13"/>
  <c r="J3946" i="13"/>
  <c r="J3947" i="13"/>
  <c r="J3948" i="13"/>
  <c r="J3949" i="13"/>
  <c r="J3950" i="13"/>
  <c r="J3951" i="13"/>
  <c r="J3952" i="13"/>
  <c r="J3953" i="13"/>
  <c r="J3954" i="13"/>
  <c r="J3955" i="13"/>
  <c r="J3956" i="13"/>
  <c r="J3957" i="13"/>
  <c r="J3958" i="13"/>
  <c r="J3959" i="13"/>
  <c r="J3960" i="13"/>
  <c r="J3961" i="13"/>
  <c r="J3962" i="13"/>
  <c r="J3963" i="13"/>
  <c r="J3964" i="13"/>
  <c r="J3965" i="13"/>
  <c r="J3966" i="13"/>
  <c r="J3967" i="13"/>
  <c r="J3968" i="13"/>
  <c r="J3969" i="13"/>
  <c r="J3970" i="13"/>
  <c r="J3971" i="13"/>
  <c r="J3972" i="13"/>
  <c r="J3973" i="13"/>
  <c r="J3974" i="13"/>
  <c r="J3975" i="13"/>
  <c r="J3976" i="13"/>
  <c r="J3977" i="13"/>
  <c r="J3978" i="13"/>
  <c r="J3979" i="13"/>
  <c r="J3980" i="13"/>
  <c r="J3981" i="13"/>
  <c r="J3982" i="13"/>
  <c r="J3983" i="13"/>
  <c r="J3984" i="13"/>
  <c r="J3985" i="13"/>
  <c r="J3986" i="13"/>
  <c r="J3987" i="13"/>
  <c r="J3988" i="13"/>
  <c r="J3989" i="13"/>
  <c r="J3990" i="13"/>
  <c r="J3991" i="13"/>
  <c r="J3992" i="13"/>
  <c r="J3993" i="13"/>
  <c r="J3994" i="13"/>
  <c r="J3995" i="13"/>
  <c r="J3996" i="13"/>
  <c r="J3997" i="13"/>
  <c r="J3998" i="13"/>
  <c r="J3999" i="13"/>
  <c r="J4000" i="13"/>
  <c r="J4001" i="13"/>
  <c r="J4002" i="13"/>
  <c r="J4003" i="13"/>
  <c r="J4004" i="13"/>
  <c r="J4005" i="13"/>
  <c r="J4006" i="13"/>
  <c r="J4007" i="13"/>
  <c r="J4008" i="13"/>
  <c r="J4009" i="13"/>
  <c r="J4010" i="13"/>
  <c r="J4011" i="13"/>
  <c r="J4012" i="13"/>
  <c r="J4013" i="13"/>
  <c r="J4014" i="13"/>
  <c r="J4015" i="13"/>
  <c r="J4016" i="13"/>
  <c r="J4017" i="13"/>
  <c r="J4018" i="13"/>
  <c r="J4019" i="13"/>
  <c r="J4020" i="13"/>
  <c r="J4021" i="13"/>
  <c r="J4022" i="13"/>
  <c r="J4023" i="13"/>
  <c r="J4024" i="13"/>
  <c r="J4025" i="13"/>
  <c r="J4026" i="13"/>
  <c r="J4027" i="13"/>
  <c r="J4028" i="13"/>
  <c r="J4029" i="13"/>
  <c r="J4030" i="13"/>
  <c r="J4031" i="13"/>
  <c r="J4032" i="13"/>
  <c r="J4033" i="13"/>
  <c r="J4034" i="13"/>
  <c r="J4035" i="13"/>
  <c r="J4036" i="13"/>
  <c r="J4037" i="13"/>
  <c r="J4038" i="13"/>
  <c r="J4039" i="13"/>
  <c r="J4040" i="13"/>
  <c r="J4041" i="13"/>
  <c r="J4042" i="13"/>
  <c r="J4043" i="13"/>
  <c r="J4044" i="13"/>
  <c r="J4045" i="13"/>
  <c r="J4046" i="13"/>
  <c r="H54" i="1"/>
  <c r="H55" i="1"/>
  <c r="H56" i="1"/>
  <c r="H57" i="1"/>
  <c r="H58" i="1"/>
  <c r="H59" i="1"/>
  <c r="H60" i="1"/>
  <c r="H61" i="1"/>
  <c r="J55" i="1"/>
  <c r="O55" i="1" s="1"/>
  <c r="J56" i="1"/>
  <c r="O56" i="1" s="1"/>
  <c r="J57" i="1"/>
  <c r="O57" i="1" s="1"/>
  <c r="J58" i="1"/>
  <c r="O58" i="1" s="1"/>
  <c r="J59" i="1"/>
  <c r="O59" i="1" s="1"/>
  <c r="J60" i="1"/>
  <c r="O60" i="1" s="1"/>
  <c r="J61" i="1"/>
  <c r="O61" i="1" s="1"/>
  <c r="J54" i="1"/>
  <c r="O54" i="1" s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3" i="1"/>
  <c r="H324" i="1"/>
  <c r="H325" i="1"/>
  <c r="H326" i="1"/>
  <c r="H327" i="1"/>
  <c r="H328" i="1"/>
  <c r="H329" i="1"/>
  <c r="H330" i="1"/>
  <c r="H62" i="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30" i="11"/>
  <c r="G131" i="11"/>
  <c r="G132" i="11"/>
  <c r="G134" i="11"/>
  <c r="G135" i="11"/>
  <c r="G136" i="11"/>
  <c r="G137" i="11"/>
  <c r="G138" i="11"/>
  <c r="G139" i="11"/>
  <c r="G140" i="11"/>
  <c r="G141" i="11"/>
  <c r="G142" i="11"/>
  <c r="G143" i="11"/>
  <c r="G145" i="11"/>
  <c r="G147" i="11"/>
  <c r="G148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3" i="11"/>
  <c r="G174" i="11"/>
  <c r="G175" i="11"/>
  <c r="G176" i="11"/>
  <c r="G177" i="11"/>
  <c r="G178" i="11"/>
  <c r="G179" i="11"/>
  <c r="G180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1" i="11"/>
  <c r="G202" i="11"/>
  <c r="G204" i="11"/>
  <c r="G205" i="11"/>
  <c r="G206" i="11"/>
  <c r="G208" i="11"/>
  <c r="G209" i="11"/>
  <c r="G210" i="11"/>
  <c r="G211" i="11"/>
  <c r="G212" i="11"/>
  <c r="G213" i="11"/>
  <c r="G214" i="11"/>
  <c r="G215" i="11"/>
  <c r="G216" i="11"/>
  <c r="G217" i="11"/>
  <c r="G218" i="11"/>
  <c r="G220" i="11"/>
  <c r="G221" i="11"/>
  <c r="G222" i="11"/>
  <c r="G224" i="11"/>
  <c r="G225" i="11"/>
  <c r="G226" i="11"/>
  <c r="G227" i="11"/>
  <c r="G228" i="11"/>
  <c r="G229" i="11"/>
  <c r="G230" i="11"/>
  <c r="G231" i="11"/>
  <c r="G232" i="11"/>
  <c r="G233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2" i="11"/>
  <c r="G253" i="11"/>
  <c r="G254" i="11"/>
  <c r="G255" i="11"/>
  <c r="G256" i="11"/>
  <c r="G258" i="11"/>
  <c r="G259" i="11"/>
  <c r="G260" i="11"/>
  <c r="G261" i="11"/>
  <c r="G262" i="11"/>
  <c r="G263" i="11"/>
  <c r="G264" i="11"/>
  <c r="G265" i="11"/>
  <c r="G266" i="11"/>
  <c r="G267" i="11"/>
  <c r="G268" i="11"/>
  <c r="G270" i="11"/>
  <c r="G271" i="11"/>
  <c r="G272" i="11"/>
  <c r="G273" i="11"/>
  <c r="G274" i="11"/>
  <c r="G275" i="11"/>
  <c r="G276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45" i="11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4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6" i="9"/>
  <c r="G127" i="9"/>
  <c r="G128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43" i="9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4" i="2"/>
  <c r="I315" i="2"/>
  <c r="I316" i="2"/>
  <c r="I317" i="2"/>
  <c r="I318" i="2"/>
  <c r="I319" i="2"/>
  <c r="I320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4" i="3"/>
  <c r="H225" i="3"/>
  <c r="H226" i="3"/>
  <c r="H227" i="3"/>
  <c r="H228" i="3"/>
  <c r="H229" i="3"/>
  <c r="H230" i="3"/>
  <c r="H231" i="3"/>
  <c r="H232" i="3"/>
  <c r="H233" i="3"/>
  <c r="H234" i="3"/>
  <c r="H21" i="3"/>
  <c r="AI44" i="3"/>
  <c r="AI46" i="3"/>
  <c r="AI47" i="3"/>
  <c r="J44" i="3"/>
  <c r="J45" i="3"/>
  <c r="J46" i="3"/>
  <c r="J47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4" i="8"/>
  <c r="G455" i="8"/>
  <c r="G456" i="8"/>
  <c r="G457" i="8"/>
  <c r="G458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6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30" i="8"/>
  <c r="G531" i="8"/>
  <c r="G532" i="8"/>
  <c r="G533" i="8"/>
  <c r="G534" i="8"/>
  <c r="G535" i="8"/>
  <c r="G536" i="8"/>
  <c r="G537" i="8"/>
  <c r="G538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7" i="8"/>
  <c r="G558" i="8"/>
  <c r="G559" i="8"/>
  <c r="G560" i="8"/>
  <c r="G561" i="8"/>
  <c r="G562" i="8"/>
  <c r="G563" i="8"/>
  <c r="G565" i="8"/>
  <c r="G567" i="8"/>
  <c r="G568" i="8"/>
  <c r="G569" i="8"/>
  <c r="G570" i="8"/>
  <c r="G571" i="8"/>
  <c r="G572" i="8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88" i="8"/>
  <c r="G589" i="8"/>
  <c r="G590" i="8"/>
  <c r="G591" i="8"/>
  <c r="G592" i="8"/>
  <c r="G593" i="8"/>
  <c r="G594" i="8"/>
  <c r="G595" i="8"/>
  <c r="G596" i="8"/>
  <c r="G597" i="8"/>
  <c r="G599" i="8"/>
  <c r="G600" i="8"/>
  <c r="G602" i="8"/>
  <c r="G603" i="8"/>
  <c r="G604" i="8"/>
  <c r="G605" i="8"/>
  <c r="G606" i="8"/>
  <c r="G607" i="8"/>
  <c r="G608" i="8"/>
  <c r="G610" i="8"/>
  <c r="G611" i="8"/>
  <c r="G613" i="8"/>
  <c r="G614" i="8"/>
  <c r="G615" i="8"/>
  <c r="G616" i="8"/>
  <c r="G617" i="8"/>
  <c r="G618" i="8"/>
  <c r="G619" i="8"/>
  <c r="G620" i="8"/>
  <c r="G622" i="8"/>
  <c r="G623" i="8"/>
  <c r="G624" i="8"/>
  <c r="G625" i="8"/>
  <c r="G626" i="8"/>
  <c r="G628" i="8"/>
  <c r="G629" i="8"/>
  <c r="G630" i="8"/>
  <c r="G631" i="8"/>
  <c r="G632" i="8"/>
  <c r="G633" i="8"/>
  <c r="G634" i="8"/>
  <c r="G635" i="8"/>
  <c r="G636" i="8"/>
  <c r="G638" i="8"/>
  <c r="G640" i="8"/>
  <c r="G641" i="8"/>
  <c r="G642" i="8"/>
  <c r="G643" i="8"/>
  <c r="G644" i="8"/>
  <c r="G645" i="8"/>
  <c r="G646" i="8"/>
  <c r="G647" i="8"/>
  <c r="G648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8" i="8"/>
  <c r="G329" i="8"/>
  <c r="G330" i="8"/>
  <c r="G331" i="8"/>
  <c r="G332" i="8"/>
  <c r="G33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2" i="8"/>
  <c r="G183" i="8"/>
  <c r="G184" i="8"/>
  <c r="G185" i="8"/>
  <c r="G186" i="8"/>
  <c r="R114" i="8"/>
  <c r="S114" i="8"/>
  <c r="T114" i="8"/>
  <c r="M115" i="8"/>
  <c r="Q115" i="8"/>
  <c r="R116" i="8"/>
  <c r="S116" i="8"/>
  <c r="N115" i="8"/>
  <c r="N116" i="8"/>
  <c r="N117" i="8"/>
  <c r="N118" i="8"/>
  <c r="P114" i="8"/>
  <c r="P115" i="8"/>
  <c r="P116" i="8"/>
  <c r="P117" i="8"/>
  <c r="P118" i="8"/>
  <c r="T117" i="8"/>
  <c r="T118" i="8"/>
  <c r="R119" i="8"/>
  <c r="O114" i="8"/>
  <c r="O115" i="8"/>
  <c r="O116" i="8"/>
  <c r="O117" i="8"/>
  <c r="O118" i="8"/>
  <c r="O119" i="8"/>
  <c r="O120" i="8"/>
  <c r="O121" i="8"/>
  <c r="P120" i="8"/>
  <c r="P121" i="8"/>
  <c r="P122" i="8"/>
  <c r="P123" i="8"/>
  <c r="M117" i="8"/>
  <c r="M118" i="8"/>
  <c r="M119" i="8"/>
  <c r="M120" i="8"/>
  <c r="M121" i="8"/>
  <c r="M122" i="8"/>
  <c r="M123" i="8"/>
  <c r="M124" i="8"/>
  <c r="M125" i="8"/>
  <c r="P125" i="8"/>
  <c r="P126" i="8"/>
  <c r="S118" i="8"/>
  <c r="S119" i="8"/>
  <c r="S120" i="8"/>
  <c r="S121" i="8"/>
  <c r="S122" i="8"/>
  <c r="S123" i="8"/>
  <c r="S124" i="8"/>
  <c r="S125" i="8"/>
  <c r="S126" i="8"/>
  <c r="M127" i="8"/>
  <c r="Q118" i="8"/>
  <c r="Q119" i="8"/>
  <c r="Q120" i="8"/>
  <c r="Q121" i="8"/>
  <c r="Q122" i="8"/>
  <c r="Q123" i="8"/>
  <c r="Q124" i="8"/>
  <c r="Q125" i="8"/>
  <c r="Q126" i="8"/>
  <c r="Q127" i="8"/>
  <c r="P128" i="8"/>
  <c r="Q128" i="8"/>
  <c r="N121" i="8"/>
  <c r="N122" i="8"/>
  <c r="N123" i="8"/>
  <c r="N124" i="8"/>
  <c r="N125" i="8"/>
  <c r="N126" i="8"/>
  <c r="N127" i="8"/>
  <c r="N128" i="8"/>
  <c r="N129" i="8"/>
  <c r="N130" i="8"/>
  <c r="N131" i="8"/>
  <c r="N132" i="8"/>
  <c r="N133" i="8"/>
  <c r="V114" i="8"/>
  <c r="V115" i="8"/>
  <c r="V116" i="8"/>
  <c r="V117" i="8"/>
  <c r="V118" i="8"/>
  <c r="V119" i="8"/>
  <c r="V120" i="8"/>
  <c r="V121" i="8"/>
  <c r="V122" i="8"/>
  <c r="V123" i="8"/>
  <c r="V124" i="8"/>
  <c r="V125" i="8"/>
  <c r="V126" i="8"/>
  <c r="V127" i="8"/>
  <c r="V128" i="8"/>
  <c r="V129" i="8"/>
  <c r="V130" i="8"/>
  <c r="V131" i="8"/>
  <c r="V132" i="8"/>
  <c r="V133" i="8"/>
  <c r="V134" i="8"/>
  <c r="V135" i="8"/>
  <c r="V136" i="8"/>
  <c r="O126" i="8"/>
  <c r="O127" i="8"/>
  <c r="O128" i="8"/>
  <c r="O129" i="8"/>
  <c r="O130" i="8"/>
  <c r="O131" i="8"/>
  <c r="O132" i="8"/>
  <c r="O133" i="8"/>
  <c r="O134" i="8"/>
  <c r="O135" i="8"/>
  <c r="O136" i="8"/>
  <c r="O137" i="8"/>
  <c r="Q130" i="8"/>
  <c r="Q131" i="8"/>
  <c r="Q132" i="8"/>
  <c r="Q133" i="8"/>
  <c r="Q134" i="8"/>
  <c r="Q135" i="8"/>
  <c r="Q136" i="8"/>
  <c r="Q137" i="8"/>
  <c r="S129" i="8"/>
  <c r="S130" i="8"/>
  <c r="S131" i="8"/>
  <c r="S132" i="8"/>
  <c r="S133" i="8"/>
  <c r="S134" i="8"/>
  <c r="S135" i="8"/>
  <c r="S136" i="8"/>
  <c r="S137" i="8"/>
  <c r="U114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N135" i="8"/>
  <c r="N136" i="8"/>
  <c r="N137" i="8"/>
  <c r="N90" i="8"/>
  <c r="P130" i="8"/>
  <c r="P131" i="8"/>
  <c r="P132" i="8"/>
  <c r="P133" i="8"/>
  <c r="P134" i="8"/>
  <c r="P135" i="8"/>
  <c r="P136" i="8"/>
  <c r="P137" i="8"/>
  <c r="P90" i="8"/>
  <c r="R121" i="8"/>
  <c r="R122" i="8"/>
  <c r="R123" i="8"/>
  <c r="R124" i="8"/>
  <c r="R125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90" i="8"/>
  <c r="N91" i="8"/>
  <c r="O91" i="8"/>
  <c r="N92" i="8"/>
  <c r="O92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90" i="8"/>
  <c r="T91" i="8"/>
  <c r="Q92" i="8"/>
  <c r="M129" i="8"/>
  <c r="M130" i="8"/>
  <c r="M131" i="8"/>
  <c r="M132" i="8"/>
  <c r="M133" i="8"/>
  <c r="M134" i="8"/>
  <c r="M135" i="8"/>
  <c r="M136" i="8"/>
  <c r="M137" i="8"/>
  <c r="M90" i="8"/>
  <c r="M91" i="8"/>
  <c r="M92" i="8"/>
  <c r="M93" i="8"/>
  <c r="O93" i="8"/>
  <c r="P93" i="8"/>
  <c r="S93" i="8"/>
  <c r="M94" i="8"/>
  <c r="N94" i="8"/>
  <c r="O94" i="8"/>
  <c r="Q94" i="8"/>
  <c r="R94" i="8"/>
  <c r="S94" i="8"/>
  <c r="T94" i="8"/>
  <c r="P95" i="8"/>
  <c r="Q95" i="8"/>
  <c r="R95" i="8"/>
  <c r="T95" i="8"/>
  <c r="U95" i="8"/>
  <c r="Q96" i="8"/>
  <c r="R96" i="8"/>
  <c r="S96" i="8"/>
  <c r="V90" i="8"/>
  <c r="V91" i="8"/>
  <c r="V92" i="8"/>
  <c r="V93" i="8"/>
  <c r="V94" i="8"/>
  <c r="V95" i="8"/>
  <c r="V96" i="8"/>
  <c r="M96" i="8"/>
  <c r="M97" i="8"/>
  <c r="P97" i="8"/>
  <c r="Q97" i="8"/>
  <c r="R97" i="8"/>
  <c r="S97" i="8"/>
  <c r="T97" i="8"/>
  <c r="U97" i="8"/>
  <c r="V97" i="8"/>
  <c r="S98" i="8"/>
  <c r="T98" i="8"/>
  <c r="U98" i="8"/>
  <c r="V98" i="8"/>
  <c r="P98" i="8"/>
  <c r="Q98" i="8"/>
  <c r="P99" i="8"/>
  <c r="Q99" i="8"/>
  <c r="R99" i="8"/>
  <c r="S99" i="8"/>
  <c r="T99" i="8"/>
  <c r="U99" i="8"/>
  <c r="V99" i="8"/>
  <c r="P100" i="8"/>
  <c r="Q100" i="8"/>
  <c r="R100" i="8"/>
  <c r="S100" i="8"/>
  <c r="T100" i="8"/>
  <c r="U100" i="8"/>
  <c r="M99" i="8"/>
  <c r="M100" i="8"/>
  <c r="M101" i="8"/>
  <c r="O96" i="8"/>
  <c r="O97" i="8"/>
  <c r="O98" i="8"/>
  <c r="O99" i="8"/>
  <c r="O100" i="8"/>
  <c r="O101" i="8"/>
  <c r="P101" i="8"/>
  <c r="Q101" i="8"/>
  <c r="R101" i="8"/>
  <c r="S101" i="8"/>
  <c r="T101" i="8"/>
  <c r="P102" i="8"/>
  <c r="Q102" i="8"/>
  <c r="R102" i="8"/>
  <c r="S102" i="8"/>
  <c r="T102" i="8"/>
  <c r="U101" i="8"/>
  <c r="V101" i="8"/>
  <c r="U102" i="8"/>
  <c r="V102" i="8"/>
  <c r="U103" i="8"/>
  <c r="V103" i="8"/>
  <c r="U104" i="8"/>
  <c r="V104" i="8"/>
  <c r="U105" i="8"/>
  <c r="V105" i="8"/>
  <c r="U106" i="8"/>
  <c r="V106" i="8"/>
  <c r="U107" i="8"/>
  <c r="V107" i="8"/>
  <c r="U108" i="8"/>
  <c r="V108" i="8"/>
  <c r="O103" i="8"/>
  <c r="P103" i="8"/>
  <c r="Q103" i="8"/>
  <c r="R103" i="8"/>
  <c r="S103" i="8"/>
  <c r="T103" i="8"/>
  <c r="O104" i="8"/>
  <c r="P104" i="8"/>
  <c r="Q104" i="8"/>
  <c r="R104" i="8"/>
  <c r="S104" i="8"/>
  <c r="T104" i="8"/>
  <c r="O105" i="8"/>
  <c r="P105" i="8"/>
  <c r="Q105" i="8"/>
  <c r="R105" i="8"/>
  <c r="S105" i="8"/>
  <c r="T105" i="8"/>
  <c r="O106" i="8"/>
  <c r="P106" i="8"/>
  <c r="Q106" i="8"/>
  <c r="R106" i="8"/>
  <c r="S106" i="8"/>
  <c r="T106" i="8"/>
  <c r="N97" i="8"/>
  <c r="N98" i="8"/>
  <c r="N99" i="8"/>
  <c r="N100" i="8"/>
  <c r="N101" i="8"/>
  <c r="N102" i="8"/>
  <c r="N103" i="8"/>
  <c r="N104" i="8"/>
  <c r="N105" i="8"/>
  <c r="M103" i="8"/>
  <c r="M104" i="8"/>
  <c r="M105" i="8"/>
  <c r="M106" i="8"/>
  <c r="M107" i="8"/>
  <c r="N107" i="8"/>
  <c r="O107" i="8"/>
  <c r="P107" i="8"/>
  <c r="Q107" i="8"/>
  <c r="R107" i="8"/>
  <c r="S107" i="8"/>
  <c r="T107" i="8"/>
  <c r="M108" i="8"/>
  <c r="N108" i="8"/>
  <c r="O108" i="8"/>
  <c r="P108" i="8"/>
  <c r="Q108" i="8"/>
  <c r="R108" i="8"/>
  <c r="S108" i="8"/>
  <c r="M109" i="8"/>
  <c r="N109" i="8"/>
  <c r="O109" i="8"/>
  <c r="P109" i="8"/>
  <c r="R109" i="8"/>
  <c r="S109" i="8"/>
  <c r="T109" i="8"/>
  <c r="U109" i="8"/>
  <c r="V109" i="8"/>
  <c r="M110" i="8"/>
  <c r="N110" i="8"/>
  <c r="P110" i="8"/>
  <c r="Q110" i="8"/>
  <c r="R110" i="8"/>
  <c r="S110" i="8"/>
  <c r="T110" i="8"/>
  <c r="U110" i="8"/>
  <c r="V110" i="8"/>
  <c r="N111" i="8"/>
  <c r="O111" i="8"/>
  <c r="P111" i="8"/>
  <c r="Q111" i="8"/>
  <c r="R111" i="8"/>
  <c r="S111" i="8"/>
  <c r="T111" i="8"/>
  <c r="U111" i="8"/>
  <c r="V111" i="8"/>
  <c r="M112" i="8"/>
  <c r="N112" i="8"/>
  <c r="O112" i="8"/>
  <c r="P112" i="8"/>
  <c r="Q112" i="8"/>
  <c r="R112" i="8"/>
  <c r="S112" i="8"/>
  <c r="T112" i="8"/>
  <c r="U112" i="8"/>
  <c r="V112" i="8"/>
  <c r="M113" i="8"/>
  <c r="N113" i="8"/>
  <c r="O113" i="8"/>
  <c r="P113" i="8"/>
  <c r="Q113" i="8"/>
  <c r="R113" i="8"/>
  <c r="S113" i="8"/>
  <c r="T113" i="8"/>
  <c r="U113" i="8"/>
  <c r="V113" i="8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3" i="7"/>
  <c r="G314" i="7"/>
  <c r="G315" i="7"/>
  <c r="G316" i="7"/>
  <c r="G317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4" i="7"/>
  <c r="G435" i="7"/>
  <c r="G436" i="7"/>
  <c r="G437" i="7"/>
  <c r="G438" i="7"/>
  <c r="G439" i="7"/>
  <c r="G440" i="7"/>
  <c r="G441" i="7"/>
  <c r="G443" i="7"/>
  <c r="G444" i="7"/>
  <c r="G445" i="7"/>
  <c r="G446" i="7"/>
  <c r="G447" i="7"/>
  <c r="G448" i="7"/>
  <c r="G449" i="7"/>
  <c r="G450" i="7"/>
  <c r="G451" i="7"/>
  <c r="G452" i="7"/>
  <c r="G453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1" i="7"/>
  <c r="G512" i="7"/>
  <c r="G513" i="7"/>
  <c r="G514" i="7"/>
  <c r="G515" i="7"/>
  <c r="G516" i="7"/>
  <c r="G517" i="7"/>
  <c r="G518" i="7"/>
  <c r="G519" i="7"/>
  <c r="G520" i="7"/>
  <c r="G522" i="7"/>
  <c r="G523" i="7"/>
  <c r="G524" i="7"/>
  <c r="G525" i="7"/>
  <c r="G526" i="7"/>
  <c r="G527" i="7"/>
  <c r="G528" i="7"/>
  <c r="G529" i="7"/>
  <c r="G530" i="7"/>
  <c r="G531" i="7"/>
  <c r="G532" i="7"/>
  <c r="G534" i="7"/>
  <c r="G535" i="7"/>
  <c r="G536" i="7"/>
  <c r="G537" i="7"/>
  <c r="G538" i="7"/>
  <c r="G539" i="7"/>
  <c r="G541" i="7"/>
  <c r="G542" i="7"/>
  <c r="G543" i="7"/>
  <c r="G544" i="7"/>
  <c r="G546" i="7"/>
  <c r="G547" i="7"/>
  <c r="G548" i="7"/>
  <c r="G549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6" i="7"/>
  <c r="G567" i="7"/>
  <c r="G568" i="7"/>
  <c r="G569" i="7"/>
  <c r="G570" i="7"/>
  <c r="G571" i="7"/>
  <c r="G573" i="7"/>
  <c r="G574" i="7"/>
  <c r="G575" i="7"/>
  <c r="G576" i="7"/>
  <c r="G577" i="7"/>
  <c r="G579" i="7"/>
  <c r="G580" i="7"/>
  <c r="G581" i="7"/>
  <c r="G583" i="7"/>
  <c r="G584" i="7"/>
  <c r="G585" i="7"/>
  <c r="G586" i="7"/>
  <c r="G587" i="7"/>
  <c r="G588" i="7"/>
  <c r="G589" i="7"/>
  <c r="G590" i="7"/>
  <c r="G591" i="7"/>
  <c r="G592" i="7"/>
  <c r="G593" i="7"/>
  <c r="G595" i="7"/>
  <c r="G596" i="7"/>
  <c r="G597" i="7"/>
  <c r="G598" i="7"/>
  <c r="G599" i="7"/>
  <c r="G600" i="7"/>
  <c r="G601" i="7"/>
  <c r="G602" i="7"/>
  <c r="G603" i="7"/>
  <c r="G604" i="7"/>
  <c r="G605" i="7"/>
  <c r="G607" i="7"/>
  <c r="G608" i="7"/>
  <c r="G609" i="7"/>
  <c r="G611" i="7"/>
  <c r="G612" i="7"/>
  <c r="G613" i="7"/>
  <c r="G614" i="7"/>
  <c r="G615" i="7"/>
  <c r="G616" i="7"/>
  <c r="G617" i="7"/>
  <c r="G619" i="7"/>
  <c r="G620" i="7"/>
  <c r="G622" i="7"/>
  <c r="G623" i="7"/>
  <c r="G624" i="7"/>
  <c r="G625" i="7"/>
  <c r="G626" i="7"/>
  <c r="G627" i="7"/>
  <c r="G629" i="7"/>
  <c r="G630" i="7"/>
  <c r="G631" i="7"/>
  <c r="G632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2" i="7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33" i="6"/>
  <c r="G334" i="6"/>
  <c r="G335" i="6"/>
  <c r="G336" i="6"/>
  <c r="G337" i="6"/>
  <c r="G338" i="6"/>
  <c r="G340" i="6"/>
  <c r="G341" i="6"/>
  <c r="G342" i="6"/>
  <c r="G343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9" i="6"/>
  <c r="G370" i="6"/>
  <c r="G371" i="6"/>
  <c r="G372" i="6"/>
  <c r="G373" i="6"/>
  <c r="G374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9" i="6"/>
  <c r="G450" i="6"/>
  <c r="G452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90" i="6"/>
  <c r="G491" i="6"/>
  <c r="G492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2" i="6"/>
  <c r="G523" i="6"/>
  <c r="G524" i="6"/>
  <c r="G525" i="6"/>
  <c r="G526" i="6"/>
  <c r="G527" i="6"/>
  <c r="G528" i="6"/>
  <c r="G529" i="6"/>
  <c r="G530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3" i="6"/>
  <c r="G554" i="6"/>
  <c r="G556" i="6"/>
  <c r="G557" i="6"/>
  <c r="G558" i="6"/>
  <c r="G559" i="6"/>
  <c r="G560" i="6"/>
  <c r="G561" i="6"/>
  <c r="G562" i="6"/>
  <c r="G563" i="6"/>
  <c r="G566" i="6"/>
  <c r="G567" i="6"/>
  <c r="G568" i="6"/>
  <c r="G569" i="6"/>
  <c r="G570" i="6"/>
  <c r="G572" i="6"/>
  <c r="G573" i="6"/>
  <c r="G574" i="6"/>
  <c r="G576" i="6"/>
  <c r="G577" i="6"/>
  <c r="G578" i="6"/>
  <c r="G579" i="6"/>
  <c r="G580" i="6"/>
  <c r="G581" i="6"/>
  <c r="G582" i="6"/>
  <c r="G583" i="6"/>
  <c r="G585" i="6"/>
  <c r="G586" i="6"/>
  <c r="G587" i="6"/>
  <c r="G588" i="6"/>
  <c r="G589" i="6"/>
  <c r="G591" i="6"/>
  <c r="G592" i="6"/>
  <c r="G594" i="6"/>
  <c r="G595" i="6"/>
  <c r="G596" i="6"/>
  <c r="G597" i="6"/>
  <c r="G598" i="6"/>
  <c r="G599" i="6"/>
  <c r="G600" i="6"/>
  <c r="G601" i="6"/>
  <c r="G602" i="6"/>
  <c r="G603" i="6"/>
  <c r="G607" i="6"/>
  <c r="G608" i="6"/>
  <c r="G609" i="6"/>
  <c r="G610" i="6"/>
  <c r="G611" i="6"/>
  <c r="G613" i="6"/>
  <c r="G614" i="6"/>
  <c r="G615" i="6"/>
  <c r="G616" i="6"/>
  <c r="G617" i="6"/>
  <c r="G618" i="6"/>
  <c r="G619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4" i="6"/>
  <c r="G636" i="6"/>
  <c r="G637" i="6"/>
  <c r="G638" i="6"/>
  <c r="G639" i="6"/>
  <c r="G640" i="6"/>
  <c r="G641" i="6"/>
  <c r="G642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9" i="6"/>
  <c r="G330" i="6"/>
  <c r="G331" i="6"/>
  <c r="G332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K114" i="6"/>
  <c r="M114" i="6"/>
  <c r="O114" i="6"/>
  <c r="P114" i="6"/>
  <c r="Q114" i="6"/>
  <c r="Z114" i="6"/>
  <c r="AB114" i="6"/>
  <c r="AC114" i="6"/>
  <c r="AD114" i="6"/>
  <c r="AE114" i="6"/>
  <c r="AF114" i="6"/>
  <c r="AG114" i="6"/>
  <c r="AH114" i="6"/>
  <c r="AC115" i="6"/>
  <c r="AD115" i="6"/>
  <c r="AE115" i="6"/>
  <c r="AF115" i="6"/>
  <c r="AG115" i="6"/>
  <c r="AH115" i="6"/>
  <c r="K115" i="6"/>
  <c r="L115" i="6"/>
  <c r="N115" i="6"/>
  <c r="O115" i="6"/>
  <c r="P115" i="6"/>
  <c r="Q115" i="6"/>
  <c r="U115" i="6"/>
  <c r="V115" i="6"/>
  <c r="W115" i="6"/>
  <c r="X115" i="6"/>
  <c r="U116" i="6"/>
  <c r="V116" i="6"/>
  <c r="W116" i="6"/>
  <c r="X116" i="6"/>
  <c r="U117" i="6"/>
  <c r="V117" i="6"/>
  <c r="W117" i="6"/>
  <c r="X117" i="6"/>
  <c r="U118" i="6"/>
  <c r="V118" i="6"/>
  <c r="W118" i="6"/>
  <c r="X118" i="6"/>
  <c r="U119" i="6"/>
  <c r="V119" i="6"/>
  <c r="W119" i="6"/>
  <c r="X119" i="6"/>
  <c r="U120" i="6"/>
  <c r="V120" i="6"/>
  <c r="W120" i="6"/>
  <c r="X120" i="6"/>
  <c r="U121" i="6"/>
  <c r="V121" i="6"/>
  <c r="W121" i="6"/>
  <c r="X121" i="6"/>
  <c r="U122" i="6"/>
  <c r="V122" i="6"/>
  <c r="W122" i="6"/>
  <c r="X122" i="6"/>
  <c r="AA115" i="6"/>
  <c r="K116" i="6"/>
  <c r="L116" i="6"/>
  <c r="M116" i="6"/>
  <c r="N116" i="6"/>
  <c r="O116" i="6"/>
  <c r="P116" i="6"/>
  <c r="R114" i="6"/>
  <c r="R115" i="6"/>
  <c r="R116" i="6"/>
  <c r="AA116" i="6"/>
  <c r="AB116" i="6"/>
  <c r="AC116" i="6"/>
  <c r="AD116" i="6"/>
  <c r="AE116" i="6"/>
  <c r="L117" i="6"/>
  <c r="M117" i="6"/>
  <c r="N117" i="6"/>
  <c r="O117" i="6"/>
  <c r="P117" i="6"/>
  <c r="Q117" i="6"/>
  <c r="R117" i="6"/>
  <c r="AA117" i="6"/>
  <c r="AB117" i="6"/>
  <c r="AC117" i="6"/>
  <c r="AD117" i="6"/>
  <c r="K118" i="6"/>
  <c r="L118" i="6"/>
  <c r="M118" i="6"/>
  <c r="N118" i="6"/>
  <c r="O118" i="6"/>
  <c r="P118" i="6"/>
  <c r="Q118" i="6"/>
  <c r="R118" i="6"/>
  <c r="AA118" i="6"/>
  <c r="AB118" i="6"/>
  <c r="AA119" i="6"/>
  <c r="AB119" i="6"/>
  <c r="AA120" i="6"/>
  <c r="AB120" i="6"/>
  <c r="AA121" i="6"/>
  <c r="AB121" i="6"/>
  <c r="AA122" i="6"/>
  <c r="AB122" i="6"/>
  <c r="AA123" i="6"/>
  <c r="AB123" i="6"/>
  <c r="AA124" i="6"/>
  <c r="AB124" i="6"/>
  <c r="AA125" i="6"/>
  <c r="AB125" i="6"/>
  <c r="AA126" i="6"/>
  <c r="AB126" i="6"/>
  <c r="AA127" i="6"/>
  <c r="AB127" i="6"/>
  <c r="AA128" i="6"/>
  <c r="AB128" i="6"/>
  <c r="AA129" i="6"/>
  <c r="AB129" i="6"/>
  <c r="AA130" i="6"/>
  <c r="AB130" i="6"/>
  <c r="AA131" i="6"/>
  <c r="AB131" i="6"/>
  <c r="AA132" i="6"/>
  <c r="AB132" i="6"/>
  <c r="AA133" i="6"/>
  <c r="AB133" i="6"/>
  <c r="AA134" i="6"/>
  <c r="AB134" i="6"/>
  <c r="AA135" i="6"/>
  <c r="AB135" i="6"/>
  <c r="AA136" i="6"/>
  <c r="AB136" i="6"/>
  <c r="AA137" i="6"/>
  <c r="AB137" i="6"/>
  <c r="AA90" i="6"/>
  <c r="AB90" i="6"/>
  <c r="AA91" i="6"/>
  <c r="AB91" i="6"/>
  <c r="K119" i="6"/>
  <c r="L119" i="6"/>
  <c r="M119" i="6"/>
  <c r="N119" i="6"/>
  <c r="O119" i="6"/>
  <c r="P119" i="6"/>
  <c r="Q119" i="6"/>
  <c r="S114" i="6"/>
  <c r="S115" i="6"/>
  <c r="S116" i="6"/>
  <c r="S117" i="6"/>
  <c r="S118" i="6"/>
  <c r="S119" i="6"/>
  <c r="AC119" i="6"/>
  <c r="AD119" i="6"/>
  <c r="AC120" i="6"/>
  <c r="AD120" i="6"/>
  <c r="AC121" i="6"/>
  <c r="AD121" i="6"/>
  <c r="AC122" i="6"/>
  <c r="AD122" i="6"/>
  <c r="AC123" i="6"/>
  <c r="AD123" i="6"/>
  <c r="AC124" i="6"/>
  <c r="AD124" i="6"/>
  <c r="AC125" i="6"/>
  <c r="AD125" i="6"/>
  <c r="AC126" i="6"/>
  <c r="AD126" i="6"/>
  <c r="AC127" i="6"/>
  <c r="AD127" i="6"/>
  <c r="AC128" i="6"/>
  <c r="AD128" i="6"/>
  <c r="AC129" i="6"/>
  <c r="AD129" i="6"/>
  <c r="AC130" i="6"/>
  <c r="AD130" i="6"/>
  <c r="AC131" i="6"/>
  <c r="AD131" i="6"/>
  <c r="AC132" i="6"/>
  <c r="AD132" i="6"/>
  <c r="AC133" i="6"/>
  <c r="AD133" i="6"/>
  <c r="AC134" i="6"/>
  <c r="AD134" i="6"/>
  <c r="AC135" i="6"/>
  <c r="AD135" i="6"/>
  <c r="AC136" i="6"/>
  <c r="AD136" i="6"/>
  <c r="AC137" i="6"/>
  <c r="AD137" i="6"/>
  <c r="AC90" i="6"/>
  <c r="AD90" i="6"/>
  <c r="AC91" i="6"/>
  <c r="AD91" i="6"/>
  <c r="AC92" i="6"/>
  <c r="AD92" i="6"/>
  <c r="K120" i="6"/>
  <c r="L120" i="6"/>
  <c r="M120" i="6"/>
  <c r="N120" i="6"/>
  <c r="O120" i="6"/>
  <c r="P120" i="6"/>
  <c r="Q120" i="6"/>
  <c r="R120" i="6"/>
  <c r="T114" i="6"/>
  <c r="T115" i="6"/>
  <c r="T116" i="6"/>
  <c r="T117" i="6"/>
  <c r="T118" i="6"/>
  <c r="T119" i="6"/>
  <c r="T120" i="6"/>
  <c r="K121" i="6"/>
  <c r="L121" i="6"/>
  <c r="M121" i="6"/>
  <c r="N121" i="6"/>
  <c r="O121" i="6"/>
  <c r="Q121" i="6"/>
  <c r="R121" i="6"/>
  <c r="S121" i="6"/>
  <c r="T121" i="6"/>
  <c r="I114" i="6"/>
  <c r="I115" i="6"/>
  <c r="I116" i="6"/>
  <c r="I117" i="6"/>
  <c r="I118" i="6"/>
  <c r="I119" i="6"/>
  <c r="I120" i="6"/>
  <c r="I121" i="6"/>
  <c r="I122" i="6"/>
  <c r="K122" i="6"/>
  <c r="L122" i="6"/>
  <c r="M122" i="6"/>
  <c r="N122" i="6"/>
  <c r="O122" i="6"/>
  <c r="P122" i="6"/>
  <c r="Q122" i="6"/>
  <c r="R122" i="6"/>
  <c r="S122" i="6"/>
  <c r="J114" i="6"/>
  <c r="J115" i="6"/>
  <c r="J116" i="6"/>
  <c r="J117" i="6"/>
  <c r="J118" i="6"/>
  <c r="J119" i="6"/>
  <c r="J120" i="6"/>
  <c r="J121" i="6"/>
  <c r="J122" i="6"/>
  <c r="J123" i="6"/>
  <c r="K123" i="6"/>
  <c r="L123" i="6"/>
  <c r="M123" i="6"/>
  <c r="N123" i="6"/>
  <c r="O123" i="6"/>
  <c r="K124" i="6"/>
  <c r="L124" i="6"/>
  <c r="M124" i="6"/>
  <c r="N124" i="6"/>
  <c r="O124" i="6"/>
  <c r="P123" i="6"/>
  <c r="Q123" i="6"/>
  <c r="R123" i="6"/>
  <c r="S123" i="6"/>
  <c r="T123" i="6"/>
  <c r="U123" i="6"/>
  <c r="V123" i="6"/>
  <c r="W123" i="6"/>
  <c r="X123" i="6"/>
  <c r="P124" i="6"/>
  <c r="Q124" i="6"/>
  <c r="R124" i="6"/>
  <c r="S124" i="6"/>
  <c r="T124" i="6"/>
  <c r="U124" i="6"/>
  <c r="V124" i="6"/>
  <c r="W124" i="6"/>
  <c r="X124" i="6"/>
  <c r="P125" i="6"/>
  <c r="Q125" i="6"/>
  <c r="R125" i="6"/>
  <c r="S125" i="6"/>
  <c r="T125" i="6"/>
  <c r="U125" i="6"/>
  <c r="V125" i="6"/>
  <c r="W125" i="6"/>
  <c r="X125" i="6"/>
  <c r="I124" i="6"/>
  <c r="I125" i="6"/>
  <c r="J125" i="6"/>
  <c r="K125" i="6"/>
  <c r="L125" i="6"/>
  <c r="M125" i="6"/>
  <c r="N125" i="6"/>
  <c r="I126" i="6"/>
  <c r="J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I127" i="6"/>
  <c r="J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I128" i="6"/>
  <c r="J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I129" i="6"/>
  <c r="J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I130" i="6"/>
  <c r="J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I131" i="6"/>
  <c r="J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I132" i="6"/>
  <c r="J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I133" i="6"/>
  <c r="J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I134" i="6"/>
  <c r="J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I135" i="6"/>
  <c r="J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I136" i="6"/>
  <c r="J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I137" i="6"/>
  <c r="J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AJ114" i="6"/>
  <c r="AJ115" i="6"/>
  <c r="AJ116" i="6"/>
  <c r="AJ117" i="6"/>
  <c r="AJ118" i="6"/>
  <c r="AJ119" i="6"/>
  <c r="AJ120" i="6"/>
  <c r="AJ121" i="6"/>
  <c r="AJ122" i="6"/>
  <c r="AJ123" i="6"/>
  <c r="AJ124" i="6"/>
  <c r="AJ125" i="6"/>
  <c r="AJ126" i="6"/>
  <c r="AJ127" i="6"/>
  <c r="AJ128" i="6"/>
  <c r="AJ129" i="6"/>
  <c r="AJ130" i="6"/>
  <c r="AJ131" i="6"/>
  <c r="AJ132" i="6"/>
  <c r="AJ133" i="6"/>
  <c r="AJ134" i="6"/>
  <c r="AJ135" i="6"/>
  <c r="AI116" i="6"/>
  <c r="AI117" i="6"/>
  <c r="AI118" i="6"/>
  <c r="AI119" i="6"/>
  <c r="AI120" i="6"/>
  <c r="AI121" i="6"/>
  <c r="AI122" i="6"/>
  <c r="AI123" i="6"/>
  <c r="AI124" i="6"/>
  <c r="AI125" i="6"/>
  <c r="AI126" i="6"/>
  <c r="AI127" i="6"/>
  <c r="AI128" i="6"/>
  <c r="AI129" i="6"/>
  <c r="AI130" i="6"/>
  <c r="AI131" i="6"/>
  <c r="AI132" i="6"/>
  <c r="AI133" i="6"/>
  <c r="AI134" i="6"/>
  <c r="AI135" i="6"/>
  <c r="AI136" i="6"/>
  <c r="AI137" i="6"/>
  <c r="I90" i="6"/>
  <c r="J90" i="6"/>
  <c r="K90" i="6"/>
  <c r="L90" i="6"/>
  <c r="M90" i="6"/>
  <c r="N90" i="6"/>
  <c r="Y115" i="6"/>
  <c r="Y116" i="6"/>
  <c r="Y117" i="6"/>
  <c r="Y118" i="6"/>
  <c r="Y119" i="6"/>
  <c r="Y120" i="6"/>
  <c r="Y121" i="6"/>
  <c r="Y122" i="6"/>
  <c r="Y123" i="6"/>
  <c r="Y124" i="6"/>
  <c r="Y125" i="6"/>
  <c r="Y126" i="6"/>
  <c r="Y127" i="6"/>
  <c r="Y128" i="6"/>
  <c r="Y129" i="6"/>
  <c r="Y130" i="6"/>
  <c r="Y131" i="6"/>
  <c r="Y132" i="6"/>
  <c r="Y133" i="6"/>
  <c r="Y134" i="6"/>
  <c r="Y135" i="6"/>
  <c r="Y136" i="6"/>
  <c r="Y137" i="6"/>
  <c r="Y90" i="6"/>
  <c r="O91" i="6"/>
  <c r="P91" i="6"/>
  <c r="Q91" i="6"/>
  <c r="R91" i="6"/>
  <c r="S91" i="6"/>
  <c r="T91" i="6"/>
  <c r="U91" i="6"/>
  <c r="V91" i="6"/>
  <c r="W91" i="6"/>
  <c r="X91" i="6"/>
  <c r="Y91" i="6"/>
  <c r="I92" i="6"/>
  <c r="J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Z116" i="6"/>
  <c r="Z117" i="6"/>
  <c r="Z118" i="6"/>
  <c r="Z119" i="6"/>
  <c r="Z120" i="6"/>
  <c r="Z121" i="6"/>
  <c r="Z122" i="6"/>
  <c r="Z123" i="6"/>
  <c r="Z124" i="6"/>
  <c r="Z125" i="6"/>
  <c r="Z126" i="6"/>
  <c r="Z127" i="6"/>
  <c r="Z128" i="6"/>
  <c r="Z129" i="6"/>
  <c r="Z130" i="6"/>
  <c r="Z131" i="6"/>
  <c r="Z132" i="6"/>
  <c r="Z133" i="6"/>
  <c r="Z134" i="6"/>
  <c r="Z135" i="6"/>
  <c r="Z136" i="6"/>
  <c r="Z137" i="6"/>
  <c r="Z90" i="6"/>
  <c r="Z91" i="6"/>
  <c r="Z92" i="6"/>
  <c r="I93" i="6"/>
  <c r="J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AA93" i="6"/>
  <c r="AB93" i="6"/>
  <c r="AC93" i="6"/>
  <c r="AD93" i="6"/>
  <c r="I94" i="6"/>
  <c r="J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B94" i="6"/>
  <c r="AC94" i="6"/>
  <c r="AD94" i="6"/>
  <c r="AJ90" i="6"/>
  <c r="AJ91" i="6"/>
  <c r="AJ92" i="6"/>
  <c r="AJ93" i="6"/>
  <c r="AJ94" i="6"/>
  <c r="I95" i="6"/>
  <c r="J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B95" i="6"/>
  <c r="AE118" i="6"/>
  <c r="AE119" i="6"/>
  <c r="AE120" i="6"/>
  <c r="AE121" i="6"/>
  <c r="AE122" i="6"/>
  <c r="AE123" i="6"/>
  <c r="AE124" i="6"/>
  <c r="AE125" i="6"/>
  <c r="AE126" i="6"/>
  <c r="AE127" i="6"/>
  <c r="AE128" i="6"/>
  <c r="AE129" i="6"/>
  <c r="AE130" i="6"/>
  <c r="AE131" i="6"/>
  <c r="AE132" i="6"/>
  <c r="AE133" i="6"/>
  <c r="AE134" i="6"/>
  <c r="AE135" i="6"/>
  <c r="AE136" i="6"/>
  <c r="AE137" i="6"/>
  <c r="AE90" i="6"/>
  <c r="AE91" i="6"/>
  <c r="AE92" i="6"/>
  <c r="AE93" i="6"/>
  <c r="AE94" i="6"/>
  <c r="AE95" i="6"/>
  <c r="AH117" i="6"/>
  <c r="AH118" i="6"/>
  <c r="AH119" i="6"/>
  <c r="AH120" i="6"/>
  <c r="AH121" i="6"/>
  <c r="AH122" i="6"/>
  <c r="AH123" i="6"/>
  <c r="AH124" i="6"/>
  <c r="AH125" i="6"/>
  <c r="AH126" i="6"/>
  <c r="AH127" i="6"/>
  <c r="AH128" i="6"/>
  <c r="AH129" i="6"/>
  <c r="AH130" i="6"/>
  <c r="AH131" i="6"/>
  <c r="AH132" i="6"/>
  <c r="AH133" i="6"/>
  <c r="AH134" i="6"/>
  <c r="AH135" i="6"/>
  <c r="AH136" i="6"/>
  <c r="AH137" i="6"/>
  <c r="AH90" i="6"/>
  <c r="AH91" i="6"/>
  <c r="AH92" i="6"/>
  <c r="AH93" i="6"/>
  <c r="AH94" i="6"/>
  <c r="AH95" i="6"/>
  <c r="AI95" i="6"/>
  <c r="AJ95" i="6"/>
  <c r="AI96" i="6"/>
  <c r="AJ96" i="6"/>
  <c r="I96" i="6"/>
  <c r="J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B96" i="6"/>
  <c r="AC96" i="6"/>
  <c r="AD96" i="6"/>
  <c r="AE96" i="6"/>
  <c r="I97" i="6"/>
  <c r="J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B97" i="6"/>
  <c r="AC97" i="6"/>
  <c r="AD97" i="6"/>
  <c r="AE97" i="6"/>
  <c r="AG117" i="6"/>
  <c r="AG118" i="6"/>
  <c r="AG119" i="6"/>
  <c r="AG120" i="6"/>
  <c r="AG121" i="6"/>
  <c r="AG122" i="6"/>
  <c r="AG123" i="6"/>
  <c r="AG124" i="6"/>
  <c r="AG125" i="6"/>
  <c r="AG126" i="6"/>
  <c r="AG127" i="6"/>
  <c r="AG128" i="6"/>
  <c r="AG129" i="6"/>
  <c r="AG130" i="6"/>
  <c r="AG131" i="6"/>
  <c r="AG132" i="6"/>
  <c r="AG133" i="6"/>
  <c r="AG134" i="6"/>
  <c r="AG135" i="6"/>
  <c r="AG136" i="6"/>
  <c r="AG137" i="6"/>
  <c r="AG90" i="6"/>
  <c r="AG91" i="6"/>
  <c r="AG92" i="6"/>
  <c r="AG93" i="6"/>
  <c r="AG94" i="6"/>
  <c r="AG95" i="6"/>
  <c r="AG96" i="6"/>
  <c r="AH97" i="6"/>
  <c r="AI97" i="6"/>
  <c r="AJ97" i="6"/>
  <c r="I98" i="6"/>
  <c r="J98" i="6"/>
  <c r="K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B98" i="6"/>
  <c r="AC98" i="6"/>
  <c r="AD98" i="6"/>
  <c r="AF117" i="6"/>
  <c r="AF118" i="6"/>
  <c r="AF119" i="6"/>
  <c r="AF120" i="6"/>
  <c r="AF121" i="6"/>
  <c r="AF122" i="6"/>
  <c r="AF123" i="6"/>
  <c r="AF124" i="6"/>
  <c r="AF125" i="6"/>
  <c r="AF126" i="6"/>
  <c r="AF127" i="6"/>
  <c r="AF128" i="6"/>
  <c r="AF129" i="6"/>
  <c r="AF130" i="6"/>
  <c r="AF131" i="6"/>
  <c r="AF132" i="6"/>
  <c r="AF133" i="6"/>
  <c r="AF134" i="6"/>
  <c r="AF135" i="6"/>
  <c r="AF136" i="6"/>
  <c r="AF137" i="6"/>
  <c r="AF90" i="6"/>
  <c r="AF91" i="6"/>
  <c r="AF92" i="6"/>
  <c r="AF93" i="6"/>
  <c r="AF94" i="6"/>
  <c r="AF95" i="6"/>
  <c r="AF96" i="6"/>
  <c r="AF97" i="6"/>
  <c r="AF98" i="6"/>
  <c r="AG98" i="6"/>
  <c r="AH98" i="6"/>
  <c r="AI98" i="6"/>
  <c r="AJ98" i="6"/>
  <c r="AG99" i="6"/>
  <c r="AH99" i="6"/>
  <c r="AI99" i="6"/>
  <c r="AJ99" i="6"/>
  <c r="I99" i="6"/>
  <c r="J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B99" i="6"/>
  <c r="AC99" i="6"/>
  <c r="AD99" i="6"/>
  <c r="AE99" i="6"/>
  <c r="I100" i="6"/>
  <c r="J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B100" i="6"/>
  <c r="AC100" i="6"/>
  <c r="AD100" i="6"/>
  <c r="AE100" i="6"/>
  <c r="AF100" i="6"/>
  <c r="AG100" i="6"/>
  <c r="AH100" i="6"/>
  <c r="AI100" i="6"/>
  <c r="AJ100" i="6"/>
  <c r="I101" i="6"/>
  <c r="J101" i="6"/>
  <c r="K101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B101" i="6"/>
  <c r="AC101" i="6"/>
  <c r="AD101" i="6"/>
  <c r="AE101" i="6"/>
  <c r="AF101" i="6"/>
  <c r="AG101" i="6"/>
  <c r="AH101" i="6"/>
  <c r="AI101" i="6"/>
  <c r="AJ101" i="6"/>
  <c r="I102" i="6"/>
  <c r="J102" i="6"/>
  <c r="K102" i="6"/>
  <c r="L102" i="6"/>
  <c r="M102" i="6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B102" i="6"/>
  <c r="AC102" i="6"/>
  <c r="AD102" i="6"/>
  <c r="AE102" i="6"/>
  <c r="AF102" i="6"/>
  <c r="AG102" i="6"/>
  <c r="AH102" i="6"/>
  <c r="AI102" i="6"/>
  <c r="AJ102" i="6"/>
  <c r="I103" i="6"/>
  <c r="J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B103" i="6"/>
  <c r="AC103" i="6"/>
  <c r="AD103" i="6"/>
  <c r="AE103" i="6"/>
  <c r="AF103" i="6"/>
  <c r="AG103" i="6"/>
  <c r="AH103" i="6"/>
  <c r="AI103" i="6"/>
  <c r="AJ103" i="6"/>
  <c r="I104" i="6"/>
  <c r="J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B104" i="6"/>
  <c r="AC104" i="6"/>
  <c r="AD104" i="6"/>
  <c r="AE104" i="6"/>
  <c r="AF104" i="6"/>
  <c r="AG104" i="6"/>
  <c r="AH104" i="6"/>
  <c r="AI104" i="6"/>
  <c r="AJ104" i="6"/>
  <c r="I105" i="6"/>
  <c r="J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B105" i="6"/>
  <c r="AC105" i="6"/>
  <c r="AD105" i="6"/>
  <c r="AE105" i="6"/>
  <c r="AF105" i="6"/>
  <c r="AG105" i="6"/>
  <c r="AH105" i="6"/>
  <c r="AI105" i="6"/>
  <c r="AJ105" i="6"/>
  <c r="I106" i="6"/>
  <c r="J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B106" i="6"/>
  <c r="AC106" i="6"/>
  <c r="AD106" i="6"/>
  <c r="AE106" i="6"/>
  <c r="AF106" i="6"/>
  <c r="AG106" i="6"/>
  <c r="AH106" i="6"/>
  <c r="AI106" i="6"/>
  <c r="AJ106" i="6"/>
  <c r="I107" i="6"/>
  <c r="J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B107" i="6"/>
  <c r="AC107" i="6"/>
  <c r="AD107" i="6"/>
  <c r="AE107" i="6"/>
  <c r="AF107" i="6"/>
  <c r="AG107" i="6"/>
  <c r="AH107" i="6"/>
  <c r="AI107" i="6"/>
  <c r="AJ107" i="6"/>
  <c r="I108" i="6"/>
  <c r="J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B108" i="6"/>
  <c r="AC108" i="6"/>
  <c r="AD108" i="6"/>
  <c r="AE108" i="6"/>
  <c r="AF108" i="6"/>
  <c r="AG108" i="6"/>
  <c r="AH108" i="6"/>
  <c r="AI108" i="6"/>
  <c r="AJ108" i="6"/>
  <c r="I109" i="6"/>
  <c r="J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B109" i="6"/>
  <c r="AC109" i="6"/>
  <c r="AD109" i="6"/>
  <c r="AE109" i="6"/>
  <c r="AF109" i="6"/>
  <c r="AG109" i="6"/>
  <c r="AH109" i="6"/>
  <c r="AI109" i="6"/>
  <c r="AJ109" i="6"/>
  <c r="I110" i="6"/>
  <c r="J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B110" i="6"/>
  <c r="AC110" i="6"/>
  <c r="AD110" i="6"/>
  <c r="AE110" i="6"/>
  <c r="AF110" i="6"/>
  <c r="AG110" i="6"/>
  <c r="AH110" i="6"/>
  <c r="AI110" i="6"/>
  <c r="AJ110" i="6"/>
  <c r="I111" i="6"/>
  <c r="J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B111" i="6"/>
  <c r="AC111" i="6"/>
  <c r="AD111" i="6"/>
  <c r="AE111" i="6"/>
  <c r="AF111" i="6"/>
  <c r="AG111" i="6"/>
  <c r="AH111" i="6"/>
  <c r="AI111" i="6"/>
  <c r="AJ111" i="6"/>
  <c r="I112" i="6"/>
  <c r="J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B112" i="6"/>
  <c r="AC112" i="6"/>
  <c r="AD112" i="6"/>
  <c r="AE112" i="6"/>
  <c r="AF112" i="6"/>
  <c r="AG112" i="6"/>
  <c r="AH112" i="6"/>
  <c r="AI112" i="6"/>
  <c r="AJ112" i="6"/>
  <c r="I113" i="6"/>
  <c r="J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B113" i="6"/>
  <c r="AC113" i="6"/>
  <c r="AD113" i="6"/>
  <c r="AE113" i="6"/>
  <c r="AF113" i="6"/>
  <c r="AG113" i="6"/>
  <c r="AH113" i="6"/>
  <c r="AI113" i="6"/>
  <c r="AJ113" i="6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35" i="5"/>
  <c r="G336" i="5"/>
  <c r="G337" i="5"/>
  <c r="G338" i="5"/>
  <c r="G339" i="5"/>
  <c r="G340" i="5"/>
  <c r="G341" i="5"/>
  <c r="G342" i="5"/>
  <c r="G343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50" i="5"/>
  <c r="G451" i="5"/>
  <c r="G452" i="5"/>
  <c r="G453" i="5"/>
  <c r="G455" i="5"/>
  <c r="G456" i="5"/>
  <c r="G457" i="5"/>
  <c r="G458" i="5"/>
  <c r="G459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50" i="5"/>
  <c r="G551" i="5"/>
  <c r="G552" i="5"/>
  <c r="G553" i="5"/>
  <c r="G555" i="5"/>
  <c r="G557" i="5"/>
  <c r="G558" i="5"/>
  <c r="G559" i="5"/>
  <c r="G560" i="5"/>
  <c r="G561" i="5"/>
  <c r="G562" i="5"/>
  <c r="G563" i="5"/>
  <c r="G564" i="5"/>
  <c r="G566" i="5"/>
  <c r="G567" i="5"/>
  <c r="G568" i="5"/>
  <c r="G570" i="5"/>
  <c r="G571" i="5"/>
  <c r="G572" i="5"/>
  <c r="G574" i="5"/>
  <c r="G575" i="5"/>
  <c r="G576" i="5"/>
  <c r="G577" i="5"/>
  <c r="G578" i="5"/>
  <c r="G579" i="5"/>
  <c r="G580" i="5"/>
  <c r="G581" i="5"/>
  <c r="G582" i="5"/>
  <c r="G583" i="5"/>
  <c r="G585" i="5"/>
  <c r="G588" i="5"/>
  <c r="G589" i="5"/>
  <c r="G590" i="5"/>
  <c r="G591" i="5"/>
  <c r="G592" i="5"/>
  <c r="G593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9" i="5"/>
  <c r="G610" i="5"/>
  <c r="G611" i="5"/>
  <c r="G612" i="5"/>
  <c r="G613" i="5"/>
  <c r="G614" i="5"/>
  <c r="G615" i="5"/>
  <c r="G616" i="5"/>
  <c r="G618" i="5"/>
  <c r="G620" i="5"/>
  <c r="G621" i="5"/>
  <c r="G622" i="5"/>
  <c r="G623" i="5"/>
  <c r="G624" i="5"/>
  <c r="G625" i="5"/>
  <c r="G626" i="5"/>
  <c r="G628" i="5"/>
  <c r="G629" i="5"/>
  <c r="G630" i="5"/>
  <c r="G631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313" i="5"/>
  <c r="G314" i="5"/>
  <c r="G315" i="5"/>
  <c r="G316" i="5"/>
  <c r="G317" i="5"/>
  <c r="G318" i="5"/>
  <c r="G319" i="5"/>
  <c r="G320" i="5"/>
  <c r="G321" i="5"/>
  <c r="G322" i="5"/>
  <c r="G323" i="5"/>
  <c r="G325" i="5"/>
  <c r="G326" i="5"/>
  <c r="G327" i="5"/>
  <c r="G328" i="5"/>
  <c r="G329" i="5"/>
  <c r="G330" i="5"/>
  <c r="G331" i="5"/>
  <c r="G332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L64" i="4"/>
  <c r="W64" i="4"/>
  <c r="X64" i="4"/>
  <c r="W65" i="4"/>
  <c r="X65" i="4"/>
  <c r="W66" i="4"/>
  <c r="X66" i="4"/>
  <c r="W67" i="4"/>
  <c r="X67" i="4"/>
  <c r="K64" i="4"/>
  <c r="K65" i="4"/>
  <c r="M65" i="4"/>
  <c r="O65" i="4"/>
  <c r="T65" i="4"/>
  <c r="Q66" i="4"/>
  <c r="R66" i="4"/>
  <c r="S66" i="4"/>
  <c r="T66" i="4"/>
  <c r="L67" i="4"/>
  <c r="N66" i="4"/>
  <c r="N67" i="4"/>
  <c r="P67" i="4"/>
  <c r="U65" i="4"/>
  <c r="U66" i="4"/>
  <c r="U67" i="4"/>
  <c r="K68" i="4"/>
  <c r="L68" i="4"/>
  <c r="O67" i="4"/>
  <c r="O68" i="4"/>
  <c r="Q68" i="4"/>
  <c r="S68" i="4"/>
  <c r="T68" i="4"/>
  <c r="V68" i="4"/>
  <c r="W68" i="4"/>
  <c r="X68" i="4"/>
  <c r="V69" i="4"/>
  <c r="W69" i="4"/>
  <c r="X69" i="4"/>
  <c r="V70" i="4"/>
  <c r="W70" i="4"/>
  <c r="X70" i="4"/>
  <c r="V71" i="4"/>
  <c r="W71" i="4"/>
  <c r="X71" i="4"/>
  <c r="V72" i="4"/>
  <c r="W72" i="4"/>
  <c r="X72" i="4"/>
  <c r="M69" i="4"/>
  <c r="N69" i="4"/>
  <c r="M70" i="4"/>
  <c r="N70" i="4"/>
  <c r="P69" i="4"/>
  <c r="Q69" i="4"/>
  <c r="R69" i="4"/>
  <c r="S69" i="4"/>
  <c r="T69" i="4"/>
  <c r="P70" i="4"/>
  <c r="Q70" i="4"/>
  <c r="R70" i="4"/>
  <c r="S70" i="4"/>
  <c r="T70" i="4"/>
  <c r="K70" i="4"/>
  <c r="K71" i="4"/>
  <c r="L71" i="4"/>
  <c r="M71" i="4"/>
  <c r="N71" i="4"/>
  <c r="O71" i="4"/>
  <c r="P71" i="4"/>
  <c r="Q71" i="4"/>
  <c r="R71" i="4"/>
  <c r="S71" i="4"/>
  <c r="U70" i="4"/>
  <c r="U71" i="4"/>
  <c r="K72" i="4"/>
  <c r="L72" i="4"/>
  <c r="M72" i="4"/>
  <c r="N72" i="4"/>
  <c r="O72" i="4"/>
  <c r="P72" i="4"/>
  <c r="Q72" i="4"/>
  <c r="R72" i="4"/>
  <c r="S72" i="4"/>
  <c r="T72" i="4"/>
  <c r="K73" i="4"/>
  <c r="L73" i="4"/>
  <c r="M73" i="4"/>
  <c r="O73" i="4"/>
  <c r="P73" i="4"/>
  <c r="Q73" i="4"/>
  <c r="R73" i="4"/>
  <c r="S73" i="4"/>
  <c r="T73" i="4"/>
  <c r="U73" i="4"/>
  <c r="V73" i="4"/>
  <c r="W73" i="4"/>
  <c r="X73" i="4"/>
  <c r="K74" i="4"/>
  <c r="L74" i="4"/>
  <c r="M74" i="4"/>
  <c r="N74" i="4"/>
  <c r="O74" i="4"/>
  <c r="P74" i="4"/>
  <c r="R74" i="4"/>
  <c r="S74" i="4"/>
  <c r="U74" i="4"/>
  <c r="V74" i="4"/>
  <c r="W74" i="4"/>
  <c r="L75" i="4"/>
  <c r="M75" i="4"/>
  <c r="N75" i="4"/>
  <c r="O75" i="4"/>
  <c r="P75" i="4"/>
  <c r="Q75" i="4"/>
  <c r="R75" i="4"/>
  <c r="T75" i="4"/>
  <c r="U75" i="4"/>
  <c r="V75" i="4"/>
  <c r="W75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Q113" i="12"/>
  <c r="BC113" i="12" s="1"/>
  <c r="Q114" i="12"/>
  <c r="BC114" i="12" s="1"/>
  <c r="Q115" i="12"/>
  <c r="BC115" i="12" s="1"/>
  <c r="Q116" i="12"/>
  <c r="BC116" i="12" s="1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Q105" i="12"/>
  <c r="BC105" i="12" s="1"/>
  <c r="Q106" i="12"/>
  <c r="BC106" i="12" s="1"/>
  <c r="Q107" i="12"/>
  <c r="BC107" i="12" s="1"/>
  <c r="Q108" i="12"/>
  <c r="BC108" i="12" s="1"/>
  <c r="Q109" i="12"/>
  <c r="BC109" i="12" s="1"/>
  <c r="Q110" i="12"/>
  <c r="BC110" i="12" s="1"/>
  <c r="Q111" i="12"/>
  <c r="BC111" i="12" s="1"/>
  <c r="Q112" i="12"/>
  <c r="BC112" i="12" s="1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Q90" i="12"/>
  <c r="BC90" i="12" s="1"/>
  <c r="Q91" i="12"/>
  <c r="BC91" i="12" s="1"/>
  <c r="Q92" i="12"/>
  <c r="BC92" i="12" s="1"/>
  <c r="Q93" i="12"/>
  <c r="BC93" i="12" s="1"/>
  <c r="Q94" i="12"/>
  <c r="BC94" i="12" s="1"/>
  <c r="Q95" i="12"/>
  <c r="BC95" i="12" s="1"/>
  <c r="Q96" i="12"/>
  <c r="BC96" i="12" s="1"/>
  <c r="Q97" i="12"/>
  <c r="BC97" i="12" s="1"/>
  <c r="Q98" i="12"/>
  <c r="BC98" i="12" s="1"/>
  <c r="Q99" i="12"/>
  <c r="BC99" i="12" s="1"/>
  <c r="Q100" i="12"/>
  <c r="BC100" i="12" s="1"/>
  <c r="Q101" i="12"/>
  <c r="BC101" i="12" s="1"/>
  <c r="Q102" i="12"/>
  <c r="BC102" i="12" s="1"/>
  <c r="Q103" i="12"/>
  <c r="BC103" i="12" s="1"/>
  <c r="Q104" i="12"/>
  <c r="BC104" i="12" s="1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78" i="12"/>
  <c r="M378" i="12"/>
  <c r="O378" i="12"/>
  <c r="L379" i="12"/>
  <c r="M379" i="12"/>
  <c r="N379" i="12"/>
  <c r="O379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O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69" i="12"/>
  <c r="M469" i="12"/>
  <c r="N469" i="12"/>
  <c r="O469" i="12"/>
  <c r="L470" i="12"/>
  <c r="M470" i="12"/>
  <c r="N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76" i="12"/>
  <c r="M476" i="12"/>
  <c r="N476" i="12"/>
  <c r="O476" i="12"/>
  <c r="L457" i="12"/>
  <c r="M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89" i="12"/>
  <c r="M489" i="12"/>
  <c r="N489" i="12"/>
  <c r="O489" i="12"/>
  <c r="L490" i="12"/>
  <c r="M490" i="12"/>
  <c r="N490" i="12"/>
  <c r="O490" i="12"/>
  <c r="L491" i="12"/>
  <c r="M491" i="12"/>
  <c r="N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M498" i="12"/>
  <c r="N498" i="12"/>
  <c r="L499" i="12"/>
  <c r="M499" i="12"/>
  <c r="N499" i="12"/>
  <c r="O499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L487" i="12"/>
  <c r="M487" i="12"/>
  <c r="N487" i="12"/>
  <c r="O487" i="12"/>
  <c r="L488" i="12"/>
  <c r="M488" i="12"/>
  <c r="N488" i="12"/>
  <c r="O488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515" i="12"/>
  <c r="M515" i="12"/>
  <c r="N515" i="12"/>
  <c r="O515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N525" i="12"/>
  <c r="O525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L545" i="12"/>
  <c r="M545" i="12"/>
  <c r="N545" i="12"/>
  <c r="O545" i="12"/>
  <c r="L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550" i="12"/>
  <c r="M550" i="12"/>
  <c r="N550" i="12"/>
  <c r="O550" i="12"/>
  <c r="L551" i="12"/>
  <c r="M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L537" i="12"/>
  <c r="M537" i="12"/>
  <c r="N537" i="12"/>
  <c r="O537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55" i="12"/>
  <c r="M555" i="12"/>
  <c r="N555" i="12"/>
  <c r="O555" i="12"/>
  <c r="L556" i="12"/>
  <c r="M556" i="12"/>
  <c r="N556" i="12"/>
  <c r="O556" i="12"/>
  <c r="L557" i="12"/>
  <c r="M557" i="12"/>
  <c r="N557" i="12"/>
  <c r="O557" i="12"/>
  <c r="L558" i="12"/>
  <c r="M558" i="12"/>
  <c r="N558" i="12"/>
  <c r="O558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62" i="12"/>
  <c r="M562" i="12"/>
  <c r="N562" i="12"/>
  <c r="O562" i="12"/>
  <c r="L563" i="12"/>
  <c r="M563" i="12"/>
  <c r="N563" i="12"/>
  <c r="O563" i="12"/>
  <c r="L564" i="12"/>
  <c r="M564" i="12"/>
  <c r="N564" i="12"/>
  <c r="O564" i="12"/>
  <c r="L565" i="12"/>
  <c r="M565" i="12"/>
  <c r="N565" i="12"/>
  <c r="O565" i="12"/>
  <c r="L566" i="12"/>
  <c r="M566" i="12"/>
  <c r="N566" i="12"/>
  <c r="O566" i="12"/>
  <c r="L567" i="12"/>
  <c r="M567" i="12"/>
  <c r="N567" i="12"/>
  <c r="O567" i="12"/>
  <c r="L568" i="12"/>
  <c r="M568" i="12"/>
  <c r="N568" i="12"/>
  <c r="O568" i="12"/>
  <c r="L569" i="12"/>
  <c r="M569" i="12"/>
  <c r="N569" i="12"/>
  <c r="O569" i="12"/>
  <c r="L570" i="12"/>
  <c r="M570" i="12"/>
  <c r="N570" i="12"/>
  <c r="O570" i="12"/>
  <c r="L571" i="12"/>
  <c r="M571" i="12"/>
  <c r="N571" i="12"/>
  <c r="O571" i="12"/>
  <c r="L572" i="12"/>
  <c r="M572" i="12"/>
  <c r="N572" i="12"/>
  <c r="O572" i="12"/>
  <c r="L573" i="12"/>
  <c r="M573" i="12"/>
  <c r="N573" i="12"/>
  <c r="O573" i="12"/>
  <c r="L574" i="12"/>
  <c r="M574" i="12"/>
  <c r="N574" i="12"/>
  <c r="O574" i="12"/>
  <c r="L587" i="12"/>
  <c r="M587" i="12"/>
  <c r="N587" i="12"/>
  <c r="O587" i="12"/>
  <c r="L588" i="12"/>
  <c r="M588" i="12"/>
  <c r="N588" i="12"/>
  <c r="O588" i="12"/>
  <c r="L589" i="12"/>
  <c r="M589" i="12"/>
  <c r="N589" i="12"/>
  <c r="O589" i="12"/>
  <c r="L590" i="12"/>
  <c r="N590" i="12"/>
  <c r="O590" i="12"/>
  <c r="L591" i="12"/>
  <c r="M591" i="12"/>
  <c r="N591" i="12"/>
  <c r="O591" i="12"/>
  <c r="L592" i="12"/>
  <c r="M592" i="12"/>
  <c r="N592" i="12"/>
  <c r="O592" i="12"/>
  <c r="L593" i="12"/>
  <c r="M593" i="12"/>
  <c r="N593" i="12"/>
  <c r="O593" i="12"/>
  <c r="L594" i="12"/>
  <c r="M594" i="12"/>
  <c r="N594" i="12"/>
  <c r="O594" i="12"/>
  <c r="L595" i="12"/>
  <c r="M595" i="12"/>
  <c r="N595" i="12"/>
  <c r="O595" i="12"/>
  <c r="L596" i="12"/>
  <c r="M596" i="12"/>
  <c r="N596" i="12"/>
  <c r="O596" i="12"/>
  <c r="L597" i="12"/>
  <c r="M597" i="12"/>
  <c r="O597" i="12"/>
  <c r="L598" i="12"/>
  <c r="M598" i="12"/>
  <c r="N598" i="12"/>
  <c r="O598" i="12"/>
  <c r="L575" i="12"/>
  <c r="M575" i="12"/>
  <c r="N575" i="12"/>
  <c r="O575" i="12"/>
  <c r="L576" i="12"/>
  <c r="M576" i="12"/>
  <c r="N576" i="12"/>
  <c r="O576" i="12"/>
  <c r="L577" i="12"/>
  <c r="M577" i="12"/>
  <c r="N577" i="12"/>
  <c r="O577" i="12"/>
  <c r="L578" i="12"/>
  <c r="M578" i="12"/>
  <c r="N578" i="12"/>
  <c r="O578" i="12"/>
  <c r="L579" i="12"/>
  <c r="M579" i="12"/>
  <c r="N579" i="12"/>
  <c r="O579" i="12"/>
  <c r="L580" i="12"/>
  <c r="M580" i="12"/>
  <c r="N580" i="12"/>
  <c r="O580" i="12"/>
  <c r="L581" i="12"/>
  <c r="M581" i="12"/>
  <c r="N581" i="12"/>
  <c r="O581" i="12"/>
  <c r="L582" i="12"/>
  <c r="N582" i="12"/>
  <c r="O582" i="12"/>
  <c r="L583" i="12"/>
  <c r="M583" i="12"/>
  <c r="N583" i="12"/>
  <c r="O583" i="12"/>
  <c r="L584" i="12"/>
  <c r="M584" i="12"/>
  <c r="N584" i="12"/>
  <c r="O584" i="12"/>
  <c r="L585" i="12"/>
  <c r="M585" i="12"/>
  <c r="N585" i="12"/>
  <c r="O585" i="12"/>
  <c r="L586" i="12"/>
  <c r="M586" i="12"/>
  <c r="N586" i="12"/>
  <c r="O586" i="12"/>
  <c r="L599" i="12"/>
  <c r="M599" i="12"/>
  <c r="N599" i="12"/>
  <c r="O599" i="12"/>
  <c r="L600" i="12"/>
  <c r="M600" i="12"/>
  <c r="N600" i="12"/>
  <c r="O600" i="12"/>
  <c r="L601" i="12"/>
  <c r="M601" i="12"/>
  <c r="N601" i="12"/>
  <c r="O601" i="12"/>
  <c r="L602" i="12"/>
  <c r="M602" i="12"/>
  <c r="N602" i="12"/>
  <c r="O602" i="12"/>
  <c r="L603" i="12"/>
  <c r="N603" i="12"/>
  <c r="O603" i="12"/>
  <c r="L604" i="12"/>
  <c r="M604" i="12"/>
  <c r="N604" i="12"/>
  <c r="O604" i="12"/>
  <c r="L605" i="12"/>
  <c r="M605" i="12"/>
  <c r="N605" i="12"/>
  <c r="O605" i="12"/>
  <c r="L606" i="12"/>
  <c r="M606" i="12"/>
  <c r="N606" i="12"/>
  <c r="O606" i="12"/>
  <c r="L607" i="12"/>
  <c r="M607" i="12"/>
  <c r="N607" i="12"/>
  <c r="O607" i="12"/>
  <c r="L608" i="12"/>
  <c r="M608" i="12"/>
  <c r="N608" i="12"/>
  <c r="O608" i="12"/>
  <c r="L609" i="12"/>
  <c r="M609" i="12"/>
  <c r="O609" i="12"/>
  <c r="L610" i="12"/>
  <c r="M610" i="12"/>
  <c r="N610" i="12"/>
  <c r="O610" i="12"/>
  <c r="O611" i="12"/>
  <c r="L612" i="12"/>
  <c r="N612" i="12"/>
  <c r="O612" i="12"/>
  <c r="L613" i="12"/>
  <c r="M613" i="12"/>
  <c r="N613" i="12"/>
  <c r="O613" i="12"/>
  <c r="L614" i="12"/>
  <c r="M614" i="12"/>
  <c r="N614" i="12"/>
  <c r="O614" i="12"/>
  <c r="L615" i="12"/>
  <c r="M615" i="12"/>
  <c r="N615" i="12"/>
  <c r="O615" i="12"/>
  <c r="L616" i="12"/>
  <c r="N616" i="12"/>
  <c r="O616" i="12"/>
  <c r="L617" i="12"/>
  <c r="M617" i="12"/>
  <c r="N617" i="12"/>
  <c r="O617" i="12"/>
  <c r="L618" i="12"/>
  <c r="M618" i="12"/>
  <c r="N618" i="12"/>
  <c r="O618" i="12"/>
  <c r="L619" i="12"/>
  <c r="M619" i="12"/>
  <c r="N619" i="12"/>
  <c r="O619" i="12"/>
  <c r="L620" i="12"/>
  <c r="M620" i="12"/>
  <c r="N620" i="12"/>
  <c r="O620" i="12"/>
  <c r="L621" i="12"/>
  <c r="M621" i="12"/>
  <c r="N621" i="12"/>
  <c r="O621" i="12"/>
  <c r="L622" i="12"/>
  <c r="M622" i="12"/>
  <c r="N622" i="12"/>
  <c r="O622" i="12"/>
  <c r="L623" i="12"/>
  <c r="M623" i="12"/>
  <c r="N623" i="12"/>
  <c r="O623" i="12"/>
  <c r="L624" i="12"/>
  <c r="M624" i="12"/>
  <c r="N624" i="12"/>
  <c r="O624" i="12"/>
  <c r="L625" i="12"/>
  <c r="M625" i="12"/>
  <c r="N625" i="12"/>
  <c r="O625" i="12"/>
  <c r="L638" i="12"/>
  <c r="M638" i="12"/>
  <c r="N638" i="12"/>
  <c r="O638" i="12"/>
  <c r="L639" i="12"/>
  <c r="M639" i="12"/>
  <c r="N639" i="12"/>
  <c r="O639" i="12"/>
  <c r="L640" i="12"/>
  <c r="M640" i="12"/>
  <c r="N640" i="12"/>
  <c r="O640" i="12"/>
  <c r="L641" i="12"/>
  <c r="M641" i="12"/>
  <c r="N641" i="12"/>
  <c r="O641" i="12"/>
  <c r="L642" i="12"/>
  <c r="M642" i="12"/>
  <c r="N642" i="12"/>
  <c r="O642" i="12"/>
  <c r="L643" i="12"/>
  <c r="M643" i="12"/>
  <c r="N643" i="12"/>
  <c r="O643" i="12"/>
  <c r="L644" i="12"/>
  <c r="M644" i="12"/>
  <c r="N644" i="12"/>
  <c r="O644" i="12"/>
  <c r="L645" i="12"/>
  <c r="M645" i="12"/>
  <c r="N645" i="12"/>
  <c r="O645" i="12"/>
  <c r="L646" i="12"/>
  <c r="N646" i="12"/>
  <c r="L647" i="12"/>
  <c r="M647" i="12"/>
  <c r="N647" i="12"/>
  <c r="O647" i="12"/>
  <c r="L648" i="12"/>
  <c r="M648" i="12"/>
  <c r="N648" i="12"/>
  <c r="O648" i="12"/>
  <c r="L649" i="12"/>
  <c r="M649" i="12"/>
  <c r="N649" i="12"/>
  <c r="O649" i="12"/>
  <c r="L626" i="12"/>
  <c r="M626" i="12"/>
  <c r="N626" i="12"/>
  <c r="O626" i="12"/>
  <c r="L627" i="12"/>
  <c r="M627" i="12"/>
  <c r="N627" i="12"/>
  <c r="O627" i="12"/>
  <c r="L628" i="12"/>
  <c r="M628" i="12"/>
  <c r="N628" i="12"/>
  <c r="O628" i="12"/>
  <c r="L629" i="12"/>
  <c r="M629" i="12"/>
  <c r="N629" i="12"/>
  <c r="O629" i="12"/>
  <c r="L630" i="12"/>
  <c r="M630" i="12"/>
  <c r="N630" i="12"/>
  <c r="O630" i="12"/>
  <c r="L631" i="12"/>
  <c r="M631" i="12"/>
  <c r="N631" i="12"/>
  <c r="O631" i="12"/>
  <c r="L632" i="12"/>
  <c r="M632" i="12"/>
  <c r="N632" i="12"/>
  <c r="O632" i="12"/>
  <c r="L633" i="12"/>
  <c r="M633" i="12"/>
  <c r="N633" i="12"/>
  <c r="O633" i="12"/>
  <c r="L634" i="12"/>
  <c r="M634" i="12"/>
  <c r="N634" i="12"/>
  <c r="O634" i="12"/>
  <c r="L635" i="12"/>
  <c r="M635" i="12"/>
  <c r="N635" i="12"/>
  <c r="O635" i="12"/>
  <c r="L636" i="12"/>
  <c r="M636" i="12"/>
  <c r="N636" i="12"/>
  <c r="O636" i="12"/>
  <c r="L637" i="12"/>
  <c r="M637" i="12"/>
  <c r="N637" i="12"/>
  <c r="O637" i="12"/>
  <c r="L155" i="12"/>
  <c r="M155" i="12"/>
  <c r="N155" i="12"/>
  <c r="O155" i="12"/>
  <c r="L156" i="12"/>
  <c r="M156" i="12"/>
  <c r="N156" i="12"/>
  <c r="O156" i="12"/>
  <c r="L157" i="12"/>
  <c r="M157" i="12"/>
  <c r="N157" i="12"/>
  <c r="O157" i="12"/>
  <c r="L158" i="12"/>
  <c r="M158" i="12"/>
  <c r="N158" i="12"/>
  <c r="O158" i="12"/>
  <c r="L159" i="12"/>
  <c r="M159" i="12"/>
  <c r="N159" i="12"/>
  <c r="O159" i="12"/>
  <c r="L160" i="12"/>
  <c r="M160" i="12"/>
  <c r="N160" i="12"/>
  <c r="O160" i="12"/>
  <c r="L161" i="12"/>
  <c r="M161" i="12"/>
  <c r="N161" i="12"/>
  <c r="O161" i="12"/>
  <c r="L162" i="12"/>
  <c r="M162" i="12"/>
  <c r="N162" i="12"/>
  <c r="O162" i="12"/>
  <c r="L163" i="12"/>
  <c r="M163" i="12"/>
  <c r="N163" i="12"/>
  <c r="O163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L168" i="12"/>
  <c r="M168" i="12"/>
  <c r="N168" i="12"/>
  <c r="O168" i="12"/>
  <c r="L169" i="12"/>
  <c r="M169" i="12"/>
  <c r="N169" i="12"/>
  <c r="O169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M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215" i="12"/>
  <c r="M215" i="12"/>
  <c r="N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L224" i="12"/>
  <c r="M224" i="12"/>
  <c r="O224" i="12"/>
  <c r="L225" i="12"/>
  <c r="M225" i="12"/>
  <c r="N225" i="12"/>
  <c r="O225" i="12"/>
  <c r="L226" i="12"/>
  <c r="M226" i="12"/>
  <c r="N226" i="12"/>
  <c r="L227" i="12"/>
  <c r="M227" i="12"/>
  <c r="N227" i="12"/>
  <c r="O227" i="12"/>
  <c r="L228" i="12"/>
  <c r="M228" i="12"/>
  <c r="N228" i="12"/>
  <c r="O228" i="12"/>
  <c r="L229" i="12"/>
  <c r="M229" i="12"/>
  <c r="N229" i="12"/>
  <c r="L230" i="12"/>
  <c r="M230" i="12"/>
  <c r="N230" i="12"/>
  <c r="L231" i="12"/>
  <c r="M231" i="12"/>
  <c r="N231" i="12"/>
  <c r="O231" i="12"/>
  <c r="L232" i="12"/>
  <c r="M232" i="12"/>
  <c r="O232" i="12"/>
  <c r="L233" i="12"/>
  <c r="M233" i="12"/>
  <c r="N233" i="12"/>
  <c r="O233" i="12"/>
  <c r="L234" i="12"/>
  <c r="M234" i="12"/>
  <c r="N234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54" i="12"/>
  <c r="M254" i="12"/>
  <c r="N254" i="12"/>
  <c r="O254" i="12"/>
  <c r="L255" i="12"/>
  <c r="M255" i="12"/>
  <c r="N255" i="12"/>
  <c r="O255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N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O306" i="12"/>
  <c r="L307" i="12"/>
  <c r="M307" i="12"/>
  <c r="N307" i="12"/>
  <c r="O307" i="12"/>
  <c r="L308" i="12"/>
  <c r="M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5" i="12"/>
  <c r="M185" i="12"/>
  <c r="N185" i="12"/>
  <c r="O185" i="12"/>
  <c r="L186" i="12"/>
  <c r="M186" i="12"/>
  <c r="N186" i="12"/>
  <c r="O186" i="12"/>
  <c r="L187" i="12"/>
  <c r="M187" i="12"/>
  <c r="N187" i="12"/>
  <c r="O187" i="12"/>
  <c r="L188" i="12"/>
  <c r="M188" i="12"/>
  <c r="N188" i="12"/>
  <c r="O188" i="12"/>
  <c r="L189" i="12"/>
  <c r="M189" i="12"/>
  <c r="N189" i="12"/>
  <c r="O189" i="12"/>
  <c r="L190" i="12"/>
  <c r="M190" i="12"/>
  <c r="N190" i="12"/>
  <c r="O190" i="12"/>
  <c r="L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M195" i="12"/>
  <c r="N195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O208" i="12"/>
  <c r="N208" i="12"/>
  <c r="M208" i="12"/>
  <c r="L208" i="12"/>
  <c r="K113" i="16"/>
  <c r="L113" i="16"/>
  <c r="M113" i="16"/>
  <c r="K114" i="16"/>
  <c r="L114" i="16"/>
  <c r="M114" i="16"/>
  <c r="K115" i="16"/>
  <c r="L115" i="16"/>
  <c r="M115" i="16"/>
  <c r="K116" i="16"/>
  <c r="L116" i="16"/>
  <c r="M116" i="16"/>
  <c r="V113" i="16"/>
  <c r="V114" i="16"/>
  <c r="V115" i="16"/>
  <c r="V116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V106" i="16"/>
  <c r="V107" i="16"/>
  <c r="V108" i="16"/>
  <c r="V109" i="16"/>
  <c r="V111" i="16"/>
  <c r="V112" i="16"/>
  <c r="V105" i="16"/>
  <c r="V110" i="16"/>
  <c r="V91" i="16"/>
  <c r="V92" i="16"/>
  <c r="V93" i="16"/>
  <c r="V94" i="16"/>
  <c r="V95" i="16"/>
  <c r="V96" i="16"/>
  <c r="V97" i="16"/>
  <c r="V98" i="16"/>
  <c r="V99" i="16"/>
  <c r="V100" i="16"/>
  <c r="V101" i="16"/>
  <c r="V102" i="16"/>
  <c r="V103" i="16"/>
  <c r="V104" i="16"/>
  <c r="K190" i="16"/>
  <c r="L190" i="16"/>
  <c r="M190" i="16"/>
  <c r="K191" i="16"/>
  <c r="L191" i="16"/>
  <c r="M191" i="16"/>
  <c r="K192" i="16"/>
  <c r="L192" i="16"/>
  <c r="M192" i="16"/>
  <c r="K193" i="16"/>
  <c r="L193" i="16"/>
  <c r="M193" i="16"/>
  <c r="K194" i="16"/>
  <c r="L194" i="16"/>
  <c r="M194" i="16"/>
  <c r="K195" i="16"/>
  <c r="L195" i="16"/>
  <c r="M195" i="16"/>
  <c r="K196" i="16"/>
  <c r="L196" i="16"/>
  <c r="M196" i="16"/>
  <c r="K197" i="16"/>
  <c r="M197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3" i="16"/>
  <c r="L213" i="16"/>
  <c r="M213" i="16"/>
  <c r="K214" i="16"/>
  <c r="L214" i="16"/>
  <c r="M214" i="16"/>
  <c r="K215" i="16"/>
  <c r="L215" i="16"/>
  <c r="M215" i="16"/>
  <c r="K216" i="16"/>
  <c r="L216" i="16"/>
  <c r="M216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2" i="16"/>
  <c r="L222" i="16"/>
  <c r="M222" i="16"/>
  <c r="K223" i="16"/>
  <c r="L223" i="16"/>
  <c r="M223" i="16"/>
  <c r="K224" i="16"/>
  <c r="L224" i="16"/>
  <c r="M224" i="16"/>
  <c r="K225" i="16"/>
  <c r="L225" i="16"/>
  <c r="M225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3" i="16"/>
  <c r="L233" i="16"/>
  <c r="M233" i="16"/>
  <c r="K234" i="16"/>
  <c r="L234" i="16"/>
  <c r="M234" i="16"/>
  <c r="K235" i="16"/>
  <c r="L235" i="16"/>
  <c r="M235" i="16"/>
  <c r="K236" i="16"/>
  <c r="L236" i="16"/>
  <c r="M236" i="16"/>
  <c r="K237" i="16"/>
  <c r="L237" i="16"/>
  <c r="M237" i="16"/>
  <c r="K238" i="16"/>
  <c r="L238" i="16"/>
  <c r="M238" i="16"/>
  <c r="K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7" i="16"/>
  <c r="M247" i="16"/>
  <c r="K248" i="16"/>
  <c r="L248" i="16"/>
  <c r="M248" i="16"/>
  <c r="K249" i="16"/>
  <c r="L249" i="16"/>
  <c r="M249" i="16"/>
  <c r="K250" i="16"/>
  <c r="L250" i="16"/>
  <c r="M250" i="16"/>
  <c r="K251" i="16"/>
  <c r="L251" i="16"/>
  <c r="M251" i="16"/>
  <c r="K252" i="16"/>
  <c r="L252" i="16"/>
  <c r="M252" i="16"/>
  <c r="K253" i="16"/>
  <c r="L253" i="16"/>
  <c r="M253" i="16"/>
  <c r="K254" i="16"/>
  <c r="L254" i="16"/>
  <c r="M254" i="16"/>
  <c r="K255" i="16"/>
  <c r="L255" i="16"/>
  <c r="M255" i="16"/>
  <c r="K256" i="16"/>
  <c r="L256" i="16"/>
  <c r="M256" i="16"/>
  <c r="K257" i="16"/>
  <c r="L257" i="16"/>
  <c r="M257" i="16"/>
  <c r="K258" i="16"/>
  <c r="L258" i="16"/>
  <c r="M258" i="16"/>
  <c r="K259" i="16"/>
  <c r="L259" i="16"/>
  <c r="M259" i="16"/>
  <c r="K260" i="16"/>
  <c r="L260" i="16"/>
  <c r="M260" i="16"/>
  <c r="K261" i="16"/>
  <c r="L261" i="16"/>
  <c r="M261" i="16"/>
  <c r="K262" i="16"/>
  <c r="L262" i="16"/>
  <c r="M262" i="16"/>
  <c r="K263" i="16"/>
  <c r="L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68" i="16"/>
  <c r="L268" i="16"/>
  <c r="M268" i="16"/>
  <c r="K269" i="16"/>
  <c r="L269" i="16"/>
  <c r="M269" i="16"/>
  <c r="K270" i="16"/>
  <c r="L270" i="16"/>
  <c r="M270" i="16"/>
  <c r="K271" i="16"/>
  <c r="L271" i="16"/>
  <c r="M271" i="16"/>
  <c r="K272" i="16"/>
  <c r="L272" i="16"/>
  <c r="M272" i="16"/>
  <c r="K273" i="16"/>
  <c r="L273" i="16"/>
  <c r="M273" i="16"/>
  <c r="K274" i="16"/>
  <c r="L274" i="16"/>
  <c r="M274" i="16"/>
  <c r="K275" i="16"/>
  <c r="L275" i="16"/>
  <c r="M275" i="16"/>
  <c r="K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L286" i="16"/>
  <c r="M286" i="16"/>
  <c r="K287" i="16"/>
  <c r="L287" i="16"/>
  <c r="M287" i="16"/>
  <c r="K288" i="16"/>
  <c r="L288" i="16"/>
  <c r="M288" i="16"/>
  <c r="K289" i="16"/>
  <c r="L289" i="16"/>
  <c r="M289" i="16"/>
  <c r="K290" i="16"/>
  <c r="L290" i="16"/>
  <c r="M290" i="16"/>
  <c r="K291" i="16"/>
  <c r="L291" i="16"/>
  <c r="K292" i="16"/>
  <c r="L292" i="16"/>
  <c r="M292" i="16"/>
  <c r="K293" i="16"/>
  <c r="L293" i="16"/>
  <c r="M293" i="16"/>
  <c r="K294" i="16"/>
  <c r="L294" i="16"/>
  <c r="M294" i="16"/>
  <c r="K295" i="16"/>
  <c r="L295" i="16"/>
  <c r="M295" i="16"/>
  <c r="K296" i="16"/>
  <c r="L296" i="16"/>
  <c r="M296" i="16"/>
  <c r="K297" i="16"/>
  <c r="L297" i="16"/>
  <c r="M297" i="16"/>
  <c r="K298" i="16"/>
  <c r="L298" i="16"/>
  <c r="M298" i="16"/>
  <c r="K299" i="16"/>
  <c r="L299" i="16"/>
  <c r="M299" i="16"/>
  <c r="K300" i="16"/>
  <c r="L300" i="16"/>
  <c r="M300" i="16"/>
  <c r="K301" i="16"/>
  <c r="L301" i="16"/>
  <c r="M301" i="16"/>
  <c r="K302" i="16"/>
  <c r="L302" i="16"/>
  <c r="M302" i="16"/>
  <c r="K303" i="16"/>
  <c r="L303" i="16"/>
  <c r="M303" i="16"/>
  <c r="K304" i="16"/>
  <c r="L304" i="16"/>
  <c r="M304" i="16"/>
  <c r="K305" i="16"/>
  <c r="L305" i="16"/>
  <c r="M305" i="16"/>
  <c r="K306" i="16"/>
  <c r="L306" i="16"/>
  <c r="M306" i="16"/>
  <c r="K307" i="16"/>
  <c r="M307" i="16"/>
  <c r="K308" i="16"/>
  <c r="L308" i="16"/>
  <c r="M308" i="16"/>
  <c r="K309" i="16"/>
  <c r="L309" i="16"/>
  <c r="M309" i="16"/>
  <c r="M310" i="16"/>
  <c r="K311" i="16"/>
  <c r="L311" i="16"/>
  <c r="M311" i="16"/>
  <c r="L312" i="16"/>
  <c r="M312" i="16"/>
  <c r="K313" i="16"/>
  <c r="L313" i="16"/>
  <c r="M313" i="16"/>
  <c r="K314" i="16"/>
  <c r="L314" i="16"/>
  <c r="M314" i="16"/>
  <c r="K315" i="16"/>
  <c r="L315" i="16"/>
  <c r="M315" i="16"/>
  <c r="K316" i="16"/>
  <c r="M316" i="16"/>
  <c r="K317" i="16"/>
  <c r="M317" i="16"/>
  <c r="K318" i="16"/>
  <c r="L318" i="16"/>
  <c r="M318" i="16"/>
  <c r="K319" i="16"/>
  <c r="L319" i="16"/>
  <c r="M319" i="16"/>
  <c r="L320" i="16"/>
  <c r="M320" i="16"/>
  <c r="K91" i="16"/>
  <c r="L91" i="16"/>
  <c r="M91" i="16"/>
  <c r="K92" i="16"/>
  <c r="L92" i="16"/>
  <c r="M92" i="16"/>
  <c r="K93" i="16"/>
  <c r="L93" i="16"/>
  <c r="M93" i="16"/>
  <c r="K94" i="16"/>
  <c r="L94" i="16"/>
  <c r="M94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18" i="16"/>
  <c r="L118" i="16"/>
  <c r="M118" i="16"/>
  <c r="K119" i="16"/>
  <c r="L119" i="16"/>
  <c r="M119" i="16"/>
  <c r="K120" i="16"/>
  <c r="L120" i="16"/>
  <c r="M120" i="16"/>
  <c r="L121" i="16"/>
  <c r="M121" i="16"/>
  <c r="K122" i="16"/>
  <c r="L122" i="16"/>
  <c r="K123" i="16"/>
  <c r="L123" i="16"/>
  <c r="M123" i="16"/>
  <c r="K124" i="16"/>
  <c r="L124" i="16"/>
  <c r="M124" i="16"/>
  <c r="K125" i="16"/>
  <c r="M125" i="16"/>
  <c r="K126" i="16"/>
  <c r="L126" i="16"/>
  <c r="M126" i="16"/>
  <c r="K127" i="16"/>
  <c r="L127" i="16"/>
  <c r="K128" i="16"/>
  <c r="L128" i="16"/>
  <c r="M128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K137" i="16"/>
  <c r="L137" i="16"/>
  <c r="M137" i="16"/>
  <c r="K138" i="16"/>
  <c r="L138" i="16"/>
  <c r="M138" i="16"/>
  <c r="K139" i="16"/>
  <c r="L139" i="16"/>
  <c r="M139" i="16"/>
  <c r="K140" i="16"/>
  <c r="L140" i="16"/>
  <c r="M140" i="16"/>
  <c r="K141" i="16"/>
  <c r="L141" i="16"/>
  <c r="M141" i="16"/>
  <c r="K142" i="16"/>
  <c r="L142" i="16"/>
  <c r="M142" i="16"/>
  <c r="K143" i="16"/>
  <c r="L143" i="16"/>
  <c r="M143" i="16"/>
  <c r="K144" i="16"/>
  <c r="L144" i="16"/>
  <c r="K145" i="16"/>
  <c r="L145" i="16"/>
  <c r="M145" i="16"/>
  <c r="K146" i="16"/>
  <c r="L146" i="16"/>
  <c r="M146" i="16"/>
  <c r="K147" i="16"/>
  <c r="M147" i="16"/>
  <c r="K148" i="16"/>
  <c r="L148" i="16"/>
  <c r="M148" i="16"/>
  <c r="K149" i="16"/>
  <c r="L149" i="16"/>
  <c r="M149" i="16"/>
  <c r="K150" i="16"/>
  <c r="L150" i="16"/>
  <c r="M150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7" i="16"/>
  <c r="L167" i="16"/>
  <c r="M167" i="16"/>
  <c r="K168" i="16"/>
  <c r="L168" i="16"/>
  <c r="M168" i="16"/>
  <c r="K169" i="16"/>
  <c r="L169" i="16"/>
  <c r="M169" i="16"/>
  <c r="K170" i="16"/>
  <c r="L170" i="16"/>
  <c r="M170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6" i="16"/>
  <c r="L186" i="16"/>
  <c r="M186" i="16"/>
  <c r="K187" i="16"/>
  <c r="L187" i="16"/>
  <c r="M187" i="16"/>
  <c r="K188" i="16"/>
  <c r="L188" i="16"/>
  <c r="M188" i="16"/>
  <c r="M189" i="16"/>
  <c r="L189" i="16"/>
  <c r="K189" i="16"/>
  <c r="I1519" i="15"/>
  <c r="I1518" i="15"/>
  <c r="I1517" i="15"/>
  <c r="I1516" i="15"/>
  <c r="I1520" i="15"/>
  <c r="I1521" i="15"/>
  <c r="I1522" i="15"/>
  <c r="I1523" i="15"/>
  <c r="I1524" i="15"/>
  <c r="I1525" i="15"/>
  <c r="I1526" i="15"/>
  <c r="I1527" i="15"/>
  <c r="I1528" i="15"/>
  <c r="I1529" i="15"/>
  <c r="I1530" i="15"/>
  <c r="I1531" i="15"/>
  <c r="I1532" i="15"/>
  <c r="I1533" i="15"/>
  <c r="I1534" i="15"/>
  <c r="I1535" i="15"/>
  <c r="I1536" i="15"/>
  <c r="I1537" i="15"/>
  <c r="I1538" i="15"/>
  <c r="I1539" i="15"/>
  <c r="I1540" i="15"/>
  <c r="I1541" i="15"/>
  <c r="I1542" i="15"/>
  <c r="I1543" i="15"/>
  <c r="I1544" i="15"/>
  <c r="I1545" i="15"/>
  <c r="I1546" i="15"/>
  <c r="I1547" i="15"/>
  <c r="I1548" i="15"/>
  <c r="I1549" i="15"/>
  <c r="I1550" i="15"/>
  <c r="I1551" i="15"/>
  <c r="I1552" i="15"/>
  <c r="I1553" i="15"/>
  <c r="I1554" i="15"/>
  <c r="I1555" i="15"/>
  <c r="I1556" i="15"/>
  <c r="I1557" i="15"/>
  <c r="I1558" i="15"/>
  <c r="I1559" i="15"/>
  <c r="I1560" i="15"/>
  <c r="I1561" i="15"/>
  <c r="I1562" i="15"/>
  <c r="I1563" i="15"/>
  <c r="I1564" i="15"/>
  <c r="I1565" i="15"/>
  <c r="I1566" i="15"/>
  <c r="I1567" i="15"/>
  <c r="I1568" i="15"/>
  <c r="I1569" i="15"/>
  <c r="I1570" i="15"/>
  <c r="I1571" i="15"/>
  <c r="I1460" i="15"/>
  <c r="I1461" i="15"/>
  <c r="I1462" i="15"/>
  <c r="I1463" i="15"/>
  <c r="I1464" i="15"/>
  <c r="I1465" i="15"/>
  <c r="I1466" i="15"/>
  <c r="I1467" i="15"/>
  <c r="I1468" i="15"/>
  <c r="I1469" i="15"/>
  <c r="I1470" i="15"/>
  <c r="I1471" i="15"/>
  <c r="I1472" i="15"/>
  <c r="I1473" i="15"/>
  <c r="I1474" i="15"/>
  <c r="I1475" i="15"/>
  <c r="I1476" i="15"/>
  <c r="I1477" i="15"/>
  <c r="I1478" i="15"/>
  <c r="I1479" i="15"/>
  <c r="I1480" i="15"/>
  <c r="I1481" i="15"/>
  <c r="I1482" i="15"/>
  <c r="I1483" i="15"/>
  <c r="I1484" i="15"/>
  <c r="I1485" i="15"/>
  <c r="I1486" i="15"/>
  <c r="I1487" i="15"/>
  <c r="I1488" i="15"/>
  <c r="I1489" i="15"/>
  <c r="I1490" i="15"/>
  <c r="I1491" i="15"/>
  <c r="I1492" i="15"/>
  <c r="I1493" i="15"/>
  <c r="I1494" i="15"/>
  <c r="I1495" i="15"/>
  <c r="I1496" i="15"/>
  <c r="I1497" i="15"/>
  <c r="I1498" i="15"/>
  <c r="I1499" i="15"/>
  <c r="I1500" i="15"/>
  <c r="I1501" i="15"/>
  <c r="I1502" i="15"/>
  <c r="I1503" i="15"/>
  <c r="I1504" i="15"/>
  <c r="I1505" i="15"/>
  <c r="I1506" i="15"/>
  <c r="I1507" i="15"/>
  <c r="I1508" i="15"/>
  <c r="I1509" i="15"/>
  <c r="I1510" i="15"/>
  <c r="I1511" i="15"/>
  <c r="I1512" i="15"/>
  <c r="I1513" i="15"/>
  <c r="I1514" i="15"/>
  <c r="I1515" i="15"/>
  <c r="I1404" i="15"/>
  <c r="I1405" i="15"/>
  <c r="I1406" i="15"/>
  <c r="I1407" i="15"/>
  <c r="I1408" i="15"/>
  <c r="I1409" i="15"/>
  <c r="I1410" i="15"/>
  <c r="I1411" i="15"/>
  <c r="I1412" i="15"/>
  <c r="I1413" i="15"/>
  <c r="I1414" i="15"/>
  <c r="I1415" i="15"/>
  <c r="I1416" i="15"/>
  <c r="I1417" i="15"/>
  <c r="I1418" i="15"/>
  <c r="I1419" i="15"/>
  <c r="I1420" i="15"/>
  <c r="I1421" i="15"/>
  <c r="I1422" i="15"/>
  <c r="I1423" i="15"/>
  <c r="I1424" i="15"/>
  <c r="I1425" i="15"/>
  <c r="I1426" i="15"/>
  <c r="I1427" i="15"/>
  <c r="I1428" i="15"/>
  <c r="I1429" i="15"/>
  <c r="I1430" i="15"/>
  <c r="I1431" i="15"/>
  <c r="I1432" i="15"/>
  <c r="I1433" i="15"/>
  <c r="I1434" i="15"/>
  <c r="I1435" i="15"/>
  <c r="I1436" i="15"/>
  <c r="I1437" i="15"/>
  <c r="I1438" i="15"/>
  <c r="I1439" i="15"/>
  <c r="I1440" i="15"/>
  <c r="I1441" i="15"/>
  <c r="I1442" i="15"/>
  <c r="I1443" i="15"/>
  <c r="I1444" i="15"/>
  <c r="I1445" i="15"/>
  <c r="I1446" i="15"/>
  <c r="I1447" i="15"/>
  <c r="I1448" i="15"/>
  <c r="I1449" i="15"/>
  <c r="I1450" i="15"/>
  <c r="I1451" i="15"/>
  <c r="I1452" i="15"/>
  <c r="I1453" i="15"/>
  <c r="I1454" i="15"/>
  <c r="I1455" i="15"/>
  <c r="I1456" i="15"/>
  <c r="I1457" i="15"/>
  <c r="I1458" i="15"/>
  <c r="I1459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94" i="15"/>
  <c r="I1395" i="15"/>
  <c r="I1396" i="15"/>
  <c r="I1397" i="15"/>
  <c r="I1398" i="15"/>
  <c r="I1399" i="15"/>
  <c r="I1400" i="15"/>
  <c r="I1401" i="15"/>
  <c r="I1402" i="15"/>
  <c r="I1403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348" i="15"/>
  <c r="I1349" i="15"/>
  <c r="I1350" i="15"/>
  <c r="I1351" i="15"/>
  <c r="I1352" i="15"/>
  <c r="I1353" i="15"/>
  <c r="I1354" i="15"/>
  <c r="I1355" i="15"/>
  <c r="I1252" i="15"/>
  <c r="I1253" i="15"/>
  <c r="I1254" i="15"/>
  <c r="I1255" i="15"/>
  <c r="I1256" i="15"/>
  <c r="I1257" i="15"/>
  <c r="I1258" i="15"/>
  <c r="I1259" i="15"/>
  <c r="I1260" i="15"/>
  <c r="I1261" i="15"/>
  <c r="I1262" i="15"/>
  <c r="I1263" i="15"/>
  <c r="I1264" i="15"/>
  <c r="I1265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244" i="15"/>
  <c r="I1245" i="15"/>
  <c r="I1246" i="15"/>
  <c r="I1247" i="15"/>
  <c r="I1248" i="15"/>
  <c r="I1249" i="15"/>
  <c r="I1250" i="15"/>
  <c r="I1251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1236" i="15"/>
  <c r="I1237" i="15"/>
  <c r="I1238" i="15"/>
  <c r="I1239" i="15"/>
  <c r="I1240" i="15"/>
  <c r="I1241" i="15"/>
  <c r="I1242" i="15"/>
  <c r="I1243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5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054" i="15"/>
  <c r="I1055" i="15"/>
  <c r="I1056" i="15"/>
  <c r="I1057" i="15"/>
  <c r="I1058" i="15"/>
  <c r="I1059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964" i="15"/>
  <c r="I965" i="15"/>
  <c r="I966" i="15"/>
  <c r="I967" i="15"/>
  <c r="I968" i="15"/>
  <c r="I969" i="15"/>
  <c r="I970" i="15"/>
  <c r="I971" i="15"/>
  <c r="I972" i="15"/>
  <c r="I973" i="15"/>
  <c r="I974" i="15"/>
  <c r="I975" i="15"/>
  <c r="I976" i="15"/>
  <c r="I977" i="15"/>
  <c r="I978" i="15"/>
  <c r="I979" i="15"/>
  <c r="I980" i="15"/>
  <c r="I981" i="15"/>
  <c r="I982" i="15"/>
  <c r="I983" i="15"/>
  <c r="I984" i="15"/>
  <c r="I985" i="15"/>
  <c r="I986" i="15"/>
  <c r="I987" i="15"/>
  <c r="I988" i="15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1014" i="15"/>
  <c r="I1015" i="15"/>
  <c r="I1016" i="15"/>
  <c r="I1017" i="15"/>
  <c r="I1018" i="15"/>
  <c r="I1019" i="15"/>
  <c r="I920" i="15"/>
  <c r="I921" i="15"/>
  <c r="I922" i="15"/>
  <c r="I923" i="15"/>
  <c r="I924" i="15"/>
  <c r="I925" i="15"/>
  <c r="I926" i="15"/>
  <c r="I927" i="15"/>
  <c r="I928" i="15"/>
  <c r="I929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6" i="15"/>
  <c r="I957" i="15"/>
  <c r="I958" i="15"/>
  <c r="I959" i="15"/>
  <c r="I960" i="15"/>
  <c r="I961" i="15"/>
  <c r="I962" i="15"/>
  <c r="I963" i="15"/>
  <c r="I872" i="15"/>
  <c r="I873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2" i="15"/>
  <c r="I913" i="15"/>
  <c r="I914" i="15"/>
  <c r="I915" i="15"/>
  <c r="I916" i="15"/>
  <c r="I917" i="15"/>
  <c r="I918" i="15"/>
  <c r="I919" i="15"/>
  <c r="I864" i="15"/>
  <c r="I865" i="15"/>
  <c r="I866" i="15"/>
  <c r="I867" i="15"/>
  <c r="I868" i="15"/>
  <c r="I869" i="15"/>
  <c r="I870" i="15"/>
  <c r="I871" i="15"/>
  <c r="I840" i="15"/>
  <c r="I841" i="15"/>
  <c r="I842" i="15"/>
  <c r="I843" i="15"/>
  <c r="I844" i="15"/>
  <c r="I845" i="15"/>
  <c r="I846" i="15"/>
  <c r="I847" i="15"/>
  <c r="I848" i="15"/>
  <c r="I849" i="15"/>
  <c r="I850" i="15"/>
  <c r="I851" i="15"/>
  <c r="I852" i="15"/>
  <c r="I853" i="15"/>
  <c r="I854" i="15"/>
  <c r="I855" i="15"/>
  <c r="I856" i="15"/>
  <c r="I857" i="15"/>
  <c r="I858" i="15"/>
  <c r="I859" i="15"/>
  <c r="I860" i="15"/>
  <c r="I861" i="15"/>
  <c r="I862" i="15"/>
  <c r="I863" i="15"/>
  <c r="I818" i="15"/>
  <c r="I819" i="15"/>
  <c r="I820" i="15"/>
  <c r="I821" i="15"/>
  <c r="I822" i="15"/>
  <c r="I823" i="15"/>
  <c r="I824" i="15"/>
  <c r="I825" i="15"/>
  <c r="I826" i="15"/>
  <c r="I827" i="15"/>
  <c r="I828" i="15"/>
  <c r="I829" i="15"/>
  <c r="I830" i="15"/>
  <c r="I831" i="15"/>
  <c r="I832" i="15"/>
  <c r="I833" i="15"/>
  <c r="I834" i="15"/>
  <c r="I835" i="15"/>
  <c r="I836" i="15"/>
  <c r="I837" i="15"/>
  <c r="I838" i="15"/>
  <c r="I839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74" i="15"/>
  <c r="I775" i="15"/>
  <c r="I776" i="15"/>
  <c r="I777" i="15"/>
  <c r="I778" i="15"/>
  <c r="I779" i="15"/>
  <c r="I780" i="15"/>
  <c r="I781" i="15"/>
  <c r="I782" i="15"/>
  <c r="I783" i="15"/>
  <c r="I784" i="15"/>
  <c r="I785" i="15"/>
  <c r="I786" i="15"/>
  <c r="I787" i="15"/>
  <c r="I788" i="15"/>
  <c r="I789" i="15"/>
  <c r="I790" i="15"/>
  <c r="I791" i="15"/>
  <c r="I792" i="15"/>
  <c r="I793" i="15"/>
  <c r="I794" i="15"/>
  <c r="I795" i="15"/>
  <c r="I796" i="15"/>
  <c r="I797" i="15"/>
  <c r="I798" i="15"/>
  <c r="I799" i="15"/>
  <c r="I800" i="15"/>
  <c r="I801" i="15"/>
  <c r="I802" i="15"/>
  <c r="I803" i="15"/>
  <c r="I804" i="15"/>
  <c r="I805" i="15"/>
  <c r="I806" i="15"/>
  <c r="I807" i="15"/>
  <c r="I808" i="15"/>
  <c r="I809" i="15"/>
  <c r="I810" i="15"/>
  <c r="I811" i="15"/>
  <c r="I812" i="15"/>
  <c r="I813" i="15"/>
  <c r="I814" i="15"/>
  <c r="I815" i="15"/>
  <c r="I816" i="15"/>
  <c r="I817" i="15"/>
  <c r="I732" i="15"/>
  <c r="I733" i="15"/>
  <c r="I734" i="15"/>
  <c r="I735" i="15"/>
  <c r="I736" i="15"/>
  <c r="I737" i="15"/>
  <c r="I738" i="15"/>
  <c r="I739" i="15"/>
  <c r="I740" i="15"/>
  <c r="I741" i="15"/>
  <c r="I742" i="15"/>
  <c r="I743" i="15"/>
  <c r="I744" i="15"/>
  <c r="I745" i="15"/>
  <c r="I746" i="15"/>
  <c r="I747" i="15"/>
  <c r="I748" i="15"/>
  <c r="I749" i="15"/>
  <c r="I750" i="15"/>
  <c r="I751" i="15"/>
  <c r="I752" i="15"/>
  <c r="I753" i="15"/>
  <c r="I754" i="15"/>
  <c r="I755" i="15"/>
  <c r="I756" i="15"/>
  <c r="I757" i="15"/>
  <c r="I720" i="15"/>
  <c r="I721" i="15"/>
  <c r="I722" i="15"/>
  <c r="I723" i="15"/>
  <c r="I724" i="15"/>
  <c r="I725" i="15"/>
  <c r="I726" i="15"/>
  <c r="I727" i="15"/>
  <c r="I728" i="15"/>
  <c r="I729" i="15"/>
  <c r="I730" i="15"/>
  <c r="I731" i="15"/>
  <c r="I696" i="15"/>
  <c r="I697" i="15"/>
  <c r="I698" i="15"/>
  <c r="I699" i="15"/>
  <c r="I700" i="15"/>
  <c r="I701" i="15"/>
  <c r="I702" i="15"/>
  <c r="I703" i="15"/>
  <c r="I704" i="15"/>
  <c r="I705" i="15"/>
  <c r="I706" i="15"/>
  <c r="I707" i="15"/>
  <c r="I708" i="15"/>
  <c r="I709" i="15"/>
  <c r="I710" i="15"/>
  <c r="I711" i="15"/>
  <c r="I712" i="15"/>
  <c r="I713" i="15"/>
  <c r="I714" i="15"/>
  <c r="I715" i="15"/>
  <c r="I716" i="15"/>
  <c r="I717" i="15"/>
  <c r="I718" i="15"/>
  <c r="I719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0" i="15"/>
  <c r="I671" i="15"/>
  <c r="I672" i="15"/>
  <c r="I673" i="15"/>
  <c r="I674" i="15"/>
  <c r="I675" i="15"/>
  <c r="I676" i="15"/>
  <c r="I677" i="15"/>
  <c r="I678" i="15"/>
  <c r="I679" i="15"/>
  <c r="I680" i="15"/>
  <c r="I681" i="15"/>
  <c r="I682" i="15"/>
  <c r="I683" i="15"/>
  <c r="I684" i="15"/>
  <c r="I685" i="15"/>
  <c r="I686" i="15"/>
  <c r="I687" i="15"/>
  <c r="I688" i="15"/>
  <c r="I689" i="15"/>
  <c r="I690" i="15"/>
  <c r="I691" i="15"/>
  <c r="I692" i="15"/>
  <c r="I693" i="15"/>
  <c r="I694" i="15"/>
  <c r="I695" i="15"/>
  <c r="I648" i="15"/>
  <c r="I649" i="15"/>
  <c r="I650" i="15"/>
  <c r="I651" i="15"/>
  <c r="I652" i="15"/>
  <c r="I653" i="15"/>
  <c r="I654" i="15"/>
  <c r="I655" i="15"/>
  <c r="I594" i="15"/>
  <c r="I595" i="15"/>
  <c r="I596" i="15"/>
  <c r="I597" i="15"/>
  <c r="I598" i="15"/>
  <c r="I599" i="15"/>
  <c r="I600" i="15"/>
  <c r="I601" i="15"/>
  <c r="I602" i="15"/>
  <c r="I603" i="15"/>
  <c r="I604" i="15"/>
  <c r="I605" i="15"/>
  <c r="I606" i="15"/>
  <c r="I607" i="15"/>
  <c r="I608" i="15"/>
  <c r="I609" i="15"/>
  <c r="I610" i="15"/>
  <c r="I611" i="15"/>
  <c r="I612" i="15"/>
  <c r="I613" i="15"/>
  <c r="I614" i="15"/>
  <c r="I615" i="15"/>
  <c r="I616" i="15"/>
  <c r="I617" i="15"/>
  <c r="I618" i="15"/>
  <c r="I619" i="15"/>
  <c r="I620" i="15"/>
  <c r="I621" i="15"/>
  <c r="I622" i="15"/>
  <c r="I623" i="15"/>
  <c r="I624" i="15"/>
  <c r="I625" i="15"/>
  <c r="I626" i="15"/>
  <c r="I627" i="15"/>
  <c r="I628" i="15"/>
  <c r="I629" i="15"/>
  <c r="I630" i="15"/>
  <c r="I631" i="15"/>
  <c r="I632" i="15"/>
  <c r="I633" i="15"/>
  <c r="I634" i="15"/>
  <c r="I635" i="15"/>
  <c r="I636" i="15"/>
  <c r="I637" i="15"/>
  <c r="I638" i="15"/>
  <c r="I639" i="15"/>
  <c r="I640" i="15"/>
  <c r="I641" i="15"/>
  <c r="I642" i="15"/>
  <c r="I643" i="15"/>
  <c r="I644" i="15"/>
  <c r="I645" i="15"/>
  <c r="I646" i="15"/>
  <c r="I647" i="15"/>
  <c r="I376" i="15"/>
  <c r="I377" i="15"/>
  <c r="I378" i="15"/>
  <c r="I379" i="15"/>
  <c r="I380" i="15"/>
  <c r="I381" i="15"/>
  <c r="I382" i="15"/>
  <c r="I383" i="15"/>
  <c r="I384" i="15"/>
  <c r="I385" i="15"/>
  <c r="I386" i="15"/>
  <c r="I387" i="15"/>
  <c r="I388" i="15"/>
  <c r="I389" i="15"/>
  <c r="I390" i="15"/>
  <c r="I391" i="15"/>
  <c r="I392" i="15"/>
  <c r="I393" i="15"/>
  <c r="I394" i="15"/>
  <c r="I395" i="15"/>
  <c r="I396" i="15"/>
  <c r="I397" i="15"/>
  <c r="I398" i="15"/>
  <c r="I399" i="15"/>
  <c r="I400" i="15"/>
  <c r="I401" i="15"/>
  <c r="I402" i="15"/>
  <c r="I403" i="15"/>
  <c r="I404" i="15"/>
  <c r="I405" i="15"/>
  <c r="I406" i="15"/>
  <c r="I407" i="15"/>
  <c r="I408" i="15"/>
  <c r="I409" i="15"/>
  <c r="I410" i="15"/>
  <c r="I411" i="15"/>
  <c r="I412" i="15"/>
  <c r="I413" i="15"/>
  <c r="I414" i="15"/>
  <c r="I415" i="15"/>
  <c r="I416" i="15"/>
  <c r="I417" i="15"/>
  <c r="I418" i="15"/>
  <c r="I419" i="15"/>
  <c r="I420" i="15"/>
  <c r="I421" i="15"/>
  <c r="I422" i="15"/>
  <c r="I423" i="15"/>
  <c r="I424" i="15"/>
  <c r="I425" i="15"/>
  <c r="I426" i="15"/>
  <c r="I427" i="15"/>
  <c r="I428" i="15"/>
  <c r="I429" i="15"/>
  <c r="I430" i="15"/>
  <c r="I431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34" i="15"/>
  <c r="I335" i="15"/>
  <c r="I336" i="15"/>
  <c r="I337" i="15"/>
  <c r="I338" i="15"/>
  <c r="I339" i="15"/>
  <c r="I340" i="15"/>
  <c r="I341" i="15"/>
  <c r="I342" i="15"/>
  <c r="I343" i="15"/>
  <c r="I344" i="15"/>
  <c r="I345" i="15"/>
  <c r="I346" i="15"/>
  <c r="I347" i="15"/>
  <c r="I348" i="15"/>
  <c r="I349" i="15"/>
  <c r="I350" i="15"/>
  <c r="I351" i="15"/>
  <c r="I352" i="15"/>
  <c r="I353" i="15"/>
  <c r="I354" i="15"/>
  <c r="I355" i="15"/>
  <c r="I356" i="15"/>
  <c r="I357" i="15"/>
  <c r="I358" i="15"/>
  <c r="I359" i="15"/>
  <c r="I360" i="15"/>
  <c r="I361" i="15"/>
  <c r="I362" i="15"/>
  <c r="I363" i="15"/>
  <c r="I364" i="15"/>
  <c r="I365" i="15"/>
  <c r="I366" i="15"/>
  <c r="I367" i="15"/>
  <c r="I368" i="15"/>
  <c r="I369" i="15"/>
  <c r="I370" i="15"/>
  <c r="I371" i="15"/>
  <c r="I372" i="15"/>
  <c r="I373" i="15"/>
  <c r="I374" i="15"/>
  <c r="I375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8" i="15"/>
  <c r="I279" i="15"/>
  <c r="I280" i="15"/>
  <c r="I281" i="15"/>
  <c r="I282" i="15"/>
  <c r="I283" i="15"/>
  <c r="I284" i="15"/>
  <c r="I28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302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18" i="15"/>
  <c r="I319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P260" i="15"/>
  <c r="P261" i="15"/>
  <c r="P262" i="15"/>
  <c r="P263" i="15"/>
  <c r="M260" i="15"/>
  <c r="M261" i="15"/>
  <c r="M262" i="15"/>
  <c r="M263" i="15"/>
  <c r="M256" i="15"/>
  <c r="M257" i="15"/>
  <c r="M258" i="15"/>
  <c r="M259" i="15"/>
  <c r="P256" i="15"/>
  <c r="P257" i="15"/>
  <c r="P258" i="15"/>
  <c r="P259" i="15"/>
  <c r="S251" i="15"/>
  <c r="S250" i="15"/>
  <c r="P255" i="15"/>
  <c r="P254" i="15"/>
  <c r="P253" i="15"/>
  <c r="P252" i="15"/>
  <c r="P251" i="15"/>
  <c r="P250" i="15"/>
  <c r="P249" i="15"/>
  <c r="P248" i="15"/>
  <c r="M248" i="15"/>
  <c r="M249" i="15"/>
  <c r="M250" i="15"/>
  <c r="M251" i="15"/>
  <c r="M252" i="15"/>
  <c r="M253" i="15"/>
  <c r="M254" i="15"/>
  <c r="M255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1078" i="14"/>
  <c r="G1079" i="14"/>
  <c r="G1080" i="14"/>
  <c r="G1081" i="14"/>
  <c r="G1082" i="14"/>
  <c r="G1083" i="14"/>
  <c r="G1084" i="14"/>
  <c r="G1085" i="14"/>
  <c r="G1086" i="14"/>
  <c r="G1087" i="14"/>
  <c r="G1088" i="14"/>
  <c r="G1089" i="14"/>
  <c r="G1090" i="14"/>
  <c r="G1091" i="14"/>
  <c r="G1092" i="14"/>
  <c r="G1093" i="14"/>
  <c r="G1094" i="14"/>
  <c r="G1095" i="14"/>
  <c r="G1096" i="14"/>
  <c r="G1097" i="14"/>
  <c r="G1098" i="14"/>
  <c r="G1099" i="14"/>
  <c r="G1100" i="14"/>
  <c r="G1101" i="14"/>
  <c r="G1102" i="14"/>
  <c r="G1103" i="14"/>
  <c r="G1104" i="14"/>
  <c r="G1105" i="14"/>
  <c r="G1106" i="14"/>
  <c r="G1107" i="14"/>
  <c r="G1108" i="14"/>
  <c r="G1109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33" i="14"/>
  <c r="V124" i="16"/>
  <c r="V125" i="16"/>
  <c r="V126" i="16"/>
  <c r="V127" i="16"/>
  <c r="V128" i="16"/>
  <c r="V129" i="16"/>
  <c r="V130" i="16"/>
  <c r="V131" i="16"/>
  <c r="V132" i="16"/>
  <c r="V133" i="16"/>
  <c r="V134" i="16"/>
  <c r="V117" i="16"/>
  <c r="V118" i="16"/>
  <c r="V119" i="16"/>
  <c r="V120" i="16"/>
  <c r="V121" i="16"/>
  <c r="V122" i="16"/>
  <c r="V123" i="16"/>
  <c r="Q139" i="12"/>
  <c r="BC139" i="12" s="1"/>
  <c r="Q140" i="12"/>
  <c r="BC140" i="12" s="1"/>
  <c r="Q141" i="12"/>
  <c r="BC141" i="12" s="1"/>
  <c r="Q142" i="12"/>
  <c r="BC142" i="12" s="1"/>
  <c r="Q132" i="12"/>
  <c r="BC132" i="12" s="1"/>
  <c r="Q131" i="12"/>
  <c r="BC131" i="12" s="1"/>
  <c r="Q133" i="12"/>
  <c r="BC133" i="12" s="1"/>
  <c r="Q134" i="12"/>
  <c r="BC134" i="12" s="1"/>
  <c r="Q136" i="12"/>
  <c r="BC136" i="12" s="1"/>
  <c r="Q135" i="12"/>
  <c r="BC135" i="12" s="1"/>
  <c r="Q137" i="12"/>
  <c r="BC137" i="12" s="1"/>
  <c r="Q138" i="12"/>
  <c r="BC138" i="12" s="1"/>
  <c r="Q128" i="12"/>
  <c r="BC128" i="12" s="1"/>
  <c r="Q124" i="12"/>
  <c r="BC124" i="12" s="1"/>
  <c r="Q126" i="12"/>
  <c r="BC126" i="12" s="1"/>
  <c r="Q129" i="12"/>
  <c r="BC129" i="12" s="1"/>
  <c r="Q130" i="12"/>
  <c r="BC130" i="12" s="1"/>
  <c r="Q127" i="12"/>
  <c r="BC127" i="12" s="1"/>
  <c r="Q125" i="12"/>
  <c r="BC125" i="12" s="1"/>
  <c r="Q122" i="12"/>
  <c r="BC122" i="12" s="1"/>
  <c r="Q118" i="12"/>
  <c r="BC118" i="12" s="1"/>
  <c r="Q120" i="12"/>
  <c r="BC120" i="12" s="1"/>
  <c r="Q119" i="12"/>
  <c r="BC119" i="12" s="1"/>
  <c r="Q123" i="12"/>
  <c r="BC123" i="12" s="1"/>
  <c r="Q121" i="12"/>
  <c r="BC121" i="12" s="1"/>
  <c r="Q117" i="12"/>
  <c r="BC117" i="12" s="1"/>
  <c r="P264" i="15"/>
  <c r="P265" i="15"/>
  <c r="P266" i="15"/>
  <c r="P267" i="15"/>
  <c r="P268" i="15"/>
  <c r="P269" i="15"/>
  <c r="P270" i="15"/>
  <c r="P271" i="15"/>
  <c r="P272" i="15"/>
  <c r="P273" i="15"/>
  <c r="P274" i="15"/>
  <c r="P275" i="15"/>
  <c r="P276" i="15"/>
  <c r="P277" i="15"/>
  <c r="P278" i="15"/>
  <c r="P279" i="15"/>
  <c r="P280" i="15"/>
  <c r="P281" i="15"/>
  <c r="P282" i="15"/>
  <c r="P283" i="15"/>
  <c r="P284" i="15"/>
  <c r="P285" i="15"/>
  <c r="P286" i="15"/>
  <c r="P287" i="15"/>
  <c r="P288" i="15"/>
  <c r="P289" i="15"/>
  <c r="P290" i="15"/>
  <c r="P291" i="15"/>
  <c r="P292" i="15"/>
  <c r="P293" i="15"/>
  <c r="P294" i="15"/>
  <c r="P295" i="15"/>
  <c r="P296" i="15"/>
  <c r="P297" i="15"/>
  <c r="P298" i="15"/>
  <c r="P299" i="15"/>
  <c r="P300" i="15"/>
  <c r="P301" i="15"/>
  <c r="P302" i="15"/>
  <c r="P303" i="15"/>
  <c r="P304" i="15"/>
  <c r="P305" i="15"/>
  <c r="P306" i="15"/>
  <c r="P307" i="15"/>
  <c r="P308" i="15"/>
  <c r="P309" i="15"/>
  <c r="P310" i="15"/>
  <c r="P311" i="15"/>
  <c r="P312" i="15"/>
  <c r="P313" i="15"/>
  <c r="P314" i="15"/>
  <c r="P315" i="15"/>
  <c r="P316" i="15"/>
  <c r="P317" i="15"/>
  <c r="P318" i="15"/>
  <c r="P319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S264" i="15"/>
  <c r="S265" i="15"/>
  <c r="S266" i="15"/>
  <c r="S267" i="15"/>
  <c r="S268" i="15"/>
  <c r="S269" i="15"/>
  <c r="S270" i="15"/>
  <c r="S271" i="15"/>
  <c r="S272" i="15"/>
  <c r="S273" i="15"/>
  <c r="S274" i="15"/>
  <c r="S275" i="15"/>
  <c r="S276" i="15"/>
  <c r="S277" i="15"/>
  <c r="S278" i="15"/>
  <c r="S279" i="15"/>
  <c r="S280" i="15"/>
  <c r="S281" i="15"/>
  <c r="S282" i="15"/>
  <c r="S283" i="15"/>
  <c r="S284" i="15"/>
  <c r="S285" i="15"/>
  <c r="S286" i="15"/>
  <c r="S287" i="15"/>
  <c r="S288" i="15"/>
  <c r="S289" i="15"/>
  <c r="S290" i="15"/>
  <c r="S291" i="15"/>
  <c r="S292" i="15"/>
  <c r="S293" i="15"/>
  <c r="S294" i="15"/>
  <c r="S295" i="15"/>
  <c r="S296" i="15"/>
  <c r="S297" i="15"/>
  <c r="S298" i="15"/>
  <c r="S299" i="15"/>
  <c r="S300" i="15"/>
  <c r="S301" i="15"/>
  <c r="S302" i="15"/>
  <c r="S303" i="15"/>
  <c r="S304" i="15"/>
  <c r="S305" i="15"/>
  <c r="S306" i="15"/>
  <c r="S307" i="15"/>
  <c r="S308" i="15"/>
  <c r="S309" i="15"/>
  <c r="S310" i="15"/>
  <c r="S311" i="15"/>
  <c r="S312" i="15"/>
  <c r="S313" i="15"/>
  <c r="S314" i="15"/>
  <c r="S315" i="15"/>
  <c r="S316" i="15"/>
  <c r="S317" i="15"/>
  <c r="S318" i="15"/>
  <c r="S319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J180" i="14"/>
  <c r="K180" i="14" s="1"/>
  <c r="L170" i="14"/>
  <c r="J170" i="14" s="1"/>
  <c r="K170" i="14" s="1"/>
  <c r="L171" i="14"/>
  <c r="J171" i="14" s="1"/>
  <c r="K171" i="14" s="1"/>
  <c r="L172" i="14"/>
  <c r="J172" i="14" s="1"/>
  <c r="K172" i="14" s="1"/>
  <c r="L173" i="14"/>
  <c r="J173" i="14" s="1"/>
  <c r="K173" i="14" s="1"/>
  <c r="L174" i="14"/>
  <c r="J174" i="14" s="1"/>
  <c r="K174" i="14" s="1"/>
  <c r="L175" i="14"/>
  <c r="J175" i="14" s="1"/>
  <c r="K175" i="14" s="1"/>
  <c r="L176" i="14"/>
  <c r="J176" i="14" s="1"/>
  <c r="K176" i="14" s="1"/>
  <c r="L177" i="14"/>
  <c r="J177" i="14" s="1"/>
  <c r="K177" i="14" s="1"/>
  <c r="L178" i="14"/>
  <c r="J178" i="14" s="1"/>
  <c r="K178" i="14" s="1"/>
  <c r="L179" i="14"/>
  <c r="J179" i="14" s="1"/>
  <c r="K179" i="14" s="1"/>
  <c r="L180" i="14"/>
  <c r="L181" i="14"/>
  <c r="J181" i="14" s="1"/>
  <c r="K181" i="14" s="1"/>
  <c r="L182" i="14"/>
  <c r="J182" i="14" s="1"/>
  <c r="K182" i="14" s="1"/>
  <c r="L183" i="14"/>
  <c r="J183" i="14" s="1"/>
  <c r="K183" i="14" s="1"/>
  <c r="L184" i="14"/>
  <c r="J184" i="14" s="1"/>
  <c r="K184" i="14" s="1"/>
  <c r="L185" i="14"/>
  <c r="J185" i="14" s="1"/>
  <c r="K185" i="14" s="1"/>
  <c r="L186" i="14"/>
  <c r="J186" i="14" s="1"/>
  <c r="K186" i="14" s="1"/>
  <c r="L187" i="14"/>
  <c r="J187" i="14" s="1"/>
  <c r="K187" i="14" s="1"/>
  <c r="L188" i="14"/>
  <c r="J188" i="14" s="1"/>
  <c r="K188" i="14" s="1"/>
  <c r="L189" i="14"/>
  <c r="J189" i="14" s="1"/>
  <c r="K189" i="14" s="1"/>
  <c r="L190" i="14"/>
  <c r="J190" i="14" s="1"/>
  <c r="K190" i="14" s="1"/>
  <c r="L191" i="14"/>
  <c r="J191" i="14" s="1"/>
  <c r="K191" i="14" s="1"/>
  <c r="L192" i="14"/>
  <c r="J192" i="14" s="1"/>
  <c r="K192" i="14" s="1"/>
  <c r="L193" i="14"/>
  <c r="J193" i="14" s="1"/>
  <c r="K193" i="14" s="1"/>
  <c r="L194" i="14"/>
  <c r="J194" i="14" s="1"/>
  <c r="K194" i="14" s="1"/>
  <c r="L195" i="14"/>
  <c r="J195" i="14" s="1"/>
  <c r="K195" i="14" s="1"/>
  <c r="L196" i="14"/>
  <c r="J196" i="14" s="1"/>
  <c r="K196" i="14" s="1"/>
  <c r="L197" i="14"/>
  <c r="J197" i="14" s="1"/>
  <c r="K197" i="14" s="1"/>
  <c r="L198" i="14"/>
  <c r="J198" i="14" s="1"/>
  <c r="K198" i="14" s="1"/>
  <c r="L169" i="14"/>
  <c r="J169" i="14" s="1"/>
  <c r="K169" i="14" s="1"/>
  <c r="J1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48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216" i="3"/>
  <c r="AI217" i="3"/>
  <c r="AI218" i="3"/>
  <c r="AI219" i="3"/>
  <c r="AI220" i="3"/>
  <c r="AI221" i="3"/>
  <c r="AI222" i="3"/>
  <c r="AI223" i="3"/>
  <c r="AI224" i="3"/>
  <c r="AI225" i="3"/>
  <c r="AI226" i="3"/>
  <c r="AI227" i="3"/>
  <c r="AI228" i="3"/>
  <c r="AI229" i="3"/>
  <c r="AI230" i="3"/>
  <c r="AI231" i="3"/>
  <c r="AI232" i="3"/>
  <c r="AI233" i="3"/>
  <c r="AI234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48" i="3"/>
  <c r="M101" i="12" l="1"/>
  <c r="M646" i="12"/>
  <c r="M616" i="12"/>
  <c r="M612" i="12"/>
  <c r="M582" i="12"/>
  <c r="M590" i="12"/>
  <c r="M546" i="12"/>
  <c r="G333" i="5"/>
  <c r="G478" i="5"/>
  <c r="G454" i="5"/>
  <c r="G334" i="5"/>
  <c r="G633" i="6"/>
  <c r="G593" i="6"/>
  <c r="G521" i="6"/>
  <c r="G489" i="6"/>
  <c r="G618" i="7"/>
  <c r="G610" i="7"/>
  <c r="G594" i="7"/>
  <c r="G578" i="7"/>
  <c r="G442" i="7"/>
  <c r="G410" i="7"/>
  <c r="G274" i="7"/>
  <c r="G649" i="8"/>
  <c r="G609" i="8"/>
  <c r="G601" i="8"/>
  <c r="G529" i="8"/>
  <c r="G505" i="8"/>
  <c r="H36" i="3"/>
  <c r="I286" i="2"/>
  <c r="G125" i="9"/>
  <c r="G85" i="9"/>
  <c r="G269" i="11"/>
  <c r="G181" i="11"/>
  <c r="G149" i="11"/>
  <c r="G133" i="11"/>
  <c r="H198" i="1"/>
  <c r="J3200" i="13"/>
  <c r="J2856" i="13"/>
  <c r="J2592" i="13"/>
  <c r="J2544" i="13"/>
  <c r="J2528" i="13"/>
  <c r="J1864" i="13"/>
  <c r="J1848" i="13"/>
  <c r="J1192" i="13"/>
  <c r="J1080" i="13"/>
  <c r="J880" i="13"/>
  <c r="J608" i="13"/>
  <c r="J472" i="13"/>
  <c r="J416" i="13"/>
  <c r="J344" i="13"/>
  <c r="J328" i="13"/>
  <c r="J304" i="13"/>
  <c r="J216" i="13"/>
  <c r="J208" i="13"/>
  <c r="J168" i="13"/>
  <c r="J152" i="13"/>
  <c r="J136" i="13"/>
  <c r="J128" i="13"/>
  <c r="J104" i="13"/>
  <c r="J72" i="13"/>
  <c r="J32" i="13"/>
  <c r="I74" i="2"/>
  <c r="H9" i="3"/>
  <c r="G83" i="8"/>
  <c r="I61" i="2"/>
  <c r="L147" i="16"/>
  <c r="M144" i="16"/>
  <c r="L316" i="16"/>
  <c r="L197" i="16"/>
  <c r="L195" i="12"/>
  <c r="L498" i="12"/>
  <c r="G324" i="5"/>
  <c r="G573" i="5"/>
  <c r="G565" i="5"/>
  <c r="G549" i="5"/>
  <c r="G405" i="5"/>
  <c r="G584" i="6"/>
  <c r="G552" i="6"/>
  <c r="G472" i="6"/>
  <c r="G448" i="6"/>
  <c r="G368" i="6"/>
  <c r="G344" i="6"/>
  <c r="G545" i="7"/>
  <c r="G521" i="7"/>
  <c r="G433" i="7"/>
  <c r="G337" i="7"/>
  <c r="G181" i="8"/>
  <c r="G327" i="8"/>
  <c r="G172" i="11"/>
  <c r="H261" i="1"/>
  <c r="J3399" i="13"/>
  <c r="J3367" i="13"/>
  <c r="J3071" i="13"/>
  <c r="J2743" i="13"/>
  <c r="J2543" i="13"/>
  <c r="J2535" i="13"/>
  <c r="J1863" i="13"/>
  <c r="J1847" i="13"/>
  <c r="J495" i="13"/>
  <c r="J487" i="13"/>
  <c r="J367" i="13"/>
  <c r="J279" i="13"/>
  <c r="J255" i="13"/>
  <c r="J239" i="13"/>
  <c r="J191" i="13"/>
  <c r="J135" i="13"/>
  <c r="J111" i="13"/>
  <c r="J47" i="13"/>
  <c r="J39" i="13"/>
  <c r="G88" i="5"/>
  <c r="K121" i="16"/>
  <c r="M191" i="12"/>
  <c r="O234" i="12"/>
  <c r="O230" i="12"/>
  <c r="O226" i="12"/>
  <c r="O486" i="12"/>
  <c r="O497" i="12"/>
  <c r="O491" i="12"/>
  <c r="O461" i="12"/>
  <c r="O377" i="12"/>
  <c r="G248" i="5"/>
  <c r="G224" i="5"/>
  <c r="G556" i="5"/>
  <c r="G500" i="5"/>
  <c r="G460" i="5"/>
  <c r="G380" i="5"/>
  <c r="G575" i="6"/>
  <c r="G375" i="6"/>
  <c r="G312" i="7"/>
  <c r="G639" i="8"/>
  <c r="G407" i="8"/>
  <c r="G83" i="9"/>
  <c r="G251" i="11"/>
  <c r="G219" i="11"/>
  <c r="G203" i="11"/>
  <c r="J3374" i="13"/>
  <c r="J3326" i="13"/>
  <c r="J3046" i="13"/>
  <c r="J2606" i="13"/>
  <c r="J2542" i="13"/>
  <c r="J2534" i="13"/>
  <c r="J1862" i="13"/>
  <c r="J1846" i="13"/>
  <c r="J1134" i="13"/>
  <c r="J510" i="13"/>
  <c r="J350" i="13"/>
  <c r="J334" i="13"/>
  <c r="J326" i="13"/>
  <c r="J318" i="13"/>
  <c r="J302" i="13"/>
  <c r="J270" i="13"/>
  <c r="J254" i="13"/>
  <c r="J182" i="13"/>
  <c r="J166" i="13"/>
  <c r="J142" i="13"/>
  <c r="J126" i="13"/>
  <c r="J118" i="13"/>
  <c r="J102" i="13"/>
  <c r="J86" i="13"/>
  <c r="J70" i="13"/>
  <c r="J38" i="13"/>
  <c r="J30" i="13"/>
  <c r="H15" i="3"/>
  <c r="G86" i="7"/>
  <c r="L247" i="16"/>
  <c r="L239" i="16"/>
  <c r="N308" i="12"/>
  <c r="N306" i="12"/>
  <c r="N240" i="12"/>
  <c r="N232" i="12"/>
  <c r="N224" i="12"/>
  <c r="N127" i="12"/>
  <c r="N611" i="12"/>
  <c r="N609" i="12"/>
  <c r="N597" i="12"/>
  <c r="N457" i="12"/>
  <c r="N378" i="12"/>
  <c r="G627" i="5"/>
  <c r="G619" i="5"/>
  <c r="G587" i="5"/>
  <c r="G531" i="5"/>
  <c r="G363" i="5"/>
  <c r="G606" i="6"/>
  <c r="G590" i="6"/>
  <c r="G430" i="6"/>
  <c r="G598" i="8"/>
  <c r="G566" i="8"/>
  <c r="G234" i="11"/>
  <c r="G146" i="11"/>
  <c r="J3325" i="13"/>
  <c r="J2581" i="13"/>
  <c r="J1861" i="13"/>
  <c r="J1853" i="13"/>
  <c r="J1045" i="13"/>
  <c r="J349" i="13"/>
  <c r="J317" i="13"/>
  <c r="J301" i="13"/>
  <c r="J293" i="13"/>
  <c r="J221" i="13"/>
  <c r="J173" i="13"/>
  <c r="J109" i="13"/>
  <c r="J45" i="13"/>
  <c r="J29" i="13"/>
  <c r="G73" i="6"/>
  <c r="G88" i="8"/>
  <c r="L125" i="16"/>
  <c r="M122" i="16"/>
  <c r="L310" i="16"/>
  <c r="M291" i="16"/>
  <c r="M127" i="16"/>
  <c r="K310" i="16"/>
  <c r="L307" i="16"/>
  <c r="L276" i="16"/>
  <c r="M611" i="12"/>
  <c r="M603" i="12"/>
  <c r="M529" i="12"/>
  <c r="M525" i="12"/>
  <c r="G594" i="5"/>
  <c r="G586" i="5"/>
  <c r="G554" i="5"/>
  <c r="G183" i="6"/>
  <c r="G605" i="6"/>
  <c r="G565" i="6"/>
  <c r="G493" i="6"/>
  <c r="G453" i="6"/>
  <c r="G280" i="6"/>
  <c r="G606" i="7"/>
  <c r="G582" i="7"/>
  <c r="G550" i="7"/>
  <c r="G510" i="7"/>
  <c r="G454" i="7"/>
  <c r="G318" i="7"/>
  <c r="G222" i="7"/>
  <c r="G637" i="8"/>
  <c r="G621" i="8"/>
  <c r="G573" i="8"/>
  <c r="G453" i="8"/>
  <c r="G381" i="8"/>
  <c r="G349" i="8"/>
  <c r="G280" i="8"/>
  <c r="I258" i="2"/>
  <c r="G105" i="9"/>
  <c r="G257" i="11"/>
  <c r="G129" i="11"/>
  <c r="H322" i="1"/>
  <c r="J3348" i="13"/>
  <c r="J3212" i="13"/>
  <c r="J2820" i="13"/>
  <c r="J2548" i="13"/>
  <c r="J2524" i="13"/>
  <c r="J1860" i="13"/>
  <c r="J1852" i="13"/>
  <c r="J1076" i="13"/>
  <c r="J500" i="13"/>
  <c r="J444" i="13"/>
  <c r="J428" i="13"/>
  <c r="J356" i="13"/>
  <c r="J332" i="13"/>
  <c r="J324" i="13"/>
  <c r="J284" i="13"/>
  <c r="J244" i="13"/>
  <c r="J236" i="13"/>
  <c r="J220" i="13"/>
  <c r="J204" i="13"/>
  <c r="J164" i="13"/>
  <c r="J92" i="13"/>
  <c r="J12" i="13"/>
  <c r="H5" i="3"/>
  <c r="G85" i="5"/>
  <c r="G88" i="6"/>
  <c r="I65" i="2"/>
  <c r="G617" i="5"/>
  <c r="G569" i="5"/>
  <c r="G449" i="5"/>
  <c r="G433" i="5"/>
  <c r="G276" i="5"/>
  <c r="G620" i="6"/>
  <c r="G612" i="6"/>
  <c r="G604" i="6"/>
  <c r="G564" i="6"/>
  <c r="G404" i="6"/>
  <c r="G621" i="7"/>
  <c r="G565" i="7"/>
  <c r="G533" i="7"/>
  <c r="G373" i="7"/>
  <c r="G248" i="8"/>
  <c r="G224" i="8"/>
  <c r="G612" i="8"/>
  <c r="G564" i="8"/>
  <c r="G556" i="8"/>
  <c r="G476" i="8"/>
  <c r="H223" i="3"/>
  <c r="I321" i="2"/>
  <c r="I313" i="2"/>
  <c r="G200" i="11"/>
  <c r="G144" i="11"/>
  <c r="H289" i="1"/>
  <c r="H185" i="1"/>
  <c r="H137" i="1"/>
  <c r="J3427" i="13"/>
  <c r="J2771" i="13"/>
  <c r="J2563" i="13"/>
  <c r="J2539" i="13"/>
  <c r="J2531" i="13"/>
  <c r="J2523" i="13"/>
  <c r="J1051" i="13"/>
  <c r="J603" i="13"/>
  <c r="J531" i="13"/>
  <c r="J523" i="13"/>
  <c r="J483" i="13"/>
  <c r="J435" i="13"/>
  <c r="J379" i="13"/>
  <c r="J339" i="13"/>
  <c r="J291" i="13"/>
  <c r="J259" i="13"/>
  <c r="J243" i="13"/>
  <c r="J211" i="13"/>
  <c r="J179" i="13"/>
  <c r="J147" i="13"/>
  <c r="J139" i="13"/>
  <c r="J131" i="13"/>
  <c r="J123" i="13"/>
  <c r="G87" i="6"/>
  <c r="G83" i="7"/>
  <c r="G86" i="8"/>
  <c r="G18" i="9"/>
  <c r="G10" i="9"/>
  <c r="G18" i="11"/>
  <c r="G10" i="11"/>
  <c r="L611" i="12"/>
  <c r="K320" i="16"/>
  <c r="L317" i="16"/>
  <c r="K312" i="16"/>
  <c r="O195" i="12"/>
  <c r="O229" i="12"/>
  <c r="O646" i="12"/>
  <c r="O536" i="12"/>
  <c r="O544" i="12"/>
  <c r="O481" i="12"/>
  <c r="O498" i="12"/>
  <c r="O470" i="12"/>
  <c r="O406" i="12"/>
  <c r="G173" i="5"/>
  <c r="G632" i="5"/>
  <c r="G608" i="5"/>
  <c r="G584" i="5"/>
  <c r="G344" i="5"/>
  <c r="G213" i="6"/>
  <c r="G328" i="6"/>
  <c r="G635" i="6"/>
  <c r="G571" i="6"/>
  <c r="G555" i="6"/>
  <c r="G531" i="6"/>
  <c r="G451" i="6"/>
  <c r="G339" i="6"/>
  <c r="G181" i="7"/>
  <c r="G628" i="7"/>
  <c r="G572" i="7"/>
  <c r="G540" i="7"/>
  <c r="G484" i="7"/>
  <c r="G356" i="7"/>
  <c r="G627" i="8"/>
  <c r="G587" i="8"/>
  <c r="G539" i="8"/>
  <c r="G507" i="8"/>
  <c r="G459" i="8"/>
  <c r="H206" i="3"/>
  <c r="G223" i="11"/>
  <c r="G207" i="11"/>
  <c r="G103" i="11"/>
  <c r="H288" i="1"/>
  <c r="J2530" i="13"/>
  <c r="J1146" i="13"/>
  <c r="J522" i="13"/>
  <c r="J498" i="13"/>
  <c r="J482" i="13"/>
  <c r="J322" i="13"/>
  <c r="J306" i="13"/>
  <c r="J282" i="13"/>
  <c r="J226" i="13"/>
  <c r="J202" i="13"/>
  <c r="J106" i="13"/>
  <c r="J98" i="13"/>
  <c r="J82" i="13"/>
  <c r="J66" i="13"/>
  <c r="J58" i="13"/>
  <c r="J50" i="13"/>
  <c r="J42" i="13"/>
  <c r="J18" i="13"/>
  <c r="J2" i="13"/>
  <c r="I76" i="2"/>
  <c r="G17" i="9"/>
  <c r="G9" i="9"/>
  <c r="V136" i="16"/>
  <c r="V137" i="16"/>
  <c r="V138" i="16"/>
  <c r="V139" i="16"/>
  <c r="V140" i="16"/>
  <c r="V141" i="16"/>
  <c r="V142" i="16"/>
  <c r="V143" i="16"/>
  <c r="V144" i="16"/>
  <c r="V145" i="16"/>
  <c r="V146" i="16"/>
  <c r="V147" i="16"/>
  <c r="V148" i="16"/>
  <c r="V149" i="16"/>
  <c r="V150" i="16"/>
  <c r="V151" i="16"/>
  <c r="V152" i="16"/>
  <c r="V153" i="16"/>
  <c r="V154" i="16"/>
  <c r="V155" i="16"/>
  <c r="V156" i="16"/>
  <c r="V157" i="16"/>
  <c r="V158" i="16"/>
  <c r="V159" i="16"/>
  <c r="V160" i="16"/>
  <c r="V161" i="16"/>
  <c r="V162" i="16"/>
  <c r="V163" i="16"/>
  <c r="V164" i="16"/>
  <c r="V165" i="16"/>
  <c r="V166" i="16"/>
  <c r="V167" i="16"/>
  <c r="V168" i="16"/>
  <c r="V169" i="16"/>
  <c r="V170" i="16"/>
  <c r="V171" i="16"/>
  <c r="V172" i="16"/>
  <c r="V173" i="16"/>
  <c r="V174" i="16"/>
  <c r="V175" i="16"/>
  <c r="V176" i="16"/>
  <c r="V177" i="16"/>
  <c r="V178" i="16"/>
  <c r="V179" i="16"/>
  <c r="V180" i="16"/>
  <c r="V181" i="16"/>
  <c r="V182" i="16"/>
  <c r="V183" i="16"/>
  <c r="V184" i="16"/>
  <c r="V185" i="16"/>
  <c r="V186" i="16"/>
  <c r="V187" i="16"/>
  <c r="V188" i="16"/>
  <c r="V189" i="16"/>
  <c r="V190" i="16"/>
  <c r="V191" i="16"/>
  <c r="V192" i="16"/>
  <c r="V193" i="16"/>
  <c r="V194" i="16"/>
  <c r="V195" i="16"/>
  <c r="V196" i="16"/>
  <c r="V197" i="16"/>
  <c r="V198" i="16"/>
  <c r="V199" i="16"/>
  <c r="V200" i="16"/>
  <c r="V201" i="16"/>
  <c r="V202" i="16"/>
  <c r="V203" i="16"/>
  <c r="V204" i="16"/>
  <c r="V205" i="16"/>
  <c r="V206" i="16"/>
  <c r="V207" i="16"/>
  <c r="V208" i="16"/>
  <c r="V209" i="16"/>
  <c r="V210" i="16"/>
  <c r="V211" i="16"/>
  <c r="V212" i="16"/>
  <c r="V213" i="16"/>
  <c r="V214" i="16"/>
  <c r="V215" i="16"/>
  <c r="V216" i="16"/>
  <c r="V217" i="16"/>
  <c r="V218" i="16"/>
  <c r="V219" i="16"/>
  <c r="V220" i="16"/>
  <c r="V221" i="16"/>
  <c r="V222" i="16"/>
  <c r="V223" i="16"/>
  <c r="V224" i="16"/>
  <c r="V225" i="16"/>
  <c r="V226" i="16"/>
  <c r="V227" i="16"/>
  <c r="V228" i="16"/>
  <c r="V229" i="16"/>
  <c r="V230" i="16"/>
  <c r="V231" i="16"/>
  <c r="V232" i="16"/>
  <c r="V233" i="16"/>
  <c r="V234" i="16"/>
  <c r="V235" i="16"/>
  <c r="V236" i="16"/>
  <c r="V237" i="16"/>
  <c r="V238" i="16"/>
  <c r="V239" i="16"/>
  <c r="V240" i="16"/>
  <c r="V241" i="16"/>
  <c r="V242" i="16"/>
  <c r="V243" i="16"/>
  <c r="V244" i="16"/>
  <c r="V245" i="16"/>
  <c r="V246" i="16"/>
  <c r="V247" i="16"/>
  <c r="V248" i="16"/>
  <c r="V249" i="16"/>
  <c r="V250" i="16"/>
  <c r="V251" i="16"/>
  <c r="V252" i="16"/>
  <c r="V253" i="16"/>
  <c r="V254" i="16"/>
  <c r="V255" i="16"/>
  <c r="V256" i="16"/>
  <c r="V257" i="16"/>
  <c r="V258" i="16"/>
  <c r="V259" i="16"/>
  <c r="V260" i="16"/>
  <c r="V261" i="16"/>
  <c r="V262" i="16"/>
  <c r="V263" i="16"/>
  <c r="V264" i="16"/>
  <c r="V265" i="16"/>
  <c r="V266" i="16"/>
  <c r="V267" i="16"/>
  <c r="V268" i="16"/>
  <c r="V269" i="16"/>
  <c r="V270" i="16"/>
  <c r="V271" i="16"/>
  <c r="V272" i="16"/>
  <c r="V273" i="16"/>
  <c r="V274" i="16"/>
  <c r="V275" i="16"/>
  <c r="V276" i="16"/>
  <c r="V277" i="16"/>
  <c r="V278" i="16"/>
  <c r="V279" i="16"/>
  <c r="V280" i="16"/>
  <c r="V281" i="16"/>
  <c r="V282" i="16"/>
  <c r="V283" i="16"/>
  <c r="V284" i="16"/>
  <c r="V285" i="16"/>
  <c r="V286" i="16"/>
  <c r="V287" i="16"/>
  <c r="V288" i="16"/>
  <c r="V289" i="16"/>
  <c r="V290" i="16"/>
  <c r="V291" i="16"/>
  <c r="V292" i="16"/>
  <c r="V293" i="16"/>
  <c r="V294" i="16"/>
  <c r="V295" i="16"/>
  <c r="V296" i="16"/>
  <c r="V297" i="16"/>
  <c r="V298" i="16"/>
  <c r="V299" i="16"/>
  <c r="V300" i="16"/>
  <c r="V301" i="16"/>
  <c r="V302" i="16"/>
  <c r="V303" i="16"/>
  <c r="V304" i="16"/>
  <c r="V305" i="16"/>
  <c r="V306" i="16"/>
  <c r="V307" i="16"/>
  <c r="V308" i="16"/>
  <c r="V309" i="16"/>
  <c r="V310" i="16"/>
  <c r="V311" i="16"/>
  <c r="V312" i="16"/>
  <c r="V313" i="16"/>
  <c r="V314" i="16"/>
  <c r="V315" i="16"/>
  <c r="V316" i="16"/>
  <c r="V317" i="16"/>
  <c r="V318" i="16"/>
  <c r="V319" i="16"/>
  <c r="V320" i="16"/>
  <c r="V135" i="16"/>
  <c r="S1402" i="15"/>
  <c r="S1403" i="15"/>
  <c r="S1300" i="15"/>
  <c r="S1301" i="15"/>
  <c r="S1302" i="15"/>
  <c r="S1303" i="15"/>
  <c r="S1304" i="15"/>
  <c r="S1305" i="15"/>
  <c r="S1306" i="15"/>
  <c r="S1307" i="15"/>
  <c r="S1308" i="15"/>
  <c r="S1309" i="15"/>
  <c r="S1310" i="15"/>
  <c r="S1311" i="15"/>
  <c r="S1312" i="15"/>
  <c r="S1313" i="15"/>
  <c r="S1314" i="15"/>
  <c r="S1315" i="15"/>
  <c r="S1316" i="15"/>
  <c r="S1317" i="15"/>
  <c r="S1318" i="15"/>
  <c r="S1319" i="15"/>
  <c r="S1320" i="15"/>
  <c r="S1321" i="15"/>
  <c r="S1322" i="15"/>
  <c r="S1323" i="15"/>
  <c r="S1324" i="15"/>
  <c r="S1325" i="15"/>
  <c r="S1326" i="15"/>
  <c r="S1327" i="15"/>
  <c r="S1328" i="15"/>
  <c r="S1329" i="15"/>
  <c r="S1330" i="15"/>
  <c r="S1331" i="15"/>
  <c r="S1332" i="15"/>
  <c r="S1333" i="15"/>
  <c r="S1334" i="15"/>
  <c r="S1335" i="15"/>
  <c r="S1336" i="15"/>
  <c r="S1337" i="15"/>
  <c r="S1338" i="15"/>
  <c r="S1339" i="15"/>
  <c r="S1340" i="15"/>
  <c r="S1341" i="15"/>
  <c r="S1342" i="15"/>
  <c r="S1343" i="15"/>
  <c r="S1344" i="15"/>
  <c r="S1345" i="15"/>
  <c r="S1346" i="15"/>
  <c r="S1347" i="15"/>
  <c r="S1348" i="15"/>
  <c r="S1349" i="15"/>
  <c r="S1350" i="15"/>
  <c r="S1351" i="15"/>
  <c r="S1352" i="15"/>
  <c r="S1353" i="15"/>
  <c r="S1354" i="15"/>
  <c r="S1355" i="15"/>
  <c r="S1252" i="15"/>
  <c r="S1253" i="15"/>
  <c r="S1254" i="15"/>
  <c r="S1255" i="15"/>
  <c r="S1256" i="15"/>
  <c r="S1257" i="15"/>
  <c r="S1258" i="15"/>
  <c r="S1259" i="15"/>
  <c r="S1260" i="15"/>
  <c r="S1261" i="15"/>
  <c r="S1262" i="15"/>
  <c r="S1263" i="15"/>
  <c r="S1264" i="15"/>
  <c r="S1265" i="15"/>
  <c r="S1266" i="15"/>
  <c r="S1267" i="15"/>
  <c r="S1268" i="15"/>
  <c r="S1269" i="15"/>
  <c r="S1270" i="15"/>
  <c r="S1271" i="15"/>
  <c r="S1272" i="15"/>
  <c r="S1273" i="15"/>
  <c r="S1274" i="15"/>
  <c r="S1275" i="15"/>
  <c r="S1276" i="15"/>
  <c r="S1277" i="15"/>
  <c r="S1278" i="15"/>
  <c r="S1279" i="15"/>
  <c r="S1280" i="15"/>
  <c r="S1281" i="15"/>
  <c r="S1282" i="15"/>
  <c r="S1283" i="15"/>
  <c r="S1284" i="15"/>
  <c r="S1285" i="15"/>
  <c r="S1286" i="15"/>
  <c r="S1287" i="15"/>
  <c r="S1288" i="15"/>
  <c r="S1289" i="15"/>
  <c r="S1290" i="15"/>
  <c r="S1291" i="15"/>
  <c r="S1292" i="15"/>
  <c r="S1293" i="15"/>
  <c r="S1294" i="15"/>
  <c r="S1295" i="15"/>
  <c r="S1296" i="15"/>
  <c r="S1297" i="15"/>
  <c r="S1298" i="15"/>
  <c r="S1299" i="15"/>
  <c r="S1244" i="15"/>
  <c r="S1245" i="15"/>
  <c r="S1246" i="15"/>
  <c r="S1247" i="15"/>
  <c r="S1248" i="15"/>
  <c r="S1249" i="15"/>
  <c r="S1250" i="15"/>
  <c r="S1251" i="15"/>
  <c r="S1188" i="15"/>
  <c r="S1189" i="15"/>
  <c r="S1190" i="15"/>
  <c r="S1191" i="15"/>
  <c r="S1192" i="15"/>
  <c r="S1193" i="15"/>
  <c r="S1194" i="15"/>
  <c r="S1195" i="15"/>
  <c r="S1196" i="15"/>
  <c r="S1197" i="15"/>
  <c r="S1198" i="15"/>
  <c r="S1199" i="15"/>
  <c r="S1200" i="15"/>
  <c r="S1201" i="15"/>
  <c r="S1202" i="15"/>
  <c r="S1203" i="15"/>
  <c r="S1204" i="15"/>
  <c r="S1205" i="15"/>
  <c r="S1206" i="15"/>
  <c r="S1207" i="15"/>
  <c r="S1208" i="15"/>
  <c r="S1209" i="15"/>
  <c r="S1210" i="15"/>
  <c r="S1211" i="15"/>
  <c r="S1212" i="15"/>
  <c r="S1213" i="15"/>
  <c r="S1214" i="15"/>
  <c r="S1215" i="15"/>
  <c r="S1216" i="15"/>
  <c r="S1217" i="15"/>
  <c r="S1218" i="15"/>
  <c r="S1219" i="15"/>
  <c r="S1220" i="15"/>
  <c r="S1221" i="15"/>
  <c r="S1222" i="15"/>
  <c r="S1223" i="15"/>
  <c r="S1224" i="15"/>
  <c r="S1225" i="15"/>
  <c r="S1226" i="15"/>
  <c r="S1227" i="15"/>
  <c r="S1228" i="15"/>
  <c r="S1229" i="15"/>
  <c r="S1230" i="15"/>
  <c r="S1231" i="15"/>
  <c r="S1232" i="15"/>
  <c r="S1233" i="15"/>
  <c r="S1234" i="15"/>
  <c r="S1235" i="15"/>
  <c r="S1236" i="15"/>
  <c r="S1237" i="15"/>
  <c r="S1238" i="15"/>
  <c r="S1239" i="15"/>
  <c r="S1240" i="15"/>
  <c r="S1241" i="15"/>
  <c r="S1242" i="15"/>
  <c r="S1243" i="15"/>
  <c r="S1132" i="15"/>
  <c r="S1133" i="15"/>
  <c r="S1134" i="15"/>
  <c r="S1135" i="15"/>
  <c r="S1136" i="15"/>
  <c r="S1137" i="15"/>
  <c r="S1138" i="15"/>
  <c r="S1139" i="15"/>
  <c r="S1140" i="15"/>
  <c r="S1141" i="15"/>
  <c r="S1142" i="15"/>
  <c r="S1143" i="15"/>
  <c r="S1144" i="15"/>
  <c r="S1145" i="15"/>
  <c r="S1146" i="15"/>
  <c r="S1147" i="15"/>
  <c r="S1148" i="15"/>
  <c r="S1149" i="15"/>
  <c r="S1150" i="15"/>
  <c r="S1151" i="15"/>
  <c r="S1152" i="15"/>
  <c r="S1153" i="15"/>
  <c r="S1154" i="15"/>
  <c r="S1155" i="15"/>
  <c r="S1156" i="15"/>
  <c r="S1157" i="15"/>
  <c r="S1158" i="15"/>
  <c r="S1159" i="15"/>
  <c r="S1160" i="15"/>
  <c r="S1161" i="15"/>
  <c r="S1162" i="15"/>
  <c r="S1163" i="15"/>
  <c r="S1164" i="15"/>
  <c r="S1165" i="15"/>
  <c r="S1166" i="15"/>
  <c r="S1167" i="15"/>
  <c r="S1168" i="15"/>
  <c r="S1169" i="15"/>
  <c r="S1170" i="15"/>
  <c r="S1171" i="15"/>
  <c r="S1172" i="15"/>
  <c r="S1173" i="15"/>
  <c r="S1174" i="15"/>
  <c r="S1175" i="15"/>
  <c r="S1176" i="15"/>
  <c r="S1177" i="15"/>
  <c r="S1178" i="15"/>
  <c r="S1179" i="15"/>
  <c r="S1180" i="15"/>
  <c r="S1181" i="15"/>
  <c r="S1182" i="15"/>
  <c r="S1183" i="15"/>
  <c r="S1184" i="15"/>
  <c r="S1185" i="15"/>
  <c r="S1186" i="15"/>
  <c r="S1187" i="15"/>
  <c r="S1076" i="15"/>
  <c r="S1077" i="15"/>
  <c r="S1078" i="15"/>
  <c r="S1079" i="15"/>
  <c r="S1080" i="15"/>
  <c r="S1081" i="15"/>
  <c r="S1082" i="15"/>
  <c r="S1083" i="15"/>
  <c r="S1084" i="15"/>
  <c r="S1085" i="15"/>
  <c r="S1086" i="15"/>
  <c r="S1087" i="15"/>
  <c r="S1088" i="15"/>
  <c r="S1089" i="15"/>
  <c r="S1090" i="15"/>
  <c r="S1091" i="15"/>
  <c r="S1092" i="15"/>
  <c r="S1093" i="15"/>
  <c r="S1094" i="15"/>
  <c r="S1095" i="15"/>
  <c r="S1096" i="15"/>
  <c r="S1097" i="15"/>
  <c r="S1098" i="15"/>
  <c r="S1099" i="15"/>
  <c r="S1100" i="15"/>
  <c r="S1101" i="15"/>
  <c r="S1102" i="15"/>
  <c r="S1103" i="15"/>
  <c r="S1104" i="15"/>
  <c r="S1105" i="15"/>
  <c r="S1106" i="15"/>
  <c r="S1107" i="15"/>
  <c r="S1108" i="15"/>
  <c r="S1109" i="15"/>
  <c r="S1110" i="15"/>
  <c r="S1111" i="15"/>
  <c r="S1112" i="15"/>
  <c r="S1113" i="15"/>
  <c r="S1114" i="15"/>
  <c r="S1115" i="15"/>
  <c r="S1116" i="15"/>
  <c r="S1117" i="15"/>
  <c r="S1118" i="15"/>
  <c r="S1119" i="15"/>
  <c r="S1120" i="15"/>
  <c r="S1121" i="15"/>
  <c r="S1122" i="15"/>
  <c r="S1123" i="15"/>
  <c r="S1124" i="15"/>
  <c r="S1125" i="15"/>
  <c r="S1126" i="15"/>
  <c r="S1127" i="15"/>
  <c r="S1128" i="15"/>
  <c r="S1129" i="15"/>
  <c r="S1130" i="15"/>
  <c r="S1131" i="15"/>
  <c r="S1020" i="15"/>
  <c r="S1021" i="15"/>
  <c r="S1022" i="15"/>
  <c r="S1023" i="15"/>
  <c r="S1024" i="15"/>
  <c r="S1025" i="15"/>
  <c r="S1026" i="15"/>
  <c r="S1027" i="15"/>
  <c r="S1028" i="15"/>
  <c r="S1029" i="15"/>
  <c r="S1030" i="15"/>
  <c r="S1031" i="15"/>
  <c r="S1032" i="15"/>
  <c r="S1033" i="15"/>
  <c r="S1034" i="15"/>
  <c r="S1035" i="15"/>
  <c r="S1036" i="15"/>
  <c r="S1037" i="15"/>
  <c r="S1038" i="15"/>
  <c r="S1039" i="15"/>
  <c r="S1040" i="15"/>
  <c r="S1041" i="15"/>
  <c r="S1042" i="15"/>
  <c r="S1043" i="15"/>
  <c r="S1044" i="15"/>
  <c r="S1045" i="15"/>
  <c r="S1046" i="15"/>
  <c r="S1047" i="15"/>
  <c r="S1048" i="15"/>
  <c r="S1049" i="15"/>
  <c r="S1050" i="15"/>
  <c r="S1051" i="15"/>
  <c r="S1052" i="15"/>
  <c r="S1053" i="15"/>
  <c r="S1054" i="15"/>
  <c r="S1055" i="15"/>
  <c r="S1056" i="15"/>
  <c r="S1057" i="15"/>
  <c r="S1058" i="15"/>
  <c r="S1059" i="15"/>
  <c r="S1060" i="15"/>
  <c r="S1061" i="15"/>
  <c r="S1062" i="15"/>
  <c r="S1063" i="15"/>
  <c r="S1064" i="15"/>
  <c r="S1065" i="15"/>
  <c r="S1066" i="15"/>
  <c r="S1067" i="15"/>
  <c r="S1068" i="15"/>
  <c r="S1069" i="15"/>
  <c r="S1070" i="15"/>
  <c r="S1071" i="15"/>
  <c r="S1072" i="15"/>
  <c r="S1073" i="15"/>
  <c r="S1074" i="15"/>
  <c r="S1075" i="15"/>
  <c r="S964" i="15"/>
  <c r="S965" i="15"/>
  <c r="S966" i="15"/>
  <c r="S967" i="15"/>
  <c r="S968" i="15"/>
  <c r="S969" i="15"/>
  <c r="S970" i="15"/>
  <c r="S971" i="15"/>
  <c r="S972" i="15"/>
  <c r="S973" i="15"/>
  <c r="S974" i="15"/>
  <c r="S975" i="15"/>
  <c r="S976" i="15"/>
  <c r="S977" i="15"/>
  <c r="S978" i="15"/>
  <c r="S979" i="15"/>
  <c r="S980" i="15"/>
  <c r="S981" i="15"/>
  <c r="S982" i="15"/>
  <c r="S983" i="15"/>
  <c r="S984" i="15"/>
  <c r="S985" i="15"/>
  <c r="S986" i="15"/>
  <c r="S987" i="15"/>
  <c r="S988" i="15"/>
  <c r="S989" i="15"/>
  <c r="S990" i="15"/>
  <c r="S991" i="15"/>
  <c r="S992" i="15"/>
  <c r="S993" i="15"/>
  <c r="S994" i="15"/>
  <c r="S995" i="15"/>
  <c r="S996" i="15"/>
  <c r="S997" i="15"/>
  <c r="S998" i="15"/>
  <c r="S999" i="15"/>
  <c r="S1000" i="15"/>
  <c r="S1001" i="15"/>
  <c r="S1002" i="15"/>
  <c r="S1003" i="15"/>
  <c r="S1004" i="15"/>
  <c r="S1005" i="15"/>
  <c r="S1006" i="15"/>
  <c r="S1007" i="15"/>
  <c r="S1008" i="15"/>
  <c r="S1009" i="15"/>
  <c r="S1010" i="15"/>
  <c r="S1011" i="15"/>
  <c r="S1012" i="15"/>
  <c r="S1013" i="15"/>
  <c r="S1014" i="15"/>
  <c r="S1015" i="15"/>
  <c r="S1016" i="15"/>
  <c r="S1017" i="15"/>
  <c r="S1018" i="15"/>
  <c r="S1019" i="15"/>
  <c r="S920" i="15"/>
  <c r="S921" i="15"/>
  <c r="S922" i="15"/>
  <c r="S923" i="15"/>
  <c r="S924" i="15"/>
  <c r="S925" i="15"/>
  <c r="S926" i="15"/>
  <c r="S927" i="15"/>
  <c r="S928" i="15"/>
  <c r="S929" i="15"/>
  <c r="S930" i="15"/>
  <c r="S931" i="15"/>
  <c r="S932" i="15"/>
  <c r="S933" i="15"/>
  <c r="S934" i="15"/>
  <c r="S935" i="15"/>
  <c r="S936" i="15"/>
  <c r="S937" i="15"/>
  <c r="S938" i="15"/>
  <c r="S939" i="15"/>
  <c r="S940" i="15"/>
  <c r="S941" i="15"/>
  <c r="S942" i="15"/>
  <c r="S943" i="15"/>
  <c r="S944" i="15"/>
  <c r="S945" i="15"/>
  <c r="S946" i="15"/>
  <c r="S947" i="15"/>
  <c r="S948" i="15"/>
  <c r="S949" i="15"/>
  <c r="S950" i="15"/>
  <c r="S951" i="15"/>
  <c r="S952" i="15"/>
  <c r="S953" i="15"/>
  <c r="S954" i="15"/>
  <c r="S955" i="15"/>
  <c r="S956" i="15"/>
  <c r="S957" i="15"/>
  <c r="S958" i="15"/>
  <c r="S959" i="15"/>
  <c r="S960" i="15"/>
  <c r="S961" i="15"/>
  <c r="S962" i="15"/>
  <c r="S963" i="15"/>
  <c r="S872" i="15"/>
  <c r="S873" i="15"/>
  <c r="S874" i="15"/>
  <c r="S875" i="15"/>
  <c r="S876" i="15"/>
  <c r="S877" i="15"/>
  <c r="S878" i="15"/>
  <c r="S879" i="15"/>
  <c r="S880" i="15"/>
  <c r="S881" i="15"/>
  <c r="S882" i="15"/>
  <c r="S883" i="15"/>
  <c r="S884" i="15"/>
  <c r="S885" i="15"/>
  <c r="S886" i="15"/>
  <c r="S887" i="15"/>
  <c r="S888" i="15"/>
  <c r="S889" i="15"/>
  <c r="S890" i="15"/>
  <c r="S891" i="15"/>
  <c r="S892" i="15"/>
  <c r="S893" i="15"/>
  <c r="S894" i="15"/>
  <c r="S895" i="15"/>
  <c r="S896" i="15"/>
  <c r="S897" i="15"/>
  <c r="S898" i="15"/>
  <c r="S899" i="15"/>
  <c r="S900" i="15"/>
  <c r="S901" i="15"/>
  <c r="S902" i="15"/>
  <c r="S903" i="15"/>
  <c r="S904" i="15"/>
  <c r="S905" i="15"/>
  <c r="S906" i="15"/>
  <c r="S907" i="15"/>
  <c r="S908" i="15"/>
  <c r="S909" i="15"/>
  <c r="S910" i="15"/>
  <c r="S911" i="15"/>
  <c r="S912" i="15"/>
  <c r="S913" i="15"/>
  <c r="S914" i="15"/>
  <c r="S915" i="15"/>
  <c r="S916" i="15"/>
  <c r="S917" i="15"/>
  <c r="S918" i="15"/>
  <c r="S919" i="15"/>
  <c r="S864" i="15"/>
  <c r="S865" i="15"/>
  <c r="S866" i="15"/>
  <c r="S867" i="15"/>
  <c r="S868" i="15"/>
  <c r="S869" i="15"/>
  <c r="S870" i="15"/>
  <c r="S871" i="15"/>
  <c r="S840" i="15"/>
  <c r="S841" i="15"/>
  <c r="S842" i="15"/>
  <c r="S843" i="15"/>
  <c r="S844" i="15"/>
  <c r="S845" i="15"/>
  <c r="S846" i="15"/>
  <c r="S847" i="15"/>
  <c r="S848" i="15"/>
  <c r="S849" i="15"/>
  <c r="S850" i="15"/>
  <c r="S851" i="15"/>
  <c r="S852" i="15"/>
  <c r="S853" i="15"/>
  <c r="S854" i="15"/>
  <c r="S855" i="15"/>
  <c r="S856" i="15"/>
  <c r="S857" i="15"/>
  <c r="S858" i="15"/>
  <c r="S859" i="15"/>
  <c r="S860" i="15"/>
  <c r="S861" i="15"/>
  <c r="S862" i="15"/>
  <c r="S863" i="15"/>
  <c r="S818" i="15"/>
  <c r="S819" i="15"/>
  <c r="S820" i="15"/>
  <c r="S821" i="15"/>
  <c r="S822" i="15"/>
  <c r="S823" i="15"/>
  <c r="S824" i="15"/>
  <c r="S825" i="15"/>
  <c r="S826" i="15"/>
  <c r="S827" i="15"/>
  <c r="S828" i="15"/>
  <c r="S829" i="15"/>
  <c r="S830" i="15"/>
  <c r="S831" i="15"/>
  <c r="S832" i="15"/>
  <c r="S833" i="15"/>
  <c r="S834" i="15"/>
  <c r="S835" i="15"/>
  <c r="S836" i="15"/>
  <c r="S837" i="15"/>
  <c r="S838" i="15"/>
  <c r="S839" i="15"/>
  <c r="S758" i="15"/>
  <c r="S759" i="15"/>
  <c r="S760" i="15"/>
  <c r="S761" i="15"/>
  <c r="S762" i="15"/>
  <c r="S763" i="15"/>
  <c r="S764" i="15"/>
  <c r="S765" i="15"/>
  <c r="S766" i="15"/>
  <c r="S767" i="15"/>
  <c r="S768" i="15"/>
  <c r="S769" i="15"/>
  <c r="S770" i="15"/>
  <c r="S771" i="15"/>
  <c r="S772" i="15"/>
  <c r="S773" i="15"/>
  <c r="S774" i="15"/>
  <c r="S775" i="15"/>
  <c r="S776" i="15"/>
  <c r="S777" i="15"/>
  <c r="S778" i="15"/>
  <c r="S779" i="15"/>
  <c r="S780" i="15"/>
  <c r="S781" i="15"/>
  <c r="S782" i="15"/>
  <c r="S783" i="15"/>
  <c r="S784" i="15"/>
  <c r="S785" i="15"/>
  <c r="S786" i="15"/>
  <c r="S787" i="15"/>
  <c r="S788" i="15"/>
  <c r="S789" i="15"/>
  <c r="S790" i="15"/>
  <c r="S791" i="15"/>
  <c r="S792" i="15"/>
  <c r="S793" i="15"/>
  <c r="S794" i="15"/>
  <c r="S795" i="15"/>
  <c r="S796" i="15"/>
  <c r="S797" i="15"/>
  <c r="S798" i="15"/>
  <c r="S799" i="15"/>
  <c r="S800" i="15"/>
  <c r="S801" i="15"/>
  <c r="S802" i="15"/>
  <c r="S803" i="15"/>
  <c r="S804" i="15"/>
  <c r="S805" i="15"/>
  <c r="S806" i="15"/>
  <c r="S807" i="15"/>
  <c r="S808" i="15"/>
  <c r="S809" i="15"/>
  <c r="S810" i="15"/>
  <c r="S811" i="15"/>
  <c r="S812" i="15"/>
  <c r="S813" i="15"/>
  <c r="S814" i="15"/>
  <c r="S815" i="15"/>
  <c r="S816" i="15"/>
  <c r="S817" i="15"/>
  <c r="S732" i="15"/>
  <c r="S733" i="15"/>
  <c r="S734" i="15"/>
  <c r="S735" i="15"/>
  <c r="S736" i="15"/>
  <c r="S737" i="15"/>
  <c r="S738" i="15"/>
  <c r="S739" i="15"/>
  <c r="S740" i="15"/>
  <c r="S741" i="15"/>
  <c r="S742" i="15"/>
  <c r="S743" i="15"/>
  <c r="S744" i="15"/>
  <c r="S745" i="15"/>
  <c r="S746" i="15"/>
  <c r="S747" i="15"/>
  <c r="S748" i="15"/>
  <c r="S749" i="15"/>
  <c r="S750" i="15"/>
  <c r="S751" i="15"/>
  <c r="S752" i="15"/>
  <c r="S753" i="15"/>
  <c r="S754" i="15"/>
  <c r="S755" i="15"/>
  <c r="S756" i="15"/>
  <c r="S757" i="15"/>
  <c r="S720" i="15"/>
  <c r="S721" i="15"/>
  <c r="S722" i="15"/>
  <c r="S723" i="15"/>
  <c r="S724" i="15"/>
  <c r="S725" i="15"/>
  <c r="S726" i="15"/>
  <c r="S727" i="15"/>
  <c r="S728" i="15"/>
  <c r="S729" i="15"/>
  <c r="S730" i="15"/>
  <c r="S731" i="15"/>
  <c r="S696" i="15"/>
  <c r="S697" i="15"/>
  <c r="S698" i="15"/>
  <c r="S699" i="15"/>
  <c r="S700" i="15"/>
  <c r="S701" i="15"/>
  <c r="S702" i="15"/>
  <c r="S703" i="15"/>
  <c r="S704" i="15"/>
  <c r="S705" i="15"/>
  <c r="S706" i="15"/>
  <c r="S707" i="15"/>
  <c r="S708" i="15"/>
  <c r="S709" i="15"/>
  <c r="S710" i="15"/>
  <c r="S711" i="15"/>
  <c r="S712" i="15"/>
  <c r="S713" i="15"/>
  <c r="S714" i="15"/>
  <c r="S715" i="15"/>
  <c r="S716" i="15"/>
  <c r="S717" i="15"/>
  <c r="S718" i="15"/>
  <c r="S719" i="15"/>
  <c r="S656" i="15"/>
  <c r="S657" i="15"/>
  <c r="S658" i="15"/>
  <c r="S659" i="15"/>
  <c r="S660" i="15"/>
  <c r="S661" i="15"/>
  <c r="S662" i="15"/>
  <c r="S663" i="15"/>
  <c r="S664" i="15"/>
  <c r="S665" i="15"/>
  <c r="S666" i="15"/>
  <c r="S667" i="15"/>
  <c r="S668" i="15"/>
  <c r="S669" i="15"/>
  <c r="S670" i="15"/>
  <c r="S671" i="15"/>
  <c r="S672" i="15"/>
  <c r="S673" i="15"/>
  <c r="S674" i="15"/>
  <c r="S675" i="15"/>
  <c r="S676" i="15"/>
  <c r="S677" i="15"/>
  <c r="S678" i="15"/>
  <c r="S679" i="15"/>
  <c r="S680" i="15"/>
  <c r="S681" i="15"/>
  <c r="S682" i="15"/>
  <c r="S683" i="15"/>
  <c r="S684" i="15"/>
  <c r="S685" i="15"/>
  <c r="S686" i="15"/>
  <c r="S687" i="15"/>
  <c r="S688" i="15"/>
  <c r="S689" i="15"/>
  <c r="S690" i="15"/>
  <c r="S691" i="15"/>
  <c r="S692" i="15"/>
  <c r="S693" i="15"/>
  <c r="S694" i="15"/>
  <c r="S695" i="15"/>
  <c r="S648" i="15"/>
  <c r="S649" i="15"/>
  <c r="S650" i="15"/>
  <c r="S651" i="15"/>
  <c r="S652" i="15"/>
  <c r="S653" i="15"/>
  <c r="S654" i="15"/>
  <c r="S655" i="15"/>
  <c r="S594" i="15"/>
  <c r="S595" i="15"/>
  <c r="S596" i="15"/>
  <c r="S597" i="15"/>
  <c r="S598" i="15"/>
  <c r="S599" i="15"/>
  <c r="S600" i="15"/>
  <c r="S601" i="15"/>
  <c r="S602" i="15"/>
  <c r="S603" i="15"/>
  <c r="S604" i="15"/>
  <c r="S605" i="15"/>
  <c r="S606" i="15"/>
  <c r="S607" i="15"/>
  <c r="S608" i="15"/>
  <c r="S609" i="15"/>
  <c r="S610" i="15"/>
  <c r="S611" i="15"/>
  <c r="S612" i="15"/>
  <c r="S613" i="15"/>
  <c r="S614" i="15"/>
  <c r="S615" i="15"/>
  <c r="S616" i="15"/>
  <c r="S617" i="15"/>
  <c r="S618" i="15"/>
  <c r="S619" i="15"/>
  <c r="S620" i="15"/>
  <c r="S621" i="15"/>
  <c r="S622" i="15"/>
  <c r="S623" i="15"/>
  <c r="S624" i="15"/>
  <c r="S625" i="15"/>
  <c r="S626" i="15"/>
  <c r="S627" i="15"/>
  <c r="S628" i="15"/>
  <c r="S629" i="15"/>
  <c r="S630" i="15"/>
  <c r="S631" i="15"/>
  <c r="S632" i="15"/>
  <c r="S633" i="15"/>
  <c r="S634" i="15"/>
  <c r="S635" i="15"/>
  <c r="S636" i="15"/>
  <c r="S637" i="15"/>
  <c r="S638" i="15"/>
  <c r="S639" i="15"/>
  <c r="S640" i="15"/>
  <c r="S641" i="15"/>
  <c r="S642" i="15"/>
  <c r="S643" i="15"/>
  <c r="S644" i="15"/>
  <c r="S645" i="15"/>
  <c r="S646" i="15"/>
  <c r="S647" i="15"/>
  <c r="S540" i="15"/>
  <c r="S541" i="15"/>
  <c r="S542" i="15"/>
  <c r="S543" i="15"/>
  <c r="S544" i="15"/>
  <c r="S545" i="15"/>
  <c r="S546" i="15"/>
  <c r="S547" i="15"/>
  <c r="S548" i="15"/>
  <c r="S549" i="15"/>
  <c r="S550" i="15"/>
  <c r="S551" i="15"/>
  <c r="S552" i="15"/>
  <c r="S553" i="15"/>
  <c r="S554" i="15"/>
  <c r="S555" i="15"/>
  <c r="S556" i="15"/>
  <c r="S557" i="15"/>
  <c r="S558" i="15"/>
  <c r="S559" i="15"/>
  <c r="S560" i="15"/>
  <c r="S561" i="15"/>
  <c r="S562" i="15"/>
  <c r="S563" i="15"/>
  <c r="S564" i="15"/>
  <c r="S565" i="15"/>
  <c r="S566" i="15"/>
  <c r="S567" i="15"/>
  <c r="S568" i="15"/>
  <c r="S569" i="15"/>
  <c r="S570" i="15"/>
  <c r="S571" i="15"/>
  <c r="S572" i="15"/>
  <c r="S573" i="15"/>
  <c r="S574" i="15"/>
  <c r="S575" i="15"/>
  <c r="S576" i="15"/>
  <c r="S577" i="15"/>
  <c r="S578" i="15"/>
  <c r="S579" i="15"/>
  <c r="S580" i="15"/>
  <c r="S581" i="15"/>
  <c r="S582" i="15"/>
  <c r="S583" i="15"/>
  <c r="S584" i="15"/>
  <c r="S585" i="15"/>
  <c r="S586" i="15"/>
  <c r="S587" i="15"/>
  <c r="S588" i="15"/>
  <c r="S589" i="15"/>
  <c r="S590" i="15"/>
  <c r="S591" i="15"/>
  <c r="S592" i="15"/>
  <c r="S593" i="15"/>
  <c r="S488" i="15"/>
  <c r="S489" i="15"/>
  <c r="S490" i="15"/>
  <c r="S491" i="15"/>
  <c r="S492" i="15"/>
  <c r="S493" i="15"/>
  <c r="S494" i="15"/>
  <c r="S495" i="15"/>
  <c r="S496" i="15"/>
  <c r="S497" i="15"/>
  <c r="S498" i="15"/>
  <c r="S499" i="15"/>
  <c r="S500" i="15"/>
  <c r="S501" i="15"/>
  <c r="S502" i="15"/>
  <c r="S503" i="15"/>
  <c r="S504" i="15"/>
  <c r="S505" i="15"/>
  <c r="S506" i="15"/>
  <c r="S507" i="15"/>
  <c r="S508" i="15"/>
  <c r="S509" i="15"/>
  <c r="S510" i="15"/>
  <c r="S511" i="15"/>
  <c r="S512" i="15"/>
  <c r="S513" i="15"/>
  <c r="S514" i="15"/>
  <c r="S515" i="15"/>
  <c r="S516" i="15"/>
  <c r="S517" i="15"/>
  <c r="S518" i="15"/>
  <c r="S519" i="15"/>
  <c r="S520" i="15"/>
  <c r="S521" i="15"/>
  <c r="S522" i="15"/>
  <c r="S523" i="15"/>
  <c r="S524" i="15"/>
  <c r="S525" i="15"/>
  <c r="S526" i="15"/>
  <c r="S527" i="15"/>
  <c r="S528" i="15"/>
  <c r="S529" i="15"/>
  <c r="S530" i="15"/>
  <c r="S531" i="15"/>
  <c r="S532" i="15"/>
  <c r="S533" i="15"/>
  <c r="S534" i="15"/>
  <c r="S535" i="15"/>
  <c r="S536" i="15"/>
  <c r="S537" i="15"/>
  <c r="S538" i="15"/>
  <c r="S539" i="15"/>
  <c r="S440" i="15"/>
  <c r="S441" i="15"/>
  <c r="S442" i="15"/>
  <c r="S443" i="15"/>
  <c r="S444" i="15"/>
  <c r="S445" i="15"/>
  <c r="S446" i="15"/>
  <c r="S447" i="15"/>
  <c r="S448" i="15"/>
  <c r="S449" i="15"/>
  <c r="S450" i="15"/>
  <c r="S451" i="15"/>
  <c r="S452" i="15"/>
  <c r="S453" i="15"/>
  <c r="S454" i="15"/>
  <c r="S455" i="15"/>
  <c r="S456" i="15"/>
  <c r="S457" i="15"/>
  <c r="S458" i="15"/>
  <c r="S459" i="15"/>
  <c r="S460" i="15"/>
  <c r="S461" i="15"/>
  <c r="S462" i="15"/>
  <c r="S463" i="15"/>
  <c r="S464" i="15"/>
  <c r="S465" i="15"/>
  <c r="S466" i="15"/>
  <c r="S467" i="15"/>
  <c r="S468" i="15"/>
  <c r="S469" i="15"/>
  <c r="S470" i="15"/>
  <c r="S471" i="15"/>
  <c r="S472" i="15"/>
  <c r="S473" i="15"/>
  <c r="S474" i="15"/>
  <c r="S475" i="15"/>
  <c r="S476" i="15"/>
  <c r="S477" i="15"/>
  <c r="S478" i="15"/>
  <c r="S479" i="15"/>
  <c r="S480" i="15"/>
  <c r="S481" i="15"/>
  <c r="S482" i="15"/>
  <c r="S483" i="15"/>
  <c r="S484" i="15"/>
  <c r="S485" i="15"/>
  <c r="S486" i="15"/>
  <c r="S487" i="15"/>
  <c r="S432" i="15"/>
  <c r="S433" i="15"/>
  <c r="S434" i="15"/>
  <c r="S436" i="15"/>
  <c r="S437" i="15"/>
  <c r="S438" i="15"/>
  <c r="S439" i="15"/>
  <c r="S376" i="15"/>
  <c r="S377" i="15"/>
  <c r="S378" i="15"/>
  <c r="S379" i="15"/>
  <c r="S380" i="15"/>
  <c r="S381" i="15"/>
  <c r="S382" i="15"/>
  <c r="S383" i="15"/>
  <c r="S384" i="15"/>
  <c r="S385" i="15"/>
  <c r="S386" i="15"/>
  <c r="S387" i="15"/>
  <c r="S388" i="15"/>
  <c r="S389" i="15"/>
  <c r="S390" i="15"/>
  <c r="S391" i="15"/>
  <c r="S392" i="15"/>
  <c r="S393" i="15"/>
  <c r="S394" i="15"/>
  <c r="S395" i="15"/>
  <c r="S396" i="15"/>
  <c r="S397" i="15"/>
  <c r="S398" i="15"/>
  <c r="S399" i="15"/>
  <c r="S400" i="15"/>
  <c r="S401" i="15"/>
  <c r="S402" i="15"/>
  <c r="S403" i="15"/>
  <c r="S404" i="15"/>
  <c r="S405" i="15"/>
  <c r="S406" i="15"/>
  <c r="S407" i="15"/>
  <c r="S408" i="15"/>
  <c r="S409" i="15"/>
  <c r="S410" i="15"/>
  <c r="S411" i="15"/>
  <c r="S412" i="15"/>
  <c r="S413" i="15"/>
  <c r="S414" i="15"/>
  <c r="S415" i="15"/>
  <c r="S416" i="15"/>
  <c r="S417" i="15"/>
  <c r="S418" i="15"/>
  <c r="S419" i="15"/>
  <c r="S420" i="15"/>
  <c r="S421" i="15"/>
  <c r="S422" i="15"/>
  <c r="S423" i="15"/>
  <c r="S424" i="15"/>
  <c r="S425" i="15"/>
  <c r="S426" i="15"/>
  <c r="S427" i="15"/>
  <c r="S428" i="15"/>
  <c r="S429" i="15"/>
  <c r="S430" i="15"/>
  <c r="S431" i="15"/>
  <c r="S320" i="15"/>
  <c r="S321" i="15"/>
  <c r="S322" i="15"/>
  <c r="S323" i="15"/>
  <c r="S324" i="15"/>
  <c r="S325" i="15"/>
  <c r="S326" i="15"/>
  <c r="S327" i="15"/>
  <c r="S328" i="15"/>
  <c r="S329" i="15"/>
  <c r="S330" i="15"/>
  <c r="S331" i="15"/>
  <c r="S332" i="15"/>
  <c r="S333" i="15"/>
  <c r="S334" i="15"/>
  <c r="S335" i="15"/>
  <c r="S336" i="15"/>
  <c r="S337" i="15"/>
  <c r="S338" i="15"/>
  <c r="S339" i="15"/>
  <c r="S340" i="15"/>
  <c r="S341" i="15"/>
  <c r="S342" i="15"/>
  <c r="S343" i="15"/>
  <c r="S344" i="15"/>
  <c r="S345" i="15"/>
  <c r="S346" i="15"/>
  <c r="S347" i="15"/>
  <c r="S348" i="15"/>
  <c r="S349" i="15"/>
  <c r="S350" i="15"/>
  <c r="S351" i="15"/>
  <c r="S352" i="15"/>
  <c r="S353" i="15"/>
  <c r="S354" i="15"/>
  <c r="S355" i="15"/>
  <c r="S356" i="15"/>
  <c r="S357" i="15"/>
  <c r="S358" i="15"/>
  <c r="S359" i="15"/>
  <c r="S360" i="15"/>
  <c r="S361" i="15"/>
  <c r="S362" i="15"/>
  <c r="S363" i="15"/>
  <c r="S364" i="15"/>
  <c r="S365" i="15"/>
  <c r="S366" i="15"/>
  <c r="S367" i="15"/>
  <c r="S368" i="15"/>
  <c r="S369" i="15"/>
  <c r="S370" i="15"/>
  <c r="S371" i="15"/>
  <c r="S372" i="15"/>
  <c r="S373" i="15"/>
  <c r="S374" i="15"/>
  <c r="S375" i="15"/>
  <c r="S1517" i="15"/>
  <c r="S1518" i="15"/>
  <c r="S1519" i="15"/>
  <c r="S1520" i="15"/>
  <c r="S1521" i="15"/>
  <c r="S1522" i="15"/>
  <c r="S1523" i="15"/>
  <c r="S1524" i="15"/>
  <c r="S1525" i="15"/>
  <c r="S1526" i="15"/>
  <c r="S1527" i="15"/>
  <c r="S1528" i="15"/>
  <c r="S1529" i="15"/>
  <c r="S1530" i="15"/>
  <c r="S1531" i="15"/>
  <c r="S1532" i="15"/>
  <c r="S1533" i="15"/>
  <c r="S1534" i="15"/>
  <c r="S1535" i="15"/>
  <c r="S1536" i="15"/>
  <c r="S1537" i="15"/>
  <c r="S1538" i="15"/>
  <c r="S1539" i="15"/>
  <c r="S1540" i="15"/>
  <c r="S1541" i="15"/>
  <c r="S1542" i="15"/>
  <c r="S1543" i="15"/>
  <c r="S1544" i="15"/>
  <c r="S1545" i="15"/>
  <c r="S1546" i="15"/>
  <c r="S1547" i="15"/>
  <c r="S1548" i="15"/>
  <c r="S1549" i="15"/>
  <c r="S1550" i="15"/>
  <c r="S1551" i="15"/>
  <c r="S1552" i="15"/>
  <c r="S1553" i="15"/>
  <c r="S1554" i="15"/>
  <c r="S1555" i="15"/>
  <c r="S1460" i="15"/>
  <c r="S1461" i="15"/>
  <c r="S1462" i="15"/>
  <c r="S1463" i="15"/>
  <c r="S1464" i="15"/>
  <c r="S1465" i="15"/>
  <c r="S1466" i="15"/>
  <c r="S1467" i="15"/>
  <c r="S1468" i="15"/>
  <c r="S1469" i="15"/>
  <c r="S1470" i="15"/>
  <c r="S1471" i="15"/>
  <c r="S1472" i="15"/>
  <c r="S1473" i="15"/>
  <c r="S1474" i="15"/>
  <c r="S1475" i="15"/>
  <c r="S1476" i="15"/>
  <c r="S1477" i="15"/>
  <c r="S1478" i="15"/>
  <c r="S1479" i="15"/>
  <c r="S1480" i="15"/>
  <c r="S1481" i="15"/>
  <c r="S1482" i="15"/>
  <c r="S1483" i="15"/>
  <c r="S1484" i="15"/>
  <c r="S1485" i="15"/>
  <c r="S1486" i="15"/>
  <c r="S1487" i="15"/>
  <c r="S1488" i="15"/>
  <c r="S1489" i="15"/>
  <c r="S1490" i="15"/>
  <c r="S1491" i="15"/>
  <c r="S1492" i="15"/>
  <c r="S1493" i="15"/>
  <c r="S1494" i="15"/>
  <c r="S1495" i="15"/>
  <c r="S1496" i="15"/>
  <c r="S1497" i="15"/>
  <c r="S1498" i="15"/>
  <c r="S1499" i="15"/>
  <c r="S1500" i="15"/>
  <c r="S1501" i="15"/>
  <c r="S1502" i="15"/>
  <c r="S1503" i="15"/>
  <c r="S1504" i="15"/>
  <c r="S1505" i="15"/>
  <c r="S1506" i="15"/>
  <c r="S1507" i="15"/>
  <c r="S1508" i="15"/>
  <c r="S1509" i="15"/>
  <c r="S1510" i="15"/>
  <c r="S1511" i="15"/>
  <c r="S1512" i="15"/>
  <c r="S1513" i="15"/>
  <c r="S1514" i="15"/>
  <c r="S1515" i="15"/>
  <c r="S1404" i="15"/>
  <c r="S1405" i="15"/>
  <c r="S1406" i="15"/>
  <c r="S1407" i="15"/>
  <c r="S1408" i="15"/>
  <c r="S1409" i="15"/>
  <c r="S1410" i="15"/>
  <c r="S1411" i="15"/>
  <c r="S1412" i="15"/>
  <c r="S1413" i="15"/>
  <c r="S1414" i="15"/>
  <c r="S1415" i="15"/>
  <c r="S1416" i="15"/>
  <c r="S1417" i="15"/>
  <c r="S1418" i="15"/>
  <c r="S1419" i="15"/>
  <c r="S1420" i="15"/>
  <c r="S1421" i="15"/>
  <c r="S1422" i="15"/>
  <c r="S1423" i="15"/>
  <c r="S1424" i="15"/>
  <c r="S1425" i="15"/>
  <c r="S1426" i="15"/>
  <c r="S1427" i="15"/>
  <c r="S1428" i="15"/>
  <c r="S1429" i="15"/>
  <c r="S1430" i="15"/>
  <c r="S1431" i="15"/>
  <c r="S1432" i="15"/>
  <c r="S1433" i="15"/>
  <c r="S1434" i="15"/>
  <c r="S1435" i="15"/>
  <c r="S1436" i="15"/>
  <c r="S1437" i="15"/>
  <c r="S1438" i="15"/>
  <c r="S1439" i="15"/>
  <c r="S1440" i="15"/>
  <c r="S1441" i="15"/>
  <c r="S1442" i="15"/>
  <c r="S1443" i="15"/>
  <c r="S1444" i="15"/>
  <c r="S1445" i="15"/>
  <c r="S1446" i="15"/>
  <c r="S1447" i="15"/>
  <c r="S1448" i="15"/>
  <c r="S1449" i="15"/>
  <c r="S1450" i="15"/>
  <c r="S1451" i="15"/>
  <c r="S1452" i="15"/>
  <c r="S1453" i="15"/>
  <c r="S1454" i="15"/>
  <c r="S1455" i="15"/>
  <c r="S1456" i="15"/>
  <c r="S1457" i="15"/>
  <c r="S1458" i="15"/>
  <c r="S1459" i="15"/>
  <c r="S1356" i="15"/>
  <c r="S1357" i="15"/>
  <c r="S1358" i="15"/>
  <c r="S1359" i="15"/>
  <c r="S1360" i="15"/>
  <c r="S1361" i="15"/>
  <c r="S1362" i="15"/>
  <c r="S1363" i="15"/>
  <c r="S1364" i="15"/>
  <c r="S1365" i="15"/>
  <c r="S1366" i="15"/>
  <c r="S1367" i="15"/>
  <c r="S1368" i="15"/>
  <c r="S1369" i="15"/>
  <c r="S1370" i="15"/>
  <c r="S1371" i="15"/>
  <c r="S1372" i="15"/>
  <c r="S1373" i="15"/>
  <c r="S1374" i="15"/>
  <c r="S1375" i="15"/>
  <c r="S1376" i="15"/>
  <c r="S1377" i="15"/>
  <c r="S1378" i="15"/>
  <c r="S1379" i="15"/>
  <c r="S1380" i="15"/>
  <c r="S1381" i="15"/>
  <c r="S1382" i="15"/>
  <c r="S1383" i="15"/>
  <c r="S1384" i="15"/>
  <c r="S1385" i="15"/>
  <c r="S1386" i="15"/>
  <c r="S1387" i="15"/>
  <c r="S1388" i="15"/>
  <c r="S1389" i="15"/>
  <c r="S1390" i="15"/>
  <c r="S1391" i="15"/>
  <c r="S1392" i="15"/>
  <c r="S1393" i="15"/>
  <c r="S1394" i="15"/>
  <c r="S1395" i="15"/>
  <c r="S1396" i="15"/>
  <c r="S1397" i="15"/>
  <c r="S1398" i="15"/>
  <c r="S1399" i="15"/>
  <c r="S1400" i="15"/>
  <c r="S1401" i="15"/>
  <c r="S1516" i="15"/>
  <c r="P1188" i="15"/>
  <c r="P1189" i="15"/>
  <c r="P1190" i="15"/>
  <c r="P1191" i="15"/>
  <c r="P1192" i="15"/>
  <c r="P1193" i="15"/>
  <c r="P1194" i="15"/>
  <c r="P1195" i="15"/>
  <c r="P1196" i="15"/>
  <c r="P1197" i="15"/>
  <c r="P1198" i="15"/>
  <c r="P1199" i="15"/>
  <c r="P1200" i="15"/>
  <c r="P1201" i="15"/>
  <c r="P1202" i="15"/>
  <c r="P1203" i="15"/>
  <c r="P1204" i="15"/>
  <c r="P1205" i="15"/>
  <c r="P1206" i="15"/>
  <c r="P1207" i="15"/>
  <c r="P1208" i="15"/>
  <c r="P1209" i="15"/>
  <c r="P1210" i="15"/>
  <c r="P1211" i="15"/>
  <c r="P1212" i="15"/>
  <c r="P1213" i="15"/>
  <c r="P1214" i="15"/>
  <c r="P1215" i="15"/>
  <c r="P1216" i="15"/>
  <c r="P1217" i="15"/>
  <c r="P1218" i="15"/>
  <c r="P1219" i="15"/>
  <c r="P1220" i="15"/>
  <c r="P1221" i="15"/>
  <c r="P1222" i="15"/>
  <c r="P1223" i="15"/>
  <c r="P1224" i="15"/>
  <c r="P1225" i="15"/>
  <c r="P1226" i="15"/>
  <c r="P1227" i="15"/>
  <c r="P1228" i="15"/>
  <c r="P1229" i="15"/>
  <c r="P1230" i="15"/>
  <c r="P1231" i="15"/>
  <c r="P1232" i="15"/>
  <c r="P1233" i="15"/>
  <c r="P1234" i="15"/>
  <c r="P1235" i="15"/>
  <c r="P1236" i="15"/>
  <c r="P1237" i="15"/>
  <c r="P1238" i="15"/>
  <c r="P1239" i="15"/>
  <c r="P1240" i="15"/>
  <c r="P1241" i="15"/>
  <c r="P1242" i="15"/>
  <c r="P1243" i="15"/>
  <c r="P1132" i="15"/>
  <c r="P1133" i="15"/>
  <c r="P1134" i="15"/>
  <c r="P1135" i="15"/>
  <c r="P1136" i="15"/>
  <c r="P1137" i="15"/>
  <c r="P1138" i="15"/>
  <c r="P1139" i="15"/>
  <c r="P1140" i="15"/>
  <c r="P1141" i="15"/>
  <c r="P1142" i="15"/>
  <c r="P1143" i="15"/>
  <c r="P1144" i="15"/>
  <c r="P1145" i="15"/>
  <c r="P1146" i="15"/>
  <c r="P1147" i="15"/>
  <c r="P1148" i="15"/>
  <c r="P1149" i="15"/>
  <c r="P1150" i="15"/>
  <c r="P1151" i="15"/>
  <c r="P1152" i="15"/>
  <c r="P1153" i="15"/>
  <c r="P1154" i="15"/>
  <c r="P1155" i="15"/>
  <c r="P1156" i="15"/>
  <c r="P1157" i="15"/>
  <c r="P1158" i="15"/>
  <c r="P1159" i="15"/>
  <c r="P1160" i="15"/>
  <c r="P1161" i="15"/>
  <c r="P1162" i="15"/>
  <c r="P1163" i="15"/>
  <c r="P1164" i="15"/>
  <c r="P1165" i="15"/>
  <c r="P1166" i="15"/>
  <c r="P1167" i="15"/>
  <c r="P1168" i="15"/>
  <c r="P1169" i="15"/>
  <c r="P1170" i="15"/>
  <c r="P1171" i="15"/>
  <c r="P1172" i="15"/>
  <c r="P1173" i="15"/>
  <c r="P1174" i="15"/>
  <c r="P1175" i="15"/>
  <c r="P1176" i="15"/>
  <c r="P1177" i="15"/>
  <c r="P1178" i="15"/>
  <c r="P1179" i="15"/>
  <c r="P1180" i="15"/>
  <c r="P1181" i="15"/>
  <c r="P1182" i="15"/>
  <c r="P1183" i="15"/>
  <c r="P1184" i="15"/>
  <c r="P1185" i="15"/>
  <c r="P1186" i="15"/>
  <c r="P1187" i="15"/>
  <c r="P1076" i="15"/>
  <c r="P1077" i="15"/>
  <c r="P1078" i="15"/>
  <c r="P1079" i="15"/>
  <c r="P1080" i="15"/>
  <c r="P1081" i="15"/>
  <c r="P1082" i="15"/>
  <c r="P1083" i="15"/>
  <c r="P1084" i="15"/>
  <c r="P1085" i="15"/>
  <c r="P1086" i="15"/>
  <c r="P1087" i="15"/>
  <c r="P1088" i="15"/>
  <c r="P1089" i="15"/>
  <c r="P1090" i="15"/>
  <c r="P1091" i="15"/>
  <c r="P1092" i="15"/>
  <c r="P1093" i="15"/>
  <c r="P1094" i="15"/>
  <c r="P1095" i="15"/>
  <c r="P1096" i="15"/>
  <c r="P1097" i="15"/>
  <c r="P1098" i="15"/>
  <c r="P1099" i="15"/>
  <c r="P1100" i="15"/>
  <c r="P1101" i="15"/>
  <c r="P1102" i="15"/>
  <c r="P1103" i="15"/>
  <c r="P1104" i="15"/>
  <c r="P1105" i="15"/>
  <c r="P1106" i="15"/>
  <c r="P1107" i="15"/>
  <c r="P1108" i="15"/>
  <c r="P1109" i="15"/>
  <c r="P1110" i="15"/>
  <c r="P1111" i="15"/>
  <c r="P1112" i="15"/>
  <c r="P1113" i="15"/>
  <c r="P1114" i="15"/>
  <c r="P1115" i="15"/>
  <c r="P1116" i="15"/>
  <c r="P1117" i="15"/>
  <c r="P1118" i="15"/>
  <c r="P1119" i="15"/>
  <c r="P1120" i="15"/>
  <c r="P1121" i="15"/>
  <c r="P1122" i="15"/>
  <c r="P1123" i="15"/>
  <c r="P1124" i="15"/>
  <c r="P1125" i="15"/>
  <c r="P1126" i="15"/>
  <c r="P1127" i="15"/>
  <c r="P1128" i="15"/>
  <c r="P1129" i="15"/>
  <c r="P1130" i="15"/>
  <c r="P1131" i="15"/>
  <c r="P1020" i="15"/>
  <c r="P1021" i="15"/>
  <c r="P1022" i="15"/>
  <c r="P1023" i="15"/>
  <c r="P1024" i="15"/>
  <c r="P1025" i="15"/>
  <c r="P1026" i="15"/>
  <c r="P1027" i="15"/>
  <c r="P1028" i="15"/>
  <c r="P1029" i="15"/>
  <c r="P1030" i="15"/>
  <c r="P1031" i="15"/>
  <c r="P1032" i="15"/>
  <c r="P1033" i="15"/>
  <c r="P1034" i="15"/>
  <c r="P1035" i="15"/>
  <c r="P1036" i="15"/>
  <c r="P1037" i="15"/>
  <c r="P1038" i="15"/>
  <c r="P1039" i="15"/>
  <c r="P1040" i="15"/>
  <c r="P1041" i="15"/>
  <c r="P1042" i="15"/>
  <c r="P1043" i="15"/>
  <c r="P1044" i="15"/>
  <c r="P1045" i="15"/>
  <c r="P1046" i="15"/>
  <c r="P1047" i="15"/>
  <c r="P1048" i="15"/>
  <c r="P1049" i="15"/>
  <c r="P1050" i="15"/>
  <c r="P1051" i="15"/>
  <c r="P1052" i="15"/>
  <c r="P1053" i="15"/>
  <c r="P1054" i="15"/>
  <c r="P1055" i="15"/>
  <c r="P1056" i="15"/>
  <c r="P1057" i="15"/>
  <c r="P1058" i="15"/>
  <c r="P1059" i="15"/>
  <c r="P1060" i="15"/>
  <c r="P1061" i="15"/>
  <c r="P1062" i="15"/>
  <c r="P1063" i="15"/>
  <c r="P1064" i="15"/>
  <c r="P1065" i="15"/>
  <c r="P1066" i="15"/>
  <c r="P1067" i="15"/>
  <c r="P1068" i="15"/>
  <c r="P1069" i="15"/>
  <c r="P1070" i="15"/>
  <c r="P1071" i="15"/>
  <c r="P1072" i="15"/>
  <c r="P1073" i="15"/>
  <c r="P1074" i="15"/>
  <c r="P1075" i="15"/>
  <c r="P964" i="15"/>
  <c r="P965" i="15"/>
  <c r="P966" i="15"/>
  <c r="P967" i="15"/>
  <c r="P968" i="15"/>
  <c r="P969" i="15"/>
  <c r="P970" i="15"/>
  <c r="P971" i="15"/>
  <c r="P972" i="15"/>
  <c r="P973" i="15"/>
  <c r="P974" i="15"/>
  <c r="P975" i="15"/>
  <c r="P976" i="15"/>
  <c r="P977" i="15"/>
  <c r="P978" i="15"/>
  <c r="P979" i="15"/>
  <c r="P980" i="15"/>
  <c r="P981" i="15"/>
  <c r="P982" i="15"/>
  <c r="P983" i="15"/>
  <c r="P984" i="15"/>
  <c r="P985" i="15"/>
  <c r="P986" i="15"/>
  <c r="P987" i="15"/>
  <c r="P988" i="15"/>
  <c r="P989" i="15"/>
  <c r="P990" i="15"/>
  <c r="P991" i="15"/>
  <c r="P992" i="15"/>
  <c r="P993" i="15"/>
  <c r="P994" i="15"/>
  <c r="P995" i="15"/>
  <c r="P996" i="15"/>
  <c r="P997" i="15"/>
  <c r="P998" i="15"/>
  <c r="P999" i="15"/>
  <c r="P1000" i="15"/>
  <c r="P1001" i="15"/>
  <c r="P1002" i="15"/>
  <c r="P1003" i="15"/>
  <c r="P1004" i="15"/>
  <c r="P1005" i="15"/>
  <c r="P1006" i="15"/>
  <c r="P1007" i="15"/>
  <c r="P1008" i="15"/>
  <c r="P1009" i="15"/>
  <c r="P1010" i="15"/>
  <c r="P1011" i="15"/>
  <c r="P1012" i="15"/>
  <c r="P1013" i="15"/>
  <c r="P1014" i="15"/>
  <c r="P1015" i="15"/>
  <c r="P1016" i="15"/>
  <c r="P1017" i="15"/>
  <c r="P1018" i="15"/>
  <c r="P1019" i="15"/>
  <c r="P920" i="15"/>
  <c r="P921" i="15"/>
  <c r="P922" i="15"/>
  <c r="P923" i="15"/>
  <c r="P924" i="15"/>
  <c r="P925" i="15"/>
  <c r="P926" i="15"/>
  <c r="P927" i="15"/>
  <c r="P928" i="15"/>
  <c r="P929" i="15"/>
  <c r="P930" i="15"/>
  <c r="P931" i="15"/>
  <c r="P932" i="15"/>
  <c r="P933" i="15"/>
  <c r="P934" i="15"/>
  <c r="P935" i="15"/>
  <c r="P936" i="15"/>
  <c r="P937" i="15"/>
  <c r="P938" i="15"/>
  <c r="P939" i="15"/>
  <c r="P940" i="15"/>
  <c r="P941" i="15"/>
  <c r="P942" i="15"/>
  <c r="P943" i="15"/>
  <c r="P944" i="15"/>
  <c r="P945" i="15"/>
  <c r="P946" i="15"/>
  <c r="P947" i="15"/>
  <c r="P948" i="15"/>
  <c r="P949" i="15"/>
  <c r="P950" i="15"/>
  <c r="P951" i="15"/>
  <c r="P952" i="15"/>
  <c r="P953" i="15"/>
  <c r="P954" i="15"/>
  <c r="P955" i="15"/>
  <c r="P956" i="15"/>
  <c r="P957" i="15"/>
  <c r="P958" i="15"/>
  <c r="P959" i="15"/>
  <c r="P960" i="15"/>
  <c r="P961" i="15"/>
  <c r="P962" i="15"/>
  <c r="P963" i="15"/>
  <c r="P872" i="15"/>
  <c r="P873" i="15"/>
  <c r="P874" i="15"/>
  <c r="P875" i="15"/>
  <c r="P876" i="15"/>
  <c r="P877" i="15"/>
  <c r="P878" i="15"/>
  <c r="P879" i="15"/>
  <c r="P880" i="15"/>
  <c r="P881" i="15"/>
  <c r="P882" i="15"/>
  <c r="P883" i="15"/>
  <c r="P884" i="15"/>
  <c r="P885" i="15"/>
  <c r="P886" i="15"/>
  <c r="P887" i="15"/>
  <c r="P888" i="15"/>
  <c r="P889" i="15"/>
  <c r="P890" i="15"/>
  <c r="P891" i="15"/>
  <c r="P892" i="15"/>
  <c r="P893" i="15"/>
  <c r="P894" i="15"/>
  <c r="P895" i="15"/>
  <c r="P896" i="15"/>
  <c r="P897" i="15"/>
  <c r="P898" i="15"/>
  <c r="P899" i="15"/>
  <c r="P900" i="15"/>
  <c r="P901" i="15"/>
  <c r="P902" i="15"/>
  <c r="P903" i="15"/>
  <c r="P904" i="15"/>
  <c r="P905" i="15"/>
  <c r="P906" i="15"/>
  <c r="P907" i="15"/>
  <c r="P908" i="15"/>
  <c r="P909" i="15"/>
  <c r="P910" i="15"/>
  <c r="P911" i="15"/>
  <c r="P912" i="15"/>
  <c r="P913" i="15"/>
  <c r="P914" i="15"/>
  <c r="P915" i="15"/>
  <c r="P916" i="15"/>
  <c r="P917" i="15"/>
  <c r="P918" i="15"/>
  <c r="P919" i="15"/>
  <c r="P864" i="15"/>
  <c r="P865" i="15"/>
  <c r="P866" i="15"/>
  <c r="P867" i="15"/>
  <c r="P868" i="15"/>
  <c r="P869" i="15"/>
  <c r="P870" i="15"/>
  <c r="P871" i="15"/>
  <c r="P840" i="15"/>
  <c r="P841" i="15"/>
  <c r="P842" i="15"/>
  <c r="P843" i="15"/>
  <c r="P844" i="15"/>
  <c r="P845" i="15"/>
  <c r="P846" i="15"/>
  <c r="P847" i="15"/>
  <c r="P848" i="15"/>
  <c r="P849" i="15"/>
  <c r="P850" i="15"/>
  <c r="P851" i="15"/>
  <c r="P852" i="15"/>
  <c r="P853" i="15"/>
  <c r="P854" i="15"/>
  <c r="P855" i="15"/>
  <c r="P856" i="15"/>
  <c r="P857" i="15"/>
  <c r="P858" i="15"/>
  <c r="P859" i="15"/>
  <c r="P860" i="15"/>
  <c r="P861" i="15"/>
  <c r="P862" i="15"/>
  <c r="P863" i="15"/>
  <c r="P818" i="15"/>
  <c r="P819" i="15"/>
  <c r="P820" i="15"/>
  <c r="P821" i="15"/>
  <c r="P822" i="15"/>
  <c r="P823" i="15"/>
  <c r="P824" i="15"/>
  <c r="P825" i="15"/>
  <c r="P826" i="15"/>
  <c r="P827" i="15"/>
  <c r="P828" i="15"/>
  <c r="P829" i="15"/>
  <c r="P830" i="15"/>
  <c r="P831" i="15"/>
  <c r="P832" i="15"/>
  <c r="P833" i="15"/>
  <c r="P834" i="15"/>
  <c r="P835" i="15"/>
  <c r="P836" i="15"/>
  <c r="P837" i="15"/>
  <c r="P838" i="15"/>
  <c r="P839" i="15"/>
  <c r="P758" i="15"/>
  <c r="P759" i="15"/>
  <c r="P760" i="15"/>
  <c r="P761" i="15"/>
  <c r="P762" i="15"/>
  <c r="P763" i="15"/>
  <c r="P764" i="15"/>
  <c r="P765" i="15"/>
  <c r="P766" i="15"/>
  <c r="P767" i="15"/>
  <c r="P768" i="15"/>
  <c r="P769" i="15"/>
  <c r="P770" i="15"/>
  <c r="P771" i="15"/>
  <c r="P772" i="15"/>
  <c r="P773" i="15"/>
  <c r="P774" i="15"/>
  <c r="P775" i="15"/>
  <c r="P776" i="15"/>
  <c r="P777" i="15"/>
  <c r="P778" i="15"/>
  <c r="P779" i="15"/>
  <c r="P780" i="15"/>
  <c r="P781" i="15"/>
  <c r="P782" i="15"/>
  <c r="P783" i="15"/>
  <c r="P784" i="15"/>
  <c r="P785" i="15"/>
  <c r="P786" i="15"/>
  <c r="P787" i="15"/>
  <c r="P788" i="15"/>
  <c r="P789" i="15"/>
  <c r="P790" i="15"/>
  <c r="P791" i="15"/>
  <c r="P792" i="15"/>
  <c r="P793" i="15"/>
  <c r="P794" i="15"/>
  <c r="P795" i="15"/>
  <c r="P796" i="15"/>
  <c r="P797" i="15"/>
  <c r="P798" i="15"/>
  <c r="P799" i="15"/>
  <c r="P800" i="15"/>
  <c r="P801" i="15"/>
  <c r="P802" i="15"/>
  <c r="P803" i="15"/>
  <c r="P804" i="15"/>
  <c r="P805" i="15"/>
  <c r="P806" i="15"/>
  <c r="P807" i="15"/>
  <c r="P808" i="15"/>
  <c r="P809" i="15"/>
  <c r="P810" i="15"/>
  <c r="P811" i="15"/>
  <c r="P812" i="15"/>
  <c r="P813" i="15"/>
  <c r="P814" i="15"/>
  <c r="P815" i="15"/>
  <c r="P816" i="15"/>
  <c r="P817" i="15"/>
  <c r="P732" i="15"/>
  <c r="P733" i="15"/>
  <c r="P734" i="15"/>
  <c r="P735" i="15"/>
  <c r="P736" i="15"/>
  <c r="P737" i="15"/>
  <c r="P738" i="15"/>
  <c r="P739" i="15"/>
  <c r="P740" i="15"/>
  <c r="P741" i="15"/>
  <c r="P742" i="15"/>
  <c r="P743" i="15"/>
  <c r="P744" i="15"/>
  <c r="P745" i="15"/>
  <c r="P746" i="15"/>
  <c r="P747" i="15"/>
  <c r="P748" i="15"/>
  <c r="P749" i="15"/>
  <c r="P750" i="15"/>
  <c r="P751" i="15"/>
  <c r="P752" i="15"/>
  <c r="P753" i="15"/>
  <c r="P754" i="15"/>
  <c r="P755" i="15"/>
  <c r="P756" i="15"/>
  <c r="P757" i="15"/>
  <c r="P720" i="15"/>
  <c r="P721" i="15"/>
  <c r="P722" i="15"/>
  <c r="P723" i="15"/>
  <c r="P724" i="15"/>
  <c r="P725" i="15"/>
  <c r="P726" i="15"/>
  <c r="P727" i="15"/>
  <c r="P728" i="15"/>
  <c r="P729" i="15"/>
  <c r="P730" i="15"/>
  <c r="P731" i="15"/>
  <c r="P696" i="15"/>
  <c r="P697" i="15"/>
  <c r="P698" i="15"/>
  <c r="P699" i="15"/>
  <c r="P700" i="15"/>
  <c r="P701" i="15"/>
  <c r="P702" i="15"/>
  <c r="P703" i="15"/>
  <c r="P704" i="15"/>
  <c r="P705" i="15"/>
  <c r="P706" i="15"/>
  <c r="P707" i="15"/>
  <c r="P708" i="15"/>
  <c r="P709" i="15"/>
  <c r="P710" i="15"/>
  <c r="P711" i="15"/>
  <c r="P712" i="15"/>
  <c r="P713" i="15"/>
  <c r="P714" i="15"/>
  <c r="P715" i="15"/>
  <c r="P716" i="15"/>
  <c r="P717" i="15"/>
  <c r="P718" i="15"/>
  <c r="P719" i="15"/>
  <c r="P656" i="15"/>
  <c r="P657" i="15"/>
  <c r="P658" i="15"/>
  <c r="P659" i="15"/>
  <c r="P660" i="15"/>
  <c r="P661" i="15"/>
  <c r="P662" i="15"/>
  <c r="P663" i="15"/>
  <c r="P664" i="15"/>
  <c r="P665" i="15"/>
  <c r="P666" i="15"/>
  <c r="P667" i="15"/>
  <c r="P668" i="15"/>
  <c r="P669" i="15"/>
  <c r="P670" i="15"/>
  <c r="P671" i="15"/>
  <c r="P672" i="15"/>
  <c r="P673" i="15"/>
  <c r="P674" i="15"/>
  <c r="P675" i="15"/>
  <c r="P676" i="15"/>
  <c r="P677" i="15"/>
  <c r="P678" i="15"/>
  <c r="P679" i="15"/>
  <c r="P680" i="15"/>
  <c r="P681" i="15"/>
  <c r="P682" i="15"/>
  <c r="P683" i="15"/>
  <c r="P684" i="15"/>
  <c r="P685" i="15"/>
  <c r="P686" i="15"/>
  <c r="P687" i="15"/>
  <c r="P688" i="15"/>
  <c r="P689" i="15"/>
  <c r="P690" i="15"/>
  <c r="P691" i="15"/>
  <c r="P692" i="15"/>
  <c r="P693" i="15"/>
  <c r="P694" i="15"/>
  <c r="P695" i="15"/>
  <c r="P648" i="15"/>
  <c r="P649" i="15"/>
  <c r="P650" i="15"/>
  <c r="P651" i="15"/>
  <c r="P652" i="15"/>
  <c r="P653" i="15"/>
  <c r="P654" i="15"/>
  <c r="P655" i="15"/>
  <c r="P594" i="15"/>
  <c r="P595" i="15"/>
  <c r="P596" i="15"/>
  <c r="P597" i="15"/>
  <c r="P598" i="15"/>
  <c r="P599" i="15"/>
  <c r="P600" i="15"/>
  <c r="P601" i="15"/>
  <c r="P602" i="15"/>
  <c r="P603" i="15"/>
  <c r="P604" i="15"/>
  <c r="P605" i="15"/>
  <c r="P606" i="15"/>
  <c r="P607" i="15"/>
  <c r="P608" i="15"/>
  <c r="P609" i="15"/>
  <c r="P610" i="15"/>
  <c r="P611" i="15"/>
  <c r="P612" i="15"/>
  <c r="P613" i="15"/>
  <c r="P614" i="15"/>
  <c r="P615" i="15"/>
  <c r="P616" i="15"/>
  <c r="P617" i="15"/>
  <c r="P618" i="15"/>
  <c r="P619" i="15"/>
  <c r="P620" i="15"/>
  <c r="P621" i="15"/>
  <c r="P622" i="15"/>
  <c r="P623" i="15"/>
  <c r="P624" i="15"/>
  <c r="P625" i="15"/>
  <c r="P626" i="15"/>
  <c r="P627" i="15"/>
  <c r="P628" i="15"/>
  <c r="P629" i="15"/>
  <c r="P630" i="15"/>
  <c r="P631" i="15"/>
  <c r="P632" i="15"/>
  <c r="P633" i="15"/>
  <c r="P634" i="15"/>
  <c r="P635" i="15"/>
  <c r="P636" i="15"/>
  <c r="P637" i="15"/>
  <c r="P638" i="15"/>
  <c r="P639" i="15"/>
  <c r="P640" i="15"/>
  <c r="P641" i="15"/>
  <c r="P642" i="15"/>
  <c r="P643" i="15"/>
  <c r="P644" i="15"/>
  <c r="P645" i="15"/>
  <c r="P646" i="15"/>
  <c r="P647" i="15"/>
  <c r="P540" i="15"/>
  <c r="P541" i="15"/>
  <c r="P542" i="15"/>
  <c r="P543" i="15"/>
  <c r="P544" i="15"/>
  <c r="P545" i="15"/>
  <c r="P546" i="15"/>
  <c r="P547" i="15"/>
  <c r="P548" i="15"/>
  <c r="P549" i="15"/>
  <c r="P550" i="15"/>
  <c r="P551" i="15"/>
  <c r="P552" i="15"/>
  <c r="P553" i="15"/>
  <c r="P554" i="15"/>
  <c r="P555" i="15"/>
  <c r="P556" i="15"/>
  <c r="P557" i="15"/>
  <c r="P558" i="15"/>
  <c r="P559" i="15"/>
  <c r="P560" i="15"/>
  <c r="P561" i="15"/>
  <c r="P562" i="15"/>
  <c r="P563" i="15"/>
  <c r="P564" i="15"/>
  <c r="P565" i="15"/>
  <c r="P566" i="15"/>
  <c r="P567" i="15"/>
  <c r="P568" i="15"/>
  <c r="P569" i="15"/>
  <c r="P570" i="15"/>
  <c r="P571" i="15"/>
  <c r="P572" i="15"/>
  <c r="P573" i="15"/>
  <c r="P574" i="15"/>
  <c r="P575" i="15"/>
  <c r="P576" i="15"/>
  <c r="P577" i="15"/>
  <c r="P578" i="15"/>
  <c r="P579" i="15"/>
  <c r="P580" i="15"/>
  <c r="P581" i="15"/>
  <c r="P582" i="15"/>
  <c r="P583" i="15"/>
  <c r="P584" i="15"/>
  <c r="P585" i="15"/>
  <c r="P586" i="15"/>
  <c r="P587" i="15"/>
  <c r="P588" i="15"/>
  <c r="P589" i="15"/>
  <c r="P590" i="15"/>
  <c r="P591" i="15"/>
  <c r="P592" i="15"/>
  <c r="P593" i="15"/>
  <c r="P488" i="15"/>
  <c r="P489" i="15"/>
  <c r="P490" i="15"/>
  <c r="P491" i="15"/>
  <c r="P492" i="15"/>
  <c r="P493" i="15"/>
  <c r="P494" i="15"/>
  <c r="P495" i="15"/>
  <c r="P496" i="15"/>
  <c r="P497" i="15"/>
  <c r="P498" i="15"/>
  <c r="P499" i="15"/>
  <c r="P500" i="15"/>
  <c r="P501" i="15"/>
  <c r="P502" i="15"/>
  <c r="P503" i="15"/>
  <c r="P504" i="15"/>
  <c r="P505" i="15"/>
  <c r="P506" i="15"/>
  <c r="P507" i="15"/>
  <c r="P508" i="15"/>
  <c r="P509" i="15"/>
  <c r="P510" i="15"/>
  <c r="P511" i="15"/>
  <c r="P512" i="15"/>
  <c r="P513" i="15"/>
  <c r="P514" i="15"/>
  <c r="P515" i="15"/>
  <c r="P516" i="15"/>
  <c r="P517" i="15"/>
  <c r="P518" i="15"/>
  <c r="P519" i="15"/>
  <c r="P520" i="15"/>
  <c r="P521" i="15"/>
  <c r="P522" i="15"/>
  <c r="P523" i="15"/>
  <c r="P524" i="15"/>
  <c r="P525" i="15"/>
  <c r="P526" i="15"/>
  <c r="P527" i="15"/>
  <c r="P528" i="15"/>
  <c r="P529" i="15"/>
  <c r="P530" i="15"/>
  <c r="P531" i="15"/>
  <c r="P532" i="15"/>
  <c r="P533" i="15"/>
  <c r="P534" i="15"/>
  <c r="P535" i="15"/>
  <c r="P536" i="15"/>
  <c r="P537" i="15"/>
  <c r="P538" i="15"/>
  <c r="P539" i="15"/>
  <c r="P440" i="15"/>
  <c r="P441" i="15"/>
  <c r="P442" i="15"/>
  <c r="P443" i="15"/>
  <c r="P444" i="15"/>
  <c r="P445" i="15"/>
  <c r="P446" i="15"/>
  <c r="P447" i="15"/>
  <c r="P448" i="15"/>
  <c r="P449" i="15"/>
  <c r="P450" i="15"/>
  <c r="P451" i="15"/>
  <c r="P452" i="15"/>
  <c r="P453" i="15"/>
  <c r="P454" i="15"/>
  <c r="P455" i="15"/>
  <c r="P456" i="15"/>
  <c r="P457" i="15"/>
  <c r="P458" i="15"/>
  <c r="P459" i="15"/>
  <c r="P460" i="15"/>
  <c r="P461" i="15"/>
  <c r="P462" i="15"/>
  <c r="P463" i="15"/>
  <c r="P464" i="15"/>
  <c r="P465" i="15"/>
  <c r="P466" i="15"/>
  <c r="P467" i="15"/>
  <c r="P468" i="15"/>
  <c r="P469" i="15"/>
  <c r="P470" i="15"/>
  <c r="P471" i="15"/>
  <c r="P472" i="15"/>
  <c r="P473" i="15"/>
  <c r="P474" i="15"/>
  <c r="P475" i="15"/>
  <c r="P476" i="15"/>
  <c r="P477" i="15"/>
  <c r="P478" i="15"/>
  <c r="P479" i="15"/>
  <c r="P480" i="15"/>
  <c r="P482" i="15"/>
  <c r="P484" i="15"/>
  <c r="P486" i="15"/>
  <c r="P432" i="15"/>
  <c r="P434" i="15"/>
  <c r="P436" i="15"/>
  <c r="P438" i="15"/>
  <c r="P376" i="15"/>
  <c r="P377" i="15"/>
  <c r="P378" i="15"/>
  <c r="P379" i="15"/>
  <c r="P380" i="15"/>
  <c r="P381" i="15"/>
  <c r="P382" i="15"/>
  <c r="P383" i="15"/>
  <c r="P384" i="15"/>
  <c r="P385" i="15"/>
  <c r="P386" i="15"/>
  <c r="P387" i="15"/>
  <c r="P388" i="15"/>
  <c r="P389" i="15"/>
  <c r="P390" i="15"/>
  <c r="P391" i="15"/>
  <c r="P392" i="15"/>
  <c r="P393" i="15"/>
  <c r="P394" i="15"/>
  <c r="P395" i="15"/>
  <c r="P396" i="15"/>
  <c r="P397" i="15"/>
  <c r="P398" i="15"/>
  <c r="P399" i="15"/>
  <c r="P400" i="15"/>
  <c r="P401" i="15"/>
  <c r="P402" i="15"/>
  <c r="P403" i="15"/>
  <c r="P404" i="15"/>
  <c r="P405" i="15"/>
  <c r="P406" i="15"/>
  <c r="P407" i="15"/>
  <c r="P408" i="15"/>
  <c r="P409" i="15"/>
  <c r="P410" i="15"/>
  <c r="P411" i="15"/>
  <c r="P412" i="15"/>
  <c r="P413" i="15"/>
  <c r="P414" i="15"/>
  <c r="P415" i="15"/>
  <c r="P416" i="15"/>
  <c r="P417" i="15"/>
  <c r="P418" i="15"/>
  <c r="P419" i="15"/>
  <c r="P420" i="15"/>
  <c r="P421" i="15"/>
  <c r="P422" i="15"/>
  <c r="P423" i="15"/>
  <c r="P424" i="15"/>
  <c r="P425" i="15"/>
  <c r="P426" i="15"/>
  <c r="P427" i="15"/>
  <c r="P428" i="15"/>
  <c r="P429" i="15"/>
  <c r="P430" i="15"/>
  <c r="P431" i="15"/>
  <c r="P320" i="15"/>
  <c r="P321" i="15"/>
  <c r="P322" i="15"/>
  <c r="P323" i="15"/>
  <c r="P324" i="15"/>
  <c r="P325" i="15"/>
  <c r="P326" i="15"/>
  <c r="P327" i="15"/>
  <c r="P328" i="15"/>
  <c r="P329" i="15"/>
  <c r="P330" i="15"/>
  <c r="P331" i="15"/>
  <c r="P332" i="15"/>
  <c r="P333" i="15"/>
  <c r="P334" i="15"/>
  <c r="P335" i="15"/>
  <c r="P336" i="15"/>
  <c r="P337" i="15"/>
  <c r="P338" i="15"/>
  <c r="P339" i="15"/>
  <c r="P340" i="15"/>
  <c r="P341" i="15"/>
  <c r="P342" i="15"/>
  <c r="P343" i="15"/>
  <c r="P344" i="15"/>
  <c r="P345" i="15"/>
  <c r="P346" i="15"/>
  <c r="P347" i="15"/>
  <c r="P348" i="15"/>
  <c r="P349" i="15"/>
  <c r="P350" i="15"/>
  <c r="P351" i="15"/>
  <c r="P352" i="15"/>
  <c r="P353" i="15"/>
  <c r="P354" i="15"/>
  <c r="P355" i="15"/>
  <c r="P356" i="15"/>
  <c r="P357" i="15"/>
  <c r="P358" i="15"/>
  <c r="P359" i="15"/>
  <c r="P360" i="15"/>
  <c r="P361" i="15"/>
  <c r="P362" i="15"/>
  <c r="P363" i="15"/>
  <c r="P364" i="15"/>
  <c r="P365" i="15"/>
  <c r="P366" i="15"/>
  <c r="P367" i="15"/>
  <c r="P368" i="15"/>
  <c r="P369" i="15"/>
  <c r="P370" i="15"/>
  <c r="P371" i="15"/>
  <c r="P372" i="15"/>
  <c r="P1292" i="15"/>
  <c r="P1293" i="15"/>
  <c r="P1294" i="15"/>
  <c r="P1295" i="15"/>
  <c r="P1296" i="15"/>
  <c r="P1297" i="15"/>
  <c r="P1298" i="15"/>
  <c r="P1299" i="15"/>
  <c r="P1244" i="15"/>
  <c r="P1245" i="15"/>
  <c r="P1246" i="15"/>
  <c r="P1247" i="15"/>
  <c r="P1248" i="15"/>
  <c r="P1249" i="15"/>
  <c r="P1250" i="15"/>
  <c r="P1251" i="15"/>
  <c r="P1252" i="15"/>
  <c r="P1253" i="15"/>
  <c r="P1254" i="15"/>
  <c r="P1255" i="15"/>
  <c r="P1256" i="15"/>
  <c r="P1257" i="15"/>
  <c r="P1258" i="15"/>
  <c r="P1259" i="15"/>
  <c r="P1260" i="15"/>
  <c r="P1261" i="15"/>
  <c r="P1262" i="15"/>
  <c r="P1263" i="15"/>
  <c r="P1264" i="15"/>
  <c r="P1265" i="15"/>
  <c r="P1266" i="15"/>
  <c r="P1267" i="15"/>
  <c r="P1268" i="15"/>
  <c r="P1269" i="15"/>
  <c r="P1270" i="15"/>
  <c r="P1271" i="15"/>
  <c r="P1272" i="15"/>
  <c r="P1273" i="15"/>
  <c r="P1274" i="15"/>
  <c r="P1275" i="15"/>
  <c r="P1276" i="15"/>
  <c r="P1277" i="15"/>
  <c r="P1278" i="15"/>
  <c r="P1279" i="15"/>
  <c r="P1280" i="15"/>
  <c r="P1281" i="15"/>
  <c r="P1282" i="15"/>
  <c r="P1283" i="15"/>
  <c r="P1284" i="15"/>
  <c r="P1285" i="15"/>
  <c r="P1286" i="15"/>
  <c r="P1287" i="15"/>
  <c r="P1288" i="15"/>
  <c r="P1289" i="15"/>
  <c r="P1290" i="15"/>
  <c r="P1291" i="15"/>
  <c r="P1340" i="15"/>
  <c r="P1341" i="15"/>
  <c r="P1342" i="15"/>
  <c r="P1343" i="15"/>
  <c r="P1344" i="15"/>
  <c r="P1345" i="15"/>
  <c r="P1346" i="15"/>
  <c r="P1347" i="15"/>
  <c r="P1348" i="15"/>
  <c r="P1349" i="15"/>
  <c r="P1350" i="15"/>
  <c r="P1351" i="15"/>
  <c r="P1352" i="15"/>
  <c r="P1353" i="15"/>
  <c r="P1354" i="15"/>
  <c r="P1355" i="15"/>
  <c r="P1300" i="15"/>
  <c r="P1301" i="15"/>
  <c r="P1302" i="15"/>
  <c r="P1303" i="15"/>
  <c r="P1304" i="15"/>
  <c r="P1305" i="15"/>
  <c r="P1306" i="15"/>
  <c r="P1307" i="15"/>
  <c r="P1308" i="15"/>
  <c r="P1309" i="15"/>
  <c r="P1310" i="15"/>
  <c r="P1311" i="15"/>
  <c r="P1312" i="15"/>
  <c r="P1313" i="15"/>
  <c r="P1314" i="15"/>
  <c r="P1315" i="15"/>
  <c r="P1316" i="15"/>
  <c r="P1317" i="15"/>
  <c r="P1318" i="15"/>
  <c r="P1319" i="15"/>
  <c r="P1320" i="15"/>
  <c r="P1321" i="15"/>
  <c r="P1322" i="15"/>
  <c r="P1323" i="15"/>
  <c r="P1324" i="15"/>
  <c r="P1325" i="15"/>
  <c r="P1326" i="15"/>
  <c r="P1327" i="15"/>
  <c r="P1328" i="15"/>
  <c r="P1329" i="15"/>
  <c r="P1330" i="15"/>
  <c r="P1331" i="15"/>
  <c r="P1332" i="15"/>
  <c r="P1333" i="15"/>
  <c r="P1334" i="15"/>
  <c r="P1335" i="15"/>
  <c r="P1336" i="15"/>
  <c r="P1337" i="15"/>
  <c r="P1338" i="15"/>
  <c r="P1339" i="15"/>
  <c r="P1388" i="15"/>
  <c r="P1389" i="15"/>
  <c r="P1390" i="15"/>
  <c r="P1391" i="15"/>
  <c r="P1392" i="15"/>
  <c r="P1393" i="15"/>
  <c r="P1394" i="15"/>
  <c r="P1395" i="15"/>
  <c r="P1396" i="15"/>
  <c r="P1397" i="15"/>
  <c r="P1398" i="15"/>
  <c r="P1399" i="15"/>
  <c r="P1400" i="15"/>
  <c r="P1401" i="15"/>
  <c r="P1402" i="15"/>
  <c r="P1403" i="15"/>
  <c r="P1517" i="15"/>
  <c r="P1518" i="15"/>
  <c r="P1519" i="15"/>
  <c r="P1520" i="15"/>
  <c r="P1521" i="15"/>
  <c r="P1522" i="15"/>
  <c r="P1523" i="15"/>
  <c r="P1524" i="15"/>
  <c r="P1525" i="15"/>
  <c r="P1526" i="15"/>
  <c r="P1527" i="15"/>
  <c r="P1528" i="15"/>
  <c r="P1529" i="15"/>
  <c r="P1530" i="15"/>
  <c r="P1531" i="15"/>
  <c r="P1532" i="15"/>
  <c r="P1533" i="15"/>
  <c r="P1534" i="15"/>
  <c r="P1535" i="15"/>
  <c r="P1536" i="15"/>
  <c r="P1537" i="15"/>
  <c r="P1538" i="15"/>
  <c r="P1539" i="15"/>
  <c r="P1540" i="15"/>
  <c r="P1541" i="15"/>
  <c r="P1542" i="15"/>
  <c r="P1543" i="15"/>
  <c r="P1544" i="15"/>
  <c r="P1545" i="15"/>
  <c r="P1546" i="15"/>
  <c r="P1547" i="15"/>
  <c r="P1548" i="15"/>
  <c r="P1549" i="15"/>
  <c r="P1550" i="15"/>
  <c r="P1551" i="15"/>
  <c r="P1552" i="15"/>
  <c r="P1553" i="15"/>
  <c r="P1554" i="15"/>
  <c r="P1555" i="15"/>
  <c r="P1556" i="15"/>
  <c r="P1557" i="15"/>
  <c r="P1558" i="15"/>
  <c r="P1559" i="15"/>
  <c r="P1560" i="15"/>
  <c r="P1561" i="15"/>
  <c r="P1562" i="15"/>
  <c r="P1563" i="15"/>
  <c r="P1564" i="15"/>
  <c r="P1565" i="15"/>
  <c r="P1566" i="15"/>
  <c r="P1567" i="15"/>
  <c r="P1568" i="15"/>
  <c r="P1569" i="15"/>
  <c r="P1570" i="15"/>
  <c r="P1571" i="15"/>
  <c r="P1460" i="15"/>
  <c r="P1461" i="15"/>
  <c r="P1462" i="15"/>
  <c r="P1463" i="15"/>
  <c r="P1464" i="15"/>
  <c r="P1465" i="15"/>
  <c r="P1466" i="15"/>
  <c r="P1467" i="15"/>
  <c r="P1468" i="15"/>
  <c r="P1469" i="15"/>
  <c r="P1470" i="15"/>
  <c r="P1471" i="15"/>
  <c r="P1472" i="15"/>
  <c r="P1473" i="15"/>
  <c r="P1474" i="15"/>
  <c r="P1475" i="15"/>
  <c r="P1476" i="15"/>
  <c r="P1477" i="15"/>
  <c r="P1478" i="15"/>
  <c r="P1479" i="15"/>
  <c r="P1480" i="15"/>
  <c r="P1481" i="15"/>
  <c r="P1482" i="15"/>
  <c r="P1483" i="15"/>
  <c r="P1484" i="15"/>
  <c r="P1485" i="15"/>
  <c r="P1486" i="15"/>
  <c r="P1487" i="15"/>
  <c r="P1488" i="15"/>
  <c r="P1489" i="15"/>
  <c r="P1490" i="15"/>
  <c r="P1491" i="15"/>
  <c r="P1492" i="15"/>
  <c r="P1493" i="15"/>
  <c r="P1494" i="15"/>
  <c r="P1495" i="15"/>
  <c r="P1496" i="15"/>
  <c r="P1497" i="15"/>
  <c r="P1498" i="15"/>
  <c r="P1499" i="15"/>
  <c r="P1500" i="15"/>
  <c r="P1501" i="15"/>
  <c r="P1502" i="15"/>
  <c r="P1503" i="15"/>
  <c r="P1504" i="15"/>
  <c r="P1505" i="15"/>
  <c r="P1506" i="15"/>
  <c r="P1507" i="15"/>
  <c r="P1508" i="15"/>
  <c r="P1509" i="15"/>
  <c r="P1510" i="15"/>
  <c r="P1511" i="15"/>
  <c r="P1512" i="15"/>
  <c r="P1513" i="15"/>
  <c r="P1514" i="15"/>
  <c r="P1515" i="15"/>
  <c r="P1404" i="15"/>
  <c r="P1405" i="15"/>
  <c r="P1406" i="15"/>
  <c r="P1407" i="15"/>
  <c r="P1408" i="15"/>
  <c r="P1409" i="15"/>
  <c r="P1410" i="15"/>
  <c r="P1411" i="15"/>
  <c r="P1412" i="15"/>
  <c r="P1413" i="15"/>
  <c r="P1414" i="15"/>
  <c r="P1415" i="15"/>
  <c r="P1416" i="15"/>
  <c r="P1417" i="15"/>
  <c r="P1418" i="15"/>
  <c r="P1419" i="15"/>
  <c r="P1420" i="15"/>
  <c r="P1421" i="15"/>
  <c r="P1422" i="15"/>
  <c r="P1423" i="15"/>
  <c r="P1424" i="15"/>
  <c r="P1425" i="15"/>
  <c r="P1426" i="15"/>
  <c r="P1427" i="15"/>
  <c r="P1428" i="15"/>
  <c r="P1429" i="15"/>
  <c r="P1430" i="15"/>
  <c r="P1431" i="15"/>
  <c r="P1432" i="15"/>
  <c r="P1433" i="15"/>
  <c r="P1434" i="15"/>
  <c r="P1435" i="15"/>
  <c r="P1436" i="15"/>
  <c r="P1437" i="15"/>
  <c r="P1438" i="15"/>
  <c r="P1439" i="15"/>
  <c r="P1440" i="15"/>
  <c r="P1441" i="15"/>
  <c r="P1442" i="15"/>
  <c r="P1443" i="15"/>
  <c r="P1444" i="15"/>
  <c r="P1445" i="15"/>
  <c r="P1446" i="15"/>
  <c r="P1447" i="15"/>
  <c r="P1448" i="15"/>
  <c r="P1449" i="15"/>
  <c r="P1450" i="15"/>
  <c r="P1451" i="15"/>
  <c r="P1452" i="15"/>
  <c r="P1453" i="15"/>
  <c r="P1454" i="15"/>
  <c r="P1455" i="15"/>
  <c r="P1456" i="15"/>
  <c r="P1457" i="15"/>
  <c r="P1458" i="15"/>
  <c r="P1459" i="15"/>
  <c r="P1356" i="15"/>
  <c r="P1357" i="15"/>
  <c r="P1358" i="15"/>
  <c r="P1359" i="15"/>
  <c r="P1360" i="15"/>
  <c r="P1361" i="15"/>
  <c r="P1362" i="15"/>
  <c r="P1363" i="15"/>
  <c r="P1364" i="15"/>
  <c r="P1365" i="15"/>
  <c r="P1366" i="15"/>
  <c r="P1367" i="15"/>
  <c r="P1368" i="15"/>
  <c r="P1369" i="15"/>
  <c r="P1370" i="15"/>
  <c r="P1371" i="15"/>
  <c r="P1372" i="15"/>
  <c r="P1373" i="15"/>
  <c r="P1374" i="15"/>
  <c r="P1375" i="15"/>
  <c r="P1376" i="15"/>
  <c r="P1377" i="15"/>
  <c r="P1378" i="15"/>
  <c r="P1379" i="15"/>
  <c r="P1380" i="15"/>
  <c r="P1381" i="15"/>
  <c r="P1382" i="15"/>
  <c r="P1383" i="15"/>
  <c r="P1384" i="15"/>
  <c r="P1385" i="15"/>
  <c r="P1386" i="15"/>
  <c r="P1387" i="15"/>
  <c r="P1516" i="15"/>
  <c r="P373" i="15"/>
  <c r="P374" i="15"/>
  <c r="P375" i="15"/>
  <c r="M1329" i="15"/>
  <c r="M1330" i="15"/>
  <c r="M1331" i="15"/>
  <c r="M1332" i="15"/>
  <c r="M1333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348" i="15"/>
  <c r="M1349" i="15"/>
  <c r="M1350" i="15"/>
  <c r="M1351" i="15"/>
  <c r="M1352" i="15"/>
  <c r="M1353" i="15"/>
  <c r="M1354" i="15"/>
  <c r="M1355" i="15"/>
  <c r="M1252" i="15"/>
  <c r="M1253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M1296" i="15"/>
  <c r="M1297" i="15"/>
  <c r="M1298" i="15"/>
  <c r="M1299" i="15"/>
  <c r="M1244" i="15"/>
  <c r="M1245" i="15"/>
  <c r="M1246" i="15"/>
  <c r="M1247" i="15"/>
  <c r="M1248" i="15"/>
  <c r="M1249" i="15"/>
  <c r="M1250" i="15"/>
  <c r="M1251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2" i="15"/>
  <c r="M1063" i="15"/>
  <c r="M1064" i="15"/>
  <c r="M1065" i="15"/>
  <c r="M1066" i="15"/>
  <c r="M1067" i="15"/>
  <c r="M1068" i="15"/>
  <c r="M1069" i="15"/>
  <c r="M1070" i="15"/>
  <c r="M1071" i="15"/>
  <c r="M1072" i="15"/>
  <c r="M1073" i="15"/>
  <c r="M1074" i="15"/>
  <c r="M1075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864" i="15"/>
  <c r="M865" i="15"/>
  <c r="M866" i="15"/>
  <c r="M867" i="15"/>
  <c r="M868" i="15"/>
  <c r="M869" i="15"/>
  <c r="M870" i="15"/>
  <c r="M871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48" i="15"/>
  <c r="M649" i="15"/>
  <c r="M650" i="15"/>
  <c r="M651" i="15"/>
  <c r="M652" i="15"/>
  <c r="M653" i="15"/>
  <c r="M654" i="15"/>
  <c r="M655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32" i="15"/>
  <c r="M433" i="15"/>
  <c r="M434" i="15"/>
  <c r="M435" i="15"/>
  <c r="M436" i="15"/>
  <c r="M437" i="15"/>
  <c r="M438" i="15"/>
  <c r="M439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1517" i="15"/>
  <c r="M1518" i="15"/>
  <c r="M1519" i="15"/>
  <c r="M1520" i="15"/>
  <c r="M1521" i="15"/>
  <c r="M1522" i="15"/>
  <c r="M1523" i="15"/>
  <c r="M1524" i="15"/>
  <c r="M1525" i="15"/>
  <c r="M1526" i="15"/>
  <c r="M1527" i="15"/>
  <c r="M1528" i="15"/>
  <c r="M1529" i="15"/>
  <c r="M1530" i="15"/>
  <c r="M1531" i="15"/>
  <c r="M1532" i="15"/>
  <c r="M1533" i="15"/>
  <c r="M1534" i="15"/>
  <c r="M1535" i="15"/>
  <c r="M1536" i="15"/>
  <c r="M1537" i="15"/>
  <c r="M1538" i="15"/>
  <c r="M1539" i="15"/>
  <c r="M1540" i="15"/>
  <c r="M1541" i="15"/>
  <c r="M1542" i="15"/>
  <c r="M1543" i="15"/>
  <c r="M1544" i="15"/>
  <c r="M1545" i="15"/>
  <c r="M1546" i="15"/>
  <c r="M1547" i="15"/>
  <c r="M1548" i="15"/>
  <c r="M1549" i="15"/>
  <c r="M1550" i="15"/>
  <c r="M1551" i="15"/>
  <c r="M1552" i="15"/>
  <c r="M1553" i="15"/>
  <c r="M1554" i="15"/>
  <c r="M1555" i="15"/>
  <c r="M1556" i="15"/>
  <c r="M1557" i="15"/>
  <c r="M1558" i="15"/>
  <c r="M1559" i="15"/>
  <c r="M1560" i="15"/>
  <c r="M1561" i="15"/>
  <c r="M1562" i="15"/>
  <c r="M1563" i="15"/>
  <c r="M1564" i="15"/>
  <c r="M1565" i="15"/>
  <c r="M1566" i="15"/>
  <c r="M1567" i="15"/>
  <c r="M1568" i="15"/>
  <c r="M1569" i="15"/>
  <c r="M1460" i="15"/>
  <c r="M1461" i="15"/>
  <c r="M1462" i="15"/>
  <c r="M1463" i="15"/>
  <c r="M1464" i="15"/>
  <c r="M1465" i="15"/>
  <c r="M1466" i="15"/>
  <c r="M1467" i="15"/>
  <c r="M1468" i="15"/>
  <c r="M1469" i="15"/>
  <c r="M1470" i="15"/>
  <c r="M1471" i="15"/>
  <c r="M1472" i="15"/>
  <c r="M1473" i="15"/>
  <c r="M1474" i="15"/>
  <c r="M1475" i="15"/>
  <c r="M1476" i="15"/>
  <c r="M1477" i="15"/>
  <c r="M1478" i="15"/>
  <c r="M1479" i="15"/>
  <c r="M1480" i="15"/>
  <c r="M1481" i="15"/>
  <c r="M1482" i="15"/>
  <c r="M1483" i="15"/>
  <c r="M1484" i="15"/>
  <c r="M1485" i="15"/>
  <c r="M1486" i="15"/>
  <c r="M1487" i="15"/>
  <c r="M1488" i="15"/>
  <c r="M1489" i="15"/>
  <c r="M1490" i="15"/>
  <c r="M1491" i="15"/>
  <c r="M1492" i="15"/>
  <c r="M1493" i="15"/>
  <c r="M1494" i="15"/>
  <c r="M1495" i="15"/>
  <c r="M1496" i="15"/>
  <c r="M1497" i="15"/>
  <c r="M1498" i="15"/>
  <c r="M1499" i="15"/>
  <c r="M1500" i="15"/>
  <c r="M1501" i="15"/>
  <c r="M1502" i="15"/>
  <c r="M1503" i="15"/>
  <c r="M1504" i="15"/>
  <c r="M1505" i="15"/>
  <c r="M1506" i="15"/>
  <c r="M1507" i="15"/>
  <c r="M1508" i="15"/>
  <c r="M1509" i="15"/>
  <c r="M1510" i="15"/>
  <c r="M1511" i="15"/>
  <c r="M1512" i="15"/>
  <c r="M1513" i="15"/>
  <c r="M1514" i="15"/>
  <c r="M1515" i="15"/>
  <c r="M1404" i="15"/>
  <c r="M1405" i="15"/>
  <c r="M1406" i="15"/>
  <c r="M1407" i="15"/>
  <c r="M1408" i="15"/>
  <c r="M1409" i="15"/>
  <c r="M1410" i="15"/>
  <c r="M1411" i="15"/>
  <c r="M1412" i="15"/>
  <c r="M1413" i="15"/>
  <c r="M1414" i="15"/>
  <c r="M1415" i="15"/>
  <c r="M1416" i="15"/>
  <c r="M1417" i="15"/>
  <c r="M1418" i="15"/>
  <c r="M1419" i="15"/>
  <c r="M1420" i="15"/>
  <c r="M1421" i="15"/>
  <c r="M1422" i="15"/>
  <c r="M1423" i="15"/>
  <c r="M1424" i="15"/>
  <c r="M1425" i="15"/>
  <c r="M1426" i="15"/>
  <c r="M1427" i="15"/>
  <c r="M1428" i="15"/>
  <c r="M1429" i="15"/>
  <c r="M1430" i="15"/>
  <c r="M1431" i="15"/>
  <c r="M1432" i="15"/>
  <c r="M1433" i="15"/>
  <c r="M1434" i="15"/>
  <c r="M1435" i="15"/>
  <c r="M1436" i="15"/>
  <c r="M1437" i="15"/>
  <c r="M1438" i="15"/>
  <c r="M1439" i="15"/>
  <c r="M1440" i="15"/>
  <c r="M1441" i="15"/>
  <c r="M1442" i="15"/>
  <c r="M1443" i="15"/>
  <c r="M1444" i="15"/>
  <c r="M1445" i="15"/>
  <c r="M1446" i="15"/>
  <c r="M1447" i="15"/>
  <c r="M1448" i="15"/>
  <c r="M1449" i="15"/>
  <c r="M1450" i="15"/>
  <c r="M1451" i="15"/>
  <c r="M1452" i="15"/>
  <c r="M1453" i="15"/>
  <c r="M1454" i="15"/>
  <c r="M1455" i="15"/>
  <c r="M1456" i="15"/>
  <c r="M1457" i="15"/>
  <c r="M1458" i="15"/>
  <c r="M1459" i="15"/>
  <c r="M1356" i="15"/>
  <c r="M1357" i="15"/>
  <c r="M1358" i="15"/>
  <c r="M1359" i="15"/>
  <c r="M1360" i="15"/>
  <c r="M1361" i="15"/>
  <c r="M1362" i="15"/>
  <c r="M1363" i="15"/>
  <c r="M1364" i="15"/>
  <c r="M1365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8" i="15"/>
  <c r="M1379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401" i="15"/>
  <c r="M1402" i="15"/>
  <c r="M1403" i="15"/>
  <c r="M1300" i="15"/>
  <c r="M1301" i="15"/>
  <c r="M1302" i="15"/>
  <c r="M1303" i="15"/>
  <c r="M1304" i="15"/>
  <c r="M1305" i="15"/>
  <c r="M1306" i="15"/>
  <c r="M1307" i="15"/>
  <c r="M1308" i="15"/>
  <c r="M130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516" i="15"/>
  <c r="M944" i="14"/>
  <c r="J944" i="14"/>
  <c r="K944" i="14" s="1"/>
  <c r="M943" i="14"/>
  <c r="J943" i="14"/>
  <c r="K943" i="14" s="1"/>
  <c r="M942" i="14"/>
  <c r="J942" i="14"/>
  <c r="K942" i="14" s="1"/>
  <c r="M941" i="14"/>
  <c r="J941" i="14"/>
  <c r="K941" i="14" s="1"/>
  <c r="M940" i="14"/>
  <c r="J940" i="14"/>
  <c r="K940" i="14" s="1"/>
  <c r="M939" i="14"/>
  <c r="J939" i="14"/>
  <c r="K939" i="14" s="1"/>
  <c r="M938" i="14"/>
  <c r="J938" i="14"/>
  <c r="K938" i="14" s="1"/>
  <c r="M937" i="14"/>
  <c r="J937" i="14"/>
  <c r="K937" i="14" s="1"/>
  <c r="M936" i="14"/>
  <c r="J936" i="14"/>
  <c r="K936" i="14" s="1"/>
  <c r="M935" i="14"/>
  <c r="J935" i="14"/>
  <c r="K935" i="14" s="1"/>
  <c r="M934" i="14"/>
  <c r="J934" i="14"/>
  <c r="K934" i="14" s="1"/>
  <c r="M933" i="14"/>
  <c r="J933" i="14"/>
  <c r="K933" i="14" s="1"/>
  <c r="M932" i="14"/>
  <c r="J932" i="14"/>
  <c r="K932" i="14" s="1"/>
  <c r="M931" i="14"/>
  <c r="J931" i="14"/>
  <c r="K931" i="14" s="1"/>
  <c r="M930" i="14"/>
  <c r="J930" i="14"/>
  <c r="K930" i="14" s="1"/>
  <c r="M929" i="14"/>
  <c r="J929" i="14"/>
  <c r="K929" i="14" s="1"/>
  <c r="M928" i="14"/>
  <c r="J928" i="14"/>
  <c r="K928" i="14" s="1"/>
  <c r="M927" i="14"/>
  <c r="J927" i="14"/>
  <c r="K927" i="14" s="1"/>
  <c r="M926" i="14"/>
  <c r="J926" i="14"/>
  <c r="K926" i="14" s="1"/>
  <c r="M925" i="14"/>
  <c r="J925" i="14"/>
  <c r="K925" i="14" s="1"/>
  <c r="M924" i="14"/>
  <c r="J924" i="14"/>
  <c r="K924" i="14" s="1"/>
  <c r="M923" i="14"/>
  <c r="J923" i="14"/>
  <c r="K923" i="14" s="1"/>
  <c r="M922" i="14"/>
  <c r="J922" i="14"/>
  <c r="K922" i="14" s="1"/>
  <c r="M921" i="14"/>
  <c r="J921" i="14"/>
  <c r="K921" i="14" s="1"/>
  <c r="M920" i="14"/>
  <c r="J920" i="14"/>
  <c r="K920" i="14" s="1"/>
  <c r="M919" i="14"/>
  <c r="J919" i="14"/>
  <c r="K919" i="14" s="1"/>
  <c r="M918" i="14"/>
  <c r="J918" i="14"/>
  <c r="K918" i="14" s="1"/>
  <c r="M917" i="14"/>
  <c r="J917" i="14"/>
  <c r="K917" i="14" s="1"/>
  <c r="M916" i="14"/>
  <c r="J916" i="14"/>
  <c r="K916" i="14" s="1"/>
  <c r="M915" i="14"/>
  <c r="J915" i="14"/>
  <c r="K915" i="14" s="1"/>
  <c r="M914" i="14"/>
  <c r="J914" i="14"/>
  <c r="K914" i="14" s="1"/>
  <c r="M913" i="14"/>
  <c r="J913" i="14"/>
  <c r="K913" i="14" s="1"/>
  <c r="M912" i="14"/>
  <c r="J912" i="14"/>
  <c r="K912" i="14" s="1"/>
  <c r="M997" i="14"/>
  <c r="J997" i="14"/>
  <c r="K997" i="14" s="1"/>
  <c r="M996" i="14"/>
  <c r="J996" i="14"/>
  <c r="K996" i="14" s="1"/>
  <c r="M995" i="14"/>
  <c r="J995" i="14"/>
  <c r="K995" i="14" s="1"/>
  <c r="M994" i="14"/>
  <c r="J994" i="14"/>
  <c r="K994" i="14" s="1"/>
  <c r="M993" i="14"/>
  <c r="J993" i="14"/>
  <c r="K993" i="14" s="1"/>
  <c r="M992" i="14"/>
  <c r="J992" i="14"/>
  <c r="K992" i="14" s="1"/>
  <c r="M991" i="14"/>
  <c r="J991" i="14"/>
  <c r="K991" i="14" s="1"/>
  <c r="M990" i="14"/>
  <c r="J990" i="14"/>
  <c r="K990" i="14" s="1"/>
  <c r="M989" i="14"/>
  <c r="J989" i="14"/>
  <c r="K989" i="14" s="1"/>
  <c r="M988" i="14"/>
  <c r="J988" i="14"/>
  <c r="K988" i="14" s="1"/>
  <c r="M987" i="14"/>
  <c r="J987" i="14"/>
  <c r="K987" i="14" s="1"/>
  <c r="M986" i="14"/>
  <c r="J986" i="14"/>
  <c r="K986" i="14" s="1"/>
  <c r="M985" i="14"/>
  <c r="J985" i="14"/>
  <c r="K985" i="14" s="1"/>
  <c r="M984" i="14"/>
  <c r="J984" i="14"/>
  <c r="K984" i="14" s="1"/>
  <c r="M983" i="14"/>
  <c r="J983" i="14"/>
  <c r="K983" i="14" s="1"/>
  <c r="M982" i="14"/>
  <c r="J982" i="14"/>
  <c r="K982" i="14" s="1"/>
  <c r="M981" i="14"/>
  <c r="J981" i="14"/>
  <c r="K981" i="14" s="1"/>
  <c r="M980" i="14"/>
  <c r="J980" i="14"/>
  <c r="K980" i="14" s="1"/>
  <c r="M979" i="14"/>
  <c r="J979" i="14"/>
  <c r="K979" i="14" s="1"/>
  <c r="M978" i="14"/>
  <c r="J978" i="14"/>
  <c r="K978" i="14" s="1"/>
  <c r="M977" i="14"/>
  <c r="J977" i="14"/>
  <c r="K977" i="14" s="1"/>
  <c r="M976" i="14"/>
  <c r="J976" i="14"/>
  <c r="K976" i="14" s="1"/>
  <c r="M1015" i="14"/>
  <c r="J1015" i="14"/>
  <c r="K1015" i="14" s="1"/>
  <c r="M1014" i="14"/>
  <c r="J1014" i="14"/>
  <c r="K1014" i="14" s="1"/>
  <c r="M1013" i="14"/>
  <c r="J1013" i="14"/>
  <c r="K1013" i="14" s="1"/>
  <c r="M1012" i="14"/>
  <c r="J1012" i="14"/>
  <c r="K1012" i="14" s="1"/>
  <c r="M1011" i="14"/>
  <c r="J1011" i="14"/>
  <c r="K1011" i="14" s="1"/>
  <c r="M1010" i="14"/>
  <c r="J1010" i="14"/>
  <c r="K1010" i="14" s="1"/>
  <c r="M1009" i="14"/>
  <c r="J1009" i="14"/>
  <c r="K1009" i="14" s="1"/>
  <c r="M1008" i="14"/>
  <c r="J1008" i="14"/>
  <c r="K1008" i="14" s="1"/>
  <c r="M1007" i="14"/>
  <c r="J1007" i="14"/>
  <c r="K1007" i="14" s="1"/>
  <c r="M1006" i="14"/>
  <c r="J1006" i="14"/>
  <c r="K1006" i="14" s="1"/>
  <c r="M1005" i="14"/>
  <c r="J1005" i="14"/>
  <c r="K1005" i="14" s="1"/>
  <c r="M1004" i="14"/>
  <c r="J1004" i="14"/>
  <c r="K1004" i="14" s="1"/>
  <c r="M1003" i="14"/>
  <c r="J1003" i="14"/>
  <c r="K1003" i="14" s="1"/>
  <c r="M1002" i="14"/>
  <c r="J1002" i="14"/>
  <c r="K1002" i="14" s="1"/>
  <c r="M1001" i="14"/>
  <c r="J1001" i="14"/>
  <c r="K1001" i="14" s="1"/>
  <c r="M1000" i="14"/>
  <c r="J1000" i="14"/>
  <c r="K1000" i="14" s="1"/>
  <c r="M999" i="14"/>
  <c r="J999" i="14"/>
  <c r="K999" i="14" s="1"/>
  <c r="M998" i="14"/>
  <c r="J998" i="14"/>
  <c r="K998" i="14" s="1"/>
  <c r="M1042" i="14"/>
  <c r="J1042" i="14"/>
  <c r="K1042" i="14" s="1"/>
  <c r="M1041" i="14"/>
  <c r="J1041" i="14"/>
  <c r="K1041" i="14" s="1"/>
  <c r="M1040" i="14"/>
  <c r="J1040" i="14"/>
  <c r="K1040" i="14" s="1"/>
  <c r="M1039" i="14"/>
  <c r="J1039" i="14"/>
  <c r="K1039" i="14" s="1"/>
  <c r="M1038" i="14"/>
  <c r="J1038" i="14"/>
  <c r="K1038" i="14" s="1"/>
  <c r="M1037" i="14"/>
  <c r="J1037" i="14"/>
  <c r="K1037" i="14" s="1"/>
  <c r="M1036" i="14"/>
  <c r="J1036" i="14"/>
  <c r="K1036" i="14" s="1"/>
  <c r="M1035" i="14"/>
  <c r="J1035" i="14"/>
  <c r="K1035" i="14" s="1"/>
  <c r="M1034" i="14"/>
  <c r="J1034" i="14"/>
  <c r="K1034" i="14" s="1"/>
  <c r="M1033" i="14"/>
  <c r="J1033" i="14"/>
  <c r="K1033" i="14" s="1"/>
  <c r="M1032" i="14"/>
  <c r="J1032" i="14"/>
  <c r="K1032" i="14" s="1"/>
  <c r="M1031" i="14"/>
  <c r="J1031" i="14"/>
  <c r="K1031" i="14" s="1"/>
  <c r="M1030" i="14"/>
  <c r="J1030" i="14"/>
  <c r="K1030" i="14" s="1"/>
  <c r="M1029" i="14"/>
  <c r="J1029" i="14"/>
  <c r="K1029" i="14" s="1"/>
  <c r="M1028" i="14"/>
  <c r="J1028" i="14"/>
  <c r="K1028" i="14" s="1"/>
  <c r="M1027" i="14"/>
  <c r="J1027" i="14"/>
  <c r="K1027" i="14" s="1"/>
  <c r="M1026" i="14"/>
  <c r="J1026" i="14"/>
  <c r="K1026" i="14" s="1"/>
  <c r="M1025" i="14"/>
  <c r="J1025" i="14"/>
  <c r="K1025" i="14" s="1"/>
  <c r="M1024" i="14"/>
  <c r="J1024" i="14"/>
  <c r="K1024" i="14" s="1"/>
  <c r="M1023" i="14"/>
  <c r="J1023" i="14"/>
  <c r="K1023" i="14" s="1"/>
  <c r="M1022" i="14"/>
  <c r="J1022" i="14"/>
  <c r="K1022" i="14" s="1"/>
  <c r="M1021" i="14"/>
  <c r="J1021" i="14"/>
  <c r="K1021" i="14" s="1"/>
  <c r="M1020" i="14"/>
  <c r="J1020" i="14"/>
  <c r="K1020" i="14" s="1"/>
  <c r="M1019" i="14"/>
  <c r="J1019" i="14"/>
  <c r="K1019" i="14" s="1"/>
  <c r="M1018" i="14"/>
  <c r="J1018" i="14"/>
  <c r="K1018" i="14" s="1"/>
  <c r="M1017" i="14"/>
  <c r="J1017" i="14"/>
  <c r="K1017" i="14" s="1"/>
  <c r="M1016" i="14"/>
  <c r="J1016" i="14"/>
  <c r="K1016" i="14" s="1"/>
  <c r="M1075" i="14"/>
  <c r="J1075" i="14"/>
  <c r="K1075" i="14" s="1"/>
  <c r="M1074" i="14"/>
  <c r="J1074" i="14"/>
  <c r="K1074" i="14" s="1"/>
  <c r="M1073" i="14"/>
  <c r="J1073" i="14"/>
  <c r="K1073" i="14" s="1"/>
  <c r="M1072" i="14"/>
  <c r="J1072" i="14"/>
  <c r="K1072" i="14" s="1"/>
  <c r="M1071" i="14"/>
  <c r="J1071" i="14"/>
  <c r="K1071" i="14" s="1"/>
  <c r="M1070" i="14"/>
  <c r="J1070" i="14"/>
  <c r="K1070" i="14" s="1"/>
  <c r="M1069" i="14"/>
  <c r="J1069" i="14"/>
  <c r="K1069" i="14" s="1"/>
  <c r="M1068" i="14"/>
  <c r="J1068" i="14"/>
  <c r="K1068" i="14" s="1"/>
  <c r="M1067" i="14"/>
  <c r="J1067" i="14"/>
  <c r="K1067" i="14" s="1"/>
  <c r="M1066" i="14"/>
  <c r="J1066" i="14"/>
  <c r="K1066" i="14" s="1"/>
  <c r="M1065" i="14"/>
  <c r="J1065" i="14"/>
  <c r="K1065" i="14" s="1"/>
  <c r="M1064" i="14"/>
  <c r="J1064" i="14"/>
  <c r="K1064" i="14" s="1"/>
  <c r="M1063" i="14"/>
  <c r="J1063" i="14"/>
  <c r="K1063" i="14" s="1"/>
  <c r="M1062" i="14"/>
  <c r="J1062" i="14"/>
  <c r="K1062" i="14" s="1"/>
  <c r="M1061" i="14"/>
  <c r="J1061" i="14"/>
  <c r="K1061" i="14" s="1"/>
  <c r="M1060" i="14"/>
  <c r="J1060" i="14"/>
  <c r="K1060" i="14" s="1"/>
  <c r="M1059" i="14"/>
  <c r="J1059" i="14"/>
  <c r="K1059" i="14" s="1"/>
  <c r="M1058" i="14"/>
  <c r="J1058" i="14"/>
  <c r="K1058" i="14" s="1"/>
  <c r="M1057" i="14"/>
  <c r="J1057" i="14"/>
  <c r="K1057" i="14" s="1"/>
  <c r="M1056" i="14"/>
  <c r="J1056" i="14"/>
  <c r="K1056" i="14" s="1"/>
  <c r="M1055" i="14"/>
  <c r="J1055" i="14"/>
  <c r="K1055" i="14" s="1"/>
  <c r="M1054" i="14"/>
  <c r="J1054" i="14"/>
  <c r="K1054" i="14" s="1"/>
  <c r="M1053" i="14"/>
  <c r="J1053" i="14"/>
  <c r="K1053" i="14" s="1"/>
  <c r="M1052" i="14"/>
  <c r="J1052" i="14"/>
  <c r="K1052" i="14" s="1"/>
  <c r="M1051" i="14"/>
  <c r="J1051" i="14"/>
  <c r="K1051" i="14" s="1"/>
  <c r="M1050" i="14"/>
  <c r="J1050" i="14"/>
  <c r="K1050" i="14" s="1"/>
  <c r="M1049" i="14"/>
  <c r="J1049" i="14"/>
  <c r="K1049" i="14" s="1"/>
  <c r="M1048" i="14"/>
  <c r="J1048" i="14"/>
  <c r="K1048" i="14" s="1"/>
  <c r="M1047" i="14"/>
  <c r="J1047" i="14"/>
  <c r="K1047" i="14" s="1"/>
  <c r="M1046" i="14"/>
  <c r="J1046" i="14"/>
  <c r="K1046" i="14" s="1"/>
  <c r="M1045" i="14"/>
  <c r="J1045" i="14"/>
  <c r="K1045" i="14" s="1"/>
  <c r="M1044" i="14"/>
  <c r="J1044" i="14"/>
  <c r="K1044" i="14" s="1"/>
  <c r="M1043" i="14"/>
  <c r="J1043" i="14"/>
  <c r="K1043" i="14" s="1"/>
  <c r="J1109" i="14"/>
  <c r="K1109" i="14" s="1"/>
  <c r="J1108" i="14"/>
  <c r="K1108" i="14" s="1"/>
  <c r="M1107" i="14"/>
  <c r="J1107" i="14"/>
  <c r="K1107" i="14" s="1"/>
  <c r="M1106" i="14"/>
  <c r="J1106" i="14"/>
  <c r="K1106" i="14" s="1"/>
  <c r="M1105" i="14"/>
  <c r="J1105" i="14"/>
  <c r="K1105" i="14" s="1"/>
  <c r="M1104" i="14"/>
  <c r="J1104" i="14"/>
  <c r="K1104" i="14" s="1"/>
  <c r="M1103" i="14"/>
  <c r="J1103" i="14"/>
  <c r="K1103" i="14" s="1"/>
  <c r="M1102" i="14"/>
  <c r="J1102" i="14"/>
  <c r="K1102" i="14" s="1"/>
  <c r="M1101" i="14"/>
  <c r="J1101" i="14"/>
  <c r="K1101" i="14" s="1"/>
  <c r="M1100" i="14"/>
  <c r="J1100" i="14"/>
  <c r="K1100" i="14" s="1"/>
  <c r="M1099" i="14"/>
  <c r="J1099" i="14"/>
  <c r="K1099" i="14" s="1"/>
  <c r="M1098" i="14"/>
  <c r="J1098" i="14"/>
  <c r="K1098" i="14" s="1"/>
  <c r="M1097" i="14"/>
  <c r="J1097" i="14"/>
  <c r="K1097" i="14" s="1"/>
  <c r="M1096" i="14"/>
  <c r="J1096" i="14"/>
  <c r="K1096" i="14" s="1"/>
  <c r="M1095" i="14"/>
  <c r="J1095" i="14"/>
  <c r="K1095" i="14" s="1"/>
  <c r="M1094" i="14"/>
  <c r="J1094" i="14"/>
  <c r="K1094" i="14" s="1"/>
  <c r="M1093" i="14"/>
  <c r="J1093" i="14"/>
  <c r="K1093" i="14" s="1"/>
  <c r="M1092" i="14"/>
  <c r="J1092" i="14"/>
  <c r="K1092" i="14" s="1"/>
  <c r="M1091" i="14"/>
  <c r="J1091" i="14"/>
  <c r="K1091" i="14" s="1"/>
  <c r="M1090" i="14"/>
  <c r="J1090" i="14"/>
  <c r="K1090" i="14" s="1"/>
  <c r="M1089" i="14"/>
  <c r="J1089" i="14"/>
  <c r="K1089" i="14" s="1"/>
  <c r="M1088" i="14"/>
  <c r="J1088" i="14"/>
  <c r="K1088" i="14" s="1"/>
  <c r="M1087" i="14"/>
  <c r="J1087" i="14"/>
  <c r="K1087" i="14" s="1"/>
  <c r="M1086" i="14"/>
  <c r="J1086" i="14"/>
  <c r="K1086" i="14" s="1"/>
  <c r="M1085" i="14"/>
  <c r="J1085" i="14"/>
  <c r="K1085" i="14" s="1"/>
  <c r="M1084" i="14"/>
  <c r="J1084" i="14"/>
  <c r="K1084" i="14" s="1"/>
  <c r="M1083" i="14"/>
  <c r="J1083" i="14"/>
  <c r="K1083" i="14" s="1"/>
  <c r="M1082" i="14"/>
  <c r="J1082" i="14"/>
  <c r="K1082" i="14" s="1"/>
  <c r="M1081" i="14"/>
  <c r="J1081" i="14"/>
  <c r="K1081" i="14" s="1"/>
  <c r="M1080" i="14"/>
  <c r="J1080" i="14"/>
  <c r="K1080" i="14" s="1"/>
  <c r="M1079" i="14"/>
  <c r="J1079" i="14"/>
  <c r="K1079" i="14" s="1"/>
  <c r="M1078" i="14"/>
  <c r="J1078" i="14"/>
  <c r="K1078" i="14" s="1"/>
  <c r="M1077" i="14"/>
  <c r="J1077" i="14"/>
  <c r="K1077" i="14" s="1"/>
  <c r="M1076" i="14"/>
  <c r="J1076" i="14"/>
  <c r="K1076" i="14" s="1"/>
  <c r="K239" i="14" l="1"/>
  <c r="K240" i="14"/>
  <c r="K241" i="14"/>
  <c r="K242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316" i="14"/>
  <c r="K317" i="14"/>
  <c r="K318" i="14"/>
  <c r="K319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K845" i="14"/>
  <c r="K846" i="14"/>
  <c r="K847" i="14"/>
  <c r="K848" i="14"/>
  <c r="K849" i="14"/>
  <c r="K850" i="14"/>
  <c r="K851" i="14"/>
  <c r="K852" i="14"/>
  <c r="K853" i="14"/>
  <c r="K854" i="14"/>
  <c r="K855" i="14"/>
  <c r="K856" i="14"/>
  <c r="K857" i="14"/>
  <c r="K858" i="14"/>
  <c r="K859" i="14"/>
  <c r="K860" i="14"/>
  <c r="K861" i="14"/>
  <c r="K862" i="14"/>
  <c r="K863" i="14"/>
  <c r="K864" i="14"/>
  <c r="K865" i="14"/>
  <c r="K866" i="14"/>
  <c r="K867" i="14"/>
  <c r="K868" i="14"/>
  <c r="K869" i="14"/>
  <c r="K870" i="14"/>
  <c r="K871" i="14"/>
  <c r="AK329" i="6" l="1"/>
  <c r="AK330" i="6"/>
  <c r="AK328" i="6"/>
  <c r="Q326" i="12"/>
  <c r="BC326" i="12" s="1"/>
  <c r="Q327" i="12"/>
  <c r="BC327" i="12" s="1"/>
  <c r="Q328" i="12"/>
  <c r="BC328" i="12" s="1"/>
  <c r="Q329" i="12"/>
  <c r="BC329" i="12" s="1"/>
  <c r="Q330" i="12"/>
  <c r="BC330" i="12" s="1"/>
  <c r="Q331" i="12"/>
  <c r="BC331" i="12" s="1"/>
  <c r="Q332" i="12"/>
  <c r="BC332" i="12" s="1"/>
  <c r="Q333" i="12"/>
  <c r="BC333" i="12" s="1"/>
  <c r="Q318" i="12"/>
  <c r="BC318" i="12" s="1"/>
  <c r="Q319" i="12"/>
  <c r="BC319" i="12" s="1"/>
  <c r="Q320" i="12"/>
  <c r="BC320" i="12" s="1"/>
  <c r="Q321" i="12"/>
  <c r="BC321" i="12" s="1"/>
  <c r="Q322" i="12"/>
  <c r="BC322" i="12" s="1"/>
  <c r="Q323" i="12"/>
  <c r="BC323" i="12" s="1"/>
  <c r="Q324" i="12"/>
  <c r="BC324" i="12" s="1"/>
  <c r="Q325" i="12"/>
  <c r="BC325" i="12" s="1"/>
  <c r="Q334" i="12"/>
  <c r="BC334" i="12" s="1"/>
  <c r="Q335" i="12"/>
  <c r="BC335" i="12" s="1"/>
  <c r="Q336" i="12"/>
  <c r="BC336" i="12" s="1"/>
  <c r="Q337" i="12"/>
  <c r="BC337" i="12" s="1"/>
  <c r="Q338" i="12"/>
  <c r="BC338" i="12" s="1"/>
  <c r="Q339" i="12"/>
  <c r="BC339" i="12" s="1"/>
  <c r="Q340" i="12"/>
  <c r="BC340" i="12" s="1"/>
  <c r="Q341" i="12"/>
  <c r="BC341" i="12" s="1"/>
  <c r="L432" i="14"/>
  <c r="J432" i="14" s="1"/>
  <c r="K432" i="14" s="1"/>
  <c r="L433" i="14"/>
  <c r="J433" i="14" s="1"/>
  <c r="K433" i="14" s="1"/>
  <c r="L434" i="14"/>
  <c r="J434" i="14" s="1"/>
  <c r="K434" i="14" s="1"/>
  <c r="L435" i="14"/>
  <c r="J435" i="14" s="1"/>
  <c r="K435" i="14" s="1"/>
  <c r="L436" i="14"/>
  <c r="J436" i="14" s="1"/>
  <c r="K436" i="14" s="1"/>
  <c r="L437" i="14"/>
  <c r="J437" i="14" s="1"/>
  <c r="K437" i="14" s="1"/>
  <c r="L438" i="14"/>
  <c r="J438" i="14" s="1"/>
  <c r="K438" i="14" s="1"/>
  <c r="L439" i="14"/>
  <c r="J439" i="14" s="1"/>
  <c r="K439" i="14" s="1"/>
  <c r="L440" i="14"/>
  <c r="J440" i="14" s="1"/>
  <c r="K440" i="14" s="1"/>
  <c r="L441" i="14"/>
  <c r="J441" i="14" s="1"/>
  <c r="K441" i="14" s="1"/>
  <c r="L442" i="14"/>
  <c r="J442" i="14" s="1"/>
  <c r="K442" i="14" s="1"/>
  <c r="L443" i="14"/>
  <c r="J443" i="14" s="1"/>
  <c r="K443" i="14" s="1"/>
  <c r="L444" i="14"/>
  <c r="J444" i="14" s="1"/>
  <c r="K444" i="14" s="1"/>
  <c r="L445" i="14"/>
  <c r="J445" i="14" s="1"/>
  <c r="K445" i="14" s="1"/>
  <c r="L446" i="14"/>
  <c r="J446" i="14" s="1"/>
  <c r="K446" i="14" s="1"/>
  <c r="L447" i="14"/>
  <c r="J447" i="14" s="1"/>
  <c r="K447" i="14" s="1"/>
  <c r="L448" i="14"/>
  <c r="J448" i="14" s="1"/>
  <c r="K448" i="14" s="1"/>
  <c r="L449" i="14"/>
  <c r="J449" i="14" s="1"/>
  <c r="K449" i="14" s="1"/>
  <c r="L450" i="14"/>
  <c r="J450" i="14" s="1"/>
  <c r="K450" i="14" s="1"/>
  <c r="L451" i="14"/>
  <c r="J451" i="14" s="1"/>
  <c r="K451" i="14" s="1"/>
  <c r="L452" i="14"/>
  <c r="J452" i="14" s="1"/>
  <c r="K452" i="14" s="1"/>
  <c r="L453" i="14"/>
  <c r="J453" i="14" s="1"/>
  <c r="K453" i="14" s="1"/>
  <c r="L454" i="14"/>
  <c r="J454" i="14" s="1"/>
  <c r="K454" i="14" s="1"/>
  <c r="L455" i="14"/>
  <c r="J455" i="14" s="1"/>
  <c r="K455" i="14" s="1"/>
  <c r="L456" i="14"/>
  <c r="J456" i="14" s="1"/>
  <c r="K456" i="14" s="1"/>
  <c r="L457" i="14"/>
  <c r="J457" i="14" s="1"/>
  <c r="K457" i="14" s="1"/>
  <c r="L458" i="14"/>
  <c r="J458" i="14" s="1"/>
  <c r="K458" i="14" s="1"/>
  <c r="L459" i="14"/>
  <c r="J459" i="14" s="1"/>
  <c r="K459" i="14" s="1"/>
  <c r="L460" i="14"/>
  <c r="J460" i="14" s="1"/>
  <c r="K460" i="14" s="1"/>
  <c r="BC228" i="12"/>
  <c r="BC229" i="12"/>
  <c r="BC230" i="12"/>
  <c r="BC231" i="12"/>
  <c r="BC234" i="12"/>
  <c r="BC235" i="12"/>
  <c r="BC259" i="12"/>
  <c r="BC269" i="12"/>
  <c r="BC270" i="12"/>
  <c r="BC287" i="12"/>
  <c r="BC314" i="12"/>
  <c r="BC315" i="12"/>
  <c r="BC346" i="12"/>
  <c r="BC348" i="12"/>
  <c r="BC349" i="12"/>
  <c r="BC385" i="12"/>
  <c r="BC386" i="12"/>
  <c r="BC429" i="12"/>
  <c r="BC430" i="12"/>
  <c r="BC583" i="12"/>
  <c r="BC584" i="12"/>
  <c r="BC624" i="12"/>
  <c r="BC625" i="12"/>
  <c r="BC627" i="12"/>
  <c r="BC169" i="12"/>
  <c r="BC149" i="12"/>
  <c r="Q183" i="12"/>
  <c r="BC183" i="12" s="1"/>
  <c r="Q184" i="12"/>
  <c r="BC184" i="12" s="1"/>
  <c r="Q185" i="12"/>
  <c r="BC185" i="12" s="1"/>
  <c r="Q186" i="12"/>
  <c r="BC186" i="12" s="1"/>
  <c r="Q187" i="12"/>
  <c r="BC187" i="12" s="1"/>
  <c r="Q188" i="12"/>
  <c r="BC188" i="12" s="1"/>
  <c r="Q189" i="12"/>
  <c r="BC189" i="12" s="1"/>
  <c r="Q190" i="12"/>
  <c r="BC190" i="12" s="1"/>
  <c r="Q191" i="12"/>
  <c r="BC191" i="12" s="1"/>
  <c r="Q192" i="12"/>
  <c r="BC192" i="12" s="1"/>
  <c r="Q193" i="12"/>
  <c r="BC193" i="12" s="1"/>
  <c r="Q194" i="12"/>
  <c r="BC194" i="12" s="1"/>
  <c r="Q195" i="12"/>
  <c r="BC195" i="12" s="1"/>
  <c r="Q170" i="12"/>
  <c r="BC170" i="12" s="1"/>
  <c r="Q171" i="12"/>
  <c r="BC171" i="12" s="1"/>
  <c r="Q172" i="12"/>
  <c r="BC172" i="12" s="1"/>
  <c r="Q173" i="12"/>
  <c r="BC173" i="12" s="1"/>
  <c r="Q174" i="12"/>
  <c r="BC174" i="12" s="1"/>
  <c r="Q175" i="12"/>
  <c r="BC175" i="12" s="1"/>
  <c r="Q176" i="12"/>
  <c r="BC176" i="12" s="1"/>
  <c r="Q177" i="12"/>
  <c r="BC177" i="12" s="1"/>
  <c r="Q178" i="12"/>
  <c r="BC178" i="12" s="1"/>
  <c r="Q179" i="12"/>
  <c r="BC179" i="12" s="1"/>
  <c r="Q180" i="12"/>
  <c r="BC180" i="12" s="1"/>
  <c r="Q181" i="12"/>
  <c r="BC181" i="12" s="1"/>
  <c r="Q208" i="12"/>
  <c r="BC208" i="12" s="1"/>
  <c r="Q209" i="12"/>
  <c r="BC209" i="12" s="1"/>
  <c r="Q210" i="12"/>
  <c r="BC210" i="12" s="1"/>
  <c r="Q211" i="12"/>
  <c r="BC211" i="12" s="1"/>
  <c r="Q212" i="12"/>
  <c r="BC212" i="12" s="1"/>
  <c r="Q213" i="12"/>
  <c r="BC213" i="12" s="1"/>
  <c r="Q214" i="12"/>
  <c r="BC214" i="12" s="1"/>
  <c r="Q215" i="12"/>
  <c r="BC215" i="12" s="1"/>
  <c r="Q216" i="12"/>
  <c r="BC216" i="12" s="1"/>
  <c r="Q217" i="12"/>
  <c r="BC217" i="12" s="1"/>
  <c r="Q218" i="12"/>
  <c r="BC218" i="12" s="1"/>
  <c r="Q219" i="12"/>
  <c r="BC219" i="12" s="1"/>
  <c r="Q220" i="12"/>
  <c r="BC220" i="12" s="1"/>
  <c r="Q221" i="12"/>
  <c r="BC221" i="12" s="1"/>
  <c r="Q222" i="12"/>
  <c r="BC222" i="12" s="1"/>
  <c r="Q223" i="12"/>
  <c r="BC223" i="12" s="1"/>
  <c r="Q196" i="12"/>
  <c r="BC196" i="12" s="1"/>
  <c r="Q197" i="12"/>
  <c r="BC197" i="12" s="1"/>
  <c r="Q198" i="12"/>
  <c r="BC198" i="12" s="1"/>
  <c r="Q199" i="12"/>
  <c r="BC199" i="12" s="1"/>
  <c r="Q200" i="12"/>
  <c r="BC200" i="12" s="1"/>
  <c r="Q201" i="12"/>
  <c r="BC201" i="12" s="1"/>
  <c r="Q202" i="12"/>
  <c r="BC202" i="12" s="1"/>
  <c r="Q203" i="12"/>
  <c r="BC203" i="12" s="1"/>
  <c r="Q204" i="12"/>
  <c r="BC204" i="12" s="1"/>
  <c r="Q205" i="12"/>
  <c r="BC205" i="12" s="1"/>
  <c r="Q206" i="12"/>
  <c r="BC206" i="12" s="1"/>
  <c r="Q207" i="12"/>
  <c r="BC207" i="12" s="1"/>
  <c r="Q224" i="12"/>
  <c r="BC224" i="12" s="1"/>
  <c r="Q225" i="12"/>
  <c r="BC225" i="12" s="1"/>
  <c r="Q226" i="12"/>
  <c r="BC226" i="12" s="1"/>
  <c r="Q227" i="12"/>
  <c r="BC227" i="12" s="1"/>
  <c r="Q228" i="12"/>
  <c r="Q229" i="12"/>
  <c r="Q230" i="12"/>
  <c r="Q231" i="12"/>
  <c r="Q232" i="12"/>
  <c r="BC232" i="12" s="1"/>
  <c r="Q233" i="12"/>
  <c r="BC233" i="12" s="1"/>
  <c r="Q234" i="12"/>
  <c r="Q235" i="12"/>
  <c r="Q236" i="12"/>
  <c r="BC236" i="12" s="1"/>
  <c r="Q237" i="12"/>
  <c r="BC237" i="12" s="1"/>
  <c r="Q238" i="12"/>
  <c r="BC238" i="12" s="1"/>
  <c r="Q239" i="12"/>
  <c r="BC239" i="12" s="1"/>
  <c r="Q240" i="12"/>
  <c r="BC240" i="12" s="1"/>
  <c r="Q241" i="12"/>
  <c r="BC241" i="12" s="1"/>
  <c r="Q242" i="12"/>
  <c r="BC242" i="12" s="1"/>
  <c r="Q243" i="12"/>
  <c r="BC243" i="12" s="1"/>
  <c r="Q244" i="12"/>
  <c r="BC244" i="12" s="1"/>
  <c r="Q245" i="12"/>
  <c r="BC245" i="12" s="1"/>
  <c r="Q246" i="12"/>
  <c r="BC246" i="12" s="1"/>
  <c r="Q247" i="12"/>
  <c r="BC247" i="12" s="1"/>
  <c r="Q248" i="12"/>
  <c r="BC248" i="12" s="1"/>
  <c r="Q249" i="12"/>
  <c r="BC249" i="12" s="1"/>
  <c r="Q250" i="12"/>
  <c r="BC250" i="12" s="1"/>
  <c r="Q251" i="12"/>
  <c r="BC251" i="12" s="1"/>
  <c r="Q252" i="12"/>
  <c r="BC252" i="12" s="1"/>
  <c r="Q253" i="12"/>
  <c r="BC253" i="12" s="1"/>
  <c r="Q254" i="12"/>
  <c r="BC254" i="12" s="1"/>
  <c r="Q255" i="12"/>
  <c r="BC255" i="12" s="1"/>
  <c r="Q256" i="12"/>
  <c r="BC256" i="12" s="1"/>
  <c r="Q257" i="12"/>
  <c r="BC257" i="12" s="1"/>
  <c r="Q258" i="12"/>
  <c r="BC258" i="12" s="1"/>
  <c r="Q259" i="12"/>
  <c r="Q260" i="12"/>
  <c r="BC260" i="12" s="1"/>
  <c r="Q261" i="12"/>
  <c r="BC261" i="12" s="1"/>
  <c r="Q262" i="12"/>
  <c r="BC262" i="12" s="1"/>
  <c r="Q263" i="12"/>
  <c r="BC263" i="12" s="1"/>
  <c r="Q264" i="12"/>
  <c r="BC264" i="12" s="1"/>
  <c r="Q265" i="12"/>
  <c r="BC265" i="12" s="1"/>
  <c r="Q266" i="12"/>
  <c r="BC266" i="12" s="1"/>
  <c r="Q267" i="12"/>
  <c r="BC267" i="12" s="1"/>
  <c r="Q268" i="12"/>
  <c r="BC268" i="12" s="1"/>
  <c r="Q269" i="12"/>
  <c r="Q270" i="12"/>
  <c r="Q271" i="12"/>
  <c r="BC271" i="12" s="1"/>
  <c r="Q272" i="12"/>
  <c r="BC272" i="12" s="1"/>
  <c r="Q273" i="12"/>
  <c r="BC273" i="12" s="1"/>
  <c r="Q274" i="12"/>
  <c r="BC274" i="12" s="1"/>
  <c r="Q275" i="12"/>
  <c r="BC275" i="12" s="1"/>
  <c r="Q276" i="12"/>
  <c r="BC276" i="12" s="1"/>
  <c r="Q277" i="12"/>
  <c r="BC277" i="12" s="1"/>
  <c r="Q278" i="12"/>
  <c r="BC278" i="12" s="1"/>
  <c r="Q279" i="12"/>
  <c r="BC279" i="12" s="1"/>
  <c r="Q280" i="12"/>
  <c r="BC280" i="12" s="1"/>
  <c r="Q293" i="12"/>
  <c r="BC293" i="12" s="1"/>
  <c r="Q294" i="12"/>
  <c r="BC294" i="12" s="1"/>
  <c r="Q295" i="12"/>
  <c r="BC295" i="12" s="1"/>
  <c r="Q296" i="12"/>
  <c r="BC296" i="12" s="1"/>
  <c r="Q297" i="12"/>
  <c r="BC297" i="12" s="1"/>
  <c r="Q298" i="12"/>
  <c r="BC298" i="12" s="1"/>
  <c r="Q299" i="12"/>
  <c r="BC299" i="12" s="1"/>
  <c r="Q300" i="12"/>
  <c r="BC300" i="12" s="1"/>
  <c r="Q301" i="12"/>
  <c r="BC301" i="12" s="1"/>
  <c r="Q281" i="12"/>
  <c r="BC281" i="12" s="1"/>
  <c r="Q282" i="12"/>
  <c r="BC282" i="12" s="1"/>
  <c r="Q283" i="12"/>
  <c r="BC283" i="12" s="1"/>
  <c r="Q284" i="12"/>
  <c r="BC284" i="12" s="1"/>
  <c r="Q285" i="12"/>
  <c r="BC285" i="12" s="1"/>
  <c r="Q286" i="12"/>
  <c r="BC286" i="12" s="1"/>
  <c r="Q287" i="12"/>
  <c r="Q288" i="12"/>
  <c r="BC288" i="12" s="1"/>
  <c r="Q289" i="12"/>
  <c r="BC289" i="12" s="1"/>
  <c r="Q290" i="12"/>
  <c r="BC290" i="12" s="1"/>
  <c r="Q291" i="12"/>
  <c r="BC291" i="12" s="1"/>
  <c r="Q292" i="12"/>
  <c r="BC292" i="12" s="1"/>
  <c r="Q302" i="12"/>
  <c r="BC302" i="12" s="1"/>
  <c r="Q303" i="12"/>
  <c r="BC303" i="12" s="1"/>
  <c r="Q304" i="12"/>
  <c r="BC304" i="12" s="1"/>
  <c r="Q305" i="12"/>
  <c r="BC305" i="12" s="1"/>
  <c r="Q306" i="12"/>
  <c r="BC306" i="12" s="1"/>
  <c r="Q307" i="12"/>
  <c r="BC307" i="12" s="1"/>
  <c r="Q308" i="12"/>
  <c r="BC308" i="12" s="1"/>
  <c r="Q309" i="12"/>
  <c r="BC309" i="12" s="1"/>
  <c r="Q310" i="12"/>
  <c r="BC310" i="12" s="1"/>
  <c r="Q311" i="12"/>
  <c r="BC311" i="12" s="1"/>
  <c r="Q312" i="12"/>
  <c r="BC312" i="12" s="1"/>
  <c r="Q313" i="12"/>
  <c r="BC313" i="12" s="1"/>
  <c r="Q314" i="12"/>
  <c r="Q315" i="12"/>
  <c r="Q316" i="12"/>
  <c r="BC316" i="12" s="1"/>
  <c r="Q317" i="12"/>
  <c r="BC317" i="12" s="1"/>
  <c r="Q342" i="12"/>
  <c r="BC342" i="12" s="1"/>
  <c r="Q343" i="12"/>
  <c r="BC343" i="12" s="1"/>
  <c r="Q344" i="12"/>
  <c r="BC344" i="12" s="1"/>
  <c r="Q345" i="12"/>
  <c r="BC345" i="12" s="1"/>
  <c r="Q346" i="12"/>
  <c r="Q347" i="12"/>
  <c r="BC347" i="12" s="1"/>
  <c r="Q348" i="12"/>
  <c r="Q349" i="12"/>
  <c r="Q350" i="12"/>
  <c r="BC350" i="12" s="1"/>
  <c r="Q351" i="12"/>
  <c r="BC351" i="12" s="1"/>
  <c r="Q352" i="12"/>
  <c r="BC352" i="12" s="1"/>
  <c r="Q353" i="12"/>
  <c r="BC353" i="12" s="1"/>
  <c r="Q366" i="12"/>
  <c r="BC366" i="12" s="1"/>
  <c r="Q367" i="12"/>
  <c r="BC367" i="12" s="1"/>
  <c r="Q368" i="12"/>
  <c r="BC368" i="12" s="1"/>
  <c r="Q369" i="12"/>
  <c r="BC369" i="12" s="1"/>
  <c r="Q370" i="12"/>
  <c r="BC370" i="12" s="1"/>
  <c r="Q371" i="12"/>
  <c r="BC371" i="12" s="1"/>
  <c r="Q372" i="12"/>
  <c r="BC372" i="12" s="1"/>
  <c r="Q373" i="12"/>
  <c r="BC373" i="12" s="1"/>
  <c r="Q374" i="12"/>
  <c r="BC374" i="12" s="1"/>
  <c r="Q375" i="12"/>
  <c r="BC375" i="12" s="1"/>
  <c r="Q376" i="12"/>
  <c r="BC376" i="12" s="1"/>
  <c r="Q377" i="12"/>
  <c r="BC377" i="12" s="1"/>
  <c r="Q354" i="12"/>
  <c r="BC354" i="12" s="1"/>
  <c r="Q355" i="12"/>
  <c r="BC355" i="12" s="1"/>
  <c r="Q356" i="12"/>
  <c r="BC356" i="12" s="1"/>
  <c r="Q357" i="12"/>
  <c r="BC357" i="12" s="1"/>
  <c r="Q358" i="12"/>
  <c r="BC358" i="12" s="1"/>
  <c r="Q359" i="12"/>
  <c r="BC359" i="12" s="1"/>
  <c r="Q360" i="12"/>
  <c r="BC360" i="12" s="1"/>
  <c r="Q361" i="12"/>
  <c r="BC361" i="12" s="1"/>
  <c r="Q362" i="12"/>
  <c r="BC362" i="12" s="1"/>
  <c r="Q363" i="12"/>
  <c r="BC363" i="12" s="1"/>
  <c r="Q364" i="12"/>
  <c r="BC364" i="12" s="1"/>
  <c r="Q365" i="12"/>
  <c r="BC365" i="12" s="1"/>
  <c r="Q389" i="12"/>
  <c r="BC389" i="12" s="1"/>
  <c r="Q390" i="12"/>
  <c r="BC390" i="12" s="1"/>
  <c r="Q391" i="12"/>
  <c r="BC391" i="12" s="1"/>
  <c r="Q392" i="12"/>
  <c r="BC392" i="12" s="1"/>
  <c r="Q393" i="12"/>
  <c r="BC393" i="12" s="1"/>
  <c r="Q394" i="12"/>
  <c r="BC394" i="12" s="1"/>
  <c r="Q395" i="12"/>
  <c r="BC395" i="12" s="1"/>
  <c r="Q378" i="12"/>
  <c r="BC378" i="12" s="1"/>
  <c r="Q379" i="12"/>
  <c r="BC379" i="12" s="1"/>
  <c r="Q380" i="12"/>
  <c r="BC380" i="12" s="1"/>
  <c r="Q381" i="12"/>
  <c r="BC381" i="12" s="1"/>
  <c r="Q382" i="12"/>
  <c r="BC382" i="12" s="1"/>
  <c r="Q383" i="12"/>
  <c r="BC383" i="12" s="1"/>
  <c r="Q384" i="12"/>
  <c r="BC384" i="12" s="1"/>
  <c r="Q385" i="12"/>
  <c r="Q386" i="12"/>
  <c r="Q387" i="12"/>
  <c r="BC387" i="12" s="1"/>
  <c r="Q388" i="12"/>
  <c r="BC388" i="12" s="1"/>
  <c r="Q396" i="12"/>
  <c r="BC396" i="12" s="1"/>
  <c r="Q397" i="12"/>
  <c r="BC397" i="12" s="1"/>
  <c r="Q398" i="12"/>
  <c r="BC398" i="12" s="1"/>
  <c r="Q399" i="12"/>
  <c r="BC399" i="12" s="1"/>
  <c r="Q400" i="12"/>
  <c r="BC400" i="12" s="1"/>
  <c r="Q401" i="12"/>
  <c r="BC401" i="12" s="1"/>
  <c r="Q402" i="12"/>
  <c r="BC402" i="12" s="1"/>
  <c r="Q403" i="12"/>
  <c r="BC403" i="12" s="1"/>
  <c r="Q404" i="12"/>
  <c r="BC404" i="12" s="1"/>
  <c r="Q405" i="12"/>
  <c r="BC405" i="12" s="1"/>
  <c r="Q406" i="12"/>
  <c r="BC406" i="12" s="1"/>
  <c r="Q407" i="12"/>
  <c r="BC407" i="12" s="1"/>
  <c r="Q408" i="12"/>
  <c r="BC408" i="12" s="1"/>
  <c r="Q409" i="12"/>
  <c r="BC409" i="12" s="1"/>
  <c r="Q410" i="12"/>
  <c r="BC410" i="12" s="1"/>
  <c r="Q411" i="12"/>
  <c r="BC411" i="12" s="1"/>
  <c r="Q412" i="12"/>
  <c r="BC412" i="12" s="1"/>
  <c r="Q413" i="12"/>
  <c r="BC413" i="12" s="1"/>
  <c r="Q414" i="12"/>
  <c r="BC414" i="12" s="1"/>
  <c r="Q415" i="12"/>
  <c r="BC415" i="12" s="1"/>
  <c r="Q416" i="12"/>
  <c r="BC416" i="12" s="1"/>
  <c r="Q417" i="12"/>
  <c r="BC417" i="12" s="1"/>
  <c r="Q418" i="12"/>
  <c r="BC418" i="12" s="1"/>
  <c r="Q419" i="12"/>
  <c r="BC419" i="12" s="1"/>
  <c r="Q420" i="12"/>
  <c r="BC420" i="12" s="1"/>
  <c r="Q421" i="12"/>
  <c r="BC421" i="12" s="1"/>
  <c r="Q422" i="12"/>
  <c r="BC422" i="12" s="1"/>
  <c r="Q423" i="12"/>
  <c r="BC423" i="12" s="1"/>
  <c r="Q424" i="12"/>
  <c r="BC424" i="12" s="1"/>
  <c r="Q425" i="12"/>
  <c r="BC425" i="12" s="1"/>
  <c r="Q426" i="12"/>
  <c r="BC426" i="12" s="1"/>
  <c r="Q427" i="12"/>
  <c r="BC427" i="12" s="1"/>
  <c r="Q428" i="12"/>
  <c r="BC428" i="12" s="1"/>
  <c r="Q429" i="12"/>
  <c r="Q430" i="12"/>
  <c r="Q431" i="12"/>
  <c r="BC431" i="12" s="1"/>
  <c r="Q432" i="12"/>
  <c r="BC432" i="12" s="1"/>
  <c r="Q433" i="12"/>
  <c r="BC433" i="12" s="1"/>
  <c r="Q434" i="12"/>
  <c r="BC434" i="12" s="1"/>
  <c r="Q435" i="12"/>
  <c r="BC435" i="12" s="1"/>
  <c r="Q436" i="12"/>
  <c r="BC436" i="12" s="1"/>
  <c r="Q437" i="12"/>
  <c r="BC437" i="12" s="1"/>
  <c r="Q438" i="12"/>
  <c r="BC438" i="12" s="1"/>
  <c r="Q450" i="12"/>
  <c r="BC450" i="12" s="1"/>
  <c r="Q451" i="12"/>
  <c r="BC451" i="12" s="1"/>
  <c r="Q452" i="12"/>
  <c r="BC452" i="12" s="1"/>
  <c r="Q453" i="12"/>
  <c r="BC453" i="12" s="1"/>
  <c r="Q454" i="12"/>
  <c r="BC454" i="12" s="1"/>
  <c r="Q455" i="12"/>
  <c r="BC455" i="12" s="1"/>
  <c r="Q456" i="12"/>
  <c r="BC456" i="12" s="1"/>
  <c r="Q439" i="12"/>
  <c r="BC439" i="12" s="1"/>
  <c r="Q440" i="12"/>
  <c r="BC440" i="12" s="1"/>
  <c r="Q441" i="12"/>
  <c r="BC441" i="12" s="1"/>
  <c r="Q442" i="12"/>
  <c r="BC442" i="12" s="1"/>
  <c r="Q443" i="12"/>
  <c r="BC443" i="12" s="1"/>
  <c r="Q444" i="12"/>
  <c r="BC444" i="12" s="1"/>
  <c r="Q445" i="12"/>
  <c r="BC445" i="12" s="1"/>
  <c r="Q446" i="12"/>
  <c r="BC446" i="12" s="1"/>
  <c r="Q447" i="12"/>
  <c r="BC447" i="12" s="1"/>
  <c r="Q448" i="12"/>
  <c r="BC448" i="12" s="1"/>
  <c r="Q449" i="12"/>
  <c r="BC449" i="12" s="1"/>
  <c r="Q469" i="12"/>
  <c r="BC469" i="12" s="1"/>
  <c r="Q470" i="12"/>
  <c r="BC470" i="12" s="1"/>
  <c r="Q471" i="12"/>
  <c r="BC471" i="12" s="1"/>
  <c r="Q472" i="12"/>
  <c r="BC472" i="12" s="1"/>
  <c r="Q473" i="12"/>
  <c r="BC473" i="12" s="1"/>
  <c r="Q474" i="12"/>
  <c r="BC474" i="12" s="1"/>
  <c r="Q475" i="12"/>
  <c r="BC475" i="12" s="1"/>
  <c r="Q476" i="12"/>
  <c r="BC476" i="12" s="1"/>
  <c r="Q457" i="12"/>
  <c r="BC457" i="12" s="1"/>
  <c r="Q458" i="12"/>
  <c r="BC458" i="12" s="1"/>
  <c r="Q459" i="12"/>
  <c r="BC459" i="12" s="1"/>
  <c r="Q460" i="12"/>
  <c r="BC460" i="12" s="1"/>
  <c r="Q461" i="12"/>
  <c r="BC461" i="12" s="1"/>
  <c r="Q462" i="12"/>
  <c r="BC462" i="12" s="1"/>
  <c r="Q463" i="12"/>
  <c r="BC463" i="12" s="1"/>
  <c r="Q464" i="12"/>
  <c r="BC464" i="12" s="1"/>
  <c r="Q465" i="12"/>
  <c r="BC465" i="12" s="1"/>
  <c r="Q466" i="12"/>
  <c r="BC466" i="12" s="1"/>
  <c r="Q467" i="12"/>
  <c r="BC467" i="12" s="1"/>
  <c r="Q468" i="12"/>
  <c r="BC468" i="12" s="1"/>
  <c r="Q489" i="12"/>
  <c r="BC489" i="12" s="1"/>
  <c r="Q490" i="12"/>
  <c r="BC490" i="12" s="1"/>
  <c r="Q491" i="12"/>
  <c r="BC491" i="12" s="1"/>
  <c r="Q492" i="12"/>
  <c r="BC492" i="12" s="1"/>
  <c r="Q493" i="12"/>
  <c r="BC493" i="12" s="1"/>
  <c r="Q494" i="12"/>
  <c r="BC494" i="12" s="1"/>
  <c r="Q495" i="12"/>
  <c r="BC495" i="12" s="1"/>
  <c r="Q496" i="12"/>
  <c r="BC496" i="12" s="1"/>
  <c r="Q497" i="12"/>
  <c r="BC497" i="12" s="1"/>
  <c r="Q498" i="12"/>
  <c r="BC498" i="12" s="1"/>
  <c r="Q499" i="12"/>
  <c r="BC499" i="12" s="1"/>
  <c r="Q477" i="12"/>
  <c r="BC477" i="12" s="1"/>
  <c r="Q478" i="12"/>
  <c r="BC478" i="12" s="1"/>
  <c r="Q479" i="12"/>
  <c r="BC479" i="12" s="1"/>
  <c r="Q480" i="12"/>
  <c r="BC480" i="12" s="1"/>
  <c r="Q481" i="12"/>
  <c r="BC481" i="12" s="1"/>
  <c r="Q482" i="12"/>
  <c r="BC482" i="12" s="1"/>
  <c r="Q483" i="12"/>
  <c r="BC483" i="12" s="1"/>
  <c r="Q484" i="12"/>
  <c r="BC484" i="12" s="1"/>
  <c r="Q485" i="12"/>
  <c r="BC485" i="12" s="1"/>
  <c r="Q486" i="12"/>
  <c r="BC486" i="12" s="1"/>
  <c r="Q487" i="12"/>
  <c r="BC487" i="12" s="1"/>
  <c r="Q488" i="12"/>
  <c r="BC488" i="12" s="1"/>
  <c r="Q512" i="12"/>
  <c r="BC512" i="12" s="1"/>
  <c r="Q513" i="12"/>
  <c r="BC513" i="12" s="1"/>
  <c r="Q514" i="12"/>
  <c r="BC514" i="12" s="1"/>
  <c r="Q515" i="12"/>
  <c r="BC515" i="12" s="1"/>
  <c r="Q516" i="12"/>
  <c r="BC516" i="12" s="1"/>
  <c r="Q517" i="12"/>
  <c r="BC517" i="12" s="1"/>
  <c r="Q518" i="12"/>
  <c r="BC518" i="12" s="1"/>
  <c r="Q519" i="12"/>
  <c r="BC519" i="12" s="1"/>
  <c r="Q520" i="12"/>
  <c r="BC520" i="12" s="1"/>
  <c r="Q521" i="12"/>
  <c r="BC521" i="12" s="1"/>
  <c r="Q522" i="12"/>
  <c r="BC522" i="12" s="1"/>
  <c r="Q523" i="12"/>
  <c r="BC523" i="12" s="1"/>
  <c r="Q524" i="12"/>
  <c r="BC524" i="12" s="1"/>
  <c r="Q525" i="12"/>
  <c r="BC525" i="12" s="1"/>
  <c r="Q526" i="12"/>
  <c r="BC526" i="12" s="1"/>
  <c r="Q527" i="12"/>
  <c r="BC527" i="12" s="1"/>
  <c r="Q528" i="12"/>
  <c r="BC528" i="12" s="1"/>
  <c r="Q500" i="12"/>
  <c r="BC500" i="12" s="1"/>
  <c r="Q501" i="12"/>
  <c r="BC501" i="12" s="1"/>
  <c r="Q502" i="12"/>
  <c r="BC502" i="12" s="1"/>
  <c r="Q503" i="12"/>
  <c r="BC503" i="12" s="1"/>
  <c r="Q504" i="12"/>
  <c r="BC504" i="12" s="1"/>
  <c r="Q505" i="12"/>
  <c r="BC505" i="12" s="1"/>
  <c r="Q506" i="12"/>
  <c r="BC506" i="12" s="1"/>
  <c r="Q507" i="12"/>
  <c r="BC507" i="12" s="1"/>
  <c r="Q508" i="12"/>
  <c r="BC508" i="12" s="1"/>
  <c r="Q509" i="12"/>
  <c r="BC509" i="12" s="1"/>
  <c r="Q510" i="12"/>
  <c r="BC510" i="12" s="1"/>
  <c r="Q511" i="12"/>
  <c r="BC511" i="12" s="1"/>
  <c r="Q541" i="12"/>
  <c r="BC541" i="12" s="1"/>
  <c r="Q542" i="12"/>
  <c r="BC542" i="12" s="1"/>
  <c r="Q543" i="12"/>
  <c r="BC543" i="12" s="1"/>
  <c r="Q544" i="12"/>
  <c r="BC544" i="12" s="1"/>
  <c r="Q545" i="12"/>
  <c r="BC545" i="12" s="1"/>
  <c r="Q546" i="12"/>
  <c r="BC546" i="12" s="1"/>
  <c r="Q547" i="12"/>
  <c r="BC547" i="12" s="1"/>
  <c r="Q548" i="12"/>
  <c r="BC548" i="12" s="1"/>
  <c r="Q549" i="12"/>
  <c r="BC549" i="12" s="1"/>
  <c r="Q550" i="12"/>
  <c r="BC550" i="12" s="1"/>
  <c r="Q551" i="12"/>
  <c r="BC551" i="12" s="1"/>
  <c r="Q552" i="12"/>
  <c r="BC552" i="12" s="1"/>
  <c r="Q553" i="12"/>
  <c r="BC553" i="12" s="1"/>
  <c r="Q554" i="12"/>
  <c r="BC554" i="12" s="1"/>
  <c r="Q529" i="12"/>
  <c r="BC529" i="12" s="1"/>
  <c r="Q530" i="12"/>
  <c r="BC530" i="12" s="1"/>
  <c r="Q531" i="12"/>
  <c r="BC531" i="12" s="1"/>
  <c r="Q532" i="12"/>
  <c r="BC532" i="12" s="1"/>
  <c r="Q533" i="12"/>
  <c r="BC533" i="12" s="1"/>
  <c r="Q534" i="12"/>
  <c r="BC534" i="12" s="1"/>
  <c r="Q535" i="12"/>
  <c r="BC535" i="12" s="1"/>
  <c r="Q536" i="12"/>
  <c r="BC536" i="12" s="1"/>
  <c r="Q537" i="12"/>
  <c r="BC537" i="12" s="1"/>
  <c r="Q538" i="12"/>
  <c r="BC538" i="12" s="1"/>
  <c r="Q539" i="12"/>
  <c r="BC539" i="12" s="1"/>
  <c r="Q540" i="12"/>
  <c r="BC540" i="12" s="1"/>
  <c r="Q555" i="12"/>
  <c r="BC555" i="12" s="1"/>
  <c r="Q556" i="12"/>
  <c r="BC556" i="12" s="1"/>
  <c r="Q557" i="12"/>
  <c r="BC557" i="12" s="1"/>
  <c r="Q558" i="12"/>
  <c r="BC558" i="12" s="1"/>
  <c r="Q559" i="12"/>
  <c r="BC559" i="12" s="1"/>
  <c r="Q560" i="12"/>
  <c r="BC560" i="12" s="1"/>
  <c r="Q561" i="12"/>
  <c r="BC561" i="12" s="1"/>
  <c r="Q562" i="12"/>
  <c r="BC562" i="12" s="1"/>
  <c r="Q563" i="12"/>
  <c r="BC563" i="12" s="1"/>
  <c r="Q564" i="12"/>
  <c r="BC564" i="12" s="1"/>
  <c r="Q565" i="12"/>
  <c r="BC565" i="12" s="1"/>
  <c r="Q566" i="12"/>
  <c r="BC566" i="12" s="1"/>
  <c r="Q567" i="12"/>
  <c r="BC567" i="12" s="1"/>
  <c r="Q568" i="12"/>
  <c r="BC568" i="12" s="1"/>
  <c r="Q569" i="12"/>
  <c r="BC569" i="12" s="1"/>
  <c r="Q570" i="12"/>
  <c r="BC570" i="12" s="1"/>
  <c r="Q571" i="12"/>
  <c r="BC571" i="12" s="1"/>
  <c r="Q572" i="12"/>
  <c r="BC572" i="12" s="1"/>
  <c r="Q573" i="12"/>
  <c r="BC573" i="12" s="1"/>
  <c r="Q574" i="12"/>
  <c r="BC574" i="12" s="1"/>
  <c r="Q587" i="12"/>
  <c r="BC587" i="12" s="1"/>
  <c r="Q588" i="12"/>
  <c r="BC588" i="12" s="1"/>
  <c r="Q589" i="12"/>
  <c r="BC589" i="12" s="1"/>
  <c r="Q590" i="12"/>
  <c r="BC590" i="12" s="1"/>
  <c r="Q591" i="12"/>
  <c r="BC591" i="12" s="1"/>
  <c r="Q592" i="12"/>
  <c r="BC592" i="12" s="1"/>
  <c r="Q593" i="12"/>
  <c r="BC593" i="12" s="1"/>
  <c r="Q594" i="12"/>
  <c r="BC594" i="12" s="1"/>
  <c r="Q595" i="12"/>
  <c r="BC595" i="12" s="1"/>
  <c r="Q596" i="12"/>
  <c r="BC596" i="12" s="1"/>
  <c r="Q597" i="12"/>
  <c r="BC597" i="12" s="1"/>
  <c r="Q598" i="12"/>
  <c r="BC598" i="12" s="1"/>
  <c r="Q575" i="12"/>
  <c r="BC575" i="12" s="1"/>
  <c r="Q576" i="12"/>
  <c r="BC576" i="12" s="1"/>
  <c r="Q577" i="12"/>
  <c r="BC577" i="12" s="1"/>
  <c r="Q578" i="12"/>
  <c r="BC578" i="12" s="1"/>
  <c r="Q579" i="12"/>
  <c r="BC579" i="12" s="1"/>
  <c r="Q580" i="12"/>
  <c r="BC580" i="12" s="1"/>
  <c r="Q581" i="12"/>
  <c r="BC581" i="12" s="1"/>
  <c r="Q582" i="12"/>
  <c r="BC582" i="12" s="1"/>
  <c r="Q583" i="12"/>
  <c r="Q584" i="12"/>
  <c r="Q585" i="12"/>
  <c r="BC585" i="12" s="1"/>
  <c r="Q586" i="12"/>
  <c r="BC586" i="12" s="1"/>
  <c r="Q599" i="12"/>
  <c r="BC599" i="12" s="1"/>
  <c r="Q600" i="12"/>
  <c r="BC600" i="12" s="1"/>
  <c r="Q601" i="12"/>
  <c r="BC601" i="12" s="1"/>
  <c r="Q602" i="12"/>
  <c r="BC602" i="12" s="1"/>
  <c r="Q603" i="12"/>
  <c r="BC603" i="12" s="1"/>
  <c r="Q604" i="12"/>
  <c r="BC604" i="12" s="1"/>
  <c r="Q605" i="12"/>
  <c r="BC605" i="12" s="1"/>
  <c r="Q606" i="12"/>
  <c r="BC606" i="12" s="1"/>
  <c r="Q607" i="12"/>
  <c r="BC607" i="12" s="1"/>
  <c r="Q608" i="12"/>
  <c r="BC608" i="12" s="1"/>
  <c r="Q609" i="12"/>
  <c r="BC609" i="12" s="1"/>
  <c r="Q610" i="12"/>
  <c r="BC610" i="12" s="1"/>
  <c r="Q611" i="12"/>
  <c r="BC611" i="12" s="1"/>
  <c r="Q612" i="12"/>
  <c r="BC612" i="12" s="1"/>
  <c r="Q613" i="12"/>
  <c r="BC613" i="12" s="1"/>
  <c r="Q614" i="12"/>
  <c r="BC614" i="12" s="1"/>
  <c r="Q615" i="12"/>
  <c r="BC615" i="12" s="1"/>
  <c r="Q616" i="12"/>
  <c r="BC616" i="12" s="1"/>
  <c r="Q617" i="12"/>
  <c r="BC617" i="12" s="1"/>
  <c r="Q618" i="12"/>
  <c r="BC618" i="12" s="1"/>
  <c r="Q619" i="12"/>
  <c r="BC619" i="12" s="1"/>
  <c r="Q620" i="12"/>
  <c r="BC620" i="12" s="1"/>
  <c r="Q621" i="12"/>
  <c r="BC621" i="12" s="1"/>
  <c r="Q622" i="12"/>
  <c r="BC622" i="12" s="1"/>
  <c r="Q623" i="12"/>
  <c r="BC623" i="12" s="1"/>
  <c r="Q624" i="12"/>
  <c r="Q625" i="12"/>
  <c r="Q638" i="12"/>
  <c r="BC638" i="12" s="1"/>
  <c r="Q639" i="12"/>
  <c r="BC639" i="12" s="1"/>
  <c r="Q640" i="12"/>
  <c r="BC640" i="12" s="1"/>
  <c r="Q641" i="12"/>
  <c r="BC641" i="12" s="1"/>
  <c r="Q642" i="12"/>
  <c r="BC642" i="12" s="1"/>
  <c r="Q643" i="12"/>
  <c r="BC643" i="12" s="1"/>
  <c r="Q644" i="12"/>
  <c r="BC644" i="12" s="1"/>
  <c r="Q645" i="12"/>
  <c r="BC645" i="12" s="1"/>
  <c r="Q646" i="12"/>
  <c r="BC646" i="12" s="1"/>
  <c r="Q647" i="12"/>
  <c r="BC647" i="12" s="1"/>
  <c r="Q648" i="12"/>
  <c r="BC648" i="12" s="1"/>
  <c r="Q649" i="12"/>
  <c r="BC649" i="12" s="1"/>
  <c r="Q626" i="12"/>
  <c r="BC626" i="12" s="1"/>
  <c r="Q627" i="12"/>
  <c r="Q628" i="12"/>
  <c r="BC628" i="12" s="1"/>
  <c r="Q629" i="12"/>
  <c r="BC629" i="12" s="1"/>
  <c r="Q630" i="12"/>
  <c r="BC630" i="12" s="1"/>
  <c r="Q631" i="12"/>
  <c r="BC631" i="12" s="1"/>
  <c r="Q632" i="12"/>
  <c r="BC632" i="12" s="1"/>
  <c r="Q633" i="12"/>
  <c r="BC633" i="12" s="1"/>
  <c r="Q634" i="12"/>
  <c r="BC634" i="12" s="1"/>
  <c r="Q635" i="12"/>
  <c r="BC635" i="12" s="1"/>
  <c r="Q636" i="12"/>
  <c r="BC636" i="12" s="1"/>
  <c r="Q637" i="12"/>
  <c r="BC637" i="12" s="1"/>
  <c r="Q155" i="12"/>
  <c r="BC155" i="12" s="1"/>
  <c r="Q156" i="12"/>
  <c r="BC156" i="12" s="1"/>
  <c r="Q157" i="12"/>
  <c r="BC157" i="12" s="1"/>
  <c r="Q158" i="12"/>
  <c r="BC158" i="12" s="1"/>
  <c r="Q159" i="12"/>
  <c r="BC159" i="12" s="1"/>
  <c r="Q160" i="12"/>
  <c r="BC160" i="12" s="1"/>
  <c r="Q161" i="12"/>
  <c r="BC161" i="12" s="1"/>
  <c r="Q162" i="12"/>
  <c r="BC162" i="12" s="1"/>
  <c r="Q163" i="12"/>
  <c r="BC163" i="12" s="1"/>
  <c r="Q164" i="12"/>
  <c r="BC164" i="12" s="1"/>
  <c r="Q165" i="12"/>
  <c r="BC165" i="12" s="1"/>
  <c r="Q166" i="12"/>
  <c r="BC166" i="12" s="1"/>
  <c r="Q167" i="12"/>
  <c r="BC167" i="12" s="1"/>
  <c r="Q168" i="12"/>
  <c r="BC168" i="12" s="1"/>
  <c r="Q169" i="12"/>
  <c r="Q143" i="12"/>
  <c r="BC143" i="12" s="1"/>
  <c r="Q144" i="12"/>
  <c r="BC144" i="12" s="1"/>
  <c r="Q145" i="12"/>
  <c r="BC145" i="12" s="1"/>
  <c r="Q146" i="12"/>
  <c r="BC146" i="12" s="1"/>
  <c r="Q147" i="12"/>
  <c r="BC147" i="12" s="1"/>
  <c r="Q148" i="12"/>
  <c r="BC148" i="12" s="1"/>
  <c r="Q149" i="12"/>
  <c r="Q150" i="12"/>
  <c r="BC150" i="12" s="1"/>
  <c r="Q151" i="12"/>
  <c r="BC151" i="12" s="1"/>
  <c r="Q152" i="12"/>
  <c r="BC152" i="12" s="1"/>
  <c r="Q153" i="12"/>
  <c r="BC153" i="12" s="1"/>
  <c r="Q154" i="12"/>
  <c r="BC154" i="12" s="1"/>
  <c r="Q182" i="12"/>
  <c r="BC182" i="12" s="1"/>
  <c r="L200" i="14"/>
  <c r="J200" i="14" s="1"/>
  <c r="K200" i="14" s="1"/>
  <c r="L201" i="14"/>
  <c r="J201" i="14" s="1"/>
  <c r="K201" i="14" s="1"/>
  <c r="L202" i="14"/>
  <c r="J202" i="14" s="1"/>
  <c r="K202" i="14" s="1"/>
  <c r="L203" i="14"/>
  <c r="J203" i="14" s="1"/>
  <c r="K203" i="14" s="1"/>
  <c r="L204" i="14"/>
  <c r="J204" i="14" s="1"/>
  <c r="K204" i="14" s="1"/>
  <c r="L205" i="14"/>
  <c r="J205" i="14" s="1"/>
  <c r="K205" i="14" s="1"/>
  <c r="L206" i="14"/>
  <c r="J206" i="14" s="1"/>
  <c r="K206" i="14" s="1"/>
  <c r="L207" i="14"/>
  <c r="J207" i="14" s="1"/>
  <c r="K207" i="14" s="1"/>
  <c r="L208" i="14"/>
  <c r="J208" i="14" s="1"/>
  <c r="K208" i="14" s="1"/>
  <c r="L209" i="14"/>
  <c r="J209" i="14" s="1"/>
  <c r="K209" i="14" s="1"/>
  <c r="L210" i="14"/>
  <c r="J210" i="14" s="1"/>
  <c r="K210" i="14" s="1"/>
  <c r="L211" i="14"/>
  <c r="J211" i="14" s="1"/>
  <c r="K211" i="14" s="1"/>
  <c r="L212" i="14"/>
  <c r="J212" i="14" s="1"/>
  <c r="K212" i="14" s="1"/>
  <c r="L213" i="14"/>
  <c r="J213" i="14" s="1"/>
  <c r="K213" i="14" s="1"/>
  <c r="L214" i="14"/>
  <c r="J214" i="14" s="1"/>
  <c r="K214" i="14" s="1"/>
  <c r="L215" i="14"/>
  <c r="J215" i="14" s="1"/>
  <c r="K215" i="14" s="1"/>
  <c r="L216" i="14"/>
  <c r="J216" i="14" s="1"/>
  <c r="K216" i="14" s="1"/>
  <c r="L217" i="14"/>
  <c r="J217" i="14" s="1"/>
  <c r="K217" i="14" s="1"/>
  <c r="L218" i="14"/>
  <c r="J218" i="14" s="1"/>
  <c r="K218" i="14" s="1"/>
  <c r="L219" i="14"/>
  <c r="J219" i="14" s="1"/>
  <c r="K219" i="14" s="1"/>
  <c r="L220" i="14"/>
  <c r="J220" i="14" s="1"/>
  <c r="K220" i="14" s="1"/>
  <c r="L221" i="14"/>
  <c r="J221" i="14" s="1"/>
  <c r="K221" i="14" s="1"/>
  <c r="L222" i="14"/>
  <c r="J222" i="14" s="1"/>
  <c r="K222" i="14" s="1"/>
  <c r="L223" i="14"/>
  <c r="J223" i="14" s="1"/>
  <c r="K223" i="14" s="1"/>
  <c r="L224" i="14"/>
  <c r="J224" i="14" s="1"/>
  <c r="K224" i="14" s="1"/>
  <c r="L225" i="14"/>
  <c r="J225" i="14" s="1"/>
  <c r="K225" i="14" s="1"/>
  <c r="L226" i="14"/>
  <c r="J226" i="14" s="1"/>
  <c r="K226" i="14" s="1"/>
  <c r="L227" i="14"/>
  <c r="J227" i="14" s="1"/>
  <c r="K227" i="14" s="1"/>
  <c r="L228" i="14"/>
  <c r="J228" i="14" s="1"/>
  <c r="K228" i="14" s="1"/>
  <c r="L229" i="14"/>
  <c r="J229" i="14" s="1"/>
  <c r="K229" i="14" s="1"/>
  <c r="L230" i="14"/>
  <c r="J230" i="14" s="1"/>
  <c r="K230" i="14" s="1"/>
  <c r="L231" i="14"/>
  <c r="J231" i="14" s="1"/>
  <c r="K231" i="14" s="1"/>
  <c r="L232" i="14"/>
  <c r="J232" i="14" s="1"/>
  <c r="K232" i="14" s="1"/>
  <c r="L233" i="14"/>
  <c r="J233" i="14" s="1"/>
  <c r="K233" i="14" s="1"/>
  <c r="L234" i="14"/>
  <c r="J234" i="14" s="1"/>
  <c r="K234" i="14" s="1"/>
  <c r="L235" i="14"/>
  <c r="J235" i="14" s="1"/>
  <c r="K235" i="14" s="1"/>
  <c r="L236" i="14"/>
  <c r="J236" i="14" s="1"/>
  <c r="K236" i="14" s="1"/>
  <c r="L237" i="14"/>
  <c r="J237" i="14" s="1"/>
  <c r="K237" i="14" s="1"/>
  <c r="L238" i="14"/>
  <c r="J238" i="14" s="1"/>
  <c r="K238" i="14" s="1"/>
  <c r="L199" i="14"/>
  <c r="J199" i="14" s="1"/>
  <c r="K199" i="14" s="1"/>
  <c r="L873" i="14"/>
  <c r="J873" i="14" s="1"/>
  <c r="K873" i="14" s="1"/>
  <c r="L874" i="14"/>
  <c r="J874" i="14" s="1"/>
  <c r="K874" i="14" s="1"/>
  <c r="L875" i="14"/>
  <c r="J875" i="14" s="1"/>
  <c r="K875" i="14" s="1"/>
  <c r="L876" i="14"/>
  <c r="J876" i="14" s="1"/>
  <c r="K876" i="14" s="1"/>
  <c r="L877" i="14"/>
  <c r="J877" i="14" s="1"/>
  <c r="K877" i="14" s="1"/>
  <c r="L878" i="14"/>
  <c r="J878" i="14" s="1"/>
  <c r="K878" i="14" s="1"/>
  <c r="L879" i="14"/>
  <c r="J879" i="14" s="1"/>
  <c r="K879" i="14" s="1"/>
  <c r="L880" i="14"/>
  <c r="J880" i="14" s="1"/>
  <c r="K880" i="14" s="1"/>
  <c r="L881" i="14"/>
  <c r="J881" i="14" s="1"/>
  <c r="K881" i="14" s="1"/>
  <c r="L882" i="14"/>
  <c r="J882" i="14" s="1"/>
  <c r="K882" i="14" s="1"/>
  <c r="L883" i="14"/>
  <c r="J883" i="14" s="1"/>
  <c r="K883" i="14" s="1"/>
  <c r="L884" i="14"/>
  <c r="J884" i="14" s="1"/>
  <c r="K884" i="14" s="1"/>
  <c r="L885" i="14"/>
  <c r="J885" i="14" s="1"/>
  <c r="K885" i="14" s="1"/>
  <c r="L886" i="14"/>
  <c r="J886" i="14" s="1"/>
  <c r="K886" i="14" s="1"/>
  <c r="L887" i="14"/>
  <c r="J887" i="14" s="1"/>
  <c r="K887" i="14" s="1"/>
  <c r="L888" i="14"/>
  <c r="J888" i="14" s="1"/>
  <c r="K888" i="14" s="1"/>
  <c r="L889" i="14"/>
  <c r="J889" i="14" s="1"/>
  <c r="K889" i="14" s="1"/>
  <c r="L890" i="14"/>
  <c r="J890" i="14" s="1"/>
  <c r="K890" i="14" s="1"/>
  <c r="L891" i="14"/>
  <c r="J891" i="14" s="1"/>
  <c r="K891" i="14" s="1"/>
  <c r="L892" i="14"/>
  <c r="J892" i="14" s="1"/>
  <c r="K892" i="14" s="1"/>
  <c r="L893" i="14"/>
  <c r="J893" i="14" s="1"/>
  <c r="K893" i="14" s="1"/>
  <c r="L894" i="14"/>
  <c r="J894" i="14" s="1"/>
  <c r="K894" i="14" s="1"/>
  <c r="L895" i="14"/>
  <c r="J895" i="14" s="1"/>
  <c r="K895" i="14" s="1"/>
  <c r="L896" i="14"/>
  <c r="J896" i="14" s="1"/>
  <c r="K896" i="14" s="1"/>
  <c r="L897" i="14"/>
  <c r="J897" i="14" s="1"/>
  <c r="K897" i="14" s="1"/>
  <c r="L898" i="14"/>
  <c r="J898" i="14" s="1"/>
  <c r="K898" i="14" s="1"/>
  <c r="L899" i="14"/>
  <c r="J899" i="14" s="1"/>
  <c r="K899" i="14" s="1"/>
  <c r="L900" i="14"/>
  <c r="J900" i="14" s="1"/>
  <c r="K900" i="14" s="1"/>
  <c r="L901" i="14"/>
  <c r="J901" i="14" s="1"/>
  <c r="K901" i="14" s="1"/>
  <c r="L902" i="14"/>
  <c r="J902" i="14" s="1"/>
  <c r="K902" i="14" s="1"/>
  <c r="L903" i="14"/>
  <c r="J903" i="14" s="1"/>
  <c r="K903" i="14" s="1"/>
  <c r="L904" i="14"/>
  <c r="J904" i="14" s="1"/>
  <c r="K904" i="14" s="1"/>
  <c r="L905" i="14"/>
  <c r="J905" i="14" s="1"/>
  <c r="K905" i="14" s="1"/>
  <c r="L906" i="14"/>
  <c r="J906" i="14" s="1"/>
  <c r="K906" i="14" s="1"/>
  <c r="L907" i="14"/>
  <c r="J907" i="14" s="1"/>
  <c r="K907" i="14" s="1"/>
  <c r="L908" i="14"/>
  <c r="J908" i="14" s="1"/>
  <c r="K908" i="14" s="1"/>
  <c r="L909" i="14"/>
  <c r="J909" i="14" s="1"/>
  <c r="K909" i="14" s="1"/>
  <c r="L910" i="14"/>
  <c r="J910" i="14" s="1"/>
  <c r="K910" i="14" s="1"/>
  <c r="L911" i="14"/>
  <c r="J911" i="14" s="1"/>
  <c r="K911" i="14" s="1"/>
  <c r="L872" i="14"/>
  <c r="J872" i="14" s="1"/>
  <c r="K872" i="14" s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L274" i="8"/>
  <c r="L275" i="8"/>
  <c r="L276" i="8"/>
  <c r="L277" i="8"/>
  <c r="L278" i="8"/>
  <c r="L279" i="8"/>
  <c r="L280" i="8"/>
  <c r="L281" i="8"/>
  <c r="L282" i="8"/>
  <c r="L283" i="8"/>
  <c r="L284" i="8"/>
  <c r="L285" i="8"/>
  <c r="L286" i="8"/>
  <c r="L287" i="8"/>
  <c r="L288" i="8"/>
  <c r="L289" i="8"/>
  <c r="L290" i="8"/>
  <c r="L291" i="8"/>
  <c r="L292" i="8"/>
  <c r="L293" i="8"/>
  <c r="L294" i="8"/>
  <c r="L295" i="8"/>
  <c r="L296" i="8"/>
  <c r="L273" i="8"/>
  <c r="G290" i="16"/>
  <c r="G292" i="16"/>
  <c r="G293" i="16"/>
  <c r="G284" i="16"/>
  <c r="G285" i="16"/>
  <c r="G286" i="16"/>
  <c r="G288" i="16"/>
  <c r="G289" i="16"/>
  <c r="G277" i="16"/>
  <c r="G278" i="16"/>
  <c r="G279" i="16"/>
  <c r="G280" i="16"/>
  <c r="G281" i="16"/>
  <c r="G275" i="16"/>
  <c r="J397" i="14"/>
  <c r="K397" i="14" s="1"/>
  <c r="J398" i="14"/>
  <c r="K398" i="14" s="1"/>
  <c r="J399" i="14"/>
  <c r="K399" i="14" s="1"/>
  <c r="J400" i="14"/>
  <c r="K400" i="14" s="1"/>
  <c r="J401" i="14"/>
  <c r="K401" i="14" s="1"/>
  <c r="J402" i="14"/>
  <c r="K402" i="14" s="1"/>
  <c r="J403" i="14"/>
  <c r="K403" i="14" s="1"/>
  <c r="J404" i="14"/>
  <c r="K404" i="14" s="1"/>
  <c r="J405" i="14"/>
  <c r="K405" i="14" s="1"/>
  <c r="J406" i="14"/>
  <c r="K406" i="14" s="1"/>
  <c r="J407" i="14"/>
  <c r="K407" i="14" s="1"/>
  <c r="J408" i="14"/>
  <c r="K408" i="14" s="1"/>
  <c r="J409" i="14"/>
  <c r="K409" i="14" s="1"/>
  <c r="J410" i="14"/>
  <c r="K410" i="14" s="1"/>
  <c r="J411" i="14"/>
  <c r="K411" i="14" s="1"/>
  <c r="J412" i="14"/>
  <c r="K412" i="14" s="1"/>
  <c r="J413" i="14"/>
  <c r="K413" i="14" s="1"/>
  <c r="J414" i="14"/>
  <c r="K414" i="14" s="1"/>
  <c r="J415" i="14"/>
  <c r="K415" i="14" s="1"/>
  <c r="J416" i="14"/>
  <c r="K416" i="14" s="1"/>
  <c r="J417" i="14"/>
  <c r="K417" i="14" s="1"/>
  <c r="J418" i="14"/>
  <c r="K418" i="14" s="1"/>
  <c r="J419" i="14"/>
  <c r="K419" i="14" s="1"/>
  <c r="J396" i="14"/>
  <c r="K396" i="14" s="1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J370" i="14"/>
  <c r="K370" i="14" s="1"/>
  <c r="J371" i="14"/>
  <c r="K371" i="14" s="1"/>
  <c r="J372" i="14"/>
  <c r="K372" i="14" s="1"/>
  <c r="J373" i="14"/>
  <c r="K373" i="14" s="1"/>
  <c r="J374" i="14"/>
  <c r="K374" i="14" s="1"/>
  <c r="J375" i="14"/>
  <c r="K375" i="14" s="1"/>
  <c r="J376" i="14"/>
  <c r="K376" i="14" s="1"/>
  <c r="J377" i="14"/>
  <c r="K377" i="14" s="1"/>
  <c r="J378" i="14"/>
  <c r="K378" i="14" s="1"/>
  <c r="J379" i="14"/>
  <c r="K379" i="14" s="1"/>
  <c r="J380" i="14"/>
  <c r="K380" i="14" s="1"/>
  <c r="J381" i="14"/>
  <c r="K381" i="14" s="1"/>
  <c r="J382" i="14"/>
  <c r="K382" i="14" s="1"/>
  <c r="J383" i="14"/>
  <c r="K383" i="14" s="1"/>
  <c r="J384" i="14"/>
  <c r="K384" i="14" s="1"/>
  <c r="J385" i="14"/>
  <c r="K385" i="14" s="1"/>
  <c r="J386" i="14"/>
  <c r="K386" i="14" s="1"/>
  <c r="J387" i="14"/>
  <c r="K387" i="14" s="1"/>
  <c r="J388" i="14"/>
  <c r="K388" i="14" s="1"/>
  <c r="J389" i="14"/>
  <c r="K389" i="14" s="1"/>
  <c r="J390" i="14"/>
  <c r="K390" i="14" s="1"/>
  <c r="J391" i="14"/>
  <c r="K391" i="14" s="1"/>
  <c r="J392" i="14"/>
  <c r="K392" i="14" s="1"/>
  <c r="J393" i="14"/>
  <c r="K393" i="14" s="1"/>
  <c r="J394" i="14"/>
  <c r="K394" i="14" s="1"/>
  <c r="J395" i="14"/>
  <c r="K395" i="14" s="1"/>
  <c r="J369" i="14"/>
  <c r="K369" i="14" s="1"/>
  <c r="L227" i="8"/>
  <c r="W227" i="8" s="1"/>
  <c r="L228" i="8"/>
  <c r="W228" i="8" s="1"/>
  <c r="L229" i="8"/>
  <c r="W229" i="8" s="1"/>
  <c r="L230" i="8"/>
  <c r="W230" i="8" s="1"/>
  <c r="L231" i="8"/>
  <c r="W231" i="8" s="1"/>
  <c r="L232" i="8"/>
  <c r="W232" i="8" s="1"/>
  <c r="L233" i="8"/>
  <c r="W233" i="8" s="1"/>
  <c r="L234" i="8"/>
  <c r="W234" i="8" s="1"/>
  <c r="L235" i="8"/>
  <c r="W235" i="8" s="1"/>
  <c r="L236" i="8"/>
  <c r="W236" i="8" s="1"/>
  <c r="L237" i="8"/>
  <c r="W237" i="8" s="1"/>
  <c r="L238" i="8"/>
  <c r="W238" i="8" s="1"/>
  <c r="L239" i="8"/>
  <c r="W239" i="8" s="1"/>
  <c r="L240" i="8"/>
  <c r="W240" i="8" s="1"/>
  <c r="L241" i="8"/>
  <c r="W241" i="8" s="1"/>
  <c r="L242" i="8"/>
  <c r="W242" i="8" s="1"/>
  <c r="L243" i="8"/>
  <c r="W243" i="8" s="1"/>
  <c r="L244" i="8"/>
  <c r="W244" i="8" s="1"/>
  <c r="L245" i="8"/>
  <c r="W245" i="8" s="1"/>
  <c r="L246" i="8"/>
  <c r="W246" i="8" s="1"/>
  <c r="L247" i="8"/>
  <c r="L248" i="8"/>
  <c r="L226" i="8"/>
  <c r="W226" i="8" s="1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58" i="15"/>
  <c r="I559" i="15"/>
  <c r="I560" i="15"/>
  <c r="I561" i="15"/>
  <c r="I562" i="15"/>
  <c r="I563" i="15"/>
  <c r="I564" i="15"/>
  <c r="I565" i="15"/>
  <c r="I566" i="15"/>
  <c r="I567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1" i="15"/>
  <c r="I582" i="15"/>
  <c r="I583" i="15"/>
  <c r="I584" i="15"/>
  <c r="I585" i="15"/>
  <c r="I586" i="15"/>
  <c r="I587" i="15"/>
  <c r="I588" i="15"/>
  <c r="I589" i="15"/>
  <c r="I590" i="15"/>
  <c r="I591" i="15"/>
  <c r="I592" i="15"/>
  <c r="I593" i="15"/>
  <c r="I539" i="15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42" i="14"/>
  <c r="I524" i="15"/>
  <c r="I525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538" i="15"/>
  <c r="I508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488" i="15"/>
  <c r="I489" i="15"/>
  <c r="I490" i="15"/>
  <c r="I491" i="15"/>
  <c r="I492" i="15"/>
  <c r="I493" i="15"/>
  <c r="I494" i="15"/>
  <c r="I495" i="15"/>
  <c r="I496" i="15"/>
  <c r="I497" i="15"/>
  <c r="I498" i="15"/>
  <c r="I499" i="15"/>
  <c r="I500" i="15"/>
  <c r="I501" i="15"/>
  <c r="I502" i="15"/>
  <c r="I503" i="15"/>
  <c r="I504" i="15"/>
  <c r="I505" i="15"/>
  <c r="I506" i="15"/>
  <c r="I507" i="15"/>
  <c r="I474" i="15"/>
  <c r="I475" i="15"/>
  <c r="I476" i="15"/>
  <c r="I477" i="15"/>
  <c r="I478" i="15"/>
  <c r="I479" i="15"/>
  <c r="I480" i="15"/>
  <c r="I481" i="15"/>
  <c r="I482" i="15"/>
  <c r="I483" i="15"/>
  <c r="I484" i="15"/>
  <c r="I485" i="15"/>
  <c r="I486" i="15"/>
  <c r="I487" i="15"/>
  <c r="I432" i="15"/>
  <c r="I433" i="15"/>
  <c r="I434" i="15"/>
  <c r="I435" i="15"/>
  <c r="I436" i="15"/>
  <c r="I437" i="15"/>
  <c r="I438" i="15"/>
  <c r="I439" i="15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L317" i="14"/>
  <c r="L318" i="14"/>
  <c r="L319" i="14"/>
  <c r="L320" i="14"/>
  <c r="L321" i="14"/>
  <c r="L322" i="14"/>
  <c r="L323" i="14"/>
  <c r="L324" i="14"/>
  <c r="L325" i="14"/>
  <c r="L326" i="14"/>
  <c r="L327" i="14"/>
  <c r="L328" i="14"/>
  <c r="L329" i="14"/>
  <c r="L330" i="14"/>
  <c r="L331" i="14"/>
  <c r="L332" i="14"/>
  <c r="L333" i="14"/>
  <c r="L334" i="14"/>
  <c r="L335" i="14"/>
  <c r="L336" i="14"/>
  <c r="L337" i="14"/>
  <c r="L338" i="14"/>
  <c r="L339" i="14"/>
  <c r="L340" i="14"/>
  <c r="L341" i="14"/>
  <c r="L316" i="14"/>
  <c r="O116" i="1"/>
  <c r="O119" i="1"/>
  <c r="O120" i="1"/>
  <c r="O118" i="1"/>
  <c r="O117" i="1"/>
  <c r="O115" i="1"/>
  <c r="O114" i="1"/>
  <c r="O121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95" i="1"/>
  <c r="O487" i="15"/>
  <c r="P487" i="15" s="1"/>
  <c r="O485" i="15"/>
  <c r="P485" i="15" s="1"/>
  <c r="O483" i="15"/>
  <c r="P483" i="15" s="1"/>
  <c r="O481" i="15"/>
  <c r="P481" i="15" s="1"/>
  <c r="O433" i="15"/>
  <c r="P433" i="15" s="1"/>
  <c r="O435" i="15"/>
  <c r="P435" i="15" s="1"/>
  <c r="R435" i="15"/>
  <c r="S435" i="15" s="1"/>
  <c r="O439" i="15"/>
  <c r="P439" i="15" s="1"/>
  <c r="O437" i="15"/>
  <c r="P437" i="15" s="1"/>
  <c r="I441" i="15"/>
  <c r="I442" i="15"/>
  <c r="I443" i="15"/>
  <c r="I444" i="15"/>
  <c r="I445" i="15"/>
  <c r="I446" i="15"/>
  <c r="I447" i="15"/>
  <c r="I448" i="15"/>
  <c r="I449" i="15"/>
  <c r="I450" i="15"/>
  <c r="I451" i="15"/>
  <c r="I452" i="15"/>
  <c r="I453" i="15"/>
  <c r="I454" i="15"/>
  <c r="I455" i="15"/>
  <c r="I456" i="15"/>
  <c r="I457" i="15"/>
  <c r="I458" i="15"/>
  <c r="I459" i="15"/>
  <c r="I460" i="15"/>
  <c r="I461" i="15"/>
  <c r="I462" i="15"/>
  <c r="I463" i="15"/>
  <c r="I464" i="15"/>
  <c r="I465" i="15"/>
  <c r="I466" i="15"/>
  <c r="I467" i="15"/>
  <c r="I468" i="15"/>
  <c r="I469" i="15"/>
  <c r="I470" i="15"/>
  <c r="I471" i="15"/>
  <c r="I472" i="15"/>
  <c r="I473" i="15"/>
  <c r="I440" i="15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282" i="14"/>
  <c r="J283" i="14"/>
  <c r="K283" i="14" s="1"/>
  <c r="J284" i="14"/>
  <c r="K284" i="14" s="1"/>
  <c r="J285" i="14"/>
  <c r="K285" i="14" s="1"/>
  <c r="J286" i="14"/>
  <c r="K286" i="14" s="1"/>
  <c r="J287" i="14"/>
  <c r="K287" i="14" s="1"/>
  <c r="J288" i="14"/>
  <c r="K288" i="14" s="1"/>
  <c r="J289" i="14"/>
  <c r="K289" i="14" s="1"/>
  <c r="J290" i="14"/>
  <c r="K290" i="14" s="1"/>
  <c r="J291" i="14"/>
  <c r="K291" i="14" s="1"/>
  <c r="J292" i="14"/>
  <c r="K292" i="14" s="1"/>
  <c r="J293" i="14"/>
  <c r="K293" i="14" s="1"/>
  <c r="J294" i="14"/>
  <c r="K294" i="14" s="1"/>
  <c r="J295" i="14"/>
  <c r="K295" i="14" s="1"/>
  <c r="J296" i="14"/>
  <c r="K296" i="14" s="1"/>
  <c r="J297" i="14"/>
  <c r="K297" i="14" s="1"/>
  <c r="J298" i="14"/>
  <c r="K298" i="14" s="1"/>
  <c r="J299" i="14"/>
  <c r="K299" i="14" s="1"/>
  <c r="J300" i="14"/>
  <c r="K300" i="14" s="1"/>
  <c r="J301" i="14"/>
  <c r="K301" i="14" s="1"/>
  <c r="J302" i="14"/>
  <c r="K302" i="14" s="1"/>
  <c r="J303" i="14"/>
  <c r="K303" i="14" s="1"/>
  <c r="J304" i="14"/>
  <c r="K304" i="14" s="1"/>
  <c r="J305" i="14"/>
  <c r="K305" i="14" s="1"/>
  <c r="J306" i="14"/>
  <c r="K306" i="14" s="1"/>
  <c r="J307" i="14"/>
  <c r="K307" i="14" s="1"/>
  <c r="J308" i="14"/>
  <c r="K308" i="14" s="1"/>
  <c r="J309" i="14"/>
  <c r="K309" i="14" s="1"/>
  <c r="J310" i="14"/>
  <c r="K310" i="14" s="1"/>
  <c r="J311" i="14"/>
  <c r="K311" i="14" s="1"/>
  <c r="J312" i="14"/>
  <c r="K312" i="14" s="1"/>
  <c r="J313" i="14"/>
  <c r="K313" i="14" s="1"/>
  <c r="J314" i="14"/>
  <c r="K314" i="14" s="1"/>
  <c r="J315" i="14"/>
  <c r="K315" i="14" s="1"/>
  <c r="J282" i="14"/>
  <c r="K282" i="14" s="1"/>
  <c r="O62" i="1" l="1"/>
  <c r="O68" i="1"/>
  <c r="O87" i="1"/>
  <c r="O88" i="1"/>
  <c r="O89" i="1"/>
  <c r="O90" i="1"/>
  <c r="O91" i="1"/>
  <c r="O92" i="1"/>
  <c r="O93" i="1"/>
  <c r="O94" i="1"/>
  <c r="O65" i="1"/>
  <c r="O85" i="1"/>
  <c r="O82" i="1"/>
  <c r="O72" i="1"/>
  <c r="O73" i="1"/>
  <c r="O77" i="1"/>
  <c r="O67" i="1"/>
  <c r="O83" i="1"/>
  <c r="O84" i="1"/>
  <c r="O80" i="1"/>
  <c r="O69" i="1"/>
  <c r="O76" i="1"/>
  <c r="O70" i="1"/>
  <c r="O81" i="1"/>
  <c r="O63" i="1"/>
  <c r="O71" i="1"/>
  <c r="O79" i="1"/>
  <c r="O74" i="1"/>
  <c r="O66" i="1"/>
  <c r="O64" i="1"/>
  <c r="O75" i="1"/>
  <c r="O78" i="1"/>
  <c r="O8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<sst xmlns="http://schemas.openxmlformats.org/spreadsheetml/2006/main" count="102720" uniqueCount="3884">
  <si>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</si>
  <si>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</si>
  <si>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</si>
  <si>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</si>
  <si>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</si>
  <si>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</si>
  <si>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</si>
  <si>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</si>
  <si>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</si>
  <si>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</si>
  <si>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</si>
  <si>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</si>
  <si>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</si>
  <si>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</si>
  <si>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</si>
  <si>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</si>
  <si>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</si>
  <si>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</si>
  <si>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VAN DER WOUW Hetty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</si>
  <si>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</si>
  <si>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</si>
  <si>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</si>
  <si>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</si>
  <si>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</si>
  <si>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</si>
  <si>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</si>
  <si>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</si>
  <si>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</si>
  <si>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</si>
  <si>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</si>
  <si>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</si>
  <si>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</si>
  <si>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</si>
  <si>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</si>
  <si>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</si>
  <si>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</si>
  <si>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</si>
  <si>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</si>
  <si>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</si>
  <si>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</si>
  <si>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</si>
  <si>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</si>
  <si>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</si>
  <si>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</si>
  <si>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</si>
  <si>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</si>
  <si>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</si>
  <si>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</si>
  <si>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</si>
  <si>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</si>
  <si>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</si>
  <si>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</si>
  <si>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</si>
  <si>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</si>
  <si>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</si>
  <si>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</si>
  <si>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</si>
  <si>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</si>
  <si>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</si>
  <si>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</si>
  <si>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</si>
  <si>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</si>
  <si>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</si>
  <si>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</si>
  <si>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</si>
  <si>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</si>
  <si>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</si>
  <si>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</si>
  <si>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</si>
  <si>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</si>
  <si>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</si>
  <si>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</si>
  <si>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</si>
  <si>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</si>
  <si>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</si>
  <si>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</si>
  <si>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</si>
  <si>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</si>
  <si>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</si>
  <si>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</si>
  <si>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</si>
  <si>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</si>
  <si>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</si>
  <si>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</si>
  <si>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</si>
  <si>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</si>
  <si>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</si>
  <si>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</si>
  <si>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</si>
  <si>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</si>
  <si>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</si>
  <si>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</si>
  <si>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</si>
  <si>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</si>
  <si>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</si>
  <si>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</si>
  <si>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</si>
  <si>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</si>
  <si>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</si>
  <si>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</si>
  <si>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</si>
  <si>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</si>
  <si>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</si>
  <si>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</si>
  <si>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</si>
  <si>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</si>
  <si>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</si>
  <si>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</si>
  <si>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</si>
  <si>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</si>
  <si>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</si>
  <si>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</si>
  <si>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</si>
  <si>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</si>
  <si>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</si>
  <si>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</si>
  <si>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</si>
  <si>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</si>
  <si>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</si>
  <si>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</si>
  <si>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</si>
  <si>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</si>
  <si>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</si>
  <si>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</si>
  <si>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</si>
  <si>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</si>
  <si>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</si>
  <si>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</si>
  <si>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</si>
  <si>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</si>
  <si>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</si>
  <si>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</si>
  <si>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</si>
  <si>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</si>
  <si>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</si>
  <si>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</si>
  <si>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</si>
  <si>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</si>
  <si>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</si>
  <si>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</si>
  <si>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</si>
  <si>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</si>
  <si>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</si>
  <si>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</si>
  <si>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</si>
  <si>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</si>
  <si>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</si>
  <si>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</si>
  <si>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</si>
  <si>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</si>
  <si>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</si>
  <si>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</si>
  <si>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</si>
  <si>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</si>
  <si>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</si>
  <si>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</si>
  <si>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</si>
  <si>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</si>
  <si>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</si>
  <si>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</si>
  <si>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</si>
  <si>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</si>
  <si>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</si>
  <si>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</si>
  <si>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</si>
  <si>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</si>
  <si>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</si>
  <si>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</si>
  <si>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</si>
  <si>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</si>
  <si>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</si>
  <si>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</si>
  <si>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</si>
  <si>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</si>
  <si>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</si>
  <si>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</si>
  <si>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</si>
  <si>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</si>
  <si>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</si>
  <si>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</si>
  <si>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</si>
  <si>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</si>
  <si>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</si>
  <si>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</si>
  <si>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</si>
  <si>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</si>
  <si>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</si>
  <si>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</si>
  <si>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</si>
  <si>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</si>
  <si>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</si>
  <si>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</si>
  <si>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</si>
  <si>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</si>
  <si>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</si>
  <si>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</si>
  <si>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</si>
  <si>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</si>
  <si>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</si>
  <si>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</si>
  <si>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</si>
  <si>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</si>
  <si>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</si>
  <si>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</si>
  <si>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</si>
  <si>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</si>
  <si>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</si>
  <si>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</si>
  <si>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ERROR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</si>
  <si>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</si>
  <si>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</si>
  <si>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</si>
  <si>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</si>
  <si>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</si>
  <si>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</si>
  <si>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</si>
  <si>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</si>
  <si>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</si>
  <si>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</si>
  <si>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</si>
  <si>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</si>
  <si>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</si>
  <si>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</si>
  <si>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</si>
  <si>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</si>
  <si>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</si>
  <si>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BALEIŠYTE Olivija</t>
  </si>
  <si>
    <t>BALSAMO Elisa</t>
  </si>
  <si>
    <t>TEUTENBERG Lea Lin</t>
  </si>
  <si>
    <t>LARRARTE ARTEAGA Eukene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</si>
  <si>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</si>
  <si>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</si>
  <si>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</si>
  <si>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</si>
  <si>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</si>
  <si>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</si>
  <si>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</si>
  <si>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</si>
  <si>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</si>
  <si>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</si>
  <si>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</si>
  <si>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</si>
  <si>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</si>
  <si>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</si>
  <si>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</si>
  <si>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</si>
  <si>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</si>
  <si>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</si>
  <si>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</si>
  <si>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</si>
  <si>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</si>
  <si>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</si>
  <si>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</si>
  <si>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</si>
  <si>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</si>
  <si>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</si>
  <si>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</si>
  <si>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</si>
  <si>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</si>
  <si>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</si>
  <si>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</si>
  <si>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</si>
  <si>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</si>
  <si>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</si>
  <si>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</si>
  <si>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</si>
  <si>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</si>
  <si>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</si>
  <si>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</si>
  <si>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</si>
  <si>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</si>
  <si>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</si>
  <si>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</si>
  <si>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</si>
  <si>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</si>
  <si>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</si>
  <si>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BALEISYTE Olivija</t>
  </si>
  <si>
    <t>SULTANOVA Rinata</t>
  </si>
  <si>
    <t>KAZ</t>
  </si>
  <si>
    <t>PLOSAJ Nikol</t>
  </si>
  <si>
    <t>TSERAKH Hanna</t>
  </si>
  <si>
    <t>KHATUNTSEVA Gulnaz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</si>
  <si>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</si>
  <si>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</si>
  <si>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</si>
  <si>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</si>
  <si>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</si>
  <si>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</si>
  <si>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</si>
  <si>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</si>
  <si>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</si>
  <si>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</si>
  <si>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</si>
  <si>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</si>
  <si>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</si>
  <si>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</si>
  <si>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</si>
  <si>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</si>
  <si>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</si>
  <si>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</si>
  <si>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</si>
  <si>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</si>
  <si>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</si>
  <si>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</si>
  <si>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</si>
  <si>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</si>
  <si>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</si>
  <si>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</si>
  <si>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</si>
  <si>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</si>
  <si>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</si>
  <si>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</si>
  <si>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</si>
  <si>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</si>
  <si>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</si>
  <si>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</si>
  <si>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</si>
  <si>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</si>
  <si>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</si>
  <si>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</si>
  <si>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</si>
  <si>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</si>
  <si>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</si>
  <si>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</si>
  <si>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USABIAGA BALERDI Irene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</si>
  <si>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</si>
  <si>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</si>
  <si>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</si>
  <si>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</si>
  <si>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</si>
  <si>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</si>
  <si>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</si>
  <si>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</si>
  <si>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</si>
  <si>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</si>
  <si>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</si>
  <si>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</si>
  <si>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</si>
  <si>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</si>
  <si>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</si>
  <si>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</si>
  <si>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EDMONSON Annette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</si>
  <si>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</si>
  <si>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</si>
  <si>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</si>
  <si>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</si>
  <si>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</si>
  <si>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</si>
  <si>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</si>
  <si>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</si>
  <si>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</si>
  <si>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</si>
  <si>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</si>
  <si>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</si>
  <si>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</si>
  <si>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SALAZAR VAZQUEZ Lizbeth
Yareli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</si>
  <si>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</si>
  <si>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</si>
  <si>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</si>
  <si>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</si>
  <si>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</si>
  <si>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</si>
  <si>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</si>
  <si>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</si>
  <si>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</si>
  <si>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</si>
  <si>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</si>
  <si>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</si>
  <si>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</si>
  <si>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</si>
  <si>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</si>
  <si>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</si>
  <si>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</si>
  <si>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DNS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</si>
  <si>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</si>
  <si>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</si>
  <si>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</si>
  <si>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</si>
  <si>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</si>
  <si>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</si>
  <si>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</si>
  <si>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</si>
  <si>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</si>
  <si>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</si>
  <si>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</si>
  <si>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</si>
  <si>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</si>
  <si>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</si>
  <si>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</si>
  <si>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</si>
  <si>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</si>
  <si>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</si>
  <si>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</si>
  <si>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</si>
  <si>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</si>
  <si>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</si>
  <si>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</si>
  <si>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</si>
  <si>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</si>
  <si>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</si>
  <si>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</si>
  <si>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MCCULLOCH Kaarle</t>
  </si>
  <si>
    <t>DU PREEZ Charlene</t>
  </si>
  <si>
    <t>WELTE Miriam</t>
  </si>
  <si>
    <t>Los Urszula</t>
  </si>
  <si>
    <t>VERDUGO OSUNA Yuli Paola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</si>
  <si>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</si>
  <si>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</si>
  <si>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</si>
  <si>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</si>
  <si>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</si>
  <si>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</si>
  <si>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</si>
  <si>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</si>
  <si>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</si>
  <si>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</si>
  <si>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</si>
  <si>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</si>
  <si>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</si>
  <si>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</si>
  <si>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</si>
  <si>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</si>
  <si>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</si>
  <si>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</si>
  <si>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</si>
  <si>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</si>
  <si>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</si>
  <si>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</si>
  <si>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</si>
  <si>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</si>
  <si>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</si>
  <si>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</si>
  <si>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</si>
  <si>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</si>
  <si>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</si>
  <si>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</si>
  <si>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</si>
  <si>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</si>
  <si>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</si>
  <si>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</si>
  <si>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</si>
  <si>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</si>
  <si>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</si>
  <si>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</si>
  <si>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</si>
  <si>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</si>
  <si>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</si>
  <si>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</si>
  <si>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</si>
  <si>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</si>
  <si>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</si>
  <si>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</si>
  <si>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</si>
  <si>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</si>
  <si>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</si>
  <si>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</si>
  <si>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</si>
  <si>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</si>
  <si>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</si>
  <si>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</si>
  <si>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</si>
  <si>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</si>
  <si>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</si>
  <si>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</si>
  <si>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</si>
  <si>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</si>
  <si>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</si>
  <si>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</si>
  <si>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</si>
  <si>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</si>
  <si>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</si>
  <si>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</si>
  <si>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</si>
  <si>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</si>
  <si>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</si>
  <si>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</si>
  <si>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</si>
  <si>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</si>
  <si>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</si>
  <si>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</si>
  <si>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</si>
  <si>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</si>
  <si>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</si>
  <si>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</si>
  <si>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</si>
  <si>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</si>
  <si>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</si>
  <si>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</si>
  <si>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</si>
  <si>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</si>
  <si>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</si>
  <si>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</si>
  <si>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</si>
  <si>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</si>
  <si>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</si>
  <si>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</si>
  <si>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</si>
  <si>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</si>
  <si>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</si>
  <si>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</si>
  <si>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</si>
  <si>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BRENNAUER Lisa</t>
  </si>
  <si>
    <t>KIPTSIKAVA Nastassia</t>
  </si>
  <si>
    <t>NASKOVICH Taisa</t>
  </si>
  <si>
    <t>LORKOWSKA Patrycja</t>
  </si>
  <si>
    <t>BECKER Charlotte</t>
  </si>
  <si>
    <t>van DAM Sarah</t>
  </si>
  <si>
    <t>PARRA ROJAS Jessica Marcela</t>
  </si>
  <si>
    <t>ROJAS ZAPATA Lina Mabel</t>
  </si>
  <si>
    <t>VALBUENA ROA Camila Andrea</t>
  </si>
  <si>
    <t>CASTANEDA VILLARREAL Melanie</t>
  </si>
  <si>
    <t>HINOJOSA CRUZ Romina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</si>
  <si>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</si>
  <si>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</si>
  <si>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</si>
  <si>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</si>
  <si>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</si>
  <si>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</si>
  <si>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</si>
  <si>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</si>
  <si>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</si>
  <si>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</si>
  <si>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</si>
  <si>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</si>
  <si>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</si>
  <si>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</si>
  <si>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</si>
  <si>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</si>
  <si>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</si>
  <si>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</si>
  <si>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</si>
  <si>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</si>
  <si>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</si>
  <si>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</si>
  <si>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</si>
  <si>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</si>
  <si>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</si>
  <si>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</si>
  <si>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</si>
  <si>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JANG Suji</t>
  </si>
  <si>
    <t>KANG Hyunkyung</t>
  </si>
  <si>
    <t>KIM Youri</t>
  </si>
  <si>
    <t>LEE Jumi</t>
  </si>
  <si>
    <t>KIM Hyunji</t>
  </si>
  <si>
    <t>HECHLER Katharina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</si>
  <si>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</si>
  <si>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</si>
  <si>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</si>
  <si>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</si>
  <si>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</si>
  <si>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</si>
  <si>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</si>
  <si>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</si>
  <si>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</si>
  <si>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</si>
  <si>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</si>
  <si>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</si>
  <si>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FRAPPORTI Simona</t>
  </si>
  <si>
    <t>MARTIN-WALLACE Alex</t>
  </si>
  <si>
    <t>STEWART Macey</t>
  </si>
  <si>
    <t>CAVALLI Marta</t>
  </si>
  <si>
    <t>NELSON Emily</t>
  </si>
  <si>
    <t>KACZKOWSKA Justyna</t>
  </si>
  <si>
    <t>MALKOVA Daria</t>
  </si>
  <si>
    <t>NOVOLODSKAYA Mariia</t>
  </si>
  <si>
    <t>AMIALIUSIK Alena</t>
  </si>
  <si>
    <t>FEDOTOVA Kseniia</t>
  </si>
  <si>
    <t>BIRIUKOVA Yuliia</t>
  </si>
  <si>
    <t>KLIACHINA Oksana</t>
  </si>
  <si>
    <t>GEIST Kimberly</t>
  </si>
  <si>
    <t>JEULAND Pascale</t>
  </si>
  <si>
    <t>MA Menglu</t>
  </si>
  <si>
    <t>CHURSINA Anastasiia</t>
  </si>
  <si>
    <t>ELLIS Lauren</t>
  </si>
  <si>
    <t>le NET Marie</t>
  </si>
  <si>
    <t>HASHIMOTO Yuya</t>
  </si>
  <si>
    <t>CHEN Qiaolin</t>
  </si>
  <si>
    <t>WANG Hong</t>
  </si>
  <si>
    <t>CATLIN Kelly</t>
  </si>
  <si>
    <t>HOLL Jenny</t>
  </si>
  <si>
    <t>RAYBOULD Rebecca</t>
  </si>
  <si>
    <t>KONONENKO Valeriya</t>
  </si>
  <si>
    <t>EBERT Michaela</t>
  </si>
  <si>
    <t>ROORDA Stephanie</t>
  </si>
  <si>
    <t>BALABOLINA Tamara</t>
  </si>
  <si>
    <t>IAKOVENKO Anastasiia</t>
  </si>
  <si>
    <t>PIVOVAROVA Polina</t>
  </si>
  <si>
    <t>Sprint 9</t>
  </si>
  <si>
    <t>Sprint 10</t>
  </si>
  <si>
    <t>Sprint 11</t>
  </si>
  <si>
    <t>Sprint 12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</si>
  <si>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</si>
  <si>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</si>
  <si>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</si>
  <si>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</si>
  <si>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</si>
  <si>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</si>
  <si>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</si>
  <si>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</si>
  <si>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NOVOLODSKAIA Mariia</t>
  </si>
  <si>
    <t>LEITE de MELO Alice Tamirys</t>
  </si>
  <si>
    <t>BURLOVA Kristyna</t>
  </si>
  <si>
    <t>NORZALI Nurqadrina Emylia</t>
  </si>
  <si>
    <t>QUAADE Michelle</t>
  </si>
  <si>
    <t>NOVOLODSKAYA Maria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</si>
  <si>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</si>
  <si>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</si>
  <si>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</si>
  <si>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</si>
  <si>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</si>
  <si>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</si>
  <si>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</si>
  <si>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</si>
  <si>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</si>
  <si>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</si>
  <si>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</si>
  <si>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</si>
  <si>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</si>
  <si>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</si>
  <si>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</si>
  <si>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</si>
  <si>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</si>
  <si>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</si>
  <si>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</si>
  <si>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</si>
  <si>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</si>
  <si>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</si>
  <si>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</si>
  <si>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</si>
  <si>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</si>
  <si>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</si>
  <si>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</si>
  <si>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</si>
  <si>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</si>
  <si>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</si>
  <si>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</si>
  <si>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</si>
  <si>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</si>
  <si>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</si>
  <si>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</si>
  <si>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</si>
  <si>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</si>
  <si>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</si>
  <si>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</si>
  <si>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</si>
  <si>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</si>
  <si>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</si>
  <si>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</si>
  <si>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</si>
  <si>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</si>
  <si>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</si>
  <si>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</si>
  <si>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</si>
  <si>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</si>
  <si>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</si>
  <si>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</si>
  <si>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</si>
  <si>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</si>
  <si>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</si>
  <si>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</si>
  <si>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</si>
  <si>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FULTON Shaane Hazel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</si>
  <si>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</si>
  <si>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</si>
  <si>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</si>
  <si>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</si>
  <si>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</si>
  <si>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</si>
  <si>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</si>
  <si>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</si>
  <si>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</si>
  <si>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</si>
  <si>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</si>
  <si>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</si>
  <si>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</si>
  <si>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</si>
  <si>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</si>
  <si>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</si>
  <si>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</si>
  <si>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</si>
  <si>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</si>
  <si>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</si>
  <si>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</si>
  <si>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</si>
  <si>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</si>
  <si>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</si>
  <si>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</si>
  <si>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</si>
  <si>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</si>
  <si>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</si>
  <si>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</si>
  <si>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</si>
  <si>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</si>
  <si>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</si>
  <si>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</si>
  <si>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</si>
  <si>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</si>
  <si>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</si>
  <si>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</si>
  <si>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</si>
  <si>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</si>
  <si>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</si>
  <si>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</si>
  <si>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</si>
  <si>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</si>
  <si>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</si>
  <si>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</si>
  <si>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</si>
  <si>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</si>
  <si>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</si>
  <si>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</si>
  <si>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</si>
  <si>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</si>
  <si>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</si>
  <si>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</si>
  <si>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</si>
  <si>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</si>
  <si>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</si>
  <si>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</si>
  <si>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</si>
  <si>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</si>
  <si>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</si>
  <si>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</si>
  <si>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</si>
  <si>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</si>
  <si>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</si>
  <si>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</si>
  <si>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</si>
  <si>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</si>
  <si>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</si>
  <si>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</si>
  <si>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</si>
  <si>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</si>
  <si>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</si>
  <si>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</si>
  <si>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</si>
  <si>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</si>
  <si>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</si>
  <si>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</si>
  <si>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</si>
  <si>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</si>
  <si>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</si>
  <si>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</si>
  <si>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</si>
  <si>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</si>
  <si>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</si>
  <si>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</si>
  <si>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</si>
  <si>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</si>
  <si>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</si>
  <si>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</si>
  <si>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</si>
  <si>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</si>
  <si>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</si>
  <si>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</si>
  <si>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</si>
  <si>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</si>
  <si>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</si>
  <si>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</si>
  <si>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</si>
  <si>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</si>
  <si>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</si>
  <si>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</si>
  <si>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</si>
  <si>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</si>
  <si>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</si>
  <si>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</si>
  <si>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</si>
  <si>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</si>
  <si>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</si>
  <si>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</si>
  <si>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</si>
  <si>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</si>
  <si>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</si>
  <si>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</si>
  <si>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</si>
  <si>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</si>
  <si>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</si>
  <si>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</si>
  <si>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</si>
  <si>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</si>
  <si>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</si>
  <si>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</si>
  <si>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</si>
  <si>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</si>
  <si>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</si>
  <si>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</si>
  <si>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</si>
  <si>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</si>
  <si>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</si>
  <si>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</si>
  <si>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</si>
  <si>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</si>
  <si>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</si>
  <si>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</si>
  <si>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</si>
  <si>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</si>
  <si>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</si>
  <si>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</si>
  <si>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</si>
  <si>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</si>
  <si>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</si>
  <si>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</si>
  <si>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</si>
  <si>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</si>
  <si>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</si>
  <si>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</si>
  <si>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</si>
  <si>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</si>
  <si>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</si>
  <si>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</si>
  <si>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</si>
  <si>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</si>
  <si>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</si>
  <si>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</si>
  <si>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</si>
  <si>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</si>
  <si>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</si>
  <si>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</si>
  <si>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</si>
  <si>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</si>
  <si>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</si>
  <si>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</si>
  <si>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</si>
  <si>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</si>
  <si>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</si>
  <si>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</si>
  <si>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</si>
  <si>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</si>
  <si>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</si>
  <si>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</si>
  <si>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</si>
  <si>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</si>
  <si>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CHEN Ching Yun</t>
  </si>
  <si>
    <t>LESTARI Wiji</t>
  </si>
  <si>
    <t>ZENG Ke Xin</t>
  </si>
  <si>
    <t>LUTE Mayuri</t>
  </si>
  <si>
    <t>NUR INDAH Ratu Afifah</t>
  </si>
  <si>
    <t>? HSIAO ?? Mei Yu</t>
  </si>
  <si>
    <t>SALAZAR VAZQUEZ Lizeth Yarely</t>
  </si>
  <si>
    <t>SALAZAR VAZQUEZ Lizeth
Yarely</t>
  </si>
  <si>
    <t>N?MCOVÁ Barbora</t>
  </si>
  <si>
    <t>CREIGHTON Erin Grace</t>
  </si>
  <si>
    <t>HESTERS Hélène</t>
  </si>
  <si>
    <t>Cairo</t>
  </si>
  <si>
    <t>MOHAMED Shahd</t>
  </si>
  <si>
    <t>LENDEL Migle</t>
  </si>
  <si>
    <t>DALGER Tachana</t>
  </si>
  <si>
    <t>SUR</t>
  </si>
  <si>
    <t>JENAER Valerie</t>
  </si>
  <si>
    <t>VITILLO Matilde</t>
  </si>
  <si>
    <t>JONKER Kerry</t>
  </si>
  <si>
    <t>DUROGBADE Adejoke</t>
  </si>
  <si>
    <t>LIECHTI Jasmin</t>
  </si>
  <si>
    <t>HARTMANN Elena</t>
  </si>
  <si>
    <t>STUDENIKINA Natalia</t>
  </si>
  <si>
    <t>GRACZEWSKA Monika</t>
  </si>
  <si>
    <t>JUSSAUME Laurie</t>
  </si>
  <si>
    <t>MAINE Katherine</t>
  </si>
  <si>
    <t>VANHOOF Elke</t>
  </si>
  <si>
    <t>MIKŠANÍKOVÁ Natálie</t>
  </si>
  <si>
    <t>HAYES Emily</t>
  </si>
  <si>
    <t>Tokyo</t>
  </si>
  <si>
    <t>ROC</t>
  </si>
  <si>
    <t>R32</t>
  </si>
  <si>
    <t>Rep32</t>
  </si>
  <si>
    <t>Rep16</t>
  </si>
  <si>
    <t>Rep8</t>
  </si>
  <si>
    <t>5to8</t>
  </si>
  <si>
    <t>Final_Rank</t>
  </si>
  <si>
    <t>PARK Jihae</t>
  </si>
  <si>
    <t>MCGILL Molly</t>
  </si>
  <si>
    <t>ROBINSON Kalinda</t>
  </si>
  <si>
    <t>WATTS Sophie</t>
  </si>
  <si>
    <t>CHO Sunyoung</t>
  </si>
  <si>
    <t>MENGLER-MOHR Jacqui</t>
  </si>
  <si>
    <t>LAWRENCE Stephanie</t>
  </si>
  <si>
    <t>KOUAME Affoué Sarah</t>
  </si>
  <si>
    <t>KALEE Kimberly</t>
  </si>
  <si>
    <t>METOEVI Charlotte</t>
  </si>
  <si>
    <t>SAVARD Emy</t>
  </si>
  <si>
    <t>HUISMAN Ruby</t>
  </si>
  <si>
    <t>YONG Ann Yii</t>
  </si>
  <si>
    <t>CAPOBIANCHI Giada</t>
  </si>
  <si>
    <t>WANG Sin Ting</t>
  </si>
  <si>
    <t>GOLUBKOVA Yuliya</t>
  </si>
  <si>
    <t>EMMANUELLA Rukundo</t>
  </si>
  <si>
    <t>KOESTER Ivy</t>
  </si>
  <si>
    <t>BLINCO Deneaka</t>
  </si>
  <si>
    <t>HWANG Hyunseo</t>
  </si>
  <si>
    <t>GERAERTS Lonneke</t>
  </si>
  <si>
    <t>CLARK Tomasin</t>
  </si>
  <si>
    <t>MOLINA RODRIGUEZ Paula</t>
  </si>
  <si>
    <t>STEVENS Emma</t>
  </si>
  <si>
    <t>WAGNER Jennifer</t>
  </si>
  <si>
    <t>SCHELBERG Emily</t>
  </si>
  <si>
    <t>HAINZL Sandra</t>
  </si>
  <si>
    <t>CHING Yin Shan</t>
  </si>
  <si>
    <t>NOCK Jacqueline</t>
  </si>
  <si>
    <t>WOLFS Zoë</t>
  </si>
  <si>
    <t>JIANG Yulu</t>
  </si>
  <si>
    <t>ZARGAR Setareh</t>
  </si>
  <si>
    <t>LYSAGHT Indiana</t>
  </si>
  <si>
    <t>NICOLAES Julie</t>
  </si>
  <si>
    <t>CARDOZO CABRERA Valeria</t>
  </si>
  <si>
    <t>RASEE Pannaray</t>
  </si>
  <si>
    <t>NAZARI Maedeh</t>
  </si>
  <si>
    <t>FULTON Shaane</t>
  </si>
  <si>
    <t>VILERA Mariaesthela Carolina</t>
  </si>
  <si>
    <t>AURTHI Samapti</t>
  </si>
  <si>
    <t>SEREMAK Nikola</t>
  </si>
  <si>
    <t>TONG Mengqi</t>
  </si>
  <si>
    <t>BISWAS Tithi</t>
  </si>
  <si>
    <t>HENDRY Rosita</t>
  </si>
  <si>
    <t>RODRIGUEZ MARTINES Jalymar Elianna</t>
  </si>
  <si>
    <t>UIVEL Bella</t>
  </si>
  <si>
    <t>MARTINEZ GONZALEZ Carliany</t>
  </si>
  <si>
    <t>DE VRIES Sophie</t>
  </si>
  <si>
    <t>ORGAMBIDE SAGARDOY Saioa</t>
  </si>
  <si>
    <t>ANDERSON Mya</t>
  </si>
  <si>
    <t>SARABIA RICALDEZ Micaela</t>
  </si>
  <si>
    <t>HNOKAEW Kanyarat</t>
  </si>
  <si>
    <t>MARCHAND Constance</t>
  </si>
  <si>
    <t>SAPUTRI Ananda Diva</t>
  </si>
  <si>
    <t>DUBAUSKAITĖ Eglė</t>
  </si>
  <si>
    <t>VAN BENTHEM Merle</t>
  </si>
  <si>
    <t>SESMA BOZAL Goretti</t>
  </si>
  <si>
    <t>SAFONOVA Anastasya</t>
  </si>
  <si>
    <t>SCHNEIDER Clara</t>
  </si>
  <si>
    <t>ROMANO Vanessa</t>
  </si>
  <si>
    <t>AU Hoi Ian</t>
  </si>
  <si>
    <t>RYCHNOVSKÁ Zuzana</t>
  </si>
  <si>
    <t>SAMOKIŠINA Karina</t>
  </si>
  <si>
    <t>DIAZ GUERRA Thalia</t>
  </si>
  <si>
    <t>MACDONALD Sophie</t>
  </si>
  <si>
    <t>GARCIA ARRACHE Kala</t>
  </si>
  <si>
    <t>NIERUCHALSKA Natalia</t>
  </si>
  <si>
    <t>OLLIER Benedicte</t>
  </si>
  <si>
    <t>MANGAS ECHEVESTE Naya</t>
  </si>
  <si>
    <t>BARBOSA ALVES DO NASCIMENTO CAROLINA</t>
  </si>
  <si>
    <t>STANCU Maria-Ecaterina</t>
  </si>
  <si>
    <t>SAVOLAINEN Sini</t>
  </si>
  <si>
    <t>SIDORENKO Viktoriya</t>
  </si>
  <si>
    <t>CABRERA DUVERGEL Sandra Ilianet</t>
  </si>
  <si>
    <t>BLASZCZAK Joanna</t>
  </si>
  <si>
    <t>SOTERAN CAICEDO. Elianta</t>
  </si>
  <si>
    <t>MARR Dorris</t>
  </si>
  <si>
    <t>URRUTIA DIAZ Renata</t>
  </si>
  <si>
    <t>TUNG Phoebe</t>
  </si>
  <si>
    <t>HABIB Mariam</t>
  </si>
  <si>
    <t>VALADARES DE SOUZA Tatielle</t>
  </si>
  <si>
    <t>TVEIT Nora</t>
  </si>
  <si>
    <t>CATINEANU Catalina-Andreea</t>
  </si>
  <si>
    <t>MANEEPHAN Jutatip</t>
  </si>
  <si>
    <t>IVORY Deirbhle</t>
  </si>
  <si>
    <t>PRINTEZI Christina</t>
  </si>
  <si>
    <t>BRATCHIKOVA Polina</t>
  </si>
  <si>
    <t>LEPISTÖ Iisa</t>
  </si>
  <si>
    <t>SARABIA RICALDEZ Rebeca</t>
  </si>
  <si>
    <t>KHANKISHIYEVA Ayan</t>
  </si>
  <si>
    <t>WEZYK Natalia</t>
  </si>
  <si>
    <t>ASSESEROVA Elizaveta</t>
  </si>
  <si>
    <t>ELSAYED Alaa</t>
  </si>
  <si>
    <t>MULLER Maria Tereza</t>
  </si>
  <si>
    <t>FELDMANN Pernille Larsen</t>
  </si>
  <si>
    <t>MANESCU Georgeta-Natalia</t>
  </si>
  <si>
    <t>LAUŽIKAITĖ Neimantė</t>
  </si>
  <si>
    <t>CUEVA DE JESUS Sthefany Cristina</t>
  </si>
  <si>
    <t>JITMAT Yaowaret</t>
  </si>
  <si>
    <t>GOMIZ PEREZ Melisa</t>
  </si>
  <si>
    <t>GOLOTINA Evgeniya</t>
  </si>
  <si>
    <t>FRAGKIOUDAKI Vasiliki</t>
  </si>
  <si>
    <t>CHERNYSHEVA Kristina</t>
  </si>
  <si>
    <t>RONKAINEN Anna</t>
  </si>
  <si>
    <t>ONDRÁŠOVÁ Magdaléna</t>
  </si>
  <si>
    <t>KIM Haeun</t>
  </si>
  <si>
    <t>FERNANDEZ VALDEZ Karen Olga</t>
  </si>
  <si>
    <t>ABDURAHMANOVA Lala</t>
  </si>
  <si>
    <t>POULOVÁ Michaela</t>
  </si>
  <si>
    <t>IVANOVA Kristina</t>
  </si>
  <si>
    <t>HURTADO CAMPUZANO Esthefania</t>
  </si>
  <si>
    <t>PARRIS-SMITH Rhianna</t>
  </si>
  <si>
    <t>ABDELHAFEEZ Alaa</t>
  </si>
  <si>
    <t>DOS SANTOS RIBEIRO SUMAIA ALI</t>
  </si>
  <si>
    <t>BARIK Barsarani</t>
  </si>
  <si>
    <t>PONTILLO GONZALEZ Paulina</t>
  </si>
  <si>
    <t>MARCHAN MARTINEZ Valeria Alejandra</t>
  </si>
  <si>
    <t>APHIMOT Natthaporn</t>
  </si>
  <si>
    <t>PANZERI Paola</t>
  </si>
  <si>
    <t>RUSSELL Chanelle</t>
  </si>
  <si>
    <t>BARRIO TURRADO Virginia</t>
  </si>
  <si>
    <t>KUME Uta</t>
  </si>
  <si>
    <t>HARRISON Orla Mary</t>
  </si>
  <si>
    <t>ROA BONILLA Sol Angie</t>
  </si>
  <si>
    <t>KARLOU Konstantina</t>
  </si>
  <si>
    <t>TYULKINA Darya</t>
  </si>
  <si>
    <t>PIEKKALA Oona</t>
  </si>
  <si>
    <t>NATT Serena</t>
  </si>
  <si>
    <t>RODAS MALDONADO Silvia Maria</t>
  </si>
  <si>
    <t>IRMATOVA Diana</t>
  </si>
  <si>
    <t>NOREENTI Keysha Kabhita</t>
  </si>
  <si>
    <t>BORRAS CASAS Julia</t>
  </si>
  <si>
    <t>AFFATICATI Giulia</t>
  </si>
  <si>
    <t>ONO Fukime</t>
  </si>
  <si>
    <t>PRUDENT Farrah</t>
  </si>
  <si>
    <t>FINCO SILVA Ana Paula</t>
  </si>
  <si>
    <t>POETS Kjelle</t>
  </si>
  <si>
    <t>WATCHMAN Erin</t>
  </si>
  <si>
    <t>LUO Jing</t>
  </si>
  <si>
    <t>VAN HERRIKHUYZEN Carolien</t>
  </si>
  <si>
    <t>ABDELFTAH Enas</t>
  </si>
  <si>
    <t>HUERTA CALDERON Sofia</t>
  </si>
  <si>
    <t>BRUČAITĖ Barbora</t>
  </si>
  <si>
    <t>CONLAN Aisling</t>
  </si>
  <si>
    <t>NUTTER Lisa</t>
  </si>
  <si>
    <t>ANGELAKI Glykeria</t>
  </si>
  <si>
    <t>KHAIRIL ANUAR Nurul Ain Najwa</t>
  </si>
  <si>
    <t>MALICKA Lidiia</t>
  </si>
  <si>
    <t>CASAS FORTUNY Fina</t>
  </si>
  <si>
    <t>RABET Parmis</t>
  </si>
  <si>
    <t>SCHUSTER Isabela Leticia</t>
  </si>
  <si>
    <t>KELLY Ciara</t>
  </si>
  <si>
    <t>STOCKMAN Julie</t>
  </si>
  <si>
    <t>YASER Maryam</t>
  </si>
  <si>
    <t>GROOT Caroline</t>
  </si>
  <si>
    <t>GUNJAL Shwetha Balu</t>
  </si>
  <si>
    <t>HUENCHUMIL RAIN Victoria</t>
  </si>
  <si>
    <t>NAUJOKAITYTĖ Ugnė</t>
  </si>
  <si>
    <t>KAEWMUKDA Jidapa</t>
  </si>
  <si>
    <t>TREGOUET Maurene</t>
  </si>
  <si>
    <t>ALVAREZ BULA Luna</t>
  </si>
  <si>
    <t>JOHNSTON Morgan</t>
  </si>
  <si>
    <t>PARK Hayoung</t>
  </si>
  <si>
    <t>SYED YUSOFF Syarifah Nuraisyah Umairah</t>
  </si>
  <si>
    <t>GALEANO CENTURION Araceli Jazmin</t>
  </si>
  <si>
    <t>CHRISTIAN Sylese</t>
  </si>
  <si>
    <t>ZAXIDOVA Sabina</t>
  </si>
  <si>
    <t>MELIANA Annisa</t>
  </si>
  <si>
    <t>VILANOVA CALMAESTRA Marta</t>
  </si>
  <si>
    <t>CASSIER Claire</t>
  </si>
  <si>
    <t>BREEN Alana</t>
  </si>
  <si>
    <t>DULLEMOND Nienke</t>
  </si>
  <si>
    <t>NISHA Nikita</t>
  </si>
  <si>
    <t>LAMPEL Camille</t>
  </si>
  <si>
    <t>BAK Seojin</t>
  </si>
  <si>
    <t>SANUDDIN Arni</t>
  </si>
  <si>
    <t>AFGANZADE Zahra</t>
  </si>
  <si>
    <t>TORRES CALCENA Sara Maria</t>
  </si>
  <si>
    <t>GNUDI Claudia</t>
  </si>
  <si>
    <t>RIZAEVA Asal</t>
  </si>
  <si>
    <t>MIZY Fatin Nursyakira</t>
  </si>
  <si>
    <t>CAMPOS SALAS Francisca</t>
  </si>
  <si>
    <t>LEVITE Myriam</t>
  </si>
  <si>
    <t>IWAMOTO Anna</t>
  </si>
  <si>
    <t>SNOBELEN Diane</t>
  </si>
  <si>
    <t>CONSTANTINO Julia Maria</t>
  </si>
  <si>
    <t>PEPPERELL Eleanor</t>
  </si>
  <si>
    <t>STONE Ellie</t>
  </si>
  <si>
    <t>LI Zishan</t>
  </si>
  <si>
    <t>KAUR Harpreet</t>
  </si>
  <si>
    <t>JULIEN Louise</t>
  </si>
  <si>
    <t>OJERELEVA Polina</t>
  </si>
  <si>
    <t>OVALLE ROJAS Angelica Lisbeth</t>
  </si>
  <si>
    <t>KIM Taenam</t>
  </si>
  <si>
    <t>VALIYEVA Natavan</t>
  </si>
  <si>
    <t>PRUSINSKA Sara</t>
  </si>
  <si>
    <t>PETERKOVÁ Sára Kateřina</t>
  </si>
  <si>
    <t>ESPARZA GARIN Amaia</t>
  </si>
  <si>
    <t>PRADAS CLAR Judith</t>
  </si>
  <si>
    <t>OKURA Kokoro</t>
  </si>
  <si>
    <t>RIEDER Erica</t>
  </si>
  <si>
    <t>FLORO ALBERNAZ FERREIRA Anna Luiza</t>
  </si>
  <si>
    <t>DEVI Yumnam Thaja</t>
  </si>
  <si>
    <t>DUARTE GELVEZ Alejandra</t>
  </si>
  <si>
    <t>KWON Serim</t>
  </si>
  <si>
    <t>KWON Soyeon</t>
  </si>
  <si>
    <t>PICZ Zofia</t>
  </si>
  <si>
    <t>KELIUKH Karolina</t>
  </si>
  <si>
    <t>STRAKŠYTĖ Kotryna</t>
  </si>
  <si>
    <t>WATABE Kasuga</t>
  </si>
  <si>
    <t>DUMONT Anne-Marie</t>
  </si>
  <si>
    <t>DE SOUZA DA COSTA LIONÇO Lorena Aparecida</t>
  </si>
  <si>
    <t>PADDON Charlotte</t>
  </si>
  <si>
    <t>HALL Stephani</t>
  </si>
  <si>
    <t>HERNANDEZ DOVALE Nohely</t>
  </si>
  <si>
    <t>MILDA Wiktoria</t>
  </si>
  <si>
    <t>JÄGER Lara-Sophie</t>
  </si>
  <si>
    <t>GORZKIEWICZ Barbara</t>
  </si>
  <si>
    <t>KACZMARCZYK Natalia</t>
  </si>
  <si>
    <t>WILLIS-HELL Mirella</t>
  </si>
  <si>
    <t>WHITWORTH HAY Anna</t>
  </si>
  <si>
    <t>BYKOWSKA Dominika</t>
  </si>
  <si>
    <t>MISZTAL Sylvia</t>
  </si>
  <si>
    <t>COLE Amy</t>
  </si>
  <si>
    <t>BURGESS Emily</t>
  </si>
  <si>
    <t>JOHNSON Kirsty</t>
  </si>
  <si>
    <t>GALVEZ HUAMANI Madeley</t>
  </si>
  <si>
    <t>HERIDOR Florence</t>
  </si>
  <si>
    <t>SEDZRO Erica</t>
  </si>
  <si>
    <t>BURLAKOVA Yana</t>
  </si>
  <si>
    <t>SORO Minata</t>
  </si>
  <si>
    <t>ELSHERBINI Rehab</t>
  </si>
  <si>
    <t>ABOUBALASH Nada</t>
  </si>
  <si>
    <t>VIDOGNONLONHOUE Chantal</t>
  </si>
  <si>
    <t>VIZCAINO GARCIA Maria</t>
  </si>
  <si>
    <t>MARTINEZ HERNANDEZ Sofia</t>
  </si>
  <si>
    <t>NAVARRO VEGA Camila</t>
  </si>
  <si>
    <t>OLIVIER Chante</t>
  </si>
  <si>
    <t>MANETS Yuliya</t>
  </si>
  <si>
    <t>SEYJAGAT Adrianna</t>
  </si>
  <si>
    <t>USS Kseniya</t>
  </si>
  <si>
    <t>GROVE S'annara</t>
  </si>
  <si>
    <t>PAUL-PAYNE Kanika</t>
  </si>
  <si>
    <t>SINGH Swasti</t>
  </si>
  <si>
    <t>MAGHFIROH Ni'mal</t>
  </si>
  <si>
    <t>DZIAKOLA Darya</t>
  </si>
  <si>
    <t>ROBERTS Kezia</t>
  </si>
  <si>
    <t>DEVI Khoirom Rejiya</t>
  </si>
  <si>
    <t>SHMAYANKOVA Maryna</t>
  </si>
  <si>
    <t>LUTSYK Ganna</t>
  </si>
  <si>
    <t>SEDUNARY Jessica</t>
  </si>
  <si>
    <t>DE BEER Ainslii</t>
  </si>
  <si>
    <t>GOGOI Chayanika</t>
  </si>
  <si>
    <t>STSEPANETS Valeryia</t>
  </si>
  <si>
    <t>HWANG Sojin</t>
  </si>
  <si>
    <t>ZARVANSKA Tetiana</t>
  </si>
  <si>
    <t>SMITH Courtney</t>
  </si>
  <si>
    <t>SAAVEDRA AGUAYO Isidora</t>
  </si>
  <si>
    <t>ADATI LENARTOWICZ Bruna Lie</t>
  </si>
  <si>
    <t>KUSHCHANKOVA Tatsiana</t>
  </si>
  <si>
    <t>PANKIV Yuliia</t>
  </si>
  <si>
    <t>SAMANIEGO GUAMAN Donie</t>
  </si>
  <si>
    <t>GIANCHINO Elisa</t>
  </si>
  <si>
    <t>ALIPERTI ANGULO Camila</t>
  </si>
  <si>
    <t>MOLODOVA Yanina</t>
  </si>
  <si>
    <t>CHOI Seulgi</t>
  </si>
  <si>
    <t>OROZCO TERRONES Daniela</t>
  </si>
  <si>
    <t>KALIUHA Valeriia</t>
  </si>
  <si>
    <t>MARTIN-WALLACE Alexandra</t>
  </si>
  <si>
    <t>SCHULTZ Charlissa</t>
  </si>
  <si>
    <t>R K Aryavinod</t>
  </si>
  <si>
    <t>MACHADO SIQUEIRA DA SILVA Juliana Andressa</t>
  </si>
  <si>
    <t>ZAITSAVA Maryia</t>
  </si>
  <si>
    <t>KIM Huiju</t>
  </si>
  <si>
    <t>CASTILLEJA LLANAS Maria</t>
  </si>
  <si>
    <t>BOHDAN Alina</t>
  </si>
  <si>
    <t>BONNETT Fiona</t>
  </si>
  <si>
    <t>VAN DER WALT Sunique</t>
  </si>
  <si>
    <t>RATHEESH Adithya</t>
  </si>
  <si>
    <t>MARGONAR DOS PASSOS Maria Vitoria</t>
  </si>
  <si>
    <t>SHAPIATSIUK Natallia</t>
  </si>
  <si>
    <t>ORTIZ OROZCO Andrea</t>
  </si>
  <si>
    <t>OLIINYK Yelyzaveta</t>
  </si>
  <si>
    <t>VARSHINI K R</t>
  </si>
  <si>
    <t>MARTINS GIMENES Leticia</t>
  </si>
  <si>
    <t>DE LA FUENTE CASTAÑEDA Jenny Fernanda</t>
  </si>
  <si>
    <t>BELIAK Daryna</t>
  </si>
  <si>
    <t>MEJIA LIMONES Luisa</t>
  </si>
  <si>
    <t>MANESH Sona</t>
  </si>
  <si>
    <t>KOROLEVA Ekaterina</t>
  </si>
  <si>
    <t>SALINAS RODRIGUEZ Zyanya Nayeli</t>
  </si>
  <si>
    <t>LAZURKO Viktoriia</t>
  </si>
  <si>
    <t>YADAV Manisha</t>
  </si>
  <si>
    <t>GONCHAROVA Olga</t>
  </si>
  <si>
    <t>DOZHDEVA Anna</t>
  </si>
  <si>
    <t>TAYLOR Jodie</t>
  </si>
  <si>
    <t>DRYAGINA Ekaterina</t>
  </si>
  <si>
    <t>GRECHISHKINA Anastasia</t>
  </si>
  <si>
    <t>BROUGHTON Elizabeth</t>
  </si>
  <si>
    <t>SHERIDAN Charlotte</t>
  </si>
  <si>
    <t>INGRAM Kinga</t>
  </si>
  <si>
    <t>BUTLER Gabriella</t>
  </si>
  <si>
    <t>HUNTER Natalie</t>
  </si>
  <si>
    <t>IFEAKAN Oveh</t>
  </si>
  <si>
    <t>BARHRAOUI Hakima</t>
  </si>
  <si>
    <t>WINTZ Mary</t>
  </si>
  <si>
    <t>OCAMPO FLOREZ Valentina</t>
  </si>
  <si>
    <t>GUERRERO ROJAS Camila Alejandra</t>
  </si>
  <si>
    <t>RAMIREZ Alexi</t>
  </si>
  <si>
    <t>DEYE Mia</t>
  </si>
  <si>
    <t>VILLEGAS CASTAÑO Valentina</t>
  </si>
  <si>
    <t>WASIELEWSKI Allyson</t>
  </si>
  <si>
    <t>THOMAS Anja</t>
  </si>
  <si>
    <t>RUBIO MORALES Ester</t>
  </si>
  <si>
    <t>COLLINS Autumn</t>
  </si>
  <si>
    <t>PEREZ PEREZ Diana</t>
  </si>
  <si>
    <t>ENDLEIN Carina</t>
  </si>
  <si>
    <t>ZUBRIS Kimberly Ann</t>
  </si>
  <si>
    <t>RANDAL Rachel</t>
  </si>
  <si>
    <t>SHUMSKAS Danielle</t>
  </si>
  <si>
    <t>HUYETT Elspeth</t>
  </si>
  <si>
    <t>HUET Floriane</t>
  </si>
  <si>
    <t>CEAUSESCU Adriana</t>
  </si>
  <si>
    <t>PACHECO GELDER Wilmarys Del Valle</t>
  </si>
  <si>
    <t>RUBIANO GARCES Marcela</t>
  </si>
  <si>
    <t>ABDOLLAHI ARAB Foroozan</t>
  </si>
  <si>
    <t>LIODAKI Sofia</t>
  </si>
  <si>
    <t>GARCÍA RODRIGUEZ Katiuska Andreina</t>
  </si>
  <si>
    <t>HOFMANN Jenny</t>
  </si>
  <si>
    <t>TORMENA Gaia</t>
  </si>
  <si>
    <t>ABDI Narges</t>
  </si>
  <si>
    <t>TAGGART Nikki</t>
  </si>
  <si>
    <t>HYVÄRINEN Jaana</t>
  </si>
  <si>
    <t>WINDISCH Veronika</t>
  </si>
  <si>
    <t>STAN Miriam</t>
  </si>
  <si>
    <t>DAZA SANTANA Maria Andreina</t>
  </si>
  <si>
    <t>FIORIN Sara</t>
  </si>
  <si>
    <t>MAZARI Azadeh</t>
  </si>
  <si>
    <t>PLEGA-GAVRILAKI Ioanna</t>
  </si>
  <si>
    <t>PENSAARI Pia</t>
  </si>
  <si>
    <t>GOMEZ RAMOS Dolores</t>
  </si>
  <si>
    <t>IMREK Tatjana</t>
  </si>
  <si>
    <t>AINSLIE Keely</t>
  </si>
  <si>
    <t>NUNTANA Supuksorn</t>
  </si>
  <si>
    <t>RAY Olivia</t>
  </si>
  <si>
    <t>CRACIUN-BUNDA Ioana-Theodora</t>
  </si>
  <si>
    <t>ABREU ALVARADO Veronica Sofia</t>
  </si>
  <si>
    <t>GHOLAMREZAEI Yeganeh</t>
  </si>
  <si>
    <t>NIKITA Foteini</t>
  </si>
  <si>
    <t>DEL SARTO Milena</t>
  </si>
  <si>
    <t>COLEMAN Anne</t>
  </si>
  <si>
    <t>STEN Ida</t>
  </si>
  <si>
    <t>LOPEZ MORALES Belen</t>
  </si>
  <si>
    <t>VOGL Anja</t>
  </si>
  <si>
    <t>MATSUI Yuka</t>
  </si>
  <si>
    <t>ZANETTI Emanuela</t>
  </si>
  <si>
    <t>RYSZ Kaja</t>
  </si>
  <si>
    <t>ZAMBRANO OLARTE Shantal Anabella</t>
  </si>
  <si>
    <t>KAROUSOU Eirini Maria</t>
  </si>
  <si>
    <t>OJEDA IBARRA Marta Catalina</t>
  </si>
  <si>
    <t>PEDRELLI Chia</t>
  </si>
  <si>
    <t>MCPARLAND Helen</t>
  </si>
  <si>
    <t>KORNELY Camie</t>
  </si>
  <si>
    <t>K J Kalyni</t>
  </si>
  <si>
    <t>KANEDA Maika</t>
  </si>
  <si>
    <t>VOUTZALI Vasiliki</t>
  </si>
  <si>
    <t>TASKINEN Sonja</t>
  </si>
  <si>
    <t>BATI Arati</t>
  </si>
  <si>
    <t>MAJEWSKA Oliwia</t>
  </si>
  <si>
    <t>ANTON Annamaria</t>
  </si>
  <si>
    <t>PCHELKA Zuzanna</t>
  </si>
  <si>
    <t>KELERMENOU Anna</t>
  </si>
  <si>
    <t>KARANDE Priyanka</t>
  </si>
  <si>
    <t>DUNN Rhiannon</t>
  </si>
  <si>
    <t>POLAK Wiktoria</t>
  </si>
  <si>
    <t>RODRIGUEZ HERNANDEZ Miriam</t>
  </si>
  <si>
    <t>PAEZ ESPINEL Maria Puala</t>
  </si>
  <si>
    <t>TURBLIN Chloë</t>
  </si>
  <si>
    <t>HINAULT Maryanne</t>
  </si>
  <si>
    <t>HENRY Emma</t>
  </si>
  <si>
    <t>ROBIC Angelina</t>
  </si>
  <si>
    <t>JEDRZEJAK Sandra</t>
  </si>
  <si>
    <t>RAMIREZ ESCOBAR Angela Maria</t>
  </si>
  <si>
    <t>PLACER Reina</t>
  </si>
  <si>
    <t>SANAKBAYEVA Zhanerke</t>
  </si>
  <si>
    <t>QIU Jing Wen</t>
  </si>
  <si>
    <t>SHAPOVALOVA Anastassiya</t>
  </si>
  <si>
    <t>BAMOGO Awa</t>
  </si>
  <si>
    <t>ES-SADDY Siham</t>
  </si>
  <si>
    <t>GÖTZ Emma</t>
  </si>
  <si>
    <t>TOLOMANOW Aleksandra</t>
  </si>
  <si>
    <t>BOGOYAVLENSKAYA Kseniya</t>
  </si>
  <si>
    <t>SUKHAREVA Elizaveta</t>
  </si>
  <si>
    <t>YAMAGUCHI Mami</t>
  </si>
  <si>
    <t>MCKINNON Rachel</t>
  </si>
  <si>
    <t>ŠUMSKYTĖ Viktorija</t>
  </si>
  <si>
    <t>ABRAMCHUK Alyona</t>
  </si>
  <si>
    <t>CARGUA SEVILLA Katheryne Adamary</t>
  </si>
  <si>
    <t>MARTYNIUK Daryna</t>
  </si>
  <si>
    <t>LOVELL Dominique</t>
  </si>
  <si>
    <t>HA Jieun</t>
  </si>
  <si>
    <t>CHANG Ya Wen</t>
  </si>
  <si>
    <t>DIKAYA Aleksandra</t>
  </si>
  <si>
    <t>PARRA GOENZ Luisa Fernanda</t>
  </si>
  <si>
    <t>GRANT Lucy</t>
  </si>
  <si>
    <t>MILENKAYA Polina</t>
  </si>
  <si>
    <t>SAKTAGANOVA Aizhan</t>
  </si>
  <si>
    <t>BARDMAN Marcy</t>
  </si>
  <si>
    <t>CHEN Yu Hsin</t>
  </si>
  <si>
    <t>FARRINGTON Courtenay</t>
  </si>
  <si>
    <t>PATERSON Emily</t>
  </si>
  <si>
    <t>SHEN Chaoyue</t>
  </si>
  <si>
    <t>LOZANO TARIRA Genesis</t>
  </si>
  <si>
    <t>NUGENT Clodagh</t>
  </si>
  <si>
    <t>ADELSHINOVA Diana</t>
  </si>
  <si>
    <t>SARABIA RICALDEZ Abigail</t>
  </si>
  <si>
    <t>NEETHLING Adelia</t>
  </si>
  <si>
    <t>GIL GUZMAN Isabella</t>
  </si>
  <si>
    <t>HU Jiafang</t>
  </si>
  <si>
    <t>JONES Hayley</t>
  </si>
  <si>
    <t>COSTA Jessica</t>
  </si>
  <si>
    <t>SØVANG Kirsten</t>
  </si>
  <si>
    <t>ABBASI Atoosa</t>
  </si>
  <si>
    <t>BOTERO FIGUEROA Catalina</t>
  </si>
  <si>
    <t>MILNE McKenzie</t>
  </si>
  <si>
    <t>AWAI Cheyenne</t>
  </si>
  <si>
    <t>MATSUMOTO Shino</t>
  </si>
  <si>
    <t>PERINO Adriana</t>
  </si>
  <si>
    <t>KOVÁCS Vivien</t>
  </si>
  <si>
    <t>PÉREZ Yolimar Diovic</t>
  </si>
  <si>
    <t>GUILLEN RIVERA Andrea Fernanda</t>
  </si>
  <si>
    <t>HAJEK Caroline</t>
  </si>
  <si>
    <t>JIN Chenhong</t>
  </si>
  <si>
    <t>WANG Ling Hsuan</t>
  </si>
  <si>
    <t>SENGER Antonella</t>
  </si>
  <si>
    <t>NUÑO IGLESIAS Nerea</t>
  </si>
  <si>
    <t>OGATA Mao</t>
  </si>
  <si>
    <t>LUEKAJORH Wathinee</t>
  </si>
  <si>
    <t>HONOS Csenge</t>
  </si>
  <si>
    <t>FEIZI Fatemeh</t>
  </si>
  <si>
    <t>KAŇKOVSKÁ Ema</t>
  </si>
  <si>
    <t>GIRON DE LEON Maria Andre</t>
  </si>
  <si>
    <t>MARTINEZ Kimberly</t>
  </si>
  <si>
    <t>BESTER Victoria Sarah</t>
  </si>
  <si>
    <t>CAGNOLO Gina Sofia</t>
  </si>
  <si>
    <t>GUTIERREZ Micaela Beatriz</t>
  </si>
  <si>
    <t>PLESIOTI Dimitra</t>
  </si>
  <si>
    <t>MITCHELL Susie</t>
  </si>
  <si>
    <t>LE GUET Anais</t>
  </si>
  <si>
    <t>SØGAARD Camilla</t>
  </si>
  <si>
    <t>KHEDRI Nasim</t>
  </si>
  <si>
    <t>KIM Seungyeon</t>
  </si>
  <si>
    <t>JASSO ESPINOZA Claudia Yareli</t>
  </si>
  <si>
    <t>HUTER Petra</t>
  </si>
  <si>
    <t>DIAZ Mariana</t>
  </si>
  <si>
    <t>BAYMETOVA Renata</t>
  </si>
  <si>
    <t>IM Dabin</t>
  </si>
  <si>
    <t>BARROS SILVA Scarlett</t>
  </si>
  <si>
    <t>GEJO Miyu</t>
  </si>
  <si>
    <t>CHEN Ching Yu</t>
  </si>
  <si>
    <t>SOPA Suthima</t>
  </si>
  <si>
    <t>KOKOLIOU Eleni</t>
  </si>
  <si>
    <t>BRUNET Marie</t>
  </si>
  <si>
    <t>KLINGE Ellen</t>
  </si>
  <si>
    <t>KHAMZINA Elvira</t>
  </si>
  <si>
    <t>LARAKI Rahil</t>
  </si>
  <si>
    <t>JEONG Seolhwa</t>
  </si>
  <si>
    <t>VAN NECK Alysha</t>
  </si>
  <si>
    <t>PRIETO Janelly</t>
  </si>
  <si>
    <t>ORTIZ DE LA CABADA Andrea Valenti</t>
  </si>
  <si>
    <t>KOIZUMI Yumena</t>
  </si>
  <si>
    <t>DOROSHENKO Julia</t>
  </si>
  <si>
    <t>FLIS Agata</t>
  </si>
  <si>
    <t>PAN Hui Ching</t>
  </si>
  <si>
    <t>INCHAN Salinthip</t>
  </si>
  <si>
    <t>STAVGIANNOUDAKI Chrysi</t>
  </si>
  <si>
    <t>BARANAVA Anastasiya</t>
  </si>
  <si>
    <t>HOMER Gabriella</t>
  </si>
  <si>
    <t>HEMMSEN Karoline</t>
  </si>
  <si>
    <t>LYNNIK Anastassiya</t>
  </si>
  <si>
    <t>IMPERATORI Laura</t>
  </si>
  <si>
    <t>MAXIMOVICH Kira</t>
  </si>
  <si>
    <t>SANTOS DA SILVA CRUZ Esther Fernanda</t>
  </si>
  <si>
    <t>DANIEL Jennifer</t>
  </si>
  <si>
    <t>PRZYBYLAK Karolina</t>
  </si>
  <si>
    <t>BENDEZÚ FLORES Ghillma Anahell</t>
  </si>
  <si>
    <t>UCHIMURA Fuka</t>
  </si>
  <si>
    <t>SAFONAVA Anastasiya</t>
  </si>
  <si>
    <t>BRYNZA Yekaterina</t>
  </si>
  <si>
    <t>KOCHAKPOUR Fatemeh</t>
  </si>
  <si>
    <t>ALVES DA SILVA Rosemeire</t>
  </si>
  <si>
    <t>HAIDEGGER Sophia</t>
  </si>
  <si>
    <t>PIZON Karolina</t>
  </si>
  <si>
    <t>VALDIVIA VILCHEZ Estephany</t>
  </si>
  <si>
    <t>KIM Hyesu</t>
  </si>
  <si>
    <t>VICTORIO VILLARROEL Camila</t>
  </si>
  <si>
    <t>PHILLIP Rosa</t>
  </si>
  <si>
    <t>AIZAKHMETOVA Anelya</t>
  </si>
  <si>
    <t>KROLIKOWSKA Klaudia</t>
  </si>
  <si>
    <t>GONZALEZ GARCIA Angie Sabrina</t>
  </si>
  <si>
    <t>LUKYANOVA Anastasiya</t>
  </si>
  <si>
    <t>LEE Haran</t>
  </si>
  <si>
    <t>HOLT Georigia</t>
  </si>
  <si>
    <t>BENNETTS Fiona</t>
  </si>
  <si>
    <t>BERGERON Katherine</t>
  </si>
  <si>
    <t>ORWICK Dawn</t>
  </si>
  <si>
    <t>SZYMCZAK Natalia</t>
  </si>
  <si>
    <t>DA SILVA Juliana</t>
  </si>
  <si>
    <t>ROBINSON Charlotte</t>
  </si>
  <si>
    <t>VACHKO Tetiana</t>
  </si>
  <si>
    <t>FARGIER Jade</t>
  </si>
  <si>
    <t>QI Lei</t>
  </si>
  <si>
    <t>DAYDE Léa</t>
  </si>
  <si>
    <t>MEDVEDEVA Darina</t>
  </si>
  <si>
    <t>BOGDANOVA Tatyana</t>
  </si>
  <si>
    <t>LAZURKO Iryna</t>
  </si>
  <si>
    <t>GRAY Heather</t>
  </si>
  <si>
    <t>FRAIEGARI Giorgia</t>
  </si>
  <si>
    <t>FOURCADE Elodie</t>
  </si>
  <si>
    <t>XIAO Jiaxi</t>
  </si>
  <si>
    <t>WINTON Elizabeth</t>
  </si>
  <si>
    <t>WANG Nuonan</t>
  </si>
  <si>
    <t>LIU Tianzi</t>
  </si>
  <si>
    <t>WANG Pengyun</t>
  </si>
  <si>
    <t>HOWARD Rebecca</t>
  </si>
  <si>
    <t>WANG Qiya</t>
  </si>
  <si>
    <t>FAN Yonghong</t>
  </si>
  <si>
    <t>JIANG Xuezhi</t>
  </si>
  <si>
    <t>NOBLE Millie</t>
  </si>
  <si>
    <t>CHEN Yuling</t>
  </si>
  <si>
    <t>ADESIDA Yewande</t>
  </si>
  <si>
    <t>CHEN Sining</t>
  </si>
  <si>
    <t>ZHANG Xinyue</t>
  </si>
  <si>
    <t>SAGGIORO GASPAROTTO Gisele</t>
  </si>
  <si>
    <t>EL HAYANI Fatima Zahra</t>
  </si>
  <si>
    <t>MITCHELL Helen</t>
  </si>
  <si>
    <t>SUTTON Rimari</t>
  </si>
  <si>
    <t>PAIN Mélissandre</t>
  </si>
  <si>
    <t>GARCIA BLANCO Mirta</t>
  </si>
  <si>
    <t>CHANG Yao</t>
  </si>
  <si>
    <t>MARTYNYUK Daryna</t>
  </si>
  <si>
    <t>LUEKAJORN Watinee</t>
  </si>
  <si>
    <t>SAVIČIŪTĖ Arune</t>
  </si>
  <si>
    <t>ROY Emilie</t>
  </si>
  <si>
    <t>HILLEARD Georgia</t>
  </si>
  <si>
    <t>BAČÍKOVÁ Alžbeta</t>
  </si>
  <si>
    <t>ORTIZ DE LA CABADA Andrea Valñentina</t>
  </si>
  <si>
    <t>SCARSI Gloria</t>
  </si>
  <si>
    <t>VAN TEESELING Bente</t>
  </si>
  <si>
    <t>KIM Wongyeong</t>
  </si>
  <si>
    <t>OKAMOTO Nina</t>
  </si>
  <si>
    <t>POMPEI Valeria</t>
  </si>
  <si>
    <t>URRUTIA DIAZ Renata Almendra</t>
  </si>
  <si>
    <t>KOWALSKA Julia</t>
  </si>
  <si>
    <t>VERSTICHELEN Femke</t>
  </si>
  <si>
    <t>LEBRUN Cassandra</t>
  </si>
  <si>
    <t>IONESCU Andreea</t>
  </si>
  <si>
    <t>KESSLER Nina</t>
  </si>
  <si>
    <t>NISHIJIMA Kanoko</t>
  </si>
  <si>
    <t>CRAMPTON Jessica</t>
  </si>
  <si>
    <t>PERDOMO Grendanny</t>
  </si>
  <si>
    <t>ASADOLLAHI Bahareh</t>
  </si>
  <si>
    <t>FLATAAS Marie</t>
  </si>
  <si>
    <t>NICHOLSEN Magdalene</t>
  </si>
  <si>
    <t>TORRICO ESCALERA Raquel Cristiane</t>
  </si>
  <si>
    <t>FLORES Marcyn</t>
  </si>
  <si>
    <t>CASTILLO MALOUF Stephany</t>
  </si>
  <si>
    <t>TORRES GONZALEZ Sorelys Paola</t>
  </si>
  <si>
    <t>RAHIMI Samira</t>
  </si>
  <si>
    <t>HUITFELDT Josefine</t>
  </si>
  <si>
    <t>VAN DEVENTER Odette</t>
  </si>
  <si>
    <t>DAZA RINCON Adriana Ximena</t>
  </si>
  <si>
    <t>ZAIDI Nia Vanessa Suhana</t>
  </si>
  <si>
    <t>ATHANASOPOULOU Christina Ioanna</t>
  </si>
  <si>
    <t>ZALIZNA Valeria</t>
  </si>
  <si>
    <t>GAVRILOVA Viktoriya</t>
  </si>
  <si>
    <t>MARQUES DOS SANTOS VIVIANE CRISTINA</t>
  </si>
  <si>
    <t>KACZMARCZYK Karolina</t>
  </si>
  <si>
    <t>D'ERCOLE Christine</t>
  </si>
  <si>
    <t>GOMEZ DIAZ Valentina</t>
  </si>
  <si>
    <t>MOHD ZAINUDIN Nur Syazrena Irdayu</t>
  </si>
  <si>
    <t>LOSCHER Sofie</t>
  </si>
  <si>
    <t>TZOMPANAKI Katerina</t>
  </si>
  <si>
    <t>BARRIGUETE RODRIGUEZ Sofia</t>
  </si>
  <si>
    <t>BAKULA Anna</t>
  </si>
  <si>
    <t>MARTÍNEZ CLARK Elian Aida</t>
  </si>
  <si>
    <t>HALIM Fatin Najiha</t>
  </si>
  <si>
    <t>BANLLES SANTAMARIA Maria</t>
  </si>
  <si>
    <t>NESTMAN Jenna</t>
  </si>
  <si>
    <t>ELINA Huselnykova</t>
  </si>
  <si>
    <t>BROMMER Imke</t>
  </si>
  <si>
    <t>GREENE Britney</t>
  </si>
  <si>
    <t>YARA Jessica Alexandra</t>
  </si>
  <si>
    <t>RICHARDSON Sydney</t>
  </si>
  <si>
    <t>SOPEÑA ESPA Cecilia</t>
  </si>
  <si>
    <t>VEZZI Ginevra</t>
  </si>
  <si>
    <t>KAZLAUSKAITE Kristina</t>
  </si>
  <si>
    <t>FAJKOWSKA Ewa</t>
  </si>
  <si>
    <t>SHALIHA Fahimeh</t>
  </si>
  <si>
    <t>HAVERTY Gill</t>
  </si>
  <si>
    <t>CHARRIER Celia</t>
  </si>
  <si>
    <t>PAREDES ALARCON Esperanza</t>
  </si>
  <si>
    <t>PRZEZAK Dorota</t>
  </si>
  <si>
    <t>FISK Andrea</t>
  </si>
  <si>
    <t>DAGENAIS EVERELL Sara</t>
  </si>
  <si>
    <t>SAKAVICKAITĖ Jovita</t>
  </si>
  <si>
    <t>DA SILVA BEZERRA Luana</t>
  </si>
  <si>
    <t>KLATKA Malgorzata</t>
  </si>
  <si>
    <t>COSENTINO Caris</t>
  </si>
  <si>
    <t>HELSBY Ashley Faye</t>
  </si>
  <si>
    <t>SALORT D'marlyd</t>
  </si>
  <si>
    <t>SIFTON Evelyn</t>
  </si>
  <si>
    <t>DE SOUZA GONÇALVES Gabriela</t>
  </si>
  <si>
    <t>RYDZYNSKA Sandra</t>
  </si>
  <si>
    <t>MUSA Alessandra</t>
  </si>
  <si>
    <t>COOMBES Amelia</t>
  </si>
  <si>
    <t>BELIAK Dasha</t>
  </si>
  <si>
    <t>SIMÕES DE ALMEIDA Aline</t>
  </si>
  <si>
    <t>CARBONARI Anastasia</t>
  </si>
  <si>
    <t>GESLIN Marie</t>
  </si>
  <si>
    <t>LAZURKO Viktoria</t>
  </si>
  <si>
    <t>MUSA Gloria</t>
  </si>
  <si>
    <t>LOVESAY Naomi</t>
  </si>
  <si>
    <t>VERTIKOVA Anastasia</t>
  </si>
  <si>
    <t>FENG Jingjing</t>
  </si>
  <si>
    <t>XIAO Yue</t>
  </si>
  <si>
    <t>BROWNE Mckenzie</t>
  </si>
  <si>
    <t>CUI Jiarui</t>
  </si>
  <si>
    <t>POIRIER Juliette</t>
  </si>
  <si>
    <t>ABBOT Jennifer</t>
  </si>
  <si>
    <t>HADAVAND Fatemeh</t>
  </si>
  <si>
    <t>MOHAMED RASHWAN Donia</t>
  </si>
  <si>
    <t>COCHRANE Tegan</t>
  </si>
  <si>
    <t>BENAJI Mounia</t>
  </si>
  <si>
    <t>ST GEORGE Kollyn</t>
  </si>
  <si>
    <t>GRIPKA Tombrapa</t>
  </si>
  <si>
    <t>P Nayana Rajesh</t>
  </si>
  <si>
    <t>BONDARENKO Alina</t>
  </si>
  <si>
    <t>CHUTIA Anu</t>
  </si>
  <si>
    <t>HSIAO Mei Yu</t>
  </si>
  <si>
    <t>LOPEZ TORRES Laura</t>
  </si>
  <si>
    <t>KÜLLMER Lisa</t>
  </si>
  <si>
    <t>CHEPURNOVA Sofia</t>
  </si>
  <si>
    <t>SANTE Julia</t>
  </si>
  <si>
    <t>LUQUE BENITO Tamar</t>
  </si>
  <si>
    <t>MA Jin</t>
  </si>
  <si>
    <t>CHENG Li</t>
  </si>
  <si>
    <t>AHECHU GARRO Itsaso</t>
  </si>
  <si>
    <t>WERNIMONT Catherine</t>
  </si>
  <si>
    <t>TORRES GALLO Alba</t>
  </si>
  <si>
    <t>TANG Ying</t>
  </si>
  <si>
    <t>SVIRKOVA Nadzeya</t>
  </si>
  <si>
    <t>KERCSÓ-MAGOS Zsuzsanna</t>
  </si>
  <si>
    <t>JANTUGANOVA Olga</t>
  </si>
  <si>
    <t>NYS Inge</t>
  </si>
  <si>
    <t>JANSSEN Lotte</t>
  </si>
  <si>
    <t>KANG Juyeon</t>
  </si>
  <si>
    <t>LEAL Maria</t>
  </si>
  <si>
    <t>MATUZ Etelka</t>
  </si>
  <si>
    <t>MORA MONTOYA Katherine</t>
  </si>
  <si>
    <t>RASMUSSEN Anika</t>
  </si>
  <si>
    <t>ZADNEPRYANOVA Tatyana</t>
  </si>
  <si>
    <t>SHERIDAN Naoise</t>
  </si>
  <si>
    <t>VAN DER POLL Gigi</t>
  </si>
  <si>
    <t>MARTON Orsolya</t>
  </si>
  <si>
    <t>KUCHYNSKAYA Maryna</t>
  </si>
  <si>
    <t>CAMACHO FALLAS Susan</t>
  </si>
  <si>
    <t>VALUCHOVÁ Natálie</t>
  </si>
  <si>
    <t>RASTAUSKAITÉ Monika</t>
  </si>
  <si>
    <t>MUZIZAH Uyun</t>
  </si>
  <si>
    <t>MCGOWAN Courtney</t>
  </si>
  <si>
    <t>ARBUCKLE Libby</t>
  </si>
  <si>
    <t>FADER Sarah</t>
  </si>
  <si>
    <t>GONCHAROVA Darya</t>
  </si>
  <si>
    <t>BOHATÁ Anna</t>
  </si>
  <si>
    <t>CAMPBELL Teniel</t>
  </si>
  <si>
    <t>HAN Yan</t>
  </si>
  <si>
    <t>BROWN Rhiannon</t>
  </si>
  <si>
    <t>SHIMIZU Tomomi</t>
  </si>
  <si>
    <t>CAPPONI Federica</t>
  </si>
  <si>
    <t>GHASHGHAEIJAMALPOUR Ayeh</t>
  </si>
  <si>
    <t>AZARKEVICH Alena</t>
  </si>
  <si>
    <t>HODA Anastasiya</t>
  </si>
  <si>
    <t>MYRXINA Veronika</t>
  </si>
  <si>
    <t>JANG Yeonhee</t>
  </si>
  <si>
    <t>LOO Tze En Dana Joy</t>
  </si>
  <si>
    <t>GÖTZINGER Elisa</t>
  </si>
  <si>
    <t>DERAKHSHAN Ghazaleh</t>
  </si>
  <si>
    <t>DATSYK Darya</t>
  </si>
  <si>
    <t>CRESWICKE Charlotte</t>
  </si>
  <si>
    <t>JEDRZEJCZAK Patrycja</t>
  </si>
  <si>
    <t>SIAM VELASQUEZ Kenia Saime</t>
  </si>
  <si>
    <t>KARASIOVAITĖ Greta</t>
  </si>
  <si>
    <t>CHENG Yu Hsiu</t>
  </si>
  <si>
    <t>COBB Anissa</t>
  </si>
  <si>
    <t>ZAKERANI Delaram</t>
  </si>
  <si>
    <t>RUDAK Maria</t>
  </si>
  <si>
    <t>ELLIS Meika</t>
  </si>
  <si>
    <t>RZACA Magdalena</t>
  </si>
  <si>
    <t>ONGER Heidi</t>
  </si>
  <si>
    <t>ITO Kaho</t>
  </si>
  <si>
    <t>BAGHERI Elnaz</t>
  </si>
  <si>
    <t>FANECO PAVANELO Rebecca</t>
  </si>
  <si>
    <t>KRAKOWSKA Aleksandra</t>
  </si>
  <si>
    <t>CLOAREC Marine</t>
  </si>
  <si>
    <t>GLOVER Erin</t>
  </si>
  <si>
    <t>SOLMAZ KARBALAEE Sadabad</t>
  </si>
  <si>
    <t>CARDOZO CARRILLO Pamela Andrea</t>
  </si>
  <si>
    <t>HERASIMUK Aliaksandra</t>
  </si>
  <si>
    <t>BRYCE Lyndsey</t>
  </si>
  <si>
    <t>SEREMAK Klaudia</t>
  </si>
  <si>
    <t>LUKASHOVA Ahcelina</t>
  </si>
  <si>
    <t>NOVACKI Alexandra</t>
  </si>
  <si>
    <t>URREA VARGAS Diana Mayerli</t>
  </si>
  <si>
    <t>BIALETSKAYA Krystsina</t>
  </si>
  <si>
    <t>JOO Seonghee</t>
  </si>
  <si>
    <t>MCLAUGHRY Alexandra</t>
  </si>
  <si>
    <t>RONDON ROMAN Nataly</t>
  </si>
  <si>
    <t>KANTARIA Valeria</t>
  </si>
  <si>
    <t>SLOBODIAN Anastasiya</t>
  </si>
  <si>
    <t>LEE Dajeong</t>
  </si>
  <si>
    <t>HAN Jun</t>
  </si>
  <si>
    <t>LEDESMA Allison</t>
  </si>
  <si>
    <t>ORDOÑEZ LAGOS Adriana</t>
  </si>
  <si>
    <t>KENNEDY Róisín</t>
  </si>
  <si>
    <t>GERASIMOVA Anzhelika</t>
  </si>
  <si>
    <t>SAMSEL Agnieszka</t>
  </si>
  <si>
    <t>JANKIEWICZ Weronika</t>
  </si>
  <si>
    <t>KIRATSOUS Lisa</t>
  </si>
  <si>
    <t>LEE Michelle</t>
  </si>
  <si>
    <t>GU Jiali</t>
  </si>
  <si>
    <t>DORNAN Rebecca</t>
  </si>
  <si>
    <t>DAWBER Lauryn</t>
  </si>
  <si>
    <t>DONG Beilei</t>
  </si>
  <si>
    <t>BURKE Eva</t>
  </si>
  <si>
    <t>QUENBY Lauren</t>
  </si>
  <si>
    <t>WHITELEY Isobel</t>
  </si>
  <si>
    <t>GU Keke</t>
  </si>
  <si>
    <t>ZEISEL Chanel</t>
  </si>
  <si>
    <t>VERDUGO July</t>
  </si>
  <si>
    <t>SALAZAR Jessica</t>
  </si>
  <si>
    <t>JIMENEZ GALICIA Maria Fernanda</t>
  </si>
  <si>
    <t>AGGO Rita</t>
  </si>
  <si>
    <t>MENG Zhaojuan</t>
  </si>
  <si>
    <t>TIHAR Aicha</t>
  </si>
  <si>
    <t>RAJESH Nayana</t>
  </si>
  <si>
    <t>VARGHEESE Kezia</t>
  </si>
  <si>
    <t>ŠRŮTKOVÁ Natálie</t>
  </si>
  <si>
    <t>TALEBISOMEESARAEI Reihameh</t>
  </si>
  <si>
    <t>ARAVENA Irene</t>
  </si>
  <si>
    <t>MORAN Eimear</t>
  </si>
  <si>
    <t>TIKHOVA Valeriya</t>
  </si>
  <si>
    <t>PERIZZOLO POINTET Virginie</t>
  </si>
  <si>
    <t>PIRIZ Ludmila</t>
  </si>
  <si>
    <t>RICHARDSON Eleanor</t>
  </si>
  <si>
    <t>AZENHA Ana</t>
  </si>
  <si>
    <t>DUFOUR Marie</t>
  </si>
  <si>
    <t>BUGEIA Alessia</t>
  </si>
  <si>
    <t>CHENG Chia Hui</t>
  </si>
  <si>
    <t>NAMKUNG Soyoung</t>
  </si>
  <si>
    <t>IRIARTE LASA Ane</t>
  </si>
  <si>
    <t>PLUZHNIKOVA Lidiya</t>
  </si>
  <si>
    <t>SIIMSON Ele</t>
  </si>
  <si>
    <t>BAYARD Hannah</t>
  </si>
  <si>
    <t>OKUBO Karin</t>
  </si>
  <si>
    <t>ALMANZA Kenia</t>
  </si>
  <si>
    <t>BAIRD Emma</t>
  </si>
  <si>
    <t>PARK Minam</t>
  </si>
  <si>
    <t>BORDEN Chelsea</t>
  </si>
  <si>
    <t>JORGENSEN Emma Cecilie Norsgaard</t>
  </si>
  <si>
    <t>NASCIMENTO Carolina</t>
  </si>
  <si>
    <t>CORMIER Natalie</t>
  </si>
  <si>
    <t>PAVLUKHINA Olena</t>
  </si>
  <si>
    <t>VASQUEZ AVILA Elizabeth</t>
  </si>
  <si>
    <t>YOSEFI Fatemeh</t>
  </si>
  <si>
    <t>SHIPAEVA Alina</t>
  </si>
  <si>
    <t>BAGGER Ingrid Elisabet</t>
  </si>
  <si>
    <t>BORMANN Janni</t>
  </si>
  <si>
    <t>SANTOS Viviane</t>
  </si>
  <si>
    <t>PROKHORENKO Yelizaveta</t>
  </si>
  <si>
    <t>NAZARLI Ulfet</t>
  </si>
  <si>
    <t>GAß Daniela</t>
  </si>
  <si>
    <t>GUSTAN Olena</t>
  </si>
  <si>
    <t>ROBLES FILIPOVIC Vanessa</t>
  </si>
  <si>
    <t>ELAHI Mina</t>
  </si>
  <si>
    <t>BOGONOSYUK Zoya</t>
  </si>
  <si>
    <t>BROWNE Aziza</t>
  </si>
  <si>
    <t>SILVA Soraia</t>
  </si>
  <si>
    <t>TISHENKO Ludmila</t>
  </si>
  <si>
    <t>ECHENIQUE GOMEZ Olga Anabel</t>
  </si>
  <si>
    <t>VARGAS DOMENECH Aimee</t>
  </si>
  <si>
    <t>MURAKAMI Maira</t>
  </si>
  <si>
    <t>UZCATEGUI Dariana</t>
  </si>
  <si>
    <t>LOOK Jo Ellen</t>
  </si>
  <si>
    <t>HENDRON Orla</t>
  </si>
  <si>
    <t>M.MILAN Maria</t>
  </si>
  <si>
    <t>TÖRMÄNEN Rosa</t>
  </si>
  <si>
    <t>ZARATE Jhenny</t>
  </si>
  <si>
    <t>TARCZYLO Dorota</t>
  </si>
  <si>
    <t>DE LA FUENTE CASTANEDA Jenny Fernanda</t>
  </si>
  <si>
    <t>CASTELARI DE LIMA Larissa</t>
  </si>
  <si>
    <t>RITCHIE Josie</t>
  </si>
  <si>
    <t>POTAPOVA Faina</t>
  </si>
  <si>
    <t>KOHOUTKOVÁ Kateřina</t>
  </si>
  <si>
    <t>QASIMOVA Jamila</t>
  </si>
  <si>
    <t>GARCZAREK Jagoda</t>
  </si>
  <si>
    <t>GODA Anastasiya</t>
  </si>
  <si>
    <t>SELIN Elina</t>
  </si>
  <si>
    <t>YOO Jongmin</t>
  </si>
  <si>
    <t>LIMA Tone Hatteland</t>
  </si>
  <si>
    <t>WANG Xiao Fei</t>
  </si>
  <si>
    <t>GALLARDO CHAVEZ Maria Fernanda</t>
  </si>
  <si>
    <t>DOLMAN Haliegh</t>
  </si>
  <si>
    <t>MELO Alice</t>
  </si>
  <si>
    <t>DEMYDOVA Olena</t>
  </si>
  <si>
    <t>FEYZI Fatemeh</t>
  </si>
  <si>
    <t>BARROS FERNANDEZ Maria Jesus</t>
  </si>
  <si>
    <t>SVANEHED Felicia</t>
  </si>
  <si>
    <t>BLANCO Jahzeel</t>
  </si>
  <si>
    <t>URQUIZA Danae</t>
  </si>
  <si>
    <t>HUNKIN Lisa</t>
  </si>
  <si>
    <t>VALENTIM SILVA Nayra Yacy</t>
  </si>
  <si>
    <t>QASİMOVA Sabina</t>
  </si>
  <si>
    <t>GRÖNDAHL Antonia</t>
  </si>
  <si>
    <t>ABDOLLAHI ARAB Frouzan</t>
  </si>
  <si>
    <t>KIM Daeun</t>
  </si>
  <si>
    <t>SOLGALA Aleksandra</t>
  </si>
  <si>
    <t>SAVOSTIKOVA Ekaterina</t>
  </si>
  <si>
    <t>PARK Kyungjin</t>
  </si>
  <si>
    <t>STEEL Victoria</t>
  </si>
  <si>
    <t>ROMO GARCIA Liliana</t>
  </si>
  <si>
    <t>DOS SANTOS BRAZ Jéssica Aparecida</t>
  </si>
  <si>
    <t>GORLINA Ekaterina</t>
  </si>
  <si>
    <t>KUCHAROVÁ Zuzana</t>
  </si>
  <si>
    <t>ABDULLAYEVA Rinata</t>
  </si>
  <si>
    <t>MADDEN Deborah</t>
  </si>
  <si>
    <t>AINTILA Cecilia</t>
  </si>
  <si>
    <t>CARAVELLA Sarah</t>
  </si>
  <si>
    <t>DOKOUHAKI Niloufar</t>
  </si>
  <si>
    <t>KIM Yourim</t>
  </si>
  <si>
    <t>QUICK Georgia</t>
  </si>
  <si>
    <t>NEUMANOVÁ Tereza</t>
  </si>
  <si>
    <t>ELLISON Jordan</t>
  </si>
  <si>
    <t>CHELANI Fereshteh</t>
  </si>
  <si>
    <t>ZEGLEN Wiktoria</t>
  </si>
  <si>
    <t>OJEDA Marta Catalina</t>
  </si>
  <si>
    <t>ARAUJO COSTA Daniela</t>
  </si>
  <si>
    <t>YERISKIN Irene</t>
  </si>
  <si>
    <t>SUTER Anna</t>
  </si>
  <si>
    <t>EBRAHIMI Fatemeh</t>
  </si>
  <si>
    <t>FAIRWEATHER Cheryl</t>
  </si>
  <si>
    <t>KUČEROVÁ Božena</t>
  </si>
  <si>
    <t>MAJEROVÁ Tereza</t>
  </si>
  <si>
    <t>ZAKERANI Parfam</t>
  </si>
  <si>
    <t>POURJAM Pegah</t>
  </si>
  <si>
    <t>ROLKA Katarzyna</t>
  </si>
  <si>
    <t>VÁVROVÁ Kristýna</t>
  </si>
  <si>
    <t>KHAMISI Fatemeh</t>
  </si>
  <si>
    <t>DOMAN Rebecca</t>
  </si>
  <si>
    <t>BANA Farzaneh</t>
  </si>
  <si>
    <t>LAVRUXINA Viktoriya</t>
  </si>
  <si>
    <t>NUTTON Paige</t>
  </si>
  <si>
    <t>KOUSHAKI Mahdieh</t>
  </si>
  <si>
    <t>BAZANOVA Valeria</t>
  </si>
  <si>
    <t>LI Lei</t>
  </si>
  <si>
    <t>LIU Xiu</t>
  </si>
  <si>
    <t>KHAN Danielle</t>
  </si>
  <si>
    <t>FERNANDEZ-PREISKA Stefanie</t>
  </si>
  <si>
    <t>CRUZ CARRANZA Karen</t>
  </si>
  <si>
    <t>HUDENKO Olga</t>
  </si>
  <si>
    <t>TURUNEN Elisa</t>
  </si>
  <si>
    <t>GOODRIDGE Jodi</t>
  </si>
  <si>
    <t>MAGLATY Alissa</t>
  </si>
  <si>
    <t>CORONEL Deborah</t>
  </si>
  <si>
    <t>SVIRKOVA Nadezhda</t>
  </si>
  <si>
    <t>KHALED AHMED Toka</t>
  </si>
  <si>
    <t>MAHMOUD Donia Rashwan</t>
  </si>
  <si>
    <t>CULVENOR Catherine</t>
  </si>
  <si>
    <t>STEVENSON Rebecca</t>
  </si>
  <si>
    <t>FERRARA AIRAS Sara</t>
  </si>
  <si>
    <t>EDRHOURHI Wissame</t>
  </si>
  <si>
    <t>RUBY Krista</t>
  </si>
  <si>
    <t>WALTER Shelby</t>
  </si>
  <si>
    <t>JOHNSON Gea</t>
  </si>
  <si>
    <t>FITRIYANI Fitriyani</t>
  </si>
  <si>
    <t>LI Chia Yun</t>
  </si>
  <si>
    <t>CEREZO FORTUNA Marina</t>
  </si>
  <si>
    <t>WILKEN Myrtle</t>
  </si>
  <si>
    <t>MULLIS Danielle</t>
  </si>
  <si>
    <t>LIN Yi Ju</t>
  </si>
  <si>
    <t>KIM Soojin</t>
  </si>
  <si>
    <t>ISHAKOVA Amiliya</t>
  </si>
  <si>
    <t>CUCINOTTA Annalisa</t>
  </si>
  <si>
    <t>SALOVAARA Heini</t>
  </si>
  <si>
    <t>HUNG Yu Ting</t>
  </si>
  <si>
    <t>KALLAS Rahel</t>
  </si>
  <si>
    <t>GORLOVA Olesia</t>
  </si>
  <si>
    <t>CRAMER Quinn</t>
  </si>
  <si>
    <t>CLODE Laura</t>
  </si>
  <si>
    <t>LOPES Ana</t>
  </si>
  <si>
    <t>AURTHI Sampti Biswas</t>
  </si>
  <si>
    <t>BACHMANN Anna Katharina</t>
  </si>
  <si>
    <t>READE Shanaze</t>
  </si>
  <si>
    <t>HUANG Dongyan</t>
  </si>
  <si>
    <t>GURIK Anna</t>
  </si>
  <si>
    <t>VILLALON Paula *</t>
  </si>
  <si>
    <t>SOURLANTZI Anna</t>
  </si>
  <si>
    <t>KALM Kelly</t>
  </si>
  <si>
    <t>BOZORGMEHR Shiva</t>
  </si>
  <si>
    <t>MATTHEE Maroesjka</t>
  </si>
  <si>
    <t>VICENCIO Paz</t>
  </si>
  <si>
    <t>DALVING Shana</t>
  </si>
  <si>
    <t>ARIAS Laura</t>
  </si>
  <si>
    <t>HANSEN Josephine</t>
  </si>
  <si>
    <t>PAVLI Athina</t>
  </si>
  <si>
    <t>RIST Daisi</t>
  </si>
  <si>
    <t>LOURENÇO DOS SANTOS Viviane</t>
  </si>
  <si>
    <t>SADEGHZADEH Zahra</t>
  </si>
  <si>
    <t>MACHAČOVÁ Jarmila</t>
  </si>
  <si>
    <t>BAX Deanna</t>
  </si>
  <si>
    <t>SAUKA Elina</t>
  </si>
  <si>
    <t>PAGONI Natalia</t>
  </si>
  <si>
    <t>MULLEN Michelle</t>
  </si>
  <si>
    <t>LEPIK Sirje</t>
  </si>
  <si>
    <t>TAMEZ Aline</t>
  </si>
  <si>
    <t>TAPIA María</t>
  </si>
  <si>
    <t>MCCORMICK Tara</t>
  </si>
  <si>
    <t>KHATOONI DARYAN Reyhane</t>
  </si>
  <si>
    <t>SARAVIA Rebeca</t>
  </si>
  <si>
    <t>OSSYRA Sabina</t>
  </si>
  <si>
    <t>JOKIO Kati</t>
  </si>
  <si>
    <t>KHMIL Alina</t>
  </si>
  <si>
    <t>MALO VILLALOBOS Katherine Josab</t>
  </si>
  <si>
    <t>BARBOSA Maria</t>
  </si>
  <si>
    <t>PEREDO Maria Jose</t>
  </si>
  <si>
    <t>KIESANOWSKI Joanne</t>
  </si>
  <si>
    <t>HUNNEMAN Carolien</t>
  </si>
  <si>
    <t>WHITE Julie</t>
  </si>
  <si>
    <t>SAFARLI Shalale</t>
  </si>
  <si>
    <t>DO NASCIMENTO FONSECA Rebeca</t>
  </si>
  <si>
    <t>BEYRAMI Samaneh</t>
  </si>
  <si>
    <t>ORTUÑO Daniela</t>
  </si>
  <si>
    <t>BORKOWSKA Dominika</t>
  </si>
  <si>
    <t>ESPINAL Lorena</t>
  </si>
  <si>
    <t>NAKAGAWA Ryoko</t>
  </si>
  <si>
    <t>LOFFELL-DAWSON Debra</t>
  </si>
  <si>
    <t>WU Yu Ting</t>
  </si>
  <si>
    <t>ERICKSON Kimberly(kae)</t>
  </si>
  <si>
    <t>UMUTZHANOVA Makhabbat</t>
  </si>
  <si>
    <t>MARKOU Eleni</t>
  </si>
  <si>
    <t>SAFONCHYK Aksana</t>
  </si>
  <si>
    <t>ROCA SATORRES Olga Alexandra</t>
  </si>
  <si>
    <t>IRVINE Grace</t>
  </si>
  <si>
    <t>UIBOKAND Janelle</t>
  </si>
  <si>
    <t>OCANTO Yaretzi</t>
  </si>
  <si>
    <t>DA LUZ DE OLIVEIRA Talita</t>
  </si>
  <si>
    <t>SARABIA RICALDEZ Sharon Raquel</t>
  </si>
  <si>
    <t>OCAMPOO Valentina</t>
  </si>
  <si>
    <t>BARNARDT Leandi</t>
  </si>
  <si>
    <t>BYERS Sara</t>
  </si>
  <si>
    <t>DASHORST Isabella</t>
  </si>
  <si>
    <t>BLOUNT Rosie</t>
  </si>
  <si>
    <t>PATTARO Francesca</t>
  </si>
  <si>
    <t>VÁLÓCZI Boglárka</t>
  </si>
  <si>
    <t>NOH Hyemin</t>
  </si>
  <si>
    <t>IM Sarang</t>
  </si>
  <si>
    <t>FARAH Christiane</t>
  </si>
  <si>
    <t>LEE Sangeun</t>
  </si>
  <si>
    <t>HAN Songyi</t>
  </si>
  <si>
    <t>GUILLÉN Andrea</t>
  </si>
  <si>
    <t>WON Jisoo</t>
  </si>
  <si>
    <t>JOHN Joy-Abigail</t>
  </si>
  <si>
    <t>SEITOVA Zhanuya</t>
  </si>
  <si>
    <t>LEPENIOTI Konstantina-Irini</t>
  </si>
  <si>
    <t>KARPOVICH Aliaksandra</t>
  </si>
  <si>
    <t>KARING Krista</t>
  </si>
  <si>
    <t>GONZÁLEZ Stefany</t>
  </si>
  <si>
    <t>DRDOVÁ Anna</t>
  </si>
  <si>
    <t>MARTIN Jane</t>
  </si>
  <si>
    <t>TOVAR Keisnel</t>
  </si>
  <si>
    <t>MRÁČKOVÁ Kristýna</t>
  </si>
  <si>
    <t>LORKOWSKA Weronika</t>
  </si>
  <si>
    <t>RYABOVA Svetlana</t>
  </si>
  <si>
    <t>GIBBONS Kayleigh</t>
  </si>
  <si>
    <t>TAKEL Iiris</t>
  </si>
  <si>
    <t>GARCIA Genesis</t>
  </si>
  <si>
    <t>KUPTZ Emilia</t>
  </si>
  <si>
    <t>PASTARNAK Viktoriya</t>
  </si>
  <si>
    <t>SHEVCHENKA Marina</t>
  </si>
  <si>
    <t>MORYTKO Natalia</t>
  </si>
  <si>
    <t>CAICEDO Chesly</t>
  </si>
  <si>
    <t>NEARY Lisa</t>
  </si>
  <si>
    <t>KALLAS Laura</t>
  </si>
  <si>
    <t>SAYAHIAN Saeideh</t>
  </si>
  <si>
    <t>GARCIA Camila</t>
  </si>
  <si>
    <t>MOHAMMADI Azardokht</t>
  </si>
  <si>
    <t>CAICEDO CALVO Edisney</t>
  </si>
  <si>
    <t>KHOSRAVI ARDEBILI Maryam</t>
  </si>
  <si>
    <t>VELASQUEZ Karol</t>
  </si>
  <si>
    <t>SIIMSON Ebe</t>
  </si>
  <si>
    <t>CLAUDE Margeaux</t>
  </si>
  <si>
    <t>AZIMI Zahra</t>
  </si>
  <si>
    <t>NIÑO Paula</t>
  </si>
  <si>
    <t>ROCHESTER Angela</t>
  </si>
  <si>
    <t>BAHAGHIGHAT Khadijeh Keshavarz</t>
  </si>
  <si>
    <t>KARIMI Mandana</t>
  </si>
  <si>
    <t>TANG Yin</t>
  </si>
  <si>
    <t>SUN Jiaojiao</t>
  </si>
  <si>
    <t>LOPEZ LLULL Margarita</t>
  </si>
  <si>
    <t>GYLYCHDURDYYEVA Jennet</t>
  </si>
  <si>
    <t>BOLOGNESI Gaia</t>
  </si>
  <si>
    <t>CAUDERA Beatrice</t>
  </si>
  <si>
    <t>PUTRI Farrenty</t>
  </si>
  <si>
    <t>HEŘMANOVSKÁ Hana</t>
  </si>
  <si>
    <t>SCOTT Annie</t>
  </si>
  <si>
    <t>SANTOS ALVES Ana Julia</t>
  </si>
  <si>
    <t>FANTINI Carlotta</t>
  </si>
  <si>
    <t>GARCIA BRITOS Mariana</t>
  </si>
  <si>
    <t>ONEDA Irene</t>
  </si>
  <si>
    <t>MACHÁLKOVÁ Petra</t>
  </si>
  <si>
    <t>MARR Sophie</t>
  </si>
  <si>
    <t>MOHD AZLI Nur Alya</t>
  </si>
  <si>
    <t>SCHULER Jessica</t>
  </si>
  <si>
    <t>MANDRAKOVA Yelena</t>
  </si>
  <si>
    <t>KUNKEL Amanda</t>
  </si>
  <si>
    <t>CHANU M Sonali</t>
  </si>
  <si>
    <t>ČEPONYTĖ Gabrielė</t>
  </si>
  <si>
    <t>LO Yee Kei</t>
  </si>
  <si>
    <t>MAC HALE Keela</t>
  </si>
  <si>
    <t>OESTREICH Annalise</t>
  </si>
  <si>
    <t>NUGAYEVA Mariba</t>
  </si>
  <si>
    <t>FLAMENT Aurore</t>
  </si>
  <si>
    <t>NONTAKAEW Woranan</t>
  </si>
  <si>
    <t>ANGUELA YAGUEZ Eva</t>
  </si>
  <si>
    <t>FERRIS Angela</t>
  </si>
  <si>
    <t>TROPINA Viktoriya</t>
  </si>
  <si>
    <t>CHIA Chika Cherryca</t>
  </si>
  <si>
    <t>SYKES Amelia</t>
  </si>
  <si>
    <t>BARIK Barsharani</t>
  </si>
  <si>
    <t>HASELLI Miftahunur</t>
  </si>
  <si>
    <t>MCLAUGHLIN Nicola</t>
  </si>
  <si>
    <t>HURTADO MALAGON Stephanie Andrea</t>
  </si>
  <si>
    <t>SHAIFUL HISHAM Ezzatie Fifiyana Shazwanie</t>
  </si>
  <si>
    <t>MOSTAFA Salma</t>
  </si>
  <si>
    <t>MULYA SOVA Dewika</t>
  </si>
  <si>
    <t>FRANCO DA ROSA ANTUNES Jennifer</t>
  </si>
  <si>
    <t>DOLEZ Lou</t>
  </si>
  <si>
    <t>CELESTINA Celestina</t>
  </si>
  <si>
    <t>ŠIAUDKULYTĖ Deimantė</t>
  </si>
  <si>
    <t>GARAU ROCA Marina</t>
  </si>
  <si>
    <t>PAN Phi Kun</t>
  </si>
  <si>
    <t>ELAMIR Alaa</t>
  </si>
  <si>
    <t>ERDOCIAIN NAVARRO Raquel</t>
  </si>
  <si>
    <t>ANP I Hadenova Majid</t>
  </si>
  <si>
    <t>FERREIRA DA SILVA Luana</t>
  </si>
  <si>
    <t>MISHCHENKO Daria</t>
  </si>
  <si>
    <t>THOMASZ Gabrielle</t>
  </si>
  <si>
    <t>TORRES Adriana</t>
  </si>
  <si>
    <t>MILNE Olivia</t>
  </si>
  <si>
    <t>YEUNG Teresa</t>
  </si>
  <si>
    <t>T. Manorama Devi</t>
  </si>
  <si>
    <t>THOMAS Justine</t>
  </si>
  <si>
    <t>ABDULLAEVA Shakhnoza</t>
  </si>
  <si>
    <t>YAN Xue</t>
  </si>
  <si>
    <t>AGELL SIMAL Georgina</t>
  </si>
  <si>
    <t>KNOEF Norah</t>
  </si>
  <si>
    <t>MILLER Joanne</t>
  </si>
  <si>
    <t>FRASER Aderyn</t>
  </si>
  <si>
    <t>WALKER Samantha</t>
  </si>
  <si>
    <t>SPENCER Jessica</t>
  </si>
  <si>
    <t>CALTON Katie-Anne</t>
  </si>
  <si>
    <t>PEREZ OIARBIDE Arene</t>
  </si>
  <si>
    <t>ELIWA Hapepa</t>
  </si>
  <si>
    <t>HOUILI Nesrine</t>
  </si>
  <si>
    <t>REINOSO DUQUE Constanza</t>
  </si>
  <si>
    <t>DE WAAL Andrea</t>
  </si>
  <si>
    <t>VAN DE PAAR Ines</t>
  </si>
  <si>
    <t>MUÑOZ GRANDON Paola</t>
  </si>
  <si>
    <t>DOWNIE Erin</t>
  </si>
  <si>
    <t>SHEVCHENKO Sofiia</t>
  </si>
  <si>
    <t>WAHYUNI Atika</t>
  </si>
  <si>
    <t>COOLS Aaike</t>
  </si>
  <si>
    <t>SOLTYS Bohdana</t>
  </si>
  <si>
    <t>VAN DEN DRIES Ann-Sophie</t>
  </si>
  <si>
    <t>KAVITA Kavita</t>
  </si>
  <si>
    <t>MARKER Meg</t>
  </si>
  <si>
    <t>SERNÉ Elisa</t>
  </si>
  <si>
    <t>DEVI T Monorama</t>
  </si>
  <si>
    <t>BOOTH Lauren</t>
  </si>
  <si>
    <t>ESTEVEZ GUEDE Garazi</t>
  </si>
  <si>
    <t>SUBBOTSINA Dziyana</t>
  </si>
  <si>
    <t>MACHADO JAIMES Karelia Judith</t>
  </si>
  <si>
    <t>DONNELLY Sami</t>
  </si>
  <si>
    <t>MOHAMED Aya</t>
  </si>
  <si>
    <t>CIOLACU Andreea-Teodora</t>
  </si>
  <si>
    <t>YOUSSUF Sohaila</t>
  </si>
  <si>
    <t>GREEN Tyla</t>
  </si>
  <si>
    <t>TANAKA Yuna</t>
  </si>
  <si>
    <t>AGUER Maitena</t>
  </si>
  <si>
    <t>COOPER Julia</t>
  </si>
  <si>
    <t>BATRIYA Chaniporn</t>
  </si>
  <si>
    <t>HARWINDER KAUR Harwinder Kaur</t>
  </si>
  <si>
    <t>AHMED Nada</t>
  </si>
  <si>
    <t>DIRINGER Manon</t>
  </si>
  <si>
    <t>SALAH Esraa</t>
  </si>
  <si>
    <t>GASPARRINI Eleonora Camilla</t>
  </si>
  <si>
    <t>GONDEK Maja</t>
  </si>
  <si>
    <t>ESPINOZA Skyler</t>
  </si>
  <si>
    <t>ALI Esraa</t>
  </si>
  <si>
    <t>CHONG Jessica</t>
  </si>
  <si>
    <t>GOGOI Bristikong Kona</t>
  </si>
  <si>
    <t>MOUSTAFA Amira</t>
  </si>
  <si>
    <t>BOUCHAMA Nousk</t>
  </si>
  <si>
    <t>MUÑOZ RAMOS Anany</t>
  </si>
  <si>
    <t>GIL PARODI Michelle-Nathal</t>
  </si>
  <si>
    <t>MANSOR Siti Nur Alia</t>
  </si>
  <si>
    <t>RIVAS MOLINA Zuralmy Coromoto</t>
  </si>
  <si>
    <t>WIEBES Lorena</t>
  </si>
  <si>
    <t>MOHD ROSLI Nurul Nazirah</t>
  </si>
  <si>
    <t>YU Seonha</t>
  </si>
  <si>
    <t>CHAPA LLORET Amparo</t>
  </si>
  <si>
    <t>KADIR Nur Syafika Natasha</t>
  </si>
  <si>
    <t>SARKULOVA Alina</t>
  </si>
  <si>
    <t>VALEH Zeynab</t>
  </si>
  <si>
    <t>CANTU ELIZONDO Lisa</t>
  </si>
  <si>
    <t>ALMADA Daiana</t>
  </si>
  <si>
    <t>KAMARUDIN Nur Fatin Eliana</t>
  </si>
  <si>
    <t>JAMONEAU Steffi</t>
  </si>
  <si>
    <t>CHACON GARCIA Lilibeth De Carmen</t>
  </si>
  <si>
    <t>RUTTAN Erin</t>
  </si>
  <si>
    <t>TSAVARI Eleni Michalista</t>
  </si>
  <si>
    <t>ISKAKOVA Amiliya</t>
  </si>
  <si>
    <t>NODERA Kaede</t>
  </si>
  <si>
    <t>ABDELHAMED Esraa</t>
  </si>
  <si>
    <t>PARK Subin</t>
  </si>
  <si>
    <t>ITSUMIDA Nao</t>
  </si>
  <si>
    <t>MURZAGELDINOVA Nazgul</t>
  </si>
  <si>
    <t>GENELEVA Tatyana</t>
  </si>
  <si>
    <t>MARTIN MARTIN Isabel</t>
  </si>
  <si>
    <t>GUIRADO Axelle</t>
  </si>
  <si>
    <t>BYRNES Claire</t>
  </si>
  <si>
    <t>BELOBORODOVA Alevtina</t>
  </si>
  <si>
    <t>HANS Steffie</t>
  </si>
  <si>
    <t>CAPEWELL Emily</t>
  </si>
  <si>
    <t>WANG Yaqi</t>
  </si>
  <si>
    <t>LI Mengjie</t>
  </si>
  <si>
    <t>BASSI KURY Erika</t>
  </si>
  <si>
    <t>SARLIN Eeva</t>
  </si>
  <si>
    <t>CHATZISTYLI Athina</t>
  </si>
  <si>
    <t>STEFFEN Hannah</t>
  </si>
  <si>
    <t>SMITH Joanna</t>
  </si>
  <si>
    <t>CLAYTON Zoe</t>
  </si>
  <si>
    <t>MARS Kyo</t>
  </si>
  <si>
    <t>FERREIRA DA SILVA Luciene</t>
  </si>
  <si>
    <t>KIM Seokran</t>
  </si>
  <si>
    <t>CALDERINI Alice</t>
  </si>
  <si>
    <t>LANKFORD Sophie</t>
  </si>
  <si>
    <t>SPATH Melanie</t>
  </si>
  <si>
    <t>FERREIRA DA SILVA Danilas</t>
  </si>
  <si>
    <t>BIELAWSKA Klaudia</t>
  </si>
  <si>
    <t>MORENO ROCA Alexandra</t>
  </si>
  <si>
    <t>STEEL Elizabeth</t>
  </si>
  <si>
    <t>HAN Shuang</t>
  </si>
  <si>
    <t>LIONÇO Daniela Cristine</t>
  </si>
  <si>
    <t>GONZALEZ ALDASORO Bakarne</t>
  </si>
  <si>
    <t>PARK Jiyoung</t>
  </si>
  <si>
    <t>MALLON Noreen</t>
  </si>
  <si>
    <t>TASHBULATOVA Viktoria</t>
  </si>
  <si>
    <t>DE LUCA Chiara</t>
  </si>
  <si>
    <t>WHITE Sarah</t>
  </si>
  <si>
    <t>KEOGH Deirdre</t>
  </si>
  <si>
    <t>FUSS Kelsey</t>
  </si>
  <si>
    <t>DA CRUZ Laura</t>
  </si>
  <si>
    <t>KROL Phaedra</t>
  </si>
  <si>
    <t>OUAICHA Soumia</t>
  </si>
  <si>
    <t>KOUASSI Adahi Orneila</t>
  </si>
  <si>
    <t>DELIA PRIATNA Ayustina</t>
  </si>
  <si>
    <t>BÁEZ Jougna</t>
  </si>
  <si>
    <t>BIRUK Karalina</t>
  </si>
  <si>
    <t>GOLDEROS TRUJILLO Christie</t>
  </si>
  <si>
    <t>SEGURA MIRANDA Monserrat</t>
  </si>
  <si>
    <t>CETKOVSKÁ Ema</t>
  </si>
  <si>
    <t>YANG Kyungmin</t>
  </si>
  <si>
    <t>OLABERRIA DORRONSORO Leire</t>
  </si>
  <si>
    <t>SELOSSE Noa</t>
  </si>
  <si>
    <t>NIBLETT Esme</t>
  </si>
  <si>
    <t>LINDNER Francis, Sophie</t>
  </si>
  <si>
    <t>HARRISON Eimear</t>
  </si>
  <si>
    <t>HWANG Yeeun</t>
  </si>
  <si>
    <t>SAKAMOTO Honoka</t>
  </si>
  <si>
    <t>GUIHEN Fiona</t>
  </si>
  <si>
    <t>MICHAUD Melisande</t>
  </si>
  <si>
    <t>ZABISZAK Paulina</t>
  </si>
  <si>
    <t>CHAN Dinah</t>
  </si>
  <si>
    <t>ZHANG Jieqiong</t>
  </si>
  <si>
    <t>HARRIS Rebecca</t>
  </si>
  <si>
    <t>HOWARD Sandra</t>
  </si>
  <si>
    <t>GOMES RAMOS Nayara</t>
  </si>
  <si>
    <t>BLOEMHOF Wietske</t>
  </si>
  <si>
    <t>KIM Yura</t>
  </si>
  <si>
    <t>KIM Chaehyeon</t>
  </si>
  <si>
    <t>O BRIEN Serena</t>
  </si>
  <si>
    <t>IVORY Caoimhe</t>
  </si>
  <si>
    <t>BRADSHAW Eilish</t>
  </si>
  <si>
    <t>LIU Chuxuan</t>
  </si>
  <si>
    <t>JONES Chloe</t>
  </si>
  <si>
    <t>GRANT Meghan</t>
  </si>
  <si>
    <t>BONDAR Viktoriia</t>
  </si>
  <si>
    <t>DENTUS Abigail</t>
  </si>
  <si>
    <t>LAMBOLEY Soline</t>
  </si>
  <si>
    <t>RAYO RAMIS Catalina</t>
  </si>
  <si>
    <t>VALERIA Pamella</t>
  </si>
  <si>
    <t>GENELEVA Nadezhda</t>
  </si>
  <si>
    <t>ARAUJO DE LIMA Thayná</t>
  </si>
  <si>
    <t>TORRES Sorelis</t>
  </si>
  <si>
    <t>PARK Jeongeun</t>
  </si>
  <si>
    <t>INGHELBRECHT Sarah</t>
  </si>
  <si>
    <t>DUTOUR Margot</t>
  </si>
  <si>
    <t>FASOI Varvara</t>
  </si>
  <si>
    <t>LEE Eunhee</t>
  </si>
  <si>
    <t>GUEDON Mélanie</t>
  </si>
  <si>
    <t>RETTNER Julia</t>
  </si>
  <si>
    <t>SCOTT Helen</t>
  </si>
  <si>
    <t>DELZENNE Elise</t>
  </si>
  <si>
    <t>LIN Chia Hui</t>
  </si>
  <si>
    <t>SUÁREZ Ana</t>
  </si>
  <si>
    <t>WYPELIER HUYGENS Cynthia</t>
  </si>
  <si>
    <t>MAVROGIANNI Zoi</t>
  </si>
  <si>
    <t>YOU Jina</t>
  </si>
  <si>
    <t>SMITH Frances</t>
  </si>
  <si>
    <t>BABUKA Elizaveta</t>
  </si>
  <si>
    <t>JOHNSON Heather</t>
  </si>
  <si>
    <t>LEE Jihye</t>
  </si>
  <si>
    <t>JACKSON Brittany</t>
  </si>
  <si>
    <t>LEE Hyojin</t>
  </si>
  <si>
    <t>JEONG Euna</t>
  </si>
  <si>
    <t>SKOUKDI Nadia</t>
  </si>
  <si>
    <t>HELMY Hamedia</t>
  </si>
  <si>
    <t>GUNN Sarah</t>
  </si>
  <si>
    <t>BEZUGLOVA Alla</t>
  </si>
  <si>
    <t>ROBERTS Amy</t>
  </si>
  <si>
    <t>NELSON Lindsay</t>
  </si>
  <si>
    <t>HAYDUK Colleen</t>
  </si>
  <si>
    <t>KHATUN Rumi</t>
  </si>
  <si>
    <t>BISWAS Sathi</t>
  </si>
  <si>
    <t>GUDERZO Tatiana</t>
  </si>
  <si>
    <t>EIDEJUTE Egle</t>
  </si>
  <si>
    <t>HAMID Natalia</t>
  </si>
  <si>
    <t>NÚÑEZ PADILLA Miryam Maritza</t>
  </si>
  <si>
    <t>DORNAN Becky</t>
  </si>
  <si>
    <t>SACHENKO Marta</t>
  </si>
  <si>
    <t>OMMUNDSEN Marie Elise</t>
  </si>
  <si>
    <t>NAVITSKAYA Hanna</t>
  </si>
  <si>
    <t>BERTHOLD Carla</t>
  </si>
  <si>
    <t>FRANCIS Denese</t>
  </si>
  <si>
    <t>TERESHCHUK Marta</t>
  </si>
  <si>
    <t>CARRENO Lucia</t>
  </si>
  <si>
    <t>SÁNCHEZ PEREZ Michelle Andreina</t>
  </si>
  <si>
    <t>HONG Hyeonji</t>
  </si>
  <si>
    <t>ABRAHAMS Browyn</t>
  </si>
  <si>
    <t>VILLARROEL ARRATE Ivana</t>
  </si>
  <si>
    <t>WALKER Esther</t>
  </si>
  <si>
    <t>KASABUTSKAYA Kseniya</t>
  </si>
  <si>
    <t>GIORDANI Matilde</t>
  </si>
  <si>
    <t>MAFFIETTI Nicole</t>
  </si>
  <si>
    <t>YOUN Ahyoung</t>
  </si>
  <si>
    <t>RUTKOWSKA Natalia</t>
  </si>
  <si>
    <t>SHORE Dominique</t>
  </si>
  <si>
    <t>LEE Boram</t>
  </si>
  <si>
    <t>OLIVEIRA Luzia</t>
  </si>
  <si>
    <t>RO Hye-Min</t>
  </si>
  <si>
    <t>BOLE Ilze</t>
  </si>
  <si>
    <t>SMIRNOVA Aliaksandra</t>
  </si>
  <si>
    <t>BURITICA SALAZAR Laura Maria</t>
  </si>
  <si>
    <t>READE Milly</t>
  </si>
  <si>
    <t>KIM Suyeon</t>
  </si>
  <si>
    <t>KIM Hyuna</t>
  </si>
  <si>
    <t>WILLIAMS Kirsten</t>
  </si>
  <si>
    <t>LI Meng</t>
  </si>
  <si>
    <t>DUBAN Ash</t>
  </si>
  <si>
    <t>KIM Bomi</t>
  </si>
  <si>
    <t>VAN NIEKERK Danielle</t>
  </si>
  <si>
    <t>HERRERA TERAN Danna</t>
  </si>
  <si>
    <t>MOI Sonja</t>
  </si>
  <si>
    <t>SOLOVYEVA Anzhela</t>
  </si>
  <si>
    <t>SANDY Phoebe</t>
  </si>
  <si>
    <t>LUND Victoria</t>
  </si>
  <si>
    <t>NAPHOM Thipphawan</t>
  </si>
  <si>
    <t>AGUIRRE Mathilde</t>
  </si>
  <si>
    <t>RICHA Rosa</t>
  </si>
  <si>
    <t>DARABANT-HUSANU Noelle-Priscilla</t>
  </si>
  <si>
    <t>ABDULLAEVA Shahnoza</t>
  </si>
  <si>
    <t>PATOUILLET Marie</t>
  </si>
  <si>
    <t>DA COSTA Gabriela</t>
  </si>
  <si>
    <t>HERMANSEN Emma</t>
  </si>
  <si>
    <t>SCOTT ROMAN Mariela</t>
  </si>
  <si>
    <t>CHAN Lok Yin</t>
  </si>
  <si>
    <t>ISHINAKA Aoi</t>
  </si>
  <si>
    <t>GIBI Binilamol</t>
  </si>
  <si>
    <t>LO Siu Yee</t>
  </si>
  <si>
    <t>TIMOTHY Richael</t>
  </si>
  <si>
    <t>RODRIGUES MARINHO Lara</t>
  </si>
  <si>
    <t>K Sneha</t>
  </si>
  <si>
    <t>ZAMRI Aisyah Nabihah</t>
  </si>
  <si>
    <t>BISHNOI Shivam</t>
  </si>
  <si>
    <t>KAUFMANN Doriane</t>
  </si>
  <si>
    <t>NORHISHAM Fatin Noryasminajwa</t>
  </si>
  <si>
    <t>BASANDRAI Bhavika</t>
  </si>
  <si>
    <t>TAULER LORENZO Nuria</t>
  </si>
  <si>
    <t>RADADI Ambre</t>
  </si>
  <si>
    <t>LYLYK Kiara</t>
  </si>
  <si>
    <t>GUEGAN Laura</t>
  </si>
  <si>
    <t>JUDD Belle</t>
  </si>
  <si>
    <t>BISHNOI Nikita</t>
  </si>
  <si>
    <t>SIMONSON Holly</t>
  </si>
  <si>
    <t>PRIMEAU Penelope</t>
  </si>
  <si>
    <t>BASTERAH Hayley</t>
  </si>
  <si>
    <t>LEBRETON Madeline</t>
  </si>
  <si>
    <t>BURNS Paige</t>
  </si>
  <si>
    <t>DASILVA Stephanie</t>
  </si>
  <si>
    <t>WATSON Mackenzie</t>
  </si>
  <si>
    <t>SHARPE Llori</t>
  </si>
  <si>
    <t>SZABÓ Zsófia</t>
  </si>
  <si>
    <t>AHAČIČ Ana</t>
  </si>
  <si>
    <t>LUTSYK Anna</t>
  </si>
  <si>
    <t>AUERBACH-LIND Laura</t>
  </si>
  <si>
    <t>NILSSEN Birgitte Andersen</t>
  </si>
  <si>
    <t>ŽIBERT Ema</t>
  </si>
  <si>
    <t>KAPOTT Szonja</t>
  </si>
  <si>
    <t>SUŠNIK Tjaša</t>
  </si>
  <si>
    <t>JENSEN Marita</t>
  </si>
  <si>
    <t>TÚRI Anna</t>
  </si>
  <si>
    <t>HÉRINCS Diána Letti</t>
  </si>
  <si>
    <t>TIRCSI Andrea</t>
  </si>
  <si>
    <t>PEEPITHA KUNAWI Theola</t>
  </si>
  <si>
    <t>SUDHAKARAN Athulya K</t>
  </si>
  <si>
    <t>PRIATNA Anatasya</t>
  </si>
  <si>
    <t>RAMANTI Mutiara</t>
  </si>
  <si>
    <t>KAVALIOVA Hanna</t>
  </si>
  <si>
    <t>FARSHCHUK Snizhana</t>
  </si>
  <si>
    <t>K R Varshini</t>
  </si>
  <si>
    <t>HAWA Camara</t>
  </si>
  <si>
    <t>WEINBERG Gali</t>
  </si>
  <si>
    <t>YAMAMOTO Sakura</t>
  </si>
  <si>
    <t>JALALIYEH Seyedehmaryam</t>
  </si>
  <si>
    <t>KRAUT Cecilia</t>
  </si>
  <si>
    <t>GORINI Sara</t>
  </si>
  <si>
    <t>MAJNOUNI Parisa</t>
  </si>
  <si>
    <t>O BRIEN Caoimhe</t>
  </si>
  <si>
    <t>TURPEINEN Iida</t>
  </si>
  <si>
    <t>YADAV Shravya</t>
  </si>
  <si>
    <t>SASANIAN Fatemeh</t>
  </si>
  <si>
    <t>OLEJNICZAK Zuzanna</t>
  </si>
  <si>
    <t>KORAKI Anna</t>
  </si>
  <si>
    <t>VARGAS VELASQUEZ Melissa</t>
  </si>
  <si>
    <t>NURMINEN Kaarina</t>
  </si>
  <si>
    <t>BONETTI Giorgia</t>
  </si>
  <si>
    <t>SUMITHRA V</t>
  </si>
  <si>
    <t>SARRON Maylis</t>
  </si>
  <si>
    <t>KELLEY Kate</t>
  </si>
  <si>
    <t>ESTEBAN FERNANDEZ Carolina</t>
  </si>
  <si>
    <t>RODRIGUEZ GONZALEZ Melissa</t>
  </si>
  <si>
    <t>VETRYCHENKO Elizaveta</t>
  </si>
  <si>
    <t>ABDELRAHMAN Salma</t>
  </si>
  <si>
    <t>MEDVEĎOVÁ Tereza</t>
  </si>
  <si>
    <t>BILAL Fatma</t>
  </si>
  <si>
    <t>ALONSO DOMINGUEZ Sandra</t>
  </si>
  <si>
    <t>PACHSHENKO Svetlana</t>
  </si>
  <si>
    <t>AYOUNG Clementina</t>
  </si>
  <si>
    <t>MOHAMED Mariam</t>
  </si>
  <si>
    <t>THITJAN Piyathida</t>
  </si>
  <si>
    <t>LOPEZ ALVAREZ Karold Adriana</t>
  </si>
  <si>
    <t>KASMI Tefaha Lydia</t>
  </si>
  <si>
    <t>VAN DER POLS Sandy</t>
  </si>
  <si>
    <t>BARRETO CACERES Selene</t>
  </si>
  <si>
    <t>KOVÁCS Petra</t>
  </si>
  <si>
    <t>BAHRAMI Tahoura</t>
  </si>
  <si>
    <t>KAMONKHON Sarocha</t>
  </si>
  <si>
    <t>MOHD FUAD Siti Nur Adibah Akma</t>
  </si>
  <si>
    <t>ADRIAANSEN Maud</t>
  </si>
  <si>
    <t>GOMEZ Jasmin Evangelina</t>
  </si>
  <si>
    <t>LIANG Siqing</t>
  </si>
  <si>
    <t>MOHAMAD FAUZI Nurul Najwa</t>
  </si>
  <si>
    <t>IVANTSOVA Maria</t>
  </si>
  <si>
    <t>HOARE Angela</t>
  </si>
  <si>
    <t>CAVAS OLMOS Elena</t>
  </si>
  <si>
    <t>PIPCHANKOVA Yuliya</t>
  </si>
  <si>
    <t>VALENTINO Manon</t>
  </si>
  <si>
    <t>ANISIMOVA Valeriia</t>
  </si>
  <si>
    <t>PUJOL MUÑOZ Cristina</t>
  </si>
  <si>
    <t>SHARHA Olena</t>
  </si>
  <si>
    <t>LI Yingxin</t>
  </si>
  <si>
    <t>WANG Man</t>
  </si>
  <si>
    <t>ZAICHUK Valeriia</t>
  </si>
  <si>
    <t>BOURBEAU Luce</t>
  </si>
  <si>
    <t>GRIMAUD Océane</t>
  </si>
  <si>
    <t>MAILLARD Esme</t>
  </si>
  <si>
    <t>PETRICOLA Emily</t>
  </si>
  <si>
    <t>ALMIRA Findra</t>
  </si>
  <si>
    <t>MARCHENA MEDINA Ana Cristina</t>
  </si>
  <si>
    <t>ARIEANTI Caputri</t>
  </si>
  <si>
    <t>ANNAKKE Angellia</t>
  </si>
  <si>
    <t>UHLAENDER Katie</t>
  </si>
  <si>
    <t>KUUSINEN Miisa</t>
  </si>
  <si>
    <t>WHEELER Jennifer</t>
  </si>
  <si>
    <t>GIAMPANI Maria Ioanna</t>
  </si>
  <si>
    <t>HAYTHORNE Dayna</t>
  </si>
  <si>
    <t>LATRIGLIA ALARCON Maria Valentina</t>
  </si>
  <si>
    <t>KANGAS Minna-Maria</t>
  </si>
  <si>
    <t>BOYENGER Cj</t>
  </si>
  <si>
    <t>NEENAN Jennifer</t>
  </si>
  <si>
    <t>PASTUH Diana</t>
  </si>
  <si>
    <t>DE MORAES BARBOSA MAIRA HENDI</t>
  </si>
  <si>
    <t>HORNE Ciara</t>
  </si>
  <si>
    <t>RINCON MONZON Valentina</t>
  </si>
  <si>
    <t>JÄPÖLÄ Anna-Maria</t>
  </si>
  <si>
    <t>HOLLAND Annabell</t>
  </si>
  <si>
    <t>PRYYMA Sofya</t>
  </si>
  <si>
    <t>PELKONEN-MUTANEN Mari</t>
  </si>
  <si>
    <t>LAGUNA Emily</t>
  </si>
  <si>
    <t>DE OLIVEIRA LUZIA TATIANNE</t>
  </si>
  <si>
    <t>MARTZ Rebecca</t>
  </si>
  <si>
    <t>LENTINI Nicole</t>
  </si>
  <si>
    <t>SAMOILENKO Olena</t>
  </si>
  <si>
    <t>SÁNCHEZ BORGES Mailin</t>
  </si>
  <si>
    <t>CHEKINA Aleksandra</t>
  </si>
  <si>
    <t>ROZYNSKA Nikola</t>
  </si>
  <si>
    <t>KUSUMA Santia Tri</t>
  </si>
  <si>
    <t>LAURANCE Typhaine</t>
  </si>
  <si>
    <t>DELLA GIUSTINA RAFAELLA</t>
  </si>
  <si>
    <t>WACHI Emi</t>
  </si>
  <si>
    <t>SMITH Kate</t>
  </si>
  <si>
    <t>JOUNIER Lucie</t>
  </si>
  <si>
    <t>FOX Orla</t>
  </si>
  <si>
    <t>SEMENOVA Iryna</t>
  </si>
  <si>
    <t>PARET PEINTRE Maeva</t>
  </si>
  <si>
    <t>TIGHE Laura</t>
  </si>
  <si>
    <t>PAULY Brenna</t>
  </si>
  <si>
    <t>METALNYKOVA Inna</t>
  </si>
  <si>
    <t>GEORGE Kathryn</t>
  </si>
  <si>
    <t>SWAN Callie</t>
  </si>
  <si>
    <t>KONONENKO Valeriia</t>
  </si>
  <si>
    <t>CLOUARD Pauline</t>
  </si>
  <si>
    <t>COTTER Imogen</t>
  </si>
  <si>
    <t>FLYNN Emily</t>
  </si>
  <si>
    <t>HUGHES Hilary</t>
  </si>
  <si>
    <t>NÍ REACHTAGÁIN Claire</t>
  </si>
  <si>
    <t>MOLOVSTVOVA Valentina</t>
  </si>
  <si>
    <t>CAPEWELL Deborah</t>
  </si>
  <si>
    <t>FAGAN Susan</t>
  </si>
  <si>
    <t>GURNEY Matilda</t>
  </si>
  <si>
    <t>ASHWORTH Georgia</t>
  </si>
  <si>
    <t>MOORE Lucy</t>
  </si>
  <si>
    <t>DOBBINS Melanie</t>
  </si>
  <si>
    <t>CHAMBERS Amanda</t>
  </si>
  <si>
    <t>MAYNARD Rebecca</t>
  </si>
  <si>
    <t>SUTTON Philippa</t>
  </si>
  <si>
    <t>BLAIS Marie Soleil</t>
  </si>
  <si>
    <t>SOMNET Jupha</t>
  </si>
  <si>
    <t>ŠEVČÍKOVÁ Petra</t>
  </si>
  <si>
    <t>TOLNAI Zsanett</t>
  </si>
  <si>
    <t>SALAZAR VAZQUEZ Lizbeth Yarely</t>
  </si>
  <si>
    <t>PLANIČKOVÁ Eva</t>
  </si>
  <si>
    <t>WALKER Sarah</t>
  </si>
  <si>
    <t>LANGE Alina</t>
  </si>
  <si>
    <t>GERARD Helene</t>
  </si>
  <si>
    <t>PETERS Johanna</t>
  </si>
  <si>
    <t>JAKUBOVSKAJA Kristina</t>
  </si>
  <si>
    <t>DRYSDALE Larissa</t>
  </si>
  <si>
    <t>DUVAL Eugénie</t>
  </si>
  <si>
    <t>KATSALI Amalia</t>
  </si>
  <si>
    <t>NAGIRNA Ganna</t>
  </si>
  <si>
    <t>FERREIRA SALES Kathleen Caroline</t>
  </si>
  <si>
    <t>LE BRIS Cecilia</t>
  </si>
  <si>
    <t>GILGEN Jamie</t>
  </si>
  <si>
    <t>MANGERTSEDER Sofie</t>
  </si>
  <si>
    <t>CASTANEDA Elizabeth</t>
  </si>
  <si>
    <t>JASINSKA Edyta</t>
  </si>
  <si>
    <t>SOTO Jazmín</t>
  </si>
  <si>
    <t>YANG Lili</t>
  </si>
  <si>
    <t>LEHIKOINEN Pia</t>
  </si>
  <si>
    <t>LEE Cintia</t>
  </si>
  <si>
    <t>RASMUSSEN Sarah</t>
  </si>
  <si>
    <t>ALIEKSIEIEVA Viktoria</t>
  </si>
  <si>
    <t>EKLUND Karoliina</t>
  </si>
  <si>
    <t>DESYLVA Aubrie</t>
  </si>
  <si>
    <t>GIOVANNETTI Sara</t>
  </si>
  <si>
    <t>SINTAL Valina</t>
  </si>
  <si>
    <t>SIRYACHENKO Oksana</t>
  </si>
  <si>
    <t>LYOVINA Anastasiya</t>
  </si>
  <si>
    <t>BIDALI Olga-Mixaela</t>
  </si>
  <si>
    <t>EL HIYANI Fatima Zahra</t>
  </si>
  <si>
    <t>BENJAMIN Aimee</t>
  </si>
  <si>
    <t>BARROSO Micaela Belen</t>
  </si>
  <si>
    <t>BIDYALUXMI Devi</t>
  </si>
  <si>
    <t>SATPUTE Rutuja</t>
  </si>
  <si>
    <t>VAN KAMPEN Hannah</t>
  </si>
  <si>
    <t>AKTER Shilpi</t>
  </si>
  <si>
    <t>HAMMER Sarah</t>
  </si>
  <si>
    <t>SAARINEN Anna-Mari</t>
  </si>
  <si>
    <t>DRUYTS Lenny</t>
  </si>
  <si>
    <t>RADZICKA Natalia</t>
  </si>
  <si>
    <t>LAY Kirsti</t>
  </si>
  <si>
    <t>WOJTYRA Malgorzata</t>
  </si>
  <si>
    <t>KOSAKA Tomoko</t>
  </si>
  <si>
    <t>VANDENBULCKE Jesse</t>
  </si>
  <si>
    <t>ROWSELL-SHAND Joanna</t>
  </si>
  <si>
    <t>ARRIECHE PALENCIA Daryorie Coromoto</t>
  </si>
  <si>
    <t>VASEL KOSAK Ana Rafaela</t>
  </si>
  <si>
    <t>RATAJCZAK Alicja</t>
  </si>
  <si>
    <t>PADILLA María Fernanda</t>
  </si>
  <si>
    <t>ZEGERS Kato</t>
  </si>
  <si>
    <t>DROZDEK Agata</t>
  </si>
  <si>
    <t>GOMIS SIFRE Maria</t>
  </si>
  <si>
    <t>ONUCHINA Viktoria</t>
  </si>
  <si>
    <t>KOBAYASHI Riko</t>
  </si>
  <si>
    <t>TETRICK Jennifer</t>
  </si>
  <si>
    <t>WINDER Ruth</t>
  </si>
  <si>
    <t>KARAS Corrie</t>
  </si>
  <si>
    <t>TAMAYO Lauren</t>
  </si>
  <si>
    <t>STUMHOFER Gretchen</t>
  </si>
  <si>
    <t>BRUDERER COFINO Nicolle</t>
  </si>
  <si>
    <t>ALBERT Heather</t>
  </si>
  <si>
    <t>JOCHEMS Sigrid</t>
  </si>
  <si>
    <t>BORGES Caroline</t>
  </si>
  <si>
    <t>PAZ ROBLES Maria Fernanda</t>
  </si>
  <si>
    <t>WOLFAARDT Elfriede</t>
  </si>
  <si>
    <t>VERHAEST Sara</t>
  </si>
  <si>
    <t>STROUBOULI Danae</t>
  </si>
  <si>
    <t>OSSA VELOZA Paula Andrea</t>
  </si>
  <si>
    <t>BROWN Laura</t>
  </si>
  <si>
    <t>SATIZABAL Heleanys</t>
  </si>
  <si>
    <t>MARQUES Andrea</t>
  </si>
  <si>
    <t>ZHANG Feng</t>
  </si>
  <si>
    <t>SANABRIA PUERTO Angie Liliana</t>
  </si>
  <si>
    <t>GARCIA GIL Luz Samara</t>
  </si>
  <si>
    <t>OUELLETTE Catherine</t>
  </si>
  <si>
    <t>DE SALLES PENTEADO PROENÇA Paula</t>
  </si>
  <si>
    <t>PINZON PERILLA Liliana Catalina</t>
  </si>
  <si>
    <t>DENIPOTI Maria Julia</t>
  </si>
  <si>
    <t>LAAKKONEN Tuulikki</t>
  </si>
  <si>
    <t>DESSUREAULT Catherine</t>
  </si>
  <si>
    <t>GUENTHER Allie</t>
  </si>
  <si>
    <t>WATTERS Ellen</t>
  </si>
  <si>
    <t>CONEY Sarah</t>
  </si>
  <si>
    <t>GILLARD Allyson</t>
  </si>
  <si>
    <t>POIDEVIN Sara</t>
  </si>
  <si>
    <t>SHIN Jieun</t>
  </si>
  <si>
    <t>STEWART Lucinda</t>
  </si>
  <si>
    <t>MCMULLEN Rylee</t>
  </si>
  <si>
    <t>ANDERSON Alli</t>
  </si>
  <si>
    <t>MEENAKSHI Meenakshi</t>
  </si>
  <si>
    <t>TALBOT Josie</t>
  </si>
  <si>
    <t>MACDONALD Nicola</t>
  </si>
  <si>
    <t>LIAU Elizabeth Le Min</t>
  </si>
  <si>
    <t>NYO Ci Hui</t>
  </si>
  <si>
    <t>SCHWEINBERGER Kathrin</t>
  </si>
  <si>
    <t>PERKINS Flora</t>
  </si>
  <si>
    <t>KRUM Ida</t>
  </si>
  <si>
    <t>BRANDWAGT Maaike</t>
  </si>
  <si>
    <t>GARZÓN Abril Guadalupe</t>
  </si>
  <si>
    <t>KUZMINA Marina</t>
  </si>
  <si>
    <t>NĚMCOVÁ Barbora</t>
  </si>
  <si>
    <t>SUTTON Sophie</t>
  </si>
  <si>
    <t>JENČUŠOVÁ Nora</t>
  </si>
  <si>
    <t>PERNOLLET Aurore</t>
  </si>
  <si>
    <t>GUAJARDO CORNEJO Daniela</t>
  </si>
  <si>
    <t>SZALINSKA Tamara</t>
  </si>
  <si>
    <t>ROXO Beatriz</t>
  </si>
  <si>
    <t>BASH DUBINSKI Ori</t>
  </si>
  <si>
    <t>VAN DER MOLEN Yuli</t>
  </si>
  <si>
    <t>FULLER Haylee</t>
  </si>
  <si>
    <t>RUTECKI Julianna</t>
  </si>
  <si>
    <t>BARTONÍKOVÁ Veronika</t>
  </si>
  <si>
    <t>ALBERT BOSCH Ainara</t>
  </si>
  <si>
    <t>GREVE Cristina Irma</t>
  </si>
  <si>
    <t>ESTELLA LUMBRERAS Ana</t>
  </si>
  <si>
    <t>LISTER Grace</t>
  </si>
  <si>
    <t>RUNTOVÁ Hanka</t>
  </si>
  <si>
    <t>KÄMPFERT Isabel</t>
  </si>
  <si>
    <t>HEJHALOVÁ Dagmar</t>
  </si>
  <si>
    <t>BASÁROVÁ Katarína</t>
  </si>
  <si>
    <t>YAZDANI Somayeh</t>
  </si>
  <si>
    <t>YASHCHENKO Tetiana</t>
  </si>
  <si>
    <t>MASDAL Thea</t>
  </si>
  <si>
    <t>HARTYCHOVÁ Nicole</t>
  </si>
  <si>
    <t>SMEKAL Finja</t>
  </si>
  <si>
    <t>BIROŠOVÁ Tereza</t>
  </si>
  <si>
    <t>CASTAÑO QUINTERO Elizabeth</t>
  </si>
  <si>
    <t>HEITZMANN Dorothea</t>
  </si>
  <si>
    <t>KOLYZHUK Anna</t>
  </si>
  <si>
    <t>DIABELKOVÁ Alena</t>
  </si>
  <si>
    <t>KOYUN Keziban</t>
  </si>
  <si>
    <t>DOLE Tahlia</t>
  </si>
  <si>
    <t>TZUR Maayan</t>
  </si>
  <si>
    <t>LEE Joohee</t>
  </si>
  <si>
    <t>WROBLEWSKA Maja</t>
  </si>
  <si>
    <t>ELMURODOVA Mohinabonu</t>
  </si>
  <si>
    <t>YULDASHEVA Sevinch</t>
  </si>
  <si>
    <t>POMARES Cindy</t>
  </si>
  <si>
    <t>AGUIRRE MANGUE Maribel Roxana</t>
  </si>
  <si>
    <t>BEKAR Azize</t>
  </si>
  <si>
    <t>LEU Lorena</t>
  </si>
  <si>
    <t>DIJKSMAN Tessa</t>
  </si>
  <si>
    <t>DIAZ ESPINOZA Leonor</t>
  </si>
  <si>
    <t>NENADOVIC Kristina</t>
  </si>
  <si>
    <t>ESCOBAR GRANDA Kimberly Dahiana</t>
  </si>
  <si>
    <t>STEVENSON Elizabeth</t>
  </si>
  <si>
    <t>KIM Minjeong</t>
  </si>
  <si>
    <t>LUTRO Amalie</t>
  </si>
  <si>
    <t>MILLER Lotte</t>
  </si>
  <si>
    <t>ANDERSON Solbjørk</t>
  </si>
  <si>
    <t>YEONG Zhen Yi</t>
  </si>
  <si>
    <t>STETTLER Janice</t>
  </si>
  <si>
    <t>CASETTA Ana Paula</t>
  </si>
  <si>
    <t>WITTEVRONGEL Lani</t>
  </si>
  <si>
    <t>JESUS Liliana</t>
  </si>
  <si>
    <t>CUI Yuhang</t>
  </si>
  <si>
    <t>VAN DER WOLF Babette</t>
  </si>
  <si>
    <t>GARCIA DONOSO Camila</t>
  </si>
  <si>
    <t>MORENO DURAN Wilmarys Del Valle</t>
  </si>
  <si>
    <t>WINTER Elisa</t>
  </si>
  <si>
    <t>VILLAMIZAR VARON Karen</t>
  </si>
  <si>
    <t>KIM Hyowon</t>
  </si>
  <si>
    <t>BOBNAR Nika</t>
  </si>
  <si>
    <t>SÁRY Boglárka</t>
  </si>
  <si>
    <t>WILL Keira</t>
  </si>
  <si>
    <t>TAROUDA Mio</t>
  </si>
  <si>
    <t>PEDROSA Diana</t>
  </si>
  <si>
    <t>SCHOPPE Olivia</t>
  </si>
  <si>
    <t>SAIFULNIZAM Khairunnisa Aleeya</t>
  </si>
  <si>
    <t>GOMEZ OSORIO Mariana</t>
  </si>
  <si>
    <t>STUZHUK Kristina</t>
  </si>
  <si>
    <t>RYF Corina</t>
  </si>
  <si>
    <t>LI Kseniya</t>
  </si>
  <si>
    <t>MORENO OSSOWSKY Ainhoa</t>
  </si>
  <si>
    <t>MAES Sara</t>
  </si>
  <si>
    <t>MULHERN Amelia</t>
  </si>
  <si>
    <t>CENT Marit</t>
  </si>
  <si>
    <t>SUBIABRE SUBIABRE Fernanda</t>
  </si>
  <si>
    <t>NORMAN Noor Mastura</t>
  </si>
  <si>
    <t>LOUW Lize-Ann</t>
  </si>
  <si>
    <t>SVOZIL Anna</t>
  </si>
  <si>
    <t>GARCIA SANCHEZ Laura</t>
  </si>
  <si>
    <t>SONG Minji</t>
  </si>
  <si>
    <t>STRÄULI Alessia</t>
  </si>
  <si>
    <t>KRZESLAK Natalia</t>
  </si>
  <si>
    <t>RASHED Shaikha</t>
  </si>
  <si>
    <t>JÄHRIG Fabienne</t>
  </si>
  <si>
    <t>NARUMI Ayaka</t>
  </si>
  <si>
    <t>MAHFUZ TOLDI Marcella</t>
  </si>
  <si>
    <t>D´HONT Silke</t>
  </si>
  <si>
    <t>VAN ROOIJEN Eline</t>
  </si>
  <si>
    <t>MAUREIRA CORREA Katerine</t>
  </si>
  <si>
    <t>NARANJO HENAO Luisa Fernanda</t>
  </si>
  <si>
    <t>SHIMANSKA Irina</t>
  </si>
  <si>
    <t>KOLESAVA Anastasiya</t>
  </si>
  <si>
    <t>BØHM Marit Fjellanger</t>
  </si>
  <si>
    <t>FRAGNIÈRE Fantine</t>
  </si>
  <si>
    <t>LALLEMANT Lara</t>
  </si>
  <si>
    <t>LUST Bianca</t>
  </si>
  <si>
    <t>TUSINT Carla</t>
  </si>
  <si>
    <t>TRACKA Maja</t>
  </si>
  <si>
    <t>FISCHER Heather</t>
  </si>
  <si>
    <t>MCALLISTER Maria</t>
  </si>
  <si>
    <t>PARK Doyoung</t>
  </si>
  <si>
    <t>ABDRAKHMANOVA Karina</t>
  </si>
  <si>
    <t>SIGMUND Marla</t>
  </si>
  <si>
    <t>STERN Léa</t>
  </si>
  <si>
    <t>LOWRY Maddison</t>
  </si>
  <si>
    <t>VAN BELLE Lisa</t>
  </si>
  <si>
    <t>LATRIGLIA ALARCON Maria Paula</t>
  </si>
  <si>
    <t>SUKHOREBRIK Ulyana</t>
  </si>
  <si>
    <t>KROCHMAĹOVÁ Sára</t>
  </si>
  <si>
    <t>BONZANINI Rachele</t>
  </si>
  <si>
    <t>VASQUEZ AMAYA Natalia</t>
  </si>
  <si>
    <t>CHEREAU Clémence</t>
  </si>
  <si>
    <t>BYBERG Tuva</t>
  </si>
  <si>
    <t>TESSIER Océane</t>
  </si>
  <si>
    <t>JACOLINO Emeline</t>
  </si>
  <si>
    <t>RAUWERDA Kaitlyn</t>
  </si>
  <si>
    <t>ARENDT Franzi</t>
  </si>
  <si>
    <t>CAYA Autumn</t>
  </si>
  <si>
    <t>PASTUSZEK Paulina</t>
  </si>
  <si>
    <t>ISHIDA Akari</t>
  </si>
  <si>
    <t>GAILLARD Anaelle</t>
  </si>
  <si>
    <t>MORALES PEREZ Almudena</t>
  </si>
  <si>
    <t>FERNANDES SILVA Janildes</t>
  </si>
  <si>
    <t>WUERR Astrid</t>
  </si>
  <si>
    <t>LE DEUNFF Marie Morgane</t>
  </si>
  <si>
    <t>THREELS Yilla</t>
  </si>
  <si>
    <t>LANTZSCH Selma</t>
  </si>
  <si>
    <t>CHYLINSKA Zuzanna</t>
  </si>
  <si>
    <t>CASTILLO MURILLO Laura Sofia</t>
  </si>
  <si>
    <t>BATES Hayley</t>
  </si>
  <si>
    <t>LICHOSYT Agata</t>
  </si>
  <si>
    <t>RABAZYNSKA Eliza</t>
  </si>
  <si>
    <t>MEIER Jessica</t>
  </si>
  <si>
    <t>BOUWERS Lisa</t>
  </si>
  <si>
    <t>WALDHOFF Lea</t>
  </si>
  <si>
    <t>MARCKS Claudia</t>
  </si>
  <si>
    <t>SAVI Prisca</t>
  </si>
  <si>
    <t>SNIEDERS Monique</t>
  </si>
  <si>
    <t>MROZ Kamila</t>
  </si>
  <si>
    <t>LEIA GENIS Leia</t>
  </si>
  <si>
    <t>RYBKIEWICZ Laura</t>
  </si>
  <si>
    <t>ABE Karin</t>
  </si>
  <si>
    <t>GARCIA MUÑOZ Lucia</t>
  </si>
  <si>
    <t>BERTOLINI Matilde</t>
  </si>
  <si>
    <t>BAKER Dylan</t>
  </si>
  <si>
    <t>CARMONA OROZCO Natalia</t>
  </si>
  <si>
    <t>HARDEN Elizabeth</t>
  </si>
  <si>
    <t>RÖHRICHT Lara</t>
  </si>
  <si>
    <t>WESTERGAARD Clara</t>
  </si>
  <si>
    <t>CARDONA VANEGAS Manuela</t>
  </si>
  <si>
    <t>GEORGI Pfeiffer</t>
  </si>
  <si>
    <t>ERNEST Happiness</t>
  </si>
  <si>
    <t>VILLALON SANCHEZ Aranza</t>
  </si>
  <si>
    <t>WALLACH Gali</t>
  </si>
  <si>
    <t>EICKHOF Juliet</t>
  </si>
  <si>
    <t>AN Seonjin</t>
  </si>
  <si>
    <t>BASH Orat</t>
  </si>
  <si>
    <t>SIMÃO Laura</t>
  </si>
  <si>
    <t>MORA PARRA Araceli</t>
  </si>
  <si>
    <t>MARTYNOVA Gyunel</t>
  </si>
  <si>
    <t>JANG Juae</t>
  </si>
  <si>
    <t>SNAUWAERT Yara</t>
  </si>
  <si>
    <t>BORGES Nicolle Wendy</t>
  </si>
  <si>
    <t>ZELINOVÁ Vladimíra</t>
  </si>
  <si>
    <t>PEREIRA Joana</t>
  </si>
  <si>
    <t>HAINES Dharlia</t>
  </si>
  <si>
    <t>WATTS Emily</t>
  </si>
  <si>
    <t>FROLOVA Natalia</t>
  </si>
  <si>
    <t>TAMEZ ESCAMILLA Sofia</t>
  </si>
  <si>
    <t>BOULAIS Flavie</t>
  </si>
  <si>
    <t>BLANCO CALBET Iurani</t>
  </si>
  <si>
    <t>POLEGATCH Ana Paula</t>
  </si>
  <si>
    <t>OH Hyeonji</t>
  </si>
  <si>
    <t>VALADEZ ORTIZ Mariana</t>
  </si>
  <si>
    <t>VELYCHKO Kateryna</t>
  </si>
  <si>
    <t>BIEBER Helena</t>
  </si>
  <si>
    <t>WILKINSON Anna</t>
  </si>
  <si>
    <t>LEE Yeonkyeong</t>
  </si>
  <si>
    <t>MARTINEZ MIÑARRO Katia</t>
  </si>
  <si>
    <t>JACKSON Yasmin</t>
  </si>
  <si>
    <t>CARR Isla</t>
  </si>
  <si>
    <t>RÜTZOU Mia Sofie</t>
  </si>
  <si>
    <t>VASILYEVA Diana</t>
  </si>
  <si>
    <t>KIM Minhwa</t>
  </si>
  <si>
    <t>CASTAÑEDA VILLARREAL Melanie</t>
  </si>
  <si>
    <t>STEPANOVA Daria</t>
  </si>
  <si>
    <t>PARK Suin</t>
  </si>
  <si>
    <t>BATTLE Claire</t>
  </si>
  <si>
    <t>PARNHAM Charlotte</t>
  </si>
  <si>
    <t>NO Yunseo</t>
  </si>
  <si>
    <t>HERROS GOMEZ Ana Marina</t>
  </si>
  <si>
    <t>CHUNG-ORR Katarina</t>
  </si>
  <si>
    <t>LUKASHENKO Anastasia</t>
  </si>
  <si>
    <t>BANDARENKA Aliaksandra</t>
  </si>
  <si>
    <t>NELSON Lucy</t>
  </si>
  <si>
    <t>CAPELLA FLORIT Margalida</t>
  </si>
  <si>
    <t>COWAN Celia</t>
  </si>
  <si>
    <t>PORTER Erin</t>
  </si>
  <si>
    <t>GRUMAND Kristina</t>
  </si>
  <si>
    <t>AYROUD Kathryn</t>
  </si>
  <si>
    <t>TRITSCH Balladyne</t>
  </si>
  <si>
    <t>HARVEY Amanda</t>
  </si>
  <si>
    <t>ZAKHARKINA Valeriya</t>
  </si>
  <si>
    <t>DAHLIN Kelly</t>
  </si>
  <si>
    <t>MORENO BENITEZ Sara</t>
  </si>
  <si>
    <t>ROSILLO MARCHANTE Marta</t>
  </si>
  <si>
    <t>PADILLA PEÑUELA Adriana</t>
  </si>
  <si>
    <t>GOLAYEVA Valeria</t>
  </si>
  <si>
    <t>ARCHIBASOVA Elizaveta</t>
  </si>
  <si>
    <t>HOLM Mikka</t>
  </si>
  <si>
    <t>ILINA Kristina</t>
  </si>
  <si>
    <t>RYTSEVA Alena</t>
  </si>
  <si>
    <t>LENAERS Jade</t>
  </si>
  <si>
    <t>CASAS BONILLA Ana Teresa</t>
  </si>
  <si>
    <t>PEÑA TREVIÑO Ana Cecilia</t>
  </si>
  <si>
    <t>GUTIERREZ RAMOS Emilia</t>
  </si>
  <si>
    <t>AHUMADA RIQUELME Denisse</t>
  </si>
  <si>
    <t>NOVOLODSKAIA Mariya</t>
  </si>
  <si>
    <t>DŽERENGOVÁ Sabina</t>
  </si>
  <si>
    <t>MEDRANO ILIZARBE Romina Maribel</t>
  </si>
  <si>
    <t>BOTERO LOPEZ Erika Milena</t>
  </si>
  <si>
    <t>KULYNYCH Olha</t>
  </si>
  <si>
    <t>CAMERON Claire</t>
  </si>
  <si>
    <t>DUEÑAS GOMEZ Yesi Tatiana</t>
  </si>
  <si>
    <t>ORJUELA GALINDO Tatiana</t>
  </si>
  <si>
    <t>ALIEKSIEIEVA Viktoriia</t>
  </si>
  <si>
    <t>GOERGEN Océane</t>
  </si>
  <si>
    <t>SIYAHIAN Sajedeh</t>
  </si>
  <si>
    <t>NIKFAR Parmida</t>
  </si>
  <si>
    <t>VAN SCHOOR Kelsey</t>
  </si>
  <si>
    <t>STELLING Victoria</t>
  </si>
  <si>
    <t>KRASKO Anhelina</t>
  </si>
  <si>
    <t>HARVEY Cleo</t>
  </si>
  <si>
    <t>HEIGL Nadja</t>
  </si>
  <si>
    <t>SAGAN Anna</t>
  </si>
  <si>
    <t>ZAPATA MORA Barbara</t>
  </si>
  <si>
    <t>HOEBANCKX Daphnée</t>
  </si>
  <si>
    <t>OSSIM Akpeiil</t>
  </si>
  <si>
    <t>PECHERSKIKH Anastasiia</t>
  </si>
  <si>
    <t>SAIFUTDINOVA Natalya</t>
  </si>
  <si>
    <t>JONES Ashlee</t>
  </si>
  <si>
    <t>DANFORD Georgia</t>
  </si>
  <si>
    <t>SANGUINETI Ilaria</t>
  </si>
  <si>
    <t>LABUSCHAGNE Lenka</t>
  </si>
  <si>
    <t>SAN ROMAN VILLALBA Adriana</t>
  </si>
  <si>
    <t>WHITEHOUSE Georgia</t>
  </si>
  <si>
    <t>VARGAS ATEHORTUA Carolina</t>
  </si>
  <si>
    <t>ROSSELLO COLL Maria</t>
  </si>
  <si>
    <t>KING Cara</t>
  </si>
  <si>
    <t>TOLEMISSOVA Assem</t>
  </si>
  <si>
    <t>PRADA RODRIGUEZ Marynes Chiquinquira</t>
  </si>
  <si>
    <t>LOPEZ OCAMPO Maria</t>
  </si>
  <si>
    <t>KENT Elizabeth</t>
  </si>
  <si>
    <t>DE RITER Samantha</t>
  </si>
  <si>
    <t>GUEVARA LEON Luisa Alejandra</t>
  </si>
  <si>
    <t>NAKAGAWA Yuri</t>
  </si>
  <si>
    <t>LUKACHUK Solomiia</t>
  </si>
  <si>
    <t>VARENYK Maryna</t>
  </si>
  <si>
    <t>BALAEVA Sofia</t>
  </si>
  <si>
    <t>MANTOVANI Aurora</t>
  </si>
  <si>
    <t>MARREL Jessie</t>
  </si>
  <si>
    <t>LEMOINE Léa</t>
  </si>
  <si>
    <t>PAYET Elisa</t>
  </si>
  <si>
    <t>TONELLI Elisa</t>
  </si>
  <si>
    <t>KUTSENKO Anastasiia</t>
  </si>
  <si>
    <t>LEVCHENKO Viktoria</t>
  </si>
  <si>
    <t>STRELTSOVA Galina</t>
  </si>
  <si>
    <t>COLARD Marion</t>
  </si>
  <si>
    <t>FABER Claire</t>
  </si>
  <si>
    <t>ROJAS GUTIERREZ Maria Fernanda</t>
  </si>
  <si>
    <t>GRISHECHKO Viktoriya</t>
  </si>
  <si>
    <t>KANEEVA Daria</t>
  </si>
  <si>
    <t>DOROKHINA Nadezhda</t>
  </si>
  <si>
    <t>STESHINA Alexandra</t>
  </si>
  <si>
    <t>BEKENOVA Kristina</t>
  </si>
  <si>
    <t>AGUIRRE MANGUE Marib</t>
  </si>
  <si>
    <t>LEUNG Hoi Wah</t>
  </si>
  <si>
    <t>GARCIA OCASIO Iraida</t>
  </si>
  <si>
    <t>MUDRAYA Evgenia</t>
  </si>
  <si>
    <t>SHARPE Amelia</t>
  </si>
  <si>
    <t>BEATTY Alijah</t>
  </si>
  <si>
    <t>SOM NET Jupha</t>
  </si>
  <si>
    <t>VANNER Claudia</t>
  </si>
  <si>
    <t>GU Sungeun</t>
  </si>
  <si>
    <t>LUO Liping</t>
  </si>
  <si>
    <t>WOLFRAM Vanessa</t>
  </si>
  <si>
    <t>HERRERA MARIN Estefania</t>
  </si>
  <si>
    <t>NONTASIN Chanpeng</t>
  </si>
  <si>
    <t>LOZANO RAMIREZ Laura Camila</t>
  </si>
  <si>
    <t>DOCHERTY Anna</t>
  </si>
  <si>
    <t>QUINLAN Hannah</t>
  </si>
  <si>
    <t>COLMENARES COLMENARES Yeny Lorena</t>
  </si>
  <si>
    <t>SHACKLEY Anna</t>
  </si>
  <si>
    <t>SUNTIAN Pingyue</t>
  </si>
  <si>
    <t>SIERRA CANADILLA Arlenis</t>
  </si>
  <si>
    <t>DZEDZIKAVA Anastasiya</t>
  </si>
  <si>
    <t>FARIA Beatriz</t>
  </si>
  <si>
    <t>VIANA Carina</t>
  </si>
  <si>
    <t>YAROSHENKO Viktoriya</t>
  </si>
  <si>
    <t>JEON Miyeon</t>
  </si>
  <si>
    <t>SUN Yuan</t>
  </si>
  <si>
    <t>CARNES Brooke</t>
  </si>
  <si>
    <t>COSTA Maria</t>
  </si>
  <si>
    <t>SHENG Yan</t>
  </si>
  <si>
    <t>ROBARDS Lauren</t>
  </si>
  <si>
    <t>VAN 'T GELOOF Maria Apolonia</t>
  </si>
  <si>
    <t>MCDERMOTT Ellen</t>
  </si>
  <si>
    <t>NAKAMURA Aika</t>
  </si>
  <si>
    <t>HAINES Jade</t>
  </si>
  <si>
    <t>SVARINSKA Lina</t>
  </si>
  <si>
    <t>SOONIK Kristel Sandra</t>
  </si>
  <si>
    <t>GIELKENS Esmée</t>
  </si>
  <si>
    <t>OSOVINA Kseniia</t>
  </si>
  <si>
    <t>SHYSHLIANNIKAVA Darya</t>
  </si>
  <si>
    <t>SCHNEIDER Skylar</t>
  </si>
  <si>
    <t>UKPESERAYE Ese Lovina</t>
  </si>
  <si>
    <t>KUTSER Indra</t>
  </si>
  <si>
    <t>CHOU Hsuan</t>
  </si>
  <si>
    <t>BRICEÑO JIMENEZ Maria Elena</t>
  </si>
  <si>
    <t>JASKULSKA Marta</t>
  </si>
  <si>
    <t>SVANHOLMER Tusnelda</t>
  </si>
  <si>
    <t>VAN NECK Melissa</t>
  </si>
  <si>
    <t>HERRERA TERAN Ariadna Tais</t>
  </si>
  <si>
    <t>PAULETT BUSTAMANTE Angie Marielle</t>
  </si>
  <si>
    <t>PATINSKAITĖ Paulina</t>
  </si>
  <si>
    <t>ROSA Patrícia</t>
  </si>
  <si>
    <t>PREZIOSO Maria Alejandra</t>
  </si>
  <si>
    <t>WANG Yu Lun</t>
  </si>
  <si>
    <t>HALAMEK Stephanie</t>
  </si>
  <si>
    <t>MARCUS Rosemary</t>
  </si>
  <si>
    <t>RUKAITĖ Gabija</t>
  </si>
  <si>
    <t>PILZ Estefania Sibila</t>
  </si>
  <si>
    <t>CSENAR Lisa</t>
  </si>
  <si>
    <t>ROZMAN Putri Rabi'atul Nisa</t>
  </si>
  <si>
    <t>HERNÁNDEZ DELGADO Ana</t>
  </si>
  <si>
    <t>GOROSTIZA ULLOA Aroa</t>
  </si>
  <si>
    <t>NAKATOMI Shoko</t>
  </si>
  <si>
    <t>GAMMIE Megan</t>
  </si>
  <si>
    <t>MCLENNAN Liliana</t>
  </si>
  <si>
    <t>GUAN Siyu</t>
  </si>
  <si>
    <t>SOTO LOPEZ Jasmin Gabriela</t>
  </si>
  <si>
    <t>MULLER Valeria</t>
  </si>
  <si>
    <t>MUN Hyeseon</t>
  </si>
  <si>
    <t>LUKYANOVA Lolita</t>
  </si>
  <si>
    <t>MENESES GONZALEZ Jessenia Alejandra</t>
  </si>
  <si>
    <t>BENATO Taise Maiara</t>
  </si>
  <si>
    <t>SILVA SODRE PEREIRA Marcella</t>
  </si>
  <si>
    <t>BAUERNFEIND Ricarda</t>
  </si>
  <si>
    <t>KASPER Romy</t>
  </si>
  <si>
    <t>SAUTEBIN Marie-Lise</t>
  </si>
  <si>
    <t>WOLLASTON Nina</t>
  </si>
  <si>
    <t>TURIENZO Carolina</t>
  </si>
  <si>
    <t>MARTINEZ HERNANDEZ Neftali Sharazan</t>
  </si>
  <si>
    <t>POSSE Ludmila</t>
  </si>
  <si>
    <t>VERBEEK Britt</t>
  </si>
  <si>
    <t>HARGREAVES Samantha</t>
  </si>
  <si>
    <t>LIU Dexiang</t>
  </si>
  <si>
    <t>KHAKIMOVA Alina</t>
  </si>
  <si>
    <t>KIM Yu Ri</t>
  </si>
  <si>
    <t>RONCANCIO CABRA Claudia Angelica</t>
  </si>
  <si>
    <t>DOUGLAS Maddison</t>
  </si>
  <si>
    <t>GRANIZAL FERNANDEZ Fabiana Andrea</t>
  </si>
  <si>
    <t>DE GRAAF Michelle</t>
  </si>
  <si>
    <t>KOKAS Janine</t>
  </si>
  <si>
    <t>HUMELT Weronika</t>
  </si>
  <si>
    <t>BESLER Micaiah</t>
  </si>
  <si>
    <t>DROBYSHEVA Olga</t>
  </si>
  <si>
    <t>SACCIO Zoe</t>
  </si>
  <si>
    <t>FISCHER Lisa</t>
  </si>
  <si>
    <t>CHEN Zhanmei</t>
  </si>
  <si>
    <t>DAYANA Arutyunyan</t>
  </si>
  <si>
    <t>CARRASCO VILLALBA Paula Andrea</t>
  </si>
  <si>
    <t>CUENCA SALAZAR Elena</t>
  </si>
  <si>
    <t>FERNANDEZ VERAS Juana</t>
  </si>
  <si>
    <t>PARKINSON Eva</t>
  </si>
  <si>
    <t>LIPIEJKO Karolina</t>
  </si>
  <si>
    <t>RATHMANN Maxie</t>
  </si>
  <si>
    <t>STARIKOVA Elena</t>
  </si>
  <si>
    <t>PEIXIAO Wu</t>
  </si>
  <si>
    <t>PIRAHOVA Anastasiya</t>
  </si>
  <si>
    <t>LAHAYE Lucie</t>
  </si>
  <si>
    <t>MORSHEAD Danielle</t>
  </si>
  <si>
    <t>KANG Chaelyn</t>
  </si>
  <si>
    <t>DE LIMA Andheara</t>
  </si>
  <si>
    <t>ZHANG Mingzhu</t>
  </si>
  <si>
    <t>ANTIPOVA Angelina</t>
  </si>
  <si>
    <t>GOLEC Joanna</t>
  </si>
  <si>
    <t>SCHÜTZ Eleonora</t>
  </si>
  <si>
    <t>WESOLOWSKA Marta</t>
  </si>
  <si>
    <t>ZHANG Yifan</t>
  </si>
  <si>
    <t>CHUYANKOVA Hanna</t>
  </si>
  <si>
    <t>KIM Nayeon</t>
  </si>
  <si>
    <t>NARVAEZ RODRIGUEZ Sindra Bibiana</t>
  </si>
  <si>
    <t>BERG OSTERGAARD Line</t>
  </si>
  <si>
    <t>GREEN Emma</t>
  </si>
  <si>
    <t>GAO Na</t>
  </si>
  <si>
    <t>PUGACHEVA Anastasia</t>
  </si>
  <si>
    <t>VENTKER Lydia</t>
  </si>
  <si>
    <t>SCHOENEMEYER Lotta</t>
  </si>
  <si>
    <t>ZHU Jing</t>
  </si>
  <si>
    <t>WINDER Fiona</t>
  </si>
  <si>
    <t>DUCUARA ACEVEDO Jennifer Tatiana</t>
  </si>
  <si>
    <t>AZUMA LOBO Adriana</t>
  </si>
  <si>
    <t>BLOEM Judith</t>
  </si>
  <si>
    <t>LI Hanqing</t>
  </si>
  <si>
    <t>SILANDE Laura</t>
  </si>
  <si>
    <t>SEMPERE Luisa</t>
  </si>
  <si>
    <t>MA Yin Yu</t>
  </si>
  <si>
    <t>FAIZULINA Gulnara</t>
  </si>
  <si>
    <t>KIERAT Wiktoria</t>
  </si>
  <si>
    <t>FUCHS Valentina</t>
  </si>
  <si>
    <t>DAYA Tha</t>
  </si>
  <si>
    <t>GALVANI Letizia</t>
  </si>
  <si>
    <t>BRNICEVIC Aurora</t>
  </si>
  <si>
    <t>KUZNETSOVA Elizaveta</t>
  </si>
  <si>
    <t>ISHIGAMI Yuno</t>
  </si>
  <si>
    <t>CHIRKOVA Sofia</t>
  </si>
  <si>
    <t>CUSHEN Julia</t>
  </si>
  <si>
    <t>LEONHARDT Paula</t>
  </si>
  <si>
    <t>IKEGAMI Akari</t>
  </si>
  <si>
    <t>SHEN Xinxin</t>
  </si>
  <si>
    <t>VILLARET RECHE Esther</t>
  </si>
  <si>
    <t>GORDEEVA Daria</t>
  </si>
  <si>
    <t>UVAROVA Marina</t>
  </si>
  <si>
    <t>SPOOR Winanda</t>
  </si>
  <si>
    <t>UDALOVA Alena</t>
  </si>
  <si>
    <t>HOOLWERF Cathalijne</t>
  </si>
  <si>
    <t>SCHUITEMAKER Lily</t>
  </si>
  <si>
    <t>AIDAT Mauryne</t>
  </si>
  <si>
    <t>BETZ Svenja</t>
  </si>
  <si>
    <t>SUZUKI Honoka</t>
  </si>
  <si>
    <t>QUINONES Melanie</t>
  </si>
  <si>
    <t>STEFFENHAGEN Diana</t>
  </si>
  <si>
    <t>MÜLLER Jasmin</t>
  </si>
  <si>
    <t>AU Hoi Man</t>
  </si>
  <si>
    <t>VOEVODINA Darya</t>
  </si>
  <si>
    <t>YAÑEZ BAUTISTA Laura Daniela</t>
  </si>
  <si>
    <t>MARENDRA Magh Firotika</t>
  </si>
  <si>
    <t>HEFFERNAN Chloe</t>
  </si>
  <si>
    <t>VANDENBROUCKE Saartje</t>
  </si>
  <si>
    <t>DOMINGUEZ MASAGUE Yudelmis</t>
  </si>
  <si>
    <t>WILSON Kate</t>
  </si>
  <si>
    <t>CULLING Alice</t>
  </si>
  <si>
    <t>CALLANDER Rhona</t>
  </si>
  <si>
    <t>KALASHEEVA Tatiana</t>
  </si>
  <si>
    <t>AHMAD JUMRY Nur Azrenna</t>
  </si>
  <si>
    <t>SMITH Angela</t>
  </si>
  <si>
    <t>RUSO Karin</t>
  </si>
  <si>
    <t>SCOTT Makenzie</t>
  </si>
  <si>
    <t>UPEGUI QUEVEDO Carolina</t>
  </si>
  <si>
    <t>SHEN Hui</t>
  </si>
  <si>
    <t>ŽUPERKAITĖ Erika</t>
  </si>
  <si>
    <t>RODRIGUES Raquel</t>
  </si>
  <si>
    <t>CARRUIDO Andrea</t>
  </si>
  <si>
    <t>DESMOND Emma</t>
  </si>
  <si>
    <t>PUSTOVALOVA Alena</t>
  </si>
  <si>
    <t>WEI Xiaoqing</t>
  </si>
  <si>
    <t>GOLOVASTOVA Ekaterina</t>
  </si>
  <si>
    <t>FINDROVÁ Mariana</t>
  </si>
  <si>
    <t>PAREDES MARTINEZ Constanza Victoria</t>
  </si>
  <si>
    <t>FERNBACH Laura</t>
  </si>
  <si>
    <t>MARKUS Kelly</t>
  </si>
  <si>
    <t>BAEZA CARRASCO Paula</t>
  </si>
  <si>
    <t>HUMAN Ronet</t>
  </si>
  <si>
    <t>GEDRAITYTĖ Akvile</t>
  </si>
  <si>
    <t>TAYLOR Sawyer</t>
  </si>
  <si>
    <t>PIATROUSKAYA Katsiaryna</t>
  </si>
  <si>
    <t>RAGUSA Katia</t>
  </si>
  <si>
    <t>OYARZO MANRIQUEZ Carolina Andrea</t>
  </si>
  <si>
    <t>DOLAN Lauren</t>
  </si>
  <si>
    <t>ŠIKAILOVAITĖ Ona</t>
  </si>
  <si>
    <t>HERRERA LOPEZ Alejandra Valentina</t>
  </si>
  <si>
    <t>CASTRIQUE Alana</t>
  </si>
  <si>
    <t>NERLO Aurela</t>
  </si>
  <si>
    <t>ZOTEEVA Alena</t>
  </si>
  <si>
    <t>CAMACHO TORRES Giselle Guadalupe</t>
  </si>
  <si>
    <t>WILSON Jennifer</t>
  </si>
  <si>
    <t>ZHOU Xie</t>
  </si>
  <si>
    <t>OSHURKOVA Elizaveta</t>
  </si>
  <si>
    <t>ZHU Yufeng</t>
  </si>
  <si>
    <t>FARRANT Madison</t>
  </si>
  <si>
    <t>ALVAREZ TABARES Yesenia Maritza</t>
  </si>
  <si>
    <t>HERNÁNDEZ HUITZIL Gloria</t>
  </si>
  <si>
    <t>LU Mei</t>
  </si>
  <si>
    <t>ITO Yui</t>
  </si>
  <si>
    <t>DALGAARD Rikke</t>
  </si>
  <si>
    <t>CASTILLO MUÑOZ Alejandra Macarena</t>
  </si>
  <si>
    <t>VANDEWALLE Isabel</t>
  </si>
  <si>
    <t>LACH Marta</t>
  </si>
  <si>
    <t>KOGUCHI Kanae</t>
  </si>
  <si>
    <t>YAMELNYTSKA Mariia</t>
  </si>
  <si>
    <t>FONSECA Barbara</t>
  </si>
  <si>
    <t>FISHER-BLACK Niamh</t>
  </si>
  <si>
    <t>KASENOVA Karina</t>
  </si>
  <si>
    <t>FERNBACH Lisa</t>
  </si>
  <si>
    <t>FORTIN Emilie</t>
  </si>
  <si>
    <t>SHIMABUKURO Yoko</t>
  </si>
  <si>
    <t>RIFFEL Christa</t>
  </si>
  <si>
    <t>DA SILVA Silvia Augusta</t>
  </si>
  <si>
    <t>ORENGO LLACER Mireia</t>
  </si>
  <si>
    <t>ABASOVA Natalia</t>
  </si>
  <si>
    <t>NASCIMENTO BATISTA Beatriz</t>
  </si>
  <si>
    <t>PASKO Anastasiya</t>
  </si>
  <si>
    <t>IMAZ CORNAGO Amaia</t>
  </si>
  <si>
    <t>LE HUITOUZE SERO Fanny</t>
  </si>
  <si>
    <t>LIU Zixin</t>
  </si>
  <si>
    <t>CUNERT Jasmin</t>
  </si>
  <si>
    <t>OURLIAC Eva</t>
  </si>
  <si>
    <t>BOLLELLA Allie</t>
  </si>
  <si>
    <t>MINASIAN Karine</t>
  </si>
  <si>
    <t>MERTZ Nicole</t>
  </si>
  <si>
    <t>FAURE Fleur</t>
  </si>
  <si>
    <t>COMPARAT Claire Lise</t>
  </si>
  <si>
    <t>CLARKE Lindsay</t>
  </si>
  <si>
    <t>KONDO Erika</t>
  </si>
  <si>
    <t>KANTSYBER Maria</t>
  </si>
  <si>
    <t>SAVONOVA Ekaterina</t>
  </si>
  <si>
    <t>O'NEILL Courtney</t>
  </si>
  <si>
    <t>DUBAN Ashley</t>
  </si>
  <si>
    <t>SPEROTTO Maria Vittoria</t>
  </si>
  <si>
    <t>FARABELLO SUHR Mariela Antone</t>
  </si>
  <si>
    <t>JANKAUSKAITĖ Kristina</t>
  </si>
  <si>
    <t>MORENO AVELLA Karol Julieth</t>
  </si>
  <si>
    <t>SUN Tianpingyue</t>
  </si>
  <si>
    <t>TRČKOVÁ Daniela</t>
  </si>
  <si>
    <t>GIGANTE Sarah</t>
  </si>
  <si>
    <t>BUBNER Janine</t>
  </si>
  <si>
    <t>DUPONT Emmanuelle</t>
  </si>
  <si>
    <t>VALIEVA Viktoria</t>
  </si>
  <si>
    <t>ALIEVA Leila</t>
  </si>
  <si>
    <t>FOURNIER Roxane</t>
  </si>
  <si>
    <t>CERVANTES TRUJILLO Idarys</t>
  </si>
  <si>
    <t>PHANG Ching Zhen Grace</t>
  </si>
  <si>
    <t>LUO Xiaoling</t>
  </si>
  <si>
    <t>HALYK Diana</t>
  </si>
  <si>
    <t>MCKINNIREY Danielle</t>
  </si>
  <si>
    <t>MIDELET Alphanie</t>
  </si>
  <si>
    <t>RUSSELL Ellie</t>
  </si>
  <si>
    <t>STEPANOVA Polina</t>
  </si>
  <si>
    <t>SOMRAT Phetdarin</t>
  </si>
  <si>
    <t>DŽERENGOVÁ Barbora</t>
  </si>
  <si>
    <t>KANTI Dorottya</t>
  </si>
  <si>
    <t>BASTIDEHKHARGHANI Parastoo</t>
  </si>
  <si>
    <t>VOLK Monica</t>
  </si>
  <si>
    <t>BRONZINI Giorgia</t>
  </si>
  <si>
    <t>GOODSON Heidi</t>
  </si>
  <si>
    <t>RABBIT Travis</t>
  </si>
  <si>
    <t>HUANG Li</t>
  </si>
  <si>
    <t>NOSOVA Kristina</t>
  </si>
  <si>
    <t>GONCHAROVA Elizaveta</t>
  </si>
  <si>
    <t>ITO Mao</t>
  </si>
  <si>
    <t>MARTÍNEZ Mariana</t>
  </si>
  <si>
    <t>NAKAI Ayako</t>
  </si>
  <si>
    <t>DUTRIAUX Fiona</t>
  </si>
  <si>
    <t>ORVISKÁ Jana</t>
  </si>
  <si>
    <t>CORTES UGARTE Franchesca</t>
  </si>
  <si>
    <t>MALAKHOVA Lidia</t>
  </si>
  <si>
    <t>IAVARONE-SCHNIDER Pascale</t>
  </si>
  <si>
    <t>GERBER Jessica</t>
  </si>
  <si>
    <t>VARGAS VILLAMIL Lorena Maria</t>
  </si>
  <si>
    <t>PANÁCKOVÁ Petra</t>
  </si>
  <si>
    <t>COELHO FERREIRA Camila</t>
  </si>
  <si>
    <t>SOARES Rita</t>
  </si>
  <si>
    <t>RUIZ VENEGAS Paula Andrea</t>
  </si>
  <si>
    <t>VAN DER MEULEN Kaat</t>
  </si>
  <si>
    <t>PALTAROKAITĖ ŽIdrune</t>
  </si>
  <si>
    <t>BURCH Selina</t>
  </si>
  <si>
    <t>RUAN Yuemin</t>
  </si>
  <si>
    <t>PEÑUELA MARTINEZ Diana Carolina</t>
  </si>
  <si>
    <t>EGOROVA Daria</t>
  </si>
  <si>
    <t>SACHET Iris</t>
  </si>
  <si>
    <t>IVANIUK Maryna</t>
  </si>
  <si>
    <t>SON Eunju</t>
  </si>
  <si>
    <t>SEPULVEDA PEÑALOZA Khamila</t>
  </si>
  <si>
    <t>TIAN Yuanyuan</t>
  </si>
  <si>
    <t>KIM Okhui</t>
  </si>
  <si>
    <t>JUCEVICIUTE Gabriele</t>
  </si>
  <si>
    <t>SHAUCHENKA Maryna</t>
  </si>
  <si>
    <t>TOVAR SALGADO Luz Adriana</t>
  </si>
  <si>
    <t>DROKINA Viktoria</t>
  </si>
  <si>
    <t>BROUGHTON Charlotte</t>
  </si>
  <si>
    <t>LI Jiaqi</t>
  </si>
  <si>
    <t>BEAUDOIN Emily</t>
  </si>
  <si>
    <t>WIASAK Rebecca</t>
  </si>
  <si>
    <t>ZHENG Chao</t>
  </si>
  <si>
    <t>LUTHER Hilary</t>
  </si>
  <si>
    <t>FENOLL ALBALADEJO Natalia</t>
  </si>
  <si>
    <t>FRANCO CABEZAS Claudia Viviana</t>
  </si>
  <si>
    <t>GOTZEVA Ivana</t>
  </si>
  <si>
    <t>GONG Xingyu</t>
  </si>
  <si>
    <t>TSYMBALYUK Kseniia</t>
  </si>
  <si>
    <t>ZHENG Dandan</t>
  </si>
  <si>
    <t>DEESE Marayah</t>
  </si>
  <si>
    <t>TILLETT Emily</t>
  </si>
  <si>
    <t>BUITENHUIS Babette</t>
  </si>
  <si>
    <t>STEPANOVA Aleksandra</t>
  </si>
  <si>
    <t>MOTAVITA DUARTE Luisa Fernanda</t>
  </si>
  <si>
    <t>FENART Ophelie</t>
  </si>
  <si>
    <t>MIN Geumju</t>
  </si>
  <si>
    <t>CHOI Jihye</t>
  </si>
  <si>
    <t>DOSEDĚLOVÁ Tereza</t>
  </si>
  <si>
    <t>RYU Seigi</t>
  </si>
  <si>
    <t>MEJIAS GARCIA Marlies</t>
  </si>
  <si>
    <t>TREBAITE Ausrine</t>
  </si>
  <si>
    <t>TSUKAGOSHI Sakura</t>
  </si>
  <si>
    <t>WHITE Holly</t>
  </si>
  <si>
    <t>MAZUREVICIUTE Edita</t>
  </si>
  <si>
    <t>LEE Aejung</t>
  </si>
  <si>
    <t>PARK Annasley</t>
  </si>
  <si>
    <t>CHILTON Emma</t>
  </si>
  <si>
    <t>MUNDY Jessica</t>
  </si>
  <si>
    <t>MOHAMAD AZMAN Nurul Alissa</t>
  </si>
  <si>
    <t>CRETTI Claudia</t>
  </si>
  <si>
    <t>CESAR SALAZAR Jennifer</t>
  </si>
  <si>
    <t>GUZMAN CADENA Angy Carolina</t>
  </si>
  <si>
    <t>ŠIMORA Andrea</t>
  </si>
  <si>
    <t>MALTESE Michela</t>
  </si>
  <si>
    <t>COLBORNE Henrietta</t>
  </si>
  <si>
    <t>KOEDOODER Vera</t>
  </si>
  <si>
    <t>SANABRIA SANCHEZ Ana Cristina</t>
  </si>
  <si>
    <t>MATTHEY Crystel</t>
  </si>
  <si>
    <t>HERRRERA LOPEZ Alejandra Valentina</t>
  </si>
  <si>
    <t>JING Yali</t>
  </si>
  <si>
    <t>BASTIANELLI Marta</t>
  </si>
  <si>
    <t>DABROWSKA Patrycja</t>
  </si>
  <si>
    <t>LU Xiuyan</t>
  </si>
  <si>
    <t>LEMUS GUERRERO Gabriela</t>
  </si>
  <si>
    <t>JANUŠÍKOVÁ Nina</t>
  </si>
  <si>
    <t>JOVAIŠYTÉ Justina</t>
  </si>
  <si>
    <t>MIAO Wei</t>
  </si>
  <si>
    <t>LEON Ariadna Roxana</t>
  </si>
  <si>
    <t>ZENG Mengyao</t>
  </si>
  <si>
    <t>PATIÑO BEDOYA Paula Andrea</t>
  </si>
  <si>
    <t>KIM Bobae</t>
  </si>
  <si>
    <t>QI Jingyu</t>
  </si>
  <si>
    <t>BASSO Laura</t>
  </si>
  <si>
    <t>KEITH Alysha</t>
  </si>
  <si>
    <t>VAICYTÉ Kotryna</t>
  </si>
  <si>
    <t>HANSEN Louise</t>
  </si>
  <si>
    <t>SOKOVNINA Natalya</t>
  </si>
  <si>
    <t>SEPULVEDA DURAN Lady Johana</t>
  </si>
  <si>
    <t>CLOAREC Marie-Laure</t>
  </si>
  <si>
    <t>ETO Rikako</t>
  </si>
  <si>
    <t>ZIMMERMANN Meret</t>
  </si>
  <si>
    <t>FRASER Elyse</t>
  </si>
  <si>
    <t>STEGVILAITÉ Regina</t>
  </si>
  <si>
    <t>KLEMENT Melanie</t>
  </si>
  <si>
    <t>NAKAHARA Yasue</t>
  </si>
  <si>
    <t>LOWTHER Melissa</t>
  </si>
  <si>
    <t>SCHEIDEGGER Julia</t>
  </si>
  <si>
    <t>BOOGAARD Maaike</t>
  </si>
  <si>
    <t>LI Jingyao</t>
  </si>
  <si>
    <t>SCHNEEBERGER Eléa</t>
  </si>
  <si>
    <t>GERSTÄCKER Lena-Marie</t>
  </si>
  <si>
    <t>TAKADA Nao</t>
  </si>
  <si>
    <t>YURAITIS Yekaterina</t>
  </si>
  <si>
    <t>BARTELLONI Beatrice</t>
  </si>
  <si>
    <t>EHRLER Désirée</t>
  </si>
  <si>
    <t>BAUMANN Chrystelle</t>
  </si>
  <si>
    <t>STAPPENBELT Nadia</t>
  </si>
  <si>
    <t>SCHNIDER Pascale</t>
  </si>
  <si>
    <t>JENKINS Tessa</t>
  </si>
  <si>
    <t>KLOTZ Sandra</t>
  </si>
  <si>
    <t>BEX Nathalie</t>
  </si>
  <si>
    <t>STOREY Sarah</t>
  </si>
  <si>
    <t>KERR Michaela</t>
  </si>
  <si>
    <t>LI Ying Tong</t>
  </si>
  <si>
    <t>CARAPETO Natacha</t>
  </si>
  <si>
    <t>SUN Yuanyuan</t>
  </si>
  <si>
    <t>BREITENFELLNER Katja</t>
  </si>
  <si>
    <t>LV Ping</t>
  </si>
  <si>
    <t>NANNI Giulia</t>
  </si>
  <si>
    <t>PRANKERD Katie</t>
  </si>
  <si>
    <t>CHEN Siyu</t>
  </si>
  <si>
    <t>CANVELLI Vania</t>
  </si>
  <si>
    <t>ROBSON Christine</t>
  </si>
  <si>
    <t>ZHURAVLEVA Anastasiia</t>
  </si>
  <si>
    <t>REGHUNATHAN Amritha</t>
  </si>
  <si>
    <t>REYES Javiera</t>
  </si>
  <si>
    <t>GALARZA Esther</t>
  </si>
  <si>
    <t>SIGMOND Elli</t>
  </si>
  <si>
    <t>JAKUBONYTÉ Ieva</t>
  </si>
  <si>
    <t>TSCHÜMPERLIN Elma</t>
  </si>
  <si>
    <t>BUCHER Carmen</t>
  </si>
  <si>
    <t>VAN BAARLE Ashlynn</t>
  </si>
  <si>
    <t>WITHERS Rachael</t>
  </si>
  <si>
    <t>WUNDERSITZ Elissa</t>
  </si>
  <si>
    <t>GAUMNITZ Stephanie</t>
  </si>
  <si>
    <t>WILLIAMSON Sophie</t>
  </si>
  <si>
    <t>VILLALON SANCHEZ Aranza Valentina</t>
  </si>
  <si>
    <t>PERRY Ruby</t>
  </si>
  <si>
    <t>WANG Wan Tong</t>
  </si>
  <si>
    <t>MOLICHEVA Irina</t>
  </si>
  <si>
    <t>RAGAŽINSKIENĖ Daiva</t>
  </si>
  <si>
    <t>HERNANDEZ Elizabeth</t>
  </si>
  <si>
    <t>JIN Di</t>
  </si>
  <si>
    <t>SAVILLE Bailey</t>
  </si>
  <si>
    <t>AHUMADA Denisse</t>
  </si>
  <si>
    <t>SEREIKAITE Vilija</t>
  </si>
  <si>
    <t>GOODALL Erin</t>
  </si>
  <si>
    <t>YEE TING Sek</t>
  </si>
  <si>
    <t>BONILLA Jessica</t>
  </si>
  <si>
    <t>SAYAGO FERNANDEZ Cristina</t>
  </si>
  <si>
    <t>KOJIMA Yoko</t>
  </si>
  <si>
    <t>TORRES BELTRAN Yeima</t>
  </si>
  <si>
    <t>GALICIA Emelyn</t>
  </si>
  <si>
    <t>PEREIRA DA SILVA Cristiane</t>
  </si>
  <si>
    <t>WU Chao Mei</t>
  </si>
  <si>
    <t>JUHASOVA Zuzana</t>
  </si>
  <si>
    <t>PROKOFIEVA Alena</t>
  </si>
  <si>
    <t>ANTONAVA Volha</t>
  </si>
  <si>
    <t>VEGA RODRIGUEZ Alejandra Eliza</t>
  </si>
  <si>
    <t>MEDINA Meiver</t>
  </si>
  <si>
    <t>VÉGHOVÁ Silvia</t>
  </si>
  <si>
    <t>PANIAGUA AREIZA Valentina</t>
  </si>
  <si>
    <t>PERRONE Marcia</t>
  </si>
  <si>
    <t>PIATROVSKAYA Katsiaryna</t>
  </si>
  <si>
    <t>LANG Mae</t>
  </si>
  <si>
    <t>VELAZCO FERNANDES Iliana Nathaly</t>
  </si>
  <si>
    <t>BÄUMLOVÁ Karin</t>
  </si>
  <si>
    <t>ZHAO Baofang</t>
  </si>
  <si>
    <t>MANTILLA Yina</t>
  </si>
  <si>
    <t>CANDIALE Wanifer</t>
  </si>
  <si>
    <t>BOTERO CADAVID Vanessa</t>
  </si>
  <si>
    <t>MAGNETTO ALLIETTA Daniela</t>
  </si>
  <si>
    <t>CAMERON Cassie</t>
  </si>
  <si>
    <t>KOTALOVÁ Veronika</t>
  </si>
  <si>
    <t>ZAMORA Jasmine</t>
  </si>
  <si>
    <t>FAGUA RAQUIRA Ana Milena</t>
  </si>
  <si>
    <t>NUNEZ Miryam</t>
  </si>
  <si>
    <t>WOODS Ashlyn</t>
  </si>
  <si>
    <t>BRONICKIENĖ Vaida</t>
  </si>
  <si>
    <t>JANG Jinha</t>
  </si>
  <si>
    <t>CIPRIANI Carmela</t>
  </si>
  <si>
    <t>MISSEL Riley</t>
  </si>
  <si>
    <t>CERVANTES Idanis</t>
  </si>
  <si>
    <t>FONT ALMARAL Miglay</t>
  </si>
  <si>
    <t>SHEPARD Amy</t>
  </si>
  <si>
    <t>TUGGLE Madison</t>
  </si>
  <si>
    <t>CASEBOLT Andrea</t>
  </si>
  <si>
    <t>JOHNSON Carol</t>
  </si>
  <si>
    <t>FERREIRA Joana</t>
  </si>
  <si>
    <t>SAITO Nozomi</t>
  </si>
  <si>
    <t>ROOS Birgitta</t>
  </si>
  <si>
    <t>MURZALINA Venera</t>
  </si>
  <si>
    <t>LANG Tea</t>
  </si>
  <si>
    <t>CORREA Ludy</t>
  </si>
  <si>
    <t>BUCHNEVA Anastasija</t>
  </si>
  <si>
    <t>POOLE Emma</t>
  </si>
  <si>
    <t>NOWOTARSKA Natalia</t>
  </si>
  <si>
    <t>SMORENBURG Cornelie</t>
  </si>
  <si>
    <t>MENDEZ VALLE Monica</t>
  </si>
  <si>
    <t>WILLIAMS Sarah</t>
  </si>
  <si>
    <t>KOPINSKA Monika</t>
  </si>
  <si>
    <t>SEIF Isabell</t>
  </si>
  <si>
    <t>CHIGRINA Polina</t>
  </si>
  <si>
    <t>XU Jienan</t>
  </si>
  <si>
    <t>LE Caiyue</t>
  </si>
  <si>
    <t>OKHRIMENKO Olga</t>
  </si>
  <si>
    <t>INEVATKINA Elizaveta</t>
  </si>
  <si>
    <t>DREIER Josefine</t>
  </si>
  <si>
    <t>KULIKOVA Tatiyana</t>
  </si>
  <si>
    <t>ABRAMOVA Maria</t>
  </si>
  <si>
    <t>NUTSALOVA Anastasia</t>
  </si>
  <si>
    <t>MACDONALD Alicia</t>
  </si>
  <si>
    <t>GRUBB Alice</t>
  </si>
  <si>
    <t>KABANOVA Iryna</t>
  </si>
  <si>
    <t>KUTSENKO Yana</t>
  </si>
  <si>
    <t>JIN Migyeong</t>
  </si>
  <si>
    <t>CHATER Katie</t>
  </si>
  <si>
    <t>CYWINSKA Paulina</t>
  </si>
  <si>
    <t>MIELNIK Natalia</t>
  </si>
  <si>
    <t>ARREOLA NAVARRO Graciela Adelaida</t>
  </si>
  <si>
    <t>SANTOS Patricia</t>
  </si>
  <si>
    <t>KAPP Morgan</t>
  </si>
  <si>
    <t>COMETI STOCCO Gimena</t>
  </si>
  <si>
    <t>RODRÍGUEZ Naira</t>
  </si>
  <si>
    <t>RAMOS Juleidy</t>
  </si>
  <si>
    <t>BENEDETTI VENTURELLA Julieta</t>
  </si>
  <si>
    <t>JOORIS Febe</t>
  </si>
  <si>
    <t>CARNES Isabelle</t>
  </si>
  <si>
    <t>PATRICK Chloe</t>
  </si>
  <si>
    <t>SUHARDI Haziatul Eisya</t>
  </si>
  <si>
    <t>HALL Francesca</t>
  </si>
  <si>
    <t>GONZALEZ RAMIREZ Karen</t>
  </si>
  <si>
    <t>NOVÁČKOVÁ Barbora</t>
  </si>
  <si>
    <t>PUYPE Laura</t>
  </si>
  <si>
    <t>GAUGAIN Heidi</t>
  </si>
  <si>
    <t>LONDOÑO RUIZ Valery</t>
  </si>
  <si>
    <t>TAYLOR Maddison</t>
  </si>
  <si>
    <t>CASTRO MARIN Natalia</t>
  </si>
  <si>
    <t>SHYMANSKA Iryna</t>
  </si>
  <si>
    <t>GRUDZINSKA Aleksandra</t>
  </si>
  <si>
    <t>ROBERTS Awen</t>
  </si>
  <si>
    <t>GINESTAR SIGNES Anna</t>
  </si>
  <si>
    <t>SHTRO Nina</t>
  </si>
  <si>
    <t>STELMACH Katarzyna</t>
  </si>
  <si>
    <t>CORSET Caitlin</t>
  </si>
  <si>
    <t>JESSETT Miriam</t>
  </si>
  <si>
    <t>RAMIREZ ROJO Yully Marcela</t>
  </si>
  <si>
    <t>SOLLBERGER Sara</t>
  </si>
  <si>
    <t>JAMIESON Ella</t>
  </si>
  <si>
    <t>PAGGEL Katharina</t>
  </si>
  <si>
    <t>POLAND Meis</t>
  </si>
  <si>
    <t>PADUCH Linda</t>
  </si>
  <si>
    <t>RICHARDS Lowri</t>
  </si>
  <si>
    <t>RAMSEY Holly</t>
  </si>
  <si>
    <t>MÄDER Thalea</t>
  </si>
  <si>
    <t>SHARP Isabel</t>
  </si>
  <si>
    <t>VEENHOVEN Nienke</t>
  </si>
  <si>
    <t>BALLHAUS Tasia</t>
  </si>
  <si>
    <t>MÜHLBACH Antonia</t>
  </si>
  <si>
    <t>MASNIK Lisa Marie</t>
  </si>
  <si>
    <t>CHILTON Emily</t>
  </si>
  <si>
    <t>HALSEY Sasha</t>
  </si>
  <si>
    <t>VASIC Maisy</t>
  </si>
  <si>
    <t>OLIVEIRA ALBERDI Izaro</t>
  </si>
  <si>
    <t>DONOSO ZUÑIGA Francisca</t>
  </si>
  <si>
    <t>ROCHA GUERRERO Mayra Del Rocio</t>
  </si>
  <si>
    <t>PAWSON Penny</t>
  </si>
  <si>
    <t>SCHMID Kaia</t>
  </si>
  <si>
    <t>VELAZQUEZ PEREZ Maria</t>
  </si>
  <si>
    <t>BOSKAMP Lente</t>
  </si>
  <si>
    <t>SHAW Eilidh</t>
  </si>
  <si>
    <t>BRAMELD Amber</t>
  </si>
  <si>
    <t>MAZON AHEDO Ane</t>
  </si>
  <si>
    <t>SILVA WYNANTS Paola Belén</t>
  </si>
  <si>
    <t>SIYAHAN Sajedeh</t>
  </si>
  <si>
    <t>URBAN Karolina</t>
  </si>
  <si>
    <t>STERN Morgan</t>
  </si>
  <si>
    <t>ALESSIO Camilla</t>
  </si>
  <si>
    <t>ISHIDA Yui</t>
  </si>
  <si>
    <t>KING Courtney</t>
  </si>
  <si>
    <t>FOX Samantha</t>
  </si>
  <si>
    <t>RUSAK Katsiaryna</t>
  </si>
  <si>
    <t>FILIPOVÁ Klára</t>
  </si>
  <si>
    <t>PUIATTI Martina</t>
  </si>
  <si>
    <t>CARRERO VASQUEZ Liseth</t>
  </si>
  <si>
    <t>SOUPEL Tatsiana</t>
  </si>
  <si>
    <t>MENDEZ MELGAREJO Irene</t>
  </si>
  <si>
    <t>HOUND Evelyn</t>
  </si>
  <si>
    <t>CHUYANKOVA Iryna</t>
  </si>
  <si>
    <t>BUCHATSKAYA Katsiaryna</t>
  </si>
  <si>
    <t>VERSHININA Nelli</t>
  </si>
  <si>
    <t>RUIZ Anabel</t>
  </si>
  <si>
    <t>BELKACEM BEN OUANANE Racha</t>
  </si>
  <si>
    <t>AKAEGBU Juliet</t>
  </si>
  <si>
    <t>FERRARA Sonia</t>
  </si>
  <si>
    <t>KARBALAEESADABAD Solmaz</t>
  </si>
  <si>
    <t>BENNETT Elizabeth</t>
  </si>
  <si>
    <t>THIANGKAEW Apinya</t>
  </si>
  <si>
    <t>ERIKSSON Lisa</t>
  </si>
  <si>
    <t>MARTIN MARTIN Sara</t>
  </si>
  <si>
    <t>AGUILA HERNANDEZ Julyn</t>
  </si>
  <si>
    <t>MEAKIN Emily</t>
  </si>
  <si>
    <t>ERATH Tanja</t>
  </si>
  <si>
    <t>SMITH Abi</t>
  </si>
  <si>
    <t>CATARZI Giorgia</t>
  </si>
  <si>
    <t>CUNDY Amy</t>
  </si>
  <si>
    <t>ELLIS Isabel</t>
  </si>
  <si>
    <t>KLIMSA Paulina Maxima</t>
  </si>
  <si>
    <t>MORROW Beth</t>
  </si>
  <si>
    <t>MANCIPE ABRIL Lizeth Paola</t>
  </si>
  <si>
    <t>CARDENAS FRANCO Paula Julieth</t>
  </si>
  <si>
    <t>GARCIA BUITRAGO Daniely Del Valle</t>
  </si>
  <si>
    <t>LEE LOPEZ Cynthia Eugenia</t>
  </si>
  <si>
    <t>COVRIG Ana Maria</t>
  </si>
  <si>
    <t>MAIA Melissa</t>
  </si>
  <si>
    <t>DE LEÓN Florinda</t>
  </si>
  <si>
    <t>ELBUSTO ARTEAGA Ainara</t>
  </si>
  <si>
    <t>TAVAKOLI Shiva</t>
  </si>
  <si>
    <t>SALEHIDASHKSAN Masoumeh</t>
  </si>
  <si>
    <t>ROWE Danielle</t>
  </si>
  <si>
    <t>PERRY Georgia</t>
  </si>
  <si>
    <t>MENDIVIL SOTO Yusseli</t>
  </si>
  <si>
    <t>SHARIFI Roghayeh</t>
  </si>
  <si>
    <t>VERHULST Gladys</t>
  </si>
  <si>
    <t>ROE Eileen</t>
  </si>
  <si>
    <t>KNETEMANN Roxane</t>
  </si>
  <si>
    <t>SHAURKA Alesia</t>
  </si>
  <si>
    <t>SNAPKOVA Karyna</t>
  </si>
  <si>
    <t>SEIGLE Amanda</t>
  </si>
  <si>
    <t>NUÑEZ VILLADEAMIGO Pilar</t>
  </si>
  <si>
    <t>MENDEZ GARCIA Laura</t>
  </si>
  <si>
    <t>KALINOUSKAYA Aksana</t>
  </si>
  <si>
    <t>SMITH Elena</t>
  </si>
  <si>
    <t>BIJWAARD Eva</t>
  </si>
  <si>
    <t>MUNOZ Sarah</t>
  </si>
  <si>
    <t>RODRIGUEZ SANCHEZ Gloria</t>
  </si>
  <si>
    <t>TACEY April</t>
  </si>
  <si>
    <t>BAIDAK Anna</t>
  </si>
  <si>
    <t>FRANCO Joy</t>
  </si>
  <si>
    <t>BASTIDA NATIVIDAD Lucia</t>
  </si>
  <si>
    <t>HALL Corrine</t>
  </si>
  <si>
    <t>MONKHOUSE Amy</t>
  </si>
  <si>
    <t>OJEDA RIVERA Leslye Alexandra</t>
  </si>
  <si>
    <t>LANE-WRIGHT Crystal</t>
  </si>
  <si>
    <t>WOOTTON Kate</t>
  </si>
  <si>
    <t>WATTERS Zoe</t>
  </si>
  <si>
    <t>CHEESMAN Laura</t>
  </si>
  <si>
    <t>KOVALEVA Alina</t>
  </si>
  <si>
    <t>LUKYANOVA Alina</t>
  </si>
  <si>
    <t>MUÑOZ VELA Maria Alexandra</t>
  </si>
  <si>
    <t>KONRADSEN Ida Victoria</t>
  </si>
  <si>
    <t>MARTINEZ BONAFE Cristina</t>
  </si>
  <si>
    <t>HENDERSON Anna</t>
  </si>
  <si>
    <t>AMONDARAIN GAZTAÑAGA Maddi</t>
  </si>
  <si>
    <t>SOLANO ROJAS Diana</t>
  </si>
  <si>
    <t>ALVAREZ Fanny</t>
  </si>
  <si>
    <t>DEW Monica</t>
  </si>
  <si>
    <t>BONNIN PALOU Maria Del Mar</t>
  </si>
  <si>
    <t>SUGAHARA Akane</t>
  </si>
  <si>
    <t>FERNANDES SILVA Clemilda</t>
  </si>
  <si>
    <t>LIU Yu</t>
  </si>
  <si>
    <t>WONG Melanie</t>
  </si>
  <si>
    <t>BARBE Victoire</t>
  </si>
  <si>
    <t>ZAMBON Fanny</t>
  </si>
  <si>
    <t>HILL Amy</t>
  </si>
  <si>
    <t>GROT Oxana</t>
  </si>
  <si>
    <t>ZAMORA ARRIZA Maria Nohemi</t>
  </si>
  <si>
    <t>KRASHEVSKAYA Yna</t>
  </si>
  <si>
    <t>BRAGINETS Veronika</t>
  </si>
  <si>
    <t>DEIGNAN Elizabeth</t>
  </si>
  <si>
    <t>VERHOEVEN Aurore</t>
  </si>
  <si>
    <t>BRUNOT GARAU Laura</t>
  </si>
  <si>
    <t>JARY Rachel</t>
  </si>
  <si>
    <t>CHARD Megan</t>
  </si>
  <si>
    <t>PRIOR Alana</t>
  </si>
  <si>
    <t>BRU CLOTET Cristina</t>
  </si>
  <si>
    <t>LEONET IRURETA Naia</t>
  </si>
  <si>
    <t>PESTANA Lauren</t>
  </si>
  <si>
    <t>HUGHES Gwenno</t>
  </si>
  <si>
    <t>LOUKILI Siham</t>
  </si>
  <si>
    <t>GIRALDO MARIN Daniela</t>
  </si>
  <si>
    <t>MENDEZ ORTIZ Monica Lorena</t>
  </si>
  <si>
    <t>GREEN Laurel</t>
  </si>
  <si>
    <t>TATCHEVA SILVA Karina</t>
  </si>
  <si>
    <t>WOODWORTH Jessica</t>
  </si>
  <si>
    <t>PONOMARENKO Kristina</t>
  </si>
  <si>
    <t>FIDANZA Arianna</t>
  </si>
  <si>
    <t>GUTIERREZ RUIZ Sheyla</t>
  </si>
  <si>
    <t>SANTOYO PEREZ Brenda Andrea</t>
  </si>
  <si>
    <t>REIS Daniela</t>
  </si>
  <si>
    <t>MCVITTY Keira</t>
  </si>
  <si>
    <t>FLORES Karen</t>
  </si>
  <si>
    <t>LOPES Beatriz</t>
  </si>
  <si>
    <t>MORENO Liliana</t>
  </si>
  <si>
    <t>GOMEZ FRANQUET Beatriu</t>
  </si>
  <si>
    <t>LOPES Andreia</t>
  </si>
  <si>
    <t>SADAT JABBARI Alemeh</t>
  </si>
  <si>
    <t>VAN HOEK Lotte</t>
  </si>
  <si>
    <t>HOFMAN Merel</t>
  </si>
  <si>
    <t>VIDA Fátima</t>
  </si>
  <si>
    <t>SKORYSHENKO Julia</t>
  </si>
  <si>
    <t>KOVACS Niki</t>
  </si>
  <si>
    <t>BOERMANS Sylvie</t>
  </si>
  <si>
    <t>LLABRES FERRER Elisabet</t>
  </si>
  <si>
    <t>SHALIHA Mahdieh</t>
  </si>
  <si>
    <t>MAKAREWICZ Katarzyna</t>
  </si>
  <si>
    <t>NIBLETT Hetty</t>
  </si>
  <si>
    <t>COSTELLOE Mary</t>
  </si>
  <si>
    <t>NÚÑEZ Maria Pilar</t>
  </si>
  <si>
    <t>SAVKINA Viktoriia</t>
  </si>
  <si>
    <t>VAKHRUSHEVA Vera</t>
  </si>
  <si>
    <t>FULTON Karen</t>
  </si>
  <si>
    <t>KIRSANOVA Viktoria</t>
  </si>
  <si>
    <t>COCKROFT Emma</t>
  </si>
  <si>
    <t>TARBOTTON Julia</t>
  </si>
  <si>
    <t>SMIRNOVA Olga</t>
  </si>
  <si>
    <t>SMITH Isabella</t>
  </si>
  <si>
    <t>KING Loren</t>
  </si>
  <si>
    <t>MEIER Maaris</t>
  </si>
  <si>
    <t>GONCHAROVA Evgenija</t>
  </si>
  <si>
    <t>SAVUSHKINA Mariia</t>
  </si>
  <si>
    <t>SARAIVA Eléonore</t>
  </si>
  <si>
    <t>MATA CONTRERAS Rebeca Del Valle</t>
  </si>
  <si>
    <t>SALCEDO Daniela</t>
  </si>
  <si>
    <t>RYAN Caroline</t>
  </si>
  <si>
    <t>HUIZAR Korina</t>
  </si>
  <si>
    <t>JOINER Charline</t>
  </si>
  <si>
    <t>CAPOBIANCHI Giorgia</t>
  </si>
  <si>
    <t>DREXEL CLOUTHIER Ingrid</t>
  </si>
  <si>
    <t>BRADLEY Julia</t>
  </si>
  <si>
    <t>FRANCESCHELLI Sara</t>
  </si>
  <si>
    <t>KONDRATENKO Khrystyna</t>
  </si>
  <si>
    <t>CONNELL Sarah</t>
  </si>
  <si>
    <t>SALTON Basei Marzia</t>
  </si>
  <si>
    <t>SLIZH Anastasiya</t>
  </si>
  <si>
    <t>AN Qi</t>
  </si>
  <si>
    <t>NOURI Adeleh</t>
  </si>
  <si>
    <t>LEE Minhye</t>
  </si>
  <si>
    <t>GULUMÁ Sérika</t>
  </si>
  <si>
    <t>SCHWEIZER Doris</t>
  </si>
  <si>
    <t>STRIZZI Isabella</t>
  </si>
  <si>
    <t>BARCO Claudia</t>
  </si>
  <si>
    <t>CURTIS Katie</t>
  </si>
  <si>
    <t>KING Isabella</t>
  </si>
  <si>
    <t>CRUZ CORSI Giovana</t>
  </si>
  <si>
    <t>URBINA Keyni</t>
  </si>
  <si>
    <t>LEON GARCIA Ariana Roxana</t>
  </si>
  <si>
    <t>SUÁREZ SARABIA Dayana Jose</t>
  </si>
  <si>
    <t>DRAHOTOVÁ ElišKa</t>
  </si>
  <si>
    <t>YUN Hyekyeong</t>
  </si>
  <si>
    <t>CALDERON Mónica</t>
  </si>
  <si>
    <t>SEMIONOVA Iryna</t>
  </si>
  <si>
    <t>LLOYD Kacey</t>
  </si>
  <si>
    <t>MENDOZA MENDOZA Frida</t>
  </si>
  <si>
    <t>PARK Sub-In</t>
  </si>
  <si>
    <t>SEMIAN Bailey</t>
  </si>
  <si>
    <t>SUÁREZ Leidimar</t>
  </si>
  <si>
    <t>TABAS Melissa</t>
  </si>
  <si>
    <t>DONATO Giulia</t>
  </si>
  <si>
    <t>BLACK Sophie</t>
  </si>
  <si>
    <t>TORTOLINA Gaia</t>
  </si>
  <si>
    <t>FERGUSON Lorna</t>
  </si>
  <si>
    <t>MOORE Catherine</t>
  </si>
  <si>
    <t>BORTHWICK Louise</t>
  </si>
  <si>
    <t>TATE Brit</t>
  </si>
  <si>
    <t>JIN Jiali</t>
  </si>
  <si>
    <t>BUITRAGO CALDERON Claudia Patricia</t>
  </si>
  <si>
    <t>LOVERA Adriana</t>
  </si>
  <si>
    <t>LI lixin</t>
  </si>
  <si>
    <t>MARTINEZ GALLEGO Vanesa</t>
  </si>
  <si>
    <t>MARTÍNEZ Fraibeth</t>
  </si>
  <si>
    <t>HERNANDEZ TORRES Luisa Daniela</t>
  </si>
  <si>
    <t>JORDÁ Sandra</t>
  </si>
  <si>
    <t>VELASQUEZ PARDO Aida Liliana</t>
  </si>
  <si>
    <t>VILLADA VALENCIA Lorena</t>
  </si>
  <si>
    <t>OVIEDO Omaifeer</t>
  </si>
  <si>
    <t>DÍAZ Yenderlin</t>
  </si>
  <si>
    <t>SANTIAGO Nina</t>
  </si>
  <si>
    <t>GONZALEZ GARCIA Daniela Irais</t>
  </si>
  <si>
    <t>TORRES Maire</t>
  </si>
  <si>
    <t>TANI Iori</t>
  </si>
  <si>
    <t>NORMAN Danielle</t>
  </si>
  <si>
    <t>CAPDEVILA RIVERO Abril Luciana</t>
  </si>
  <si>
    <t>TAPIA SANCHEZ Ariana</t>
  </si>
  <si>
    <t>HOLOD Yelyzaveta</t>
  </si>
  <si>
    <t>MARTINEZ RETAMAL Victoria</t>
  </si>
  <si>
    <t>JANTIMA Satinee</t>
  </si>
  <si>
    <t>FIGUEIREDO Marta</t>
  </si>
  <si>
    <t>MANSILLA MANCILLA Nya</t>
  </si>
  <si>
    <t>CHAUVEAU Caroline</t>
  </si>
  <si>
    <t>STRATES Suzanne</t>
  </si>
  <si>
    <t>CLEVES Marlene</t>
  </si>
  <si>
    <t>SAWYER Jessica</t>
  </si>
  <si>
    <t>CAMPBELL WILLIAMS Niamh</t>
  </si>
  <si>
    <t>WOLLWEBER Isabel</t>
  </si>
  <si>
    <t>MYSLYVETS Anastasiia</t>
  </si>
  <si>
    <t>WILIJEWICZ Anastazja</t>
  </si>
  <si>
    <t>GAMMONS Madeleine</t>
  </si>
  <si>
    <t>WHITE Evie</t>
  </si>
  <si>
    <t>STORM Julie</t>
  </si>
  <si>
    <t>VELASCO FUENTES Valentina</t>
  </si>
  <si>
    <t>SMITHSON Libby</t>
  </si>
  <si>
    <t>LEONARDI Antonella Lilia</t>
  </si>
  <si>
    <t>BENZEKRI Fatima Zahra</t>
  </si>
  <si>
    <t>SANTANA GARRIDO Ruth Elisa</t>
  </si>
  <si>
    <t>RASI Phannarai</t>
  </si>
  <si>
    <t>KULIKOVA Anna</t>
  </si>
  <si>
    <t>WIKLINSKA Iga</t>
  </si>
  <si>
    <t>BRENNAN Eva</t>
  </si>
  <si>
    <t>DECHAPHAN Anna</t>
  </si>
  <si>
    <t>ZAYTSEVA Elena</t>
  </si>
  <si>
    <t>GUILLOTEAU Blandine</t>
  </si>
  <si>
    <t>BENNETT Keely</t>
  </si>
  <si>
    <t>SHAPAVALAVA Viktoryia</t>
  </si>
  <si>
    <t>GONZALEZ VALDIVIESO Yumari</t>
  </si>
  <si>
    <t>MONTOYA ZULUAGA Katherin Steisy</t>
  </si>
  <si>
    <t>KNIGHT Emily</t>
  </si>
  <si>
    <t>BATES Jennifer</t>
  </si>
  <si>
    <t>IVANOVA Anastassiya</t>
  </si>
  <si>
    <t>MUNK Kirstine</t>
  </si>
  <si>
    <t>FERNANDEZ Alejandra Veronica</t>
  </si>
  <si>
    <t>BATTCOCK Yamila Ivana</t>
  </si>
  <si>
    <t>CHARPENTIER Chloé</t>
  </si>
  <si>
    <t>CHASTELL Imogen</t>
  </si>
  <si>
    <t>DOROSHENKO Yulia</t>
  </si>
  <si>
    <t>HILL Emma</t>
  </si>
  <si>
    <t>COLLINELLI Sofia</t>
  </si>
  <si>
    <t>FERNÁNDEZ QUISPE Luddy Alheli</t>
  </si>
  <si>
    <t>NAKAZATO Yuka</t>
  </si>
  <si>
    <t>OLIVO RODRIGUEZ Mariana Vanessa</t>
  </si>
  <si>
    <t>HURTADO HOLGUIN Yesica Geraldine</t>
  </si>
  <si>
    <t>PITALENKA Palina</t>
  </si>
  <si>
    <t>THEROUX IZQUIERDO Dafne</t>
  </si>
  <si>
    <t>LARWOOD Emily</t>
  </si>
  <si>
    <t>VERRILL Samantha</t>
  </si>
  <si>
    <t>MCINERNEY Eve</t>
  </si>
  <si>
    <t>ALAA ELDIN ALI Nadeen</t>
  </si>
  <si>
    <t>BUTLER Tamiko</t>
  </si>
  <si>
    <t>WALTON Dana</t>
  </si>
  <si>
    <t>ŠADAUSKAITĖ Emilija</t>
  </si>
  <si>
    <t>COTTAM Maxyna</t>
  </si>
  <si>
    <t>CERVONIKOVAITE Agne</t>
  </si>
  <si>
    <t>FERNANDES SILVA Marcia</t>
  </si>
  <si>
    <t>SZEGHALMINÉ KENYÓ Anita</t>
  </si>
  <si>
    <t>MARTIN Rosa</t>
  </si>
  <si>
    <t>WILLIAMS Sophie</t>
  </si>
  <si>
    <t>BORYSYK Vira</t>
  </si>
  <si>
    <t>DOMINGUEZ IRIBARREN Nahia</t>
  </si>
  <si>
    <t>VALLEJOS PUCHI Karla</t>
  </si>
  <si>
    <t>PACEVICIENE Silvija</t>
  </si>
  <si>
    <t>ENJAMIO ALEJO Anel</t>
  </si>
  <si>
    <t>STEPHENS Lauren</t>
  </si>
  <si>
    <t>ARISTIZABAL CUELLAR Katherine</t>
  </si>
  <si>
    <t>SYNTZANAKI Konstantina</t>
  </si>
  <si>
    <t>SON Heejung</t>
  </si>
  <si>
    <t>VALENCIA Laura Melissa</t>
  </si>
  <si>
    <t>ARKOUDI VAFEA Angeliki</t>
  </si>
  <si>
    <t>GALYK Diana</t>
  </si>
  <si>
    <t>HEEGER Jenny</t>
  </si>
  <si>
    <t>HINGST Tamika</t>
  </si>
  <si>
    <t>WALKER Hannah</t>
  </si>
  <si>
    <t>BOCHKAROVA Yelizaveta</t>
  </si>
  <si>
    <t>HERNANDEZ RODRIGUEZ Maite</t>
  </si>
  <si>
    <t>SAYLE Clarice</t>
  </si>
  <si>
    <t>HOPPEZAK Eline</t>
  </si>
  <si>
    <t>SHAW Lucy</t>
  </si>
  <si>
    <t>GONZALEZ Angie</t>
  </si>
  <si>
    <t>WYMBS Katherine</t>
  </si>
  <si>
    <t>BERNAL Rocio Ana</t>
  </si>
  <si>
    <t>VELÁZQUEZ Aida</t>
  </si>
  <si>
    <t>MALDONADO Ruth Macana</t>
  </si>
  <si>
    <t>KHATUN Rita</t>
  </si>
  <si>
    <t>FRANTZ Celestine</t>
  </si>
  <si>
    <t>HALL Marianna</t>
  </si>
  <si>
    <t>LUNA RAMIREZ Angy Deneska</t>
  </si>
  <si>
    <t>ONTUÑA CHALCO Estefany</t>
  </si>
  <si>
    <t>MARTINEZ HURTADO Alejandra</t>
  </si>
  <si>
    <t>ROY Sarah</t>
  </si>
  <si>
    <t>PARMOVÁ Barbora</t>
  </si>
  <si>
    <t>HUSSAIN Zahra</t>
  </si>
  <si>
    <t>JAT Monika</t>
  </si>
  <si>
    <t>DEHGHAN MANSHADI Mandana</t>
  </si>
  <si>
    <t>LIEHNER Annika</t>
  </si>
  <si>
    <t>RANGASWAMY C Keerthi</t>
  </si>
  <si>
    <t>SAAVEDRA MARTINEZ Anette Oriana</t>
  </si>
  <si>
    <t>ANGMO Leakzes</t>
  </si>
  <si>
    <t>BORDOLI Gongutri</t>
  </si>
  <si>
    <t>LONCHAR Julia</t>
  </si>
  <si>
    <t>GARCIA GONZALEZ Nicoll</t>
  </si>
  <si>
    <t>JADHAV Priynka</t>
  </si>
  <si>
    <t>GABNE Vaishnavi</t>
  </si>
  <si>
    <t>GUTIERREZ RENDON Isabel</t>
  </si>
  <si>
    <t>CHANU N Biseshori</t>
  </si>
  <si>
    <t>MACIVER Beth</t>
  </si>
  <si>
    <t>KAUR Prabhjot</t>
  </si>
  <si>
    <t>GURAV Danamma</t>
  </si>
  <si>
    <t>GAUTHIER Coline</t>
  </si>
  <si>
    <t>MADRID Griselda</t>
  </si>
  <si>
    <t>BOLAÑOS Iris Ivette</t>
  </si>
  <si>
    <t>YUNIKA Gita Widya</t>
  </si>
  <si>
    <t>DE FRANCESCO Danielle</t>
  </si>
  <si>
    <t>LESTARI Yuni Indah</t>
  </si>
  <si>
    <t>SMITH Vicky</t>
  </si>
  <si>
    <t>LLEDIAS VILLEGAS Julieta</t>
  </si>
  <si>
    <t>REGHUNATH Amritha</t>
  </si>
  <si>
    <t>SIYAG Kavita</t>
  </si>
  <si>
    <t>OKTRIA Vitri</t>
  </si>
  <si>
    <t>SAHMOUD Nora</t>
  </si>
  <si>
    <t>SUNITHRA V Sunithra V</t>
  </si>
  <si>
    <t>SINGH Sonal</t>
  </si>
  <si>
    <t>ALZATE GOMEZ Andrea</t>
  </si>
  <si>
    <t>DEVI I Matouleibi</t>
  </si>
  <si>
    <t>MAURER Melanie</t>
  </si>
  <si>
    <t>GOGOI Joyshree</t>
  </si>
  <si>
    <t>GUGAD Megha</t>
  </si>
  <si>
    <t>MUKUL Mukul</t>
  </si>
  <si>
    <t>MURANAL Kaveri</t>
  </si>
  <si>
    <t>ANITA N</t>
  </si>
  <si>
    <t>JAROENSAPYANON Phasiree</t>
  </si>
  <si>
    <t>LAI Tzu Hui</t>
  </si>
  <si>
    <t>VAN HOUWELING Molly</t>
  </si>
  <si>
    <t>DEVI E Chaoba</t>
  </si>
  <si>
    <t>KNUTSSON Frida</t>
  </si>
  <si>
    <t>LOWDEN Joscelin</t>
  </si>
  <si>
    <t>DIXON Leah</t>
  </si>
  <si>
    <t>KINCH Ciara</t>
  </si>
  <si>
    <t>SALEHI Masoomeh</t>
  </si>
  <si>
    <t>GUTIERREZ BAYONA Angie Paola</t>
  </si>
  <si>
    <t>DAVIS Anna</t>
  </si>
  <si>
    <t>THOMPSON Poppy</t>
  </si>
  <si>
    <t>NEWBERRY Morgan</t>
  </si>
  <si>
    <t>PANCHA CAIZA Liseth Leonor</t>
  </si>
  <si>
    <t>BECKERS Isabelle</t>
  </si>
  <si>
    <t>ADEGEEST Loes</t>
  </si>
  <si>
    <t>BURNS Eileen</t>
  </si>
  <si>
    <t>HAJNAL Adrienn</t>
  </si>
  <si>
    <t>BOVELL Alexandra</t>
  </si>
  <si>
    <t>ZOGLI Anna Maria</t>
  </si>
  <si>
    <t>BLANDON RAMIREZ Valentina</t>
  </si>
  <si>
    <t>RZASOWSKA Anna</t>
  </si>
  <si>
    <t>LOPEZ Leidy Dayanna</t>
  </si>
  <si>
    <t>SEIDEL Michelle</t>
  </si>
  <si>
    <t>VAN YZENDOORN Ali</t>
  </si>
  <si>
    <t>BERNARD Sophie</t>
  </si>
  <si>
    <t>PATCH Molly</t>
  </si>
  <si>
    <t>POSKONINA Kristina</t>
  </si>
  <si>
    <t>VAN VLEUTEN Annemiek</t>
  </si>
  <si>
    <t>BARO ARANGO Claudia</t>
  </si>
  <si>
    <t>TURVEY Anna</t>
  </si>
  <si>
    <t>ELLMEN Anni Marita</t>
  </si>
  <si>
    <t>MARTINEZ BLANCO Mariana</t>
  </si>
  <si>
    <t>TAMBA Kanami</t>
  </si>
  <si>
    <t>KHADKA Manju Kumari</t>
  </si>
  <si>
    <t>CLEMENCE Ruth</t>
  </si>
  <si>
    <t>GARFOOT Katrin</t>
  </si>
  <si>
    <t>HERAZO RODRIGUEZ Alejandra</t>
  </si>
  <si>
    <t>D CROZ BRUSATIN Fiorella</t>
  </si>
  <si>
    <t>RAHIMI Elham</t>
  </si>
  <si>
    <t>MARIN IBARRA Isabel Maria</t>
  </si>
  <si>
    <t>PARDO LOZANO Ana Fernanda</t>
  </si>
  <si>
    <t>JAFARIHOTAKI Asma</t>
  </si>
  <si>
    <t>SIDE Corinne</t>
  </si>
  <si>
    <t>BARKER Ellen</t>
  </si>
  <si>
    <t>OWLER Laura</t>
  </si>
  <si>
    <t>O'DONNELL Bridie</t>
  </si>
  <si>
    <t>DEVI Raj Kumari Abe</t>
  </si>
  <si>
    <t>OYARZO Carolina Andrea</t>
  </si>
  <si>
    <t>RODRIGUEZ GALVAN Diana Valeria</t>
  </si>
  <si>
    <t>FALLAH Sara</t>
  </si>
  <si>
    <t>MUNHOZ DA ROCHA DE PADUA Gabriela</t>
  </si>
  <si>
    <t>MOORE Madeline</t>
  </si>
  <si>
    <t>FADEEVA Anastasiia</t>
  </si>
  <si>
    <t>TERZOVA Marina</t>
  </si>
  <si>
    <t>BAAZLIABOUTALEBI Soudabeh</t>
  </si>
  <si>
    <t>JONES Christie</t>
  </si>
  <si>
    <t>LINDSAY Rosie</t>
  </si>
  <si>
    <t>EL MOUTCHOU Khadija</t>
  </si>
  <si>
    <t>RAGAB Menatallah</t>
  </si>
  <si>
    <t>PALMA Flor</t>
  </si>
  <si>
    <t>JORDA PASCO Sandra</t>
  </si>
  <si>
    <t>SYRJÄ Maija</t>
  </si>
  <si>
    <t>LINDO PESOLA Katherine</t>
  </si>
  <si>
    <t>YUN Eunmi</t>
  </si>
  <si>
    <t>KIM Mingyeom</t>
  </si>
  <si>
    <t>HOSSEINPOUR Najmeh</t>
  </si>
  <si>
    <t>NESTIAROVICH Aliaksandra</t>
  </si>
  <si>
    <t>ZAREEI Maryam</t>
  </si>
  <si>
    <t>AMIRI Mandana</t>
  </si>
  <si>
    <t>SHEKARI Shaghayegh</t>
  </si>
  <si>
    <t>HAIDARI Mahboubeh</t>
  </si>
  <si>
    <t>CAIZATOA CHIRIBOGA Suanny</t>
  </si>
  <si>
    <t>BOREM Nicole</t>
  </si>
  <si>
    <t>MILNE Debra</t>
  </si>
  <si>
    <t>KUHRN Sabrina</t>
  </si>
  <si>
    <t>PENG Ju</t>
  </si>
  <si>
    <t>QIN Jiaxin</t>
  </si>
  <si>
    <t>MAATHUIS Nina</t>
  </si>
  <si>
    <t>CARVALHO Marta</t>
  </si>
  <si>
    <t>DUARTE Patricia</t>
  </si>
  <si>
    <t>MACPHERSON Makayla</t>
  </si>
  <si>
    <t>CAMARGO Yana</t>
  </si>
  <si>
    <t>MERNER Alison</t>
  </si>
  <si>
    <t>YU Gaeun</t>
  </si>
  <si>
    <t>PARK Seohui</t>
  </si>
  <si>
    <t>FOVARGUE Alison</t>
  </si>
  <si>
    <t>NELSON Josie</t>
  </si>
  <si>
    <t>GREENWOOD Nicola</t>
  </si>
  <si>
    <t>BRIGGS Sarah</t>
  </si>
  <si>
    <t>BAILEY Holly</t>
  </si>
  <si>
    <t>GRANT Mikaela</t>
  </si>
  <si>
    <t>BERTELSEN Maria</t>
  </si>
  <si>
    <t>SHPILYUKOVA Yelizaveta</t>
  </si>
  <si>
    <t>YU Xiaoxiao</t>
  </si>
  <si>
    <t>LAI Chia Chi</t>
  </si>
  <si>
    <t>SCHNEIDER Samantha</t>
  </si>
  <si>
    <t>PRADERA BERNAL Jeydy</t>
  </si>
  <si>
    <t>CHEN Lulu</t>
  </si>
  <si>
    <t>KANG Qiao</t>
  </si>
  <si>
    <t>TILLY Hannah</t>
  </si>
  <si>
    <t>DE LA FUENTE ALCALDE Lorena</t>
  </si>
  <si>
    <t>NIU Hui</t>
  </si>
  <si>
    <t>GREEN Natalie</t>
  </si>
  <si>
    <t>ZHANG Yiyi</t>
  </si>
  <si>
    <t>ZHAN Xiaolu</t>
  </si>
  <si>
    <t>WANG Ying</t>
  </si>
  <si>
    <t>FENG Lin</t>
  </si>
  <si>
    <t>DUAN Xue</t>
  </si>
  <si>
    <t>ZHANG Lulu</t>
  </si>
  <si>
    <t>MCMULLAN Jane</t>
  </si>
  <si>
    <t>LIU Chengye</t>
  </si>
  <si>
    <t>SHAO Dan</t>
  </si>
  <si>
    <t>ZENG Luyao</t>
  </si>
  <si>
    <t>ATEHORTUA HOYOS Daniela</t>
  </si>
  <si>
    <t>REYNOLDS Shelby</t>
  </si>
  <si>
    <t>PANE Emma</t>
  </si>
  <si>
    <t>BARTHELMES Eva</t>
  </si>
  <si>
    <t>ZHAO Weixia</t>
  </si>
  <si>
    <t>TRACZYK Sandra</t>
  </si>
  <si>
    <t>NOCON Magdalena</t>
  </si>
  <si>
    <t>AZIZAH Rachana</t>
  </si>
  <si>
    <t>ZHANG Jiaxin</t>
  </si>
  <si>
    <t>LU Siying</t>
  </si>
  <si>
    <t>CHUAI Xing</t>
  </si>
  <si>
    <t>CUMMINS Olivia</t>
  </si>
  <si>
    <t>WALKER Emily</t>
  </si>
  <si>
    <t>BRONISKI VIXIMICZEN Emanuelle</t>
  </si>
  <si>
    <t>MOURA COSTA Debora</t>
  </si>
  <si>
    <t>MENDOZA Veronica Lucia</t>
  </si>
  <si>
    <t>BARRIOS RIVEROS Paula</t>
  </si>
  <si>
    <t>BOZZER AREVALO Maria Eva</t>
  </si>
  <si>
    <t>O'ROURKE Eugenie</t>
  </si>
  <si>
    <t>ANDERSON Petra</t>
  </si>
  <si>
    <t>THÜMMLER Maren</t>
  </si>
  <si>
    <t>WRIGHT Amy</t>
  </si>
  <si>
    <t>CIV</t>
  </si>
  <si>
    <t>BEN</t>
  </si>
  <si>
    <t>BDI</t>
  </si>
  <si>
    <t>IRI</t>
  </si>
  <si>
    <t>THA</t>
  </si>
  <si>
    <t>BAN</t>
  </si>
  <si>
    <t>BOL</t>
  </si>
  <si>
    <t>MAC</t>
  </si>
  <si>
    <t>ROU</t>
  </si>
  <si>
    <t>FIN</t>
  </si>
  <si>
    <t>AZE</t>
  </si>
  <si>
    <t>PAR</t>
  </si>
  <si>
    <t>PER</t>
  </si>
  <si>
    <t>GHA</t>
  </si>
  <si>
    <t>MAR</t>
  </si>
  <si>
    <t>BUR</t>
  </si>
  <si>
    <t>ZIM</t>
  </si>
  <si>
    <t>CRO</t>
  </si>
  <si>
    <t>LAT</t>
  </si>
  <si>
    <t>ALG</t>
  </si>
  <si>
    <t>SWE</t>
  </si>
  <si>
    <t>HON</t>
  </si>
  <si>
    <t>TKM</t>
  </si>
  <si>
    <t>URU</t>
  </si>
  <si>
    <t>PUR</t>
  </si>
  <si>
    <t>SLO</t>
  </si>
  <si>
    <t>GUI</t>
  </si>
  <si>
    <t>ISR</t>
  </si>
  <si>
    <t>SUD</t>
  </si>
  <si>
    <t>UAE</t>
  </si>
  <si>
    <t>PHI</t>
  </si>
  <si>
    <t>TUR</t>
  </si>
  <si>
    <t>LUX</t>
  </si>
  <si>
    <t>DOM</t>
  </si>
  <si>
    <t>MYA</t>
  </si>
  <si>
    <t>PAN</t>
  </si>
  <si>
    <t>ANT</t>
  </si>
  <si>
    <t>NEP</t>
  </si>
  <si>
    <t>Diff</t>
  </si>
  <si>
    <t>625m</t>
  </si>
  <si>
    <t>750m</t>
  </si>
  <si>
    <t>875m</t>
  </si>
  <si>
    <t>1000m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</si>
  <si>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</si>
  <si>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</si>
  <si>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</si>
  <si>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</si>
  <si>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</si>
  <si>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</si>
  <si>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</si>
  <si>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</si>
  <si>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</si>
  <si>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</si>
  <si>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</si>
  <si>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</si>
  <si>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</si>
  <si>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</si>
  <si>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</si>
  <si>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</si>
  <si>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</si>
  <si>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</si>
  <si>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</si>
  <si>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</si>
  <si>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</si>
  <si>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</si>
  <si>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</si>
  <si>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4000m</t>
  </si>
  <si>
    <t>MPC</t>
  </si>
  <si>
    <t>KIM Won Gyeong</t>
  </si>
  <si>
    <t>SUKHAREVA Anastasia</t>
  </si>
  <si>
    <t>Saint Quentin en Yvelines</t>
  </si>
  <si>
    <t>Mu</t>
  </si>
  <si>
    <t>Sigma</t>
  </si>
  <si>
    <t>Initial CSE</t>
  </si>
  <si>
    <t>Final CSE</t>
  </si>
  <si>
    <t>STR</t>
  </si>
  <si>
    <t>FAN Bingbing</t>
  </si>
  <si>
    <t>SAKAI Aki</t>
  </si>
  <si>
    <t>WEI Suwan</t>
  </si>
  <si>
    <t>1st k</t>
  </si>
  <si>
    <t>2nd k</t>
  </si>
  <si>
    <t>3rd k</t>
  </si>
  <si>
    <t>4th k</t>
  </si>
  <si>
    <t>1st lap</t>
  </si>
  <si>
    <t>EC</t>
  </si>
  <si>
    <t>NEMCOVÁ Barbora</t>
  </si>
  <si>
    <t>BACÍKOVÁ Alžbeta</t>
  </si>
  <si>
    <t>MILAKI Argyro</t>
  </si>
  <si>
    <t>VENTURELLI Federica</t>
  </si>
  <si>
    <t>KOROTIEIEVA Arina</t>
  </si>
  <si>
    <t>GREVE Alberte</t>
  </si>
  <si>
    <t>ŠEVCÍKOVÁ Petra</t>
  </si>
  <si>
    <t>ŠEVCIKOVA Petra</t>
  </si>
  <si>
    <t>BACIKOVA Alžbeta</t>
  </si>
  <si>
    <t>JENCUŠOVÁ Nora</t>
  </si>
  <si>
    <t>van der WOUW Hetty</t>
  </si>
  <si>
    <t>Initial_CSE</t>
  </si>
  <si>
    <t>Final_CSE</t>
  </si>
  <si>
    <t>BA?ÍKOVÁ Alžbeta</t>
  </si>
  <si>
    <t>MIZUTANI Ayana</t>
  </si>
  <si>
    <t>TTT</t>
  </si>
  <si>
    <t>19/07/2005</t>
  </si>
  <si>
    <t>17/04/2003</t>
  </si>
  <si>
    <t>25/03/2001</t>
  </si>
  <si>
    <t>18/07/2003</t>
  </si>
  <si>
    <t>30/12/2005</t>
  </si>
  <si>
    <t>22/07/2005</t>
  </si>
  <si>
    <t>NCI</t>
  </si>
  <si>
    <t>25/12/1993</t>
  </si>
  <si>
    <t>18/12/1992</t>
  </si>
  <si>
    <t>USC</t>
  </si>
  <si>
    <t>CARTER Sally</t>
  </si>
  <si>
    <t>LUO Shuyan</t>
  </si>
  <si>
    <t>WANG Lijuan</t>
  </si>
  <si>
    <t>ZHOU Fei</t>
  </si>
  <si>
    <t>ŠEV?ÍKOVÁ Petra</t>
  </si>
  <si>
    <t>DROUODE Marie Louisa</t>
  </si>
  <si>
    <t>EHRLICH Emily</t>
  </si>
  <si>
    <t>FAULKNER Kristen</t>
  </si>
  <si>
    <t>McCAIG Alessia</t>
  </si>
  <si>
    <t>AUS B</t>
  </si>
  <si>
    <t>DSQ</t>
  </si>
  <si>
    <t>CHN B</t>
  </si>
  <si>
    <t>AIN</t>
  </si>
  <si>
    <t>BURLAKOVA yana</t>
  </si>
  <si>
    <t>OKAMOTO Misaki</t>
  </si>
  <si>
    <t>ZHOU Menghan</t>
  </si>
  <si>
    <t>SCF</t>
  </si>
  <si>
    <t>? HUANG ?? Ting Ying</t>
  </si>
  <si>
    <t>WILSON-HAFFENDEN Felicity</t>
  </si>
  <si>
    <t>SUN Feiyan</t>
  </si>
  <si>
    <t>PELLEGRINI Francesca</t>
  </si>
  <si>
    <t>KUNZ Hannah</t>
  </si>
  <si>
    <t>LITTBARSKI-GRAY Seana</t>
  </si>
  <si>
    <t>CUADRADO FLOREZ Stefany Lorena</t>
  </si>
  <si>
    <t/>
  </si>
  <si>
    <t>INGRAM Bethany</t>
  </si>
  <si>
    <t>GONG Xianbing</t>
  </si>
  <si>
    <t>BRANTS Anika</t>
  </si>
  <si>
    <t>GOUDSWAARD Skyler</t>
  </si>
  <si>
    <t>CHNB</t>
  </si>
  <si>
    <t>CANB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</si>
</sst>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\+0.000;\-0.000"/>
    <numFmt numFmtId="166" formatCode="mm:ss.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8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0" fillId="9" borderId="1" xfId="0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9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5" xfId="0" applyFill="1" applyBorder="1"/>
    <xf numFmtId="0" fontId="0" fillId="3" borderId="5" xfId="0" applyFill="1" applyBorder="1"/>
    <xf numFmtId="164" fontId="6" fillId="0" borderId="0" xfId="0" applyNumberFormat="1" applyFont="1" applyAlignment="1">
      <alignment horizontal="right" vertical="center" shrinkToFit="1"/>
    </xf>
    <xf numFmtId="165" fontId="7" fillId="0" borderId="0" xfId="0" applyNumberFormat="1" applyFont="1" applyAlignment="1">
      <alignment horizontal="right" vertical="top" shrinkToFit="1"/>
    </xf>
    <xf numFmtId="0" fontId="0" fillId="0" borderId="5" xfId="0" applyBorder="1"/>
    <xf numFmtId="14" fontId="0" fillId="2" borderId="3" xfId="0" applyNumberFormat="1" applyFill="1" applyBorder="1"/>
    <xf numFmtId="164" fontId="0" fillId="3" borderId="1" xfId="0" applyNumberFormat="1" applyFill="1" applyBorder="1"/>
    <xf numFmtId="0" fontId="0" fillId="4" borderId="1" xfId="0" applyFill="1" applyBorder="1"/>
    <xf numFmtId="2" fontId="3" fillId="11" borderId="1" xfId="0" applyNumberFormat="1" applyFont="1" applyFill="1" applyBorder="1"/>
    <xf numFmtId="0" fontId="0" fillId="0" borderId="4" xfId="0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5" xfId="0" applyFill="1" applyBorder="1"/>
    <xf numFmtId="166" fontId="0" fillId="0" borderId="0" xfId="0" applyNumberFormat="1"/>
    <xf numFmtId="14" fontId="0" fillId="3" borderId="7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0" fontId="0" fillId="2" borderId="0" xfId="0" applyFill="1"/>
    <xf numFmtId="14" fontId="0" fillId="2" borderId="0" xfId="0" applyNumberFormat="1" applyFill="1"/>
    <xf numFmtId="14" fontId="0" fillId="5" borderId="0" xfId="0" applyNumberFormat="1" applyFill="1"/>
    <xf numFmtId="0" fontId="0" fillId="2" borderId="7" xfId="0" applyFill="1" applyBorder="1"/>
    <xf numFmtId="164" fontId="0" fillId="2" borderId="1" xfId="0" applyNumberFormat="1" applyFill="1" applyBorder="1"/>
    <xf numFmtId="46" fontId="0" fillId="4" borderId="2" xfId="0" applyNumberFormat="1" applyFill="1" applyBorder="1"/>
    <xf numFmtId="0" fontId="0" fillId="4" borderId="2" xfId="0" applyFill="1" applyBorder="1"/>
    <xf numFmtId="0" fontId="0" fillId="5" borderId="5" xfId="0" applyFill="1" applyBorder="1"/>
    <xf numFmtId="14" fontId="0" fillId="2" borderId="7" xfId="0" applyNumberFormat="1" applyFill="1" applyBorder="1"/>
    <xf numFmtId="0" fontId="0" fillId="0" borderId="10" xfId="0" applyBorder="1"/>
    <xf numFmtId="0" fontId="0" fillId="0" borderId="13" xfId="0" applyBorder="1"/>
    <xf numFmtId="0" fontId="0" fillId="0" borderId="14" xfId="0" applyBorder="1"/>
    <xf numFmtId="0" fontId="0" fillId="4" borderId="6" xfId="0" applyFill="1" applyBorder="1"/>
    <xf numFmtId="46" fontId="0" fillId="4" borderId="1" xfId="0" applyNumberFormat="1" applyFill="1" applyBorder="1"/>
    <xf numFmtId="164" fontId="0" fillId="3" borderId="0" xfId="0" applyNumberFormat="1" applyFill="1"/>
    <xf numFmtId="164" fontId="0" fillId="2" borderId="0" xfId="0" applyNumberFormat="1" applyFill="1"/>
    <xf numFmtId="0" fontId="0" fillId="12" borderId="17" xfId="0" applyFill="1" applyBorder="1"/>
    <xf numFmtId="0" fontId="8" fillId="13" borderId="18" xfId="0" applyFont="1" applyFill="1" applyBorder="1"/>
    <xf numFmtId="0" fontId="8" fillId="13" borderId="19" xfId="0" applyFont="1" applyFill="1" applyBorder="1"/>
    <xf numFmtId="0" fontId="8" fillId="13" borderId="20" xfId="0" applyFont="1" applyFill="1" applyBorder="1"/>
    <xf numFmtId="0" fontId="0" fillId="3" borderId="8" xfId="0" applyFill="1" applyBorder="1"/>
    <xf numFmtId="14" fontId="0" fillId="3" borderId="8" xfId="0" applyNumberFormat="1" applyFill="1" applyBorder="1"/>
    <xf numFmtId="2" fontId="3" fillId="7" borderId="8" xfId="0" applyNumberFormat="1" applyFont="1" applyFill="1" applyBorder="1"/>
    <xf numFmtId="0" fontId="1" fillId="3" borderId="8" xfId="0" applyFont="1" applyFill="1" applyBorder="1"/>
    <xf numFmtId="0" fontId="0" fillId="3" borderId="21" xfId="0" applyFill="1" applyBorder="1"/>
    <xf numFmtId="0" fontId="0" fillId="3" borderId="19" xfId="0" applyFill="1" applyBorder="1"/>
    <xf numFmtId="2" fontId="0" fillId="3" borderId="3" xfId="0" applyNumberFormat="1" applyFill="1" applyBorder="1"/>
    <xf numFmtId="0" fontId="0" fillId="2" borderId="8" xfId="0" applyFill="1" applyBorder="1"/>
    <xf numFmtId="14" fontId="0" fillId="2" borderId="8" xfId="0" applyNumberFormat="1" applyFill="1" applyBorder="1"/>
    <xf numFmtId="0" fontId="1" fillId="2" borderId="8" xfId="0" applyFont="1" applyFill="1" applyBorder="1"/>
    <xf numFmtId="0" fontId="0" fillId="0" borderId="21" xfId="0" applyBorder="1"/>
    <xf numFmtId="0" fontId="0" fillId="0" borderId="19" xfId="0" applyBorder="1"/>
    <xf numFmtId="0" fontId="0" fillId="12" borderId="21" xfId="0" applyFill="1" applyBorder="1"/>
    <xf numFmtId="0" fontId="0" fillId="12" borderId="19" xfId="0" applyFill="1" applyBorder="1"/>
    <xf numFmtId="14" fontId="0" fillId="0" borderId="8" xfId="0" applyNumberFormat="1" applyBorder="1"/>
    <xf numFmtId="0" fontId="0" fillId="0" borderId="8" xfId="0" applyBorder="1"/>
    <xf numFmtId="0" fontId="0" fillId="2" borderId="21" xfId="0" applyFill="1" applyBorder="1"/>
    <xf numFmtId="14" fontId="0" fillId="12" borderId="21" xfId="0" applyNumberFormat="1" applyFill="1" applyBorder="1"/>
    <xf numFmtId="14" fontId="0" fillId="0" borderId="21" xfId="0" applyNumberFormat="1" applyBorder="1"/>
    <xf numFmtId="14" fontId="0" fillId="12" borderId="8" xfId="0" applyNumberFormat="1" applyFill="1" applyBorder="1"/>
    <xf numFmtId="0" fontId="0" fillId="2" borderId="23" xfId="0" applyFill="1" applyBorder="1"/>
    <xf numFmtId="0" fontId="0" fillId="12" borderId="23" xfId="0" applyFill="1" applyBorder="1"/>
    <xf numFmtId="1" fontId="3" fillId="7" borderId="1" xfId="0" applyNumberFormat="1" applyFont="1" applyFill="1" applyBorder="1"/>
    <xf numFmtId="0" fontId="0" fillId="4" borderId="7" xfId="0" applyFill="1" applyBorder="1"/>
    <xf numFmtId="46" fontId="0" fillId="0" borderId="1" xfId="0" applyNumberFormat="1" applyBorder="1"/>
    <xf numFmtId="0" fontId="0" fillId="2" borderId="2" xfId="0" applyFill="1" applyBorder="1"/>
    <xf numFmtId="0" fontId="0" fillId="0" borderId="11" xfId="0" applyBorder="1"/>
    <xf numFmtId="0" fontId="0" fillId="0" borderId="12" xfId="0" applyBorder="1"/>
    <xf numFmtId="0" fontId="0" fillId="0" borderId="15" xfId="0" applyBorder="1"/>
    <xf numFmtId="0" fontId="0" fillId="0" borderId="16" xfId="0" applyBorder="1"/>
    <xf numFmtId="0" fontId="0" fillId="0" borderId="24" xfId="0" applyBorder="1"/>
    <xf numFmtId="164" fontId="0" fillId="0" borderId="24" xfId="0" applyNumberFormat="1" applyBorder="1"/>
    <xf numFmtId="0" fontId="0" fillId="10" borderId="5" xfId="0" applyFill="1" applyBorder="1"/>
    <xf numFmtId="0" fontId="0" fillId="9" borderId="5" xfId="0" applyFill="1" applyBorder="1"/>
    <xf numFmtId="0" fontId="0" fillId="0" borderId="0" xfId="0" applyAlignment="1">
      <alignment horizontal="right"/>
    </xf>
    <xf numFmtId="164" fontId="0" fillId="0" borderId="0" xfId="0" applyNumberFormat="1"/>
    <xf numFmtId="45" fontId="0" fillId="0" borderId="0" xfId="0" applyNumberFormat="1"/>
    <xf numFmtId="45" fontId="0" fillId="0" borderId="1" xfId="0" applyNumberFormat="1" applyBorder="1"/>
    <xf numFmtId="0" fontId="0" fillId="0" borderId="7" xfId="0" applyBorder="1"/>
    <xf numFmtId="46" fontId="0" fillId="4" borderId="0" xfId="0" applyNumberFormat="1" applyFill="1"/>
    <xf numFmtId="166" fontId="0" fillId="3" borderId="1" xfId="0" applyNumberFormat="1" applyFill="1" applyBorder="1"/>
    <xf numFmtId="164" fontId="0" fillId="4" borderId="1" xfId="0" applyNumberFormat="1" applyFill="1" applyBorder="1"/>
    <xf numFmtId="21" fontId="0" fillId="0" borderId="1" xfId="0" applyNumberFormat="1" applyBorder="1"/>
    <xf numFmtId="0" fontId="0" fillId="0" borderId="9" xfId="0" applyBorder="1"/>
    <xf numFmtId="0" fontId="0" fillId="0" borderId="6" xfId="0" applyBorder="1"/>
    <xf numFmtId="46" fontId="0" fillId="0" borderId="2" xfId="0" applyNumberFormat="1" applyBorder="1"/>
    <xf numFmtId="0" fontId="0" fillId="2" borderId="19" xfId="0" applyFill="1" applyBorder="1"/>
    <xf numFmtId="14" fontId="0" fillId="2" borderId="21" xfId="0" applyNumberFormat="1" applyFill="1" applyBorder="1"/>
    <xf numFmtId="14" fontId="0" fillId="3" borderId="21" xfId="0" applyNumberFormat="1" applyFill="1" applyBorder="1"/>
    <xf numFmtId="14" fontId="0" fillId="12" borderId="1" xfId="0" applyNumberFormat="1" applyFill="1" applyBorder="1"/>
    <xf numFmtId="0" fontId="0" fillId="2" borderId="22" xfId="0" applyFill="1" applyBorder="1"/>
    <xf numFmtId="0" fontId="0" fillId="3" borderId="2" xfId="0" applyFill="1" applyBorder="1"/>
    <xf numFmtId="14" fontId="3" fillId="0" borderId="0" xfId="0" applyNumberFormat="1" applyFont="1"/>
    <xf numFmtId="14" fontId="0" fillId="3" borderId="5" xfId="0" applyNumberFormat="1" applyFill="1" applyBorder="1"/>
    <xf numFmtId="14" fontId="0" fillId="5" borderId="5" xfId="0" applyNumberFormat="1" applyFill="1" applyBorder="1"/>
    <xf numFmtId="14" fontId="0" fillId="10" borderId="5" xfId="0" applyNumberFormat="1" applyFill="1" applyBorder="1"/>
    <xf numFmtId="14" fontId="0" fillId="9" borderId="5" xfId="0" applyNumberFormat="1" applyFill="1" applyBorder="1"/>
    <xf numFmtId="14" fontId="0" fillId="2" borderId="5" xfId="0" applyNumberFormat="1" applyFill="1" applyBorder="1"/>
    <xf numFmtId="14" fontId="0" fillId="0" borderId="3" xfId="0" applyNumberFormat="1" applyBorder="1"/>
    <xf numFmtId="2" fontId="3" fillId="8" borderId="0" xfId="0" applyNumberFormat="1" applyFont="1" applyFill="1"/>
    <xf numFmtId="0" fontId="0" fillId="9" borderId="0" xfId="0" applyFill="1"/>
    <xf numFmtId="0" fontId="0" fillId="4" borderId="8" xfId="0" applyFill="1" applyBorder="1"/>
    <xf numFmtId="14" fontId="0" fillId="12" borderId="23" xfId="0" applyNumberFormat="1" applyFill="1" applyBorder="1"/>
    <xf numFmtId="14" fontId="0" fillId="12" borderId="0" xfId="0" applyNumberFormat="1" applyFill="1"/>
    <xf numFmtId="0" fontId="0" fillId="12" borderId="0" xfId="0" applyFill="1"/>
    <xf numFmtId="0" fontId="0" fillId="2" borderId="3" xfId="0" applyFill="1" applyBorder="1" applyAlignment="1">
      <alignment horizontal="left"/>
    </xf>
    <xf numFmtId="0" fontId="4" fillId="2" borderId="3" xfId="0" applyFont="1" applyFill="1" applyBorder="1" applyAlignment="1">
      <alignment horizontal="center" wrapText="1"/>
    </xf>
    <xf numFmtId="1" fontId="1" fillId="2" borderId="3" xfId="0" applyNumberFormat="1" applyFont="1" applyFill="1" applyBorder="1" applyAlignment="1">
      <alignment horizontal="left" vertical="top" shrinkToFit="1"/>
    </xf>
    <xf numFmtId="164" fontId="0" fillId="4" borderId="0" xfId="0" applyNumberFormat="1" applyFill="1"/>
    <xf numFmtId="0" fontId="0" fillId="6" borderId="1" xfId="0" applyFill="1" applyBorder="1"/>
    <xf numFmtId="14" fontId="0" fillId="6" borderId="7" xfId="0" applyNumberFormat="1" applyFill="1" applyBorder="1"/>
    <xf numFmtId="1" fontId="0" fillId="5" borderId="5" xfId="0" applyNumberFormat="1" applyFill="1" applyBorder="1"/>
    <xf numFmtId="0" fontId="0" fillId="3" borderId="7" xfId="0" applyFill="1" applyBorder="1"/>
    <xf numFmtId="0" fontId="0" fillId="3" borderId="6" xfId="0" applyFill="1" applyBorder="1"/>
    <xf numFmtId="14" fontId="0" fillId="3" borderId="6" xfId="0" applyNumberFormat="1" applyFill="1" applyBorder="1"/>
    <xf numFmtId="14" fontId="0" fillId="0" borderId="7" xfId="0" applyNumberFormat="1" applyBorder="1"/>
    <xf numFmtId="14" fontId="0" fillId="6" borderId="1" xfId="0" applyNumberFormat="1" applyFill="1" applyBorder="1"/>
  </cellXfs>
  <cellStyles count="1">
    <cellStyle name="Normal" xfId="0" builtinId="0"/>
  </cellStyles>
  <dxfs count="724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sheetPr codeName="Sheet5"/>
  <dimension ref="A1:M1138"/>
  <sheetViews>
    <sheetView zoomScale="85" zoomScaleNormal="85" workbookViewId="0">
      <pane ySplit="1" topLeftCell="A2" activePane="bottomLeft" state="frozen"/>
      <selection activeCell="H63" sqref="H63"/>
      <selection pane="bottomLeft" activeCell="E1128" sqref="E1128"/>
    </sheetView>
  </sheetViews>
  <sheetFormatPr defaultRowHeight="14.25" x14ac:dyDescent="0.45"/>
  <cols>
    <col min="1" max="1" width="12.1328125" bestFit="1" customWidth="1"/>
    <col min="2" max="2" width="7.19921875" bestFit="1" customWidth="1"/>
    <col min="3" max="3" width="11" bestFit="1" customWidth="1"/>
    <col min="4" max="4" width="8.19921875" bestFit="1" customWidth="1"/>
    <col min="5" max="5" width="28" bestFit="1" customWidth="1"/>
    <col min="6" max="6" width="10.19921875" bestFit="1" customWidth="1"/>
    <col min="7" max="7" width="6.796875" bestFit="1" customWidth="1"/>
    <col min="8" max="8" width="7.796875" bestFit="1" customWidth="1"/>
    <col min="9" max="9" width="8.46484375" bestFit="1" customWidth="1"/>
    <col min="10" max="10" width="12.19921875" bestFit="1" customWidth="1"/>
    <col min="11" max="11" width="12.19921875" customWidth="1"/>
    <col min="12" max="12" width="12.796875" bestFit="1" customWidth="1"/>
    <col min="13" max="13" width="12.19921875" bestFit="1" customWidth="1"/>
  </cols>
  <sheetData>
    <row r="1" spans="1:13" x14ac:dyDescent="0.45">
      <c r="A1" s="22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22" t="s">
        <v>6</v>
      </c>
      <c r="H1" s="22" t="s">
        <v>7</v>
      </c>
      <c r="I1" s="22" t="s">
        <v>8</v>
      </c>
      <c r="J1" s="22" t="s">
        <v>9</v>
      </c>
      <c r="K1" s="22" t="s">
        <v>3780</v>
      </c>
      <c r="L1" s="22" t="s">
        <v>10</v>
      </c>
      <c r="M1" s="22" t="s">
        <v>11</v>
      </c>
    </row>
    <row r="2" spans="1:13" x14ac:dyDescent="0.45">
      <c r="A2" s="1" t="s">
        <v>93</v>
      </c>
      <c r="B2" s="1">
        <v>2024</v>
      </c>
      <c r="C2" s="19">
        <v>45395</v>
      </c>
      <c r="D2" s="1" t="s">
        <v>72</v>
      </c>
      <c r="E2" s="3" t="s">
        <v>16</v>
      </c>
      <c r="F2" s="3" t="s">
        <v>17</v>
      </c>
      <c r="G2" s="12">
        <f>(C2-VLOOKUP(E2,Riders!$A$2:$C$4001,2,FALSE))/365</f>
        <v>24.980821917808218</v>
      </c>
      <c r="H2" s="3">
        <v>1</v>
      </c>
      <c r="I2" s="3">
        <v>5.1680000000000001</v>
      </c>
      <c r="J2" s="24">
        <f t="shared" ref="J2:J33" si="0">L2-I2</f>
        <v>5.189029833999828</v>
      </c>
      <c r="K2" s="24">
        <f t="shared" ref="K2:K33" si="1">J2-I2</f>
        <v>2.1029833999827829E-2</v>
      </c>
      <c r="L2" s="24">
        <f t="shared" ref="L2:L33" si="2">3.6*200/M2</f>
        <v>10.357029833999828</v>
      </c>
      <c r="M2" s="3">
        <v>69.518000000000001</v>
      </c>
    </row>
    <row r="3" spans="1:13" x14ac:dyDescent="0.45">
      <c r="A3" s="1" t="s">
        <v>93</v>
      </c>
      <c r="B3" s="1">
        <v>2024</v>
      </c>
      <c r="C3" s="19">
        <v>45395</v>
      </c>
      <c r="D3" s="1" t="s">
        <v>72</v>
      </c>
      <c r="E3" s="3" t="s">
        <v>26</v>
      </c>
      <c r="F3" s="3" t="s">
        <v>27</v>
      </c>
      <c r="G3" s="12">
        <f>(C3-VLOOKUP(E3,Riders!$A$2:$C$4001,2,FALSE))/365</f>
        <v>25.895890410958906</v>
      </c>
      <c r="H3" s="3">
        <v>2</v>
      </c>
      <c r="I3" s="3">
        <v>5.2160000000000002</v>
      </c>
      <c r="J3" s="24">
        <f t="shared" si="0"/>
        <v>5.2530726146508853</v>
      </c>
      <c r="K3" s="24">
        <f t="shared" si="1"/>
        <v>3.7072614650885072E-2</v>
      </c>
      <c r="L3" s="24">
        <f t="shared" si="2"/>
        <v>10.469072614650885</v>
      </c>
      <c r="M3" s="3">
        <v>68.774000000000001</v>
      </c>
    </row>
    <row r="4" spans="1:13" x14ac:dyDescent="0.45">
      <c r="A4" s="1" t="s">
        <v>93</v>
      </c>
      <c r="B4" s="1">
        <v>2024</v>
      </c>
      <c r="C4" s="19">
        <v>45395</v>
      </c>
      <c r="D4" s="1" t="s">
        <v>72</v>
      </c>
      <c r="E4" s="3" t="s">
        <v>3837</v>
      </c>
      <c r="F4" s="3" t="s">
        <v>19</v>
      </c>
      <c r="G4" s="12">
        <f>(C4-VLOOKUP(E4,Riders!$A$2:$C$4001,2,FALSE))/365</f>
        <v>25.893150684931506</v>
      </c>
      <c r="H4" s="3">
        <v>3</v>
      </c>
      <c r="I4" s="3">
        <v>5.2169999999999996</v>
      </c>
      <c r="J4" s="24">
        <f t="shared" si="0"/>
        <v>5.3019340813464249</v>
      </c>
      <c r="K4" s="24">
        <f t="shared" si="1"/>
        <v>8.4934081346425216E-2</v>
      </c>
      <c r="L4" s="24">
        <f t="shared" si="2"/>
        <v>10.518934081346424</v>
      </c>
      <c r="M4" s="3">
        <v>68.447999999999993</v>
      </c>
    </row>
    <row r="5" spans="1:13" x14ac:dyDescent="0.45">
      <c r="A5" s="1" t="s">
        <v>93</v>
      </c>
      <c r="B5" s="1">
        <v>2024</v>
      </c>
      <c r="C5" s="19">
        <v>45395</v>
      </c>
      <c r="D5" s="1" t="s">
        <v>72</v>
      </c>
      <c r="E5" s="3" t="s">
        <v>33</v>
      </c>
      <c r="F5" s="3" t="s">
        <v>27</v>
      </c>
      <c r="G5" s="12">
        <f>(C5-VLOOKUP(E5,Riders!$A$2:$C$4001,2,FALSE))/365</f>
        <v>30.4</v>
      </c>
      <c r="H5" s="3">
        <v>4</v>
      </c>
      <c r="I5" s="3">
        <v>5.24</v>
      </c>
      <c r="J5" s="24">
        <f t="shared" si="0"/>
        <v>5.3139350053502579</v>
      </c>
      <c r="K5" s="24">
        <f t="shared" si="1"/>
        <v>7.3935005350257654E-2</v>
      </c>
      <c r="L5" s="24">
        <f t="shared" si="2"/>
        <v>10.553935005350258</v>
      </c>
      <c r="M5" s="3">
        <v>68.221000000000004</v>
      </c>
    </row>
    <row r="6" spans="1:13" x14ac:dyDescent="0.45">
      <c r="A6" s="1" t="s">
        <v>93</v>
      </c>
      <c r="B6" s="1">
        <v>2024</v>
      </c>
      <c r="C6" s="19">
        <v>45395</v>
      </c>
      <c r="D6" s="1" t="s">
        <v>72</v>
      </c>
      <c r="E6" s="3" t="s">
        <v>43</v>
      </c>
      <c r="F6" s="3" t="s">
        <v>44</v>
      </c>
      <c r="G6" s="12">
        <f>(C6-VLOOKUP(E6,Riders!$A$2:$C$4001,2,FALSE))/365</f>
        <v>31.402739726027399</v>
      </c>
      <c r="H6" s="3">
        <v>5</v>
      </c>
      <c r="I6" s="3">
        <v>5.2480000000000002</v>
      </c>
      <c r="J6" s="24">
        <f t="shared" si="0"/>
        <v>5.3959595529536974</v>
      </c>
      <c r="K6" s="24">
        <f t="shared" si="1"/>
        <v>0.14795955295369723</v>
      </c>
      <c r="L6" s="24">
        <f t="shared" si="2"/>
        <v>10.643959552953698</v>
      </c>
      <c r="M6" s="3">
        <v>67.644000000000005</v>
      </c>
    </row>
    <row r="7" spans="1:13" x14ac:dyDescent="0.45">
      <c r="A7" s="1" t="s">
        <v>93</v>
      </c>
      <c r="B7" s="1">
        <v>2024</v>
      </c>
      <c r="C7" s="19">
        <v>45395</v>
      </c>
      <c r="D7" s="1" t="s">
        <v>72</v>
      </c>
      <c r="E7" s="3" t="s">
        <v>52</v>
      </c>
      <c r="F7" s="3" t="s">
        <v>53</v>
      </c>
      <c r="G7" s="12">
        <f>(C7-VLOOKUP(E7,Riders!$A$2:$C$4001,2,FALSE))/365</f>
        <v>27.095890410958905</v>
      </c>
      <c r="H7" s="3">
        <v>6</v>
      </c>
      <c r="I7" s="3">
        <v>5.3</v>
      </c>
      <c r="J7" s="24">
        <f t="shared" si="0"/>
        <v>5.4240203160607114</v>
      </c>
      <c r="K7" s="24">
        <f t="shared" si="1"/>
        <v>0.12402031606071162</v>
      </c>
      <c r="L7" s="24">
        <f t="shared" si="2"/>
        <v>10.724020316060711</v>
      </c>
      <c r="M7" s="3">
        <v>67.138999999999996</v>
      </c>
    </row>
    <row r="8" spans="1:13" x14ac:dyDescent="0.45">
      <c r="A8" s="1" t="s">
        <v>93</v>
      </c>
      <c r="B8" s="1">
        <v>2024</v>
      </c>
      <c r="C8" s="19">
        <v>45395</v>
      </c>
      <c r="D8" s="1" t="s">
        <v>72</v>
      </c>
      <c r="E8" s="3" t="s">
        <v>28</v>
      </c>
      <c r="F8" s="3" t="s">
        <v>29</v>
      </c>
      <c r="G8" s="12">
        <f>(C8-VLOOKUP(E8,Riders!$A$2:$C$4001,2,FALSE))/365</f>
        <v>24.301369863013697</v>
      </c>
      <c r="H8" s="3">
        <v>7</v>
      </c>
      <c r="I8" s="3">
        <v>5.3029999999999999</v>
      </c>
      <c r="J8" s="24">
        <f t="shared" si="0"/>
        <v>5.4349347372188737</v>
      </c>
      <c r="K8" s="24">
        <f t="shared" si="1"/>
        <v>0.13193473721887372</v>
      </c>
      <c r="L8" s="24">
        <f t="shared" si="2"/>
        <v>10.737934737218874</v>
      </c>
      <c r="M8" s="3">
        <v>67.052000000000007</v>
      </c>
    </row>
    <row r="9" spans="1:13" x14ac:dyDescent="0.45">
      <c r="A9" s="1" t="s">
        <v>93</v>
      </c>
      <c r="B9" s="1">
        <v>2024</v>
      </c>
      <c r="C9" s="19">
        <v>45395</v>
      </c>
      <c r="D9" s="1" t="s">
        <v>72</v>
      </c>
      <c r="E9" s="3" t="s">
        <v>20</v>
      </c>
      <c r="F9" s="3" t="s">
        <v>21</v>
      </c>
      <c r="G9" s="12">
        <f>(C9-VLOOKUP(E9,Riders!$A$2:$C$4001,2,FALSE))/365</f>
        <v>28.69041095890411</v>
      </c>
      <c r="H9" s="3">
        <v>8</v>
      </c>
      <c r="I9" s="3">
        <v>5.3410000000000002</v>
      </c>
      <c r="J9" s="24">
        <f t="shared" si="0"/>
        <v>5.3999783241090205</v>
      </c>
      <c r="K9" s="24">
        <f t="shared" si="1"/>
        <v>5.8978324109020264E-2</v>
      </c>
      <c r="L9" s="24">
        <f t="shared" si="2"/>
        <v>10.740978324109021</v>
      </c>
      <c r="M9" s="3">
        <v>67.033000000000001</v>
      </c>
    </row>
    <row r="10" spans="1:13" x14ac:dyDescent="0.45">
      <c r="A10" s="1" t="s">
        <v>93</v>
      </c>
      <c r="B10" s="1">
        <v>2024</v>
      </c>
      <c r="C10" s="19">
        <v>45395</v>
      </c>
      <c r="D10" s="1" t="s">
        <v>72</v>
      </c>
      <c r="E10" s="3" t="s">
        <v>382</v>
      </c>
      <c r="F10" s="3" t="s">
        <v>15</v>
      </c>
      <c r="G10" s="12">
        <f>(C10-VLOOKUP(E10,Riders!$A$2:$C$4001,2,FALSE))/365</f>
        <v>23.126027397260273</v>
      </c>
      <c r="H10" s="3">
        <v>9</v>
      </c>
      <c r="I10" s="3">
        <v>5.3209999999999997</v>
      </c>
      <c r="J10" s="24">
        <f t="shared" si="0"/>
        <v>5.4550233480505881</v>
      </c>
      <c r="K10" s="24">
        <f t="shared" si="1"/>
        <v>0.13402334805058835</v>
      </c>
      <c r="L10" s="24">
        <f t="shared" si="2"/>
        <v>10.776023348050588</v>
      </c>
      <c r="M10" s="3">
        <v>66.814999999999998</v>
      </c>
    </row>
    <row r="11" spans="1:13" x14ac:dyDescent="0.45">
      <c r="A11" s="1" t="s">
        <v>93</v>
      </c>
      <c r="B11" s="1">
        <v>2024</v>
      </c>
      <c r="C11" s="19">
        <v>45395</v>
      </c>
      <c r="D11" s="1" t="s">
        <v>72</v>
      </c>
      <c r="E11" s="3" t="s">
        <v>32</v>
      </c>
      <c r="F11" s="3" t="s">
        <v>17</v>
      </c>
      <c r="G11" s="12">
        <f>(C11-VLOOKUP(E11,Riders!$A$2:$C$4001,2,FALSE))/365</f>
        <v>21.720547945205478</v>
      </c>
      <c r="H11" s="3">
        <v>10</v>
      </c>
      <c r="I11" s="3">
        <v>5.3620000000000001</v>
      </c>
      <c r="J11" s="24">
        <f t="shared" si="0"/>
        <v>5.418056894744721</v>
      </c>
      <c r="K11" s="24">
        <f t="shared" si="1"/>
        <v>5.6056894744720864E-2</v>
      </c>
      <c r="L11" s="24">
        <f t="shared" si="2"/>
        <v>10.780056894744721</v>
      </c>
      <c r="M11" s="3">
        <v>66.790000000000006</v>
      </c>
    </row>
    <row r="12" spans="1:13" x14ac:dyDescent="0.45">
      <c r="A12" s="1" t="s">
        <v>93</v>
      </c>
      <c r="B12" s="1">
        <v>2024</v>
      </c>
      <c r="C12" s="19">
        <v>45395</v>
      </c>
      <c r="D12" s="1" t="s">
        <v>72</v>
      </c>
      <c r="E12" s="3" t="s">
        <v>95</v>
      </c>
      <c r="F12" s="3" t="s">
        <v>19</v>
      </c>
      <c r="G12" s="12">
        <f>(C12-VLOOKUP(E12,Riders!$A$2:$C$4001,2,FALSE))/365</f>
        <v>24.608219178082191</v>
      </c>
      <c r="H12" s="3">
        <v>11</v>
      </c>
      <c r="I12" s="3">
        <v>5.327</v>
      </c>
      <c r="J12" s="24">
        <f t="shared" si="0"/>
        <v>5.4600016629960901</v>
      </c>
      <c r="K12" s="24">
        <f t="shared" si="1"/>
        <v>0.13300166299609018</v>
      </c>
      <c r="L12" s="24">
        <f t="shared" si="2"/>
        <v>10.78700166299609</v>
      </c>
      <c r="M12" s="3">
        <v>66.747</v>
      </c>
    </row>
    <row r="13" spans="1:13" x14ac:dyDescent="0.45">
      <c r="A13" s="1" t="s">
        <v>93</v>
      </c>
      <c r="B13" s="1">
        <v>2024</v>
      </c>
      <c r="C13" s="19">
        <v>45395</v>
      </c>
      <c r="D13" s="1" t="s">
        <v>72</v>
      </c>
      <c r="E13" s="3" t="s">
        <v>30</v>
      </c>
      <c r="F13" s="3" t="s">
        <v>31</v>
      </c>
      <c r="G13" s="12">
        <f>(C13-VLOOKUP(E13,Riders!$A$2:$C$4001,2,FALSE))/365</f>
        <v>27.994520547945207</v>
      </c>
      <c r="H13" s="3">
        <v>12</v>
      </c>
      <c r="I13" s="3">
        <v>5.3490000000000002</v>
      </c>
      <c r="J13" s="24">
        <f t="shared" si="0"/>
        <v>5.4559702863317128</v>
      </c>
      <c r="K13" s="24">
        <f t="shared" si="1"/>
        <v>0.10697028633171257</v>
      </c>
      <c r="L13" s="24">
        <f t="shared" si="2"/>
        <v>10.804970286331713</v>
      </c>
      <c r="M13" s="3">
        <v>66.635999999999996</v>
      </c>
    </row>
    <row r="14" spans="1:13" x14ac:dyDescent="0.45">
      <c r="A14" s="1" t="s">
        <v>93</v>
      </c>
      <c r="B14" s="1">
        <v>2024</v>
      </c>
      <c r="C14" s="19">
        <v>45395</v>
      </c>
      <c r="D14" s="1" t="s">
        <v>72</v>
      </c>
      <c r="E14" s="3" t="s">
        <v>54</v>
      </c>
      <c r="F14" s="3" t="s">
        <v>44</v>
      </c>
      <c r="G14" s="12">
        <f>(C14-VLOOKUP(E14,Riders!$A$2:$C$4001,2,FALSE))/365</f>
        <v>26.80821917808219</v>
      </c>
      <c r="H14" s="3">
        <v>13</v>
      </c>
      <c r="I14" s="3">
        <v>5.37</v>
      </c>
      <c r="J14" s="24">
        <f t="shared" si="0"/>
        <v>5.4740267485993135</v>
      </c>
      <c r="K14" s="24">
        <f t="shared" si="1"/>
        <v>0.10402674859931338</v>
      </c>
      <c r="L14" s="24">
        <f t="shared" si="2"/>
        <v>10.844026748599314</v>
      </c>
      <c r="M14" s="3">
        <v>66.396000000000001</v>
      </c>
    </row>
    <row r="15" spans="1:13" x14ac:dyDescent="0.45">
      <c r="A15" s="1" t="s">
        <v>93</v>
      </c>
      <c r="B15" s="1">
        <v>2024</v>
      </c>
      <c r="C15" s="19">
        <v>45395</v>
      </c>
      <c r="D15" s="1" t="s">
        <v>72</v>
      </c>
      <c r="E15" s="3" t="s">
        <v>99</v>
      </c>
      <c r="F15" s="3" t="s">
        <v>47</v>
      </c>
      <c r="G15" s="12">
        <f>(C15-VLOOKUP(E15,Riders!$A$2:$C$4001,2,FALSE))/365</f>
        <v>27.161643835616438</v>
      </c>
      <c r="H15" s="3">
        <v>14</v>
      </c>
      <c r="I15" s="3">
        <v>5.3559999999999999</v>
      </c>
      <c r="J15" s="24">
        <f t="shared" si="0"/>
        <v>5.4909673687064995</v>
      </c>
      <c r="K15" s="24">
        <f t="shared" si="1"/>
        <v>0.13496736870649961</v>
      </c>
      <c r="L15" s="24">
        <f t="shared" si="2"/>
        <v>10.846967368706499</v>
      </c>
      <c r="M15" s="3">
        <v>66.378</v>
      </c>
    </row>
    <row r="16" spans="1:13" x14ac:dyDescent="0.45">
      <c r="A16" s="1" t="s">
        <v>93</v>
      </c>
      <c r="B16" s="1">
        <v>2024</v>
      </c>
      <c r="C16" s="19">
        <v>45395</v>
      </c>
      <c r="D16" s="1" t="s">
        <v>72</v>
      </c>
      <c r="E16" s="3" t="s">
        <v>41</v>
      </c>
      <c r="F16" s="3" t="s">
        <v>3849</v>
      </c>
      <c r="G16" s="12">
        <f>(C16-VLOOKUP(E16,Riders!$A$2:$C$4001,2,FALSE))/365</f>
        <v>28.495890410958904</v>
      </c>
      <c r="H16" s="3">
        <v>15</v>
      </c>
      <c r="I16" s="3">
        <v>5.36</v>
      </c>
      <c r="J16" s="24">
        <f t="shared" si="0"/>
        <v>5.5020221464562651</v>
      </c>
      <c r="K16" s="24">
        <f t="shared" si="1"/>
        <v>0.14202214645626476</v>
      </c>
      <c r="L16" s="24">
        <f t="shared" si="2"/>
        <v>10.862022146456265</v>
      </c>
      <c r="M16" s="3">
        <v>66.286000000000001</v>
      </c>
    </row>
    <row r="17" spans="1:13" x14ac:dyDescent="0.45">
      <c r="A17" s="1" t="s">
        <v>93</v>
      </c>
      <c r="B17" s="1">
        <v>2024</v>
      </c>
      <c r="C17" s="19">
        <v>45395</v>
      </c>
      <c r="D17" s="1" t="s">
        <v>72</v>
      </c>
      <c r="E17" s="3" t="s">
        <v>113</v>
      </c>
      <c r="F17" s="3" t="s">
        <v>31</v>
      </c>
      <c r="G17" s="12">
        <f>(C17-VLOOKUP(E17,Riders!$A$2:$C$4001,2,FALSE))/365</f>
        <v>20.917808219178081</v>
      </c>
      <c r="H17" s="3">
        <v>16</v>
      </c>
      <c r="I17" s="3">
        <v>5.3760000000000003</v>
      </c>
      <c r="J17" s="24">
        <f t="shared" si="0"/>
        <v>5.5109870263404597</v>
      </c>
      <c r="K17" s="24">
        <f t="shared" si="1"/>
        <v>0.13498702634045934</v>
      </c>
      <c r="L17" s="24">
        <f t="shared" si="2"/>
        <v>10.88698702634046</v>
      </c>
      <c r="M17" s="3">
        <v>66.134</v>
      </c>
    </row>
    <row r="18" spans="1:13" x14ac:dyDescent="0.45">
      <c r="A18" s="1" t="s">
        <v>93</v>
      </c>
      <c r="B18" s="1">
        <v>2024</v>
      </c>
      <c r="C18" s="19">
        <v>45395</v>
      </c>
      <c r="D18" s="1" t="s">
        <v>72</v>
      </c>
      <c r="E18" s="3" t="s">
        <v>66</v>
      </c>
      <c r="F18" s="3" t="s">
        <v>67</v>
      </c>
      <c r="G18" s="12">
        <f>(C18-VLOOKUP(E18,Riders!$A$2:$C$4001,2,FALSE))/365</f>
        <v>21.457534246575342</v>
      </c>
      <c r="H18" s="3">
        <v>17</v>
      </c>
      <c r="I18" s="3">
        <v>5.3840000000000003</v>
      </c>
      <c r="J18" s="24">
        <f t="shared" si="0"/>
        <v>5.515017574665837</v>
      </c>
      <c r="K18" s="24">
        <f t="shared" si="1"/>
        <v>0.13101757466583663</v>
      </c>
      <c r="L18" s="24">
        <f t="shared" si="2"/>
        <v>10.899017574665837</v>
      </c>
      <c r="M18" s="3">
        <v>66.061000000000007</v>
      </c>
    </row>
    <row r="19" spans="1:13" x14ac:dyDescent="0.45">
      <c r="A19" s="1" t="s">
        <v>93</v>
      </c>
      <c r="B19" s="1">
        <v>2024</v>
      </c>
      <c r="C19" s="19">
        <v>45395</v>
      </c>
      <c r="D19" s="1" t="s">
        <v>72</v>
      </c>
      <c r="E19" t="s">
        <v>928</v>
      </c>
      <c r="F19" s="3" t="s">
        <v>15</v>
      </c>
      <c r="G19" s="12">
        <f>(C19-VLOOKUP(E19,Riders!$A$2:$C$4001,2,FALSE))/365</f>
        <v>19.709589041095889</v>
      </c>
      <c r="H19" s="3">
        <v>18</v>
      </c>
      <c r="I19" s="3">
        <v>5.4240000000000004</v>
      </c>
      <c r="J19" s="24">
        <f t="shared" si="0"/>
        <v>5.481951317045092</v>
      </c>
      <c r="K19" s="24">
        <f t="shared" si="1"/>
        <v>5.7951317045091599E-2</v>
      </c>
      <c r="L19" s="24">
        <f t="shared" si="2"/>
        <v>10.905951317045092</v>
      </c>
      <c r="M19" s="3">
        <v>66.019000000000005</v>
      </c>
    </row>
    <row r="20" spans="1:13" x14ac:dyDescent="0.45">
      <c r="A20" s="1" t="s">
        <v>93</v>
      </c>
      <c r="B20" s="1">
        <v>2024</v>
      </c>
      <c r="C20" s="19">
        <v>45395</v>
      </c>
      <c r="D20" s="1" t="s">
        <v>72</v>
      </c>
      <c r="E20" s="3" t="s">
        <v>3855</v>
      </c>
      <c r="F20" s="3" t="s">
        <v>38</v>
      </c>
      <c r="G20" s="12">
        <f>(C20-VLOOKUP(E20,Riders!$A$2:$C$4001,2,FALSE))/365</f>
        <v>21.005479452054793</v>
      </c>
      <c r="H20" s="3">
        <v>19</v>
      </c>
      <c r="I20" s="3">
        <v>5.4089999999999998</v>
      </c>
      <c r="J20" s="24">
        <f t="shared" si="0"/>
        <v>5.5319190371991231</v>
      </c>
      <c r="K20" s="24">
        <f t="shared" si="1"/>
        <v>0.12291903719912334</v>
      </c>
      <c r="L20" s="24">
        <f t="shared" si="2"/>
        <v>10.940919037199123</v>
      </c>
      <c r="M20" s="3">
        <v>65.808000000000007</v>
      </c>
    </row>
    <row r="21" spans="1:13" x14ac:dyDescent="0.45">
      <c r="A21" s="1" t="s">
        <v>93</v>
      </c>
      <c r="B21" s="1">
        <v>2024</v>
      </c>
      <c r="C21" s="19">
        <v>45395</v>
      </c>
      <c r="D21" s="1" t="s">
        <v>72</v>
      </c>
      <c r="E21" s="3" t="s">
        <v>3876</v>
      </c>
      <c r="F21" s="3" t="s">
        <v>21</v>
      </c>
      <c r="G21" s="12">
        <f>(C21-VLOOKUP(E21,Riders!$A$2:$C$4001,2,FALSE))/365</f>
        <v>18.293150684931508</v>
      </c>
      <c r="H21" s="3">
        <v>20</v>
      </c>
      <c r="I21" s="3">
        <v>5.4640000000000004</v>
      </c>
      <c r="J21" s="24">
        <f t="shared" si="0"/>
        <v>5.4900689802066065</v>
      </c>
      <c r="K21" s="24">
        <f t="shared" si="1"/>
        <v>2.6068980206606085E-2</v>
      </c>
      <c r="L21" s="24">
        <f t="shared" si="2"/>
        <v>10.954068980206607</v>
      </c>
      <c r="M21" s="3">
        <v>65.728999999999999</v>
      </c>
    </row>
    <row r="22" spans="1:13" x14ac:dyDescent="0.45">
      <c r="A22" s="1" t="s">
        <v>93</v>
      </c>
      <c r="B22" s="1">
        <v>2024</v>
      </c>
      <c r="C22" s="19">
        <v>45395</v>
      </c>
      <c r="D22" s="1" t="s">
        <v>72</v>
      </c>
      <c r="E22" s="3" t="s">
        <v>115</v>
      </c>
      <c r="F22" s="3" t="s">
        <v>3849</v>
      </c>
      <c r="G22" s="12">
        <f>(C22-VLOOKUP(E22,Riders!$A$2:$C$4001,2,FALSE))/365</f>
        <v>26.701369863013699</v>
      </c>
      <c r="H22" s="3">
        <v>21</v>
      </c>
      <c r="I22" s="3">
        <v>5.4189999999999996</v>
      </c>
      <c r="J22" s="24">
        <f t="shared" si="0"/>
        <v>5.5599569990850872</v>
      </c>
      <c r="K22" s="24">
        <f t="shared" si="1"/>
        <v>0.14095699908508763</v>
      </c>
      <c r="L22" s="24">
        <f t="shared" si="2"/>
        <v>10.978956999085087</v>
      </c>
      <c r="M22" s="3">
        <v>65.58</v>
      </c>
    </row>
    <row r="23" spans="1:13" x14ac:dyDescent="0.45">
      <c r="A23" s="1" t="s">
        <v>93</v>
      </c>
      <c r="B23" s="1">
        <v>2024</v>
      </c>
      <c r="C23" s="19">
        <v>45395</v>
      </c>
      <c r="D23" s="1" t="s">
        <v>72</v>
      </c>
      <c r="E23" s="3" t="s">
        <v>48</v>
      </c>
      <c r="F23" s="3" t="s">
        <v>49</v>
      </c>
      <c r="G23" s="12">
        <f>(C23-VLOOKUP(E23,Riders!$A$2:$C$4001,2,FALSE))/365</f>
        <v>23.208219178082192</v>
      </c>
      <c r="H23" s="3">
        <v>22</v>
      </c>
      <c r="I23" s="3">
        <v>5.4640000000000004</v>
      </c>
      <c r="J23" s="24">
        <f t="shared" si="0"/>
        <v>5.5620336906584988</v>
      </c>
      <c r="K23" s="24">
        <f t="shared" si="1"/>
        <v>9.8033690658498429E-2</v>
      </c>
      <c r="L23" s="24">
        <f t="shared" si="2"/>
        <v>11.026033690658499</v>
      </c>
      <c r="M23" s="3">
        <v>65.3</v>
      </c>
    </row>
    <row r="24" spans="1:13" x14ac:dyDescent="0.45">
      <c r="A24" s="1" t="s">
        <v>93</v>
      </c>
      <c r="B24" s="1">
        <v>2024</v>
      </c>
      <c r="C24" s="19">
        <v>45395</v>
      </c>
      <c r="D24" s="1" t="s">
        <v>72</v>
      </c>
      <c r="E24" s="3" t="s">
        <v>849</v>
      </c>
      <c r="F24" s="3" t="s">
        <v>51</v>
      </c>
      <c r="G24" s="12">
        <f>(C24-VLOOKUP(E24,Riders!$A$2:$C$4001,2,FALSE))/365</f>
        <v>28.589041095890412</v>
      </c>
      <c r="H24" s="3">
        <v>23</v>
      </c>
      <c r="I24" s="3">
        <v>5.5090000000000003</v>
      </c>
      <c r="J24" s="24">
        <f t="shared" si="0"/>
        <v>5.6249632269936747</v>
      </c>
      <c r="K24" s="24">
        <f t="shared" si="1"/>
        <v>0.11596322699367434</v>
      </c>
      <c r="L24" s="24">
        <f t="shared" si="2"/>
        <v>11.133963226993675</v>
      </c>
      <c r="M24" s="3">
        <v>64.667000000000002</v>
      </c>
    </row>
    <row r="25" spans="1:13" x14ac:dyDescent="0.45">
      <c r="A25" s="1" t="s">
        <v>93</v>
      </c>
      <c r="B25" s="1">
        <v>2024</v>
      </c>
      <c r="C25" s="19">
        <v>45395</v>
      </c>
      <c r="D25" s="1" t="s">
        <v>72</v>
      </c>
      <c r="E25" s="3" t="s">
        <v>57</v>
      </c>
      <c r="F25" s="3" t="s">
        <v>47</v>
      </c>
      <c r="G25" s="12">
        <f>(C25-VLOOKUP(E25,Riders!$A$2:$C$4001,2,FALSE))/365</f>
        <v>24.208219178082192</v>
      </c>
      <c r="H25" s="3">
        <v>24</v>
      </c>
      <c r="I25" s="3">
        <v>5.5380000000000003</v>
      </c>
      <c r="J25" s="24">
        <f t="shared" si="0"/>
        <v>5.6090638324224749</v>
      </c>
      <c r="K25" s="24">
        <f t="shared" si="1"/>
        <v>7.1063832422474604E-2</v>
      </c>
      <c r="L25" s="24">
        <f t="shared" si="2"/>
        <v>11.147063832422475</v>
      </c>
      <c r="M25" s="3">
        <v>64.590999999999994</v>
      </c>
    </row>
    <row r="26" spans="1:13" x14ac:dyDescent="0.45">
      <c r="A26" s="1" t="s">
        <v>93</v>
      </c>
      <c r="B26" s="1">
        <v>2024</v>
      </c>
      <c r="C26" s="19">
        <v>45395</v>
      </c>
      <c r="D26" s="1" t="s">
        <v>72</v>
      </c>
      <c r="E26" s="3" t="s">
        <v>98</v>
      </c>
      <c r="F26" s="3" t="s">
        <v>67</v>
      </c>
      <c r="G26" s="12">
        <f>(C26-VLOOKUP(E26,Riders!$A$2:$C$4001,2,FALSE))/365</f>
        <v>32.706849315068496</v>
      </c>
      <c r="H26" s="3">
        <v>25</v>
      </c>
      <c r="I26" s="3">
        <v>5.5369999999999999</v>
      </c>
      <c r="J26" s="24">
        <f t="shared" si="0"/>
        <v>5.7200356472795493</v>
      </c>
      <c r="K26" s="24">
        <f t="shared" si="1"/>
        <v>0.18303564727954935</v>
      </c>
      <c r="L26" s="24">
        <f t="shared" si="2"/>
        <v>11.257035647279549</v>
      </c>
      <c r="M26" s="3">
        <v>63.96</v>
      </c>
    </row>
    <row r="27" spans="1:13" x14ac:dyDescent="0.45">
      <c r="A27" s="1" t="s">
        <v>93</v>
      </c>
      <c r="B27" s="1">
        <v>2024</v>
      </c>
      <c r="C27" s="19">
        <v>45395</v>
      </c>
      <c r="D27" s="1" t="s">
        <v>72</v>
      </c>
      <c r="E27" s="3" t="s">
        <v>903</v>
      </c>
      <c r="F27" s="3" t="s">
        <v>51</v>
      </c>
      <c r="G27" s="12">
        <f>(C27-VLOOKUP(E27,Riders!$A$2:$C$4001,2,FALSE))/365</f>
        <v>20.295890410958904</v>
      </c>
      <c r="H27" s="3">
        <v>26</v>
      </c>
      <c r="I27" s="3">
        <v>5.5730000000000004</v>
      </c>
      <c r="J27" s="24">
        <f t="shared" si="0"/>
        <v>5.7119126986614841</v>
      </c>
      <c r="K27" s="24">
        <f t="shared" si="1"/>
        <v>0.1389126986614837</v>
      </c>
      <c r="L27" s="24">
        <f t="shared" si="2"/>
        <v>11.284912698661484</v>
      </c>
      <c r="M27" s="3">
        <v>63.802</v>
      </c>
    </row>
    <row r="28" spans="1:13" x14ac:dyDescent="0.45">
      <c r="A28" s="1" t="s">
        <v>93</v>
      </c>
      <c r="B28" s="1">
        <v>2024</v>
      </c>
      <c r="C28" s="19">
        <v>45395</v>
      </c>
      <c r="D28" s="1" t="s">
        <v>72</v>
      </c>
      <c r="E28" s="3" t="s">
        <v>60</v>
      </c>
      <c r="F28" s="3" t="s">
        <v>61</v>
      </c>
      <c r="G28" s="12">
        <f>(C28-VLOOKUP(E28,Riders!$A$2:$C$4001,2,FALSE))/365</f>
        <v>35.745205479452054</v>
      </c>
      <c r="H28" s="3">
        <v>27</v>
      </c>
      <c r="I28" s="3">
        <v>5.56</v>
      </c>
      <c r="J28" s="24">
        <f t="shared" si="0"/>
        <v>5.7419181866700155</v>
      </c>
      <c r="K28" s="24">
        <f t="shared" si="1"/>
        <v>0.18191818667001591</v>
      </c>
      <c r="L28" s="24">
        <f t="shared" si="2"/>
        <v>11.301918186670015</v>
      </c>
      <c r="M28" s="3">
        <v>63.706000000000003</v>
      </c>
    </row>
    <row r="29" spans="1:13" x14ac:dyDescent="0.45">
      <c r="A29" s="1" t="s">
        <v>93</v>
      </c>
      <c r="B29" s="1">
        <v>2024</v>
      </c>
      <c r="C29" s="19">
        <v>45395</v>
      </c>
      <c r="D29" s="1" t="s">
        <v>72</v>
      </c>
      <c r="E29" s="3" t="s">
        <v>107</v>
      </c>
      <c r="F29" s="3" t="s">
        <v>59</v>
      </c>
      <c r="G29" s="12">
        <f>(C29-VLOOKUP(E29,Riders!$A$2:$C$4001,2,FALSE))/365</f>
        <v>20.602739726027398</v>
      </c>
      <c r="H29" s="3">
        <v>28</v>
      </c>
      <c r="I29" s="3">
        <v>5.5869999999999997</v>
      </c>
      <c r="J29" s="24">
        <f t="shared" si="0"/>
        <v>5.7619486460073777</v>
      </c>
      <c r="K29" s="24">
        <f t="shared" si="1"/>
        <v>0.17494864600737792</v>
      </c>
      <c r="L29" s="24">
        <f t="shared" si="2"/>
        <v>11.348948646007377</v>
      </c>
      <c r="M29" s="3">
        <v>63.442</v>
      </c>
    </row>
    <row r="30" spans="1:13" x14ac:dyDescent="0.45">
      <c r="A30" s="1" t="s">
        <v>93</v>
      </c>
      <c r="B30" s="1">
        <v>2024</v>
      </c>
      <c r="C30" s="19">
        <v>45395</v>
      </c>
      <c r="D30" s="1" t="s">
        <v>72</v>
      </c>
      <c r="E30" s="3" t="s">
        <v>387</v>
      </c>
      <c r="F30" s="3" t="s">
        <v>65</v>
      </c>
      <c r="G30" s="12">
        <f>(C30-VLOOKUP(E30,Riders!$A$2:$C$4001,2,FALSE))/365</f>
        <v>23.827397260273973</v>
      </c>
      <c r="H30" s="3">
        <v>29</v>
      </c>
      <c r="I30" s="3">
        <v>5.6260000000000003</v>
      </c>
      <c r="J30" s="24">
        <f t="shared" si="0"/>
        <v>5.8000323102802538</v>
      </c>
      <c r="K30" s="24">
        <f t="shared" si="1"/>
        <v>0.17403231028025345</v>
      </c>
      <c r="L30" s="24">
        <f t="shared" si="2"/>
        <v>11.426032310280254</v>
      </c>
      <c r="M30" s="3">
        <v>63.014000000000003</v>
      </c>
    </row>
    <row r="31" spans="1:13" x14ac:dyDescent="0.45">
      <c r="A31" s="1" t="s">
        <v>93</v>
      </c>
      <c r="B31" s="1">
        <v>2024</v>
      </c>
      <c r="C31" s="19">
        <v>45395</v>
      </c>
      <c r="D31" s="1" t="s">
        <v>72</v>
      </c>
      <c r="E31" s="3" t="s">
        <v>847</v>
      </c>
      <c r="F31" s="3" t="s">
        <v>848</v>
      </c>
      <c r="G31" s="12">
        <f>(C31-VLOOKUP(E31,Riders!$A$2:$C$4001,2,FALSE))/365</f>
        <v>23.978082191780821</v>
      </c>
      <c r="H31" s="3">
        <v>30</v>
      </c>
      <c r="I31" s="3">
        <v>5.6520000000000001</v>
      </c>
      <c r="J31" s="24">
        <f t="shared" si="0"/>
        <v>5.8069467318129009</v>
      </c>
      <c r="K31" s="24">
        <f t="shared" si="1"/>
        <v>0.15494673181290075</v>
      </c>
      <c r="L31" s="24">
        <f t="shared" si="2"/>
        <v>11.458946731812901</v>
      </c>
      <c r="M31" s="3">
        <v>62.832999999999998</v>
      </c>
    </row>
    <row r="32" spans="1:13" x14ac:dyDescent="0.45">
      <c r="A32" s="1" t="s">
        <v>93</v>
      </c>
      <c r="B32" s="1">
        <v>2024</v>
      </c>
      <c r="C32" s="19">
        <v>45395</v>
      </c>
      <c r="D32" s="1" t="s">
        <v>72</v>
      </c>
      <c r="E32" s="3" t="s">
        <v>64</v>
      </c>
      <c r="F32" s="3" t="s">
        <v>65</v>
      </c>
      <c r="G32" s="12">
        <f>(C32-VLOOKUP(E32,Riders!$A$2:$C$4001,2,FALSE))/365</f>
        <v>23.306849315068494</v>
      </c>
      <c r="H32" s="3">
        <v>31</v>
      </c>
      <c r="I32" s="3">
        <v>5.6260000000000003</v>
      </c>
      <c r="J32" s="24">
        <f t="shared" si="0"/>
        <v>5.8759649190069974</v>
      </c>
      <c r="K32" s="24">
        <f t="shared" si="1"/>
        <v>0.24996491900699702</v>
      </c>
      <c r="L32" s="24">
        <f t="shared" si="2"/>
        <v>11.501964919006998</v>
      </c>
      <c r="M32" s="3">
        <v>62.597999999999999</v>
      </c>
    </row>
    <row r="33" spans="1:13" x14ac:dyDescent="0.45">
      <c r="A33" s="1" t="s">
        <v>93</v>
      </c>
      <c r="B33" s="1">
        <v>2024</v>
      </c>
      <c r="C33" s="19">
        <v>45395</v>
      </c>
      <c r="D33" s="1" t="s">
        <v>72</v>
      </c>
      <c r="E33" s="3" t="s">
        <v>845</v>
      </c>
      <c r="F33" s="3" t="s">
        <v>235</v>
      </c>
      <c r="G33" s="12">
        <f>(C33-VLOOKUP(E33,Riders!$A$2:$C$4001,2,FALSE))/365</f>
        <v>20.172602739726027</v>
      </c>
      <c r="H33" s="3">
        <v>32</v>
      </c>
      <c r="I33" s="3">
        <v>5.8890000000000002</v>
      </c>
      <c r="J33" s="24">
        <f t="shared" si="0"/>
        <v>6.0400223172125846</v>
      </c>
      <c r="K33" s="24">
        <f t="shared" si="1"/>
        <v>0.15102231721258441</v>
      </c>
      <c r="L33" s="24">
        <f t="shared" si="2"/>
        <v>11.929022317212585</v>
      </c>
      <c r="M33" s="3">
        <v>60.356999999999999</v>
      </c>
    </row>
    <row r="34" spans="1:13" x14ac:dyDescent="0.45">
      <c r="A34" s="1" t="s">
        <v>127</v>
      </c>
      <c r="B34" s="1">
        <v>2024</v>
      </c>
      <c r="C34" s="19">
        <v>45367</v>
      </c>
      <c r="D34" s="1" t="s">
        <v>72</v>
      </c>
      <c r="E34" s="3" t="s">
        <v>381</v>
      </c>
      <c r="F34" s="3" t="s">
        <v>25</v>
      </c>
      <c r="G34" s="12">
        <f>(C34-VLOOKUP(E34,Riders!$A$2:$C$4001,2,FALSE))/365</f>
        <v>21.246575342465754</v>
      </c>
      <c r="H34" s="3">
        <v>1</v>
      </c>
      <c r="I34" s="3">
        <v>5.13</v>
      </c>
      <c r="J34" s="3">
        <v>5.3150000000000004</v>
      </c>
      <c r="K34" s="3">
        <v>0.1850000000000005</v>
      </c>
      <c r="L34" s="3">
        <v>10.445</v>
      </c>
      <c r="M34" s="3">
        <v>68.933000000000007</v>
      </c>
    </row>
    <row r="35" spans="1:13" x14ac:dyDescent="0.45">
      <c r="A35" s="1" t="s">
        <v>127</v>
      </c>
      <c r="B35" s="1">
        <v>2024</v>
      </c>
      <c r="C35" s="19">
        <v>45367</v>
      </c>
      <c r="D35" s="1" t="s">
        <v>72</v>
      </c>
      <c r="E35" s="3" t="s">
        <v>16</v>
      </c>
      <c r="F35" s="3" t="s">
        <v>17</v>
      </c>
      <c r="G35" s="12">
        <f>(C35-VLOOKUP(E35,Riders!$A$2:$C$4001,2,FALSE))/365</f>
        <v>24.904109589041095</v>
      </c>
      <c r="H35" s="3">
        <v>2</v>
      </c>
      <c r="I35" s="3">
        <v>5.2290000000000001</v>
      </c>
      <c r="J35" s="3">
        <v>5.306</v>
      </c>
      <c r="K35" s="3">
        <v>7.6999999999999957E-2</v>
      </c>
      <c r="L35" s="3">
        <v>10.535</v>
      </c>
      <c r="M35" s="3">
        <v>68.343999999999994</v>
      </c>
    </row>
    <row r="36" spans="1:13" x14ac:dyDescent="0.45">
      <c r="A36" s="1" t="s">
        <v>127</v>
      </c>
      <c r="B36" s="1">
        <v>2024</v>
      </c>
      <c r="C36" s="19">
        <v>45367</v>
      </c>
      <c r="D36" s="1" t="s">
        <v>72</v>
      </c>
      <c r="E36" s="3" t="s">
        <v>24</v>
      </c>
      <c r="F36" s="3" t="s">
        <v>25</v>
      </c>
      <c r="G36" s="12">
        <f>(C36-VLOOKUP(E36,Riders!$A$2:$C$4001,2,FALSE))/365</f>
        <v>25.547945205479451</v>
      </c>
      <c r="H36" s="3">
        <v>3</v>
      </c>
      <c r="I36" s="3">
        <v>5.2</v>
      </c>
      <c r="J36" s="3">
        <v>5.3370000000000006</v>
      </c>
      <c r="K36" s="3">
        <v>0.13700000000000045</v>
      </c>
      <c r="L36" s="3">
        <v>10.537000000000001</v>
      </c>
      <c r="M36" s="3">
        <v>68.331000000000003</v>
      </c>
    </row>
    <row r="37" spans="1:13" x14ac:dyDescent="0.45">
      <c r="A37" s="1" t="s">
        <v>127</v>
      </c>
      <c r="B37" s="1">
        <v>2024</v>
      </c>
      <c r="C37" s="19">
        <v>45367</v>
      </c>
      <c r="D37" s="1" t="s">
        <v>72</v>
      </c>
      <c r="E37" s="3" t="s">
        <v>14</v>
      </c>
      <c r="F37" s="3" t="s">
        <v>15</v>
      </c>
      <c r="G37" s="12">
        <f>(C37-VLOOKUP(E37,Riders!$A$2:$C$4001,2,FALSE))/365</f>
        <v>24.205479452054796</v>
      </c>
      <c r="H37" s="3">
        <v>4</v>
      </c>
      <c r="I37" s="3">
        <v>5.2130000000000001</v>
      </c>
      <c r="J37" s="3">
        <v>5.3389999999999995</v>
      </c>
      <c r="K37" s="3">
        <v>0.12599999999999945</v>
      </c>
      <c r="L37" s="3">
        <v>10.552</v>
      </c>
      <c r="M37" s="3">
        <v>68.233999999999995</v>
      </c>
    </row>
    <row r="38" spans="1:13" x14ac:dyDescent="0.45">
      <c r="A38" s="1" t="s">
        <v>127</v>
      </c>
      <c r="B38" s="1">
        <v>2024</v>
      </c>
      <c r="C38" s="19">
        <v>45367</v>
      </c>
      <c r="D38" s="1" t="s">
        <v>72</v>
      </c>
      <c r="E38" s="3" t="s">
        <v>23</v>
      </c>
      <c r="F38" s="3" t="s">
        <v>15</v>
      </c>
      <c r="G38" s="12">
        <f>(C38-VLOOKUP(E38,Riders!$A$2:$C$4001,2,FALSE))/365</f>
        <v>26.512328767123286</v>
      </c>
      <c r="H38" s="3">
        <v>5</v>
      </c>
      <c r="I38" s="3">
        <v>5.2489999999999997</v>
      </c>
      <c r="J38" s="3">
        <v>5.3210000000000006</v>
      </c>
      <c r="K38" s="3">
        <v>7.2000000000000952E-2</v>
      </c>
      <c r="L38" s="3">
        <v>10.57</v>
      </c>
      <c r="M38" s="3">
        <v>68.117000000000004</v>
      </c>
    </row>
    <row r="39" spans="1:13" x14ac:dyDescent="0.45">
      <c r="A39" s="1" t="s">
        <v>127</v>
      </c>
      <c r="B39" s="1">
        <v>2024</v>
      </c>
      <c r="C39" s="19">
        <v>45367</v>
      </c>
      <c r="D39" s="1" t="s">
        <v>72</v>
      </c>
      <c r="E39" s="3" t="s">
        <v>18</v>
      </c>
      <c r="F39" s="3" t="s">
        <v>19</v>
      </c>
      <c r="G39" s="12">
        <f>(C39-VLOOKUP(E39,Riders!$A$2:$C$4001,2,FALSE))/365</f>
        <v>25.816438356164383</v>
      </c>
      <c r="H39" s="3">
        <v>6</v>
      </c>
      <c r="I39" s="3">
        <v>5.2670000000000003</v>
      </c>
      <c r="J39" s="3">
        <v>5.3769999999999998</v>
      </c>
      <c r="K39" s="3">
        <v>0.10999999999999943</v>
      </c>
      <c r="L39" s="3">
        <v>10.644</v>
      </c>
      <c r="M39" s="3">
        <v>67.644000000000005</v>
      </c>
    </row>
    <row r="40" spans="1:13" x14ac:dyDescent="0.45">
      <c r="A40" s="1" t="s">
        <v>127</v>
      </c>
      <c r="B40" s="1">
        <v>2024</v>
      </c>
      <c r="C40" s="19">
        <v>45367</v>
      </c>
      <c r="D40" s="1" t="s">
        <v>72</v>
      </c>
      <c r="E40" s="3" t="s">
        <v>42</v>
      </c>
      <c r="F40" s="3" t="s">
        <v>97</v>
      </c>
      <c r="G40" s="12">
        <f>(C40-VLOOKUP(E40,Riders!$A$2:$C$4001,2,FALSE))/365</f>
        <v>25.290410958904111</v>
      </c>
      <c r="H40" s="3">
        <v>7</v>
      </c>
      <c r="I40" s="3">
        <v>5.2770000000000001</v>
      </c>
      <c r="J40" s="3">
        <v>5.3869999999999996</v>
      </c>
      <c r="K40" s="3">
        <v>0.10999999999999943</v>
      </c>
      <c r="L40" s="3">
        <v>10.664</v>
      </c>
      <c r="M40" s="3">
        <v>67.516999999999996</v>
      </c>
    </row>
    <row r="41" spans="1:13" x14ac:dyDescent="0.45">
      <c r="A41" s="1" t="s">
        <v>127</v>
      </c>
      <c r="B41" s="1">
        <v>2024</v>
      </c>
      <c r="C41" s="19">
        <v>45367</v>
      </c>
      <c r="D41" s="1" t="s">
        <v>72</v>
      </c>
      <c r="E41" s="3" t="s">
        <v>133</v>
      </c>
      <c r="F41" s="3" t="s">
        <v>151</v>
      </c>
      <c r="G41" s="12">
        <f>(C41-VLOOKUP(E41,Riders!$A$2:$C$4001,2,FALSE))/365</f>
        <v>31.145205479452056</v>
      </c>
      <c r="H41" s="3">
        <v>8</v>
      </c>
      <c r="I41" s="3">
        <v>5.3040000000000003</v>
      </c>
      <c r="J41" s="3">
        <v>5.3699999999999992</v>
      </c>
      <c r="K41" s="3">
        <v>6.5999999999998948E-2</v>
      </c>
      <c r="L41" s="3">
        <v>10.673999999999999</v>
      </c>
      <c r="M41" s="3">
        <v>67.453999999999994</v>
      </c>
    </row>
    <row r="42" spans="1:13" x14ac:dyDescent="0.45">
      <c r="A42" s="1" t="s">
        <v>127</v>
      </c>
      <c r="B42" s="1">
        <v>2024</v>
      </c>
      <c r="C42" s="19">
        <v>45367</v>
      </c>
      <c r="D42" s="1" t="s">
        <v>72</v>
      </c>
      <c r="E42" s="3" t="s">
        <v>75</v>
      </c>
      <c r="F42" s="3" t="s">
        <v>38</v>
      </c>
      <c r="G42" s="12">
        <f>(C42-VLOOKUP(E42,Riders!$A$2:$C$4001,2,FALSE))/365</f>
        <v>25.021917808219179</v>
      </c>
      <c r="H42" s="3">
        <v>9</v>
      </c>
      <c r="I42" s="3">
        <v>5.2640000000000002</v>
      </c>
      <c r="J42" s="3">
        <v>5.4159999999999995</v>
      </c>
      <c r="K42" s="3">
        <v>0.15199999999999925</v>
      </c>
      <c r="L42" s="3">
        <v>10.68</v>
      </c>
      <c r="M42" s="3">
        <v>67.415999999999997</v>
      </c>
    </row>
    <row r="43" spans="1:13" x14ac:dyDescent="0.45">
      <c r="A43" s="1" t="s">
        <v>127</v>
      </c>
      <c r="B43" s="1">
        <v>2024</v>
      </c>
      <c r="C43" s="19">
        <v>45367</v>
      </c>
      <c r="D43" s="1" t="s">
        <v>72</v>
      </c>
      <c r="E43" s="3" t="s">
        <v>37</v>
      </c>
      <c r="F43" s="3" t="s">
        <v>38</v>
      </c>
      <c r="G43" s="12">
        <f>(C43-VLOOKUP(E43,Riders!$A$2:$C$4001,2,FALSE))/365</f>
        <v>18.936986301369863</v>
      </c>
      <c r="H43" s="3">
        <v>10</v>
      </c>
      <c r="I43" s="3">
        <v>5.3010000000000002</v>
      </c>
      <c r="J43" s="3">
        <v>5.4540000000000006</v>
      </c>
      <c r="K43" s="3">
        <v>0.15300000000000047</v>
      </c>
      <c r="L43" s="3">
        <v>10.755000000000001</v>
      </c>
      <c r="M43" s="3">
        <v>66.945999999999998</v>
      </c>
    </row>
    <row r="44" spans="1:13" x14ac:dyDescent="0.45">
      <c r="A44" s="1" t="s">
        <v>127</v>
      </c>
      <c r="B44" s="1">
        <v>2024</v>
      </c>
      <c r="C44" s="19">
        <v>45367</v>
      </c>
      <c r="D44" s="1" t="s">
        <v>72</v>
      </c>
      <c r="E44" s="3" t="s">
        <v>398</v>
      </c>
      <c r="F44" s="3" t="s">
        <v>3865</v>
      </c>
      <c r="G44" s="12">
        <f>(C44-VLOOKUP(E44,Riders!$A$2:$C$4001,2,FALSE))/365</f>
        <v>20.846575342465755</v>
      </c>
      <c r="H44" s="3">
        <v>11</v>
      </c>
      <c r="I44" s="3">
        <v>5.3559999999999999</v>
      </c>
      <c r="J44" s="3">
        <v>5.4580000000000002</v>
      </c>
      <c r="K44" s="3">
        <v>0.10200000000000031</v>
      </c>
      <c r="L44" s="3">
        <v>10.814</v>
      </c>
      <c r="M44" s="3">
        <v>66.58</v>
      </c>
    </row>
    <row r="45" spans="1:13" x14ac:dyDescent="0.45">
      <c r="A45" s="1" t="s">
        <v>127</v>
      </c>
      <c r="B45" s="1">
        <v>2024</v>
      </c>
      <c r="C45" s="19">
        <v>45367</v>
      </c>
      <c r="D45" s="1" t="s">
        <v>72</v>
      </c>
      <c r="E45" s="3" t="s">
        <v>32</v>
      </c>
      <c r="F45" s="3" t="s">
        <v>17</v>
      </c>
      <c r="G45" s="12">
        <f>(C45-VLOOKUP(E45,Riders!$A$2:$C$4001,2,FALSE))/365</f>
        <v>21.643835616438356</v>
      </c>
      <c r="H45" s="3">
        <v>12</v>
      </c>
      <c r="I45" s="3">
        <v>5.3920000000000003</v>
      </c>
      <c r="J45" s="3">
        <v>5.4549999999999992</v>
      </c>
      <c r="K45" s="3">
        <v>6.2999999999998835E-2</v>
      </c>
      <c r="L45" s="3">
        <v>10.847</v>
      </c>
      <c r="M45" s="3">
        <v>66.378</v>
      </c>
    </row>
    <row r="46" spans="1:13" x14ac:dyDescent="0.45">
      <c r="A46" s="1" t="s">
        <v>127</v>
      </c>
      <c r="B46" s="1">
        <v>2024</v>
      </c>
      <c r="C46" s="19">
        <v>45367</v>
      </c>
      <c r="D46" s="1" t="s">
        <v>72</v>
      </c>
      <c r="E46" s="3" t="s">
        <v>39</v>
      </c>
      <c r="F46" s="3" t="s">
        <v>40</v>
      </c>
      <c r="G46" s="12">
        <f>(C46-VLOOKUP(E46,Riders!$A$2:$C$4001,2,FALSE))/365</f>
        <v>29.6</v>
      </c>
      <c r="H46" s="3">
        <v>13</v>
      </c>
      <c r="I46" s="3">
        <v>5.3540000000000001</v>
      </c>
      <c r="J46" s="3">
        <v>5.53</v>
      </c>
      <c r="K46" s="3">
        <v>0.17600000000000016</v>
      </c>
      <c r="L46" s="3">
        <v>10.884</v>
      </c>
      <c r="M46" s="3">
        <v>66.152000000000001</v>
      </c>
    </row>
    <row r="47" spans="1:13" x14ac:dyDescent="0.45">
      <c r="A47" s="1" t="s">
        <v>127</v>
      </c>
      <c r="B47" s="1">
        <v>2024</v>
      </c>
      <c r="C47" s="19">
        <v>45367</v>
      </c>
      <c r="D47" s="1" t="s">
        <v>72</v>
      </c>
      <c r="E47" s="3" t="s">
        <v>52</v>
      </c>
      <c r="F47" s="3" t="s">
        <v>53</v>
      </c>
      <c r="G47" s="12">
        <f>(C47-VLOOKUP(E47,Riders!$A$2:$C$4001,2,FALSE))/365</f>
        <v>27.019178082191782</v>
      </c>
      <c r="H47" s="3">
        <v>14</v>
      </c>
      <c r="I47" s="3">
        <v>5.3520000000000003</v>
      </c>
      <c r="J47" s="3">
        <v>5.5380000000000003</v>
      </c>
      <c r="K47" s="3">
        <v>0.18599999999999994</v>
      </c>
      <c r="L47" s="3">
        <v>10.89</v>
      </c>
      <c r="M47" s="3">
        <v>66.116</v>
      </c>
    </row>
    <row r="48" spans="1:13" x14ac:dyDescent="0.45">
      <c r="A48" s="1" t="s">
        <v>127</v>
      </c>
      <c r="B48" s="1">
        <v>2024</v>
      </c>
      <c r="C48" s="19">
        <v>45367</v>
      </c>
      <c r="D48" s="1" t="s">
        <v>72</v>
      </c>
      <c r="E48" s="3" t="s">
        <v>391</v>
      </c>
      <c r="F48" s="3" t="s">
        <v>151</v>
      </c>
      <c r="G48" s="12">
        <f>(C48-VLOOKUP(E48,Riders!$A$2:$C$4001,2,FALSE))/365</f>
        <v>25.054794520547944</v>
      </c>
      <c r="H48" s="3">
        <v>15</v>
      </c>
      <c r="I48" s="3">
        <v>5.3840000000000003</v>
      </c>
      <c r="J48" s="3">
        <v>5.5129999999999999</v>
      </c>
      <c r="K48" s="3">
        <v>0.12899999999999956</v>
      </c>
      <c r="L48" s="3">
        <v>10.897</v>
      </c>
      <c r="M48" s="3">
        <v>66.072999999999993</v>
      </c>
    </row>
    <row r="49" spans="1:13" x14ac:dyDescent="0.45">
      <c r="A49" s="1" t="s">
        <v>127</v>
      </c>
      <c r="B49" s="1">
        <v>2024</v>
      </c>
      <c r="C49" s="19">
        <v>45367</v>
      </c>
      <c r="D49" s="1" t="s">
        <v>72</v>
      </c>
      <c r="E49" s="3" t="s">
        <v>907</v>
      </c>
      <c r="F49" s="3" t="s">
        <v>29</v>
      </c>
      <c r="G49" s="12">
        <f>(C49-VLOOKUP(E49,Riders!$A$2:$C$4001,2,FALSE))/365</f>
        <v>23.465753424657535</v>
      </c>
      <c r="H49" s="3">
        <v>16</v>
      </c>
      <c r="I49" s="3">
        <v>5.3940000000000001</v>
      </c>
      <c r="J49" s="3">
        <v>5.5129999999999999</v>
      </c>
      <c r="K49" s="3">
        <v>0.11899999999999977</v>
      </c>
      <c r="L49" s="3">
        <v>10.907</v>
      </c>
      <c r="M49" s="3">
        <v>66.013000000000005</v>
      </c>
    </row>
    <row r="50" spans="1:13" x14ac:dyDescent="0.45">
      <c r="A50" s="1" t="s">
        <v>127</v>
      </c>
      <c r="B50" s="1">
        <v>2024</v>
      </c>
      <c r="C50" s="19">
        <v>45367</v>
      </c>
      <c r="D50" s="1" t="s">
        <v>72</v>
      </c>
      <c r="E50" s="3" t="s">
        <v>30</v>
      </c>
      <c r="F50" s="3" t="s">
        <v>31</v>
      </c>
      <c r="G50" s="12">
        <f>(C50-VLOOKUP(E50,Riders!$A$2:$C$4001,2,FALSE))/365</f>
        <v>27.917808219178081</v>
      </c>
      <c r="H50" s="3">
        <v>17</v>
      </c>
      <c r="I50" s="3">
        <v>5.3920000000000003</v>
      </c>
      <c r="J50" s="3">
        <v>5.5219999999999994</v>
      </c>
      <c r="K50" s="3">
        <v>0.12999999999999901</v>
      </c>
      <c r="L50" s="3">
        <v>10.914</v>
      </c>
      <c r="M50" s="3">
        <v>65.97</v>
      </c>
    </row>
    <row r="51" spans="1:13" x14ac:dyDescent="0.45">
      <c r="A51" s="1" t="s">
        <v>127</v>
      </c>
      <c r="B51" s="1">
        <v>2024</v>
      </c>
      <c r="C51" s="19">
        <v>45367</v>
      </c>
      <c r="D51" s="1" t="s">
        <v>72</v>
      </c>
      <c r="E51" s="3" t="s">
        <v>384</v>
      </c>
      <c r="F51" s="3" t="s">
        <v>19</v>
      </c>
      <c r="G51" s="12">
        <f>(C51-VLOOKUP(E51,Riders!$A$2:$C$4001,2,FALSE))/365</f>
        <v>24.531506849315068</v>
      </c>
      <c r="H51" s="3">
        <v>18</v>
      </c>
      <c r="I51" s="3">
        <v>5.391</v>
      </c>
      <c r="J51" s="3">
        <v>5.5239999999999991</v>
      </c>
      <c r="K51" s="3">
        <v>0.13299999999999912</v>
      </c>
      <c r="L51" s="3">
        <v>10.914999999999999</v>
      </c>
      <c r="M51" s="3">
        <v>65.963999999999999</v>
      </c>
    </row>
    <row r="52" spans="1:13" x14ac:dyDescent="0.45">
      <c r="A52" s="1" t="s">
        <v>127</v>
      </c>
      <c r="B52" s="1">
        <v>2024</v>
      </c>
      <c r="C52" s="19">
        <v>45367</v>
      </c>
      <c r="D52" s="1" t="s">
        <v>72</v>
      </c>
      <c r="E52" s="3" t="s">
        <v>45</v>
      </c>
      <c r="F52" s="3" t="s">
        <v>97</v>
      </c>
      <c r="G52" s="12">
        <f>(C52-VLOOKUP(E52,Riders!$A$2:$C$4001,2,FALSE))/365</f>
        <v>33.065753424657537</v>
      </c>
      <c r="H52" s="3">
        <v>19</v>
      </c>
      <c r="I52" s="3">
        <v>5.4340000000000002</v>
      </c>
      <c r="J52" s="3">
        <v>5.5219999999999994</v>
      </c>
      <c r="K52" s="3">
        <v>8.799999999999919E-2</v>
      </c>
      <c r="L52" s="3">
        <v>10.956</v>
      </c>
      <c r="M52" s="3">
        <v>65.716999999999999</v>
      </c>
    </row>
    <row r="53" spans="1:13" x14ac:dyDescent="0.45">
      <c r="A53" s="1" t="s">
        <v>127</v>
      </c>
      <c r="B53" s="1">
        <v>2024</v>
      </c>
      <c r="C53" s="19">
        <v>45367</v>
      </c>
      <c r="D53" s="1" t="s">
        <v>72</v>
      </c>
      <c r="E53" s="3" t="s">
        <v>3866</v>
      </c>
      <c r="F53" s="3" t="s">
        <v>3865</v>
      </c>
      <c r="G53" s="12">
        <f>(C53-VLOOKUP(E53,Riders!$A$2:$C$4001,2,FALSE))/365</f>
        <v>23.638356164383563</v>
      </c>
      <c r="H53" s="3">
        <v>20</v>
      </c>
      <c r="I53" s="3">
        <v>5.4420000000000002</v>
      </c>
      <c r="J53" s="3">
        <v>5.57</v>
      </c>
      <c r="K53" s="3">
        <v>0.12800000000000011</v>
      </c>
      <c r="L53" s="3">
        <v>11.012</v>
      </c>
      <c r="M53" s="3">
        <v>65.382999999999996</v>
      </c>
    </row>
    <row r="54" spans="1:13" x14ac:dyDescent="0.45">
      <c r="A54" s="1" t="s">
        <v>127</v>
      </c>
      <c r="B54" s="1">
        <v>2024</v>
      </c>
      <c r="C54" s="19">
        <v>45367</v>
      </c>
      <c r="D54" s="1" t="s">
        <v>72</v>
      </c>
      <c r="E54" s="3" t="s">
        <v>3858</v>
      </c>
      <c r="F54" s="3" t="s">
        <v>3852</v>
      </c>
      <c r="G54" s="12">
        <f>(C54-VLOOKUP(E54,Riders!$A$2:$C$4001,2,FALSE))/365</f>
        <v>18.221917808219178</v>
      </c>
      <c r="H54" s="3">
        <v>21</v>
      </c>
      <c r="I54" s="3">
        <v>5.444</v>
      </c>
      <c r="J54" s="3">
        <v>5.6149999999999993</v>
      </c>
      <c r="K54" s="3">
        <v>0.17099999999999937</v>
      </c>
      <c r="L54" s="3">
        <v>11.058999999999999</v>
      </c>
      <c r="M54" s="3">
        <v>65.105000000000004</v>
      </c>
    </row>
    <row r="55" spans="1:13" x14ac:dyDescent="0.45">
      <c r="A55" s="1" t="s">
        <v>127</v>
      </c>
      <c r="B55" s="1">
        <v>2024</v>
      </c>
      <c r="C55" s="19">
        <v>45367</v>
      </c>
      <c r="D55" s="1" t="s">
        <v>72</v>
      </c>
      <c r="E55" s="3" t="s">
        <v>50</v>
      </c>
      <c r="F55" s="3" t="s">
        <v>51</v>
      </c>
      <c r="G55" s="12">
        <f>(C55-VLOOKUP(E55,Riders!$A$2:$C$4001,2,FALSE))/365</f>
        <v>27.446575342465753</v>
      </c>
      <c r="H55" s="3">
        <v>22</v>
      </c>
      <c r="I55" s="3">
        <v>5.4669999999999996</v>
      </c>
      <c r="J55" s="3">
        <v>5.5990000000000011</v>
      </c>
      <c r="K55" s="3">
        <v>0.13200000000000145</v>
      </c>
      <c r="L55" s="3">
        <v>11.066000000000001</v>
      </c>
      <c r="M55" s="3">
        <v>65.063999999999993</v>
      </c>
    </row>
    <row r="56" spans="1:13" x14ac:dyDescent="0.45">
      <c r="A56" s="1" t="s">
        <v>127</v>
      </c>
      <c r="B56" s="1">
        <v>2024</v>
      </c>
      <c r="C56" s="19">
        <v>45367</v>
      </c>
      <c r="D56" s="1" t="s">
        <v>72</v>
      </c>
      <c r="E56" s="3" t="s">
        <v>113</v>
      </c>
      <c r="F56" s="3" t="s">
        <v>31</v>
      </c>
      <c r="G56" s="12">
        <f>(C56-VLOOKUP(E56,Riders!$A$2:$C$4001,2,FALSE))/365</f>
        <v>20.841095890410958</v>
      </c>
      <c r="H56" s="3">
        <v>23</v>
      </c>
      <c r="I56" s="3">
        <v>5.4630000000000001</v>
      </c>
      <c r="J56" s="3">
        <v>5.61</v>
      </c>
      <c r="K56" s="3">
        <v>0.14700000000000024</v>
      </c>
      <c r="L56" s="3">
        <v>11.073</v>
      </c>
      <c r="M56" s="3">
        <v>65.022999999999996</v>
      </c>
    </row>
    <row r="57" spans="1:13" x14ac:dyDescent="0.45">
      <c r="A57" s="1" t="s">
        <v>127</v>
      </c>
      <c r="B57" s="1">
        <v>2024</v>
      </c>
      <c r="C57" s="19">
        <v>45367</v>
      </c>
      <c r="D57" s="1" t="s">
        <v>72</v>
      </c>
      <c r="E57" s="3" t="s">
        <v>43</v>
      </c>
      <c r="F57" s="3" t="s">
        <v>44</v>
      </c>
      <c r="G57" s="12">
        <f>(C57-VLOOKUP(E57,Riders!$A$2:$C$4001,2,FALSE))/365</f>
        <v>31.326027397260273</v>
      </c>
      <c r="H57" s="3">
        <v>24</v>
      </c>
      <c r="I57" s="3">
        <v>5.45</v>
      </c>
      <c r="J57" s="3">
        <v>5.6390000000000002</v>
      </c>
      <c r="K57" s="3">
        <v>0.18900000000000006</v>
      </c>
      <c r="L57" s="3">
        <v>11.089</v>
      </c>
      <c r="M57" s="3">
        <v>64.929000000000002</v>
      </c>
    </row>
    <row r="58" spans="1:13" x14ac:dyDescent="0.45">
      <c r="A58" s="1" t="s">
        <v>127</v>
      </c>
      <c r="B58" s="1">
        <v>2024</v>
      </c>
      <c r="C58" s="19">
        <v>45367</v>
      </c>
      <c r="D58" s="1" t="s">
        <v>72</v>
      </c>
      <c r="E58" t="s">
        <v>54</v>
      </c>
      <c r="F58" s="3" t="s">
        <v>44</v>
      </c>
      <c r="G58" s="12">
        <f>(C58-VLOOKUP(E58,Riders!$A$2:$C$4001,2,FALSE))/365</f>
        <v>26.731506849315068</v>
      </c>
      <c r="H58" s="3">
        <v>25</v>
      </c>
      <c r="I58" s="3">
        <v>5.5209999999999999</v>
      </c>
      <c r="J58" s="3">
        <v>5.585</v>
      </c>
      <c r="K58" s="3">
        <v>6.4000000000000057E-2</v>
      </c>
      <c r="L58" s="3">
        <v>11.106</v>
      </c>
      <c r="M58" s="3">
        <v>64.83</v>
      </c>
    </row>
    <row r="59" spans="1:13" x14ac:dyDescent="0.45">
      <c r="A59" s="1" t="s">
        <v>127</v>
      </c>
      <c r="B59" s="1">
        <v>2024</v>
      </c>
      <c r="C59" s="19">
        <v>45367</v>
      </c>
      <c r="D59" s="1" t="s">
        <v>72</v>
      </c>
      <c r="E59" s="3" t="s">
        <v>80</v>
      </c>
      <c r="F59" s="3" t="s">
        <v>3852</v>
      </c>
      <c r="G59" s="12">
        <f>(C59-VLOOKUP(E59,Riders!$A$2:$C$4001,2,FALSE))/365</f>
        <v>22.104109589041094</v>
      </c>
      <c r="H59" s="3">
        <v>26</v>
      </c>
      <c r="I59" s="3">
        <v>5.5049999999999999</v>
      </c>
      <c r="J59" s="3">
        <v>5.6260000000000003</v>
      </c>
      <c r="K59" s="3">
        <v>0.12100000000000044</v>
      </c>
      <c r="L59" s="3">
        <v>11.131</v>
      </c>
      <c r="M59" s="3">
        <v>64.683999999999997</v>
      </c>
    </row>
    <row r="60" spans="1:13" x14ac:dyDescent="0.45">
      <c r="A60" s="1" t="s">
        <v>127</v>
      </c>
      <c r="B60" s="1">
        <v>2024</v>
      </c>
      <c r="C60" s="19">
        <v>45367</v>
      </c>
      <c r="D60" s="1" t="s">
        <v>72</v>
      </c>
      <c r="E60" s="3" t="s">
        <v>66</v>
      </c>
      <c r="F60" s="3" t="s">
        <v>67</v>
      </c>
      <c r="G60" s="12">
        <f>(C60-VLOOKUP(E60,Riders!$A$2:$C$4001,2,FALSE))/365</f>
        <v>21.38082191780822</v>
      </c>
      <c r="H60" s="3">
        <v>27</v>
      </c>
      <c r="I60" s="3">
        <v>5.5049999999999999</v>
      </c>
      <c r="J60" s="3">
        <v>5.6659999999999995</v>
      </c>
      <c r="K60" s="3">
        <v>0.16099999999999959</v>
      </c>
      <c r="L60" s="3">
        <v>11.170999999999999</v>
      </c>
      <c r="M60" s="3">
        <v>64.453000000000003</v>
      </c>
    </row>
    <row r="61" spans="1:13" x14ac:dyDescent="0.45">
      <c r="A61" s="1" t="s">
        <v>127</v>
      </c>
      <c r="B61" s="1">
        <v>2024</v>
      </c>
      <c r="C61" s="19">
        <v>45367</v>
      </c>
      <c r="D61" s="1" t="s">
        <v>72</v>
      </c>
      <c r="E61" s="3" t="s">
        <v>98</v>
      </c>
      <c r="F61" s="3" t="s">
        <v>67</v>
      </c>
      <c r="G61" s="12">
        <f>(C61-VLOOKUP(E61,Riders!$A$2:$C$4001,2,FALSE))/365</f>
        <v>32.630136986301373</v>
      </c>
      <c r="H61" s="3">
        <v>28</v>
      </c>
      <c r="I61" s="3">
        <v>5.53</v>
      </c>
      <c r="J61" s="3">
        <v>5.7060000000000004</v>
      </c>
      <c r="K61" s="3">
        <v>0.17600000000000016</v>
      </c>
      <c r="L61" s="3">
        <v>11.236000000000001</v>
      </c>
      <c r="M61" s="3">
        <v>64.08</v>
      </c>
    </row>
    <row r="62" spans="1:13" x14ac:dyDescent="0.45">
      <c r="A62" s="1" t="s">
        <v>127</v>
      </c>
      <c r="B62" s="1">
        <v>2024</v>
      </c>
      <c r="C62" s="19">
        <v>45367</v>
      </c>
      <c r="D62" s="1" t="s">
        <v>72</v>
      </c>
      <c r="E62" s="3" t="s">
        <v>3819</v>
      </c>
      <c r="F62" s="3" t="s">
        <v>40</v>
      </c>
      <c r="G62" s="12">
        <f>(C62-VLOOKUP(E62,Riders!$A$2:$C$4001,2,FALSE))/365</f>
        <v>23.169863013698631</v>
      </c>
      <c r="H62" s="3">
        <v>29</v>
      </c>
      <c r="I62">
        <v>5.5119999999999996</v>
      </c>
      <c r="J62">
        <v>5.7270000000000012</v>
      </c>
      <c r="K62" s="3">
        <v>0.21500000000000163</v>
      </c>
      <c r="L62" s="33">
        <v>11.239000000000001</v>
      </c>
      <c r="M62">
        <v>64.063000000000002</v>
      </c>
    </row>
    <row r="63" spans="1:13" x14ac:dyDescent="0.45">
      <c r="A63" s="1" t="s">
        <v>127</v>
      </c>
      <c r="B63" s="1">
        <v>2024</v>
      </c>
      <c r="C63" s="19">
        <v>45367</v>
      </c>
      <c r="D63" s="1" t="s">
        <v>72</v>
      </c>
      <c r="E63" s="3" t="s">
        <v>107</v>
      </c>
      <c r="F63" s="3" t="s">
        <v>59</v>
      </c>
      <c r="G63" s="12">
        <f>(C63-VLOOKUP(E63,Riders!$A$2:$C$4001,2,FALSE))/365</f>
        <v>20.526027397260275</v>
      </c>
      <c r="H63" s="3">
        <v>30</v>
      </c>
      <c r="I63">
        <v>5.5469999999999997</v>
      </c>
      <c r="J63">
        <v>5.7310000000000008</v>
      </c>
      <c r="K63" s="3">
        <v>0.18400000000000105</v>
      </c>
      <c r="L63" s="33">
        <v>11.278</v>
      </c>
      <c r="M63">
        <v>63.841000000000001</v>
      </c>
    </row>
    <row r="64" spans="1:13" x14ac:dyDescent="0.45">
      <c r="A64" s="1" t="s">
        <v>127</v>
      </c>
      <c r="B64" s="1">
        <v>2024</v>
      </c>
      <c r="C64" s="19">
        <v>45367</v>
      </c>
      <c r="D64" s="1" t="s">
        <v>72</v>
      </c>
      <c r="E64" s="3" t="s">
        <v>874</v>
      </c>
      <c r="F64" s="3" t="s">
        <v>156</v>
      </c>
      <c r="G64" s="12">
        <f>(C64-VLOOKUP(E64,Riders!$A$2:$C$4001,2,FALSE))/365</f>
        <v>30.920547945205481</v>
      </c>
      <c r="H64" s="3">
        <v>31</v>
      </c>
      <c r="I64">
        <v>5.6050000000000004</v>
      </c>
      <c r="J64">
        <v>5.6749999999999989</v>
      </c>
      <c r="K64" s="3">
        <v>6.9999999999998508E-2</v>
      </c>
      <c r="L64" s="33">
        <v>11.28</v>
      </c>
      <c r="M64">
        <v>63.83</v>
      </c>
    </row>
    <row r="65" spans="1:13" x14ac:dyDescent="0.45">
      <c r="A65" s="1" t="s">
        <v>127</v>
      </c>
      <c r="B65" s="1">
        <v>2024</v>
      </c>
      <c r="C65" s="19">
        <v>45367</v>
      </c>
      <c r="D65" s="1" t="s">
        <v>72</v>
      </c>
      <c r="E65" s="3" t="s">
        <v>48</v>
      </c>
      <c r="F65" s="3" t="s">
        <v>49</v>
      </c>
      <c r="G65" s="12">
        <f>(C65-VLOOKUP(E65,Riders!$A$2:$C$4001,2,FALSE))/365</f>
        <v>23.13150684931507</v>
      </c>
      <c r="H65" s="3">
        <v>32</v>
      </c>
      <c r="I65">
        <v>5.5549999999999997</v>
      </c>
      <c r="J65">
        <v>5.7279999999999998</v>
      </c>
      <c r="K65" s="3">
        <v>0.17300000000000004</v>
      </c>
      <c r="L65" s="33">
        <v>11.282999999999999</v>
      </c>
      <c r="M65">
        <v>63.813000000000002</v>
      </c>
    </row>
    <row r="66" spans="1:13" x14ac:dyDescent="0.45">
      <c r="A66" s="1" t="s">
        <v>127</v>
      </c>
      <c r="B66" s="1">
        <v>2024</v>
      </c>
      <c r="C66" s="19">
        <v>45367</v>
      </c>
      <c r="D66" s="1" t="s">
        <v>72</v>
      </c>
      <c r="E66" s="3" t="s">
        <v>846</v>
      </c>
      <c r="F66" s="3" t="s">
        <v>120</v>
      </c>
      <c r="G66" s="12">
        <f>(C66-VLOOKUP(E66,Riders!$A$2:$C$4001,2,FALSE))/365</f>
        <v>28.035616438356165</v>
      </c>
      <c r="H66" s="3">
        <v>33</v>
      </c>
      <c r="I66">
        <v>5.5179999999999998</v>
      </c>
      <c r="J66">
        <v>5.7950000000000008</v>
      </c>
      <c r="K66" s="3">
        <v>0.27700000000000102</v>
      </c>
      <c r="L66" s="33">
        <v>11.313000000000001</v>
      </c>
      <c r="M66">
        <v>63.643999999999998</v>
      </c>
    </row>
    <row r="67" spans="1:13" x14ac:dyDescent="0.45">
      <c r="A67" s="1" t="s">
        <v>127</v>
      </c>
      <c r="B67" s="1">
        <v>2024</v>
      </c>
      <c r="C67" s="19">
        <v>45367</v>
      </c>
      <c r="D67" s="1" t="s">
        <v>72</v>
      </c>
      <c r="E67" s="3" t="s">
        <v>651</v>
      </c>
      <c r="F67" s="3" t="s">
        <v>29</v>
      </c>
      <c r="G67" s="12">
        <f>(C67-VLOOKUP(E67,Riders!$A$2:$C$4001,2,FALSE))/365</f>
        <v>23.153424657534245</v>
      </c>
      <c r="H67" s="3">
        <v>34</v>
      </c>
      <c r="I67">
        <v>5.601</v>
      </c>
      <c r="J67">
        <v>5.7500000000000009</v>
      </c>
      <c r="K67" s="3">
        <v>0.14900000000000091</v>
      </c>
      <c r="L67" s="33">
        <v>11.351000000000001</v>
      </c>
      <c r="M67">
        <v>63.430999999999997</v>
      </c>
    </row>
    <row r="68" spans="1:13" x14ac:dyDescent="0.45">
      <c r="A68" s="1" t="s">
        <v>127</v>
      </c>
      <c r="B68" s="1">
        <v>2024</v>
      </c>
      <c r="C68" s="19">
        <v>45367</v>
      </c>
      <c r="D68" s="1" t="s">
        <v>72</v>
      </c>
      <c r="E68" s="3" t="s">
        <v>60</v>
      </c>
      <c r="F68" s="3" t="s">
        <v>61</v>
      </c>
      <c r="G68" s="12">
        <f>(C68-VLOOKUP(E68,Riders!$A$2:$C$4001,2,FALSE))/365</f>
        <v>35.668493150684931</v>
      </c>
      <c r="H68" s="3">
        <v>35</v>
      </c>
      <c r="I68">
        <v>5.6189999999999998</v>
      </c>
      <c r="J68">
        <v>5.83</v>
      </c>
      <c r="K68" s="3">
        <v>0.2110000000000003</v>
      </c>
      <c r="L68" s="33">
        <v>11.449</v>
      </c>
      <c r="M68">
        <v>62.887999999999998</v>
      </c>
    </row>
    <row r="69" spans="1:13" x14ac:dyDescent="0.45">
      <c r="A69" s="1" t="s">
        <v>127</v>
      </c>
      <c r="B69" s="1">
        <v>2024</v>
      </c>
      <c r="C69" s="19">
        <v>45367</v>
      </c>
      <c r="D69" s="1" t="s">
        <v>72</v>
      </c>
      <c r="E69" s="3" t="s">
        <v>847</v>
      </c>
      <c r="F69" s="3" t="s">
        <v>848</v>
      </c>
      <c r="G69" s="12">
        <f>(C69-VLOOKUP(E69,Riders!$A$2:$C$4001,2,FALSE))/365</f>
        <v>23.901369863013699</v>
      </c>
      <c r="H69" s="3">
        <v>36</v>
      </c>
      <c r="I69">
        <v>5.6760000000000002</v>
      </c>
      <c r="J69">
        <v>5.8810000000000002</v>
      </c>
      <c r="K69" s="3">
        <v>0.20500000000000007</v>
      </c>
      <c r="L69" s="33">
        <v>11.557</v>
      </c>
      <c r="M69">
        <v>62.3</v>
      </c>
    </row>
    <row r="70" spans="1:13" x14ac:dyDescent="0.45">
      <c r="A70" s="1" t="s">
        <v>127</v>
      </c>
      <c r="B70" s="1">
        <v>2024</v>
      </c>
      <c r="C70" s="19">
        <v>45367</v>
      </c>
      <c r="D70" s="1" t="s">
        <v>72</v>
      </c>
      <c r="E70" s="3" t="s">
        <v>387</v>
      </c>
      <c r="F70" s="3" t="s">
        <v>65</v>
      </c>
      <c r="G70" s="12">
        <f>(C70-VLOOKUP(E70,Riders!$A$2:$C$4001,2,FALSE))/365</f>
        <v>23.75068493150685</v>
      </c>
      <c r="H70" s="3">
        <v>37</v>
      </c>
      <c r="I70">
        <v>5.7</v>
      </c>
      <c r="J70">
        <v>5.9059999999999997</v>
      </c>
      <c r="K70" s="3">
        <v>0.20599999999999952</v>
      </c>
      <c r="L70" s="33">
        <v>11.606</v>
      </c>
      <c r="M70">
        <v>62.036999999999999</v>
      </c>
    </row>
    <row r="71" spans="1:13" x14ac:dyDescent="0.45">
      <c r="A71" s="1" t="s">
        <v>127</v>
      </c>
      <c r="B71" s="1">
        <v>2024</v>
      </c>
      <c r="C71" s="19">
        <v>45367</v>
      </c>
      <c r="D71" s="1" t="s">
        <v>72</v>
      </c>
      <c r="E71" s="3" t="s">
        <v>64</v>
      </c>
      <c r="F71" s="3" t="s">
        <v>65</v>
      </c>
      <c r="G71" s="12">
        <f>(C71-VLOOKUP(E71,Riders!$A$2:$C$4001,2,FALSE))/365</f>
        <v>23.230136986301371</v>
      </c>
      <c r="H71" s="3">
        <v>38</v>
      </c>
      <c r="I71">
        <v>5.6970000000000001</v>
      </c>
      <c r="J71">
        <v>5.9330000000000007</v>
      </c>
      <c r="K71" s="3">
        <v>0.23600000000000065</v>
      </c>
      <c r="L71" s="33">
        <v>11.63</v>
      </c>
      <c r="M71">
        <v>61.908999999999999</v>
      </c>
    </row>
    <row r="72" spans="1:13" x14ac:dyDescent="0.45">
      <c r="A72" s="1" t="s">
        <v>127</v>
      </c>
      <c r="B72" s="1">
        <v>2024</v>
      </c>
      <c r="C72" s="19">
        <v>45367</v>
      </c>
      <c r="D72" s="1" t="s">
        <v>72</v>
      </c>
      <c r="E72" s="3" t="s">
        <v>975</v>
      </c>
      <c r="F72" s="3" t="s">
        <v>156</v>
      </c>
      <c r="G72" s="12">
        <f>(C72-VLOOKUP(E72,Riders!$A$2:$C$4001,2,FALSE))/365</f>
        <v>22.890410958904109</v>
      </c>
      <c r="H72" s="3">
        <v>39</v>
      </c>
      <c r="I72">
        <v>5.7629999999999999</v>
      </c>
      <c r="J72">
        <v>5.9410000000000007</v>
      </c>
      <c r="K72" s="3">
        <v>0.17800000000000082</v>
      </c>
      <c r="L72" s="33">
        <v>11.704000000000001</v>
      </c>
      <c r="M72">
        <v>61.517000000000003</v>
      </c>
    </row>
    <row r="73" spans="1:13" x14ac:dyDescent="0.45">
      <c r="A73" s="1" t="s">
        <v>127</v>
      </c>
      <c r="B73" s="1">
        <v>2024</v>
      </c>
      <c r="C73" s="19">
        <v>45367</v>
      </c>
      <c r="D73" s="1" t="s">
        <v>72</v>
      </c>
      <c r="E73" s="3" t="s">
        <v>845</v>
      </c>
      <c r="F73" s="3" t="s">
        <v>235</v>
      </c>
      <c r="G73" s="12">
        <f>(C73-VLOOKUP(E73,Riders!$A$2:$C$4001,2,FALSE))/365</f>
        <v>20.095890410958905</v>
      </c>
      <c r="H73" s="3">
        <v>40</v>
      </c>
      <c r="I73">
        <v>5.8440000000000003</v>
      </c>
      <c r="J73">
        <v>5.9779999999999989</v>
      </c>
      <c r="K73" s="3">
        <v>0.13399999999999856</v>
      </c>
      <c r="L73" s="33">
        <v>11.821999999999999</v>
      </c>
      <c r="M73">
        <v>60.902999999999999</v>
      </c>
    </row>
    <row r="74" spans="1:13" x14ac:dyDescent="0.45">
      <c r="A74" s="1" t="s">
        <v>693</v>
      </c>
      <c r="B74" s="1">
        <v>2024</v>
      </c>
      <c r="C74" s="2">
        <v>45325</v>
      </c>
      <c r="D74" s="1" t="s">
        <v>72</v>
      </c>
      <c r="E74" s="1" t="s">
        <v>381</v>
      </c>
      <c r="F74" s="1" t="s">
        <v>25</v>
      </c>
      <c r="G74" s="12">
        <f>(C74-VLOOKUP(E74,Riders!$A$2:$C$4001,2,FALSE))/365</f>
        <v>21.13150684931507</v>
      </c>
      <c r="H74" s="1">
        <v>1</v>
      </c>
      <c r="I74" s="47">
        <v>5.13</v>
      </c>
      <c r="J74" s="47">
        <v>5.2839999999999998</v>
      </c>
      <c r="K74" s="1">
        <v>0.15399999999999991</v>
      </c>
      <c r="L74" s="30">
        <v>10.414</v>
      </c>
      <c r="M74" s="65">
        <f t="shared" ref="M74:M105" si="3">IF(L74="","",3.6*200/L74)</f>
        <v>69.137699251008257</v>
      </c>
    </row>
    <row r="75" spans="1:13" x14ac:dyDescent="0.45">
      <c r="A75" s="1" t="s">
        <v>693</v>
      </c>
      <c r="B75" s="1">
        <v>2024</v>
      </c>
      <c r="C75" s="2">
        <v>45325</v>
      </c>
      <c r="D75" s="1" t="s">
        <v>72</v>
      </c>
      <c r="E75" s="1" t="s">
        <v>16</v>
      </c>
      <c r="F75" s="1" t="s">
        <v>17</v>
      </c>
      <c r="G75" s="12">
        <f>(C75-VLOOKUP(E75,Riders!$A$2:$C$4001,2,FALSE))/365</f>
        <v>24.789041095890411</v>
      </c>
      <c r="H75" s="1">
        <v>2</v>
      </c>
      <c r="I75" s="47">
        <v>5.1920000000000002</v>
      </c>
      <c r="J75" s="47">
        <v>5.2520000000000007</v>
      </c>
      <c r="K75" s="1">
        <v>6.0000000000000497E-2</v>
      </c>
      <c r="L75" s="30">
        <v>10.444000000000001</v>
      </c>
      <c r="M75" s="65">
        <f t="shared" si="3"/>
        <v>68.939103791650709</v>
      </c>
    </row>
    <row r="76" spans="1:13" x14ac:dyDescent="0.45">
      <c r="A76" s="1" t="s">
        <v>693</v>
      </c>
      <c r="B76" s="1">
        <v>2024</v>
      </c>
      <c r="C76" s="2">
        <v>45325</v>
      </c>
      <c r="D76" s="1" t="s">
        <v>72</v>
      </c>
      <c r="E76" s="1" t="s">
        <v>23</v>
      </c>
      <c r="F76" s="1" t="s">
        <v>15</v>
      </c>
      <c r="G76" s="12">
        <f>(C76-VLOOKUP(E76,Riders!$A$2:$C$4001,2,FALSE))/365</f>
        <v>26.397260273972602</v>
      </c>
      <c r="H76" s="1">
        <v>3</v>
      </c>
      <c r="I76" s="47">
        <v>5.2130000000000001</v>
      </c>
      <c r="J76" s="47">
        <v>5.2839999999999998</v>
      </c>
      <c r="K76" s="1">
        <v>7.099999999999973E-2</v>
      </c>
      <c r="L76" s="30">
        <v>10.497</v>
      </c>
      <c r="M76" s="65">
        <f t="shared" si="3"/>
        <v>68.591026007430699</v>
      </c>
    </row>
    <row r="77" spans="1:13" x14ac:dyDescent="0.45">
      <c r="A77" s="1" t="s">
        <v>693</v>
      </c>
      <c r="B77" s="1">
        <v>2024</v>
      </c>
      <c r="C77" s="2">
        <v>45325</v>
      </c>
      <c r="D77" s="1" t="s">
        <v>72</v>
      </c>
      <c r="E77" s="1" t="s">
        <v>133</v>
      </c>
      <c r="F77" s="1" t="s">
        <v>151</v>
      </c>
      <c r="G77" s="12">
        <f>(C77-VLOOKUP(E77,Riders!$A$2:$C$4001,2,FALSE))/365</f>
        <v>31.030136986301368</v>
      </c>
      <c r="H77" s="1">
        <v>4</v>
      </c>
      <c r="I77" s="47">
        <v>5.2279999999999998</v>
      </c>
      <c r="J77" s="47">
        <v>5.2750000000000004</v>
      </c>
      <c r="K77" s="1">
        <v>4.7000000000000597E-2</v>
      </c>
      <c r="L77" s="30">
        <v>10.503</v>
      </c>
      <c r="M77" s="65">
        <f t="shared" si="3"/>
        <v>68.551842330762639</v>
      </c>
    </row>
    <row r="78" spans="1:13" x14ac:dyDescent="0.45">
      <c r="A78" s="1" t="s">
        <v>693</v>
      </c>
      <c r="B78" s="1">
        <v>2024</v>
      </c>
      <c r="C78" s="2">
        <v>45325</v>
      </c>
      <c r="D78" s="1" t="s">
        <v>72</v>
      </c>
      <c r="E78" s="1" t="s">
        <v>26</v>
      </c>
      <c r="F78" s="1" t="s">
        <v>27</v>
      </c>
      <c r="G78" s="12">
        <f>(C78-VLOOKUP(E78,Riders!$A$2:$C$4001,2,FALSE))/365</f>
        <v>25.704109589041096</v>
      </c>
      <c r="H78" s="1">
        <v>5</v>
      </c>
      <c r="I78" s="47">
        <v>5.2060000000000004</v>
      </c>
      <c r="J78" s="47">
        <v>5.2990000000000004</v>
      </c>
      <c r="K78" s="1">
        <v>9.2999999999999972E-2</v>
      </c>
      <c r="L78" s="30">
        <v>10.505000000000001</v>
      </c>
      <c r="M78" s="65">
        <f t="shared" si="3"/>
        <v>68.538791051880054</v>
      </c>
    </row>
    <row r="79" spans="1:13" x14ac:dyDescent="0.45">
      <c r="A79" s="1" t="s">
        <v>693</v>
      </c>
      <c r="B79" s="1">
        <v>2024</v>
      </c>
      <c r="C79" s="2">
        <v>45325</v>
      </c>
      <c r="D79" s="1" t="s">
        <v>72</v>
      </c>
      <c r="E79" s="1" t="s">
        <v>14</v>
      </c>
      <c r="F79" s="1" t="s">
        <v>15</v>
      </c>
      <c r="G79" s="12">
        <f>(C79-VLOOKUP(E79,Riders!$A$2:$C$4001,2,FALSE))/365</f>
        <v>24.090410958904108</v>
      </c>
      <c r="H79" s="1">
        <v>6</v>
      </c>
      <c r="I79" s="47">
        <v>5.2169999999999996</v>
      </c>
      <c r="J79" s="47">
        <v>5.3470000000000004</v>
      </c>
      <c r="K79" s="1">
        <v>0.13000000000000078</v>
      </c>
      <c r="L79" s="30">
        <v>10.564</v>
      </c>
      <c r="M79" s="65">
        <f t="shared" si="3"/>
        <v>68.15600151457781</v>
      </c>
    </row>
    <row r="80" spans="1:13" x14ac:dyDescent="0.45">
      <c r="A80" s="1" t="s">
        <v>693</v>
      </c>
      <c r="B80" s="1">
        <v>2024</v>
      </c>
      <c r="C80" s="2">
        <v>45325</v>
      </c>
      <c r="D80" s="1" t="s">
        <v>72</v>
      </c>
      <c r="E80" s="1" t="s">
        <v>24</v>
      </c>
      <c r="F80" s="1" t="s">
        <v>25</v>
      </c>
      <c r="G80" s="12">
        <f>(C80-VLOOKUP(E80,Riders!$A$2:$C$4001,2,FALSE))/365</f>
        <v>25.432876712328767</v>
      </c>
      <c r="H80" s="1">
        <v>7</v>
      </c>
      <c r="I80" s="47">
        <v>5.2069999999999999</v>
      </c>
      <c r="J80" s="47">
        <v>5.37</v>
      </c>
      <c r="K80" s="1">
        <v>0.16300000000000026</v>
      </c>
      <c r="L80" s="30">
        <v>10.577</v>
      </c>
      <c r="M80" s="65">
        <f t="shared" si="3"/>
        <v>68.072232201947628</v>
      </c>
    </row>
    <row r="81" spans="1:13" x14ac:dyDescent="0.45">
      <c r="A81" s="1" t="s">
        <v>693</v>
      </c>
      <c r="B81" s="1">
        <v>2024</v>
      </c>
      <c r="C81" s="2">
        <v>45325</v>
      </c>
      <c r="D81" s="1" t="s">
        <v>72</v>
      </c>
      <c r="E81" s="1" t="s">
        <v>42</v>
      </c>
      <c r="F81" s="1" t="s">
        <v>97</v>
      </c>
      <c r="G81" s="12">
        <f>(C81-VLOOKUP(E81,Riders!$A$2:$C$4001,2,FALSE))/365</f>
        <v>25.175342465753424</v>
      </c>
      <c r="H81" s="1">
        <v>8</v>
      </c>
      <c r="I81" s="47">
        <v>5.2530000000000001</v>
      </c>
      <c r="J81" s="47">
        <v>5.3610000000000007</v>
      </c>
      <c r="K81" s="1">
        <v>0.10800000000000054</v>
      </c>
      <c r="L81" s="30">
        <v>10.614000000000001</v>
      </c>
      <c r="M81" s="65">
        <f t="shared" si="3"/>
        <v>67.834934991520626</v>
      </c>
    </row>
    <row r="82" spans="1:13" x14ac:dyDescent="0.45">
      <c r="A82" s="1" t="s">
        <v>693</v>
      </c>
      <c r="B82" s="1">
        <v>2024</v>
      </c>
      <c r="C82" s="2">
        <v>45325</v>
      </c>
      <c r="D82" s="1" t="s">
        <v>72</v>
      </c>
      <c r="E82" s="1" t="s">
        <v>37</v>
      </c>
      <c r="F82" s="1" t="s">
        <v>38</v>
      </c>
      <c r="G82" s="12">
        <f>(C82-VLOOKUP(E82,Riders!$A$2:$C$4001,2,FALSE))/365</f>
        <v>18.82191780821918</v>
      </c>
      <c r="H82" s="1">
        <v>9</v>
      </c>
      <c r="I82" s="47">
        <v>5.26</v>
      </c>
      <c r="J82" s="47">
        <v>5.3770000000000007</v>
      </c>
      <c r="K82" s="1">
        <v>0.11700000000000088</v>
      </c>
      <c r="L82" s="30">
        <v>10.637</v>
      </c>
      <c r="M82" s="65">
        <f t="shared" si="3"/>
        <v>67.688257967472026</v>
      </c>
    </row>
    <row r="83" spans="1:13" x14ac:dyDescent="0.45">
      <c r="A83" s="1" t="s">
        <v>693</v>
      </c>
      <c r="B83" s="1">
        <v>2024</v>
      </c>
      <c r="C83" s="2">
        <v>45325</v>
      </c>
      <c r="D83" s="1" t="s">
        <v>72</v>
      </c>
      <c r="E83" s="1" t="s">
        <v>35</v>
      </c>
      <c r="F83" s="1" t="s">
        <v>36</v>
      </c>
      <c r="G83" s="12">
        <f>(C83-VLOOKUP(E83,Riders!$A$2:$C$4001,2,FALSE))/365</f>
        <v>25.827397260273973</v>
      </c>
      <c r="H83" s="1">
        <v>10</v>
      </c>
      <c r="I83" s="47">
        <v>5.3360000000000003</v>
      </c>
      <c r="J83" s="47">
        <v>5.3260000000000005</v>
      </c>
      <c r="K83" s="1">
        <v>-9.9999999999997868E-3</v>
      </c>
      <c r="L83" s="30">
        <v>10.662000000000001</v>
      </c>
      <c r="M83" s="65">
        <f t="shared" si="3"/>
        <v>67.529544175576817</v>
      </c>
    </row>
    <row r="84" spans="1:13" x14ac:dyDescent="0.45">
      <c r="A84" s="1" t="s">
        <v>693</v>
      </c>
      <c r="B84" s="1">
        <v>2024</v>
      </c>
      <c r="C84" s="2">
        <v>45325</v>
      </c>
      <c r="D84" s="1" t="s">
        <v>72</v>
      </c>
      <c r="E84" s="1" t="s">
        <v>75</v>
      </c>
      <c r="F84" s="1" t="s">
        <v>38</v>
      </c>
      <c r="G84" s="12">
        <f>(C84-VLOOKUP(E84,Riders!$A$2:$C$4001,2,FALSE))/365</f>
        <v>24.906849315068492</v>
      </c>
      <c r="H84" s="1">
        <v>11</v>
      </c>
      <c r="I84" s="47">
        <v>5.3090000000000002</v>
      </c>
      <c r="J84" s="47">
        <v>5.4020000000000001</v>
      </c>
      <c r="K84" s="1">
        <v>9.2999999999999972E-2</v>
      </c>
      <c r="L84" s="30">
        <v>10.711</v>
      </c>
      <c r="M84" s="65">
        <f t="shared" si="3"/>
        <v>67.220614321725321</v>
      </c>
    </row>
    <row r="85" spans="1:13" x14ac:dyDescent="0.45">
      <c r="A85" s="1" t="s">
        <v>693</v>
      </c>
      <c r="B85" s="1">
        <v>2024</v>
      </c>
      <c r="C85" s="2">
        <v>45325</v>
      </c>
      <c r="D85" s="1" t="s">
        <v>72</v>
      </c>
      <c r="E85" s="1" t="s">
        <v>28</v>
      </c>
      <c r="F85" s="1" t="s">
        <v>29</v>
      </c>
      <c r="G85" s="12">
        <f>(C85-VLOOKUP(E85,Riders!$A$2:$C$4001,2,FALSE))/365</f>
        <v>24.109589041095891</v>
      </c>
      <c r="H85" s="1">
        <v>12</v>
      </c>
      <c r="I85" s="47">
        <v>5.2809999999999997</v>
      </c>
      <c r="J85" s="47">
        <v>5.4349999999999996</v>
      </c>
      <c r="K85" s="1">
        <v>0.15399999999999991</v>
      </c>
      <c r="L85" s="30">
        <v>10.715999999999999</v>
      </c>
      <c r="M85" s="65">
        <f t="shared" si="3"/>
        <v>67.189249720044799</v>
      </c>
    </row>
    <row r="86" spans="1:13" x14ac:dyDescent="0.45">
      <c r="A86" s="1" t="s">
        <v>693</v>
      </c>
      <c r="B86" s="1">
        <v>2024</v>
      </c>
      <c r="C86" s="2">
        <v>45325</v>
      </c>
      <c r="D86" s="1" t="s">
        <v>72</v>
      </c>
      <c r="E86" s="1" t="s">
        <v>52</v>
      </c>
      <c r="F86" s="1" t="s">
        <v>53</v>
      </c>
      <c r="G86" s="12">
        <f>(C86-VLOOKUP(E86,Riders!$A$2:$C$4001,2,FALSE))/365</f>
        <v>26.904109589041095</v>
      </c>
      <c r="H86" s="1">
        <v>13</v>
      </c>
      <c r="I86" s="47">
        <v>5.3079999999999998</v>
      </c>
      <c r="J86" s="47">
        <v>5.495000000000001</v>
      </c>
      <c r="K86" s="1">
        <v>0.18700000000000117</v>
      </c>
      <c r="L86" s="30">
        <v>10.803000000000001</v>
      </c>
      <c r="M86" s="65">
        <f t="shared" si="3"/>
        <v>66.64815329075256</v>
      </c>
    </row>
    <row r="87" spans="1:13" x14ac:dyDescent="0.45">
      <c r="A87" s="1" t="s">
        <v>693</v>
      </c>
      <c r="B87" s="1">
        <v>2024</v>
      </c>
      <c r="C87" s="2">
        <v>45325</v>
      </c>
      <c r="D87" s="1" t="s">
        <v>72</v>
      </c>
      <c r="E87" s="1" t="s">
        <v>39</v>
      </c>
      <c r="F87" s="1" t="s">
        <v>40</v>
      </c>
      <c r="G87" s="12">
        <f>(C87-VLOOKUP(E87,Riders!$A$2:$C$4001,2,FALSE))/365</f>
        <v>29.484931506849314</v>
      </c>
      <c r="H87" s="1">
        <v>14</v>
      </c>
      <c r="I87" s="47">
        <v>5.17</v>
      </c>
      <c r="J87" s="47">
        <v>5.657</v>
      </c>
      <c r="K87" s="1">
        <v>0.4870000000000001</v>
      </c>
      <c r="L87" s="30">
        <v>10.827</v>
      </c>
      <c r="M87" s="65">
        <f t="shared" si="3"/>
        <v>66.500415627597675</v>
      </c>
    </row>
    <row r="88" spans="1:13" x14ac:dyDescent="0.45">
      <c r="A88" s="1" t="s">
        <v>693</v>
      </c>
      <c r="B88" s="1">
        <v>2024</v>
      </c>
      <c r="C88" s="2">
        <v>45325</v>
      </c>
      <c r="D88" s="1" t="s">
        <v>72</v>
      </c>
      <c r="E88" s="1" t="s">
        <v>101</v>
      </c>
      <c r="F88" s="1" t="s">
        <v>151</v>
      </c>
      <c r="G88" s="12">
        <f>(C88-VLOOKUP(E88,Riders!$A$2:$C$4001,2,FALSE))/365</f>
        <v>24.345205479452055</v>
      </c>
      <c r="H88" s="1">
        <v>15</v>
      </c>
      <c r="I88" s="47">
        <v>5.3579999999999997</v>
      </c>
      <c r="J88" s="47">
        <v>5.4900000000000011</v>
      </c>
      <c r="K88" s="1">
        <v>0.13200000000000145</v>
      </c>
      <c r="L88" s="30">
        <v>10.848000000000001</v>
      </c>
      <c r="M88" s="65">
        <f t="shared" si="3"/>
        <v>66.371681415929203</v>
      </c>
    </row>
    <row r="89" spans="1:13" x14ac:dyDescent="0.45">
      <c r="A89" s="1" t="s">
        <v>693</v>
      </c>
      <c r="B89" s="1">
        <v>2024</v>
      </c>
      <c r="C89" s="2">
        <v>45325</v>
      </c>
      <c r="D89" s="1" t="s">
        <v>72</v>
      </c>
      <c r="E89" s="1" t="s">
        <v>41</v>
      </c>
      <c r="F89" s="1" t="s">
        <v>27</v>
      </c>
      <c r="G89" s="12">
        <f>(C89-VLOOKUP(E89,Riders!$A$2:$C$4001,2,FALSE))/365</f>
        <v>28.304109589041097</v>
      </c>
      <c r="H89" s="1">
        <v>16</v>
      </c>
      <c r="I89" s="47">
        <v>5.3810000000000002</v>
      </c>
      <c r="J89" s="47">
        <v>5.5079999999999991</v>
      </c>
      <c r="K89" s="1">
        <v>0.12699999999999889</v>
      </c>
      <c r="L89" s="47">
        <v>10.888999999999999</v>
      </c>
      <c r="M89" s="65">
        <f t="shared" si="3"/>
        <v>66.121774267609524</v>
      </c>
    </row>
    <row r="90" spans="1:13" x14ac:dyDescent="0.45">
      <c r="A90" s="1" t="s">
        <v>693</v>
      </c>
      <c r="B90" s="1">
        <v>2024</v>
      </c>
      <c r="C90" s="2">
        <v>45325</v>
      </c>
      <c r="D90" s="1" t="s">
        <v>72</v>
      </c>
      <c r="E90" s="1" t="s">
        <v>32</v>
      </c>
      <c r="F90" s="1" t="s">
        <v>17</v>
      </c>
      <c r="G90" s="12">
        <f>(C90-VLOOKUP(E90,Riders!$A$2:$C$4001,2,FALSE))/365</f>
        <v>21.528767123287672</v>
      </c>
      <c r="H90" s="1">
        <v>17</v>
      </c>
      <c r="I90" s="47">
        <v>5.34</v>
      </c>
      <c r="J90" s="47">
        <v>5.5510000000000002</v>
      </c>
      <c r="K90" s="1">
        <v>0.2110000000000003</v>
      </c>
      <c r="L90" s="47">
        <v>10.891</v>
      </c>
      <c r="M90" s="65">
        <f t="shared" si="3"/>
        <v>66.109631806078411</v>
      </c>
    </row>
    <row r="91" spans="1:13" x14ac:dyDescent="0.45">
      <c r="A91" s="1" t="s">
        <v>693</v>
      </c>
      <c r="B91" s="1">
        <v>2024</v>
      </c>
      <c r="C91" s="2">
        <v>45325</v>
      </c>
      <c r="D91" s="1" t="s">
        <v>72</v>
      </c>
      <c r="E91" s="1" t="s">
        <v>20</v>
      </c>
      <c r="F91" s="1" t="s">
        <v>21</v>
      </c>
      <c r="G91" s="12">
        <f>(C91-VLOOKUP(E91,Riders!$A$2:$C$4001,2,FALSE))/365</f>
        <v>28.4986301369863</v>
      </c>
      <c r="H91" s="1">
        <v>18</v>
      </c>
      <c r="I91" s="47">
        <v>5.4139999999999997</v>
      </c>
      <c r="J91" s="47">
        <v>5.4990000000000006</v>
      </c>
      <c r="K91" s="1">
        <v>8.5000000000000853E-2</v>
      </c>
      <c r="L91" s="47">
        <v>10.913</v>
      </c>
      <c r="M91" s="65">
        <f t="shared" si="3"/>
        <v>65.976358471547698</v>
      </c>
    </row>
    <row r="92" spans="1:13" x14ac:dyDescent="0.45">
      <c r="A92" s="1" t="s">
        <v>693</v>
      </c>
      <c r="B92" s="1">
        <v>2024</v>
      </c>
      <c r="C92" s="2">
        <v>45325</v>
      </c>
      <c r="D92" s="1" t="s">
        <v>72</v>
      </c>
      <c r="E92" s="1" t="s">
        <v>45</v>
      </c>
      <c r="F92" s="1" t="s">
        <v>40</v>
      </c>
      <c r="G92" s="12">
        <f>(C92-VLOOKUP(E92,Riders!$A$2:$C$4001,2,FALSE))/365</f>
        <v>32.950684931506849</v>
      </c>
      <c r="H92" s="1">
        <v>19</v>
      </c>
      <c r="I92" s="47">
        <v>5.4269999999999996</v>
      </c>
      <c r="J92" s="47">
        <v>5.4939999999999998</v>
      </c>
      <c r="K92" s="1">
        <v>6.7000000000000171E-2</v>
      </c>
      <c r="L92" s="47">
        <v>10.920999999999999</v>
      </c>
      <c r="M92" s="65">
        <f t="shared" si="3"/>
        <v>65.92802856881238</v>
      </c>
    </row>
    <row r="93" spans="1:13" x14ac:dyDescent="0.45">
      <c r="A93" s="1" t="s">
        <v>693</v>
      </c>
      <c r="B93" s="1">
        <v>2024</v>
      </c>
      <c r="C93" s="2">
        <v>45325</v>
      </c>
      <c r="D93" s="1" t="s">
        <v>72</v>
      </c>
      <c r="E93" s="1" t="s">
        <v>115</v>
      </c>
      <c r="F93" s="1" t="s">
        <v>3849</v>
      </c>
      <c r="G93" s="12">
        <f>(C93-VLOOKUP(E93,Riders!$A$2:$C$4001,2,FALSE))/365</f>
        <v>26.509589041095889</v>
      </c>
      <c r="H93" s="1">
        <v>20</v>
      </c>
      <c r="I93" s="47">
        <v>5.4020000000000001</v>
      </c>
      <c r="J93" s="47">
        <v>5.524</v>
      </c>
      <c r="K93" s="1">
        <v>0.12199999999999989</v>
      </c>
      <c r="L93" s="47">
        <v>10.926</v>
      </c>
      <c r="M93" s="65">
        <f t="shared" si="3"/>
        <v>65.897858319604609</v>
      </c>
    </row>
    <row r="94" spans="1:13" x14ac:dyDescent="0.45">
      <c r="A94" s="1" t="s">
        <v>693</v>
      </c>
      <c r="B94" s="1">
        <v>2024</v>
      </c>
      <c r="C94" s="2">
        <v>45325</v>
      </c>
      <c r="D94" s="1" t="s">
        <v>72</v>
      </c>
      <c r="E94" s="1" t="s">
        <v>80</v>
      </c>
      <c r="F94" s="1" t="s">
        <v>3852</v>
      </c>
      <c r="G94" s="12">
        <f>(C94-VLOOKUP(E94,Riders!$A$2:$C$4001,2,FALSE))/365</f>
        <v>21.989041095890411</v>
      </c>
      <c r="H94" s="1">
        <v>21</v>
      </c>
      <c r="I94" s="47">
        <v>5.4119999999999999</v>
      </c>
      <c r="J94" s="47">
        <v>5.5149999999999997</v>
      </c>
      <c r="K94" s="1">
        <v>0.10299999999999976</v>
      </c>
      <c r="L94" s="47">
        <v>10.927</v>
      </c>
      <c r="M94" s="65">
        <f t="shared" si="3"/>
        <v>65.891827583051153</v>
      </c>
    </row>
    <row r="95" spans="1:13" x14ac:dyDescent="0.45">
      <c r="A95" s="1" t="s">
        <v>693</v>
      </c>
      <c r="B95" s="1">
        <v>2024</v>
      </c>
      <c r="C95" s="2">
        <v>45325</v>
      </c>
      <c r="D95" s="1" t="s">
        <v>72</v>
      </c>
      <c r="E95" s="1" t="s">
        <v>46</v>
      </c>
      <c r="F95" s="1" t="s">
        <v>47</v>
      </c>
      <c r="G95" s="12">
        <f>(C95-VLOOKUP(E95,Riders!$A$2:$C$4001,2,FALSE))/365</f>
        <v>23.635616438356163</v>
      </c>
      <c r="H95" s="1">
        <v>22</v>
      </c>
      <c r="I95" s="47">
        <v>5.4470000000000001</v>
      </c>
      <c r="J95" s="47">
        <v>5.5680000000000005</v>
      </c>
      <c r="K95" s="1">
        <v>0.12100000000000044</v>
      </c>
      <c r="L95" s="47">
        <v>11.015000000000001</v>
      </c>
      <c r="M95" s="65">
        <f t="shared" si="3"/>
        <v>65.365410803449834</v>
      </c>
    </row>
    <row r="96" spans="1:13" x14ac:dyDescent="0.45">
      <c r="A96" s="1" t="s">
        <v>693</v>
      </c>
      <c r="B96" s="1">
        <v>2024</v>
      </c>
      <c r="C96" s="2">
        <v>45325</v>
      </c>
      <c r="D96" s="1" t="s">
        <v>72</v>
      </c>
      <c r="E96" s="1" t="s">
        <v>390</v>
      </c>
      <c r="F96" s="1" t="s">
        <v>36</v>
      </c>
      <c r="G96" s="12">
        <f>(C96-VLOOKUP(E96,Riders!$A$2:$C$4001,2,FALSE))/365</f>
        <v>20.794520547945204</v>
      </c>
      <c r="H96" s="1">
        <v>23</v>
      </c>
      <c r="I96" s="47">
        <v>5.4340000000000002</v>
      </c>
      <c r="J96" s="47">
        <v>5.5889999999999995</v>
      </c>
      <c r="K96" s="1">
        <v>0.15499999999999936</v>
      </c>
      <c r="L96" s="47">
        <v>11.023</v>
      </c>
      <c r="M96" s="65">
        <f t="shared" si="3"/>
        <v>65.317971514106873</v>
      </c>
    </row>
    <row r="97" spans="1:13" x14ac:dyDescent="0.45">
      <c r="A97" s="1" t="s">
        <v>693</v>
      </c>
      <c r="B97" s="1">
        <v>2024</v>
      </c>
      <c r="C97" s="2">
        <v>45325</v>
      </c>
      <c r="D97" s="1" t="s">
        <v>72</v>
      </c>
      <c r="E97" s="47" t="s">
        <v>50</v>
      </c>
      <c r="F97" s="1" t="s">
        <v>51</v>
      </c>
      <c r="G97" s="12">
        <f>(C97-VLOOKUP(E97,Riders!$A$2:$C$4001,2,FALSE))/365</f>
        <v>27.331506849315069</v>
      </c>
      <c r="H97" s="1">
        <v>24</v>
      </c>
      <c r="I97" s="47">
        <v>5.38</v>
      </c>
      <c r="J97" s="47">
        <v>5.6469999999999994</v>
      </c>
      <c r="K97" s="1">
        <v>0.26699999999999946</v>
      </c>
      <c r="L97" s="47">
        <v>11.026999999999999</v>
      </c>
      <c r="M97" s="65">
        <f t="shared" si="3"/>
        <v>65.294277682053149</v>
      </c>
    </row>
    <row r="98" spans="1:13" x14ac:dyDescent="0.45">
      <c r="A98" s="1" t="s">
        <v>693</v>
      </c>
      <c r="B98" s="1">
        <v>2024</v>
      </c>
      <c r="C98" s="2">
        <v>45325</v>
      </c>
      <c r="D98" s="1" t="s">
        <v>72</v>
      </c>
      <c r="E98" s="1" t="s">
        <v>903</v>
      </c>
      <c r="F98" s="1" t="s">
        <v>51</v>
      </c>
      <c r="G98" s="12">
        <f>(C98-VLOOKUP(E98,Riders!$A$2:$C$4001,2,FALSE))/365</f>
        <v>20.104109589041094</v>
      </c>
      <c r="H98" s="1">
        <v>25</v>
      </c>
      <c r="I98" s="47">
        <v>5.4480000000000004</v>
      </c>
      <c r="J98" s="47">
        <v>5.5849999999999991</v>
      </c>
      <c r="K98" s="1">
        <v>0.13699999999999868</v>
      </c>
      <c r="L98" s="47">
        <v>11.032999999999999</v>
      </c>
      <c r="M98" s="65">
        <f t="shared" si="3"/>
        <v>65.258769147104147</v>
      </c>
    </row>
    <row r="99" spans="1:13" x14ac:dyDescent="0.45">
      <c r="A99" s="1" t="s">
        <v>693</v>
      </c>
      <c r="B99" s="1">
        <v>2024</v>
      </c>
      <c r="C99" s="2">
        <v>45325</v>
      </c>
      <c r="D99" s="1" t="s">
        <v>72</v>
      </c>
      <c r="E99" s="1" t="s">
        <v>907</v>
      </c>
      <c r="F99" s="1" t="s">
        <v>29</v>
      </c>
      <c r="G99" s="12">
        <f>(C99-VLOOKUP(E99,Riders!$A$2:$C$4001,2,FALSE))/365</f>
        <v>23.350684931506848</v>
      </c>
      <c r="H99" s="1">
        <v>26</v>
      </c>
      <c r="I99" s="47">
        <v>5.4459999999999997</v>
      </c>
      <c r="J99" s="47">
        <v>5.5869999999999997</v>
      </c>
      <c r="K99" s="1">
        <v>0.14100000000000001</v>
      </c>
      <c r="L99" s="47">
        <v>11.032999999999999</v>
      </c>
      <c r="M99" s="65">
        <f t="shared" si="3"/>
        <v>65.258769147104147</v>
      </c>
    </row>
    <row r="100" spans="1:13" x14ac:dyDescent="0.45">
      <c r="A100" s="1" t="s">
        <v>693</v>
      </c>
      <c r="B100" s="1">
        <v>2024</v>
      </c>
      <c r="C100" s="2">
        <v>45325</v>
      </c>
      <c r="D100" s="1" t="s">
        <v>72</v>
      </c>
      <c r="E100" s="1" t="s">
        <v>43</v>
      </c>
      <c r="F100" s="1" t="s">
        <v>44</v>
      </c>
      <c r="G100" s="12">
        <f>(C100-VLOOKUP(E100,Riders!$A$2:$C$4001,2,FALSE))/365</f>
        <v>31.210958904109589</v>
      </c>
      <c r="H100" s="1">
        <v>27</v>
      </c>
      <c r="I100" s="47">
        <v>5.35</v>
      </c>
      <c r="J100" s="47">
        <v>5.7059999999999995</v>
      </c>
      <c r="K100" s="1">
        <v>0.35599999999999987</v>
      </c>
      <c r="L100" s="47">
        <v>11.055999999999999</v>
      </c>
      <c r="M100" s="65">
        <f t="shared" si="3"/>
        <v>65.12301013024603</v>
      </c>
    </row>
    <row r="101" spans="1:13" x14ac:dyDescent="0.45">
      <c r="A101" s="1" t="s">
        <v>693</v>
      </c>
      <c r="B101" s="1">
        <v>2024</v>
      </c>
      <c r="C101" s="2">
        <v>45325</v>
      </c>
      <c r="D101" s="1" t="s">
        <v>72</v>
      </c>
      <c r="E101" s="1" t="s">
        <v>107</v>
      </c>
      <c r="F101" s="1" t="s">
        <v>59</v>
      </c>
      <c r="G101" s="12">
        <f>(C101-VLOOKUP(E101,Riders!$A$2:$C$4001,2,FALSE))/365</f>
        <v>20.410958904109588</v>
      </c>
      <c r="H101" s="1">
        <v>28</v>
      </c>
      <c r="I101" s="47">
        <v>5.4610000000000003</v>
      </c>
      <c r="J101" s="47">
        <v>5.6219999999999999</v>
      </c>
      <c r="K101" s="1">
        <v>0.16099999999999959</v>
      </c>
      <c r="L101" s="47">
        <v>11.083</v>
      </c>
      <c r="M101" s="65">
        <f t="shared" si="3"/>
        <v>64.964359830370839</v>
      </c>
    </row>
    <row r="102" spans="1:13" x14ac:dyDescent="0.45">
      <c r="A102" s="1" t="s">
        <v>693</v>
      </c>
      <c r="B102" s="1">
        <v>2024</v>
      </c>
      <c r="C102" s="2">
        <v>45325</v>
      </c>
      <c r="D102" s="1" t="s">
        <v>72</v>
      </c>
      <c r="E102" s="1" t="s">
        <v>100</v>
      </c>
      <c r="F102" s="1" t="s">
        <v>47</v>
      </c>
      <c r="G102" s="12">
        <f>(C102-VLOOKUP(E102,Riders!$A$2:$C$4001,2,FALSE))/365</f>
        <v>29.978082191780821</v>
      </c>
      <c r="H102" s="1">
        <v>29</v>
      </c>
      <c r="I102" s="47">
        <v>5.5339999999999998</v>
      </c>
      <c r="J102" s="47">
        <v>5.6380000000000008</v>
      </c>
      <c r="K102" s="1">
        <v>0.10400000000000098</v>
      </c>
      <c r="L102" s="47">
        <v>11.172000000000001</v>
      </c>
      <c r="M102" s="65">
        <f t="shared" si="3"/>
        <v>64.446831364124591</v>
      </c>
    </row>
    <row r="103" spans="1:13" x14ac:dyDescent="0.45">
      <c r="A103" s="1" t="s">
        <v>693</v>
      </c>
      <c r="B103" s="1">
        <v>2024</v>
      </c>
      <c r="C103" s="2">
        <v>45325</v>
      </c>
      <c r="D103" s="1" t="s">
        <v>72</v>
      </c>
      <c r="E103" s="1" t="s">
        <v>48</v>
      </c>
      <c r="F103" s="1" t="s">
        <v>49</v>
      </c>
      <c r="G103" s="12">
        <f>(C103-VLOOKUP(E103,Riders!$A$2:$C$4001,2,FALSE))/365</f>
        <v>23.016438356164382</v>
      </c>
      <c r="H103" s="1">
        <v>30</v>
      </c>
      <c r="I103" s="47">
        <v>5.4969999999999999</v>
      </c>
      <c r="J103" s="47">
        <v>5.6750000000000007</v>
      </c>
      <c r="K103" s="1">
        <v>0.17800000000000082</v>
      </c>
      <c r="L103" s="47">
        <v>11.172000000000001</v>
      </c>
      <c r="M103" s="65">
        <f t="shared" si="3"/>
        <v>64.446831364124591</v>
      </c>
    </row>
    <row r="104" spans="1:13" x14ac:dyDescent="0.45">
      <c r="A104" s="1" t="s">
        <v>693</v>
      </c>
      <c r="B104" s="1">
        <v>2024</v>
      </c>
      <c r="C104" s="2">
        <v>45325</v>
      </c>
      <c r="D104" s="1" t="s">
        <v>72</v>
      </c>
      <c r="E104" s="1" t="s">
        <v>3858</v>
      </c>
      <c r="F104" s="1" t="s">
        <v>3852</v>
      </c>
      <c r="G104" s="12">
        <f>(C104-VLOOKUP(E104,Riders!$A$2:$C$4001,2,FALSE))/365</f>
        <v>18.106849315068494</v>
      </c>
      <c r="H104" s="1">
        <v>31</v>
      </c>
      <c r="I104" s="47">
        <v>5.5170000000000003</v>
      </c>
      <c r="J104" s="47">
        <v>5.6559999999999997</v>
      </c>
      <c r="K104" s="1">
        <v>0.13899999999999935</v>
      </c>
      <c r="L104" s="47">
        <v>11.173</v>
      </c>
      <c r="M104" s="65">
        <f t="shared" si="3"/>
        <v>64.441063277544075</v>
      </c>
    </row>
    <row r="105" spans="1:13" x14ac:dyDescent="0.45">
      <c r="A105" s="1" t="s">
        <v>693</v>
      </c>
      <c r="B105" s="1">
        <v>2024</v>
      </c>
      <c r="C105" s="2">
        <v>45325</v>
      </c>
      <c r="D105" s="1" t="s">
        <v>72</v>
      </c>
      <c r="E105" s="1" t="s">
        <v>58</v>
      </c>
      <c r="F105" s="1" t="s">
        <v>59</v>
      </c>
      <c r="G105" s="12">
        <f>(C105-VLOOKUP(E105,Riders!$A$2:$C$4001,2,FALSE))/365</f>
        <v>26.054794520547944</v>
      </c>
      <c r="H105" s="1">
        <v>32</v>
      </c>
      <c r="I105" s="47">
        <v>5.5469999999999997</v>
      </c>
      <c r="J105" s="47">
        <v>5.7030000000000003</v>
      </c>
      <c r="K105" s="1">
        <v>0.15600000000000058</v>
      </c>
      <c r="L105" s="47">
        <v>11.25</v>
      </c>
      <c r="M105" s="65">
        <f t="shared" si="3"/>
        <v>64</v>
      </c>
    </row>
    <row r="106" spans="1:13" x14ac:dyDescent="0.45">
      <c r="A106" s="1" t="s">
        <v>693</v>
      </c>
      <c r="B106" s="1">
        <v>2024</v>
      </c>
      <c r="C106" s="2">
        <v>45325</v>
      </c>
      <c r="D106" s="1" t="s">
        <v>72</v>
      </c>
      <c r="E106" s="1" t="s">
        <v>54</v>
      </c>
      <c r="F106" s="1" t="s">
        <v>44</v>
      </c>
      <c r="G106" s="12">
        <f>(C106-VLOOKUP(E106,Riders!$A$2:$C$4001,2,FALSE))/365</f>
        <v>26.616438356164384</v>
      </c>
      <c r="H106" s="1">
        <v>33</v>
      </c>
      <c r="I106" s="47">
        <v>5.5910000000000002</v>
      </c>
      <c r="J106" s="47">
        <v>5.6749999999999998</v>
      </c>
      <c r="K106" s="1">
        <v>8.3999999999999631E-2</v>
      </c>
      <c r="L106" s="47">
        <v>11.266</v>
      </c>
      <c r="M106" s="65">
        <f t="shared" ref="M106:M132" si="4">IF(L106="","",3.6*200/L106)</f>
        <v>63.909107047754304</v>
      </c>
    </row>
    <row r="107" spans="1:13" x14ac:dyDescent="0.45">
      <c r="A107" s="1" t="s">
        <v>693</v>
      </c>
      <c r="B107" s="1">
        <v>2024</v>
      </c>
      <c r="C107" s="2">
        <v>45325</v>
      </c>
      <c r="D107" s="1" t="s">
        <v>72</v>
      </c>
      <c r="E107" s="1" t="s">
        <v>846</v>
      </c>
      <c r="F107" s="1" t="s">
        <v>120</v>
      </c>
      <c r="G107" s="12">
        <f>(C107-VLOOKUP(E107,Riders!$A$2:$C$4001,2,FALSE))/365</f>
        <v>27.920547945205481</v>
      </c>
      <c r="H107" s="1">
        <v>34</v>
      </c>
      <c r="I107" s="47">
        <v>5.5</v>
      </c>
      <c r="J107" s="47">
        <v>5.7910000000000004</v>
      </c>
      <c r="K107" s="1">
        <v>0.29100000000000037</v>
      </c>
      <c r="L107" s="47">
        <v>11.291</v>
      </c>
      <c r="M107" s="65">
        <f t="shared" si="4"/>
        <v>63.767602515277652</v>
      </c>
    </row>
    <row r="108" spans="1:13" x14ac:dyDescent="0.45">
      <c r="A108" s="1" t="s">
        <v>693</v>
      </c>
      <c r="B108" s="1">
        <v>2024</v>
      </c>
      <c r="C108" s="2">
        <v>45325</v>
      </c>
      <c r="D108" s="1" t="s">
        <v>72</v>
      </c>
      <c r="E108" s="1" t="s">
        <v>874</v>
      </c>
      <c r="F108" s="1" t="s">
        <v>156</v>
      </c>
      <c r="G108" s="12">
        <f>(C108-VLOOKUP(E108,Riders!$A$2:$C$4001,2,FALSE))/365</f>
        <v>30.805479452054794</v>
      </c>
      <c r="H108" s="1">
        <v>35</v>
      </c>
      <c r="I108" s="47">
        <v>5.6219999999999999</v>
      </c>
      <c r="J108" s="47">
        <v>5.7390000000000008</v>
      </c>
      <c r="K108" s="1">
        <v>0.11700000000000088</v>
      </c>
      <c r="L108" s="47">
        <v>11.361000000000001</v>
      </c>
      <c r="M108" s="65">
        <f t="shared" si="4"/>
        <v>63.374702931080009</v>
      </c>
    </row>
    <row r="109" spans="1:13" x14ac:dyDescent="0.45">
      <c r="A109" s="1" t="s">
        <v>693</v>
      </c>
      <c r="B109" s="1">
        <v>2024</v>
      </c>
      <c r="C109" s="2">
        <v>45325</v>
      </c>
      <c r="D109" s="1" t="s">
        <v>72</v>
      </c>
      <c r="E109" s="1" t="s">
        <v>64</v>
      </c>
      <c r="F109" s="1" t="s">
        <v>65</v>
      </c>
      <c r="G109" s="12">
        <f>(C109-VLOOKUP(E109,Riders!$A$2:$C$4001,2,FALSE))/365</f>
        <v>23.115068493150684</v>
      </c>
      <c r="H109" s="1">
        <v>36</v>
      </c>
      <c r="I109" s="47">
        <v>5.63</v>
      </c>
      <c r="J109" s="47">
        <v>5.8530000000000006</v>
      </c>
      <c r="K109" s="1">
        <v>0.22300000000000075</v>
      </c>
      <c r="L109" s="47">
        <v>11.483000000000001</v>
      </c>
      <c r="M109" s="65">
        <f t="shared" si="4"/>
        <v>62.701384655577804</v>
      </c>
    </row>
    <row r="110" spans="1:13" x14ac:dyDescent="0.45">
      <c r="A110" s="1" t="s">
        <v>693</v>
      </c>
      <c r="B110" s="1">
        <v>2024</v>
      </c>
      <c r="C110" s="2">
        <v>45325</v>
      </c>
      <c r="D110" s="1" t="s">
        <v>72</v>
      </c>
      <c r="E110" s="1" t="s">
        <v>60</v>
      </c>
      <c r="F110" s="1" t="s">
        <v>61</v>
      </c>
      <c r="G110" s="12">
        <f>(C110-VLOOKUP(E110,Riders!$A$2:$C$4001,2,FALSE))/365</f>
        <v>35.553424657534244</v>
      </c>
      <c r="H110" s="1">
        <v>37</v>
      </c>
      <c r="I110" s="47">
        <v>5.6269999999999998</v>
      </c>
      <c r="J110" s="47">
        <v>5.862000000000001</v>
      </c>
      <c r="K110" s="1">
        <v>0.23500000000000121</v>
      </c>
      <c r="L110" s="47">
        <v>11.489000000000001</v>
      </c>
      <c r="M110" s="65">
        <f t="shared" si="4"/>
        <v>62.6686395682827</v>
      </c>
    </row>
    <row r="111" spans="1:13" x14ac:dyDescent="0.45">
      <c r="A111" s="1" t="s">
        <v>693</v>
      </c>
      <c r="B111" s="1">
        <v>2024</v>
      </c>
      <c r="C111" s="2">
        <v>45325</v>
      </c>
      <c r="D111" s="1" t="s">
        <v>72</v>
      </c>
      <c r="E111" s="1" t="s">
        <v>387</v>
      </c>
      <c r="F111" s="1" t="s">
        <v>65</v>
      </c>
      <c r="G111" s="12">
        <f>(C111-VLOOKUP(E111,Riders!$A$2:$C$4001,2,FALSE))/365</f>
        <v>23.635616438356163</v>
      </c>
      <c r="H111" s="1">
        <v>38</v>
      </c>
      <c r="I111" s="47">
        <v>5.6609999999999996</v>
      </c>
      <c r="J111" s="47">
        <v>5.907</v>
      </c>
      <c r="K111" s="1">
        <v>0.24600000000000044</v>
      </c>
      <c r="L111" s="47">
        <v>11.568</v>
      </c>
      <c r="M111" s="65">
        <f t="shared" si="4"/>
        <v>62.240663900414937</v>
      </c>
    </row>
    <row r="112" spans="1:13" x14ac:dyDescent="0.45">
      <c r="A112" s="1" t="s">
        <v>693</v>
      </c>
      <c r="B112" s="1">
        <v>2024</v>
      </c>
      <c r="C112" s="2">
        <v>45325</v>
      </c>
      <c r="D112" s="1" t="s">
        <v>72</v>
      </c>
      <c r="E112" s="1" t="s">
        <v>975</v>
      </c>
      <c r="F112" s="1" t="s">
        <v>156</v>
      </c>
      <c r="G112" s="12">
        <f>(C112-VLOOKUP(E112,Riders!$A$2:$C$4001,2,FALSE))/365</f>
        <v>22.775342465753425</v>
      </c>
      <c r="H112" s="1">
        <v>39</v>
      </c>
      <c r="I112" s="47">
        <v>5.7309999999999999</v>
      </c>
      <c r="J112" s="47">
        <v>5.9410000000000007</v>
      </c>
      <c r="K112" s="1">
        <v>0.21000000000000085</v>
      </c>
      <c r="L112" s="47">
        <v>11.672000000000001</v>
      </c>
      <c r="M112" s="65">
        <f t="shared" si="4"/>
        <v>61.686086360520903</v>
      </c>
    </row>
    <row r="113" spans="1:13" x14ac:dyDescent="0.45">
      <c r="A113" s="1" t="s">
        <v>693</v>
      </c>
      <c r="B113" s="1">
        <v>2024</v>
      </c>
      <c r="C113" s="2">
        <v>45325</v>
      </c>
      <c r="D113" s="1" t="s">
        <v>72</v>
      </c>
      <c r="E113" s="1" t="s">
        <v>845</v>
      </c>
      <c r="F113" s="1" t="s">
        <v>235</v>
      </c>
      <c r="G113" s="12">
        <f>(C113-VLOOKUP(E113,Riders!$A$2:$C$4001,2,FALSE))/365</f>
        <v>19.980821917808218</v>
      </c>
      <c r="H113" s="1">
        <v>40</v>
      </c>
      <c r="I113" s="47">
        <v>5.8970000000000002</v>
      </c>
      <c r="J113" s="47">
        <v>5.9759999999999991</v>
      </c>
      <c r="K113" s="1">
        <v>7.8999999999998849E-2</v>
      </c>
      <c r="L113" s="47">
        <v>11.872999999999999</v>
      </c>
      <c r="M113" s="65">
        <f t="shared" si="4"/>
        <v>60.641792301861372</v>
      </c>
    </row>
    <row r="114" spans="1:13" x14ac:dyDescent="0.45">
      <c r="A114" s="4" t="s">
        <v>657</v>
      </c>
      <c r="B114" s="4">
        <v>2024</v>
      </c>
      <c r="C114" s="19">
        <v>45303</v>
      </c>
      <c r="D114" s="4" t="s">
        <v>3826</v>
      </c>
      <c r="E114" s="3" t="s">
        <v>381</v>
      </c>
      <c r="F114" s="3" t="s">
        <v>25</v>
      </c>
      <c r="G114" s="13">
        <f>(C114-VLOOKUP(E114,Riders!$A$2:$C$4001,2,FALSE))/365</f>
        <v>21.07123287671233</v>
      </c>
      <c r="H114" s="3">
        <v>1</v>
      </c>
      <c r="I114">
        <v>5.1390000000000002</v>
      </c>
      <c r="J114">
        <v>5.2930000000000001</v>
      </c>
      <c r="K114" s="3">
        <v>0.15399999999999991</v>
      </c>
      <c r="L114">
        <v>10.432</v>
      </c>
      <c r="M114" s="65">
        <f t="shared" si="4"/>
        <v>69.018404907975452</v>
      </c>
    </row>
    <row r="115" spans="1:13" x14ac:dyDescent="0.45">
      <c r="A115" s="4" t="s">
        <v>657</v>
      </c>
      <c r="B115" s="4">
        <v>2024</v>
      </c>
      <c r="C115" s="19">
        <v>45303</v>
      </c>
      <c r="D115" s="4" t="s">
        <v>3826</v>
      </c>
      <c r="E115" s="3" t="s">
        <v>16</v>
      </c>
      <c r="F115" s="3" t="s">
        <v>17</v>
      </c>
      <c r="G115" s="13">
        <f>(C115-VLOOKUP(E115,Riders!$A$2:$C$4001,2,FALSE))/365</f>
        <v>24.728767123287671</v>
      </c>
      <c r="H115" s="3">
        <v>2</v>
      </c>
      <c r="I115">
        <v>5.2080000000000002</v>
      </c>
      <c r="J115">
        <v>5.2850000000000001</v>
      </c>
      <c r="K115" s="3">
        <v>7.6999999999999957E-2</v>
      </c>
      <c r="L115">
        <v>10.493</v>
      </c>
      <c r="M115" s="65">
        <f t="shared" si="4"/>
        <v>68.617173353664342</v>
      </c>
    </row>
    <row r="116" spans="1:13" x14ac:dyDescent="0.45">
      <c r="A116" s="4" t="s">
        <v>657</v>
      </c>
      <c r="B116" s="4">
        <v>2024</v>
      </c>
      <c r="C116" s="19">
        <v>45303</v>
      </c>
      <c r="D116" s="4" t="s">
        <v>3826</v>
      </c>
      <c r="E116" s="3" t="s">
        <v>14</v>
      </c>
      <c r="F116" s="3" t="s">
        <v>15</v>
      </c>
      <c r="G116" s="13">
        <f>(C116-VLOOKUP(E116,Riders!$A$2:$C$4001,2,FALSE))/365</f>
        <v>24.030136986301368</v>
      </c>
      <c r="H116" s="3">
        <v>3</v>
      </c>
      <c r="I116">
        <v>5.2080000000000002</v>
      </c>
      <c r="J116">
        <v>5.3089999999999993</v>
      </c>
      <c r="K116" s="3">
        <v>0.10099999999999909</v>
      </c>
      <c r="L116">
        <v>10.516999999999999</v>
      </c>
      <c r="M116" s="65">
        <f t="shared" si="4"/>
        <v>68.460587620043739</v>
      </c>
    </row>
    <row r="117" spans="1:13" x14ac:dyDescent="0.45">
      <c r="A117" s="4" t="s">
        <v>657</v>
      </c>
      <c r="B117" s="4">
        <v>2024</v>
      </c>
      <c r="C117" s="19">
        <v>45303</v>
      </c>
      <c r="D117" s="4" t="s">
        <v>3826</v>
      </c>
      <c r="E117" s="3" t="s">
        <v>24</v>
      </c>
      <c r="F117" s="3" t="s">
        <v>25</v>
      </c>
      <c r="G117" s="13">
        <f>(C117-VLOOKUP(E117,Riders!$A$2:$C$4001,2,FALSE))/365</f>
        <v>25.372602739726027</v>
      </c>
      <c r="H117" s="3">
        <v>4</v>
      </c>
      <c r="I117">
        <v>5.2089999999999996</v>
      </c>
      <c r="J117">
        <v>5.3740000000000006</v>
      </c>
      <c r="K117" s="3">
        <v>0.16500000000000092</v>
      </c>
      <c r="L117">
        <v>10.583</v>
      </c>
      <c r="M117" s="65">
        <f t="shared" si="4"/>
        <v>68.033638854767077</v>
      </c>
    </row>
    <row r="118" spans="1:13" x14ac:dyDescent="0.45">
      <c r="A118" s="4" t="s">
        <v>657</v>
      </c>
      <c r="B118" s="4">
        <v>2024</v>
      </c>
      <c r="C118" s="19">
        <v>45303</v>
      </c>
      <c r="D118" s="4" t="s">
        <v>3826</v>
      </c>
      <c r="E118" s="3" t="s">
        <v>23</v>
      </c>
      <c r="F118" s="3" t="s">
        <v>15</v>
      </c>
      <c r="G118" s="13">
        <f>(C118-VLOOKUP(E118,Riders!$A$2:$C$4001,2,FALSE))/365</f>
        <v>26.336986301369862</v>
      </c>
      <c r="H118" s="3">
        <v>5</v>
      </c>
      <c r="I118">
        <v>5.29</v>
      </c>
      <c r="J118">
        <v>5.3909999999999991</v>
      </c>
      <c r="K118" s="3">
        <v>0.10099999999999909</v>
      </c>
      <c r="L118">
        <v>10.680999999999999</v>
      </c>
      <c r="M118" s="65">
        <f t="shared" si="4"/>
        <v>67.409418593764627</v>
      </c>
    </row>
    <row r="119" spans="1:13" x14ac:dyDescent="0.45">
      <c r="A119" s="4" t="s">
        <v>657</v>
      </c>
      <c r="B119" s="4">
        <v>2024</v>
      </c>
      <c r="C119" s="19">
        <v>45303</v>
      </c>
      <c r="D119" s="4" t="s">
        <v>3826</v>
      </c>
      <c r="E119" s="3" t="s">
        <v>3837</v>
      </c>
      <c r="F119" s="3" t="s">
        <v>19</v>
      </c>
      <c r="G119" s="13">
        <f>(C119-VLOOKUP(E119,Riders!$A$2:$C$4001,2,FALSE))/365</f>
        <v>25.641095890410959</v>
      </c>
      <c r="H119" s="3">
        <v>6</v>
      </c>
      <c r="I119">
        <v>5.3330000000000002</v>
      </c>
      <c r="J119">
        <v>5.4039999999999999</v>
      </c>
      <c r="K119" s="3">
        <v>7.099999999999973E-2</v>
      </c>
      <c r="L119">
        <v>10.737</v>
      </c>
      <c r="M119" s="65">
        <f t="shared" si="4"/>
        <v>67.057837384744346</v>
      </c>
    </row>
    <row r="120" spans="1:13" x14ac:dyDescent="0.45">
      <c r="A120" s="4" t="s">
        <v>657</v>
      </c>
      <c r="B120" s="4">
        <v>2024</v>
      </c>
      <c r="C120" s="19">
        <v>45303</v>
      </c>
      <c r="D120" s="4" t="s">
        <v>3826</v>
      </c>
      <c r="E120" s="3" t="s">
        <v>46</v>
      </c>
      <c r="F120" s="3" t="s">
        <v>47</v>
      </c>
      <c r="G120" s="13">
        <f>(C120-VLOOKUP(E120,Riders!$A$2:$C$4001,2,FALSE))/365</f>
        <v>23.575342465753426</v>
      </c>
      <c r="H120" s="3">
        <v>7</v>
      </c>
      <c r="I120">
        <v>5.41</v>
      </c>
      <c r="J120">
        <v>5.4879999999999995</v>
      </c>
      <c r="K120" s="3">
        <v>7.7999999999999403E-2</v>
      </c>
      <c r="L120">
        <v>10.898</v>
      </c>
      <c r="M120" s="65">
        <f t="shared" si="4"/>
        <v>66.06716828775923</v>
      </c>
    </row>
    <row r="121" spans="1:13" x14ac:dyDescent="0.45">
      <c r="A121" s="4" t="s">
        <v>657</v>
      </c>
      <c r="B121" s="4">
        <v>2024</v>
      </c>
      <c r="C121" s="19">
        <v>45303</v>
      </c>
      <c r="D121" s="4" t="s">
        <v>3826</v>
      </c>
      <c r="E121" s="3" t="s">
        <v>32</v>
      </c>
      <c r="F121" s="3" t="s">
        <v>17</v>
      </c>
      <c r="G121" s="13">
        <f>(C121-VLOOKUP(E121,Riders!$A$2:$C$4001,2,FALSE))/365</f>
        <v>21.468493150684932</v>
      </c>
      <c r="H121" s="3">
        <v>8</v>
      </c>
      <c r="I121">
        <v>5.3970000000000002</v>
      </c>
      <c r="J121">
        <v>5.516</v>
      </c>
      <c r="K121" s="3">
        <v>0.11899999999999977</v>
      </c>
      <c r="L121">
        <v>10.913</v>
      </c>
      <c r="M121" s="65">
        <f t="shared" si="4"/>
        <v>65.976358471547698</v>
      </c>
    </row>
    <row r="122" spans="1:13" x14ac:dyDescent="0.45">
      <c r="A122" s="4" t="s">
        <v>657</v>
      </c>
      <c r="B122" s="4">
        <v>2024</v>
      </c>
      <c r="C122" s="19">
        <v>45303</v>
      </c>
      <c r="D122" s="4" t="s">
        <v>3826</v>
      </c>
      <c r="E122" s="3" t="s">
        <v>95</v>
      </c>
      <c r="F122" s="3" t="s">
        <v>19</v>
      </c>
      <c r="G122" s="13">
        <f>(C122-VLOOKUP(E122,Riders!$A$2:$C$4001,2,FALSE))/365</f>
        <v>24.356164383561644</v>
      </c>
      <c r="H122" s="3">
        <v>9</v>
      </c>
      <c r="I122">
        <v>5.4</v>
      </c>
      <c r="J122">
        <v>5.5229999999999997</v>
      </c>
      <c r="K122" s="3">
        <v>0.12299999999999933</v>
      </c>
      <c r="L122">
        <v>10.923</v>
      </c>
      <c r="M122" s="65">
        <f t="shared" si="4"/>
        <v>65.915957154627847</v>
      </c>
    </row>
    <row r="123" spans="1:13" x14ac:dyDescent="0.45">
      <c r="A123" s="4" t="s">
        <v>657</v>
      </c>
      <c r="B123" s="4">
        <v>2024</v>
      </c>
      <c r="C123" s="19">
        <v>45303</v>
      </c>
      <c r="D123" s="4" t="s">
        <v>3826</v>
      </c>
      <c r="E123" s="3" t="s">
        <v>50</v>
      </c>
      <c r="F123" s="3" t="s">
        <v>51</v>
      </c>
      <c r="G123" s="13">
        <f>(C123-VLOOKUP(E123,Riders!$A$2:$C$4001,2,FALSE))/365</f>
        <v>27.271232876712329</v>
      </c>
      <c r="H123" s="3">
        <v>10</v>
      </c>
      <c r="I123">
        <v>5.4169999999999998</v>
      </c>
      <c r="J123">
        <v>5.5510000000000002</v>
      </c>
      <c r="K123" s="3">
        <v>0.13400000000000034</v>
      </c>
      <c r="L123">
        <v>10.968</v>
      </c>
      <c r="M123" s="65">
        <f t="shared" si="4"/>
        <v>65.645514223194752</v>
      </c>
    </row>
    <row r="124" spans="1:13" x14ac:dyDescent="0.45">
      <c r="A124" s="4" t="s">
        <v>657</v>
      </c>
      <c r="B124" s="4">
        <v>2024</v>
      </c>
      <c r="C124" s="19">
        <v>45303</v>
      </c>
      <c r="D124" s="4" t="s">
        <v>3826</v>
      </c>
      <c r="E124" s="3" t="s">
        <v>52</v>
      </c>
      <c r="F124" s="3" t="s">
        <v>53</v>
      </c>
      <c r="G124" s="13">
        <f>(C124-VLOOKUP(E124,Riders!$A$2:$C$4001,2,FALSE))/365</f>
        <v>26.843835616438355</v>
      </c>
      <c r="H124" s="3">
        <v>11</v>
      </c>
      <c r="I124">
        <v>5.4029999999999996</v>
      </c>
      <c r="J124">
        <v>5.5659999999999998</v>
      </c>
      <c r="K124" s="3">
        <v>0.16300000000000026</v>
      </c>
      <c r="L124">
        <v>10.968999999999999</v>
      </c>
      <c r="M124" s="65">
        <f t="shared" si="4"/>
        <v>65.639529583371328</v>
      </c>
    </row>
    <row r="125" spans="1:13" x14ac:dyDescent="0.45">
      <c r="A125" s="4" t="s">
        <v>657</v>
      </c>
      <c r="B125" s="4">
        <v>2024</v>
      </c>
      <c r="C125" s="19">
        <v>45303</v>
      </c>
      <c r="D125" s="4" t="s">
        <v>3826</v>
      </c>
      <c r="E125" s="3" t="s">
        <v>113</v>
      </c>
      <c r="F125" s="3" t="s">
        <v>31</v>
      </c>
      <c r="G125" s="13">
        <f>(C125-VLOOKUP(E125,Riders!$A$2:$C$4001,2,FALSE))/365</f>
        <v>20.665753424657535</v>
      </c>
      <c r="H125" s="3">
        <v>12</v>
      </c>
      <c r="I125">
        <v>5.4870000000000001</v>
      </c>
      <c r="J125">
        <v>5.6470000000000002</v>
      </c>
      <c r="K125" s="3">
        <v>0.16000000000000014</v>
      </c>
      <c r="L125">
        <v>11.134</v>
      </c>
      <c r="M125" s="65">
        <f t="shared" si="4"/>
        <v>64.666786419974855</v>
      </c>
    </row>
    <row r="126" spans="1:13" x14ac:dyDescent="0.45">
      <c r="A126" s="4" t="s">
        <v>657</v>
      </c>
      <c r="B126" s="4">
        <v>2024</v>
      </c>
      <c r="C126" s="19">
        <v>45303</v>
      </c>
      <c r="D126" s="4" t="s">
        <v>3826</v>
      </c>
      <c r="E126" s="3" t="s">
        <v>48</v>
      </c>
      <c r="F126" s="3" t="s">
        <v>49</v>
      </c>
      <c r="G126" s="13">
        <f>(C126-VLOOKUP(E126,Riders!$A$2:$C$4001,2,FALSE))/365</f>
        <v>22.956164383561642</v>
      </c>
      <c r="H126" s="3">
        <v>13</v>
      </c>
      <c r="I126">
        <v>5.5460000000000003</v>
      </c>
      <c r="J126">
        <v>5.7079999999999993</v>
      </c>
      <c r="K126" s="3">
        <v>0.16199999999999903</v>
      </c>
      <c r="L126">
        <v>11.254</v>
      </c>
      <c r="M126" s="65">
        <f t="shared" si="4"/>
        <v>63.977252532432914</v>
      </c>
    </row>
    <row r="127" spans="1:13" x14ac:dyDescent="0.45">
      <c r="A127" s="4" t="s">
        <v>657</v>
      </c>
      <c r="B127" s="4">
        <v>2024</v>
      </c>
      <c r="C127" s="19">
        <v>45303</v>
      </c>
      <c r="D127" s="4" t="s">
        <v>3826</v>
      </c>
      <c r="E127" s="3" t="s">
        <v>632</v>
      </c>
      <c r="F127" s="3" t="s">
        <v>31</v>
      </c>
      <c r="G127" s="13">
        <f>(C127-VLOOKUP(E127,Riders!$A$2:$C$4001,2,FALSE))/365</f>
        <v>22.358904109589041</v>
      </c>
      <c r="H127" s="3">
        <v>14</v>
      </c>
      <c r="I127">
        <v>5.5430000000000001</v>
      </c>
      <c r="J127">
        <v>5.7139999999999995</v>
      </c>
      <c r="K127" s="3">
        <v>0.17099999999999937</v>
      </c>
      <c r="L127">
        <v>11.257</v>
      </c>
      <c r="M127" s="65">
        <f t="shared" si="4"/>
        <v>63.960202540641383</v>
      </c>
    </row>
    <row r="128" spans="1:13" x14ac:dyDescent="0.45">
      <c r="A128" s="4" t="s">
        <v>657</v>
      </c>
      <c r="B128" s="4">
        <v>2024</v>
      </c>
      <c r="C128" s="19">
        <v>45303</v>
      </c>
      <c r="D128" s="4" t="s">
        <v>3826</v>
      </c>
      <c r="E128" s="3" t="s">
        <v>846</v>
      </c>
      <c r="F128" s="3" t="s">
        <v>120</v>
      </c>
      <c r="G128" s="13">
        <f>(C128-VLOOKUP(E128,Riders!$A$2:$C$4001,2,FALSE))/365</f>
        <v>27.860273972602741</v>
      </c>
      <c r="H128" s="3">
        <v>15</v>
      </c>
      <c r="I128">
        <v>5.5289999999999999</v>
      </c>
      <c r="J128">
        <v>5.7530000000000001</v>
      </c>
      <c r="K128" s="3">
        <v>0.2240000000000002</v>
      </c>
      <c r="L128">
        <v>11.282</v>
      </c>
      <c r="M128" s="65">
        <f t="shared" si="4"/>
        <v>63.818471902145006</v>
      </c>
    </row>
    <row r="129" spans="1:13" x14ac:dyDescent="0.45">
      <c r="A129" s="4" t="s">
        <v>657</v>
      </c>
      <c r="B129" s="4">
        <v>2024</v>
      </c>
      <c r="C129" s="19">
        <v>45303</v>
      </c>
      <c r="D129" s="4" t="s">
        <v>3826</v>
      </c>
      <c r="E129" s="3" t="s">
        <v>57</v>
      </c>
      <c r="F129" s="3" t="s">
        <v>47</v>
      </c>
      <c r="G129" s="13">
        <f>(C129-VLOOKUP(E129,Riders!$A$2:$C$4001,2,FALSE))/365</f>
        <v>23.956164383561642</v>
      </c>
      <c r="H129" s="3">
        <v>16</v>
      </c>
      <c r="I129">
        <v>5.601</v>
      </c>
      <c r="J129">
        <v>5.7389999999999999</v>
      </c>
      <c r="K129" s="3">
        <v>0.1379999999999999</v>
      </c>
      <c r="L129">
        <v>11.34</v>
      </c>
      <c r="M129" s="65">
        <f t="shared" si="4"/>
        <v>63.492063492063494</v>
      </c>
    </row>
    <row r="130" spans="1:13" x14ac:dyDescent="0.45">
      <c r="A130" s="4" t="s">
        <v>657</v>
      </c>
      <c r="B130" s="4">
        <v>2024</v>
      </c>
      <c r="C130" s="19">
        <v>45303</v>
      </c>
      <c r="D130" s="4" t="s">
        <v>3826</v>
      </c>
      <c r="E130" s="3" t="s">
        <v>860</v>
      </c>
      <c r="F130" s="3" t="s">
        <v>49</v>
      </c>
      <c r="G130" s="13">
        <f>(C130-VLOOKUP(E130,Riders!$A$2:$C$4001,2,FALSE))/365</f>
        <v>19.326027397260273</v>
      </c>
      <c r="H130" s="3">
        <v>17</v>
      </c>
      <c r="I130">
        <v>5.61</v>
      </c>
      <c r="J130">
        <v>5.8120000000000003</v>
      </c>
      <c r="K130" s="3">
        <v>0.20199999999999996</v>
      </c>
      <c r="L130">
        <v>11.422000000000001</v>
      </c>
      <c r="M130" s="65">
        <f t="shared" si="4"/>
        <v>63.036245841358777</v>
      </c>
    </row>
    <row r="131" spans="1:13" x14ac:dyDescent="0.45">
      <c r="A131" s="4" t="s">
        <v>657</v>
      </c>
      <c r="B131" s="4">
        <v>2024</v>
      </c>
      <c r="C131" s="19">
        <v>45303</v>
      </c>
      <c r="D131" s="4" t="s">
        <v>3826</v>
      </c>
      <c r="E131" s="3" t="s">
        <v>903</v>
      </c>
      <c r="F131" s="3" t="s">
        <v>51</v>
      </c>
      <c r="G131" s="13">
        <f>(C131-VLOOKUP(E131,Riders!$A$2:$C$4001,2,FALSE))/365</f>
        <v>20.043835616438358</v>
      </c>
      <c r="H131" s="3">
        <v>18</v>
      </c>
      <c r="I131">
        <v>5.6390000000000002</v>
      </c>
      <c r="J131">
        <v>5.86</v>
      </c>
      <c r="K131" s="3">
        <v>0.22100000000000009</v>
      </c>
      <c r="L131">
        <v>11.499000000000001</v>
      </c>
      <c r="M131" s="65">
        <f t="shared" si="4"/>
        <v>62.614140360031307</v>
      </c>
    </row>
    <row r="132" spans="1:13" x14ac:dyDescent="0.45">
      <c r="A132" s="4" t="s">
        <v>657</v>
      </c>
      <c r="B132" s="4">
        <v>2024</v>
      </c>
      <c r="C132" s="19">
        <v>45303</v>
      </c>
      <c r="D132" s="4" t="s">
        <v>3826</v>
      </c>
      <c r="E132" s="3" t="s">
        <v>60</v>
      </c>
      <c r="F132" s="3" t="s">
        <v>61</v>
      </c>
      <c r="G132" s="13">
        <f>(C132-VLOOKUP(E132,Riders!$A$2:$C$4001,2,FALSE))/365</f>
        <v>35.493150684931507</v>
      </c>
      <c r="H132" s="3">
        <v>19</v>
      </c>
      <c r="I132">
        <v>5.7270000000000003</v>
      </c>
      <c r="J132">
        <v>5.952</v>
      </c>
      <c r="K132" s="3">
        <v>0.22499999999999964</v>
      </c>
      <c r="L132">
        <v>11.679</v>
      </c>
      <c r="M132" s="65">
        <f t="shared" si="4"/>
        <v>61.649113793989208</v>
      </c>
    </row>
    <row r="133" spans="1:13" x14ac:dyDescent="0.45">
      <c r="A133" s="3" t="s">
        <v>102</v>
      </c>
      <c r="B133" s="3">
        <v>2023</v>
      </c>
      <c r="C133" s="19">
        <v>45143</v>
      </c>
      <c r="D133" s="3" t="s">
        <v>13</v>
      </c>
      <c r="E133" s="3" t="s">
        <v>381</v>
      </c>
      <c r="F133" s="3" t="s">
        <v>25</v>
      </c>
      <c r="G133" s="13">
        <f>(C133-VLOOKUP(E133,Riders!$A$2:$C$4001,2,FALSE))/365</f>
        <v>20.632876712328766</v>
      </c>
      <c r="H133" s="3">
        <v>1</v>
      </c>
      <c r="I133">
        <v>5.0430000000000001</v>
      </c>
      <c r="J133">
        <v>5.1909999999999998</v>
      </c>
      <c r="K133" s="3">
        <v>0.14799999999999969</v>
      </c>
      <c r="L133">
        <v>10.234</v>
      </c>
      <c r="M133" s="106">
        <v>70.353999999999999</v>
      </c>
    </row>
    <row r="134" spans="1:13" x14ac:dyDescent="0.45">
      <c r="A134" s="3" t="s">
        <v>102</v>
      </c>
      <c r="B134" s="3">
        <v>2023</v>
      </c>
      <c r="C134" s="19">
        <v>45143</v>
      </c>
      <c r="D134" s="3" t="s">
        <v>13</v>
      </c>
      <c r="E134" s="3" t="s">
        <v>24</v>
      </c>
      <c r="F134" s="3" t="s">
        <v>25</v>
      </c>
      <c r="G134" s="13">
        <f>(C134-VLOOKUP(E134,Riders!$A$2:$C$4001,2,FALSE))/365</f>
        <v>24.934246575342467</v>
      </c>
      <c r="H134" s="3">
        <v>2</v>
      </c>
      <c r="I134">
        <v>5.0730000000000004</v>
      </c>
      <c r="J134">
        <v>5.2359999999999989</v>
      </c>
      <c r="K134" s="3">
        <v>0.16299999999999848</v>
      </c>
      <c r="L134">
        <v>10.308999999999999</v>
      </c>
      <c r="M134" s="106">
        <v>69.841999999999999</v>
      </c>
    </row>
    <row r="135" spans="1:13" x14ac:dyDescent="0.45">
      <c r="A135" s="3" t="s">
        <v>102</v>
      </c>
      <c r="B135" s="3">
        <v>2023</v>
      </c>
      <c r="C135" s="19">
        <v>45143</v>
      </c>
      <c r="D135" s="3" t="s">
        <v>13</v>
      </c>
      <c r="E135" s="3" t="s">
        <v>14</v>
      </c>
      <c r="F135" s="3" t="s">
        <v>15</v>
      </c>
      <c r="G135" s="13">
        <f>(C135-VLOOKUP(E135,Riders!$A$2:$C$4001,2,FALSE))/365</f>
        <v>23.591780821917808</v>
      </c>
      <c r="H135" s="3">
        <v>3</v>
      </c>
      <c r="I135">
        <v>5.1319999999999997</v>
      </c>
      <c r="J135">
        <v>5.2650000000000006</v>
      </c>
      <c r="K135" s="3">
        <v>0.1330000000000009</v>
      </c>
      <c r="L135">
        <v>10.397</v>
      </c>
      <c r="M135" s="106">
        <v>69.251000000000005</v>
      </c>
    </row>
    <row r="136" spans="1:13" x14ac:dyDescent="0.45">
      <c r="A136" s="3" t="s">
        <v>102</v>
      </c>
      <c r="B136" s="3">
        <v>2023</v>
      </c>
      <c r="C136" s="19">
        <v>45143</v>
      </c>
      <c r="D136" s="3" t="s">
        <v>13</v>
      </c>
      <c r="E136" t="s">
        <v>37</v>
      </c>
      <c r="F136" s="3" t="s">
        <v>38</v>
      </c>
      <c r="G136" s="13">
        <f>(C136-VLOOKUP(E136,Riders!$A$2:$C$4001,2,FALSE))/365</f>
        <v>18.323287671232876</v>
      </c>
      <c r="H136" s="3">
        <v>4</v>
      </c>
      <c r="I136">
        <v>5.1870000000000003</v>
      </c>
      <c r="J136">
        <v>5.3199999999999994</v>
      </c>
      <c r="K136" s="3">
        <v>0.13299999999999912</v>
      </c>
      <c r="L136">
        <v>10.507</v>
      </c>
      <c r="M136" s="106">
        <v>68.525999999999996</v>
      </c>
    </row>
    <row r="137" spans="1:13" x14ac:dyDescent="0.45">
      <c r="A137" s="3" t="s">
        <v>102</v>
      </c>
      <c r="B137" s="3">
        <v>2023</v>
      </c>
      <c r="C137" s="19">
        <v>45143</v>
      </c>
      <c r="D137" s="3" t="s">
        <v>13</v>
      </c>
      <c r="E137" s="3" t="s">
        <v>23</v>
      </c>
      <c r="F137" s="3" t="s">
        <v>15</v>
      </c>
      <c r="G137" s="13">
        <f>(C137-VLOOKUP(E137,Riders!$A$2:$C$4001,2,FALSE))/365</f>
        <v>25.898630136986302</v>
      </c>
      <c r="H137" s="3">
        <v>5</v>
      </c>
      <c r="I137">
        <v>5.2229999999999999</v>
      </c>
      <c r="J137">
        <v>5.31</v>
      </c>
      <c r="K137" s="3">
        <v>8.6999999999999744E-2</v>
      </c>
      <c r="L137">
        <v>10.532999999999999</v>
      </c>
      <c r="M137" s="106">
        <v>68.356999999999999</v>
      </c>
    </row>
    <row r="138" spans="1:13" x14ac:dyDescent="0.45">
      <c r="A138" s="3" t="s">
        <v>102</v>
      </c>
      <c r="B138" s="3">
        <v>2023</v>
      </c>
      <c r="C138" s="19">
        <v>45143</v>
      </c>
      <c r="D138" s="3" t="s">
        <v>13</v>
      </c>
      <c r="E138" s="3" t="s">
        <v>16</v>
      </c>
      <c r="F138" s="3" t="s">
        <v>17</v>
      </c>
      <c r="G138" s="13">
        <f>(C138-VLOOKUP(E138,Riders!$A$2:$C$4001,2,FALSE))/365</f>
        <v>24.290410958904111</v>
      </c>
      <c r="H138" s="3">
        <v>6</v>
      </c>
      <c r="I138">
        <v>5.2229999999999999</v>
      </c>
      <c r="J138">
        <v>5.3199999999999994</v>
      </c>
      <c r="K138" s="3">
        <v>9.6999999999999531E-2</v>
      </c>
      <c r="L138">
        <v>10.542999999999999</v>
      </c>
      <c r="M138" s="106">
        <v>68.292000000000002</v>
      </c>
    </row>
    <row r="139" spans="1:13" x14ac:dyDescent="0.45">
      <c r="A139" s="3" t="s">
        <v>102</v>
      </c>
      <c r="B139" s="3">
        <v>2023</v>
      </c>
      <c r="C139" s="19">
        <v>45143</v>
      </c>
      <c r="D139" s="3" t="s">
        <v>13</v>
      </c>
      <c r="E139" s="3" t="s">
        <v>22</v>
      </c>
      <c r="F139" s="3" t="s">
        <v>15</v>
      </c>
      <c r="G139" s="13">
        <f>(C139-VLOOKUP(E139,Riders!$A$2:$C$4001,2,FALSE))/365</f>
        <v>25.572602739726026</v>
      </c>
      <c r="H139" s="3">
        <v>7</v>
      </c>
      <c r="I139">
        <v>5.2290000000000001</v>
      </c>
      <c r="J139">
        <v>5.37</v>
      </c>
      <c r="K139" s="3">
        <v>0.14100000000000001</v>
      </c>
      <c r="L139">
        <v>10.599</v>
      </c>
      <c r="M139" s="106">
        <v>67.930999999999997</v>
      </c>
    </row>
    <row r="140" spans="1:13" x14ac:dyDescent="0.45">
      <c r="A140" s="3" t="s">
        <v>102</v>
      </c>
      <c r="B140" s="3">
        <v>2023</v>
      </c>
      <c r="C140" s="19">
        <v>45143</v>
      </c>
      <c r="D140" s="3" t="s">
        <v>13</v>
      </c>
      <c r="E140" s="3" t="s">
        <v>26</v>
      </c>
      <c r="F140" s="3" t="s">
        <v>27</v>
      </c>
      <c r="G140" s="13">
        <f>(C140-VLOOKUP(E140,Riders!$A$2:$C$4001,2,FALSE))/365</f>
        <v>25.205479452054796</v>
      </c>
      <c r="H140" s="3">
        <v>8</v>
      </c>
      <c r="I140" s="3">
        <v>5.2370000000000001</v>
      </c>
      <c r="J140" s="3">
        <v>5.375</v>
      </c>
      <c r="K140" s="3">
        <v>0.1379999999999999</v>
      </c>
      <c r="L140" s="3">
        <v>10.612</v>
      </c>
      <c r="M140" s="24">
        <v>67.847999999999999</v>
      </c>
    </row>
    <row r="141" spans="1:13" x14ac:dyDescent="0.45">
      <c r="A141" s="3" t="s">
        <v>102</v>
      </c>
      <c r="B141" s="3">
        <v>2023</v>
      </c>
      <c r="C141" s="19">
        <v>45143</v>
      </c>
      <c r="D141" s="3" t="s">
        <v>13</v>
      </c>
      <c r="E141" s="3" t="s">
        <v>75</v>
      </c>
      <c r="F141" s="3" t="s">
        <v>38</v>
      </c>
      <c r="G141" s="13">
        <f>(C141-VLOOKUP(E141,Riders!$A$2:$C$4001,2,FALSE))/365</f>
        <v>24.408219178082192</v>
      </c>
      <c r="H141" s="3">
        <v>9</v>
      </c>
      <c r="I141" s="3">
        <v>5.2519999999999998</v>
      </c>
      <c r="J141" s="3">
        <v>5.4020000000000001</v>
      </c>
      <c r="K141" s="3">
        <v>0.15000000000000036</v>
      </c>
      <c r="L141" s="3">
        <v>10.654</v>
      </c>
      <c r="M141" s="24">
        <v>67.58</v>
      </c>
    </row>
    <row r="142" spans="1:13" x14ac:dyDescent="0.45">
      <c r="A142" s="3" t="s">
        <v>102</v>
      </c>
      <c r="B142" s="3">
        <v>2023</v>
      </c>
      <c r="C142" s="19">
        <v>45143</v>
      </c>
      <c r="D142" s="3" t="s">
        <v>13</v>
      </c>
      <c r="E142" s="3" t="s">
        <v>28</v>
      </c>
      <c r="F142" s="3" t="s">
        <v>29</v>
      </c>
      <c r="G142" s="13">
        <f>(C142-VLOOKUP(E142,Riders!$A$2:$C$4001,2,FALSE))/365</f>
        <v>23.610958904109587</v>
      </c>
      <c r="H142" s="3">
        <v>10</v>
      </c>
      <c r="I142" s="3">
        <v>5.2389999999999999</v>
      </c>
      <c r="J142" s="3">
        <v>5.4259999999999993</v>
      </c>
      <c r="K142" s="3">
        <v>0.18699999999999939</v>
      </c>
      <c r="L142" s="3">
        <v>10.664999999999999</v>
      </c>
      <c r="M142" s="24">
        <v>67.510999999999996</v>
      </c>
    </row>
    <row r="143" spans="1:13" x14ac:dyDescent="0.45">
      <c r="A143" s="3" t="s">
        <v>102</v>
      </c>
      <c r="B143" s="3">
        <v>2023</v>
      </c>
      <c r="C143" s="19">
        <v>45143</v>
      </c>
      <c r="D143" s="3" t="s">
        <v>13</v>
      </c>
      <c r="E143" s="3" t="s">
        <v>33</v>
      </c>
      <c r="F143" s="3" t="s">
        <v>27</v>
      </c>
      <c r="G143" s="13">
        <f>(C143-VLOOKUP(E143,Riders!$A$2:$C$4001,2,FALSE))/365</f>
        <v>29.709589041095889</v>
      </c>
      <c r="H143" s="3">
        <v>11</v>
      </c>
      <c r="I143" s="3">
        <v>5.282</v>
      </c>
      <c r="J143" s="3">
        <v>5.3889999999999993</v>
      </c>
      <c r="K143" s="3">
        <v>0.10699999999999932</v>
      </c>
      <c r="L143" s="3">
        <v>10.670999999999999</v>
      </c>
      <c r="M143" s="24">
        <v>67.472999999999999</v>
      </c>
    </row>
    <row r="144" spans="1:13" x14ac:dyDescent="0.45">
      <c r="A144" s="3" t="s">
        <v>102</v>
      </c>
      <c r="B144" s="3">
        <v>2023</v>
      </c>
      <c r="C144" s="19">
        <v>45143</v>
      </c>
      <c r="D144" s="3" t="s">
        <v>13</v>
      </c>
      <c r="E144" s="1" t="s">
        <v>18</v>
      </c>
      <c r="F144" s="3" t="s">
        <v>19</v>
      </c>
      <c r="G144" s="13">
        <f>(C144-VLOOKUP(E144,Riders!$A$2:$C$4001,2,FALSE))/365</f>
        <v>25.202739726027396</v>
      </c>
      <c r="H144" s="3">
        <v>12</v>
      </c>
      <c r="I144" s="3">
        <v>5.2969999999999997</v>
      </c>
      <c r="J144" s="3">
        <v>5.3980000000000006</v>
      </c>
      <c r="K144" s="3">
        <v>0.10100000000000087</v>
      </c>
      <c r="L144" s="3">
        <v>10.695</v>
      </c>
      <c r="M144" s="24">
        <v>67.320999999999998</v>
      </c>
    </row>
    <row r="145" spans="1:13" x14ac:dyDescent="0.45">
      <c r="A145" s="3" t="s">
        <v>102</v>
      </c>
      <c r="B145" s="3">
        <v>2023</v>
      </c>
      <c r="C145" s="19">
        <v>45143</v>
      </c>
      <c r="D145" s="3" t="s">
        <v>13</v>
      </c>
      <c r="E145" s="3" t="s">
        <v>35</v>
      </c>
      <c r="F145" s="3" t="s">
        <v>36</v>
      </c>
      <c r="G145" s="13">
        <f>(C145-VLOOKUP(E145,Riders!$A$2:$C$4001,2,FALSE))/365</f>
        <v>25.328767123287673</v>
      </c>
      <c r="H145" s="3">
        <v>13</v>
      </c>
      <c r="I145" s="3">
        <v>5.2939999999999996</v>
      </c>
      <c r="J145" s="3">
        <v>5.4180000000000001</v>
      </c>
      <c r="K145" s="3">
        <v>0.12400000000000055</v>
      </c>
      <c r="L145" s="3">
        <v>10.712</v>
      </c>
      <c r="M145" s="24">
        <v>67.213999999999999</v>
      </c>
    </row>
    <row r="146" spans="1:13" x14ac:dyDescent="0.45">
      <c r="A146" s="3" t="s">
        <v>102</v>
      </c>
      <c r="B146" s="3">
        <v>2023</v>
      </c>
      <c r="C146" s="19">
        <v>45143</v>
      </c>
      <c r="D146" s="3" t="s">
        <v>13</v>
      </c>
      <c r="E146" s="3" t="s">
        <v>20</v>
      </c>
      <c r="F146" s="3" t="s">
        <v>21</v>
      </c>
      <c r="G146" s="13">
        <f>(C146-VLOOKUP(E146,Riders!$A$2:$C$4001,2,FALSE))/365</f>
        <v>28</v>
      </c>
      <c r="H146" s="3">
        <v>14</v>
      </c>
      <c r="I146" s="3">
        <v>5.2990000000000004</v>
      </c>
      <c r="J146" s="3">
        <v>5.44</v>
      </c>
      <c r="K146" s="3">
        <v>0.14100000000000001</v>
      </c>
      <c r="L146" s="3">
        <v>10.739000000000001</v>
      </c>
      <c r="M146" s="24">
        <v>67.045000000000002</v>
      </c>
    </row>
    <row r="147" spans="1:13" x14ac:dyDescent="0.45">
      <c r="A147" s="3" t="s">
        <v>102</v>
      </c>
      <c r="B147" s="3">
        <v>2023</v>
      </c>
      <c r="C147" s="19">
        <v>45143</v>
      </c>
      <c r="D147" s="3" t="s">
        <v>13</v>
      </c>
      <c r="E147" s="3" t="s">
        <v>32</v>
      </c>
      <c r="F147" s="3" t="s">
        <v>17</v>
      </c>
      <c r="G147" s="13">
        <f>(C147-VLOOKUP(E147,Riders!$A$2:$C$4001,2,FALSE))/365</f>
        <v>21.030136986301368</v>
      </c>
      <c r="H147" s="3">
        <v>15</v>
      </c>
      <c r="I147" s="3">
        <v>5.3129999999999997</v>
      </c>
      <c r="J147" s="3">
        <v>5.4360000000000008</v>
      </c>
      <c r="K147" s="3">
        <v>0.12300000000000111</v>
      </c>
      <c r="L147" s="3">
        <v>10.749000000000001</v>
      </c>
      <c r="M147" s="24">
        <v>66.983000000000004</v>
      </c>
    </row>
    <row r="148" spans="1:13" x14ac:dyDescent="0.45">
      <c r="A148" s="3" t="s">
        <v>102</v>
      </c>
      <c r="B148" s="3">
        <v>2023</v>
      </c>
      <c r="C148" s="19">
        <v>45143</v>
      </c>
      <c r="D148" s="3" t="s">
        <v>13</v>
      </c>
      <c r="E148" s="3" t="s">
        <v>42</v>
      </c>
      <c r="F148" s="3" t="s">
        <v>40</v>
      </c>
      <c r="G148" s="13">
        <f>(C148-VLOOKUP(E148,Riders!$A$2:$C$4001,2,FALSE))/365</f>
        <v>24.676712328767124</v>
      </c>
      <c r="H148" s="3">
        <v>16</v>
      </c>
      <c r="I148" s="3">
        <v>5.3470000000000004</v>
      </c>
      <c r="J148" s="3">
        <v>5.4869999999999992</v>
      </c>
      <c r="K148" s="3">
        <v>0.13999999999999879</v>
      </c>
      <c r="L148" s="3">
        <v>10.834</v>
      </c>
      <c r="M148" s="24">
        <v>66.456999999999994</v>
      </c>
    </row>
    <row r="149" spans="1:13" x14ac:dyDescent="0.45">
      <c r="A149" s="3" t="s">
        <v>102</v>
      </c>
      <c r="B149" s="3">
        <v>2023</v>
      </c>
      <c r="C149" s="19">
        <v>45143</v>
      </c>
      <c r="D149" s="3" t="s">
        <v>13</v>
      </c>
      <c r="E149" s="3" t="s">
        <v>39</v>
      </c>
      <c r="F149" s="3" t="s">
        <v>40</v>
      </c>
      <c r="G149" s="13">
        <f>(C149-VLOOKUP(E149,Riders!$A$2:$C$4001,2,FALSE))/365</f>
        <v>28.986301369863014</v>
      </c>
      <c r="H149" s="3">
        <v>17</v>
      </c>
      <c r="I149" s="3">
        <v>5.3540000000000001</v>
      </c>
      <c r="J149" s="3">
        <v>5.5019999999999998</v>
      </c>
      <c r="K149" s="3">
        <v>0.14799999999999969</v>
      </c>
      <c r="L149" s="3">
        <v>10.856</v>
      </c>
      <c r="M149" s="24">
        <v>66.322999999999993</v>
      </c>
    </row>
    <row r="150" spans="1:13" x14ac:dyDescent="0.45">
      <c r="A150" s="3" t="s">
        <v>102</v>
      </c>
      <c r="B150" s="3">
        <v>2023</v>
      </c>
      <c r="C150" s="19">
        <v>45143</v>
      </c>
      <c r="D150" s="3" t="s">
        <v>13</v>
      </c>
      <c r="E150" s="3" t="s">
        <v>41</v>
      </c>
      <c r="F150" s="3" t="s">
        <v>27</v>
      </c>
      <c r="G150" s="13">
        <f>(C150-VLOOKUP(E150,Riders!$A$2:$C$4001,2,FALSE))/365</f>
        <v>27.805479452054794</v>
      </c>
      <c r="H150" s="3">
        <v>18</v>
      </c>
      <c r="I150" s="3">
        <v>5.3470000000000004</v>
      </c>
      <c r="J150" s="3">
        <v>5.5179999999999998</v>
      </c>
      <c r="K150" s="3">
        <v>0.17099999999999937</v>
      </c>
      <c r="L150" s="3">
        <v>10.865</v>
      </c>
      <c r="M150" s="24">
        <v>66.268000000000001</v>
      </c>
    </row>
    <row r="151" spans="1:13" x14ac:dyDescent="0.45">
      <c r="A151" s="3" t="s">
        <v>102</v>
      </c>
      <c r="B151" s="3">
        <v>2023</v>
      </c>
      <c r="C151" s="19">
        <v>45143</v>
      </c>
      <c r="D151" s="3" t="s">
        <v>13</v>
      </c>
      <c r="E151" s="3" t="s">
        <v>384</v>
      </c>
      <c r="F151" s="3" t="s">
        <v>19</v>
      </c>
      <c r="G151" s="13">
        <f>(C151-VLOOKUP(E151,Riders!$A$2:$C$4001,2,FALSE))/365</f>
        <v>23.917808219178081</v>
      </c>
      <c r="H151" s="3">
        <v>19</v>
      </c>
      <c r="I151" s="3">
        <v>5.3890000000000002</v>
      </c>
      <c r="J151" s="3">
        <v>5.4939999999999989</v>
      </c>
      <c r="K151" s="3">
        <v>0.10499999999999865</v>
      </c>
      <c r="L151" s="3">
        <v>10.882999999999999</v>
      </c>
      <c r="M151" s="24">
        <v>66.158000000000001</v>
      </c>
    </row>
    <row r="152" spans="1:13" x14ac:dyDescent="0.45">
      <c r="A152" s="3" t="s">
        <v>102</v>
      </c>
      <c r="B152" s="3">
        <v>2023</v>
      </c>
      <c r="C152" s="19">
        <v>45143</v>
      </c>
      <c r="D152" s="3" t="s">
        <v>13</v>
      </c>
      <c r="E152" s="3" t="s">
        <v>80</v>
      </c>
      <c r="F152" s="3" t="s">
        <v>17</v>
      </c>
      <c r="G152" s="13">
        <f>(C152-VLOOKUP(E152,Riders!$A$2:$C$4001,2,FALSE))/365</f>
        <v>21.490410958904111</v>
      </c>
      <c r="H152" s="3">
        <v>20</v>
      </c>
      <c r="I152">
        <v>5.3769999999999998</v>
      </c>
      <c r="J152">
        <v>5.5130000000000008</v>
      </c>
      <c r="K152" s="3">
        <v>0.13600000000000101</v>
      </c>
      <c r="L152">
        <v>10.89</v>
      </c>
      <c r="M152" s="106">
        <v>66.116</v>
      </c>
    </row>
    <row r="153" spans="1:13" x14ac:dyDescent="0.45">
      <c r="A153" s="3" t="s">
        <v>102</v>
      </c>
      <c r="B153" s="3">
        <v>2023</v>
      </c>
      <c r="C153" s="19">
        <v>45143</v>
      </c>
      <c r="D153" s="3" t="s">
        <v>13</v>
      </c>
      <c r="E153" s="3" t="s">
        <v>45</v>
      </c>
      <c r="F153" s="3" t="s">
        <v>40</v>
      </c>
      <c r="G153" s="13">
        <f>(C153-VLOOKUP(E153,Riders!$A$2:$C$4001,2,FALSE))/365</f>
        <v>32.452054794520549</v>
      </c>
      <c r="H153" s="3">
        <v>21</v>
      </c>
      <c r="I153">
        <v>5.391</v>
      </c>
      <c r="J153">
        <v>5.5030000000000001</v>
      </c>
      <c r="K153" s="3">
        <v>0.1120000000000001</v>
      </c>
      <c r="L153">
        <v>10.894</v>
      </c>
      <c r="M153" s="106">
        <v>66.090999999999994</v>
      </c>
    </row>
    <row r="154" spans="1:13" x14ac:dyDescent="0.45">
      <c r="A154" s="3" t="s">
        <v>102</v>
      </c>
      <c r="B154" s="3">
        <v>2023</v>
      </c>
      <c r="C154" s="19">
        <v>45143</v>
      </c>
      <c r="D154" s="3" t="s">
        <v>13</v>
      </c>
      <c r="E154" s="3" t="s">
        <v>52</v>
      </c>
      <c r="F154" s="3" t="s">
        <v>53</v>
      </c>
      <c r="G154" s="13">
        <f>(C154-VLOOKUP(E154,Riders!$A$2:$C$4001,2,FALSE))/365</f>
        <v>26.405479452054795</v>
      </c>
      <c r="H154" s="3">
        <v>22</v>
      </c>
      <c r="I154">
        <v>5.359</v>
      </c>
      <c r="J154">
        <v>5.5359999999999996</v>
      </c>
      <c r="K154" s="3">
        <v>0.1769999999999996</v>
      </c>
      <c r="L154">
        <v>10.895</v>
      </c>
      <c r="M154" s="106">
        <v>66.084999999999994</v>
      </c>
    </row>
    <row r="155" spans="1:13" x14ac:dyDescent="0.45">
      <c r="A155" s="3" t="s">
        <v>102</v>
      </c>
      <c r="B155" s="3">
        <v>2023</v>
      </c>
      <c r="C155" s="19">
        <v>45143</v>
      </c>
      <c r="D155" s="3" t="s">
        <v>13</v>
      </c>
      <c r="E155" s="3" t="s">
        <v>846</v>
      </c>
      <c r="F155" s="3" t="s">
        <v>120</v>
      </c>
      <c r="G155" s="13">
        <f>(C155-VLOOKUP(E155,Riders!$A$2:$C$4001,2,FALSE))/365</f>
        <v>27.421917808219177</v>
      </c>
      <c r="H155" s="3">
        <v>23</v>
      </c>
      <c r="I155">
        <v>5.3280000000000003</v>
      </c>
      <c r="J155">
        <v>5.5699999999999994</v>
      </c>
      <c r="K155" s="3">
        <v>0.2419999999999991</v>
      </c>
      <c r="L155">
        <v>10.898</v>
      </c>
      <c r="M155" s="106">
        <v>66.066999999999993</v>
      </c>
    </row>
    <row r="156" spans="1:13" x14ac:dyDescent="0.45">
      <c r="A156" s="3" t="s">
        <v>102</v>
      </c>
      <c r="B156" s="3">
        <v>2023</v>
      </c>
      <c r="C156" s="19">
        <v>45143</v>
      </c>
      <c r="D156" s="3" t="s">
        <v>13</v>
      </c>
      <c r="E156" s="3" t="s">
        <v>98</v>
      </c>
      <c r="F156" s="3" t="s">
        <v>67</v>
      </c>
      <c r="G156" s="13">
        <f>(C156-VLOOKUP(E156,Riders!$A$2:$C$4001,2,FALSE))/365</f>
        <v>32.016438356164386</v>
      </c>
      <c r="H156" s="3">
        <v>24</v>
      </c>
      <c r="I156">
        <v>5.383</v>
      </c>
      <c r="J156">
        <v>5.5420000000000007</v>
      </c>
      <c r="K156" s="3">
        <v>0.1590000000000007</v>
      </c>
      <c r="L156">
        <v>10.925000000000001</v>
      </c>
      <c r="M156" s="106">
        <v>65.903999999999996</v>
      </c>
    </row>
    <row r="157" spans="1:13" x14ac:dyDescent="0.45">
      <c r="A157" s="3" t="s">
        <v>102</v>
      </c>
      <c r="B157" s="3">
        <v>2023</v>
      </c>
      <c r="C157" s="19">
        <v>45143</v>
      </c>
      <c r="D157" s="3" t="s">
        <v>13</v>
      </c>
      <c r="E157" s="3" t="s">
        <v>46</v>
      </c>
      <c r="F157" s="3" t="s">
        <v>47</v>
      </c>
      <c r="G157" s="13">
        <f>(C157-VLOOKUP(E157,Riders!$A$2:$C$4001,2,FALSE))/365</f>
        <v>23.136986301369863</v>
      </c>
      <c r="H157" s="3">
        <v>25</v>
      </c>
      <c r="I157">
        <v>5.4080000000000004</v>
      </c>
      <c r="J157">
        <v>5.5799999999999992</v>
      </c>
      <c r="K157" s="3">
        <v>0.17199999999999882</v>
      </c>
      <c r="L157">
        <v>10.988</v>
      </c>
      <c r="M157" s="106">
        <v>65.525999999999996</v>
      </c>
    </row>
    <row r="158" spans="1:13" x14ac:dyDescent="0.45">
      <c r="A158" s="3" t="s">
        <v>102</v>
      </c>
      <c r="B158" s="3">
        <v>2023</v>
      </c>
      <c r="C158" s="19">
        <v>45143</v>
      </c>
      <c r="D158" s="3" t="s">
        <v>13</v>
      </c>
      <c r="E158" s="3" t="s">
        <v>43</v>
      </c>
      <c r="F158" s="3" t="s">
        <v>44</v>
      </c>
      <c r="G158" s="13">
        <f>(C158-VLOOKUP(E158,Riders!$A$2:$C$4001,2,FALSE))/365</f>
        <v>30.712328767123289</v>
      </c>
      <c r="H158" s="3">
        <v>26</v>
      </c>
      <c r="I158">
        <v>5.3689999999999998</v>
      </c>
      <c r="J158">
        <v>5.620000000000001</v>
      </c>
      <c r="K158" s="3">
        <v>0.25100000000000122</v>
      </c>
      <c r="L158">
        <v>10.989000000000001</v>
      </c>
      <c r="M158" s="106">
        <v>65.52</v>
      </c>
    </row>
    <row r="159" spans="1:13" x14ac:dyDescent="0.45">
      <c r="A159" s="3" t="s">
        <v>102</v>
      </c>
      <c r="B159" s="3">
        <v>2023</v>
      </c>
      <c r="C159" s="19">
        <v>45143</v>
      </c>
      <c r="D159" s="3" t="s">
        <v>13</v>
      </c>
      <c r="E159" s="3" t="s">
        <v>907</v>
      </c>
      <c r="F159" s="3" t="s">
        <v>29</v>
      </c>
      <c r="G159" s="13">
        <f>(C159-VLOOKUP(E159,Riders!$A$2:$C$4001,2,FALSE))/365</f>
        <v>22.852054794520548</v>
      </c>
      <c r="H159" s="3">
        <v>27</v>
      </c>
      <c r="I159">
        <v>5.4210000000000003</v>
      </c>
      <c r="J159">
        <v>5.5829999999999993</v>
      </c>
      <c r="K159" s="3">
        <v>0.16199999999999903</v>
      </c>
      <c r="L159">
        <v>11.004</v>
      </c>
      <c r="M159" s="106">
        <v>65.430999999999997</v>
      </c>
    </row>
    <row r="160" spans="1:13" x14ac:dyDescent="0.45">
      <c r="A160" s="3" t="s">
        <v>102</v>
      </c>
      <c r="B160" s="3">
        <v>2023</v>
      </c>
      <c r="C160" s="19">
        <v>45143</v>
      </c>
      <c r="D160" s="3" t="s">
        <v>13</v>
      </c>
      <c r="E160" s="3" t="s">
        <v>48</v>
      </c>
      <c r="F160" s="3" t="s">
        <v>49</v>
      </c>
      <c r="G160" s="13">
        <f>(C160-VLOOKUP(E160,Riders!$A$2:$C$4001,2,FALSE))/365</f>
        <v>22.517808219178082</v>
      </c>
      <c r="H160" s="3">
        <v>28</v>
      </c>
      <c r="I160">
        <v>5.44</v>
      </c>
      <c r="J160">
        <v>5.5940000000000003</v>
      </c>
      <c r="K160" s="3">
        <v>0.15399999999999991</v>
      </c>
      <c r="L160">
        <v>11.034000000000001</v>
      </c>
      <c r="M160" s="106">
        <v>65.253</v>
      </c>
    </row>
    <row r="161" spans="1:13" x14ac:dyDescent="0.45">
      <c r="A161" s="3" t="s">
        <v>102</v>
      </c>
      <c r="B161" s="3">
        <v>2023</v>
      </c>
      <c r="C161" s="19">
        <v>45143</v>
      </c>
      <c r="D161" s="3" t="s">
        <v>13</v>
      </c>
      <c r="E161" s="3" t="s">
        <v>113</v>
      </c>
      <c r="F161" s="3" t="s">
        <v>31</v>
      </c>
      <c r="G161" s="13">
        <f>(C161-VLOOKUP(E161,Riders!$A$2:$C$4001,2,FALSE))/365</f>
        <v>20.227397260273971</v>
      </c>
      <c r="H161" s="3">
        <v>29</v>
      </c>
      <c r="I161">
        <v>5.44</v>
      </c>
      <c r="J161">
        <v>5.6049999999999995</v>
      </c>
      <c r="K161" s="3">
        <v>0.16499999999999915</v>
      </c>
      <c r="L161">
        <v>11.045</v>
      </c>
      <c r="M161" s="106">
        <v>65.188000000000002</v>
      </c>
    </row>
    <row r="162" spans="1:13" x14ac:dyDescent="0.45">
      <c r="A162" s="3" t="s">
        <v>102</v>
      </c>
      <c r="B162" s="3">
        <v>2023</v>
      </c>
      <c r="C162" s="19">
        <v>45143</v>
      </c>
      <c r="D162" s="3" t="s">
        <v>13</v>
      </c>
      <c r="E162" s="3" t="s">
        <v>50</v>
      </c>
      <c r="F162" s="3" t="s">
        <v>51</v>
      </c>
      <c r="G162" s="13">
        <f>(C162-VLOOKUP(E162,Riders!$A$2:$C$4001,2,FALSE))/365</f>
        <v>26.832876712328765</v>
      </c>
      <c r="H162" s="3">
        <v>30</v>
      </c>
      <c r="I162">
        <v>5.4569999999999999</v>
      </c>
      <c r="J162">
        <v>5.6250000000000009</v>
      </c>
      <c r="K162" s="3">
        <v>0.16800000000000104</v>
      </c>
      <c r="L162">
        <v>11.082000000000001</v>
      </c>
      <c r="M162" s="106">
        <v>64.97</v>
      </c>
    </row>
    <row r="163" spans="1:13" x14ac:dyDescent="0.45">
      <c r="A163" s="3" t="s">
        <v>102</v>
      </c>
      <c r="B163" s="3">
        <v>2023</v>
      </c>
      <c r="C163" s="19">
        <v>45143</v>
      </c>
      <c r="D163" s="3" t="s">
        <v>13</v>
      </c>
      <c r="E163" s="3" t="s">
        <v>107</v>
      </c>
      <c r="F163" s="3" t="s">
        <v>59</v>
      </c>
      <c r="G163" s="13">
        <f>(C163-VLOOKUP(E163,Riders!$A$2:$C$4001,2,FALSE))/365</f>
        <v>19.912328767123288</v>
      </c>
      <c r="H163" s="3">
        <v>31</v>
      </c>
      <c r="I163" s="3">
        <v>5.5140000000000002</v>
      </c>
      <c r="J163" s="3">
        <v>5.6689999999999996</v>
      </c>
      <c r="K163" s="3">
        <v>0.15499999999999936</v>
      </c>
      <c r="L163" s="3">
        <v>11.183</v>
      </c>
      <c r="M163" s="24">
        <v>64.382999999999996</v>
      </c>
    </row>
    <row r="164" spans="1:13" x14ac:dyDescent="0.45">
      <c r="A164" s="3" t="s">
        <v>102</v>
      </c>
      <c r="B164" s="3">
        <v>2023</v>
      </c>
      <c r="C164" s="19">
        <v>45143</v>
      </c>
      <c r="D164" s="3" t="s">
        <v>13</v>
      </c>
      <c r="E164" s="3" t="s">
        <v>57</v>
      </c>
      <c r="F164" s="3" t="s">
        <v>47</v>
      </c>
      <c r="G164" s="13">
        <f>(C164-VLOOKUP(E164,Riders!$A$2:$C$4001,2,FALSE))/365</f>
        <v>23.517808219178082</v>
      </c>
      <c r="H164" s="3">
        <v>32</v>
      </c>
      <c r="I164" s="3">
        <v>5.7480000000000002</v>
      </c>
      <c r="J164" s="3">
        <v>5.5099999999999989</v>
      </c>
      <c r="K164" s="3">
        <v>-0.23800000000000132</v>
      </c>
      <c r="L164" s="3">
        <v>11.257999999999999</v>
      </c>
      <c r="M164" s="24">
        <v>63.954999999999998</v>
      </c>
    </row>
    <row r="165" spans="1:13" x14ac:dyDescent="0.45">
      <c r="A165" s="3" t="s">
        <v>102</v>
      </c>
      <c r="B165" s="3">
        <v>2023</v>
      </c>
      <c r="C165" s="19">
        <v>45143</v>
      </c>
      <c r="D165" s="3" t="s">
        <v>13</v>
      </c>
      <c r="E165" s="3" t="s">
        <v>58</v>
      </c>
      <c r="F165" s="3" t="s">
        <v>59</v>
      </c>
      <c r="G165" s="13">
        <f>(C165-VLOOKUP(E165,Riders!$A$2:$C$4001,2,FALSE))/365</f>
        <v>25.556164383561644</v>
      </c>
      <c r="H165" s="3">
        <v>33</v>
      </c>
      <c r="I165" s="3">
        <v>5.6280000000000001</v>
      </c>
      <c r="J165" s="3">
        <v>5.782</v>
      </c>
      <c r="K165" s="3">
        <v>0.15399999999999991</v>
      </c>
      <c r="L165" s="3">
        <v>11.41</v>
      </c>
      <c r="M165" s="24">
        <v>63.103000000000002</v>
      </c>
    </row>
    <row r="166" spans="1:13" x14ac:dyDescent="0.45">
      <c r="A166" s="3" t="s">
        <v>102</v>
      </c>
      <c r="B166" s="3">
        <v>2023</v>
      </c>
      <c r="C166" s="19">
        <v>45143</v>
      </c>
      <c r="D166" s="3" t="s">
        <v>13</v>
      </c>
      <c r="E166" s="3" t="s">
        <v>60</v>
      </c>
      <c r="F166" s="3" t="s">
        <v>61</v>
      </c>
      <c r="G166" s="13">
        <f>(C166-VLOOKUP(E166,Riders!$A$2:$C$4001,2,FALSE))/365</f>
        <v>35.054794520547944</v>
      </c>
      <c r="H166" s="3">
        <v>34</v>
      </c>
      <c r="I166" s="3">
        <v>5.6020000000000003</v>
      </c>
      <c r="J166" s="3">
        <v>5.831999999999999</v>
      </c>
      <c r="K166" s="3">
        <v>0.22999999999999865</v>
      </c>
      <c r="L166" s="3">
        <v>11.433999999999999</v>
      </c>
      <c r="M166" s="24">
        <v>62.97</v>
      </c>
    </row>
    <row r="167" spans="1:13" x14ac:dyDescent="0.45">
      <c r="A167" s="3" t="s">
        <v>102</v>
      </c>
      <c r="B167" s="3">
        <v>2023</v>
      </c>
      <c r="C167" s="19">
        <v>45143</v>
      </c>
      <c r="D167" s="3" t="s">
        <v>13</v>
      </c>
      <c r="E167" s="3" t="s">
        <v>64</v>
      </c>
      <c r="F167" s="3" t="s">
        <v>65</v>
      </c>
      <c r="G167" s="13">
        <f>(C167-VLOOKUP(E167,Riders!$A$2:$C$4001,2,FALSE))/365</f>
        <v>22.616438356164384</v>
      </c>
      <c r="H167" s="3">
        <v>35</v>
      </c>
      <c r="I167" s="3">
        <v>5.6669999999999998</v>
      </c>
      <c r="J167" s="3">
        <v>5.8949999999999996</v>
      </c>
      <c r="K167" s="3">
        <v>0.22799999999999976</v>
      </c>
      <c r="L167" s="3">
        <v>11.561999999999999</v>
      </c>
      <c r="M167" s="24">
        <v>62.273000000000003</v>
      </c>
    </row>
    <row r="168" spans="1:13" x14ac:dyDescent="0.45">
      <c r="A168" s="3" t="s">
        <v>102</v>
      </c>
      <c r="B168" s="3">
        <v>2023</v>
      </c>
      <c r="C168" s="19">
        <v>45143</v>
      </c>
      <c r="D168" s="3" t="s">
        <v>13</v>
      </c>
      <c r="E168" s="3" t="s">
        <v>845</v>
      </c>
      <c r="F168" s="3" t="s">
        <v>235</v>
      </c>
      <c r="G168" s="13">
        <f>(C168-VLOOKUP(E168,Riders!$A$2:$C$4001,2,FALSE))/365</f>
        <v>19.482191780821918</v>
      </c>
      <c r="H168" s="3">
        <v>36</v>
      </c>
      <c r="I168" s="3">
        <v>6.0670000000000002</v>
      </c>
      <c r="J168" s="3">
        <v>6.2050000000000001</v>
      </c>
      <c r="K168" s="3">
        <v>0.1379999999999999</v>
      </c>
      <c r="L168" s="3">
        <v>12.272</v>
      </c>
      <c r="M168" s="24">
        <v>58.67</v>
      </c>
    </row>
    <row r="169" spans="1:13" x14ac:dyDescent="0.45">
      <c r="A169" s="4" t="s">
        <v>93</v>
      </c>
      <c r="B169" s="4">
        <v>2023</v>
      </c>
      <c r="C169" s="5">
        <v>45038</v>
      </c>
      <c r="D169" s="4" t="s">
        <v>72</v>
      </c>
      <c r="E169" s="3" t="s">
        <v>26</v>
      </c>
      <c r="F169" s="3" t="s">
        <v>27</v>
      </c>
      <c r="G169" s="13">
        <f>(C169-VLOOKUP(E169,Riders!$A$2:$C$4001,2,FALSE))/365</f>
        <v>24.917808219178081</v>
      </c>
      <c r="H169" s="3">
        <v>1</v>
      </c>
      <c r="I169" s="3">
        <v>5.2190000000000003</v>
      </c>
      <c r="J169" s="24">
        <f t="shared" ref="J169:J200" si="5">L169-I169</f>
        <v>5.2630276900231481</v>
      </c>
      <c r="K169" s="24">
        <f t="shared" ref="K169:K232" si="6">J169-I169</f>
        <v>4.402769002314777E-2</v>
      </c>
      <c r="L169" s="24">
        <f t="shared" ref="L169:L200" si="7">3.6*200/M169</f>
        <v>10.482027690023148</v>
      </c>
      <c r="M169" s="24">
        <v>68.688999999999993</v>
      </c>
    </row>
    <row r="170" spans="1:13" x14ac:dyDescent="0.45">
      <c r="A170" s="4" t="s">
        <v>93</v>
      </c>
      <c r="B170" s="4">
        <v>2023</v>
      </c>
      <c r="C170" s="5">
        <v>45038</v>
      </c>
      <c r="D170" s="4" t="s">
        <v>72</v>
      </c>
      <c r="E170" s="3" t="s">
        <v>20</v>
      </c>
      <c r="F170" s="3" t="s">
        <v>21</v>
      </c>
      <c r="G170" s="13">
        <f>(C170-VLOOKUP(E170,Riders!$A$2:$C$4001,2,FALSE))/365</f>
        <v>27.712328767123289</v>
      </c>
      <c r="H170" s="3">
        <v>2</v>
      </c>
      <c r="I170" s="3">
        <v>5.2930000000000001</v>
      </c>
      <c r="J170" s="24">
        <f t="shared" si="5"/>
        <v>5.3470271911806</v>
      </c>
      <c r="K170" s="24">
        <f t="shared" si="6"/>
        <v>5.4027191180599843E-2</v>
      </c>
      <c r="L170" s="24">
        <f t="shared" si="7"/>
        <v>10.6400271911806</v>
      </c>
      <c r="M170" s="24">
        <v>67.668999999999997</v>
      </c>
    </row>
    <row r="171" spans="1:13" x14ac:dyDescent="0.45">
      <c r="A171" s="4" t="s">
        <v>93</v>
      </c>
      <c r="B171" s="4">
        <v>2023</v>
      </c>
      <c r="C171" s="5">
        <v>45038</v>
      </c>
      <c r="D171" s="4" t="s">
        <v>72</v>
      </c>
      <c r="E171" s="3" t="s">
        <v>382</v>
      </c>
      <c r="F171" s="3" t="s">
        <v>15</v>
      </c>
      <c r="G171" s="13">
        <f>(C171-VLOOKUP(E171,Riders!$A$2:$C$4001,2,FALSE))/365</f>
        <v>22.147945205479452</v>
      </c>
      <c r="H171" s="3">
        <v>3</v>
      </c>
      <c r="I171" s="3">
        <v>5.2889999999999997</v>
      </c>
      <c r="J171" s="24">
        <f t="shared" si="5"/>
        <v>5.4200268171879884</v>
      </c>
      <c r="K171" s="24">
        <f t="shared" si="6"/>
        <v>0.1310268171879887</v>
      </c>
      <c r="L171" s="24">
        <f t="shared" si="7"/>
        <v>10.709026817187988</v>
      </c>
      <c r="M171" s="24">
        <v>67.233000000000004</v>
      </c>
    </row>
    <row r="172" spans="1:13" x14ac:dyDescent="0.45">
      <c r="A172" s="4" t="s">
        <v>93</v>
      </c>
      <c r="B172" s="4">
        <v>2023</v>
      </c>
      <c r="C172" s="5">
        <v>45038</v>
      </c>
      <c r="D172" s="4" t="s">
        <v>72</v>
      </c>
      <c r="E172" s="3" t="s">
        <v>33</v>
      </c>
      <c r="F172" s="3" t="s">
        <v>27</v>
      </c>
      <c r="G172" s="13">
        <f>(C172-VLOOKUP(E172,Riders!$A$2:$C$4001,2,FALSE))/365</f>
        <v>29.421917808219177</v>
      </c>
      <c r="H172" s="3">
        <v>4</v>
      </c>
      <c r="I172" s="3">
        <v>5.3280000000000003</v>
      </c>
      <c r="J172" s="24">
        <f t="shared" si="5"/>
        <v>5.4280614888181793</v>
      </c>
      <c r="K172" s="24">
        <f t="shared" si="6"/>
        <v>0.100061488818179</v>
      </c>
      <c r="L172" s="24">
        <f t="shared" si="7"/>
        <v>10.75606148881818</v>
      </c>
      <c r="M172" s="24">
        <v>66.938999999999993</v>
      </c>
    </row>
    <row r="173" spans="1:13" x14ac:dyDescent="0.45">
      <c r="A173" s="4" t="s">
        <v>93</v>
      </c>
      <c r="B173" s="4">
        <v>2023</v>
      </c>
      <c r="C173" s="5">
        <v>45038</v>
      </c>
      <c r="D173" s="4" t="s">
        <v>72</v>
      </c>
      <c r="E173" s="3" t="s">
        <v>900</v>
      </c>
      <c r="F173" s="3" t="s">
        <v>38</v>
      </c>
      <c r="G173" s="13">
        <f>(C173-VLOOKUP(E173,Riders!$A$2:$C$4001,2,FALSE))/365</f>
        <v>19.246575342465754</v>
      </c>
      <c r="H173" s="3">
        <v>5</v>
      </c>
      <c r="I173" s="3">
        <v>5.351</v>
      </c>
      <c r="J173" s="24">
        <f t="shared" si="5"/>
        <v>5.4250233480505878</v>
      </c>
      <c r="K173" s="24">
        <f t="shared" si="6"/>
        <v>7.4023348050587856E-2</v>
      </c>
      <c r="L173" s="24">
        <f t="shared" si="7"/>
        <v>10.776023348050588</v>
      </c>
      <c r="M173" s="24">
        <v>66.814999999999998</v>
      </c>
    </row>
    <row r="174" spans="1:13" x14ac:dyDescent="0.45">
      <c r="A174" s="4" t="s">
        <v>93</v>
      </c>
      <c r="B174" s="4">
        <v>2023</v>
      </c>
      <c r="C174" s="5">
        <v>45038</v>
      </c>
      <c r="D174" s="4" t="s">
        <v>72</v>
      </c>
      <c r="E174" s="3" t="s">
        <v>43</v>
      </c>
      <c r="F174" s="3" t="s">
        <v>44</v>
      </c>
      <c r="G174" s="13">
        <f>(C174-VLOOKUP(E174,Riders!$A$2:$C$4001,2,FALSE))/365</f>
        <v>30.424657534246574</v>
      </c>
      <c r="H174" s="3">
        <v>6</v>
      </c>
      <c r="I174" s="3">
        <v>5.2869999999999999</v>
      </c>
      <c r="J174" s="24">
        <f t="shared" si="5"/>
        <v>5.4890233480505879</v>
      </c>
      <c r="K174" s="24">
        <f t="shared" si="6"/>
        <v>0.20202334805058797</v>
      </c>
      <c r="L174" s="24">
        <f t="shared" si="7"/>
        <v>10.776023348050588</v>
      </c>
      <c r="M174" s="24">
        <v>66.814999999999998</v>
      </c>
    </row>
    <row r="175" spans="1:13" x14ac:dyDescent="0.45">
      <c r="A175" s="4" t="s">
        <v>93</v>
      </c>
      <c r="B175" s="4">
        <v>2023</v>
      </c>
      <c r="C175" s="5">
        <v>45038</v>
      </c>
      <c r="D175" s="4" t="s">
        <v>72</v>
      </c>
      <c r="E175" s="3" t="s">
        <v>35</v>
      </c>
      <c r="F175" s="3" t="s">
        <v>36</v>
      </c>
      <c r="G175" s="13">
        <f>(C175-VLOOKUP(E175,Riders!$A$2:$C$4001,2,FALSE))/365</f>
        <v>25.041095890410958</v>
      </c>
      <c r="H175" s="3">
        <v>7</v>
      </c>
      <c r="I175">
        <v>5.3419999999999996</v>
      </c>
      <c r="J175" s="106">
        <f t="shared" si="5"/>
        <v>5.457946000269998</v>
      </c>
      <c r="K175" s="24">
        <f t="shared" si="6"/>
        <v>0.11594600026999835</v>
      </c>
      <c r="L175" s="106">
        <f t="shared" si="7"/>
        <v>10.799946000269998</v>
      </c>
      <c r="M175" s="106">
        <v>66.667000000000002</v>
      </c>
    </row>
    <row r="176" spans="1:13" x14ac:dyDescent="0.45">
      <c r="A176" s="4" t="s">
        <v>93</v>
      </c>
      <c r="B176" s="4">
        <v>2023</v>
      </c>
      <c r="C176" s="5">
        <v>45038</v>
      </c>
      <c r="D176" s="4" t="s">
        <v>72</v>
      </c>
      <c r="E176" s="3" t="s">
        <v>52</v>
      </c>
      <c r="F176" s="3" t="s">
        <v>53</v>
      </c>
      <c r="G176" s="13">
        <f>(C176-VLOOKUP(E176,Riders!$A$2:$C$4001,2,FALSE))/365</f>
        <v>26.117808219178084</v>
      </c>
      <c r="H176" s="3">
        <v>8</v>
      </c>
      <c r="I176">
        <v>5.3479999999999999</v>
      </c>
      <c r="J176" s="106">
        <f t="shared" si="5"/>
        <v>5.524027180067951</v>
      </c>
      <c r="K176" s="24">
        <f t="shared" si="6"/>
        <v>0.17602718006795115</v>
      </c>
      <c r="L176" s="106">
        <f t="shared" si="7"/>
        <v>10.872027180067951</v>
      </c>
      <c r="M176" s="106">
        <v>66.224999999999994</v>
      </c>
    </row>
    <row r="177" spans="1:13" x14ac:dyDescent="0.45">
      <c r="A177" s="4" t="s">
        <v>93</v>
      </c>
      <c r="B177" s="4">
        <v>2023</v>
      </c>
      <c r="C177" s="5">
        <v>45038</v>
      </c>
      <c r="D177" s="4" t="s">
        <v>72</v>
      </c>
      <c r="E177" s="3" t="s">
        <v>50</v>
      </c>
      <c r="F177" s="3" t="s">
        <v>51</v>
      </c>
      <c r="G177" s="13">
        <f>(C177-VLOOKUP(E177,Riders!$A$2:$C$4001,2,FALSE))/365</f>
        <v>26.545205479452054</v>
      </c>
      <c r="H177" s="3">
        <v>9</v>
      </c>
      <c r="I177">
        <v>5.4009999999999998</v>
      </c>
      <c r="J177" s="106">
        <f t="shared" si="5"/>
        <v>5.5150374783953424</v>
      </c>
      <c r="K177" s="24">
        <f t="shared" si="6"/>
        <v>0.11403747839534262</v>
      </c>
      <c r="L177" s="106">
        <f t="shared" si="7"/>
        <v>10.916037478395342</v>
      </c>
      <c r="M177" s="106">
        <v>65.957999999999998</v>
      </c>
    </row>
    <row r="178" spans="1:13" x14ac:dyDescent="0.45">
      <c r="A178" s="4" t="s">
        <v>93</v>
      </c>
      <c r="B178" s="4">
        <v>2023</v>
      </c>
      <c r="C178" s="5">
        <v>45038</v>
      </c>
      <c r="D178" s="4" t="s">
        <v>72</v>
      </c>
      <c r="E178" s="3" t="s">
        <v>391</v>
      </c>
      <c r="F178" s="3" t="s">
        <v>25</v>
      </c>
      <c r="G178" s="13">
        <f>(C178-VLOOKUP(E178,Riders!$A$2:$C$4001,2,FALSE))/365</f>
        <v>24.153424657534245</v>
      </c>
      <c r="H178" s="3">
        <v>10</v>
      </c>
      <c r="I178">
        <v>5.3979999999999997</v>
      </c>
      <c r="J178" s="106">
        <f t="shared" si="5"/>
        <v>5.5269817916970148</v>
      </c>
      <c r="K178" s="24">
        <f t="shared" si="6"/>
        <v>0.12898179169701507</v>
      </c>
      <c r="L178" s="106">
        <f t="shared" si="7"/>
        <v>10.924981791697014</v>
      </c>
      <c r="M178" s="106">
        <v>65.903999999999996</v>
      </c>
    </row>
    <row r="179" spans="1:13" x14ac:dyDescent="0.45">
      <c r="A179" s="4" t="s">
        <v>93</v>
      </c>
      <c r="B179" s="4">
        <v>2023</v>
      </c>
      <c r="C179" s="5">
        <v>45038</v>
      </c>
      <c r="D179" s="4" t="s">
        <v>72</v>
      </c>
      <c r="E179" s="3" t="s">
        <v>46</v>
      </c>
      <c r="F179" s="3" t="s">
        <v>47</v>
      </c>
      <c r="G179" s="13">
        <f>(C179-VLOOKUP(E179,Riders!$A$2:$C$4001,2,FALSE))/365</f>
        <v>22.849315068493151</v>
      </c>
      <c r="H179" s="3">
        <v>11</v>
      </c>
      <c r="I179">
        <v>5.4189999999999996</v>
      </c>
      <c r="J179" s="106">
        <f t="shared" si="5"/>
        <v>5.5260769955763651</v>
      </c>
      <c r="K179" s="24">
        <f t="shared" si="6"/>
        <v>0.10707699557636552</v>
      </c>
      <c r="L179" s="106">
        <f t="shared" si="7"/>
        <v>10.945076995576365</v>
      </c>
      <c r="M179" s="106">
        <v>65.783000000000001</v>
      </c>
    </row>
    <row r="180" spans="1:13" x14ac:dyDescent="0.45">
      <c r="A180" s="4" t="s">
        <v>93</v>
      </c>
      <c r="B180" s="4">
        <v>2023</v>
      </c>
      <c r="C180" s="5">
        <v>45038</v>
      </c>
      <c r="D180" s="4" t="s">
        <v>72</v>
      </c>
      <c r="E180" s="3" t="s">
        <v>133</v>
      </c>
      <c r="F180" s="3" t="s">
        <v>25</v>
      </c>
      <c r="G180" s="13">
        <f>(C180-VLOOKUP(E180,Riders!$A$2:$C$4001,2,FALSE))/365</f>
        <v>30.243835616438357</v>
      </c>
      <c r="H180" s="3">
        <v>12</v>
      </c>
      <c r="I180">
        <v>5.4409999999999998</v>
      </c>
      <c r="J180" s="106">
        <f t="shared" si="5"/>
        <v>5.5369526118378927</v>
      </c>
      <c r="K180" s="24">
        <f t="shared" si="6"/>
        <v>9.5952611837892832E-2</v>
      </c>
      <c r="L180" s="106">
        <f t="shared" si="7"/>
        <v>10.977952611837893</v>
      </c>
      <c r="M180" s="106">
        <v>65.585999999999999</v>
      </c>
    </row>
    <row r="181" spans="1:13" x14ac:dyDescent="0.45">
      <c r="A181" s="4" t="s">
        <v>93</v>
      </c>
      <c r="B181" s="4">
        <v>2023</v>
      </c>
      <c r="C181" s="5">
        <v>45038</v>
      </c>
      <c r="D181" s="4" t="s">
        <v>72</v>
      </c>
      <c r="E181" s="3" t="s">
        <v>625</v>
      </c>
      <c r="F181" s="3" t="s">
        <v>38</v>
      </c>
      <c r="G181" s="13">
        <f>(C181-VLOOKUP(E181,Riders!$A$2:$C$4001,2,FALSE))/365</f>
        <v>26.12054794520548</v>
      </c>
      <c r="H181" s="3">
        <v>13</v>
      </c>
      <c r="I181">
        <v>5.4240000000000004</v>
      </c>
      <c r="J181" s="106">
        <f t="shared" si="5"/>
        <v>5.5569663250366039</v>
      </c>
      <c r="K181" s="24">
        <f t="shared" si="6"/>
        <v>0.13296632503660355</v>
      </c>
      <c r="L181" s="106">
        <f t="shared" si="7"/>
        <v>10.980966325036604</v>
      </c>
      <c r="M181" s="106">
        <v>65.567999999999998</v>
      </c>
    </row>
    <row r="182" spans="1:13" x14ac:dyDescent="0.45">
      <c r="A182" s="4" t="s">
        <v>93</v>
      </c>
      <c r="B182" s="4">
        <v>2023</v>
      </c>
      <c r="C182" s="5">
        <v>45038</v>
      </c>
      <c r="D182" s="4" t="s">
        <v>72</v>
      </c>
      <c r="E182" s="3" t="s">
        <v>98</v>
      </c>
      <c r="F182" s="3" t="s">
        <v>67</v>
      </c>
      <c r="G182" s="13">
        <f>(C182-VLOOKUP(E182,Riders!$A$2:$C$4001,2,FALSE))/365</f>
        <v>31.728767123287671</v>
      </c>
      <c r="H182" s="3">
        <v>14</v>
      </c>
      <c r="I182">
        <v>5.415</v>
      </c>
      <c r="J182" s="106">
        <f t="shared" si="5"/>
        <v>5.5689816933638445</v>
      </c>
      <c r="K182" s="24">
        <f t="shared" si="6"/>
        <v>0.15398169336384449</v>
      </c>
      <c r="L182" s="106">
        <f t="shared" si="7"/>
        <v>10.983981693363845</v>
      </c>
      <c r="M182" s="106">
        <v>65.55</v>
      </c>
    </row>
    <row r="183" spans="1:13" x14ac:dyDescent="0.45">
      <c r="A183" s="4" t="s">
        <v>93</v>
      </c>
      <c r="B183" s="4">
        <v>2023</v>
      </c>
      <c r="C183" s="5">
        <v>45038</v>
      </c>
      <c r="D183" s="4" t="s">
        <v>72</v>
      </c>
      <c r="E183" s="3" t="s">
        <v>846</v>
      </c>
      <c r="F183" s="3" t="s">
        <v>120</v>
      </c>
      <c r="G183" s="13">
        <f>(C183-VLOOKUP(E183,Riders!$A$2:$C$4001,2,FALSE))/365</f>
        <v>27.134246575342466</v>
      </c>
      <c r="H183" s="3">
        <v>15</v>
      </c>
      <c r="I183">
        <v>5.4160000000000004</v>
      </c>
      <c r="J183" s="106">
        <f t="shared" si="5"/>
        <v>5.5730109890109887</v>
      </c>
      <c r="K183" s="24">
        <f t="shared" si="6"/>
        <v>0.15701098901098831</v>
      </c>
      <c r="L183" s="106">
        <f t="shared" si="7"/>
        <v>10.989010989010989</v>
      </c>
      <c r="M183" s="106">
        <v>65.52</v>
      </c>
    </row>
    <row r="184" spans="1:13" x14ac:dyDescent="0.45">
      <c r="A184" s="4" t="s">
        <v>93</v>
      </c>
      <c r="B184" s="4">
        <v>2023</v>
      </c>
      <c r="C184" s="5">
        <v>45038</v>
      </c>
      <c r="D184" s="4" t="s">
        <v>72</v>
      </c>
      <c r="E184" s="3" t="s">
        <v>107</v>
      </c>
      <c r="F184" s="3" t="s">
        <v>59</v>
      </c>
      <c r="G184" s="13">
        <f>(C184-VLOOKUP(E184,Riders!$A$2:$C$4001,2,FALSE))/365</f>
        <v>19.624657534246577</v>
      </c>
      <c r="H184" s="3">
        <v>16</v>
      </c>
      <c r="I184">
        <v>5.4569999999999999</v>
      </c>
      <c r="J184" s="106">
        <f t="shared" si="5"/>
        <v>5.60002044013084</v>
      </c>
      <c r="K184" s="24">
        <f t="shared" si="6"/>
        <v>0.14302044013084014</v>
      </c>
      <c r="L184" s="106">
        <f t="shared" si="7"/>
        <v>11.05702044013084</v>
      </c>
      <c r="M184" s="106">
        <v>65.117000000000004</v>
      </c>
    </row>
    <row r="185" spans="1:13" x14ac:dyDescent="0.45">
      <c r="A185" s="4" t="s">
        <v>93</v>
      </c>
      <c r="B185" s="4">
        <v>2023</v>
      </c>
      <c r="C185" s="5">
        <v>45038</v>
      </c>
      <c r="D185" s="4" t="s">
        <v>72</v>
      </c>
      <c r="E185" s="3" t="s">
        <v>54</v>
      </c>
      <c r="F185" s="3" t="s">
        <v>44</v>
      </c>
      <c r="G185" s="13">
        <f>(C185-VLOOKUP(E185,Riders!$A$2:$C$4001,2,FALSE))/365</f>
        <v>25.830136986301369</v>
      </c>
      <c r="H185" s="3">
        <v>17</v>
      </c>
      <c r="I185">
        <v>5.49</v>
      </c>
      <c r="J185" s="106">
        <f t="shared" si="5"/>
        <v>5.5680393481900126</v>
      </c>
      <c r="K185" s="24">
        <f t="shared" si="6"/>
        <v>7.8039348190012348E-2</v>
      </c>
      <c r="L185" s="106">
        <f t="shared" si="7"/>
        <v>11.058039348190013</v>
      </c>
      <c r="M185" s="106">
        <v>65.111000000000004</v>
      </c>
    </row>
    <row r="186" spans="1:13" x14ac:dyDescent="0.45">
      <c r="A186" s="4" t="s">
        <v>93</v>
      </c>
      <c r="B186" s="4">
        <v>2023</v>
      </c>
      <c r="C186" s="5">
        <v>45038</v>
      </c>
      <c r="D186" s="4" t="s">
        <v>72</v>
      </c>
      <c r="E186" s="3" t="s">
        <v>48</v>
      </c>
      <c r="F186" s="3" t="s">
        <v>49</v>
      </c>
      <c r="G186" s="13">
        <f>(C186-VLOOKUP(E186,Riders!$A$2:$C$4001,2,FALSE))/365</f>
        <v>22.230136986301371</v>
      </c>
      <c r="H186" s="3">
        <v>18</v>
      </c>
      <c r="I186">
        <v>5.4420000000000002</v>
      </c>
      <c r="J186" s="106">
        <f t="shared" si="5"/>
        <v>5.6279404990698172</v>
      </c>
      <c r="K186" s="24">
        <f t="shared" si="6"/>
        <v>0.18594049906981702</v>
      </c>
      <c r="L186" s="106">
        <f t="shared" si="7"/>
        <v>11.069940499069817</v>
      </c>
      <c r="M186" s="106">
        <v>65.040999999999997</v>
      </c>
    </row>
    <row r="187" spans="1:13" x14ac:dyDescent="0.45">
      <c r="A187" s="4" t="s">
        <v>93</v>
      </c>
      <c r="B187" s="4">
        <v>2023</v>
      </c>
      <c r="C187" s="5">
        <v>45038</v>
      </c>
      <c r="D187" s="4" t="s">
        <v>72</v>
      </c>
      <c r="E187" t="s">
        <v>55</v>
      </c>
      <c r="F187" s="3" t="s">
        <v>56</v>
      </c>
      <c r="G187" s="13">
        <f>(C187-VLOOKUP(E187,Riders!$A$2:$C$4001,2,FALSE))/365</f>
        <v>33.975342465753428</v>
      </c>
      <c r="H187" s="3">
        <v>19</v>
      </c>
      <c r="I187">
        <v>5.4249999999999998</v>
      </c>
      <c r="J187" s="106">
        <f t="shared" si="5"/>
        <v>5.6640357159358681</v>
      </c>
      <c r="K187" s="24">
        <f t="shared" si="6"/>
        <v>0.23903571593586825</v>
      </c>
      <c r="L187" s="106">
        <f t="shared" si="7"/>
        <v>11.089035715935868</v>
      </c>
      <c r="M187" s="106">
        <v>64.929000000000002</v>
      </c>
    </row>
    <row r="188" spans="1:13" x14ac:dyDescent="0.45">
      <c r="A188" s="4" t="s">
        <v>93</v>
      </c>
      <c r="B188" s="4">
        <v>2023</v>
      </c>
      <c r="C188" s="5">
        <v>45038</v>
      </c>
      <c r="D188" s="4" t="s">
        <v>72</v>
      </c>
      <c r="E188" s="3" t="s">
        <v>889</v>
      </c>
      <c r="F188" s="3" t="s">
        <v>156</v>
      </c>
      <c r="G188" s="13">
        <f>(C188-VLOOKUP(E188,Riders!$A$2:$C$4001,2,FALSE))/365</f>
        <v>20.18904109589041</v>
      </c>
      <c r="H188" s="3">
        <v>20</v>
      </c>
      <c r="I188">
        <v>5.484</v>
      </c>
      <c r="J188" s="106">
        <f t="shared" si="5"/>
        <v>5.6190579672151379</v>
      </c>
      <c r="K188" s="24">
        <f t="shared" si="6"/>
        <v>0.13505796721513796</v>
      </c>
      <c r="L188" s="106">
        <f t="shared" si="7"/>
        <v>11.103057967215138</v>
      </c>
      <c r="M188" s="106">
        <v>64.846999999999994</v>
      </c>
    </row>
    <row r="189" spans="1:13" x14ac:dyDescent="0.45">
      <c r="A189" s="4" t="s">
        <v>93</v>
      </c>
      <c r="B189" s="4">
        <v>2023</v>
      </c>
      <c r="C189" s="5">
        <v>45038</v>
      </c>
      <c r="D189" s="4" t="s">
        <v>72</v>
      </c>
      <c r="E189" s="3" t="s">
        <v>874</v>
      </c>
      <c r="F189" s="3" t="s">
        <v>156</v>
      </c>
      <c r="G189" s="13">
        <f>(C189-VLOOKUP(E189,Riders!$A$2:$C$4001,2,FALSE))/365</f>
        <v>30.019178082191782</v>
      </c>
      <c r="H189" s="3">
        <v>21</v>
      </c>
      <c r="I189">
        <v>5.5110000000000001</v>
      </c>
      <c r="J189" s="106">
        <f t="shared" si="5"/>
        <v>5.6410708776060217</v>
      </c>
      <c r="K189" s="24">
        <f t="shared" si="6"/>
        <v>0.13007087760602154</v>
      </c>
      <c r="L189" s="106">
        <f t="shared" si="7"/>
        <v>11.152070877606022</v>
      </c>
      <c r="M189" s="106">
        <v>64.561999999999998</v>
      </c>
    </row>
    <row r="190" spans="1:13" x14ac:dyDescent="0.45">
      <c r="A190" s="4" t="s">
        <v>93</v>
      </c>
      <c r="B190" s="4">
        <v>2023</v>
      </c>
      <c r="C190" s="5">
        <v>45038</v>
      </c>
      <c r="D190" s="4" t="s">
        <v>72</v>
      </c>
      <c r="E190" s="3" t="s">
        <v>92</v>
      </c>
      <c r="F190" s="3" t="s">
        <v>89</v>
      </c>
      <c r="G190" s="13">
        <f>(C190-VLOOKUP(E190,Riders!$A$2:$C$4001,2,FALSE))/365</f>
        <v>23.876712328767123</v>
      </c>
      <c r="H190" s="3">
        <v>22</v>
      </c>
      <c r="I190">
        <v>5.484</v>
      </c>
      <c r="J190" s="106">
        <f t="shared" si="5"/>
        <v>5.6680708776060218</v>
      </c>
      <c r="K190" s="24">
        <f t="shared" si="6"/>
        <v>0.18407087760602181</v>
      </c>
      <c r="L190" s="106">
        <f t="shared" si="7"/>
        <v>11.152070877606022</v>
      </c>
      <c r="M190" s="106">
        <v>64.561999999999998</v>
      </c>
    </row>
    <row r="191" spans="1:13" x14ac:dyDescent="0.45">
      <c r="A191" s="4" t="s">
        <v>93</v>
      </c>
      <c r="B191" s="4">
        <v>2023</v>
      </c>
      <c r="C191" s="5">
        <v>45038</v>
      </c>
      <c r="D191" s="4" t="s">
        <v>72</v>
      </c>
      <c r="E191" s="3" t="s">
        <v>58</v>
      </c>
      <c r="F191" s="3" t="s">
        <v>59</v>
      </c>
      <c r="G191" s="13">
        <f>(C191-VLOOKUP(E191,Riders!$A$2:$C$4001,2,FALSE))/365</f>
        <v>25.268493150684932</v>
      </c>
      <c r="H191" s="3">
        <v>23</v>
      </c>
      <c r="I191">
        <v>5.5209999999999999</v>
      </c>
      <c r="J191" s="106">
        <f t="shared" si="5"/>
        <v>5.6570413587530259</v>
      </c>
      <c r="K191" s="24">
        <f t="shared" si="6"/>
        <v>0.13604135875302603</v>
      </c>
      <c r="L191" s="106">
        <f t="shared" si="7"/>
        <v>11.178041358753026</v>
      </c>
      <c r="M191" s="106">
        <v>64.412000000000006</v>
      </c>
    </row>
    <row r="192" spans="1:13" x14ac:dyDescent="0.45">
      <c r="A192" s="4" t="s">
        <v>93</v>
      </c>
      <c r="B192" s="4">
        <v>2023</v>
      </c>
      <c r="C192" s="5">
        <v>45038</v>
      </c>
      <c r="D192" s="4" t="s">
        <v>72</v>
      </c>
      <c r="E192" s="3" t="s">
        <v>57</v>
      </c>
      <c r="F192" s="3" t="s">
        <v>47</v>
      </c>
      <c r="G192" s="13">
        <f>(C192-VLOOKUP(E192,Riders!$A$2:$C$4001,2,FALSE))/365</f>
        <v>23.230136986301371</v>
      </c>
      <c r="H192" s="3">
        <v>24</v>
      </c>
      <c r="I192">
        <v>5.6040000000000001</v>
      </c>
      <c r="J192" s="106">
        <f t="shared" si="5"/>
        <v>5.6849822668903558</v>
      </c>
      <c r="K192" s="24">
        <f t="shared" si="6"/>
        <v>8.0982266890355703E-2</v>
      </c>
      <c r="L192" s="106">
        <f t="shared" si="7"/>
        <v>11.288982266890356</v>
      </c>
      <c r="M192" s="106">
        <v>63.779000000000003</v>
      </c>
    </row>
    <row r="193" spans="1:13" x14ac:dyDescent="0.45">
      <c r="A193" s="4" t="s">
        <v>93</v>
      </c>
      <c r="B193" s="4">
        <v>2023</v>
      </c>
      <c r="C193" s="5">
        <v>45038</v>
      </c>
      <c r="D193" s="4" t="s">
        <v>72</v>
      </c>
      <c r="E193" s="3" t="s">
        <v>60</v>
      </c>
      <c r="F193" s="3" t="s">
        <v>61</v>
      </c>
      <c r="G193" s="13">
        <f>(C193-VLOOKUP(E193,Riders!$A$2:$C$4001,2,FALSE))/365</f>
        <v>34.767123287671232</v>
      </c>
      <c r="H193" s="3">
        <v>25</v>
      </c>
      <c r="I193">
        <v>5.5750000000000002</v>
      </c>
      <c r="J193" s="106">
        <f t="shared" si="5"/>
        <v>5.7509190511396708</v>
      </c>
      <c r="K193" s="24">
        <f t="shared" si="6"/>
        <v>0.17591905113967066</v>
      </c>
      <c r="L193" s="106">
        <f t="shared" si="7"/>
        <v>11.325919051139671</v>
      </c>
      <c r="M193" s="106">
        <v>63.570999999999998</v>
      </c>
    </row>
    <row r="194" spans="1:13" x14ac:dyDescent="0.45">
      <c r="A194" s="4" t="s">
        <v>93</v>
      </c>
      <c r="B194" s="4">
        <v>2023</v>
      </c>
      <c r="C194" s="5">
        <v>45038</v>
      </c>
      <c r="D194" s="4" t="s">
        <v>72</v>
      </c>
      <c r="E194" s="3" t="s">
        <v>64</v>
      </c>
      <c r="F194" s="3" t="s">
        <v>65</v>
      </c>
      <c r="G194" s="13">
        <f>(C194-VLOOKUP(E194,Riders!$A$2:$C$4001,2,FALSE))/365</f>
        <v>22.328767123287673</v>
      </c>
      <c r="H194" s="3">
        <v>26</v>
      </c>
      <c r="I194">
        <v>5.6230000000000002</v>
      </c>
      <c r="J194" s="106">
        <f t="shared" si="5"/>
        <v>5.8339409967538662</v>
      </c>
      <c r="K194" s="24">
        <f t="shared" si="6"/>
        <v>0.21094099675386602</v>
      </c>
      <c r="L194" s="106">
        <f t="shared" si="7"/>
        <v>11.456940996753866</v>
      </c>
      <c r="M194" s="106">
        <v>62.844000000000001</v>
      </c>
    </row>
    <row r="195" spans="1:13" x14ac:dyDescent="0.45">
      <c r="A195" s="4" t="s">
        <v>93</v>
      </c>
      <c r="B195" s="4">
        <v>2023</v>
      </c>
      <c r="C195" s="5">
        <v>45038</v>
      </c>
      <c r="D195" s="4" t="s">
        <v>72</v>
      </c>
      <c r="E195" s="3" t="s">
        <v>86</v>
      </c>
      <c r="F195" s="3" t="s">
        <v>87</v>
      </c>
      <c r="G195" s="13">
        <f>(C195-VLOOKUP(E195,Riders!$A$2:$C$4001,2,FALSE))/365</f>
        <v>22.638356164383563</v>
      </c>
      <c r="H195" s="3">
        <v>27</v>
      </c>
      <c r="I195">
        <v>5.6269999999999998</v>
      </c>
      <c r="J195" s="106">
        <f t="shared" si="5"/>
        <v>5.843995905491739</v>
      </c>
      <c r="K195" s="24">
        <f t="shared" si="6"/>
        <v>0.21699590549173919</v>
      </c>
      <c r="L195" s="106">
        <f t="shared" si="7"/>
        <v>11.470995905491739</v>
      </c>
      <c r="M195" s="106">
        <v>62.767000000000003</v>
      </c>
    </row>
    <row r="196" spans="1:13" x14ac:dyDescent="0.45">
      <c r="A196" s="4" t="s">
        <v>93</v>
      </c>
      <c r="B196" s="4">
        <v>2023</v>
      </c>
      <c r="C196" s="5">
        <v>45038</v>
      </c>
      <c r="D196" s="4" t="s">
        <v>72</v>
      </c>
      <c r="E196" s="3" t="s">
        <v>88</v>
      </c>
      <c r="F196" s="3" t="s">
        <v>89</v>
      </c>
      <c r="G196" s="13">
        <f>(C196-VLOOKUP(E196,Riders!$A$2:$C$4001,2,FALSE))/365</f>
        <v>20.235616438356164</v>
      </c>
      <c r="H196" s="3">
        <v>28</v>
      </c>
      <c r="I196">
        <v>5.6630000000000003</v>
      </c>
      <c r="J196" s="106">
        <f t="shared" si="5"/>
        <v>5.8780508767992803</v>
      </c>
      <c r="K196" s="24">
        <f t="shared" si="6"/>
        <v>0.21505087679928003</v>
      </c>
      <c r="L196" s="106">
        <f t="shared" si="7"/>
        <v>11.541050876799281</v>
      </c>
      <c r="M196" s="106">
        <v>62.386000000000003</v>
      </c>
    </row>
    <row r="197" spans="1:13" x14ac:dyDescent="0.45">
      <c r="A197" s="4" t="s">
        <v>93</v>
      </c>
      <c r="B197" s="4">
        <v>2023</v>
      </c>
      <c r="C197" s="5">
        <v>45038</v>
      </c>
      <c r="D197" s="4" t="s">
        <v>72</v>
      </c>
      <c r="E197" s="3" t="s">
        <v>83</v>
      </c>
      <c r="F197" s="3" t="s">
        <v>84</v>
      </c>
      <c r="G197" s="13">
        <f>(C197-VLOOKUP(E197,Riders!$A$2:$C$4001,2,FALSE))/365</f>
        <v>30.594520547945205</v>
      </c>
      <c r="H197" s="3">
        <v>29</v>
      </c>
      <c r="I197">
        <v>5.7149999999999999</v>
      </c>
      <c r="J197" s="106">
        <f t="shared" si="5"/>
        <v>5.9239971064159977</v>
      </c>
      <c r="K197" s="24">
        <f t="shared" si="6"/>
        <v>0.20899710641599789</v>
      </c>
      <c r="L197" s="106">
        <f t="shared" si="7"/>
        <v>11.638997106415998</v>
      </c>
      <c r="M197" s="106">
        <v>61.860999999999997</v>
      </c>
    </row>
    <row r="198" spans="1:13" x14ac:dyDescent="0.45">
      <c r="A198" s="4" t="s">
        <v>93</v>
      </c>
      <c r="B198" s="4">
        <v>2023</v>
      </c>
      <c r="C198" s="5">
        <v>45038</v>
      </c>
      <c r="D198" s="4" t="s">
        <v>72</v>
      </c>
      <c r="E198" t="s">
        <v>847</v>
      </c>
      <c r="F198" s="3" t="s">
        <v>848</v>
      </c>
      <c r="G198" s="13">
        <f>(C198-VLOOKUP(E198,Riders!$A$2:$C$4001,2,FALSE))/365</f>
        <v>23</v>
      </c>
      <c r="H198" s="3">
        <v>30</v>
      </c>
      <c r="I198">
        <v>5.7350000000000003</v>
      </c>
      <c r="J198" s="106">
        <f t="shared" si="5"/>
        <v>5.9740305898424149</v>
      </c>
      <c r="K198" s="24">
        <f t="shared" si="6"/>
        <v>0.23903058984241454</v>
      </c>
      <c r="L198" s="106">
        <f t="shared" si="7"/>
        <v>11.709030589842415</v>
      </c>
      <c r="M198" s="106">
        <v>61.491</v>
      </c>
    </row>
    <row r="199" spans="1:13" x14ac:dyDescent="0.45">
      <c r="A199" s="1" t="s">
        <v>844</v>
      </c>
      <c r="B199" s="1">
        <v>2023</v>
      </c>
      <c r="C199" s="2">
        <v>45001</v>
      </c>
      <c r="D199" s="1" t="s">
        <v>72</v>
      </c>
      <c r="E199" s="1" t="s">
        <v>52</v>
      </c>
      <c r="F199" s="1" t="s">
        <v>53</v>
      </c>
      <c r="G199" s="13">
        <f>(C199-VLOOKUP(E199,Riders!$A$2:$C$4001,2,FALSE))/365</f>
        <v>26.016438356164382</v>
      </c>
      <c r="H199" s="1">
        <v>1</v>
      </c>
      <c r="I199" s="47">
        <v>5.2770000000000001</v>
      </c>
      <c r="J199" s="65">
        <f t="shared" si="5"/>
        <v>5.4099322567238621</v>
      </c>
      <c r="K199" s="35">
        <f t="shared" si="6"/>
        <v>0.132932256723862</v>
      </c>
      <c r="L199" s="65">
        <f t="shared" si="7"/>
        <v>10.686932256723862</v>
      </c>
      <c r="M199" s="65">
        <v>67.372</v>
      </c>
    </row>
    <row r="200" spans="1:13" x14ac:dyDescent="0.45">
      <c r="A200" s="1" t="s">
        <v>844</v>
      </c>
      <c r="B200" s="1">
        <v>2023</v>
      </c>
      <c r="C200" s="2">
        <v>45001</v>
      </c>
      <c r="D200" s="1" t="s">
        <v>72</v>
      </c>
      <c r="E200" s="1" t="s">
        <v>381</v>
      </c>
      <c r="F200" s="1" t="s">
        <v>25</v>
      </c>
      <c r="G200" s="13">
        <f>(C200-VLOOKUP(E200,Riders!$A$2:$C$4001,2,FALSE))/365</f>
        <v>20.243835616438357</v>
      </c>
      <c r="H200" s="1">
        <v>2</v>
      </c>
      <c r="I200" s="47">
        <v>5.2869999999999999</v>
      </c>
      <c r="J200" s="65">
        <f t="shared" si="5"/>
        <v>5.4229825962782803</v>
      </c>
      <c r="K200" s="35">
        <f t="shared" si="6"/>
        <v>0.13598259627828035</v>
      </c>
      <c r="L200" s="65">
        <f t="shared" si="7"/>
        <v>10.70998259627828</v>
      </c>
      <c r="M200" s="65">
        <v>67.227000000000004</v>
      </c>
    </row>
    <row r="201" spans="1:13" x14ac:dyDescent="0.45">
      <c r="A201" s="1" t="s">
        <v>844</v>
      </c>
      <c r="B201" s="1">
        <v>2023</v>
      </c>
      <c r="C201" s="2">
        <v>45001</v>
      </c>
      <c r="D201" s="1" t="s">
        <v>72</v>
      </c>
      <c r="E201" s="1" t="s">
        <v>32</v>
      </c>
      <c r="F201" s="1" t="s">
        <v>17</v>
      </c>
      <c r="G201" s="13">
        <f>(C201-VLOOKUP(E201,Riders!$A$2:$C$4001,2,FALSE))/365</f>
        <v>20.641095890410959</v>
      </c>
      <c r="H201" s="1">
        <v>3</v>
      </c>
      <c r="I201" s="47">
        <v>5.3630000000000004</v>
      </c>
      <c r="J201" s="65">
        <f t="shared" ref="J201:J232" si="8">L201-I201</f>
        <v>5.3930614888181791</v>
      </c>
      <c r="K201" s="35">
        <f t="shared" si="6"/>
        <v>3.0061488818178717E-2</v>
      </c>
      <c r="L201" s="65">
        <f t="shared" ref="L201:L232" si="9">3.6*200/M201</f>
        <v>10.75606148881818</v>
      </c>
      <c r="M201" s="65">
        <v>66.938999999999993</v>
      </c>
    </row>
    <row r="202" spans="1:13" x14ac:dyDescent="0.45">
      <c r="A202" s="1" t="s">
        <v>844</v>
      </c>
      <c r="B202" s="1">
        <v>2023</v>
      </c>
      <c r="C202" s="2">
        <v>45001</v>
      </c>
      <c r="D202" s="1" t="s">
        <v>72</v>
      </c>
      <c r="E202" s="1" t="s">
        <v>24</v>
      </c>
      <c r="F202" s="1" t="s">
        <v>25</v>
      </c>
      <c r="G202" s="13">
        <f>(C202-VLOOKUP(E202,Riders!$A$2:$C$4001,2,FALSE))/365</f>
        <v>24.545205479452054</v>
      </c>
      <c r="H202" s="1">
        <v>4</v>
      </c>
      <c r="I202" s="47">
        <v>5.3</v>
      </c>
      <c r="J202" s="65">
        <f t="shared" si="8"/>
        <v>5.4560614888181798</v>
      </c>
      <c r="K202" s="35">
        <f t="shared" si="6"/>
        <v>0.15606148881817994</v>
      </c>
      <c r="L202" s="65">
        <f t="shared" si="9"/>
        <v>10.75606148881818</v>
      </c>
      <c r="M202" s="65">
        <v>66.938999999999993</v>
      </c>
    </row>
    <row r="203" spans="1:13" x14ac:dyDescent="0.45">
      <c r="A203" s="1" t="s">
        <v>844</v>
      </c>
      <c r="B203" s="1">
        <v>2023</v>
      </c>
      <c r="C203" s="2">
        <v>45001</v>
      </c>
      <c r="D203" s="1" t="s">
        <v>72</v>
      </c>
      <c r="E203" s="1" t="s">
        <v>39</v>
      </c>
      <c r="F203" s="1" t="s">
        <v>40</v>
      </c>
      <c r="G203" s="13">
        <f>(C203-VLOOKUP(E203,Riders!$A$2:$C$4001,2,FALSE))/365</f>
        <v>28.597260273972601</v>
      </c>
      <c r="H203" s="1">
        <v>5</v>
      </c>
      <c r="I203" s="47">
        <v>5.3230000000000004</v>
      </c>
      <c r="J203" s="65">
        <f t="shared" si="8"/>
        <v>5.4699845600359769</v>
      </c>
      <c r="K203" s="35">
        <f t="shared" si="6"/>
        <v>0.14698456003597649</v>
      </c>
      <c r="L203" s="65">
        <f t="shared" si="9"/>
        <v>10.792984560035977</v>
      </c>
      <c r="M203" s="65">
        <v>66.709999999999994</v>
      </c>
    </row>
    <row r="204" spans="1:13" x14ac:dyDescent="0.45">
      <c r="A204" s="1" t="s">
        <v>844</v>
      </c>
      <c r="B204" s="1">
        <v>2023</v>
      </c>
      <c r="C204" s="2">
        <v>45001</v>
      </c>
      <c r="D204" s="1" t="s">
        <v>72</v>
      </c>
      <c r="E204" s="1" t="s">
        <v>23</v>
      </c>
      <c r="F204" s="1" t="s">
        <v>15</v>
      </c>
      <c r="G204" s="13">
        <f>(C204-VLOOKUP(E204,Riders!$A$2:$C$4001,2,FALSE))/365</f>
        <v>25.509589041095889</v>
      </c>
      <c r="H204" s="1">
        <v>6</v>
      </c>
      <c r="I204" s="47">
        <v>5.3470000000000004</v>
      </c>
      <c r="J204" s="65">
        <f t="shared" si="8"/>
        <v>5.4479263845992394</v>
      </c>
      <c r="K204" s="35">
        <f t="shared" si="6"/>
        <v>0.10092638459923897</v>
      </c>
      <c r="L204" s="65">
        <f t="shared" si="9"/>
        <v>10.79492638459924</v>
      </c>
      <c r="M204" s="65">
        <v>66.697999999999993</v>
      </c>
    </row>
    <row r="205" spans="1:13" x14ac:dyDescent="0.45">
      <c r="A205" s="1" t="s">
        <v>844</v>
      </c>
      <c r="B205" s="1">
        <v>2023</v>
      </c>
      <c r="C205" s="2">
        <v>45001</v>
      </c>
      <c r="D205" s="1" t="s">
        <v>72</v>
      </c>
      <c r="E205" s="1" t="s">
        <v>18</v>
      </c>
      <c r="F205" s="1" t="s">
        <v>19</v>
      </c>
      <c r="G205" s="13">
        <f>(C205-VLOOKUP(E205,Riders!$A$2:$C$4001,2,FALSE))/365</f>
        <v>24.813698630136987</v>
      </c>
      <c r="H205" s="1">
        <v>7</v>
      </c>
      <c r="I205" s="47">
        <v>5.35</v>
      </c>
      <c r="J205" s="65">
        <f t="shared" si="8"/>
        <v>5.4510801080108013</v>
      </c>
      <c r="K205" s="35">
        <f t="shared" si="6"/>
        <v>0.10108010801080169</v>
      </c>
      <c r="L205" s="65">
        <f t="shared" si="9"/>
        <v>10.801080108010801</v>
      </c>
      <c r="M205" s="65">
        <v>66.66</v>
      </c>
    </row>
    <row r="206" spans="1:13" x14ac:dyDescent="0.45">
      <c r="A206" s="1" t="s">
        <v>844</v>
      </c>
      <c r="B206" s="1">
        <v>2023</v>
      </c>
      <c r="C206" s="2">
        <v>45001</v>
      </c>
      <c r="D206" s="1" t="s">
        <v>72</v>
      </c>
      <c r="E206" s="1" t="s">
        <v>37</v>
      </c>
      <c r="F206" s="1" t="s">
        <v>38</v>
      </c>
      <c r="G206" s="13">
        <f>(C206-VLOOKUP(E206,Riders!$A$2:$C$4001,2,FALSE))/365</f>
        <v>17.934246575342467</v>
      </c>
      <c r="H206" s="1">
        <v>8</v>
      </c>
      <c r="I206" s="47">
        <v>5.3550000000000004</v>
      </c>
      <c r="J206" s="65">
        <f t="shared" si="8"/>
        <v>5.4769542650819911</v>
      </c>
      <c r="K206" s="35">
        <f t="shared" si="6"/>
        <v>0.1219542650819907</v>
      </c>
      <c r="L206" s="65">
        <f t="shared" si="9"/>
        <v>10.831954265081992</v>
      </c>
      <c r="M206" s="65">
        <v>66.47</v>
      </c>
    </row>
    <row r="207" spans="1:13" x14ac:dyDescent="0.45">
      <c r="A207" s="1" t="s">
        <v>844</v>
      </c>
      <c r="B207" s="1">
        <v>2023</v>
      </c>
      <c r="C207" s="2">
        <v>45001</v>
      </c>
      <c r="D207" s="1" t="s">
        <v>72</v>
      </c>
      <c r="E207" s="1" t="s">
        <v>28</v>
      </c>
      <c r="F207" s="1" t="s">
        <v>29</v>
      </c>
      <c r="G207" s="13">
        <f>(C207-VLOOKUP(E207,Riders!$A$2:$C$4001,2,FALSE))/365</f>
        <v>23.221917808219178</v>
      </c>
      <c r="H207" s="1">
        <v>9</v>
      </c>
      <c r="I207" s="47">
        <v>5.335</v>
      </c>
      <c r="J207" s="65">
        <f t="shared" si="8"/>
        <v>5.5209624866185196</v>
      </c>
      <c r="K207" s="35">
        <f t="shared" si="6"/>
        <v>0.18596248661851966</v>
      </c>
      <c r="L207" s="65">
        <f t="shared" si="9"/>
        <v>10.85596248661852</v>
      </c>
      <c r="M207" s="65">
        <v>66.322999999999993</v>
      </c>
    </row>
    <row r="208" spans="1:13" x14ac:dyDescent="0.45">
      <c r="A208" s="1" t="s">
        <v>844</v>
      </c>
      <c r="B208" s="1">
        <v>2023</v>
      </c>
      <c r="C208" s="2">
        <v>45001</v>
      </c>
      <c r="D208" s="1" t="s">
        <v>72</v>
      </c>
      <c r="E208" s="1" t="s">
        <v>20</v>
      </c>
      <c r="F208" s="1" t="s">
        <v>21</v>
      </c>
      <c r="G208" s="13">
        <f>(C208-VLOOKUP(E208,Riders!$A$2:$C$4001,2,FALSE))/365</f>
        <v>27.610958904109587</v>
      </c>
      <c r="H208" s="1">
        <v>10</v>
      </c>
      <c r="I208" s="47">
        <v>5.407</v>
      </c>
      <c r="J208" s="65">
        <f t="shared" si="8"/>
        <v>5.5299303682099907</v>
      </c>
      <c r="K208" s="35">
        <f t="shared" si="6"/>
        <v>0.1229303682099907</v>
      </c>
      <c r="L208" s="65">
        <f t="shared" si="9"/>
        <v>10.936930368209991</v>
      </c>
      <c r="M208" s="65">
        <v>65.831999999999994</v>
      </c>
    </row>
    <row r="209" spans="1:13" x14ac:dyDescent="0.45">
      <c r="A209" s="1" t="s">
        <v>844</v>
      </c>
      <c r="B209" s="1">
        <v>2023</v>
      </c>
      <c r="C209" s="2">
        <v>45001</v>
      </c>
      <c r="D209" s="1" t="s">
        <v>72</v>
      </c>
      <c r="E209" s="1" t="s">
        <v>42</v>
      </c>
      <c r="F209" s="1" t="s">
        <v>97</v>
      </c>
      <c r="G209" s="13">
        <f>(C209-VLOOKUP(E209,Riders!$A$2:$C$4001,2,FALSE))/365</f>
        <v>24.287671232876711</v>
      </c>
      <c r="H209" s="1">
        <v>11</v>
      </c>
      <c r="I209" s="47">
        <v>5.391</v>
      </c>
      <c r="J209" s="65">
        <f t="shared" si="8"/>
        <v>5.5520807812143769</v>
      </c>
      <c r="K209" s="35">
        <f t="shared" si="6"/>
        <v>0.16108078121437686</v>
      </c>
      <c r="L209" s="65">
        <f t="shared" si="9"/>
        <v>10.943080781214377</v>
      </c>
      <c r="M209" s="65">
        <v>65.795000000000002</v>
      </c>
    </row>
    <row r="210" spans="1:13" x14ac:dyDescent="0.45">
      <c r="A210" s="1" t="s">
        <v>844</v>
      </c>
      <c r="B210" s="1">
        <v>2023</v>
      </c>
      <c r="C210" s="2">
        <v>45001</v>
      </c>
      <c r="D210" s="1" t="s">
        <v>72</v>
      </c>
      <c r="E210" s="1" t="s">
        <v>98</v>
      </c>
      <c r="F210" s="1" t="s">
        <v>67</v>
      </c>
      <c r="G210" s="13">
        <f>(C210-VLOOKUP(E210,Riders!$A$2:$C$4001,2,FALSE))/365</f>
        <v>31.627397260273973</v>
      </c>
      <c r="H210" s="1">
        <v>12</v>
      </c>
      <c r="I210" s="47">
        <v>5.4359999999999999</v>
      </c>
      <c r="J210" s="65">
        <f t="shared" si="8"/>
        <v>5.5839583690461616</v>
      </c>
      <c r="K210" s="35">
        <f t="shared" si="6"/>
        <v>0.14795836904616166</v>
      </c>
      <c r="L210" s="65">
        <f t="shared" si="9"/>
        <v>11.019958369046162</v>
      </c>
      <c r="M210" s="65">
        <v>65.335999999999999</v>
      </c>
    </row>
    <row r="211" spans="1:13" x14ac:dyDescent="0.45">
      <c r="A211" s="1" t="s">
        <v>844</v>
      </c>
      <c r="B211" s="1">
        <v>2023</v>
      </c>
      <c r="C211" s="2">
        <v>45001</v>
      </c>
      <c r="D211" s="1" t="s">
        <v>72</v>
      </c>
      <c r="E211" s="1" t="s">
        <v>80</v>
      </c>
      <c r="F211" s="1" t="s">
        <v>17</v>
      </c>
      <c r="G211" s="13">
        <f>(C211-VLOOKUP(E211,Riders!$A$2:$C$4001,2,FALSE))/365</f>
        <v>21.101369863013698</v>
      </c>
      <c r="H211" s="1">
        <v>13</v>
      </c>
      <c r="I211" s="47">
        <v>5.4459999999999997</v>
      </c>
      <c r="J211" s="65">
        <f t="shared" si="8"/>
        <v>5.6079648422507091</v>
      </c>
      <c r="K211" s="35">
        <f t="shared" si="6"/>
        <v>0.1619648422507094</v>
      </c>
      <c r="L211" s="65">
        <f t="shared" si="9"/>
        <v>11.053964842250709</v>
      </c>
      <c r="M211" s="65">
        <v>65.135000000000005</v>
      </c>
    </row>
    <row r="212" spans="1:13" x14ac:dyDescent="0.45">
      <c r="A212" s="1" t="s">
        <v>844</v>
      </c>
      <c r="B212" s="1">
        <v>2023</v>
      </c>
      <c r="C212" s="2">
        <v>45001</v>
      </c>
      <c r="D212" s="1" t="s">
        <v>72</v>
      </c>
      <c r="E212" s="1" t="s">
        <v>382</v>
      </c>
      <c r="F212" s="1" t="s">
        <v>15</v>
      </c>
      <c r="G212" s="13">
        <f>(C212-VLOOKUP(E212,Riders!$A$2:$C$4001,2,FALSE))/365</f>
        <v>22.046575342465754</v>
      </c>
      <c r="H212" s="1">
        <v>14</v>
      </c>
      <c r="I212" s="47">
        <v>5.4580000000000002</v>
      </c>
      <c r="J212" s="65">
        <f t="shared" si="8"/>
        <v>5.596983187213068</v>
      </c>
      <c r="K212" s="35">
        <f t="shared" si="6"/>
        <v>0.13898318721306779</v>
      </c>
      <c r="L212" s="65">
        <f t="shared" si="9"/>
        <v>11.054983187213068</v>
      </c>
      <c r="M212" s="65">
        <v>65.129000000000005</v>
      </c>
    </row>
    <row r="213" spans="1:13" x14ac:dyDescent="0.45">
      <c r="A213" s="1" t="s">
        <v>844</v>
      </c>
      <c r="B213" s="1">
        <v>2023</v>
      </c>
      <c r="C213" s="2">
        <v>45001</v>
      </c>
      <c r="D213" s="1" t="s">
        <v>72</v>
      </c>
      <c r="E213" s="1" t="s">
        <v>45</v>
      </c>
      <c r="F213" s="1" t="s">
        <v>40</v>
      </c>
      <c r="G213" s="13">
        <f>(C213-VLOOKUP(E213,Riders!$A$2:$C$4001,2,FALSE))/365</f>
        <v>32.063013698630137</v>
      </c>
      <c r="H213" s="1">
        <v>15</v>
      </c>
      <c r="I213" s="47">
        <v>5.4530000000000003</v>
      </c>
      <c r="J213" s="65">
        <f t="shared" si="8"/>
        <v>5.6130272962006655</v>
      </c>
      <c r="K213" s="35">
        <f t="shared" si="6"/>
        <v>0.16002729620066525</v>
      </c>
      <c r="L213" s="65">
        <f t="shared" si="9"/>
        <v>11.066027296200666</v>
      </c>
      <c r="M213" s="65">
        <v>65.063999999999993</v>
      </c>
    </row>
    <row r="214" spans="1:13" x14ac:dyDescent="0.45">
      <c r="A214" s="1" t="s">
        <v>844</v>
      </c>
      <c r="B214" s="1">
        <v>2023</v>
      </c>
      <c r="C214" s="2">
        <v>45001</v>
      </c>
      <c r="D214" s="1" t="s">
        <v>72</v>
      </c>
      <c r="E214" s="1" t="s">
        <v>113</v>
      </c>
      <c r="F214" s="1" t="s">
        <v>31</v>
      </c>
      <c r="G214" s="13">
        <f>(C214-VLOOKUP(E214,Riders!$A$2:$C$4001,2,FALSE))/365</f>
        <v>19.838356164383562</v>
      </c>
      <c r="H214" s="1">
        <v>16</v>
      </c>
      <c r="I214" s="47">
        <v>5.4560000000000004</v>
      </c>
      <c r="J214" s="65">
        <f t="shared" si="8"/>
        <v>5.6229684249399883</v>
      </c>
      <c r="K214" s="35">
        <f t="shared" si="6"/>
        <v>0.16696842493998787</v>
      </c>
      <c r="L214" s="65">
        <f t="shared" si="9"/>
        <v>11.078968424939989</v>
      </c>
      <c r="M214" s="65">
        <v>64.988</v>
      </c>
    </row>
    <row r="215" spans="1:13" x14ac:dyDescent="0.45">
      <c r="A215" s="1" t="s">
        <v>844</v>
      </c>
      <c r="B215" s="1">
        <v>2023</v>
      </c>
      <c r="C215" s="2">
        <v>45001</v>
      </c>
      <c r="D215" s="1" t="s">
        <v>72</v>
      </c>
      <c r="E215" s="1" t="s">
        <v>50</v>
      </c>
      <c r="F215" s="1" t="s">
        <v>51</v>
      </c>
      <c r="G215" s="13">
        <f>(C215-VLOOKUP(E215,Riders!$A$2:$C$4001,2,FALSE))/365</f>
        <v>26.443835616438356</v>
      </c>
      <c r="H215" s="1">
        <v>17</v>
      </c>
      <c r="I215" s="47">
        <v>5.4930000000000003</v>
      </c>
      <c r="J215" s="65">
        <f t="shared" si="8"/>
        <v>5.5950110880110877</v>
      </c>
      <c r="K215" s="35">
        <f t="shared" si="6"/>
        <v>0.10201108801108738</v>
      </c>
      <c r="L215" s="65">
        <f t="shared" si="9"/>
        <v>11.088011088011088</v>
      </c>
      <c r="M215" s="65">
        <v>64.935000000000002</v>
      </c>
    </row>
    <row r="216" spans="1:13" x14ac:dyDescent="0.45">
      <c r="A216" s="1" t="s">
        <v>844</v>
      </c>
      <c r="B216" s="1">
        <v>2023</v>
      </c>
      <c r="C216" s="2">
        <v>45001</v>
      </c>
      <c r="D216" s="1" t="s">
        <v>72</v>
      </c>
      <c r="E216" s="1" t="s">
        <v>626</v>
      </c>
      <c r="F216" s="1" t="s">
        <v>38</v>
      </c>
      <c r="G216" s="13">
        <f>(C216-VLOOKUP(E216,Riders!$A$2:$C$4001,2,FALSE))/365</f>
        <v>26.663013698630138</v>
      </c>
      <c r="H216" s="1">
        <v>18</v>
      </c>
      <c r="I216" s="47">
        <v>5.4279999999999999</v>
      </c>
      <c r="J216" s="65">
        <f t="shared" si="8"/>
        <v>5.6719768750481778</v>
      </c>
      <c r="K216" s="35">
        <f t="shared" si="6"/>
        <v>0.24397687504817789</v>
      </c>
      <c r="L216" s="65">
        <f t="shared" si="9"/>
        <v>11.099976875048178</v>
      </c>
      <c r="M216" s="65">
        <v>64.864999999999995</v>
      </c>
    </row>
    <row r="217" spans="1:13" x14ac:dyDescent="0.45">
      <c r="A217" s="1" t="s">
        <v>844</v>
      </c>
      <c r="B217" s="1">
        <v>2023</v>
      </c>
      <c r="C217" s="2">
        <v>45001</v>
      </c>
      <c r="D217" s="1" t="s">
        <v>72</v>
      </c>
      <c r="E217" s="47" t="s">
        <v>846</v>
      </c>
      <c r="F217" s="1" t="s">
        <v>120</v>
      </c>
      <c r="G217" s="13">
        <f>(C217-VLOOKUP(E217,Riders!$A$2:$C$4001,2,FALSE))/365</f>
        <v>27.032876712328768</v>
      </c>
      <c r="H217" s="1">
        <v>19</v>
      </c>
      <c r="I217" s="47">
        <v>5.4409999999999998</v>
      </c>
      <c r="J217" s="65">
        <f t="shared" si="8"/>
        <v>5.6600037157526328</v>
      </c>
      <c r="K217" s="35">
        <f t="shared" si="6"/>
        <v>0.219003715752633</v>
      </c>
      <c r="L217" s="65">
        <f t="shared" si="9"/>
        <v>11.101003715752633</v>
      </c>
      <c r="M217" s="65">
        <v>64.858999999999995</v>
      </c>
    </row>
    <row r="218" spans="1:13" x14ac:dyDescent="0.45">
      <c r="A218" s="1" t="s">
        <v>844</v>
      </c>
      <c r="B218" s="1">
        <v>2023</v>
      </c>
      <c r="C218" s="2">
        <v>45001</v>
      </c>
      <c r="D218" s="1" t="s">
        <v>72</v>
      </c>
      <c r="E218" s="1" t="s">
        <v>43</v>
      </c>
      <c r="F218" s="1" t="s">
        <v>44</v>
      </c>
      <c r="G218" s="13">
        <f>(C218-VLOOKUP(E218,Riders!$A$2:$C$4001,2,FALSE))/365</f>
        <v>30.323287671232876</v>
      </c>
      <c r="H218" s="1">
        <v>20</v>
      </c>
      <c r="I218" s="47">
        <v>5.4340000000000002</v>
      </c>
      <c r="J218" s="65">
        <f t="shared" si="8"/>
        <v>5.6719694585839884</v>
      </c>
      <c r="K218" s="35">
        <f t="shared" si="6"/>
        <v>0.23796945858398821</v>
      </c>
      <c r="L218" s="65">
        <f t="shared" si="9"/>
        <v>11.105969458583989</v>
      </c>
      <c r="M218" s="65">
        <v>64.83</v>
      </c>
    </row>
    <row r="219" spans="1:13" x14ac:dyDescent="0.45">
      <c r="A219" s="1" t="s">
        <v>844</v>
      </c>
      <c r="B219" s="1">
        <v>2023</v>
      </c>
      <c r="C219" s="2">
        <v>45001</v>
      </c>
      <c r="D219" s="1" t="s">
        <v>72</v>
      </c>
      <c r="E219" s="1" t="s">
        <v>57</v>
      </c>
      <c r="F219" s="1" t="s">
        <v>47</v>
      </c>
      <c r="G219" s="13">
        <f>(C219-VLOOKUP(E219,Riders!$A$2:$C$4001,2,FALSE))/365</f>
        <v>23.12876712328767</v>
      </c>
      <c r="H219" s="1">
        <v>21</v>
      </c>
      <c r="I219" s="47">
        <v>5.5339999999999998</v>
      </c>
      <c r="J219" s="65">
        <f t="shared" si="8"/>
        <v>5.6979236229193662</v>
      </c>
      <c r="K219" s="35">
        <f t="shared" si="6"/>
        <v>0.16392362291936635</v>
      </c>
      <c r="L219" s="65">
        <f t="shared" si="9"/>
        <v>11.231923622919366</v>
      </c>
      <c r="M219" s="65">
        <v>64.102999999999994</v>
      </c>
    </row>
    <row r="220" spans="1:13" x14ac:dyDescent="0.45">
      <c r="A220" s="1" t="s">
        <v>844</v>
      </c>
      <c r="B220" s="1">
        <v>2023</v>
      </c>
      <c r="C220" s="2">
        <v>45001</v>
      </c>
      <c r="D220" s="1" t="s">
        <v>72</v>
      </c>
      <c r="E220" s="1" t="s">
        <v>107</v>
      </c>
      <c r="F220" s="1" t="s">
        <v>59</v>
      </c>
      <c r="G220" s="13">
        <f>(C220-VLOOKUP(E220,Riders!$A$2:$C$4001,2,FALSE))/365</f>
        <v>19.523287671232875</v>
      </c>
      <c r="H220" s="1">
        <v>22</v>
      </c>
      <c r="I220" s="47">
        <v>5.5049999999999999</v>
      </c>
      <c r="J220" s="65">
        <f t="shared" si="8"/>
        <v>5.7620766630674618</v>
      </c>
      <c r="K220" s="35">
        <f t="shared" si="6"/>
        <v>0.25707666306746191</v>
      </c>
      <c r="L220" s="65">
        <f t="shared" si="9"/>
        <v>11.267076663067462</v>
      </c>
      <c r="M220" s="65">
        <v>63.902999999999999</v>
      </c>
    </row>
    <row r="221" spans="1:13" x14ac:dyDescent="0.45">
      <c r="A221" s="1" t="s">
        <v>844</v>
      </c>
      <c r="B221" s="1">
        <v>2023</v>
      </c>
      <c r="C221" s="2">
        <v>45001</v>
      </c>
      <c r="D221" s="1" t="s">
        <v>72</v>
      </c>
      <c r="E221" s="3" t="s">
        <v>384</v>
      </c>
      <c r="F221" s="1" t="s">
        <v>19</v>
      </c>
      <c r="G221" s="13">
        <f>(C221-VLOOKUP(E221,Riders!$A$2:$C$4001,2,FALSE))/365</f>
        <v>23.528767123287672</v>
      </c>
      <c r="H221" s="1">
        <v>23</v>
      </c>
      <c r="I221" s="47">
        <v>5.5759999999999996</v>
      </c>
      <c r="J221" s="65">
        <f t="shared" si="8"/>
        <v>5.7259181866700155</v>
      </c>
      <c r="K221" s="35">
        <f t="shared" si="6"/>
        <v>0.14991818667001588</v>
      </c>
      <c r="L221" s="65">
        <f t="shared" si="9"/>
        <v>11.301918186670015</v>
      </c>
      <c r="M221" s="65">
        <v>63.706000000000003</v>
      </c>
    </row>
    <row r="222" spans="1:13" x14ac:dyDescent="0.45">
      <c r="A222" s="1" t="s">
        <v>844</v>
      </c>
      <c r="B222" s="1">
        <v>2023</v>
      </c>
      <c r="C222" s="2">
        <v>45001</v>
      </c>
      <c r="D222" s="1" t="s">
        <v>72</v>
      </c>
      <c r="E222" s="1" t="s">
        <v>46</v>
      </c>
      <c r="F222" s="1" t="s">
        <v>47</v>
      </c>
      <c r="G222" s="13">
        <f>(C222-VLOOKUP(E222,Riders!$A$2:$C$4001,2,FALSE))/365</f>
        <v>22.747945205479454</v>
      </c>
      <c r="H222" s="1">
        <v>24</v>
      </c>
      <c r="I222" s="47">
        <v>5.5910000000000002</v>
      </c>
      <c r="J222" s="65">
        <f t="shared" si="8"/>
        <v>5.740088099209971</v>
      </c>
      <c r="K222" s="35">
        <f t="shared" si="6"/>
        <v>0.14908809920997079</v>
      </c>
      <c r="L222" s="65">
        <f t="shared" si="9"/>
        <v>11.331088099209971</v>
      </c>
      <c r="M222" s="65">
        <v>63.542000000000002</v>
      </c>
    </row>
    <row r="223" spans="1:13" x14ac:dyDescent="0.45">
      <c r="A223" s="1" t="s">
        <v>844</v>
      </c>
      <c r="B223" s="1">
        <v>2023</v>
      </c>
      <c r="C223" s="2">
        <v>45001</v>
      </c>
      <c r="D223" s="1" t="s">
        <v>72</v>
      </c>
      <c r="E223" s="1" t="s">
        <v>54</v>
      </c>
      <c r="F223" s="1" t="s">
        <v>44</v>
      </c>
      <c r="G223" s="13">
        <f>(C223-VLOOKUP(E223,Riders!$A$2:$C$4001,2,FALSE))/365</f>
        <v>25.728767123287671</v>
      </c>
      <c r="H223" s="1">
        <v>25</v>
      </c>
      <c r="I223" s="47">
        <v>5.5949999999999998</v>
      </c>
      <c r="J223" s="65">
        <f t="shared" si="8"/>
        <v>5.8060640993159369</v>
      </c>
      <c r="K223" s="35">
        <f t="shared" si="6"/>
        <v>0.21106409931593717</v>
      </c>
      <c r="L223" s="65">
        <f t="shared" si="9"/>
        <v>11.401064099315937</v>
      </c>
      <c r="M223" s="65">
        <v>63.152000000000001</v>
      </c>
    </row>
    <row r="224" spans="1:13" x14ac:dyDescent="0.45">
      <c r="A224" s="1" t="s">
        <v>844</v>
      </c>
      <c r="B224" s="1">
        <v>2023</v>
      </c>
      <c r="C224" s="2">
        <v>45001</v>
      </c>
      <c r="D224" s="1" t="s">
        <v>72</v>
      </c>
      <c r="E224" s="1" t="s">
        <v>66</v>
      </c>
      <c r="F224" s="1" t="s">
        <v>67</v>
      </c>
      <c r="G224" s="13">
        <f>(C224-VLOOKUP(E224,Riders!$A$2:$C$4001,2,FALSE))/365</f>
        <v>20.378082191780823</v>
      </c>
      <c r="H224" s="1">
        <v>26</v>
      </c>
      <c r="I224" s="47">
        <v>5.6260000000000003</v>
      </c>
      <c r="J224" s="65">
        <f t="shared" si="8"/>
        <v>5.7790372247742754</v>
      </c>
      <c r="K224" s="35">
        <f t="shared" si="6"/>
        <v>0.15303722477427506</v>
      </c>
      <c r="L224" s="65">
        <f t="shared" si="9"/>
        <v>11.405037224774276</v>
      </c>
      <c r="M224" s="65">
        <v>63.13</v>
      </c>
    </row>
    <row r="225" spans="1:13" x14ac:dyDescent="0.45">
      <c r="A225" s="1" t="s">
        <v>844</v>
      </c>
      <c r="B225" s="1">
        <v>2023</v>
      </c>
      <c r="C225" s="2">
        <v>45001</v>
      </c>
      <c r="D225" s="1" t="s">
        <v>72</v>
      </c>
      <c r="E225" s="3" t="s">
        <v>48</v>
      </c>
      <c r="F225" s="1" t="s">
        <v>49</v>
      </c>
      <c r="G225" s="13">
        <f>(C225-VLOOKUP(E225,Riders!$A$2:$C$4001,2,FALSE))/365</f>
        <v>22.12876712328767</v>
      </c>
      <c r="H225" s="1">
        <v>27</v>
      </c>
      <c r="I225" s="47">
        <v>5.6150000000000002</v>
      </c>
      <c r="J225" s="65">
        <f t="shared" si="8"/>
        <v>5.8199241642182162</v>
      </c>
      <c r="K225" s="35">
        <f t="shared" si="6"/>
        <v>0.20492416421821602</v>
      </c>
      <c r="L225" s="65">
        <f t="shared" si="9"/>
        <v>11.434924164218216</v>
      </c>
      <c r="M225" s="65">
        <v>62.965000000000003</v>
      </c>
    </row>
    <row r="226" spans="1:13" x14ac:dyDescent="0.45">
      <c r="A226" s="1" t="s">
        <v>844</v>
      </c>
      <c r="B226" s="1">
        <v>2023</v>
      </c>
      <c r="C226" s="2">
        <v>45001</v>
      </c>
      <c r="D226" s="1" t="s">
        <v>72</v>
      </c>
      <c r="E226" s="1" t="s">
        <v>889</v>
      </c>
      <c r="F226" s="1" t="s">
        <v>156</v>
      </c>
      <c r="G226" s="13">
        <f>(C226-VLOOKUP(E226,Riders!$A$2:$C$4001,2,FALSE))/365</f>
        <v>20.087671232876712</v>
      </c>
      <c r="H226" s="1">
        <v>28</v>
      </c>
      <c r="I226" s="47">
        <v>5.569</v>
      </c>
      <c r="J226" s="65">
        <f t="shared" si="8"/>
        <v>5.8759213161659511</v>
      </c>
      <c r="K226" s="35">
        <f t="shared" si="6"/>
        <v>0.3069213161659512</v>
      </c>
      <c r="L226" s="65">
        <f t="shared" si="9"/>
        <v>11.444921316165951</v>
      </c>
      <c r="M226" s="65">
        <v>62.91</v>
      </c>
    </row>
    <row r="227" spans="1:13" x14ac:dyDescent="0.45">
      <c r="A227" s="1" t="s">
        <v>844</v>
      </c>
      <c r="B227" s="1">
        <v>2023</v>
      </c>
      <c r="C227" s="2">
        <v>45001</v>
      </c>
      <c r="D227" s="1" t="s">
        <v>72</v>
      </c>
      <c r="E227" s="1" t="s">
        <v>651</v>
      </c>
      <c r="F227" s="1" t="s">
        <v>29</v>
      </c>
      <c r="G227" s="13">
        <f>(C227-VLOOKUP(E227,Riders!$A$2:$C$4001,2,FALSE))/365</f>
        <v>22.150684931506849</v>
      </c>
      <c r="H227" s="1">
        <v>29</v>
      </c>
      <c r="I227" s="47">
        <v>5.6040000000000001</v>
      </c>
      <c r="J227" s="65">
        <f t="shared" si="8"/>
        <v>5.8810853405646837</v>
      </c>
      <c r="K227" s="35">
        <f t="shared" si="6"/>
        <v>0.27708534056468359</v>
      </c>
      <c r="L227" s="65">
        <f t="shared" si="9"/>
        <v>11.485085340564684</v>
      </c>
      <c r="M227" s="65">
        <v>62.69</v>
      </c>
    </row>
    <row r="228" spans="1:13" x14ac:dyDescent="0.45">
      <c r="A228" s="1" t="s">
        <v>844</v>
      </c>
      <c r="B228" s="1">
        <v>2023</v>
      </c>
      <c r="C228" s="2">
        <v>45001</v>
      </c>
      <c r="D228" s="1" t="s">
        <v>72</v>
      </c>
      <c r="E228" s="1" t="s">
        <v>58</v>
      </c>
      <c r="F228" s="1" t="s">
        <v>59</v>
      </c>
      <c r="G228" s="13">
        <f>(C228-VLOOKUP(E228,Riders!$A$2:$C$4001,2,FALSE))/365</f>
        <v>25.167123287671235</v>
      </c>
      <c r="H228" s="1">
        <v>30</v>
      </c>
      <c r="I228" s="47">
        <v>5.5910000000000002</v>
      </c>
      <c r="J228" s="65">
        <f t="shared" si="8"/>
        <v>5.8940853405646836</v>
      </c>
      <c r="K228" s="35">
        <f t="shared" si="6"/>
        <v>0.30308534056468339</v>
      </c>
      <c r="L228" s="65">
        <f t="shared" si="9"/>
        <v>11.485085340564684</v>
      </c>
      <c r="M228" s="65">
        <v>62.69</v>
      </c>
    </row>
    <row r="229" spans="1:13" x14ac:dyDescent="0.45">
      <c r="A229" s="1" t="s">
        <v>844</v>
      </c>
      <c r="B229" s="1">
        <v>2023</v>
      </c>
      <c r="C229" s="2">
        <v>45001</v>
      </c>
      <c r="D229" s="1" t="s">
        <v>72</v>
      </c>
      <c r="E229" s="1" t="s">
        <v>64</v>
      </c>
      <c r="F229" s="1" t="s">
        <v>65</v>
      </c>
      <c r="G229" s="13">
        <f>(C229-VLOOKUP(E229,Riders!$A$2:$C$4001,2,FALSE))/365</f>
        <v>22.227397260273971</v>
      </c>
      <c r="H229" s="1">
        <v>31</v>
      </c>
      <c r="I229" s="47">
        <v>5.6420000000000003</v>
      </c>
      <c r="J229" s="65">
        <f t="shared" si="8"/>
        <v>5.8890698270339525</v>
      </c>
      <c r="K229" s="35">
        <f t="shared" si="6"/>
        <v>0.24706982703395219</v>
      </c>
      <c r="L229" s="65">
        <f t="shared" si="9"/>
        <v>11.531069827033953</v>
      </c>
      <c r="M229" s="65">
        <v>62.44</v>
      </c>
    </row>
    <row r="230" spans="1:13" x14ac:dyDescent="0.45">
      <c r="A230" s="1" t="s">
        <v>844</v>
      </c>
      <c r="B230" s="1">
        <v>2023</v>
      </c>
      <c r="C230" s="2">
        <v>45001</v>
      </c>
      <c r="D230" s="1" t="s">
        <v>72</v>
      </c>
      <c r="E230" s="1" t="s">
        <v>60</v>
      </c>
      <c r="F230" s="1" t="s">
        <v>61</v>
      </c>
      <c r="G230" s="13">
        <f>(C230-VLOOKUP(E230,Riders!$A$2:$C$4001,2,FALSE))/365</f>
        <v>34.665753424657531</v>
      </c>
      <c r="H230" s="1">
        <v>32</v>
      </c>
      <c r="I230" s="47">
        <v>5.774</v>
      </c>
      <c r="J230" s="65">
        <f t="shared" si="8"/>
        <v>5.9920516725769284</v>
      </c>
      <c r="K230" s="35">
        <f t="shared" si="6"/>
        <v>0.21805167257692837</v>
      </c>
      <c r="L230" s="65">
        <f t="shared" si="9"/>
        <v>11.766051672576928</v>
      </c>
      <c r="M230" s="65">
        <v>61.192999999999998</v>
      </c>
    </row>
    <row r="231" spans="1:13" x14ac:dyDescent="0.45">
      <c r="A231" s="1" t="s">
        <v>844</v>
      </c>
      <c r="B231" s="1">
        <v>2023</v>
      </c>
      <c r="C231" s="2">
        <v>45001</v>
      </c>
      <c r="D231" s="1" t="s">
        <v>72</v>
      </c>
      <c r="E231" s="1" t="s">
        <v>92</v>
      </c>
      <c r="F231" s="1" t="s">
        <v>89</v>
      </c>
      <c r="G231" s="13">
        <f>(C231-VLOOKUP(E231,Riders!$A$2:$C$4001,2,FALSE))/365</f>
        <v>23.775342465753425</v>
      </c>
      <c r="H231" s="1">
        <v>33</v>
      </c>
      <c r="I231" s="47">
        <v>5.7969999999999997</v>
      </c>
      <c r="J231" s="65">
        <f t="shared" si="8"/>
        <v>6.0540715343845681</v>
      </c>
      <c r="K231" s="35">
        <f t="shared" si="6"/>
        <v>0.25707153438456842</v>
      </c>
      <c r="L231" s="65">
        <f t="shared" si="9"/>
        <v>11.851071534384568</v>
      </c>
      <c r="M231" s="65">
        <v>60.753999999999998</v>
      </c>
    </row>
    <row r="232" spans="1:13" x14ac:dyDescent="0.45">
      <c r="A232" s="1" t="s">
        <v>844</v>
      </c>
      <c r="B232" s="1">
        <v>2023</v>
      </c>
      <c r="C232" s="2">
        <v>45001</v>
      </c>
      <c r="D232" s="1" t="s">
        <v>72</v>
      </c>
      <c r="E232" s="1" t="s">
        <v>836</v>
      </c>
      <c r="F232" s="1" t="s">
        <v>186</v>
      </c>
      <c r="G232" s="13">
        <f>(C232-VLOOKUP(E232,Riders!$A$2:$C$4001,2,FALSE))/365</f>
        <v>22.263013698630136</v>
      </c>
      <c r="H232" s="1">
        <v>34</v>
      </c>
      <c r="I232" s="47">
        <v>5.8890000000000002</v>
      </c>
      <c r="J232" s="65">
        <f t="shared" si="8"/>
        <v>6.0890402595242064</v>
      </c>
      <c r="K232" s="35">
        <f t="shared" si="6"/>
        <v>0.20004025952420612</v>
      </c>
      <c r="L232" s="65">
        <f t="shared" si="9"/>
        <v>11.978040259524207</v>
      </c>
      <c r="M232" s="65">
        <v>60.11</v>
      </c>
    </row>
    <row r="233" spans="1:13" x14ac:dyDescent="0.45">
      <c r="A233" s="1" t="s">
        <v>844</v>
      </c>
      <c r="B233" s="1">
        <v>2023</v>
      </c>
      <c r="C233" s="2">
        <v>45001</v>
      </c>
      <c r="D233" s="1" t="s">
        <v>72</v>
      </c>
      <c r="E233" s="1" t="s">
        <v>88</v>
      </c>
      <c r="F233" s="1" t="s">
        <v>89</v>
      </c>
      <c r="G233" s="13">
        <f>(C233-VLOOKUP(E233,Riders!$A$2:$C$4001,2,FALSE))/365</f>
        <v>20.134246575342466</v>
      </c>
      <c r="H233" s="1">
        <v>35</v>
      </c>
      <c r="I233" s="47">
        <v>5.8559999999999999</v>
      </c>
      <c r="J233" s="65">
        <f t="shared" ref="J233:J238" si="10">L233-I233</f>
        <v>6.1550100925848703</v>
      </c>
      <c r="K233" s="35">
        <f t="shared" ref="K233:K296" si="11">J233-I233</f>
        <v>0.29901009258487043</v>
      </c>
      <c r="L233" s="65">
        <f t="shared" ref="L233:L238" si="12">3.6*200/M233</f>
        <v>12.01101009258487</v>
      </c>
      <c r="M233" s="65">
        <v>59.945</v>
      </c>
    </row>
    <row r="234" spans="1:13" x14ac:dyDescent="0.45">
      <c r="A234" s="1" t="s">
        <v>844</v>
      </c>
      <c r="B234" s="1">
        <v>2023</v>
      </c>
      <c r="C234" s="2">
        <v>45001</v>
      </c>
      <c r="D234" s="1" t="s">
        <v>72</v>
      </c>
      <c r="E234" s="1" t="s">
        <v>847</v>
      </c>
      <c r="F234" s="1" t="s">
        <v>848</v>
      </c>
      <c r="G234" s="13">
        <f>(C234-VLOOKUP(E234,Riders!$A$2:$C$4001,2,FALSE))/365</f>
        <v>22.898630136986302</v>
      </c>
      <c r="H234" s="1">
        <v>36</v>
      </c>
      <c r="I234" s="47">
        <v>5.8639999999999999</v>
      </c>
      <c r="J234" s="65">
        <f t="shared" si="10"/>
        <v>6.2029716928955709</v>
      </c>
      <c r="K234" s="35">
        <f t="shared" si="11"/>
        <v>0.33897169289557105</v>
      </c>
      <c r="L234" s="65">
        <f t="shared" si="12"/>
        <v>12.066971692895571</v>
      </c>
      <c r="M234" s="65">
        <v>59.667000000000002</v>
      </c>
    </row>
    <row r="235" spans="1:13" x14ac:dyDescent="0.45">
      <c r="A235" s="1" t="s">
        <v>844</v>
      </c>
      <c r="B235" s="1">
        <v>2023</v>
      </c>
      <c r="C235" s="2">
        <v>45001</v>
      </c>
      <c r="D235" s="1" t="s">
        <v>72</v>
      </c>
      <c r="E235" s="1" t="s">
        <v>650</v>
      </c>
      <c r="F235" s="1" t="s">
        <v>186</v>
      </c>
      <c r="G235" s="13">
        <f>(C235-VLOOKUP(E235,Riders!$A$2:$C$4001,2,FALSE))/365</f>
        <v>20.82191780821918</v>
      </c>
      <c r="H235" s="1">
        <v>37</v>
      </c>
      <c r="I235" s="47">
        <v>6.016</v>
      </c>
      <c r="J235" s="65">
        <f t="shared" si="10"/>
        <v>6.1060284194221826</v>
      </c>
      <c r="K235" s="35">
        <f t="shared" si="11"/>
        <v>9.0028419422182537E-2</v>
      </c>
      <c r="L235" s="65">
        <f t="shared" si="12"/>
        <v>12.122028419422183</v>
      </c>
      <c r="M235" s="65">
        <v>59.396000000000001</v>
      </c>
    </row>
    <row r="236" spans="1:13" x14ac:dyDescent="0.45">
      <c r="A236" s="1" t="s">
        <v>844</v>
      </c>
      <c r="B236" s="1">
        <v>2023</v>
      </c>
      <c r="C236" s="2">
        <v>45001</v>
      </c>
      <c r="D236" s="1" t="s">
        <v>72</v>
      </c>
      <c r="E236" s="1" t="s">
        <v>845</v>
      </c>
      <c r="F236" s="1" t="s">
        <v>235</v>
      </c>
      <c r="G236" s="13">
        <f>(C236-VLOOKUP(E236,Riders!$A$2:$C$4001,2,FALSE))/365</f>
        <v>19.093150684931508</v>
      </c>
      <c r="H236" s="1">
        <v>38</v>
      </c>
      <c r="I236" s="47">
        <v>6.4390000000000001</v>
      </c>
      <c r="J236" s="65">
        <f t="shared" si="10"/>
        <v>6.5111061189251416</v>
      </c>
      <c r="K236" s="35">
        <f t="shared" si="11"/>
        <v>7.2106118925141516E-2</v>
      </c>
      <c r="L236" s="65">
        <f t="shared" si="12"/>
        <v>12.950106118925142</v>
      </c>
      <c r="M236" s="65">
        <v>55.597999999999999</v>
      </c>
    </row>
    <row r="237" spans="1:13" x14ac:dyDescent="0.45">
      <c r="A237" s="1" t="s">
        <v>844</v>
      </c>
      <c r="B237" s="1">
        <v>2023</v>
      </c>
      <c r="C237" s="2">
        <v>45001</v>
      </c>
      <c r="D237" s="1" t="s">
        <v>72</v>
      </c>
      <c r="E237" s="1" t="s">
        <v>69</v>
      </c>
      <c r="F237" s="1" t="s">
        <v>70</v>
      </c>
      <c r="G237" s="13">
        <f>(C237-VLOOKUP(E237,Riders!$A$2:$C$4001,2,FALSE))/365</f>
        <v>29.534246575342465</v>
      </c>
      <c r="H237" s="1">
        <v>39</v>
      </c>
      <c r="I237" s="47">
        <v>6.6310000000000002</v>
      </c>
      <c r="J237" s="65">
        <f t="shared" si="10"/>
        <v>6.6850717588311444</v>
      </c>
      <c r="K237" s="35">
        <f t="shared" si="11"/>
        <v>5.4071758831144123E-2</v>
      </c>
      <c r="L237" s="65">
        <f t="shared" si="12"/>
        <v>13.316071758831145</v>
      </c>
      <c r="M237" s="65">
        <v>54.07</v>
      </c>
    </row>
    <row r="238" spans="1:13" x14ac:dyDescent="0.45">
      <c r="A238" s="1" t="s">
        <v>844</v>
      </c>
      <c r="B238" s="1">
        <v>2023</v>
      </c>
      <c r="C238" s="2">
        <v>45001</v>
      </c>
      <c r="D238" s="1" t="s">
        <v>72</v>
      </c>
      <c r="E238" s="1" t="s">
        <v>852</v>
      </c>
      <c r="F238" s="1" t="s">
        <v>70</v>
      </c>
      <c r="G238" s="13">
        <f>(C238-VLOOKUP(E238,Riders!$A$2:$C$4001,2,FALSE))/365</f>
        <v>29.731506849315068</v>
      </c>
      <c r="H238" s="1">
        <v>40</v>
      </c>
      <c r="I238" s="47">
        <v>6.9539999999999997</v>
      </c>
      <c r="J238" s="65">
        <f t="shared" si="10"/>
        <v>7.1261001251564453</v>
      </c>
      <c r="K238" s="35">
        <f t="shared" si="11"/>
        <v>0.17210012515644557</v>
      </c>
      <c r="L238" s="65">
        <f t="shared" si="12"/>
        <v>14.080100125156445</v>
      </c>
      <c r="M238" s="65">
        <v>51.136000000000003</v>
      </c>
    </row>
    <row r="239" spans="1:13" x14ac:dyDescent="0.45">
      <c r="A239" s="4" t="s">
        <v>415</v>
      </c>
      <c r="B239" s="4">
        <v>2023</v>
      </c>
      <c r="C239" s="5">
        <v>44982</v>
      </c>
      <c r="D239" s="4" t="s">
        <v>72</v>
      </c>
      <c r="E239" s="4" t="s">
        <v>16</v>
      </c>
      <c r="F239" s="4" t="s">
        <v>17</v>
      </c>
      <c r="G239" s="13">
        <f>(C239-VLOOKUP(E239,Riders!$A$2:$C$4001,2,FALSE))/365</f>
        <v>23.849315068493151</v>
      </c>
      <c r="H239" s="4">
        <v>1</v>
      </c>
      <c r="I239">
        <v>5.234</v>
      </c>
      <c r="J239" s="106">
        <v>5.2800186915887846</v>
      </c>
      <c r="K239" s="35">
        <f t="shared" si="11"/>
        <v>4.6018691588784577E-2</v>
      </c>
      <c r="L239" s="106">
        <v>10.514018691588785</v>
      </c>
      <c r="M239" s="106">
        <v>68.48</v>
      </c>
    </row>
    <row r="240" spans="1:13" x14ac:dyDescent="0.45">
      <c r="A240" s="4" t="s">
        <v>415</v>
      </c>
      <c r="B240" s="4">
        <v>2023</v>
      </c>
      <c r="C240" s="5">
        <v>44982</v>
      </c>
      <c r="D240" s="4" t="s">
        <v>72</v>
      </c>
      <c r="E240" s="4" t="s">
        <v>24</v>
      </c>
      <c r="F240" s="4" t="s">
        <v>25</v>
      </c>
      <c r="G240" s="13">
        <f>(C240-VLOOKUP(E240,Riders!$A$2:$C$4001,2,FALSE))/365</f>
        <v>24.493150684931507</v>
      </c>
      <c r="H240" s="4">
        <v>2</v>
      </c>
      <c r="I240">
        <v>5.1840000000000002</v>
      </c>
      <c r="J240" s="106">
        <v>5.3400078930059189</v>
      </c>
      <c r="K240" s="35">
        <f t="shared" si="11"/>
        <v>0.15600789300591877</v>
      </c>
      <c r="L240" s="106">
        <v>10.524007893005919</v>
      </c>
      <c r="M240" s="106">
        <v>68.415000000000006</v>
      </c>
    </row>
    <row r="241" spans="1:13" x14ac:dyDescent="0.45">
      <c r="A241" s="4" t="s">
        <v>415</v>
      </c>
      <c r="B241" s="4">
        <v>2023</v>
      </c>
      <c r="C241" s="5">
        <v>44982</v>
      </c>
      <c r="D241" s="4" t="s">
        <v>72</v>
      </c>
      <c r="E241" s="4" t="s">
        <v>14</v>
      </c>
      <c r="F241" s="4" t="s">
        <v>15</v>
      </c>
      <c r="G241" s="13">
        <f>(C241-VLOOKUP(E241,Riders!$A$2:$C$4001,2,FALSE))/365</f>
        <v>23.150684931506849</v>
      </c>
      <c r="H241" s="4">
        <v>3</v>
      </c>
      <c r="I241">
        <v>5.202</v>
      </c>
      <c r="J241" s="106">
        <v>5.359056105610561</v>
      </c>
      <c r="K241" s="35">
        <f t="shared" si="11"/>
        <v>0.15705610561056105</v>
      </c>
      <c r="L241" s="106">
        <v>10.561056105610561</v>
      </c>
      <c r="M241" s="106">
        <v>68.174999999999997</v>
      </c>
    </row>
    <row r="242" spans="1:13" x14ac:dyDescent="0.45">
      <c r="A242" s="4" t="s">
        <v>415</v>
      </c>
      <c r="B242" s="4">
        <v>2023</v>
      </c>
      <c r="C242" s="5">
        <v>44982</v>
      </c>
      <c r="D242" s="4" t="s">
        <v>72</v>
      </c>
      <c r="E242" s="4" t="s">
        <v>381</v>
      </c>
      <c r="F242" s="4" t="s">
        <v>25</v>
      </c>
      <c r="G242" s="13">
        <f>(C242-VLOOKUP(E242,Riders!$A$2:$C$4001,2,FALSE))/365</f>
        <v>20.19178082191781</v>
      </c>
      <c r="H242" s="4">
        <v>4</v>
      </c>
      <c r="I242">
        <v>5.202</v>
      </c>
      <c r="J242" s="106">
        <v>5.3790775063927327</v>
      </c>
      <c r="K242" s="35">
        <f t="shared" si="11"/>
        <v>0.17707750639273279</v>
      </c>
      <c r="L242" s="106">
        <v>10.581077506392733</v>
      </c>
      <c r="M242" s="106">
        <v>68.046000000000006</v>
      </c>
    </row>
    <row r="243" spans="1:13" x14ac:dyDescent="0.45">
      <c r="A243" s="4" t="s">
        <v>415</v>
      </c>
      <c r="B243" s="4">
        <v>2023</v>
      </c>
      <c r="C243" s="5">
        <v>44982</v>
      </c>
      <c r="D243" s="4" t="s">
        <v>72</v>
      </c>
      <c r="E243" s="1" t="s">
        <v>18</v>
      </c>
      <c r="F243" s="4" t="s">
        <v>19</v>
      </c>
      <c r="G243" s="13">
        <f>(C243-VLOOKUP(E243,Riders!$A$2:$C$4001,2,FALSE))/365</f>
        <v>24.761643835616439</v>
      </c>
      <c r="H243" s="4">
        <v>5</v>
      </c>
      <c r="I243">
        <v>5.2279999999999998</v>
      </c>
      <c r="J243" s="106">
        <v>5.3599238845916304</v>
      </c>
      <c r="K243" s="35">
        <f t="shared" si="11"/>
        <v>0.13192388459163062</v>
      </c>
      <c r="L243" s="106">
        <v>10.58792388459163</v>
      </c>
      <c r="M243" s="106">
        <v>68.001999999999995</v>
      </c>
    </row>
    <row r="244" spans="1:13" x14ac:dyDescent="0.45">
      <c r="A244" s="4" t="s">
        <v>415</v>
      </c>
      <c r="B244" s="4">
        <v>2023</v>
      </c>
      <c r="C244" s="5">
        <v>44982</v>
      </c>
      <c r="D244" s="4" t="s">
        <v>72</v>
      </c>
      <c r="E244" s="51" t="s">
        <v>32</v>
      </c>
      <c r="F244" s="4" t="s">
        <v>17</v>
      </c>
      <c r="G244" s="13">
        <f>(C244-VLOOKUP(E244,Riders!$A$2:$C$4001,2,FALSE))/365</f>
        <v>20.589041095890412</v>
      </c>
      <c r="H244" s="4">
        <v>6</v>
      </c>
      <c r="I244">
        <v>5.2619999999999996</v>
      </c>
      <c r="J244" s="106">
        <v>5.3679735727045896</v>
      </c>
      <c r="K244" s="35">
        <f t="shared" si="11"/>
        <v>0.10597357270459007</v>
      </c>
      <c r="L244" s="106">
        <v>10.629973572704589</v>
      </c>
      <c r="M244" s="106">
        <v>67.733000000000004</v>
      </c>
    </row>
    <row r="245" spans="1:13" x14ac:dyDescent="0.45">
      <c r="A245" s="4" t="s">
        <v>415</v>
      </c>
      <c r="B245" s="4">
        <v>2023</v>
      </c>
      <c r="C245" s="5">
        <v>44982</v>
      </c>
      <c r="D245" s="4" t="s">
        <v>72</v>
      </c>
      <c r="E245" s="4" t="s">
        <v>20</v>
      </c>
      <c r="F245" s="4" t="s">
        <v>21</v>
      </c>
      <c r="G245" s="13">
        <f>(C245-VLOOKUP(E245,Riders!$A$2:$C$4001,2,FALSE))/365</f>
        <v>27.55890410958904</v>
      </c>
      <c r="H245" s="4">
        <v>7</v>
      </c>
      <c r="I245">
        <v>5.2690000000000001</v>
      </c>
      <c r="J245" s="106">
        <v>5.3839362155444093</v>
      </c>
      <c r="K245" s="35">
        <f t="shared" si="11"/>
        <v>0.11493621554440914</v>
      </c>
      <c r="L245" s="106">
        <v>10.652936215544409</v>
      </c>
      <c r="M245" s="106">
        <v>67.587000000000003</v>
      </c>
    </row>
    <row r="246" spans="1:13" x14ac:dyDescent="0.45">
      <c r="A246" s="4" t="s">
        <v>415</v>
      </c>
      <c r="B246" s="4">
        <v>2023</v>
      </c>
      <c r="C246" s="5">
        <v>44982</v>
      </c>
      <c r="D246" s="4" t="s">
        <v>72</v>
      </c>
      <c r="E246" s="4" t="s">
        <v>42</v>
      </c>
      <c r="F246" s="4" t="s">
        <v>40</v>
      </c>
      <c r="G246" s="13">
        <f>(C246-VLOOKUP(E246,Riders!$A$2:$C$4001,2,FALSE))/365</f>
        <v>24.235616438356164</v>
      </c>
      <c r="H246" s="4">
        <v>8</v>
      </c>
      <c r="I246">
        <v>5.2859999999999996</v>
      </c>
      <c r="J246" s="106">
        <v>5.4300398279480291</v>
      </c>
      <c r="K246" s="35">
        <f t="shared" si="11"/>
        <v>0.1440398279480295</v>
      </c>
      <c r="L246" s="106">
        <v>10.716039827948029</v>
      </c>
      <c r="M246" s="106">
        <v>67.188999999999993</v>
      </c>
    </row>
    <row r="247" spans="1:13" x14ac:dyDescent="0.45">
      <c r="A247" s="4" t="s">
        <v>415</v>
      </c>
      <c r="B247" s="4">
        <v>2023</v>
      </c>
      <c r="C247" s="5">
        <v>44982</v>
      </c>
      <c r="D247" s="4" t="s">
        <v>72</v>
      </c>
      <c r="E247" s="4" t="s">
        <v>26</v>
      </c>
      <c r="F247" s="4" t="s">
        <v>27</v>
      </c>
      <c r="G247" s="13">
        <f>(C247-VLOOKUP(E247,Riders!$A$2:$C$4001,2,FALSE))/365</f>
        <v>24.764383561643836</v>
      </c>
      <c r="H247" s="4">
        <v>9</v>
      </c>
      <c r="I247">
        <v>5.282</v>
      </c>
      <c r="J247" s="106">
        <v>5.4359540616580073</v>
      </c>
      <c r="K247" s="35">
        <f t="shared" si="11"/>
        <v>0.15395406165800729</v>
      </c>
      <c r="L247" s="106">
        <v>10.717954061658007</v>
      </c>
      <c r="M247" s="106">
        <v>67.177000000000007</v>
      </c>
    </row>
    <row r="248" spans="1:13" x14ac:dyDescent="0.45">
      <c r="A248" s="4" t="s">
        <v>415</v>
      </c>
      <c r="B248" s="4">
        <v>2023</v>
      </c>
      <c r="C248" s="5">
        <v>44982</v>
      </c>
      <c r="D248" s="4" t="s">
        <v>72</v>
      </c>
      <c r="E248" s="4" t="s">
        <v>39</v>
      </c>
      <c r="F248" s="4" t="s">
        <v>40</v>
      </c>
      <c r="G248" s="13">
        <f>(C248-VLOOKUP(E248,Riders!$A$2:$C$4001,2,FALSE))/365</f>
        <v>28.545205479452054</v>
      </c>
      <c r="H248" s="4">
        <v>10</v>
      </c>
      <c r="I248">
        <v>5.2939999999999996</v>
      </c>
      <c r="J248" s="106">
        <v>5.4660801028185437</v>
      </c>
      <c r="K248" s="35">
        <f t="shared" si="11"/>
        <v>0.17208010281854413</v>
      </c>
      <c r="L248" s="106">
        <v>10.760080102818543</v>
      </c>
      <c r="M248" s="106">
        <v>66.914000000000001</v>
      </c>
    </row>
    <row r="249" spans="1:13" x14ac:dyDescent="0.45">
      <c r="A249" s="4" t="s">
        <v>415</v>
      </c>
      <c r="B249" s="4">
        <v>2023</v>
      </c>
      <c r="C249" s="5">
        <v>44982</v>
      </c>
      <c r="D249" s="4" t="s">
        <v>72</v>
      </c>
      <c r="E249" s="4" t="s">
        <v>382</v>
      </c>
      <c r="F249" s="4" t="s">
        <v>15</v>
      </c>
      <c r="G249" s="13">
        <f>(C249-VLOOKUP(E249,Riders!$A$2:$C$4001,2,FALSE))/365</f>
        <v>21.994520547945207</v>
      </c>
      <c r="H249" s="4">
        <v>11</v>
      </c>
      <c r="I249">
        <v>5.33</v>
      </c>
      <c r="J249" s="106">
        <v>5.4539319414073013</v>
      </c>
      <c r="K249" s="35">
        <f t="shared" si="11"/>
        <v>0.12393194140730124</v>
      </c>
      <c r="L249" s="106">
        <v>10.783931941407301</v>
      </c>
      <c r="M249" s="106">
        <v>66.766000000000005</v>
      </c>
    </row>
    <row r="250" spans="1:13" x14ac:dyDescent="0.45">
      <c r="A250" s="4" t="s">
        <v>415</v>
      </c>
      <c r="B250" s="4">
        <v>2023</v>
      </c>
      <c r="C250" s="5">
        <v>44982</v>
      </c>
      <c r="D250" s="4" t="s">
        <v>72</v>
      </c>
      <c r="E250" s="4" t="s">
        <v>101</v>
      </c>
      <c r="F250" s="4" t="s">
        <v>151</v>
      </c>
      <c r="G250" s="13">
        <f>(C250-VLOOKUP(E250,Riders!$A$2:$C$4001,2,FALSE))/365</f>
        <v>23.405479452054795</v>
      </c>
      <c r="H250" s="4">
        <v>12</v>
      </c>
      <c r="I250">
        <v>5.343</v>
      </c>
      <c r="J250" s="106">
        <v>5.4969451980548314</v>
      </c>
      <c r="K250" s="35">
        <f t="shared" si="11"/>
        <v>0.15394519805483142</v>
      </c>
      <c r="L250" s="106">
        <v>10.839945198054831</v>
      </c>
      <c r="M250" s="106">
        <v>66.421000000000006</v>
      </c>
    </row>
    <row r="251" spans="1:13" x14ac:dyDescent="0.45">
      <c r="A251" s="4" t="s">
        <v>415</v>
      </c>
      <c r="B251" s="4">
        <v>2023</v>
      </c>
      <c r="C251" s="5">
        <v>44982</v>
      </c>
      <c r="D251" s="4" t="s">
        <v>72</v>
      </c>
      <c r="E251" s="4" t="s">
        <v>50</v>
      </c>
      <c r="F251" s="4" t="s">
        <v>51</v>
      </c>
      <c r="G251" s="13">
        <f>(C251-VLOOKUP(E251,Riders!$A$2:$C$4001,2,FALSE))/365</f>
        <v>26.391780821917809</v>
      </c>
      <c r="H251" s="4">
        <v>13</v>
      </c>
      <c r="I251">
        <v>5.3689999999999998</v>
      </c>
      <c r="J251" s="106">
        <v>5.4910561102899038</v>
      </c>
      <c r="K251" s="35">
        <f t="shared" si="11"/>
        <v>0.12205611028990404</v>
      </c>
      <c r="L251" s="106">
        <v>10.860056110289904</v>
      </c>
      <c r="M251" s="106">
        <v>66.298000000000002</v>
      </c>
    </row>
    <row r="252" spans="1:13" x14ac:dyDescent="0.45">
      <c r="A252" s="4" t="s">
        <v>415</v>
      </c>
      <c r="B252" s="4">
        <v>2023</v>
      </c>
      <c r="C252" s="5">
        <v>44982</v>
      </c>
      <c r="D252" s="4" t="s">
        <v>72</v>
      </c>
      <c r="E252" s="4" t="s">
        <v>43</v>
      </c>
      <c r="F252" s="4" t="s">
        <v>44</v>
      </c>
      <c r="G252" s="13">
        <f>(C252-VLOOKUP(E252,Riders!$A$2:$C$4001,2,FALSE))/365</f>
        <v>30.271232876712329</v>
      </c>
      <c r="H252" s="4">
        <v>14</v>
      </c>
      <c r="I252">
        <v>5.3220000000000001</v>
      </c>
      <c r="J252" s="106">
        <v>5.5439563550753066</v>
      </c>
      <c r="K252" s="35">
        <f t="shared" si="11"/>
        <v>0.22195635507530653</v>
      </c>
      <c r="L252" s="106">
        <v>10.865956355075307</v>
      </c>
      <c r="M252" s="106">
        <v>66.262</v>
      </c>
    </row>
    <row r="253" spans="1:13" x14ac:dyDescent="0.45">
      <c r="A253" s="4" t="s">
        <v>415</v>
      </c>
      <c r="B253" s="4">
        <v>2023</v>
      </c>
      <c r="C253" s="5">
        <v>44982</v>
      </c>
      <c r="D253" s="4" t="s">
        <v>72</v>
      </c>
      <c r="E253" s="4" t="s">
        <v>52</v>
      </c>
      <c r="F253" s="4" t="s">
        <v>53</v>
      </c>
      <c r="G253" s="13">
        <f>(C253-VLOOKUP(E253,Riders!$A$2:$C$4001,2,FALSE))/365</f>
        <v>25.964383561643835</v>
      </c>
      <c r="H253" s="4">
        <v>15</v>
      </c>
      <c r="I253">
        <v>5.3470000000000004</v>
      </c>
      <c r="J253" s="106">
        <v>5.5209245283018857</v>
      </c>
      <c r="K253" s="35">
        <f t="shared" si="11"/>
        <v>0.17392452830188532</v>
      </c>
      <c r="L253" s="106">
        <v>10.867924528301886</v>
      </c>
      <c r="M253" s="106">
        <v>66.25</v>
      </c>
    </row>
    <row r="254" spans="1:13" x14ac:dyDescent="0.45">
      <c r="A254" s="4" t="s">
        <v>415</v>
      </c>
      <c r="B254" s="4">
        <v>2023</v>
      </c>
      <c r="C254" s="5">
        <v>44982</v>
      </c>
      <c r="D254" s="4" t="s">
        <v>72</v>
      </c>
      <c r="E254" s="3" t="s">
        <v>384</v>
      </c>
      <c r="F254" s="4" t="s">
        <v>19</v>
      </c>
      <c r="G254" s="13">
        <f>(C254-VLOOKUP(E254,Riders!$A$2:$C$4001,2,FALSE))/365</f>
        <v>23.476712328767125</v>
      </c>
      <c r="H254" s="4">
        <v>16</v>
      </c>
      <c r="I254">
        <v>5.4059999999999997</v>
      </c>
      <c r="J254" s="106">
        <v>5.4790119432769933</v>
      </c>
      <c r="K254" s="35">
        <f t="shared" si="11"/>
        <v>7.3011943276993563E-2</v>
      </c>
      <c r="L254" s="106">
        <v>10.885011943276993</v>
      </c>
      <c r="M254" s="106">
        <v>66.146000000000001</v>
      </c>
    </row>
    <row r="255" spans="1:13" x14ac:dyDescent="0.45">
      <c r="A255" s="4" t="s">
        <v>415</v>
      </c>
      <c r="B255" s="4">
        <v>2023</v>
      </c>
      <c r="C255" s="5">
        <v>44982</v>
      </c>
      <c r="D255" s="4" t="s">
        <v>72</v>
      </c>
      <c r="E255" s="4" t="s">
        <v>37</v>
      </c>
      <c r="F255" s="4" t="s">
        <v>38</v>
      </c>
      <c r="G255" s="13">
        <f>(C255-VLOOKUP(E255,Riders!$A$2:$C$4001,2,FALSE))/365</f>
        <v>17.882191780821916</v>
      </c>
      <c r="H255" s="4">
        <v>17</v>
      </c>
      <c r="I255">
        <v>5.38</v>
      </c>
      <c r="J255" s="106">
        <v>5.5279340069992573</v>
      </c>
      <c r="K255" s="35">
        <f t="shared" si="11"/>
        <v>0.14793400699925741</v>
      </c>
      <c r="L255" s="106">
        <v>10.907934006999257</v>
      </c>
      <c r="M255" s="106">
        <v>66.007000000000005</v>
      </c>
    </row>
    <row r="256" spans="1:13" x14ac:dyDescent="0.45">
      <c r="A256" s="4" t="s">
        <v>415</v>
      </c>
      <c r="B256" s="4">
        <v>2023</v>
      </c>
      <c r="C256" s="5">
        <v>44982</v>
      </c>
      <c r="D256" s="4" t="s">
        <v>72</v>
      </c>
      <c r="E256" s="4" t="s">
        <v>45</v>
      </c>
      <c r="F256" s="4" t="s">
        <v>97</v>
      </c>
      <c r="G256" s="13">
        <f>(C256-VLOOKUP(E256,Riders!$A$2:$C$4001,2,FALSE))/365</f>
        <v>32.010958904109586</v>
      </c>
      <c r="H256" s="4">
        <v>18</v>
      </c>
      <c r="I256">
        <v>5.4009999999999998</v>
      </c>
      <c r="J256" s="106">
        <v>5.545075375891269</v>
      </c>
      <c r="K256" s="35">
        <f t="shared" si="11"/>
        <v>0.14407537589126918</v>
      </c>
      <c r="L256" s="106">
        <v>10.946075375891269</v>
      </c>
      <c r="M256" s="106">
        <v>65.777000000000001</v>
      </c>
    </row>
    <row r="257" spans="1:13" x14ac:dyDescent="0.45">
      <c r="A257" s="4" t="s">
        <v>415</v>
      </c>
      <c r="B257" s="4">
        <v>2023</v>
      </c>
      <c r="C257" s="5">
        <v>44982</v>
      </c>
      <c r="D257" s="4" t="s">
        <v>72</v>
      </c>
      <c r="E257" s="4" t="s">
        <v>28</v>
      </c>
      <c r="F257" s="4" t="s">
        <v>29</v>
      </c>
      <c r="G257" s="13">
        <f>(C257-VLOOKUP(E257,Riders!$A$2:$C$4001,2,FALSE))/365</f>
        <v>23.169863013698631</v>
      </c>
      <c r="H257" s="4">
        <v>19</v>
      </c>
      <c r="I257">
        <v>5.37</v>
      </c>
      <c r="J257" s="106">
        <v>5.6129763866007698</v>
      </c>
      <c r="K257" s="35">
        <f t="shared" si="11"/>
        <v>0.2429763866007697</v>
      </c>
      <c r="L257" s="106">
        <v>10.98297638660077</v>
      </c>
      <c r="M257" s="106">
        <v>65.555999999999997</v>
      </c>
    </row>
    <row r="258" spans="1:13" x14ac:dyDescent="0.45">
      <c r="A258" s="4" t="s">
        <v>415</v>
      </c>
      <c r="B258" s="4">
        <v>2023</v>
      </c>
      <c r="C258" s="5">
        <v>44982</v>
      </c>
      <c r="D258" s="4" t="s">
        <v>72</v>
      </c>
      <c r="E258" s="4" t="s">
        <v>94</v>
      </c>
      <c r="F258" s="4" t="s">
        <v>38</v>
      </c>
      <c r="G258" s="13">
        <f>(C258-VLOOKUP(E258,Riders!$A$2:$C$4001,2,FALSE))/365</f>
        <v>25.328767123287673</v>
      </c>
      <c r="H258" s="4">
        <v>20</v>
      </c>
      <c r="I258">
        <v>5.4260000000000002</v>
      </c>
      <c r="J258" s="106">
        <v>5.5819960860458373</v>
      </c>
      <c r="K258" s="35">
        <f t="shared" si="11"/>
        <v>0.15599608604583715</v>
      </c>
      <c r="L258" s="106">
        <v>11.007996086045837</v>
      </c>
      <c r="M258" s="106">
        <v>65.406999999999996</v>
      </c>
    </row>
    <row r="259" spans="1:13" x14ac:dyDescent="0.45">
      <c r="A259" s="4" t="s">
        <v>415</v>
      </c>
      <c r="B259" s="4">
        <v>2023</v>
      </c>
      <c r="C259" s="5">
        <v>44982</v>
      </c>
      <c r="D259" s="4" t="s">
        <v>72</v>
      </c>
      <c r="E259" s="4" t="s">
        <v>35</v>
      </c>
      <c r="F259" s="4" t="s">
        <v>36</v>
      </c>
      <c r="G259" s="13">
        <f>(C259-VLOOKUP(E259,Riders!$A$2:$C$4001,2,FALSE))/365</f>
        <v>24.887671232876713</v>
      </c>
      <c r="H259" s="4">
        <v>21</v>
      </c>
      <c r="I259">
        <v>5.4359999999999999</v>
      </c>
      <c r="J259" s="106">
        <v>5.5839583690461616</v>
      </c>
      <c r="K259" s="35">
        <f t="shared" si="11"/>
        <v>0.14795836904616166</v>
      </c>
      <c r="L259" s="106">
        <v>11.019958369046162</v>
      </c>
      <c r="M259" s="106">
        <v>65.335999999999999</v>
      </c>
    </row>
    <row r="260" spans="1:13" x14ac:dyDescent="0.45">
      <c r="A260" s="4" t="s">
        <v>415</v>
      </c>
      <c r="B260" s="4">
        <v>2023</v>
      </c>
      <c r="C260" s="5">
        <v>44982</v>
      </c>
      <c r="D260" s="4" t="s">
        <v>72</v>
      </c>
      <c r="E260" s="51" t="s">
        <v>33</v>
      </c>
      <c r="F260" s="4" t="s">
        <v>27</v>
      </c>
      <c r="G260" s="13">
        <f>(C260-VLOOKUP(E260,Riders!$A$2:$C$4001,2,FALSE))/365</f>
        <v>29.268493150684932</v>
      </c>
      <c r="H260" s="4">
        <v>22</v>
      </c>
      <c r="I260">
        <v>5.4349999999999996</v>
      </c>
      <c r="J260" s="106">
        <v>5.6160805500982329</v>
      </c>
      <c r="K260" s="35">
        <f t="shared" si="11"/>
        <v>0.18108055009823332</v>
      </c>
      <c r="L260" s="106">
        <v>11.051080550098233</v>
      </c>
      <c r="M260" s="106">
        <v>65.152000000000001</v>
      </c>
    </row>
    <row r="261" spans="1:13" x14ac:dyDescent="0.45">
      <c r="A261" s="4" t="s">
        <v>415</v>
      </c>
      <c r="B261" s="4">
        <v>2023</v>
      </c>
      <c r="C261" s="5">
        <v>44982</v>
      </c>
      <c r="D261" s="4" t="s">
        <v>72</v>
      </c>
      <c r="E261" s="4" t="s">
        <v>55</v>
      </c>
      <c r="F261" s="4" t="s">
        <v>56</v>
      </c>
      <c r="G261" s="13">
        <f>(C261-VLOOKUP(E261,Riders!$A$2:$C$4001,2,FALSE))/365</f>
        <v>33.821917808219176</v>
      </c>
      <c r="H261" s="4">
        <v>23</v>
      </c>
      <c r="I261">
        <v>5.42</v>
      </c>
      <c r="J261" s="106">
        <v>5.6579456565221413</v>
      </c>
      <c r="K261" s="35">
        <f t="shared" si="11"/>
        <v>0.23794565652214139</v>
      </c>
      <c r="L261" s="106">
        <v>11.077945656522141</v>
      </c>
      <c r="M261" s="106">
        <v>64.994</v>
      </c>
    </row>
    <row r="262" spans="1:13" x14ac:dyDescent="0.45">
      <c r="A262" s="4" t="s">
        <v>415</v>
      </c>
      <c r="B262" s="4">
        <v>2023</v>
      </c>
      <c r="C262" s="5">
        <v>44982</v>
      </c>
      <c r="D262" s="4" t="s">
        <v>72</v>
      </c>
      <c r="E262" s="4" t="s">
        <v>98</v>
      </c>
      <c r="F262" s="4" t="s">
        <v>67</v>
      </c>
      <c r="G262" s="13">
        <f>(C262-VLOOKUP(E262,Riders!$A$2:$C$4001,2,FALSE))/365</f>
        <v>31.575342465753426</v>
      </c>
      <c r="H262" s="4">
        <v>24</v>
      </c>
      <c r="I262">
        <v>5.4359999999999999</v>
      </c>
      <c r="J262" s="106">
        <v>5.6569652112285453</v>
      </c>
      <c r="K262" s="35">
        <f t="shared" si="11"/>
        <v>0.2209652112285454</v>
      </c>
      <c r="L262" s="106">
        <v>11.092965211228545</v>
      </c>
      <c r="M262" s="106">
        <v>64.906000000000006</v>
      </c>
    </row>
    <row r="263" spans="1:13" x14ac:dyDescent="0.45">
      <c r="A263" s="4" t="s">
        <v>415</v>
      </c>
      <c r="B263" s="4">
        <v>2023</v>
      </c>
      <c r="C263" s="5">
        <v>44982</v>
      </c>
      <c r="D263" s="4" t="s">
        <v>72</v>
      </c>
      <c r="E263" s="4" t="s">
        <v>107</v>
      </c>
      <c r="F263" s="4" t="s">
        <v>59</v>
      </c>
      <c r="G263" s="13">
        <f>(C263-VLOOKUP(E263,Riders!$A$2:$C$4001,2,FALSE))/365</f>
        <v>19.471232876712328</v>
      </c>
      <c r="H263" s="4">
        <v>25</v>
      </c>
      <c r="J263" s="106"/>
      <c r="K263" s="35">
        <f t="shared" si="11"/>
        <v>0</v>
      </c>
      <c r="L263" s="106">
        <v>11.112997576749139</v>
      </c>
      <c r="M263" s="106">
        <v>64.789000000000001</v>
      </c>
    </row>
    <row r="264" spans="1:13" x14ac:dyDescent="0.45">
      <c r="A264" s="4" t="s">
        <v>415</v>
      </c>
      <c r="B264" s="4">
        <v>2023</v>
      </c>
      <c r="C264" s="5">
        <v>44982</v>
      </c>
      <c r="D264" s="4" t="s">
        <v>72</v>
      </c>
      <c r="E264" s="3" t="s">
        <v>48</v>
      </c>
      <c r="F264" s="4" t="s">
        <v>49</v>
      </c>
      <c r="G264" s="13">
        <f>(C264-VLOOKUP(E264,Riders!$A$2:$C$4001,2,FALSE))/365</f>
        <v>22.076712328767123</v>
      </c>
      <c r="H264" s="4">
        <v>26</v>
      </c>
      <c r="I264">
        <v>5.4649999999999999</v>
      </c>
      <c r="J264" s="106">
        <v>5.6789582720673604</v>
      </c>
      <c r="K264" s="35">
        <f t="shared" si="11"/>
        <v>0.21395827206736051</v>
      </c>
      <c r="L264" s="106">
        <v>11.14395827206736</v>
      </c>
      <c r="M264" s="106">
        <v>64.608999999999995</v>
      </c>
    </row>
    <row r="265" spans="1:13" x14ac:dyDescent="0.45">
      <c r="A265" s="4" t="s">
        <v>415</v>
      </c>
      <c r="B265" s="4">
        <v>2023</v>
      </c>
      <c r="C265" s="5">
        <v>44982</v>
      </c>
      <c r="D265" s="4" t="s">
        <v>72</v>
      </c>
      <c r="E265" s="4" t="s">
        <v>113</v>
      </c>
      <c r="F265" s="4" t="s">
        <v>31</v>
      </c>
      <c r="G265" s="13">
        <f>(C265-VLOOKUP(E265,Riders!$A$2:$C$4001,2,FALSE))/365</f>
        <v>19.786301369863015</v>
      </c>
      <c r="H265" s="4">
        <v>27</v>
      </c>
      <c r="I265">
        <v>5.4859999999999998</v>
      </c>
      <c r="J265" s="106">
        <v>5.6589932665665694</v>
      </c>
      <c r="K265" s="35">
        <f t="shared" si="11"/>
        <v>0.17299326656656966</v>
      </c>
      <c r="L265" s="106">
        <v>11.144993266566569</v>
      </c>
      <c r="M265" s="106">
        <v>64.602999999999994</v>
      </c>
    </row>
    <row r="266" spans="1:13" x14ac:dyDescent="0.45">
      <c r="A266" s="4" t="s">
        <v>415</v>
      </c>
      <c r="B266" s="4">
        <v>2023</v>
      </c>
      <c r="C266" s="5">
        <v>44982</v>
      </c>
      <c r="D266" s="4" t="s">
        <v>72</v>
      </c>
      <c r="E266" s="4" t="s">
        <v>46</v>
      </c>
      <c r="F266" s="4" t="s">
        <v>47</v>
      </c>
      <c r="G266" s="13">
        <f>(C266-VLOOKUP(E266,Riders!$A$2:$C$4001,2,FALSE))/365</f>
        <v>22.695890410958903</v>
      </c>
      <c r="H266" s="4">
        <v>28</v>
      </c>
      <c r="I266">
        <v>5.4989999999999997</v>
      </c>
      <c r="J266" s="106">
        <v>5.6650022948226946</v>
      </c>
      <c r="K266" s="35">
        <f t="shared" si="11"/>
        <v>0.16600229482269491</v>
      </c>
      <c r="L266" s="106">
        <v>11.164002294822694</v>
      </c>
      <c r="M266" s="106">
        <v>64.492999999999995</v>
      </c>
    </row>
    <row r="267" spans="1:13" x14ac:dyDescent="0.45">
      <c r="A267" s="4" t="s">
        <v>415</v>
      </c>
      <c r="B267" s="4">
        <v>2023</v>
      </c>
      <c r="C267" s="5">
        <v>44982</v>
      </c>
      <c r="D267" s="4" t="s">
        <v>72</v>
      </c>
      <c r="E267" s="4" t="s">
        <v>58</v>
      </c>
      <c r="F267" s="4" t="s">
        <v>59</v>
      </c>
      <c r="G267" s="13">
        <f>(C267-VLOOKUP(E267,Riders!$A$2:$C$4001,2,FALSE))/365</f>
        <v>25.115068493150684</v>
      </c>
      <c r="H267" s="4">
        <v>29</v>
      </c>
      <c r="I267">
        <v>5.4989999999999997</v>
      </c>
      <c r="J267" s="106">
        <v>5.7000791868224185</v>
      </c>
      <c r="K267" s="35">
        <f t="shared" si="11"/>
        <v>0.20107918682241888</v>
      </c>
      <c r="L267" s="106">
        <v>11.199079186822418</v>
      </c>
      <c r="M267" s="106">
        <v>64.290999999999997</v>
      </c>
    </row>
    <row r="268" spans="1:13" x14ac:dyDescent="0.45">
      <c r="A268" s="4" t="s">
        <v>415</v>
      </c>
      <c r="B268" s="4">
        <v>2023</v>
      </c>
      <c r="C268" s="5">
        <v>44982</v>
      </c>
      <c r="D268" s="4" t="s">
        <v>72</v>
      </c>
      <c r="E268" s="4" t="s">
        <v>831</v>
      </c>
      <c r="F268" s="4" t="s">
        <v>29</v>
      </c>
      <c r="G268" s="13">
        <f>(C268-VLOOKUP(E268,Riders!$A$2:$C$4001,2,FALSE))/365</f>
        <v>24.649315068493152</v>
      </c>
      <c r="H268" s="4">
        <v>30</v>
      </c>
      <c r="I268">
        <v>5.5069999999999997</v>
      </c>
      <c r="J268" s="106">
        <v>5.7329893844544699</v>
      </c>
      <c r="K268" s="35">
        <f t="shared" si="11"/>
        <v>0.22598938445447025</v>
      </c>
      <c r="L268" s="106">
        <v>11.23998938445447</v>
      </c>
      <c r="M268" s="106">
        <v>64.057000000000002</v>
      </c>
    </row>
    <row r="269" spans="1:13" x14ac:dyDescent="0.45">
      <c r="A269" s="4" t="s">
        <v>415</v>
      </c>
      <c r="B269" s="4">
        <v>2023</v>
      </c>
      <c r="C269" s="5">
        <v>44982</v>
      </c>
      <c r="D269" s="4" t="s">
        <v>72</v>
      </c>
      <c r="E269" s="4" t="s">
        <v>66</v>
      </c>
      <c r="F269" s="4" t="s">
        <v>67</v>
      </c>
      <c r="G269" s="13">
        <f>(C269-VLOOKUP(E269,Riders!$A$2:$C$4001,2,FALSE))/365</f>
        <v>20.326027397260273</v>
      </c>
      <c r="H269" s="4">
        <v>31</v>
      </c>
      <c r="I269">
        <v>5.5359999999999996</v>
      </c>
      <c r="J269" s="106">
        <v>5.7390164427323125</v>
      </c>
      <c r="K269" s="35">
        <f t="shared" si="11"/>
        <v>0.2030164427323129</v>
      </c>
      <c r="L269" s="106">
        <v>11.275016442732312</v>
      </c>
      <c r="M269" s="106">
        <v>63.857999999999997</v>
      </c>
    </row>
    <row r="270" spans="1:13" x14ac:dyDescent="0.45">
      <c r="A270" s="4" t="s">
        <v>415</v>
      </c>
      <c r="B270" s="4">
        <v>2023</v>
      </c>
      <c r="C270" s="5">
        <v>44982</v>
      </c>
      <c r="D270" s="4" t="s">
        <v>72</v>
      </c>
      <c r="E270" s="4" t="s">
        <v>889</v>
      </c>
      <c r="F270" s="4" t="s">
        <v>156</v>
      </c>
      <c r="G270" s="13">
        <f>(C270-VLOOKUP(E270,Riders!$A$2:$C$4001,2,FALSE))/365</f>
        <v>20.035616438356165</v>
      </c>
      <c r="H270" s="4">
        <v>32</v>
      </c>
      <c r="I270">
        <v>5.53</v>
      </c>
      <c r="J270" s="106">
        <v>5.7510228127350222</v>
      </c>
      <c r="K270" s="35">
        <f t="shared" si="11"/>
        <v>0.221022812735022</v>
      </c>
      <c r="L270" s="106">
        <v>11.281022812735022</v>
      </c>
      <c r="M270" s="106">
        <v>63.823999999999998</v>
      </c>
    </row>
    <row r="271" spans="1:13" x14ac:dyDescent="0.45">
      <c r="A271" s="4" t="s">
        <v>415</v>
      </c>
      <c r="B271" s="4">
        <v>2023</v>
      </c>
      <c r="C271" s="5">
        <v>44982</v>
      </c>
      <c r="D271" s="4" t="s">
        <v>72</v>
      </c>
      <c r="E271" s="4" t="s">
        <v>57</v>
      </c>
      <c r="F271" s="4" t="s">
        <v>47</v>
      </c>
      <c r="G271" s="13">
        <f>(C271-VLOOKUP(E271,Riders!$A$2:$C$4001,2,FALSE))/365</f>
        <v>23.076712328767123</v>
      </c>
      <c r="H271" s="4">
        <v>33</v>
      </c>
      <c r="I271">
        <v>5.5860000000000003</v>
      </c>
      <c r="J271" s="106">
        <v>5.7340427646059986</v>
      </c>
      <c r="K271" s="35">
        <f t="shared" si="11"/>
        <v>0.1480427646059983</v>
      </c>
      <c r="L271" s="106">
        <v>11.320042764605999</v>
      </c>
      <c r="M271" s="106">
        <v>63.603999999999999</v>
      </c>
    </row>
    <row r="272" spans="1:13" x14ac:dyDescent="0.45">
      <c r="A272" s="4" t="s">
        <v>415</v>
      </c>
      <c r="B272" s="4">
        <v>2023</v>
      </c>
      <c r="C272" s="5">
        <v>44982</v>
      </c>
      <c r="D272" s="4" t="s">
        <v>72</v>
      </c>
      <c r="E272" s="4" t="s">
        <v>54</v>
      </c>
      <c r="F272" s="4" t="s">
        <v>44</v>
      </c>
      <c r="G272" s="13">
        <f>(C272-VLOOKUP(E272,Riders!$A$2:$C$4001,2,FALSE))/365</f>
        <v>25.676712328767124</v>
      </c>
      <c r="H272" s="4">
        <v>34</v>
      </c>
      <c r="I272">
        <v>5.569</v>
      </c>
      <c r="J272" s="106">
        <v>5.7629797913027057</v>
      </c>
      <c r="K272" s="35">
        <f t="shared" si="11"/>
        <v>0.19397979130270571</v>
      </c>
      <c r="L272" s="106">
        <v>11.331979791302706</v>
      </c>
      <c r="M272" s="106">
        <v>63.536999999999999</v>
      </c>
    </row>
    <row r="273" spans="1:13" x14ac:dyDescent="0.45">
      <c r="A273" s="4" t="s">
        <v>415</v>
      </c>
      <c r="B273" s="4">
        <v>2023</v>
      </c>
      <c r="C273" s="5">
        <v>44982</v>
      </c>
      <c r="D273" s="4" t="s">
        <v>72</v>
      </c>
      <c r="E273" s="4" t="s">
        <v>60</v>
      </c>
      <c r="F273" s="4" t="s">
        <v>61</v>
      </c>
      <c r="G273" s="13">
        <f>(C273-VLOOKUP(E273,Riders!$A$2:$C$4001,2,FALSE))/365</f>
        <v>34.613698630136987</v>
      </c>
      <c r="H273" s="4">
        <v>35</v>
      </c>
      <c r="I273">
        <v>5.6050000000000004</v>
      </c>
      <c r="J273" s="106">
        <v>5.8070873024678633</v>
      </c>
      <c r="K273" s="35">
        <f t="shared" si="11"/>
        <v>0.20208730246786288</v>
      </c>
      <c r="L273" s="106">
        <v>11.412087302467864</v>
      </c>
      <c r="M273" s="106">
        <v>63.091000000000001</v>
      </c>
    </row>
    <row r="274" spans="1:13" x14ac:dyDescent="0.45">
      <c r="A274" s="4" t="s">
        <v>415</v>
      </c>
      <c r="B274" s="4">
        <v>2023</v>
      </c>
      <c r="C274" s="5">
        <v>44982</v>
      </c>
      <c r="D274" s="4" t="s">
        <v>72</v>
      </c>
      <c r="E274" s="4" t="s">
        <v>64</v>
      </c>
      <c r="F274" s="4" t="s">
        <v>65</v>
      </c>
      <c r="G274" s="13">
        <f>(C274-VLOOKUP(E274,Riders!$A$2:$C$4001,2,FALSE))/365</f>
        <v>22.175342465753424</v>
      </c>
      <c r="H274" s="4">
        <v>36</v>
      </c>
      <c r="I274">
        <v>5.5949999999999998</v>
      </c>
      <c r="J274" s="106">
        <v>5.8190773620798995</v>
      </c>
      <c r="K274" s="35">
        <f t="shared" si="11"/>
        <v>0.2240773620798997</v>
      </c>
      <c r="L274" s="106">
        <v>11.414077362079899</v>
      </c>
      <c r="M274" s="106">
        <v>63.08</v>
      </c>
    </row>
    <row r="275" spans="1:13" x14ac:dyDescent="0.45">
      <c r="A275" s="4" t="s">
        <v>415</v>
      </c>
      <c r="B275" s="4">
        <v>2023</v>
      </c>
      <c r="C275" s="5">
        <v>44982</v>
      </c>
      <c r="D275" s="4" t="s">
        <v>72</v>
      </c>
      <c r="E275" s="4" t="s">
        <v>157</v>
      </c>
      <c r="F275" s="4" t="s">
        <v>158</v>
      </c>
      <c r="G275" s="13">
        <f>(C275-VLOOKUP(E275,Riders!$A$2:$C$4001,2,FALSE))/365</f>
        <v>25.936986301369863</v>
      </c>
      <c r="H275" s="4">
        <v>37</v>
      </c>
      <c r="I275">
        <v>5.6509999999999998</v>
      </c>
      <c r="J275" s="106">
        <v>5.8540894041322442</v>
      </c>
      <c r="K275" s="35">
        <f t="shared" si="11"/>
        <v>0.20308940413224441</v>
      </c>
      <c r="L275" s="106">
        <v>11.505089404132244</v>
      </c>
      <c r="M275" s="106">
        <v>62.581000000000003</v>
      </c>
    </row>
    <row r="276" spans="1:13" x14ac:dyDescent="0.45">
      <c r="A276" s="4" t="s">
        <v>415</v>
      </c>
      <c r="B276" s="4">
        <v>2023</v>
      </c>
      <c r="C276" s="5">
        <v>44982</v>
      </c>
      <c r="D276" s="4" t="s">
        <v>72</v>
      </c>
      <c r="E276" s="4" t="s">
        <v>650</v>
      </c>
      <c r="F276" s="4" t="s">
        <v>186</v>
      </c>
      <c r="G276" s="13">
        <f>(C276-VLOOKUP(E276,Riders!$A$2:$C$4001,2,FALSE))/365</f>
        <v>20.769863013698629</v>
      </c>
      <c r="H276" s="4">
        <v>38</v>
      </c>
      <c r="I276">
        <v>5.6269999999999998</v>
      </c>
      <c r="J276" s="106">
        <v>5.8780894041322442</v>
      </c>
      <c r="K276" s="35">
        <f t="shared" si="11"/>
        <v>0.25108940413224445</v>
      </c>
      <c r="L276" s="106">
        <v>11.505089404132244</v>
      </c>
      <c r="M276" s="106">
        <v>62.581000000000003</v>
      </c>
    </row>
    <row r="277" spans="1:13" x14ac:dyDescent="0.45">
      <c r="A277" s="4" t="s">
        <v>415</v>
      </c>
      <c r="B277" s="4">
        <v>2023</v>
      </c>
      <c r="C277" s="5">
        <v>44982</v>
      </c>
      <c r="D277" s="4" t="s">
        <v>72</v>
      </c>
      <c r="E277" s="4" t="s">
        <v>836</v>
      </c>
      <c r="F277" s="4" t="s">
        <v>186</v>
      </c>
      <c r="G277" s="13">
        <f>(C277-VLOOKUP(E277,Riders!$A$2:$C$4001,2,FALSE))/365</f>
        <v>22.210958904109589</v>
      </c>
      <c r="H277" s="4">
        <v>39</v>
      </c>
      <c r="I277">
        <v>5.7030000000000003</v>
      </c>
      <c r="J277" s="106">
        <v>5.9320473481787923</v>
      </c>
      <c r="K277" s="35">
        <f t="shared" si="11"/>
        <v>0.22904734817879202</v>
      </c>
      <c r="L277" s="106">
        <v>11.635047348178793</v>
      </c>
      <c r="M277" s="106">
        <v>61.881999999999998</v>
      </c>
    </row>
    <row r="278" spans="1:13" x14ac:dyDescent="0.45">
      <c r="A278" s="4" t="s">
        <v>415</v>
      </c>
      <c r="B278" s="4">
        <v>2023</v>
      </c>
      <c r="C278" s="5">
        <v>44982</v>
      </c>
      <c r="D278" s="4" t="s">
        <v>72</v>
      </c>
      <c r="E278" s="4" t="s">
        <v>83</v>
      </c>
      <c r="F278" s="4" t="s">
        <v>84</v>
      </c>
      <c r="G278" s="13">
        <f>(C278-VLOOKUP(E278,Riders!$A$2:$C$4001,2,FALSE))/365</f>
        <v>30.44109589041096</v>
      </c>
      <c r="H278" s="4">
        <v>40</v>
      </c>
      <c r="I278">
        <v>5.718</v>
      </c>
      <c r="J278" s="106">
        <v>5.9470195227062845</v>
      </c>
      <c r="K278" s="35">
        <f t="shared" si="11"/>
        <v>0.22901952270628456</v>
      </c>
      <c r="L278" s="106">
        <v>11.665019522706285</v>
      </c>
      <c r="M278" s="106">
        <v>61.722999999999999</v>
      </c>
    </row>
    <row r="279" spans="1:13" x14ac:dyDescent="0.45">
      <c r="A279" s="4" t="s">
        <v>415</v>
      </c>
      <c r="B279" s="4">
        <v>2023</v>
      </c>
      <c r="C279" s="5">
        <v>44982</v>
      </c>
      <c r="D279" s="4" t="s">
        <v>72</v>
      </c>
      <c r="E279" s="4" t="s">
        <v>833</v>
      </c>
      <c r="F279" s="4" t="s">
        <v>158</v>
      </c>
      <c r="G279" s="13">
        <f>(C279-VLOOKUP(E279,Riders!$A$2:$C$4001,2,FALSE))/365</f>
        <v>23.268493150684932</v>
      </c>
      <c r="H279" s="4">
        <v>41</v>
      </c>
      <c r="I279">
        <v>5.7430000000000003</v>
      </c>
      <c r="J279" s="106">
        <v>5.9430351879503984</v>
      </c>
      <c r="K279" s="35">
        <f t="shared" si="11"/>
        <v>0.2000351879503981</v>
      </c>
      <c r="L279" s="106">
        <v>11.686035187950399</v>
      </c>
      <c r="M279" s="106">
        <v>61.612000000000002</v>
      </c>
    </row>
    <row r="280" spans="1:13" x14ac:dyDescent="0.45">
      <c r="A280" s="4" t="s">
        <v>415</v>
      </c>
      <c r="B280" s="4">
        <v>2023</v>
      </c>
      <c r="C280" s="5">
        <v>44982</v>
      </c>
      <c r="D280" s="4" t="s">
        <v>72</v>
      </c>
      <c r="E280" s="4" t="s">
        <v>834</v>
      </c>
      <c r="F280" s="4" t="s">
        <v>145</v>
      </c>
      <c r="G280" s="13">
        <f>(C280-VLOOKUP(E280,Riders!$A$2:$C$4001,2,FALSE))/365</f>
        <v>22.698630136986303</v>
      </c>
      <c r="H280" s="4">
        <v>42</v>
      </c>
      <c r="I280">
        <v>5.8029999999999999</v>
      </c>
      <c r="J280" s="106">
        <v>6.0680017806502677</v>
      </c>
      <c r="K280" s="35">
        <f t="shared" si="11"/>
        <v>0.2650017806502678</v>
      </c>
      <c r="L280" s="106">
        <v>11.871001780650268</v>
      </c>
      <c r="M280" s="106">
        <v>60.652000000000001</v>
      </c>
    </row>
    <row r="281" spans="1:13" x14ac:dyDescent="0.45">
      <c r="A281" s="4" t="s">
        <v>415</v>
      </c>
      <c r="B281" s="4">
        <v>2023</v>
      </c>
      <c r="C281" s="5">
        <v>44982</v>
      </c>
      <c r="D281" s="4" t="s">
        <v>72</v>
      </c>
      <c r="E281" s="4" t="s">
        <v>837</v>
      </c>
      <c r="F281" s="4" t="s">
        <v>145</v>
      </c>
      <c r="G281" s="13">
        <f>(C281-VLOOKUP(E281,Riders!$A$2:$C$4001,2,FALSE))/365</f>
        <v>21.931506849315067</v>
      </c>
      <c r="H281" s="4">
        <v>43</v>
      </c>
      <c r="I281">
        <v>5.9610000000000003</v>
      </c>
      <c r="J281" s="106">
        <v>5.9779125640472905</v>
      </c>
      <c r="K281" s="35">
        <f t="shared" si="11"/>
        <v>1.6912564047290246E-2</v>
      </c>
      <c r="L281" s="106">
        <v>11.938912564047291</v>
      </c>
      <c r="M281" s="106">
        <v>60.307000000000002</v>
      </c>
    </row>
    <row r="282" spans="1:13" x14ac:dyDescent="0.45">
      <c r="A282" s="11" t="s">
        <v>12</v>
      </c>
      <c r="B282" s="11">
        <v>2022</v>
      </c>
      <c r="C282" s="21">
        <v>44847</v>
      </c>
      <c r="D282" s="11" t="s">
        <v>13</v>
      </c>
      <c r="E282" s="1" t="s">
        <v>14</v>
      </c>
      <c r="F282" s="1" t="s">
        <v>15</v>
      </c>
      <c r="G282" s="12">
        <f>(C282-VLOOKUP(E282,Riders!$A$2:$C$213,2,FALSE))/365</f>
        <v>22.780821917808218</v>
      </c>
      <c r="H282" s="1">
        <v>1</v>
      </c>
      <c r="I282" s="47">
        <v>5.1029999999999998</v>
      </c>
      <c r="J282" s="47">
        <f t="shared" ref="J282:J315" si="13">L282-I282</f>
        <v>5.2539999999999996</v>
      </c>
      <c r="K282" s="35">
        <f t="shared" si="11"/>
        <v>0.1509999999999998</v>
      </c>
      <c r="L282" s="47">
        <v>10.356999999999999</v>
      </c>
      <c r="M282" s="65">
        <v>69.518000000000001</v>
      </c>
    </row>
    <row r="283" spans="1:13" x14ac:dyDescent="0.45">
      <c r="A283" s="11" t="s">
        <v>12</v>
      </c>
      <c r="B283" s="11">
        <v>2022</v>
      </c>
      <c r="C283" s="21">
        <v>44847</v>
      </c>
      <c r="D283" s="11" t="s">
        <v>13</v>
      </c>
      <c r="E283" s="1" t="s">
        <v>16</v>
      </c>
      <c r="F283" s="1" t="s">
        <v>17</v>
      </c>
      <c r="G283" s="12">
        <f>(C283-VLOOKUP(E283,Riders!$A$2:$C$213,2,FALSE))/365</f>
        <v>23.479452054794521</v>
      </c>
      <c r="H283" s="1">
        <v>2</v>
      </c>
      <c r="I283" s="47">
        <v>5.1340000000000003</v>
      </c>
      <c r="J283" s="47">
        <f t="shared" si="13"/>
        <v>5.2669999999999995</v>
      </c>
      <c r="K283" s="35">
        <f t="shared" si="11"/>
        <v>0.13299999999999912</v>
      </c>
      <c r="L283" s="47">
        <v>10.401</v>
      </c>
      <c r="M283" s="65">
        <v>69.224000000000004</v>
      </c>
    </row>
    <row r="284" spans="1:13" x14ac:dyDescent="0.45">
      <c r="A284" s="11" t="s">
        <v>12</v>
      </c>
      <c r="B284" s="11">
        <v>2022</v>
      </c>
      <c r="C284" s="21">
        <v>44847</v>
      </c>
      <c r="D284" s="11" t="s">
        <v>13</v>
      </c>
      <c r="E284" s="1" t="s">
        <v>18</v>
      </c>
      <c r="F284" s="1" t="s">
        <v>19</v>
      </c>
      <c r="G284" s="12">
        <f>(C284-VLOOKUP(E284,Riders!$A$2:$C$213,2,FALSE))/365</f>
        <v>24.391780821917809</v>
      </c>
      <c r="H284" s="1">
        <v>3</v>
      </c>
      <c r="I284" s="47">
        <v>5.1470000000000002</v>
      </c>
      <c r="J284" s="47">
        <f t="shared" si="13"/>
        <v>5.2690000000000001</v>
      </c>
      <c r="K284" s="35">
        <f t="shared" si="11"/>
        <v>0.12199999999999989</v>
      </c>
      <c r="L284" s="47">
        <v>10.416</v>
      </c>
      <c r="M284" s="65">
        <v>69.123999999999995</v>
      </c>
    </row>
    <row r="285" spans="1:13" x14ac:dyDescent="0.45">
      <c r="A285" s="11" t="s">
        <v>12</v>
      </c>
      <c r="B285" s="11">
        <v>2022</v>
      </c>
      <c r="C285" s="21">
        <v>44847</v>
      </c>
      <c r="D285" s="11" t="s">
        <v>13</v>
      </c>
      <c r="E285" s="1" t="s">
        <v>20</v>
      </c>
      <c r="F285" s="1" t="s">
        <v>21</v>
      </c>
      <c r="G285" s="12">
        <f>(C285-VLOOKUP(E285,Riders!$A$2:$C$213,2,FALSE))/365</f>
        <v>27.18904109589041</v>
      </c>
      <c r="H285" s="1">
        <v>4</v>
      </c>
      <c r="I285" s="47">
        <v>5.1680000000000001</v>
      </c>
      <c r="J285" s="47">
        <f t="shared" si="13"/>
        <v>5.3150000000000004</v>
      </c>
      <c r="K285" s="35">
        <f t="shared" si="11"/>
        <v>0.14700000000000024</v>
      </c>
      <c r="L285" s="47">
        <v>10.483000000000001</v>
      </c>
      <c r="M285" s="65">
        <v>68.683000000000007</v>
      </c>
    </row>
    <row r="286" spans="1:13" x14ac:dyDescent="0.45">
      <c r="A286" s="11" t="s">
        <v>12</v>
      </c>
      <c r="B286" s="11">
        <v>2022</v>
      </c>
      <c r="C286" s="21">
        <v>44847</v>
      </c>
      <c r="D286" s="11" t="s">
        <v>13</v>
      </c>
      <c r="E286" s="1" t="s">
        <v>22</v>
      </c>
      <c r="F286" s="1" t="s">
        <v>15</v>
      </c>
      <c r="G286" s="12">
        <f>(C286-VLOOKUP(E286,Riders!$A$2:$C$213,2,FALSE))/365</f>
        <v>24.761643835616439</v>
      </c>
      <c r="H286" s="1">
        <v>5</v>
      </c>
      <c r="I286" s="47">
        <v>5.1639999999999997</v>
      </c>
      <c r="J286" s="47">
        <f t="shared" si="13"/>
        <v>5.3250000000000011</v>
      </c>
      <c r="K286" s="35">
        <f t="shared" si="11"/>
        <v>0.16100000000000136</v>
      </c>
      <c r="L286" s="47">
        <v>10.489000000000001</v>
      </c>
      <c r="M286" s="65">
        <v>68.643000000000001</v>
      </c>
    </row>
    <row r="287" spans="1:13" x14ac:dyDescent="0.45">
      <c r="A287" s="11" t="s">
        <v>12</v>
      </c>
      <c r="B287" s="11">
        <v>2022</v>
      </c>
      <c r="C287" s="21">
        <v>44847</v>
      </c>
      <c r="D287" s="11" t="s">
        <v>13</v>
      </c>
      <c r="E287" s="1" t="s">
        <v>23</v>
      </c>
      <c r="F287" s="1" t="s">
        <v>15</v>
      </c>
      <c r="G287" s="12">
        <f>(C287-VLOOKUP(E287,Riders!$A$2:$C$213,2,FALSE))/365</f>
        <v>25.087671232876712</v>
      </c>
      <c r="H287" s="1">
        <v>6</v>
      </c>
      <c r="I287" s="47">
        <v>5.18</v>
      </c>
      <c r="J287" s="47">
        <f t="shared" si="13"/>
        <v>5.3109999999999999</v>
      </c>
      <c r="K287" s="35">
        <f t="shared" si="11"/>
        <v>0.13100000000000023</v>
      </c>
      <c r="L287" s="47">
        <v>10.491</v>
      </c>
      <c r="M287" s="65">
        <v>68.63</v>
      </c>
    </row>
    <row r="288" spans="1:13" x14ac:dyDescent="0.45">
      <c r="A288" s="11" t="s">
        <v>12</v>
      </c>
      <c r="B288" s="11">
        <v>2022</v>
      </c>
      <c r="C288" s="21">
        <v>44847</v>
      </c>
      <c r="D288" s="11" t="s">
        <v>13</v>
      </c>
      <c r="E288" s="1" t="s">
        <v>24</v>
      </c>
      <c r="F288" s="1" t="s">
        <v>25</v>
      </c>
      <c r="G288" s="12">
        <f>(C288-VLOOKUP(E288,Riders!$A$2:$C$213,2,FALSE))/365</f>
        <v>24.123287671232877</v>
      </c>
      <c r="H288" s="1">
        <v>7</v>
      </c>
      <c r="I288" s="47">
        <v>5.15</v>
      </c>
      <c r="J288" s="47">
        <f t="shared" si="13"/>
        <v>5.3420000000000005</v>
      </c>
      <c r="K288" s="35">
        <f t="shared" si="11"/>
        <v>0.19200000000000017</v>
      </c>
      <c r="L288" s="47">
        <v>10.492000000000001</v>
      </c>
      <c r="M288" s="65">
        <v>68.623999999999995</v>
      </c>
    </row>
    <row r="289" spans="1:13" x14ac:dyDescent="0.45">
      <c r="A289" s="11" t="s">
        <v>12</v>
      </c>
      <c r="B289" s="11">
        <v>2022</v>
      </c>
      <c r="C289" s="21">
        <v>44847</v>
      </c>
      <c r="D289" s="11" t="s">
        <v>13</v>
      </c>
      <c r="E289" s="1" t="s">
        <v>26</v>
      </c>
      <c r="F289" s="1" t="s">
        <v>27</v>
      </c>
      <c r="G289" s="12">
        <f>(C289-VLOOKUP(E289,Riders!$A$2:$C$213,2,FALSE))/365</f>
        <v>24.394520547945206</v>
      </c>
      <c r="H289" s="1">
        <v>8</v>
      </c>
      <c r="I289" s="47">
        <v>5.1929999999999996</v>
      </c>
      <c r="J289" s="47">
        <f t="shared" si="13"/>
        <v>5.3659999999999997</v>
      </c>
      <c r="K289" s="35">
        <f t="shared" si="11"/>
        <v>0.17300000000000004</v>
      </c>
      <c r="L289" s="47">
        <v>10.558999999999999</v>
      </c>
      <c r="M289" s="65">
        <v>68.188000000000002</v>
      </c>
    </row>
    <row r="290" spans="1:13" x14ac:dyDescent="0.45">
      <c r="A290" s="11" t="s">
        <v>12</v>
      </c>
      <c r="B290" s="11">
        <v>2022</v>
      </c>
      <c r="C290" s="21">
        <v>44847</v>
      </c>
      <c r="D290" s="11" t="s">
        <v>13</v>
      </c>
      <c r="E290" s="1" t="s">
        <v>28</v>
      </c>
      <c r="F290" s="1" t="s">
        <v>29</v>
      </c>
      <c r="G290" s="12">
        <f>(C290-VLOOKUP(E290,Riders!$A$2:$C$213,2,FALSE))/365</f>
        <v>22.8</v>
      </c>
      <c r="H290" s="1">
        <v>9</v>
      </c>
      <c r="I290" s="47">
        <v>5.18</v>
      </c>
      <c r="J290" s="47">
        <f t="shared" si="13"/>
        <v>5.3940000000000001</v>
      </c>
      <c r="K290" s="35">
        <f t="shared" si="11"/>
        <v>0.21400000000000041</v>
      </c>
      <c r="L290" s="47">
        <v>10.574</v>
      </c>
      <c r="M290" s="65">
        <v>68.091999999999999</v>
      </c>
    </row>
    <row r="291" spans="1:13" x14ac:dyDescent="0.45">
      <c r="A291" s="11" t="s">
        <v>12</v>
      </c>
      <c r="B291" s="11">
        <v>2022</v>
      </c>
      <c r="C291" s="21">
        <v>44847</v>
      </c>
      <c r="D291" s="11" t="s">
        <v>13</v>
      </c>
      <c r="E291" s="1" t="s">
        <v>30</v>
      </c>
      <c r="F291" s="1" t="s">
        <v>31</v>
      </c>
      <c r="G291" s="12">
        <f>(C291-VLOOKUP(E291,Riders!$A$2:$C$213,2,FALSE))/365</f>
        <v>26.493150684931507</v>
      </c>
      <c r="H291" s="1">
        <v>10</v>
      </c>
      <c r="I291" s="47">
        <v>5.2249999999999996</v>
      </c>
      <c r="J291" s="47">
        <f t="shared" si="13"/>
        <v>5.3710000000000004</v>
      </c>
      <c r="K291" s="35">
        <f t="shared" si="11"/>
        <v>0.1460000000000008</v>
      </c>
      <c r="L291" s="47">
        <v>10.596</v>
      </c>
      <c r="M291" s="65">
        <v>67.95</v>
      </c>
    </row>
    <row r="292" spans="1:13" x14ac:dyDescent="0.45">
      <c r="A292" s="11" t="s">
        <v>12</v>
      </c>
      <c r="B292" s="11">
        <v>2022</v>
      </c>
      <c r="C292" s="21">
        <v>44847</v>
      </c>
      <c r="D292" s="11" t="s">
        <v>13</v>
      </c>
      <c r="E292" s="1" t="s">
        <v>32</v>
      </c>
      <c r="F292" s="1" t="s">
        <v>17</v>
      </c>
      <c r="G292" s="12">
        <f>(C292-VLOOKUP(E292,Riders!$A$2:$C$213,2,FALSE))/365</f>
        <v>20.219178082191782</v>
      </c>
      <c r="H292" s="1">
        <v>11</v>
      </c>
      <c r="I292" s="47">
        <v>5.2060000000000004</v>
      </c>
      <c r="J292" s="47">
        <f t="shared" si="13"/>
        <v>5.3929999999999998</v>
      </c>
      <c r="K292" s="35">
        <f t="shared" si="11"/>
        <v>0.18699999999999939</v>
      </c>
      <c r="L292" s="47">
        <v>10.599</v>
      </c>
      <c r="M292" s="65">
        <v>67.930999999999997</v>
      </c>
    </row>
    <row r="293" spans="1:13" x14ac:dyDescent="0.45">
      <c r="A293" s="11" t="s">
        <v>12</v>
      </c>
      <c r="B293" s="11">
        <v>2022</v>
      </c>
      <c r="C293" s="21">
        <v>44847</v>
      </c>
      <c r="D293" s="11" t="s">
        <v>13</v>
      </c>
      <c r="E293" s="1" t="s">
        <v>33</v>
      </c>
      <c r="F293" s="1" t="s">
        <v>27</v>
      </c>
      <c r="G293" s="12">
        <f>(C293-VLOOKUP(E293,Riders!$A$2:$C$213,2,FALSE))/365</f>
        <v>28.898630136986302</v>
      </c>
      <c r="H293" s="1">
        <v>12</v>
      </c>
      <c r="I293" s="47">
        <v>5.24</v>
      </c>
      <c r="J293" s="47">
        <f t="shared" si="13"/>
        <v>5.3669999999999991</v>
      </c>
      <c r="K293" s="35">
        <f t="shared" si="11"/>
        <v>0.12699999999999889</v>
      </c>
      <c r="L293" s="47">
        <v>10.606999999999999</v>
      </c>
      <c r="M293" s="65">
        <v>67.88</v>
      </c>
    </row>
    <row r="294" spans="1:13" x14ac:dyDescent="0.45">
      <c r="A294" s="11" t="s">
        <v>12</v>
      </c>
      <c r="B294" s="11">
        <v>2022</v>
      </c>
      <c r="C294" s="21">
        <v>44847</v>
      </c>
      <c r="D294" s="11" t="s">
        <v>13</v>
      </c>
      <c r="E294" s="1" t="s">
        <v>34</v>
      </c>
      <c r="F294" s="1" t="s">
        <v>19</v>
      </c>
      <c r="G294" s="12">
        <f>(C294-VLOOKUP(E294,Riders!$A$2:$C$213,2,FALSE))/365</f>
        <v>35.200000000000003</v>
      </c>
      <c r="H294" s="1">
        <v>13</v>
      </c>
      <c r="I294" s="47">
        <v>5.2329999999999997</v>
      </c>
      <c r="J294" s="47">
        <f t="shared" si="13"/>
        <v>5.4029999999999996</v>
      </c>
      <c r="K294" s="35">
        <f t="shared" si="11"/>
        <v>0.16999999999999993</v>
      </c>
      <c r="L294" s="47">
        <v>10.635999999999999</v>
      </c>
      <c r="M294" s="65">
        <v>67.694999999999993</v>
      </c>
    </row>
    <row r="295" spans="1:13" x14ac:dyDescent="0.45">
      <c r="A295" s="11" t="s">
        <v>12</v>
      </c>
      <c r="B295" s="11">
        <v>2022</v>
      </c>
      <c r="C295" s="21">
        <v>44847</v>
      </c>
      <c r="D295" s="11" t="s">
        <v>13</v>
      </c>
      <c r="E295" s="1" t="s">
        <v>35</v>
      </c>
      <c r="F295" s="1" t="s">
        <v>36</v>
      </c>
      <c r="G295" s="12">
        <f>(C295-VLOOKUP(E295,Riders!$A$2:$C$213,2,FALSE))/365</f>
        <v>24.517808219178082</v>
      </c>
      <c r="H295" s="1">
        <v>14</v>
      </c>
      <c r="I295" s="47">
        <v>5.2930000000000001</v>
      </c>
      <c r="J295" s="47">
        <f t="shared" si="13"/>
        <v>5.3839999999999995</v>
      </c>
      <c r="K295" s="35">
        <f t="shared" si="11"/>
        <v>9.0999999999999304E-2</v>
      </c>
      <c r="L295" s="47">
        <v>10.677</v>
      </c>
      <c r="M295" s="65">
        <v>67.435000000000002</v>
      </c>
    </row>
    <row r="296" spans="1:13" x14ac:dyDescent="0.45">
      <c r="A296" s="11" t="s">
        <v>12</v>
      </c>
      <c r="B296" s="11">
        <v>2022</v>
      </c>
      <c r="C296" s="21">
        <v>44847</v>
      </c>
      <c r="D296" s="11" t="s">
        <v>13</v>
      </c>
      <c r="E296" s="1" t="s">
        <v>37</v>
      </c>
      <c r="F296" s="1" t="s">
        <v>38</v>
      </c>
      <c r="G296" s="12">
        <f>(C296-VLOOKUP(E296,Riders!$A$2:$C$213,2,FALSE))/365</f>
        <v>17.512328767123286</v>
      </c>
      <c r="H296" s="1">
        <v>15</v>
      </c>
      <c r="I296" s="47">
        <v>5.298</v>
      </c>
      <c r="J296" s="47">
        <f t="shared" si="13"/>
        <v>5.3989999999999991</v>
      </c>
      <c r="K296" s="35">
        <f t="shared" si="11"/>
        <v>0.10099999999999909</v>
      </c>
      <c r="L296" s="47">
        <v>10.696999999999999</v>
      </c>
      <c r="M296" s="65">
        <v>67.308999999999997</v>
      </c>
    </row>
    <row r="297" spans="1:13" x14ac:dyDescent="0.45">
      <c r="A297" s="11" t="s">
        <v>12</v>
      </c>
      <c r="B297" s="11">
        <v>2022</v>
      </c>
      <c r="C297" s="21">
        <v>44847</v>
      </c>
      <c r="D297" s="11" t="s">
        <v>13</v>
      </c>
      <c r="E297" s="1" t="s">
        <v>39</v>
      </c>
      <c r="F297" s="1" t="s">
        <v>40</v>
      </c>
      <c r="G297" s="12">
        <f>(C297-VLOOKUP(E297,Riders!$A$2:$C$213,2,FALSE))/365</f>
        <v>28.175342465753424</v>
      </c>
      <c r="H297" s="1">
        <v>16</v>
      </c>
      <c r="I297" s="47">
        <v>5.2889999999999997</v>
      </c>
      <c r="J297" s="47">
        <f t="shared" si="13"/>
        <v>5.4450000000000003</v>
      </c>
      <c r="K297" s="35">
        <f t="shared" ref="K297:K360" si="14">J297-I297</f>
        <v>0.15600000000000058</v>
      </c>
      <c r="L297" s="47">
        <v>10.734</v>
      </c>
      <c r="M297" s="65">
        <v>67.076999999999998</v>
      </c>
    </row>
    <row r="298" spans="1:13" x14ac:dyDescent="0.45">
      <c r="A298" s="11" t="s">
        <v>12</v>
      </c>
      <c r="B298" s="11">
        <v>2022</v>
      </c>
      <c r="C298" s="21">
        <v>44847</v>
      </c>
      <c r="D298" s="11" t="s">
        <v>13</v>
      </c>
      <c r="E298" s="1" t="s">
        <v>41</v>
      </c>
      <c r="F298" s="1" t="s">
        <v>27</v>
      </c>
      <c r="G298" s="12">
        <f>(C298-VLOOKUP(E298,Riders!$A$2:$C$213,2,FALSE))/365</f>
        <v>26.994520547945207</v>
      </c>
      <c r="H298" s="1">
        <v>17</v>
      </c>
      <c r="I298" s="47">
        <v>5.3179999999999996</v>
      </c>
      <c r="J298" s="47">
        <f t="shared" si="13"/>
        <v>5.5020000000000007</v>
      </c>
      <c r="K298" s="35">
        <f t="shared" si="14"/>
        <v>0.18400000000000105</v>
      </c>
      <c r="L298" s="47">
        <v>10.82</v>
      </c>
      <c r="M298" s="65">
        <v>66.543000000000006</v>
      </c>
    </row>
    <row r="299" spans="1:13" x14ac:dyDescent="0.45">
      <c r="A299" s="11" t="s">
        <v>12</v>
      </c>
      <c r="B299" s="11">
        <v>2022</v>
      </c>
      <c r="C299" s="21">
        <v>44847</v>
      </c>
      <c r="D299" s="11" t="s">
        <v>13</v>
      </c>
      <c r="E299" s="1" t="s">
        <v>42</v>
      </c>
      <c r="F299" s="1" t="s">
        <v>40</v>
      </c>
      <c r="G299" s="12">
        <f>(C299-VLOOKUP(E299,Riders!$A$2:$C$213,2,FALSE))/365</f>
        <v>23.865753424657534</v>
      </c>
      <c r="H299" s="1">
        <v>18</v>
      </c>
      <c r="I299" s="47">
        <v>5.33</v>
      </c>
      <c r="J299" s="47">
        <f t="shared" si="13"/>
        <v>5.5190000000000001</v>
      </c>
      <c r="K299" s="35">
        <f t="shared" si="14"/>
        <v>0.18900000000000006</v>
      </c>
      <c r="L299" s="47">
        <v>10.849</v>
      </c>
      <c r="M299" s="65">
        <v>66.366</v>
      </c>
    </row>
    <row r="300" spans="1:13" x14ac:dyDescent="0.45">
      <c r="A300" s="11" t="s">
        <v>12</v>
      </c>
      <c r="B300" s="11">
        <v>2022</v>
      </c>
      <c r="C300" s="21">
        <v>44847</v>
      </c>
      <c r="D300" s="11" t="s">
        <v>13</v>
      </c>
      <c r="E300" s="1" t="s">
        <v>43</v>
      </c>
      <c r="F300" s="1" t="s">
        <v>44</v>
      </c>
      <c r="G300" s="12">
        <f>(C300-VLOOKUP(E300,Riders!$A$2:$C$213,2,FALSE))/365</f>
        <v>29.901369863013699</v>
      </c>
      <c r="H300" s="1">
        <v>19</v>
      </c>
      <c r="I300" s="47">
        <v>5.3639999999999999</v>
      </c>
      <c r="J300" s="47">
        <f t="shared" si="13"/>
        <v>5.4899999999999993</v>
      </c>
      <c r="K300" s="35">
        <f t="shared" si="14"/>
        <v>0.12599999999999945</v>
      </c>
      <c r="L300" s="47">
        <v>10.853999999999999</v>
      </c>
      <c r="M300" s="65">
        <v>66.334999999999994</v>
      </c>
    </row>
    <row r="301" spans="1:13" x14ac:dyDescent="0.45">
      <c r="A301" s="11" t="s">
        <v>12</v>
      </c>
      <c r="B301" s="11">
        <v>2022</v>
      </c>
      <c r="C301" s="21">
        <v>44847</v>
      </c>
      <c r="D301" s="11" t="s">
        <v>13</v>
      </c>
      <c r="E301" s="1" t="s">
        <v>45</v>
      </c>
      <c r="F301" s="1" t="s">
        <v>40</v>
      </c>
      <c r="G301" s="12">
        <f>(C301-VLOOKUP(E301,Riders!$A$2:$C$213,2,FALSE))/365</f>
        <v>31.641095890410959</v>
      </c>
      <c r="H301" s="1">
        <v>20</v>
      </c>
      <c r="I301" s="47">
        <v>5.3639999999999999</v>
      </c>
      <c r="J301" s="47">
        <f t="shared" si="13"/>
        <v>5.5480000000000009</v>
      </c>
      <c r="K301" s="35">
        <f t="shared" si="14"/>
        <v>0.18400000000000105</v>
      </c>
      <c r="L301" s="47">
        <v>10.912000000000001</v>
      </c>
      <c r="M301" s="65">
        <v>65.981999999999999</v>
      </c>
    </row>
    <row r="302" spans="1:13" x14ac:dyDescent="0.45">
      <c r="A302" s="11" t="s">
        <v>12</v>
      </c>
      <c r="B302" s="11">
        <v>2022</v>
      </c>
      <c r="C302" s="21">
        <v>44847</v>
      </c>
      <c r="D302" s="11" t="s">
        <v>13</v>
      </c>
      <c r="E302" s="1" t="s">
        <v>46</v>
      </c>
      <c r="F302" s="1" t="s">
        <v>47</v>
      </c>
      <c r="G302" s="12">
        <f>(C302-VLOOKUP(E302,Riders!$A$2:$C$213,2,FALSE))/365</f>
        <v>22.326027397260273</v>
      </c>
      <c r="H302" s="1">
        <v>21</v>
      </c>
      <c r="I302" s="47">
        <v>5.3849999999999998</v>
      </c>
      <c r="J302" s="47">
        <f t="shared" si="13"/>
        <v>5.5410000000000004</v>
      </c>
      <c r="K302" s="35">
        <f t="shared" si="14"/>
        <v>0.15600000000000058</v>
      </c>
      <c r="L302" s="47">
        <v>10.926</v>
      </c>
      <c r="M302" s="65">
        <v>65.897999999999996</v>
      </c>
    </row>
    <row r="303" spans="1:13" x14ac:dyDescent="0.45">
      <c r="A303" s="11" t="s">
        <v>12</v>
      </c>
      <c r="B303" s="11">
        <v>2022</v>
      </c>
      <c r="C303" s="21">
        <v>44847</v>
      </c>
      <c r="D303" s="11" t="s">
        <v>13</v>
      </c>
      <c r="E303" s="3" t="s">
        <v>48</v>
      </c>
      <c r="F303" s="1" t="s">
        <v>49</v>
      </c>
      <c r="G303" s="12" t="e">
        <f>(C303-VLOOKUP(E303,Riders!$A$2:$C$213,2,FALSE))/365</f>
        <v>#N/A</v>
      </c>
      <c r="H303" s="1">
        <v>22</v>
      </c>
      <c r="I303" s="47">
        <v>5.3860000000000001</v>
      </c>
      <c r="J303" s="47">
        <f t="shared" si="13"/>
        <v>5.5539999999999994</v>
      </c>
      <c r="K303" s="35">
        <f t="shared" si="14"/>
        <v>0.16799999999999926</v>
      </c>
      <c r="L303" s="47">
        <v>10.94</v>
      </c>
      <c r="M303" s="65">
        <v>65.813999999999993</v>
      </c>
    </row>
    <row r="304" spans="1:13" x14ac:dyDescent="0.45">
      <c r="A304" s="11" t="s">
        <v>12</v>
      </c>
      <c r="B304" s="11">
        <v>2022</v>
      </c>
      <c r="C304" s="21">
        <v>44847</v>
      </c>
      <c r="D304" s="11" t="s">
        <v>13</v>
      </c>
      <c r="E304" s="1" t="s">
        <v>50</v>
      </c>
      <c r="F304" s="1" t="s">
        <v>51</v>
      </c>
      <c r="G304" s="12">
        <f>(C304-VLOOKUP(E304,Riders!$A$2:$C$213,2,FALSE))/365</f>
        <v>26.021917808219179</v>
      </c>
      <c r="H304" s="1">
        <v>23</v>
      </c>
      <c r="I304" s="47">
        <v>5.3949999999999996</v>
      </c>
      <c r="J304" s="47">
        <f t="shared" si="13"/>
        <v>5.58</v>
      </c>
      <c r="K304" s="35">
        <f t="shared" si="14"/>
        <v>0.1850000000000005</v>
      </c>
      <c r="L304" s="47">
        <v>10.975</v>
      </c>
      <c r="M304" s="65">
        <v>65.603999999999999</v>
      </c>
    </row>
    <row r="305" spans="1:13" x14ac:dyDescent="0.45">
      <c r="A305" s="11" t="s">
        <v>12</v>
      </c>
      <c r="B305" s="11">
        <v>2022</v>
      </c>
      <c r="C305" s="21">
        <v>44847</v>
      </c>
      <c r="D305" s="11" t="s">
        <v>13</v>
      </c>
      <c r="E305" s="1" t="s">
        <v>52</v>
      </c>
      <c r="F305" s="1" t="s">
        <v>53</v>
      </c>
      <c r="G305" s="12">
        <f>(C305-VLOOKUP(E305,Riders!$A$2:$C$213,2,FALSE))/365</f>
        <v>25.594520547945205</v>
      </c>
      <c r="H305" s="1">
        <v>24</v>
      </c>
      <c r="I305" s="47">
        <v>5.3680000000000003</v>
      </c>
      <c r="J305" s="47">
        <f t="shared" si="13"/>
        <v>5.6419999999999995</v>
      </c>
      <c r="K305" s="35">
        <f t="shared" si="14"/>
        <v>0.27399999999999913</v>
      </c>
      <c r="L305" s="47">
        <v>11.01</v>
      </c>
      <c r="M305" s="65">
        <v>65.394999999999996</v>
      </c>
    </row>
    <row r="306" spans="1:13" x14ac:dyDescent="0.45">
      <c r="A306" s="11" t="s">
        <v>12</v>
      </c>
      <c r="B306" s="11">
        <v>2022</v>
      </c>
      <c r="C306" s="21">
        <v>44847</v>
      </c>
      <c r="D306" s="11" t="s">
        <v>13</v>
      </c>
      <c r="E306" s="1" t="s">
        <v>54</v>
      </c>
      <c r="F306" s="1" t="s">
        <v>44</v>
      </c>
      <c r="G306" s="12">
        <f>(C306-VLOOKUP(E306,Riders!$A$2:$C$213,2,FALSE))/365</f>
        <v>25.306849315068494</v>
      </c>
      <c r="H306" s="1">
        <v>25</v>
      </c>
      <c r="I306" s="47">
        <v>5.45</v>
      </c>
      <c r="J306" s="47">
        <f t="shared" si="13"/>
        <v>5.6149999999999993</v>
      </c>
      <c r="K306" s="35">
        <f t="shared" si="14"/>
        <v>0.16499999999999915</v>
      </c>
      <c r="L306" s="47">
        <v>11.065</v>
      </c>
      <c r="M306" s="65">
        <v>65.069999999999993</v>
      </c>
    </row>
    <row r="307" spans="1:13" x14ac:dyDescent="0.45">
      <c r="A307" s="11" t="s">
        <v>12</v>
      </c>
      <c r="B307" s="11">
        <v>2022</v>
      </c>
      <c r="C307" s="21">
        <v>44847</v>
      </c>
      <c r="D307" s="11" t="s">
        <v>13</v>
      </c>
      <c r="E307" s="1" t="s">
        <v>55</v>
      </c>
      <c r="F307" s="1" t="s">
        <v>56</v>
      </c>
      <c r="G307" s="12">
        <f>(C307-VLOOKUP(E307,Riders!$A$2:$C$213,2,FALSE))/365</f>
        <v>33.452054794520549</v>
      </c>
      <c r="H307" s="1">
        <v>26</v>
      </c>
      <c r="I307" s="47">
        <v>5.4109999999999996</v>
      </c>
      <c r="J307" s="47">
        <f t="shared" si="13"/>
        <v>5.668000000000001</v>
      </c>
      <c r="K307" s="35">
        <f t="shared" si="14"/>
        <v>0.25700000000000145</v>
      </c>
      <c r="L307" s="47">
        <v>11.079000000000001</v>
      </c>
      <c r="M307" s="65">
        <v>64.988</v>
      </c>
    </row>
    <row r="308" spans="1:13" x14ac:dyDescent="0.45">
      <c r="A308" s="11" t="s">
        <v>12</v>
      </c>
      <c r="B308" s="11">
        <v>2022</v>
      </c>
      <c r="C308" s="21">
        <v>44847</v>
      </c>
      <c r="D308" s="11" t="s">
        <v>13</v>
      </c>
      <c r="E308" s="1" t="s">
        <v>57</v>
      </c>
      <c r="F308" s="1" t="s">
        <v>47</v>
      </c>
      <c r="G308" s="12">
        <f>(C308-VLOOKUP(E308,Riders!$A$2:$C$213,2,FALSE))/365</f>
        <v>22.706849315068492</v>
      </c>
      <c r="H308" s="1">
        <v>27</v>
      </c>
      <c r="I308" s="47">
        <v>5.47</v>
      </c>
      <c r="J308" s="47">
        <f t="shared" si="13"/>
        <v>5.6190000000000007</v>
      </c>
      <c r="K308" s="35">
        <f t="shared" si="14"/>
        <v>0.14900000000000091</v>
      </c>
      <c r="L308" s="47">
        <v>11.089</v>
      </c>
      <c r="M308" s="65">
        <v>64.929000000000002</v>
      </c>
    </row>
    <row r="309" spans="1:13" x14ac:dyDescent="0.45">
      <c r="A309" s="11" t="s">
        <v>12</v>
      </c>
      <c r="B309" s="11">
        <v>2022</v>
      </c>
      <c r="C309" s="21">
        <v>44847</v>
      </c>
      <c r="D309" s="11" t="s">
        <v>13</v>
      </c>
      <c r="E309" s="1" t="s">
        <v>58</v>
      </c>
      <c r="F309" s="1" t="s">
        <v>59</v>
      </c>
      <c r="G309" s="12">
        <f>(C309-VLOOKUP(E309,Riders!$A$2:$C$213,2,FALSE))/365</f>
        <v>24.745205479452054</v>
      </c>
      <c r="H309" s="1">
        <v>28</v>
      </c>
      <c r="I309" s="47">
        <v>5.4619999999999997</v>
      </c>
      <c r="J309" s="47">
        <f t="shared" si="13"/>
        <v>5.6869999999999994</v>
      </c>
      <c r="K309" s="35">
        <f t="shared" si="14"/>
        <v>0.22499999999999964</v>
      </c>
      <c r="L309" s="47">
        <v>11.148999999999999</v>
      </c>
      <c r="M309" s="65">
        <v>64.58</v>
      </c>
    </row>
    <row r="310" spans="1:13" x14ac:dyDescent="0.45">
      <c r="A310" s="11" t="s">
        <v>12</v>
      </c>
      <c r="B310" s="11">
        <v>2022</v>
      </c>
      <c r="C310" s="21">
        <v>44847</v>
      </c>
      <c r="D310" s="11" t="s">
        <v>13</v>
      </c>
      <c r="E310" s="1" t="s">
        <v>60</v>
      </c>
      <c r="F310" s="1" t="s">
        <v>61</v>
      </c>
      <c r="G310" s="12">
        <f>(C310-VLOOKUP(E310,Riders!$A$2:$C$213,2,FALSE))/365</f>
        <v>34.243835616438353</v>
      </c>
      <c r="H310" s="1">
        <v>29</v>
      </c>
      <c r="I310" s="47">
        <v>5.4749999999999996</v>
      </c>
      <c r="J310" s="47">
        <f t="shared" si="13"/>
        <v>5.6780000000000008</v>
      </c>
      <c r="K310" s="35">
        <f t="shared" si="14"/>
        <v>0.20300000000000118</v>
      </c>
      <c r="L310" s="47">
        <v>11.153</v>
      </c>
      <c r="M310" s="65">
        <v>64.557000000000002</v>
      </c>
    </row>
    <row r="311" spans="1:13" x14ac:dyDescent="0.45">
      <c r="A311" s="11" t="s">
        <v>12</v>
      </c>
      <c r="B311" s="11">
        <v>2022</v>
      </c>
      <c r="C311" s="21">
        <v>44847</v>
      </c>
      <c r="D311" s="11" t="s">
        <v>13</v>
      </c>
      <c r="E311" s="1" t="s">
        <v>62</v>
      </c>
      <c r="F311" s="1" t="s">
        <v>63</v>
      </c>
      <c r="G311" s="12">
        <f>(C311-VLOOKUP(E311,Riders!$A$2:$C$213,2,FALSE))/365</f>
        <v>25.18082191780822</v>
      </c>
      <c r="H311" s="1">
        <v>30</v>
      </c>
      <c r="I311" s="47">
        <v>5.4939999999999998</v>
      </c>
      <c r="J311" s="47">
        <f t="shared" si="13"/>
        <v>5.7320000000000011</v>
      </c>
      <c r="K311" s="35">
        <f t="shared" si="14"/>
        <v>0.23800000000000132</v>
      </c>
      <c r="L311" s="47">
        <v>11.226000000000001</v>
      </c>
      <c r="M311" s="65">
        <v>64.137</v>
      </c>
    </row>
    <row r="312" spans="1:13" x14ac:dyDescent="0.45">
      <c r="A312" s="11" t="s">
        <v>12</v>
      </c>
      <c r="B312" s="11">
        <v>2022</v>
      </c>
      <c r="C312" s="21">
        <v>44847</v>
      </c>
      <c r="D312" s="11" t="s">
        <v>13</v>
      </c>
      <c r="E312" s="1" t="s">
        <v>64</v>
      </c>
      <c r="F312" s="1" t="s">
        <v>65</v>
      </c>
      <c r="G312" s="12">
        <f>(C312-VLOOKUP(E312,Riders!$A$2:$C$213,2,FALSE))/365</f>
        <v>21.805479452054794</v>
      </c>
      <c r="H312" s="1">
        <v>31</v>
      </c>
      <c r="I312" s="47">
        <v>5.5579999999999998</v>
      </c>
      <c r="J312" s="47">
        <f t="shared" si="13"/>
        <v>5.7870000000000008</v>
      </c>
      <c r="K312" s="35">
        <f t="shared" si="14"/>
        <v>0.22900000000000098</v>
      </c>
      <c r="L312" s="47">
        <v>11.345000000000001</v>
      </c>
      <c r="M312" s="65">
        <v>63.463999999999999</v>
      </c>
    </row>
    <row r="313" spans="1:13" x14ac:dyDescent="0.45">
      <c r="A313" s="11" t="s">
        <v>12</v>
      </c>
      <c r="B313" s="11">
        <v>2022</v>
      </c>
      <c r="C313" s="21">
        <v>44847</v>
      </c>
      <c r="D313" s="11" t="s">
        <v>13</v>
      </c>
      <c r="E313" s="1" t="s">
        <v>66</v>
      </c>
      <c r="F313" s="1" t="s">
        <v>67</v>
      </c>
      <c r="G313" s="12">
        <f>(C313-VLOOKUP(E313,Riders!$A$2:$C$213,2,FALSE))/365</f>
        <v>19.956164383561642</v>
      </c>
      <c r="H313" s="1">
        <v>32</v>
      </c>
      <c r="I313" s="47">
        <v>5.5839999999999996</v>
      </c>
      <c r="J313" s="47">
        <f t="shared" si="13"/>
        <v>5.8010000000000002</v>
      </c>
      <c r="K313" s="35">
        <f t="shared" si="14"/>
        <v>0.21700000000000053</v>
      </c>
      <c r="L313" s="47">
        <v>11.385</v>
      </c>
      <c r="M313" s="65">
        <v>63.241</v>
      </c>
    </row>
    <row r="314" spans="1:13" x14ac:dyDescent="0.45">
      <c r="A314" s="11" t="s">
        <v>12</v>
      </c>
      <c r="B314" s="11">
        <v>2022</v>
      </c>
      <c r="C314" s="21">
        <v>44847</v>
      </c>
      <c r="D314" s="11" t="s">
        <v>13</v>
      </c>
      <c r="E314" s="1" t="s">
        <v>68</v>
      </c>
      <c r="F314" s="1" t="s">
        <v>67</v>
      </c>
      <c r="G314" s="12">
        <f>(C314-VLOOKUP(E314,Riders!$A$2:$C$213,2,FALSE))/365</f>
        <v>18.980821917808218</v>
      </c>
      <c r="H314" s="1">
        <v>33</v>
      </c>
      <c r="I314" s="47">
        <v>5.7130000000000001</v>
      </c>
      <c r="J314" s="47">
        <f t="shared" si="13"/>
        <v>5.851</v>
      </c>
      <c r="K314" s="35">
        <f t="shared" si="14"/>
        <v>0.1379999999999999</v>
      </c>
      <c r="L314" s="47">
        <v>11.564</v>
      </c>
      <c r="M314" s="65">
        <v>62.262</v>
      </c>
    </row>
    <row r="315" spans="1:13" x14ac:dyDescent="0.45">
      <c r="A315" s="11" t="s">
        <v>12</v>
      </c>
      <c r="B315" s="11">
        <v>2022</v>
      </c>
      <c r="C315" s="21">
        <v>44847</v>
      </c>
      <c r="D315" s="11" t="s">
        <v>13</v>
      </c>
      <c r="E315" s="1" t="s">
        <v>69</v>
      </c>
      <c r="F315" s="1" t="s">
        <v>70</v>
      </c>
      <c r="G315" s="12">
        <f>(C315-VLOOKUP(E315,Riders!$A$2:$C$213,2,FALSE))/365</f>
        <v>29.112328767123287</v>
      </c>
      <c r="H315" s="1">
        <v>34</v>
      </c>
      <c r="I315" s="47">
        <v>6.4779999999999998</v>
      </c>
      <c r="J315" s="47">
        <f t="shared" si="13"/>
        <v>6.4909999999999997</v>
      </c>
      <c r="K315" s="35">
        <f t="shared" si="14"/>
        <v>1.2999999999999901E-2</v>
      </c>
      <c r="L315" s="47">
        <v>12.968999999999999</v>
      </c>
      <c r="M315" s="65">
        <v>55.517000000000003</v>
      </c>
    </row>
    <row r="316" spans="1:13" x14ac:dyDescent="0.45">
      <c r="A316" s="4" t="s">
        <v>71</v>
      </c>
      <c r="B316" s="4">
        <v>2022</v>
      </c>
      <c r="C316" s="5">
        <v>44750</v>
      </c>
      <c r="D316" s="4" t="s">
        <v>72</v>
      </c>
      <c r="E316" s="4" t="s">
        <v>16</v>
      </c>
      <c r="F316" s="4" t="s">
        <v>17</v>
      </c>
      <c r="G316" s="13">
        <f>(C316-VLOOKUP(E316,Riders!$A$2:$C$213,2,FALSE))/365</f>
        <v>23.213698630136985</v>
      </c>
      <c r="H316" s="4">
        <v>1</v>
      </c>
      <c r="I316">
        <v>5.3019999999999996</v>
      </c>
      <c r="J316">
        <v>5.2640000000000002</v>
      </c>
      <c r="K316" s="35">
        <f t="shared" si="14"/>
        <v>-3.7999999999999368E-2</v>
      </c>
      <c r="L316">
        <f t="shared" ref="L316:L341" si="15">I316+J316</f>
        <v>10.565999999999999</v>
      </c>
      <c r="M316" s="106">
        <v>68.143000000000001</v>
      </c>
    </row>
    <row r="317" spans="1:13" x14ac:dyDescent="0.45">
      <c r="A317" s="4" t="s">
        <v>71</v>
      </c>
      <c r="B317" s="4">
        <v>2022</v>
      </c>
      <c r="C317" s="5">
        <v>44750</v>
      </c>
      <c r="D317" s="4" t="s">
        <v>72</v>
      </c>
      <c r="E317" s="4" t="s">
        <v>20</v>
      </c>
      <c r="F317" s="4" t="s">
        <v>21</v>
      </c>
      <c r="G317" s="13">
        <f>(C317-VLOOKUP(E317,Riders!$A$2:$C$213,2,FALSE))/365</f>
        <v>26.923287671232877</v>
      </c>
      <c r="H317" s="4">
        <v>2</v>
      </c>
      <c r="I317">
        <v>5.2640000000000002</v>
      </c>
      <c r="J317">
        <v>5.3929999999999998</v>
      </c>
      <c r="K317" s="35">
        <f t="shared" si="14"/>
        <v>0.12899999999999956</v>
      </c>
      <c r="L317">
        <f t="shared" si="15"/>
        <v>10.657</v>
      </c>
      <c r="M317" s="106">
        <v>67.561000000000007</v>
      </c>
    </row>
    <row r="318" spans="1:13" x14ac:dyDescent="0.45">
      <c r="A318" s="4" t="s">
        <v>71</v>
      </c>
      <c r="B318" s="4">
        <v>2022</v>
      </c>
      <c r="C318" s="5">
        <v>44750</v>
      </c>
      <c r="D318" s="4" t="s">
        <v>72</v>
      </c>
      <c r="E318" s="1" t="s">
        <v>34</v>
      </c>
      <c r="F318" s="4" t="s">
        <v>74</v>
      </c>
      <c r="G318" s="13">
        <f>(C318-VLOOKUP(E318,Riders!$A$2:$C$213,2,FALSE))/365</f>
        <v>34.934246575342463</v>
      </c>
      <c r="H318" s="4">
        <v>3</v>
      </c>
      <c r="I318">
        <v>5.2969999999999997</v>
      </c>
      <c r="J318">
        <v>5.4</v>
      </c>
      <c r="K318" s="35">
        <f t="shared" si="14"/>
        <v>0.10300000000000065</v>
      </c>
      <c r="L318">
        <f t="shared" si="15"/>
        <v>10.696999999999999</v>
      </c>
      <c r="M318" s="106">
        <v>67.308999999999997</v>
      </c>
    </row>
    <row r="319" spans="1:13" x14ac:dyDescent="0.45">
      <c r="A319" s="4" t="s">
        <v>71</v>
      </c>
      <c r="B319" s="4">
        <v>2022</v>
      </c>
      <c r="C319" s="5">
        <v>44750</v>
      </c>
      <c r="D319" s="4" t="s">
        <v>72</v>
      </c>
      <c r="E319" s="4" t="s">
        <v>37</v>
      </c>
      <c r="F319" s="4" t="s">
        <v>38</v>
      </c>
      <c r="G319" s="13">
        <f>(C319-VLOOKUP(E319,Riders!$A$2:$C$213,2,FALSE))/365</f>
        <v>17.246575342465754</v>
      </c>
      <c r="H319" s="4">
        <v>4</v>
      </c>
      <c r="I319">
        <v>5.3170000000000002</v>
      </c>
      <c r="J319">
        <v>5.4089999999999998</v>
      </c>
      <c r="K319" s="35">
        <f t="shared" si="14"/>
        <v>9.1999999999999638E-2</v>
      </c>
      <c r="L319">
        <f t="shared" si="15"/>
        <v>10.725999999999999</v>
      </c>
      <c r="M319" s="106">
        <v>67.126999999999995</v>
      </c>
    </row>
    <row r="320" spans="1:13" x14ac:dyDescent="0.45">
      <c r="A320" s="4" t="s">
        <v>71</v>
      </c>
      <c r="B320" s="4">
        <v>2022</v>
      </c>
      <c r="C320" s="5">
        <v>44750</v>
      </c>
      <c r="D320" s="4" t="s">
        <v>72</v>
      </c>
      <c r="E320" s="4" t="s">
        <v>28</v>
      </c>
      <c r="F320" s="4" t="s">
        <v>29</v>
      </c>
      <c r="G320" s="13">
        <f>(C320-VLOOKUP(E320,Riders!$A$2:$C$213,2,FALSE))/365</f>
        <v>22.534246575342465</v>
      </c>
      <c r="H320" s="4">
        <v>5</v>
      </c>
      <c r="I320">
        <v>5.2960000000000003</v>
      </c>
      <c r="J320">
        <v>5.4359999999999999</v>
      </c>
      <c r="K320" s="35">
        <f t="shared" si="14"/>
        <v>0.13999999999999968</v>
      </c>
      <c r="L320">
        <f t="shared" si="15"/>
        <v>10.731999999999999</v>
      </c>
      <c r="M320" s="106">
        <v>67.088999999999999</v>
      </c>
    </row>
    <row r="321" spans="1:13" x14ac:dyDescent="0.45">
      <c r="A321" s="4" t="s">
        <v>71</v>
      </c>
      <c r="B321" s="4">
        <v>2022</v>
      </c>
      <c r="C321" s="5">
        <v>44750</v>
      </c>
      <c r="D321" s="4" t="s">
        <v>72</v>
      </c>
      <c r="E321" s="1" t="s">
        <v>18</v>
      </c>
      <c r="F321" s="4" t="s">
        <v>19</v>
      </c>
      <c r="G321" s="13">
        <f>(C321-VLOOKUP(E321,Riders!$A$2:$C$213,2,FALSE))/365</f>
        <v>24.126027397260273</v>
      </c>
      <c r="H321" s="4">
        <v>6</v>
      </c>
      <c r="I321">
        <v>5.3150000000000004</v>
      </c>
      <c r="J321">
        <v>5.4249999999999998</v>
      </c>
      <c r="K321" s="35">
        <f t="shared" si="14"/>
        <v>0.10999999999999943</v>
      </c>
      <c r="L321">
        <f t="shared" si="15"/>
        <v>10.74</v>
      </c>
      <c r="M321" s="106">
        <v>67.039000000000001</v>
      </c>
    </row>
    <row r="322" spans="1:13" x14ac:dyDescent="0.45">
      <c r="A322" s="4" t="s">
        <v>71</v>
      </c>
      <c r="B322" s="4">
        <v>2022</v>
      </c>
      <c r="C322" s="5">
        <v>44750</v>
      </c>
      <c r="D322" s="4" t="s">
        <v>72</v>
      </c>
      <c r="E322" s="4" t="s">
        <v>75</v>
      </c>
      <c r="F322" s="4" t="s">
        <v>76</v>
      </c>
      <c r="G322" s="13">
        <f>(C322-VLOOKUP(E322,Riders!$A$2:$C$213,2,FALSE))/365</f>
        <v>23.331506849315069</v>
      </c>
      <c r="H322" s="4">
        <v>7</v>
      </c>
      <c r="I322">
        <v>5.3310000000000004</v>
      </c>
      <c r="J322">
        <v>5.4260000000000002</v>
      </c>
      <c r="K322" s="35">
        <f t="shared" si="14"/>
        <v>9.4999999999999751E-2</v>
      </c>
      <c r="L322">
        <f t="shared" si="15"/>
        <v>10.757000000000001</v>
      </c>
      <c r="M322" s="106">
        <v>66.933000000000007</v>
      </c>
    </row>
    <row r="323" spans="1:13" x14ac:dyDescent="0.45">
      <c r="A323" s="4" t="s">
        <v>71</v>
      </c>
      <c r="B323" s="4">
        <v>2022</v>
      </c>
      <c r="C323" s="5">
        <v>44750</v>
      </c>
      <c r="D323" s="4" t="s">
        <v>72</v>
      </c>
      <c r="E323" s="4" t="s">
        <v>77</v>
      </c>
      <c r="F323" s="4" t="s">
        <v>19</v>
      </c>
      <c r="G323" s="13">
        <f>(C323-VLOOKUP(E323,Riders!$A$2:$C$213,2,FALSE))/365</f>
        <v>31.161643835616438</v>
      </c>
      <c r="H323" s="4">
        <v>8</v>
      </c>
      <c r="I323">
        <v>5.34</v>
      </c>
      <c r="J323">
        <v>5.4409999999999998</v>
      </c>
      <c r="K323" s="35">
        <f t="shared" si="14"/>
        <v>0.10099999999999998</v>
      </c>
      <c r="L323">
        <f t="shared" si="15"/>
        <v>10.780999999999999</v>
      </c>
      <c r="M323" s="106">
        <v>66.784000000000006</v>
      </c>
    </row>
    <row r="324" spans="1:13" x14ac:dyDescent="0.45">
      <c r="A324" s="4" t="s">
        <v>71</v>
      </c>
      <c r="B324" s="4">
        <v>2022</v>
      </c>
      <c r="C324" s="5">
        <v>44750</v>
      </c>
      <c r="D324" s="4" t="s">
        <v>72</v>
      </c>
      <c r="E324" s="4" t="s">
        <v>32</v>
      </c>
      <c r="F324" s="4" t="s">
        <v>78</v>
      </c>
      <c r="G324" s="13">
        <f>(C324-VLOOKUP(E324,Riders!$A$2:$C$213,2,FALSE))/365</f>
        <v>19.953424657534246</v>
      </c>
      <c r="H324" s="4">
        <v>9</v>
      </c>
      <c r="I324">
        <v>5.32</v>
      </c>
      <c r="J324">
        <v>5.4870000000000001</v>
      </c>
      <c r="K324" s="35">
        <f t="shared" si="14"/>
        <v>0.16699999999999982</v>
      </c>
      <c r="L324">
        <f t="shared" si="15"/>
        <v>10.807</v>
      </c>
      <c r="M324" s="106">
        <v>66.623000000000005</v>
      </c>
    </row>
    <row r="325" spans="1:13" x14ac:dyDescent="0.45">
      <c r="A325" s="4" t="s">
        <v>71</v>
      </c>
      <c r="B325" s="4">
        <v>2022</v>
      </c>
      <c r="C325" s="5">
        <v>44750</v>
      </c>
      <c r="D325" s="4" t="s">
        <v>72</v>
      </c>
      <c r="E325" s="4" t="s">
        <v>41</v>
      </c>
      <c r="F325" s="4" t="s">
        <v>27</v>
      </c>
      <c r="G325" s="13">
        <f>(C325-VLOOKUP(E325,Riders!$A$2:$C$213,2,FALSE))/365</f>
        <v>26.728767123287671</v>
      </c>
      <c r="H325" s="4">
        <v>10</v>
      </c>
      <c r="I325">
        <v>5.3639999999999999</v>
      </c>
      <c r="J325">
        <v>5.4859999999999998</v>
      </c>
      <c r="K325" s="35">
        <f t="shared" si="14"/>
        <v>0.12199999999999989</v>
      </c>
      <c r="L325">
        <f t="shared" si="15"/>
        <v>10.85</v>
      </c>
      <c r="M325" s="106">
        <v>66.358999999999995</v>
      </c>
    </row>
    <row r="326" spans="1:13" x14ac:dyDescent="0.45">
      <c r="A326" s="4" t="s">
        <v>71</v>
      </c>
      <c r="B326" s="4">
        <v>2022</v>
      </c>
      <c r="C326" s="5">
        <v>44750</v>
      </c>
      <c r="D326" s="4" t="s">
        <v>72</v>
      </c>
      <c r="E326" s="4" t="s">
        <v>43</v>
      </c>
      <c r="F326" s="4" t="s">
        <v>44</v>
      </c>
      <c r="G326" s="13">
        <f>(C326-VLOOKUP(E326,Riders!$A$2:$C$213,2,FALSE))/365</f>
        <v>29.635616438356163</v>
      </c>
      <c r="H326" s="4">
        <v>11</v>
      </c>
      <c r="I326">
        <v>5.3680000000000003</v>
      </c>
      <c r="J326">
        <v>5.51</v>
      </c>
      <c r="K326" s="35">
        <f t="shared" si="14"/>
        <v>0.14199999999999946</v>
      </c>
      <c r="L326">
        <f t="shared" si="15"/>
        <v>10.878</v>
      </c>
      <c r="M326" s="106">
        <v>66.188999999999993</v>
      </c>
    </row>
    <row r="327" spans="1:13" x14ac:dyDescent="0.45">
      <c r="A327" s="4" t="s">
        <v>71</v>
      </c>
      <c r="B327" s="4">
        <v>2022</v>
      </c>
      <c r="C327" s="5">
        <v>44750</v>
      </c>
      <c r="D327" s="4" t="s">
        <v>72</v>
      </c>
      <c r="E327" s="4" t="s">
        <v>79</v>
      </c>
      <c r="F327" s="4" t="s">
        <v>65</v>
      </c>
      <c r="G327" s="13">
        <f>(C327-VLOOKUP(E327,Riders!$A$2:$C$213,2,FALSE))/365</f>
        <v>35.180821917808217</v>
      </c>
      <c r="H327" s="4">
        <v>12</v>
      </c>
      <c r="I327">
        <v>5.383</v>
      </c>
      <c r="J327">
        <v>5.548</v>
      </c>
      <c r="K327" s="35">
        <f t="shared" si="14"/>
        <v>0.16500000000000004</v>
      </c>
      <c r="L327">
        <f t="shared" si="15"/>
        <v>10.931000000000001</v>
      </c>
      <c r="M327" s="106">
        <v>65.867999999999995</v>
      </c>
    </row>
    <row r="328" spans="1:13" x14ac:dyDescent="0.45">
      <c r="A328" s="4" t="s">
        <v>71</v>
      </c>
      <c r="B328" s="4">
        <v>2022</v>
      </c>
      <c r="C328" s="5">
        <v>44750</v>
      </c>
      <c r="D328" s="4" t="s">
        <v>72</v>
      </c>
      <c r="E328" s="4" t="s">
        <v>80</v>
      </c>
      <c r="F328" s="4" t="s">
        <v>17</v>
      </c>
      <c r="G328" s="13">
        <f>(C328-VLOOKUP(E328,Riders!$A$2:$C$213,2,FALSE))/365</f>
        <v>20.413698630136988</v>
      </c>
      <c r="H328" s="4">
        <v>13</v>
      </c>
      <c r="I328">
        <v>5.431</v>
      </c>
      <c r="J328">
        <v>5.508</v>
      </c>
      <c r="K328" s="35">
        <f t="shared" si="14"/>
        <v>7.6999999999999957E-2</v>
      </c>
      <c r="L328">
        <f t="shared" si="15"/>
        <v>10.939</v>
      </c>
      <c r="M328" s="106">
        <v>65.819999999999993</v>
      </c>
    </row>
    <row r="329" spans="1:13" x14ac:dyDescent="0.45">
      <c r="A329" s="4" t="s">
        <v>71</v>
      </c>
      <c r="B329" s="4">
        <v>2022</v>
      </c>
      <c r="C329" s="5">
        <v>44750</v>
      </c>
      <c r="D329" s="4" t="s">
        <v>72</v>
      </c>
      <c r="E329" s="4" t="s">
        <v>62</v>
      </c>
      <c r="F329" s="4" t="s">
        <v>63</v>
      </c>
      <c r="G329" s="13">
        <f>(C329-VLOOKUP(E329,Riders!$A$2:$C$213,2,FALSE))/365</f>
        <v>24.915068493150685</v>
      </c>
      <c r="H329" s="4">
        <v>14</v>
      </c>
      <c r="I329">
        <v>5.4290000000000003</v>
      </c>
      <c r="J329">
        <v>5.5229999999999997</v>
      </c>
      <c r="K329" s="35">
        <f t="shared" si="14"/>
        <v>9.3999999999999417E-2</v>
      </c>
      <c r="L329">
        <f t="shared" si="15"/>
        <v>10.952</v>
      </c>
      <c r="M329" s="106">
        <v>65.741</v>
      </c>
    </row>
    <row r="330" spans="1:13" x14ac:dyDescent="0.45">
      <c r="A330" s="4" t="s">
        <v>71</v>
      </c>
      <c r="B330" s="4">
        <v>2022</v>
      </c>
      <c r="C330" s="5">
        <v>44750</v>
      </c>
      <c r="D330" s="4" t="s">
        <v>72</v>
      </c>
      <c r="E330" s="4" t="s">
        <v>55</v>
      </c>
      <c r="F330" s="4" t="s">
        <v>56</v>
      </c>
      <c r="G330" s="13">
        <f>(C330-VLOOKUP(E330,Riders!$A$2:$C$213,2,FALSE))/365</f>
        <v>33.186301369863017</v>
      </c>
      <c r="H330" s="4">
        <v>15</v>
      </c>
      <c r="I330">
        <v>5.4180000000000001</v>
      </c>
      <c r="J330">
        <v>5.6029999999999998</v>
      </c>
      <c r="K330" s="35">
        <f t="shared" si="14"/>
        <v>0.18499999999999961</v>
      </c>
      <c r="L330">
        <f t="shared" si="15"/>
        <v>11.021000000000001</v>
      </c>
      <c r="M330" s="106">
        <v>65.33</v>
      </c>
    </row>
    <row r="331" spans="1:13" x14ac:dyDescent="0.45">
      <c r="A331" s="4" t="s">
        <v>71</v>
      </c>
      <c r="B331" s="4">
        <v>2022</v>
      </c>
      <c r="C331" s="5">
        <v>44750</v>
      </c>
      <c r="D331" s="4" t="s">
        <v>72</v>
      </c>
      <c r="E331" s="4" t="s">
        <v>54</v>
      </c>
      <c r="F331" s="4" t="s">
        <v>44</v>
      </c>
      <c r="G331" s="13">
        <f>(C331-VLOOKUP(E331,Riders!$A$2:$C$213,2,FALSE))/365</f>
        <v>25.041095890410958</v>
      </c>
      <c r="H331" s="4">
        <v>16</v>
      </c>
      <c r="I331">
        <v>5.577</v>
      </c>
      <c r="J331">
        <v>5.5860000000000003</v>
      </c>
      <c r="K331" s="35">
        <f t="shared" si="14"/>
        <v>9.0000000000003411E-3</v>
      </c>
      <c r="L331">
        <f t="shared" si="15"/>
        <v>11.163</v>
      </c>
      <c r="M331" s="106">
        <v>64.498999999999995</v>
      </c>
    </row>
    <row r="332" spans="1:13" x14ac:dyDescent="0.45">
      <c r="A332" s="4" t="s">
        <v>71</v>
      </c>
      <c r="B332" s="4">
        <v>2022</v>
      </c>
      <c r="C332" s="5">
        <v>44750</v>
      </c>
      <c r="D332" s="4" t="s">
        <v>72</v>
      </c>
      <c r="E332" s="4" t="s">
        <v>81</v>
      </c>
      <c r="F332" s="4" t="s">
        <v>38</v>
      </c>
      <c r="G332" s="13">
        <f>(C332-VLOOKUP(E332,Riders!$A$2:$C$213,2,FALSE))/365</f>
        <v>18.882191780821916</v>
      </c>
      <c r="H332" s="4">
        <v>17</v>
      </c>
      <c r="I332">
        <v>5.62</v>
      </c>
      <c r="J332">
        <v>5.641</v>
      </c>
      <c r="K332" s="35">
        <f t="shared" si="14"/>
        <v>2.0999999999999908E-2</v>
      </c>
      <c r="L332">
        <f t="shared" si="15"/>
        <v>11.260999999999999</v>
      </c>
      <c r="M332" s="106">
        <v>63.936999999999998</v>
      </c>
    </row>
    <row r="333" spans="1:13" x14ac:dyDescent="0.45">
      <c r="A333" s="4" t="s">
        <v>71</v>
      </c>
      <c r="B333" s="4">
        <v>2022</v>
      </c>
      <c r="C333" s="5">
        <v>44750</v>
      </c>
      <c r="D333" s="4" t="s">
        <v>72</v>
      </c>
      <c r="E333" s="4" t="s">
        <v>82</v>
      </c>
      <c r="F333" s="4" t="s">
        <v>67</v>
      </c>
      <c r="G333" s="13">
        <f>(C333-VLOOKUP(E333,Riders!$A$2:$C$213,2,FALSE))/365</f>
        <v>29.857534246575341</v>
      </c>
      <c r="H333" s="4">
        <v>18</v>
      </c>
      <c r="I333">
        <v>5.5780000000000003</v>
      </c>
      <c r="J333">
        <v>5.7169999999999996</v>
      </c>
      <c r="K333" s="35">
        <f t="shared" si="14"/>
        <v>0.13899999999999935</v>
      </c>
      <c r="L333">
        <f t="shared" si="15"/>
        <v>11.295</v>
      </c>
      <c r="M333" s="106">
        <v>63.744999999999997</v>
      </c>
    </row>
    <row r="334" spans="1:13" x14ac:dyDescent="0.45">
      <c r="A334" s="4" t="s">
        <v>71</v>
      </c>
      <c r="B334" s="4">
        <v>2022</v>
      </c>
      <c r="C334" s="5">
        <v>44750</v>
      </c>
      <c r="D334" s="4" t="s">
        <v>72</v>
      </c>
      <c r="E334" s="4" t="s">
        <v>83</v>
      </c>
      <c r="F334" s="4" t="s">
        <v>84</v>
      </c>
      <c r="G334" s="13">
        <f>(C334-VLOOKUP(E334,Riders!$A$2:$C$213,2,FALSE))/365</f>
        <v>29.805479452054794</v>
      </c>
      <c r="H334" s="4">
        <v>19</v>
      </c>
      <c r="I334">
        <v>5.6269999999999998</v>
      </c>
      <c r="J334">
        <v>5.7519999999999998</v>
      </c>
      <c r="K334" s="35">
        <f t="shared" si="14"/>
        <v>0.125</v>
      </c>
      <c r="L334">
        <f t="shared" si="15"/>
        <v>11.379</v>
      </c>
      <c r="M334" s="106">
        <v>63.274000000000001</v>
      </c>
    </row>
    <row r="335" spans="1:13" x14ac:dyDescent="0.45">
      <c r="A335" s="4" t="s">
        <v>71</v>
      </c>
      <c r="B335" s="4">
        <v>2022</v>
      </c>
      <c r="C335" s="5">
        <v>44750</v>
      </c>
      <c r="D335" s="4" t="s">
        <v>72</v>
      </c>
      <c r="E335" s="4" t="s">
        <v>85</v>
      </c>
      <c r="F335" s="4" t="s">
        <v>21</v>
      </c>
      <c r="G335" s="13">
        <f>(C335-VLOOKUP(E335,Riders!$A$2:$C$213,2,FALSE))/365</f>
        <v>19.172602739726027</v>
      </c>
      <c r="H335" s="4">
        <v>20</v>
      </c>
      <c r="I335">
        <v>5.6139999999999999</v>
      </c>
      <c r="J335">
        <v>5.774</v>
      </c>
      <c r="K335" s="35">
        <f t="shared" si="14"/>
        <v>0.16000000000000014</v>
      </c>
      <c r="L335">
        <f t="shared" si="15"/>
        <v>11.388</v>
      </c>
      <c r="M335" s="106">
        <v>63.223999999999997</v>
      </c>
    </row>
    <row r="336" spans="1:13" x14ac:dyDescent="0.45">
      <c r="A336" s="4" t="s">
        <v>71</v>
      </c>
      <c r="B336" s="4">
        <v>2022</v>
      </c>
      <c r="C336" s="5">
        <v>44750</v>
      </c>
      <c r="D336" s="4" t="s">
        <v>72</v>
      </c>
      <c r="E336" s="4" t="s">
        <v>60</v>
      </c>
      <c r="F336" s="4" t="s">
        <v>61</v>
      </c>
      <c r="G336" s="13">
        <f>(C336-VLOOKUP(E336,Riders!$A$2:$C$213,2,FALSE))/365</f>
        <v>33.978082191780821</v>
      </c>
      <c r="H336" s="4">
        <v>21</v>
      </c>
      <c r="I336">
        <v>5.641</v>
      </c>
      <c r="J336">
        <v>5.7679999999999998</v>
      </c>
      <c r="K336" s="35">
        <f t="shared" si="14"/>
        <v>0.12699999999999978</v>
      </c>
      <c r="L336">
        <f t="shared" si="15"/>
        <v>11.408999999999999</v>
      </c>
      <c r="M336" s="106">
        <v>63.107999999999997</v>
      </c>
    </row>
    <row r="337" spans="1:13" x14ac:dyDescent="0.45">
      <c r="A337" s="4" t="s">
        <v>71</v>
      </c>
      <c r="B337" s="4">
        <v>2022</v>
      </c>
      <c r="C337" s="5">
        <v>44750</v>
      </c>
      <c r="D337" s="4" t="s">
        <v>72</v>
      </c>
      <c r="E337" s="4" t="s">
        <v>86</v>
      </c>
      <c r="F337" s="4" t="s">
        <v>87</v>
      </c>
      <c r="G337" s="13">
        <f>(C337-VLOOKUP(E337,Riders!$A$2:$C$213,2,FALSE))/365</f>
        <v>21.849315068493151</v>
      </c>
      <c r="H337" s="4">
        <v>22</v>
      </c>
      <c r="I337">
        <v>5.7450000000000001</v>
      </c>
      <c r="J337">
        <v>5.9619999999999997</v>
      </c>
      <c r="K337" s="35">
        <f t="shared" si="14"/>
        <v>0.21699999999999964</v>
      </c>
      <c r="L337">
        <f t="shared" si="15"/>
        <v>11.707000000000001</v>
      </c>
      <c r="M337" s="106">
        <v>61.502000000000002</v>
      </c>
    </row>
    <row r="338" spans="1:13" x14ac:dyDescent="0.45">
      <c r="A338" s="4" t="s">
        <v>71</v>
      </c>
      <c r="B338" s="4">
        <v>2022</v>
      </c>
      <c r="C338" s="5">
        <v>44750</v>
      </c>
      <c r="D338" s="4" t="s">
        <v>72</v>
      </c>
      <c r="E338" s="4" t="s">
        <v>88</v>
      </c>
      <c r="F338" s="4" t="s">
        <v>89</v>
      </c>
      <c r="G338" s="13">
        <f>(C338-VLOOKUP(E338,Riders!$A$2:$C$213,2,FALSE))/365</f>
        <v>19.446575342465753</v>
      </c>
      <c r="H338" s="4">
        <v>23</v>
      </c>
      <c r="I338">
        <v>5.7590000000000003</v>
      </c>
      <c r="J338">
        <v>5.9669999999999996</v>
      </c>
      <c r="K338" s="35">
        <f t="shared" si="14"/>
        <v>0.2079999999999993</v>
      </c>
      <c r="L338">
        <f t="shared" si="15"/>
        <v>11.725999999999999</v>
      </c>
      <c r="M338" s="106">
        <v>61.402000000000001</v>
      </c>
    </row>
    <row r="339" spans="1:13" x14ac:dyDescent="0.45">
      <c r="A339" s="4" t="s">
        <v>71</v>
      </c>
      <c r="B339" s="4">
        <v>2022</v>
      </c>
      <c r="C339" s="5">
        <v>44750</v>
      </c>
      <c r="D339" s="4" t="s">
        <v>72</v>
      </c>
      <c r="E339" s="4" t="s">
        <v>90</v>
      </c>
      <c r="F339" s="4" t="s">
        <v>91</v>
      </c>
      <c r="G339" s="13">
        <f>(C339-VLOOKUP(E339,Riders!$A$2:$C$213,2,FALSE))/365</f>
        <v>23.827397260273973</v>
      </c>
      <c r="H339" s="4">
        <v>24</v>
      </c>
      <c r="I339">
        <v>5.8369999999999997</v>
      </c>
      <c r="J339">
        <v>5.9050000000000002</v>
      </c>
      <c r="K339" s="35">
        <f t="shared" si="14"/>
        <v>6.8000000000000504E-2</v>
      </c>
      <c r="L339">
        <f t="shared" si="15"/>
        <v>11.742000000000001</v>
      </c>
      <c r="M339" s="106">
        <v>61.317999999999998</v>
      </c>
    </row>
    <row r="340" spans="1:13" x14ac:dyDescent="0.45">
      <c r="A340" s="4" t="s">
        <v>71</v>
      </c>
      <c r="B340" s="4">
        <v>2022</v>
      </c>
      <c r="C340" s="5">
        <v>44750</v>
      </c>
      <c r="D340" s="4" t="s">
        <v>72</v>
      </c>
      <c r="E340" s="4" t="s">
        <v>92</v>
      </c>
      <c r="F340" s="4" t="s">
        <v>89</v>
      </c>
      <c r="G340" s="13">
        <f>(C340-VLOOKUP(E340,Riders!$A$2:$C$213,2,FALSE))/365</f>
        <v>23.087671232876712</v>
      </c>
      <c r="H340" s="4">
        <v>25</v>
      </c>
      <c r="I340">
        <v>5.78</v>
      </c>
      <c r="J340">
        <v>6.03</v>
      </c>
      <c r="K340" s="35">
        <f t="shared" si="14"/>
        <v>0.25</v>
      </c>
      <c r="L340">
        <f t="shared" si="15"/>
        <v>11.81</v>
      </c>
      <c r="M340" s="106">
        <v>60.965000000000003</v>
      </c>
    </row>
    <row r="341" spans="1:13" x14ac:dyDescent="0.45">
      <c r="A341" s="4" t="s">
        <v>71</v>
      </c>
      <c r="B341" s="4">
        <v>2022</v>
      </c>
      <c r="C341" s="5">
        <v>44750</v>
      </c>
      <c r="D341" s="4" t="s">
        <v>72</v>
      </c>
      <c r="E341" s="4" t="s">
        <v>64</v>
      </c>
      <c r="F341" s="4" t="s">
        <v>65</v>
      </c>
      <c r="G341" s="13">
        <f>(C341-VLOOKUP(E341,Riders!$A$2:$C$213,2,FALSE))/365</f>
        <v>21.539726027397261</v>
      </c>
      <c r="H341" s="4">
        <v>26</v>
      </c>
      <c r="I341">
        <v>5.7880000000000003</v>
      </c>
      <c r="J341">
        <v>6.12</v>
      </c>
      <c r="K341" s="35">
        <f t="shared" si="14"/>
        <v>0.33199999999999985</v>
      </c>
      <c r="L341">
        <f t="shared" si="15"/>
        <v>11.908000000000001</v>
      </c>
      <c r="M341" s="106">
        <v>60.463999999999999</v>
      </c>
    </row>
    <row r="342" spans="1:13" x14ac:dyDescent="0.45">
      <c r="A342" s="1" t="s">
        <v>93</v>
      </c>
      <c r="B342" s="1">
        <v>2022</v>
      </c>
      <c r="C342" s="2">
        <v>44694</v>
      </c>
      <c r="D342" s="1" t="s">
        <v>72</v>
      </c>
      <c r="E342" s="1" t="s">
        <v>33</v>
      </c>
      <c r="F342" s="1" t="s">
        <v>27</v>
      </c>
      <c r="G342" s="12">
        <f>(C342-VLOOKUP(E342,Riders!$A$2:$C$2000,2,FALSE))/365</f>
        <v>28.479452054794521</v>
      </c>
      <c r="H342" s="1">
        <v>1</v>
      </c>
      <c r="I342">
        <v>5.1470000000000002</v>
      </c>
      <c r="J342" s="106">
        <v>5.227041841968763</v>
      </c>
      <c r="K342" s="35">
        <f t="shared" si="14"/>
        <v>8.0041841968762739E-2</v>
      </c>
      <c r="L342" s="106">
        <v>10.374041841968763</v>
      </c>
      <c r="M342" s="106">
        <v>69.403999999999996</v>
      </c>
    </row>
    <row r="343" spans="1:13" x14ac:dyDescent="0.45">
      <c r="A343" s="1" t="s">
        <v>93</v>
      </c>
      <c r="B343" s="1">
        <v>2022</v>
      </c>
      <c r="C343" s="2">
        <v>44694</v>
      </c>
      <c r="D343" s="1" t="s">
        <v>72</v>
      </c>
      <c r="E343" s="1" t="s">
        <v>23</v>
      </c>
      <c r="F343" s="1" t="s">
        <v>15</v>
      </c>
      <c r="G343" s="12">
        <f>(C343-VLOOKUP(E343,Riders!$A$2:$C$2000,2,FALSE))/365</f>
        <v>24.668493150684931</v>
      </c>
      <c r="H343" s="1">
        <v>2</v>
      </c>
      <c r="I343">
        <v>5.2469999999999999</v>
      </c>
      <c r="J343" s="106">
        <v>5.3129718400750932</v>
      </c>
      <c r="K343" s="35">
        <f t="shared" si="14"/>
        <v>6.5971840075093269E-2</v>
      </c>
      <c r="L343" s="106">
        <v>10.559971840075093</v>
      </c>
      <c r="M343" s="106">
        <v>68.182000000000002</v>
      </c>
    </row>
    <row r="344" spans="1:13" x14ac:dyDescent="0.45">
      <c r="A344" s="1" t="s">
        <v>93</v>
      </c>
      <c r="B344" s="1">
        <v>2022</v>
      </c>
      <c r="C344" s="2">
        <v>44694</v>
      </c>
      <c r="D344" s="1" t="s">
        <v>72</v>
      </c>
      <c r="E344" s="1" t="s">
        <v>26</v>
      </c>
      <c r="F344" s="1" t="s">
        <v>27</v>
      </c>
      <c r="G344" s="12">
        <f>(C344-VLOOKUP(E344,Riders!$A$2:$C$2000,2,FALSE))/365</f>
        <v>23.975342465753425</v>
      </c>
      <c r="H344" s="1">
        <v>3</v>
      </c>
      <c r="I344">
        <v>5.2590000000000003</v>
      </c>
      <c r="J344" s="106">
        <v>5.3409263894000745</v>
      </c>
      <c r="K344" s="35">
        <f t="shared" si="14"/>
        <v>8.1926389400074129E-2</v>
      </c>
      <c r="L344" s="106">
        <v>10.599926389400075</v>
      </c>
      <c r="M344" s="106">
        <v>67.924999999999997</v>
      </c>
    </row>
    <row r="345" spans="1:13" x14ac:dyDescent="0.45">
      <c r="A345" s="1" t="s">
        <v>93</v>
      </c>
      <c r="B345" s="1">
        <v>2022</v>
      </c>
      <c r="C345" s="2">
        <v>44694</v>
      </c>
      <c r="D345" s="1" t="s">
        <v>72</v>
      </c>
      <c r="E345" s="1" t="s">
        <v>14</v>
      </c>
      <c r="F345" s="1" t="s">
        <v>15</v>
      </c>
      <c r="G345" s="12">
        <f>(C345-VLOOKUP(E345,Riders!$A$2:$C$2000,2,FALSE))/365</f>
        <v>22.361643835616437</v>
      </c>
      <c r="H345" s="1">
        <v>4</v>
      </c>
      <c r="I345">
        <v>5.27</v>
      </c>
      <c r="J345" s="106">
        <v>5.3829362155444098</v>
      </c>
      <c r="K345" s="35">
        <f t="shared" si="14"/>
        <v>0.11293621554441025</v>
      </c>
      <c r="L345" s="106">
        <v>10.652936215544409</v>
      </c>
      <c r="M345" s="106">
        <v>67.587000000000003</v>
      </c>
    </row>
    <row r="346" spans="1:13" x14ac:dyDescent="0.45">
      <c r="A346" s="1" t="s">
        <v>93</v>
      </c>
      <c r="B346" s="1">
        <v>2022</v>
      </c>
      <c r="C346" s="2">
        <v>44694</v>
      </c>
      <c r="D346" s="1" t="s">
        <v>72</v>
      </c>
      <c r="E346" s="1" t="s">
        <v>20</v>
      </c>
      <c r="F346" s="1" t="s">
        <v>21</v>
      </c>
      <c r="G346" s="12">
        <f>(C346-VLOOKUP(E346,Riders!$A$2:$C$2000,2,FALSE))/365</f>
        <v>26.769863013698629</v>
      </c>
      <c r="H346" s="1">
        <v>5</v>
      </c>
      <c r="I346">
        <v>5.29</v>
      </c>
      <c r="J346" s="106">
        <v>5.3920171208996619</v>
      </c>
      <c r="K346" s="35">
        <f t="shared" si="14"/>
        <v>0.10201712089966186</v>
      </c>
      <c r="L346" s="106">
        <v>10.682017120899662</v>
      </c>
      <c r="M346" s="106">
        <v>67.403000000000006</v>
      </c>
    </row>
    <row r="347" spans="1:13" x14ac:dyDescent="0.45">
      <c r="A347" s="1" t="s">
        <v>93</v>
      </c>
      <c r="B347" s="1">
        <v>2022</v>
      </c>
      <c r="C347" s="2">
        <v>44694</v>
      </c>
      <c r="D347" s="1" t="s">
        <v>72</v>
      </c>
      <c r="E347" s="1" t="s">
        <v>94</v>
      </c>
      <c r="F347" s="1" t="s">
        <v>38</v>
      </c>
      <c r="G347" s="12">
        <f>(C347-VLOOKUP(E347,Riders!$A$2:$C$2000,2,FALSE))/365</f>
        <v>24.539726027397261</v>
      </c>
      <c r="H347" s="1">
        <v>6</v>
      </c>
      <c r="I347">
        <v>5.3419999999999996</v>
      </c>
      <c r="J347" s="106">
        <v>5.3879335340228307</v>
      </c>
      <c r="K347" s="35">
        <f t="shared" si="14"/>
        <v>4.5933534022831068E-2</v>
      </c>
      <c r="L347" s="106">
        <v>10.72993353402283</v>
      </c>
      <c r="M347" s="106">
        <v>67.102000000000004</v>
      </c>
    </row>
    <row r="348" spans="1:13" x14ac:dyDescent="0.45">
      <c r="A348" s="1" t="s">
        <v>93</v>
      </c>
      <c r="B348" s="1">
        <v>2022</v>
      </c>
      <c r="C348" s="2">
        <v>44694</v>
      </c>
      <c r="D348" s="1" t="s">
        <v>72</v>
      </c>
      <c r="E348" s="1" t="s">
        <v>34</v>
      </c>
      <c r="F348" s="1" t="s">
        <v>74</v>
      </c>
      <c r="G348" s="12">
        <f>(C348-VLOOKUP(E348,Riders!$A$2:$C$2000,2,FALSE))/365</f>
        <v>34.780821917808218</v>
      </c>
      <c r="H348" s="1">
        <v>7</v>
      </c>
      <c r="I348">
        <v>5.3170000000000002</v>
      </c>
      <c r="J348" s="106">
        <v>5.4390614888181794</v>
      </c>
      <c r="K348" s="35">
        <f t="shared" si="14"/>
        <v>0.12206148881817924</v>
      </c>
      <c r="L348" s="106">
        <v>10.75606148881818</v>
      </c>
      <c r="M348" s="106">
        <v>66.938999999999993</v>
      </c>
    </row>
    <row r="349" spans="1:13" x14ac:dyDescent="0.45">
      <c r="A349" s="1" t="s">
        <v>93</v>
      </c>
      <c r="B349" s="1">
        <v>2022</v>
      </c>
      <c r="C349" s="2">
        <v>44694</v>
      </c>
      <c r="D349" s="1" t="s">
        <v>72</v>
      </c>
      <c r="E349" s="1" t="s">
        <v>75</v>
      </c>
      <c r="F349" s="1" t="s">
        <v>38</v>
      </c>
      <c r="G349" s="12">
        <f>(C349-VLOOKUP(E349,Riders!$A$2:$C$2000,2,FALSE))/365</f>
        <v>23.17808219178082</v>
      </c>
      <c r="H349" s="1">
        <v>8</v>
      </c>
      <c r="I349">
        <v>5.2859999999999996</v>
      </c>
      <c r="J349" s="106">
        <v>5.47006148881818</v>
      </c>
      <c r="K349" s="35">
        <f t="shared" si="14"/>
        <v>0.18406148881818041</v>
      </c>
      <c r="L349" s="106">
        <v>10.75606148881818</v>
      </c>
      <c r="M349" s="106">
        <v>66.938999999999993</v>
      </c>
    </row>
    <row r="350" spans="1:13" x14ac:dyDescent="0.45">
      <c r="A350" s="1" t="s">
        <v>93</v>
      </c>
      <c r="B350" s="1">
        <v>2022</v>
      </c>
      <c r="C350" s="2">
        <v>44694</v>
      </c>
      <c r="D350" s="1" t="s">
        <v>72</v>
      </c>
      <c r="E350" s="1" t="s">
        <v>18</v>
      </c>
      <c r="F350" s="1" t="s">
        <v>19</v>
      </c>
      <c r="G350" s="12">
        <f>(C350-VLOOKUP(E350,Riders!$A$2:$C$2000,2,FALSE))/365</f>
        <v>23.972602739726028</v>
      </c>
      <c r="H350" s="1">
        <v>9</v>
      </c>
      <c r="I350">
        <v>5.3280000000000003</v>
      </c>
      <c r="J350" s="106">
        <v>5.4700023695616311</v>
      </c>
      <c r="K350" s="35">
        <f t="shared" si="14"/>
        <v>0.14200236956163081</v>
      </c>
      <c r="L350" s="106">
        <v>10.798002369561631</v>
      </c>
      <c r="M350" s="106">
        <v>66.679000000000002</v>
      </c>
    </row>
    <row r="351" spans="1:13" x14ac:dyDescent="0.45">
      <c r="A351" s="1" t="s">
        <v>93</v>
      </c>
      <c r="B351" s="1">
        <v>2022</v>
      </c>
      <c r="C351" s="2">
        <v>44694</v>
      </c>
      <c r="D351" s="1" t="s">
        <v>72</v>
      </c>
      <c r="E351" s="3" t="s">
        <v>384</v>
      </c>
      <c r="F351" s="1" t="s">
        <v>19</v>
      </c>
      <c r="G351" s="12">
        <f>(C351-VLOOKUP(E351,Riders!$A$2:$C$2000,2,FALSE))/365</f>
        <v>22.687671232876713</v>
      </c>
      <c r="H351" s="1">
        <v>10</v>
      </c>
      <c r="I351">
        <v>5.34</v>
      </c>
      <c r="J351" s="106">
        <v>5.4680519987390603</v>
      </c>
      <c r="K351" s="35">
        <f t="shared" si="14"/>
        <v>0.12805199873906048</v>
      </c>
      <c r="L351" s="106">
        <v>10.80805199873906</v>
      </c>
      <c r="M351" s="106">
        <v>66.617000000000004</v>
      </c>
    </row>
    <row r="352" spans="1:13" x14ac:dyDescent="0.45">
      <c r="A352" s="1" t="s">
        <v>93</v>
      </c>
      <c r="B352" s="1">
        <v>2022</v>
      </c>
      <c r="C352" s="2">
        <v>44694</v>
      </c>
      <c r="D352" s="1" t="s">
        <v>72</v>
      </c>
      <c r="E352" s="1" t="s">
        <v>39</v>
      </c>
      <c r="F352" s="1" t="s">
        <v>40</v>
      </c>
      <c r="G352" s="12">
        <f>(C352-VLOOKUP(E352,Riders!$A$2:$C$2000,2,FALSE))/365</f>
        <v>27.756164383561643</v>
      </c>
      <c r="H352" s="1">
        <v>11</v>
      </c>
      <c r="I352">
        <v>5.35</v>
      </c>
      <c r="J352" s="106">
        <v>5.4870083836300978</v>
      </c>
      <c r="K352" s="35">
        <f t="shared" si="14"/>
        <v>0.13700838363009815</v>
      </c>
      <c r="L352" s="106">
        <v>10.837008383630097</v>
      </c>
      <c r="M352" s="106">
        <v>66.438999999999993</v>
      </c>
    </row>
    <row r="353" spans="1:13" x14ac:dyDescent="0.45">
      <c r="A353" s="1" t="s">
        <v>93</v>
      </c>
      <c r="B353" s="1">
        <v>2022</v>
      </c>
      <c r="C353" s="2">
        <v>44694</v>
      </c>
      <c r="D353" s="1" t="s">
        <v>72</v>
      </c>
      <c r="E353" s="1" t="s">
        <v>52</v>
      </c>
      <c r="F353" s="1" t="s">
        <v>53</v>
      </c>
      <c r="G353" s="12">
        <f>(C353-VLOOKUP(E353,Riders!$A$2:$C$2000,2,FALSE))/365</f>
        <v>25.175342465753424</v>
      </c>
      <c r="H353" s="1">
        <v>12</v>
      </c>
      <c r="I353">
        <v>5.359</v>
      </c>
      <c r="J353" s="106">
        <v>5.5149975533505522</v>
      </c>
      <c r="K353" s="35">
        <f t="shared" si="14"/>
        <v>0.15599755335055221</v>
      </c>
      <c r="L353" s="106">
        <v>10.873997553350552</v>
      </c>
      <c r="M353" s="106">
        <v>66.212999999999994</v>
      </c>
    </row>
    <row r="354" spans="1:13" x14ac:dyDescent="0.45">
      <c r="A354" s="1" t="s">
        <v>93</v>
      </c>
      <c r="B354" s="1">
        <v>2022</v>
      </c>
      <c r="C354" s="2">
        <v>44694</v>
      </c>
      <c r="D354" s="1" t="s">
        <v>72</v>
      </c>
      <c r="E354" s="1" t="s">
        <v>96</v>
      </c>
      <c r="F354" s="1" t="s">
        <v>40</v>
      </c>
      <c r="G354" s="12">
        <f>(C354-VLOOKUP(E354,Riders!$A$2:$C$2000,2,FALSE))/365</f>
        <v>28.334246575342465</v>
      </c>
      <c r="H354" s="1">
        <v>13</v>
      </c>
      <c r="I354">
        <v>5.4130000000000003</v>
      </c>
      <c r="J354" s="106">
        <v>5.4749748366803779</v>
      </c>
      <c r="K354" s="35">
        <f t="shared" si="14"/>
        <v>6.1974836680377621E-2</v>
      </c>
      <c r="L354" s="106">
        <v>10.887974836680378</v>
      </c>
      <c r="M354" s="106">
        <v>66.128</v>
      </c>
    </row>
    <row r="355" spans="1:13" x14ac:dyDescent="0.45">
      <c r="A355" s="1" t="s">
        <v>93</v>
      </c>
      <c r="B355" s="1">
        <v>2022</v>
      </c>
      <c r="C355" s="2">
        <v>44694</v>
      </c>
      <c r="D355" s="1" t="s">
        <v>72</v>
      </c>
      <c r="E355" s="1" t="s">
        <v>43</v>
      </c>
      <c r="F355" s="1" t="s">
        <v>44</v>
      </c>
      <c r="G355" s="12">
        <f>(C355-VLOOKUP(E355,Riders!$A$2:$C$2000,2,FALSE))/365</f>
        <v>29.482191780821918</v>
      </c>
      <c r="H355" s="1">
        <v>14</v>
      </c>
      <c r="I355">
        <v>5.3680000000000003</v>
      </c>
      <c r="J355" s="106">
        <v>5.5510172884440401</v>
      </c>
      <c r="K355" s="35">
        <f t="shared" si="14"/>
        <v>0.18301728844403975</v>
      </c>
      <c r="L355" s="106">
        <v>10.91901728844404</v>
      </c>
      <c r="M355" s="106">
        <v>65.94</v>
      </c>
    </row>
    <row r="356" spans="1:13" x14ac:dyDescent="0.45">
      <c r="A356" s="1" t="s">
        <v>93</v>
      </c>
      <c r="B356" s="1">
        <v>2022</v>
      </c>
      <c r="C356" s="2">
        <v>44694</v>
      </c>
      <c r="D356" s="1" t="s">
        <v>72</v>
      </c>
      <c r="E356" s="1" t="s">
        <v>35</v>
      </c>
      <c r="F356" s="1" t="s">
        <v>36</v>
      </c>
      <c r="G356" s="12">
        <f>(C356-VLOOKUP(E356,Riders!$A$2:$C$2000,2,FALSE))/365</f>
        <v>24.098630136986301</v>
      </c>
      <c r="H356" s="1">
        <v>15</v>
      </c>
      <c r="I356">
        <v>5.3979999999999997</v>
      </c>
      <c r="J356" s="106">
        <v>5.5230047324353855</v>
      </c>
      <c r="K356" s="35">
        <f t="shared" si="14"/>
        <v>0.12500473243538579</v>
      </c>
      <c r="L356" s="106">
        <v>10.921004732435385</v>
      </c>
      <c r="M356" s="106">
        <v>65.927999999999997</v>
      </c>
    </row>
    <row r="357" spans="1:13" x14ac:dyDescent="0.45">
      <c r="A357" s="1" t="s">
        <v>93</v>
      </c>
      <c r="B357" s="1">
        <v>2022</v>
      </c>
      <c r="C357" s="2">
        <v>44694</v>
      </c>
      <c r="D357" s="1" t="s">
        <v>72</v>
      </c>
      <c r="E357" s="1" t="s">
        <v>42</v>
      </c>
      <c r="F357" s="1" t="s">
        <v>97</v>
      </c>
      <c r="G357" s="12">
        <f>(C357-VLOOKUP(E357,Riders!$A$2:$C$2000,2,FALSE))/365</f>
        <v>23.446575342465753</v>
      </c>
      <c r="H357" s="1">
        <v>16</v>
      </c>
      <c r="I357">
        <v>5.3769999999999998</v>
      </c>
      <c r="J357" s="106">
        <v>5.5509664875694389</v>
      </c>
      <c r="K357" s="35">
        <f t="shared" si="14"/>
        <v>0.17396648756943911</v>
      </c>
      <c r="L357" s="106">
        <v>10.927966487569439</v>
      </c>
      <c r="M357" s="106">
        <v>65.885999999999996</v>
      </c>
    </row>
    <row r="358" spans="1:13" x14ac:dyDescent="0.45">
      <c r="A358" s="1" t="s">
        <v>93</v>
      </c>
      <c r="B358" s="1">
        <v>2022</v>
      </c>
      <c r="C358" s="2">
        <v>44694</v>
      </c>
      <c r="D358" s="1" t="s">
        <v>72</v>
      </c>
      <c r="E358" s="1" t="s">
        <v>98</v>
      </c>
      <c r="F358" s="1" t="s">
        <v>67</v>
      </c>
      <c r="G358" s="12">
        <f>(C358-VLOOKUP(E358,Riders!$A$2:$C$2000,2,FALSE))/365</f>
        <v>30.786301369863015</v>
      </c>
      <c r="H358" s="1">
        <v>17</v>
      </c>
      <c r="I358">
        <v>5.4</v>
      </c>
      <c r="J358" s="106">
        <v>5.5610729672537946</v>
      </c>
      <c r="K358" s="35">
        <f t="shared" si="14"/>
        <v>0.16107296725379427</v>
      </c>
      <c r="L358" s="106">
        <v>10.961072967253795</v>
      </c>
      <c r="M358" s="106">
        <v>65.686999999999998</v>
      </c>
    </row>
    <row r="359" spans="1:13" x14ac:dyDescent="0.45">
      <c r="A359" s="1" t="s">
        <v>93</v>
      </c>
      <c r="B359" s="1">
        <v>2022</v>
      </c>
      <c r="C359" s="2">
        <v>44694</v>
      </c>
      <c r="D359" s="1" t="s">
        <v>72</v>
      </c>
      <c r="E359" s="1" t="s">
        <v>99</v>
      </c>
      <c r="F359" s="1" t="s">
        <v>47</v>
      </c>
      <c r="G359" s="12">
        <f>(C359-VLOOKUP(E359,Riders!$A$2:$C$2000,2,FALSE))/365</f>
        <v>25.241095890410961</v>
      </c>
      <c r="H359" s="1">
        <v>18</v>
      </c>
      <c r="I359">
        <v>5.4169999999999998</v>
      </c>
      <c r="J359" s="106">
        <v>5.580067448680353</v>
      </c>
      <c r="K359" s="35">
        <f t="shared" si="14"/>
        <v>0.16306744868035317</v>
      </c>
      <c r="L359" s="106">
        <v>10.997067448680353</v>
      </c>
      <c r="M359" s="106">
        <v>65.471999999999994</v>
      </c>
    </row>
    <row r="360" spans="1:13" x14ac:dyDescent="0.45">
      <c r="A360" s="1" t="s">
        <v>93</v>
      </c>
      <c r="B360" s="1">
        <v>2022</v>
      </c>
      <c r="C360" s="2">
        <v>44694</v>
      </c>
      <c r="D360" s="1" t="s">
        <v>72</v>
      </c>
      <c r="E360" s="47" t="s">
        <v>100</v>
      </c>
      <c r="F360" s="1" t="s">
        <v>47</v>
      </c>
      <c r="G360" s="12">
        <f>(C360-VLOOKUP(E360,Riders!$A$2:$C$2000,2,FALSE))/365</f>
        <v>28.24931506849315</v>
      </c>
      <c r="H360" s="1">
        <v>19</v>
      </c>
      <c r="I360">
        <v>5.4180000000000001</v>
      </c>
      <c r="J360" s="106">
        <v>5.5829320234075395</v>
      </c>
      <c r="K360" s="35">
        <f t="shared" si="14"/>
        <v>0.16493202340753932</v>
      </c>
      <c r="L360" s="106">
        <v>11.00093202340754</v>
      </c>
      <c r="M360" s="106">
        <v>65.448999999999998</v>
      </c>
    </row>
    <row r="361" spans="1:13" x14ac:dyDescent="0.45">
      <c r="A361" s="1" t="s">
        <v>93</v>
      </c>
      <c r="B361" s="1">
        <v>2022</v>
      </c>
      <c r="C361" s="2">
        <v>44694</v>
      </c>
      <c r="D361" s="1" t="s">
        <v>72</v>
      </c>
      <c r="E361" s="1" t="s">
        <v>45</v>
      </c>
      <c r="F361" s="1" t="s">
        <v>97</v>
      </c>
      <c r="G361" s="12">
        <f>(C361-VLOOKUP(E361,Riders!$A$2:$C$2000,2,FALSE))/365</f>
        <v>31.221917808219178</v>
      </c>
      <c r="H361" s="1">
        <v>20</v>
      </c>
      <c r="I361">
        <v>5.4459999999999997</v>
      </c>
      <c r="J361" s="106">
        <v>5.5660367679672103</v>
      </c>
      <c r="K361" s="35">
        <f t="shared" ref="K361:K424" si="16">J361-I361</f>
        <v>0.12003676796721052</v>
      </c>
      <c r="L361" s="106">
        <v>11.01203676796721</v>
      </c>
      <c r="M361" s="106">
        <v>65.382999999999996</v>
      </c>
    </row>
    <row r="362" spans="1:13" x14ac:dyDescent="0.45">
      <c r="A362" s="1" t="s">
        <v>93</v>
      </c>
      <c r="B362" s="1">
        <v>2022</v>
      </c>
      <c r="C362" s="2">
        <v>44694</v>
      </c>
      <c r="D362" s="1" t="s">
        <v>72</v>
      </c>
      <c r="E362" s="1" t="s">
        <v>50</v>
      </c>
      <c r="F362" s="1" t="s">
        <v>51</v>
      </c>
      <c r="G362" s="12">
        <f>(C362-VLOOKUP(E362,Riders!$A$2:$C$2000,2,FALSE))/365</f>
        <v>25.602739726027398</v>
      </c>
      <c r="H362" s="1">
        <v>21</v>
      </c>
      <c r="I362">
        <v>5.4550000000000001</v>
      </c>
      <c r="J362" s="106">
        <v>5.5710336906584992</v>
      </c>
      <c r="K362" s="35">
        <f t="shared" si="16"/>
        <v>0.11603369065849911</v>
      </c>
      <c r="L362" s="106">
        <v>11.026033690658499</v>
      </c>
      <c r="M362" s="106">
        <v>65.3</v>
      </c>
    </row>
    <row r="363" spans="1:13" x14ac:dyDescent="0.45">
      <c r="A363" s="1" t="s">
        <v>93</v>
      </c>
      <c r="B363" s="1">
        <v>2022</v>
      </c>
      <c r="C363" s="2">
        <v>44694</v>
      </c>
      <c r="D363" s="1" t="s">
        <v>72</v>
      </c>
      <c r="E363" s="1" t="s">
        <v>55</v>
      </c>
      <c r="F363" s="1" t="s">
        <v>56</v>
      </c>
      <c r="G363" s="12">
        <f>(C363-VLOOKUP(E363,Riders!$A$2:$C$2000,2,FALSE))/365</f>
        <v>33.032876712328765</v>
      </c>
      <c r="H363" s="1">
        <v>22</v>
      </c>
      <c r="I363">
        <v>5.468</v>
      </c>
      <c r="J363" s="106">
        <v>5.6340307464573733</v>
      </c>
      <c r="K363" s="35">
        <f t="shared" si="16"/>
        <v>0.16603074645737337</v>
      </c>
      <c r="L363" s="106">
        <v>11.102030746457373</v>
      </c>
      <c r="M363" s="106">
        <v>64.852999999999994</v>
      </c>
    </row>
    <row r="364" spans="1:13" x14ac:dyDescent="0.45">
      <c r="A364" s="1" t="s">
        <v>93</v>
      </c>
      <c r="B364" s="1">
        <v>2022</v>
      </c>
      <c r="C364" s="2">
        <v>44694</v>
      </c>
      <c r="D364" s="1" t="s">
        <v>72</v>
      </c>
      <c r="E364" s="1" t="s">
        <v>101</v>
      </c>
      <c r="F364" s="1" t="s">
        <v>25</v>
      </c>
      <c r="G364" s="12">
        <f>(C364-VLOOKUP(E364,Riders!$A$2:$C$2000,2,FALSE))/365</f>
        <v>22.616438356164384</v>
      </c>
      <c r="H364" s="1">
        <v>23</v>
      </c>
      <c r="I364">
        <v>5.5149999999999997</v>
      </c>
      <c r="J364" s="106">
        <v>5.6029740580605312</v>
      </c>
      <c r="K364" s="35">
        <f t="shared" si="16"/>
        <v>8.797405806053149E-2</v>
      </c>
      <c r="L364" s="106">
        <v>11.117974058060531</v>
      </c>
      <c r="M364" s="106">
        <v>64.760000000000005</v>
      </c>
    </row>
    <row r="365" spans="1:13" x14ac:dyDescent="0.45">
      <c r="A365" s="1" t="s">
        <v>93</v>
      </c>
      <c r="B365" s="1">
        <v>2022</v>
      </c>
      <c r="C365" s="2">
        <v>44694</v>
      </c>
      <c r="D365" s="1" t="s">
        <v>72</v>
      </c>
      <c r="E365" s="3" t="s">
        <v>48</v>
      </c>
      <c r="F365" s="1" t="s">
        <v>49</v>
      </c>
      <c r="G365" s="12">
        <f>(C365-VLOOKUP(E365,Riders!$A$2:$C$2000,2,FALSE))/365</f>
        <v>21.287671232876711</v>
      </c>
      <c r="H365" s="1">
        <v>24</v>
      </c>
      <c r="I365">
        <v>5.5259999999999998</v>
      </c>
      <c r="J365" s="106">
        <v>5.6400799305221696</v>
      </c>
      <c r="K365" s="35">
        <f t="shared" si="16"/>
        <v>0.1140799305221698</v>
      </c>
      <c r="L365" s="106">
        <v>11.166079930522169</v>
      </c>
      <c r="M365" s="106">
        <v>64.480999999999995</v>
      </c>
    </row>
    <row r="366" spans="1:13" x14ac:dyDescent="0.45">
      <c r="A366" s="1" t="s">
        <v>93</v>
      </c>
      <c r="B366" s="1">
        <v>2022</v>
      </c>
      <c r="C366" s="2">
        <v>44694</v>
      </c>
      <c r="D366" s="1" t="s">
        <v>72</v>
      </c>
      <c r="E366" s="1" t="s">
        <v>66</v>
      </c>
      <c r="F366" s="1" t="s">
        <v>67</v>
      </c>
      <c r="G366" s="12">
        <f>(C366-VLOOKUP(E366,Riders!$A$2:$C$2000,2,FALSE))/365</f>
        <v>19.536986301369861</v>
      </c>
      <c r="H366" s="1">
        <v>25</v>
      </c>
      <c r="I366">
        <v>5.673</v>
      </c>
      <c r="J366" s="106">
        <v>5.8429463868718212</v>
      </c>
      <c r="K366" s="35">
        <f t="shared" si="16"/>
        <v>0.16994638687182118</v>
      </c>
      <c r="L366" s="106">
        <v>11.515946386871821</v>
      </c>
      <c r="M366" s="106">
        <v>62.521999999999998</v>
      </c>
    </row>
    <row r="367" spans="1:13" x14ac:dyDescent="0.45">
      <c r="A367" s="1" t="s">
        <v>93</v>
      </c>
      <c r="B367" s="1">
        <v>2022</v>
      </c>
      <c r="C367" s="2">
        <v>44694</v>
      </c>
      <c r="D367" s="1" t="s">
        <v>72</v>
      </c>
      <c r="E367" s="1" t="s">
        <v>54</v>
      </c>
      <c r="F367" s="1" t="s">
        <v>44</v>
      </c>
      <c r="G367" s="12">
        <f>(C367-VLOOKUP(E367,Riders!$A$2:$C$2000,2,FALSE))/365</f>
        <v>24.887671232876713</v>
      </c>
      <c r="H367" s="1">
        <v>26</v>
      </c>
      <c r="I367">
        <v>5.7290000000000001</v>
      </c>
      <c r="J367" s="106">
        <v>5.8300232625343158</v>
      </c>
      <c r="K367" s="35">
        <f t="shared" si="16"/>
        <v>0.10102326253431571</v>
      </c>
      <c r="L367" s="106">
        <v>11.559023262534316</v>
      </c>
      <c r="M367" s="106">
        <v>62.289000000000001</v>
      </c>
    </row>
    <row r="368" spans="1:13" x14ac:dyDescent="0.45">
      <c r="A368" s="1" t="s">
        <v>93</v>
      </c>
      <c r="B368" s="1">
        <v>2022</v>
      </c>
      <c r="C368" s="2">
        <v>44694</v>
      </c>
      <c r="D368" s="1" t="s">
        <v>72</v>
      </c>
      <c r="E368" s="1" t="s">
        <v>83</v>
      </c>
      <c r="F368" s="1" t="s">
        <v>84</v>
      </c>
      <c r="G368" s="12">
        <f>(C368-VLOOKUP(E368,Riders!$A$2:$C$2000,2,FALSE))/365</f>
        <v>29.652054794520549</v>
      </c>
      <c r="H368" s="1">
        <v>27</v>
      </c>
      <c r="I368">
        <v>5.7350000000000003</v>
      </c>
      <c r="J368" s="106">
        <v>5.9409912430065672</v>
      </c>
      <c r="K368" s="35">
        <f t="shared" si="16"/>
        <v>0.2059912430065669</v>
      </c>
      <c r="L368" s="106">
        <v>11.675991243006568</v>
      </c>
      <c r="M368" s="106">
        <v>61.664999999999999</v>
      </c>
    </row>
    <row r="369" spans="1:13" x14ac:dyDescent="0.45">
      <c r="A369" s="4" t="s">
        <v>102</v>
      </c>
      <c r="B369" s="4">
        <v>2022</v>
      </c>
      <c r="C369" s="5">
        <v>44673</v>
      </c>
      <c r="D369" s="4" t="s">
        <v>72</v>
      </c>
      <c r="E369" s="4" t="s">
        <v>33</v>
      </c>
      <c r="F369" s="4" t="s">
        <v>27</v>
      </c>
      <c r="G369" s="13">
        <f>(C369-VLOOKUP(E369,Riders!$A$2:$C$2000,2,FALSE))/365</f>
        <v>28.421917808219177</v>
      </c>
      <c r="H369" s="4">
        <v>1</v>
      </c>
      <c r="I369">
        <v>5.1340000000000003</v>
      </c>
      <c r="J369" s="106">
        <f t="shared" ref="J369:J400" si="17">L369-I369</f>
        <v>5.2470718456680654</v>
      </c>
      <c r="K369" s="35">
        <f t="shared" si="16"/>
        <v>0.11307184566806505</v>
      </c>
      <c r="L369" s="106">
        <v>10.381071845668066</v>
      </c>
      <c r="M369" s="106">
        <v>69.356999999999999</v>
      </c>
    </row>
    <row r="370" spans="1:13" x14ac:dyDescent="0.45">
      <c r="A370" s="4" t="s">
        <v>102</v>
      </c>
      <c r="B370" s="4">
        <v>2022</v>
      </c>
      <c r="C370" s="5">
        <v>44673</v>
      </c>
      <c r="D370" s="4" t="s">
        <v>72</v>
      </c>
      <c r="E370" s="4" t="s">
        <v>16</v>
      </c>
      <c r="F370" s="4" t="s">
        <v>17</v>
      </c>
      <c r="G370" s="13">
        <f>(C370-VLOOKUP(E370,Riders!$A$2:$C$2000,2,FALSE))/365</f>
        <v>23.002739726027396</v>
      </c>
      <c r="H370" s="4">
        <v>2</v>
      </c>
      <c r="I370">
        <v>5.2309999999999999</v>
      </c>
      <c r="J370" s="106">
        <f t="shared" si="17"/>
        <v>5.3050200184380341</v>
      </c>
      <c r="K370" s="35">
        <f t="shared" si="16"/>
        <v>7.4020018438034185E-2</v>
      </c>
      <c r="L370" s="106">
        <v>10.536020018438034</v>
      </c>
      <c r="M370" s="106">
        <v>68.337000000000003</v>
      </c>
    </row>
    <row r="371" spans="1:13" x14ac:dyDescent="0.45">
      <c r="A371" s="4" t="s">
        <v>102</v>
      </c>
      <c r="B371" s="4">
        <v>2022</v>
      </c>
      <c r="C371" s="5">
        <v>44673</v>
      </c>
      <c r="D371" s="4" t="s">
        <v>72</v>
      </c>
      <c r="E371" s="4" t="s">
        <v>26</v>
      </c>
      <c r="F371" s="4" t="s">
        <v>27</v>
      </c>
      <c r="G371" s="13">
        <f>(C371-VLOOKUP(E371,Riders!$A$2:$C$2000,2,FALSE))/365</f>
        <v>23.917808219178081</v>
      </c>
      <c r="H371" s="4">
        <v>3</v>
      </c>
      <c r="I371">
        <v>5.2469999999999999</v>
      </c>
      <c r="J371" s="106">
        <f t="shared" si="17"/>
        <v>5.3259977385532622</v>
      </c>
      <c r="K371" s="35">
        <f t="shared" si="16"/>
        <v>7.8997738553262309E-2</v>
      </c>
      <c r="L371" s="106">
        <v>10.572997738553262</v>
      </c>
      <c r="M371" s="106">
        <v>68.097999999999999</v>
      </c>
    </row>
    <row r="372" spans="1:13" x14ac:dyDescent="0.45">
      <c r="A372" s="4" t="s">
        <v>102</v>
      </c>
      <c r="B372" s="4">
        <v>2022</v>
      </c>
      <c r="C372" s="5">
        <v>44673</v>
      </c>
      <c r="D372" s="4" t="s">
        <v>72</v>
      </c>
      <c r="E372" s="4" t="s">
        <v>22</v>
      </c>
      <c r="F372" s="4" t="s">
        <v>15</v>
      </c>
      <c r="G372" s="13">
        <f>(C372-VLOOKUP(E372,Riders!$A$2:$C$2000,2,FALSE))/365</f>
        <v>24.284931506849315</v>
      </c>
      <c r="H372" s="4">
        <v>4</v>
      </c>
      <c r="I372">
        <v>5.3339999999999996</v>
      </c>
      <c r="J372" s="106">
        <f t="shared" si="17"/>
        <v>5.4429911239503674</v>
      </c>
      <c r="K372" s="35">
        <f t="shared" si="16"/>
        <v>0.10899112395036781</v>
      </c>
      <c r="L372" s="106">
        <v>10.776991123950367</v>
      </c>
      <c r="M372" s="106">
        <v>66.808999999999997</v>
      </c>
    </row>
    <row r="373" spans="1:13" x14ac:dyDescent="0.45">
      <c r="A373" s="27" t="s">
        <v>102</v>
      </c>
      <c r="B373" s="27">
        <v>2022</v>
      </c>
      <c r="C373" s="34">
        <v>44673</v>
      </c>
      <c r="D373" s="27" t="s">
        <v>72</v>
      </c>
      <c r="E373" s="27" t="s">
        <v>30</v>
      </c>
      <c r="F373" s="27" t="s">
        <v>31</v>
      </c>
      <c r="G373" s="13">
        <f>(C373-VLOOKUP(E373,Riders!$A$2:$C$2000,2,FALSE))/365</f>
        <v>26.016438356164382</v>
      </c>
      <c r="H373" s="27">
        <v>5</v>
      </c>
      <c r="I373">
        <v>5.3150000000000004</v>
      </c>
      <c r="J373" s="106">
        <f t="shared" si="17"/>
        <v>5.4629590736942957</v>
      </c>
      <c r="K373" s="35">
        <f t="shared" si="16"/>
        <v>0.14795907369429528</v>
      </c>
      <c r="L373" s="106">
        <v>10.777959073694296</v>
      </c>
      <c r="M373" s="106">
        <v>66.802999999999997</v>
      </c>
    </row>
    <row r="374" spans="1:13" x14ac:dyDescent="0.45">
      <c r="A374" s="4" t="s">
        <v>102</v>
      </c>
      <c r="B374" s="4">
        <v>2022</v>
      </c>
      <c r="C374" s="5">
        <v>44673</v>
      </c>
      <c r="D374" s="4" t="s">
        <v>72</v>
      </c>
      <c r="E374" s="4" t="s">
        <v>20</v>
      </c>
      <c r="F374" s="4" t="s">
        <v>21</v>
      </c>
      <c r="G374" s="13">
        <f>(C374-VLOOKUP(E374,Riders!$A$2:$C$2000,2,FALSE))/365</f>
        <v>26.712328767123289</v>
      </c>
      <c r="H374" s="4">
        <v>6</v>
      </c>
      <c r="I374" s="3">
        <v>5.298</v>
      </c>
      <c r="J374" s="24">
        <f t="shared" si="17"/>
        <v>5.4870626881768754</v>
      </c>
      <c r="K374" s="35">
        <f t="shared" si="16"/>
        <v>0.18906268817687533</v>
      </c>
      <c r="L374" s="24">
        <v>10.785062688176875</v>
      </c>
      <c r="M374" s="24">
        <v>66.759</v>
      </c>
    </row>
    <row r="375" spans="1:13" x14ac:dyDescent="0.45">
      <c r="A375" s="4" t="s">
        <v>102</v>
      </c>
      <c r="B375" s="4">
        <v>2022</v>
      </c>
      <c r="C375" s="5">
        <v>44673</v>
      </c>
      <c r="D375" s="4" t="s">
        <v>72</v>
      </c>
      <c r="E375" s="1" t="s">
        <v>34</v>
      </c>
      <c r="F375" s="4" t="s">
        <v>74</v>
      </c>
      <c r="G375" s="13">
        <f>(C375-VLOOKUP(E375,Riders!$A$2:$C$2000,2,FALSE))/365</f>
        <v>34.723287671232875</v>
      </c>
      <c r="H375" s="4">
        <v>7</v>
      </c>
      <c r="I375" s="3">
        <v>5.3339999999999996</v>
      </c>
      <c r="J375" s="24">
        <f t="shared" si="17"/>
        <v>5.4789214411221394</v>
      </c>
      <c r="K375" s="35">
        <f t="shared" si="16"/>
        <v>0.14492144112213978</v>
      </c>
      <c r="L375" s="24">
        <v>10.812921441122139</v>
      </c>
      <c r="M375" s="24">
        <v>66.587000000000003</v>
      </c>
    </row>
    <row r="376" spans="1:13" x14ac:dyDescent="0.45">
      <c r="A376" s="4" t="s">
        <v>102</v>
      </c>
      <c r="B376" s="4">
        <v>2022</v>
      </c>
      <c r="C376" s="5">
        <v>44673</v>
      </c>
      <c r="D376" s="4" t="s">
        <v>72</v>
      </c>
      <c r="E376" s="4" t="s">
        <v>24</v>
      </c>
      <c r="F376" s="4" t="s">
        <v>25</v>
      </c>
      <c r="G376" s="13">
        <f>(C376-VLOOKUP(E376,Riders!$A$2:$C$2000,2,FALSE))/365</f>
        <v>23.646575342465752</v>
      </c>
      <c r="H376" s="4">
        <v>8</v>
      </c>
      <c r="I376" s="3">
        <v>5.3150000000000004</v>
      </c>
      <c r="J376" s="24">
        <f t="shared" si="17"/>
        <v>5.5239660830686299</v>
      </c>
      <c r="K376" s="35">
        <f t="shared" si="16"/>
        <v>0.20896608306862952</v>
      </c>
      <c r="L376" s="24">
        <v>10.83896608306863</v>
      </c>
      <c r="M376" s="24">
        <v>66.427000000000007</v>
      </c>
    </row>
    <row r="377" spans="1:13" x14ac:dyDescent="0.45">
      <c r="A377" s="4" t="s">
        <v>102</v>
      </c>
      <c r="B377" s="4">
        <v>2022</v>
      </c>
      <c r="C377" s="5">
        <v>44673</v>
      </c>
      <c r="D377" s="4" t="s">
        <v>72</v>
      </c>
      <c r="E377" s="4" t="s">
        <v>103</v>
      </c>
      <c r="F377" s="4" t="s">
        <v>36</v>
      </c>
      <c r="G377" s="13">
        <f>(C377-VLOOKUP(E377,Riders!$A$2:$C$2000,2,FALSE))/365</f>
        <v>39.224657534246575</v>
      </c>
      <c r="H377" s="4">
        <v>9</v>
      </c>
      <c r="I377" s="3">
        <v>5.3680000000000003</v>
      </c>
      <c r="J377" s="24">
        <f t="shared" si="17"/>
        <v>5.4799479298499367</v>
      </c>
      <c r="K377" s="35">
        <f t="shared" si="16"/>
        <v>0.1119479298499364</v>
      </c>
      <c r="L377" s="24">
        <v>10.847947929849937</v>
      </c>
      <c r="M377" s="24">
        <v>66.372</v>
      </c>
    </row>
    <row r="378" spans="1:13" x14ac:dyDescent="0.45">
      <c r="A378" s="4" t="s">
        <v>102</v>
      </c>
      <c r="B378" s="4">
        <v>2022</v>
      </c>
      <c r="C378" s="5">
        <v>44673</v>
      </c>
      <c r="D378" s="4" t="s">
        <v>72</v>
      </c>
      <c r="E378" s="4" t="s">
        <v>35</v>
      </c>
      <c r="F378" s="4" t="s">
        <v>36</v>
      </c>
      <c r="G378" s="13">
        <f>(C378-VLOOKUP(E378,Riders!$A$2:$C$2000,2,FALSE))/365</f>
        <v>24.041095890410958</v>
      </c>
      <c r="H378" s="4">
        <v>10</v>
      </c>
      <c r="I378" s="3">
        <v>5.3319999999999999</v>
      </c>
      <c r="J378" s="24">
        <f t="shared" si="17"/>
        <v>5.5169286682940077</v>
      </c>
      <c r="K378" s="35">
        <f t="shared" si="16"/>
        <v>0.18492866829400789</v>
      </c>
      <c r="L378" s="24">
        <v>10.848928668294008</v>
      </c>
      <c r="M378" s="24">
        <v>66.366</v>
      </c>
    </row>
    <row r="379" spans="1:13" x14ac:dyDescent="0.45">
      <c r="A379" s="4" t="s">
        <v>102</v>
      </c>
      <c r="B379" s="4">
        <v>2022</v>
      </c>
      <c r="C379" s="5">
        <v>44673</v>
      </c>
      <c r="D379" s="4" t="s">
        <v>72</v>
      </c>
      <c r="E379" s="4" t="s">
        <v>104</v>
      </c>
      <c r="F379" s="4" t="s">
        <v>105</v>
      </c>
      <c r="G379" s="13">
        <f>(C379-VLOOKUP(E379,Riders!$A$2:$C$2000,2,FALSE))/365</f>
        <v>19.063013698630137</v>
      </c>
      <c r="H379" s="4">
        <v>11</v>
      </c>
      <c r="I379" s="3">
        <v>5.3609999999999998</v>
      </c>
      <c r="J379" s="24">
        <f t="shared" si="17"/>
        <v>5.5320813803954811</v>
      </c>
      <c r="K379" s="35">
        <f t="shared" si="16"/>
        <v>0.17108138039548137</v>
      </c>
      <c r="L379" s="24">
        <v>10.893081380395481</v>
      </c>
      <c r="M379" s="24">
        <v>66.096999999999994</v>
      </c>
    </row>
    <row r="380" spans="1:13" x14ac:dyDescent="0.45">
      <c r="A380" s="4" t="s">
        <v>102</v>
      </c>
      <c r="B380" s="4">
        <v>2022</v>
      </c>
      <c r="C380" s="5">
        <v>44673</v>
      </c>
      <c r="D380" s="4" t="s">
        <v>72</v>
      </c>
      <c r="E380" s="4" t="s">
        <v>52</v>
      </c>
      <c r="F380" s="4" t="s">
        <v>53</v>
      </c>
      <c r="G380" s="13">
        <f>(C380-VLOOKUP(E380,Riders!$A$2:$C$2000,2,FALSE))/365</f>
        <v>25.117808219178084</v>
      </c>
      <c r="H380" s="4">
        <v>12</v>
      </c>
      <c r="I380" s="3">
        <v>5.3550000000000004</v>
      </c>
      <c r="J380" s="24">
        <f t="shared" si="17"/>
        <v>5.5570669273438202</v>
      </c>
      <c r="K380" s="35">
        <f t="shared" si="16"/>
        <v>0.20206692734381981</v>
      </c>
      <c r="L380" s="24">
        <v>10.912066927343821</v>
      </c>
      <c r="M380" s="24">
        <v>65.981999999999999</v>
      </c>
    </row>
    <row r="381" spans="1:13" x14ac:dyDescent="0.45">
      <c r="A381" s="4" t="s">
        <v>102</v>
      </c>
      <c r="B381" s="4">
        <v>2022</v>
      </c>
      <c r="C381" s="5">
        <v>44673</v>
      </c>
      <c r="D381" s="4" t="s">
        <v>72</v>
      </c>
      <c r="E381" s="3" t="s">
        <v>384</v>
      </c>
      <c r="F381" s="4" t="s">
        <v>19</v>
      </c>
      <c r="G381" s="13">
        <f>(C381-VLOOKUP(E381,Riders!$A$2:$C$2000,2,FALSE))/365</f>
        <v>22.63013698630137</v>
      </c>
      <c r="H381" s="4">
        <v>13</v>
      </c>
      <c r="I381" s="3">
        <v>5.375</v>
      </c>
      <c r="J381" s="24">
        <f t="shared" si="17"/>
        <v>5.5450109200109221</v>
      </c>
      <c r="K381" s="35">
        <f t="shared" si="16"/>
        <v>0.17001092001092211</v>
      </c>
      <c r="L381" s="24">
        <v>10.920010920010922</v>
      </c>
      <c r="M381" s="24">
        <v>65.933999999999997</v>
      </c>
    </row>
    <row r="382" spans="1:13" x14ac:dyDescent="0.45">
      <c r="A382" s="4" t="s">
        <v>102</v>
      </c>
      <c r="B382" s="4">
        <v>2022</v>
      </c>
      <c r="C382" s="5">
        <v>44673</v>
      </c>
      <c r="D382" s="4" t="s">
        <v>72</v>
      </c>
      <c r="E382" s="1" t="s">
        <v>18</v>
      </c>
      <c r="F382" s="4" t="s">
        <v>19</v>
      </c>
      <c r="G382" s="13">
        <f>(C382-VLOOKUP(E382,Riders!$A$2:$C$2000,2,FALSE))/365</f>
        <v>23.915068493150685</v>
      </c>
      <c r="H382" s="4">
        <v>14</v>
      </c>
      <c r="I382" s="3">
        <v>5.3849999999999998</v>
      </c>
      <c r="J382" s="24">
        <f t="shared" si="17"/>
        <v>5.5529272627837045</v>
      </c>
      <c r="K382" s="35">
        <f t="shared" si="16"/>
        <v>0.16792726278370473</v>
      </c>
      <c r="L382" s="24">
        <v>10.937927262783704</v>
      </c>
      <c r="M382" s="24">
        <v>65.825999999999993</v>
      </c>
    </row>
    <row r="383" spans="1:13" x14ac:dyDescent="0.45">
      <c r="A383" s="4" t="s">
        <v>102</v>
      </c>
      <c r="B383" s="4">
        <v>2022</v>
      </c>
      <c r="C383" s="5">
        <v>44673</v>
      </c>
      <c r="D383" s="4" t="s">
        <v>72</v>
      </c>
      <c r="E383" s="4" t="s">
        <v>382</v>
      </c>
      <c r="F383" s="4" t="s">
        <v>15</v>
      </c>
      <c r="G383" s="13">
        <f>(C383-VLOOKUP(E383,Riders!$A$2:$C$2000,2,FALSE))/365</f>
        <v>21.147945205479452</v>
      </c>
      <c r="H383" s="4">
        <v>15</v>
      </c>
      <c r="I383" s="3">
        <v>5.4189999999999996</v>
      </c>
      <c r="J383" s="24">
        <f t="shared" si="17"/>
        <v>5.5290726830380903</v>
      </c>
      <c r="K383" s="35">
        <f t="shared" si="16"/>
        <v>0.1100726830380907</v>
      </c>
      <c r="L383" s="24">
        <v>10.94807268303809</v>
      </c>
      <c r="M383" s="24">
        <v>65.765000000000001</v>
      </c>
    </row>
    <row r="384" spans="1:13" x14ac:dyDescent="0.45">
      <c r="A384" s="4" t="s">
        <v>102</v>
      </c>
      <c r="B384" s="4">
        <v>2022</v>
      </c>
      <c r="C384" s="5">
        <v>44673</v>
      </c>
      <c r="D384" s="4" t="s">
        <v>72</v>
      </c>
      <c r="E384" s="4" t="s">
        <v>32</v>
      </c>
      <c r="F384" s="4" t="s">
        <v>78</v>
      </c>
      <c r="G384" s="13">
        <f>(C384-VLOOKUP(E384,Riders!$A$2:$C$2000,2,FALSE))/365</f>
        <v>19.742465753424657</v>
      </c>
      <c r="H384" s="4">
        <v>16</v>
      </c>
      <c r="I384" s="3">
        <v>5.4080000000000004</v>
      </c>
      <c r="J384" s="24">
        <f t="shared" si="17"/>
        <v>5.6420629239694273</v>
      </c>
      <c r="K384" s="35">
        <f t="shared" si="16"/>
        <v>0.23406292396942696</v>
      </c>
      <c r="L384" s="24">
        <v>11.050062923969428</v>
      </c>
      <c r="M384" s="24">
        <v>65.158000000000001</v>
      </c>
    </row>
    <row r="385" spans="1:13" x14ac:dyDescent="0.45">
      <c r="A385" s="4" t="s">
        <v>102</v>
      </c>
      <c r="B385" s="4">
        <v>2022</v>
      </c>
      <c r="C385" s="5">
        <v>44673</v>
      </c>
      <c r="D385" s="4" t="s">
        <v>72</v>
      </c>
      <c r="E385" s="4" t="s">
        <v>106</v>
      </c>
      <c r="F385" s="4" t="s">
        <v>63</v>
      </c>
      <c r="G385" s="13" t="e">
        <f>(C385-VLOOKUP(E385,Riders!$A$2:$C$2000,2,FALSE))/365</f>
        <v>#N/A</v>
      </c>
      <c r="H385" s="4">
        <v>17</v>
      </c>
      <c r="I385" s="3">
        <v>5.4509999999999996</v>
      </c>
      <c r="J385" s="24">
        <f t="shared" si="17"/>
        <v>5.6109469026548693</v>
      </c>
      <c r="K385" s="35">
        <f t="shared" si="16"/>
        <v>0.15994690265486966</v>
      </c>
      <c r="L385" s="24">
        <v>11.061946902654869</v>
      </c>
      <c r="M385" s="24">
        <v>65.087999999999994</v>
      </c>
    </row>
    <row r="386" spans="1:13" x14ac:dyDescent="0.45">
      <c r="A386" s="4" t="s">
        <v>102</v>
      </c>
      <c r="B386" s="4">
        <v>2022</v>
      </c>
      <c r="C386" s="5">
        <v>44673</v>
      </c>
      <c r="D386" s="4" t="s">
        <v>72</v>
      </c>
      <c r="E386" s="4" t="s">
        <v>80</v>
      </c>
      <c r="F386" s="4" t="s">
        <v>17</v>
      </c>
      <c r="G386" s="13">
        <f>(C386-VLOOKUP(E386,Riders!$A$2:$C$2000,2,FALSE))/365</f>
        <v>20.202739726027396</v>
      </c>
      <c r="H386" s="4">
        <v>18</v>
      </c>
      <c r="I386" s="3">
        <v>5.51</v>
      </c>
      <c r="J386" s="24">
        <f t="shared" si="17"/>
        <v>5.594941699056081</v>
      </c>
      <c r="K386" s="35">
        <f t="shared" si="16"/>
        <v>8.4941699056081177E-2</v>
      </c>
      <c r="L386" s="24">
        <v>11.104941699056081</v>
      </c>
      <c r="M386" s="24">
        <v>64.835999999999999</v>
      </c>
    </row>
    <row r="387" spans="1:13" x14ac:dyDescent="0.45">
      <c r="A387" s="4" t="s">
        <v>102</v>
      </c>
      <c r="B387" s="4">
        <v>2022</v>
      </c>
      <c r="C387" s="5">
        <v>44673</v>
      </c>
      <c r="D387" s="4" t="s">
        <v>72</v>
      </c>
      <c r="E387" s="51" t="s">
        <v>50</v>
      </c>
      <c r="F387" s="4" t="s">
        <v>51</v>
      </c>
      <c r="G387" s="13">
        <f>(C387-VLOOKUP(E387,Riders!$A$2:$C$2000,2,FALSE))/365</f>
        <v>25.545205479452054</v>
      </c>
      <c r="H387" s="4">
        <v>19</v>
      </c>
      <c r="I387" s="3">
        <v>5.5090000000000003</v>
      </c>
      <c r="J387" s="24">
        <f t="shared" si="17"/>
        <v>5.612065150906675</v>
      </c>
      <c r="K387" s="35">
        <f t="shared" si="16"/>
        <v>0.10306515090667467</v>
      </c>
      <c r="L387" s="24">
        <v>11.121065150906675</v>
      </c>
      <c r="M387" s="24">
        <v>64.742000000000004</v>
      </c>
    </row>
    <row r="388" spans="1:13" x14ac:dyDescent="0.45">
      <c r="A388" s="4" t="s">
        <v>102</v>
      </c>
      <c r="B388" s="4">
        <v>2022</v>
      </c>
      <c r="C388" s="5">
        <v>44673</v>
      </c>
      <c r="D388" s="4" t="s">
        <v>72</v>
      </c>
      <c r="E388" s="4" t="s">
        <v>57</v>
      </c>
      <c r="F388" s="4" t="s">
        <v>47</v>
      </c>
      <c r="G388" s="13">
        <f>(C388-VLOOKUP(E388,Riders!$A$2:$C$2000,2,FALSE))/365</f>
        <v>22.230136986301371</v>
      </c>
      <c r="H388" s="4">
        <v>20</v>
      </c>
      <c r="I388" s="3">
        <v>5.516</v>
      </c>
      <c r="J388" s="24">
        <f t="shared" si="17"/>
        <v>5.6469637668801091</v>
      </c>
      <c r="K388" s="35">
        <f t="shared" si="16"/>
        <v>0.13096376688010913</v>
      </c>
      <c r="L388" s="24">
        <v>11.162963766880109</v>
      </c>
      <c r="M388" s="24">
        <v>64.498999999999995</v>
      </c>
    </row>
    <row r="389" spans="1:13" x14ac:dyDescent="0.45">
      <c r="A389" s="4" t="s">
        <v>102</v>
      </c>
      <c r="B389" s="4">
        <v>2022</v>
      </c>
      <c r="C389" s="5">
        <v>44673</v>
      </c>
      <c r="D389" s="4" t="s">
        <v>72</v>
      </c>
      <c r="E389" s="4" t="s">
        <v>85</v>
      </c>
      <c r="F389" s="4" t="s">
        <v>21</v>
      </c>
      <c r="G389" s="13">
        <f>(C389-VLOOKUP(E389,Riders!$A$2:$C$2000,2,FALSE))/365</f>
        <v>18.961643835616439</v>
      </c>
      <c r="H389" s="4">
        <v>21</v>
      </c>
      <c r="I389" s="3">
        <v>5.5979999999999999</v>
      </c>
      <c r="J389" s="24">
        <f t="shared" si="17"/>
        <v>5.6539339261435577</v>
      </c>
      <c r="K389" s="35">
        <f t="shared" si="16"/>
        <v>5.5933926143557855E-2</v>
      </c>
      <c r="L389" s="24">
        <v>11.251933926143558</v>
      </c>
      <c r="M389" s="24">
        <v>63.988999999999997</v>
      </c>
    </row>
    <row r="390" spans="1:13" x14ac:dyDescent="0.45">
      <c r="A390" s="4" t="s">
        <v>102</v>
      </c>
      <c r="B390" s="4">
        <v>2022</v>
      </c>
      <c r="C390" s="5">
        <v>44673</v>
      </c>
      <c r="D390" s="4" t="s">
        <v>72</v>
      </c>
      <c r="E390" s="4" t="s">
        <v>58</v>
      </c>
      <c r="F390" s="4" t="s">
        <v>59</v>
      </c>
      <c r="G390" s="13">
        <f>(C390-VLOOKUP(E390,Riders!$A$2:$C$2000,2,FALSE))/365</f>
        <v>24.268493150684932</v>
      </c>
      <c r="H390" s="4">
        <v>22</v>
      </c>
      <c r="I390" s="3">
        <v>5.5949999999999998</v>
      </c>
      <c r="J390" s="24">
        <f t="shared" si="17"/>
        <v>5.7019529607430881</v>
      </c>
      <c r="K390" s="35">
        <f t="shared" si="16"/>
        <v>0.10695296074308835</v>
      </c>
      <c r="L390" s="24">
        <v>11.296952960743088</v>
      </c>
      <c r="M390" s="24">
        <v>63.734000000000002</v>
      </c>
    </row>
    <row r="391" spans="1:13" x14ac:dyDescent="0.45">
      <c r="A391" s="4" t="s">
        <v>102</v>
      </c>
      <c r="B391" s="4">
        <v>2022</v>
      </c>
      <c r="C391" s="5">
        <v>44673</v>
      </c>
      <c r="D391" s="4" t="s">
        <v>72</v>
      </c>
      <c r="E391" s="4" t="s">
        <v>46</v>
      </c>
      <c r="F391" s="4" t="s">
        <v>47</v>
      </c>
      <c r="G391" s="13">
        <f>(C391-VLOOKUP(E391,Riders!$A$2:$C$2000,2,FALSE))/365</f>
        <v>21.849315068493151</v>
      </c>
      <c r="H391" s="4">
        <v>23</v>
      </c>
      <c r="I391" s="3">
        <v>5.6040000000000001</v>
      </c>
      <c r="J391" s="24">
        <f t="shared" si="17"/>
        <v>5.7759807172548969</v>
      </c>
      <c r="K391" s="35">
        <f t="shared" si="16"/>
        <v>0.17198071725489683</v>
      </c>
      <c r="L391" s="24">
        <v>11.379980717254897</v>
      </c>
      <c r="M391" s="24">
        <v>63.268999999999998</v>
      </c>
    </row>
    <row r="392" spans="1:13" x14ac:dyDescent="0.45">
      <c r="A392" s="4" t="s">
        <v>102</v>
      </c>
      <c r="B392" s="4">
        <v>2022</v>
      </c>
      <c r="C392" s="5">
        <v>44673</v>
      </c>
      <c r="D392" s="4" t="s">
        <v>72</v>
      </c>
      <c r="E392" s="4" t="s">
        <v>60</v>
      </c>
      <c r="F392" s="4" t="s">
        <v>61</v>
      </c>
      <c r="G392" s="13">
        <f>(C392-VLOOKUP(E392,Riders!$A$2:$C$2000,2,FALSE))/365</f>
        <v>33.767123287671232</v>
      </c>
      <c r="H392" s="4">
        <v>24</v>
      </c>
      <c r="I392" s="3">
        <v>5.5819999999999999</v>
      </c>
      <c r="J392" s="24">
        <f t="shared" si="17"/>
        <v>5.8170785744818962</v>
      </c>
      <c r="K392" s="35">
        <f t="shared" si="16"/>
        <v>0.2350785744818964</v>
      </c>
      <c r="L392" s="24">
        <v>11.399078574481896</v>
      </c>
      <c r="M392" s="24">
        <v>63.162999999999997</v>
      </c>
    </row>
    <row r="393" spans="1:13" x14ac:dyDescent="0.45">
      <c r="A393" s="4" t="s">
        <v>102</v>
      </c>
      <c r="B393" s="4">
        <v>2022</v>
      </c>
      <c r="C393" s="5">
        <v>44673</v>
      </c>
      <c r="D393" s="4" t="s">
        <v>72</v>
      </c>
      <c r="E393" s="4" t="s">
        <v>107</v>
      </c>
      <c r="F393" s="4" t="s">
        <v>59</v>
      </c>
      <c r="G393" s="13">
        <f>(C393-VLOOKUP(E393,Riders!$A$2:$C$2000,2,FALSE))/365</f>
        <v>18.624657534246577</v>
      </c>
      <c r="H393" s="4">
        <v>25</v>
      </c>
      <c r="I393" s="3">
        <v>5.6630000000000003</v>
      </c>
      <c r="J393" s="24">
        <f t="shared" si="17"/>
        <v>5.8349239859469826</v>
      </c>
      <c r="K393" s="35">
        <f t="shared" si="16"/>
        <v>0.17192398594698233</v>
      </c>
      <c r="L393" s="24">
        <v>11.497923985946983</v>
      </c>
      <c r="M393" s="24">
        <v>62.62</v>
      </c>
    </row>
    <row r="394" spans="1:13" x14ac:dyDescent="0.45">
      <c r="A394" s="4" t="s">
        <v>102</v>
      </c>
      <c r="B394" s="4">
        <v>2022</v>
      </c>
      <c r="C394" s="5">
        <v>44673</v>
      </c>
      <c r="D394" s="4" t="s">
        <v>72</v>
      </c>
      <c r="E394" s="4" t="s">
        <v>83</v>
      </c>
      <c r="F394" s="4" t="s">
        <v>84</v>
      </c>
      <c r="G394" s="13">
        <f>(C394-VLOOKUP(E394,Riders!$A$2:$C$2000,2,FALSE))/365</f>
        <v>29.594520547945205</v>
      </c>
      <c r="H394" s="4">
        <v>26</v>
      </c>
      <c r="I394" s="3">
        <v>5.7389999999999999</v>
      </c>
      <c r="J394" s="24">
        <f t="shared" si="17"/>
        <v>6.0049812096300643</v>
      </c>
      <c r="K394" s="35">
        <f t="shared" si="16"/>
        <v>0.26598120963006444</v>
      </c>
      <c r="L394" s="24">
        <v>11.743981209630064</v>
      </c>
      <c r="M394" s="24">
        <v>61.308</v>
      </c>
    </row>
    <row r="395" spans="1:13" x14ac:dyDescent="0.45">
      <c r="A395" s="4" t="s">
        <v>102</v>
      </c>
      <c r="B395" s="4">
        <v>2022</v>
      </c>
      <c r="C395" s="5">
        <v>44673</v>
      </c>
      <c r="D395" s="4" t="s">
        <v>72</v>
      </c>
      <c r="E395" s="4" t="s">
        <v>86</v>
      </c>
      <c r="F395" s="4" t="s">
        <v>87</v>
      </c>
      <c r="G395" s="13">
        <f>(C395-VLOOKUP(E395,Riders!$A$2:$C$2000,2,FALSE))/365</f>
        <v>21.638356164383563</v>
      </c>
      <c r="H395" s="4">
        <v>27</v>
      </c>
      <c r="I395" s="3">
        <v>5.7939999999999996</v>
      </c>
      <c r="J395" s="24">
        <f t="shared" si="17"/>
        <v>6.0650746627575645</v>
      </c>
      <c r="K395" s="35">
        <f t="shared" si="16"/>
        <v>0.27107466275756487</v>
      </c>
      <c r="L395" s="24">
        <v>11.859074662757564</v>
      </c>
      <c r="M395" s="24">
        <v>60.713000000000001</v>
      </c>
    </row>
    <row r="396" spans="1:13" x14ac:dyDescent="0.45">
      <c r="A396" s="1" t="s">
        <v>108</v>
      </c>
      <c r="B396" s="1">
        <v>2021</v>
      </c>
      <c r="C396" s="2">
        <v>44490</v>
      </c>
      <c r="D396" s="1" t="s">
        <v>13</v>
      </c>
      <c r="E396" s="1" t="s">
        <v>14</v>
      </c>
      <c r="F396" s="1" t="s">
        <v>15</v>
      </c>
      <c r="G396" s="13">
        <f>(C396-VLOOKUP(E396,Riders!$A$2:$C$2000,2,FALSE))/365</f>
        <v>21.802739726027397</v>
      </c>
      <c r="H396" s="1">
        <v>1</v>
      </c>
      <c r="I396" s="3">
        <v>5.202</v>
      </c>
      <c r="J396" s="24">
        <f t="shared" si="17"/>
        <v>5.2870520519208082</v>
      </c>
      <c r="K396" s="35">
        <f t="shared" si="16"/>
        <v>8.5052051920808225E-2</v>
      </c>
      <c r="L396" s="3">
        <v>10.489052051920808</v>
      </c>
      <c r="M396" s="24">
        <v>68.643000000000001</v>
      </c>
    </row>
    <row r="397" spans="1:13" x14ac:dyDescent="0.45">
      <c r="A397" s="1" t="s">
        <v>108</v>
      </c>
      <c r="B397" s="1">
        <v>2021</v>
      </c>
      <c r="C397" s="2">
        <v>44490</v>
      </c>
      <c r="D397" s="1" t="s">
        <v>13</v>
      </c>
      <c r="E397" s="1" t="s">
        <v>23</v>
      </c>
      <c r="F397" s="1" t="s">
        <v>15</v>
      </c>
      <c r="G397" s="13">
        <f>(C397-VLOOKUP(E397,Riders!$A$2:$C$2000,2,FALSE))/365</f>
        <v>24.109589041095891</v>
      </c>
      <c r="H397" s="1">
        <v>2</v>
      </c>
      <c r="I397" s="3">
        <v>5.2279999999999998</v>
      </c>
      <c r="J397" s="24">
        <f t="shared" si="17"/>
        <v>5.2909340813464247</v>
      </c>
      <c r="K397" s="35">
        <f t="shared" si="16"/>
        <v>6.2934081346424975E-2</v>
      </c>
      <c r="L397" s="3">
        <v>10.518934081346424</v>
      </c>
      <c r="M397" s="24">
        <v>68.447999999999993</v>
      </c>
    </row>
    <row r="398" spans="1:13" x14ac:dyDescent="0.45">
      <c r="A398" s="1" t="s">
        <v>108</v>
      </c>
      <c r="B398" s="1">
        <v>2021</v>
      </c>
      <c r="C398" s="2">
        <v>44490</v>
      </c>
      <c r="D398" s="1" t="s">
        <v>13</v>
      </c>
      <c r="E398" s="1" t="s">
        <v>33</v>
      </c>
      <c r="F398" s="1" t="s">
        <v>27</v>
      </c>
      <c r="G398" s="13">
        <f>(C398-VLOOKUP(E398,Riders!$A$2:$C$2000,2,FALSE))/365</f>
        <v>27.920547945205481</v>
      </c>
      <c r="H398" s="1">
        <v>3</v>
      </c>
      <c r="I398" s="3">
        <v>5.2060000000000004</v>
      </c>
      <c r="J398" s="24">
        <f t="shared" si="17"/>
        <v>5.3140099355649388</v>
      </c>
      <c r="K398" s="35">
        <f t="shared" si="16"/>
        <v>0.10800993556493843</v>
      </c>
      <c r="L398" s="3">
        <v>10.520009935564939</v>
      </c>
      <c r="M398" s="24">
        <v>68.441000000000003</v>
      </c>
    </row>
    <row r="399" spans="1:13" x14ac:dyDescent="0.45">
      <c r="A399" s="1" t="s">
        <v>108</v>
      </c>
      <c r="B399" s="1">
        <v>2021</v>
      </c>
      <c r="C399" s="2">
        <v>44490</v>
      </c>
      <c r="D399" s="1" t="s">
        <v>13</v>
      </c>
      <c r="E399" s="1" t="s">
        <v>16</v>
      </c>
      <c r="F399" s="1" t="s">
        <v>17</v>
      </c>
      <c r="G399" s="13">
        <f>(C399-VLOOKUP(E399,Riders!$A$2:$C$2000,2,FALSE))/365</f>
        <v>22.5013698630137</v>
      </c>
      <c r="H399" s="1">
        <v>4</v>
      </c>
      <c r="I399" s="3">
        <v>5.1859999999999999</v>
      </c>
      <c r="J399" s="24">
        <f t="shared" si="17"/>
        <v>5.3469373729098706</v>
      </c>
      <c r="K399" s="35">
        <f t="shared" si="16"/>
        <v>0.16093737290987065</v>
      </c>
      <c r="L399" s="3">
        <v>10.532937372909871</v>
      </c>
      <c r="M399" s="24">
        <v>68.356999999999999</v>
      </c>
    </row>
    <row r="400" spans="1:13" x14ac:dyDescent="0.45">
      <c r="A400" s="1" t="s">
        <v>108</v>
      </c>
      <c r="B400" s="1">
        <v>2021</v>
      </c>
      <c r="C400" s="2">
        <v>44490</v>
      </c>
      <c r="D400" s="1" t="s">
        <v>13</v>
      </c>
      <c r="E400" s="1" t="s">
        <v>26</v>
      </c>
      <c r="F400" s="1" t="s">
        <v>27</v>
      </c>
      <c r="G400" s="13">
        <f>(C400-VLOOKUP(E400,Riders!$A$2:$C$2000,2,FALSE))/365</f>
        <v>23.416438356164385</v>
      </c>
      <c r="H400" s="1">
        <v>5</v>
      </c>
      <c r="I400" s="3">
        <v>5.2140000000000004</v>
      </c>
      <c r="J400" s="24">
        <f t="shared" si="17"/>
        <v>5.3309699028984028</v>
      </c>
      <c r="K400" s="35">
        <f t="shared" si="16"/>
        <v>0.11696990289840237</v>
      </c>
      <c r="L400" s="3">
        <v>10.544969902898403</v>
      </c>
      <c r="M400" s="24">
        <v>68.278999999999996</v>
      </c>
    </row>
    <row r="401" spans="1:13" x14ac:dyDescent="0.45">
      <c r="A401" s="1" t="s">
        <v>108</v>
      </c>
      <c r="B401" s="1">
        <v>2021</v>
      </c>
      <c r="C401" s="2">
        <v>44490</v>
      </c>
      <c r="D401" s="1" t="s">
        <v>13</v>
      </c>
      <c r="E401" s="1" t="s">
        <v>22</v>
      </c>
      <c r="F401" s="1" t="s">
        <v>15</v>
      </c>
      <c r="G401" s="13">
        <f>(C401-VLOOKUP(E401,Riders!$A$2:$C$2000,2,FALSE))/365</f>
        <v>23.783561643835615</v>
      </c>
      <c r="H401" s="1">
        <v>6</v>
      </c>
      <c r="I401" s="3">
        <v>5.218</v>
      </c>
      <c r="J401" s="24">
        <f t="shared" ref="J401:J419" si="18">L401-I401</f>
        <v>5.3540662516151762</v>
      </c>
      <c r="K401" s="35">
        <f t="shared" si="16"/>
        <v>0.13606625161517627</v>
      </c>
      <c r="L401" s="3">
        <v>10.572066251615176</v>
      </c>
      <c r="M401" s="24">
        <v>68.103999999999999</v>
      </c>
    </row>
    <row r="402" spans="1:13" x14ac:dyDescent="0.45">
      <c r="A402" s="1" t="s">
        <v>108</v>
      </c>
      <c r="B402" s="1">
        <v>2021</v>
      </c>
      <c r="C402" s="2">
        <v>44490</v>
      </c>
      <c r="D402" s="1" t="s">
        <v>13</v>
      </c>
      <c r="E402" s="1" t="s">
        <v>77</v>
      </c>
      <c r="F402" s="1" t="s">
        <v>19</v>
      </c>
      <c r="G402" s="13">
        <f>(C402-VLOOKUP(E402,Riders!$A$2:$C$2000,2,FALSE))/365</f>
        <v>30.449315068493149</v>
      </c>
      <c r="H402" s="1">
        <v>7</v>
      </c>
      <c r="I402" s="3">
        <v>5.2560000000000002</v>
      </c>
      <c r="J402" s="24">
        <f t="shared" si="18"/>
        <v>5.3450188757030528</v>
      </c>
      <c r="K402" s="35">
        <f t="shared" si="16"/>
        <v>8.9018875703052558E-2</v>
      </c>
      <c r="L402" s="3">
        <v>10.601018875703053</v>
      </c>
      <c r="M402" s="24">
        <v>67.918000000000006</v>
      </c>
    </row>
    <row r="403" spans="1:13" x14ac:dyDescent="0.45">
      <c r="A403" s="1" t="s">
        <v>108</v>
      </c>
      <c r="B403" s="1">
        <v>2021</v>
      </c>
      <c r="C403" s="2">
        <v>44490</v>
      </c>
      <c r="D403" s="1" t="s">
        <v>13</v>
      </c>
      <c r="E403" s="1" t="s">
        <v>20</v>
      </c>
      <c r="F403" s="1" t="s">
        <v>21</v>
      </c>
      <c r="G403" s="13">
        <f>(C403-VLOOKUP(E403,Riders!$A$2:$C$2000,2,FALSE))/365</f>
        <v>26.210958904109589</v>
      </c>
      <c r="H403" s="1">
        <v>8</v>
      </c>
      <c r="I403" s="3">
        <v>5.266</v>
      </c>
      <c r="J403" s="24">
        <f t="shared" si="18"/>
        <v>5.4879729955789234</v>
      </c>
      <c r="K403" s="35">
        <f t="shared" si="16"/>
        <v>0.22197299557892336</v>
      </c>
      <c r="L403" s="3">
        <v>10.753972995578923</v>
      </c>
      <c r="M403" s="24">
        <v>66.951999999999998</v>
      </c>
    </row>
    <row r="404" spans="1:13" x14ac:dyDescent="0.45">
      <c r="A404" s="1" t="s">
        <v>108</v>
      </c>
      <c r="B404" s="1">
        <v>2021</v>
      </c>
      <c r="C404" s="2">
        <v>44490</v>
      </c>
      <c r="D404" s="1" t="s">
        <v>13</v>
      </c>
      <c r="E404" s="1" t="s">
        <v>52</v>
      </c>
      <c r="F404" s="1" t="s">
        <v>53</v>
      </c>
      <c r="G404" s="13">
        <f>(C404-VLOOKUP(E404,Riders!$A$2:$C$2000,2,FALSE))/365</f>
        <v>24.616438356164384</v>
      </c>
      <c r="H404" s="1">
        <v>9</v>
      </c>
      <c r="I404" s="3">
        <v>5.3380000000000001</v>
      </c>
      <c r="J404" s="24">
        <f t="shared" si="18"/>
        <v>5.4520731327179002</v>
      </c>
      <c r="K404" s="35">
        <f t="shared" si="16"/>
        <v>0.11407313271790009</v>
      </c>
      <c r="L404" s="3">
        <v>10.7900731327179</v>
      </c>
      <c r="M404" s="24">
        <v>66.727999999999994</v>
      </c>
    </row>
    <row r="405" spans="1:13" x14ac:dyDescent="0.45">
      <c r="A405" s="1" t="s">
        <v>108</v>
      </c>
      <c r="B405" s="1">
        <v>2021</v>
      </c>
      <c r="C405" s="2">
        <v>44490</v>
      </c>
      <c r="D405" s="1" t="s">
        <v>13</v>
      </c>
      <c r="E405" s="1" t="s">
        <v>39</v>
      </c>
      <c r="F405" s="1" t="s">
        <v>40</v>
      </c>
      <c r="G405" s="13">
        <f>(C405-VLOOKUP(E405,Riders!$A$2:$C$2000,2,FALSE))/365</f>
        <v>27.197260273972603</v>
      </c>
      <c r="H405" s="1">
        <v>10</v>
      </c>
      <c r="I405" s="3">
        <v>5.3440000000000003</v>
      </c>
      <c r="J405" s="24">
        <f t="shared" si="18"/>
        <v>5.4470434339498217</v>
      </c>
      <c r="K405" s="35">
        <f t="shared" si="16"/>
        <v>0.10304343394982141</v>
      </c>
      <c r="L405" s="3">
        <v>10.791043433949822</v>
      </c>
      <c r="M405" s="24">
        <v>66.721999999999994</v>
      </c>
    </row>
    <row r="406" spans="1:13" x14ac:dyDescent="0.45">
      <c r="A406" s="1" t="s">
        <v>108</v>
      </c>
      <c r="B406" s="1">
        <v>2021</v>
      </c>
      <c r="C406" s="2">
        <v>44490</v>
      </c>
      <c r="D406" s="1" t="s">
        <v>13</v>
      </c>
      <c r="E406" s="1" t="s">
        <v>24</v>
      </c>
      <c r="F406" s="1" t="s">
        <v>25</v>
      </c>
      <c r="G406" s="13">
        <f>(C406-VLOOKUP(E406,Riders!$A$2:$C$2000,2,FALSE))/365</f>
        <v>23.145205479452056</v>
      </c>
      <c r="H406" s="1">
        <v>11</v>
      </c>
      <c r="I406" s="3">
        <v>5.3319999999999999</v>
      </c>
      <c r="J406" s="24">
        <f t="shared" si="18"/>
        <v>5.4890469362910848</v>
      </c>
      <c r="K406" s="35">
        <f t="shared" si="16"/>
        <v>0.1570469362910849</v>
      </c>
      <c r="L406" s="3">
        <v>10.821046936291085</v>
      </c>
      <c r="M406" s="24">
        <v>66.537000000000006</v>
      </c>
    </row>
    <row r="407" spans="1:13" x14ac:dyDescent="0.45">
      <c r="A407" s="1" t="s">
        <v>108</v>
      </c>
      <c r="B407" s="1">
        <v>2021</v>
      </c>
      <c r="C407" s="2">
        <v>44490</v>
      </c>
      <c r="D407" s="1" t="s">
        <v>13</v>
      </c>
      <c r="E407" s="1" t="s">
        <v>41</v>
      </c>
      <c r="F407" s="1" t="s">
        <v>27</v>
      </c>
      <c r="G407" s="13">
        <f>(C407-VLOOKUP(E407,Riders!$A$2:$C$2000,2,FALSE))/365</f>
        <v>26.016438356164382</v>
      </c>
      <c r="H407" s="1">
        <v>12</v>
      </c>
      <c r="I407" s="3">
        <v>5.35</v>
      </c>
      <c r="J407" s="24">
        <f t="shared" si="18"/>
        <v>5.4759280977942169</v>
      </c>
      <c r="K407" s="35">
        <f t="shared" si="16"/>
        <v>0.12592809779421721</v>
      </c>
      <c r="L407" s="3">
        <v>10.825928097794216</v>
      </c>
      <c r="M407" s="24">
        <v>66.507000000000005</v>
      </c>
    </row>
    <row r="408" spans="1:13" x14ac:dyDescent="0.45">
      <c r="A408" s="1" t="s">
        <v>108</v>
      </c>
      <c r="B408" s="1">
        <v>2021</v>
      </c>
      <c r="C408" s="2">
        <v>44490</v>
      </c>
      <c r="D408" s="1" t="s">
        <v>13</v>
      </c>
      <c r="E408" s="1" t="s">
        <v>109</v>
      </c>
      <c r="F408" s="1" t="s">
        <v>110</v>
      </c>
      <c r="G408" s="13">
        <f>(C408-VLOOKUP(E408,Riders!$A$2:$C$2000,2,FALSE))/365</f>
        <v>28.726027397260275</v>
      </c>
      <c r="H408" s="1">
        <v>13</v>
      </c>
      <c r="I408" s="3">
        <v>5.3979999999999997</v>
      </c>
      <c r="J408" s="24">
        <f t="shared" si="18"/>
        <v>5.4440672208167697</v>
      </c>
      <c r="K408" s="35">
        <f t="shared" si="16"/>
        <v>4.606722081677006E-2</v>
      </c>
      <c r="L408" s="3">
        <v>10.842067220816769</v>
      </c>
      <c r="M408" s="24">
        <v>66.408000000000001</v>
      </c>
    </row>
    <row r="409" spans="1:13" x14ac:dyDescent="0.45">
      <c r="A409" s="1" t="s">
        <v>108</v>
      </c>
      <c r="B409" s="1">
        <v>2021</v>
      </c>
      <c r="C409" s="2">
        <v>44490</v>
      </c>
      <c r="D409" s="1" t="s">
        <v>13</v>
      </c>
      <c r="E409" s="1" t="s">
        <v>111</v>
      </c>
      <c r="F409" s="1" t="s">
        <v>110</v>
      </c>
      <c r="G409" s="13">
        <f>(C409-VLOOKUP(E409,Riders!$A$2:$C$2000,2,FALSE))/365</f>
        <v>27.005479452054793</v>
      </c>
      <c r="H409" s="1">
        <v>14</v>
      </c>
      <c r="I409" s="3">
        <v>5.39</v>
      </c>
      <c r="J409" s="24">
        <f t="shared" si="18"/>
        <v>5.475956355075307</v>
      </c>
      <c r="K409" s="35">
        <f t="shared" si="16"/>
        <v>8.59563550753073E-2</v>
      </c>
      <c r="L409" s="3">
        <v>10.865956355075307</v>
      </c>
      <c r="M409" s="24">
        <v>66.262</v>
      </c>
    </row>
    <row r="410" spans="1:13" x14ac:dyDescent="0.45">
      <c r="A410" s="1" t="s">
        <v>108</v>
      </c>
      <c r="B410" s="1">
        <v>2021</v>
      </c>
      <c r="C410" s="2">
        <v>44490</v>
      </c>
      <c r="D410" s="1" t="s">
        <v>13</v>
      </c>
      <c r="E410" s="1" t="s">
        <v>98</v>
      </c>
      <c r="F410" s="1" t="s">
        <v>67</v>
      </c>
      <c r="G410" s="13">
        <f>(C410-VLOOKUP(E410,Riders!$A$2:$C$2000,2,FALSE))/365</f>
        <v>30.227397260273971</v>
      </c>
      <c r="H410" s="1">
        <v>15</v>
      </c>
      <c r="I410" s="3">
        <v>5.415</v>
      </c>
      <c r="J410" s="24">
        <f t="shared" si="18"/>
        <v>5.536070010798972</v>
      </c>
      <c r="K410" s="35">
        <f t="shared" si="16"/>
        <v>0.12107001079897195</v>
      </c>
      <c r="L410" s="3">
        <v>10.951070010798972</v>
      </c>
      <c r="M410" s="24">
        <v>65.747</v>
      </c>
    </row>
    <row r="411" spans="1:13" x14ac:dyDescent="0.45">
      <c r="A411" s="1" t="s">
        <v>108</v>
      </c>
      <c r="B411" s="1">
        <v>2021</v>
      </c>
      <c r="C411" s="2">
        <v>44490</v>
      </c>
      <c r="D411" s="1" t="s">
        <v>13</v>
      </c>
      <c r="E411" s="1" t="s">
        <v>54</v>
      </c>
      <c r="F411" s="1" t="s">
        <v>44</v>
      </c>
      <c r="G411" s="13">
        <f>(C411-VLOOKUP(E411,Riders!$A$2:$C$2000,2,FALSE))/365</f>
        <v>24.328767123287673</v>
      </c>
      <c r="H411" s="1">
        <v>16</v>
      </c>
      <c r="I411" s="3">
        <v>5.399</v>
      </c>
      <c r="J411" s="24">
        <f t="shared" si="18"/>
        <v>5.5530694847963984</v>
      </c>
      <c r="K411" s="35">
        <f t="shared" si="16"/>
        <v>0.15406948479639837</v>
      </c>
      <c r="L411" s="3">
        <v>10.952069484796398</v>
      </c>
      <c r="M411" s="24">
        <v>65.741</v>
      </c>
    </row>
    <row r="412" spans="1:13" x14ac:dyDescent="0.45">
      <c r="A412" s="1" t="s">
        <v>108</v>
      </c>
      <c r="B412" s="1">
        <v>2021</v>
      </c>
      <c r="C412" s="2">
        <v>44490</v>
      </c>
      <c r="D412" s="1" t="s">
        <v>13</v>
      </c>
      <c r="E412" s="1" t="s">
        <v>45</v>
      </c>
      <c r="F412" s="1" t="s">
        <v>40</v>
      </c>
      <c r="G412" s="13">
        <f>(C412-VLOOKUP(E412,Riders!$A$2:$C$2000,2,FALSE))/365</f>
        <v>30.663013698630138</v>
      </c>
      <c r="H412" s="1">
        <v>17</v>
      </c>
      <c r="I412" s="3">
        <v>5.4710000000000001</v>
      </c>
      <c r="J412" s="24">
        <f t="shared" si="18"/>
        <v>5.545080417387048</v>
      </c>
      <c r="K412" s="35">
        <f t="shared" si="16"/>
        <v>7.4080417387047959E-2</v>
      </c>
      <c r="L412" s="3">
        <v>11.016080417387048</v>
      </c>
      <c r="M412" s="24">
        <v>65.358999999999995</v>
      </c>
    </row>
    <row r="413" spans="1:13" x14ac:dyDescent="0.45">
      <c r="A413" s="1" t="s">
        <v>108</v>
      </c>
      <c r="B413" s="1">
        <v>2021</v>
      </c>
      <c r="C413" s="2">
        <v>44490</v>
      </c>
      <c r="D413" s="1" t="s">
        <v>13</v>
      </c>
      <c r="E413" s="1" t="s">
        <v>82</v>
      </c>
      <c r="F413" s="1" t="s">
        <v>67</v>
      </c>
      <c r="G413" s="13">
        <f>(C413-VLOOKUP(E413,Riders!$A$2:$C$2000,2,FALSE))/365</f>
        <v>29.145205479452056</v>
      </c>
      <c r="H413" s="1">
        <v>18</v>
      </c>
      <c r="I413" s="3">
        <v>5.4740000000000002</v>
      </c>
      <c r="J413" s="24">
        <f t="shared" si="18"/>
        <v>5.570977603239859</v>
      </c>
      <c r="K413" s="35">
        <f t="shared" si="16"/>
        <v>9.6977603239858823E-2</v>
      </c>
      <c r="L413" s="3">
        <v>11.044977603239859</v>
      </c>
      <c r="M413" s="24">
        <v>65.188000000000002</v>
      </c>
    </row>
    <row r="414" spans="1:13" x14ac:dyDescent="0.45">
      <c r="A414" s="1" t="s">
        <v>108</v>
      </c>
      <c r="B414" s="1">
        <v>2021</v>
      </c>
      <c r="C414" s="2">
        <v>44490</v>
      </c>
      <c r="D414" s="1" t="s">
        <v>13</v>
      </c>
      <c r="E414" s="1" t="s">
        <v>112</v>
      </c>
      <c r="F414" s="1" t="s">
        <v>25</v>
      </c>
      <c r="G414" s="13">
        <f>(C414-VLOOKUP(E414,Riders!$A$2:$C$2000,2,FALSE))/365</f>
        <v>22.473972602739725</v>
      </c>
      <c r="H414" s="1">
        <v>19</v>
      </c>
      <c r="I414" s="3">
        <v>5.4930000000000003</v>
      </c>
      <c r="J414" s="24">
        <f t="shared" si="18"/>
        <v>5.6179396459931166</v>
      </c>
      <c r="K414" s="35">
        <f t="shared" si="16"/>
        <v>0.12493964599311624</v>
      </c>
      <c r="L414" s="3">
        <v>11.110939645993117</v>
      </c>
      <c r="M414" s="24">
        <v>64.801000000000002</v>
      </c>
    </row>
    <row r="415" spans="1:13" x14ac:dyDescent="0.45">
      <c r="A415" s="1" t="s">
        <v>108</v>
      </c>
      <c r="B415" s="1">
        <v>2021</v>
      </c>
      <c r="C415" s="2">
        <v>44490</v>
      </c>
      <c r="D415" s="1" t="s">
        <v>13</v>
      </c>
      <c r="E415" s="1" t="s">
        <v>106</v>
      </c>
      <c r="F415" s="1" t="s">
        <v>63</v>
      </c>
      <c r="G415" s="13" t="e">
        <f>(C415-VLOOKUP(E415,Riders!$A$2:$C$2000,2,FALSE))/365</f>
        <v>#N/A</v>
      </c>
      <c r="H415" s="1">
        <v>20</v>
      </c>
      <c r="I415" s="3">
        <v>5.4770000000000003</v>
      </c>
      <c r="J415" s="24">
        <f t="shared" si="18"/>
        <v>5.6859637668801071</v>
      </c>
      <c r="K415" s="35">
        <f t="shared" si="16"/>
        <v>0.20896376688010676</v>
      </c>
      <c r="L415" s="3">
        <v>11.162963766880107</v>
      </c>
      <c r="M415" s="24">
        <v>64.498999999999995</v>
      </c>
    </row>
    <row r="416" spans="1:13" x14ac:dyDescent="0.45">
      <c r="A416" s="1" t="s">
        <v>108</v>
      </c>
      <c r="B416" s="1">
        <v>2021</v>
      </c>
      <c r="C416" s="2">
        <v>44490</v>
      </c>
      <c r="D416" s="1" t="s">
        <v>13</v>
      </c>
      <c r="E416" s="1" t="s">
        <v>113</v>
      </c>
      <c r="F416" s="1" t="s">
        <v>31</v>
      </c>
      <c r="G416" s="13">
        <f>(C416-VLOOKUP(E416,Riders!$A$2:$C$2000,2,FALSE))/365</f>
        <v>18.438356164383563</v>
      </c>
      <c r="H416" s="1">
        <v>21</v>
      </c>
      <c r="I416" s="3">
        <v>5.5759999999999996</v>
      </c>
      <c r="J416" s="24">
        <f t="shared" si="18"/>
        <v>5.6970745745197204</v>
      </c>
      <c r="K416" s="35">
        <f t="shared" si="16"/>
        <v>0.12107457451972081</v>
      </c>
      <c r="L416" s="3">
        <v>11.27307457451972</v>
      </c>
      <c r="M416" s="24">
        <v>63.869</v>
      </c>
    </row>
    <row r="417" spans="1:13" x14ac:dyDescent="0.45">
      <c r="A417" s="1" t="s">
        <v>108</v>
      </c>
      <c r="B417" s="1">
        <v>2021</v>
      </c>
      <c r="C417" s="2">
        <v>44490</v>
      </c>
      <c r="D417" s="1" t="s">
        <v>13</v>
      </c>
      <c r="E417" s="3" t="s">
        <v>48</v>
      </c>
      <c r="F417" s="1" t="s">
        <v>49</v>
      </c>
      <c r="G417" s="13">
        <f>(C417-VLOOKUP(E417,Riders!$A$2:$C$2000,2,FALSE))/365</f>
        <v>20.728767123287671</v>
      </c>
      <c r="H417" s="1">
        <v>22</v>
      </c>
      <c r="I417" s="3">
        <v>5.5540000000000003</v>
      </c>
      <c r="J417" s="24">
        <f t="shared" si="18"/>
        <v>5.7190745745197198</v>
      </c>
      <c r="K417" s="35">
        <f t="shared" si="16"/>
        <v>0.16507457451971952</v>
      </c>
      <c r="L417" s="3">
        <v>11.27307457451972</v>
      </c>
      <c r="M417" s="24">
        <v>63.869</v>
      </c>
    </row>
    <row r="418" spans="1:13" x14ac:dyDescent="0.45">
      <c r="A418" s="1" t="s">
        <v>108</v>
      </c>
      <c r="B418" s="1">
        <v>2021</v>
      </c>
      <c r="C418" s="2">
        <v>44490</v>
      </c>
      <c r="D418" s="1" t="s">
        <v>13</v>
      </c>
      <c r="E418" s="1" t="s">
        <v>60</v>
      </c>
      <c r="F418" s="1" t="s">
        <v>61</v>
      </c>
      <c r="G418" s="13">
        <f>(C418-VLOOKUP(E418,Riders!$A$2:$C$2000,2,FALSE))/365</f>
        <v>33.265753424657532</v>
      </c>
      <c r="H418" s="1">
        <v>23</v>
      </c>
      <c r="I418" s="3">
        <v>5.5510000000000002</v>
      </c>
      <c r="J418" s="24">
        <f t="shared" si="18"/>
        <v>5.7349740422597026</v>
      </c>
      <c r="K418" s="35">
        <f t="shared" si="16"/>
        <v>0.18397404225970249</v>
      </c>
      <c r="L418" s="3">
        <v>11.285974042259703</v>
      </c>
      <c r="M418" s="24">
        <v>63.795999999999999</v>
      </c>
    </row>
    <row r="419" spans="1:13" x14ac:dyDescent="0.45">
      <c r="A419" s="1" t="s">
        <v>108</v>
      </c>
      <c r="B419" s="1">
        <v>2021</v>
      </c>
      <c r="C419" s="2">
        <v>44490</v>
      </c>
      <c r="D419" s="1" t="s">
        <v>13</v>
      </c>
      <c r="E419" s="1" t="s">
        <v>114</v>
      </c>
      <c r="F419" s="1" t="s">
        <v>21</v>
      </c>
      <c r="G419" s="13">
        <f>(C419-VLOOKUP(E419,Riders!$A$2:$C$2000,2,FALSE))/365</f>
        <v>19.86849315068493</v>
      </c>
      <c r="H419" s="1">
        <v>24</v>
      </c>
      <c r="I419" s="3">
        <v>5.593</v>
      </c>
      <c r="J419" s="24">
        <f t="shared" si="18"/>
        <v>5.8160131203650884</v>
      </c>
      <c r="K419" s="35">
        <f t="shared" si="16"/>
        <v>0.22301312036508847</v>
      </c>
      <c r="L419" s="3">
        <v>11.409013120365088</v>
      </c>
      <c r="M419" s="24">
        <v>63.107999999999997</v>
      </c>
    </row>
    <row r="420" spans="1:13" x14ac:dyDescent="0.45">
      <c r="A420" s="4" t="s">
        <v>71</v>
      </c>
      <c r="B420" s="4">
        <v>2021</v>
      </c>
      <c r="C420" s="5">
        <v>44449</v>
      </c>
      <c r="D420" s="4" t="s">
        <v>72</v>
      </c>
      <c r="E420" s="4" t="s">
        <v>16</v>
      </c>
      <c r="F420" s="4" t="s">
        <v>17</v>
      </c>
      <c r="G420" s="13">
        <f>(C420-VLOOKUP(E420,Riders!$A$2:$C$2000,2,FALSE))/365</f>
        <v>22.389041095890413</v>
      </c>
      <c r="H420" s="4">
        <v>1</v>
      </c>
      <c r="I420" s="1">
        <v>5.3070000000000004</v>
      </c>
      <c r="J420" s="35">
        <v>5.3810427521710089</v>
      </c>
      <c r="K420" s="35">
        <f t="shared" si="16"/>
        <v>7.404275217100853E-2</v>
      </c>
      <c r="L420" s="1">
        <v>10.688042752171009</v>
      </c>
      <c r="M420" s="35">
        <v>67.364999999999995</v>
      </c>
    </row>
    <row r="421" spans="1:13" x14ac:dyDescent="0.45">
      <c r="A421" s="4" t="s">
        <v>71</v>
      </c>
      <c r="B421" s="4">
        <v>2021</v>
      </c>
      <c r="C421" s="5">
        <v>44449</v>
      </c>
      <c r="D421" s="4" t="s">
        <v>72</v>
      </c>
      <c r="E421" s="4" t="s">
        <v>20</v>
      </c>
      <c r="F421" s="4" t="s">
        <v>21</v>
      </c>
      <c r="G421" s="13">
        <f>(C421-VLOOKUP(E421,Riders!$A$2:$C$2000,2,FALSE))/365</f>
        <v>26.098630136986301</v>
      </c>
      <c r="H421" s="4">
        <v>2</v>
      </c>
      <c r="I421" s="1">
        <v>5.2869999999999999</v>
      </c>
      <c r="J421" s="35">
        <v>5.4159775088819844</v>
      </c>
      <c r="K421" s="35">
        <f t="shared" si="16"/>
        <v>0.12897750888198445</v>
      </c>
      <c r="L421" s="1">
        <v>10.702977508881984</v>
      </c>
      <c r="M421" s="35">
        <v>67.271000000000001</v>
      </c>
    </row>
    <row r="422" spans="1:13" x14ac:dyDescent="0.45">
      <c r="A422" s="4" t="s">
        <v>71</v>
      </c>
      <c r="B422" s="4">
        <v>2021</v>
      </c>
      <c r="C422" s="5">
        <v>44449</v>
      </c>
      <c r="D422" s="4" t="s">
        <v>72</v>
      </c>
      <c r="E422" s="4" t="s">
        <v>41</v>
      </c>
      <c r="F422" s="4" t="s">
        <v>27</v>
      </c>
      <c r="G422" s="13">
        <f>(C422-VLOOKUP(E422,Riders!$A$2:$C$2000,2,FALSE))/365</f>
        <v>25.904109589041095</v>
      </c>
      <c r="H422" s="4">
        <v>3</v>
      </c>
      <c r="I422" s="1">
        <v>5.3159999999999998</v>
      </c>
      <c r="J422" s="35">
        <v>5.450033165363279</v>
      </c>
      <c r="K422" s="35">
        <f t="shared" si="16"/>
        <v>0.13403316536327914</v>
      </c>
      <c r="L422" s="1">
        <v>10.766033165363279</v>
      </c>
      <c r="M422" s="35">
        <v>66.876999999999995</v>
      </c>
    </row>
    <row r="423" spans="1:13" x14ac:dyDescent="0.45">
      <c r="A423" s="4" t="s">
        <v>71</v>
      </c>
      <c r="B423" s="4">
        <v>2021</v>
      </c>
      <c r="C423" s="5">
        <v>44449</v>
      </c>
      <c r="D423" s="4" t="s">
        <v>72</v>
      </c>
      <c r="E423" s="4" t="s">
        <v>115</v>
      </c>
      <c r="F423" s="4" t="s">
        <v>27</v>
      </c>
      <c r="G423" s="13">
        <f>(C423-VLOOKUP(E423,Riders!$A$2:$C$2000,2,FALSE))/365</f>
        <v>24.109589041095891</v>
      </c>
      <c r="H423" s="4">
        <v>4</v>
      </c>
      <c r="I423" s="1">
        <v>5.3490000000000002</v>
      </c>
      <c r="J423" s="35">
        <v>5.5460593932057218</v>
      </c>
      <c r="K423" s="35">
        <f t="shared" si="16"/>
        <v>0.19705939320572163</v>
      </c>
      <c r="L423" s="1">
        <v>10.895059393205722</v>
      </c>
      <c r="M423" s="35">
        <v>66.084999999999994</v>
      </c>
    </row>
    <row r="424" spans="1:13" x14ac:dyDescent="0.45">
      <c r="A424" s="4" t="s">
        <v>71</v>
      </c>
      <c r="B424" s="4">
        <v>2021</v>
      </c>
      <c r="C424" s="5">
        <v>44449</v>
      </c>
      <c r="D424" s="4" t="s">
        <v>72</v>
      </c>
      <c r="E424" s="4" t="s">
        <v>54</v>
      </c>
      <c r="F424" s="4" t="s">
        <v>44</v>
      </c>
      <c r="G424" s="13">
        <f>(C424-VLOOKUP(E424,Riders!$A$2:$C$2000,2,FALSE))/365</f>
        <v>24.216438356164385</v>
      </c>
      <c r="H424" s="4">
        <v>5</v>
      </c>
      <c r="I424" s="1">
        <v>5.4690000000000003</v>
      </c>
      <c r="J424" s="35">
        <v>5.5639609709005642</v>
      </c>
      <c r="K424" s="35">
        <f t="shared" si="16"/>
        <v>9.4960970900563879E-2</v>
      </c>
      <c r="L424" s="1">
        <v>11.032960970900564</v>
      </c>
      <c r="M424" s="35">
        <v>65.259</v>
      </c>
    </row>
    <row r="425" spans="1:13" x14ac:dyDescent="0.45">
      <c r="A425" s="4" t="s">
        <v>71</v>
      </c>
      <c r="B425" s="4">
        <v>2021</v>
      </c>
      <c r="C425" s="5">
        <v>44449</v>
      </c>
      <c r="D425" s="4" t="s">
        <v>72</v>
      </c>
      <c r="E425" s="4" t="s">
        <v>58</v>
      </c>
      <c r="F425" s="4" t="s">
        <v>59</v>
      </c>
      <c r="G425" s="13">
        <f>(C425-VLOOKUP(E425,Riders!$A$2:$C$2000,2,FALSE))/365</f>
        <v>23.654794520547945</v>
      </c>
      <c r="H425" s="4">
        <v>6</v>
      </c>
      <c r="I425" s="1">
        <v>5.48</v>
      </c>
      <c r="J425" s="35">
        <v>5.6300823997777982</v>
      </c>
      <c r="K425" s="35">
        <f t="shared" ref="K425:K488" si="19">J425-I425</f>
        <v>0.1500823997777978</v>
      </c>
      <c r="L425" s="1">
        <v>11.110082399777799</v>
      </c>
      <c r="M425" s="35">
        <v>64.805999999999997</v>
      </c>
    </row>
    <row r="426" spans="1:13" x14ac:dyDescent="0.45">
      <c r="A426" s="4" t="s">
        <v>71</v>
      </c>
      <c r="B426" s="4">
        <v>2021</v>
      </c>
      <c r="C426" s="5">
        <v>44449</v>
      </c>
      <c r="D426" s="4" t="s">
        <v>72</v>
      </c>
      <c r="E426" s="4" t="s">
        <v>116</v>
      </c>
      <c r="F426" s="4" t="s">
        <v>21</v>
      </c>
      <c r="G426" s="13">
        <f>(C426-VLOOKUP(E426,Riders!$A$2:$C$2000,2,FALSE))/365</f>
        <v>30.468493150684932</v>
      </c>
      <c r="H426" s="4">
        <v>7</v>
      </c>
      <c r="I426" s="1">
        <v>5.5380000000000003</v>
      </c>
      <c r="J426" s="35">
        <v>5.6339707666764927</v>
      </c>
      <c r="K426" s="35">
        <f t="shared" si="19"/>
        <v>9.5970766676492403E-2</v>
      </c>
      <c r="L426" s="1">
        <v>11.171970766676493</v>
      </c>
      <c r="M426" s="35">
        <v>64.447000000000003</v>
      </c>
    </row>
    <row r="427" spans="1:13" x14ac:dyDescent="0.45">
      <c r="A427" s="4" t="s">
        <v>71</v>
      </c>
      <c r="B427" s="4">
        <v>2021</v>
      </c>
      <c r="C427" s="5">
        <v>44449</v>
      </c>
      <c r="D427" s="4" t="s">
        <v>72</v>
      </c>
      <c r="E427" s="3" t="s">
        <v>48</v>
      </c>
      <c r="F427" s="4" t="s">
        <v>49</v>
      </c>
      <c r="G427" s="13">
        <f>(C427-VLOOKUP(E427,Riders!$A$2:$C$2000,2,FALSE))/365</f>
        <v>20.616438356164384</v>
      </c>
      <c r="H427" s="4">
        <v>8</v>
      </c>
      <c r="I427" s="1">
        <v>5.55</v>
      </c>
      <c r="J427" s="35">
        <v>5.6959584836699326</v>
      </c>
      <c r="K427" s="35">
        <f t="shared" si="19"/>
        <v>0.1459584836699328</v>
      </c>
      <c r="L427" s="1">
        <v>11.245958483669932</v>
      </c>
      <c r="M427" s="35">
        <v>64.022999999999996</v>
      </c>
    </row>
    <row r="428" spans="1:13" x14ac:dyDescent="0.45">
      <c r="A428" s="4" t="s">
        <v>71</v>
      </c>
      <c r="B428" s="4">
        <v>2021</v>
      </c>
      <c r="C428" s="5">
        <v>44449</v>
      </c>
      <c r="D428" s="4" t="s">
        <v>72</v>
      </c>
      <c r="E428" s="4" t="s">
        <v>100</v>
      </c>
      <c r="F428" s="4" t="s">
        <v>47</v>
      </c>
      <c r="G428" s="13">
        <f>(C428-VLOOKUP(E428,Riders!$A$2:$C$2000,2,FALSE))/365</f>
        <v>27.578082191780823</v>
      </c>
      <c r="H428" s="4">
        <v>9</v>
      </c>
      <c r="I428" s="1">
        <v>5.6449999999999996</v>
      </c>
      <c r="J428" s="35">
        <v>5.7979204875955563</v>
      </c>
      <c r="K428" s="35">
        <f t="shared" si="19"/>
        <v>0.15292048759555676</v>
      </c>
      <c r="L428" s="1">
        <v>11.442920487595556</v>
      </c>
      <c r="M428" s="35">
        <v>62.920999999999999</v>
      </c>
    </row>
    <row r="429" spans="1:13" x14ac:dyDescent="0.45">
      <c r="A429" s="4" t="s">
        <v>71</v>
      </c>
      <c r="B429" s="4">
        <v>2021</v>
      </c>
      <c r="C429" s="5">
        <v>44449</v>
      </c>
      <c r="D429" s="4" t="s">
        <v>72</v>
      </c>
      <c r="E429" s="4" t="s">
        <v>50</v>
      </c>
      <c r="F429" s="4" t="s">
        <v>51</v>
      </c>
      <c r="G429" s="13">
        <f>(C429-VLOOKUP(E429,Riders!$A$2:$C$2000,2,FALSE))/365</f>
        <v>24.931506849315067</v>
      </c>
      <c r="H429" s="4">
        <v>10</v>
      </c>
      <c r="I429" s="1">
        <v>5.6859999999999999</v>
      </c>
      <c r="J429" s="35">
        <v>5.8949621849415337</v>
      </c>
      <c r="K429" s="35">
        <f t="shared" si="19"/>
        <v>0.20896218494153374</v>
      </c>
      <c r="L429" s="1">
        <v>11.580962184941534</v>
      </c>
      <c r="M429" s="35">
        <v>62.170999999999999</v>
      </c>
    </row>
    <row r="430" spans="1:13" x14ac:dyDescent="0.45">
      <c r="A430" s="4" t="s">
        <v>71</v>
      </c>
      <c r="B430" s="4">
        <v>2021</v>
      </c>
      <c r="C430" s="5">
        <v>44449</v>
      </c>
      <c r="D430" s="4" t="s">
        <v>72</v>
      </c>
      <c r="E430" s="4" t="s">
        <v>99</v>
      </c>
      <c r="F430" s="4" t="s">
        <v>47</v>
      </c>
      <c r="G430" s="13">
        <f>(C430-VLOOKUP(E430,Riders!$A$2:$C$2000,2,FALSE))/365</f>
        <v>24.56986301369863</v>
      </c>
      <c r="H430" s="4">
        <v>11</v>
      </c>
      <c r="I430" s="1">
        <v>5.7060000000000004</v>
      </c>
      <c r="J430" s="35">
        <v>5.8900702206474458</v>
      </c>
      <c r="K430" s="35">
        <f t="shared" si="19"/>
        <v>0.18407022064744538</v>
      </c>
      <c r="L430" s="1">
        <v>11.596070220647446</v>
      </c>
      <c r="M430" s="35">
        <v>62.09</v>
      </c>
    </row>
    <row r="431" spans="1:13" x14ac:dyDescent="0.45">
      <c r="A431" s="4" t="s">
        <v>71</v>
      </c>
      <c r="B431" s="4">
        <v>2021</v>
      </c>
      <c r="C431" s="5">
        <v>44449</v>
      </c>
      <c r="D431" s="4" t="s">
        <v>72</v>
      </c>
      <c r="E431" s="4" t="s">
        <v>86</v>
      </c>
      <c r="F431" s="4" t="s">
        <v>87</v>
      </c>
      <c r="G431" s="13">
        <f>(C431-VLOOKUP(E431,Riders!$A$2:$C$2000,2,FALSE))/365</f>
        <v>21.024657534246575</v>
      </c>
      <c r="H431" s="4">
        <v>12</v>
      </c>
      <c r="I431" s="1">
        <v>5.9509999999999996</v>
      </c>
      <c r="J431" s="35">
        <v>6.2480477965469925</v>
      </c>
      <c r="K431" s="35">
        <f t="shared" si="19"/>
        <v>0.29704779654699287</v>
      </c>
      <c r="L431" s="1">
        <v>12.199047796546992</v>
      </c>
      <c r="M431" s="35">
        <v>59.021000000000001</v>
      </c>
    </row>
    <row r="432" spans="1:13" x14ac:dyDescent="0.45">
      <c r="A432" s="1" t="s">
        <v>862</v>
      </c>
      <c r="B432" s="1">
        <v>2021</v>
      </c>
      <c r="C432" s="19">
        <v>44414</v>
      </c>
      <c r="D432" s="1" t="s">
        <v>654</v>
      </c>
      <c r="E432" s="3" t="s">
        <v>14</v>
      </c>
      <c r="F432" s="3" t="s">
        <v>15</v>
      </c>
      <c r="G432" s="13">
        <f>(C432-VLOOKUP(E432,Riders!$A$2:$C$2000,2,FALSE))/365</f>
        <v>21.594520547945205</v>
      </c>
      <c r="H432" s="4">
        <v>1</v>
      </c>
      <c r="I432" s="3">
        <v>5.0949999999999998</v>
      </c>
      <c r="J432" s="35">
        <f t="shared" ref="J432:J460" si="20">L432-I432</f>
        <v>5.2150164673874135</v>
      </c>
      <c r="K432" s="35">
        <f t="shared" si="19"/>
        <v>0.12001646738741378</v>
      </c>
      <c r="L432" s="35">
        <f t="shared" ref="L432:L460" si="21">720/M432</f>
        <v>10.310016467387413</v>
      </c>
      <c r="M432" s="24">
        <v>69.834999999999994</v>
      </c>
    </row>
    <row r="433" spans="1:13" x14ac:dyDescent="0.45">
      <c r="A433" s="1" t="s">
        <v>862</v>
      </c>
      <c r="B433" s="1">
        <v>2021</v>
      </c>
      <c r="C433" s="19">
        <v>44414</v>
      </c>
      <c r="D433" s="1" t="s">
        <v>654</v>
      </c>
      <c r="E433" s="3" t="s">
        <v>33</v>
      </c>
      <c r="F433" s="3" t="s">
        <v>27</v>
      </c>
      <c r="G433" s="13">
        <f>(C433-VLOOKUP(E433,Riders!$A$2:$C$2000,2,FALSE))/365</f>
        <v>27.712328767123289</v>
      </c>
      <c r="H433" s="4">
        <v>2</v>
      </c>
      <c r="I433" s="3">
        <v>5.1449999999999996</v>
      </c>
      <c r="J433" s="35">
        <f t="shared" si="20"/>
        <v>5.2010167835383392</v>
      </c>
      <c r="K433" s="35">
        <f t="shared" si="19"/>
        <v>5.601678353833961E-2</v>
      </c>
      <c r="L433" s="35">
        <f t="shared" si="21"/>
        <v>10.346016783538339</v>
      </c>
      <c r="M433" s="24">
        <v>69.591999999999999</v>
      </c>
    </row>
    <row r="434" spans="1:13" x14ac:dyDescent="0.45">
      <c r="A434" s="1" t="s">
        <v>862</v>
      </c>
      <c r="B434" s="1">
        <v>2021</v>
      </c>
      <c r="C434" s="19">
        <v>44414</v>
      </c>
      <c r="D434" s="1" t="s">
        <v>654</v>
      </c>
      <c r="E434" s="3" t="s">
        <v>23</v>
      </c>
      <c r="F434" s="3" t="s">
        <v>15</v>
      </c>
      <c r="G434" s="13">
        <f>(C434-VLOOKUP(E434,Riders!$A$2:$C$2000,2,FALSE))/365</f>
        <v>23.901369863013699</v>
      </c>
      <c r="H434" s="4">
        <v>3</v>
      </c>
      <c r="I434" s="3">
        <v>5.1420000000000003</v>
      </c>
      <c r="J434" s="35">
        <f t="shared" si="20"/>
        <v>5.2390718456680654</v>
      </c>
      <c r="K434" s="35">
        <f t="shared" si="19"/>
        <v>9.7071845668065038E-2</v>
      </c>
      <c r="L434" s="35">
        <f t="shared" si="21"/>
        <v>10.381071845668066</v>
      </c>
      <c r="M434" s="24">
        <v>69.356999999999999</v>
      </c>
    </row>
    <row r="435" spans="1:13" x14ac:dyDescent="0.45">
      <c r="A435" s="1" t="s">
        <v>862</v>
      </c>
      <c r="B435" s="1">
        <v>2021</v>
      </c>
      <c r="C435" s="19">
        <v>44414</v>
      </c>
      <c r="D435" s="1" t="s">
        <v>654</v>
      </c>
      <c r="E435" s="3" t="s">
        <v>16</v>
      </c>
      <c r="F435" s="3" t="s">
        <v>17</v>
      </c>
      <c r="G435" s="13">
        <f>(C435-VLOOKUP(E435,Riders!$A$2:$C$2000,2,FALSE))/365</f>
        <v>22.293150684931508</v>
      </c>
      <c r="H435" s="4">
        <v>4</v>
      </c>
      <c r="I435" s="3">
        <v>5.1639999999999997</v>
      </c>
      <c r="J435" s="35">
        <f t="shared" si="20"/>
        <v>5.23596533344889</v>
      </c>
      <c r="K435" s="35">
        <f t="shared" si="19"/>
        <v>7.1965333448890334E-2</v>
      </c>
      <c r="L435" s="35">
        <f t="shared" si="21"/>
        <v>10.39996533344889</v>
      </c>
      <c r="M435" s="24">
        <v>69.230999999999995</v>
      </c>
    </row>
    <row r="436" spans="1:13" x14ac:dyDescent="0.45">
      <c r="A436" s="1" t="s">
        <v>862</v>
      </c>
      <c r="B436" s="1">
        <v>2021</v>
      </c>
      <c r="C436" s="19">
        <v>44414</v>
      </c>
      <c r="D436" s="1" t="s">
        <v>654</v>
      </c>
      <c r="E436" s="3" t="s">
        <v>26</v>
      </c>
      <c r="F436" s="3" t="s">
        <v>27</v>
      </c>
      <c r="G436" s="13">
        <f>(C436-VLOOKUP(E436,Riders!$A$2:$C$2000,2,FALSE))/365</f>
        <v>23.208219178082192</v>
      </c>
      <c r="H436" s="4">
        <v>5</v>
      </c>
      <c r="I436" s="3">
        <v>5.1660000000000004</v>
      </c>
      <c r="J436" s="35">
        <f t="shared" si="20"/>
        <v>5.2939471191562308</v>
      </c>
      <c r="K436" s="35">
        <f t="shared" si="19"/>
        <v>0.12794711915623047</v>
      </c>
      <c r="L436" s="35">
        <f t="shared" si="21"/>
        <v>10.459947119156231</v>
      </c>
      <c r="M436" s="24">
        <v>68.834000000000003</v>
      </c>
    </row>
    <row r="437" spans="1:13" x14ac:dyDescent="0.45">
      <c r="A437" s="1" t="s">
        <v>862</v>
      </c>
      <c r="B437" s="1">
        <v>2021</v>
      </c>
      <c r="C437" s="19">
        <v>44414</v>
      </c>
      <c r="D437" s="1" t="s">
        <v>654</v>
      </c>
      <c r="E437" s="3" t="s">
        <v>30</v>
      </c>
      <c r="F437" s="3" t="s">
        <v>31</v>
      </c>
      <c r="G437" s="13">
        <f>(C437-VLOOKUP(E437,Riders!$A$2:$C$2000,2,FALSE))/365</f>
        <v>25.306849315068494</v>
      </c>
      <c r="H437" s="4">
        <v>6</v>
      </c>
      <c r="I437" s="3">
        <v>5.1980000000000004</v>
      </c>
      <c r="J437" s="35">
        <f t="shared" si="20"/>
        <v>5.2630109404739418</v>
      </c>
      <c r="K437" s="35">
        <f t="shared" si="19"/>
        <v>6.5010940473941403E-2</v>
      </c>
      <c r="L437" s="35">
        <f t="shared" si="21"/>
        <v>10.461010940473942</v>
      </c>
      <c r="M437" s="24">
        <v>68.826999999999998</v>
      </c>
    </row>
    <row r="438" spans="1:13" x14ac:dyDescent="0.45">
      <c r="A438" s="1" t="s">
        <v>862</v>
      </c>
      <c r="B438" s="1">
        <v>2021</v>
      </c>
      <c r="C438" s="19">
        <v>44414</v>
      </c>
      <c r="D438" s="1" t="s">
        <v>654</v>
      </c>
      <c r="E438" s="3" t="s">
        <v>77</v>
      </c>
      <c r="F438" s="3" t="s">
        <v>19</v>
      </c>
      <c r="G438" s="13">
        <f>(C438-VLOOKUP(E438,Riders!$A$2:$C$2000,2,FALSE))/365</f>
        <v>30.241095890410961</v>
      </c>
      <c r="H438" s="4">
        <v>7</v>
      </c>
      <c r="I438" s="3">
        <v>5.1769999999999996</v>
      </c>
      <c r="J438" s="35">
        <f t="shared" si="20"/>
        <v>5.3019765532899612</v>
      </c>
      <c r="K438" s="35">
        <f t="shared" si="19"/>
        <v>0.1249765532899616</v>
      </c>
      <c r="L438" s="35">
        <f t="shared" si="21"/>
        <v>10.478976553289961</v>
      </c>
      <c r="M438" s="24">
        <v>68.709000000000003</v>
      </c>
    </row>
    <row r="439" spans="1:13" x14ac:dyDescent="0.45">
      <c r="A439" s="1" t="s">
        <v>862</v>
      </c>
      <c r="B439" s="1">
        <v>2021</v>
      </c>
      <c r="C439" s="19">
        <v>44414</v>
      </c>
      <c r="D439" s="1" t="s">
        <v>654</v>
      </c>
      <c r="E439" s="3" t="s">
        <v>133</v>
      </c>
      <c r="F439" s="3" t="s">
        <v>25</v>
      </c>
      <c r="G439" s="13">
        <f>(C439-VLOOKUP(E439,Riders!$A$2:$C$2000,2,FALSE))/365</f>
        <v>28.534246575342465</v>
      </c>
      <c r="H439" s="4">
        <v>8</v>
      </c>
      <c r="I439" s="3">
        <v>5.2119999999999997</v>
      </c>
      <c r="J439" s="35">
        <f t="shared" si="20"/>
        <v>5.2830148679377302</v>
      </c>
      <c r="K439" s="35">
        <f t="shared" si="19"/>
        <v>7.1014867937730486E-2</v>
      </c>
      <c r="L439" s="35">
        <f t="shared" si="21"/>
        <v>10.49501486793773</v>
      </c>
      <c r="M439" s="24">
        <v>68.603999999999999</v>
      </c>
    </row>
    <row r="440" spans="1:13" x14ac:dyDescent="0.45">
      <c r="A440" s="1" t="s">
        <v>862</v>
      </c>
      <c r="B440" s="1">
        <v>2021</v>
      </c>
      <c r="C440" s="19">
        <v>44414</v>
      </c>
      <c r="D440" s="1" t="s">
        <v>654</v>
      </c>
      <c r="E440" s="3" t="s">
        <v>79</v>
      </c>
      <c r="F440" s="3" t="s">
        <v>65</v>
      </c>
      <c r="G440" s="13">
        <f>(C440-VLOOKUP(E440,Riders!$A$2:$C$2000,2,FALSE))/365</f>
        <v>34.260273972602739</v>
      </c>
      <c r="H440" s="4">
        <v>9</v>
      </c>
      <c r="I440" s="3">
        <v>5.1870000000000003</v>
      </c>
      <c r="J440" s="35">
        <f t="shared" si="20"/>
        <v>5.3510247058134768</v>
      </c>
      <c r="K440" s="35">
        <f t="shared" si="19"/>
        <v>0.1640247058134765</v>
      </c>
      <c r="L440" s="35">
        <f t="shared" si="21"/>
        <v>10.538024705813477</v>
      </c>
      <c r="M440" s="24">
        <v>68.323999999999998</v>
      </c>
    </row>
    <row r="441" spans="1:13" x14ac:dyDescent="0.45">
      <c r="A441" s="1" t="s">
        <v>862</v>
      </c>
      <c r="B441" s="1">
        <v>2021</v>
      </c>
      <c r="C441" s="19">
        <v>44414</v>
      </c>
      <c r="D441" s="1" t="s">
        <v>654</v>
      </c>
      <c r="E441" s="3" t="s">
        <v>134</v>
      </c>
      <c r="F441" s="3" t="s">
        <v>38</v>
      </c>
      <c r="G441" s="13">
        <f>(C441-VLOOKUP(E441,Riders!$A$2:$C$2000,2,FALSE))/365</f>
        <v>30.528767123287672</v>
      </c>
      <c r="H441" s="4">
        <v>10</v>
      </c>
      <c r="I441" s="3">
        <v>5.2249999999999996</v>
      </c>
      <c r="J441" s="35">
        <f t="shared" si="20"/>
        <v>5.3340426468000235</v>
      </c>
      <c r="K441" s="35">
        <f t="shared" si="19"/>
        <v>0.10904264680002385</v>
      </c>
      <c r="L441" s="35">
        <f t="shared" si="21"/>
        <v>10.559042646800023</v>
      </c>
      <c r="M441" s="24">
        <v>68.188000000000002</v>
      </c>
    </row>
    <row r="442" spans="1:13" x14ac:dyDescent="0.45">
      <c r="A442" s="1" t="s">
        <v>862</v>
      </c>
      <c r="B442" s="1">
        <v>2021</v>
      </c>
      <c r="C442" s="19">
        <v>44414</v>
      </c>
      <c r="D442" s="1" t="s">
        <v>654</v>
      </c>
      <c r="E442" s="3" t="s">
        <v>28</v>
      </c>
      <c r="F442" s="3" t="s">
        <v>29</v>
      </c>
      <c r="G442" s="13">
        <f>(C442-VLOOKUP(E442,Riders!$A$2:$C$2000,2,FALSE))/365</f>
        <v>21.613698630136987</v>
      </c>
      <c r="H442" s="4">
        <v>11</v>
      </c>
      <c r="I442" s="3">
        <v>5.2320000000000002</v>
      </c>
      <c r="J442" s="35">
        <f t="shared" si="20"/>
        <v>5.3310703324432955</v>
      </c>
      <c r="K442" s="35">
        <f t="shared" si="19"/>
        <v>9.9070332443295328E-2</v>
      </c>
      <c r="L442" s="35">
        <f t="shared" si="21"/>
        <v>10.563070332443296</v>
      </c>
      <c r="M442" s="24">
        <v>68.162000000000006</v>
      </c>
    </row>
    <row r="443" spans="1:13" x14ac:dyDescent="0.45">
      <c r="A443" s="1" t="s">
        <v>862</v>
      </c>
      <c r="B443" s="1">
        <v>2021</v>
      </c>
      <c r="C443" s="19">
        <v>44414</v>
      </c>
      <c r="D443" s="1" t="s">
        <v>654</v>
      </c>
      <c r="E443" s="3" t="s">
        <v>111</v>
      </c>
      <c r="F443" s="3" t="s">
        <v>863</v>
      </c>
      <c r="G443" s="13">
        <f>(C443-VLOOKUP(E443,Riders!$A$2:$C$2000,2,FALSE))/365</f>
        <v>26.797260273972604</v>
      </c>
      <c r="H443" s="4">
        <v>12</v>
      </c>
      <c r="I443" s="3">
        <v>5.2720000000000002</v>
      </c>
      <c r="J443" s="35">
        <f t="shared" si="20"/>
        <v>5.394982725414085</v>
      </c>
      <c r="K443" s="35">
        <f t="shared" si="19"/>
        <v>0.12298272541408473</v>
      </c>
      <c r="L443" s="35">
        <f t="shared" si="21"/>
        <v>10.666982725414085</v>
      </c>
      <c r="M443" s="24">
        <v>67.498000000000005</v>
      </c>
    </row>
    <row r="444" spans="1:13" x14ac:dyDescent="0.45">
      <c r="A444" s="1" t="s">
        <v>862</v>
      </c>
      <c r="B444" s="1">
        <v>2021</v>
      </c>
      <c r="C444" s="19">
        <v>44414</v>
      </c>
      <c r="D444" s="1" t="s">
        <v>654</v>
      </c>
      <c r="E444" s="3" t="s">
        <v>109</v>
      </c>
      <c r="F444" s="3" t="s">
        <v>863</v>
      </c>
      <c r="G444" s="13">
        <f>(C444-VLOOKUP(E444,Riders!$A$2:$C$2000,2,FALSE))/365</f>
        <v>28.517808219178082</v>
      </c>
      <c r="H444" s="4">
        <v>13</v>
      </c>
      <c r="I444" s="3">
        <v>5.2720000000000002</v>
      </c>
      <c r="J444" s="35">
        <f t="shared" si="20"/>
        <v>5.3970375639030888</v>
      </c>
      <c r="K444" s="35">
        <f t="shared" si="19"/>
        <v>0.12503756390308851</v>
      </c>
      <c r="L444" s="35">
        <f t="shared" si="21"/>
        <v>10.669037563903089</v>
      </c>
      <c r="M444" s="24">
        <v>67.484999999999999</v>
      </c>
    </row>
    <row r="445" spans="1:13" x14ac:dyDescent="0.45">
      <c r="A445" s="1" t="s">
        <v>862</v>
      </c>
      <c r="B445" s="1">
        <v>2021</v>
      </c>
      <c r="C445" s="19">
        <v>44414</v>
      </c>
      <c r="D445" s="1" t="s">
        <v>654</v>
      </c>
      <c r="E445" s="3" t="s">
        <v>136</v>
      </c>
      <c r="F445" s="3" t="s">
        <v>36</v>
      </c>
      <c r="G445" s="13">
        <f>(C445-VLOOKUP(E445,Riders!$A$2:$C$2000,2,FALSE))/365</f>
        <v>33.56712328767123</v>
      </c>
      <c r="H445" s="4">
        <v>14</v>
      </c>
      <c r="I445" s="3">
        <v>5.274</v>
      </c>
      <c r="J445" s="35">
        <f t="shared" si="20"/>
        <v>5.4050068523627308</v>
      </c>
      <c r="K445" s="35">
        <f t="shared" si="19"/>
        <v>0.1310068523627308</v>
      </c>
      <c r="L445" s="35">
        <f t="shared" si="21"/>
        <v>10.679006852362731</v>
      </c>
      <c r="M445" s="24">
        <v>67.421999999999997</v>
      </c>
    </row>
    <row r="446" spans="1:13" x14ac:dyDescent="0.45">
      <c r="A446" s="1" t="s">
        <v>862</v>
      </c>
      <c r="B446" s="1">
        <v>2021</v>
      </c>
      <c r="C446" s="19">
        <v>44414</v>
      </c>
      <c r="D446" s="1" t="s">
        <v>654</v>
      </c>
      <c r="E446" s="3" t="s">
        <v>43</v>
      </c>
      <c r="F446" s="3" t="s">
        <v>44</v>
      </c>
      <c r="G446" s="13">
        <f>(C446-VLOOKUP(E446,Riders!$A$2:$C$2000,2,FALSE))/365</f>
        <v>28.715068493150685</v>
      </c>
      <c r="H446" s="4">
        <v>15</v>
      </c>
      <c r="I446" s="3">
        <v>5.2469999999999999</v>
      </c>
      <c r="J446" s="35">
        <f t="shared" si="20"/>
        <v>5.435017120899662</v>
      </c>
      <c r="K446" s="35">
        <f t="shared" si="19"/>
        <v>0.18801712089966216</v>
      </c>
      <c r="L446" s="35">
        <f t="shared" si="21"/>
        <v>10.682017120899662</v>
      </c>
      <c r="M446" s="24">
        <v>67.403000000000006</v>
      </c>
    </row>
    <row r="447" spans="1:13" x14ac:dyDescent="0.45">
      <c r="A447" s="1" t="s">
        <v>862</v>
      </c>
      <c r="B447" s="1">
        <v>2021</v>
      </c>
      <c r="C447" s="19">
        <v>44414</v>
      </c>
      <c r="D447" s="1" t="s">
        <v>654</v>
      </c>
      <c r="E447" s="3" t="s">
        <v>119</v>
      </c>
      <c r="F447" s="3" t="s">
        <v>120</v>
      </c>
      <c r="G447" s="13" t="e">
        <f>(C447-VLOOKUP(E447,Riders!$A$2:$C$2000,2,FALSE))/365</f>
        <v>#N/A</v>
      </c>
      <c r="H447" s="4">
        <v>16</v>
      </c>
      <c r="I447" s="3">
        <v>5.2830000000000004</v>
      </c>
      <c r="J447" s="35">
        <f t="shared" si="20"/>
        <v>5.4230013085112718</v>
      </c>
      <c r="K447" s="35">
        <f t="shared" si="19"/>
        <v>0.14000130851127146</v>
      </c>
      <c r="L447" s="35">
        <f t="shared" si="21"/>
        <v>10.706001308511272</v>
      </c>
      <c r="M447" s="24">
        <v>67.251999999999995</v>
      </c>
    </row>
    <row r="448" spans="1:13" x14ac:dyDescent="0.45">
      <c r="A448" s="1" t="s">
        <v>862</v>
      </c>
      <c r="B448" s="1">
        <v>2021</v>
      </c>
      <c r="C448" s="19">
        <v>44414</v>
      </c>
      <c r="D448" s="1" t="s">
        <v>654</v>
      </c>
      <c r="E448" s="3" t="s">
        <v>96</v>
      </c>
      <c r="F448" s="3" t="s">
        <v>40</v>
      </c>
      <c r="G448" s="13">
        <f>(C448-VLOOKUP(E448,Riders!$A$2:$C$2000,2,FALSE))/365</f>
        <v>27.567123287671233</v>
      </c>
      <c r="H448" s="4">
        <v>17</v>
      </c>
      <c r="I448" s="3">
        <v>5.3150000000000004</v>
      </c>
      <c r="J448" s="35">
        <f t="shared" si="20"/>
        <v>5.3959385459900906</v>
      </c>
      <c r="K448" s="35">
        <f t="shared" si="19"/>
        <v>8.0938545990090205E-2</v>
      </c>
      <c r="L448" s="35">
        <f t="shared" si="21"/>
        <v>10.710938545990091</v>
      </c>
      <c r="M448" s="24">
        <v>67.221000000000004</v>
      </c>
    </row>
    <row r="449" spans="1:13" x14ac:dyDescent="0.45">
      <c r="A449" s="1" t="s">
        <v>862</v>
      </c>
      <c r="B449" s="1">
        <v>2021</v>
      </c>
      <c r="C449" s="19">
        <v>44414</v>
      </c>
      <c r="D449" s="1" t="s">
        <v>654</v>
      </c>
      <c r="E449" s="3" t="s">
        <v>94</v>
      </c>
      <c r="F449" s="3" t="s">
        <v>38</v>
      </c>
      <c r="G449" s="13">
        <f>(C449-VLOOKUP(E449,Riders!$A$2:$C$2000,2,FALSE))/365</f>
        <v>23.772602739726029</v>
      </c>
      <c r="H449" s="4">
        <v>18</v>
      </c>
      <c r="I449" s="3">
        <v>5.2789999999999999</v>
      </c>
      <c r="J449" s="35">
        <f t="shared" si="20"/>
        <v>5.4440620299352158</v>
      </c>
      <c r="K449" s="35">
        <f t="shared" si="19"/>
        <v>0.1650620299352159</v>
      </c>
      <c r="L449" s="35">
        <f t="shared" si="21"/>
        <v>10.723062029935216</v>
      </c>
      <c r="M449" s="24">
        <v>67.144999999999996</v>
      </c>
    </row>
    <row r="450" spans="1:13" x14ac:dyDescent="0.45">
      <c r="A450" s="1" t="s">
        <v>862</v>
      </c>
      <c r="B450" s="1">
        <v>2021</v>
      </c>
      <c r="C450" s="19">
        <v>44414</v>
      </c>
      <c r="D450" s="1" t="s">
        <v>654</v>
      </c>
      <c r="E450" s="3" t="s">
        <v>54</v>
      </c>
      <c r="F450" s="3" t="s">
        <v>44</v>
      </c>
      <c r="G450" s="13">
        <f>(C450-VLOOKUP(E450,Riders!$A$2:$C$2000,2,FALSE))/365</f>
        <v>24.12054794520548</v>
      </c>
      <c r="H450" s="4">
        <v>19</v>
      </c>
      <c r="I450" s="3">
        <v>5.3390000000000004</v>
      </c>
      <c r="J450" s="35">
        <f t="shared" si="20"/>
        <v>5.4789578099645411</v>
      </c>
      <c r="K450" s="35">
        <f t="shared" si="19"/>
        <v>0.13995780996454066</v>
      </c>
      <c r="L450" s="35">
        <f t="shared" si="21"/>
        <v>10.817957809964541</v>
      </c>
      <c r="M450" s="24">
        <v>66.555999999999997</v>
      </c>
    </row>
    <row r="451" spans="1:13" x14ac:dyDescent="0.45">
      <c r="A451" s="1" t="s">
        <v>862</v>
      </c>
      <c r="B451" s="1">
        <v>2021</v>
      </c>
      <c r="C451" s="19">
        <v>44414</v>
      </c>
      <c r="D451" s="1" t="s">
        <v>654</v>
      </c>
      <c r="E451" s="3" t="s">
        <v>82</v>
      </c>
      <c r="F451" s="3" t="s">
        <v>67</v>
      </c>
      <c r="G451" s="13">
        <f>(C451-VLOOKUP(E451,Riders!$A$2:$C$2000,2,FALSE))/365</f>
        <v>28.936986301369863</v>
      </c>
      <c r="H451" s="4">
        <v>20</v>
      </c>
      <c r="I451" s="3">
        <v>5.3419999999999996</v>
      </c>
      <c r="J451" s="35">
        <f t="shared" si="20"/>
        <v>5.5270729586522362</v>
      </c>
      <c r="K451" s="35">
        <f t="shared" si="19"/>
        <v>0.18507295865223661</v>
      </c>
      <c r="L451" s="35">
        <f t="shared" si="21"/>
        <v>10.869072958652236</v>
      </c>
      <c r="M451" s="24">
        <v>66.242999999999995</v>
      </c>
    </row>
    <row r="452" spans="1:13" x14ac:dyDescent="0.45">
      <c r="A452" s="1" t="s">
        <v>862</v>
      </c>
      <c r="B452" s="1">
        <v>2021</v>
      </c>
      <c r="C452" s="19">
        <v>44414</v>
      </c>
      <c r="D452" s="1" t="s">
        <v>654</v>
      </c>
      <c r="E452" s="3" t="s">
        <v>174</v>
      </c>
      <c r="F452" s="3" t="s">
        <v>156</v>
      </c>
      <c r="G452" s="13">
        <f>(C452-VLOOKUP(E452,Riders!$A$2:$C$2000,2,FALSE))/365</f>
        <v>29.556164383561644</v>
      </c>
      <c r="H452" s="4">
        <v>21</v>
      </c>
      <c r="I452" s="3">
        <v>5.3760000000000003</v>
      </c>
      <c r="J452" s="35">
        <f t="shared" si="20"/>
        <v>5.5279693477306102</v>
      </c>
      <c r="K452" s="35">
        <f t="shared" si="19"/>
        <v>0.15196934773060988</v>
      </c>
      <c r="L452" s="35">
        <f t="shared" si="21"/>
        <v>10.903969347730611</v>
      </c>
      <c r="M452" s="24">
        <v>66.031000000000006</v>
      </c>
    </row>
    <row r="453" spans="1:13" x14ac:dyDescent="0.45">
      <c r="A453" s="1" t="s">
        <v>862</v>
      </c>
      <c r="B453" s="1">
        <v>2021</v>
      </c>
      <c r="C453" s="19">
        <v>44414</v>
      </c>
      <c r="D453" s="1" t="s">
        <v>654</v>
      </c>
      <c r="E453" s="3" t="s">
        <v>141</v>
      </c>
      <c r="F453" s="3" t="s">
        <v>142</v>
      </c>
      <c r="G453" s="13">
        <f>(C453-VLOOKUP(E453,Riders!$A$2:$C$2000,2,FALSE))/365</f>
        <v>33.695890410958903</v>
      </c>
      <c r="H453" s="4">
        <v>22</v>
      </c>
      <c r="I453" s="3">
        <v>5.3929999999999998</v>
      </c>
      <c r="J453" s="35">
        <f t="shared" si="20"/>
        <v>5.5809368998628264</v>
      </c>
      <c r="K453" s="35">
        <f t="shared" si="19"/>
        <v>0.18793689986282658</v>
      </c>
      <c r="L453" s="35">
        <f t="shared" si="21"/>
        <v>10.973936899862826</v>
      </c>
      <c r="M453" s="24">
        <v>65.61</v>
      </c>
    </row>
    <row r="454" spans="1:13" x14ac:dyDescent="0.45">
      <c r="A454" s="1" t="s">
        <v>862</v>
      </c>
      <c r="B454" s="1">
        <v>2021</v>
      </c>
      <c r="C454" s="19">
        <v>44414</v>
      </c>
      <c r="D454" s="1" t="s">
        <v>654</v>
      </c>
      <c r="E454" s="3" t="s">
        <v>147</v>
      </c>
      <c r="F454" s="3" t="s">
        <v>31</v>
      </c>
      <c r="G454" s="13">
        <f>(C454-VLOOKUP(E454,Riders!$A$2:$C$2000,2,FALSE))/365</f>
        <v>33.079452054794523</v>
      </c>
      <c r="H454" s="4">
        <v>23</v>
      </c>
      <c r="I454" s="3">
        <v>5.4109999999999996</v>
      </c>
      <c r="J454" s="35">
        <f t="shared" si="20"/>
        <v>5.5699663250366047</v>
      </c>
      <c r="K454" s="35">
        <f t="shared" si="19"/>
        <v>0.15896632503660513</v>
      </c>
      <c r="L454" s="35">
        <f t="shared" si="21"/>
        <v>10.980966325036604</v>
      </c>
      <c r="M454" s="24">
        <v>65.567999999999998</v>
      </c>
    </row>
    <row r="455" spans="1:13" x14ac:dyDescent="0.45">
      <c r="A455" s="1" t="s">
        <v>862</v>
      </c>
      <c r="B455" s="1">
        <v>2021</v>
      </c>
      <c r="C455" s="19">
        <v>44414</v>
      </c>
      <c r="D455" s="1" t="s">
        <v>654</v>
      </c>
      <c r="E455" s="3" t="s">
        <v>121</v>
      </c>
      <c r="F455" s="3" t="s">
        <v>120</v>
      </c>
      <c r="G455" s="13">
        <f>(C455-VLOOKUP(E455,Riders!$A$2:$C$2000,2,FALSE))/365</f>
        <v>25.424657534246574</v>
      </c>
      <c r="H455" s="4">
        <v>24</v>
      </c>
      <c r="I455" s="3">
        <v>5.399</v>
      </c>
      <c r="J455" s="35">
        <f t="shared" si="20"/>
        <v>5.6319325734246446</v>
      </c>
      <c r="K455" s="35">
        <f t="shared" si="19"/>
        <v>0.23293257342464457</v>
      </c>
      <c r="L455" s="35">
        <f t="shared" si="21"/>
        <v>11.030932573424645</v>
      </c>
      <c r="M455" s="24">
        <v>65.271000000000001</v>
      </c>
    </row>
    <row r="456" spans="1:13" x14ac:dyDescent="0.45">
      <c r="A456" s="1" t="s">
        <v>862</v>
      </c>
      <c r="B456" s="1">
        <v>2021</v>
      </c>
      <c r="C456" s="19">
        <v>44414</v>
      </c>
      <c r="D456" s="1" t="s">
        <v>654</v>
      </c>
      <c r="E456" s="3" t="s">
        <v>100</v>
      </c>
      <c r="F456" s="3" t="s">
        <v>47</v>
      </c>
      <c r="G456" s="13">
        <f>(C456-VLOOKUP(E456,Riders!$A$2:$C$2000,2,FALSE))/365</f>
        <v>27.482191780821918</v>
      </c>
      <c r="H456" s="4">
        <v>25</v>
      </c>
      <c r="I456" s="3">
        <v>5.4470000000000001</v>
      </c>
      <c r="J456" s="35">
        <f t="shared" si="20"/>
        <v>5.6000111697557378</v>
      </c>
      <c r="K456" s="35">
        <f t="shared" si="19"/>
        <v>0.1530111697557377</v>
      </c>
      <c r="L456" s="35">
        <f t="shared" si="21"/>
        <v>11.047011169755738</v>
      </c>
      <c r="M456" s="24">
        <v>65.176000000000002</v>
      </c>
    </row>
    <row r="457" spans="1:13" x14ac:dyDescent="0.45">
      <c r="A457" s="1" t="s">
        <v>862</v>
      </c>
      <c r="B457" s="1">
        <v>2021</v>
      </c>
      <c r="C457" s="19">
        <v>44414</v>
      </c>
      <c r="D457" s="1" t="s">
        <v>654</v>
      </c>
      <c r="E457" s="3" t="s">
        <v>99</v>
      </c>
      <c r="F457" s="3" t="s">
        <v>47</v>
      </c>
      <c r="G457" s="13">
        <f>(C457-VLOOKUP(E457,Riders!$A$2:$C$2000,2,FALSE))/365</f>
        <v>24.473972602739725</v>
      </c>
      <c r="H457" s="4">
        <v>26</v>
      </c>
      <c r="I457" s="3">
        <v>5.4349999999999996</v>
      </c>
      <c r="J457" s="35">
        <f t="shared" si="20"/>
        <v>5.6480613878455772</v>
      </c>
      <c r="K457" s="35">
        <f t="shared" si="19"/>
        <v>0.2130613878455776</v>
      </c>
      <c r="L457" s="35">
        <f t="shared" si="21"/>
        <v>11.083061387845577</v>
      </c>
      <c r="M457" s="24">
        <v>64.963999999999999</v>
      </c>
    </row>
    <row r="458" spans="1:13" x14ac:dyDescent="0.45">
      <c r="A458" s="1" t="s">
        <v>862</v>
      </c>
      <c r="B458" s="1">
        <v>2021</v>
      </c>
      <c r="C458" s="19">
        <v>44414</v>
      </c>
      <c r="D458" s="1" t="s">
        <v>654</v>
      </c>
      <c r="E458" s="3" t="s">
        <v>526</v>
      </c>
      <c r="F458" s="3" t="s">
        <v>29</v>
      </c>
      <c r="G458" s="13">
        <f>(C458-VLOOKUP(E458,Riders!$A$2:$C$2000,2,FALSE))/365</f>
        <v>32.221917808219175</v>
      </c>
      <c r="H458" s="4">
        <v>27</v>
      </c>
      <c r="I458" s="3">
        <v>5.4710000000000001</v>
      </c>
      <c r="J458" s="35">
        <f t="shared" si="20"/>
        <v>5.6449142839498538</v>
      </c>
      <c r="K458" s="35">
        <f t="shared" si="19"/>
        <v>0.17391428394985375</v>
      </c>
      <c r="L458" s="35">
        <f t="shared" si="21"/>
        <v>11.115914283949854</v>
      </c>
      <c r="M458" s="24">
        <v>64.772000000000006</v>
      </c>
    </row>
    <row r="459" spans="1:13" x14ac:dyDescent="0.45">
      <c r="A459" s="1" t="s">
        <v>862</v>
      </c>
      <c r="B459" s="1">
        <v>2021</v>
      </c>
      <c r="C459" s="19">
        <v>44414</v>
      </c>
      <c r="D459" s="1" t="s">
        <v>654</v>
      </c>
      <c r="E459" s="3" t="s">
        <v>129</v>
      </c>
      <c r="F459" s="3" t="s">
        <v>65</v>
      </c>
      <c r="G459" s="13">
        <f>(C459-VLOOKUP(E459,Riders!$A$2:$C$2000,2,FALSE))/365</f>
        <v>31.065753424657533</v>
      </c>
      <c r="H459" s="4">
        <v>28</v>
      </c>
      <c r="I459" s="3">
        <v>5.5039999999999996</v>
      </c>
      <c r="J459" s="35">
        <f t="shared" si="20"/>
        <v>5.7279236229193664</v>
      </c>
      <c r="K459" s="35">
        <f t="shared" si="19"/>
        <v>0.22392362291936685</v>
      </c>
      <c r="L459" s="35">
        <f t="shared" si="21"/>
        <v>11.231923622919366</v>
      </c>
      <c r="M459" s="24">
        <v>64.102999999999994</v>
      </c>
    </row>
    <row r="460" spans="1:13" x14ac:dyDescent="0.45">
      <c r="A460" s="1" t="s">
        <v>862</v>
      </c>
      <c r="B460" s="1">
        <v>2021</v>
      </c>
      <c r="C460" s="19">
        <v>44414</v>
      </c>
      <c r="D460" s="1" t="s">
        <v>654</v>
      </c>
      <c r="E460" s="3" t="s">
        <v>327</v>
      </c>
      <c r="F460" s="3" t="s">
        <v>17</v>
      </c>
      <c r="G460" s="13">
        <f>(C460-VLOOKUP(E460,Riders!$A$2:$C$2000,2,FALSE))/365</f>
        <v>28.841095890410958</v>
      </c>
      <c r="H460" s="4">
        <v>29</v>
      </c>
      <c r="I460" s="3">
        <v>5.85</v>
      </c>
      <c r="J460" s="35">
        <f t="shared" si="20"/>
        <v>5.9989261910639353</v>
      </c>
      <c r="K460" s="35">
        <f t="shared" si="19"/>
        <v>0.14892619106393568</v>
      </c>
      <c r="L460" s="35">
        <f t="shared" si="21"/>
        <v>11.848926191063935</v>
      </c>
      <c r="M460" s="24">
        <v>60.765000000000001</v>
      </c>
    </row>
    <row r="461" spans="1:13" x14ac:dyDescent="0.45">
      <c r="A461" s="1" t="s">
        <v>117</v>
      </c>
      <c r="B461" s="1">
        <v>2021</v>
      </c>
      <c r="C461" s="2">
        <v>44386</v>
      </c>
      <c r="D461" s="1" t="s">
        <v>72</v>
      </c>
      <c r="E461" s="1" t="s">
        <v>109</v>
      </c>
      <c r="F461" s="1" t="s">
        <v>118</v>
      </c>
      <c r="G461" s="13">
        <f>(C461-VLOOKUP(E461,Riders!$A$2:$C$2000,2,FALSE))/365</f>
        <v>28.44109589041096</v>
      </c>
      <c r="H461" s="1">
        <v>1</v>
      </c>
      <c r="I461" s="3">
        <v>5.2249999999999996</v>
      </c>
      <c r="J461" s="24">
        <v>5.3899287178050699</v>
      </c>
      <c r="K461" s="35">
        <f t="shared" si="19"/>
        <v>0.16492871780507024</v>
      </c>
      <c r="L461" s="3">
        <v>10.61492871780507</v>
      </c>
      <c r="M461" s="24">
        <v>67.828999999999994</v>
      </c>
    </row>
    <row r="462" spans="1:13" x14ac:dyDescent="0.45">
      <c r="A462" s="1" t="s">
        <v>117</v>
      </c>
      <c r="B462" s="1">
        <v>2021</v>
      </c>
      <c r="C462" s="2">
        <v>44386</v>
      </c>
      <c r="D462" s="1" t="s">
        <v>72</v>
      </c>
      <c r="E462" s="1" t="s">
        <v>119</v>
      </c>
      <c r="F462" s="1" t="s">
        <v>120</v>
      </c>
      <c r="G462" s="13" t="e">
        <f>(C462-VLOOKUP(E462,Riders!$A$2:$C$2000,2,FALSE))/365</f>
        <v>#N/A</v>
      </c>
      <c r="H462" s="1">
        <v>2</v>
      </c>
      <c r="I462" s="3">
        <v>5.2690000000000001</v>
      </c>
      <c r="J462" s="24">
        <v>5.4609335340228302</v>
      </c>
      <c r="K462" s="35">
        <f t="shared" si="19"/>
        <v>0.19193353402283009</v>
      </c>
      <c r="L462" s="3">
        <v>10.72993353402283</v>
      </c>
      <c r="M462" s="24">
        <v>67.102000000000004</v>
      </c>
    </row>
    <row r="463" spans="1:13" x14ac:dyDescent="0.45">
      <c r="A463" s="1" t="s">
        <v>117</v>
      </c>
      <c r="B463" s="1">
        <v>2021</v>
      </c>
      <c r="C463" s="2">
        <v>44386</v>
      </c>
      <c r="D463" s="1" t="s">
        <v>72</v>
      </c>
      <c r="E463" s="1" t="s">
        <v>20</v>
      </c>
      <c r="F463" s="1" t="s">
        <v>21</v>
      </c>
      <c r="G463" s="13">
        <f>(C463-VLOOKUP(E463,Riders!$A$2:$C$2000,2,FALSE))/365</f>
        <v>25.926027397260274</v>
      </c>
      <c r="H463" s="1">
        <v>3</v>
      </c>
      <c r="I463" s="3">
        <v>5.28</v>
      </c>
      <c r="J463" s="24">
        <v>5.4520126995483595</v>
      </c>
      <c r="K463" s="35">
        <f t="shared" si="19"/>
        <v>0.17201269954835929</v>
      </c>
      <c r="L463" s="3">
        <v>10.73201269954836</v>
      </c>
      <c r="M463" s="24">
        <v>67.088999999999999</v>
      </c>
    </row>
    <row r="464" spans="1:13" x14ac:dyDescent="0.45">
      <c r="A464" s="1" t="s">
        <v>117</v>
      </c>
      <c r="B464" s="1">
        <v>2021</v>
      </c>
      <c r="C464" s="2">
        <v>44386</v>
      </c>
      <c r="D464" s="1" t="s">
        <v>72</v>
      </c>
      <c r="E464" s="1" t="s">
        <v>382</v>
      </c>
      <c r="F464" s="1" t="s">
        <v>15</v>
      </c>
      <c r="G464" s="13">
        <f>(C464-VLOOKUP(E464,Riders!$A$2:$C$2000,2,FALSE))/365</f>
        <v>20.361643835616437</v>
      </c>
      <c r="H464" s="1">
        <v>4</v>
      </c>
      <c r="I464" s="3">
        <v>5.3410000000000002</v>
      </c>
      <c r="J464" s="24">
        <v>5.4750076913832482</v>
      </c>
      <c r="K464" s="35">
        <f t="shared" si="19"/>
        <v>0.13400769138324797</v>
      </c>
      <c r="L464" s="3">
        <v>10.816007691383248</v>
      </c>
      <c r="M464" s="24">
        <v>66.567999999999998</v>
      </c>
    </row>
    <row r="465" spans="1:13" x14ac:dyDescent="0.45">
      <c r="A465" s="1" t="s">
        <v>117</v>
      </c>
      <c r="B465" s="1">
        <v>2021</v>
      </c>
      <c r="C465" s="2">
        <v>44386</v>
      </c>
      <c r="D465" s="1" t="s">
        <v>72</v>
      </c>
      <c r="E465" s="1" t="s">
        <v>121</v>
      </c>
      <c r="F465" s="1" t="s">
        <v>120</v>
      </c>
      <c r="G465" s="13">
        <f>(C465-VLOOKUP(E465,Riders!$A$2:$C$2000,2,FALSE))/365</f>
        <v>25.347945205479451</v>
      </c>
      <c r="H465" s="1">
        <v>5</v>
      </c>
      <c r="I465" s="3">
        <v>5.3460000000000001</v>
      </c>
      <c r="J465" s="24">
        <v>5.5409870263404599</v>
      </c>
      <c r="K465" s="35">
        <f t="shared" si="19"/>
        <v>0.19498702634045983</v>
      </c>
      <c r="L465" s="3">
        <v>10.88698702634046</v>
      </c>
      <c r="M465" s="24">
        <v>66.134</v>
      </c>
    </row>
    <row r="466" spans="1:13" x14ac:dyDescent="0.45">
      <c r="A466" s="1" t="s">
        <v>117</v>
      </c>
      <c r="B466" s="1">
        <v>2021</v>
      </c>
      <c r="C466" s="2">
        <v>44386</v>
      </c>
      <c r="D466" s="1" t="s">
        <v>72</v>
      </c>
      <c r="E466" s="1" t="s">
        <v>122</v>
      </c>
      <c r="F466" s="1" t="s">
        <v>118</v>
      </c>
      <c r="G466" s="13" t="e">
        <f>(C466-VLOOKUP(E466,Riders!$A$2:$C$2000,2,FALSE))/365</f>
        <v>#N/A</v>
      </c>
      <c r="H466" s="1">
        <v>6</v>
      </c>
      <c r="I466" s="3">
        <v>5.3890000000000002</v>
      </c>
      <c r="J466" s="24">
        <v>5.5149693477306103</v>
      </c>
      <c r="K466" s="35">
        <f t="shared" si="19"/>
        <v>0.12596934773061008</v>
      </c>
      <c r="L466" s="3">
        <v>10.903969347730611</v>
      </c>
      <c r="M466" s="24">
        <v>66.031000000000006</v>
      </c>
    </row>
    <row r="467" spans="1:13" x14ac:dyDescent="0.45">
      <c r="A467" s="1" t="s">
        <v>117</v>
      </c>
      <c r="B467" s="1">
        <v>2021</v>
      </c>
      <c r="C467" s="2">
        <v>44386</v>
      </c>
      <c r="D467" s="1" t="s">
        <v>72</v>
      </c>
      <c r="E467" s="1" t="s">
        <v>123</v>
      </c>
      <c r="F467" s="1" t="s">
        <v>124</v>
      </c>
      <c r="G467" s="13">
        <f>(C467-VLOOKUP(E467,Riders!$A$2:$C$2000,2,FALSE))/365</f>
        <v>22.358904109589041</v>
      </c>
      <c r="H467" s="1">
        <v>7</v>
      </c>
      <c r="I467" s="3">
        <v>5.3970000000000002</v>
      </c>
      <c r="J467" s="24">
        <v>5.6099863788543569</v>
      </c>
      <c r="K467" s="35">
        <f t="shared" si="19"/>
        <v>0.21298637885435667</v>
      </c>
      <c r="L467" s="3">
        <v>11.006986378854357</v>
      </c>
      <c r="M467" s="24">
        <v>65.412999999999997</v>
      </c>
    </row>
    <row r="468" spans="1:13" x14ac:dyDescent="0.45">
      <c r="A468" s="1" t="s">
        <v>117</v>
      </c>
      <c r="B468" s="1">
        <v>2021</v>
      </c>
      <c r="C468" s="2">
        <v>44386</v>
      </c>
      <c r="D468" s="1" t="s">
        <v>72</v>
      </c>
      <c r="E468" s="1" t="s">
        <v>55</v>
      </c>
      <c r="F468" s="1" t="s">
        <v>56</v>
      </c>
      <c r="G468" s="13">
        <f>(C468-VLOOKUP(E468,Riders!$A$2:$C$2000,2,FALSE))/365</f>
        <v>32.18904109589041</v>
      </c>
      <c r="H468" s="1">
        <v>8</v>
      </c>
      <c r="I468" s="3">
        <v>5.4829999999999997</v>
      </c>
      <c r="J468" s="24">
        <v>5.7569893844544699</v>
      </c>
      <c r="K468" s="35">
        <f t="shared" si="19"/>
        <v>0.2739893844544703</v>
      </c>
      <c r="L468" s="3">
        <v>11.23998938445447</v>
      </c>
      <c r="M468" s="24">
        <v>64.057000000000002</v>
      </c>
    </row>
    <row r="469" spans="1:13" x14ac:dyDescent="0.45">
      <c r="A469" s="1" t="s">
        <v>117</v>
      </c>
      <c r="B469" s="1">
        <v>2021</v>
      </c>
      <c r="C469" s="2">
        <v>44386</v>
      </c>
      <c r="D469" s="1" t="s">
        <v>72</v>
      </c>
      <c r="E469" s="1" t="s">
        <v>125</v>
      </c>
      <c r="F469" s="1" t="s">
        <v>15</v>
      </c>
      <c r="G469" s="13">
        <f>(C469-VLOOKUP(E469,Riders!$A$2:$C$2000,2,FALSE))/365</f>
        <v>20.13150684931507</v>
      </c>
      <c r="H469" s="1">
        <v>9</v>
      </c>
      <c r="I469" s="3">
        <v>5.5819999999999999</v>
      </c>
      <c r="J469" s="24">
        <v>5.7209827315541597</v>
      </c>
      <c r="K469" s="35">
        <f t="shared" si="19"/>
        <v>0.13898273155415986</v>
      </c>
      <c r="L469" s="3">
        <v>11.30298273155416</v>
      </c>
      <c r="M469" s="24">
        <v>63.7</v>
      </c>
    </row>
    <row r="470" spans="1:13" x14ac:dyDescent="0.45">
      <c r="A470" s="1" t="s">
        <v>117</v>
      </c>
      <c r="B470" s="1">
        <v>2021</v>
      </c>
      <c r="C470" s="2">
        <v>44386</v>
      </c>
      <c r="D470" s="1" t="s">
        <v>72</v>
      </c>
      <c r="E470" s="1" t="s">
        <v>126</v>
      </c>
      <c r="F470" s="1" t="s">
        <v>31</v>
      </c>
      <c r="G470" s="13">
        <f>(C470-VLOOKUP(E470,Riders!$A$2:$C$2000,2,FALSE))/365</f>
        <v>23.175342465753424</v>
      </c>
      <c r="H470" s="1">
        <v>10</v>
      </c>
      <c r="I470" s="3">
        <v>5.6139999999999999</v>
      </c>
      <c r="J470" s="24">
        <v>5.7629238062130641</v>
      </c>
      <c r="K470" s="35">
        <f t="shared" si="19"/>
        <v>0.14892380621306422</v>
      </c>
      <c r="L470" s="3">
        <v>11.376923806213064</v>
      </c>
      <c r="M470" s="24">
        <v>63.286000000000001</v>
      </c>
    </row>
    <row r="471" spans="1:13" x14ac:dyDescent="0.45">
      <c r="A471" s="1" t="s">
        <v>117</v>
      </c>
      <c r="B471" s="1">
        <v>2021</v>
      </c>
      <c r="C471" s="2">
        <v>44386</v>
      </c>
      <c r="D471" s="1" t="s">
        <v>72</v>
      </c>
      <c r="E471" s="1" t="s">
        <v>113</v>
      </c>
      <c r="F471" s="1" t="s">
        <v>31</v>
      </c>
      <c r="G471" s="13">
        <f>(C471-VLOOKUP(E471,Riders!$A$2:$C$2000,2,FALSE))/365</f>
        <v>18.153424657534245</v>
      </c>
      <c r="H471" s="1">
        <v>11</v>
      </c>
      <c r="I471" s="3">
        <v>5.67</v>
      </c>
      <c r="J471" s="24">
        <v>5.8910649025338007</v>
      </c>
      <c r="K471" s="35">
        <f t="shared" si="19"/>
        <v>0.22106490253380073</v>
      </c>
      <c r="L471" s="3">
        <v>11.561064902533801</v>
      </c>
      <c r="M471" s="24">
        <v>62.277999999999999</v>
      </c>
    </row>
    <row r="472" spans="1:13" x14ac:dyDescent="0.45">
      <c r="A472" s="4" t="s">
        <v>127</v>
      </c>
      <c r="B472" s="4">
        <v>2021</v>
      </c>
      <c r="C472" s="5">
        <v>44330</v>
      </c>
      <c r="D472" s="4" t="s">
        <v>72</v>
      </c>
      <c r="E472" s="4" t="s">
        <v>79</v>
      </c>
      <c r="F472" s="4" t="s">
        <v>65</v>
      </c>
      <c r="G472" s="13">
        <f>(C472-VLOOKUP(E472,Riders!$A$2:$C$2000,2,FALSE))/365</f>
        <v>34.030136986301372</v>
      </c>
      <c r="H472" s="4">
        <v>1</v>
      </c>
      <c r="I472" s="1">
        <v>5.2629999999999999</v>
      </c>
      <c r="J472" s="35">
        <v>5.4009809233230168</v>
      </c>
      <c r="K472" s="35">
        <f t="shared" si="19"/>
        <v>0.13798092332301692</v>
      </c>
      <c r="L472" s="1">
        <v>10.663980923323017</v>
      </c>
      <c r="M472" s="35">
        <v>67.516999999999996</v>
      </c>
    </row>
    <row r="473" spans="1:13" x14ac:dyDescent="0.45">
      <c r="A473" s="4" t="s">
        <v>127</v>
      </c>
      <c r="B473" s="4">
        <v>2021</v>
      </c>
      <c r="C473" s="5">
        <v>44330</v>
      </c>
      <c r="D473" s="4" t="s">
        <v>72</v>
      </c>
      <c r="E473" s="4" t="s">
        <v>96</v>
      </c>
      <c r="F473" s="4" t="s">
        <v>40</v>
      </c>
      <c r="G473" s="13">
        <f>(C473-VLOOKUP(E473,Riders!$A$2:$C$2000,2,FALSE))/365</f>
        <v>27.336986301369862</v>
      </c>
      <c r="H473" s="4">
        <v>2</v>
      </c>
      <c r="I473" s="1">
        <v>5.38</v>
      </c>
      <c r="J473" s="35">
        <v>5.4389331329827195</v>
      </c>
      <c r="K473" s="35">
        <f t="shared" si="19"/>
        <v>5.8933132982719627E-2</v>
      </c>
      <c r="L473" s="1">
        <v>10.818933132982719</v>
      </c>
      <c r="M473" s="35">
        <v>66.55</v>
      </c>
    </row>
    <row r="474" spans="1:13" x14ac:dyDescent="0.45">
      <c r="A474" s="4" t="s">
        <v>127</v>
      </c>
      <c r="B474" s="4">
        <v>2021</v>
      </c>
      <c r="C474" s="5">
        <v>44330</v>
      </c>
      <c r="D474" s="4" t="s">
        <v>72</v>
      </c>
      <c r="E474" s="4" t="s">
        <v>39</v>
      </c>
      <c r="F474" s="4" t="s">
        <v>128</v>
      </c>
      <c r="G474" s="13">
        <f>(C474-VLOOKUP(E474,Riders!$A$2:$C$2000,2,FALSE))/365</f>
        <v>26.758904109589039</v>
      </c>
      <c r="H474" s="4">
        <v>3</v>
      </c>
      <c r="I474" s="1">
        <v>5.3570000000000002</v>
      </c>
      <c r="J474" s="35">
        <v>5.5289993952222547</v>
      </c>
      <c r="K474" s="35">
        <f t="shared" si="19"/>
        <v>0.17199939522225449</v>
      </c>
      <c r="L474" s="1">
        <v>10.885999395222255</v>
      </c>
      <c r="M474" s="35">
        <v>66.14</v>
      </c>
    </row>
    <row r="475" spans="1:13" x14ac:dyDescent="0.45">
      <c r="A475" s="4" t="s">
        <v>127</v>
      </c>
      <c r="B475" s="4">
        <v>2021</v>
      </c>
      <c r="C475" s="5">
        <v>44330</v>
      </c>
      <c r="D475" s="4" t="s">
        <v>72</v>
      </c>
      <c r="E475" s="4" t="s">
        <v>45</v>
      </c>
      <c r="F475" s="4" t="s">
        <v>97</v>
      </c>
      <c r="G475" s="13">
        <f>(C475-VLOOKUP(E475,Riders!$A$2:$C$2000,2,FALSE))/365</f>
        <v>30.224657534246575</v>
      </c>
      <c r="H475" s="4">
        <v>4</v>
      </c>
      <c r="I475" s="1">
        <v>5.4390000000000001</v>
      </c>
      <c r="J475" s="35">
        <v>5.5100716099697387</v>
      </c>
      <c r="K475" s="35">
        <f t="shared" si="19"/>
        <v>7.1071609969738603E-2</v>
      </c>
      <c r="L475" s="1">
        <v>10.949071609969739</v>
      </c>
      <c r="M475" s="35">
        <v>65.759</v>
      </c>
    </row>
    <row r="476" spans="1:13" x14ac:dyDescent="0.45">
      <c r="A476" s="4" t="s">
        <v>127</v>
      </c>
      <c r="B476" s="4">
        <v>2021</v>
      </c>
      <c r="C476" s="5">
        <v>44330</v>
      </c>
      <c r="D476" s="4" t="s">
        <v>72</v>
      </c>
      <c r="E476" s="4" t="s">
        <v>52</v>
      </c>
      <c r="F476" s="4" t="s">
        <v>53</v>
      </c>
      <c r="G476" s="13">
        <f>(C476-VLOOKUP(E476,Riders!$A$2:$C$2000,2,FALSE))/365</f>
        <v>24.17808219178082</v>
      </c>
      <c r="H476" s="4">
        <v>5</v>
      </c>
      <c r="I476" s="1">
        <v>5.4320000000000004</v>
      </c>
      <c r="J476" s="35">
        <v>5.5389270433351605</v>
      </c>
      <c r="K476" s="35">
        <f t="shared" si="19"/>
        <v>0.10692704333516012</v>
      </c>
      <c r="L476" s="1">
        <v>10.970927043335161</v>
      </c>
      <c r="M476" s="35">
        <v>65.628</v>
      </c>
    </row>
    <row r="477" spans="1:13" x14ac:dyDescent="0.45">
      <c r="A477" s="4" t="s">
        <v>127</v>
      </c>
      <c r="B477" s="4">
        <v>2021</v>
      </c>
      <c r="C477" s="5">
        <v>44330</v>
      </c>
      <c r="D477" s="4" t="s">
        <v>72</v>
      </c>
      <c r="E477" s="4" t="s">
        <v>42</v>
      </c>
      <c r="F477" s="4" t="s">
        <v>97</v>
      </c>
      <c r="G477" s="13">
        <f>(C477-VLOOKUP(E477,Riders!$A$2:$C$2000,2,FALSE))/365</f>
        <v>22.449315068493149</v>
      </c>
      <c r="H477" s="4">
        <v>6</v>
      </c>
      <c r="I477" s="1">
        <v>5.4649999999999999</v>
      </c>
      <c r="J477" s="35">
        <v>5.5240109890109892</v>
      </c>
      <c r="K477" s="35">
        <f t="shared" si="19"/>
        <v>5.9010989010989334E-2</v>
      </c>
      <c r="L477" s="1">
        <v>10.989010989010989</v>
      </c>
      <c r="M477" s="35">
        <v>65.52</v>
      </c>
    </row>
    <row r="478" spans="1:13" x14ac:dyDescent="0.45">
      <c r="A478" s="4" t="s">
        <v>127</v>
      </c>
      <c r="B478" s="4">
        <v>2021</v>
      </c>
      <c r="C478" s="5">
        <v>44330</v>
      </c>
      <c r="D478" s="4" t="s">
        <v>72</v>
      </c>
      <c r="E478" s="4" t="s">
        <v>82</v>
      </c>
      <c r="F478" s="4" t="s">
        <v>67</v>
      </c>
      <c r="G478" s="13">
        <f>(C478-VLOOKUP(E478,Riders!$A$2:$C$2000,2,FALSE))/365</f>
        <v>28.706849315068492</v>
      </c>
      <c r="H478" s="4">
        <v>7</v>
      </c>
      <c r="I478" s="1">
        <v>5.4290000000000003</v>
      </c>
      <c r="J478" s="35">
        <v>5.580005978501859</v>
      </c>
      <c r="K478" s="35">
        <f t="shared" si="19"/>
        <v>0.15100597850185871</v>
      </c>
      <c r="L478" s="1">
        <v>11.009005978501859</v>
      </c>
      <c r="M478" s="35">
        <v>65.400999999999996</v>
      </c>
    </row>
    <row r="479" spans="1:13" x14ac:dyDescent="0.45">
      <c r="A479" s="4" t="s">
        <v>127</v>
      </c>
      <c r="B479" s="4">
        <v>2021</v>
      </c>
      <c r="C479" s="5">
        <v>44330</v>
      </c>
      <c r="D479" s="4" t="s">
        <v>72</v>
      </c>
      <c r="E479" s="4" t="s">
        <v>106</v>
      </c>
      <c r="F479" s="4" t="s">
        <v>63</v>
      </c>
      <c r="G479" s="13" t="e">
        <f>(C479-VLOOKUP(E479,Riders!$A$2:$C$2000,2,FALSE))/365</f>
        <v>#N/A</v>
      </c>
      <c r="H479" s="4">
        <v>8</v>
      </c>
      <c r="I479" s="1">
        <v>5.4370000000000003</v>
      </c>
      <c r="J479" s="35">
        <v>5.626986723215933</v>
      </c>
      <c r="K479" s="35">
        <f t="shared" si="19"/>
        <v>0.18998672321593268</v>
      </c>
      <c r="L479" s="1">
        <v>11.063986723215933</v>
      </c>
      <c r="M479" s="35">
        <v>65.075999999999993</v>
      </c>
    </row>
    <row r="480" spans="1:13" x14ac:dyDescent="0.45">
      <c r="A480" s="4" t="s">
        <v>127</v>
      </c>
      <c r="B480" s="4">
        <v>2021</v>
      </c>
      <c r="C480" s="5">
        <v>44330</v>
      </c>
      <c r="D480" s="4" t="s">
        <v>72</v>
      </c>
      <c r="E480" s="4" t="s">
        <v>98</v>
      </c>
      <c r="F480" s="4" t="s">
        <v>67</v>
      </c>
      <c r="G480" s="13">
        <f>(C480-VLOOKUP(E480,Riders!$A$2:$C$2000,2,FALSE))/365</f>
        <v>29.789041095890411</v>
      </c>
      <c r="H480" s="4">
        <v>9</v>
      </c>
      <c r="I480" s="1">
        <v>5.4880000000000004</v>
      </c>
      <c r="J480" s="35">
        <v>5.6499246333766466</v>
      </c>
      <c r="K480" s="35">
        <f t="shared" si="19"/>
        <v>0.1619246333766462</v>
      </c>
      <c r="L480" s="1">
        <v>11.137924633376647</v>
      </c>
      <c r="M480" s="35">
        <v>64.644000000000005</v>
      </c>
    </row>
    <row r="481" spans="1:13" x14ac:dyDescent="0.45">
      <c r="A481" s="4" t="s">
        <v>127</v>
      </c>
      <c r="B481" s="4">
        <v>2021</v>
      </c>
      <c r="C481" s="5">
        <v>44330</v>
      </c>
      <c r="D481" s="4" t="s">
        <v>72</v>
      </c>
      <c r="E481" s="51" t="s">
        <v>129</v>
      </c>
      <c r="F481" s="4" t="s">
        <v>65</v>
      </c>
      <c r="G481" s="13">
        <f>(C481-VLOOKUP(E481,Riders!$A$2:$C$2000,2,FALSE))/365</f>
        <v>30.835616438356166</v>
      </c>
      <c r="H481" s="4">
        <v>10</v>
      </c>
      <c r="I481" s="1">
        <v>5.556</v>
      </c>
      <c r="J481" s="35">
        <v>5.7729486106303289</v>
      </c>
      <c r="K481" s="35">
        <f t="shared" si="19"/>
        <v>0.21694861063032889</v>
      </c>
      <c r="L481" s="1">
        <v>11.328948610630329</v>
      </c>
      <c r="M481" s="35">
        <v>63.554000000000002</v>
      </c>
    </row>
    <row r="482" spans="1:13" x14ac:dyDescent="0.45">
      <c r="A482" s="4" t="s">
        <v>127</v>
      </c>
      <c r="B482" s="4">
        <v>2021</v>
      </c>
      <c r="C482" s="5">
        <v>44330</v>
      </c>
      <c r="D482" s="4" t="s">
        <v>72</v>
      </c>
      <c r="E482" s="4" t="s">
        <v>58</v>
      </c>
      <c r="F482" s="4" t="s">
        <v>130</v>
      </c>
      <c r="G482" s="13">
        <f>(C482-VLOOKUP(E482,Riders!$A$2:$C$2000,2,FALSE))/365</f>
        <v>23.328767123287673</v>
      </c>
      <c r="H482" s="4">
        <v>11</v>
      </c>
      <c r="I482" s="1">
        <v>5.6260000000000003</v>
      </c>
      <c r="J482" s="35">
        <v>5.7120470214005641</v>
      </c>
      <c r="K482" s="35">
        <f t="shared" si="19"/>
        <v>8.604702140056375E-2</v>
      </c>
      <c r="L482" s="1">
        <v>11.338047021400564</v>
      </c>
      <c r="M482" s="35">
        <v>63.503</v>
      </c>
    </row>
    <row r="483" spans="1:13" x14ac:dyDescent="0.45">
      <c r="A483" s="4" t="s">
        <v>127</v>
      </c>
      <c r="B483" s="4">
        <v>2021</v>
      </c>
      <c r="C483" s="5">
        <v>44330</v>
      </c>
      <c r="D483" s="4" t="s">
        <v>72</v>
      </c>
      <c r="E483" s="4" t="s">
        <v>60</v>
      </c>
      <c r="F483" s="4" t="s">
        <v>61</v>
      </c>
      <c r="G483" s="13">
        <f>(C483-VLOOKUP(E483,Riders!$A$2:$C$2000,2,FALSE))/365</f>
        <v>32.827397260273976</v>
      </c>
      <c r="H483" s="4">
        <v>12</v>
      </c>
      <c r="I483" s="1">
        <v>5.617</v>
      </c>
      <c r="J483" s="35">
        <v>5.8899281296447255</v>
      </c>
      <c r="K483" s="35">
        <f t="shared" si="19"/>
        <v>0.27292812964472546</v>
      </c>
      <c r="L483" s="1">
        <v>11.506928129644725</v>
      </c>
      <c r="M483" s="35">
        <v>62.570999999999998</v>
      </c>
    </row>
    <row r="484" spans="1:13" x14ac:dyDescent="0.45">
      <c r="A484" s="1" t="s">
        <v>131</v>
      </c>
      <c r="B484" s="1">
        <v>2020</v>
      </c>
      <c r="C484" s="2">
        <v>43888</v>
      </c>
      <c r="D484" s="1" t="s">
        <v>13</v>
      </c>
      <c r="E484" s="1" t="s">
        <v>23</v>
      </c>
      <c r="F484" s="1" t="s">
        <v>15</v>
      </c>
      <c r="G484" s="13">
        <f>(C484-VLOOKUP(E484,Riders!$A$2:$C$2000,2,FALSE))/365</f>
        <v>22.460273972602739</v>
      </c>
      <c r="H484" s="1">
        <v>1</v>
      </c>
      <c r="I484" s="3">
        <v>5.141</v>
      </c>
      <c r="J484" s="24">
        <v>5.2230367923306122</v>
      </c>
      <c r="K484" s="35">
        <f t="shared" si="19"/>
        <v>8.2036792330612229E-2</v>
      </c>
      <c r="L484" s="3">
        <v>10.364036792330612</v>
      </c>
      <c r="M484" s="24">
        <v>69.471000000000004</v>
      </c>
    </row>
    <row r="485" spans="1:13" x14ac:dyDescent="0.45">
      <c r="A485" s="1" t="s">
        <v>131</v>
      </c>
      <c r="B485" s="1">
        <v>2020</v>
      </c>
      <c r="C485" s="2">
        <v>43888</v>
      </c>
      <c r="D485" s="1" t="s">
        <v>13</v>
      </c>
      <c r="E485" s="1" t="s">
        <v>14</v>
      </c>
      <c r="F485" s="1" t="s">
        <v>15</v>
      </c>
      <c r="G485" s="13">
        <f>(C485-VLOOKUP(E485,Riders!$A$2:$C$2000,2,FALSE))/365</f>
        <v>20.153424657534245</v>
      </c>
      <c r="H485" s="1">
        <v>2</v>
      </c>
      <c r="I485" s="3">
        <v>5.1479999999999997</v>
      </c>
      <c r="J485" s="24">
        <v>5.3130109404739425</v>
      </c>
      <c r="K485" s="35">
        <f t="shared" si="19"/>
        <v>0.16501094047394282</v>
      </c>
      <c r="L485" s="3">
        <v>10.461010940473942</v>
      </c>
      <c r="M485" s="24">
        <v>68.826999999999998</v>
      </c>
    </row>
    <row r="486" spans="1:13" x14ac:dyDescent="0.45">
      <c r="A486" s="1" t="s">
        <v>131</v>
      </c>
      <c r="B486" s="1">
        <v>2020</v>
      </c>
      <c r="C486" s="2">
        <v>43888</v>
      </c>
      <c r="D486" s="1" t="s">
        <v>13</v>
      </c>
      <c r="E486" s="1" t="s">
        <v>77</v>
      </c>
      <c r="F486" s="1" t="s">
        <v>19</v>
      </c>
      <c r="G486" s="13">
        <f>(C486-VLOOKUP(E486,Riders!$A$2:$C$2000,2,FALSE))/365</f>
        <v>28.8</v>
      </c>
      <c r="H486" s="1">
        <v>3</v>
      </c>
      <c r="I486" s="3">
        <v>5.1740000000000004</v>
      </c>
      <c r="J486" s="24">
        <v>5.3040615586116564</v>
      </c>
      <c r="K486" s="35">
        <f t="shared" si="19"/>
        <v>0.13006155861165603</v>
      </c>
      <c r="L486" s="3">
        <v>10.478061558611657</v>
      </c>
      <c r="M486" s="24">
        <v>68.715000000000003</v>
      </c>
    </row>
    <row r="487" spans="1:13" x14ac:dyDescent="0.45">
      <c r="A487" s="1" t="s">
        <v>131</v>
      </c>
      <c r="B487" s="1">
        <v>2020</v>
      </c>
      <c r="C487" s="2">
        <v>43888</v>
      </c>
      <c r="D487" s="1" t="s">
        <v>13</v>
      </c>
      <c r="E487" s="1" t="s">
        <v>79</v>
      </c>
      <c r="F487" s="1" t="s">
        <v>65</v>
      </c>
      <c r="G487" s="13">
        <f>(C487-VLOOKUP(E487,Riders!$A$2:$C$2000,2,FALSE))/365</f>
        <v>32.819178082191783</v>
      </c>
      <c r="H487" s="1">
        <v>4</v>
      </c>
      <c r="I487" s="3">
        <v>5.1639999999999997</v>
      </c>
      <c r="J487" s="24">
        <v>5.3140615586116571</v>
      </c>
      <c r="K487" s="35">
        <f t="shared" si="19"/>
        <v>0.15006155861165738</v>
      </c>
      <c r="L487" s="3">
        <v>10.478061558611657</v>
      </c>
      <c r="M487" s="24">
        <v>68.715000000000003</v>
      </c>
    </row>
    <row r="488" spans="1:13" x14ac:dyDescent="0.45">
      <c r="A488" s="1" t="s">
        <v>131</v>
      </c>
      <c r="B488" s="1">
        <v>2020</v>
      </c>
      <c r="C488" s="2">
        <v>43888</v>
      </c>
      <c r="D488" s="1" t="s">
        <v>13</v>
      </c>
      <c r="E488" s="1" t="s">
        <v>132</v>
      </c>
      <c r="F488" s="1" t="s">
        <v>36</v>
      </c>
      <c r="G488" s="13">
        <f>(C488-VLOOKUP(E488,Riders!$A$2:$C$2000,2,FALSE))/365</f>
        <v>29.268493150684932</v>
      </c>
      <c r="H488" s="1">
        <v>5</v>
      </c>
      <c r="I488" s="3">
        <v>5.2089999999999996</v>
      </c>
      <c r="J488" s="24">
        <v>5.2739433775461162</v>
      </c>
      <c r="K488" s="35">
        <f t="shared" si="19"/>
        <v>6.4943377546116565E-2</v>
      </c>
      <c r="L488" s="3">
        <v>10.482943377546116</v>
      </c>
      <c r="M488" s="24">
        <v>68.683000000000007</v>
      </c>
    </row>
    <row r="489" spans="1:13" x14ac:dyDescent="0.45">
      <c r="A489" s="1" t="s">
        <v>131</v>
      </c>
      <c r="B489" s="1">
        <v>2020</v>
      </c>
      <c r="C489" s="2">
        <v>43888</v>
      </c>
      <c r="D489" s="1" t="s">
        <v>13</v>
      </c>
      <c r="E489" s="1" t="s">
        <v>26</v>
      </c>
      <c r="F489" s="1" t="s">
        <v>27</v>
      </c>
      <c r="G489" s="13">
        <f>(C489-VLOOKUP(E489,Riders!$A$2:$C$2000,2,FALSE))/365</f>
        <v>21.767123287671232</v>
      </c>
      <c r="H489" s="1">
        <v>6</v>
      </c>
      <c r="I489" s="3">
        <v>5.1509999999999998</v>
      </c>
      <c r="J489" s="24">
        <v>5.3360659519925413</v>
      </c>
      <c r="K489" s="35">
        <f t="shared" ref="K489:K552" si="22">J489-I489</f>
        <v>0.1850659519925415</v>
      </c>
      <c r="L489" s="3">
        <v>10.487065951992541</v>
      </c>
      <c r="M489" s="24">
        <v>68.656000000000006</v>
      </c>
    </row>
    <row r="490" spans="1:13" x14ac:dyDescent="0.45">
      <c r="A490" s="1" t="s">
        <v>131</v>
      </c>
      <c r="B490" s="1">
        <v>2020</v>
      </c>
      <c r="C490" s="2">
        <v>43888</v>
      </c>
      <c r="D490" s="1" t="s">
        <v>13</v>
      </c>
      <c r="E490" s="1" t="s">
        <v>33</v>
      </c>
      <c r="F490" s="1" t="s">
        <v>27</v>
      </c>
      <c r="G490" s="13">
        <f>(C490-VLOOKUP(E490,Riders!$A$2:$C$2000,2,FALSE))/365</f>
        <v>26.271232876712329</v>
      </c>
      <c r="H490" s="1">
        <v>7</v>
      </c>
      <c r="I490" s="3">
        <v>5.1989999999999998</v>
      </c>
      <c r="J490" s="24">
        <v>5.3050484353344523</v>
      </c>
      <c r="K490" s="35">
        <f t="shared" si="22"/>
        <v>0.10604843533445241</v>
      </c>
      <c r="L490" s="3">
        <v>10.504048435334452</v>
      </c>
      <c r="M490" s="24">
        <v>68.545000000000002</v>
      </c>
    </row>
    <row r="491" spans="1:13" x14ac:dyDescent="0.45">
      <c r="A491" s="1" t="s">
        <v>131</v>
      </c>
      <c r="B491" s="1">
        <v>2020</v>
      </c>
      <c r="C491" s="2">
        <v>43888</v>
      </c>
      <c r="D491" s="1" t="s">
        <v>13</v>
      </c>
      <c r="E491" s="1" t="s">
        <v>34</v>
      </c>
      <c r="F491" s="1" t="s">
        <v>19</v>
      </c>
      <c r="G491" s="13">
        <f>(C491-VLOOKUP(E491,Riders!$A$2:$C$2000,2,FALSE))/365</f>
        <v>32.57260273972603</v>
      </c>
      <c r="H491" s="1">
        <v>8</v>
      </c>
      <c r="I491" s="3">
        <v>5.2030000000000003</v>
      </c>
      <c r="J491" s="24">
        <v>5.3099440623768013</v>
      </c>
      <c r="K491" s="35">
        <f t="shared" si="22"/>
        <v>0.10694406237680099</v>
      </c>
      <c r="L491" s="3">
        <v>10.512944062376802</v>
      </c>
      <c r="M491" s="24">
        <v>68.486999999999995</v>
      </c>
    </row>
    <row r="492" spans="1:13" x14ac:dyDescent="0.45">
      <c r="A492" s="1" t="s">
        <v>131</v>
      </c>
      <c r="B492" s="1">
        <v>2020</v>
      </c>
      <c r="C492" s="2">
        <v>43888</v>
      </c>
      <c r="D492" s="1" t="s">
        <v>13</v>
      </c>
      <c r="E492" s="1" t="s">
        <v>16</v>
      </c>
      <c r="F492" s="1" t="s">
        <v>17</v>
      </c>
      <c r="G492" s="13">
        <f>(C492-VLOOKUP(E492,Riders!$A$2:$C$2000,2,FALSE))/365</f>
        <v>20.852054794520548</v>
      </c>
      <c r="H492" s="1">
        <v>9</v>
      </c>
      <c r="I492" s="3">
        <v>5.2149999999999999</v>
      </c>
      <c r="J492" s="24">
        <v>5.3179373729098707</v>
      </c>
      <c r="K492" s="35">
        <f t="shared" si="22"/>
        <v>0.10293737290987082</v>
      </c>
      <c r="L492" s="3">
        <v>10.532937372909871</v>
      </c>
      <c r="M492" s="24">
        <v>68.356999999999999</v>
      </c>
    </row>
    <row r="493" spans="1:13" x14ac:dyDescent="0.45">
      <c r="A493" s="1" t="s">
        <v>131</v>
      </c>
      <c r="B493" s="1">
        <v>2020</v>
      </c>
      <c r="C493" s="2">
        <v>43888</v>
      </c>
      <c r="D493" s="1" t="s">
        <v>13</v>
      </c>
      <c r="E493" s="1" t="s">
        <v>133</v>
      </c>
      <c r="F493" s="1" t="s">
        <v>25</v>
      </c>
      <c r="G493" s="13">
        <f>(C493-VLOOKUP(E493,Riders!$A$2:$C$2000,2,FALSE))/365</f>
        <v>27.093150684931508</v>
      </c>
      <c r="H493" s="1">
        <v>10</v>
      </c>
      <c r="I493" s="3">
        <v>5.2240000000000002</v>
      </c>
      <c r="J493" s="24">
        <v>5.3350426468000229</v>
      </c>
      <c r="K493" s="35">
        <f t="shared" si="22"/>
        <v>0.11104264680002274</v>
      </c>
      <c r="L493" s="3">
        <v>10.559042646800023</v>
      </c>
      <c r="M493" s="24">
        <v>68.188000000000002</v>
      </c>
    </row>
    <row r="494" spans="1:13" x14ac:dyDescent="0.45">
      <c r="A494" s="1" t="s">
        <v>131</v>
      </c>
      <c r="B494" s="1">
        <v>2020</v>
      </c>
      <c r="C494" s="2">
        <v>43888</v>
      </c>
      <c r="D494" s="1" t="s">
        <v>13</v>
      </c>
      <c r="E494" s="1" t="s">
        <v>52</v>
      </c>
      <c r="F494" s="1" t="s">
        <v>53</v>
      </c>
      <c r="G494" s="13">
        <f>(C494-VLOOKUP(E494,Riders!$A$2:$C$2000,2,FALSE))/365</f>
        <v>22.967123287671232</v>
      </c>
      <c r="H494" s="1">
        <v>11</v>
      </c>
      <c r="I494" s="3">
        <v>5.2309999999999999</v>
      </c>
      <c r="J494" s="24">
        <v>5.3489891261222873</v>
      </c>
      <c r="K494" s="35">
        <f t="shared" si="22"/>
        <v>0.1179891261222874</v>
      </c>
      <c r="L494" s="3">
        <v>10.579989126122287</v>
      </c>
      <c r="M494" s="24">
        <v>68.052999999999997</v>
      </c>
    </row>
    <row r="495" spans="1:13" x14ac:dyDescent="0.45">
      <c r="A495" s="1" t="s">
        <v>131</v>
      </c>
      <c r="B495" s="1">
        <v>2020</v>
      </c>
      <c r="C495" s="2">
        <v>43888</v>
      </c>
      <c r="D495" s="1" t="s">
        <v>13</v>
      </c>
      <c r="E495" s="1" t="s">
        <v>43</v>
      </c>
      <c r="F495" s="1" t="s">
        <v>44</v>
      </c>
      <c r="G495" s="13">
        <f>(C495-VLOOKUP(E495,Riders!$A$2:$C$2000,2,FALSE))/365</f>
        <v>27.273972602739725</v>
      </c>
      <c r="H495" s="1">
        <v>12</v>
      </c>
      <c r="I495" s="3">
        <v>5.1950000000000003</v>
      </c>
      <c r="J495" s="24">
        <v>5.3879438222065428</v>
      </c>
      <c r="K495" s="35">
        <f t="shared" si="22"/>
        <v>0.19294382220654249</v>
      </c>
      <c r="L495" s="3">
        <v>10.582943822206543</v>
      </c>
      <c r="M495" s="24">
        <v>68.034000000000006</v>
      </c>
    </row>
    <row r="496" spans="1:13" x14ac:dyDescent="0.45">
      <c r="A496" s="1" t="s">
        <v>131</v>
      </c>
      <c r="B496" s="1">
        <v>2020</v>
      </c>
      <c r="C496" s="2">
        <v>43888</v>
      </c>
      <c r="D496" s="1" t="s">
        <v>13</v>
      </c>
      <c r="E496" s="1" t="s">
        <v>134</v>
      </c>
      <c r="F496" s="1" t="s">
        <v>38</v>
      </c>
      <c r="G496" s="13">
        <f>(C496-VLOOKUP(E496,Riders!$A$2:$C$2000,2,FALSE))/365</f>
        <v>29.087671232876712</v>
      </c>
      <c r="H496" s="1">
        <v>13</v>
      </c>
      <c r="I496" s="3">
        <v>5.2629999999999999</v>
      </c>
      <c r="J496" s="24">
        <v>5.3249238845916302</v>
      </c>
      <c r="K496" s="35">
        <f t="shared" si="22"/>
        <v>6.192388459163034E-2</v>
      </c>
      <c r="L496" s="3">
        <v>10.58792388459163</v>
      </c>
      <c r="M496" s="24">
        <v>68.001999999999995</v>
      </c>
    </row>
    <row r="497" spans="1:13" x14ac:dyDescent="0.45">
      <c r="A497" s="1" t="s">
        <v>131</v>
      </c>
      <c r="B497" s="1">
        <v>2020</v>
      </c>
      <c r="C497" s="2">
        <v>43888</v>
      </c>
      <c r="D497" s="1" t="s">
        <v>13</v>
      </c>
      <c r="E497" s="1" t="s">
        <v>109</v>
      </c>
      <c r="F497" s="1" t="s">
        <v>118</v>
      </c>
      <c r="G497" s="13">
        <f>(C497-VLOOKUP(E497,Riders!$A$2:$C$2000,2,FALSE))/365</f>
        <v>27.076712328767123</v>
      </c>
      <c r="H497" s="1">
        <v>14</v>
      </c>
      <c r="I497" s="3">
        <v>5.2590000000000003</v>
      </c>
      <c r="J497" s="24">
        <v>5.3629756874778689</v>
      </c>
      <c r="K497" s="35">
        <f t="shared" si="22"/>
        <v>0.10397568747786856</v>
      </c>
      <c r="L497" s="3">
        <v>10.621975687477869</v>
      </c>
      <c r="M497" s="24">
        <v>67.784000000000006</v>
      </c>
    </row>
    <row r="498" spans="1:13" x14ac:dyDescent="0.45">
      <c r="A498" s="1" t="s">
        <v>131</v>
      </c>
      <c r="B498" s="1">
        <v>2020</v>
      </c>
      <c r="C498" s="2">
        <v>43888</v>
      </c>
      <c r="D498" s="1" t="s">
        <v>13</v>
      </c>
      <c r="E498" s="1" t="s">
        <v>24</v>
      </c>
      <c r="F498" s="1" t="s">
        <v>25</v>
      </c>
      <c r="G498" s="13">
        <f>(C498-VLOOKUP(E498,Riders!$A$2:$C$2000,2,FALSE))/365</f>
        <v>21.495890410958904</v>
      </c>
      <c r="H498" s="1">
        <v>15</v>
      </c>
      <c r="I498" s="3">
        <v>5.2329999999999997</v>
      </c>
      <c r="J498" s="24">
        <v>5.3919538847487649</v>
      </c>
      <c r="K498" s="35">
        <f t="shared" si="22"/>
        <v>0.15895388474876526</v>
      </c>
      <c r="L498" s="3">
        <v>10.624953884748765</v>
      </c>
      <c r="M498" s="24">
        <v>67.765000000000001</v>
      </c>
    </row>
    <row r="499" spans="1:13" x14ac:dyDescent="0.45">
      <c r="A499" s="1" t="s">
        <v>131</v>
      </c>
      <c r="B499" s="1">
        <v>2020</v>
      </c>
      <c r="C499" s="2">
        <v>43888</v>
      </c>
      <c r="D499" s="1" t="s">
        <v>13</v>
      </c>
      <c r="E499" s="1" t="s">
        <v>30</v>
      </c>
      <c r="F499" s="1" t="s">
        <v>31</v>
      </c>
      <c r="G499" s="13">
        <f>(C499-VLOOKUP(E499,Riders!$A$2:$C$2000,2,FALSE))/365</f>
        <v>23.865753424657534</v>
      </c>
      <c r="H499" s="1">
        <v>16</v>
      </c>
      <c r="I499" s="3">
        <v>5.2569999999999997</v>
      </c>
      <c r="J499" s="24">
        <v>5.3770555629403169</v>
      </c>
      <c r="K499" s="35">
        <f t="shared" si="22"/>
        <v>0.12005556294031727</v>
      </c>
      <c r="L499" s="3">
        <v>10.634055562940317</v>
      </c>
      <c r="M499" s="24">
        <v>67.706999999999994</v>
      </c>
    </row>
    <row r="500" spans="1:13" x14ac:dyDescent="0.45">
      <c r="A500" s="1" t="s">
        <v>131</v>
      </c>
      <c r="B500" s="1">
        <v>2020</v>
      </c>
      <c r="C500" s="2">
        <v>43888</v>
      </c>
      <c r="D500" s="1" t="s">
        <v>13</v>
      </c>
      <c r="E500" s="1" t="s">
        <v>135</v>
      </c>
      <c r="F500" s="1" t="s">
        <v>29</v>
      </c>
      <c r="G500" s="13">
        <f>(C500-VLOOKUP(E500,Riders!$A$2:$C$2000,2,FALSE))/365</f>
        <v>30.304109589041097</v>
      </c>
      <c r="H500" s="1">
        <v>17</v>
      </c>
      <c r="I500" s="3">
        <v>5.2939999999999996</v>
      </c>
      <c r="J500" s="24">
        <v>5.3439835111255585</v>
      </c>
      <c r="K500" s="35">
        <f t="shared" si="22"/>
        <v>4.9983511125558877E-2</v>
      </c>
      <c r="L500" s="3">
        <v>10.637983511125558</v>
      </c>
      <c r="M500" s="24">
        <v>67.682000000000002</v>
      </c>
    </row>
    <row r="501" spans="1:13" x14ac:dyDescent="0.45">
      <c r="A501" s="1" t="s">
        <v>131</v>
      </c>
      <c r="B501" s="1">
        <v>2020</v>
      </c>
      <c r="C501" s="2">
        <v>43888</v>
      </c>
      <c r="D501" s="1" t="s">
        <v>13</v>
      </c>
      <c r="E501" s="1" t="s">
        <v>96</v>
      </c>
      <c r="F501" s="1" t="s">
        <v>40</v>
      </c>
      <c r="G501" s="13">
        <f>(C501-VLOOKUP(E501,Riders!$A$2:$C$2000,2,FALSE))/365</f>
        <v>26.126027397260273</v>
      </c>
      <c r="H501" s="1">
        <v>18</v>
      </c>
      <c r="I501" s="3">
        <v>5.3220000000000001</v>
      </c>
      <c r="J501" s="24">
        <v>5.3900540363614722</v>
      </c>
      <c r="K501" s="35">
        <f t="shared" si="22"/>
        <v>6.8054036361472114E-2</v>
      </c>
      <c r="L501" s="3">
        <v>10.712054036361472</v>
      </c>
      <c r="M501" s="24">
        <v>67.213999999999999</v>
      </c>
    </row>
    <row r="502" spans="1:13" x14ac:dyDescent="0.45">
      <c r="A502" s="1" t="s">
        <v>131</v>
      </c>
      <c r="B502" s="1">
        <v>2020</v>
      </c>
      <c r="C502" s="2">
        <v>43888</v>
      </c>
      <c r="D502" s="1" t="s">
        <v>13</v>
      </c>
      <c r="E502" s="1" t="s">
        <v>136</v>
      </c>
      <c r="F502" s="1" t="s">
        <v>36</v>
      </c>
      <c r="G502" s="13">
        <f>(C502-VLOOKUP(E502,Riders!$A$2:$C$2000,2,FALSE))/365</f>
        <v>32.126027397260273</v>
      </c>
      <c r="H502" s="1">
        <v>19</v>
      </c>
      <c r="I502" s="3">
        <v>5.274</v>
      </c>
      <c r="J502" s="24">
        <v>5.4700236368520025</v>
      </c>
      <c r="K502" s="35">
        <f t="shared" si="22"/>
        <v>0.19602363685200253</v>
      </c>
      <c r="L502" s="3">
        <v>10.744023636852003</v>
      </c>
      <c r="M502" s="24">
        <v>67.013999999999996</v>
      </c>
    </row>
    <row r="503" spans="1:13" x14ac:dyDescent="0.45">
      <c r="A503" s="1" t="s">
        <v>131</v>
      </c>
      <c r="B503" s="1">
        <v>2020</v>
      </c>
      <c r="C503" s="2">
        <v>43888</v>
      </c>
      <c r="D503" s="1" t="s">
        <v>13</v>
      </c>
      <c r="E503" s="1" t="s">
        <v>137</v>
      </c>
      <c r="F503" s="1" t="s">
        <v>29</v>
      </c>
      <c r="G503" s="13">
        <f>(C503-VLOOKUP(E503,Riders!$A$2:$C$2000,2,FALSE))/365</f>
        <v>22.778082191780822</v>
      </c>
      <c r="H503" s="1">
        <v>20</v>
      </c>
      <c r="I503" s="3">
        <v>5.3010000000000002</v>
      </c>
      <c r="J503" s="24">
        <v>5.4470332591918069</v>
      </c>
      <c r="K503" s="35">
        <f t="shared" si="22"/>
        <v>0.14603325919180676</v>
      </c>
      <c r="L503" s="3">
        <v>10.748033259191807</v>
      </c>
      <c r="M503" s="24">
        <v>66.989000000000004</v>
      </c>
    </row>
    <row r="504" spans="1:13" x14ac:dyDescent="0.45">
      <c r="A504" s="1" t="s">
        <v>131</v>
      </c>
      <c r="B504" s="1">
        <v>2020</v>
      </c>
      <c r="C504" s="2">
        <v>43888</v>
      </c>
      <c r="D504" s="1" t="s">
        <v>13</v>
      </c>
      <c r="E504" s="1" t="s">
        <v>138</v>
      </c>
      <c r="F504" s="1" t="s">
        <v>44</v>
      </c>
      <c r="G504" s="13">
        <f>(C504-VLOOKUP(E504,Riders!$A$2:$C$2000,2,FALSE))/365</f>
        <v>24.452054794520549</v>
      </c>
      <c r="H504" s="1">
        <v>21</v>
      </c>
      <c r="I504" s="3">
        <v>5.2720000000000002</v>
      </c>
      <c r="J504" s="24">
        <v>5.4819729955789231</v>
      </c>
      <c r="K504" s="35">
        <f t="shared" si="22"/>
        <v>0.20997299557892291</v>
      </c>
      <c r="L504" s="3">
        <v>10.753972995578923</v>
      </c>
      <c r="M504" s="24">
        <v>66.951999999999998</v>
      </c>
    </row>
    <row r="505" spans="1:13" x14ac:dyDescent="0.45">
      <c r="A505" s="1" t="s">
        <v>131</v>
      </c>
      <c r="B505" s="1">
        <v>2020</v>
      </c>
      <c r="C505" s="2">
        <v>43888</v>
      </c>
      <c r="D505" s="1" t="s">
        <v>13</v>
      </c>
      <c r="E505" s="1" t="s">
        <v>119</v>
      </c>
      <c r="F505" s="1" t="s">
        <v>120</v>
      </c>
      <c r="G505" s="13" t="e">
        <f>(C505-VLOOKUP(E505,Riders!$A$2:$C$2000,2,FALSE))/365</f>
        <v>#N/A</v>
      </c>
      <c r="H505" s="1">
        <v>22</v>
      </c>
      <c r="I505" s="3">
        <v>5.3129999999999997</v>
      </c>
      <c r="J505" s="24">
        <v>5.4630233480505881</v>
      </c>
      <c r="K505" s="35">
        <f t="shared" si="22"/>
        <v>0.15002334805058837</v>
      </c>
      <c r="L505" s="3">
        <v>10.776023348050588</v>
      </c>
      <c r="M505" s="24">
        <v>66.814999999999998</v>
      </c>
    </row>
    <row r="506" spans="1:13" x14ac:dyDescent="0.45">
      <c r="A506" s="1" t="s">
        <v>131</v>
      </c>
      <c r="B506" s="1">
        <v>2020</v>
      </c>
      <c r="C506" s="2">
        <v>43888</v>
      </c>
      <c r="D506" s="1" t="s">
        <v>13</v>
      </c>
      <c r="E506" s="1" t="s">
        <v>111</v>
      </c>
      <c r="F506" s="1" t="s">
        <v>118</v>
      </c>
      <c r="G506" s="13">
        <f>(C506-VLOOKUP(E506,Riders!$A$2:$C$2000,2,FALSE))/365</f>
        <v>25.356164383561644</v>
      </c>
      <c r="H506" s="1">
        <v>23</v>
      </c>
      <c r="I506" s="3">
        <v>5.33</v>
      </c>
      <c r="J506" s="24">
        <v>5.4720523899540918</v>
      </c>
      <c r="K506" s="35">
        <f t="shared" si="22"/>
        <v>0.14205238995409175</v>
      </c>
      <c r="L506" s="3">
        <v>10.802052389954092</v>
      </c>
      <c r="M506" s="24">
        <v>66.653999999999996</v>
      </c>
    </row>
    <row r="507" spans="1:13" x14ac:dyDescent="0.45">
      <c r="A507" s="1" t="s">
        <v>131</v>
      </c>
      <c r="B507" s="1">
        <v>2020</v>
      </c>
      <c r="C507" s="2">
        <v>43888</v>
      </c>
      <c r="D507" s="1" t="s">
        <v>13</v>
      </c>
      <c r="E507" s="1" t="s">
        <v>20</v>
      </c>
      <c r="F507" s="1" t="s">
        <v>21</v>
      </c>
      <c r="G507" s="13">
        <f>(C507-VLOOKUP(E507,Riders!$A$2:$C$2000,2,FALSE))/365</f>
        <v>24.561643835616437</v>
      </c>
      <c r="H507" s="1">
        <v>24</v>
      </c>
      <c r="I507" s="3">
        <v>5.343</v>
      </c>
      <c r="J507" s="24">
        <v>5.4629432687978401</v>
      </c>
      <c r="K507" s="35">
        <f t="shared" si="22"/>
        <v>0.11994326879784012</v>
      </c>
      <c r="L507" s="3">
        <v>10.80594326879784</v>
      </c>
      <c r="M507" s="24">
        <v>66.63</v>
      </c>
    </row>
    <row r="508" spans="1:13" x14ac:dyDescent="0.45">
      <c r="A508" s="1" t="s">
        <v>131</v>
      </c>
      <c r="B508" s="1">
        <v>2020</v>
      </c>
      <c r="C508" s="2">
        <v>43888</v>
      </c>
      <c r="D508" s="1" t="s">
        <v>13</v>
      </c>
      <c r="E508" s="1" t="s">
        <v>82</v>
      </c>
      <c r="F508" s="1" t="s">
        <v>67</v>
      </c>
      <c r="G508" s="13">
        <f>(C508-VLOOKUP(E508,Riders!$A$2:$C$2000,2,FALSE))/365</f>
        <v>27.495890410958904</v>
      </c>
      <c r="H508" s="1">
        <v>25</v>
      </c>
      <c r="I508" s="3">
        <v>5.3789999999999996</v>
      </c>
      <c r="J508" s="24">
        <v>5.4759804761115056</v>
      </c>
      <c r="K508" s="35">
        <f t="shared" si="22"/>
        <v>9.6980476111506064E-2</v>
      </c>
      <c r="L508" s="3">
        <v>10.854980476111505</v>
      </c>
      <c r="M508" s="24">
        <v>66.328999999999994</v>
      </c>
    </row>
    <row r="509" spans="1:13" x14ac:dyDescent="0.45">
      <c r="A509" s="1" t="s">
        <v>131</v>
      </c>
      <c r="B509" s="1">
        <v>2020</v>
      </c>
      <c r="C509" s="2">
        <v>43888</v>
      </c>
      <c r="D509" s="1" t="s">
        <v>13</v>
      </c>
      <c r="E509" s="47" t="s">
        <v>39</v>
      </c>
      <c r="F509" s="1" t="s">
        <v>40</v>
      </c>
      <c r="G509" s="13">
        <f>(C509-VLOOKUP(E509,Riders!$A$2:$C$2000,2,FALSE))/365</f>
        <v>25.547945205479451</v>
      </c>
      <c r="H509" s="1">
        <v>26</v>
      </c>
      <c r="I509" s="3">
        <v>5.383</v>
      </c>
      <c r="J509" s="24">
        <v>5.5179977440990777</v>
      </c>
      <c r="K509" s="35">
        <f t="shared" si="22"/>
        <v>0.13499774409907772</v>
      </c>
      <c r="L509" s="3">
        <v>10.900997744099078</v>
      </c>
      <c r="M509" s="24">
        <v>66.049000000000007</v>
      </c>
    </row>
    <row r="510" spans="1:13" x14ac:dyDescent="0.45">
      <c r="A510" s="1" t="s">
        <v>131</v>
      </c>
      <c r="B510" s="1">
        <v>2020</v>
      </c>
      <c r="C510" s="2">
        <v>43888</v>
      </c>
      <c r="D510" s="1" t="s">
        <v>13</v>
      </c>
      <c r="E510" s="1" t="s">
        <v>41</v>
      </c>
      <c r="F510" s="1" t="s">
        <v>27</v>
      </c>
      <c r="G510" s="13">
        <f>(C510-VLOOKUP(E510,Riders!$A$2:$C$2000,2,FALSE))/365</f>
        <v>24.367123287671234</v>
      </c>
      <c r="H510" s="1">
        <v>27</v>
      </c>
      <c r="I510" s="3">
        <v>5.375</v>
      </c>
      <c r="J510" s="24">
        <v>5.5460047324353852</v>
      </c>
      <c r="K510" s="35">
        <f t="shared" si="22"/>
        <v>0.17100473243538516</v>
      </c>
      <c r="L510" s="3">
        <v>10.921004732435385</v>
      </c>
      <c r="M510" s="24">
        <v>65.927999999999997</v>
      </c>
    </row>
    <row r="511" spans="1:13" x14ac:dyDescent="0.45">
      <c r="A511" s="1" t="s">
        <v>131</v>
      </c>
      <c r="B511" s="1">
        <v>2020</v>
      </c>
      <c r="C511" s="2">
        <v>43888</v>
      </c>
      <c r="D511" s="1" t="s">
        <v>13</v>
      </c>
      <c r="E511" s="1" t="s">
        <v>121</v>
      </c>
      <c r="F511" s="1" t="s">
        <v>120</v>
      </c>
      <c r="G511" s="13">
        <f>(C511-VLOOKUP(E511,Riders!$A$2:$C$2000,2,FALSE))/365</f>
        <v>23.983561643835618</v>
      </c>
      <c r="H511" s="1">
        <v>28</v>
      </c>
      <c r="I511" s="3">
        <v>5.3520000000000003</v>
      </c>
      <c r="J511" s="24">
        <v>5.5729817916970141</v>
      </c>
      <c r="K511" s="35">
        <f t="shared" si="22"/>
        <v>0.22098179169701382</v>
      </c>
      <c r="L511" s="3">
        <v>10.924981791697014</v>
      </c>
      <c r="M511" s="24">
        <v>65.903999999999996</v>
      </c>
    </row>
    <row r="512" spans="1:13" x14ac:dyDescent="0.45">
      <c r="A512" s="1" t="s">
        <v>131</v>
      </c>
      <c r="B512" s="1">
        <v>2020</v>
      </c>
      <c r="C512" s="2">
        <v>43888</v>
      </c>
      <c r="D512" s="1" t="s">
        <v>13</v>
      </c>
      <c r="E512" s="1" t="s">
        <v>98</v>
      </c>
      <c r="F512" s="1" t="s">
        <v>67</v>
      </c>
      <c r="G512" s="13">
        <f>(C512-VLOOKUP(E512,Riders!$A$2:$C$2000,2,FALSE))/365</f>
        <v>28.578082191780823</v>
      </c>
      <c r="H512" s="1">
        <v>29</v>
      </c>
      <c r="I512" s="3">
        <v>5.3869999999999996</v>
      </c>
      <c r="J512" s="24">
        <v>5.5519243391066562</v>
      </c>
      <c r="K512" s="35">
        <f t="shared" si="22"/>
        <v>0.1649243391066566</v>
      </c>
      <c r="L512" s="3">
        <v>10.938924339106656</v>
      </c>
      <c r="M512" s="24">
        <v>65.819999999999993</v>
      </c>
    </row>
    <row r="513" spans="1:13" x14ac:dyDescent="0.45">
      <c r="A513" s="1" t="s">
        <v>131</v>
      </c>
      <c r="B513" s="1">
        <v>2020</v>
      </c>
      <c r="C513" s="2">
        <v>43888</v>
      </c>
      <c r="D513" s="1" t="s">
        <v>13</v>
      </c>
      <c r="E513" s="1" t="s">
        <v>139</v>
      </c>
      <c r="F513" s="1" t="s">
        <v>61</v>
      </c>
      <c r="G513" s="13">
        <f>(C513-VLOOKUP(E513,Riders!$A$2:$C$2000,2,FALSE))/365</f>
        <v>27.717808219178082</v>
      </c>
      <c r="H513" s="1">
        <v>30</v>
      </c>
      <c r="I513" s="3">
        <v>5.391</v>
      </c>
      <c r="J513" s="24">
        <v>5.5680709143213747</v>
      </c>
      <c r="K513" s="35">
        <f t="shared" si="22"/>
        <v>0.17707091432137467</v>
      </c>
      <c r="L513" s="3">
        <v>10.959070914321375</v>
      </c>
      <c r="M513" s="24">
        <v>65.698999999999998</v>
      </c>
    </row>
    <row r="514" spans="1:13" x14ac:dyDescent="0.45">
      <c r="A514" s="1" t="s">
        <v>131</v>
      </c>
      <c r="B514" s="1">
        <v>2020</v>
      </c>
      <c r="C514" s="2">
        <v>43888</v>
      </c>
      <c r="D514" s="1" t="s">
        <v>13</v>
      </c>
      <c r="E514" s="1" t="s">
        <v>129</v>
      </c>
      <c r="F514" s="1" t="s">
        <v>65</v>
      </c>
      <c r="G514" s="13">
        <f>(C514-VLOOKUP(E514,Riders!$A$2:$C$2000,2,FALSE))/365</f>
        <v>29.624657534246577</v>
      </c>
      <c r="H514" s="1">
        <v>31</v>
      </c>
      <c r="I514" s="3">
        <v>5.4189999999999996</v>
      </c>
      <c r="J514" s="24">
        <v>5.6280111697557382</v>
      </c>
      <c r="K514" s="35">
        <f t="shared" si="22"/>
        <v>0.20901116975573863</v>
      </c>
      <c r="L514" s="3">
        <v>11.047011169755738</v>
      </c>
      <c r="M514" s="24">
        <v>65.176000000000002</v>
      </c>
    </row>
    <row r="515" spans="1:13" x14ac:dyDescent="0.45">
      <c r="A515" s="1" t="s">
        <v>131</v>
      </c>
      <c r="B515" s="1">
        <v>2020</v>
      </c>
      <c r="C515" s="2">
        <v>43888</v>
      </c>
      <c r="D515" s="1" t="s">
        <v>13</v>
      </c>
      <c r="E515" s="1" t="s">
        <v>140</v>
      </c>
      <c r="F515" s="1" t="s">
        <v>118</v>
      </c>
      <c r="G515" s="13">
        <f>(C515-VLOOKUP(E515,Riders!$A$2:$C$2000,2,FALSE))/365</f>
        <v>24.408219178082192</v>
      </c>
      <c r="H515" s="1">
        <v>32</v>
      </c>
      <c r="I515" s="3">
        <v>5.45</v>
      </c>
      <c r="J515" s="24">
        <v>5.6060017198224896</v>
      </c>
      <c r="K515" s="35">
        <f t="shared" si="22"/>
        <v>0.15600171982248945</v>
      </c>
      <c r="L515" s="3">
        <v>11.05600171982249</v>
      </c>
      <c r="M515" s="24">
        <v>65.123000000000005</v>
      </c>
    </row>
    <row r="516" spans="1:13" x14ac:dyDescent="0.45">
      <c r="A516" s="1" t="s">
        <v>131</v>
      </c>
      <c r="B516" s="1">
        <v>2020</v>
      </c>
      <c r="C516" s="2">
        <v>43888</v>
      </c>
      <c r="D516" s="1" t="s">
        <v>13</v>
      </c>
      <c r="E516" s="1" t="s">
        <v>141</v>
      </c>
      <c r="F516" s="1" t="s">
        <v>142</v>
      </c>
      <c r="G516" s="13">
        <f>(C516-VLOOKUP(E516,Riders!$A$2:$C$2000,2,FALSE))/365</f>
        <v>32.254794520547946</v>
      </c>
      <c r="H516" s="1">
        <v>33</v>
      </c>
      <c r="I516" s="3">
        <v>5.4359999999999999</v>
      </c>
      <c r="J516" s="24">
        <v>5.6689416990560808</v>
      </c>
      <c r="K516" s="35">
        <f t="shared" si="22"/>
        <v>0.23294169905608086</v>
      </c>
      <c r="L516" s="3">
        <v>11.104941699056081</v>
      </c>
      <c r="M516" s="24">
        <v>64.835999999999999</v>
      </c>
    </row>
    <row r="517" spans="1:13" x14ac:dyDescent="0.45">
      <c r="A517" s="4" t="s">
        <v>93</v>
      </c>
      <c r="B517" s="4">
        <v>2020</v>
      </c>
      <c r="C517" s="5">
        <v>43855</v>
      </c>
      <c r="D517" s="4" t="s">
        <v>72</v>
      </c>
      <c r="E517" s="4" t="s">
        <v>33</v>
      </c>
      <c r="F517" s="4" t="s">
        <v>27</v>
      </c>
      <c r="G517" s="13">
        <f>(C517-VLOOKUP(E517,Riders!$A$2:$C$2000,2,FALSE))/365</f>
        <v>26.18082191780822</v>
      </c>
      <c r="H517" s="4">
        <v>1</v>
      </c>
      <c r="I517" s="3">
        <v>5.2750000000000004</v>
      </c>
      <c r="J517" s="24">
        <v>5.3490132209942303</v>
      </c>
      <c r="K517" s="35">
        <f t="shared" si="22"/>
        <v>7.4013220994229911E-2</v>
      </c>
      <c r="L517" s="3">
        <v>10.624013220994231</v>
      </c>
      <c r="M517" s="24">
        <v>67.771000000000001</v>
      </c>
    </row>
    <row r="518" spans="1:13" x14ac:dyDescent="0.45">
      <c r="A518" s="4" t="s">
        <v>93</v>
      </c>
      <c r="B518" s="4">
        <v>2020</v>
      </c>
      <c r="C518" s="5">
        <v>43855</v>
      </c>
      <c r="D518" s="4" t="s">
        <v>72</v>
      </c>
      <c r="E518" s="1" t="s">
        <v>34</v>
      </c>
      <c r="F518" s="4" t="s">
        <v>19</v>
      </c>
      <c r="G518" s="13">
        <f>(C518-VLOOKUP(E518,Riders!$A$2:$C$2000,2,FALSE))/365</f>
        <v>32.482191780821921</v>
      </c>
      <c r="H518" s="4">
        <v>2</v>
      </c>
      <c r="I518" s="3">
        <v>5.3239999999999998</v>
      </c>
      <c r="J518" s="24">
        <v>5.4620320884454632</v>
      </c>
      <c r="K518" s="35">
        <f t="shared" si="22"/>
        <v>0.13803208844546333</v>
      </c>
      <c r="L518" s="3">
        <v>10.786032088445463</v>
      </c>
      <c r="M518" s="24">
        <v>66.753</v>
      </c>
    </row>
    <row r="519" spans="1:13" x14ac:dyDescent="0.45">
      <c r="A519" s="4" t="s">
        <v>93</v>
      </c>
      <c r="B519" s="4">
        <v>2020</v>
      </c>
      <c r="C519" s="5">
        <v>43855</v>
      </c>
      <c r="D519" s="4" t="s">
        <v>72</v>
      </c>
      <c r="E519" s="51" t="s">
        <v>16</v>
      </c>
      <c r="F519" s="4" t="s">
        <v>17</v>
      </c>
      <c r="G519" s="13">
        <f>(C519-VLOOKUP(E519,Riders!$A$2:$C$2000,2,FALSE))/365</f>
        <v>20.761643835616439</v>
      </c>
      <c r="H519" s="4">
        <v>3</v>
      </c>
      <c r="I519" s="3">
        <v>5.3440000000000003</v>
      </c>
      <c r="J519" s="24">
        <v>5.4530308165254544</v>
      </c>
      <c r="K519" s="35">
        <f t="shared" si="22"/>
        <v>0.1090308165254541</v>
      </c>
      <c r="L519" s="3">
        <v>10.797030816525455</v>
      </c>
      <c r="M519" s="24">
        <v>66.685000000000002</v>
      </c>
    </row>
    <row r="520" spans="1:13" x14ac:dyDescent="0.45">
      <c r="A520" s="4" t="s">
        <v>93</v>
      </c>
      <c r="B520" s="4">
        <v>2020</v>
      </c>
      <c r="C520" s="5">
        <v>43855</v>
      </c>
      <c r="D520" s="4" t="s">
        <v>72</v>
      </c>
      <c r="E520" s="4" t="s">
        <v>52</v>
      </c>
      <c r="F520" s="4" t="s">
        <v>53</v>
      </c>
      <c r="G520" s="13">
        <f>(C520-VLOOKUP(E520,Riders!$A$2:$C$2000,2,FALSE))/365</f>
        <v>22.876712328767123</v>
      </c>
      <c r="H520" s="4">
        <v>4</v>
      </c>
      <c r="I520" s="3">
        <v>5.37</v>
      </c>
      <c r="J520" s="24">
        <v>5.5010422611767913</v>
      </c>
      <c r="K520" s="35">
        <f t="shared" si="22"/>
        <v>0.13104226117679119</v>
      </c>
      <c r="L520" s="3">
        <v>10.871042261176791</v>
      </c>
      <c r="M520" s="24">
        <v>66.230999999999995</v>
      </c>
    </row>
    <row r="521" spans="1:13" x14ac:dyDescent="0.45">
      <c r="A521" s="4" t="s">
        <v>93</v>
      </c>
      <c r="B521" s="4">
        <v>2020</v>
      </c>
      <c r="C521" s="5">
        <v>43855</v>
      </c>
      <c r="D521" s="4" t="s">
        <v>72</v>
      </c>
      <c r="E521" s="4" t="s">
        <v>82</v>
      </c>
      <c r="F521" s="4" t="s">
        <v>67</v>
      </c>
      <c r="G521" s="13">
        <f>(C521-VLOOKUP(E521,Riders!$A$2:$C$2000,2,FALSE))/365</f>
        <v>27.405479452054795</v>
      </c>
      <c r="H521" s="4">
        <v>5</v>
      </c>
      <c r="I521" s="3">
        <v>5.4279999999999999</v>
      </c>
      <c r="J521" s="24">
        <v>5.5370792683855443</v>
      </c>
      <c r="K521" s="35">
        <f t="shared" si="22"/>
        <v>0.10907926838554438</v>
      </c>
      <c r="L521" s="3">
        <v>10.965079268385544</v>
      </c>
      <c r="M521" s="24">
        <v>65.662999999999997</v>
      </c>
    </row>
    <row r="522" spans="1:13" x14ac:dyDescent="0.45">
      <c r="A522" s="4" t="s">
        <v>93</v>
      </c>
      <c r="B522" s="4">
        <v>2020</v>
      </c>
      <c r="C522" s="5">
        <v>43855</v>
      </c>
      <c r="D522" s="4" t="s">
        <v>72</v>
      </c>
      <c r="E522" s="4" t="s">
        <v>138</v>
      </c>
      <c r="F522" s="4" t="s">
        <v>44</v>
      </c>
      <c r="G522" s="13">
        <f>(C522-VLOOKUP(E522,Riders!$A$2:$C$2000,2,FALSE))/365</f>
        <v>24.361643835616437</v>
      </c>
      <c r="H522" s="4">
        <v>6</v>
      </c>
      <c r="I522" s="3">
        <v>5.43</v>
      </c>
      <c r="J522" s="24">
        <v>5.568075336816058</v>
      </c>
      <c r="K522" s="35">
        <f t="shared" si="22"/>
        <v>0.13807533681605832</v>
      </c>
      <c r="L522" s="3">
        <v>10.998075336816058</v>
      </c>
      <c r="M522" s="24">
        <v>65.465999999999994</v>
      </c>
    </row>
    <row r="523" spans="1:13" x14ac:dyDescent="0.45">
      <c r="A523" s="4" t="s">
        <v>93</v>
      </c>
      <c r="B523" s="4">
        <v>2020</v>
      </c>
      <c r="C523" s="5">
        <v>43855</v>
      </c>
      <c r="D523" s="4" t="s">
        <v>72</v>
      </c>
      <c r="E523" s="4" t="s">
        <v>41</v>
      </c>
      <c r="F523" s="4" t="s">
        <v>143</v>
      </c>
      <c r="G523" s="13">
        <f>(C523-VLOOKUP(E523,Riders!$A$2:$C$2000,2,FALSE))/365</f>
        <v>24.276712328767122</v>
      </c>
      <c r="H523" s="4">
        <v>7</v>
      </c>
      <c r="I523" s="3">
        <v>5.4029999999999996</v>
      </c>
      <c r="J523" s="24">
        <v>5.5960834097158587</v>
      </c>
      <c r="K523" s="35">
        <f t="shared" si="22"/>
        <v>0.19308340971585913</v>
      </c>
      <c r="L523" s="3">
        <v>10.999083409715858</v>
      </c>
      <c r="M523" s="24">
        <v>65.459999999999994</v>
      </c>
    </row>
    <row r="524" spans="1:13" x14ac:dyDescent="0.45">
      <c r="A524" s="4" t="s">
        <v>93</v>
      </c>
      <c r="B524" s="4">
        <v>2020</v>
      </c>
      <c r="C524" s="5">
        <v>43855</v>
      </c>
      <c r="D524" s="4" t="s">
        <v>72</v>
      </c>
      <c r="E524" s="4" t="s">
        <v>20</v>
      </c>
      <c r="F524" s="4" t="s">
        <v>21</v>
      </c>
      <c r="G524" s="13">
        <f>(C524-VLOOKUP(E524,Riders!$A$2:$C$2000,2,FALSE))/365</f>
        <v>24.471232876712328</v>
      </c>
      <c r="H524" s="4">
        <v>8</v>
      </c>
      <c r="I524" s="3">
        <v>5.4210000000000003</v>
      </c>
      <c r="J524" s="24">
        <v>5.5940692266503484</v>
      </c>
      <c r="K524" s="35">
        <f t="shared" si="22"/>
        <v>0.17306922665034818</v>
      </c>
      <c r="L524" s="3">
        <v>11.015069226650349</v>
      </c>
      <c r="M524" s="24">
        <v>65.364999999999995</v>
      </c>
    </row>
    <row r="525" spans="1:13" x14ac:dyDescent="0.45">
      <c r="A525" s="4" t="s">
        <v>93</v>
      </c>
      <c r="B525" s="4">
        <v>2020</v>
      </c>
      <c r="C525" s="5">
        <v>43855</v>
      </c>
      <c r="D525" s="4" t="s">
        <v>72</v>
      </c>
      <c r="E525" s="4" t="s">
        <v>98</v>
      </c>
      <c r="F525" s="4" t="s">
        <v>67</v>
      </c>
      <c r="G525" s="13">
        <f>(C525-VLOOKUP(E525,Riders!$A$2:$C$2000,2,FALSE))/365</f>
        <v>28.487671232876714</v>
      </c>
      <c r="H525" s="4">
        <v>9</v>
      </c>
      <c r="I525" s="3">
        <v>5.4480000000000004</v>
      </c>
      <c r="J525" s="24">
        <v>5.5969776032398588</v>
      </c>
      <c r="K525" s="35">
        <f t="shared" si="22"/>
        <v>0.14897760323985842</v>
      </c>
      <c r="L525" s="3">
        <v>11.044977603239859</v>
      </c>
      <c r="M525" s="24">
        <v>65.188000000000002</v>
      </c>
    </row>
    <row r="526" spans="1:13" x14ac:dyDescent="0.45">
      <c r="A526" s="4" t="s">
        <v>93</v>
      </c>
      <c r="B526" s="4">
        <v>2020</v>
      </c>
      <c r="C526" s="5">
        <v>43855</v>
      </c>
      <c r="D526" s="4" t="s">
        <v>72</v>
      </c>
      <c r="E526" s="4" t="s">
        <v>119</v>
      </c>
      <c r="F526" s="4" t="s">
        <v>120</v>
      </c>
      <c r="G526" s="13" t="e">
        <f>(C526-VLOOKUP(E526,Riders!$A$2:$C$2000,2,FALSE))/365</f>
        <v>#N/A</v>
      </c>
      <c r="H526" s="4">
        <v>10</v>
      </c>
      <c r="I526" s="3">
        <v>5.4740000000000002</v>
      </c>
      <c r="J526" s="24">
        <v>5.5760629239694275</v>
      </c>
      <c r="K526" s="35">
        <f t="shared" si="22"/>
        <v>0.10206292396942729</v>
      </c>
      <c r="L526" s="3">
        <v>11.050062923969428</v>
      </c>
      <c r="M526" s="24">
        <v>65.158000000000001</v>
      </c>
    </row>
    <row r="527" spans="1:13" x14ac:dyDescent="0.45">
      <c r="A527" s="4" t="s">
        <v>93</v>
      </c>
      <c r="B527" s="4">
        <v>2020</v>
      </c>
      <c r="C527" s="5">
        <v>43855</v>
      </c>
      <c r="D527" s="4" t="s">
        <v>72</v>
      </c>
      <c r="E527" s="4" t="s">
        <v>54</v>
      </c>
      <c r="F527" s="4" t="s">
        <v>44</v>
      </c>
      <c r="G527" s="13">
        <f>(C527-VLOOKUP(E527,Riders!$A$2:$C$2000,2,FALSE))/365</f>
        <v>22.589041095890412</v>
      </c>
      <c r="H527" s="4">
        <v>11</v>
      </c>
      <c r="I527" s="3">
        <v>5.5090000000000003</v>
      </c>
      <c r="J527" s="24">
        <v>5.5920037157526323</v>
      </c>
      <c r="K527" s="35">
        <f t="shared" si="22"/>
        <v>8.300371575263199E-2</v>
      </c>
      <c r="L527" s="3">
        <v>11.101003715752633</v>
      </c>
      <c r="M527" s="24">
        <v>64.858999999999995</v>
      </c>
    </row>
    <row r="528" spans="1:13" x14ac:dyDescent="0.45">
      <c r="A528" s="4" t="s">
        <v>93</v>
      </c>
      <c r="B528" s="4">
        <v>2020</v>
      </c>
      <c r="C528" s="5">
        <v>43855</v>
      </c>
      <c r="D528" s="4" t="s">
        <v>72</v>
      </c>
      <c r="E528" s="4" t="s">
        <v>121</v>
      </c>
      <c r="F528" s="4" t="s">
        <v>120</v>
      </c>
      <c r="G528" s="13">
        <f>(C528-VLOOKUP(E528,Riders!$A$2:$C$2000,2,FALSE))/365</f>
        <v>23.893150684931506</v>
      </c>
      <c r="H528" s="4">
        <v>12</v>
      </c>
      <c r="I528" s="3">
        <v>5.4580000000000002</v>
      </c>
      <c r="J528" s="24">
        <v>5.6589440755952189</v>
      </c>
      <c r="K528" s="35">
        <f t="shared" si="22"/>
        <v>0.20094407559521876</v>
      </c>
      <c r="L528" s="3">
        <v>11.116944075595219</v>
      </c>
      <c r="M528" s="24">
        <v>64.766000000000005</v>
      </c>
    </row>
    <row r="529" spans="1:13" x14ac:dyDescent="0.45">
      <c r="A529" s="4" t="s">
        <v>93</v>
      </c>
      <c r="B529" s="4">
        <v>2020</v>
      </c>
      <c r="C529" s="5">
        <v>43855</v>
      </c>
      <c r="D529" s="4" t="s">
        <v>72</v>
      </c>
      <c r="E529" s="4" t="s">
        <v>50</v>
      </c>
      <c r="F529" s="4" t="s">
        <v>51</v>
      </c>
      <c r="G529" s="13">
        <f>(C529-VLOOKUP(E529,Riders!$A$2:$C$2000,2,FALSE))/365</f>
        <v>23.304109589041097</v>
      </c>
      <c r="H529" s="4">
        <v>13</v>
      </c>
      <c r="I529" s="3">
        <v>5.5179999999999998</v>
      </c>
      <c r="J529" s="24">
        <v>5.628028453333747</v>
      </c>
      <c r="K529" s="35">
        <f t="shared" si="22"/>
        <v>0.11002845333374722</v>
      </c>
      <c r="L529" s="3">
        <v>11.146028453333747</v>
      </c>
      <c r="M529" s="24">
        <v>64.596999999999994</v>
      </c>
    </row>
    <row r="530" spans="1:13" x14ac:dyDescent="0.45">
      <c r="A530" s="4" t="s">
        <v>93</v>
      </c>
      <c r="B530" s="4">
        <v>2020</v>
      </c>
      <c r="C530" s="5">
        <v>43855</v>
      </c>
      <c r="D530" s="4" t="s">
        <v>72</v>
      </c>
      <c r="E530" s="4" t="s">
        <v>139</v>
      </c>
      <c r="F530" s="4" t="s">
        <v>61</v>
      </c>
      <c r="G530" s="13">
        <f>(C530-VLOOKUP(E530,Riders!$A$2:$C$2000,2,FALSE))/365</f>
        <v>27.627397260273973</v>
      </c>
      <c r="H530" s="4">
        <v>14</v>
      </c>
      <c r="I530" s="3">
        <v>5.5490000000000004</v>
      </c>
      <c r="J530" s="24">
        <v>5.6429418019026309</v>
      </c>
      <c r="K530" s="35">
        <f t="shared" si="22"/>
        <v>9.3941801902630573E-2</v>
      </c>
      <c r="L530" s="3">
        <v>11.191941801902631</v>
      </c>
      <c r="M530" s="24">
        <v>64.331999999999994</v>
      </c>
    </row>
    <row r="531" spans="1:13" x14ac:dyDescent="0.45">
      <c r="A531" s="4" t="s">
        <v>93</v>
      </c>
      <c r="B531" s="4">
        <v>2020</v>
      </c>
      <c r="C531" s="5">
        <v>43855</v>
      </c>
      <c r="D531" s="4" t="s">
        <v>72</v>
      </c>
      <c r="E531" s="4" t="s">
        <v>60</v>
      </c>
      <c r="F531" s="4" t="s">
        <v>61</v>
      </c>
      <c r="G531" s="13">
        <f>(C531-VLOOKUP(E531,Riders!$A$2:$C$2000,2,FALSE))/365</f>
        <v>31.526027397260275</v>
      </c>
      <c r="H531" s="4">
        <v>15</v>
      </c>
      <c r="I531" s="3">
        <v>5.5049999999999999</v>
      </c>
      <c r="J531" s="24">
        <v>5.7260476071629123</v>
      </c>
      <c r="K531" s="35">
        <f t="shared" si="22"/>
        <v>0.22104760716291239</v>
      </c>
      <c r="L531" s="3">
        <v>11.231047607162912</v>
      </c>
      <c r="M531" s="24">
        <v>64.108000000000004</v>
      </c>
    </row>
    <row r="532" spans="1:13" x14ac:dyDescent="0.45">
      <c r="A532" s="4" t="s">
        <v>93</v>
      </c>
      <c r="B532" s="4">
        <v>2020</v>
      </c>
      <c r="C532" s="5">
        <v>43855</v>
      </c>
      <c r="D532" s="4" t="s">
        <v>72</v>
      </c>
      <c r="E532" s="4" t="s">
        <v>144</v>
      </c>
      <c r="F532" s="4" t="s">
        <v>145</v>
      </c>
      <c r="G532" s="13">
        <f>(C532-VLOOKUP(E532,Riders!$A$2:$C$2000,2,FALSE))/365</f>
        <v>21.772602739726029</v>
      </c>
      <c r="H532" s="4">
        <v>16</v>
      </c>
      <c r="I532" s="3">
        <v>5.569</v>
      </c>
      <c r="J532" s="24">
        <v>5.7219296198720366</v>
      </c>
      <c r="K532" s="35">
        <f t="shared" si="22"/>
        <v>0.15292961987203668</v>
      </c>
      <c r="L532" s="3">
        <v>11.290929619872037</v>
      </c>
      <c r="M532" s="24">
        <v>63.768000000000001</v>
      </c>
    </row>
    <row r="533" spans="1:13" x14ac:dyDescent="0.45">
      <c r="A533" s="4" t="s">
        <v>93</v>
      </c>
      <c r="B533" s="4">
        <v>2020</v>
      </c>
      <c r="C533" s="5">
        <v>43855</v>
      </c>
      <c r="D533" s="4" t="s">
        <v>72</v>
      </c>
      <c r="E533" s="4" t="s">
        <v>146</v>
      </c>
      <c r="F533" s="4" t="s">
        <v>56</v>
      </c>
      <c r="G533" s="13">
        <f>(C533-VLOOKUP(E533,Riders!$A$2:$C$2000,2,FALSE))/365</f>
        <v>29.813698630136987</v>
      </c>
      <c r="H533" s="4">
        <v>17</v>
      </c>
      <c r="I533" s="3">
        <v>5.5810000000000004</v>
      </c>
      <c r="J533" s="24">
        <v>5.7620484442693973</v>
      </c>
      <c r="K533" s="35">
        <f t="shared" si="22"/>
        <v>0.18104844426939692</v>
      </c>
      <c r="L533" s="3">
        <v>11.343048444269398</v>
      </c>
      <c r="M533" s="24">
        <v>63.475000000000001</v>
      </c>
    </row>
    <row r="534" spans="1:13" x14ac:dyDescent="0.45">
      <c r="A534" s="4" t="s">
        <v>93</v>
      </c>
      <c r="B534" s="4">
        <v>2020</v>
      </c>
      <c r="C534" s="5">
        <v>43855</v>
      </c>
      <c r="D534" s="4" t="s">
        <v>72</v>
      </c>
      <c r="E534" s="4" t="s">
        <v>147</v>
      </c>
      <c r="F534" s="4" t="s">
        <v>31</v>
      </c>
      <c r="G534" s="13">
        <f>(C534-VLOOKUP(E534,Riders!$A$2:$C$2000,2,FALSE))/365</f>
        <v>31.547945205479451</v>
      </c>
      <c r="H534" s="4">
        <v>18</v>
      </c>
      <c r="I534" s="3">
        <v>5.63</v>
      </c>
      <c r="J534" s="24">
        <v>5.8309531692719103</v>
      </c>
      <c r="K534" s="35">
        <f t="shared" si="22"/>
        <v>0.20095316927191043</v>
      </c>
      <c r="L534" s="3">
        <v>11.46095316927191</v>
      </c>
      <c r="M534" s="24">
        <v>62.822000000000003</v>
      </c>
    </row>
    <row r="535" spans="1:13" x14ac:dyDescent="0.45">
      <c r="A535" s="4" t="s">
        <v>93</v>
      </c>
      <c r="B535" s="4">
        <v>2020</v>
      </c>
      <c r="C535" s="5">
        <v>43855</v>
      </c>
      <c r="D535" s="4" t="s">
        <v>72</v>
      </c>
      <c r="E535" s="4" t="s">
        <v>116</v>
      </c>
      <c r="F535" s="4" t="s">
        <v>21</v>
      </c>
      <c r="G535" s="13">
        <f>(C535-VLOOKUP(E535,Riders!$A$2:$C$2000,2,FALSE))/365</f>
        <v>28.841095890410958</v>
      </c>
      <c r="H535" s="4">
        <v>19</v>
      </c>
      <c r="I535" s="3">
        <v>5.6310000000000002</v>
      </c>
      <c r="J535" s="24">
        <v>5.8390822022557831</v>
      </c>
      <c r="K535" s="35">
        <f t="shared" si="22"/>
        <v>0.20808220225578289</v>
      </c>
      <c r="L535" s="3">
        <v>11.470082202255783</v>
      </c>
      <c r="M535" s="24">
        <v>62.771999999999998</v>
      </c>
    </row>
    <row r="536" spans="1:13" x14ac:dyDescent="0.45">
      <c r="A536" s="4" t="s">
        <v>93</v>
      </c>
      <c r="B536" s="4">
        <v>2020</v>
      </c>
      <c r="C536" s="5">
        <v>43855</v>
      </c>
      <c r="D536" s="4" t="s">
        <v>72</v>
      </c>
      <c r="E536" s="4" t="s">
        <v>148</v>
      </c>
      <c r="F536" s="4" t="s">
        <v>63</v>
      </c>
      <c r="G536" s="13" t="e">
        <f>(C536-VLOOKUP(E536,Riders!$A$2:$C$2000,2,FALSE))/365</f>
        <v>#N/A</v>
      </c>
      <c r="H536" s="4">
        <v>20</v>
      </c>
      <c r="I536" s="3">
        <v>5.6520000000000001</v>
      </c>
      <c r="J536" s="24">
        <v>5.8540086934287912</v>
      </c>
      <c r="K536" s="35">
        <f t="shared" si="22"/>
        <v>0.20200869342879102</v>
      </c>
      <c r="L536" s="3">
        <v>11.506008693428791</v>
      </c>
      <c r="M536" s="24">
        <v>62.576000000000001</v>
      </c>
    </row>
    <row r="537" spans="1:13" x14ac:dyDescent="0.45">
      <c r="A537" s="1" t="s">
        <v>149</v>
      </c>
      <c r="B537" s="1">
        <v>2019</v>
      </c>
      <c r="C537" s="2">
        <v>43813</v>
      </c>
      <c r="D537" s="1" t="s">
        <v>72</v>
      </c>
      <c r="E537" s="1" t="s">
        <v>79</v>
      </c>
      <c r="F537" s="1" t="s">
        <v>65</v>
      </c>
      <c r="G537" s="13">
        <f>(C537-VLOOKUP(E537,Riders!$A$2:$C$2000,2,FALSE))/365</f>
        <v>32.613698630136987</v>
      </c>
      <c r="H537" s="1">
        <v>1</v>
      </c>
      <c r="I537" s="3">
        <v>5.1360000000000001</v>
      </c>
      <c r="J537" s="24">
        <v>5.2510623368004969</v>
      </c>
      <c r="K537" s="35">
        <f t="shared" si="22"/>
        <v>0.11506233680049682</v>
      </c>
      <c r="L537" s="3">
        <v>10.387062336800497</v>
      </c>
      <c r="M537" s="24">
        <v>69.316999999999993</v>
      </c>
    </row>
    <row r="538" spans="1:13" x14ac:dyDescent="0.45">
      <c r="A538" s="1" t="s">
        <v>149</v>
      </c>
      <c r="B538" s="1">
        <v>2019</v>
      </c>
      <c r="C538" s="2">
        <v>43813</v>
      </c>
      <c r="D538" s="1" t="s">
        <v>72</v>
      </c>
      <c r="E538" s="1" t="s">
        <v>132</v>
      </c>
      <c r="F538" s="1" t="s">
        <v>36</v>
      </c>
      <c r="G538" s="13">
        <f>(C538-VLOOKUP(E538,Riders!$A$2:$C$2000,2,FALSE))/365</f>
        <v>29.063013698630137</v>
      </c>
      <c r="H538" s="1">
        <v>2</v>
      </c>
      <c r="I538" s="3">
        <v>5.2210000000000001</v>
      </c>
      <c r="J538" s="24">
        <v>5.3039309301407691</v>
      </c>
      <c r="K538" s="35">
        <f t="shared" si="22"/>
        <v>8.2930930140769021E-2</v>
      </c>
      <c r="L538" s="3">
        <v>10.524930930140769</v>
      </c>
      <c r="M538" s="24">
        <v>68.409000000000006</v>
      </c>
    </row>
    <row r="539" spans="1:13" x14ac:dyDescent="0.45">
      <c r="A539" s="1" t="s">
        <v>149</v>
      </c>
      <c r="B539" s="1">
        <v>2019</v>
      </c>
      <c r="C539" s="2">
        <v>43813</v>
      </c>
      <c r="D539" s="1" t="s">
        <v>72</v>
      </c>
      <c r="E539" s="1" t="s">
        <v>33</v>
      </c>
      <c r="F539" s="1" t="s">
        <v>143</v>
      </c>
      <c r="G539" s="13">
        <f>(C539-VLOOKUP(E539,Riders!$A$2:$C$2000,2,FALSE))/365</f>
        <v>26.065753424657533</v>
      </c>
      <c r="H539" s="1">
        <v>3</v>
      </c>
      <c r="I539" s="3">
        <v>5.2370000000000001</v>
      </c>
      <c r="J539" s="24">
        <v>5.3640188757030529</v>
      </c>
      <c r="K539" s="35">
        <f t="shared" si="22"/>
        <v>0.12701887570305281</v>
      </c>
      <c r="L539" s="3">
        <v>10.601018875703053</v>
      </c>
      <c r="M539" s="24">
        <v>67.918000000000006</v>
      </c>
    </row>
    <row r="540" spans="1:13" x14ac:dyDescent="0.45">
      <c r="A540" s="1" t="s">
        <v>149</v>
      </c>
      <c r="B540" s="1">
        <v>2019</v>
      </c>
      <c r="C540" s="2">
        <v>43813</v>
      </c>
      <c r="D540" s="1" t="s">
        <v>72</v>
      </c>
      <c r="E540" s="1" t="s">
        <v>109</v>
      </c>
      <c r="F540" s="1" t="s">
        <v>118</v>
      </c>
      <c r="G540" s="13">
        <f>(C540-VLOOKUP(E540,Riders!$A$2:$C$2000,2,FALSE))/365</f>
        <v>26.87123287671233</v>
      </c>
      <c r="H540" s="1">
        <v>4</v>
      </c>
      <c r="I540" s="3">
        <v>5.2629999999999999</v>
      </c>
      <c r="J540" s="24">
        <v>5.3400483764082178</v>
      </c>
      <c r="K540" s="35">
        <f t="shared" si="22"/>
        <v>7.7048376408217933E-2</v>
      </c>
      <c r="L540" s="3">
        <v>10.603048376408218</v>
      </c>
      <c r="M540" s="24">
        <v>67.905000000000001</v>
      </c>
    </row>
    <row r="541" spans="1:13" x14ac:dyDescent="0.45">
      <c r="A541" s="1" t="s">
        <v>149</v>
      </c>
      <c r="B541" s="1">
        <v>2019</v>
      </c>
      <c r="C541" s="2">
        <v>43813</v>
      </c>
      <c r="D541" s="1" t="s">
        <v>72</v>
      </c>
      <c r="E541" s="1" t="s">
        <v>26</v>
      </c>
      <c r="F541" s="1" t="s">
        <v>27</v>
      </c>
      <c r="G541" s="13">
        <f>(C541-VLOOKUP(E541,Riders!$A$2:$C$2000,2,FALSE))/365</f>
        <v>21.561643835616437</v>
      </c>
      <c r="H541" s="1">
        <v>5</v>
      </c>
      <c r="I541" s="3">
        <v>5.2450000000000001</v>
      </c>
      <c r="J541" s="24">
        <v>5.3669561372479668</v>
      </c>
      <c r="K541" s="35">
        <f t="shared" si="22"/>
        <v>0.12195613724796672</v>
      </c>
      <c r="L541" s="3">
        <v>10.611956137247967</v>
      </c>
      <c r="M541" s="24">
        <v>67.847999999999999</v>
      </c>
    </row>
    <row r="542" spans="1:13" x14ac:dyDescent="0.45">
      <c r="A542" s="1" t="s">
        <v>149</v>
      </c>
      <c r="B542" s="1">
        <v>2019</v>
      </c>
      <c r="C542" s="2">
        <v>43813</v>
      </c>
      <c r="D542" s="1" t="s">
        <v>72</v>
      </c>
      <c r="E542" s="1" t="s">
        <v>20</v>
      </c>
      <c r="F542" s="1" t="s">
        <v>21</v>
      </c>
      <c r="G542" s="13">
        <f>(C542-VLOOKUP(E542,Riders!$A$2:$C$2000,2,FALSE))/365</f>
        <v>24.356164383561644</v>
      </c>
      <c r="H542" s="1">
        <v>6</v>
      </c>
      <c r="I542" s="3">
        <v>5.2729999999999997</v>
      </c>
      <c r="J542" s="24">
        <v>5.3829318020364685</v>
      </c>
      <c r="K542" s="35">
        <f t="shared" si="22"/>
        <v>0.1099318020364688</v>
      </c>
      <c r="L542" s="3">
        <v>10.655931802036468</v>
      </c>
      <c r="M542" s="24">
        <v>67.567999999999998</v>
      </c>
    </row>
    <row r="543" spans="1:13" x14ac:dyDescent="0.45">
      <c r="A543" s="1" t="s">
        <v>149</v>
      </c>
      <c r="B543" s="1">
        <v>2019</v>
      </c>
      <c r="C543" s="2">
        <v>43813</v>
      </c>
      <c r="D543" s="1" t="s">
        <v>72</v>
      </c>
      <c r="E543" s="1" t="s">
        <v>136</v>
      </c>
      <c r="F543" s="1" t="s">
        <v>36</v>
      </c>
      <c r="G543" s="13">
        <f>(C543-VLOOKUP(E543,Riders!$A$2:$C$2000,2,FALSE))/365</f>
        <v>31.920547945205481</v>
      </c>
      <c r="H543" s="1">
        <v>7</v>
      </c>
      <c r="I543" s="3">
        <v>5.2629999999999999</v>
      </c>
      <c r="J543" s="24">
        <v>5.3959290737094552</v>
      </c>
      <c r="K543" s="35">
        <f t="shared" si="22"/>
        <v>0.13292907370945528</v>
      </c>
      <c r="L543" s="3">
        <v>10.658929073709455</v>
      </c>
      <c r="M543" s="24">
        <v>67.549000000000007</v>
      </c>
    </row>
    <row r="544" spans="1:13" x14ac:dyDescent="0.45">
      <c r="A544" s="1" t="s">
        <v>149</v>
      </c>
      <c r="B544" s="1">
        <v>2019</v>
      </c>
      <c r="C544" s="2">
        <v>43813</v>
      </c>
      <c r="D544" s="1" t="s">
        <v>72</v>
      </c>
      <c r="E544" s="1" t="s">
        <v>135</v>
      </c>
      <c r="F544" s="1" t="s">
        <v>29</v>
      </c>
      <c r="G544" s="13">
        <f>(C544-VLOOKUP(E544,Riders!$A$2:$C$2000,2,FALSE))/365</f>
        <v>30.098630136986301</v>
      </c>
      <c r="H544" s="1">
        <v>8</v>
      </c>
      <c r="I544" s="3">
        <v>5.31</v>
      </c>
      <c r="J544" s="24">
        <v>5.3969565476013459</v>
      </c>
      <c r="K544" s="35">
        <f t="shared" si="22"/>
        <v>8.6956547601346301E-2</v>
      </c>
      <c r="L544" s="3">
        <v>10.706956547601346</v>
      </c>
      <c r="M544" s="24">
        <v>67.245999999999995</v>
      </c>
    </row>
    <row r="545" spans="1:13" x14ac:dyDescent="0.45">
      <c r="A545" s="1" t="s">
        <v>149</v>
      </c>
      <c r="B545" s="1">
        <v>2019</v>
      </c>
      <c r="C545" s="2">
        <v>43813</v>
      </c>
      <c r="D545" s="1" t="s">
        <v>72</v>
      </c>
      <c r="E545" s="1" t="s">
        <v>30</v>
      </c>
      <c r="F545" s="1" t="s">
        <v>31</v>
      </c>
      <c r="G545" s="13">
        <f>(C545-VLOOKUP(E545,Riders!$A$2:$C$2000,2,FALSE))/365</f>
        <v>23.660273972602738</v>
      </c>
      <c r="H545" s="1">
        <v>9</v>
      </c>
      <c r="I545" s="3">
        <v>5.3010000000000002</v>
      </c>
      <c r="J545" s="24">
        <v>5.4209442458899204</v>
      </c>
      <c r="K545" s="35">
        <f t="shared" si="22"/>
        <v>0.11994424588992025</v>
      </c>
      <c r="L545" s="3">
        <v>10.721944245889921</v>
      </c>
      <c r="M545" s="24">
        <v>67.152000000000001</v>
      </c>
    </row>
    <row r="546" spans="1:13" x14ac:dyDescent="0.45">
      <c r="A546" s="1" t="s">
        <v>149</v>
      </c>
      <c r="B546" s="1">
        <v>2019</v>
      </c>
      <c r="C546" s="2">
        <v>43813</v>
      </c>
      <c r="D546" s="1" t="s">
        <v>72</v>
      </c>
      <c r="E546" s="1" t="s">
        <v>43</v>
      </c>
      <c r="F546" s="1" t="s">
        <v>44</v>
      </c>
      <c r="G546" s="13">
        <f>(C546-VLOOKUP(E546,Riders!$A$2:$C$2000,2,FALSE))/365</f>
        <v>27.068493150684933</v>
      </c>
      <c r="H546" s="1">
        <v>10</v>
      </c>
      <c r="I546" s="3">
        <v>5.3109999999999999</v>
      </c>
      <c r="J546" s="24">
        <v>5.4510101043317096</v>
      </c>
      <c r="K546" s="35">
        <f t="shared" si="22"/>
        <v>0.14001010433170968</v>
      </c>
      <c r="L546" s="3">
        <v>10.76201010433171</v>
      </c>
      <c r="M546" s="24">
        <v>66.902000000000001</v>
      </c>
    </row>
    <row r="547" spans="1:13" x14ac:dyDescent="0.45">
      <c r="A547" s="1" t="s">
        <v>149</v>
      </c>
      <c r="B547" s="1">
        <v>2019</v>
      </c>
      <c r="C547" s="2">
        <v>43813</v>
      </c>
      <c r="D547" s="1" t="s">
        <v>72</v>
      </c>
      <c r="E547" s="1" t="s">
        <v>137</v>
      </c>
      <c r="F547" s="1" t="s">
        <v>29</v>
      </c>
      <c r="G547" s="13">
        <f>(C547-VLOOKUP(E547,Riders!$A$2:$C$2000,2,FALSE))/365</f>
        <v>22.572602739726026</v>
      </c>
      <c r="H547" s="1">
        <v>11</v>
      </c>
      <c r="I547" s="3">
        <v>5.3479999999999999</v>
      </c>
      <c r="J547" s="24">
        <v>5.4559974790672561</v>
      </c>
      <c r="K547" s="35">
        <f t="shared" si="22"/>
        <v>0.10799747906725621</v>
      </c>
      <c r="L547" s="3">
        <v>10.803997479067256</v>
      </c>
      <c r="M547" s="24">
        <v>66.641999999999996</v>
      </c>
    </row>
    <row r="548" spans="1:13" x14ac:dyDescent="0.45">
      <c r="A548" s="1" t="s">
        <v>149</v>
      </c>
      <c r="B548" s="1">
        <v>2019</v>
      </c>
      <c r="C548" s="2">
        <v>43813</v>
      </c>
      <c r="D548" s="1" t="s">
        <v>72</v>
      </c>
      <c r="E548" s="47" t="s">
        <v>138</v>
      </c>
      <c r="F548" s="1" t="s">
        <v>44</v>
      </c>
      <c r="G548" s="13">
        <f>(C548-VLOOKUP(E548,Riders!$A$2:$C$2000,2,FALSE))/365</f>
        <v>24.246575342465754</v>
      </c>
      <c r="H548" s="1">
        <v>12</v>
      </c>
      <c r="I548" s="3">
        <v>5.3109999999999999</v>
      </c>
      <c r="J548" s="24">
        <v>5.4999731377348002</v>
      </c>
      <c r="K548" s="35">
        <f t="shared" si="22"/>
        <v>0.18897313773480029</v>
      </c>
      <c r="L548" s="3">
        <v>10.8109731377348</v>
      </c>
      <c r="M548" s="24">
        <v>66.599000000000004</v>
      </c>
    </row>
    <row r="549" spans="1:13" x14ac:dyDescent="0.45">
      <c r="A549" s="1" t="s">
        <v>149</v>
      </c>
      <c r="B549" s="1">
        <v>2019</v>
      </c>
      <c r="C549" s="2">
        <v>43813</v>
      </c>
      <c r="D549" s="1" t="s">
        <v>72</v>
      </c>
      <c r="E549" s="1" t="s">
        <v>52</v>
      </c>
      <c r="F549" s="1" t="s">
        <v>53</v>
      </c>
      <c r="G549" s="13">
        <f>(C549-VLOOKUP(E549,Riders!$A$2:$C$2000,2,FALSE))/365</f>
        <v>22.761643835616439</v>
      </c>
      <c r="H549" s="1">
        <v>13</v>
      </c>
      <c r="I549" s="3">
        <v>5.3730000000000002</v>
      </c>
      <c r="J549" s="24">
        <v>5.4589542650819913</v>
      </c>
      <c r="K549" s="35">
        <f t="shared" si="22"/>
        <v>8.595426508199111E-2</v>
      </c>
      <c r="L549" s="3">
        <v>10.831954265081992</v>
      </c>
      <c r="M549" s="24">
        <v>66.47</v>
      </c>
    </row>
    <row r="550" spans="1:13" x14ac:dyDescent="0.45">
      <c r="A550" s="1" t="s">
        <v>149</v>
      </c>
      <c r="B550" s="1">
        <v>2019</v>
      </c>
      <c r="C550" s="2">
        <v>43813</v>
      </c>
      <c r="D550" s="1" t="s">
        <v>72</v>
      </c>
      <c r="E550" s="1" t="s">
        <v>133</v>
      </c>
      <c r="F550" s="1" t="s">
        <v>25</v>
      </c>
      <c r="G550" s="13">
        <f>(C550-VLOOKUP(E550,Riders!$A$2:$C$2000,2,FALSE))/365</f>
        <v>26.887671232876713</v>
      </c>
      <c r="H550" s="1">
        <v>14</v>
      </c>
      <c r="I550" s="3">
        <v>5.3650000000000002</v>
      </c>
      <c r="J550" s="24">
        <v>5.4889986432501701</v>
      </c>
      <c r="K550" s="35">
        <f t="shared" si="22"/>
        <v>0.12399864325016985</v>
      </c>
      <c r="L550" s="3">
        <v>10.85399864325017</v>
      </c>
      <c r="M550" s="24">
        <v>66.334999999999994</v>
      </c>
    </row>
    <row r="551" spans="1:13" x14ac:dyDescent="0.45">
      <c r="A551" s="1" t="s">
        <v>149</v>
      </c>
      <c r="B551" s="1">
        <v>2019</v>
      </c>
      <c r="C551" s="2">
        <v>43813</v>
      </c>
      <c r="D551" s="1" t="s">
        <v>72</v>
      </c>
      <c r="E551" s="1" t="s">
        <v>96</v>
      </c>
      <c r="F551" s="1" t="s">
        <v>150</v>
      </c>
      <c r="G551" s="13">
        <f>(C551-VLOOKUP(E551,Riders!$A$2:$C$2000,2,FALSE))/365</f>
        <v>25.920547945205481</v>
      </c>
      <c r="H551" s="1">
        <v>15</v>
      </c>
      <c r="I551" s="3">
        <v>5.43</v>
      </c>
      <c r="J551" s="24">
        <v>5.4500773694390716</v>
      </c>
      <c r="K551" s="35">
        <f t="shared" si="22"/>
        <v>2.0077369439071902E-2</v>
      </c>
      <c r="L551" s="3">
        <v>10.880077369439071</v>
      </c>
      <c r="M551" s="24">
        <v>66.176000000000002</v>
      </c>
    </row>
    <row r="552" spans="1:13" x14ac:dyDescent="0.45">
      <c r="A552" s="1" t="s">
        <v>149</v>
      </c>
      <c r="B552" s="1">
        <v>2019</v>
      </c>
      <c r="C552" s="2">
        <v>43813</v>
      </c>
      <c r="D552" s="1" t="s">
        <v>72</v>
      </c>
      <c r="E552" s="1" t="s">
        <v>39</v>
      </c>
      <c r="F552" s="1" t="s">
        <v>40</v>
      </c>
      <c r="G552" s="13">
        <f>(C552-VLOOKUP(E552,Riders!$A$2:$C$2000,2,FALSE))/365</f>
        <v>25.342465753424658</v>
      </c>
      <c r="H552" s="1">
        <v>16</v>
      </c>
      <c r="I552" s="3">
        <v>5.383</v>
      </c>
      <c r="J552" s="24">
        <v>5.4990506619914159</v>
      </c>
      <c r="K552" s="35">
        <f t="shared" si="22"/>
        <v>0.11605066199141589</v>
      </c>
      <c r="L552" s="3">
        <v>10.882050661991416</v>
      </c>
      <c r="M552" s="24">
        <v>66.164000000000001</v>
      </c>
    </row>
    <row r="553" spans="1:13" x14ac:dyDescent="0.45">
      <c r="A553" s="1" t="s">
        <v>149</v>
      </c>
      <c r="B553" s="1">
        <v>2019</v>
      </c>
      <c r="C553" s="2">
        <v>43813</v>
      </c>
      <c r="D553" s="1" t="s">
        <v>72</v>
      </c>
      <c r="E553" s="1" t="s">
        <v>82</v>
      </c>
      <c r="F553" s="1" t="s">
        <v>67</v>
      </c>
      <c r="G553" s="13">
        <f>(C553-VLOOKUP(E553,Riders!$A$2:$C$2000,2,FALSE))/365</f>
        <v>27.290410958904111</v>
      </c>
      <c r="H553" s="1">
        <v>17</v>
      </c>
      <c r="I553" s="3">
        <v>5.4</v>
      </c>
      <c r="J553" s="24">
        <v>5.4879748366803778</v>
      </c>
      <c r="K553" s="35">
        <f t="shared" ref="K553:K616" si="23">J553-I553</f>
        <v>8.7974836680377422E-2</v>
      </c>
      <c r="L553" s="3">
        <v>10.887974836680378</v>
      </c>
      <c r="M553" s="24">
        <v>66.128</v>
      </c>
    </row>
    <row r="554" spans="1:13" x14ac:dyDescent="0.45">
      <c r="A554" s="1" t="s">
        <v>149</v>
      </c>
      <c r="B554" s="1">
        <v>2019</v>
      </c>
      <c r="C554" s="2">
        <v>43813</v>
      </c>
      <c r="D554" s="1" t="s">
        <v>72</v>
      </c>
      <c r="E554" s="1" t="s">
        <v>24</v>
      </c>
      <c r="F554" s="1" t="s">
        <v>151</v>
      </c>
      <c r="G554" s="13">
        <f>(C554-VLOOKUP(E554,Riders!$A$2:$C$2000,2,FALSE))/365</f>
        <v>21.290410958904111</v>
      </c>
      <c r="H554" s="1">
        <v>18</v>
      </c>
      <c r="I554" s="3">
        <v>5.4109999999999996</v>
      </c>
      <c r="J554" s="24">
        <v>5.5080172884440408</v>
      </c>
      <c r="K554" s="35">
        <f t="shared" si="23"/>
        <v>9.7017288444041228E-2</v>
      </c>
      <c r="L554" s="3">
        <v>10.91901728844404</v>
      </c>
      <c r="M554" s="24">
        <v>65.94</v>
      </c>
    </row>
    <row r="555" spans="1:13" x14ac:dyDescent="0.45">
      <c r="A555" s="1" t="s">
        <v>149</v>
      </c>
      <c r="B555" s="1">
        <v>2019</v>
      </c>
      <c r="C555" s="2">
        <v>43813</v>
      </c>
      <c r="D555" s="1" t="s">
        <v>72</v>
      </c>
      <c r="E555" s="1" t="s">
        <v>75</v>
      </c>
      <c r="F555" s="1" t="s">
        <v>152</v>
      </c>
      <c r="G555" s="13">
        <f>(C555-VLOOKUP(E555,Riders!$A$2:$C$2000,2,FALSE))/365</f>
        <v>20.764383561643836</v>
      </c>
      <c r="H555" s="1">
        <v>19</v>
      </c>
      <c r="I555" s="3">
        <v>5.3780000000000001</v>
      </c>
      <c r="J555" s="24">
        <v>5.5549446064139953</v>
      </c>
      <c r="K555" s="35">
        <f t="shared" si="23"/>
        <v>0.17694460641399523</v>
      </c>
      <c r="L555" s="3">
        <v>10.932944606413995</v>
      </c>
      <c r="M555" s="24">
        <v>65.855999999999995</v>
      </c>
    </row>
    <row r="556" spans="1:13" x14ac:dyDescent="0.45">
      <c r="A556" s="1" t="s">
        <v>149</v>
      </c>
      <c r="B556" s="1">
        <v>2019</v>
      </c>
      <c r="C556" s="2">
        <v>43813</v>
      </c>
      <c r="D556" s="1" t="s">
        <v>72</v>
      </c>
      <c r="E556" s="1" t="s">
        <v>129</v>
      </c>
      <c r="F556" s="1" t="s">
        <v>153</v>
      </c>
      <c r="G556" s="13">
        <f>(C556-VLOOKUP(E556,Riders!$A$2:$C$2000,2,FALSE))/365</f>
        <v>29.419178082191781</v>
      </c>
      <c r="H556" s="1">
        <v>20</v>
      </c>
      <c r="I556" s="3">
        <v>5.3949999999999996</v>
      </c>
      <c r="J556" s="24">
        <v>5.5600690017193379</v>
      </c>
      <c r="K556" s="35">
        <f t="shared" si="23"/>
        <v>0.16506900171933836</v>
      </c>
      <c r="L556" s="3">
        <v>10.955069001719338</v>
      </c>
      <c r="M556" s="24">
        <v>65.722999999999999</v>
      </c>
    </row>
    <row r="557" spans="1:13" x14ac:dyDescent="0.45">
      <c r="A557" s="1" t="s">
        <v>149</v>
      </c>
      <c r="B557" s="1">
        <v>2019</v>
      </c>
      <c r="C557" s="2">
        <v>43813</v>
      </c>
      <c r="D557" s="1" t="s">
        <v>72</v>
      </c>
      <c r="E557" s="1" t="s">
        <v>139</v>
      </c>
      <c r="F557" s="1" t="s">
        <v>61</v>
      </c>
      <c r="G557" s="13">
        <f>(C557-VLOOKUP(E557,Riders!$A$2:$C$2000,2,FALSE))/365</f>
        <v>27.512328767123286</v>
      </c>
      <c r="H557" s="1">
        <v>21</v>
      </c>
      <c r="I557" s="3">
        <v>5.4180000000000001</v>
      </c>
      <c r="J557" s="24">
        <v>5.5440742680531665</v>
      </c>
      <c r="K557" s="35">
        <f t="shared" si="23"/>
        <v>0.12607426805316635</v>
      </c>
      <c r="L557" s="3">
        <v>10.962074268053167</v>
      </c>
      <c r="M557" s="24">
        <v>65.680999999999997</v>
      </c>
    </row>
    <row r="558" spans="1:13" x14ac:dyDescent="0.45">
      <c r="A558" s="1" t="s">
        <v>149</v>
      </c>
      <c r="B558" s="1">
        <v>2019</v>
      </c>
      <c r="C558" s="2">
        <v>43813</v>
      </c>
      <c r="D558" s="1" t="s">
        <v>72</v>
      </c>
      <c r="E558" s="1" t="s">
        <v>144</v>
      </c>
      <c r="F558" s="1" t="s">
        <v>145</v>
      </c>
      <c r="G558" s="13">
        <f>(C558-VLOOKUP(E558,Riders!$A$2:$C$2000,2,FALSE))/365</f>
        <v>21.657534246575342</v>
      </c>
      <c r="H558" s="1">
        <v>22</v>
      </c>
      <c r="I558" s="3">
        <v>5.444</v>
      </c>
      <c r="J558" s="24">
        <v>5.585918654349924</v>
      </c>
      <c r="K558" s="35">
        <f t="shared" si="23"/>
        <v>0.14191865434992401</v>
      </c>
      <c r="L558" s="3">
        <v>11.029918654349924</v>
      </c>
      <c r="M558" s="24">
        <v>65.277000000000001</v>
      </c>
    </row>
    <row r="559" spans="1:13" x14ac:dyDescent="0.45">
      <c r="A559" s="1" t="s">
        <v>149</v>
      </c>
      <c r="B559" s="1">
        <v>2019</v>
      </c>
      <c r="C559" s="2">
        <v>43813</v>
      </c>
      <c r="D559" s="1" t="s">
        <v>72</v>
      </c>
      <c r="E559" s="1" t="s">
        <v>154</v>
      </c>
      <c r="F559" s="1" t="s">
        <v>38</v>
      </c>
      <c r="G559" s="13">
        <f>(C559-VLOOKUP(E559,Riders!$A$2:$C$2000,2,FALSE))/365</f>
        <v>29.032876712328768</v>
      </c>
      <c r="H559" s="1">
        <v>23</v>
      </c>
      <c r="I559" s="3">
        <v>5.4269999999999996</v>
      </c>
      <c r="J559" s="24">
        <v>5.6029186543499243</v>
      </c>
      <c r="K559" s="35">
        <f t="shared" si="23"/>
        <v>0.17591865434992471</v>
      </c>
      <c r="L559" s="3">
        <v>11.029918654349924</v>
      </c>
      <c r="M559" s="24">
        <v>65.277000000000001</v>
      </c>
    </row>
    <row r="560" spans="1:13" x14ac:dyDescent="0.45">
      <c r="A560" s="1" t="s">
        <v>149</v>
      </c>
      <c r="B560" s="1">
        <v>2019</v>
      </c>
      <c r="C560" s="2">
        <v>43813</v>
      </c>
      <c r="D560" s="1" t="s">
        <v>72</v>
      </c>
      <c r="E560" s="1" t="s">
        <v>146</v>
      </c>
      <c r="F560" s="1" t="s">
        <v>56</v>
      </c>
      <c r="G560" s="13">
        <f>(C560-VLOOKUP(E560,Riders!$A$2:$C$2000,2,FALSE))/365</f>
        <v>29.698630136986303</v>
      </c>
      <c r="H560" s="1">
        <v>24</v>
      </c>
      <c r="I560" s="3">
        <v>5.4610000000000003</v>
      </c>
      <c r="J560" s="24">
        <v>5.5709466789243844</v>
      </c>
      <c r="K560" s="35">
        <f t="shared" si="23"/>
        <v>0.10994667892438414</v>
      </c>
      <c r="L560" s="3">
        <v>11.031946678924385</v>
      </c>
      <c r="M560" s="24">
        <v>65.265000000000001</v>
      </c>
    </row>
    <row r="561" spans="1:13" x14ac:dyDescent="0.45">
      <c r="A561" s="1" t="s">
        <v>149</v>
      </c>
      <c r="B561" s="1">
        <v>2019</v>
      </c>
      <c r="C561" s="2">
        <v>43813</v>
      </c>
      <c r="D561" s="1" t="s">
        <v>72</v>
      </c>
      <c r="E561" s="1" t="s">
        <v>50</v>
      </c>
      <c r="F561" s="1" t="s">
        <v>51</v>
      </c>
      <c r="G561" s="13">
        <f>(C561-VLOOKUP(E561,Riders!$A$2:$C$2000,2,FALSE))/365</f>
        <v>23.18904109589041</v>
      </c>
      <c r="H561" s="1">
        <v>25</v>
      </c>
      <c r="I561" s="3">
        <v>5.4249999999999998</v>
      </c>
      <c r="J561" s="24">
        <v>5.6130352297291077</v>
      </c>
      <c r="K561" s="35">
        <f t="shared" si="23"/>
        <v>0.18803522972910791</v>
      </c>
      <c r="L561" s="3">
        <v>11.038035229729108</v>
      </c>
      <c r="M561" s="24">
        <v>65.228999999999999</v>
      </c>
    </row>
    <row r="562" spans="1:13" x14ac:dyDescent="0.45">
      <c r="A562" s="1" t="s">
        <v>149</v>
      </c>
      <c r="B562" s="1">
        <v>2019</v>
      </c>
      <c r="C562" s="2">
        <v>43813</v>
      </c>
      <c r="D562" s="1" t="s">
        <v>72</v>
      </c>
      <c r="E562" s="47" t="s">
        <v>60</v>
      </c>
      <c r="F562" s="1" t="s">
        <v>61</v>
      </c>
      <c r="G562" s="13">
        <f>(C562-VLOOKUP(E562,Riders!$A$2:$C$2000,2,FALSE))/365</f>
        <v>31.410958904109588</v>
      </c>
      <c r="H562" s="1">
        <v>26</v>
      </c>
      <c r="I562" s="3">
        <v>5.452</v>
      </c>
      <c r="J562" s="24">
        <v>5.6029831872130682</v>
      </c>
      <c r="K562" s="35">
        <f t="shared" si="23"/>
        <v>0.15098318721306825</v>
      </c>
      <c r="L562" s="3">
        <v>11.054983187213068</v>
      </c>
      <c r="M562" s="24">
        <v>65.129000000000005</v>
      </c>
    </row>
    <row r="563" spans="1:13" x14ac:dyDescent="0.45">
      <c r="A563" s="1" t="s">
        <v>149</v>
      </c>
      <c r="B563" s="1">
        <v>2019</v>
      </c>
      <c r="C563" s="2">
        <v>43813</v>
      </c>
      <c r="D563" s="1" t="s">
        <v>72</v>
      </c>
      <c r="E563" s="47" t="s">
        <v>116</v>
      </c>
      <c r="F563" s="47" t="s">
        <v>21</v>
      </c>
      <c r="G563" s="13">
        <f>(C563-VLOOKUP(E563,Riders!$A$2:$C$2000,2,FALSE))/365</f>
        <v>28.726027397260275</v>
      </c>
      <c r="H563" s="47">
        <v>27</v>
      </c>
      <c r="I563">
        <v>5.4710000000000001</v>
      </c>
      <c r="J563" s="106">
        <v>5.6260685243981374</v>
      </c>
      <c r="K563" s="35">
        <f t="shared" si="23"/>
        <v>0.15506852439813734</v>
      </c>
      <c r="L563">
        <v>11.097068524398138</v>
      </c>
      <c r="M563" s="106">
        <v>64.882000000000005</v>
      </c>
    </row>
    <row r="564" spans="1:13" x14ac:dyDescent="0.45">
      <c r="A564" s="1" t="s">
        <v>149</v>
      </c>
      <c r="B564" s="1">
        <v>2019</v>
      </c>
      <c r="C564" s="2">
        <v>43813</v>
      </c>
      <c r="D564" s="1" t="s">
        <v>72</v>
      </c>
      <c r="E564" s="47" t="s">
        <v>140</v>
      </c>
      <c r="F564" s="47" t="s">
        <v>118</v>
      </c>
      <c r="G564" s="13">
        <f>(C564-VLOOKUP(E564,Riders!$A$2:$C$2000,2,FALSE))/365</f>
        <v>24.202739726027396</v>
      </c>
      <c r="H564" s="47">
        <v>28</v>
      </c>
      <c r="I564">
        <v>5.4859999999999998</v>
      </c>
      <c r="J564" s="106">
        <v>5.613976875048178</v>
      </c>
      <c r="K564" s="35">
        <f t="shared" si="23"/>
        <v>0.12797687504817823</v>
      </c>
      <c r="L564">
        <v>11.099976875048178</v>
      </c>
      <c r="M564" s="106">
        <v>64.864999999999995</v>
      </c>
    </row>
    <row r="565" spans="1:13" x14ac:dyDescent="0.45">
      <c r="A565" s="1" t="s">
        <v>149</v>
      </c>
      <c r="B565" s="1">
        <v>2019</v>
      </c>
      <c r="C565" s="2">
        <v>43813</v>
      </c>
      <c r="D565" s="1" t="s">
        <v>72</v>
      </c>
      <c r="E565" s="47" t="s">
        <v>94</v>
      </c>
      <c r="F565" s="47" t="s">
        <v>152</v>
      </c>
      <c r="G565" s="13">
        <f>(C565-VLOOKUP(E565,Riders!$A$2:$C$2000,2,FALSE))/365</f>
        <v>22.126027397260273</v>
      </c>
      <c r="H565" s="47">
        <v>29</v>
      </c>
      <c r="I565">
        <v>5.4829999999999997</v>
      </c>
      <c r="J565" s="106">
        <v>5.6480370416177115</v>
      </c>
      <c r="K565" s="35">
        <f t="shared" si="23"/>
        <v>0.16503704161771182</v>
      </c>
      <c r="L565">
        <v>11.131037041617711</v>
      </c>
      <c r="M565" s="106">
        <v>64.683999999999997</v>
      </c>
    </row>
    <row r="566" spans="1:13" x14ac:dyDescent="0.45">
      <c r="A566" s="1" t="s">
        <v>149</v>
      </c>
      <c r="B566" s="1">
        <v>2019</v>
      </c>
      <c r="C566" s="2">
        <v>43813</v>
      </c>
      <c r="D566" s="1" t="s">
        <v>72</v>
      </c>
      <c r="E566" s="47" t="s">
        <v>99</v>
      </c>
      <c r="F566" s="47" t="s">
        <v>47</v>
      </c>
      <c r="G566" s="13">
        <f>(C566-VLOOKUP(E566,Riders!$A$2:$C$2000,2,FALSE))/365</f>
        <v>22.827397260273973</v>
      </c>
      <c r="H566" s="47">
        <v>30</v>
      </c>
      <c r="I566">
        <v>5.5220000000000002</v>
      </c>
      <c r="J566" s="106">
        <v>5.610930280024121</v>
      </c>
      <c r="K566" s="35">
        <f t="shared" si="23"/>
        <v>8.8930280024120734E-2</v>
      </c>
      <c r="L566">
        <v>11.132930280024121</v>
      </c>
      <c r="M566" s="106">
        <v>64.673000000000002</v>
      </c>
    </row>
    <row r="567" spans="1:13" x14ac:dyDescent="0.45">
      <c r="A567" s="1" t="s">
        <v>149</v>
      </c>
      <c r="B567" s="1">
        <v>2019</v>
      </c>
      <c r="C567" s="2">
        <v>43813</v>
      </c>
      <c r="D567" s="1" t="s">
        <v>72</v>
      </c>
      <c r="E567" s="47" t="s">
        <v>148</v>
      </c>
      <c r="F567" s="47" t="s">
        <v>63</v>
      </c>
      <c r="G567" s="13" t="e">
        <f>(C567-VLOOKUP(E567,Riders!$A$2:$C$2000,2,FALSE))/365</f>
        <v>#N/A</v>
      </c>
      <c r="H567" s="47">
        <v>31</v>
      </c>
      <c r="I567">
        <v>5.5119999999999996</v>
      </c>
      <c r="J567" s="106">
        <v>5.6329932665665696</v>
      </c>
      <c r="K567" s="35">
        <f t="shared" si="23"/>
        <v>0.12099326656657006</v>
      </c>
      <c r="L567">
        <v>11.144993266566569</v>
      </c>
      <c r="M567" s="106">
        <v>64.602999999999994</v>
      </c>
    </row>
    <row r="568" spans="1:13" x14ac:dyDescent="0.45">
      <c r="A568" s="1" t="s">
        <v>149</v>
      </c>
      <c r="B568" s="1">
        <v>2019</v>
      </c>
      <c r="C568" s="2">
        <v>43813</v>
      </c>
      <c r="D568" s="1" t="s">
        <v>72</v>
      </c>
      <c r="E568" s="47" t="s">
        <v>155</v>
      </c>
      <c r="F568" s="47" t="s">
        <v>156</v>
      </c>
      <c r="G568" s="13">
        <f>(C568-VLOOKUP(E568,Riders!$A$2:$C$2000,2,FALSE))/365</f>
        <v>21.147945205479452</v>
      </c>
      <c r="H568" s="47">
        <v>32</v>
      </c>
      <c r="I568">
        <v>5.5090000000000003</v>
      </c>
      <c r="J568" s="106">
        <v>5.6949587320853361</v>
      </c>
      <c r="K568" s="35">
        <f t="shared" si="23"/>
        <v>0.18595873208533575</v>
      </c>
      <c r="L568">
        <v>11.203958732085336</v>
      </c>
      <c r="M568" s="106">
        <v>64.263000000000005</v>
      </c>
    </row>
    <row r="569" spans="1:13" x14ac:dyDescent="0.45">
      <c r="A569" s="1" t="s">
        <v>149</v>
      </c>
      <c r="B569" s="1">
        <v>2019</v>
      </c>
      <c r="C569" s="2">
        <v>43813</v>
      </c>
      <c r="D569" s="1" t="s">
        <v>72</v>
      </c>
      <c r="E569" s="47" t="s">
        <v>58</v>
      </c>
      <c r="F569" s="47" t="s">
        <v>59</v>
      </c>
      <c r="G569" s="13">
        <f>(C569-VLOOKUP(E569,Riders!$A$2:$C$2000,2,FALSE))/365</f>
        <v>21.912328767123288</v>
      </c>
      <c r="H569" s="47">
        <v>33</v>
      </c>
      <c r="I569">
        <v>5.5220000000000002</v>
      </c>
      <c r="J569" s="106">
        <v>5.692079900319289</v>
      </c>
      <c r="K569" s="35">
        <f t="shared" si="23"/>
        <v>0.17007990031928877</v>
      </c>
      <c r="L569">
        <v>11.214079900319289</v>
      </c>
      <c r="M569" s="106">
        <v>64.204999999999998</v>
      </c>
    </row>
    <row r="570" spans="1:13" x14ac:dyDescent="0.45">
      <c r="A570" s="1" t="s">
        <v>149</v>
      </c>
      <c r="B570" s="1">
        <v>2019</v>
      </c>
      <c r="C570" s="2">
        <v>43813</v>
      </c>
      <c r="D570" s="1" t="s">
        <v>72</v>
      </c>
      <c r="E570" s="47" t="s">
        <v>46</v>
      </c>
      <c r="F570" s="47" t="s">
        <v>47</v>
      </c>
      <c r="G570" s="13">
        <f>(C570-VLOOKUP(E570,Riders!$A$2:$C$2000,2,FALSE))/365</f>
        <v>19.493150684931507</v>
      </c>
      <c r="H570" s="47">
        <v>34</v>
      </c>
      <c r="I570">
        <v>5.5759999999999996</v>
      </c>
      <c r="J570" s="106">
        <v>5.7089126986614849</v>
      </c>
      <c r="K570" s="35">
        <f t="shared" si="23"/>
        <v>0.13291269866148525</v>
      </c>
      <c r="L570">
        <v>11.284912698661484</v>
      </c>
      <c r="M570" s="106">
        <v>63.802</v>
      </c>
    </row>
    <row r="571" spans="1:13" x14ac:dyDescent="0.45">
      <c r="A571" s="1" t="s">
        <v>149</v>
      </c>
      <c r="B571" s="1">
        <v>2019</v>
      </c>
      <c r="C571" s="2">
        <v>43813</v>
      </c>
      <c r="D571" s="1" t="s">
        <v>72</v>
      </c>
      <c r="E571" s="47" t="s">
        <v>147</v>
      </c>
      <c r="F571" s="47" t="s">
        <v>31</v>
      </c>
      <c r="G571" s="13">
        <f>(C571-VLOOKUP(E571,Riders!$A$2:$C$2000,2,FALSE))/365</f>
        <v>31.432876712328767</v>
      </c>
      <c r="H571" s="47">
        <v>35</v>
      </c>
      <c r="I571">
        <v>5.5709999999999997</v>
      </c>
      <c r="J571" s="106">
        <v>5.7139126986614848</v>
      </c>
      <c r="K571" s="35">
        <f t="shared" si="23"/>
        <v>0.14291269866148504</v>
      </c>
      <c r="L571">
        <v>11.284912698661484</v>
      </c>
      <c r="M571" s="106">
        <v>63.802</v>
      </c>
    </row>
    <row r="572" spans="1:13" x14ac:dyDescent="0.45">
      <c r="A572" s="1" t="s">
        <v>149</v>
      </c>
      <c r="B572" s="1">
        <v>2019</v>
      </c>
      <c r="C572" s="2">
        <v>43813</v>
      </c>
      <c r="D572" s="1" t="s">
        <v>72</v>
      </c>
      <c r="E572" s="47" t="s">
        <v>157</v>
      </c>
      <c r="F572" s="47" t="s">
        <v>158</v>
      </c>
      <c r="G572" s="13">
        <f>(C572-VLOOKUP(E572,Riders!$A$2:$C$2000,2,FALSE))/365</f>
        <v>22.734246575342464</v>
      </c>
      <c r="H572" s="47">
        <v>36</v>
      </c>
      <c r="I572">
        <v>5.6539999999999999</v>
      </c>
      <c r="J572" s="106">
        <v>5.7980208045044606</v>
      </c>
      <c r="K572" s="35">
        <f t="shared" si="23"/>
        <v>0.14402080450446064</v>
      </c>
      <c r="L572">
        <v>11.45202080450446</v>
      </c>
      <c r="M572" s="106">
        <v>62.871000000000002</v>
      </c>
    </row>
    <row r="573" spans="1:13" x14ac:dyDescent="0.45">
      <c r="A573" s="4" t="s">
        <v>159</v>
      </c>
      <c r="B573" s="4">
        <v>2019</v>
      </c>
      <c r="C573" s="5">
        <v>43806</v>
      </c>
      <c r="D573" s="4" t="s">
        <v>72</v>
      </c>
      <c r="E573" s="51" t="s">
        <v>132</v>
      </c>
      <c r="F573" s="51" t="s">
        <v>36</v>
      </c>
      <c r="G573" s="13">
        <f>(C573-VLOOKUP(E573,Riders!$A$2:$C$2000,2,FALSE))/365</f>
        <v>29.043835616438358</v>
      </c>
      <c r="H573" s="51">
        <v>1</v>
      </c>
      <c r="I573">
        <v>5.2309999999999999</v>
      </c>
      <c r="J573" s="106">
        <v>5.3059451639812085</v>
      </c>
      <c r="K573" s="35">
        <f t="shared" si="23"/>
        <v>7.4945163981208651E-2</v>
      </c>
      <c r="L573">
        <v>10.536945163981208</v>
      </c>
      <c r="M573" s="106">
        <v>68.331000000000003</v>
      </c>
    </row>
    <row r="574" spans="1:13" x14ac:dyDescent="0.45">
      <c r="A574" s="4" t="s">
        <v>159</v>
      </c>
      <c r="B574" s="4">
        <v>2019</v>
      </c>
      <c r="C574" s="5">
        <v>43806</v>
      </c>
      <c r="D574" s="4" t="s">
        <v>72</v>
      </c>
      <c r="E574" s="51" t="s">
        <v>33</v>
      </c>
      <c r="F574" s="51" t="s">
        <v>143</v>
      </c>
      <c r="G574" s="13">
        <f>(C574-VLOOKUP(E574,Riders!$A$2:$C$2000,2,FALSE))/365</f>
        <v>26.046575342465754</v>
      </c>
      <c r="H574" s="51">
        <v>2</v>
      </c>
      <c r="I574">
        <v>5.2480000000000002</v>
      </c>
      <c r="J574" s="106">
        <v>5.3580159679462627</v>
      </c>
      <c r="K574" s="35">
        <f t="shared" si="23"/>
        <v>0.11001596794626245</v>
      </c>
      <c r="L574">
        <v>10.606015967946263</v>
      </c>
      <c r="M574" s="106">
        <v>67.885999999999996</v>
      </c>
    </row>
    <row r="575" spans="1:13" x14ac:dyDescent="0.45">
      <c r="A575" s="4" t="s">
        <v>159</v>
      </c>
      <c r="B575" s="4">
        <v>2019</v>
      </c>
      <c r="C575" s="5">
        <v>43806</v>
      </c>
      <c r="D575" s="4" t="s">
        <v>72</v>
      </c>
      <c r="E575" s="51" t="s">
        <v>26</v>
      </c>
      <c r="F575" s="51" t="s">
        <v>27</v>
      </c>
      <c r="G575" s="13">
        <f>(C575-VLOOKUP(E575,Riders!$A$2:$C$2000,2,FALSE))/365</f>
        <v>21.542465753424658</v>
      </c>
      <c r="H575" s="51">
        <v>3</v>
      </c>
      <c r="I575">
        <v>5.2469999999999999</v>
      </c>
      <c r="J575" s="106">
        <v>5.3919266505112589</v>
      </c>
      <c r="K575" s="35">
        <f t="shared" si="23"/>
        <v>0.14492665051125897</v>
      </c>
      <c r="L575">
        <v>10.638926650511259</v>
      </c>
      <c r="M575" s="106">
        <v>67.676000000000002</v>
      </c>
    </row>
    <row r="576" spans="1:13" x14ac:dyDescent="0.45">
      <c r="A576" s="4" t="s">
        <v>159</v>
      </c>
      <c r="B576" s="4">
        <v>2019</v>
      </c>
      <c r="C576" s="5">
        <v>43806</v>
      </c>
      <c r="D576" s="4" t="s">
        <v>72</v>
      </c>
      <c r="E576" s="51" t="s">
        <v>109</v>
      </c>
      <c r="F576" s="51" t="s">
        <v>118</v>
      </c>
      <c r="G576" s="13">
        <f>(C576-VLOOKUP(E576,Riders!$A$2:$C$2000,2,FALSE))/365</f>
        <v>26.852054794520548</v>
      </c>
      <c r="H576" s="51">
        <v>4</v>
      </c>
      <c r="I576">
        <v>5.3289999999999997</v>
      </c>
      <c r="J576" s="106">
        <v>5.4060529297748632</v>
      </c>
      <c r="K576" s="35">
        <f t="shared" si="23"/>
        <v>7.7052929774863443E-2</v>
      </c>
      <c r="L576">
        <v>10.735052929774863</v>
      </c>
      <c r="M576" s="106">
        <v>67.069999999999993</v>
      </c>
    </row>
    <row r="577" spans="1:13" x14ac:dyDescent="0.45">
      <c r="A577" s="4" t="s">
        <v>159</v>
      </c>
      <c r="B577" s="4">
        <v>2019</v>
      </c>
      <c r="C577" s="5">
        <v>43806</v>
      </c>
      <c r="D577" s="4" t="s">
        <v>72</v>
      </c>
      <c r="E577" s="51" t="s">
        <v>135</v>
      </c>
      <c r="F577" s="51" t="s">
        <v>29</v>
      </c>
      <c r="G577" s="13">
        <f>(C577-VLOOKUP(E577,Riders!$A$2:$C$2000,2,FALSE))/365</f>
        <v>30.079452054794519</v>
      </c>
      <c r="H577" s="51">
        <v>5</v>
      </c>
      <c r="I577">
        <v>5.3289999999999997</v>
      </c>
      <c r="J577" s="106">
        <v>5.4089347372188739</v>
      </c>
      <c r="K577" s="35">
        <f t="shared" si="23"/>
        <v>7.9934737218874119E-2</v>
      </c>
      <c r="L577">
        <v>10.737934737218874</v>
      </c>
      <c r="M577" s="106">
        <v>67.052000000000007</v>
      </c>
    </row>
    <row r="578" spans="1:13" x14ac:dyDescent="0.45">
      <c r="A578" s="4" t="s">
        <v>159</v>
      </c>
      <c r="B578" s="4">
        <v>2019</v>
      </c>
      <c r="C578" s="5">
        <v>43806</v>
      </c>
      <c r="D578" s="4" t="s">
        <v>72</v>
      </c>
      <c r="E578" s="51" t="s">
        <v>111</v>
      </c>
      <c r="F578" s="51" t="s">
        <v>160</v>
      </c>
      <c r="G578" s="13">
        <f>(C578-VLOOKUP(E578,Riders!$A$2:$C$2000,2,FALSE))/365</f>
        <v>25.13150684931507</v>
      </c>
      <c r="H578" s="51">
        <v>6</v>
      </c>
      <c r="I578">
        <v>5.2889999999999997</v>
      </c>
      <c r="J578" s="106">
        <v>5.5109460002699979</v>
      </c>
      <c r="K578" s="35">
        <f t="shared" si="23"/>
        <v>0.22194600026999822</v>
      </c>
      <c r="L578">
        <v>10.799946000269998</v>
      </c>
      <c r="M578" s="106">
        <v>66.667000000000002</v>
      </c>
    </row>
    <row r="579" spans="1:13" x14ac:dyDescent="0.45">
      <c r="A579" s="4" t="s">
        <v>159</v>
      </c>
      <c r="B579" s="4">
        <v>2019</v>
      </c>
      <c r="C579" s="5">
        <v>43806</v>
      </c>
      <c r="D579" s="4" t="s">
        <v>72</v>
      </c>
      <c r="E579" s="51" t="s">
        <v>138</v>
      </c>
      <c r="F579" s="51" t="s">
        <v>44</v>
      </c>
      <c r="G579" s="13">
        <f>(C579-VLOOKUP(E579,Riders!$A$2:$C$2000,2,FALSE))/365</f>
        <v>24.227397260273971</v>
      </c>
      <c r="H579" s="51">
        <v>7</v>
      </c>
      <c r="I579">
        <v>5.319</v>
      </c>
      <c r="J579" s="106">
        <v>5.4919731377348002</v>
      </c>
      <c r="K579" s="35">
        <f t="shared" si="23"/>
        <v>0.17297313773480028</v>
      </c>
      <c r="L579">
        <v>10.8109731377348</v>
      </c>
      <c r="M579" s="106">
        <v>66.599000000000004</v>
      </c>
    </row>
    <row r="580" spans="1:13" x14ac:dyDescent="0.45">
      <c r="A580" s="4" t="s">
        <v>159</v>
      </c>
      <c r="B580" s="4">
        <v>2019</v>
      </c>
      <c r="C580" s="5">
        <v>43806</v>
      </c>
      <c r="D580" s="4" t="s">
        <v>72</v>
      </c>
      <c r="E580" s="51" t="s">
        <v>52</v>
      </c>
      <c r="F580" s="51" t="s">
        <v>53</v>
      </c>
      <c r="G580" s="13">
        <f>(C580-VLOOKUP(E580,Riders!$A$2:$C$2000,2,FALSE))/365</f>
        <v>22.742465753424657</v>
      </c>
      <c r="H580" s="51">
        <v>8</v>
      </c>
      <c r="I580">
        <v>5.3540000000000001</v>
      </c>
      <c r="J580" s="106">
        <v>5.4900267485993135</v>
      </c>
      <c r="K580" s="35">
        <f t="shared" si="23"/>
        <v>0.13602674859931341</v>
      </c>
      <c r="L580">
        <v>10.844026748599314</v>
      </c>
      <c r="M580" s="106">
        <v>66.396000000000001</v>
      </c>
    </row>
    <row r="581" spans="1:13" x14ac:dyDescent="0.45">
      <c r="A581" s="4" t="s">
        <v>159</v>
      </c>
      <c r="B581" s="4">
        <v>2019</v>
      </c>
      <c r="C581" s="5">
        <v>43806</v>
      </c>
      <c r="D581" s="4" t="s">
        <v>72</v>
      </c>
      <c r="E581" s="51" t="s">
        <v>30</v>
      </c>
      <c r="F581" s="51" t="s">
        <v>31</v>
      </c>
      <c r="G581" s="13">
        <f>(C581-VLOOKUP(E581,Riders!$A$2:$C$2000,2,FALSE))/365</f>
        <v>23.641095890410959</v>
      </c>
      <c r="H581" s="51">
        <v>9</v>
      </c>
      <c r="I581">
        <v>5.3579999999999997</v>
      </c>
      <c r="J581" s="106">
        <v>5.4989446748194295</v>
      </c>
      <c r="K581" s="35">
        <f t="shared" si="23"/>
        <v>0.14094467481942985</v>
      </c>
      <c r="L581">
        <v>10.856944674819429</v>
      </c>
      <c r="M581" s="106">
        <v>66.316999999999993</v>
      </c>
    </row>
    <row r="582" spans="1:13" x14ac:dyDescent="0.45">
      <c r="A582" s="4" t="s">
        <v>159</v>
      </c>
      <c r="B582" s="4">
        <v>2019</v>
      </c>
      <c r="C582" s="5">
        <v>43806</v>
      </c>
      <c r="D582" s="4" t="s">
        <v>72</v>
      </c>
      <c r="E582" s="51" t="s">
        <v>43</v>
      </c>
      <c r="F582" s="51" t="s">
        <v>44</v>
      </c>
      <c r="G582" s="13">
        <f>(C582-VLOOKUP(E582,Riders!$A$2:$C$2000,2,FALSE))/365</f>
        <v>27.049315068493151</v>
      </c>
      <c r="H582" s="51">
        <v>10</v>
      </c>
      <c r="I582">
        <v>5.3520000000000003</v>
      </c>
      <c r="J582" s="106">
        <v>5.5100221464562651</v>
      </c>
      <c r="K582" s="35">
        <f t="shared" si="23"/>
        <v>0.15802214645626478</v>
      </c>
      <c r="L582">
        <v>10.862022146456265</v>
      </c>
      <c r="M582" s="106">
        <v>66.286000000000001</v>
      </c>
    </row>
    <row r="583" spans="1:13" x14ac:dyDescent="0.45">
      <c r="A583" s="4" t="s">
        <v>159</v>
      </c>
      <c r="B583" s="4">
        <v>2019</v>
      </c>
      <c r="C583" s="5">
        <v>43806</v>
      </c>
      <c r="D583" s="4" t="s">
        <v>72</v>
      </c>
      <c r="E583" s="51" t="s">
        <v>20</v>
      </c>
      <c r="F583" s="51" t="s">
        <v>21</v>
      </c>
      <c r="G583" s="13">
        <f>(C583-VLOOKUP(E583,Riders!$A$2:$C$2000,2,FALSE))/365</f>
        <v>24.336986301369862</v>
      </c>
      <c r="H583" s="51">
        <v>11</v>
      </c>
      <c r="I583">
        <v>5.3890000000000002</v>
      </c>
      <c r="J583" s="106">
        <v>5.5300172884440402</v>
      </c>
      <c r="K583" s="35">
        <f t="shared" si="23"/>
        <v>0.14101728844403993</v>
      </c>
      <c r="L583">
        <v>10.91901728844404</v>
      </c>
      <c r="M583" s="106">
        <v>65.94</v>
      </c>
    </row>
    <row r="584" spans="1:13" x14ac:dyDescent="0.45">
      <c r="A584" s="4" t="s">
        <v>159</v>
      </c>
      <c r="B584" s="4">
        <v>2019</v>
      </c>
      <c r="C584" s="5">
        <v>43806</v>
      </c>
      <c r="D584" s="4" t="s">
        <v>72</v>
      </c>
      <c r="E584" s="51" t="s">
        <v>137</v>
      </c>
      <c r="F584" s="51" t="s">
        <v>29</v>
      </c>
      <c r="G584" s="13">
        <f>(C584-VLOOKUP(E584,Riders!$A$2:$C$2000,2,FALSE))/365</f>
        <v>22.553424657534247</v>
      </c>
      <c r="H584" s="51">
        <v>12</v>
      </c>
      <c r="I584">
        <v>5.383</v>
      </c>
      <c r="J584" s="106">
        <v>5.5370109200109203</v>
      </c>
      <c r="K584" s="35">
        <f t="shared" si="23"/>
        <v>0.15401092001092032</v>
      </c>
      <c r="L584">
        <v>10.92001092001092</v>
      </c>
      <c r="M584" s="106">
        <v>65.933999999999997</v>
      </c>
    </row>
    <row r="585" spans="1:13" x14ac:dyDescent="0.45">
      <c r="A585" s="4" t="s">
        <v>159</v>
      </c>
      <c r="B585" s="4">
        <v>2019</v>
      </c>
      <c r="C585" s="5">
        <v>43806</v>
      </c>
      <c r="D585" s="4" t="s">
        <v>72</v>
      </c>
      <c r="E585" s="51" t="s">
        <v>39</v>
      </c>
      <c r="F585" s="51" t="s">
        <v>40</v>
      </c>
      <c r="G585" s="13">
        <f>(C585-VLOOKUP(E585,Riders!$A$2:$C$2000,2,FALSE))/365</f>
        <v>25.323287671232876</v>
      </c>
      <c r="H585" s="51">
        <v>13</v>
      </c>
      <c r="I585">
        <v>5.4109999999999996</v>
      </c>
      <c r="J585" s="106">
        <v>5.5259303682099912</v>
      </c>
      <c r="K585" s="35">
        <f t="shared" si="23"/>
        <v>0.11493036820999158</v>
      </c>
      <c r="L585">
        <v>10.936930368209991</v>
      </c>
      <c r="M585" s="106">
        <v>65.831999999999994</v>
      </c>
    </row>
    <row r="586" spans="1:13" x14ac:dyDescent="0.45">
      <c r="A586" s="4" t="s">
        <v>159</v>
      </c>
      <c r="B586" s="4">
        <v>2019</v>
      </c>
      <c r="C586" s="5">
        <v>43806</v>
      </c>
      <c r="D586" s="4" t="s">
        <v>72</v>
      </c>
      <c r="E586" s="51" t="s">
        <v>161</v>
      </c>
      <c r="F586" s="51" t="s">
        <v>36</v>
      </c>
      <c r="G586" s="13">
        <f>(C586-VLOOKUP(E586,Riders!$A$2:$C$2000,2,FALSE))/365</f>
        <v>25.863013698630137</v>
      </c>
      <c r="H586" s="51">
        <v>14</v>
      </c>
      <c r="I586">
        <v>5.39</v>
      </c>
      <c r="J586" s="106">
        <v>5.5540787973673416</v>
      </c>
      <c r="K586" s="35">
        <f t="shared" si="23"/>
        <v>0.16407879736734188</v>
      </c>
      <c r="L586">
        <v>10.944078797367341</v>
      </c>
      <c r="M586" s="106">
        <v>65.789000000000001</v>
      </c>
    </row>
    <row r="587" spans="1:13" x14ac:dyDescent="0.45">
      <c r="A587" s="4" t="s">
        <v>159</v>
      </c>
      <c r="B587" s="4">
        <v>2019</v>
      </c>
      <c r="C587" s="5">
        <v>43806</v>
      </c>
      <c r="D587" s="4" t="s">
        <v>72</v>
      </c>
      <c r="E587" s="51" t="s">
        <v>139</v>
      </c>
      <c r="F587" s="51" t="s">
        <v>61</v>
      </c>
      <c r="G587" s="13">
        <f>(C587-VLOOKUP(E587,Riders!$A$2:$C$2000,2,FALSE))/365</f>
        <v>27.493150684931507</v>
      </c>
      <c r="H587" s="51">
        <v>15</v>
      </c>
      <c r="I587">
        <v>5.4589999999999996</v>
      </c>
      <c r="J587" s="106">
        <v>5.5650078392944646</v>
      </c>
      <c r="K587" s="35">
        <f t="shared" si="23"/>
        <v>0.106007839294465</v>
      </c>
      <c r="L587">
        <v>11.024007839294464</v>
      </c>
      <c r="M587" s="106">
        <v>65.311999999999998</v>
      </c>
    </row>
    <row r="588" spans="1:13" x14ac:dyDescent="0.45">
      <c r="A588" s="4" t="s">
        <v>159</v>
      </c>
      <c r="B588" s="4">
        <v>2019</v>
      </c>
      <c r="C588" s="5">
        <v>43806</v>
      </c>
      <c r="D588" s="4" t="s">
        <v>72</v>
      </c>
      <c r="E588" s="51" t="s">
        <v>129</v>
      </c>
      <c r="F588" s="51" t="s">
        <v>65</v>
      </c>
      <c r="G588" s="13">
        <f>(C588-VLOOKUP(E588,Riders!$A$2:$C$2000,2,FALSE))/365</f>
        <v>29.4</v>
      </c>
      <c r="H588" s="51">
        <v>16</v>
      </c>
      <c r="I588">
        <v>5.4139999999999997</v>
      </c>
      <c r="J588" s="106">
        <v>5.6199754494046257</v>
      </c>
      <c r="K588" s="35">
        <f t="shared" si="23"/>
        <v>0.20597544940462598</v>
      </c>
      <c r="L588">
        <v>11.033975449404625</v>
      </c>
      <c r="M588" s="106">
        <v>65.253</v>
      </c>
    </row>
    <row r="589" spans="1:13" x14ac:dyDescent="0.45">
      <c r="A589" s="4" t="s">
        <v>159</v>
      </c>
      <c r="B589" s="4">
        <v>2019</v>
      </c>
      <c r="C589" s="5">
        <v>43806</v>
      </c>
      <c r="D589" s="4" t="s">
        <v>72</v>
      </c>
      <c r="E589" s="51" t="s">
        <v>146</v>
      </c>
      <c r="F589" s="51" t="s">
        <v>56</v>
      </c>
      <c r="G589" s="13">
        <f>(C589-VLOOKUP(E589,Riders!$A$2:$C$2000,2,FALSE))/365</f>
        <v>29.67945205479452</v>
      </c>
      <c r="H589" s="51">
        <v>17</v>
      </c>
      <c r="I589">
        <v>5.4829999999999997</v>
      </c>
      <c r="J589" s="106">
        <v>5.6329142839498543</v>
      </c>
      <c r="K589" s="35">
        <f t="shared" si="23"/>
        <v>0.14991428394985462</v>
      </c>
      <c r="L589">
        <v>11.115914283949854</v>
      </c>
      <c r="M589" s="106">
        <v>64.772000000000006</v>
      </c>
    </row>
    <row r="590" spans="1:13" x14ac:dyDescent="0.45">
      <c r="A590" s="4" t="s">
        <v>159</v>
      </c>
      <c r="B590" s="4">
        <v>2019</v>
      </c>
      <c r="C590" s="5">
        <v>43806</v>
      </c>
      <c r="D590" s="4" t="s">
        <v>72</v>
      </c>
      <c r="E590" s="51" t="s">
        <v>144</v>
      </c>
      <c r="F590" s="51" t="s">
        <v>145</v>
      </c>
      <c r="G590" s="13">
        <f>(C590-VLOOKUP(E590,Riders!$A$2:$C$2000,2,FALSE))/365</f>
        <v>21.638356164383563</v>
      </c>
      <c r="H590" s="51">
        <v>18</v>
      </c>
      <c r="I590">
        <v>5.4880000000000004</v>
      </c>
      <c r="J590" s="106">
        <v>5.6299740580605304</v>
      </c>
      <c r="K590" s="35">
        <f t="shared" si="23"/>
        <v>0.14197405806052998</v>
      </c>
      <c r="L590">
        <v>11.117974058060531</v>
      </c>
      <c r="M590" s="106">
        <v>64.760000000000005</v>
      </c>
    </row>
    <row r="591" spans="1:13" x14ac:dyDescent="0.45">
      <c r="A591" s="4" t="s">
        <v>159</v>
      </c>
      <c r="B591" s="4">
        <v>2019</v>
      </c>
      <c r="C591" s="5">
        <v>43806</v>
      </c>
      <c r="D591" s="4" t="s">
        <v>72</v>
      </c>
      <c r="E591" s="51" t="s">
        <v>116</v>
      </c>
      <c r="F591" s="51" t="s">
        <v>21</v>
      </c>
      <c r="G591" s="13">
        <f>(C591-VLOOKUP(E591,Riders!$A$2:$C$2000,2,FALSE))/365</f>
        <v>28.706849315068492</v>
      </c>
      <c r="H591" s="51">
        <v>19</v>
      </c>
      <c r="I591">
        <v>5.5049999999999999</v>
      </c>
      <c r="J591" s="106">
        <v>5.6429267952807107</v>
      </c>
      <c r="K591" s="35">
        <f t="shared" si="23"/>
        <v>0.13792679528071083</v>
      </c>
      <c r="L591">
        <v>11.147926795280711</v>
      </c>
      <c r="M591" s="106">
        <v>64.585999999999999</v>
      </c>
    </row>
    <row r="592" spans="1:13" x14ac:dyDescent="0.45">
      <c r="A592" s="4" t="s">
        <v>159</v>
      </c>
      <c r="B592" s="4">
        <v>2019</v>
      </c>
      <c r="C592" s="5">
        <v>43806</v>
      </c>
      <c r="D592" s="4" t="s">
        <v>72</v>
      </c>
      <c r="E592" s="51" t="s">
        <v>96</v>
      </c>
      <c r="F592" s="51" t="s">
        <v>150</v>
      </c>
      <c r="G592" s="13">
        <f>(C592-VLOOKUP(E592,Riders!$A$2:$C$2000,2,FALSE))/365</f>
        <v>25.901369863013699</v>
      </c>
      <c r="H592" s="51">
        <v>20</v>
      </c>
      <c r="I592">
        <v>5.476</v>
      </c>
      <c r="J592" s="106">
        <v>5.6840223200446394</v>
      </c>
      <c r="K592" s="35">
        <f t="shared" si="23"/>
        <v>0.20802232004463939</v>
      </c>
      <c r="L592">
        <v>11.160022320044639</v>
      </c>
      <c r="M592" s="106">
        <v>64.516000000000005</v>
      </c>
    </row>
    <row r="593" spans="1:13" x14ac:dyDescent="0.45">
      <c r="A593" s="4" t="s">
        <v>159</v>
      </c>
      <c r="B593" s="4">
        <v>2019</v>
      </c>
      <c r="C593" s="5">
        <v>43806</v>
      </c>
      <c r="D593" s="4" t="s">
        <v>72</v>
      </c>
      <c r="E593" s="51" t="s">
        <v>60</v>
      </c>
      <c r="F593" s="51" t="s">
        <v>61</v>
      </c>
      <c r="G593" s="13">
        <f>(C593-VLOOKUP(E593,Riders!$A$2:$C$2000,2,FALSE))/365</f>
        <v>31.391780821917809</v>
      </c>
      <c r="H593" s="51">
        <v>21</v>
      </c>
      <c r="I593">
        <v>5.4850000000000003</v>
      </c>
      <c r="J593" s="106">
        <v>5.7020727159726539</v>
      </c>
      <c r="K593" s="35">
        <f t="shared" si="23"/>
        <v>0.21707271597265354</v>
      </c>
      <c r="L593">
        <v>11.187072715972654</v>
      </c>
      <c r="M593" s="106">
        <v>64.36</v>
      </c>
    </row>
    <row r="594" spans="1:13" x14ac:dyDescent="0.45">
      <c r="A594" s="4" t="s">
        <v>159</v>
      </c>
      <c r="B594" s="4">
        <v>2019</v>
      </c>
      <c r="C594" s="5">
        <v>43806</v>
      </c>
      <c r="D594" s="4" t="s">
        <v>72</v>
      </c>
      <c r="E594" s="51" t="s">
        <v>154</v>
      </c>
      <c r="F594" s="51" t="s">
        <v>38</v>
      </c>
      <c r="G594" s="13">
        <f>(C594-VLOOKUP(E594,Riders!$A$2:$C$2000,2,FALSE))/365</f>
        <v>29.013698630136986</v>
      </c>
      <c r="H594" s="51">
        <v>22</v>
      </c>
      <c r="I594">
        <v>5.4740000000000002</v>
      </c>
      <c r="J594" s="106">
        <v>5.7179418019026311</v>
      </c>
      <c r="K594" s="35">
        <f t="shared" si="23"/>
        <v>0.24394180190263093</v>
      </c>
      <c r="L594">
        <v>11.191941801902631</v>
      </c>
      <c r="M594" s="106">
        <v>64.331999999999994</v>
      </c>
    </row>
    <row r="595" spans="1:13" x14ac:dyDescent="0.45">
      <c r="A595" s="4" t="s">
        <v>159</v>
      </c>
      <c r="B595" s="4">
        <v>2019</v>
      </c>
      <c r="C595" s="5">
        <v>43806</v>
      </c>
      <c r="D595" s="4" t="s">
        <v>72</v>
      </c>
      <c r="E595" s="51" t="s">
        <v>99</v>
      </c>
      <c r="F595" s="51" t="s">
        <v>47</v>
      </c>
      <c r="G595" s="13">
        <f>(C595-VLOOKUP(E595,Riders!$A$2:$C$2000,2,FALSE))/365</f>
        <v>22.80821917808219</v>
      </c>
      <c r="H595" s="51">
        <v>23</v>
      </c>
      <c r="I595">
        <v>5.5460000000000003</v>
      </c>
      <c r="J595" s="106">
        <v>5.7600000314055562</v>
      </c>
      <c r="K595" s="35">
        <f t="shared" si="23"/>
        <v>0.2140000314055559</v>
      </c>
      <c r="L595">
        <v>11.306000031405556</v>
      </c>
      <c r="M595" s="106">
        <v>63.683</v>
      </c>
    </row>
    <row r="596" spans="1:13" x14ac:dyDescent="0.45">
      <c r="A596" s="4" t="s">
        <v>159</v>
      </c>
      <c r="B596" s="4">
        <v>2019</v>
      </c>
      <c r="C596" s="5">
        <v>43806</v>
      </c>
      <c r="D596" s="4" t="s">
        <v>72</v>
      </c>
      <c r="E596" s="51" t="s">
        <v>141</v>
      </c>
      <c r="F596" s="51" t="s">
        <v>142</v>
      </c>
      <c r="G596" s="13">
        <f>(C596-VLOOKUP(E596,Riders!$A$2:$C$2000,2,FALSE))/365</f>
        <v>32.030136986301372</v>
      </c>
      <c r="H596" s="51">
        <v>24</v>
      </c>
      <c r="I596">
        <v>5.5220000000000002</v>
      </c>
      <c r="J596" s="106">
        <v>5.79306160422429</v>
      </c>
      <c r="K596" s="35">
        <f t="shared" si="23"/>
        <v>0.27106160422428971</v>
      </c>
      <c r="L596">
        <v>11.31506160422429</v>
      </c>
      <c r="M596" s="106">
        <v>63.631999999999998</v>
      </c>
    </row>
    <row r="597" spans="1:13" x14ac:dyDescent="0.45">
      <c r="A597" s="4" t="s">
        <v>159</v>
      </c>
      <c r="B597" s="4">
        <v>2019</v>
      </c>
      <c r="C597" s="5">
        <v>43806</v>
      </c>
      <c r="D597" s="4" t="s">
        <v>72</v>
      </c>
      <c r="E597" s="51" t="s">
        <v>147</v>
      </c>
      <c r="F597" s="51" t="s">
        <v>31</v>
      </c>
      <c r="G597" s="13">
        <f>(C597-VLOOKUP(E597,Riders!$A$2:$C$2000,2,FALSE))/365</f>
        <v>31.413698630136988</v>
      </c>
      <c r="H597" s="51">
        <v>25</v>
      </c>
      <c r="I597">
        <v>5.5940000000000003</v>
      </c>
      <c r="J597" s="106">
        <v>5.7710713473923478</v>
      </c>
      <c r="K597" s="35">
        <f t="shared" si="23"/>
        <v>0.17707134739234753</v>
      </c>
      <c r="L597">
        <v>11.365071347392348</v>
      </c>
      <c r="M597" s="106">
        <v>63.351999999999997</v>
      </c>
    </row>
    <row r="598" spans="1:13" x14ac:dyDescent="0.45">
      <c r="A598" s="4" t="s">
        <v>159</v>
      </c>
      <c r="B598" s="4">
        <v>2019</v>
      </c>
      <c r="C598" s="5">
        <v>43806</v>
      </c>
      <c r="D598" s="4" t="s">
        <v>72</v>
      </c>
      <c r="E598" s="51" t="s">
        <v>46</v>
      </c>
      <c r="F598" s="51" t="s">
        <v>47</v>
      </c>
      <c r="G598" s="13">
        <f>(C598-VLOOKUP(E598,Riders!$A$2:$C$2000,2,FALSE))/365</f>
        <v>19.473972602739725</v>
      </c>
      <c r="H598" s="51">
        <v>26</v>
      </c>
      <c r="I598">
        <v>5.6070000000000002</v>
      </c>
      <c r="J598" s="106">
        <v>5.7909958523959544</v>
      </c>
      <c r="K598" s="35">
        <f t="shared" si="23"/>
        <v>0.18399585239595417</v>
      </c>
      <c r="L598">
        <v>11.397995852395955</v>
      </c>
      <c r="M598" s="106">
        <v>63.168999999999997</v>
      </c>
    </row>
    <row r="599" spans="1:13" x14ac:dyDescent="0.45">
      <c r="A599" s="4" t="s">
        <v>159</v>
      </c>
      <c r="B599" s="4">
        <v>2019</v>
      </c>
      <c r="C599" s="5">
        <v>43806</v>
      </c>
      <c r="D599" s="4" t="s">
        <v>72</v>
      </c>
      <c r="E599" s="51" t="s">
        <v>155</v>
      </c>
      <c r="F599" s="51" t="s">
        <v>156</v>
      </c>
      <c r="G599" s="13">
        <f>(C599-VLOOKUP(E599,Riders!$A$2:$C$2000,2,FALSE))/365</f>
        <v>21.12876712328767</v>
      </c>
      <c r="H599" s="51">
        <v>27</v>
      </c>
      <c r="I599">
        <v>5.585</v>
      </c>
      <c r="J599" s="106">
        <v>5.8470191803877354</v>
      </c>
      <c r="K599" s="35">
        <f t="shared" si="23"/>
        <v>0.26201918038773542</v>
      </c>
      <c r="L599">
        <v>11.432019180387735</v>
      </c>
      <c r="M599" s="106">
        <v>62.981000000000002</v>
      </c>
    </row>
    <row r="600" spans="1:13" x14ac:dyDescent="0.45">
      <c r="A600" s="4" t="s">
        <v>159</v>
      </c>
      <c r="B600" s="4">
        <v>2019</v>
      </c>
      <c r="C600" s="5">
        <v>43806</v>
      </c>
      <c r="D600" s="4" t="s">
        <v>72</v>
      </c>
      <c r="E600" s="51" t="s">
        <v>50</v>
      </c>
      <c r="F600" s="51" t="s">
        <v>51</v>
      </c>
      <c r="G600" s="13">
        <f>(C600-VLOOKUP(E600,Riders!$A$2:$C$2000,2,FALSE))/365</f>
        <v>23.169863013698631</v>
      </c>
      <c r="H600" s="51">
        <v>28</v>
      </c>
      <c r="I600">
        <v>5.6349999999999998</v>
      </c>
      <c r="J600" s="106">
        <v>5.8409324195090857</v>
      </c>
      <c r="K600" s="35">
        <f t="shared" si="23"/>
        <v>0.20593241950908592</v>
      </c>
      <c r="L600">
        <v>11.475932419509085</v>
      </c>
      <c r="M600" s="106">
        <v>62.74</v>
      </c>
    </row>
    <row r="601" spans="1:13" x14ac:dyDescent="0.45">
      <c r="A601" s="4" t="s">
        <v>159</v>
      </c>
      <c r="B601" s="4">
        <v>2019</v>
      </c>
      <c r="C601" s="5">
        <v>43806</v>
      </c>
      <c r="D601" s="4" t="s">
        <v>72</v>
      </c>
      <c r="E601" s="51" t="s">
        <v>58</v>
      </c>
      <c r="F601" s="51" t="s">
        <v>59</v>
      </c>
      <c r="G601" s="13">
        <f>(C601-VLOOKUP(E601,Riders!$A$2:$C$2000,2,FALSE))/365</f>
        <v>21.893150684931506</v>
      </c>
      <c r="H601" s="51">
        <v>29</v>
      </c>
      <c r="I601">
        <v>5.6970000000000001</v>
      </c>
      <c r="J601" s="106">
        <v>5.8899260850673487</v>
      </c>
      <c r="K601" s="35">
        <f t="shared" si="23"/>
        <v>0.19292608506734865</v>
      </c>
      <c r="L601">
        <v>11.586926085067349</v>
      </c>
      <c r="M601" s="106">
        <v>62.139000000000003</v>
      </c>
    </row>
    <row r="602" spans="1:13" x14ac:dyDescent="0.45">
      <c r="A602" s="4" t="s">
        <v>159</v>
      </c>
      <c r="B602" s="4">
        <v>2019</v>
      </c>
      <c r="C602" s="5">
        <v>43806</v>
      </c>
      <c r="D602" s="4" t="s">
        <v>72</v>
      </c>
      <c r="E602" s="51" t="s">
        <v>157</v>
      </c>
      <c r="F602" s="51" t="s">
        <v>158</v>
      </c>
      <c r="G602" s="13">
        <f>(C602-VLOOKUP(E602,Riders!$A$2:$C$2000,2,FALSE))/365</f>
        <v>22.715068493150685</v>
      </c>
      <c r="H602" s="51">
        <v>30</v>
      </c>
      <c r="I602">
        <v>5.7910000000000004</v>
      </c>
      <c r="J602" s="106">
        <v>5.976974764231894</v>
      </c>
      <c r="K602" s="35">
        <f t="shared" si="23"/>
        <v>0.18597476423189363</v>
      </c>
      <c r="L602">
        <v>11.767974764231894</v>
      </c>
      <c r="M602" s="106">
        <v>61.183</v>
      </c>
    </row>
    <row r="603" spans="1:13" x14ac:dyDescent="0.45">
      <c r="A603" s="1" t="s">
        <v>127</v>
      </c>
      <c r="B603" s="1">
        <v>2019</v>
      </c>
      <c r="C603" s="2">
        <v>43799</v>
      </c>
      <c r="D603" s="1" t="s">
        <v>72</v>
      </c>
      <c r="E603" s="47" t="s">
        <v>79</v>
      </c>
      <c r="F603" s="47" t="s">
        <v>65</v>
      </c>
      <c r="G603" s="13">
        <f>(C603-VLOOKUP(E603,Riders!$A$2:$C$2000,2,FALSE))/365</f>
        <v>32.575342465753423</v>
      </c>
      <c r="H603" s="47">
        <v>1</v>
      </c>
      <c r="I603">
        <v>5.2220000000000004</v>
      </c>
      <c r="J603" s="106">
        <v>5.3679483740016751</v>
      </c>
      <c r="K603" s="35">
        <f t="shared" si="23"/>
        <v>0.14594837400167471</v>
      </c>
      <c r="L603" s="106">
        <v>10.589948374001676</v>
      </c>
      <c r="M603" s="106">
        <v>67.989000000000004</v>
      </c>
    </row>
    <row r="604" spans="1:13" x14ac:dyDescent="0.45">
      <c r="A604" s="1" t="s">
        <v>127</v>
      </c>
      <c r="B604" s="1">
        <v>2019</v>
      </c>
      <c r="C604" s="2">
        <v>43799</v>
      </c>
      <c r="D604" s="1" t="s">
        <v>72</v>
      </c>
      <c r="E604" s="47" t="s">
        <v>33</v>
      </c>
      <c r="F604" s="47" t="s">
        <v>143</v>
      </c>
      <c r="G604" s="13">
        <f>(C604-VLOOKUP(E604,Riders!$A$2:$C$2000,2,FALSE))/365</f>
        <v>26.027397260273972</v>
      </c>
      <c r="H604" s="47">
        <v>2</v>
      </c>
      <c r="I604">
        <v>5.2729999999999997</v>
      </c>
      <c r="J604" s="106">
        <v>5.4159947891150413</v>
      </c>
      <c r="K604" s="35">
        <f t="shared" si="23"/>
        <v>0.1429947891150416</v>
      </c>
      <c r="L604" s="106">
        <v>10.688994789115041</v>
      </c>
      <c r="M604" s="106">
        <v>67.358999999999995</v>
      </c>
    </row>
    <row r="605" spans="1:13" x14ac:dyDescent="0.45">
      <c r="A605" s="1" t="s">
        <v>127</v>
      </c>
      <c r="B605" s="1">
        <v>2019</v>
      </c>
      <c r="C605" s="2">
        <v>43799</v>
      </c>
      <c r="D605" s="1" t="s">
        <v>72</v>
      </c>
      <c r="E605" s="47" t="s">
        <v>23</v>
      </c>
      <c r="F605" s="47" t="s">
        <v>15</v>
      </c>
      <c r="G605" s="13">
        <f>(C605-VLOOKUP(E605,Riders!$A$2:$C$2000,2,FALSE))/365</f>
        <v>22.216438356164385</v>
      </c>
      <c r="H605" s="47">
        <v>3</v>
      </c>
      <c r="I605">
        <v>5.3170000000000002</v>
      </c>
      <c r="J605" s="106">
        <v>5.428947882152773</v>
      </c>
      <c r="K605" s="35">
        <f t="shared" si="23"/>
        <v>0.11194788215277285</v>
      </c>
      <c r="L605" s="106">
        <v>10.745947882152773</v>
      </c>
      <c r="M605" s="106">
        <v>67.001999999999995</v>
      </c>
    </row>
    <row r="606" spans="1:13" x14ac:dyDescent="0.45">
      <c r="A606" s="30" t="s">
        <v>127</v>
      </c>
      <c r="B606" s="30">
        <v>2019</v>
      </c>
      <c r="C606" s="49">
        <v>43799</v>
      </c>
      <c r="D606" s="30" t="s">
        <v>72</v>
      </c>
      <c r="E606" s="47" t="s">
        <v>22</v>
      </c>
      <c r="F606" s="47" t="s">
        <v>15</v>
      </c>
      <c r="G606" s="13">
        <f>(C606-VLOOKUP(E606,Riders!$A$2:$C$2000,2,FALSE))/365</f>
        <v>21.890410958904109</v>
      </c>
      <c r="H606" s="47">
        <v>4</v>
      </c>
      <c r="I606">
        <v>5.3230000000000004</v>
      </c>
      <c r="J606" s="106">
        <v>5.4499598707244807</v>
      </c>
      <c r="K606" s="35">
        <f t="shared" si="23"/>
        <v>0.12695987072448034</v>
      </c>
      <c r="L606" s="106">
        <v>10.772959870724481</v>
      </c>
      <c r="M606" s="106">
        <v>66.834000000000003</v>
      </c>
    </row>
    <row r="607" spans="1:13" x14ac:dyDescent="0.45">
      <c r="A607" s="30" t="s">
        <v>127</v>
      </c>
      <c r="B607" s="30">
        <v>2019</v>
      </c>
      <c r="C607" s="49">
        <v>43799</v>
      </c>
      <c r="D607" s="30" t="s">
        <v>72</v>
      </c>
      <c r="E607" s="1" t="s">
        <v>30</v>
      </c>
      <c r="F607" s="47" t="s">
        <v>31</v>
      </c>
      <c r="G607" s="13">
        <f>(C607-VLOOKUP(E607,Riders!$A$2:$C$2000,2,FALSE))/365</f>
        <v>23.621917808219177</v>
      </c>
      <c r="H607" s="47">
        <v>5</v>
      </c>
      <c r="I607">
        <v>5.33</v>
      </c>
      <c r="J607" s="106">
        <v>5.4589413351314899</v>
      </c>
      <c r="K607" s="35">
        <f t="shared" si="23"/>
        <v>0.12894133513148986</v>
      </c>
      <c r="L607" s="106">
        <v>10.78894133513149</v>
      </c>
      <c r="M607" s="106">
        <v>66.734999999999999</v>
      </c>
    </row>
    <row r="608" spans="1:13" x14ac:dyDescent="0.45">
      <c r="A608" s="30" t="s">
        <v>127</v>
      </c>
      <c r="B608" s="30">
        <v>2019</v>
      </c>
      <c r="C608" s="49">
        <v>43799</v>
      </c>
      <c r="D608" s="30" t="s">
        <v>72</v>
      </c>
      <c r="E608" s="47" t="s">
        <v>98</v>
      </c>
      <c r="F608" s="47" t="s">
        <v>67</v>
      </c>
      <c r="G608" s="13">
        <f>(C608-VLOOKUP(E608,Riders!$A$2:$C$2000,2,FALSE))/365</f>
        <v>28.334246575342465</v>
      </c>
      <c r="H608" s="47">
        <v>6</v>
      </c>
      <c r="I608">
        <v>5.3730000000000002</v>
      </c>
      <c r="J608" s="106">
        <v>5.4870561102899034</v>
      </c>
      <c r="K608" s="35">
        <f t="shared" si="23"/>
        <v>0.11405611028990315</v>
      </c>
      <c r="L608" s="106">
        <v>10.860056110289904</v>
      </c>
      <c r="M608" s="106">
        <v>66.298000000000002</v>
      </c>
    </row>
    <row r="609" spans="1:13" x14ac:dyDescent="0.45">
      <c r="A609" s="30" t="s">
        <v>127</v>
      </c>
      <c r="B609" s="30">
        <v>2019</v>
      </c>
      <c r="C609" s="49">
        <v>43799</v>
      </c>
      <c r="D609" s="30" t="s">
        <v>72</v>
      </c>
      <c r="E609" s="47" t="s">
        <v>77</v>
      </c>
      <c r="F609" s="47" t="s">
        <v>19</v>
      </c>
      <c r="G609" s="13">
        <f>(C609-VLOOKUP(E609,Riders!$A$2:$C$2000,2,FALSE))/365</f>
        <v>28.556164383561644</v>
      </c>
      <c r="H609" s="47">
        <v>7</v>
      </c>
      <c r="I609">
        <v>5.35</v>
      </c>
      <c r="J609" s="106">
        <v>5.515956355075307</v>
      </c>
      <c r="K609" s="35">
        <f t="shared" si="23"/>
        <v>0.16595635507530737</v>
      </c>
      <c r="L609" s="106">
        <v>10.865956355075307</v>
      </c>
      <c r="M609" s="106">
        <v>66.262</v>
      </c>
    </row>
    <row r="610" spans="1:13" x14ac:dyDescent="0.45">
      <c r="A610" s="30" t="s">
        <v>127</v>
      </c>
      <c r="B610" s="30">
        <v>2019</v>
      </c>
      <c r="C610" s="49">
        <v>43799</v>
      </c>
      <c r="D610" s="30" t="s">
        <v>72</v>
      </c>
      <c r="E610" s="47" t="s">
        <v>134</v>
      </c>
      <c r="F610" s="47" t="s">
        <v>38</v>
      </c>
      <c r="G610" s="13">
        <f>(C610-VLOOKUP(E610,Riders!$A$2:$C$2000,2,FALSE))/365</f>
        <v>28.843835616438355</v>
      </c>
      <c r="H610" s="47">
        <v>8</v>
      </c>
      <c r="I610">
        <v>5.3879999999999999</v>
      </c>
      <c r="J610" s="106">
        <v>5.481072958652236</v>
      </c>
      <c r="K610" s="35">
        <f t="shared" si="23"/>
        <v>9.3072958652236082E-2</v>
      </c>
      <c r="L610" s="106">
        <v>10.869072958652236</v>
      </c>
      <c r="M610" s="106">
        <v>66.242999999999995</v>
      </c>
    </row>
    <row r="611" spans="1:13" x14ac:dyDescent="0.45">
      <c r="A611" s="30" t="s">
        <v>127</v>
      </c>
      <c r="B611" s="30">
        <v>2019</v>
      </c>
      <c r="C611" s="49">
        <v>43799</v>
      </c>
      <c r="D611" s="30" t="s">
        <v>72</v>
      </c>
      <c r="E611" s="47" t="s">
        <v>135</v>
      </c>
      <c r="F611" s="47" t="s">
        <v>162</v>
      </c>
      <c r="G611" s="13">
        <f>(C611-VLOOKUP(E611,Riders!$A$2:$C$2000,2,FALSE))/365</f>
        <v>30.06027397260274</v>
      </c>
      <c r="H611" s="47">
        <v>9</v>
      </c>
      <c r="I611">
        <v>5.4089999999999998</v>
      </c>
      <c r="J611" s="106">
        <v>5.5090238376853788</v>
      </c>
      <c r="K611" s="35">
        <f t="shared" si="23"/>
        <v>0.10002383768537904</v>
      </c>
      <c r="L611" s="106">
        <v>10.918023837685379</v>
      </c>
      <c r="M611" s="106">
        <v>65.945999999999998</v>
      </c>
    </row>
    <row r="612" spans="1:13" x14ac:dyDescent="0.45">
      <c r="A612" s="30" t="s">
        <v>127</v>
      </c>
      <c r="B612" s="30">
        <v>2019</v>
      </c>
      <c r="C612" s="49">
        <v>43799</v>
      </c>
      <c r="D612" s="30" t="s">
        <v>72</v>
      </c>
      <c r="E612" s="47" t="s">
        <v>34</v>
      </c>
      <c r="F612" s="47" t="s">
        <v>74</v>
      </c>
      <c r="G612" s="13">
        <f>(C612-VLOOKUP(E612,Riders!$A$2:$C$2000,2,FALSE))/365</f>
        <v>32.328767123287669</v>
      </c>
      <c r="H612" s="47">
        <v>10</v>
      </c>
      <c r="I612">
        <v>5.3689999999999998</v>
      </c>
      <c r="J612" s="106">
        <v>5.557971407758151</v>
      </c>
      <c r="K612" s="35">
        <f t="shared" si="23"/>
        <v>0.18897140775815124</v>
      </c>
      <c r="L612" s="106">
        <v>10.926971407758151</v>
      </c>
      <c r="M612" s="106">
        <v>65.891999999999996</v>
      </c>
    </row>
    <row r="613" spans="1:13" x14ac:dyDescent="0.45">
      <c r="A613" s="30" t="s">
        <v>127</v>
      </c>
      <c r="B613" s="30">
        <v>2019</v>
      </c>
      <c r="C613" s="49">
        <v>43799</v>
      </c>
      <c r="D613" s="30" t="s">
        <v>72</v>
      </c>
      <c r="E613" s="47" t="s">
        <v>138</v>
      </c>
      <c r="F613" s="47" t="s">
        <v>44</v>
      </c>
      <c r="G613" s="13">
        <f>(C613-VLOOKUP(E613,Riders!$A$2:$C$2000,2,FALSE))/365</f>
        <v>24.208219178082192</v>
      </c>
      <c r="H613" s="47">
        <v>11</v>
      </c>
      <c r="I613">
        <v>5.3920000000000003</v>
      </c>
      <c r="J613" s="106">
        <v>5.5819368998628258</v>
      </c>
      <c r="K613" s="35">
        <f t="shared" si="23"/>
        <v>0.18993689986282547</v>
      </c>
      <c r="L613" s="106">
        <v>10.973936899862826</v>
      </c>
      <c r="M613" s="106">
        <v>65.61</v>
      </c>
    </row>
    <row r="614" spans="1:13" x14ac:dyDescent="0.45">
      <c r="A614" s="30" t="s">
        <v>127</v>
      </c>
      <c r="B614" s="30">
        <v>2019</v>
      </c>
      <c r="C614" s="49">
        <v>43799</v>
      </c>
      <c r="D614" s="30" t="s">
        <v>72</v>
      </c>
      <c r="E614" s="47" t="s">
        <v>96</v>
      </c>
      <c r="F614" s="47" t="s">
        <v>150</v>
      </c>
      <c r="G614" s="13">
        <f>(C614-VLOOKUP(E614,Riders!$A$2:$C$2000,2,FALSE))/365</f>
        <v>25.882191780821916</v>
      </c>
      <c r="H614" s="47">
        <v>12</v>
      </c>
      <c r="I614">
        <v>5.42</v>
      </c>
      <c r="J614" s="106">
        <v>5.5649871841816196</v>
      </c>
      <c r="K614" s="35">
        <f t="shared" si="23"/>
        <v>0.14498718418161971</v>
      </c>
      <c r="L614" s="106">
        <v>10.98498718418162</v>
      </c>
      <c r="M614" s="106">
        <v>65.543999999999997</v>
      </c>
    </row>
    <row r="615" spans="1:13" x14ac:dyDescent="0.45">
      <c r="A615" s="30" t="s">
        <v>127</v>
      </c>
      <c r="B615" s="30">
        <v>2019</v>
      </c>
      <c r="C615" s="49">
        <v>43799</v>
      </c>
      <c r="D615" s="30" t="s">
        <v>72</v>
      </c>
      <c r="E615" s="47" t="s">
        <v>52</v>
      </c>
      <c r="F615" s="47" t="s">
        <v>53</v>
      </c>
      <c r="G615" s="13">
        <f>(C615-VLOOKUP(E615,Riders!$A$2:$C$2000,2,FALSE))/365</f>
        <v>22.723287671232878</v>
      </c>
      <c r="H615" s="47">
        <v>13</v>
      </c>
      <c r="I615">
        <v>5.4169999999999998</v>
      </c>
      <c r="J615" s="106">
        <v>5.5859494017146272</v>
      </c>
      <c r="K615" s="35">
        <f t="shared" si="23"/>
        <v>0.16894940171462736</v>
      </c>
      <c r="L615" s="106">
        <v>11.002949401714627</v>
      </c>
      <c r="M615" s="106">
        <v>65.436999999999998</v>
      </c>
    </row>
    <row r="616" spans="1:13" x14ac:dyDescent="0.45">
      <c r="A616" s="30" t="s">
        <v>127</v>
      </c>
      <c r="B616" s="30">
        <v>2019</v>
      </c>
      <c r="C616" s="49">
        <v>43799</v>
      </c>
      <c r="D616" s="30" t="s">
        <v>72</v>
      </c>
      <c r="E616" s="47" t="s">
        <v>100</v>
      </c>
      <c r="F616" s="47" t="s">
        <v>47</v>
      </c>
      <c r="G616" s="13">
        <f>(C616-VLOOKUP(E616,Riders!$A$2:$C$2000,2,FALSE))/365</f>
        <v>25.797260273972604</v>
      </c>
      <c r="H616" s="47">
        <v>14</v>
      </c>
      <c r="I616">
        <v>5.4240000000000004</v>
      </c>
      <c r="J616" s="106">
        <v>5.5809675200611393</v>
      </c>
      <c r="K616" s="35">
        <f t="shared" si="23"/>
        <v>0.1569675200611389</v>
      </c>
      <c r="L616" s="106">
        <v>11.00496752006114</v>
      </c>
      <c r="M616" s="106">
        <v>65.424999999999997</v>
      </c>
    </row>
    <row r="617" spans="1:13" x14ac:dyDescent="0.45">
      <c r="A617" s="30" t="s">
        <v>127</v>
      </c>
      <c r="B617" s="30">
        <v>2019</v>
      </c>
      <c r="C617" s="49">
        <v>43799</v>
      </c>
      <c r="D617" s="30" t="s">
        <v>72</v>
      </c>
      <c r="E617" s="47" t="s">
        <v>154</v>
      </c>
      <c r="F617" s="47" t="s">
        <v>38</v>
      </c>
      <c r="G617" s="13">
        <f>(C617-VLOOKUP(E617,Riders!$A$2:$C$2000,2,FALSE))/365</f>
        <v>28.994520547945207</v>
      </c>
      <c r="H617" s="47">
        <v>15</v>
      </c>
      <c r="I617">
        <v>5.4379999999999997</v>
      </c>
      <c r="J617" s="106">
        <v>5.6469383400304833</v>
      </c>
      <c r="K617" s="35">
        <f t="shared" ref="K617:K680" si="24">J617-I617</f>
        <v>0.20893834003048362</v>
      </c>
      <c r="L617" s="106">
        <v>11.084938340030483</v>
      </c>
      <c r="M617" s="106">
        <v>64.953000000000003</v>
      </c>
    </row>
    <row r="618" spans="1:13" x14ac:dyDescent="0.45">
      <c r="A618" s="30" t="s">
        <v>127</v>
      </c>
      <c r="B618" s="30">
        <v>2019</v>
      </c>
      <c r="C618" s="49">
        <v>43799</v>
      </c>
      <c r="D618" s="30" t="s">
        <v>72</v>
      </c>
      <c r="E618" s="47" t="s">
        <v>163</v>
      </c>
      <c r="F618" s="47" t="s">
        <v>118</v>
      </c>
      <c r="G618" s="13" t="e">
        <f>(C618-VLOOKUP(E618,Riders!$A$2:$C$2000,2,FALSE))/365</f>
        <v>#N/A</v>
      </c>
      <c r="H618" s="47">
        <v>16</v>
      </c>
      <c r="I618">
        <v>5.4459999999999997</v>
      </c>
      <c r="J618" s="106">
        <v>5.6449146923811568</v>
      </c>
      <c r="K618" s="35">
        <f t="shared" si="24"/>
        <v>0.19891469238115711</v>
      </c>
      <c r="L618" s="106">
        <v>11.090914692381157</v>
      </c>
      <c r="M618" s="106">
        <v>64.918000000000006</v>
      </c>
    </row>
    <row r="619" spans="1:13" x14ac:dyDescent="0.45">
      <c r="A619" s="30" t="s">
        <v>127</v>
      </c>
      <c r="B619" s="30">
        <v>2019</v>
      </c>
      <c r="C619" s="49">
        <v>43799</v>
      </c>
      <c r="D619" s="30" t="s">
        <v>72</v>
      </c>
      <c r="E619" s="47" t="s">
        <v>129</v>
      </c>
      <c r="F619" s="47" t="s">
        <v>153</v>
      </c>
      <c r="G619" s="13">
        <f>(C619-VLOOKUP(E619,Riders!$A$2:$C$2000,2,FALSE))/365</f>
        <v>29.38082191780822</v>
      </c>
      <c r="H619" s="47">
        <v>17</v>
      </c>
      <c r="I619">
        <v>5.4640000000000004</v>
      </c>
      <c r="J619" s="106">
        <v>5.6279398570372177</v>
      </c>
      <c r="K619" s="35">
        <f t="shared" si="24"/>
        <v>0.16393985703721725</v>
      </c>
      <c r="L619" s="106">
        <v>11.091939857037218</v>
      </c>
      <c r="M619" s="106">
        <v>64.912000000000006</v>
      </c>
    </row>
    <row r="620" spans="1:13" x14ac:dyDescent="0.45">
      <c r="A620" s="30" t="s">
        <v>127</v>
      </c>
      <c r="B620" s="30">
        <v>2019</v>
      </c>
      <c r="C620" s="49">
        <v>43799</v>
      </c>
      <c r="D620" s="30" t="s">
        <v>72</v>
      </c>
      <c r="E620" s="47" t="s">
        <v>39</v>
      </c>
      <c r="F620" s="47" t="s">
        <v>40</v>
      </c>
      <c r="G620" s="13">
        <f>(C620-VLOOKUP(E620,Riders!$A$2:$C$2000,2,FALSE))/365</f>
        <v>25.304109589041097</v>
      </c>
      <c r="H620" s="47">
        <v>18</v>
      </c>
      <c r="I620">
        <v>5.4610000000000003</v>
      </c>
      <c r="J620" s="106">
        <v>5.6309398570372178</v>
      </c>
      <c r="K620" s="35">
        <f t="shared" si="24"/>
        <v>0.16993985703721748</v>
      </c>
      <c r="L620" s="106">
        <v>11.091939857037218</v>
      </c>
      <c r="M620" s="106">
        <v>64.912000000000006</v>
      </c>
    </row>
    <row r="621" spans="1:13" x14ac:dyDescent="0.45">
      <c r="A621" s="30" t="s">
        <v>127</v>
      </c>
      <c r="B621" s="30">
        <v>2019</v>
      </c>
      <c r="C621" s="49">
        <v>43799</v>
      </c>
      <c r="D621" s="30" t="s">
        <v>72</v>
      </c>
      <c r="E621" s="47" t="s">
        <v>24</v>
      </c>
      <c r="F621" s="47" t="s">
        <v>151</v>
      </c>
      <c r="G621" s="13">
        <f>(C621-VLOOKUP(E621,Riders!$A$2:$C$2000,2,FALSE))/365</f>
        <v>21.252054794520546</v>
      </c>
      <c r="H621" s="47">
        <v>19</v>
      </c>
      <c r="I621">
        <v>5.4429999999999996</v>
      </c>
      <c r="J621" s="106">
        <v>5.6530424115398841</v>
      </c>
      <c r="K621" s="35">
        <f t="shared" si="24"/>
        <v>0.21004241153988445</v>
      </c>
      <c r="L621" s="106">
        <v>11.096042411539884</v>
      </c>
      <c r="M621" s="106">
        <v>64.888000000000005</v>
      </c>
    </row>
    <row r="622" spans="1:13" x14ac:dyDescent="0.45">
      <c r="A622" s="30" t="s">
        <v>127</v>
      </c>
      <c r="B622" s="30">
        <v>2019</v>
      </c>
      <c r="C622" s="49">
        <v>43799</v>
      </c>
      <c r="D622" s="30" t="s">
        <v>72</v>
      </c>
      <c r="E622" s="47" t="s">
        <v>43</v>
      </c>
      <c r="F622" s="47" t="s">
        <v>44</v>
      </c>
      <c r="G622" s="13">
        <f>(C622-VLOOKUP(E622,Riders!$A$2:$C$2000,2,FALSE))/365</f>
        <v>27.030136986301368</v>
      </c>
      <c r="H622" s="47">
        <v>20</v>
      </c>
      <c r="I622">
        <v>5.47</v>
      </c>
      <c r="J622" s="106">
        <v>5.6579404036969505</v>
      </c>
      <c r="K622" s="35">
        <f t="shared" si="24"/>
        <v>0.18794040369695075</v>
      </c>
      <c r="L622" s="106">
        <v>11.12794040369695</v>
      </c>
      <c r="M622" s="106">
        <v>64.701999999999998</v>
      </c>
    </row>
    <row r="623" spans="1:13" x14ac:dyDescent="0.45">
      <c r="A623" s="30" t="s">
        <v>127</v>
      </c>
      <c r="B623" s="30">
        <v>2019</v>
      </c>
      <c r="C623" s="49">
        <v>43799</v>
      </c>
      <c r="D623" s="30" t="s">
        <v>72</v>
      </c>
      <c r="E623" s="47" t="s">
        <v>164</v>
      </c>
      <c r="F623" s="47" t="s">
        <v>118</v>
      </c>
      <c r="G623" s="13">
        <f>(C623-VLOOKUP(E623,Riders!$A$2:$C$2000,2,FALSE))/365</f>
        <v>26.986301369863014</v>
      </c>
      <c r="H623" s="47">
        <v>21</v>
      </c>
      <c r="I623">
        <v>5.4909999999999997</v>
      </c>
      <c r="J623" s="106">
        <v>5.6410696372800651</v>
      </c>
      <c r="K623" s="35">
        <f t="shared" si="24"/>
        <v>0.15006963728006539</v>
      </c>
      <c r="L623" s="106">
        <v>11.132069637280065</v>
      </c>
      <c r="M623" s="106">
        <v>64.677999999999997</v>
      </c>
    </row>
    <row r="624" spans="1:13" x14ac:dyDescent="0.45">
      <c r="A624" s="30" t="s">
        <v>127</v>
      </c>
      <c r="B624" s="30">
        <v>2019</v>
      </c>
      <c r="C624" s="49">
        <v>43799</v>
      </c>
      <c r="D624" s="30" t="s">
        <v>72</v>
      </c>
      <c r="E624" s="47" t="s">
        <v>165</v>
      </c>
      <c r="F624" s="47" t="s">
        <v>145</v>
      </c>
      <c r="G624" s="13" t="e">
        <f>(C624-VLOOKUP(E624,Riders!$A$2:$C$2000,2,FALSE))/365</f>
        <v>#N/A</v>
      </c>
      <c r="H624" s="47">
        <v>22</v>
      </c>
      <c r="I624">
        <v>5.5</v>
      </c>
      <c r="J624" s="106">
        <v>5.6360296960791896</v>
      </c>
      <c r="K624" s="35">
        <f t="shared" si="24"/>
        <v>0.13602969607918958</v>
      </c>
      <c r="L624" s="106">
        <v>11.13602969607919</v>
      </c>
      <c r="M624" s="106">
        <v>64.655000000000001</v>
      </c>
    </row>
    <row r="625" spans="1:13" x14ac:dyDescent="0.45">
      <c r="A625" s="30" t="s">
        <v>127</v>
      </c>
      <c r="B625" s="30">
        <v>2019</v>
      </c>
      <c r="C625" s="49">
        <v>43799</v>
      </c>
      <c r="D625" s="30" t="s">
        <v>72</v>
      </c>
      <c r="E625" s="47" t="s">
        <v>26</v>
      </c>
      <c r="F625" s="47" t="s">
        <v>27</v>
      </c>
      <c r="G625" s="13">
        <f>(C625-VLOOKUP(E625,Riders!$A$2:$C$2000,2,FALSE))/365</f>
        <v>21.523287671232875</v>
      </c>
      <c r="H625" s="47">
        <v>23</v>
      </c>
      <c r="I625">
        <v>5.399</v>
      </c>
      <c r="J625" s="106">
        <v>5.7370296960791896</v>
      </c>
      <c r="K625" s="35">
        <f t="shared" si="24"/>
        <v>0.33802969607918953</v>
      </c>
      <c r="L625" s="106">
        <v>11.13602969607919</v>
      </c>
      <c r="M625" s="106">
        <v>64.655000000000001</v>
      </c>
    </row>
    <row r="626" spans="1:13" x14ac:dyDescent="0.45">
      <c r="A626" s="30" t="s">
        <v>127</v>
      </c>
      <c r="B626" s="30">
        <v>2019</v>
      </c>
      <c r="C626" s="49">
        <v>43799</v>
      </c>
      <c r="D626" s="30" t="s">
        <v>72</v>
      </c>
      <c r="E626" s="47" t="s">
        <v>119</v>
      </c>
      <c r="F626" s="47" t="s">
        <v>120</v>
      </c>
      <c r="G626" s="13" t="e">
        <f>(C626-VLOOKUP(E626,Riders!$A$2:$C$2000,2,FALSE))/365</f>
        <v>#N/A</v>
      </c>
      <c r="H626" s="47">
        <v>24</v>
      </c>
      <c r="I626">
        <v>5.5060000000000002</v>
      </c>
      <c r="J626" s="106">
        <v>5.6600799305221692</v>
      </c>
      <c r="K626" s="35">
        <f t="shared" si="24"/>
        <v>0.15407993052216895</v>
      </c>
      <c r="L626" s="106">
        <v>11.166079930522169</v>
      </c>
      <c r="M626" s="106">
        <v>64.480999999999995</v>
      </c>
    </row>
    <row r="627" spans="1:13" x14ac:dyDescent="0.45">
      <c r="A627" s="30" t="s">
        <v>127</v>
      </c>
      <c r="B627" s="30">
        <v>2019</v>
      </c>
      <c r="C627" s="49">
        <v>43799</v>
      </c>
      <c r="D627" s="30" t="s">
        <v>72</v>
      </c>
      <c r="E627" s="47" t="s">
        <v>28</v>
      </c>
      <c r="F627" s="47" t="s">
        <v>29</v>
      </c>
      <c r="G627" s="13">
        <f>(C627-VLOOKUP(E627,Riders!$A$2:$C$2000,2,FALSE))/365</f>
        <v>19.92876712328767</v>
      </c>
      <c r="H627" s="47">
        <v>25</v>
      </c>
      <c r="I627">
        <v>5.4939999999999998</v>
      </c>
      <c r="J627" s="106">
        <v>5.6960284413222873</v>
      </c>
      <c r="K627" s="35">
        <f t="shared" si="24"/>
        <v>0.20202844132228748</v>
      </c>
      <c r="L627" s="106">
        <v>11.190028441322287</v>
      </c>
      <c r="M627" s="106">
        <v>64.343000000000004</v>
      </c>
    </row>
    <row r="628" spans="1:13" x14ac:dyDescent="0.45">
      <c r="A628" s="30" t="s">
        <v>127</v>
      </c>
      <c r="B628" s="30">
        <v>2019</v>
      </c>
      <c r="C628" s="49">
        <v>43799</v>
      </c>
      <c r="D628" s="30" t="s">
        <v>72</v>
      </c>
      <c r="E628" s="47" t="s">
        <v>121</v>
      </c>
      <c r="F628" s="47" t="s">
        <v>120</v>
      </c>
      <c r="G628" s="13">
        <f>(C628-VLOOKUP(E628,Riders!$A$2:$C$2000,2,FALSE))/365</f>
        <v>23.739726027397261</v>
      </c>
      <c r="H628" s="47">
        <v>26</v>
      </c>
      <c r="I628">
        <v>5.4790000000000001</v>
      </c>
      <c r="J628" s="106">
        <v>5.7260049021896444</v>
      </c>
      <c r="K628" s="35">
        <f t="shared" si="24"/>
        <v>0.24700490218964433</v>
      </c>
      <c r="L628" s="106">
        <v>11.205004902189645</v>
      </c>
      <c r="M628" s="106">
        <v>64.257000000000005</v>
      </c>
    </row>
    <row r="629" spans="1:13" x14ac:dyDescent="0.45">
      <c r="A629" s="30" t="s">
        <v>127</v>
      </c>
      <c r="B629" s="30">
        <v>2019</v>
      </c>
      <c r="C629" s="49">
        <v>43799</v>
      </c>
      <c r="D629" s="30" t="s">
        <v>72</v>
      </c>
      <c r="E629" t="s">
        <v>384</v>
      </c>
      <c r="F629" s="47" t="s">
        <v>19</v>
      </c>
      <c r="G629" s="13">
        <f>(C629-VLOOKUP(E629,Riders!$A$2:$C$2000,2,FALSE))/365</f>
        <v>20.235616438356164</v>
      </c>
      <c r="H629" s="47">
        <v>27</v>
      </c>
      <c r="I629">
        <v>5.5259999999999998</v>
      </c>
      <c r="J629" s="106">
        <v>5.7039965686121583</v>
      </c>
      <c r="K629" s="35">
        <f t="shared" si="24"/>
        <v>0.17799656861215851</v>
      </c>
      <c r="L629" s="106">
        <v>11.229996568612158</v>
      </c>
      <c r="M629" s="106">
        <v>64.114000000000004</v>
      </c>
    </row>
    <row r="630" spans="1:13" x14ac:dyDescent="0.45">
      <c r="A630" s="30" t="s">
        <v>127</v>
      </c>
      <c r="B630" s="30">
        <v>2019</v>
      </c>
      <c r="C630" s="49">
        <v>43799</v>
      </c>
      <c r="D630" s="30" t="s">
        <v>72</v>
      </c>
      <c r="E630" s="47" t="s">
        <v>75</v>
      </c>
      <c r="F630" s="47" t="s">
        <v>152</v>
      </c>
      <c r="G630" s="13">
        <f>(C630-VLOOKUP(E630,Riders!$A$2:$C$2000,2,FALSE))/365</f>
        <v>20.726027397260275</v>
      </c>
      <c r="H630" s="47">
        <v>28</v>
      </c>
      <c r="I630">
        <v>5.5</v>
      </c>
      <c r="J630" s="106">
        <v>5.7310476071629122</v>
      </c>
      <c r="K630" s="35">
        <f t="shared" si="24"/>
        <v>0.23104760716291217</v>
      </c>
      <c r="L630" s="106">
        <v>11.231047607162912</v>
      </c>
      <c r="M630" s="106">
        <v>64.108000000000004</v>
      </c>
    </row>
    <row r="631" spans="1:13" x14ac:dyDescent="0.45">
      <c r="A631" s="30" t="s">
        <v>127</v>
      </c>
      <c r="B631" s="30">
        <v>2019</v>
      </c>
      <c r="C631" s="49">
        <v>43799</v>
      </c>
      <c r="D631" s="30" t="s">
        <v>72</v>
      </c>
      <c r="E631" s="47" t="s">
        <v>46</v>
      </c>
      <c r="F631" s="47" t="s">
        <v>47</v>
      </c>
      <c r="G631" s="13">
        <f>(C631-VLOOKUP(E631,Riders!$A$2:$C$2000,2,FALSE))/365</f>
        <v>19.454794520547946</v>
      </c>
      <c r="H631" s="47">
        <v>29</v>
      </c>
      <c r="I631">
        <v>5.5839999999999996</v>
      </c>
      <c r="J631" s="106">
        <v>5.7200474769994027</v>
      </c>
      <c r="K631" s="35">
        <f t="shared" si="24"/>
        <v>0.13604747699940312</v>
      </c>
      <c r="L631" s="106">
        <v>11.304047476999402</v>
      </c>
      <c r="M631" s="106">
        <v>63.694000000000003</v>
      </c>
    </row>
    <row r="632" spans="1:13" x14ac:dyDescent="0.45">
      <c r="A632" s="30" t="s">
        <v>127</v>
      </c>
      <c r="B632" s="30">
        <v>2019</v>
      </c>
      <c r="C632" s="49">
        <v>43799</v>
      </c>
      <c r="D632" s="30" t="s">
        <v>72</v>
      </c>
      <c r="E632" s="47" t="s">
        <v>141</v>
      </c>
      <c r="F632" s="47" t="s">
        <v>142</v>
      </c>
      <c r="G632" s="13">
        <f>(C632-VLOOKUP(E632,Riders!$A$2:$C$2000,2,FALSE))/365</f>
        <v>32.010958904109586</v>
      </c>
      <c r="H632" s="47">
        <v>30</v>
      </c>
      <c r="I632">
        <v>5.5620000000000003</v>
      </c>
      <c r="J632" s="106">
        <v>5.7840871757698009</v>
      </c>
      <c r="K632" s="35">
        <f t="shared" si="24"/>
        <v>0.22208717576980064</v>
      </c>
      <c r="L632" s="106">
        <v>11.346087175769801</v>
      </c>
      <c r="M632" s="106">
        <v>63.457999999999998</v>
      </c>
    </row>
    <row r="633" spans="1:13" x14ac:dyDescent="0.45">
      <c r="A633" s="30" t="s">
        <v>127</v>
      </c>
      <c r="B633" s="30">
        <v>2019</v>
      </c>
      <c r="C633" s="49">
        <v>43799</v>
      </c>
      <c r="D633" s="30" t="s">
        <v>72</v>
      </c>
      <c r="E633" s="47" t="s">
        <v>147</v>
      </c>
      <c r="F633" s="47" t="s">
        <v>31</v>
      </c>
      <c r="G633" s="13">
        <f>(C633-VLOOKUP(E633,Riders!$A$2:$C$2000,2,FALSE))/365</f>
        <v>31.394520547945206</v>
      </c>
      <c r="H633" s="47">
        <v>31</v>
      </c>
      <c r="I633">
        <v>5.5839999999999996</v>
      </c>
      <c r="J633" s="106">
        <v>5.7950814552580834</v>
      </c>
      <c r="K633" s="35">
        <f t="shared" si="24"/>
        <v>0.21108145525808375</v>
      </c>
      <c r="L633" s="106">
        <v>11.379081455258083</v>
      </c>
      <c r="M633" s="106">
        <v>63.274000000000001</v>
      </c>
    </row>
    <row r="634" spans="1:13" x14ac:dyDescent="0.45">
      <c r="A634" s="30" t="s">
        <v>127</v>
      </c>
      <c r="B634" s="30">
        <v>2019</v>
      </c>
      <c r="C634" s="49">
        <v>43799</v>
      </c>
      <c r="D634" s="30" t="s">
        <v>72</v>
      </c>
      <c r="E634" s="47" t="s">
        <v>166</v>
      </c>
      <c r="F634" s="47" t="s">
        <v>49</v>
      </c>
      <c r="G634" s="13" t="e">
        <f>(C634-VLOOKUP(E634,Riders!$A$2:$C$2000,2,FALSE))/365</f>
        <v>#N/A</v>
      </c>
      <c r="H634" s="47">
        <v>32</v>
      </c>
      <c r="I634">
        <v>5.5880000000000001</v>
      </c>
      <c r="J634" s="106">
        <v>5.8049458676835917</v>
      </c>
      <c r="K634" s="35">
        <f t="shared" si="24"/>
        <v>0.21694586768359159</v>
      </c>
      <c r="L634" s="106">
        <v>11.392945867683592</v>
      </c>
      <c r="M634" s="106">
        <v>63.197000000000003</v>
      </c>
    </row>
    <row r="635" spans="1:13" x14ac:dyDescent="0.45">
      <c r="A635" s="30" t="s">
        <v>127</v>
      </c>
      <c r="B635" s="30">
        <v>2019</v>
      </c>
      <c r="C635" s="49">
        <v>43799</v>
      </c>
      <c r="D635" s="30" t="s">
        <v>72</v>
      </c>
      <c r="E635" s="47" t="s">
        <v>155</v>
      </c>
      <c r="F635" s="47" t="s">
        <v>156</v>
      </c>
      <c r="G635" s="13">
        <f>(C635-VLOOKUP(E635,Riders!$A$2:$C$2000,2,FALSE))/365</f>
        <v>21.109589041095891</v>
      </c>
      <c r="H635" s="47">
        <v>33</v>
      </c>
      <c r="I635">
        <v>5.6</v>
      </c>
      <c r="J635" s="106">
        <v>5.8019668392797765</v>
      </c>
      <c r="K635" s="35">
        <f t="shared" si="24"/>
        <v>0.20196683927977688</v>
      </c>
      <c r="L635" s="106">
        <v>11.401966839279776</v>
      </c>
      <c r="M635" s="106">
        <v>63.146999999999998</v>
      </c>
    </row>
    <row r="636" spans="1:13" x14ac:dyDescent="0.45">
      <c r="A636" s="30" t="s">
        <v>127</v>
      </c>
      <c r="B636" s="30">
        <v>2019</v>
      </c>
      <c r="C636" s="49">
        <v>43799</v>
      </c>
      <c r="D636" s="30" t="s">
        <v>72</v>
      </c>
      <c r="E636" s="47" t="s">
        <v>139</v>
      </c>
      <c r="F636" s="47" t="s">
        <v>61</v>
      </c>
      <c r="G636" s="13">
        <f>(C636-VLOOKUP(E636,Riders!$A$2:$C$2000,2,FALSE))/365</f>
        <v>27.473972602739725</v>
      </c>
      <c r="H636" s="47">
        <v>34</v>
      </c>
      <c r="I636">
        <v>5.5940000000000003</v>
      </c>
      <c r="J636" s="106">
        <v>5.8289506116038146</v>
      </c>
      <c r="K636" s="35">
        <f t="shared" si="24"/>
        <v>0.23495061160381425</v>
      </c>
      <c r="L636" s="106">
        <v>11.422950611603815</v>
      </c>
      <c r="M636" s="106">
        <v>63.030999999999999</v>
      </c>
    </row>
    <row r="637" spans="1:13" x14ac:dyDescent="0.45">
      <c r="A637" s="30" t="s">
        <v>127</v>
      </c>
      <c r="B637" s="30">
        <v>2019</v>
      </c>
      <c r="C637" s="49">
        <v>43799</v>
      </c>
      <c r="D637" s="30" t="s">
        <v>72</v>
      </c>
      <c r="E637" s="47" t="s">
        <v>60</v>
      </c>
      <c r="F637" s="47" t="s">
        <v>61</v>
      </c>
      <c r="G637" s="13">
        <f>(C637-VLOOKUP(E637,Riders!$A$2:$C$2000,2,FALSE))/365</f>
        <v>31.372602739726027</v>
      </c>
      <c r="H637" s="47">
        <v>35</v>
      </c>
      <c r="I637">
        <v>5.6159999999999997</v>
      </c>
      <c r="J637" s="106">
        <v>5.8140228600457213</v>
      </c>
      <c r="K637" s="35">
        <f t="shared" si="24"/>
        <v>0.19802286004572167</v>
      </c>
      <c r="L637" s="106">
        <v>11.430022860045721</v>
      </c>
      <c r="M637" s="106">
        <v>62.991999999999997</v>
      </c>
    </row>
    <row r="638" spans="1:13" x14ac:dyDescent="0.45">
      <c r="A638" s="30" t="s">
        <v>127</v>
      </c>
      <c r="B638" s="30">
        <v>2019</v>
      </c>
      <c r="C638" s="49">
        <v>43799</v>
      </c>
      <c r="D638" s="30" t="s">
        <v>72</v>
      </c>
      <c r="E638" s="47" t="s">
        <v>167</v>
      </c>
      <c r="F638" s="47" t="s">
        <v>59</v>
      </c>
      <c r="G638" s="13">
        <f>(C638-VLOOKUP(E638,Riders!$A$2:$C$2000,2,FALSE))/365</f>
        <v>30.739726027397261</v>
      </c>
      <c r="H638" s="47">
        <v>36</v>
      </c>
      <c r="I638">
        <v>5.6289999999999996</v>
      </c>
      <c r="J638" s="106">
        <v>5.8310410651471507</v>
      </c>
      <c r="K638" s="35">
        <f t="shared" si="24"/>
        <v>0.20204106514715114</v>
      </c>
      <c r="L638" s="106">
        <v>11.46004106514715</v>
      </c>
      <c r="M638" s="106">
        <v>62.826999999999998</v>
      </c>
    </row>
    <row r="639" spans="1:13" x14ac:dyDescent="0.45">
      <c r="A639" s="30" t="s">
        <v>127</v>
      </c>
      <c r="B639" s="30">
        <v>2019</v>
      </c>
      <c r="C639" s="49">
        <v>43799</v>
      </c>
      <c r="D639" s="30" t="s">
        <v>72</v>
      </c>
      <c r="E639" s="47" t="s">
        <v>50</v>
      </c>
      <c r="F639" s="47" t="s">
        <v>51</v>
      </c>
      <c r="G639" s="13">
        <f>(C639-VLOOKUP(E639,Riders!$A$2:$C$2000,2,FALSE))/365</f>
        <v>23.150684931506849</v>
      </c>
      <c r="H639" s="47">
        <v>37</v>
      </c>
      <c r="I639">
        <v>5.641</v>
      </c>
      <c r="J639" s="106">
        <v>5.8219603094999286</v>
      </c>
      <c r="K639" s="35">
        <f t="shared" si="24"/>
        <v>0.18096030949992858</v>
      </c>
      <c r="L639" s="106">
        <v>11.462960309499929</v>
      </c>
      <c r="M639" s="106">
        <v>62.811</v>
      </c>
    </row>
    <row r="640" spans="1:13" x14ac:dyDescent="0.45">
      <c r="A640" s="30" t="s">
        <v>127</v>
      </c>
      <c r="B640" s="30">
        <v>2019</v>
      </c>
      <c r="C640" s="49">
        <v>43799</v>
      </c>
      <c r="D640" s="30" t="s">
        <v>72</v>
      </c>
      <c r="E640" t="s">
        <v>168</v>
      </c>
      <c r="F640" s="47" t="s">
        <v>153</v>
      </c>
      <c r="G640" s="13">
        <f>(C640-VLOOKUP(E640,Riders!$A$2:$C$2000,2,FALSE))/365</f>
        <v>21.5013698630137</v>
      </c>
      <c r="H640" s="47">
        <v>38</v>
      </c>
      <c r="I640">
        <v>5.6319999999999997</v>
      </c>
      <c r="J640" s="106">
        <v>5.8640881366757149</v>
      </c>
      <c r="K640" s="35">
        <f t="shared" si="24"/>
        <v>0.23208813667571526</v>
      </c>
      <c r="L640" s="106">
        <v>11.496088136675715</v>
      </c>
      <c r="M640" s="106">
        <v>62.63</v>
      </c>
    </row>
    <row r="641" spans="1:13" x14ac:dyDescent="0.45">
      <c r="A641" s="30" t="s">
        <v>127</v>
      </c>
      <c r="B641" s="30">
        <v>2019</v>
      </c>
      <c r="C641" s="49">
        <v>43799</v>
      </c>
      <c r="D641" s="30" t="s">
        <v>72</v>
      </c>
      <c r="E641" s="47" t="s">
        <v>157</v>
      </c>
      <c r="F641" s="47" t="s">
        <v>158</v>
      </c>
      <c r="G641" s="13">
        <f>(C641-VLOOKUP(E641,Riders!$A$2:$C$2000,2,FALSE))/365</f>
        <v>22.695890410958903</v>
      </c>
      <c r="H641" s="47">
        <v>39</v>
      </c>
      <c r="I641">
        <v>5.6840000000000002</v>
      </c>
      <c r="J641" s="106">
        <v>5.872054891260734</v>
      </c>
      <c r="K641" s="35">
        <f t="shared" si="24"/>
        <v>0.18805489126073383</v>
      </c>
      <c r="L641" s="106">
        <v>11.556054891260734</v>
      </c>
      <c r="M641" s="106">
        <v>62.305</v>
      </c>
    </row>
    <row r="642" spans="1:13" x14ac:dyDescent="0.45">
      <c r="A642" s="29" t="s">
        <v>102</v>
      </c>
      <c r="B642" s="29">
        <v>2019</v>
      </c>
      <c r="C642" s="52">
        <v>43779</v>
      </c>
      <c r="D642" s="29" t="s">
        <v>72</v>
      </c>
      <c r="E642" s="51" t="s">
        <v>14</v>
      </c>
      <c r="F642" s="51" t="s">
        <v>169</v>
      </c>
      <c r="G642" s="13">
        <f>(C642-VLOOKUP(E642,Riders!$A$2:$C$2000,2,FALSE))/365</f>
        <v>19.854794520547944</v>
      </c>
      <c r="H642" s="51">
        <v>1</v>
      </c>
      <c r="I642">
        <v>5.2640000000000002</v>
      </c>
      <c r="J642" s="106">
        <v>5.4050375639030888</v>
      </c>
      <c r="K642" s="35">
        <f t="shared" si="24"/>
        <v>0.14103756390308853</v>
      </c>
      <c r="L642" s="106">
        <v>10.669037563903089</v>
      </c>
      <c r="M642" s="106">
        <v>67.484999999999999</v>
      </c>
    </row>
    <row r="643" spans="1:13" x14ac:dyDescent="0.45">
      <c r="A643" s="29" t="s">
        <v>102</v>
      </c>
      <c r="B643" s="29">
        <v>2019</v>
      </c>
      <c r="C643" s="52">
        <v>43779</v>
      </c>
      <c r="D643" s="29" t="s">
        <v>72</v>
      </c>
      <c r="E643" s="51" t="s">
        <v>23</v>
      </c>
      <c r="F643" s="51" t="s">
        <v>15</v>
      </c>
      <c r="G643" s="13">
        <f>(C643-VLOOKUP(E643,Riders!$A$2:$C$2000,2,FALSE))/365</f>
        <v>22.161643835616438</v>
      </c>
      <c r="H643" s="51">
        <v>2</v>
      </c>
      <c r="I643">
        <v>5.3150000000000004</v>
      </c>
      <c r="J643" s="106">
        <v>5.4010398279480283</v>
      </c>
      <c r="K643" s="35">
        <f t="shared" si="24"/>
        <v>8.6039827948027892E-2</v>
      </c>
      <c r="L643" s="106">
        <v>10.716039827948029</v>
      </c>
      <c r="M643" s="106">
        <v>67.188999999999993</v>
      </c>
    </row>
    <row r="644" spans="1:13" x14ac:dyDescent="0.45">
      <c r="A644" s="29" t="s">
        <v>102</v>
      </c>
      <c r="B644" s="29">
        <v>2019</v>
      </c>
      <c r="C644" s="52">
        <v>43779</v>
      </c>
      <c r="D644" s="29" t="s">
        <v>72</v>
      </c>
      <c r="E644" s="51" t="s">
        <v>133</v>
      </c>
      <c r="F644" s="51" t="s">
        <v>25</v>
      </c>
      <c r="G644" s="13">
        <f>(C644-VLOOKUP(E644,Riders!$A$2:$C$2000,2,FALSE))/365</f>
        <v>26.794520547945204</v>
      </c>
      <c r="H644" s="51">
        <v>3</v>
      </c>
      <c r="I644">
        <v>5.3419999999999996</v>
      </c>
      <c r="J644" s="106">
        <v>5.4119729955789238</v>
      </c>
      <c r="K644" s="35">
        <f t="shared" si="24"/>
        <v>6.9972995578924113E-2</v>
      </c>
      <c r="L644" s="106">
        <v>10.753972995578923</v>
      </c>
      <c r="M644" s="106">
        <v>66.951999999999998</v>
      </c>
    </row>
    <row r="645" spans="1:13" x14ac:dyDescent="0.45">
      <c r="A645" s="29" t="s">
        <v>102</v>
      </c>
      <c r="B645" s="29">
        <v>2019</v>
      </c>
      <c r="C645" s="52">
        <v>43779</v>
      </c>
      <c r="D645" s="29" t="s">
        <v>72</v>
      </c>
      <c r="E645" s="51" t="s">
        <v>79</v>
      </c>
      <c r="F645" s="51" t="s">
        <v>65</v>
      </c>
      <c r="G645" s="13">
        <f>(C645-VLOOKUP(E645,Riders!$A$2:$C$2000,2,FALSE))/365</f>
        <v>32.520547945205479</v>
      </c>
      <c r="H645" s="51">
        <v>4</v>
      </c>
      <c r="I645">
        <v>5.2990000000000004</v>
      </c>
      <c r="J645" s="106">
        <v>5.4589900488592038</v>
      </c>
      <c r="K645" s="35">
        <f t="shared" si="24"/>
        <v>0.15999004885920343</v>
      </c>
      <c r="L645" s="106">
        <v>10.757990048859204</v>
      </c>
      <c r="M645" s="106">
        <v>66.927000000000007</v>
      </c>
    </row>
    <row r="646" spans="1:13" x14ac:dyDescent="0.45">
      <c r="A646" s="4" t="s">
        <v>102</v>
      </c>
      <c r="B646" s="4">
        <v>2019</v>
      </c>
      <c r="C646" s="5">
        <v>43779</v>
      </c>
      <c r="D646" s="4" t="s">
        <v>72</v>
      </c>
      <c r="E646" s="4" t="s">
        <v>111</v>
      </c>
      <c r="F646" s="4" t="s">
        <v>118</v>
      </c>
      <c r="G646" s="13">
        <f>(C646-VLOOKUP(E646,Riders!$A$2:$C$2000,2,FALSE))/365</f>
        <v>25.057534246575344</v>
      </c>
      <c r="H646" s="51">
        <v>5</v>
      </c>
      <c r="I646" s="3">
        <v>5.3209999999999997</v>
      </c>
      <c r="J646" s="24">
        <v>5.4849432687978403</v>
      </c>
      <c r="K646" s="35">
        <f t="shared" si="24"/>
        <v>0.1639432687978406</v>
      </c>
      <c r="L646" s="24">
        <v>10.80594326879784</v>
      </c>
      <c r="M646" s="24">
        <v>66.63</v>
      </c>
    </row>
    <row r="647" spans="1:13" x14ac:dyDescent="0.45">
      <c r="A647" s="4" t="s">
        <v>102</v>
      </c>
      <c r="B647" s="4">
        <v>2019</v>
      </c>
      <c r="C647" s="5">
        <v>43779</v>
      </c>
      <c r="D647" s="4" t="s">
        <v>72</v>
      </c>
      <c r="E647" s="4" t="s">
        <v>30</v>
      </c>
      <c r="F647" s="4" t="s">
        <v>31</v>
      </c>
      <c r="G647" s="13">
        <f>(C647-VLOOKUP(E647,Riders!$A$2:$C$2000,2,FALSE))/365</f>
        <v>23.567123287671233</v>
      </c>
      <c r="H647" s="51">
        <v>6</v>
      </c>
      <c r="I647" s="3">
        <v>5.3360000000000003</v>
      </c>
      <c r="J647" s="24">
        <v>5.4809826627805656</v>
      </c>
      <c r="K647" s="35">
        <f t="shared" si="24"/>
        <v>0.14498266278056526</v>
      </c>
      <c r="L647" s="24">
        <v>10.816982662780566</v>
      </c>
      <c r="M647" s="24">
        <v>66.561999999999998</v>
      </c>
    </row>
    <row r="648" spans="1:13" x14ac:dyDescent="0.45">
      <c r="A648" s="4" t="s">
        <v>102</v>
      </c>
      <c r="B648" s="4">
        <v>2019</v>
      </c>
      <c r="C648" s="5">
        <v>43779</v>
      </c>
      <c r="D648" s="4" t="s">
        <v>72</v>
      </c>
      <c r="E648" s="4" t="s">
        <v>134</v>
      </c>
      <c r="F648" s="4" t="s">
        <v>38</v>
      </c>
      <c r="G648" s="13">
        <f>(C648-VLOOKUP(E648,Riders!$A$2:$C$2000,2,FALSE))/365</f>
        <v>28.789041095890411</v>
      </c>
      <c r="H648" s="51">
        <v>7</v>
      </c>
      <c r="I648" s="3">
        <v>5.3630000000000004</v>
      </c>
      <c r="J648" s="24">
        <v>5.4650446356062199</v>
      </c>
      <c r="K648" s="35">
        <f t="shared" si="24"/>
        <v>0.10204463560621946</v>
      </c>
      <c r="L648" s="24">
        <v>10.82804463560622</v>
      </c>
      <c r="M648" s="24">
        <v>66.494</v>
      </c>
    </row>
    <row r="649" spans="1:13" x14ac:dyDescent="0.45">
      <c r="A649" s="4" t="s">
        <v>102</v>
      </c>
      <c r="B649" s="4">
        <v>2019</v>
      </c>
      <c r="C649" s="5">
        <v>43779</v>
      </c>
      <c r="D649" s="4" t="s">
        <v>72</v>
      </c>
      <c r="E649" s="4" t="s">
        <v>22</v>
      </c>
      <c r="F649" s="4" t="s">
        <v>169</v>
      </c>
      <c r="G649" s="13">
        <f>(C649-VLOOKUP(E649,Riders!$A$2:$C$2000,2,FALSE))/365</f>
        <v>21.835616438356166</v>
      </c>
      <c r="H649" s="51">
        <v>8</v>
      </c>
      <c r="I649" s="3">
        <v>5.3810000000000002</v>
      </c>
      <c r="J649" s="24">
        <v>5.4700542100583256</v>
      </c>
      <c r="K649" s="35">
        <f t="shared" si="24"/>
        <v>8.9054210058325367E-2</v>
      </c>
      <c r="L649" s="24">
        <v>10.851054210058326</v>
      </c>
      <c r="M649" s="24">
        <v>66.352999999999994</v>
      </c>
    </row>
    <row r="650" spans="1:13" x14ac:dyDescent="0.45">
      <c r="A650" s="4" t="s">
        <v>102</v>
      </c>
      <c r="B650" s="4">
        <v>2019</v>
      </c>
      <c r="C650" s="5">
        <v>43779</v>
      </c>
      <c r="D650" s="4" t="s">
        <v>72</v>
      </c>
      <c r="E650" s="1" t="s">
        <v>34</v>
      </c>
      <c r="F650" s="4" t="s">
        <v>74</v>
      </c>
      <c r="G650" s="13">
        <f>(C650-VLOOKUP(E650,Riders!$A$2:$C$2000,2,FALSE))/365</f>
        <v>32.273972602739725</v>
      </c>
      <c r="H650" s="51">
        <v>9</v>
      </c>
      <c r="I650" s="3">
        <v>5.3579999999999997</v>
      </c>
      <c r="J650" s="24">
        <v>5.5220773694390717</v>
      </c>
      <c r="K650" s="35">
        <f t="shared" si="24"/>
        <v>0.16407736943907203</v>
      </c>
      <c r="L650" s="24">
        <v>10.880077369439071</v>
      </c>
      <c r="M650" s="24">
        <v>66.176000000000002</v>
      </c>
    </row>
    <row r="651" spans="1:13" x14ac:dyDescent="0.45">
      <c r="A651" s="4" t="s">
        <v>102</v>
      </c>
      <c r="B651" s="4">
        <v>2019</v>
      </c>
      <c r="C651" s="5">
        <v>43779</v>
      </c>
      <c r="D651" s="4" t="s">
        <v>72</v>
      </c>
      <c r="E651" s="4" t="s">
        <v>77</v>
      </c>
      <c r="F651" s="4" t="s">
        <v>19</v>
      </c>
      <c r="G651" s="13">
        <f>(C651-VLOOKUP(E651,Riders!$A$2:$C$2000,2,FALSE))/365</f>
        <v>28.5013698630137</v>
      </c>
      <c r="H651" s="51">
        <v>10</v>
      </c>
      <c r="I651" s="3">
        <v>5.3659999999999997</v>
      </c>
      <c r="J651" s="24">
        <v>5.5340075694497006</v>
      </c>
      <c r="K651" s="35">
        <f t="shared" si="24"/>
        <v>0.16800756944970097</v>
      </c>
      <c r="L651" s="24">
        <v>10.9000075694497</v>
      </c>
      <c r="M651" s="24">
        <v>66.055000000000007</v>
      </c>
    </row>
    <row r="652" spans="1:13" x14ac:dyDescent="0.45">
      <c r="A652" s="4" t="s">
        <v>102</v>
      </c>
      <c r="B652" s="4">
        <v>2019</v>
      </c>
      <c r="C652" s="5">
        <v>43779</v>
      </c>
      <c r="D652" s="4" t="s">
        <v>72</v>
      </c>
      <c r="E652" s="4" t="s">
        <v>16</v>
      </c>
      <c r="F652" s="4" t="s">
        <v>17</v>
      </c>
      <c r="G652" s="13">
        <f>(C652-VLOOKUP(E652,Riders!$A$2:$C$2000,2,FALSE))/365</f>
        <v>20.553424657534247</v>
      </c>
      <c r="H652" s="51">
        <v>11</v>
      </c>
      <c r="I652" s="3">
        <v>5.3890000000000002</v>
      </c>
      <c r="J652" s="24">
        <v>5.5169513170450921</v>
      </c>
      <c r="K652" s="35">
        <f t="shared" si="24"/>
        <v>0.12795131704509188</v>
      </c>
      <c r="L652" s="24">
        <v>10.905951317045092</v>
      </c>
      <c r="M652" s="24">
        <v>66.019000000000005</v>
      </c>
    </row>
    <row r="653" spans="1:13" x14ac:dyDescent="0.45">
      <c r="A653" s="4" t="s">
        <v>102</v>
      </c>
      <c r="B653" s="4">
        <v>2019</v>
      </c>
      <c r="C653" s="5">
        <v>43779</v>
      </c>
      <c r="D653" s="4" t="s">
        <v>72</v>
      </c>
      <c r="E653" s="4" t="s">
        <v>20</v>
      </c>
      <c r="F653" s="4" t="s">
        <v>21</v>
      </c>
      <c r="G653" s="13">
        <f>(C653-VLOOKUP(E653,Riders!$A$2:$C$2000,2,FALSE))/365</f>
        <v>24.263013698630136</v>
      </c>
      <c r="H653" s="51">
        <v>12</v>
      </c>
      <c r="I653" s="3">
        <v>5.4329999999999998</v>
      </c>
      <c r="J653" s="24">
        <v>5.5210689802066071</v>
      </c>
      <c r="K653" s="35">
        <f t="shared" si="24"/>
        <v>8.806898020660725E-2</v>
      </c>
      <c r="L653" s="24">
        <v>10.954068980206607</v>
      </c>
      <c r="M653" s="24">
        <v>65.728999999999999</v>
      </c>
    </row>
    <row r="654" spans="1:13" x14ac:dyDescent="0.45">
      <c r="A654" s="4" t="s">
        <v>102</v>
      </c>
      <c r="B654" s="4">
        <v>2019</v>
      </c>
      <c r="C654" s="5">
        <v>43779</v>
      </c>
      <c r="D654" s="4" t="s">
        <v>72</v>
      </c>
      <c r="E654" s="4" t="s">
        <v>98</v>
      </c>
      <c r="F654" s="4" t="s">
        <v>67</v>
      </c>
      <c r="G654" s="13">
        <f>(C654-VLOOKUP(E654,Riders!$A$2:$C$2000,2,FALSE))/365</f>
        <v>28.279452054794522</v>
      </c>
      <c r="H654" s="51">
        <v>13</v>
      </c>
      <c r="I654" s="3">
        <v>5.4290000000000003</v>
      </c>
      <c r="J654" s="24">
        <v>5.5879232181656828</v>
      </c>
      <c r="K654" s="35">
        <f t="shared" si="24"/>
        <v>0.15892321816568256</v>
      </c>
      <c r="L654" s="24">
        <v>11.016923218165683</v>
      </c>
      <c r="M654" s="24">
        <v>65.353999999999999</v>
      </c>
    </row>
    <row r="655" spans="1:13" x14ac:dyDescent="0.45">
      <c r="A655" s="4" t="s">
        <v>102</v>
      </c>
      <c r="B655" s="4">
        <v>2019</v>
      </c>
      <c r="C655" s="5">
        <v>43779</v>
      </c>
      <c r="D655" s="4" t="s">
        <v>72</v>
      </c>
      <c r="E655" s="4" t="s">
        <v>24</v>
      </c>
      <c r="F655" s="4" t="s">
        <v>151</v>
      </c>
      <c r="G655" s="13">
        <f>(C655-VLOOKUP(E655,Riders!$A$2:$C$2000,2,FALSE))/365</f>
        <v>21.197260273972603</v>
      </c>
      <c r="H655" s="51">
        <v>14</v>
      </c>
      <c r="I655" s="3">
        <v>5.4359999999999999</v>
      </c>
      <c r="J655" s="24">
        <v>5.5839583690461616</v>
      </c>
      <c r="K655" s="35">
        <f t="shared" si="24"/>
        <v>0.14795836904616166</v>
      </c>
      <c r="L655" s="24">
        <v>11.019958369046162</v>
      </c>
      <c r="M655" s="24">
        <v>65.335999999999999</v>
      </c>
    </row>
    <row r="656" spans="1:13" x14ac:dyDescent="0.45">
      <c r="A656" s="4" t="s">
        <v>102</v>
      </c>
      <c r="B656" s="4">
        <v>2019</v>
      </c>
      <c r="C656" s="5">
        <v>43779</v>
      </c>
      <c r="D656" s="4" t="s">
        <v>72</v>
      </c>
      <c r="E656" s="4" t="s">
        <v>119</v>
      </c>
      <c r="F656" s="4" t="s">
        <v>120</v>
      </c>
      <c r="G656" s="13" t="e">
        <f>(C656-VLOOKUP(E656,Riders!$A$2:$C$2000,2,FALSE))/365</f>
        <v>#N/A</v>
      </c>
      <c r="H656" s="51">
        <v>15</v>
      </c>
      <c r="I656" s="3">
        <v>5.4580000000000002</v>
      </c>
      <c r="J656" s="24">
        <v>5.576990114488023</v>
      </c>
      <c r="K656" s="35">
        <f t="shared" si="24"/>
        <v>0.11899011448802277</v>
      </c>
      <c r="L656" s="24">
        <v>11.034990114488023</v>
      </c>
      <c r="M656" s="24">
        <v>65.247</v>
      </c>
    </row>
    <row r="657" spans="1:13" x14ac:dyDescent="0.45">
      <c r="A657" s="4" t="s">
        <v>102</v>
      </c>
      <c r="B657" s="4">
        <v>2019</v>
      </c>
      <c r="C657" s="5">
        <v>43779</v>
      </c>
      <c r="D657" s="4" t="s">
        <v>72</v>
      </c>
      <c r="E657" s="4" t="s">
        <v>161</v>
      </c>
      <c r="F657" s="4" t="s">
        <v>36</v>
      </c>
      <c r="G657" s="13">
        <f>(C657-VLOOKUP(E657,Riders!$A$2:$C$2000,2,FALSE))/365</f>
        <v>25.789041095890411</v>
      </c>
      <c r="H657" s="51">
        <v>16</v>
      </c>
      <c r="I657" s="3">
        <v>5.4740000000000002</v>
      </c>
      <c r="J657" s="24">
        <v>5.5910069156293236</v>
      </c>
      <c r="K657" s="35">
        <f t="shared" si="24"/>
        <v>0.11700691562932342</v>
      </c>
      <c r="L657" s="24">
        <v>11.065006915629324</v>
      </c>
      <c r="M657" s="24">
        <v>65.069999999999993</v>
      </c>
    </row>
    <row r="658" spans="1:13" x14ac:dyDescent="0.45">
      <c r="A658" s="4" t="s">
        <v>102</v>
      </c>
      <c r="B658" s="4">
        <v>2019</v>
      </c>
      <c r="C658" s="5">
        <v>43779</v>
      </c>
      <c r="D658" s="4" t="s">
        <v>72</v>
      </c>
      <c r="E658" s="4" t="s">
        <v>100</v>
      </c>
      <c r="F658" s="4" t="s">
        <v>47</v>
      </c>
      <c r="G658" s="13">
        <f>(C658-VLOOKUP(E658,Riders!$A$2:$C$2000,2,FALSE))/365</f>
        <v>25.742465753424657</v>
      </c>
      <c r="H658" s="51">
        <v>17</v>
      </c>
      <c r="I658" s="3">
        <v>5.49</v>
      </c>
      <c r="J658" s="24">
        <v>5.6029652112285451</v>
      </c>
      <c r="K658" s="35">
        <f t="shared" si="24"/>
        <v>0.11296521122854486</v>
      </c>
      <c r="L658" s="24">
        <v>11.092965211228545</v>
      </c>
      <c r="M658" s="24">
        <v>64.906000000000006</v>
      </c>
    </row>
    <row r="659" spans="1:13" x14ac:dyDescent="0.45">
      <c r="A659" s="4" t="s">
        <v>102</v>
      </c>
      <c r="B659" s="4">
        <v>2019</v>
      </c>
      <c r="C659" s="5">
        <v>43779</v>
      </c>
      <c r="D659" s="4" t="s">
        <v>72</v>
      </c>
      <c r="E659" s="4" t="s">
        <v>75</v>
      </c>
      <c r="F659" s="4" t="s">
        <v>152</v>
      </c>
      <c r="G659" s="13">
        <f>(C659-VLOOKUP(E659,Riders!$A$2:$C$2000,2,FALSE))/365</f>
        <v>20.671232876712327</v>
      </c>
      <c r="H659" s="51">
        <v>18</v>
      </c>
      <c r="I659" s="3">
        <v>5.4820000000000002</v>
      </c>
      <c r="J659" s="24">
        <v>5.633056269972367</v>
      </c>
      <c r="K659" s="35">
        <f t="shared" si="24"/>
        <v>0.15105626997236676</v>
      </c>
      <c r="L659" s="24">
        <v>11.115056269972367</v>
      </c>
      <c r="M659" s="24">
        <v>64.777000000000001</v>
      </c>
    </row>
    <row r="660" spans="1:13" x14ac:dyDescent="0.45">
      <c r="A660" s="4" t="s">
        <v>102</v>
      </c>
      <c r="B660" s="4">
        <v>2019</v>
      </c>
      <c r="C660" s="5">
        <v>43779</v>
      </c>
      <c r="D660" s="4" t="s">
        <v>72</v>
      </c>
      <c r="E660" s="4" t="s">
        <v>82</v>
      </c>
      <c r="F660" s="4" t="s">
        <v>67</v>
      </c>
      <c r="G660" s="13">
        <f>(C660-VLOOKUP(E660,Riders!$A$2:$C$2000,2,FALSE))/365</f>
        <v>27.197260273972603</v>
      </c>
      <c r="H660" s="51">
        <v>19</v>
      </c>
      <c r="I660" s="3">
        <v>5.4969999999999999</v>
      </c>
      <c r="J660" s="24">
        <v>5.6199440755952192</v>
      </c>
      <c r="K660" s="35">
        <f t="shared" si="24"/>
        <v>0.12294407559521936</v>
      </c>
      <c r="L660" s="24">
        <v>11.116944075595219</v>
      </c>
      <c r="M660" s="24">
        <v>64.766000000000005</v>
      </c>
    </row>
    <row r="661" spans="1:13" x14ac:dyDescent="0.45">
      <c r="A661" s="4" t="s">
        <v>102</v>
      </c>
      <c r="B661" s="4">
        <v>2019</v>
      </c>
      <c r="C661" s="5">
        <v>43779</v>
      </c>
      <c r="D661" s="4" t="s">
        <v>72</v>
      </c>
      <c r="E661" s="4" t="s">
        <v>121</v>
      </c>
      <c r="F661" s="4" t="s">
        <v>120</v>
      </c>
      <c r="G661" s="13">
        <f>(C661-VLOOKUP(E661,Riders!$A$2:$C$2000,2,FALSE))/365</f>
        <v>23.684931506849313</v>
      </c>
      <c r="H661" s="51">
        <v>20</v>
      </c>
      <c r="I661" s="3">
        <v>5.4409999999999998</v>
      </c>
      <c r="J661" s="24">
        <v>5.6929632269936752</v>
      </c>
      <c r="K661" s="35">
        <f t="shared" si="24"/>
        <v>0.25196322699367535</v>
      </c>
      <c r="L661" s="24">
        <v>11.133963226993675</v>
      </c>
      <c r="M661" s="24">
        <v>64.667000000000002</v>
      </c>
    </row>
    <row r="662" spans="1:13" x14ac:dyDescent="0.45">
      <c r="A662" s="4" t="s">
        <v>102</v>
      </c>
      <c r="B662" s="4">
        <v>2019</v>
      </c>
      <c r="C662" s="5">
        <v>43779</v>
      </c>
      <c r="D662" s="4" t="s">
        <v>72</v>
      </c>
      <c r="E662" s="4" t="s">
        <v>144</v>
      </c>
      <c r="F662" s="4" t="s">
        <v>145</v>
      </c>
      <c r="G662" s="13">
        <f>(C662-VLOOKUP(E662,Riders!$A$2:$C$2000,2,FALSE))/365</f>
        <v>21.564383561643837</v>
      </c>
      <c r="H662" s="51">
        <v>21</v>
      </c>
      <c r="I662" s="3">
        <v>5.4930000000000003</v>
      </c>
      <c r="J662" s="24">
        <v>5.6540638324224748</v>
      </c>
      <c r="K662" s="35">
        <f t="shared" si="24"/>
        <v>0.16106383242247446</v>
      </c>
      <c r="L662" s="24">
        <v>11.147063832422475</v>
      </c>
      <c r="M662" s="24">
        <v>64.590999999999994</v>
      </c>
    </row>
    <row r="663" spans="1:13" x14ac:dyDescent="0.45">
      <c r="A663" s="4" t="s">
        <v>102</v>
      </c>
      <c r="B663" s="4">
        <v>2019</v>
      </c>
      <c r="C663" s="5">
        <v>43779</v>
      </c>
      <c r="D663" s="4" t="s">
        <v>72</v>
      </c>
      <c r="E663" s="4" t="s">
        <v>129</v>
      </c>
      <c r="F663" s="4" t="s">
        <v>153</v>
      </c>
      <c r="G663" s="13">
        <f>(C663-VLOOKUP(E663,Riders!$A$2:$C$2000,2,FALSE))/365</f>
        <v>29.326027397260273</v>
      </c>
      <c r="H663" s="51">
        <v>22</v>
      </c>
      <c r="I663" s="3">
        <v>5.4889999999999999</v>
      </c>
      <c r="J663" s="24">
        <v>5.6850513695972689</v>
      </c>
      <c r="K663" s="35">
        <f t="shared" si="24"/>
        <v>0.19605136959726899</v>
      </c>
      <c r="L663" s="24">
        <v>11.174051369597269</v>
      </c>
      <c r="M663" s="24">
        <v>64.435000000000002</v>
      </c>
    </row>
    <row r="664" spans="1:13" x14ac:dyDescent="0.45">
      <c r="A664" s="4" t="s">
        <v>102</v>
      </c>
      <c r="B664" s="4">
        <v>2019</v>
      </c>
      <c r="C664" s="5">
        <v>43779</v>
      </c>
      <c r="D664" s="4" t="s">
        <v>72</v>
      </c>
      <c r="E664" s="4" t="s">
        <v>52</v>
      </c>
      <c r="F664" s="4" t="s">
        <v>53</v>
      </c>
      <c r="G664" s="13">
        <f>(C664-VLOOKUP(E664,Riders!$A$2:$C$2000,2,FALSE))/365</f>
        <v>22.668493150684931</v>
      </c>
      <c r="H664" s="51">
        <v>23</v>
      </c>
      <c r="I664" s="3">
        <v>5.4930000000000003</v>
      </c>
      <c r="J664" s="24">
        <v>5.6819185162191506</v>
      </c>
      <c r="K664" s="35">
        <f t="shared" si="24"/>
        <v>0.18891851621915023</v>
      </c>
      <c r="L664" s="24">
        <v>11.174918516219151</v>
      </c>
      <c r="M664" s="24">
        <v>64.430000000000007</v>
      </c>
    </row>
    <row r="665" spans="1:13" x14ac:dyDescent="0.45">
      <c r="A665" s="4" t="s">
        <v>102</v>
      </c>
      <c r="B665" s="4">
        <v>2019</v>
      </c>
      <c r="C665" s="5">
        <v>43779</v>
      </c>
      <c r="D665" s="4" t="s">
        <v>72</v>
      </c>
      <c r="E665" s="4" t="s">
        <v>39</v>
      </c>
      <c r="F665" s="4" t="s">
        <v>40</v>
      </c>
      <c r="G665" s="13">
        <f>(C665-VLOOKUP(E665,Riders!$A$2:$C$2000,2,FALSE))/365</f>
        <v>25.24931506849315</v>
      </c>
      <c r="H665" s="51">
        <v>24</v>
      </c>
      <c r="I665" s="3">
        <v>5.5339999999999998</v>
      </c>
      <c r="J665" s="24">
        <v>5.6699587320853366</v>
      </c>
      <c r="K665" s="35">
        <f t="shared" si="24"/>
        <v>0.13595873208533682</v>
      </c>
      <c r="L665" s="24">
        <v>11.203958732085336</v>
      </c>
      <c r="M665" s="24">
        <v>64.263000000000005</v>
      </c>
    </row>
    <row r="666" spans="1:13" x14ac:dyDescent="0.45">
      <c r="A666" s="4" t="s">
        <v>102</v>
      </c>
      <c r="B666" s="4">
        <v>2019</v>
      </c>
      <c r="C666" s="5">
        <v>43779</v>
      </c>
      <c r="D666" s="4" t="s">
        <v>72</v>
      </c>
      <c r="E666" s="3" t="s">
        <v>384</v>
      </c>
      <c r="F666" s="4" t="s">
        <v>19</v>
      </c>
      <c r="G666" s="13">
        <f>(C666-VLOOKUP(E666,Riders!$A$2:$C$2000,2,FALSE))/365</f>
        <v>20.18082191780822</v>
      </c>
      <c r="H666" s="51">
        <v>25</v>
      </c>
      <c r="I666" s="3">
        <v>5.5720000000000001</v>
      </c>
      <c r="J666" s="24">
        <v>5.6829240292628027</v>
      </c>
      <c r="K666" s="35">
        <f t="shared" si="24"/>
        <v>0.11092402926280265</v>
      </c>
      <c r="L666" s="24">
        <v>11.254924029262803</v>
      </c>
      <c r="M666" s="24">
        <v>63.972000000000001</v>
      </c>
    </row>
    <row r="667" spans="1:13" x14ac:dyDescent="0.45">
      <c r="A667" s="4" t="s">
        <v>102</v>
      </c>
      <c r="B667" s="4">
        <v>2019</v>
      </c>
      <c r="C667" s="5">
        <v>43779</v>
      </c>
      <c r="D667" s="4" t="s">
        <v>72</v>
      </c>
      <c r="E667" s="4" t="s">
        <v>94</v>
      </c>
      <c r="F667" s="4" t="s">
        <v>152</v>
      </c>
      <c r="G667" s="13">
        <f>(C667-VLOOKUP(E667,Riders!$A$2:$C$2000,2,FALSE))/365</f>
        <v>22.032876712328768</v>
      </c>
      <c r="H667" s="51">
        <v>26</v>
      </c>
      <c r="I667" s="3">
        <v>5.5430000000000001</v>
      </c>
      <c r="J667" s="24">
        <v>5.7149157219920257</v>
      </c>
      <c r="K667" s="35">
        <f t="shared" si="24"/>
        <v>0.17191572199202554</v>
      </c>
      <c r="L667" s="24">
        <v>11.257915721992026</v>
      </c>
      <c r="M667" s="24">
        <v>63.954999999999998</v>
      </c>
    </row>
    <row r="668" spans="1:13" x14ac:dyDescent="0.45">
      <c r="A668" s="4" t="s">
        <v>102</v>
      </c>
      <c r="B668" s="4">
        <v>2019</v>
      </c>
      <c r="C668" s="5">
        <v>43779</v>
      </c>
      <c r="D668" s="4" t="s">
        <v>72</v>
      </c>
      <c r="E668" s="4" t="s">
        <v>146</v>
      </c>
      <c r="F668" s="4" t="s">
        <v>56</v>
      </c>
      <c r="G668" s="13">
        <f>(C668-VLOOKUP(E668,Riders!$A$2:$C$2000,2,FALSE))/365</f>
        <v>29.605479452054794</v>
      </c>
      <c r="H668" s="51">
        <v>27</v>
      </c>
      <c r="I668" s="3">
        <v>5.5890000000000004</v>
      </c>
      <c r="J668" s="24">
        <v>5.7579812302018816</v>
      </c>
      <c r="K668" s="35">
        <f t="shared" si="24"/>
        <v>0.16898123020188116</v>
      </c>
      <c r="L668" s="24">
        <v>11.346981230201882</v>
      </c>
      <c r="M668" s="24">
        <v>63.453000000000003</v>
      </c>
    </row>
    <row r="669" spans="1:13" x14ac:dyDescent="0.45">
      <c r="A669" s="4" t="s">
        <v>102</v>
      </c>
      <c r="B669" s="4">
        <v>2019</v>
      </c>
      <c r="C669" s="5">
        <v>43779</v>
      </c>
      <c r="D669" s="4" t="s">
        <v>72</v>
      </c>
      <c r="E669" s="4" t="s">
        <v>166</v>
      </c>
      <c r="F669" s="4" t="s">
        <v>49</v>
      </c>
      <c r="G669" s="13" t="e">
        <f>(C669-VLOOKUP(E669,Riders!$A$2:$C$2000,2,FALSE))/365</f>
        <v>#N/A</v>
      </c>
      <c r="H669" s="51">
        <v>28</v>
      </c>
      <c r="I669" s="3">
        <v>5.5789999999999997</v>
      </c>
      <c r="J669" s="24">
        <v>5.7679812302018822</v>
      </c>
      <c r="K669" s="35">
        <f t="shared" si="24"/>
        <v>0.18898123020188251</v>
      </c>
      <c r="L669" s="24">
        <v>11.346981230201882</v>
      </c>
      <c r="M669" s="24">
        <v>63.453000000000003</v>
      </c>
    </row>
    <row r="670" spans="1:13" x14ac:dyDescent="0.45">
      <c r="A670" s="4" t="s">
        <v>102</v>
      </c>
      <c r="B670" s="4">
        <v>2019</v>
      </c>
      <c r="C670" s="5">
        <v>43779</v>
      </c>
      <c r="D670" s="4" t="s">
        <v>72</v>
      </c>
      <c r="E670" s="4" t="s">
        <v>116</v>
      </c>
      <c r="F670" s="4" t="s">
        <v>21</v>
      </c>
      <c r="G670" s="13">
        <f>(C670-VLOOKUP(E670,Riders!$A$2:$C$2000,2,FALSE))/365</f>
        <v>28.632876712328766</v>
      </c>
      <c r="H670" s="51">
        <v>29</v>
      </c>
      <c r="I670" s="3">
        <v>5.5910000000000002</v>
      </c>
      <c r="J670" s="24">
        <v>5.80104455555204</v>
      </c>
      <c r="K670" s="35">
        <f t="shared" si="24"/>
        <v>0.21004455555203982</v>
      </c>
      <c r="L670" s="24">
        <v>11.39204455555204</v>
      </c>
      <c r="M670" s="24">
        <v>63.201999999999998</v>
      </c>
    </row>
    <row r="671" spans="1:13" x14ac:dyDescent="0.45">
      <c r="A671" s="4" t="s">
        <v>102</v>
      </c>
      <c r="B671" s="4">
        <v>2019</v>
      </c>
      <c r="C671" s="5">
        <v>43779</v>
      </c>
      <c r="D671" s="4" t="s">
        <v>72</v>
      </c>
      <c r="E671" s="4" t="s">
        <v>141</v>
      </c>
      <c r="F671" s="4" t="s">
        <v>142</v>
      </c>
      <c r="G671" s="13">
        <f>(C671-VLOOKUP(E671,Riders!$A$2:$C$2000,2,FALSE))/365</f>
        <v>31.956164383561642</v>
      </c>
      <c r="H671" s="51">
        <v>30</v>
      </c>
      <c r="I671" s="3">
        <v>5.6040000000000001</v>
      </c>
      <c r="J671" s="24">
        <v>5.8059171196298118</v>
      </c>
      <c r="K671" s="35">
        <f t="shared" si="24"/>
        <v>0.20191711962981174</v>
      </c>
      <c r="L671" s="24">
        <v>11.409917119629812</v>
      </c>
      <c r="M671" s="24">
        <v>63.103000000000002</v>
      </c>
    </row>
    <row r="672" spans="1:13" x14ac:dyDescent="0.45">
      <c r="A672" s="4" t="s">
        <v>102</v>
      </c>
      <c r="B672" s="4">
        <v>2019</v>
      </c>
      <c r="C672" s="5">
        <v>43779</v>
      </c>
      <c r="D672" s="4" t="s">
        <v>72</v>
      </c>
      <c r="E672" s="4" t="s">
        <v>60</v>
      </c>
      <c r="F672" s="4" t="s">
        <v>61</v>
      </c>
      <c r="G672" s="13">
        <f>(C672-VLOOKUP(E672,Riders!$A$2:$C$2000,2,FALSE))/365</f>
        <v>31.317808219178083</v>
      </c>
      <c r="H672" s="51">
        <v>31</v>
      </c>
      <c r="I672" s="3">
        <v>5.5720000000000001</v>
      </c>
      <c r="J672" s="24">
        <v>5.8390021078656664</v>
      </c>
      <c r="K672" s="35">
        <f t="shared" si="24"/>
        <v>0.26700210786566636</v>
      </c>
      <c r="L672" s="24">
        <v>11.411002107865666</v>
      </c>
      <c r="M672" s="24">
        <v>63.097000000000001</v>
      </c>
    </row>
    <row r="673" spans="1:13" x14ac:dyDescent="0.45">
      <c r="A673" s="4" t="s">
        <v>102</v>
      </c>
      <c r="B673" s="4">
        <v>2019</v>
      </c>
      <c r="C673" s="5">
        <v>43779</v>
      </c>
      <c r="D673" s="4" t="s">
        <v>72</v>
      </c>
      <c r="E673" s="4" t="s">
        <v>147</v>
      </c>
      <c r="F673" s="4" t="s">
        <v>31</v>
      </c>
      <c r="G673" s="13">
        <f>(C673-VLOOKUP(E673,Riders!$A$2:$C$2000,2,FALSE))/365</f>
        <v>31.339726027397262</v>
      </c>
      <c r="H673" s="51">
        <v>32</v>
      </c>
      <c r="I673" s="3">
        <v>5.625</v>
      </c>
      <c r="J673" s="24">
        <v>5.839055409601146</v>
      </c>
      <c r="K673" s="35">
        <f t="shared" si="24"/>
        <v>0.214055409601146</v>
      </c>
      <c r="L673" s="24">
        <v>11.464055409601146</v>
      </c>
      <c r="M673" s="24">
        <v>62.805</v>
      </c>
    </row>
    <row r="674" spans="1:13" x14ac:dyDescent="0.45">
      <c r="A674" s="4" t="s">
        <v>102</v>
      </c>
      <c r="B674" s="4">
        <v>2019</v>
      </c>
      <c r="C674" s="5">
        <v>43779</v>
      </c>
      <c r="D674" s="4" t="s">
        <v>72</v>
      </c>
      <c r="E674" s="4" t="s">
        <v>155</v>
      </c>
      <c r="F674" s="4" t="s">
        <v>156</v>
      </c>
      <c r="G674" s="13">
        <f>(C674-VLOOKUP(E674,Riders!$A$2:$C$2000,2,FALSE))/365</f>
        <v>21.054794520547944</v>
      </c>
      <c r="H674" s="51">
        <v>33</v>
      </c>
      <c r="I674" s="3">
        <v>5.6470000000000002</v>
      </c>
      <c r="J674" s="24">
        <v>5.8549649190069974</v>
      </c>
      <c r="K674" s="35">
        <f t="shared" si="24"/>
        <v>0.20796491900699721</v>
      </c>
      <c r="L674" s="24">
        <v>11.501964919006998</v>
      </c>
      <c r="M674" s="24">
        <v>62.597999999999999</v>
      </c>
    </row>
    <row r="675" spans="1:13" x14ac:dyDescent="0.45">
      <c r="A675" s="4" t="s">
        <v>102</v>
      </c>
      <c r="B675" s="4">
        <v>2019</v>
      </c>
      <c r="C675" s="5">
        <v>43779</v>
      </c>
      <c r="D675" s="4" t="s">
        <v>72</v>
      </c>
      <c r="E675" s="4" t="s">
        <v>139</v>
      </c>
      <c r="F675" s="4" t="s">
        <v>61</v>
      </c>
      <c r="G675" s="13">
        <f>(C675-VLOOKUP(E675,Riders!$A$2:$C$2000,2,FALSE))/365</f>
        <v>27.419178082191781</v>
      </c>
      <c r="H675" s="51">
        <v>34</v>
      </c>
      <c r="I675" s="3">
        <v>5.6210000000000004</v>
      </c>
      <c r="J675" s="24">
        <v>5.8829864508604004</v>
      </c>
      <c r="K675" s="35">
        <f t="shared" si="24"/>
        <v>0.26198645086039996</v>
      </c>
      <c r="L675" s="24">
        <v>11.503986450860401</v>
      </c>
      <c r="M675" s="24">
        <v>62.587000000000003</v>
      </c>
    </row>
    <row r="676" spans="1:13" x14ac:dyDescent="0.45">
      <c r="A676" s="4" t="s">
        <v>102</v>
      </c>
      <c r="B676" s="4">
        <v>2019</v>
      </c>
      <c r="C676" s="5">
        <v>43779</v>
      </c>
      <c r="D676" s="4" t="s">
        <v>72</v>
      </c>
      <c r="E676" s="4" t="s">
        <v>99</v>
      </c>
      <c r="F676" s="4" t="s">
        <v>47</v>
      </c>
      <c r="G676" s="13">
        <f>(C676-VLOOKUP(E676,Riders!$A$2:$C$2000,2,FALSE))/365</f>
        <v>22.734246575342464</v>
      </c>
      <c r="H676" s="51">
        <v>35</v>
      </c>
      <c r="I676" s="3">
        <v>5.6660000000000004</v>
      </c>
      <c r="J676" s="24">
        <v>5.8639618870704293</v>
      </c>
      <c r="K676" s="35">
        <f t="shared" si="24"/>
        <v>0.19796188707042894</v>
      </c>
      <c r="L676" s="24">
        <v>11.52996188707043</v>
      </c>
      <c r="M676" s="24">
        <v>62.445999999999998</v>
      </c>
    </row>
    <row r="677" spans="1:13" x14ac:dyDescent="0.45">
      <c r="A677" s="4" t="s">
        <v>102</v>
      </c>
      <c r="B677" s="4">
        <v>2019</v>
      </c>
      <c r="C677" s="5">
        <v>43779</v>
      </c>
      <c r="D677" s="4" t="s">
        <v>72</v>
      </c>
      <c r="E677" s="51" t="s">
        <v>140</v>
      </c>
      <c r="F677" s="4" t="s">
        <v>118</v>
      </c>
      <c r="G677" s="13">
        <f>(C677-VLOOKUP(E677,Riders!$A$2:$C$2000,2,FALSE))/365</f>
        <v>24.109589041095891</v>
      </c>
      <c r="H677" s="51">
        <v>36</v>
      </c>
      <c r="I677" s="3">
        <v>5.6980000000000004</v>
      </c>
      <c r="J677" s="24">
        <v>5.836025374855824</v>
      </c>
      <c r="K677" s="35">
        <f t="shared" si="24"/>
        <v>0.13802537485582356</v>
      </c>
      <c r="L677" s="24">
        <v>11.534025374855824</v>
      </c>
      <c r="M677" s="24">
        <v>62.423999999999999</v>
      </c>
    </row>
    <row r="678" spans="1:13" x14ac:dyDescent="0.45">
      <c r="A678" s="4" t="s">
        <v>102</v>
      </c>
      <c r="B678" s="4">
        <v>2019</v>
      </c>
      <c r="C678" s="5">
        <v>43779</v>
      </c>
      <c r="D678" s="4" t="s">
        <v>72</v>
      </c>
      <c r="E678" s="4" t="s">
        <v>157</v>
      </c>
      <c r="F678" s="4" t="s">
        <v>158</v>
      </c>
      <c r="G678" s="13">
        <f>(C678-VLOOKUP(E678,Riders!$A$2:$C$2000,2,FALSE))/365</f>
        <v>22.641095890410959</v>
      </c>
      <c r="H678" s="51">
        <v>37</v>
      </c>
      <c r="I678" s="3">
        <v>5.7110000000000003</v>
      </c>
      <c r="J678" s="24">
        <v>5.864004421008632</v>
      </c>
      <c r="K678" s="35">
        <f t="shared" si="24"/>
        <v>0.15300442100863165</v>
      </c>
      <c r="L678" s="24">
        <v>11.575004421008632</v>
      </c>
      <c r="M678" s="24">
        <v>62.203000000000003</v>
      </c>
    </row>
    <row r="679" spans="1:13" x14ac:dyDescent="0.45">
      <c r="A679" s="4" t="s">
        <v>102</v>
      </c>
      <c r="B679" s="4">
        <v>2019</v>
      </c>
      <c r="C679" s="5">
        <v>43779</v>
      </c>
      <c r="D679" s="4" t="s">
        <v>72</v>
      </c>
      <c r="E679" s="3" t="s">
        <v>168</v>
      </c>
      <c r="F679" s="4" t="s">
        <v>153</v>
      </c>
      <c r="G679" s="13">
        <f>(C679-VLOOKUP(E679,Riders!$A$2:$C$2000,2,FALSE))/365</f>
        <v>21.446575342465753</v>
      </c>
      <c r="H679" s="51">
        <v>38</v>
      </c>
      <c r="I679" s="3">
        <v>5.6689999999999996</v>
      </c>
      <c r="J679" s="24">
        <v>5.9209103391658493</v>
      </c>
      <c r="K679" s="35">
        <f t="shared" si="24"/>
        <v>0.25191033916584971</v>
      </c>
      <c r="L679" s="24">
        <v>11.589910339165849</v>
      </c>
      <c r="M679" s="24">
        <v>62.122999999999998</v>
      </c>
    </row>
    <row r="680" spans="1:13" x14ac:dyDescent="0.45">
      <c r="A680" s="4" t="s">
        <v>102</v>
      </c>
      <c r="B680" s="4">
        <v>2019</v>
      </c>
      <c r="C680" s="5">
        <v>43779</v>
      </c>
      <c r="D680" s="4" t="s">
        <v>72</v>
      </c>
      <c r="E680" s="4" t="s">
        <v>50</v>
      </c>
      <c r="F680" s="4" t="s">
        <v>51</v>
      </c>
      <c r="G680" s="13">
        <f>(C680-VLOOKUP(E680,Riders!$A$2:$C$2000,2,FALSE))/365</f>
        <v>23.095890410958905</v>
      </c>
      <c r="H680" s="51">
        <v>39</v>
      </c>
      <c r="I680" s="3">
        <v>5.718</v>
      </c>
      <c r="J680" s="24">
        <v>5.8939667768728317</v>
      </c>
      <c r="K680" s="35">
        <f t="shared" si="24"/>
        <v>0.17596677687283169</v>
      </c>
      <c r="L680" s="24">
        <v>11.611966776872832</v>
      </c>
      <c r="M680" s="24">
        <v>62.005000000000003</v>
      </c>
    </row>
    <row r="681" spans="1:13" x14ac:dyDescent="0.45">
      <c r="A681" s="4" t="s">
        <v>102</v>
      </c>
      <c r="B681" s="4">
        <v>2019</v>
      </c>
      <c r="C681" s="5">
        <v>43779</v>
      </c>
      <c r="D681" s="4" t="s">
        <v>72</v>
      </c>
      <c r="E681" s="4" t="s">
        <v>148</v>
      </c>
      <c r="F681" s="4" t="s">
        <v>63</v>
      </c>
      <c r="G681" s="13" t="e">
        <f>(C681-VLOOKUP(E681,Riders!$A$2:$C$2000,2,FALSE))/365</f>
        <v>#N/A</v>
      </c>
      <c r="H681" s="51">
        <v>40</v>
      </c>
      <c r="I681" s="3">
        <v>5.726</v>
      </c>
      <c r="J681" s="24">
        <v>5.9239199068006405</v>
      </c>
      <c r="K681" s="35">
        <f t="shared" ref="K681:K744" si="25">J681-I681</f>
        <v>0.19791990680064053</v>
      </c>
      <c r="L681" s="24">
        <v>11.64991990680064</v>
      </c>
      <c r="M681" s="24">
        <v>61.802999999999997</v>
      </c>
    </row>
    <row r="682" spans="1:13" x14ac:dyDescent="0.45">
      <c r="A682" s="4" t="s">
        <v>102</v>
      </c>
      <c r="B682" s="4">
        <v>2019</v>
      </c>
      <c r="C682" s="5">
        <v>43779</v>
      </c>
      <c r="D682" s="4" t="s">
        <v>72</v>
      </c>
      <c r="E682" s="4" t="s">
        <v>58</v>
      </c>
      <c r="F682" s="4" t="s">
        <v>59</v>
      </c>
      <c r="G682" s="13">
        <f>(C682-VLOOKUP(E682,Riders!$A$2:$C$2000,2,FALSE))/365</f>
        <v>21.81917808219178</v>
      </c>
      <c r="H682" s="51">
        <v>41</v>
      </c>
      <c r="I682" s="3">
        <v>5.8129999999999997</v>
      </c>
      <c r="J682" s="24">
        <v>6.0160699393760178</v>
      </c>
      <c r="K682" s="35">
        <f t="shared" si="25"/>
        <v>0.20306993937601803</v>
      </c>
      <c r="L682" s="24">
        <v>11.829069939376017</v>
      </c>
      <c r="M682" s="24">
        <v>60.866999999999997</v>
      </c>
    </row>
    <row r="683" spans="1:13" x14ac:dyDescent="0.45">
      <c r="A683" s="1" t="s">
        <v>170</v>
      </c>
      <c r="B683" s="1">
        <v>2019</v>
      </c>
      <c r="C683" s="2">
        <v>43771</v>
      </c>
      <c r="D683" s="1" t="s">
        <v>72</v>
      </c>
      <c r="E683" s="1" t="s">
        <v>14</v>
      </c>
      <c r="F683" s="1" t="s">
        <v>169</v>
      </c>
      <c r="G683" s="13">
        <f>(C683-VLOOKUP(E683,Riders!$A$2:$C$2000,2,FALSE))/365</f>
        <v>19.832876712328765</v>
      </c>
      <c r="H683" s="47">
        <v>1</v>
      </c>
      <c r="I683" s="36">
        <v>5.2240000000000002</v>
      </c>
      <c r="J683" s="112">
        <v>5.3600328105017123</v>
      </c>
      <c r="K683" s="35">
        <f t="shared" si="25"/>
        <v>0.13603281050171212</v>
      </c>
      <c r="L683" s="112">
        <v>10.584032810501713</v>
      </c>
      <c r="M683" s="112">
        <v>68.027000000000001</v>
      </c>
    </row>
    <row r="684" spans="1:13" x14ac:dyDescent="0.45">
      <c r="A684" s="1" t="s">
        <v>170</v>
      </c>
      <c r="B684" s="1">
        <v>2019</v>
      </c>
      <c r="C684" s="2">
        <v>43771</v>
      </c>
      <c r="D684" s="1" t="s">
        <v>72</v>
      </c>
      <c r="E684" s="1" t="s">
        <v>79</v>
      </c>
      <c r="F684" s="1" t="s">
        <v>65</v>
      </c>
      <c r="G684" s="13">
        <f>(C684-VLOOKUP(E684,Riders!$A$2:$C$2000,2,FALSE))/365</f>
        <v>32.4986301369863</v>
      </c>
      <c r="H684" s="47">
        <v>2</v>
      </c>
      <c r="I684" s="36">
        <v>5.2220000000000004</v>
      </c>
      <c r="J684" s="112">
        <v>5.3679483740016751</v>
      </c>
      <c r="K684" s="35">
        <f t="shared" si="25"/>
        <v>0.14594837400167471</v>
      </c>
      <c r="L684" s="112">
        <v>10.589948374001676</v>
      </c>
      <c r="M684" s="112">
        <v>67.989000000000004</v>
      </c>
    </row>
    <row r="685" spans="1:13" x14ac:dyDescent="0.45">
      <c r="A685" s="1" t="s">
        <v>170</v>
      </c>
      <c r="B685" s="1">
        <v>2019</v>
      </c>
      <c r="C685" s="2">
        <v>43771</v>
      </c>
      <c r="D685" s="1" t="s">
        <v>72</v>
      </c>
      <c r="E685" s="1" t="s">
        <v>23</v>
      </c>
      <c r="F685" s="1" t="s">
        <v>15</v>
      </c>
      <c r="G685" s="13">
        <f>(C685-VLOOKUP(E685,Riders!$A$2:$C$2000,2,FALSE))/365</f>
        <v>22.139726027397259</v>
      </c>
      <c r="H685" s="47">
        <v>3</v>
      </c>
      <c r="I685" s="36">
        <v>5.2939999999999996</v>
      </c>
      <c r="J685" s="112">
        <v>5.3660337567735636</v>
      </c>
      <c r="K685" s="35">
        <f t="shared" si="25"/>
        <v>7.203375677356405E-2</v>
      </c>
      <c r="L685" s="112">
        <v>10.660033756773563</v>
      </c>
      <c r="M685" s="112">
        <v>67.542000000000002</v>
      </c>
    </row>
    <row r="686" spans="1:13" x14ac:dyDescent="0.45">
      <c r="A686" s="30" t="s">
        <v>170</v>
      </c>
      <c r="B686" s="30">
        <v>2019</v>
      </c>
      <c r="C686" s="49">
        <v>43771</v>
      </c>
      <c r="D686" s="30" t="s">
        <v>72</v>
      </c>
      <c r="E686" s="47" t="s">
        <v>134</v>
      </c>
      <c r="F686" s="47" t="s">
        <v>38</v>
      </c>
      <c r="G686" s="13">
        <f>(C686-VLOOKUP(E686,Riders!$A$2:$C$2000,2,FALSE))/365</f>
        <v>28.767123287671232</v>
      </c>
      <c r="H686" s="47">
        <v>4</v>
      </c>
      <c r="I686" s="16">
        <v>5.2949999999999999</v>
      </c>
      <c r="J686" s="112">
        <v>5.4070229796215639</v>
      </c>
      <c r="K686" s="35">
        <f t="shared" si="25"/>
        <v>0.11202297962156393</v>
      </c>
      <c r="L686" s="112">
        <v>10.702022979621564</v>
      </c>
      <c r="M686" s="139">
        <v>67.277000000000001</v>
      </c>
    </row>
    <row r="687" spans="1:13" x14ac:dyDescent="0.45">
      <c r="A687" s="30" t="s">
        <v>170</v>
      </c>
      <c r="B687" s="30">
        <v>2019</v>
      </c>
      <c r="C687" s="49">
        <v>43771</v>
      </c>
      <c r="D687" s="30" t="s">
        <v>72</v>
      </c>
      <c r="E687" s="1" t="s">
        <v>133</v>
      </c>
      <c r="F687" s="47" t="s">
        <v>25</v>
      </c>
      <c r="G687" s="13">
        <f>(C687-VLOOKUP(E687,Riders!$A$2:$C$2000,2,FALSE))/365</f>
        <v>26.772602739726029</v>
      </c>
      <c r="H687" s="47">
        <v>5</v>
      </c>
      <c r="I687" s="16">
        <v>5.335</v>
      </c>
      <c r="J687" s="112">
        <v>5.4680248469571486</v>
      </c>
      <c r="K687" s="35">
        <f t="shared" si="25"/>
        <v>0.13302484695714867</v>
      </c>
      <c r="L687" s="112">
        <v>10.803024846957149</v>
      </c>
      <c r="M687" s="139">
        <v>66.647999999999996</v>
      </c>
    </row>
    <row r="688" spans="1:13" x14ac:dyDescent="0.45">
      <c r="A688" s="30" t="s">
        <v>170</v>
      </c>
      <c r="B688" s="30">
        <v>2019</v>
      </c>
      <c r="C688" s="49">
        <v>43771</v>
      </c>
      <c r="D688" s="30" t="s">
        <v>72</v>
      </c>
      <c r="E688" s="47" t="s">
        <v>22</v>
      </c>
      <c r="F688" s="47" t="s">
        <v>169</v>
      </c>
      <c r="G688" s="13">
        <f>(C688-VLOOKUP(E688,Riders!$A$2:$C$2000,2,FALSE))/365</f>
        <v>21.813698630136987</v>
      </c>
      <c r="H688" s="47">
        <v>6</v>
      </c>
      <c r="I688" s="16">
        <v>5.3630000000000004</v>
      </c>
      <c r="J688" s="112">
        <v>5.4419702863317125</v>
      </c>
      <c r="K688" s="35">
        <f t="shared" si="25"/>
        <v>7.8970286331712103E-2</v>
      </c>
      <c r="L688" s="112">
        <v>10.804970286331713</v>
      </c>
      <c r="M688" s="139">
        <v>66.635999999999996</v>
      </c>
    </row>
    <row r="689" spans="1:13" x14ac:dyDescent="0.45">
      <c r="A689" s="30" t="s">
        <v>170</v>
      </c>
      <c r="B689" s="30">
        <v>2019</v>
      </c>
      <c r="C689" s="49">
        <v>43771</v>
      </c>
      <c r="D689" s="30" t="s">
        <v>72</v>
      </c>
      <c r="E689" s="47" t="s">
        <v>16</v>
      </c>
      <c r="F689" s="47" t="s">
        <v>17</v>
      </c>
      <c r="G689" s="13">
        <f>(C689-VLOOKUP(E689,Riders!$A$2:$C$2000,2,FALSE))/365</f>
        <v>20.531506849315068</v>
      </c>
      <c r="H689" s="47">
        <v>7</v>
      </c>
      <c r="I689" s="16">
        <v>5.34</v>
      </c>
      <c r="J689" s="112">
        <v>5.4649702863317131</v>
      </c>
      <c r="K689" s="35">
        <f t="shared" si="25"/>
        <v>0.12497028633171325</v>
      </c>
      <c r="L689" s="112">
        <v>10.804970286331713</v>
      </c>
      <c r="M689" s="139">
        <v>66.635999999999996</v>
      </c>
    </row>
    <row r="690" spans="1:13" x14ac:dyDescent="0.45">
      <c r="A690" s="30" t="s">
        <v>170</v>
      </c>
      <c r="B690" s="30">
        <v>2019</v>
      </c>
      <c r="C690" s="49">
        <v>43771</v>
      </c>
      <c r="D690" s="30" t="s">
        <v>72</v>
      </c>
      <c r="E690" s="47" t="s">
        <v>30</v>
      </c>
      <c r="F690" s="47" t="s">
        <v>31</v>
      </c>
      <c r="G690" s="13">
        <f>(C690-VLOOKUP(E690,Riders!$A$2:$C$2000,2,FALSE))/365</f>
        <v>23.545205479452054</v>
      </c>
      <c r="H690" s="47">
        <v>8</v>
      </c>
      <c r="I690" s="16">
        <v>5.3310000000000004</v>
      </c>
      <c r="J690" s="112">
        <v>5.485007691383248</v>
      </c>
      <c r="K690" s="35">
        <f t="shared" si="25"/>
        <v>0.15400769138324755</v>
      </c>
      <c r="L690" s="112">
        <v>10.816007691383248</v>
      </c>
      <c r="M690" s="139">
        <v>66.567999999999998</v>
      </c>
    </row>
    <row r="691" spans="1:13" x14ac:dyDescent="0.45">
      <c r="A691" s="30" t="s">
        <v>170</v>
      </c>
      <c r="B691" s="30">
        <v>2019</v>
      </c>
      <c r="C691" s="49">
        <v>43771</v>
      </c>
      <c r="D691" s="30" t="s">
        <v>72</v>
      </c>
      <c r="E691" s="47" t="s">
        <v>109</v>
      </c>
      <c r="F691" s="47" t="s">
        <v>118</v>
      </c>
      <c r="G691" s="13">
        <f>(C691-VLOOKUP(E691,Riders!$A$2:$C$2000,2,FALSE))/365</f>
        <v>26.756164383561643</v>
      </c>
      <c r="H691" s="47">
        <v>9</v>
      </c>
      <c r="I691" s="16">
        <v>5.3250000000000002</v>
      </c>
      <c r="J691" s="112">
        <v>5.5020676691729316</v>
      </c>
      <c r="K691" s="35">
        <f t="shared" si="25"/>
        <v>0.17706766917293137</v>
      </c>
      <c r="L691" s="112">
        <v>10.827067669172932</v>
      </c>
      <c r="M691" s="139">
        <v>66.5</v>
      </c>
    </row>
    <row r="692" spans="1:13" x14ac:dyDescent="0.45">
      <c r="A692" s="30" t="s">
        <v>170</v>
      </c>
      <c r="B692" s="30">
        <v>2019</v>
      </c>
      <c r="C692" s="49">
        <v>43771</v>
      </c>
      <c r="D692" s="30" t="s">
        <v>72</v>
      </c>
      <c r="E692" s="47" t="s">
        <v>77</v>
      </c>
      <c r="F692" s="47" t="s">
        <v>19</v>
      </c>
      <c r="G692" s="13">
        <f>(C692-VLOOKUP(E692,Riders!$A$2:$C$2000,2,FALSE))/365</f>
        <v>28.479452054794521</v>
      </c>
      <c r="H692" s="47">
        <v>10</v>
      </c>
      <c r="I692" s="16">
        <v>5.3579999999999997</v>
      </c>
      <c r="J692" s="112">
        <v>5.4729765930561411</v>
      </c>
      <c r="K692" s="35">
        <f t="shared" si="25"/>
        <v>0.1149765930561415</v>
      </c>
      <c r="L692" s="112">
        <v>10.830976593056141</v>
      </c>
      <c r="M692" s="139">
        <v>66.475999999999999</v>
      </c>
    </row>
    <row r="693" spans="1:13" x14ac:dyDescent="0.45">
      <c r="A693" s="30" t="s">
        <v>170</v>
      </c>
      <c r="B693" s="30">
        <v>2019</v>
      </c>
      <c r="C693" s="49">
        <v>43771</v>
      </c>
      <c r="D693" s="30" t="s">
        <v>72</v>
      </c>
      <c r="E693" s="47" t="s">
        <v>34</v>
      </c>
      <c r="F693" s="47" t="s">
        <v>19</v>
      </c>
      <c r="G693" s="13">
        <f>(C693-VLOOKUP(E693,Riders!$A$2:$C$2000,2,FALSE))/365</f>
        <v>32.252054794520546</v>
      </c>
      <c r="H693" s="47">
        <v>11</v>
      </c>
      <c r="I693" s="16">
        <v>5.3849999999999998</v>
      </c>
      <c r="J693" s="112">
        <v>5.4980375767102991</v>
      </c>
      <c r="K693" s="35">
        <f t="shared" si="25"/>
        <v>0.11303757671029935</v>
      </c>
      <c r="L693" s="112">
        <v>10.883037576710299</v>
      </c>
      <c r="M693" s="139">
        <v>66.158000000000001</v>
      </c>
    </row>
    <row r="694" spans="1:13" x14ac:dyDescent="0.45">
      <c r="A694" s="30" t="s">
        <v>170</v>
      </c>
      <c r="B694" s="30">
        <v>2019</v>
      </c>
      <c r="C694" s="49">
        <v>43771</v>
      </c>
      <c r="D694" s="30" t="s">
        <v>72</v>
      </c>
      <c r="E694" s="47" t="s">
        <v>24</v>
      </c>
      <c r="F694" s="47" t="s">
        <v>151</v>
      </c>
      <c r="G694" s="13">
        <f>(C694-VLOOKUP(E694,Riders!$A$2:$C$2000,2,FALSE))/365</f>
        <v>21.175342465753424</v>
      </c>
      <c r="H694" s="47">
        <v>12</v>
      </c>
      <c r="I694" s="16">
        <v>5.3789999999999996</v>
      </c>
      <c r="J694" s="112">
        <v>5.5129278712332095</v>
      </c>
      <c r="K694" s="35">
        <f t="shared" si="25"/>
        <v>0.13392787123320993</v>
      </c>
      <c r="L694" s="112">
        <v>10.891927871233209</v>
      </c>
      <c r="M694" s="139">
        <v>66.103999999999999</v>
      </c>
    </row>
    <row r="695" spans="1:13" x14ac:dyDescent="0.45">
      <c r="A695" s="30" t="s">
        <v>170</v>
      </c>
      <c r="B695" s="30">
        <v>2019</v>
      </c>
      <c r="C695" s="49">
        <v>43771</v>
      </c>
      <c r="D695" s="30" t="s">
        <v>72</v>
      </c>
      <c r="E695" s="47" t="s">
        <v>98</v>
      </c>
      <c r="F695" s="47" t="s">
        <v>67</v>
      </c>
      <c r="G695" s="13">
        <f>(C695-VLOOKUP(E695,Riders!$A$2:$C$2000,2,FALSE))/365</f>
        <v>28.257534246575343</v>
      </c>
      <c r="H695" s="47">
        <v>13</v>
      </c>
      <c r="I695" s="16">
        <v>5.391</v>
      </c>
      <c r="J695" s="112">
        <v>5.5369664875694387</v>
      </c>
      <c r="K695" s="35">
        <f t="shared" si="25"/>
        <v>0.14596648756943864</v>
      </c>
      <c r="L695" s="112">
        <v>10.927966487569439</v>
      </c>
      <c r="M695" s="139">
        <v>65.885999999999996</v>
      </c>
    </row>
    <row r="696" spans="1:13" x14ac:dyDescent="0.45">
      <c r="A696" s="30" t="s">
        <v>170</v>
      </c>
      <c r="B696" s="30">
        <v>2019</v>
      </c>
      <c r="C696" s="49">
        <v>43771</v>
      </c>
      <c r="D696" s="30" t="s">
        <v>72</v>
      </c>
      <c r="E696" s="47" t="s">
        <v>20</v>
      </c>
      <c r="F696" s="47" t="s">
        <v>21</v>
      </c>
      <c r="G696" s="13">
        <f>(C696-VLOOKUP(E696,Riders!$A$2:$C$2000,2,FALSE))/365</f>
        <v>24.241095890410961</v>
      </c>
      <c r="H696" s="47">
        <v>14</v>
      </c>
      <c r="I696" s="16">
        <v>5.4039999999999999</v>
      </c>
      <c r="J696" s="112">
        <v>5.5410769955763648</v>
      </c>
      <c r="K696" s="35">
        <f t="shared" si="25"/>
        <v>0.13707699557636488</v>
      </c>
      <c r="L696" s="112">
        <v>10.945076995576365</v>
      </c>
      <c r="M696" s="139">
        <v>65.783000000000001</v>
      </c>
    </row>
    <row r="697" spans="1:13" x14ac:dyDescent="0.45">
      <c r="A697" s="30" t="s">
        <v>170</v>
      </c>
      <c r="B697" s="30">
        <v>2019</v>
      </c>
      <c r="C697" s="49">
        <v>43771</v>
      </c>
      <c r="D697" s="30" t="s">
        <v>72</v>
      </c>
      <c r="E697" s="47" t="s">
        <v>129</v>
      </c>
      <c r="F697" s="47" t="s">
        <v>153</v>
      </c>
      <c r="G697" s="13">
        <f>(C697-VLOOKUP(E697,Riders!$A$2:$C$2000,2,FALSE))/365</f>
        <v>29.304109589041097</v>
      </c>
      <c r="H697" s="47">
        <v>15</v>
      </c>
      <c r="I697" s="16">
        <v>5.407</v>
      </c>
      <c r="J697" s="112">
        <v>5.5679405524053411</v>
      </c>
      <c r="K697" s="35">
        <f t="shared" si="25"/>
        <v>0.16094055240534111</v>
      </c>
      <c r="L697" s="112">
        <v>10.974940552405341</v>
      </c>
      <c r="M697" s="139">
        <v>65.603999999999999</v>
      </c>
    </row>
    <row r="698" spans="1:13" x14ac:dyDescent="0.45">
      <c r="A698" s="30" t="s">
        <v>170</v>
      </c>
      <c r="B698" s="30">
        <v>2019</v>
      </c>
      <c r="C698" s="49">
        <v>43771</v>
      </c>
      <c r="D698" s="30" t="s">
        <v>72</v>
      </c>
      <c r="E698" s="47" t="s">
        <v>119</v>
      </c>
      <c r="F698" s="47" t="s">
        <v>120</v>
      </c>
      <c r="G698" s="13" t="e">
        <f>(C698-VLOOKUP(E698,Riders!$A$2:$C$2000,2,FALSE))/365</f>
        <v>#N/A</v>
      </c>
      <c r="H698" s="47">
        <v>16</v>
      </c>
      <c r="I698" s="16">
        <v>5.4390000000000001</v>
      </c>
      <c r="J698" s="112">
        <v>5.5389526118378924</v>
      </c>
      <c r="K698" s="35">
        <f t="shared" si="25"/>
        <v>9.9952611837892391E-2</v>
      </c>
      <c r="L698" s="112">
        <v>10.977952611837893</v>
      </c>
      <c r="M698" s="139">
        <v>65.585999999999999</v>
      </c>
    </row>
    <row r="699" spans="1:13" x14ac:dyDescent="0.45">
      <c r="A699" s="30" t="s">
        <v>170</v>
      </c>
      <c r="B699" s="30">
        <v>2019</v>
      </c>
      <c r="C699" s="49">
        <v>43771</v>
      </c>
      <c r="D699" s="30" t="s">
        <v>72</v>
      </c>
      <c r="E699" s="47" t="s">
        <v>82</v>
      </c>
      <c r="F699" s="47" t="s">
        <v>67</v>
      </c>
      <c r="G699" s="13">
        <f>(C699-VLOOKUP(E699,Riders!$A$2:$C$2000,2,FALSE))/365</f>
        <v>27.175342465753424</v>
      </c>
      <c r="H699" s="47">
        <v>17</v>
      </c>
      <c r="I699" s="16">
        <v>5.4420000000000002</v>
      </c>
      <c r="J699" s="112">
        <v>5.5399712638418599</v>
      </c>
      <c r="K699" s="35">
        <f t="shared" si="25"/>
        <v>9.7971263841859724E-2</v>
      </c>
      <c r="L699" s="112">
        <v>10.98197126384186</v>
      </c>
      <c r="M699" s="139">
        <v>65.561999999999998</v>
      </c>
    </row>
    <row r="700" spans="1:13" x14ac:dyDescent="0.45">
      <c r="A700" s="30" t="s">
        <v>170</v>
      </c>
      <c r="B700" s="30">
        <v>2019</v>
      </c>
      <c r="C700" s="49">
        <v>43771</v>
      </c>
      <c r="D700" s="30" t="s">
        <v>72</v>
      </c>
      <c r="E700" s="47" t="s">
        <v>52</v>
      </c>
      <c r="F700" s="47" t="s">
        <v>53</v>
      </c>
      <c r="G700" s="13">
        <f>(C700-VLOOKUP(E700,Riders!$A$2:$C$2000,2,FALSE))/365</f>
        <v>22.646575342465752</v>
      </c>
      <c r="H700" s="47">
        <v>18</v>
      </c>
      <c r="I700" s="16">
        <v>5.3940000000000001</v>
      </c>
      <c r="J700" s="112">
        <v>5.5909871841816194</v>
      </c>
      <c r="K700" s="35">
        <f t="shared" si="25"/>
        <v>0.19698718418161931</v>
      </c>
      <c r="L700" s="112">
        <v>10.98498718418162</v>
      </c>
      <c r="M700" s="139">
        <v>65.543999999999997</v>
      </c>
    </row>
    <row r="701" spans="1:13" x14ac:dyDescent="0.45">
      <c r="A701" s="30" t="s">
        <v>170</v>
      </c>
      <c r="B701" s="30">
        <v>2019</v>
      </c>
      <c r="C701" s="49">
        <v>43771</v>
      </c>
      <c r="D701" s="30" t="s">
        <v>72</v>
      </c>
      <c r="E701" s="47" t="s">
        <v>121</v>
      </c>
      <c r="F701" s="47" t="s">
        <v>120</v>
      </c>
      <c r="G701" s="13">
        <f>(C701-VLOOKUP(E701,Riders!$A$2:$C$2000,2,FALSE))/365</f>
        <v>23.663013698630138</v>
      </c>
      <c r="H701" s="47">
        <v>19</v>
      </c>
      <c r="I701" s="16">
        <v>5.4550000000000001</v>
      </c>
      <c r="J701" s="112">
        <v>5.6059272744031716</v>
      </c>
      <c r="K701" s="35">
        <f t="shared" si="25"/>
        <v>0.15092727440317155</v>
      </c>
      <c r="L701" s="112">
        <v>11.060927274403172</v>
      </c>
      <c r="M701" s="139">
        <v>65.093999999999994</v>
      </c>
    </row>
    <row r="702" spans="1:13" x14ac:dyDescent="0.45">
      <c r="A702" s="30" t="s">
        <v>170</v>
      </c>
      <c r="B702" s="30">
        <v>2019</v>
      </c>
      <c r="C702" s="49">
        <v>43771</v>
      </c>
      <c r="D702" s="30" t="s">
        <v>72</v>
      </c>
      <c r="E702" s="47" t="s">
        <v>164</v>
      </c>
      <c r="F702" s="47" t="s">
        <v>118</v>
      </c>
      <c r="G702" s="13">
        <f>(C702-VLOOKUP(E702,Riders!$A$2:$C$2000,2,FALSE))/365</f>
        <v>26.909589041095892</v>
      </c>
      <c r="H702" s="47">
        <v>20</v>
      </c>
      <c r="I702" s="16">
        <v>5.4550000000000001</v>
      </c>
      <c r="J702" s="112">
        <v>5.629938340030483</v>
      </c>
      <c r="K702" s="35">
        <f t="shared" si="25"/>
        <v>0.17493834003048292</v>
      </c>
      <c r="L702" s="112">
        <v>11.084938340030483</v>
      </c>
      <c r="M702" s="139">
        <v>64.953000000000003</v>
      </c>
    </row>
    <row r="703" spans="1:13" x14ac:dyDescent="0.45">
      <c r="A703" s="30" t="s">
        <v>170</v>
      </c>
      <c r="B703" s="30">
        <v>2019</v>
      </c>
      <c r="C703" s="49">
        <v>43771</v>
      </c>
      <c r="D703" s="30" t="s">
        <v>72</v>
      </c>
      <c r="E703" s="47" t="s">
        <v>139</v>
      </c>
      <c r="F703" s="47" t="s">
        <v>61</v>
      </c>
      <c r="G703" s="13">
        <f>(C703-VLOOKUP(E703,Riders!$A$2:$C$2000,2,FALSE))/365</f>
        <v>27.397260273972602</v>
      </c>
      <c r="H703" s="47">
        <v>21</v>
      </c>
      <c r="I703" s="16">
        <v>5.4880000000000004</v>
      </c>
      <c r="J703" s="112">
        <v>5.6010357159358675</v>
      </c>
      <c r="K703" s="35">
        <f t="shared" si="25"/>
        <v>0.11303571593586703</v>
      </c>
      <c r="L703" s="112">
        <v>11.089035715935868</v>
      </c>
      <c r="M703" s="139">
        <v>64.929000000000002</v>
      </c>
    </row>
    <row r="704" spans="1:13" x14ac:dyDescent="0.45">
      <c r="A704" s="30" t="s">
        <v>170</v>
      </c>
      <c r="B704" s="30">
        <v>2019</v>
      </c>
      <c r="C704" s="49">
        <v>43771</v>
      </c>
      <c r="D704" s="30" t="s">
        <v>72</v>
      </c>
      <c r="E704" s="47" t="s">
        <v>100</v>
      </c>
      <c r="F704" s="47" t="s">
        <v>47</v>
      </c>
      <c r="G704" s="13">
        <f>(C704-VLOOKUP(E704,Riders!$A$2:$C$2000,2,FALSE))/365</f>
        <v>25.720547945205478</v>
      </c>
      <c r="H704" s="47">
        <v>22</v>
      </c>
      <c r="I704" s="16">
        <v>5.4610000000000003</v>
      </c>
      <c r="J704" s="112">
        <v>5.6519975767491388</v>
      </c>
      <c r="K704" s="35">
        <f t="shared" si="25"/>
        <v>0.19099757674913853</v>
      </c>
      <c r="L704" s="112">
        <v>11.112997576749139</v>
      </c>
      <c r="M704" s="139">
        <v>64.789000000000001</v>
      </c>
    </row>
    <row r="705" spans="1:13" x14ac:dyDescent="0.45">
      <c r="A705" s="30" t="s">
        <v>170</v>
      </c>
      <c r="B705" s="30">
        <v>2019</v>
      </c>
      <c r="C705" s="49">
        <v>43771</v>
      </c>
      <c r="D705" s="30" t="s">
        <v>72</v>
      </c>
      <c r="E705" s="47" t="s">
        <v>39</v>
      </c>
      <c r="F705" s="47" t="s">
        <v>40</v>
      </c>
      <c r="G705" s="13">
        <f>(C705-VLOOKUP(E705,Riders!$A$2:$C$2000,2,FALSE))/365</f>
        <v>25.227397260273971</v>
      </c>
      <c r="H705" s="47">
        <v>23</v>
      </c>
      <c r="I705" s="16">
        <v>5.4960000000000004</v>
      </c>
      <c r="J705" s="112">
        <v>5.6279860950173823</v>
      </c>
      <c r="K705" s="35">
        <f t="shared" si="25"/>
        <v>0.1319860950173819</v>
      </c>
      <c r="L705" s="112">
        <v>11.123986095017383</v>
      </c>
      <c r="M705" s="139">
        <v>64.724999999999994</v>
      </c>
    </row>
    <row r="706" spans="1:13" x14ac:dyDescent="0.45">
      <c r="A706" s="30" t="s">
        <v>170</v>
      </c>
      <c r="B706" s="30">
        <v>2019</v>
      </c>
      <c r="C706" s="49">
        <v>43771</v>
      </c>
      <c r="D706" s="30" t="s">
        <v>72</v>
      </c>
      <c r="E706" s="47" t="s">
        <v>167</v>
      </c>
      <c r="F706" s="47" t="s">
        <v>59</v>
      </c>
      <c r="G706" s="13">
        <f>(C706-VLOOKUP(E706,Riders!$A$2:$C$2000,2,FALSE))/365</f>
        <v>30.663013698630138</v>
      </c>
      <c r="H706" s="47">
        <v>24</v>
      </c>
      <c r="I706" s="16">
        <v>5.5</v>
      </c>
      <c r="J706" s="112">
        <v>5.6679851093531877</v>
      </c>
      <c r="K706" s="35">
        <f t="shared" si="25"/>
        <v>0.16798510935318767</v>
      </c>
      <c r="L706" s="112">
        <v>11.167985109353188</v>
      </c>
      <c r="M706" s="139">
        <v>64.47</v>
      </c>
    </row>
    <row r="707" spans="1:13" x14ac:dyDescent="0.45">
      <c r="A707" s="30" t="s">
        <v>170</v>
      </c>
      <c r="B707" s="30">
        <v>2019</v>
      </c>
      <c r="C707" s="49">
        <v>43771</v>
      </c>
      <c r="D707" s="30" t="s">
        <v>72</v>
      </c>
      <c r="E707" s="47" t="s">
        <v>144</v>
      </c>
      <c r="F707" s="47" t="s">
        <v>145</v>
      </c>
      <c r="G707" s="13">
        <f>(C707-VLOOKUP(E707,Riders!$A$2:$C$2000,2,FALSE))/365</f>
        <v>21.542465753424658</v>
      </c>
      <c r="H707" s="47">
        <v>25</v>
      </c>
      <c r="I707" s="16"/>
      <c r="J707" s="112"/>
      <c r="K707" s="35">
        <f t="shared" si="25"/>
        <v>0</v>
      </c>
      <c r="L707" s="112">
        <v>11.19402985074627</v>
      </c>
      <c r="M707" s="139">
        <v>64.319999999999993</v>
      </c>
    </row>
    <row r="708" spans="1:13" x14ac:dyDescent="0.45">
      <c r="A708" s="30" t="s">
        <v>170</v>
      </c>
      <c r="B708" s="30">
        <v>2019</v>
      </c>
      <c r="C708" s="49">
        <v>43771</v>
      </c>
      <c r="D708" s="30" t="s">
        <v>72</v>
      </c>
      <c r="E708" s="47" t="s">
        <v>116</v>
      </c>
      <c r="F708" s="47" t="s">
        <v>21</v>
      </c>
      <c r="G708" s="13">
        <f>(C708-VLOOKUP(E708,Riders!$A$2:$C$2000,2,FALSE))/365</f>
        <v>28.610958904109587</v>
      </c>
      <c r="H708" s="47">
        <v>26</v>
      </c>
      <c r="I708" s="16">
        <v>5.5659999999999998</v>
      </c>
      <c r="J708" s="112">
        <v>5.7330803804023729</v>
      </c>
      <c r="K708" s="35">
        <f t="shared" si="25"/>
        <v>0.16708038040237305</v>
      </c>
      <c r="L708" s="112">
        <v>11.299080380402373</v>
      </c>
      <c r="M708" s="139">
        <v>63.722000000000001</v>
      </c>
    </row>
    <row r="709" spans="1:13" x14ac:dyDescent="0.45">
      <c r="A709" s="30" t="s">
        <v>170</v>
      </c>
      <c r="B709" s="30">
        <v>2019</v>
      </c>
      <c r="C709" s="49">
        <v>43771</v>
      </c>
      <c r="D709" s="30" t="s">
        <v>72</v>
      </c>
      <c r="E709" s="47" t="s">
        <v>146</v>
      </c>
      <c r="F709" s="47" t="s">
        <v>56</v>
      </c>
      <c r="G709" s="13">
        <f>(C709-VLOOKUP(E709,Riders!$A$2:$C$2000,2,FALSE))/365</f>
        <v>29.583561643835615</v>
      </c>
      <c r="H709" s="47">
        <v>27</v>
      </c>
      <c r="I709" s="16">
        <v>5.5650000000000004</v>
      </c>
      <c r="J709" s="112">
        <v>5.7570008491500628</v>
      </c>
      <c r="K709" s="35">
        <f t="shared" si="25"/>
        <v>0.19200084915006244</v>
      </c>
      <c r="L709" s="112">
        <v>11.322000849150063</v>
      </c>
      <c r="M709" s="139">
        <v>63.593000000000004</v>
      </c>
    </row>
    <row r="710" spans="1:13" x14ac:dyDescent="0.45">
      <c r="A710" s="30" t="s">
        <v>170</v>
      </c>
      <c r="B710" s="30">
        <v>2019</v>
      </c>
      <c r="C710" s="49">
        <v>43771</v>
      </c>
      <c r="D710" s="30" t="s">
        <v>72</v>
      </c>
      <c r="E710" s="47" t="s">
        <v>147</v>
      </c>
      <c r="F710" s="47" t="s">
        <v>31</v>
      </c>
      <c r="G710" s="13">
        <f>(C710-VLOOKUP(E710,Riders!$A$2:$C$2000,2,FALSE))/365</f>
        <v>31.317808219178083</v>
      </c>
      <c r="H710" s="47">
        <v>28</v>
      </c>
      <c r="I710" s="16">
        <v>5.5830000000000002</v>
      </c>
      <c r="J710" s="112">
        <v>5.7869170943545196</v>
      </c>
      <c r="K710" s="35">
        <f t="shared" si="25"/>
        <v>0.20391709435451943</v>
      </c>
      <c r="L710" s="112">
        <v>11.36991709435452</v>
      </c>
      <c r="M710" s="139">
        <v>63.325000000000003</v>
      </c>
    </row>
    <row r="711" spans="1:13" x14ac:dyDescent="0.45">
      <c r="A711" s="30" t="s">
        <v>170</v>
      </c>
      <c r="B711" s="30">
        <v>2019</v>
      </c>
      <c r="C711" s="49">
        <v>43771</v>
      </c>
      <c r="D711" s="30" t="s">
        <v>72</v>
      </c>
      <c r="E711" s="47" t="s">
        <v>60</v>
      </c>
      <c r="F711" s="47" t="s">
        <v>61</v>
      </c>
      <c r="G711" s="13">
        <f>(C711-VLOOKUP(E711,Riders!$A$2:$C$2000,2,FALSE))/365</f>
        <v>31.295890410958904</v>
      </c>
      <c r="H711" s="47">
        <v>29</v>
      </c>
      <c r="I711" s="16">
        <v>5.5979999999999999</v>
      </c>
      <c r="J711" s="112">
        <v>5.8469213161659512</v>
      </c>
      <c r="K711" s="35">
        <f t="shared" si="25"/>
        <v>0.24892131616595137</v>
      </c>
      <c r="L711" s="112">
        <v>11.444921316165951</v>
      </c>
      <c r="M711" s="139">
        <v>62.91</v>
      </c>
    </row>
    <row r="712" spans="1:13" x14ac:dyDescent="0.45">
      <c r="A712" s="30" t="s">
        <v>170</v>
      </c>
      <c r="B712" s="30">
        <v>2019</v>
      </c>
      <c r="C712" s="49">
        <v>43771</v>
      </c>
      <c r="D712" s="30" t="s">
        <v>72</v>
      </c>
      <c r="E712" t="s">
        <v>168</v>
      </c>
      <c r="F712" s="47" t="s">
        <v>153</v>
      </c>
      <c r="G712" s="13">
        <f>(C712-VLOOKUP(E712,Riders!$A$2:$C$2000,2,FALSE))/365</f>
        <v>21.424657534246574</v>
      </c>
      <c r="H712" s="47">
        <v>30</v>
      </c>
      <c r="I712" s="16">
        <v>5.6219999999999999</v>
      </c>
      <c r="J712" s="112">
        <v>5.8369467318129011</v>
      </c>
      <c r="K712" s="35">
        <f t="shared" si="25"/>
        <v>0.21494673181290125</v>
      </c>
      <c r="L712" s="112">
        <v>11.458946731812901</v>
      </c>
      <c r="M712" s="139">
        <v>62.832999999999998</v>
      </c>
    </row>
    <row r="713" spans="1:13" x14ac:dyDescent="0.45">
      <c r="A713" s="30" t="s">
        <v>170</v>
      </c>
      <c r="B713" s="30">
        <v>2019</v>
      </c>
      <c r="C713" s="49">
        <v>43771</v>
      </c>
      <c r="D713" s="30" t="s">
        <v>72</v>
      </c>
      <c r="E713" s="47" t="s">
        <v>157</v>
      </c>
      <c r="F713" s="47" t="s">
        <v>158</v>
      </c>
      <c r="G713" s="13">
        <f>(C713-VLOOKUP(E713,Riders!$A$2:$C$2000,2,FALSE))/365</f>
        <v>22.61917808219178</v>
      </c>
      <c r="H713" s="47">
        <v>31</v>
      </c>
      <c r="I713" s="16">
        <v>5.6539999999999999</v>
      </c>
      <c r="J713" s="112">
        <v>5.8089603094999287</v>
      </c>
      <c r="K713" s="35">
        <f t="shared" si="25"/>
        <v>0.15496030949992878</v>
      </c>
      <c r="L713" s="112">
        <v>11.462960309499929</v>
      </c>
      <c r="M713" s="139">
        <v>62.811</v>
      </c>
    </row>
    <row r="714" spans="1:13" x14ac:dyDescent="0.45">
      <c r="A714" s="30" t="s">
        <v>170</v>
      </c>
      <c r="B714" s="30">
        <v>2019</v>
      </c>
      <c r="C714" s="49">
        <v>43771</v>
      </c>
      <c r="D714" s="30" t="s">
        <v>72</v>
      </c>
      <c r="E714" s="47" t="s">
        <v>155</v>
      </c>
      <c r="F714" s="47" t="s">
        <v>156</v>
      </c>
      <c r="G714" s="13">
        <f>(C714-VLOOKUP(E714,Riders!$A$2:$C$2000,2,FALSE))/365</f>
        <v>21.032876712328768</v>
      </c>
      <c r="H714" s="47">
        <v>32</v>
      </c>
      <c r="I714" s="16">
        <v>5.6379999999999999</v>
      </c>
      <c r="J714" s="112">
        <v>5.8370179297155165</v>
      </c>
      <c r="K714" s="35">
        <f t="shared" si="25"/>
        <v>0.19901792971551657</v>
      </c>
      <c r="L714" s="112">
        <v>11.475017929715516</v>
      </c>
      <c r="M714" s="139">
        <v>62.744999999999997</v>
      </c>
    </row>
    <row r="715" spans="1:13" x14ac:dyDescent="0.45">
      <c r="A715" s="30" t="s">
        <v>170</v>
      </c>
      <c r="B715" s="30">
        <v>2019</v>
      </c>
      <c r="C715" s="49">
        <v>43771</v>
      </c>
      <c r="D715" s="30" t="s">
        <v>72</v>
      </c>
      <c r="E715" s="47" t="s">
        <v>166</v>
      </c>
      <c r="F715" s="47" t="s">
        <v>49</v>
      </c>
      <c r="G715" s="13" t="e">
        <f>(C715-VLOOKUP(E715,Riders!$A$2:$C$2000,2,FALSE))/365</f>
        <v>#N/A</v>
      </c>
      <c r="H715" s="47">
        <v>33</v>
      </c>
      <c r="I715" s="16">
        <v>5.6180000000000003</v>
      </c>
      <c r="J715" s="112">
        <v>5.8610427753774523</v>
      </c>
      <c r="K715" s="35">
        <f t="shared" si="25"/>
        <v>0.243042775377452</v>
      </c>
      <c r="L715" s="112">
        <v>11.479042775377453</v>
      </c>
      <c r="M715" s="139">
        <v>62.722999999999999</v>
      </c>
    </row>
    <row r="716" spans="1:13" x14ac:dyDescent="0.45">
      <c r="A716" s="30" t="s">
        <v>170</v>
      </c>
      <c r="B716" s="30">
        <v>2019</v>
      </c>
      <c r="C716" s="49">
        <v>43771</v>
      </c>
      <c r="D716" s="30" t="s">
        <v>72</v>
      </c>
      <c r="E716" s="47" t="s">
        <v>141</v>
      </c>
      <c r="F716" s="47" t="s">
        <v>142</v>
      </c>
      <c r="G716" s="13">
        <f>(C716-VLOOKUP(E716,Riders!$A$2:$C$2000,2,FALSE))/365</f>
        <v>31.934246575342467</v>
      </c>
      <c r="H716" s="47">
        <v>34</v>
      </c>
      <c r="I716" s="16">
        <v>5.6340000000000003</v>
      </c>
      <c r="J716" s="112">
        <v>5.8690674846625761</v>
      </c>
      <c r="K716" s="35">
        <f t="shared" si="25"/>
        <v>0.23506748466257577</v>
      </c>
      <c r="L716" s="112">
        <v>11.503067484662576</v>
      </c>
      <c r="M716" s="139">
        <v>62.591999999999999</v>
      </c>
    </row>
    <row r="717" spans="1:13" x14ac:dyDescent="0.45">
      <c r="A717" s="30" t="s">
        <v>170</v>
      </c>
      <c r="B717" s="30">
        <v>2019</v>
      </c>
      <c r="C717" s="49">
        <v>43771</v>
      </c>
      <c r="D717" s="30" t="s">
        <v>72</v>
      </c>
      <c r="E717" s="47" t="s">
        <v>99</v>
      </c>
      <c r="F717" s="47" t="s">
        <v>47</v>
      </c>
      <c r="G717" s="13">
        <f>(C717-VLOOKUP(E717,Riders!$A$2:$C$2000,2,FALSE))/365</f>
        <v>22.712328767123289</v>
      </c>
      <c r="H717" s="47">
        <v>35</v>
      </c>
      <c r="I717" s="16">
        <v>5.6829999999999998</v>
      </c>
      <c r="J717" s="112">
        <v>5.9069103391658491</v>
      </c>
      <c r="K717" s="35">
        <f t="shared" si="25"/>
        <v>0.22391033916584924</v>
      </c>
      <c r="L717" s="112">
        <v>11.589910339165849</v>
      </c>
      <c r="M717" s="139">
        <v>62.122999999999998</v>
      </c>
    </row>
    <row r="718" spans="1:13" x14ac:dyDescent="0.45">
      <c r="A718" s="30" t="s">
        <v>170</v>
      </c>
      <c r="B718" s="30">
        <v>2019</v>
      </c>
      <c r="C718" s="49">
        <v>43771</v>
      </c>
      <c r="D718" s="30" t="s">
        <v>72</v>
      </c>
      <c r="E718" s="47" t="s">
        <v>148</v>
      </c>
      <c r="F718" s="47" t="s">
        <v>63</v>
      </c>
      <c r="G718" s="13" t="e">
        <f>(C718-VLOOKUP(E718,Riders!$A$2:$C$2000,2,FALSE))/365</f>
        <v>#N/A</v>
      </c>
      <c r="H718" s="47">
        <v>36</v>
      </c>
      <c r="I718" s="16">
        <v>5.69</v>
      </c>
      <c r="J718" s="112">
        <v>5.9210304789550081</v>
      </c>
      <c r="K718" s="35">
        <f t="shared" si="25"/>
        <v>0.23103047895500772</v>
      </c>
      <c r="L718" s="112">
        <v>11.611030478955009</v>
      </c>
      <c r="M718" s="139">
        <v>62.01</v>
      </c>
    </row>
    <row r="719" spans="1:13" x14ac:dyDescent="0.45">
      <c r="A719" s="30" t="s">
        <v>170</v>
      </c>
      <c r="B719" s="30">
        <v>2019</v>
      </c>
      <c r="C719" s="49">
        <v>43771</v>
      </c>
      <c r="D719" s="30" t="s">
        <v>72</v>
      </c>
      <c r="E719" s="47" t="s">
        <v>171</v>
      </c>
      <c r="F719" s="47" t="s">
        <v>172</v>
      </c>
      <c r="G719" s="13">
        <f>(C719-VLOOKUP(E719,Riders!$A$2:$C$2000,2,FALSE))/365</f>
        <v>18.515068493150686</v>
      </c>
      <c r="H719" s="47">
        <v>37</v>
      </c>
      <c r="I719" s="16">
        <v>5.69</v>
      </c>
      <c r="J719" s="112">
        <v>5.9240271639190878</v>
      </c>
      <c r="K719" s="35">
        <f t="shared" si="25"/>
        <v>0.2340271639190874</v>
      </c>
      <c r="L719" s="112">
        <v>11.614027163919088</v>
      </c>
      <c r="M719" s="139">
        <v>61.994</v>
      </c>
    </row>
    <row r="720" spans="1:13" x14ac:dyDescent="0.45">
      <c r="A720" s="30" t="s">
        <v>170</v>
      </c>
      <c r="B720" s="30">
        <v>2019</v>
      </c>
      <c r="C720" s="49">
        <v>43771</v>
      </c>
      <c r="D720" s="30" t="s">
        <v>72</v>
      </c>
      <c r="E720" s="47" t="s">
        <v>58</v>
      </c>
      <c r="F720" s="47" t="s">
        <v>130</v>
      </c>
      <c r="G720" s="13">
        <f>(C720-VLOOKUP(E720,Riders!$A$2:$C$2000,2,FALSE))/365</f>
        <v>21.797260273972604</v>
      </c>
      <c r="H720" s="47">
        <v>38</v>
      </c>
      <c r="I720" s="16">
        <v>5.7510000000000003</v>
      </c>
      <c r="J720" s="112">
        <v>6.0160131398313395</v>
      </c>
      <c r="K720" s="35">
        <f t="shared" si="25"/>
        <v>0.26501313983133912</v>
      </c>
      <c r="L720" s="112">
        <v>11.76701313983134</v>
      </c>
      <c r="M720" s="139">
        <v>61.188000000000002</v>
      </c>
    </row>
    <row r="721" spans="1:13" x14ac:dyDescent="0.45">
      <c r="A721" s="29" t="s">
        <v>173</v>
      </c>
      <c r="B721" s="29">
        <v>2019</v>
      </c>
      <c r="C721" s="52">
        <v>43524</v>
      </c>
      <c r="D721" s="29" t="s">
        <v>13</v>
      </c>
      <c r="E721" s="51" t="s">
        <v>132</v>
      </c>
      <c r="F721" s="51" t="s">
        <v>36</v>
      </c>
      <c r="G721" s="13">
        <f>(C721-VLOOKUP(E721,Riders!$A$2:$C$2000,2,FALSE))/365</f>
        <v>28.271232876712329</v>
      </c>
      <c r="H721" s="51">
        <v>1</v>
      </c>
      <c r="I721" s="51">
        <v>5.234</v>
      </c>
      <c r="J721" s="55">
        <v>5.3120510897586115</v>
      </c>
      <c r="K721" s="35">
        <f t="shared" si="25"/>
        <v>7.8051089758611525E-2</v>
      </c>
      <c r="L721" s="55">
        <v>10.546051089758611</v>
      </c>
      <c r="M721" s="66">
        <v>68.272000000000006</v>
      </c>
    </row>
    <row r="722" spans="1:13" x14ac:dyDescent="0.45">
      <c r="A722" s="29" t="s">
        <v>173</v>
      </c>
      <c r="B722" s="29">
        <v>2019</v>
      </c>
      <c r="C722" s="52">
        <v>43524</v>
      </c>
      <c r="D722" s="29" t="s">
        <v>13</v>
      </c>
      <c r="E722" s="51" t="s">
        <v>79</v>
      </c>
      <c r="F722" s="51" t="s">
        <v>65</v>
      </c>
      <c r="G722" s="13">
        <f>(C722-VLOOKUP(E722,Riders!$A$2:$C$2000,2,FALSE))/365</f>
        <v>31.82191780821918</v>
      </c>
      <c r="H722" s="51">
        <v>2</v>
      </c>
      <c r="I722" s="51">
        <v>5.2480000000000002</v>
      </c>
      <c r="J722" s="55">
        <v>5.4139280319857841</v>
      </c>
      <c r="K722" s="35">
        <f t="shared" si="25"/>
        <v>0.16592803198578387</v>
      </c>
      <c r="L722" s="55">
        <v>10.661928031985784</v>
      </c>
      <c r="M722" s="66">
        <v>67.53</v>
      </c>
    </row>
    <row r="723" spans="1:13" x14ac:dyDescent="0.45">
      <c r="A723" s="29" t="s">
        <v>173</v>
      </c>
      <c r="B723" s="29">
        <v>2019</v>
      </c>
      <c r="C723" s="52">
        <v>43524</v>
      </c>
      <c r="D723" s="29" t="s">
        <v>13</v>
      </c>
      <c r="E723" s="51" t="s">
        <v>16</v>
      </c>
      <c r="F723" s="51" t="s">
        <v>17</v>
      </c>
      <c r="G723" s="13">
        <f>(C723-VLOOKUP(E723,Riders!$A$2:$C$2000,2,FALSE))/365</f>
        <v>19.854794520547944</v>
      </c>
      <c r="H723" s="51">
        <v>3</v>
      </c>
      <c r="I723" s="51">
        <v>5.2839999999999998</v>
      </c>
      <c r="J723" s="55">
        <v>5.4010290870236259</v>
      </c>
      <c r="K723" s="35">
        <f t="shared" si="25"/>
        <v>0.11702908702362613</v>
      </c>
      <c r="L723" s="55">
        <v>10.685029087023626</v>
      </c>
      <c r="M723" s="66">
        <v>67.384</v>
      </c>
    </row>
    <row r="724" spans="1:13" x14ac:dyDescent="0.45">
      <c r="A724" s="29" t="s">
        <v>173</v>
      </c>
      <c r="B724" s="29">
        <v>2019</v>
      </c>
      <c r="C724" s="52">
        <v>43524</v>
      </c>
      <c r="D724" s="29" t="s">
        <v>13</v>
      </c>
      <c r="E724" s="51" t="s">
        <v>14</v>
      </c>
      <c r="F724" s="51" t="s">
        <v>15</v>
      </c>
      <c r="G724" s="13">
        <f>(C724-VLOOKUP(E724,Riders!$A$2:$C$2000,2,FALSE))/365</f>
        <v>19.156164383561645</v>
      </c>
      <c r="H724" s="51">
        <v>4</v>
      </c>
      <c r="I724" s="51">
        <v>5.2859999999999996</v>
      </c>
      <c r="J724" s="55">
        <v>5.4260540363614727</v>
      </c>
      <c r="K724" s="35">
        <f t="shared" si="25"/>
        <v>0.14005403636147307</v>
      </c>
      <c r="L724" s="55">
        <v>10.712054036361472</v>
      </c>
      <c r="M724" s="66">
        <v>67.213999999999999</v>
      </c>
    </row>
    <row r="725" spans="1:13" x14ac:dyDescent="0.45">
      <c r="A725" s="29" t="s">
        <v>173</v>
      </c>
      <c r="B725" s="29">
        <v>2019</v>
      </c>
      <c r="C725" s="52">
        <v>43524</v>
      </c>
      <c r="D725" s="29" t="s">
        <v>13</v>
      </c>
      <c r="E725" s="51" t="s">
        <v>111</v>
      </c>
      <c r="F725" s="51" t="s">
        <v>118</v>
      </c>
      <c r="G725" s="13">
        <f>(C725-VLOOKUP(E725,Riders!$A$2:$C$2000,2,FALSE))/365</f>
        <v>24.358904109589041</v>
      </c>
      <c r="H725" s="51">
        <v>5</v>
      </c>
      <c r="I725" s="51">
        <v>5.2729999999999997</v>
      </c>
      <c r="J725" s="55">
        <v>5.4550150192210261</v>
      </c>
      <c r="K725" s="35">
        <f t="shared" si="25"/>
        <v>0.18201501922102636</v>
      </c>
      <c r="L725" s="55">
        <v>10.728015019221026</v>
      </c>
      <c r="M725" s="66">
        <v>67.114000000000004</v>
      </c>
    </row>
    <row r="726" spans="1:13" x14ac:dyDescent="0.45">
      <c r="A726" s="29" t="s">
        <v>173</v>
      </c>
      <c r="B726" s="29">
        <v>2019</v>
      </c>
      <c r="C726" s="52">
        <v>43524</v>
      </c>
      <c r="D726" s="29" t="s">
        <v>13</v>
      </c>
      <c r="E726" s="51" t="s">
        <v>136</v>
      </c>
      <c r="F726" s="51" t="s">
        <v>36</v>
      </c>
      <c r="G726" s="13">
        <f>(C726-VLOOKUP(E726,Riders!$A$2:$C$2000,2,FALSE))/365</f>
        <v>31.12876712328767</v>
      </c>
      <c r="H726" s="51">
        <v>6</v>
      </c>
      <c r="I726" s="51">
        <v>5.3090000000000002</v>
      </c>
      <c r="J726" s="55">
        <v>5.4329398152983126</v>
      </c>
      <c r="K726" s="35">
        <f t="shared" si="25"/>
        <v>0.12393981529831244</v>
      </c>
      <c r="L726" s="55">
        <v>10.741939815298313</v>
      </c>
      <c r="M726" s="66">
        <v>67.027000000000001</v>
      </c>
    </row>
    <row r="727" spans="1:13" x14ac:dyDescent="0.45">
      <c r="A727" s="29" t="s">
        <v>173</v>
      </c>
      <c r="B727" s="29">
        <v>2019</v>
      </c>
      <c r="C727" s="52">
        <v>43524</v>
      </c>
      <c r="D727" s="29" t="s">
        <v>13</v>
      </c>
      <c r="E727" s="51" t="s">
        <v>23</v>
      </c>
      <c r="F727" s="51" t="s">
        <v>15</v>
      </c>
      <c r="G727" s="13">
        <f>(C727-VLOOKUP(E727,Riders!$A$2:$C$2000,2,FALSE))/365</f>
        <v>21.463013698630139</v>
      </c>
      <c r="H727" s="51">
        <v>7</v>
      </c>
      <c r="I727" s="51">
        <v>5.3460000000000001</v>
      </c>
      <c r="J727" s="55">
        <v>5.4200331653632787</v>
      </c>
      <c r="K727" s="35">
        <f t="shared" si="25"/>
        <v>7.4033165363278641E-2</v>
      </c>
      <c r="L727" s="55">
        <v>10.766033165363279</v>
      </c>
      <c r="M727" s="66">
        <v>66.876999999999995</v>
      </c>
    </row>
    <row r="728" spans="1:13" x14ac:dyDescent="0.45">
      <c r="A728" s="29" t="s">
        <v>173</v>
      </c>
      <c r="B728" s="29">
        <v>2019</v>
      </c>
      <c r="C728" s="52">
        <v>43524</v>
      </c>
      <c r="D728" s="29" t="s">
        <v>13</v>
      </c>
      <c r="E728" s="51" t="s">
        <v>30</v>
      </c>
      <c r="F728" s="51" t="s">
        <v>31</v>
      </c>
      <c r="G728" s="13">
        <f>(C728-VLOOKUP(E728,Riders!$A$2:$C$2000,2,FALSE))/365</f>
        <v>22.86849315068493</v>
      </c>
      <c r="H728" s="51">
        <v>8</v>
      </c>
      <c r="I728" s="51">
        <v>5.3209999999999997</v>
      </c>
      <c r="J728" s="55">
        <v>5.4619629185886289</v>
      </c>
      <c r="K728" s="35">
        <f t="shared" si="25"/>
        <v>0.14096291858862919</v>
      </c>
      <c r="L728" s="55">
        <v>10.782962918588629</v>
      </c>
      <c r="M728" s="66">
        <v>66.772000000000006</v>
      </c>
    </row>
    <row r="729" spans="1:13" x14ac:dyDescent="0.45">
      <c r="A729" s="29" t="s">
        <v>173</v>
      </c>
      <c r="B729" s="29">
        <v>2019</v>
      </c>
      <c r="C729" s="52">
        <v>43524</v>
      </c>
      <c r="D729" s="29" t="s">
        <v>13</v>
      </c>
      <c r="E729" s="51" t="s">
        <v>135</v>
      </c>
      <c r="F729" s="51" t="s">
        <v>29</v>
      </c>
      <c r="G729" s="13">
        <f>(C729-VLOOKUP(E729,Riders!$A$2:$C$2000,2,FALSE))/365</f>
        <v>29.306849315068494</v>
      </c>
      <c r="H729" s="51">
        <v>9</v>
      </c>
      <c r="I729" s="51">
        <v>5.3570000000000002</v>
      </c>
      <c r="J729" s="55">
        <v>5.5079725357638685</v>
      </c>
      <c r="K729" s="35">
        <f t="shared" si="25"/>
        <v>0.15097253576386827</v>
      </c>
      <c r="L729" s="55">
        <v>10.864972535763869</v>
      </c>
      <c r="M729" s="66">
        <v>66.268000000000001</v>
      </c>
    </row>
    <row r="730" spans="1:13" x14ac:dyDescent="0.45">
      <c r="A730" s="29" t="s">
        <v>173</v>
      </c>
      <c r="B730" s="29">
        <v>2019</v>
      </c>
      <c r="C730" s="52">
        <v>43524</v>
      </c>
      <c r="D730" s="29" t="s">
        <v>13</v>
      </c>
      <c r="E730" s="51" t="s">
        <v>109</v>
      </c>
      <c r="F730" s="51" t="s">
        <v>118</v>
      </c>
      <c r="G730" s="13">
        <f>(C730-VLOOKUP(E730,Riders!$A$2:$C$2000,2,FALSE))/365</f>
        <v>26.079452054794519</v>
      </c>
      <c r="H730" s="51">
        <v>10</v>
      </c>
      <c r="I730" s="51">
        <v>5.3490000000000002</v>
      </c>
      <c r="J730" s="55">
        <v>5.5210575207210475</v>
      </c>
      <c r="K730" s="35">
        <f t="shared" si="25"/>
        <v>0.1720575207210473</v>
      </c>
      <c r="L730" s="55">
        <v>10.870057520721048</v>
      </c>
      <c r="M730" s="66">
        <v>66.236999999999995</v>
      </c>
    </row>
    <row r="731" spans="1:13" x14ac:dyDescent="0.45">
      <c r="A731" s="29" t="s">
        <v>173</v>
      </c>
      <c r="B731" s="29">
        <v>2019</v>
      </c>
      <c r="C731" s="52">
        <v>43524</v>
      </c>
      <c r="D731" s="29" t="s">
        <v>13</v>
      </c>
      <c r="E731" s="47" t="s">
        <v>34</v>
      </c>
      <c r="F731" s="51" t="s">
        <v>19</v>
      </c>
      <c r="G731" s="13">
        <f>(C731-VLOOKUP(E731,Riders!$A$2:$C$2000,2,FALSE))/365</f>
        <v>31.575342465753426</v>
      </c>
      <c r="H731" s="51">
        <v>11</v>
      </c>
      <c r="I731" s="51">
        <v>5.3579999999999997</v>
      </c>
      <c r="J731" s="55">
        <v>5.5279993952222553</v>
      </c>
      <c r="K731" s="35">
        <f t="shared" si="25"/>
        <v>0.1699993952222556</v>
      </c>
      <c r="L731" s="55">
        <v>10.885999395222255</v>
      </c>
      <c r="M731" s="66">
        <v>66.14</v>
      </c>
    </row>
    <row r="732" spans="1:13" x14ac:dyDescent="0.45">
      <c r="A732" s="29" t="s">
        <v>173</v>
      </c>
      <c r="B732" s="29">
        <v>2019</v>
      </c>
      <c r="C732" s="52">
        <v>43524</v>
      </c>
      <c r="D732" s="29" t="s">
        <v>13</v>
      </c>
      <c r="E732" s="51" t="s">
        <v>26</v>
      </c>
      <c r="F732" s="51" t="s">
        <v>27</v>
      </c>
      <c r="G732" s="13">
        <f>(C732-VLOOKUP(E732,Riders!$A$2:$C$2000,2,FALSE))/365</f>
        <v>20.769863013698629</v>
      </c>
      <c r="H732" s="51">
        <v>12</v>
      </c>
      <c r="I732" s="51">
        <v>5.3659999999999997</v>
      </c>
      <c r="J732" s="55">
        <v>5.5389602423324487</v>
      </c>
      <c r="K732" s="35">
        <f t="shared" si="25"/>
        <v>0.172960242332449</v>
      </c>
      <c r="L732" s="55">
        <v>10.904960242332448</v>
      </c>
      <c r="M732" s="66">
        <v>66.025000000000006</v>
      </c>
    </row>
    <row r="733" spans="1:13" x14ac:dyDescent="0.45">
      <c r="A733" s="29" t="s">
        <v>173</v>
      </c>
      <c r="B733" s="29">
        <v>2019</v>
      </c>
      <c r="C733" s="52">
        <v>43524</v>
      </c>
      <c r="D733" s="29" t="s">
        <v>13</v>
      </c>
      <c r="E733" s="51" t="s">
        <v>133</v>
      </c>
      <c r="F733" s="51" t="s">
        <v>25</v>
      </c>
      <c r="G733" s="13">
        <f>(C733-VLOOKUP(E733,Riders!$A$2:$C$2000,2,FALSE))/365</f>
        <v>26.095890410958905</v>
      </c>
      <c r="H733" s="51">
        <v>13</v>
      </c>
      <c r="I733" s="51">
        <v>5.3959999999999999</v>
      </c>
      <c r="J733" s="55">
        <v>5.5349528147203513</v>
      </c>
      <c r="K733" s="35">
        <f t="shared" si="25"/>
        <v>0.13895281472035137</v>
      </c>
      <c r="L733" s="55">
        <v>10.930952814720351</v>
      </c>
      <c r="M733" s="66">
        <v>65.867999999999995</v>
      </c>
    </row>
    <row r="734" spans="1:13" x14ac:dyDescent="0.45">
      <c r="A734" s="29" t="s">
        <v>173</v>
      </c>
      <c r="B734" s="29">
        <v>2019</v>
      </c>
      <c r="C734" s="52">
        <v>43524</v>
      </c>
      <c r="D734" s="29" t="s">
        <v>13</v>
      </c>
      <c r="E734" s="51" t="s">
        <v>119</v>
      </c>
      <c r="F734" s="51" t="s">
        <v>120</v>
      </c>
      <c r="G734" s="13" t="e">
        <f>(C734-VLOOKUP(E734,Riders!$A$2:$C$2000,2,FALSE))/365</f>
        <v>#N/A</v>
      </c>
      <c r="H734" s="51">
        <v>14</v>
      </c>
      <c r="I734" s="51">
        <v>5.3890000000000002</v>
      </c>
      <c r="J734" s="55">
        <v>5.5560769955763645</v>
      </c>
      <c r="K734" s="35">
        <f t="shared" si="25"/>
        <v>0.16707699557636424</v>
      </c>
      <c r="L734" s="55">
        <v>10.945076995576365</v>
      </c>
      <c r="M734" s="66">
        <v>65.783000000000001</v>
      </c>
    </row>
    <row r="735" spans="1:13" x14ac:dyDescent="0.45">
      <c r="A735" s="29" t="s">
        <v>173</v>
      </c>
      <c r="B735" s="29">
        <v>2019</v>
      </c>
      <c r="C735" s="52">
        <v>43524</v>
      </c>
      <c r="D735" s="29" t="s">
        <v>13</v>
      </c>
      <c r="E735" s="51" t="s">
        <v>43</v>
      </c>
      <c r="F735" s="51" t="s">
        <v>44</v>
      </c>
      <c r="G735" s="13">
        <f>(C735-VLOOKUP(E735,Riders!$A$2:$C$2000,2,FALSE))/365</f>
        <v>26.276712328767122</v>
      </c>
      <c r="H735" s="51">
        <v>15</v>
      </c>
      <c r="I735" s="51">
        <v>5.3819999999999997</v>
      </c>
      <c r="J735" s="55">
        <v>5.5869213893967089</v>
      </c>
      <c r="K735" s="35">
        <f t="shared" si="25"/>
        <v>0.20492138939670923</v>
      </c>
      <c r="L735" s="55">
        <v>10.968921389396709</v>
      </c>
      <c r="M735" s="66">
        <v>65.64</v>
      </c>
    </row>
    <row r="736" spans="1:13" x14ac:dyDescent="0.45">
      <c r="A736" s="29" t="s">
        <v>173</v>
      </c>
      <c r="B736" s="29">
        <v>2019</v>
      </c>
      <c r="C736" s="52">
        <v>43524</v>
      </c>
      <c r="D736" s="29" t="s">
        <v>13</v>
      </c>
      <c r="E736" s="51" t="s">
        <v>129</v>
      </c>
      <c r="F736" s="51" t="s">
        <v>65</v>
      </c>
      <c r="G736" s="13">
        <f>(C736-VLOOKUP(E736,Riders!$A$2:$C$2000,2,FALSE))/365</f>
        <v>28.627397260273973</v>
      </c>
      <c r="H736" s="51">
        <v>16</v>
      </c>
      <c r="I736" s="51">
        <v>5.3920000000000003</v>
      </c>
      <c r="J736" s="55">
        <v>5.5799301453780741</v>
      </c>
      <c r="K736" s="35">
        <f t="shared" si="25"/>
        <v>0.18793014537807373</v>
      </c>
      <c r="L736" s="55">
        <v>10.971930145378074</v>
      </c>
      <c r="M736" s="66">
        <v>65.622</v>
      </c>
    </row>
    <row r="737" spans="1:13" x14ac:dyDescent="0.45">
      <c r="A737" s="29" t="s">
        <v>173</v>
      </c>
      <c r="B737" s="29">
        <v>2019</v>
      </c>
      <c r="C737" s="52">
        <v>43524</v>
      </c>
      <c r="D737" s="29" t="s">
        <v>13</v>
      </c>
      <c r="E737" s="51" t="s">
        <v>82</v>
      </c>
      <c r="F737" s="51" t="s">
        <v>67</v>
      </c>
      <c r="G737" s="13">
        <f>(C737-VLOOKUP(E737,Riders!$A$2:$C$2000,2,FALSE))/365</f>
        <v>26.4986301369863</v>
      </c>
      <c r="H737" s="51">
        <v>17</v>
      </c>
      <c r="I737" s="51">
        <v>5.47</v>
      </c>
      <c r="J737" s="55">
        <v>5.5989193967438942</v>
      </c>
      <c r="K737" s="35">
        <f t="shared" si="25"/>
        <v>0.12891939674389441</v>
      </c>
      <c r="L737" s="55">
        <v>11.068919396743894</v>
      </c>
      <c r="M737" s="66">
        <v>65.046999999999997</v>
      </c>
    </row>
    <row r="738" spans="1:13" x14ac:dyDescent="0.45">
      <c r="A738" s="29" t="s">
        <v>173</v>
      </c>
      <c r="B738" s="29">
        <v>2019</v>
      </c>
      <c r="C738" s="52">
        <v>43524</v>
      </c>
      <c r="D738" s="29" t="s">
        <v>13</v>
      </c>
      <c r="E738" s="47" t="s">
        <v>18</v>
      </c>
      <c r="F738" s="51" t="s">
        <v>19</v>
      </c>
      <c r="G738" s="13">
        <f>(C738-VLOOKUP(E738,Riders!$A$2:$C$2000,2,FALSE))/365</f>
        <v>20.767123287671232</v>
      </c>
      <c r="H738" s="51">
        <v>18</v>
      </c>
      <c r="I738" s="51">
        <v>5.4340000000000002</v>
      </c>
      <c r="J738" s="55">
        <v>5.6390049367147013</v>
      </c>
      <c r="K738" s="35">
        <f t="shared" si="25"/>
        <v>0.2050049367147011</v>
      </c>
      <c r="L738" s="55">
        <v>11.073004936714701</v>
      </c>
      <c r="M738" s="66">
        <v>65.022999999999996</v>
      </c>
    </row>
    <row r="739" spans="1:13" x14ac:dyDescent="0.45">
      <c r="A739" s="29" t="s">
        <v>173</v>
      </c>
      <c r="B739" s="29">
        <v>2019</v>
      </c>
      <c r="C739" s="52">
        <v>43524</v>
      </c>
      <c r="D739" s="29" t="s">
        <v>13</v>
      </c>
      <c r="E739" s="51" t="s">
        <v>154</v>
      </c>
      <c r="F739" s="51" t="s">
        <v>38</v>
      </c>
      <c r="G739" s="13">
        <f>(C739-VLOOKUP(E739,Riders!$A$2:$C$2000,2,FALSE))/365</f>
        <v>28.241095890410961</v>
      </c>
      <c r="H739" s="51">
        <v>19</v>
      </c>
      <c r="I739" s="51">
        <v>5.444</v>
      </c>
      <c r="J739" s="55">
        <v>5.6339456565221413</v>
      </c>
      <c r="K739" s="35">
        <f t="shared" si="25"/>
        <v>0.18994565652214135</v>
      </c>
      <c r="L739" s="55">
        <v>11.077945656522141</v>
      </c>
      <c r="M739" s="66">
        <v>64.994</v>
      </c>
    </row>
    <row r="740" spans="1:13" x14ac:dyDescent="0.45">
      <c r="A740" s="29" t="s">
        <v>173</v>
      </c>
      <c r="B740" s="29">
        <v>2019</v>
      </c>
      <c r="C740" s="52">
        <v>43524</v>
      </c>
      <c r="D740" s="29" t="s">
        <v>13</v>
      </c>
      <c r="E740" s="51" t="s">
        <v>121</v>
      </c>
      <c r="F740" s="51" t="s">
        <v>120</v>
      </c>
      <c r="G740" s="13">
        <f>(C740-VLOOKUP(E740,Riders!$A$2:$C$2000,2,FALSE))/365</f>
        <v>22.986301369863014</v>
      </c>
      <c r="H740" s="51">
        <v>20</v>
      </c>
      <c r="I740" s="51">
        <v>5.4260000000000002</v>
      </c>
      <c r="J740" s="55">
        <v>5.6679907550077022</v>
      </c>
      <c r="K740" s="35">
        <f t="shared" si="25"/>
        <v>0.24199075500770206</v>
      </c>
      <c r="L740" s="55">
        <v>11.093990755007702</v>
      </c>
      <c r="M740" s="66">
        <v>64.900000000000006</v>
      </c>
    </row>
    <row r="741" spans="1:13" x14ac:dyDescent="0.45">
      <c r="A741" s="29" t="s">
        <v>173</v>
      </c>
      <c r="B741" s="29">
        <v>2019</v>
      </c>
      <c r="C741" s="52">
        <v>43524</v>
      </c>
      <c r="D741" s="29" t="s">
        <v>13</v>
      </c>
      <c r="E741" s="51" t="s">
        <v>139</v>
      </c>
      <c r="F741" s="51" t="s">
        <v>61</v>
      </c>
      <c r="G741" s="13">
        <f>(C741-VLOOKUP(E741,Riders!$A$2:$C$2000,2,FALSE))/365</f>
        <v>26.720547945205478</v>
      </c>
      <c r="H741" s="51">
        <v>21</v>
      </c>
      <c r="I741" s="51">
        <v>5.4589999999999996</v>
      </c>
      <c r="J741" s="55">
        <v>5.6380685243981379</v>
      </c>
      <c r="K741" s="35">
        <f t="shared" si="25"/>
        <v>0.17906852439813825</v>
      </c>
      <c r="L741" s="55">
        <v>11.097068524398138</v>
      </c>
      <c r="M741" s="66">
        <v>64.882000000000005</v>
      </c>
    </row>
    <row r="742" spans="1:13" x14ac:dyDescent="0.45">
      <c r="A742" s="29" t="s">
        <v>173</v>
      </c>
      <c r="B742" s="29">
        <v>2019</v>
      </c>
      <c r="C742" s="52">
        <v>43524</v>
      </c>
      <c r="D742" s="29" t="s">
        <v>13</v>
      </c>
      <c r="E742" s="51" t="s">
        <v>174</v>
      </c>
      <c r="F742" s="51" t="s">
        <v>156</v>
      </c>
      <c r="G742" s="13">
        <f>(C742-VLOOKUP(E742,Riders!$A$2:$C$2000,2,FALSE))/365</f>
        <v>27.117808219178084</v>
      </c>
      <c r="H742" s="51">
        <v>22</v>
      </c>
      <c r="I742" s="51">
        <v>5.452</v>
      </c>
      <c r="J742" s="55">
        <v>5.6479768750481778</v>
      </c>
      <c r="K742" s="35">
        <f t="shared" si="25"/>
        <v>0.19597687504817785</v>
      </c>
      <c r="L742" s="55">
        <v>11.099976875048178</v>
      </c>
      <c r="M742" s="66">
        <v>64.864999999999995</v>
      </c>
    </row>
    <row r="743" spans="1:13" x14ac:dyDescent="0.45">
      <c r="A743" s="29" t="s">
        <v>173</v>
      </c>
      <c r="B743" s="29">
        <v>2019</v>
      </c>
      <c r="C743" s="52">
        <v>43524</v>
      </c>
      <c r="D743" s="29" t="s">
        <v>13</v>
      </c>
      <c r="E743" s="51" t="s">
        <v>137</v>
      </c>
      <c r="F743" s="51" t="s">
        <v>29</v>
      </c>
      <c r="G743" s="13">
        <f>(C743-VLOOKUP(E743,Riders!$A$2:$C$2000,2,FALSE))/365</f>
        <v>21.780821917808218</v>
      </c>
      <c r="H743" s="51">
        <v>23</v>
      </c>
      <c r="I743" s="51">
        <v>5.4710000000000001</v>
      </c>
      <c r="J743" s="55">
        <v>5.6550488618979191</v>
      </c>
      <c r="K743" s="35">
        <f t="shared" si="25"/>
        <v>0.18404886189791902</v>
      </c>
      <c r="L743" s="55">
        <v>11.126048861897919</v>
      </c>
      <c r="M743" s="66">
        <v>64.712999999999994</v>
      </c>
    </row>
    <row r="744" spans="1:13" x14ac:dyDescent="0.45">
      <c r="A744" s="29" t="s">
        <v>173</v>
      </c>
      <c r="B744" s="29">
        <v>2019</v>
      </c>
      <c r="C744" s="52">
        <v>43524</v>
      </c>
      <c r="D744" s="29" t="s">
        <v>13</v>
      </c>
      <c r="E744" s="51" t="s">
        <v>96</v>
      </c>
      <c r="F744" s="51" t="s">
        <v>40</v>
      </c>
      <c r="G744" s="13">
        <f>(C744-VLOOKUP(E744,Riders!$A$2:$C$2000,2,FALSE))/365</f>
        <v>25.12876712328767</v>
      </c>
      <c r="H744" s="51">
        <v>24</v>
      </c>
      <c r="I744" s="51">
        <v>5.5259999999999998</v>
      </c>
      <c r="J744" s="55">
        <v>5.654992313067785</v>
      </c>
      <c r="K744" s="35">
        <f t="shared" si="25"/>
        <v>0.12899231306778525</v>
      </c>
      <c r="L744" s="55">
        <v>11.180992313067785</v>
      </c>
      <c r="M744" s="66">
        <v>64.394999999999996</v>
      </c>
    </row>
    <row r="745" spans="1:13" x14ac:dyDescent="0.45">
      <c r="A745" s="29" t="s">
        <v>173</v>
      </c>
      <c r="B745" s="29">
        <v>2019</v>
      </c>
      <c r="C745" s="52">
        <v>43524</v>
      </c>
      <c r="D745" s="29" t="s">
        <v>13</v>
      </c>
      <c r="E745" s="51" t="s">
        <v>20</v>
      </c>
      <c r="F745" s="51" t="s">
        <v>21</v>
      </c>
      <c r="G745" s="13">
        <f>(C745-VLOOKUP(E745,Riders!$A$2:$C$2000,2,FALSE))/365</f>
        <v>23.564383561643837</v>
      </c>
      <c r="H745" s="51">
        <v>25</v>
      </c>
      <c r="I745" s="51">
        <v>5.5359999999999996</v>
      </c>
      <c r="J745" s="55">
        <v>5.7010072104129605</v>
      </c>
      <c r="K745" s="35">
        <f t="shared" ref="K745:K808" si="26">J745-I745</f>
        <v>0.16500721041296096</v>
      </c>
      <c r="L745" s="55">
        <v>11.23700721041296</v>
      </c>
      <c r="M745" s="66">
        <v>64.073999999999998</v>
      </c>
    </row>
    <row r="746" spans="1:13" x14ac:dyDescent="0.45">
      <c r="A746" s="29" t="s">
        <v>173</v>
      </c>
      <c r="B746" s="29">
        <v>2019</v>
      </c>
      <c r="C746" s="52">
        <v>43524</v>
      </c>
      <c r="D746" s="29" t="s">
        <v>13</v>
      </c>
      <c r="E746" s="51" t="s">
        <v>50</v>
      </c>
      <c r="F746" s="51" t="s">
        <v>51</v>
      </c>
      <c r="G746" s="13">
        <f>(C746-VLOOKUP(E746,Riders!$A$2:$C$2000,2,FALSE))/365</f>
        <v>22.397260273972602</v>
      </c>
      <c r="H746" s="51">
        <v>26</v>
      </c>
      <c r="I746" s="51">
        <v>5.5289999999999999</v>
      </c>
      <c r="J746" s="55">
        <v>5.7080072104129602</v>
      </c>
      <c r="K746" s="35">
        <f t="shared" si="26"/>
        <v>0.1790072104129603</v>
      </c>
      <c r="L746" s="55">
        <v>11.23700721041296</v>
      </c>
      <c r="M746" s="66">
        <v>64.073999999999998</v>
      </c>
    </row>
    <row r="747" spans="1:13" x14ac:dyDescent="0.45">
      <c r="A747" s="29" t="s">
        <v>173</v>
      </c>
      <c r="B747" s="29">
        <v>2019</v>
      </c>
      <c r="C747" s="52">
        <v>43524</v>
      </c>
      <c r="D747" s="29" t="s">
        <v>13</v>
      </c>
      <c r="E747" s="51" t="s">
        <v>98</v>
      </c>
      <c r="F747" s="51" t="s">
        <v>67</v>
      </c>
      <c r="G747" s="13">
        <f>(C747-VLOOKUP(E747,Riders!$A$2:$C$2000,2,FALSE))/365</f>
        <v>27.580821917808219</v>
      </c>
      <c r="H747" s="51">
        <v>27</v>
      </c>
      <c r="I747" s="51">
        <v>5.577</v>
      </c>
      <c r="J747" s="55">
        <v>5.6610595617156783</v>
      </c>
      <c r="K747" s="35">
        <f t="shared" si="26"/>
        <v>8.4059561715678299E-2</v>
      </c>
      <c r="L747" s="55">
        <v>11.238059561715678</v>
      </c>
      <c r="M747" s="66">
        <v>64.067999999999998</v>
      </c>
    </row>
    <row r="748" spans="1:13" x14ac:dyDescent="0.45">
      <c r="A748" s="29" t="s">
        <v>173</v>
      </c>
      <c r="B748" s="29">
        <v>2019</v>
      </c>
      <c r="C748" s="52">
        <v>43524</v>
      </c>
      <c r="D748" s="29" t="s">
        <v>13</v>
      </c>
      <c r="E748" s="51" t="s">
        <v>163</v>
      </c>
      <c r="F748" s="51" t="s">
        <v>118</v>
      </c>
      <c r="G748" s="13" t="e">
        <f>(C748-VLOOKUP(E748,Riders!$A$2:$C$2000,2,FALSE))/365</f>
        <v>#N/A</v>
      </c>
      <c r="H748" s="51">
        <v>28</v>
      </c>
      <c r="I748" s="51">
        <v>5.4969999999999999</v>
      </c>
      <c r="J748" s="55">
        <v>5.7619719933071671</v>
      </c>
      <c r="K748" s="35">
        <f t="shared" si="26"/>
        <v>0.26497199330716725</v>
      </c>
      <c r="L748" s="55">
        <v>11.258971993307167</v>
      </c>
      <c r="M748" s="66">
        <v>63.948999999999998</v>
      </c>
    </row>
    <row r="749" spans="1:13" x14ac:dyDescent="0.45">
      <c r="A749" s="29" t="s">
        <v>173</v>
      </c>
      <c r="B749" s="29">
        <v>2019</v>
      </c>
      <c r="C749" s="52">
        <v>43524</v>
      </c>
      <c r="D749" s="29" t="s">
        <v>13</v>
      </c>
      <c r="E749" s="51" t="s">
        <v>146</v>
      </c>
      <c r="F749" s="51" t="s">
        <v>56</v>
      </c>
      <c r="G749" s="13">
        <f>(C749-VLOOKUP(E749,Riders!$A$2:$C$2000,2,FALSE))/365</f>
        <v>28.906849315068492</v>
      </c>
      <c r="H749" s="51">
        <v>29</v>
      </c>
      <c r="I749" s="51">
        <v>5.5620000000000003</v>
      </c>
      <c r="J749" s="55">
        <v>5.776939809127847</v>
      </c>
      <c r="K749" s="35">
        <f t="shared" si="26"/>
        <v>0.21493980912784671</v>
      </c>
      <c r="L749" s="55">
        <v>11.338939809127847</v>
      </c>
      <c r="M749" s="66">
        <v>63.497999999999998</v>
      </c>
    </row>
    <row r="750" spans="1:13" x14ac:dyDescent="0.45">
      <c r="A750" s="29" t="s">
        <v>173</v>
      </c>
      <c r="B750" s="29">
        <v>2019</v>
      </c>
      <c r="C750" s="52">
        <v>43524</v>
      </c>
      <c r="D750" s="29" t="s">
        <v>13</v>
      </c>
      <c r="E750" s="51" t="s">
        <v>147</v>
      </c>
      <c r="F750" s="51" t="s">
        <v>31</v>
      </c>
      <c r="G750" s="13">
        <f>(C750-VLOOKUP(E750,Riders!$A$2:$C$2000,2,FALSE))/365</f>
        <v>30.641095890410959</v>
      </c>
      <c r="H750" s="51">
        <v>30</v>
      </c>
      <c r="I750" s="51">
        <v>5.57</v>
      </c>
      <c r="J750" s="55">
        <v>5.7719763393771366</v>
      </c>
      <c r="K750" s="35">
        <f t="shared" si="26"/>
        <v>0.20197633937713633</v>
      </c>
      <c r="L750" s="55">
        <v>11.341976339377137</v>
      </c>
      <c r="M750" s="66">
        <v>63.481000000000002</v>
      </c>
    </row>
    <row r="751" spans="1:13" x14ac:dyDescent="0.45">
      <c r="A751" s="29" t="s">
        <v>173</v>
      </c>
      <c r="B751" s="29">
        <v>2019</v>
      </c>
      <c r="C751" s="52">
        <v>43524</v>
      </c>
      <c r="D751" s="29" t="s">
        <v>13</v>
      </c>
      <c r="E751" s="51" t="s">
        <v>99</v>
      </c>
      <c r="F751" s="51" t="s">
        <v>47</v>
      </c>
      <c r="G751" s="13">
        <f>(C751-VLOOKUP(E751,Riders!$A$2:$C$2000,2,FALSE))/365</f>
        <v>22.035616438356165</v>
      </c>
      <c r="H751" s="51">
        <v>31</v>
      </c>
      <c r="I751" s="51">
        <v>5.5590000000000002</v>
      </c>
      <c r="J751" s="55">
        <v>5.7899486460073772</v>
      </c>
      <c r="K751" s="35">
        <f t="shared" si="26"/>
        <v>0.23094864600737708</v>
      </c>
      <c r="L751" s="55">
        <v>11.348948646007377</v>
      </c>
      <c r="M751" s="66">
        <v>63.442</v>
      </c>
    </row>
    <row r="752" spans="1:13" x14ac:dyDescent="0.45">
      <c r="A752" s="29" t="s">
        <v>173</v>
      </c>
      <c r="B752" s="29">
        <v>2019</v>
      </c>
      <c r="C752" s="52">
        <v>43524</v>
      </c>
      <c r="D752" s="29" t="s">
        <v>13</v>
      </c>
      <c r="E752" s="3" t="s">
        <v>168</v>
      </c>
      <c r="F752" s="51" t="s">
        <v>65</v>
      </c>
      <c r="G752" s="13">
        <f>(C752-VLOOKUP(E752,Riders!$A$2:$C$2000,2,FALSE))/365</f>
        <v>20.747945205479454</v>
      </c>
      <c r="H752" s="51">
        <v>32</v>
      </c>
      <c r="I752" s="51">
        <v>5.7329999999999997</v>
      </c>
      <c r="J752" s="55">
        <v>5.9659470947614723</v>
      </c>
      <c r="K752" s="35">
        <f t="shared" si="26"/>
        <v>0.23294709476147268</v>
      </c>
      <c r="L752" s="55">
        <v>11.698947094761472</v>
      </c>
      <c r="M752" s="66">
        <v>61.543999999999997</v>
      </c>
    </row>
    <row r="753" spans="1:13" x14ac:dyDescent="0.45">
      <c r="A753" s="29" t="s">
        <v>173</v>
      </c>
      <c r="B753" s="29">
        <v>2019</v>
      </c>
      <c r="C753" s="52">
        <v>43524</v>
      </c>
      <c r="D753" s="29" t="s">
        <v>13</v>
      </c>
      <c r="E753" s="51" t="s">
        <v>141</v>
      </c>
      <c r="F753" s="51" t="s">
        <v>142</v>
      </c>
      <c r="G753" s="13">
        <f>(C753-VLOOKUP(E753,Riders!$A$2:$C$2000,2,FALSE))/365</f>
        <v>31.257534246575343</v>
      </c>
      <c r="H753" s="51">
        <v>33</v>
      </c>
      <c r="I753" s="51">
        <v>5.7309999999999999</v>
      </c>
      <c r="J753" s="55">
        <v>5.9789827603031593</v>
      </c>
      <c r="K753" s="35">
        <f t="shared" si="26"/>
        <v>0.24798276030315947</v>
      </c>
      <c r="L753" s="55">
        <v>11.709982760303159</v>
      </c>
      <c r="M753" s="66">
        <v>61.485999999999997</v>
      </c>
    </row>
    <row r="754" spans="1:13" x14ac:dyDescent="0.45">
      <c r="A754" s="30" t="s">
        <v>127</v>
      </c>
      <c r="B754" s="30">
        <v>2019</v>
      </c>
      <c r="C754" s="49">
        <v>43491</v>
      </c>
      <c r="D754" s="30" t="s">
        <v>72</v>
      </c>
      <c r="E754" s="47" t="s">
        <v>79</v>
      </c>
      <c r="F754" s="47" t="s">
        <v>65</v>
      </c>
      <c r="G754" s="13">
        <f>(C754-VLOOKUP(E754,Riders!$A$2:$C$2000,2,FALSE))/365</f>
        <v>31.731506849315068</v>
      </c>
      <c r="H754" s="47">
        <v>1</v>
      </c>
      <c r="I754" s="47">
        <v>5.274</v>
      </c>
      <c r="J754" s="35">
        <v>5.4549741908565297</v>
      </c>
      <c r="K754" s="35">
        <f t="shared" si="26"/>
        <v>0.18097419085652966</v>
      </c>
      <c r="L754" s="35">
        <v>10.72897419085653</v>
      </c>
      <c r="M754" s="65">
        <v>67.108000000000004</v>
      </c>
    </row>
    <row r="755" spans="1:13" x14ac:dyDescent="0.45">
      <c r="A755" s="30" t="s">
        <v>127</v>
      </c>
      <c r="B755" s="30">
        <v>2019</v>
      </c>
      <c r="C755" s="49">
        <v>43491</v>
      </c>
      <c r="D755" s="30" t="s">
        <v>72</v>
      </c>
      <c r="E755" s="47" t="s">
        <v>30</v>
      </c>
      <c r="F755" s="47" t="s">
        <v>31</v>
      </c>
      <c r="G755" s="13">
        <f>(C755-VLOOKUP(E755,Riders!$A$2:$C$2000,2,FALSE))/365</f>
        <v>22.778082191780822</v>
      </c>
      <c r="H755" s="47">
        <v>2</v>
      </c>
      <c r="I755" s="47">
        <v>5.3470000000000004</v>
      </c>
      <c r="J755" s="35">
        <v>5.4839765930561404</v>
      </c>
      <c r="K755" s="35">
        <f t="shared" si="26"/>
        <v>0.13697659305613996</v>
      </c>
      <c r="L755" s="35">
        <v>10.830976593056141</v>
      </c>
      <c r="M755" s="65">
        <v>66.475999999999999</v>
      </c>
    </row>
    <row r="756" spans="1:13" x14ac:dyDescent="0.45">
      <c r="A756" s="30" t="s">
        <v>127</v>
      </c>
      <c r="B756" s="30">
        <v>2019</v>
      </c>
      <c r="C756" s="49">
        <v>43491</v>
      </c>
      <c r="D756" s="30" t="s">
        <v>72</v>
      </c>
      <c r="E756" s="47" t="s">
        <v>134</v>
      </c>
      <c r="F756" s="47" t="s">
        <v>38</v>
      </c>
      <c r="G756" s="13">
        <f>(C756-VLOOKUP(E756,Riders!$A$2:$C$2000,2,FALSE))/365</f>
        <v>28</v>
      </c>
      <c r="H756" s="47">
        <v>3</v>
      </c>
      <c r="I756" s="47">
        <v>5.3630000000000004</v>
      </c>
      <c r="J756" s="35">
        <v>5.4960733590733577</v>
      </c>
      <c r="K756" s="35">
        <f t="shared" si="26"/>
        <v>0.13307335907335727</v>
      </c>
      <c r="L756" s="35">
        <v>10.859073359073358</v>
      </c>
      <c r="M756" s="65">
        <v>66.304000000000002</v>
      </c>
    </row>
    <row r="757" spans="1:13" x14ac:dyDescent="0.45">
      <c r="A757" s="30" t="s">
        <v>127</v>
      </c>
      <c r="B757" s="30">
        <v>2019</v>
      </c>
      <c r="C757" s="49">
        <v>43491</v>
      </c>
      <c r="D757" s="30" t="s">
        <v>72</v>
      </c>
      <c r="E757" s="47" t="s">
        <v>14</v>
      </c>
      <c r="F757" s="47" t="s">
        <v>15</v>
      </c>
      <c r="G757" s="13">
        <f>(C757-VLOOKUP(E757,Riders!$A$2:$C$2000,2,FALSE))/365</f>
        <v>19.065753424657533</v>
      </c>
      <c r="H757" s="47">
        <v>4</v>
      </c>
      <c r="I757" s="47">
        <v>5.359</v>
      </c>
      <c r="J757" s="35">
        <v>5.5910707192067282</v>
      </c>
      <c r="K757" s="35">
        <f t="shared" si="26"/>
        <v>0.23207071920672817</v>
      </c>
      <c r="L757" s="35">
        <v>10.950070719206728</v>
      </c>
      <c r="M757" s="65">
        <v>65.753</v>
      </c>
    </row>
    <row r="758" spans="1:13" x14ac:dyDescent="0.45">
      <c r="A758" s="30" t="s">
        <v>127</v>
      </c>
      <c r="B758" s="30">
        <v>2019</v>
      </c>
      <c r="C758" s="49">
        <v>43491</v>
      </c>
      <c r="D758" s="30" t="s">
        <v>72</v>
      </c>
      <c r="E758" s="47" t="s">
        <v>109</v>
      </c>
      <c r="F758" s="47" t="s">
        <v>160</v>
      </c>
      <c r="G758" s="13">
        <f>(C758-VLOOKUP(E758,Riders!$A$2:$C$2000,2,FALSE))/365</f>
        <v>25.989041095890411</v>
      </c>
      <c r="H758" s="47">
        <v>5</v>
      </c>
      <c r="I758" s="47">
        <v>5.391</v>
      </c>
      <c r="J758" s="35">
        <v>5.5889615701345043</v>
      </c>
      <c r="K758" s="35">
        <f t="shared" si="26"/>
        <v>0.19796157013450433</v>
      </c>
      <c r="L758" s="35">
        <v>10.979961570134504</v>
      </c>
      <c r="M758" s="65">
        <v>65.573999999999998</v>
      </c>
    </row>
    <row r="759" spans="1:13" x14ac:dyDescent="0.45">
      <c r="A759" s="30" t="s">
        <v>127</v>
      </c>
      <c r="B759" s="30">
        <v>2019</v>
      </c>
      <c r="C759" s="49">
        <v>43491</v>
      </c>
      <c r="D759" s="30" t="s">
        <v>72</v>
      </c>
      <c r="E759" s="47" t="s">
        <v>174</v>
      </c>
      <c r="F759" s="47" t="s">
        <v>156</v>
      </c>
      <c r="G759" s="13">
        <f>(C759-VLOOKUP(E759,Riders!$A$2:$C$2000,2,FALSE))/365</f>
        <v>27.027397260273972</v>
      </c>
      <c r="H759" s="47">
        <v>6</v>
      </c>
      <c r="I759" s="47">
        <v>5.41</v>
      </c>
      <c r="J759" s="35">
        <v>5.5870674486803527</v>
      </c>
      <c r="K759" s="35">
        <f t="shared" si="26"/>
        <v>0.17706744868035251</v>
      </c>
      <c r="L759" s="35">
        <v>10.997067448680353</v>
      </c>
      <c r="M759" s="65">
        <v>65.471999999999994</v>
      </c>
    </row>
    <row r="760" spans="1:13" x14ac:dyDescent="0.45">
      <c r="A760" s="30" t="s">
        <v>127</v>
      </c>
      <c r="B760" s="30">
        <v>2019</v>
      </c>
      <c r="C760" s="49">
        <v>43491</v>
      </c>
      <c r="D760" s="30" t="s">
        <v>72</v>
      </c>
      <c r="E760" s="47" t="s">
        <v>133</v>
      </c>
      <c r="F760" s="47" t="s">
        <v>25</v>
      </c>
      <c r="G760" s="13">
        <f>(C760-VLOOKUP(E760,Riders!$A$2:$C$2000,2,FALSE))/365</f>
        <v>26.005479452054793</v>
      </c>
      <c r="H760" s="47">
        <v>7</v>
      </c>
      <c r="I760" s="47">
        <v>5.43</v>
      </c>
      <c r="J760" s="35">
        <v>5.5749675200611399</v>
      </c>
      <c r="K760" s="35">
        <f t="shared" si="26"/>
        <v>0.14496752006114022</v>
      </c>
      <c r="L760" s="35">
        <v>11.00496752006114</v>
      </c>
      <c r="M760" s="65">
        <v>65.424999999999997</v>
      </c>
    </row>
    <row r="761" spans="1:13" x14ac:dyDescent="0.45">
      <c r="A761" s="30" t="s">
        <v>127</v>
      </c>
      <c r="B761" s="30">
        <v>2019</v>
      </c>
      <c r="C761" s="49">
        <v>43491</v>
      </c>
      <c r="D761" s="30" t="s">
        <v>72</v>
      </c>
      <c r="E761" s="47" t="s">
        <v>161</v>
      </c>
      <c r="F761" s="47" t="s">
        <v>36</v>
      </c>
      <c r="G761" s="13">
        <f>(C761-VLOOKUP(E761,Riders!$A$2:$C$2000,2,FALSE))/365</f>
        <v>25</v>
      </c>
      <c r="H761" s="47">
        <v>8</v>
      </c>
      <c r="I761" s="47">
        <v>5.399</v>
      </c>
      <c r="J761" s="35">
        <v>5.6229827322270536</v>
      </c>
      <c r="K761" s="35">
        <f t="shared" si="26"/>
        <v>0.22398273222705356</v>
      </c>
      <c r="L761" s="35">
        <v>11.021982732227054</v>
      </c>
      <c r="M761" s="65">
        <v>65.323999999999998</v>
      </c>
    </row>
    <row r="762" spans="1:13" x14ac:dyDescent="0.45">
      <c r="A762" s="30" t="s">
        <v>127</v>
      </c>
      <c r="B762" s="30">
        <v>2019</v>
      </c>
      <c r="C762" s="49">
        <v>43491</v>
      </c>
      <c r="D762" s="30" t="s">
        <v>72</v>
      </c>
      <c r="E762" s="47" t="s">
        <v>129</v>
      </c>
      <c r="F762" s="47" t="s">
        <v>175</v>
      </c>
      <c r="G762" s="13">
        <f>(C762-VLOOKUP(E762,Riders!$A$2:$C$2000,2,FALSE))/365</f>
        <v>28.536986301369861</v>
      </c>
      <c r="H762" s="47">
        <v>9</v>
      </c>
      <c r="I762" s="47">
        <v>5.4240000000000004</v>
      </c>
      <c r="J762" s="35">
        <v>5.6309831872130678</v>
      </c>
      <c r="K762" s="35">
        <f t="shared" si="26"/>
        <v>0.20698318721306741</v>
      </c>
      <c r="L762" s="35">
        <v>11.054983187213068</v>
      </c>
      <c r="M762" s="65">
        <v>65.129000000000005</v>
      </c>
    </row>
    <row r="763" spans="1:13" x14ac:dyDescent="0.45">
      <c r="A763" s="30" t="s">
        <v>127</v>
      </c>
      <c r="B763" s="30">
        <v>2019</v>
      </c>
      <c r="C763" s="49">
        <v>43491</v>
      </c>
      <c r="D763" s="30" t="s">
        <v>72</v>
      </c>
      <c r="E763" s="47" t="s">
        <v>33</v>
      </c>
      <c r="F763" s="47" t="s">
        <v>27</v>
      </c>
      <c r="G763" s="13">
        <f>(C763-VLOOKUP(E763,Riders!$A$2:$C$2000,2,FALSE))/365</f>
        <v>25.183561643835617</v>
      </c>
      <c r="H763" s="47">
        <v>10</v>
      </c>
      <c r="I763" s="47">
        <v>5.4850000000000003</v>
      </c>
      <c r="J763" s="35">
        <v>5.5960145284412706</v>
      </c>
      <c r="K763" s="35">
        <f t="shared" si="26"/>
        <v>0.11101452844127024</v>
      </c>
      <c r="L763" s="35">
        <v>11.081014528441271</v>
      </c>
      <c r="M763" s="65">
        <v>64.975999999999999</v>
      </c>
    </row>
    <row r="764" spans="1:13" x14ac:dyDescent="0.45">
      <c r="A764" s="30" t="s">
        <v>127</v>
      </c>
      <c r="B764" s="30">
        <v>2019</v>
      </c>
      <c r="C764" s="49">
        <v>43491</v>
      </c>
      <c r="D764" s="30" t="s">
        <v>72</v>
      </c>
      <c r="E764" s="47" t="s">
        <v>82</v>
      </c>
      <c r="F764" s="47" t="s">
        <v>67</v>
      </c>
      <c r="G764" s="13">
        <f>(C764-VLOOKUP(E764,Riders!$A$2:$C$2000,2,FALSE))/365</f>
        <v>26.408219178082192</v>
      </c>
      <c r="H764" s="47">
        <v>11</v>
      </c>
      <c r="I764" s="47">
        <v>5.4740000000000002</v>
      </c>
      <c r="J764" s="35">
        <v>5.6350538789113127</v>
      </c>
      <c r="K764" s="35">
        <f t="shared" si="26"/>
        <v>0.16105387891131251</v>
      </c>
      <c r="L764" s="35">
        <v>11.109053878911313</v>
      </c>
      <c r="M764" s="65">
        <v>64.811999999999998</v>
      </c>
    </row>
    <row r="765" spans="1:13" x14ac:dyDescent="0.45">
      <c r="A765" s="30" t="s">
        <v>127</v>
      </c>
      <c r="B765" s="30">
        <v>2019</v>
      </c>
      <c r="C765" s="49">
        <v>43491</v>
      </c>
      <c r="D765" s="30" t="s">
        <v>72</v>
      </c>
      <c r="E765" s="47" t="s">
        <v>119</v>
      </c>
      <c r="F765" s="47" t="s">
        <v>120</v>
      </c>
      <c r="G765" s="13" t="e">
        <f>(C765-VLOOKUP(E765,Riders!$A$2:$C$2000,2,FALSE))/365</f>
        <v>#N/A</v>
      </c>
      <c r="H765" s="47">
        <v>12</v>
      </c>
      <c r="I765" s="47">
        <v>5.4790000000000001</v>
      </c>
      <c r="J765" s="35">
        <v>5.637944075595219</v>
      </c>
      <c r="K765" s="35">
        <f t="shared" si="26"/>
        <v>0.15894407559521895</v>
      </c>
      <c r="L765" s="35">
        <v>11.116944075595219</v>
      </c>
      <c r="M765" s="65">
        <v>64.766000000000005</v>
      </c>
    </row>
    <row r="766" spans="1:13" x14ac:dyDescent="0.45">
      <c r="A766" s="30" t="s">
        <v>127</v>
      </c>
      <c r="B766" s="30">
        <v>2019</v>
      </c>
      <c r="C766" s="49">
        <v>43491</v>
      </c>
      <c r="D766" s="30" t="s">
        <v>72</v>
      </c>
      <c r="E766" s="47" t="s">
        <v>144</v>
      </c>
      <c r="F766" s="47" t="s">
        <v>145</v>
      </c>
      <c r="G766" s="13">
        <f>(C766-VLOOKUP(E766,Riders!$A$2:$C$2000,2,FALSE))/365</f>
        <v>20.775342465753425</v>
      </c>
      <c r="H766" s="47">
        <v>13</v>
      </c>
      <c r="I766" s="47">
        <v>5.5010000000000003</v>
      </c>
      <c r="J766" s="35">
        <v>5.6169740580605305</v>
      </c>
      <c r="K766" s="35">
        <f t="shared" si="26"/>
        <v>0.11597405806053018</v>
      </c>
      <c r="L766" s="35">
        <v>11.117974058060531</v>
      </c>
      <c r="M766" s="65">
        <v>64.760000000000005</v>
      </c>
    </row>
    <row r="767" spans="1:13" x14ac:dyDescent="0.45">
      <c r="A767" s="30" t="s">
        <v>127</v>
      </c>
      <c r="B767" s="30">
        <v>2019</v>
      </c>
      <c r="C767" s="49">
        <v>43491</v>
      </c>
      <c r="D767" s="30" t="s">
        <v>72</v>
      </c>
      <c r="E767" s="47" t="s">
        <v>121</v>
      </c>
      <c r="F767" s="47" t="s">
        <v>120</v>
      </c>
      <c r="G767" s="13">
        <f>(C767-VLOOKUP(E767,Riders!$A$2:$C$2000,2,FALSE))/365</f>
        <v>22.895890410958906</v>
      </c>
      <c r="H767" s="47">
        <v>14</v>
      </c>
      <c r="I767" s="47">
        <v>5.4619999999999997</v>
      </c>
      <c r="J767" s="35">
        <v>5.666972424879436</v>
      </c>
      <c r="K767" s="35">
        <f t="shared" si="26"/>
        <v>0.20497242487943623</v>
      </c>
      <c r="L767" s="35">
        <v>11.128972424879436</v>
      </c>
      <c r="M767" s="65">
        <v>64.695999999999998</v>
      </c>
    </row>
    <row r="768" spans="1:13" x14ac:dyDescent="0.45">
      <c r="A768" s="30" t="s">
        <v>127</v>
      </c>
      <c r="B768" s="30">
        <v>2019</v>
      </c>
      <c r="C768" s="49">
        <v>43491</v>
      </c>
      <c r="D768" s="30" t="s">
        <v>72</v>
      </c>
      <c r="E768" s="47" t="s">
        <v>100</v>
      </c>
      <c r="F768" s="47" t="s">
        <v>47</v>
      </c>
      <c r="G768" s="13">
        <f>(C768-VLOOKUP(E768,Riders!$A$2:$C$2000,2,FALSE))/365</f>
        <v>24.953424657534246</v>
      </c>
      <c r="H768" s="47">
        <v>15</v>
      </c>
      <c r="I768" s="47">
        <v>5.4740000000000002</v>
      </c>
      <c r="J768" s="35">
        <v>5.670993266566569</v>
      </c>
      <c r="K768" s="35">
        <f t="shared" si="26"/>
        <v>0.19699326656656879</v>
      </c>
      <c r="L768" s="35">
        <v>11.144993266566569</v>
      </c>
      <c r="M768" s="65">
        <v>64.602999999999994</v>
      </c>
    </row>
    <row r="769" spans="1:13" x14ac:dyDescent="0.45">
      <c r="A769" s="30" t="s">
        <v>127</v>
      </c>
      <c r="B769" s="30">
        <v>2019</v>
      </c>
      <c r="C769" s="49">
        <v>43491</v>
      </c>
      <c r="D769" s="30" t="s">
        <v>72</v>
      </c>
      <c r="E769" s="47" t="s">
        <v>96</v>
      </c>
      <c r="F769" s="47" t="s">
        <v>150</v>
      </c>
      <c r="G769" s="13">
        <f>(C769-VLOOKUP(E769,Riders!$A$2:$C$2000,2,FALSE))/365</f>
        <v>25.038356164383561</v>
      </c>
      <c r="H769" s="47">
        <v>16</v>
      </c>
      <c r="I769" s="47">
        <v>5.5140000000000002</v>
      </c>
      <c r="J769" s="35">
        <v>5.6330638324224749</v>
      </c>
      <c r="K769" s="35">
        <f t="shared" si="26"/>
        <v>0.11906383242247465</v>
      </c>
      <c r="L769" s="35">
        <v>11.147063832422475</v>
      </c>
      <c r="M769" s="65">
        <v>64.590999999999994</v>
      </c>
    </row>
    <row r="770" spans="1:13" x14ac:dyDescent="0.45">
      <c r="A770" s="30" t="s">
        <v>127</v>
      </c>
      <c r="B770" s="30">
        <v>2019</v>
      </c>
      <c r="C770" s="49">
        <v>43491</v>
      </c>
      <c r="D770" s="30" t="s">
        <v>72</v>
      </c>
      <c r="E770" s="47" t="s">
        <v>98</v>
      </c>
      <c r="F770" s="47" t="s">
        <v>67</v>
      </c>
      <c r="G770" s="13">
        <f>(C770-VLOOKUP(E770,Riders!$A$2:$C$2000,2,FALSE))/365</f>
        <v>27.490410958904111</v>
      </c>
      <c r="H770" s="47">
        <v>17</v>
      </c>
      <c r="I770" s="47">
        <v>5.5410000000000004</v>
      </c>
      <c r="J770" s="35">
        <v>5.6830443973311713</v>
      </c>
      <c r="K770" s="35">
        <f t="shared" si="26"/>
        <v>0.14204439733117091</v>
      </c>
      <c r="L770" s="35">
        <v>11.224044397331172</v>
      </c>
      <c r="M770" s="65">
        <v>64.147999999999996</v>
      </c>
    </row>
    <row r="771" spans="1:13" x14ac:dyDescent="0.45">
      <c r="A771" s="30" t="s">
        <v>127</v>
      </c>
      <c r="B771" s="30">
        <v>2019</v>
      </c>
      <c r="C771" s="49">
        <v>43491</v>
      </c>
      <c r="D771" s="30" t="s">
        <v>72</v>
      </c>
      <c r="E771" s="47" t="s">
        <v>146</v>
      </c>
      <c r="F771" s="47" t="s">
        <v>56</v>
      </c>
      <c r="G771" s="13">
        <f>(C771-VLOOKUP(E771,Riders!$A$2:$C$2000,2,FALSE))/365</f>
        <v>28.816438356164383</v>
      </c>
      <c r="H771" s="47">
        <v>18</v>
      </c>
      <c r="I771" s="47">
        <v>5.5410000000000004</v>
      </c>
      <c r="J771" s="35">
        <v>5.7359589800617101</v>
      </c>
      <c r="K771" s="35">
        <f t="shared" si="26"/>
        <v>0.19495898006170975</v>
      </c>
      <c r="L771" s="35">
        <v>11.27695898006171</v>
      </c>
      <c r="M771" s="65">
        <v>63.847000000000001</v>
      </c>
    </row>
    <row r="772" spans="1:13" x14ac:dyDescent="0.45">
      <c r="A772" s="30" t="s">
        <v>127</v>
      </c>
      <c r="B772" s="30">
        <v>2019</v>
      </c>
      <c r="C772" s="49">
        <v>43491</v>
      </c>
      <c r="D772" s="30" t="s">
        <v>72</v>
      </c>
      <c r="E772" s="47" t="s">
        <v>139</v>
      </c>
      <c r="F772" s="47" t="s">
        <v>61</v>
      </c>
      <c r="G772" s="13">
        <f>(C772-VLOOKUP(E772,Riders!$A$2:$C$2000,2,FALSE))/365</f>
        <v>26.63013698630137</v>
      </c>
      <c r="H772" s="47">
        <v>19</v>
      </c>
      <c r="I772" s="47">
        <v>5.5650000000000004</v>
      </c>
      <c r="J772" s="35">
        <v>5.7140788752251899</v>
      </c>
      <c r="K772" s="35">
        <f t="shared" si="26"/>
        <v>0.14907887522518948</v>
      </c>
      <c r="L772" s="35">
        <v>11.27907887522519</v>
      </c>
      <c r="M772" s="65">
        <v>63.835000000000001</v>
      </c>
    </row>
    <row r="773" spans="1:13" x14ac:dyDescent="0.45">
      <c r="A773" s="30" t="s">
        <v>127</v>
      </c>
      <c r="B773" s="30">
        <v>2019</v>
      </c>
      <c r="C773" s="49">
        <v>43491</v>
      </c>
      <c r="D773" s="30" t="s">
        <v>72</v>
      </c>
      <c r="E773" s="47" t="s">
        <v>52</v>
      </c>
      <c r="F773" s="47" t="s">
        <v>53</v>
      </c>
      <c r="G773" s="13">
        <f>(C773-VLOOKUP(E773,Riders!$A$2:$C$2000,2,FALSE))/365</f>
        <v>21.87945205479452</v>
      </c>
      <c r="H773" s="47">
        <v>20</v>
      </c>
      <c r="I773" s="47">
        <v>5.5460000000000003</v>
      </c>
      <c r="J773" s="35">
        <v>5.7520165704243036</v>
      </c>
      <c r="K773" s="35">
        <f t="shared" si="26"/>
        <v>0.20601657042430332</v>
      </c>
      <c r="L773" s="35">
        <v>11.298016570424304</v>
      </c>
      <c r="M773" s="65">
        <v>63.728000000000002</v>
      </c>
    </row>
    <row r="774" spans="1:13" x14ac:dyDescent="0.45">
      <c r="A774" s="30" t="s">
        <v>127</v>
      </c>
      <c r="B774" s="30">
        <v>2019</v>
      </c>
      <c r="C774" s="49">
        <v>43491</v>
      </c>
      <c r="D774" s="30" t="s">
        <v>72</v>
      </c>
      <c r="E774" s="47" t="s">
        <v>137</v>
      </c>
      <c r="F774" s="47" t="s">
        <v>29</v>
      </c>
      <c r="G774" s="13">
        <f>(C774-VLOOKUP(E774,Riders!$A$2:$C$2000,2,FALSE))/365</f>
        <v>21.69041095890411</v>
      </c>
      <c r="H774" s="47">
        <v>21</v>
      </c>
      <c r="I774" s="47">
        <v>5.5650000000000004</v>
      </c>
      <c r="J774" s="35">
        <v>5.7450848256361917</v>
      </c>
      <c r="K774" s="35">
        <f t="shared" si="26"/>
        <v>0.18008482563619133</v>
      </c>
      <c r="L774" s="35">
        <v>11.310084825636192</v>
      </c>
      <c r="M774" s="65">
        <v>63.66</v>
      </c>
    </row>
    <row r="775" spans="1:13" x14ac:dyDescent="0.45">
      <c r="A775" s="30" t="s">
        <v>127</v>
      </c>
      <c r="B775" s="30">
        <v>2019</v>
      </c>
      <c r="C775" s="49">
        <v>43491</v>
      </c>
      <c r="D775" s="30" t="s">
        <v>72</v>
      </c>
      <c r="E775" s="47" t="s">
        <v>147</v>
      </c>
      <c r="F775" s="47" t="s">
        <v>31</v>
      </c>
      <c r="G775" s="13">
        <f>(C775-VLOOKUP(E775,Riders!$A$2:$C$2000,2,FALSE))/365</f>
        <v>30.550684931506851</v>
      </c>
      <c r="H775" s="47">
        <v>22</v>
      </c>
      <c r="I775" s="47">
        <v>5.5430000000000001</v>
      </c>
      <c r="J775" s="35">
        <v>5.7809596112107196</v>
      </c>
      <c r="K775" s="35">
        <f t="shared" si="26"/>
        <v>0.2379596112107194</v>
      </c>
      <c r="L775" s="35">
        <v>11.32395961121072</v>
      </c>
      <c r="M775" s="65">
        <v>63.582000000000001</v>
      </c>
    </row>
    <row r="776" spans="1:13" x14ac:dyDescent="0.45">
      <c r="A776" s="30" t="s">
        <v>127</v>
      </c>
      <c r="B776" s="30">
        <v>2019</v>
      </c>
      <c r="C776" s="49">
        <v>43491</v>
      </c>
      <c r="D776" s="30" t="s">
        <v>72</v>
      </c>
      <c r="E776" s="47" t="s">
        <v>50</v>
      </c>
      <c r="F776" s="47" t="s">
        <v>51</v>
      </c>
      <c r="G776" s="13">
        <f>(C776-VLOOKUP(E776,Riders!$A$2:$C$2000,2,FALSE))/365</f>
        <v>22.306849315068494</v>
      </c>
      <c r="H776" s="47">
        <v>23</v>
      </c>
      <c r="I776" s="47">
        <v>5.601</v>
      </c>
      <c r="J776" s="35">
        <v>5.7470542815263128</v>
      </c>
      <c r="K776" s="35">
        <f t="shared" si="26"/>
        <v>0.14605428152631283</v>
      </c>
      <c r="L776" s="35">
        <v>11.348054281526313</v>
      </c>
      <c r="M776" s="65">
        <v>63.447000000000003</v>
      </c>
    </row>
    <row r="777" spans="1:13" x14ac:dyDescent="0.45">
      <c r="A777" s="30" t="s">
        <v>127</v>
      </c>
      <c r="B777" s="30">
        <v>2019</v>
      </c>
      <c r="C777" s="49">
        <v>43491</v>
      </c>
      <c r="D777" s="30" t="s">
        <v>72</v>
      </c>
      <c r="E777" s="47" t="s">
        <v>39</v>
      </c>
      <c r="F777" s="47" t="s">
        <v>40</v>
      </c>
      <c r="G777" s="13">
        <f>(C777-VLOOKUP(E777,Riders!$A$2:$C$2000,2,FALSE))/365</f>
        <v>24.460273972602739</v>
      </c>
      <c r="H777" s="47">
        <v>24</v>
      </c>
      <c r="I777" s="47">
        <v>5.569</v>
      </c>
      <c r="J777" s="35">
        <v>5.7819167441787149</v>
      </c>
      <c r="K777" s="35">
        <f t="shared" si="26"/>
        <v>0.21291674417871498</v>
      </c>
      <c r="L777" s="35">
        <v>11.350916744178715</v>
      </c>
      <c r="M777" s="65">
        <v>63.430999999999997</v>
      </c>
    </row>
    <row r="778" spans="1:13" x14ac:dyDescent="0.45">
      <c r="A778" s="30" t="s">
        <v>127</v>
      </c>
      <c r="B778" s="30">
        <v>2019</v>
      </c>
      <c r="C778" s="49">
        <v>43491</v>
      </c>
      <c r="D778" s="30" t="s">
        <v>72</v>
      </c>
      <c r="E778" s="47" t="s">
        <v>176</v>
      </c>
      <c r="F778" s="47" t="s">
        <v>27</v>
      </c>
      <c r="G778" s="13">
        <f>(C778-VLOOKUP(E778,Riders!$A$2:$C$2000,2,FALSE))/365</f>
        <v>26.5013698630137</v>
      </c>
      <c r="H778" s="47">
        <v>25</v>
      </c>
      <c r="I778" s="47">
        <v>5.5830000000000002</v>
      </c>
      <c r="J778" s="35">
        <v>5.8050804757686958</v>
      </c>
      <c r="K778" s="35">
        <f t="shared" si="26"/>
        <v>0.22208047576869561</v>
      </c>
      <c r="L778" s="35">
        <v>11.388080475768696</v>
      </c>
      <c r="M778" s="65">
        <v>63.223999999999997</v>
      </c>
    </row>
    <row r="779" spans="1:13" x14ac:dyDescent="0.45">
      <c r="A779" s="30" t="s">
        <v>127</v>
      </c>
      <c r="B779" s="30">
        <v>2019</v>
      </c>
      <c r="C779" s="49">
        <v>43491</v>
      </c>
      <c r="D779" s="30" t="s">
        <v>72</v>
      </c>
      <c r="E779" s="47" t="s">
        <v>177</v>
      </c>
      <c r="F779" s="47" t="s">
        <v>178</v>
      </c>
      <c r="G779" s="13">
        <f>(C779-VLOOKUP(E779,Riders!$A$2:$C$2000,2,FALSE))/365</f>
        <v>21.764383561643836</v>
      </c>
      <c r="H779" s="47">
        <v>26</v>
      </c>
      <c r="I779" s="47">
        <v>5.6109999999999998</v>
      </c>
      <c r="J779" s="35">
        <v>5.8219268292682935</v>
      </c>
      <c r="K779" s="35">
        <f t="shared" si="26"/>
        <v>0.21092682926829376</v>
      </c>
      <c r="L779" s="35">
        <v>11.432926829268293</v>
      </c>
      <c r="M779" s="65">
        <v>62.975999999999999</v>
      </c>
    </row>
    <row r="780" spans="1:13" x14ac:dyDescent="0.45">
      <c r="A780" s="30" t="s">
        <v>127</v>
      </c>
      <c r="B780" s="30">
        <v>2019</v>
      </c>
      <c r="C780" s="49">
        <v>43491</v>
      </c>
      <c r="D780" s="30" t="s">
        <v>72</v>
      </c>
      <c r="E780" s="47" t="s">
        <v>99</v>
      </c>
      <c r="F780" s="47" t="s">
        <v>47</v>
      </c>
      <c r="G780" s="13">
        <f>(C780-VLOOKUP(E780,Riders!$A$2:$C$2000,2,FALSE))/365</f>
        <v>21.945205479452056</v>
      </c>
      <c r="H780" s="47">
        <v>27</v>
      </c>
      <c r="I780" s="47">
        <v>5.6269999999999998</v>
      </c>
      <c r="J780" s="35">
        <v>5.8170117619009778</v>
      </c>
      <c r="K780" s="35">
        <f t="shared" si="26"/>
        <v>0.19001176190097802</v>
      </c>
      <c r="L780" s="35">
        <v>11.444011761900978</v>
      </c>
      <c r="M780" s="65">
        <v>62.914999999999999</v>
      </c>
    </row>
    <row r="781" spans="1:13" x14ac:dyDescent="0.45">
      <c r="A781" s="30" t="s">
        <v>127</v>
      </c>
      <c r="B781" s="30">
        <v>2019</v>
      </c>
      <c r="C781" s="49">
        <v>43491</v>
      </c>
      <c r="D781" s="30" t="s">
        <v>72</v>
      </c>
      <c r="E781" s="47" t="s">
        <v>60</v>
      </c>
      <c r="F781" s="47" t="s">
        <v>61</v>
      </c>
      <c r="G781" s="13">
        <f>(C781-VLOOKUP(E781,Riders!$A$2:$C$2000,2,FALSE))/365</f>
        <v>30.528767123287672</v>
      </c>
      <c r="H781" s="47">
        <v>28</v>
      </c>
      <c r="I781" s="47">
        <v>5.6210000000000004</v>
      </c>
      <c r="J781" s="35">
        <v>5.8659176770899801</v>
      </c>
      <c r="K781" s="35">
        <f t="shared" si="26"/>
        <v>0.24491767708997969</v>
      </c>
      <c r="L781" s="35">
        <v>11.486917677089981</v>
      </c>
      <c r="M781" s="65">
        <v>62.68</v>
      </c>
    </row>
    <row r="782" spans="1:13" x14ac:dyDescent="0.45">
      <c r="A782" s="30" t="s">
        <v>127</v>
      </c>
      <c r="B782" s="30">
        <v>2019</v>
      </c>
      <c r="C782" s="49">
        <v>43491</v>
      </c>
      <c r="D782" s="30" t="s">
        <v>72</v>
      </c>
      <c r="E782" s="47" t="s">
        <v>166</v>
      </c>
      <c r="F782" s="47" t="s">
        <v>49</v>
      </c>
      <c r="G782" s="13" t="e">
        <f>(C782-VLOOKUP(E782,Riders!$A$2:$C$2000,2,FALSE))/365</f>
        <v>#N/A</v>
      </c>
      <c r="H782" s="47">
        <v>29</v>
      </c>
      <c r="I782" s="47">
        <v>5.6369999999999996</v>
      </c>
      <c r="J782" s="35">
        <v>5.8949932730039238</v>
      </c>
      <c r="K782" s="35">
        <f t="shared" si="26"/>
        <v>0.25799327300392427</v>
      </c>
      <c r="L782" s="35">
        <v>11.531993273003923</v>
      </c>
      <c r="M782" s="65">
        <v>62.435000000000002</v>
      </c>
    </row>
    <row r="783" spans="1:13" x14ac:dyDescent="0.45">
      <c r="A783" s="30" t="s">
        <v>127</v>
      </c>
      <c r="B783" s="30">
        <v>2019</v>
      </c>
      <c r="C783" s="49">
        <v>43491</v>
      </c>
      <c r="D783" s="30" t="s">
        <v>72</v>
      </c>
      <c r="E783" s="47" t="s">
        <v>179</v>
      </c>
      <c r="F783" s="47" t="s">
        <v>36</v>
      </c>
      <c r="G783" s="13">
        <f>(C783-VLOOKUP(E783,Riders!$A$2:$C$2000,2,FALSE))/365</f>
        <v>23.115068493150684</v>
      </c>
      <c r="H783" s="47">
        <v>30</v>
      </c>
      <c r="I783" s="47">
        <v>5.6749999999999998</v>
      </c>
      <c r="J783" s="35">
        <v>5.9070799485240899</v>
      </c>
      <c r="K783" s="35">
        <f t="shared" si="26"/>
        <v>0.23207994852409009</v>
      </c>
      <c r="L783" s="35">
        <v>11.58207994852409</v>
      </c>
      <c r="M783" s="65">
        <v>62.164999999999999</v>
      </c>
    </row>
    <row r="784" spans="1:13" x14ac:dyDescent="0.45">
      <c r="A784" s="30" t="s">
        <v>127</v>
      </c>
      <c r="B784" s="30">
        <v>2019</v>
      </c>
      <c r="C784" s="49">
        <v>43491</v>
      </c>
      <c r="D784" s="30" t="s">
        <v>72</v>
      </c>
      <c r="E784" s="47" t="s">
        <v>180</v>
      </c>
      <c r="F784" s="47" t="s">
        <v>65</v>
      </c>
      <c r="G784" s="13">
        <f>(C784-VLOOKUP(E784,Riders!$A$2:$C$2000,2,FALSE))/365</f>
        <v>21.463013698630139</v>
      </c>
      <c r="H784" s="47">
        <v>31</v>
      </c>
      <c r="I784" s="47">
        <v>5.742</v>
      </c>
      <c r="J784" s="35">
        <v>6.0219369975818564</v>
      </c>
      <c r="K784" s="35">
        <f t="shared" si="26"/>
        <v>0.27993699758185642</v>
      </c>
      <c r="L784" s="35">
        <v>11.763936997581856</v>
      </c>
      <c r="M784" s="65">
        <v>61.204000000000001</v>
      </c>
    </row>
    <row r="785" spans="1:13" x14ac:dyDescent="0.45">
      <c r="A785" s="29" t="s">
        <v>159</v>
      </c>
      <c r="B785" s="29">
        <v>2019</v>
      </c>
      <c r="C785" s="52">
        <v>43484</v>
      </c>
      <c r="D785" s="29" t="s">
        <v>72</v>
      </c>
      <c r="E785" s="51" t="s">
        <v>79</v>
      </c>
      <c r="F785" s="51" t="s">
        <v>65</v>
      </c>
      <c r="G785" s="13">
        <f>(C785-VLOOKUP(E785,Riders!$A$2:$C$2000,2,FALSE))/365</f>
        <v>31.712328767123289</v>
      </c>
      <c r="H785" s="51">
        <v>1</v>
      </c>
      <c r="I785" s="51">
        <v>5.2370000000000001</v>
      </c>
      <c r="J785" s="55">
        <v>5.4099500924214414</v>
      </c>
      <c r="K785" s="35">
        <f t="shared" si="26"/>
        <v>0.17295009242144133</v>
      </c>
      <c r="L785" s="55">
        <v>10.646950092421442</v>
      </c>
      <c r="M785" s="66">
        <v>67.625</v>
      </c>
    </row>
    <row r="786" spans="1:13" x14ac:dyDescent="0.45">
      <c r="A786" s="29" t="s">
        <v>159</v>
      </c>
      <c r="B786" s="29">
        <v>2019</v>
      </c>
      <c r="C786" s="52">
        <v>43484</v>
      </c>
      <c r="D786" s="29" t="s">
        <v>72</v>
      </c>
      <c r="E786" s="51" t="s">
        <v>136</v>
      </c>
      <c r="F786" s="51" t="s">
        <v>36</v>
      </c>
      <c r="G786" s="13">
        <f>(C786-VLOOKUP(E786,Riders!$A$2:$C$2000,2,FALSE))/365</f>
        <v>31.019178082191782</v>
      </c>
      <c r="H786" s="51">
        <v>2</v>
      </c>
      <c r="I786" s="51">
        <v>5.2679999999999998</v>
      </c>
      <c r="J786" s="55">
        <v>5.4089481723140809</v>
      </c>
      <c r="K786" s="35">
        <f t="shared" si="26"/>
        <v>0.14094817231408108</v>
      </c>
      <c r="L786" s="55">
        <v>10.676948172314081</v>
      </c>
      <c r="M786" s="66">
        <v>67.435000000000002</v>
      </c>
    </row>
    <row r="787" spans="1:13" x14ac:dyDescent="0.45">
      <c r="A787" s="29" t="s">
        <v>159</v>
      </c>
      <c r="B787" s="29">
        <v>2019</v>
      </c>
      <c r="C787" s="52">
        <v>43484</v>
      </c>
      <c r="D787" s="29" t="s">
        <v>72</v>
      </c>
      <c r="E787" s="51" t="s">
        <v>30</v>
      </c>
      <c r="F787" s="51" t="s">
        <v>31</v>
      </c>
      <c r="G787" s="13">
        <f>(C787-VLOOKUP(E787,Riders!$A$2:$C$2000,2,FALSE))/365</f>
        <v>22.758904109589039</v>
      </c>
      <c r="H787" s="51">
        <v>3</v>
      </c>
      <c r="I787" s="51">
        <v>5.31</v>
      </c>
      <c r="J787" s="55">
        <v>5.4820139097068177</v>
      </c>
      <c r="K787" s="35">
        <f t="shared" si="26"/>
        <v>0.17201390970681807</v>
      </c>
      <c r="L787" s="55">
        <v>10.792013909706817</v>
      </c>
      <c r="M787" s="66">
        <v>66.715999999999994</v>
      </c>
    </row>
    <row r="788" spans="1:13" x14ac:dyDescent="0.45">
      <c r="A788" s="29" t="s">
        <v>159</v>
      </c>
      <c r="B788" s="29">
        <v>2019</v>
      </c>
      <c r="C788" s="52">
        <v>43484</v>
      </c>
      <c r="D788" s="29" t="s">
        <v>72</v>
      </c>
      <c r="E788" s="51" t="s">
        <v>16</v>
      </c>
      <c r="F788" s="51" t="s">
        <v>17</v>
      </c>
      <c r="G788" s="13">
        <f>(C788-VLOOKUP(E788,Riders!$A$2:$C$2000,2,FALSE))/365</f>
        <v>19.745205479452054</v>
      </c>
      <c r="H788" s="51">
        <v>4</v>
      </c>
      <c r="I788" s="51">
        <v>5.3319999999999999</v>
      </c>
      <c r="J788" s="55">
        <v>5.5009321136254217</v>
      </c>
      <c r="K788" s="35">
        <f t="shared" si="26"/>
        <v>0.16893211362542182</v>
      </c>
      <c r="L788" s="55">
        <v>10.832932113625422</v>
      </c>
      <c r="M788" s="66">
        <v>66.463999999999999</v>
      </c>
    </row>
    <row r="789" spans="1:13" x14ac:dyDescent="0.45">
      <c r="A789" s="29" t="s">
        <v>159</v>
      </c>
      <c r="B789" s="29">
        <v>2019</v>
      </c>
      <c r="C789" s="52">
        <v>43484</v>
      </c>
      <c r="D789" s="29" t="s">
        <v>72</v>
      </c>
      <c r="E789" s="51" t="s">
        <v>135</v>
      </c>
      <c r="F789" s="51" t="s">
        <v>29</v>
      </c>
      <c r="G789" s="13">
        <f>(C789-VLOOKUP(E789,Riders!$A$2:$C$2000,2,FALSE))/365</f>
        <v>29.197260273972603</v>
      </c>
      <c r="H789" s="51">
        <v>5</v>
      </c>
      <c r="I789" s="51">
        <v>5.3559999999999999</v>
      </c>
      <c r="J789" s="55">
        <v>5.4970169879863136</v>
      </c>
      <c r="K789" s="35">
        <f t="shared" si="26"/>
        <v>0.14101698798631368</v>
      </c>
      <c r="L789" s="55">
        <v>10.853016987986313</v>
      </c>
      <c r="M789" s="66">
        <v>66.340999999999994</v>
      </c>
    </row>
    <row r="790" spans="1:13" x14ac:dyDescent="0.45">
      <c r="A790" s="29" t="s">
        <v>159</v>
      </c>
      <c r="B790" s="29">
        <v>2019</v>
      </c>
      <c r="C790" s="52">
        <v>43484</v>
      </c>
      <c r="D790" s="29" t="s">
        <v>72</v>
      </c>
      <c r="E790" s="51" t="s">
        <v>26</v>
      </c>
      <c r="F790" s="51" t="s">
        <v>27</v>
      </c>
      <c r="G790" s="13">
        <f>(C790-VLOOKUP(E790,Riders!$A$2:$C$2000,2,FALSE))/365</f>
        <v>20.660273972602738</v>
      </c>
      <c r="H790" s="51">
        <v>6</v>
      </c>
      <c r="I790" s="51">
        <v>5.3520000000000003</v>
      </c>
      <c r="J790" s="55">
        <v>5.5519693477306102</v>
      </c>
      <c r="K790" s="35">
        <f t="shared" si="26"/>
        <v>0.19996934773060993</v>
      </c>
      <c r="L790" s="55">
        <v>10.903969347730611</v>
      </c>
      <c r="M790" s="66">
        <v>66.031000000000006</v>
      </c>
    </row>
    <row r="791" spans="1:13" x14ac:dyDescent="0.45">
      <c r="A791" s="29" t="s">
        <v>159</v>
      </c>
      <c r="B791" s="29">
        <v>2019</v>
      </c>
      <c r="C791" s="52">
        <v>43484</v>
      </c>
      <c r="D791" s="29" t="s">
        <v>72</v>
      </c>
      <c r="E791" s="51" t="s">
        <v>82</v>
      </c>
      <c r="F791" s="51" t="s">
        <v>67</v>
      </c>
      <c r="G791" s="13">
        <f>(C791-VLOOKUP(E791,Riders!$A$2:$C$2000,2,FALSE))/365</f>
        <v>26.389041095890413</v>
      </c>
      <c r="H791" s="51">
        <v>7</v>
      </c>
      <c r="I791" s="51">
        <v>5.43</v>
      </c>
      <c r="J791" s="55">
        <v>5.5539816933638448</v>
      </c>
      <c r="K791" s="35">
        <f t="shared" si="26"/>
        <v>0.12398169336384512</v>
      </c>
      <c r="L791" s="55">
        <v>10.983981693363845</v>
      </c>
      <c r="M791" s="66">
        <v>65.55</v>
      </c>
    </row>
    <row r="792" spans="1:13" x14ac:dyDescent="0.45">
      <c r="A792" s="29" t="s">
        <v>159</v>
      </c>
      <c r="B792" s="29">
        <v>2019</v>
      </c>
      <c r="C792" s="52">
        <v>43484</v>
      </c>
      <c r="D792" s="29" t="s">
        <v>72</v>
      </c>
      <c r="E792" s="51" t="s">
        <v>137</v>
      </c>
      <c r="F792" s="51" t="s">
        <v>162</v>
      </c>
      <c r="G792" s="13">
        <f>(C792-VLOOKUP(E792,Riders!$A$2:$C$2000,2,FALSE))/365</f>
        <v>21.671232876712327</v>
      </c>
      <c r="H792" s="51">
        <v>8</v>
      </c>
      <c r="I792" s="51">
        <v>5.3970000000000002</v>
      </c>
      <c r="J792" s="55">
        <v>5.5879871841816193</v>
      </c>
      <c r="K792" s="35">
        <f t="shared" si="26"/>
        <v>0.19098718418161909</v>
      </c>
      <c r="L792" s="55">
        <v>10.98498718418162</v>
      </c>
      <c r="M792" s="66">
        <v>65.543999999999997</v>
      </c>
    </row>
    <row r="793" spans="1:13" x14ac:dyDescent="0.45">
      <c r="A793" s="29" t="s">
        <v>159</v>
      </c>
      <c r="B793" s="29">
        <v>2019</v>
      </c>
      <c r="C793" s="52">
        <v>43484</v>
      </c>
      <c r="D793" s="29" t="s">
        <v>72</v>
      </c>
      <c r="E793" s="4" t="s">
        <v>121</v>
      </c>
      <c r="F793" s="51" t="s">
        <v>120</v>
      </c>
      <c r="G793" s="13">
        <f>(C793-VLOOKUP(E793,Riders!$A$2:$C$2000,2,FALSE))/365</f>
        <v>22.876712328767123</v>
      </c>
      <c r="H793" s="51">
        <v>9</v>
      </c>
      <c r="I793" s="51">
        <v>5.3949999999999996</v>
      </c>
      <c r="J793" s="55">
        <v>5.5980377427629175</v>
      </c>
      <c r="K793" s="35">
        <f t="shared" si="26"/>
        <v>0.20303774276291797</v>
      </c>
      <c r="L793" s="55">
        <v>10.993037742762917</v>
      </c>
      <c r="M793" s="66">
        <v>65.495999999999995</v>
      </c>
    </row>
    <row r="794" spans="1:13" x14ac:dyDescent="0.45">
      <c r="A794" s="29" t="s">
        <v>159</v>
      </c>
      <c r="B794" s="29">
        <v>2019</v>
      </c>
      <c r="C794" s="52">
        <v>43484</v>
      </c>
      <c r="D794" s="29" t="s">
        <v>72</v>
      </c>
      <c r="E794" s="51" t="s">
        <v>139</v>
      </c>
      <c r="F794" s="51" t="s">
        <v>61</v>
      </c>
      <c r="G794" s="13">
        <f>(C794-VLOOKUP(E794,Riders!$A$2:$C$2000,2,FALSE))/365</f>
        <v>26.610958904109587</v>
      </c>
      <c r="H794" s="51">
        <v>10</v>
      </c>
      <c r="I794" s="51">
        <v>5.4450000000000003</v>
      </c>
      <c r="J794" s="55">
        <v>5.5800206719137595</v>
      </c>
      <c r="K794" s="35">
        <f t="shared" si="26"/>
        <v>0.13502067191375922</v>
      </c>
      <c r="L794" s="55">
        <v>11.02502067191376</v>
      </c>
      <c r="M794" s="66">
        <v>65.305999999999997</v>
      </c>
    </row>
    <row r="795" spans="1:13" x14ac:dyDescent="0.45">
      <c r="A795" s="29" t="s">
        <v>159</v>
      </c>
      <c r="B795" s="29">
        <v>2019</v>
      </c>
      <c r="C795" s="52">
        <v>43484</v>
      </c>
      <c r="D795" s="29" t="s">
        <v>72</v>
      </c>
      <c r="E795" s="51" t="s">
        <v>133</v>
      </c>
      <c r="F795" s="51" t="s">
        <v>25</v>
      </c>
      <c r="G795" s="13">
        <f>(C795-VLOOKUP(E795,Riders!$A$2:$C$2000,2,FALSE))/365</f>
        <v>25.986301369863014</v>
      </c>
      <c r="H795" s="51">
        <v>11</v>
      </c>
      <c r="I795" s="51">
        <v>5.4349999999999996</v>
      </c>
      <c r="J795" s="55">
        <v>5.5940738641585748</v>
      </c>
      <c r="K795" s="35">
        <f t="shared" si="26"/>
        <v>0.15907386415857516</v>
      </c>
      <c r="L795" s="55">
        <v>11.029073864158574</v>
      </c>
      <c r="M795" s="66">
        <v>65.281999999999996</v>
      </c>
    </row>
    <row r="796" spans="1:13" x14ac:dyDescent="0.45">
      <c r="A796" s="29" t="s">
        <v>159</v>
      </c>
      <c r="B796" s="29">
        <v>2019</v>
      </c>
      <c r="C796" s="52">
        <v>43484</v>
      </c>
      <c r="D796" s="29" t="s">
        <v>72</v>
      </c>
      <c r="E796" s="51" t="s">
        <v>100</v>
      </c>
      <c r="F796" s="51" t="s">
        <v>47</v>
      </c>
      <c r="G796" s="13">
        <f>(C796-VLOOKUP(E796,Riders!$A$2:$C$2000,2,FALSE))/365</f>
        <v>24.934246575342467</v>
      </c>
      <c r="H796" s="51">
        <v>12</v>
      </c>
      <c r="I796" s="51">
        <v>5.4580000000000002</v>
      </c>
      <c r="J796" s="55">
        <v>5.63701648842728</v>
      </c>
      <c r="K796" s="35">
        <f t="shared" si="26"/>
        <v>0.1790164884272798</v>
      </c>
      <c r="L796" s="55">
        <v>11.09501648842728</v>
      </c>
      <c r="M796" s="66">
        <v>64.894000000000005</v>
      </c>
    </row>
    <row r="797" spans="1:13" x14ac:dyDescent="0.45">
      <c r="A797" s="29" t="s">
        <v>159</v>
      </c>
      <c r="B797" s="29">
        <v>2019</v>
      </c>
      <c r="C797" s="52">
        <v>43484</v>
      </c>
      <c r="D797" s="29" t="s">
        <v>72</v>
      </c>
      <c r="E797" s="51" t="s">
        <v>129</v>
      </c>
      <c r="F797" s="51" t="s">
        <v>65</v>
      </c>
      <c r="G797" s="13">
        <f>(C797-VLOOKUP(E797,Riders!$A$2:$C$2000,2,FALSE))/365</f>
        <v>28.517808219178082</v>
      </c>
      <c r="H797" s="51">
        <v>13</v>
      </c>
      <c r="I797" s="51">
        <v>5.4539999999999997</v>
      </c>
      <c r="J797" s="55">
        <v>5.6560823997777989</v>
      </c>
      <c r="K797" s="35">
        <f t="shared" si="26"/>
        <v>0.20208239977779918</v>
      </c>
      <c r="L797" s="55">
        <v>11.110082399777799</v>
      </c>
      <c r="M797" s="66">
        <v>64.805999999999997</v>
      </c>
    </row>
    <row r="798" spans="1:13" x14ac:dyDescent="0.45">
      <c r="A798" s="29" t="s">
        <v>159</v>
      </c>
      <c r="B798" s="29">
        <v>2019</v>
      </c>
      <c r="C798" s="52">
        <v>43484</v>
      </c>
      <c r="D798" s="29" t="s">
        <v>72</v>
      </c>
      <c r="E798" s="51" t="s">
        <v>98</v>
      </c>
      <c r="F798" s="51" t="s">
        <v>67</v>
      </c>
      <c r="G798" s="13">
        <f>(C798-VLOOKUP(E798,Riders!$A$2:$C$2000,2,FALSE))/365</f>
        <v>27.471232876712328</v>
      </c>
      <c r="H798" s="51">
        <v>14</v>
      </c>
      <c r="I798" s="51">
        <v>5.5430000000000001</v>
      </c>
      <c r="J798" s="55">
        <v>5.6719532710280367</v>
      </c>
      <c r="K798" s="35">
        <f t="shared" si="26"/>
        <v>0.12895327102803655</v>
      </c>
      <c r="L798" s="55">
        <v>11.214953271028037</v>
      </c>
      <c r="M798" s="66">
        <v>64.2</v>
      </c>
    </row>
    <row r="799" spans="1:13" x14ac:dyDescent="0.45">
      <c r="A799" s="29" t="s">
        <v>159</v>
      </c>
      <c r="B799" s="29">
        <v>2019</v>
      </c>
      <c r="C799" s="52">
        <v>43484</v>
      </c>
      <c r="D799" s="29" t="s">
        <v>72</v>
      </c>
      <c r="E799" s="51" t="s">
        <v>147</v>
      </c>
      <c r="F799" s="51" t="s">
        <v>31</v>
      </c>
      <c r="G799" s="13">
        <f>(C799-VLOOKUP(E799,Riders!$A$2:$C$2000,2,FALSE))/365</f>
        <v>30.531506849315068</v>
      </c>
      <c r="H799" s="51">
        <v>15</v>
      </c>
      <c r="I799" s="51">
        <v>5.5039999999999996</v>
      </c>
      <c r="J799" s="55">
        <v>5.7270476071629126</v>
      </c>
      <c r="K799" s="35">
        <f t="shared" si="26"/>
        <v>0.22304760716291305</v>
      </c>
      <c r="L799" s="55">
        <v>11.231047607162912</v>
      </c>
      <c r="M799" s="66">
        <v>64.108000000000004</v>
      </c>
    </row>
    <row r="800" spans="1:13" x14ac:dyDescent="0.45">
      <c r="A800" s="29" t="s">
        <v>159</v>
      </c>
      <c r="B800" s="29">
        <v>2019</v>
      </c>
      <c r="C800" s="52">
        <v>43484</v>
      </c>
      <c r="D800" s="29" t="s">
        <v>72</v>
      </c>
      <c r="E800" s="51" t="s">
        <v>146</v>
      </c>
      <c r="F800" s="51" t="s">
        <v>56</v>
      </c>
      <c r="G800" s="13">
        <f>(C800-VLOOKUP(E800,Riders!$A$2:$C$2000,2,FALSE))/365</f>
        <v>28.797260273972604</v>
      </c>
      <c r="H800" s="51">
        <v>16</v>
      </c>
      <c r="I800" s="51">
        <v>5.53</v>
      </c>
      <c r="J800" s="55">
        <v>5.7809732149870383</v>
      </c>
      <c r="K800" s="35">
        <f t="shared" si="26"/>
        <v>0.25097321498703806</v>
      </c>
      <c r="L800" s="55">
        <v>11.310973214987039</v>
      </c>
      <c r="M800" s="66">
        <v>63.655000000000001</v>
      </c>
    </row>
    <row r="801" spans="1:13" x14ac:dyDescent="0.45">
      <c r="A801" s="29" t="s">
        <v>159</v>
      </c>
      <c r="B801" s="29">
        <v>2019</v>
      </c>
      <c r="C801" s="52">
        <v>43484</v>
      </c>
      <c r="D801" s="29" t="s">
        <v>72</v>
      </c>
      <c r="E801" s="51" t="s">
        <v>52</v>
      </c>
      <c r="F801" s="51" t="s">
        <v>53</v>
      </c>
      <c r="G801" s="13">
        <f>(C801-VLOOKUP(E801,Riders!$A$2:$C$2000,2,FALSE))/365</f>
        <v>21.860273972602741</v>
      </c>
      <c r="H801" s="51">
        <v>17</v>
      </c>
      <c r="I801" s="51">
        <v>5.5709999999999997</v>
      </c>
      <c r="J801" s="55">
        <v>5.7499327190679104</v>
      </c>
      <c r="K801" s="35">
        <f t="shared" si="26"/>
        <v>0.17893271906791064</v>
      </c>
      <c r="L801" s="55">
        <v>11.32093271906791</v>
      </c>
      <c r="M801" s="66">
        <v>63.598999999999997</v>
      </c>
    </row>
    <row r="802" spans="1:13" x14ac:dyDescent="0.45">
      <c r="A802" s="29" t="s">
        <v>159</v>
      </c>
      <c r="B802" s="29">
        <v>2019</v>
      </c>
      <c r="C802" s="52">
        <v>43484</v>
      </c>
      <c r="D802" s="29" t="s">
        <v>72</v>
      </c>
      <c r="E802" s="51" t="s">
        <v>50</v>
      </c>
      <c r="F802" s="51" t="s">
        <v>51</v>
      </c>
      <c r="G802" s="13">
        <f>(C802-VLOOKUP(E802,Riders!$A$2:$C$2000,2,FALSE))/365</f>
        <v>22.287671232876711</v>
      </c>
      <c r="H802" s="51">
        <v>18</v>
      </c>
      <c r="I802" s="51">
        <v>5.609</v>
      </c>
      <c r="J802" s="55">
        <v>5.7240500070831573</v>
      </c>
      <c r="K802" s="35">
        <f t="shared" si="26"/>
        <v>0.11505000708315727</v>
      </c>
      <c r="L802" s="55">
        <v>11.333050007083157</v>
      </c>
      <c r="M802" s="66">
        <v>63.530999999999999</v>
      </c>
    </row>
    <row r="803" spans="1:13" x14ac:dyDescent="0.45">
      <c r="A803" s="29" t="s">
        <v>159</v>
      </c>
      <c r="B803" s="29">
        <v>2019</v>
      </c>
      <c r="C803" s="52">
        <v>43484</v>
      </c>
      <c r="D803" s="29" t="s">
        <v>72</v>
      </c>
      <c r="E803" s="51" t="s">
        <v>176</v>
      </c>
      <c r="F803" s="51" t="s">
        <v>27</v>
      </c>
      <c r="G803" s="13">
        <f>(C803-VLOOKUP(E803,Riders!$A$2:$C$2000,2,FALSE))/365</f>
        <v>26.482191780821918</v>
      </c>
      <c r="H803" s="51">
        <v>19</v>
      </c>
      <c r="I803" s="51">
        <v>5.5810000000000004</v>
      </c>
      <c r="J803" s="55">
        <v>5.7609763393771365</v>
      </c>
      <c r="K803" s="35">
        <f t="shared" si="26"/>
        <v>0.17997633937713609</v>
      </c>
      <c r="L803" s="55">
        <v>11.341976339377137</v>
      </c>
      <c r="M803" s="66">
        <v>63.481000000000002</v>
      </c>
    </row>
    <row r="804" spans="1:13" x14ac:dyDescent="0.45">
      <c r="A804" s="29" t="s">
        <v>159</v>
      </c>
      <c r="B804" s="29">
        <v>2019</v>
      </c>
      <c r="C804" s="52">
        <v>43484</v>
      </c>
      <c r="D804" s="29" t="s">
        <v>72</v>
      </c>
      <c r="E804" s="51" t="s">
        <v>99</v>
      </c>
      <c r="F804" s="51" t="s">
        <v>47</v>
      </c>
      <c r="G804" s="13">
        <f>(C804-VLOOKUP(E804,Riders!$A$2:$C$2000,2,FALSE))/365</f>
        <v>21.926027397260274</v>
      </c>
      <c r="H804" s="51">
        <v>20</v>
      </c>
      <c r="I804" s="51">
        <v>5.5819999999999999</v>
      </c>
      <c r="J804" s="55">
        <v>5.7859424024251611</v>
      </c>
      <c r="K804" s="35">
        <f t="shared" si="26"/>
        <v>0.20394240242516126</v>
      </c>
      <c r="L804" s="55">
        <v>11.367942402425161</v>
      </c>
      <c r="M804" s="66">
        <v>63.335999999999999</v>
      </c>
    </row>
    <row r="805" spans="1:13" x14ac:dyDescent="0.45">
      <c r="A805" s="29" t="s">
        <v>159</v>
      </c>
      <c r="B805" s="29">
        <v>2019</v>
      </c>
      <c r="C805" s="52">
        <v>43484</v>
      </c>
      <c r="D805" s="29" t="s">
        <v>72</v>
      </c>
      <c r="E805" s="51" t="s">
        <v>177</v>
      </c>
      <c r="F805" s="51" t="s">
        <v>178</v>
      </c>
      <c r="G805" s="13">
        <f>(C805-VLOOKUP(E805,Riders!$A$2:$C$2000,2,FALSE))/365</f>
        <v>21.745205479452054</v>
      </c>
      <c r="H805" s="51">
        <v>21</v>
      </c>
      <c r="I805" s="51">
        <v>5.601</v>
      </c>
      <c r="J805" s="55">
        <v>5.787080475768696</v>
      </c>
      <c r="K805" s="35">
        <f t="shared" si="26"/>
        <v>0.18608047576869602</v>
      </c>
      <c r="L805" s="55">
        <v>11.388080475768696</v>
      </c>
      <c r="M805" s="66">
        <v>63.223999999999997</v>
      </c>
    </row>
    <row r="806" spans="1:13" x14ac:dyDescent="0.45">
      <c r="A806" s="29" t="s">
        <v>159</v>
      </c>
      <c r="B806" s="29">
        <v>2019</v>
      </c>
      <c r="C806" s="52">
        <v>43484</v>
      </c>
      <c r="D806" s="29" t="s">
        <v>72</v>
      </c>
      <c r="E806" s="51" t="s">
        <v>60</v>
      </c>
      <c r="F806" s="51" t="s">
        <v>61</v>
      </c>
      <c r="G806" s="13">
        <f>(C806-VLOOKUP(E806,Riders!$A$2:$C$2000,2,FALSE))/365</f>
        <v>30.509589041095889</v>
      </c>
      <c r="H806" s="51">
        <v>22</v>
      </c>
      <c r="I806" s="51">
        <v>5.61</v>
      </c>
      <c r="J806" s="55">
        <v>5.8329204875955556</v>
      </c>
      <c r="K806" s="35">
        <f t="shared" si="26"/>
        <v>0.22292048759555527</v>
      </c>
      <c r="L806" s="55">
        <v>11.442920487595556</v>
      </c>
      <c r="M806" s="66">
        <v>62.920999999999999</v>
      </c>
    </row>
    <row r="807" spans="1:13" x14ac:dyDescent="0.45">
      <c r="A807" s="30" t="s">
        <v>181</v>
      </c>
      <c r="B807" s="30">
        <v>2018</v>
      </c>
      <c r="C807" s="49">
        <v>43449</v>
      </c>
      <c r="D807" s="30" t="s">
        <v>72</v>
      </c>
      <c r="E807" s="47" t="s">
        <v>132</v>
      </c>
      <c r="F807" s="47" t="s">
        <v>36</v>
      </c>
      <c r="G807" s="13">
        <f>(C807-VLOOKUP(E807,Riders!$A$2:$C$2000,2,FALSE))/365</f>
        <v>28.065753424657533</v>
      </c>
      <c r="H807" s="47">
        <v>1</v>
      </c>
      <c r="I807" s="47">
        <v>5.2670000000000003</v>
      </c>
      <c r="J807" s="35">
        <v>5.3279350324469883</v>
      </c>
      <c r="K807" s="35">
        <f t="shared" si="26"/>
        <v>6.0935032446987947E-2</v>
      </c>
      <c r="L807" s="35">
        <v>10.594935032446989</v>
      </c>
      <c r="M807" s="65">
        <v>67.956999999999994</v>
      </c>
    </row>
    <row r="808" spans="1:13" x14ac:dyDescent="0.45">
      <c r="A808" s="30" t="s">
        <v>181</v>
      </c>
      <c r="B808" s="30">
        <v>2018</v>
      </c>
      <c r="C808" s="49">
        <v>43449</v>
      </c>
      <c r="D808" s="30" t="s">
        <v>72</v>
      </c>
      <c r="E808" s="47" t="s">
        <v>34</v>
      </c>
      <c r="F808" s="47" t="s">
        <v>19</v>
      </c>
      <c r="G808" s="13">
        <f>(C808-VLOOKUP(E808,Riders!$A$2:$C$2000,2,FALSE))/365</f>
        <v>31.36986301369863</v>
      </c>
      <c r="H808" s="47">
        <v>2</v>
      </c>
      <c r="I808" s="47">
        <v>5.319</v>
      </c>
      <c r="J808" s="35">
        <v>5.4410801028185434</v>
      </c>
      <c r="K808" s="35">
        <f t="shared" si="26"/>
        <v>0.12208010281854342</v>
      </c>
      <c r="L808" s="35">
        <v>10.760080102818543</v>
      </c>
      <c r="M808" s="65">
        <v>66.914000000000001</v>
      </c>
    </row>
    <row r="809" spans="1:13" x14ac:dyDescent="0.45">
      <c r="A809" s="30" t="s">
        <v>181</v>
      </c>
      <c r="B809" s="30">
        <v>2018</v>
      </c>
      <c r="C809" s="49">
        <v>43449</v>
      </c>
      <c r="D809" s="30" t="s">
        <v>72</v>
      </c>
      <c r="E809" s="47" t="s">
        <v>23</v>
      </c>
      <c r="F809" s="47" t="s">
        <v>15</v>
      </c>
      <c r="G809" s="13">
        <f>(C809-VLOOKUP(E809,Riders!$A$2:$C$2000,2,FALSE))/365</f>
        <v>21.257534246575343</v>
      </c>
      <c r="H809" s="47">
        <v>3</v>
      </c>
      <c r="I809" s="47">
        <v>5.3719999999999999</v>
      </c>
      <c r="J809" s="35">
        <v>5.4080568947447212</v>
      </c>
      <c r="K809" s="35">
        <f t="shared" ref="K809:K872" si="27">J809-I809</f>
        <v>3.6056894744721291E-2</v>
      </c>
      <c r="L809" s="35">
        <v>10.780056894744721</v>
      </c>
      <c r="M809" s="65">
        <v>66.790000000000006</v>
      </c>
    </row>
    <row r="810" spans="1:13" x14ac:dyDescent="0.45">
      <c r="A810" s="30" t="s">
        <v>181</v>
      </c>
      <c r="B810" s="30">
        <v>2018</v>
      </c>
      <c r="C810" s="49">
        <v>43449</v>
      </c>
      <c r="D810" s="30" t="s">
        <v>72</v>
      </c>
      <c r="E810" s="47" t="s">
        <v>111</v>
      </c>
      <c r="F810" s="47" t="s">
        <v>160</v>
      </c>
      <c r="G810" s="13">
        <f>(C810-VLOOKUP(E810,Riders!$A$2:$C$2000,2,FALSE))/365</f>
        <v>24.153424657534245</v>
      </c>
      <c r="H810" s="47">
        <v>4</v>
      </c>
      <c r="I810" s="47">
        <v>5.3449999999999998</v>
      </c>
      <c r="J810" s="35">
        <v>5.4690582757584858</v>
      </c>
      <c r="K810" s="35">
        <f t="shared" si="27"/>
        <v>0.12405827575848605</v>
      </c>
      <c r="L810" s="35">
        <v>10.814058275758486</v>
      </c>
      <c r="M810" s="65">
        <v>66.58</v>
      </c>
    </row>
    <row r="811" spans="1:13" x14ac:dyDescent="0.45">
      <c r="A811" s="30" t="s">
        <v>181</v>
      </c>
      <c r="B811" s="30">
        <v>2018</v>
      </c>
      <c r="C811" s="49">
        <v>43449</v>
      </c>
      <c r="D811" s="30" t="s">
        <v>72</v>
      </c>
      <c r="E811" s="47" t="s">
        <v>30</v>
      </c>
      <c r="F811" s="47" t="s">
        <v>31</v>
      </c>
      <c r="G811" s="13">
        <f>(C811-VLOOKUP(E811,Riders!$A$2:$C$2000,2,FALSE))/365</f>
        <v>22.663013698630138</v>
      </c>
      <c r="H811" s="47">
        <v>5</v>
      </c>
      <c r="I811" s="47">
        <v>5.335</v>
      </c>
      <c r="J811" s="35">
        <v>5.4839331329827194</v>
      </c>
      <c r="K811" s="35">
        <f t="shared" si="27"/>
        <v>0.14893313298271948</v>
      </c>
      <c r="L811" s="35">
        <v>10.818933132982719</v>
      </c>
      <c r="M811" s="65">
        <v>66.55</v>
      </c>
    </row>
    <row r="812" spans="1:13" x14ac:dyDescent="0.45">
      <c r="A812" s="30" t="s">
        <v>181</v>
      </c>
      <c r="B812" s="30">
        <v>2018</v>
      </c>
      <c r="C812" s="49">
        <v>43449</v>
      </c>
      <c r="D812" s="30" t="s">
        <v>72</v>
      </c>
      <c r="E812" s="47" t="s">
        <v>22</v>
      </c>
      <c r="F812" s="47" t="s">
        <v>15</v>
      </c>
      <c r="G812" s="13">
        <f>(C812-VLOOKUP(E812,Riders!$A$2:$C$2000,2,FALSE))/365</f>
        <v>20.931506849315067</v>
      </c>
      <c r="H812" s="47">
        <v>6</v>
      </c>
      <c r="I812" s="47">
        <v>5.38</v>
      </c>
      <c r="J812" s="35">
        <v>5.492027180067951</v>
      </c>
      <c r="K812" s="35">
        <f t="shared" si="27"/>
        <v>0.11202718006795109</v>
      </c>
      <c r="L812" s="35">
        <v>10.872027180067951</v>
      </c>
      <c r="M812" s="65">
        <v>66.224999999999994</v>
      </c>
    </row>
    <row r="813" spans="1:13" x14ac:dyDescent="0.45">
      <c r="A813" s="30" t="s">
        <v>181</v>
      </c>
      <c r="B813" s="30">
        <v>2018</v>
      </c>
      <c r="C813" s="49">
        <v>43449</v>
      </c>
      <c r="D813" s="30" t="s">
        <v>72</v>
      </c>
      <c r="E813" s="47" t="s">
        <v>134</v>
      </c>
      <c r="F813" s="47" t="s">
        <v>38</v>
      </c>
      <c r="G813" s="13">
        <f>(C813-VLOOKUP(E813,Riders!$A$2:$C$2000,2,FALSE))/365</f>
        <v>27.884931506849316</v>
      </c>
      <c r="H813" s="47">
        <v>7</v>
      </c>
      <c r="I813" s="47">
        <v>5.3890000000000002</v>
      </c>
      <c r="J813" s="35">
        <v>5.4969993952222547</v>
      </c>
      <c r="K813" s="35">
        <f t="shared" si="27"/>
        <v>0.10799939522225444</v>
      </c>
      <c r="L813" s="35">
        <v>10.885999395222255</v>
      </c>
      <c r="M813" s="65">
        <v>66.14</v>
      </c>
    </row>
    <row r="814" spans="1:13" x14ac:dyDescent="0.45">
      <c r="A814" s="30" t="s">
        <v>181</v>
      </c>
      <c r="B814" s="30">
        <v>2018</v>
      </c>
      <c r="C814" s="49">
        <v>43449</v>
      </c>
      <c r="D814" s="30" t="s">
        <v>72</v>
      </c>
      <c r="E814" s="47" t="s">
        <v>133</v>
      </c>
      <c r="F814" s="47" t="s">
        <v>25</v>
      </c>
      <c r="G814" s="13">
        <f>(C814-VLOOKUP(E814,Riders!$A$2:$C$2000,2,FALSE))/365</f>
        <v>25.890410958904109</v>
      </c>
      <c r="H814" s="47">
        <v>8</v>
      </c>
      <c r="I814" s="47">
        <v>5.38</v>
      </c>
      <c r="J814" s="35">
        <v>5.5239693477306107</v>
      </c>
      <c r="K814" s="35">
        <f t="shared" si="27"/>
        <v>0.14396934773061076</v>
      </c>
      <c r="L814" s="35">
        <v>10.903969347730611</v>
      </c>
      <c r="M814" s="65">
        <v>66.031000000000006</v>
      </c>
    </row>
    <row r="815" spans="1:13" x14ac:dyDescent="0.45">
      <c r="A815" s="30" t="s">
        <v>181</v>
      </c>
      <c r="B815" s="30">
        <v>2018</v>
      </c>
      <c r="C815" s="49">
        <v>43449</v>
      </c>
      <c r="D815" s="30" t="s">
        <v>72</v>
      </c>
      <c r="E815" s="47" t="s">
        <v>16</v>
      </c>
      <c r="F815" s="47" t="s">
        <v>17</v>
      </c>
      <c r="G815" s="13">
        <f>(C815-VLOOKUP(E815,Riders!$A$2:$C$2000,2,FALSE))/365</f>
        <v>19.649315068493152</v>
      </c>
      <c r="H815" s="47">
        <v>9</v>
      </c>
      <c r="I815" s="47">
        <v>5.4020000000000001</v>
      </c>
      <c r="J815" s="35">
        <v>5.5029602423324482</v>
      </c>
      <c r="K815" s="35">
        <f t="shared" si="27"/>
        <v>0.10096024233244805</v>
      </c>
      <c r="L815" s="35">
        <v>10.904960242332448</v>
      </c>
      <c r="M815" s="65">
        <v>66.025000000000006</v>
      </c>
    </row>
    <row r="816" spans="1:13" x14ac:dyDescent="0.45">
      <c r="A816" s="30" t="s">
        <v>181</v>
      </c>
      <c r="B816" s="30">
        <v>2018</v>
      </c>
      <c r="C816" s="49">
        <v>43449</v>
      </c>
      <c r="D816" s="30" t="s">
        <v>72</v>
      </c>
      <c r="E816" s="47" t="s">
        <v>26</v>
      </c>
      <c r="F816" s="47" t="s">
        <v>27</v>
      </c>
      <c r="G816" s="13">
        <f>(C816-VLOOKUP(E816,Riders!$A$2:$C$2000,2,FALSE))/365</f>
        <v>20.564383561643837</v>
      </c>
      <c r="H816" s="47">
        <v>10</v>
      </c>
      <c r="I816" s="47">
        <v>5.367</v>
      </c>
      <c r="J816" s="35">
        <v>5.5659446064139955</v>
      </c>
      <c r="K816" s="35">
        <f t="shared" si="27"/>
        <v>0.19894460641399547</v>
      </c>
      <c r="L816" s="35">
        <v>10.932944606413995</v>
      </c>
      <c r="M816" s="65">
        <v>65.855999999999995</v>
      </c>
    </row>
    <row r="817" spans="1:13" x14ac:dyDescent="0.45">
      <c r="A817" s="30" t="s">
        <v>181</v>
      </c>
      <c r="B817" s="30">
        <v>2018</v>
      </c>
      <c r="C817" s="49">
        <v>43449</v>
      </c>
      <c r="D817" s="30" t="s">
        <v>72</v>
      </c>
      <c r="E817" s="47" t="s">
        <v>20</v>
      </c>
      <c r="F817" s="47" t="s">
        <v>21</v>
      </c>
      <c r="G817" s="13">
        <f>(C817-VLOOKUP(E817,Riders!$A$2:$C$2000,2,FALSE))/365</f>
        <v>23.358904109589041</v>
      </c>
      <c r="H817" s="47">
        <v>11</v>
      </c>
      <c r="I817" s="47">
        <v>5.44</v>
      </c>
      <c r="J817" s="35">
        <v>5.4979272627837039</v>
      </c>
      <c r="K817" s="35">
        <f t="shared" si="27"/>
        <v>5.7927262783703526E-2</v>
      </c>
      <c r="L817" s="35">
        <v>10.937927262783704</v>
      </c>
      <c r="M817" s="65">
        <v>65.825999999999993</v>
      </c>
    </row>
    <row r="818" spans="1:13" x14ac:dyDescent="0.45">
      <c r="A818" s="30" t="s">
        <v>181</v>
      </c>
      <c r="B818" s="30">
        <v>2018</v>
      </c>
      <c r="C818" s="49">
        <v>43449</v>
      </c>
      <c r="D818" s="30" t="s">
        <v>72</v>
      </c>
      <c r="E818" s="47" t="s">
        <v>18</v>
      </c>
      <c r="F818" s="47" t="s">
        <v>19</v>
      </c>
      <c r="G818" s="13">
        <f>(C818-VLOOKUP(E818,Riders!$A$2:$C$2000,2,FALSE))/365</f>
        <v>20.561643835616437</v>
      </c>
      <c r="H818" s="47">
        <v>12</v>
      </c>
      <c r="I818" s="47">
        <v>5.4020000000000001</v>
      </c>
      <c r="J818" s="35">
        <v>5.5510691412489548</v>
      </c>
      <c r="K818" s="35">
        <f t="shared" si="27"/>
        <v>0.14906914124895465</v>
      </c>
      <c r="L818" s="35">
        <v>10.953069141248955</v>
      </c>
      <c r="M818" s="65">
        <v>65.734999999999999</v>
      </c>
    </row>
    <row r="819" spans="1:13" x14ac:dyDescent="0.45">
      <c r="A819" s="30" t="s">
        <v>181</v>
      </c>
      <c r="B819" s="30">
        <v>2018</v>
      </c>
      <c r="C819" s="49">
        <v>43449</v>
      </c>
      <c r="D819" s="30" t="s">
        <v>72</v>
      </c>
      <c r="E819" s="47" t="s">
        <v>119</v>
      </c>
      <c r="F819" s="47" t="s">
        <v>120</v>
      </c>
      <c r="G819" s="13" t="e">
        <f>(C819-VLOOKUP(E819,Riders!$A$2:$C$2000,2,FALSE))/365</f>
        <v>#N/A</v>
      </c>
      <c r="H819" s="47">
        <v>13</v>
      </c>
      <c r="I819" s="47">
        <v>5.4109999999999996</v>
      </c>
      <c r="J819" s="35">
        <v>5.5719763866007703</v>
      </c>
      <c r="K819" s="35">
        <f t="shared" si="27"/>
        <v>0.16097638660077074</v>
      </c>
      <c r="L819" s="35">
        <v>10.98297638660077</v>
      </c>
      <c r="M819" s="65">
        <v>65.555999999999997</v>
      </c>
    </row>
    <row r="820" spans="1:13" x14ac:dyDescent="0.45">
      <c r="A820" s="30" t="s">
        <v>181</v>
      </c>
      <c r="B820" s="30">
        <v>2018</v>
      </c>
      <c r="C820" s="49">
        <v>43449</v>
      </c>
      <c r="D820" s="30" t="s">
        <v>72</v>
      </c>
      <c r="E820" s="47" t="s">
        <v>174</v>
      </c>
      <c r="F820" s="47" t="s">
        <v>156</v>
      </c>
      <c r="G820" s="13">
        <f>(C820-VLOOKUP(E820,Riders!$A$2:$C$2000,2,FALSE))/365</f>
        <v>26.912328767123288</v>
      </c>
      <c r="H820" s="47">
        <v>14</v>
      </c>
      <c r="I820" s="47"/>
      <c r="J820" s="35"/>
      <c r="K820" s="35">
        <f t="shared" si="27"/>
        <v>0</v>
      </c>
      <c r="L820" s="35">
        <v>10.99605974525795</v>
      </c>
      <c r="M820" s="65">
        <v>65.477999999999994</v>
      </c>
    </row>
    <row r="821" spans="1:13" x14ac:dyDescent="0.45">
      <c r="A821" s="30" t="s">
        <v>181</v>
      </c>
      <c r="B821" s="30">
        <v>2018</v>
      </c>
      <c r="C821" s="49">
        <v>43449</v>
      </c>
      <c r="D821" s="30" t="s">
        <v>72</v>
      </c>
      <c r="E821" s="47" t="s">
        <v>139</v>
      </c>
      <c r="F821" s="47" t="s">
        <v>61</v>
      </c>
      <c r="G821" s="13">
        <f>(C821-VLOOKUP(E821,Riders!$A$2:$C$2000,2,FALSE))/365</f>
        <v>26.515068493150686</v>
      </c>
      <c r="H821" s="47">
        <v>15</v>
      </c>
      <c r="I821" s="47">
        <v>5.4189999999999996</v>
      </c>
      <c r="J821" s="35">
        <v>5.5879863788543576</v>
      </c>
      <c r="K821" s="35">
        <f t="shared" si="27"/>
        <v>0.16898637885435797</v>
      </c>
      <c r="L821" s="35">
        <v>11.006986378854357</v>
      </c>
      <c r="M821" s="65">
        <v>65.412999999999997</v>
      </c>
    </row>
    <row r="822" spans="1:13" x14ac:dyDescent="0.45">
      <c r="A822" s="30" t="s">
        <v>181</v>
      </c>
      <c r="B822" s="30">
        <v>2018</v>
      </c>
      <c r="C822" s="49">
        <v>43449</v>
      </c>
      <c r="D822" s="30" t="s">
        <v>72</v>
      </c>
      <c r="E822" s="47" t="s">
        <v>121</v>
      </c>
      <c r="F822" s="47" t="s">
        <v>120</v>
      </c>
      <c r="G822" s="13">
        <f>(C822-VLOOKUP(E822,Riders!$A$2:$C$2000,2,FALSE))/365</f>
        <v>22.780821917808218</v>
      </c>
      <c r="H822" s="47">
        <v>16</v>
      </c>
      <c r="I822" s="47">
        <v>5.4340000000000002</v>
      </c>
      <c r="J822" s="35">
        <v>5.6089447852760737</v>
      </c>
      <c r="K822" s="35">
        <f t="shared" si="27"/>
        <v>0.17494478527607349</v>
      </c>
      <c r="L822" s="35">
        <v>11.042944785276074</v>
      </c>
      <c r="M822" s="65">
        <v>65.2</v>
      </c>
    </row>
    <row r="823" spans="1:13" x14ac:dyDescent="0.45">
      <c r="A823" s="30" t="s">
        <v>181</v>
      </c>
      <c r="B823" s="30">
        <v>2018</v>
      </c>
      <c r="C823" s="49">
        <v>43449</v>
      </c>
      <c r="D823" s="30" t="s">
        <v>72</v>
      </c>
      <c r="E823" s="47" t="s">
        <v>100</v>
      </c>
      <c r="F823" s="47" t="s">
        <v>47</v>
      </c>
      <c r="G823" s="13">
        <f>(C823-VLOOKUP(E823,Riders!$A$2:$C$2000,2,FALSE))/365</f>
        <v>24.838356164383562</v>
      </c>
      <c r="H823" s="47">
        <v>17</v>
      </c>
      <c r="I823" s="47">
        <v>5.4710000000000001</v>
      </c>
      <c r="J823" s="35">
        <v>5.620939857037218</v>
      </c>
      <c r="K823" s="35">
        <f t="shared" si="27"/>
        <v>0.14993985703721791</v>
      </c>
      <c r="L823" s="35">
        <v>11.091939857037218</v>
      </c>
      <c r="M823" s="65">
        <v>64.912000000000006</v>
      </c>
    </row>
    <row r="824" spans="1:13" x14ac:dyDescent="0.45">
      <c r="A824" s="30" t="s">
        <v>181</v>
      </c>
      <c r="B824" s="30">
        <v>2018</v>
      </c>
      <c r="C824" s="49">
        <v>43449</v>
      </c>
      <c r="D824" s="30" t="s">
        <v>72</v>
      </c>
      <c r="E824" s="47" t="s">
        <v>129</v>
      </c>
      <c r="F824" s="47" t="s">
        <v>65</v>
      </c>
      <c r="G824" s="13">
        <f>(C824-VLOOKUP(E824,Riders!$A$2:$C$2000,2,FALSE))/365</f>
        <v>28.421917808219177</v>
      </c>
      <c r="H824" s="47">
        <v>18</v>
      </c>
      <c r="I824" s="47">
        <v>5.4610000000000003</v>
      </c>
      <c r="J824" s="35">
        <v>5.6340164884272799</v>
      </c>
      <c r="K824" s="35">
        <f t="shared" si="27"/>
        <v>0.17301648842727957</v>
      </c>
      <c r="L824" s="35">
        <v>11.09501648842728</v>
      </c>
      <c r="M824" s="65">
        <v>64.894000000000005</v>
      </c>
    </row>
    <row r="825" spans="1:13" x14ac:dyDescent="0.45">
      <c r="A825" s="30" t="s">
        <v>181</v>
      </c>
      <c r="B825" s="30">
        <v>2018</v>
      </c>
      <c r="C825" s="49">
        <v>43449</v>
      </c>
      <c r="D825" s="30" t="s">
        <v>72</v>
      </c>
      <c r="E825" s="47" t="s">
        <v>52</v>
      </c>
      <c r="F825" s="47" t="s">
        <v>53</v>
      </c>
      <c r="G825" s="13">
        <f>(C825-VLOOKUP(E825,Riders!$A$2:$C$2000,2,FALSE))/365</f>
        <v>21.764383561643836</v>
      </c>
      <c r="H825" s="47">
        <v>19</v>
      </c>
      <c r="I825" s="47">
        <v>5.5179999999999998</v>
      </c>
      <c r="J825" s="35">
        <v>5.6309625270981725</v>
      </c>
      <c r="K825" s="35">
        <f t="shared" si="27"/>
        <v>0.11296252709817267</v>
      </c>
      <c r="L825" s="35">
        <v>11.148962527098172</v>
      </c>
      <c r="M825" s="65">
        <v>64.58</v>
      </c>
    </row>
    <row r="826" spans="1:13" x14ac:dyDescent="0.45">
      <c r="A826" s="30" t="s">
        <v>181</v>
      </c>
      <c r="B826" s="30">
        <v>2018</v>
      </c>
      <c r="C826" s="49">
        <v>43449</v>
      </c>
      <c r="D826" s="30" t="s">
        <v>72</v>
      </c>
      <c r="E826" s="47" t="s">
        <v>147</v>
      </c>
      <c r="F826" s="47" t="s">
        <v>31</v>
      </c>
      <c r="G826" s="13">
        <f>(C826-VLOOKUP(E826,Riders!$A$2:$C$2000,2,FALSE))/365</f>
        <v>30.435616438356163</v>
      </c>
      <c r="H826" s="47">
        <v>20</v>
      </c>
      <c r="I826" s="47">
        <v>5.5359999999999996</v>
      </c>
      <c r="J826" s="35">
        <v>5.7199797392364697</v>
      </c>
      <c r="K826" s="35">
        <f t="shared" si="27"/>
        <v>0.18397973923647015</v>
      </c>
      <c r="L826" s="35">
        <v>11.255979739236469</v>
      </c>
      <c r="M826" s="65">
        <v>63.966000000000001</v>
      </c>
    </row>
    <row r="827" spans="1:13" x14ac:dyDescent="0.45">
      <c r="A827" s="30" t="s">
        <v>181</v>
      </c>
      <c r="B827" s="30">
        <v>2018</v>
      </c>
      <c r="C827" s="49">
        <v>43449</v>
      </c>
      <c r="D827" s="30" t="s">
        <v>72</v>
      </c>
      <c r="E827" s="47" t="s">
        <v>146</v>
      </c>
      <c r="F827" s="47" t="s">
        <v>56</v>
      </c>
      <c r="G827" s="13">
        <f>(C827-VLOOKUP(E827,Riders!$A$2:$C$2000,2,FALSE))/365</f>
        <v>28.701369863013699</v>
      </c>
      <c r="H827" s="47">
        <v>21</v>
      </c>
      <c r="I827" s="47">
        <v>5.5389999999999997</v>
      </c>
      <c r="J827" s="35">
        <v>5.7310748207745039</v>
      </c>
      <c r="K827" s="35">
        <f t="shared" si="27"/>
        <v>0.19207482077450422</v>
      </c>
      <c r="L827" s="35">
        <v>11.270074820774504</v>
      </c>
      <c r="M827" s="65">
        <v>63.886000000000003</v>
      </c>
    </row>
    <row r="828" spans="1:13" x14ac:dyDescent="0.45">
      <c r="A828" s="30" t="s">
        <v>181</v>
      </c>
      <c r="B828" s="30">
        <v>2018</v>
      </c>
      <c r="C828" s="49">
        <v>43449</v>
      </c>
      <c r="D828" s="30" t="s">
        <v>72</v>
      </c>
      <c r="E828" s="47" t="s">
        <v>176</v>
      </c>
      <c r="F828" s="47" t="s">
        <v>27</v>
      </c>
      <c r="G828" s="13">
        <f>(C828-VLOOKUP(E828,Riders!$A$2:$C$2000,2,FALSE))/365</f>
        <v>26.386301369863013</v>
      </c>
      <c r="H828" s="47">
        <v>22</v>
      </c>
      <c r="I828" s="47">
        <v>5.58</v>
      </c>
      <c r="J828" s="35">
        <v>5.6960759255778992</v>
      </c>
      <c r="K828" s="35">
        <f t="shared" si="27"/>
        <v>0.11607592557789914</v>
      </c>
      <c r="L828" s="35">
        <v>11.276075925577899</v>
      </c>
      <c r="M828" s="65">
        <v>63.851999999999997</v>
      </c>
    </row>
    <row r="829" spans="1:13" x14ac:dyDescent="0.45">
      <c r="A829" s="30" t="s">
        <v>181</v>
      </c>
      <c r="B829" s="30">
        <v>2018</v>
      </c>
      <c r="C829" s="49">
        <v>43449</v>
      </c>
      <c r="D829" s="30" t="s">
        <v>72</v>
      </c>
      <c r="E829" s="47" t="s">
        <v>50</v>
      </c>
      <c r="F829" s="47" t="s">
        <v>74</v>
      </c>
      <c r="G829" s="13">
        <f>(C829-VLOOKUP(E829,Riders!$A$2:$C$2000,2,FALSE))/365</f>
        <v>22.19178082191781</v>
      </c>
      <c r="H829" s="47">
        <v>23</v>
      </c>
      <c r="I829" s="47">
        <v>5.5949999999999998</v>
      </c>
      <c r="J829" s="35">
        <v>5.7209507756141251</v>
      </c>
      <c r="K829" s="35">
        <f t="shared" si="27"/>
        <v>0.12595077561412538</v>
      </c>
      <c r="L829" s="35">
        <v>11.315950775614125</v>
      </c>
      <c r="M829" s="65">
        <v>63.627000000000002</v>
      </c>
    </row>
    <row r="830" spans="1:13" x14ac:dyDescent="0.45">
      <c r="A830" s="30" t="s">
        <v>181</v>
      </c>
      <c r="B830" s="30">
        <v>2018</v>
      </c>
      <c r="C830" s="49">
        <v>43449</v>
      </c>
      <c r="D830" s="30" t="s">
        <v>72</v>
      </c>
      <c r="E830" s="47" t="s">
        <v>43</v>
      </c>
      <c r="F830" s="47" t="s">
        <v>44</v>
      </c>
      <c r="G830" s="13">
        <f>(C830-VLOOKUP(E830,Riders!$A$2:$C$2000,2,FALSE))/365</f>
        <v>26.07123287671233</v>
      </c>
      <c r="H830" s="47">
        <v>24</v>
      </c>
      <c r="I830" s="47">
        <v>5.5430000000000001</v>
      </c>
      <c r="J830" s="35">
        <v>5.7729507756141247</v>
      </c>
      <c r="K830" s="35">
        <f t="shared" si="27"/>
        <v>0.22995077561412458</v>
      </c>
      <c r="L830" s="35">
        <v>11.315950775614125</v>
      </c>
      <c r="M830" s="65">
        <v>63.627000000000002</v>
      </c>
    </row>
    <row r="831" spans="1:13" x14ac:dyDescent="0.45">
      <c r="A831" s="30" t="s">
        <v>181</v>
      </c>
      <c r="B831" s="30">
        <v>2018</v>
      </c>
      <c r="C831" s="49">
        <v>43449</v>
      </c>
      <c r="D831" s="30" t="s">
        <v>72</v>
      </c>
      <c r="E831" s="47" t="s">
        <v>138</v>
      </c>
      <c r="F831" s="47" t="s">
        <v>44</v>
      </c>
      <c r="G831" s="13">
        <f>(C831-VLOOKUP(E831,Riders!$A$2:$C$2000,2,FALSE))/365</f>
        <v>23.24931506849315</v>
      </c>
      <c r="H831" s="47">
        <v>25</v>
      </c>
      <c r="I831" s="47">
        <v>5.5750000000000002</v>
      </c>
      <c r="J831" s="35">
        <v>5.7489596112107195</v>
      </c>
      <c r="K831" s="35">
        <f t="shared" si="27"/>
        <v>0.17395961121071934</v>
      </c>
      <c r="L831" s="35">
        <v>11.32395961121072</v>
      </c>
      <c r="M831" s="65">
        <v>63.582000000000001</v>
      </c>
    </row>
    <row r="832" spans="1:13" x14ac:dyDescent="0.45">
      <c r="A832" s="30" t="s">
        <v>181</v>
      </c>
      <c r="B832" s="30">
        <v>2018</v>
      </c>
      <c r="C832" s="49">
        <v>43449</v>
      </c>
      <c r="D832" s="30" t="s">
        <v>72</v>
      </c>
      <c r="E832" s="47" t="s">
        <v>182</v>
      </c>
      <c r="F832" s="47" t="s">
        <v>25</v>
      </c>
      <c r="G832" s="13">
        <f>(C832-VLOOKUP(E832,Riders!$A$2:$C$2000,2,FALSE))/365</f>
        <v>19.156164383561645</v>
      </c>
      <c r="H832" s="47">
        <v>26</v>
      </c>
      <c r="I832" s="47">
        <v>5.5910000000000002</v>
      </c>
      <c r="J832" s="35">
        <v>5.7370573954908037</v>
      </c>
      <c r="K832" s="35">
        <f t="shared" si="27"/>
        <v>0.14605739549080354</v>
      </c>
      <c r="L832" s="35">
        <v>11.328057395490804</v>
      </c>
      <c r="M832" s="65">
        <v>63.558999999999997</v>
      </c>
    </row>
    <row r="833" spans="1:13" x14ac:dyDescent="0.45">
      <c r="A833" s="30" t="s">
        <v>181</v>
      </c>
      <c r="B833" s="30">
        <v>2018</v>
      </c>
      <c r="C833" s="49">
        <v>43449</v>
      </c>
      <c r="D833" s="30" t="s">
        <v>72</v>
      </c>
      <c r="E833" s="47" t="s">
        <v>166</v>
      </c>
      <c r="F833" s="47" t="s">
        <v>49</v>
      </c>
      <c r="G833" s="13" t="e">
        <f>(C833-VLOOKUP(E833,Riders!$A$2:$C$2000,2,FALSE))/365</f>
        <v>#N/A</v>
      </c>
      <c r="H833" s="47">
        <v>27</v>
      </c>
      <c r="I833" s="47">
        <v>5.6390000000000002</v>
      </c>
      <c r="J833" s="35">
        <v>5.7879390087130416</v>
      </c>
      <c r="K833" s="35">
        <f t="shared" si="27"/>
        <v>0.14893900871304133</v>
      </c>
      <c r="L833" s="35">
        <v>11.426939008713042</v>
      </c>
      <c r="M833" s="65">
        <v>63.009</v>
      </c>
    </row>
    <row r="834" spans="1:13" x14ac:dyDescent="0.45">
      <c r="A834" s="30" t="s">
        <v>181</v>
      </c>
      <c r="B834" s="30">
        <v>2018</v>
      </c>
      <c r="C834" s="49">
        <v>43449</v>
      </c>
      <c r="D834" s="30" t="s">
        <v>72</v>
      </c>
      <c r="E834" s="47" t="s">
        <v>60</v>
      </c>
      <c r="F834" s="47" t="s">
        <v>61</v>
      </c>
      <c r="G834" s="13">
        <f>(C834-VLOOKUP(E834,Riders!$A$2:$C$2000,2,FALSE))/365</f>
        <v>30.413698630136988</v>
      </c>
      <c r="H834" s="47">
        <v>28</v>
      </c>
      <c r="I834" s="47">
        <v>5.6</v>
      </c>
      <c r="J834" s="35">
        <v>5.8529316323608942</v>
      </c>
      <c r="K834" s="35">
        <f t="shared" si="27"/>
        <v>0.25293163236089455</v>
      </c>
      <c r="L834" s="35">
        <v>11.452931632360894</v>
      </c>
      <c r="M834" s="65">
        <v>62.866</v>
      </c>
    </row>
    <row r="835" spans="1:13" x14ac:dyDescent="0.45">
      <c r="A835" s="30" t="s">
        <v>181</v>
      </c>
      <c r="B835" s="30">
        <v>2018</v>
      </c>
      <c r="C835" s="49">
        <v>43449</v>
      </c>
      <c r="D835" s="30" t="s">
        <v>72</v>
      </c>
      <c r="E835" s="47" t="s">
        <v>163</v>
      </c>
      <c r="F835" s="47" t="s">
        <v>118</v>
      </c>
      <c r="G835" s="13" t="e">
        <f>(C835-VLOOKUP(E835,Riders!$A$2:$C$2000,2,FALSE))/365</f>
        <v>#N/A</v>
      </c>
      <c r="H835" s="47">
        <v>29</v>
      </c>
      <c r="I835" s="47">
        <v>5.6589999999999998</v>
      </c>
      <c r="J835" s="35">
        <v>5.8750253748558245</v>
      </c>
      <c r="K835" s="35">
        <f t="shared" si="27"/>
        <v>0.21602537485582474</v>
      </c>
      <c r="L835" s="35">
        <v>11.534025374855824</v>
      </c>
      <c r="M835" s="65">
        <v>62.423999999999999</v>
      </c>
    </row>
    <row r="836" spans="1:13" x14ac:dyDescent="0.45">
      <c r="A836" s="30" t="s">
        <v>181</v>
      </c>
      <c r="B836" s="30">
        <v>2018</v>
      </c>
      <c r="C836" s="49">
        <v>43449</v>
      </c>
      <c r="D836" s="30" t="s">
        <v>72</v>
      </c>
      <c r="E836" s="47" t="s">
        <v>183</v>
      </c>
      <c r="F836" s="47" t="s">
        <v>47</v>
      </c>
      <c r="G836" s="13">
        <f>(C836-VLOOKUP(E836,Riders!$A$2:$C$2000,2,FALSE))/365</f>
        <v>21.857534246575341</v>
      </c>
      <c r="H836" s="47">
        <v>30</v>
      </c>
      <c r="I836" s="47"/>
      <c r="J836" s="35"/>
      <c r="K836" s="35">
        <f t="shared" si="27"/>
        <v>0</v>
      </c>
      <c r="L836" s="35">
        <v>11.754910123916344</v>
      </c>
      <c r="M836" s="65">
        <v>61.250999999999998</v>
      </c>
    </row>
    <row r="837" spans="1:13" x14ac:dyDescent="0.45">
      <c r="A837" s="30" t="s">
        <v>181</v>
      </c>
      <c r="B837" s="30">
        <v>2018</v>
      </c>
      <c r="C837" s="49">
        <v>43449</v>
      </c>
      <c r="D837" s="30" t="s">
        <v>72</v>
      </c>
      <c r="E837" t="s">
        <v>168</v>
      </c>
      <c r="F837" s="47" t="s">
        <v>65</v>
      </c>
      <c r="G837" s="13">
        <f>(C837-VLOOKUP(E837,Riders!$A$2:$C$2000,2,FALSE))/365</f>
        <v>20.542465753424658</v>
      </c>
      <c r="H837" s="47">
        <v>31</v>
      </c>
      <c r="I837" s="47">
        <v>5.7830000000000004</v>
      </c>
      <c r="J837" s="35">
        <v>5.9799760329363325</v>
      </c>
      <c r="K837" s="35">
        <f t="shared" si="27"/>
        <v>0.19697603293633215</v>
      </c>
      <c r="L837" s="35">
        <v>11.762976032936333</v>
      </c>
      <c r="M837" s="65">
        <v>61.209000000000003</v>
      </c>
    </row>
    <row r="838" spans="1:13" x14ac:dyDescent="0.45">
      <c r="A838" s="29" t="s">
        <v>131</v>
      </c>
      <c r="B838" s="29">
        <v>2018</v>
      </c>
      <c r="C838" s="52">
        <v>43435</v>
      </c>
      <c r="D838" s="29" t="s">
        <v>72</v>
      </c>
      <c r="E838" s="51" t="s">
        <v>132</v>
      </c>
      <c r="F838" s="51" t="s">
        <v>36</v>
      </c>
      <c r="G838" s="13">
        <f>(C838-VLOOKUP(E838,Riders!$A$2:$C$2000,2,FALSE))/365</f>
        <v>28.027397260273972</v>
      </c>
      <c r="H838" s="51">
        <v>1</v>
      </c>
      <c r="I838" s="51">
        <v>5.2069999999999999</v>
      </c>
      <c r="J838" s="55">
        <v>5.2770118818801324</v>
      </c>
      <c r="K838" s="35">
        <f t="shared" si="27"/>
        <v>7.001188188013252E-2</v>
      </c>
      <c r="L838" s="55">
        <v>10.484011881880132</v>
      </c>
      <c r="M838" s="66">
        <v>68.676000000000002</v>
      </c>
    </row>
    <row r="839" spans="1:13" x14ac:dyDescent="0.45">
      <c r="A839" s="29" t="s">
        <v>131</v>
      </c>
      <c r="B839" s="29">
        <v>2018</v>
      </c>
      <c r="C839" s="52">
        <v>43435</v>
      </c>
      <c r="D839" s="29" t="s">
        <v>72</v>
      </c>
      <c r="E839" s="51" t="s">
        <v>30</v>
      </c>
      <c r="F839" s="51" t="s">
        <v>31</v>
      </c>
      <c r="G839" s="13">
        <f>(C839-VLOOKUP(E839,Riders!$A$2:$C$2000,2,FALSE))/365</f>
        <v>22.624657534246577</v>
      </c>
      <c r="H839" s="51">
        <v>2</v>
      </c>
      <c r="I839" s="51">
        <v>5.2569999999999997</v>
      </c>
      <c r="J839" s="55">
        <v>5.4129862179344688</v>
      </c>
      <c r="K839" s="35">
        <f t="shared" si="27"/>
        <v>0.1559862179344691</v>
      </c>
      <c r="L839" s="55">
        <v>10.669986217934468</v>
      </c>
      <c r="M839" s="66">
        <v>67.478999999999999</v>
      </c>
    </row>
    <row r="840" spans="1:13" x14ac:dyDescent="0.45">
      <c r="A840" s="29" t="s">
        <v>131</v>
      </c>
      <c r="B840" s="29">
        <v>2018</v>
      </c>
      <c r="C840" s="52">
        <v>43435</v>
      </c>
      <c r="D840" s="29" t="s">
        <v>72</v>
      </c>
      <c r="E840" s="47" t="s">
        <v>34</v>
      </c>
      <c r="F840" s="51" t="s">
        <v>74</v>
      </c>
      <c r="G840" s="13">
        <f>(C840-VLOOKUP(E840,Riders!$A$2:$C$2000,2,FALSE))/365</f>
        <v>31.331506849315069</v>
      </c>
      <c r="H840" s="51">
        <v>3</v>
      </c>
      <c r="I840" s="51">
        <v>5.2750000000000004</v>
      </c>
      <c r="J840" s="55">
        <v>5.4200282972623697</v>
      </c>
      <c r="K840" s="35">
        <f t="shared" si="27"/>
        <v>0.14502829726236932</v>
      </c>
      <c r="L840" s="55">
        <v>10.69502829726237</v>
      </c>
      <c r="M840" s="66">
        <v>67.320999999999998</v>
      </c>
    </row>
    <row r="841" spans="1:13" x14ac:dyDescent="0.45">
      <c r="A841" s="29" t="s">
        <v>131</v>
      </c>
      <c r="B841" s="29">
        <v>2018</v>
      </c>
      <c r="C841" s="52">
        <v>43435</v>
      </c>
      <c r="D841" s="29" t="s">
        <v>72</v>
      </c>
      <c r="E841" s="51" t="s">
        <v>111</v>
      </c>
      <c r="F841" s="51" t="s">
        <v>160</v>
      </c>
      <c r="G841" s="13">
        <f>(C841-VLOOKUP(E841,Riders!$A$2:$C$2000,2,FALSE))/365</f>
        <v>24.115068493150684</v>
      </c>
      <c r="H841" s="51">
        <v>4</v>
      </c>
      <c r="I841" s="51">
        <v>5.2969999999999997</v>
      </c>
      <c r="J841" s="55">
        <v>5.4880626881768757</v>
      </c>
      <c r="K841" s="35">
        <f t="shared" si="27"/>
        <v>0.19106268817687599</v>
      </c>
      <c r="L841" s="55">
        <v>10.785062688176875</v>
      </c>
      <c r="M841" s="66">
        <v>66.759</v>
      </c>
    </row>
    <row r="842" spans="1:13" x14ac:dyDescent="0.45">
      <c r="A842" s="29" t="s">
        <v>131</v>
      </c>
      <c r="B842" s="29">
        <v>2018</v>
      </c>
      <c r="C842" s="52">
        <v>43435</v>
      </c>
      <c r="D842" s="29" t="s">
        <v>72</v>
      </c>
      <c r="E842" s="51" t="s">
        <v>23</v>
      </c>
      <c r="F842" s="51" t="s">
        <v>15</v>
      </c>
      <c r="G842" s="13">
        <f>(C842-VLOOKUP(E842,Riders!$A$2:$C$2000,2,FALSE))/365</f>
        <v>21.219178082191782</v>
      </c>
      <c r="H842" s="51">
        <v>5</v>
      </c>
      <c r="I842" s="51">
        <v>5.359</v>
      </c>
      <c r="J842" s="55">
        <v>5.4610712321356107</v>
      </c>
      <c r="K842" s="35">
        <f t="shared" si="27"/>
        <v>0.10207123213561076</v>
      </c>
      <c r="L842" s="55">
        <v>10.820071232135611</v>
      </c>
      <c r="M842" s="66">
        <v>66.543000000000006</v>
      </c>
    </row>
    <row r="843" spans="1:13" x14ac:dyDescent="0.45">
      <c r="A843" s="29" t="s">
        <v>131</v>
      </c>
      <c r="B843" s="29">
        <v>2018</v>
      </c>
      <c r="C843" s="52">
        <v>43435</v>
      </c>
      <c r="D843" s="29" t="s">
        <v>72</v>
      </c>
      <c r="E843" s="51" t="s">
        <v>109</v>
      </c>
      <c r="F843" s="51" t="s">
        <v>160</v>
      </c>
      <c r="G843" s="13">
        <f>(C843-VLOOKUP(E843,Riders!$A$2:$C$2000,2,FALSE))/365</f>
        <v>25.835616438356166</v>
      </c>
      <c r="H843" s="51">
        <v>6</v>
      </c>
      <c r="I843" s="51">
        <v>5.3289999999999997</v>
      </c>
      <c r="J843" s="55">
        <v>5.5140468961778266</v>
      </c>
      <c r="K843" s="35">
        <f t="shared" si="27"/>
        <v>0.18504689617782688</v>
      </c>
      <c r="L843" s="55">
        <v>10.843046896177826</v>
      </c>
      <c r="M843" s="66">
        <v>66.402000000000001</v>
      </c>
    </row>
    <row r="844" spans="1:13" x14ac:dyDescent="0.45">
      <c r="A844" s="29" t="s">
        <v>131</v>
      </c>
      <c r="B844" s="29">
        <v>2018</v>
      </c>
      <c r="C844" s="52">
        <v>43435</v>
      </c>
      <c r="D844" s="29" t="s">
        <v>72</v>
      </c>
      <c r="E844" s="51" t="s">
        <v>26</v>
      </c>
      <c r="F844" s="51" t="s">
        <v>27</v>
      </c>
      <c r="G844" s="13">
        <f>(C844-VLOOKUP(E844,Riders!$A$2:$C$2000,2,FALSE))/365</f>
        <v>20.526027397260275</v>
      </c>
      <c r="H844" s="51">
        <v>7</v>
      </c>
      <c r="I844" s="51">
        <v>5.319</v>
      </c>
      <c r="J844" s="55">
        <v>5.5400733590733582</v>
      </c>
      <c r="K844" s="35">
        <f t="shared" si="27"/>
        <v>0.22107335907335823</v>
      </c>
      <c r="L844" s="55">
        <v>10.859073359073358</v>
      </c>
      <c r="M844" s="66">
        <v>66.304000000000002</v>
      </c>
    </row>
    <row r="845" spans="1:13" x14ac:dyDescent="0.45">
      <c r="A845" s="29" t="s">
        <v>131</v>
      </c>
      <c r="B845" s="29">
        <v>2018</v>
      </c>
      <c r="C845" s="52">
        <v>43435</v>
      </c>
      <c r="D845" s="29" t="s">
        <v>72</v>
      </c>
      <c r="E845" s="51" t="s">
        <v>133</v>
      </c>
      <c r="F845" s="51" t="s">
        <v>25</v>
      </c>
      <c r="G845" s="13">
        <f>(C845-VLOOKUP(E845,Riders!$A$2:$C$2000,2,FALSE))/365</f>
        <v>25.852054794520548</v>
      </c>
      <c r="H845" s="51">
        <v>8</v>
      </c>
      <c r="I845" s="51">
        <v>5.39</v>
      </c>
      <c r="J845" s="55">
        <v>5.480057520721048</v>
      </c>
      <c r="K845" s="35">
        <f t="shared" si="27"/>
        <v>9.0057520721048334E-2</v>
      </c>
      <c r="L845" s="55">
        <v>10.870057520721048</v>
      </c>
      <c r="M845" s="66">
        <v>66.236999999999995</v>
      </c>
    </row>
    <row r="846" spans="1:13" x14ac:dyDescent="0.45">
      <c r="A846" s="29" t="s">
        <v>131</v>
      </c>
      <c r="B846" s="29">
        <v>2018</v>
      </c>
      <c r="C846" s="52">
        <v>43435</v>
      </c>
      <c r="D846" s="29" t="s">
        <v>72</v>
      </c>
      <c r="E846" s="51" t="s">
        <v>121</v>
      </c>
      <c r="F846" s="51" t="s">
        <v>120</v>
      </c>
      <c r="G846" s="13">
        <f>(C846-VLOOKUP(E846,Riders!$A$2:$C$2000,2,FALSE))/365</f>
        <v>22.742465753424657</v>
      </c>
      <c r="H846" s="51">
        <v>9</v>
      </c>
      <c r="I846" s="51">
        <v>5.319</v>
      </c>
      <c r="J846" s="55">
        <v>5.5679870263404601</v>
      </c>
      <c r="K846" s="35">
        <f t="shared" si="27"/>
        <v>0.2489870263404601</v>
      </c>
      <c r="L846" s="55">
        <v>10.88698702634046</v>
      </c>
      <c r="M846" s="66">
        <v>66.134</v>
      </c>
    </row>
    <row r="847" spans="1:13" x14ac:dyDescent="0.45">
      <c r="A847" s="29" t="s">
        <v>131</v>
      </c>
      <c r="B847" s="29">
        <v>2018</v>
      </c>
      <c r="C847" s="52">
        <v>43435</v>
      </c>
      <c r="D847" s="29" t="s">
        <v>72</v>
      </c>
      <c r="E847" s="51" t="s">
        <v>184</v>
      </c>
      <c r="F847" s="51" t="s">
        <v>19</v>
      </c>
      <c r="G847" s="13">
        <f>(C847-VLOOKUP(E847,Riders!$A$2:$C$2000,2,FALSE))/365</f>
        <v>24.443835616438356</v>
      </c>
      <c r="H847" s="51">
        <v>10</v>
      </c>
      <c r="I847" s="51">
        <v>5.3920000000000003</v>
      </c>
      <c r="J847" s="55">
        <v>5.5230445697653261</v>
      </c>
      <c r="K847" s="35">
        <f t="shared" si="27"/>
        <v>0.13104456976532575</v>
      </c>
      <c r="L847" s="55">
        <v>10.915044569765326</v>
      </c>
      <c r="M847" s="66">
        <v>65.963999999999999</v>
      </c>
    </row>
    <row r="848" spans="1:13" x14ac:dyDescent="0.45">
      <c r="A848" s="29" t="s">
        <v>131</v>
      </c>
      <c r="B848" s="29">
        <v>2018</v>
      </c>
      <c r="C848" s="52">
        <v>43435</v>
      </c>
      <c r="D848" s="29" t="s">
        <v>72</v>
      </c>
      <c r="E848" s="51" t="s">
        <v>22</v>
      </c>
      <c r="F848" s="51" t="s">
        <v>15</v>
      </c>
      <c r="G848" s="13">
        <f>(C848-VLOOKUP(E848,Riders!$A$2:$C$2000,2,FALSE))/365</f>
        <v>20.893150684931506</v>
      </c>
      <c r="H848" s="51">
        <v>11</v>
      </c>
      <c r="I848" s="51">
        <v>5.3879999999999999</v>
      </c>
      <c r="J848" s="55">
        <v>5.5310172884440405</v>
      </c>
      <c r="K848" s="35">
        <f t="shared" si="27"/>
        <v>0.1430172884440406</v>
      </c>
      <c r="L848" s="55">
        <v>10.91901728844404</v>
      </c>
      <c r="M848" s="66">
        <v>65.94</v>
      </c>
    </row>
    <row r="849" spans="1:13" x14ac:dyDescent="0.45">
      <c r="A849" s="29" t="s">
        <v>131</v>
      </c>
      <c r="B849" s="29">
        <v>2018</v>
      </c>
      <c r="C849" s="52">
        <v>43435</v>
      </c>
      <c r="D849" s="29" t="s">
        <v>72</v>
      </c>
      <c r="E849" s="51" t="s">
        <v>20</v>
      </c>
      <c r="F849" s="51" t="s">
        <v>21</v>
      </c>
      <c r="G849" s="13">
        <f>(C849-VLOOKUP(E849,Riders!$A$2:$C$2000,2,FALSE))/365</f>
        <v>23.32054794520548</v>
      </c>
      <c r="H849" s="51">
        <v>12</v>
      </c>
      <c r="I849" s="51">
        <v>5.3979999999999997</v>
      </c>
      <c r="J849" s="55">
        <v>5.5349446064139958</v>
      </c>
      <c r="K849" s="35">
        <f t="shared" si="27"/>
        <v>0.13694460641399608</v>
      </c>
      <c r="L849" s="55">
        <v>10.932944606413995</v>
      </c>
      <c r="M849" s="66">
        <v>65.855999999999995</v>
      </c>
    </row>
    <row r="850" spans="1:13" x14ac:dyDescent="0.45">
      <c r="A850" s="29" t="s">
        <v>131</v>
      </c>
      <c r="B850" s="29">
        <v>2018</v>
      </c>
      <c r="C850" s="52">
        <v>43435</v>
      </c>
      <c r="D850" s="29" t="s">
        <v>72</v>
      </c>
      <c r="E850" s="51" t="s">
        <v>119</v>
      </c>
      <c r="F850" s="51" t="s">
        <v>120</v>
      </c>
      <c r="G850" s="13" t="e">
        <f>(C850-VLOOKUP(E850,Riders!$A$2:$C$2000,2,FALSE))/365</f>
        <v>#N/A</v>
      </c>
      <c r="H850" s="51">
        <v>13</v>
      </c>
      <c r="I850" s="51">
        <v>5.3940000000000001</v>
      </c>
      <c r="J850" s="55">
        <v>5.5439272627837042</v>
      </c>
      <c r="K850" s="35">
        <f t="shared" si="27"/>
        <v>0.14992726278370405</v>
      </c>
      <c r="L850" s="55">
        <v>10.937927262783704</v>
      </c>
      <c r="M850" s="66">
        <v>65.825999999999993</v>
      </c>
    </row>
    <row r="851" spans="1:13" x14ac:dyDescent="0.45">
      <c r="A851" s="29" t="s">
        <v>131</v>
      </c>
      <c r="B851" s="29">
        <v>2018</v>
      </c>
      <c r="C851" s="52">
        <v>43435</v>
      </c>
      <c r="D851" s="29" t="s">
        <v>72</v>
      </c>
      <c r="E851" s="51" t="s">
        <v>134</v>
      </c>
      <c r="F851" s="51" t="s">
        <v>38</v>
      </c>
      <c r="G851" s="13">
        <f>(C851-VLOOKUP(E851,Riders!$A$2:$C$2000,2,FALSE))/365</f>
        <v>27.846575342465755</v>
      </c>
      <c r="H851" s="51">
        <v>14</v>
      </c>
      <c r="I851" s="51">
        <v>5.43</v>
      </c>
      <c r="J851" s="55">
        <v>5.5210700107989723</v>
      </c>
      <c r="K851" s="35">
        <f t="shared" si="27"/>
        <v>9.1070010798972589E-2</v>
      </c>
      <c r="L851" s="55">
        <v>10.951070010798972</v>
      </c>
      <c r="M851" s="66">
        <v>65.747</v>
      </c>
    </row>
    <row r="852" spans="1:13" x14ac:dyDescent="0.45">
      <c r="A852" s="29" t="s">
        <v>131</v>
      </c>
      <c r="B852" s="29">
        <v>2018</v>
      </c>
      <c r="C852" s="52">
        <v>43435</v>
      </c>
      <c r="D852" s="29" t="s">
        <v>72</v>
      </c>
      <c r="E852" s="51" t="s">
        <v>139</v>
      </c>
      <c r="F852" s="51" t="s">
        <v>61</v>
      </c>
      <c r="G852" s="13">
        <f>(C852-VLOOKUP(E852,Riders!$A$2:$C$2000,2,FALSE))/365</f>
        <v>26.476712328767125</v>
      </c>
      <c r="H852" s="51">
        <v>15</v>
      </c>
      <c r="I852" s="51">
        <v>5.4240000000000004</v>
      </c>
      <c r="J852" s="55">
        <v>5.5290691412489545</v>
      </c>
      <c r="K852" s="35">
        <f t="shared" si="27"/>
        <v>0.10506914124895417</v>
      </c>
      <c r="L852" s="55">
        <v>10.953069141248955</v>
      </c>
      <c r="M852" s="66">
        <v>65.734999999999999</v>
      </c>
    </row>
    <row r="853" spans="1:13" x14ac:dyDescent="0.45">
      <c r="A853" s="29" t="s">
        <v>131</v>
      </c>
      <c r="B853" s="29">
        <v>2018</v>
      </c>
      <c r="C853" s="52">
        <v>43435</v>
      </c>
      <c r="D853" s="29" t="s">
        <v>72</v>
      </c>
      <c r="E853" s="51" t="s">
        <v>100</v>
      </c>
      <c r="F853" s="51" t="s">
        <v>47</v>
      </c>
      <c r="G853" s="13">
        <f>(C853-VLOOKUP(E853,Riders!$A$2:$C$2000,2,FALSE))/365</f>
        <v>24.8</v>
      </c>
      <c r="H853" s="51">
        <v>16</v>
      </c>
      <c r="I853" s="51">
        <v>5.4189999999999996</v>
      </c>
      <c r="J853" s="55">
        <v>5.5430742680531671</v>
      </c>
      <c r="K853" s="35">
        <f t="shared" si="27"/>
        <v>0.12407426805316746</v>
      </c>
      <c r="L853" s="55">
        <v>10.962074268053167</v>
      </c>
      <c r="M853" s="66">
        <v>65.680999999999997</v>
      </c>
    </row>
    <row r="854" spans="1:13" x14ac:dyDescent="0.45">
      <c r="A854" s="29" t="s">
        <v>131</v>
      </c>
      <c r="B854" s="29">
        <v>2018</v>
      </c>
      <c r="C854" s="52">
        <v>43435</v>
      </c>
      <c r="D854" s="29" t="s">
        <v>72</v>
      </c>
      <c r="E854" s="51" t="s">
        <v>77</v>
      </c>
      <c r="F854" s="51" t="s">
        <v>19</v>
      </c>
      <c r="G854" s="13">
        <f>(C854-VLOOKUP(E854,Riders!$A$2:$C$2000,2,FALSE))/365</f>
        <v>27.55890410958904</v>
      </c>
      <c r="H854" s="51">
        <v>17</v>
      </c>
      <c r="I854" s="51">
        <v>5.4029999999999996</v>
      </c>
      <c r="J854" s="55">
        <v>5.5679270433351631</v>
      </c>
      <c r="K854" s="35">
        <f t="shared" si="27"/>
        <v>0.1649270433351635</v>
      </c>
      <c r="L854" s="55">
        <v>10.970927043335163</v>
      </c>
      <c r="M854" s="66">
        <v>65.628</v>
      </c>
    </row>
    <row r="855" spans="1:13" x14ac:dyDescent="0.45">
      <c r="A855" s="29" t="s">
        <v>131</v>
      </c>
      <c r="B855" s="29">
        <v>2018</v>
      </c>
      <c r="C855" s="52">
        <v>43435</v>
      </c>
      <c r="D855" s="29" t="s">
        <v>72</v>
      </c>
      <c r="E855" s="51" t="s">
        <v>129</v>
      </c>
      <c r="F855" s="51" t="s">
        <v>65</v>
      </c>
      <c r="G855" s="13">
        <f>(C855-VLOOKUP(E855,Riders!$A$2:$C$2000,2,FALSE))/365</f>
        <v>28.383561643835616</v>
      </c>
      <c r="H855" s="51">
        <v>18</v>
      </c>
      <c r="I855" s="51">
        <v>5.4089999999999998</v>
      </c>
      <c r="J855" s="55">
        <v>5.5790047614687301</v>
      </c>
      <c r="K855" s="35">
        <f t="shared" si="27"/>
        <v>0.17000476146873034</v>
      </c>
      <c r="L855" s="55">
        <v>10.98800476146873</v>
      </c>
      <c r="M855" s="66">
        <v>65.525999999999996</v>
      </c>
    </row>
    <row r="856" spans="1:13" x14ac:dyDescent="0.45">
      <c r="A856" s="29" t="s">
        <v>131</v>
      </c>
      <c r="B856" s="29">
        <v>2018</v>
      </c>
      <c r="C856" s="52">
        <v>43435</v>
      </c>
      <c r="D856" s="29" t="s">
        <v>72</v>
      </c>
      <c r="E856" s="51" t="s">
        <v>174</v>
      </c>
      <c r="F856" s="51" t="s">
        <v>156</v>
      </c>
      <c r="G856" s="13">
        <f>(C856-VLOOKUP(E856,Riders!$A$2:$C$2000,2,FALSE))/365</f>
        <v>26.873972602739727</v>
      </c>
      <c r="H856" s="51">
        <v>19</v>
      </c>
      <c r="I856" s="51">
        <v>5.4139999999999997</v>
      </c>
      <c r="J856" s="55">
        <v>5.5960160562734167</v>
      </c>
      <c r="K856" s="35">
        <f t="shared" si="27"/>
        <v>0.18201605627341699</v>
      </c>
      <c r="L856" s="55">
        <v>11.010016056273416</v>
      </c>
      <c r="M856" s="66">
        <v>65.394999999999996</v>
      </c>
    </row>
    <row r="857" spans="1:13" x14ac:dyDescent="0.45">
      <c r="A857" s="29" t="s">
        <v>131</v>
      </c>
      <c r="B857" s="29">
        <v>2018</v>
      </c>
      <c r="C857" s="52">
        <v>43435</v>
      </c>
      <c r="D857" s="29" t="s">
        <v>72</v>
      </c>
      <c r="E857" s="51" t="s">
        <v>96</v>
      </c>
      <c r="F857" s="51" t="s">
        <v>150</v>
      </c>
      <c r="G857" s="13">
        <f>(C857-VLOOKUP(E857,Riders!$A$2:$C$2000,2,FALSE))/365</f>
        <v>24.884931506849316</v>
      </c>
      <c r="H857" s="51">
        <v>20</v>
      </c>
      <c r="I857" s="51">
        <v>5.4619999999999997</v>
      </c>
      <c r="J857" s="55">
        <v>5.5549232181656834</v>
      </c>
      <c r="K857" s="35">
        <f t="shared" si="27"/>
        <v>9.2923218165683608E-2</v>
      </c>
      <c r="L857" s="55">
        <v>11.016923218165683</v>
      </c>
      <c r="M857" s="66">
        <v>65.353999999999999</v>
      </c>
    </row>
    <row r="858" spans="1:13" x14ac:dyDescent="0.45">
      <c r="A858" s="29" t="s">
        <v>131</v>
      </c>
      <c r="B858" s="29">
        <v>2018</v>
      </c>
      <c r="C858" s="52">
        <v>43435</v>
      </c>
      <c r="D858" s="29" t="s">
        <v>72</v>
      </c>
      <c r="E858" s="51" t="s">
        <v>43</v>
      </c>
      <c r="F858" s="51" t="s">
        <v>44</v>
      </c>
      <c r="G858" s="13">
        <f>(C858-VLOOKUP(E858,Riders!$A$2:$C$2000,2,FALSE))/365</f>
        <v>26.032876712328768</v>
      </c>
      <c r="H858" s="51">
        <v>21</v>
      </c>
      <c r="I858" s="51">
        <v>5.4610000000000003</v>
      </c>
      <c r="J858" s="55">
        <v>5.6369237634292588</v>
      </c>
      <c r="K858" s="35">
        <f t="shared" si="27"/>
        <v>0.17592376342925853</v>
      </c>
      <c r="L858" s="55">
        <v>11.097923763429259</v>
      </c>
      <c r="M858" s="66">
        <v>64.876999999999995</v>
      </c>
    </row>
    <row r="859" spans="1:13" x14ac:dyDescent="0.45">
      <c r="A859" s="29" t="s">
        <v>131</v>
      </c>
      <c r="B859" s="29">
        <v>2018</v>
      </c>
      <c r="C859" s="52">
        <v>43435</v>
      </c>
      <c r="D859" s="29" t="s">
        <v>72</v>
      </c>
      <c r="E859" s="51" t="s">
        <v>146</v>
      </c>
      <c r="F859" s="51" t="s">
        <v>56</v>
      </c>
      <c r="G859" s="13">
        <f>(C859-VLOOKUP(E859,Riders!$A$2:$C$2000,2,FALSE))/365</f>
        <v>28.663013698630138</v>
      </c>
      <c r="H859" s="51">
        <v>22</v>
      </c>
      <c r="I859" s="51">
        <v>5.4880000000000004</v>
      </c>
      <c r="J859" s="55">
        <v>5.6640708776060213</v>
      </c>
      <c r="K859" s="35">
        <f t="shared" si="27"/>
        <v>0.17607087760602091</v>
      </c>
      <c r="L859" s="55">
        <v>11.152070877606022</v>
      </c>
      <c r="M859" s="66">
        <v>64.561999999999998</v>
      </c>
    </row>
    <row r="860" spans="1:13" x14ac:dyDescent="0.45">
      <c r="A860" s="29" t="s">
        <v>131</v>
      </c>
      <c r="B860" s="29">
        <v>2018</v>
      </c>
      <c r="C860" s="52">
        <v>43435</v>
      </c>
      <c r="D860" s="29" t="s">
        <v>72</v>
      </c>
      <c r="E860" s="51" t="s">
        <v>52</v>
      </c>
      <c r="F860" s="51" t="s">
        <v>53</v>
      </c>
      <c r="G860" s="13">
        <f>(C860-VLOOKUP(E860,Riders!$A$2:$C$2000,2,FALSE))/365</f>
        <v>21.726027397260275</v>
      </c>
      <c r="H860" s="51">
        <v>23</v>
      </c>
      <c r="I860" s="51">
        <v>5.5049999999999999</v>
      </c>
      <c r="J860" s="55">
        <v>5.6740826941589289</v>
      </c>
      <c r="K860" s="35">
        <f t="shared" si="27"/>
        <v>0.16908269415892896</v>
      </c>
      <c r="L860" s="55">
        <v>11.179082694158929</v>
      </c>
      <c r="M860" s="66">
        <v>64.406000000000006</v>
      </c>
    </row>
    <row r="861" spans="1:13" x14ac:dyDescent="0.45">
      <c r="A861" s="29" t="s">
        <v>131</v>
      </c>
      <c r="B861" s="29">
        <v>2018</v>
      </c>
      <c r="C861" s="52">
        <v>43435</v>
      </c>
      <c r="D861" s="29" t="s">
        <v>72</v>
      </c>
      <c r="E861" s="51" t="s">
        <v>138</v>
      </c>
      <c r="F861" s="51" t="s">
        <v>44</v>
      </c>
      <c r="G861" s="13">
        <f>(C861-VLOOKUP(E861,Riders!$A$2:$C$2000,2,FALSE))/365</f>
        <v>23.210958904109589</v>
      </c>
      <c r="H861" s="51">
        <v>24</v>
      </c>
      <c r="I861" s="51">
        <v>5.4969999999999999</v>
      </c>
      <c r="J861" s="55">
        <v>5.683992313067785</v>
      </c>
      <c r="K861" s="35">
        <f t="shared" si="27"/>
        <v>0.18699231306778508</v>
      </c>
      <c r="L861" s="55">
        <v>11.180992313067785</v>
      </c>
      <c r="M861" s="66">
        <v>64.394999999999996</v>
      </c>
    </row>
    <row r="862" spans="1:13" x14ac:dyDescent="0.45">
      <c r="A862" s="29" t="s">
        <v>131</v>
      </c>
      <c r="B862" s="29">
        <v>2018</v>
      </c>
      <c r="C862" s="52">
        <v>43435</v>
      </c>
      <c r="D862" s="29" t="s">
        <v>72</v>
      </c>
      <c r="E862" s="51" t="s">
        <v>182</v>
      </c>
      <c r="F862" s="51" t="s">
        <v>25</v>
      </c>
      <c r="G862" s="13">
        <f>(C862-VLOOKUP(E862,Riders!$A$2:$C$2000,2,FALSE))/365</f>
        <v>19.117808219178084</v>
      </c>
      <c r="H862" s="51">
        <v>25</v>
      </c>
      <c r="I862" s="51">
        <v>5.5410000000000004</v>
      </c>
      <c r="J862" s="55">
        <v>5.6580791868224178</v>
      </c>
      <c r="K862" s="35">
        <f t="shared" si="27"/>
        <v>0.11707918682241747</v>
      </c>
      <c r="L862" s="55">
        <v>11.199079186822418</v>
      </c>
      <c r="M862" s="66">
        <v>64.290999999999997</v>
      </c>
    </row>
    <row r="863" spans="1:13" x14ac:dyDescent="0.45">
      <c r="A863" s="29" t="s">
        <v>131</v>
      </c>
      <c r="B863" s="29">
        <v>2018</v>
      </c>
      <c r="C863" s="52">
        <v>43435</v>
      </c>
      <c r="D863" s="29" t="s">
        <v>72</v>
      </c>
      <c r="E863" s="51" t="s">
        <v>147</v>
      </c>
      <c r="F863" s="51" t="s">
        <v>31</v>
      </c>
      <c r="G863" s="13">
        <f>(C863-VLOOKUP(E863,Riders!$A$2:$C$2000,2,FALSE))/365</f>
        <v>30.397260273972602</v>
      </c>
      <c r="H863" s="51">
        <v>26</v>
      </c>
      <c r="I863" s="51">
        <v>5.5250000000000004</v>
      </c>
      <c r="J863" s="55">
        <v>5.6789587320853361</v>
      </c>
      <c r="K863" s="35">
        <f t="shared" si="27"/>
        <v>0.15395873208533573</v>
      </c>
      <c r="L863" s="55">
        <v>11.203958732085336</v>
      </c>
      <c r="M863" s="66">
        <v>64.263000000000005</v>
      </c>
    </row>
    <row r="864" spans="1:13" x14ac:dyDescent="0.45">
      <c r="A864" s="29" t="s">
        <v>131</v>
      </c>
      <c r="B864" s="29">
        <v>2018</v>
      </c>
      <c r="C864" s="52">
        <v>43435</v>
      </c>
      <c r="D864" s="29" t="s">
        <v>72</v>
      </c>
      <c r="E864" s="51" t="s">
        <v>176</v>
      </c>
      <c r="F864" s="51" t="s">
        <v>27</v>
      </c>
      <c r="G864" s="13">
        <f>(C864-VLOOKUP(E864,Riders!$A$2:$C$2000,2,FALSE))/365</f>
        <v>26.347945205479451</v>
      </c>
      <c r="H864" s="51">
        <v>27</v>
      </c>
      <c r="I864" s="51">
        <v>5.4950000000000001</v>
      </c>
      <c r="J864" s="55">
        <v>5.7199532710280367</v>
      </c>
      <c r="K864" s="35">
        <f t="shared" si="27"/>
        <v>0.22495327102803664</v>
      </c>
      <c r="L864" s="55">
        <v>11.214953271028037</v>
      </c>
      <c r="M864" s="66">
        <v>64.2</v>
      </c>
    </row>
    <row r="865" spans="1:13" x14ac:dyDescent="0.45">
      <c r="A865" s="29" t="s">
        <v>131</v>
      </c>
      <c r="B865" s="29">
        <v>2018</v>
      </c>
      <c r="C865" s="52">
        <v>43435</v>
      </c>
      <c r="D865" s="29" t="s">
        <v>72</v>
      </c>
      <c r="E865" s="51" t="s">
        <v>39</v>
      </c>
      <c r="F865" s="51" t="s">
        <v>40</v>
      </c>
      <c r="G865" s="13">
        <f>(C865-VLOOKUP(E865,Riders!$A$2:$C$2000,2,FALSE))/365</f>
        <v>24.306849315068494</v>
      </c>
      <c r="H865" s="51">
        <v>28</v>
      </c>
      <c r="I865" s="51">
        <v>5.569</v>
      </c>
      <c r="J865" s="55">
        <v>5.7670833831911077</v>
      </c>
      <c r="K865" s="35">
        <f t="shared" si="27"/>
        <v>0.19808338319110774</v>
      </c>
      <c r="L865" s="55">
        <v>11.336083383191108</v>
      </c>
      <c r="M865" s="66">
        <v>63.514000000000003</v>
      </c>
    </row>
    <row r="866" spans="1:13" x14ac:dyDescent="0.45">
      <c r="A866" s="29" t="s">
        <v>131</v>
      </c>
      <c r="B866" s="29">
        <v>2018</v>
      </c>
      <c r="C866" s="52">
        <v>43435</v>
      </c>
      <c r="D866" s="29" t="s">
        <v>72</v>
      </c>
      <c r="E866" s="51" t="s">
        <v>166</v>
      </c>
      <c r="F866" s="51" t="s">
        <v>49</v>
      </c>
      <c r="G866" s="13" t="e">
        <f>(C866-VLOOKUP(E866,Riders!$A$2:$C$2000,2,FALSE))/365</f>
        <v>#N/A</v>
      </c>
      <c r="H866" s="51">
        <v>29</v>
      </c>
      <c r="I866" s="51">
        <v>5.5910000000000002</v>
      </c>
      <c r="J866" s="55">
        <v>5.7749683962934304</v>
      </c>
      <c r="K866" s="35">
        <f t="shared" si="27"/>
        <v>0.1839683962934302</v>
      </c>
      <c r="L866" s="55">
        <v>11.365968396293431</v>
      </c>
      <c r="M866" s="66">
        <v>63.347000000000001</v>
      </c>
    </row>
    <row r="867" spans="1:13" x14ac:dyDescent="0.45">
      <c r="A867" s="29" t="s">
        <v>131</v>
      </c>
      <c r="B867" s="29">
        <v>2018</v>
      </c>
      <c r="C867" s="52">
        <v>43435</v>
      </c>
      <c r="D867" s="29" t="s">
        <v>72</v>
      </c>
      <c r="E867" s="51" t="s">
        <v>99</v>
      </c>
      <c r="F867" s="51" t="s">
        <v>47</v>
      </c>
      <c r="G867" s="13">
        <f>(C867-VLOOKUP(E867,Riders!$A$2:$C$2000,2,FALSE))/365</f>
        <v>21.791780821917808</v>
      </c>
      <c r="H867" s="51">
        <v>30</v>
      </c>
      <c r="I867" s="51">
        <v>5.6029999999999998</v>
      </c>
      <c r="J867" s="55">
        <v>5.7809391591696055</v>
      </c>
      <c r="K867" s="35">
        <f t="shared" si="27"/>
        <v>0.17793915916960579</v>
      </c>
      <c r="L867" s="55">
        <v>11.383939159169605</v>
      </c>
      <c r="M867" s="66">
        <v>63.247</v>
      </c>
    </row>
    <row r="868" spans="1:13" x14ac:dyDescent="0.45">
      <c r="A868" s="29" t="s">
        <v>131</v>
      </c>
      <c r="B868" s="29">
        <v>2018</v>
      </c>
      <c r="C868" s="52">
        <v>43435</v>
      </c>
      <c r="D868" s="29" t="s">
        <v>72</v>
      </c>
      <c r="E868" s="51" t="s">
        <v>60</v>
      </c>
      <c r="F868" s="51" t="s">
        <v>61</v>
      </c>
      <c r="G868" s="13">
        <f>(C868-VLOOKUP(E868,Riders!$A$2:$C$2000,2,FALSE))/365</f>
        <v>30.375342465753423</v>
      </c>
      <c r="H868" s="51">
        <v>31</v>
      </c>
      <c r="I868" s="51">
        <v>5.5960000000000001</v>
      </c>
      <c r="J868" s="55">
        <v>5.8389241642182164</v>
      </c>
      <c r="K868" s="35">
        <f t="shared" si="27"/>
        <v>0.24292416421821628</v>
      </c>
      <c r="L868" s="55">
        <v>11.434924164218216</v>
      </c>
      <c r="M868" s="66">
        <v>62.965000000000003</v>
      </c>
    </row>
    <row r="869" spans="1:13" x14ac:dyDescent="0.45">
      <c r="A869" s="29" t="s">
        <v>131</v>
      </c>
      <c r="B869" s="29">
        <v>2018</v>
      </c>
      <c r="C869" s="52">
        <v>43435</v>
      </c>
      <c r="D869" s="29" t="s">
        <v>72</v>
      </c>
      <c r="E869" s="51" t="s">
        <v>185</v>
      </c>
      <c r="F869" s="51" t="s">
        <v>186</v>
      </c>
      <c r="G869" s="13">
        <f>(C869-VLOOKUP(E869,Riders!$A$2:$C$2000,2,FALSE))/365</f>
        <v>23.8</v>
      </c>
      <c r="H869" s="51">
        <v>32</v>
      </c>
      <c r="I869" s="51">
        <v>5.7039999999999997</v>
      </c>
      <c r="J869" s="55">
        <v>5.9180884247227654</v>
      </c>
      <c r="K869" s="35">
        <f t="shared" si="27"/>
        <v>0.21408842472276568</v>
      </c>
      <c r="L869" s="55">
        <v>11.622088424722765</v>
      </c>
      <c r="M869" s="66">
        <v>61.951000000000001</v>
      </c>
    </row>
    <row r="870" spans="1:13" x14ac:dyDescent="0.45">
      <c r="A870" s="29" t="s">
        <v>131</v>
      </c>
      <c r="B870" s="29">
        <v>2018</v>
      </c>
      <c r="C870" s="52">
        <v>43435</v>
      </c>
      <c r="D870" s="29" t="s">
        <v>72</v>
      </c>
      <c r="E870" t="s">
        <v>168</v>
      </c>
      <c r="F870" s="51" t="s">
        <v>65</v>
      </c>
      <c r="G870" s="13">
        <f>(C870-VLOOKUP(E870,Riders!$A$2:$C$2000,2,FALSE))/365</f>
        <v>20.504109589041096</v>
      </c>
      <c r="H870" s="51">
        <v>33</v>
      </c>
      <c r="I870" s="51">
        <v>5.78</v>
      </c>
      <c r="J870" s="55">
        <v>5.9770215545395162</v>
      </c>
      <c r="K870" s="35">
        <f t="shared" si="27"/>
        <v>0.19702155453951598</v>
      </c>
      <c r="L870" s="55">
        <v>11.757021554539516</v>
      </c>
      <c r="M870" s="66">
        <v>61.24</v>
      </c>
    </row>
    <row r="871" spans="1:13" x14ac:dyDescent="0.45">
      <c r="A871" s="29" t="s">
        <v>131</v>
      </c>
      <c r="B871" s="29">
        <v>2018</v>
      </c>
      <c r="C871" s="52">
        <v>43435</v>
      </c>
      <c r="D871" s="29" t="s">
        <v>72</v>
      </c>
      <c r="E871" s="51" t="s">
        <v>187</v>
      </c>
      <c r="F871" s="51" t="s">
        <v>188</v>
      </c>
      <c r="G871" s="13">
        <f>(C871-VLOOKUP(E871,Riders!$A$2:$C$2000,2,FALSE))/365</f>
        <v>23.665753424657535</v>
      </c>
      <c r="H871" s="51">
        <v>34</v>
      </c>
      <c r="I871" s="51">
        <v>5.8360000000000003</v>
      </c>
      <c r="J871" s="55">
        <v>6.0389175352948943</v>
      </c>
      <c r="K871" s="35">
        <f t="shared" si="27"/>
        <v>0.20291753529489398</v>
      </c>
      <c r="L871" s="55">
        <v>11.874917535294895</v>
      </c>
      <c r="M871" s="66">
        <v>60.631999999999998</v>
      </c>
    </row>
    <row r="872" spans="1:13" x14ac:dyDescent="0.45">
      <c r="A872" s="30" t="s">
        <v>93</v>
      </c>
      <c r="B872" s="30">
        <v>2018</v>
      </c>
      <c r="C872" s="49">
        <v>43400</v>
      </c>
      <c r="D872" s="30" t="s">
        <v>72</v>
      </c>
      <c r="E872" s="47" t="s">
        <v>132</v>
      </c>
      <c r="F872" s="47" t="s">
        <v>36</v>
      </c>
      <c r="G872" s="13">
        <f>(C872-VLOOKUP(E872,Riders!$A$2:$C$2000,2,FALSE))/365</f>
        <v>27.931506849315067</v>
      </c>
      <c r="H872" s="51">
        <v>1</v>
      </c>
      <c r="I872" s="47">
        <v>5.23</v>
      </c>
      <c r="J872" s="35">
        <f t="shared" ref="J872:J911" si="28">L872-I872</f>
        <v>5.2840186915887841</v>
      </c>
      <c r="K872" s="35">
        <f t="shared" si="27"/>
        <v>5.4018691588783696E-2</v>
      </c>
      <c r="L872" s="35">
        <f t="shared" ref="L872:L911" si="29">720/M872</f>
        <v>10.514018691588785</v>
      </c>
      <c r="M872" s="65">
        <v>68.48</v>
      </c>
    </row>
    <row r="873" spans="1:13" x14ac:dyDescent="0.45">
      <c r="A873" s="30" t="s">
        <v>93</v>
      </c>
      <c r="B873" s="30">
        <v>2018</v>
      </c>
      <c r="C873" s="49">
        <v>43400</v>
      </c>
      <c r="D873" s="30" t="s">
        <v>72</v>
      </c>
      <c r="E873" s="47" t="s">
        <v>111</v>
      </c>
      <c r="F873" s="47" t="s">
        <v>160</v>
      </c>
      <c r="G873" s="13">
        <f>(C873-VLOOKUP(E873,Riders!$A$2:$C$2000,2,FALSE))/365</f>
        <v>24.019178082191782</v>
      </c>
      <c r="H873" s="51">
        <v>2</v>
      </c>
      <c r="I873" s="47">
        <v>5.2770000000000001</v>
      </c>
      <c r="J873" s="35">
        <f t="shared" si="28"/>
        <v>5.415010692010692</v>
      </c>
      <c r="K873" s="35">
        <f t="shared" ref="K873:K911" si="30">J873-I873</f>
        <v>0.13801069201069183</v>
      </c>
      <c r="L873" s="35">
        <f t="shared" si="29"/>
        <v>10.692010692010692</v>
      </c>
      <c r="M873" s="65">
        <v>67.34</v>
      </c>
    </row>
    <row r="874" spans="1:13" x14ac:dyDescent="0.45">
      <c r="A874" s="30" t="s">
        <v>93</v>
      </c>
      <c r="B874" s="30">
        <v>2018</v>
      </c>
      <c r="C874" s="49">
        <v>43400</v>
      </c>
      <c r="D874" s="30" t="s">
        <v>72</v>
      </c>
      <c r="E874" s="47" t="s">
        <v>23</v>
      </c>
      <c r="F874" s="47" t="s">
        <v>15</v>
      </c>
      <c r="G874" s="13">
        <f>(C874-VLOOKUP(E874,Riders!$A$2:$C$2000,2,FALSE))/365</f>
        <v>21.123287671232877</v>
      </c>
      <c r="H874" s="51">
        <v>3</v>
      </c>
      <c r="I874" s="47">
        <v>5.3410000000000002</v>
      </c>
      <c r="J874" s="35">
        <f t="shared" si="28"/>
        <v>5.3680268171879879</v>
      </c>
      <c r="K874" s="35">
        <f t="shared" si="30"/>
        <v>2.7026817187987717E-2</v>
      </c>
      <c r="L874" s="35">
        <f t="shared" si="29"/>
        <v>10.709026817187988</v>
      </c>
      <c r="M874" s="65">
        <v>67.233000000000004</v>
      </c>
    </row>
    <row r="875" spans="1:13" x14ac:dyDescent="0.45">
      <c r="A875" s="30" t="s">
        <v>93</v>
      </c>
      <c r="B875" s="30">
        <v>2018</v>
      </c>
      <c r="C875" s="49">
        <v>43400</v>
      </c>
      <c r="D875" s="30" t="s">
        <v>72</v>
      </c>
      <c r="E875" s="47" t="s">
        <v>16</v>
      </c>
      <c r="F875" s="47" t="s">
        <v>17</v>
      </c>
      <c r="G875" s="13">
        <f>(C875-VLOOKUP(E875,Riders!$A$2:$C$2000,2,FALSE))/365</f>
        <v>19.515068493150686</v>
      </c>
      <c r="H875" s="51">
        <v>4</v>
      </c>
      <c r="I875" s="47">
        <v>5.3179999999999996</v>
      </c>
      <c r="J875" s="35">
        <f t="shared" si="28"/>
        <v>5.3999540616580077</v>
      </c>
      <c r="K875" s="35">
        <f t="shared" si="30"/>
        <v>8.1954061658008115E-2</v>
      </c>
      <c r="L875" s="35">
        <f t="shared" si="29"/>
        <v>10.717954061658007</v>
      </c>
      <c r="M875" s="65">
        <v>67.177000000000007</v>
      </c>
    </row>
    <row r="876" spans="1:13" x14ac:dyDescent="0.45">
      <c r="A876" s="30" t="s">
        <v>93</v>
      </c>
      <c r="B876" s="30">
        <v>2018</v>
      </c>
      <c r="C876" s="49">
        <v>43400</v>
      </c>
      <c r="D876" s="30" t="s">
        <v>72</v>
      </c>
      <c r="E876" s="47" t="s">
        <v>79</v>
      </c>
      <c r="F876" s="47" t="s">
        <v>65</v>
      </c>
      <c r="G876" s="13">
        <f>(C876-VLOOKUP(E876,Riders!$A$2:$C$2000,2,FALSE))/365</f>
        <v>31.482191780821918</v>
      </c>
      <c r="H876" s="51">
        <v>5</v>
      </c>
      <c r="I876" s="47">
        <v>5.2960000000000003</v>
      </c>
      <c r="J876" s="35">
        <f t="shared" si="28"/>
        <v>5.4499478821527729</v>
      </c>
      <c r="K876" s="35">
        <f t="shared" si="30"/>
        <v>0.15394788215277266</v>
      </c>
      <c r="L876" s="35">
        <f t="shared" si="29"/>
        <v>10.745947882152773</v>
      </c>
      <c r="M876" s="65">
        <v>67.001999999999995</v>
      </c>
    </row>
    <row r="877" spans="1:13" x14ac:dyDescent="0.45">
      <c r="A877" s="30" t="s">
        <v>93</v>
      </c>
      <c r="B877" s="30">
        <v>2018</v>
      </c>
      <c r="C877" s="49">
        <v>43400</v>
      </c>
      <c r="D877" s="30" t="s">
        <v>72</v>
      </c>
      <c r="E877" s="47" t="s">
        <v>136</v>
      </c>
      <c r="F877" s="47" t="s">
        <v>36</v>
      </c>
      <c r="G877" s="13">
        <f>(C877-VLOOKUP(E877,Riders!$A$2:$C$2000,2,FALSE))/365</f>
        <v>30.789041095890411</v>
      </c>
      <c r="H877" s="51">
        <v>6</v>
      </c>
      <c r="I877" s="47">
        <v>5.319</v>
      </c>
      <c r="J877" s="35">
        <f t="shared" si="28"/>
        <v>5.4599271973292227</v>
      </c>
      <c r="K877" s="35">
        <f t="shared" si="30"/>
        <v>0.14092719732922276</v>
      </c>
      <c r="L877" s="35">
        <f t="shared" si="29"/>
        <v>10.778927197329223</v>
      </c>
      <c r="M877" s="65">
        <v>66.796999999999997</v>
      </c>
    </row>
    <row r="878" spans="1:13" x14ac:dyDescent="0.45">
      <c r="A878" s="30" t="s">
        <v>93</v>
      </c>
      <c r="B878" s="30">
        <v>2018</v>
      </c>
      <c r="C878" s="49">
        <v>43400</v>
      </c>
      <c r="D878" s="30" t="s">
        <v>72</v>
      </c>
      <c r="E878" s="47" t="s">
        <v>34</v>
      </c>
      <c r="F878" s="47" t="s">
        <v>74</v>
      </c>
      <c r="G878" s="13">
        <f>(C878-VLOOKUP(E878,Riders!$A$2:$C$2000,2,FALSE))/365</f>
        <v>31.235616438356164</v>
      </c>
      <c r="H878" s="51">
        <v>7</v>
      </c>
      <c r="I878" s="47">
        <v>5.3529999999999998</v>
      </c>
      <c r="J878" s="35">
        <f t="shared" si="28"/>
        <v>5.4370731327179005</v>
      </c>
      <c r="K878" s="35">
        <f t="shared" si="30"/>
        <v>8.4073132717900734E-2</v>
      </c>
      <c r="L878" s="35">
        <f t="shared" si="29"/>
        <v>10.7900731327179</v>
      </c>
      <c r="M878" s="65">
        <v>66.727999999999994</v>
      </c>
    </row>
    <row r="879" spans="1:13" x14ac:dyDescent="0.45">
      <c r="A879" s="30" t="s">
        <v>93</v>
      </c>
      <c r="B879" s="30">
        <v>2018</v>
      </c>
      <c r="C879" s="49">
        <v>43400</v>
      </c>
      <c r="D879" s="30" t="s">
        <v>72</v>
      </c>
      <c r="E879" s="47" t="s">
        <v>135</v>
      </c>
      <c r="F879" s="47" t="s">
        <v>29</v>
      </c>
      <c r="G879" s="13">
        <f>(C879-VLOOKUP(E879,Riders!$A$2:$C$2000,2,FALSE))/365</f>
        <v>28.967123287671232</v>
      </c>
      <c r="H879" s="51">
        <v>8</v>
      </c>
      <c r="I879" s="47">
        <v>5.343</v>
      </c>
      <c r="J879" s="35">
        <f t="shared" si="28"/>
        <v>5.5029869848156174</v>
      </c>
      <c r="K879" s="35">
        <f t="shared" si="30"/>
        <v>0.15998698481561746</v>
      </c>
      <c r="L879" s="35">
        <f t="shared" si="29"/>
        <v>10.845986984815617</v>
      </c>
      <c r="M879" s="65">
        <v>66.384</v>
      </c>
    </row>
    <row r="880" spans="1:13" x14ac:dyDescent="0.45">
      <c r="A880" s="30" t="s">
        <v>93</v>
      </c>
      <c r="B880" s="30">
        <v>2018</v>
      </c>
      <c r="C880" s="49">
        <v>43400</v>
      </c>
      <c r="D880" s="30" t="s">
        <v>72</v>
      </c>
      <c r="E880" s="47" t="s">
        <v>26</v>
      </c>
      <c r="F880" s="47" t="s">
        <v>27</v>
      </c>
      <c r="G880" s="13">
        <f>(C880-VLOOKUP(E880,Riders!$A$2:$C$2000,2,FALSE))/365</f>
        <v>20.43013698630137</v>
      </c>
      <c r="H880" s="51">
        <v>9</v>
      </c>
      <c r="I880" s="47">
        <v>5.3220000000000001</v>
      </c>
      <c r="J880" s="35">
        <f t="shared" si="28"/>
        <v>5.5239869848156173</v>
      </c>
      <c r="K880" s="35">
        <f t="shared" si="30"/>
        <v>0.20198698481561728</v>
      </c>
      <c r="L880" s="35">
        <f t="shared" si="29"/>
        <v>10.845986984815617</v>
      </c>
      <c r="M880" s="65">
        <v>66.384</v>
      </c>
    </row>
    <row r="881" spans="1:13" x14ac:dyDescent="0.45">
      <c r="A881" s="30" t="s">
        <v>93</v>
      </c>
      <c r="B881" s="30">
        <v>2018</v>
      </c>
      <c r="C881" s="49">
        <v>43400</v>
      </c>
      <c r="D881" s="30" t="s">
        <v>72</v>
      </c>
      <c r="E881" s="47" t="s">
        <v>22</v>
      </c>
      <c r="F881" s="47" t="s">
        <v>15</v>
      </c>
      <c r="G881" s="13">
        <f>(C881-VLOOKUP(E881,Riders!$A$2:$C$2000,2,FALSE))/365</f>
        <v>20.797260273972604</v>
      </c>
      <c r="H881" s="51">
        <v>10</v>
      </c>
      <c r="I881" s="47">
        <v>5.3739999999999997</v>
      </c>
      <c r="J881" s="35">
        <f t="shared" si="28"/>
        <v>5.4760730872978813</v>
      </c>
      <c r="K881" s="35">
        <f t="shared" si="30"/>
        <v>0.10207308729788167</v>
      </c>
      <c r="L881" s="35">
        <f t="shared" si="29"/>
        <v>10.850073087297881</v>
      </c>
      <c r="M881" s="65">
        <v>66.358999999999995</v>
      </c>
    </row>
    <row r="882" spans="1:13" x14ac:dyDescent="0.45">
      <c r="A882" s="47" t="s">
        <v>93</v>
      </c>
      <c r="B882" s="47">
        <v>2018</v>
      </c>
      <c r="C882" s="49">
        <v>43400</v>
      </c>
      <c r="D882" s="47" t="s">
        <v>72</v>
      </c>
      <c r="E882" s="47" t="s">
        <v>30</v>
      </c>
      <c r="F882" s="47" t="s">
        <v>31</v>
      </c>
      <c r="G882" s="13">
        <f>(C882-VLOOKUP(E882,Riders!$A$2:$C$2000,2,FALSE))/365</f>
        <v>22.528767123287672</v>
      </c>
      <c r="H882" s="51">
        <v>11</v>
      </c>
      <c r="I882" s="47">
        <v>5.3410000000000002</v>
      </c>
      <c r="J882" s="65">
        <f t="shared" si="28"/>
        <v>5.5149624866185194</v>
      </c>
      <c r="K882" s="65">
        <f t="shared" si="30"/>
        <v>0.17396248661851921</v>
      </c>
      <c r="L882" s="65">
        <f t="shared" si="29"/>
        <v>10.85596248661852</v>
      </c>
      <c r="M882" s="65">
        <v>66.322999999999993</v>
      </c>
    </row>
    <row r="883" spans="1:13" x14ac:dyDescent="0.45">
      <c r="A883" s="47" t="s">
        <v>93</v>
      </c>
      <c r="B883" s="47">
        <v>2018</v>
      </c>
      <c r="C883" s="49">
        <v>43400</v>
      </c>
      <c r="D883" s="47" t="s">
        <v>72</v>
      </c>
      <c r="E883" s="47" t="s">
        <v>18</v>
      </c>
      <c r="F883" s="47" t="s">
        <v>19</v>
      </c>
      <c r="G883" s="13">
        <f>(C883-VLOOKUP(E883,Riders!$A$2:$C$2000,2,FALSE))/365</f>
        <v>20.427397260273974</v>
      </c>
      <c r="H883" s="51">
        <v>12</v>
      </c>
      <c r="I883" s="47">
        <v>5.38</v>
      </c>
      <c r="J883" s="65">
        <f t="shared" si="28"/>
        <v>5.4959686409570869</v>
      </c>
      <c r="K883" s="65">
        <f t="shared" si="30"/>
        <v>0.11596864095708703</v>
      </c>
      <c r="L883" s="65">
        <f t="shared" si="29"/>
        <v>10.875968640957087</v>
      </c>
      <c r="M883" s="65">
        <v>66.200999999999993</v>
      </c>
    </row>
    <row r="884" spans="1:13" x14ac:dyDescent="0.45">
      <c r="A884" s="47" t="s">
        <v>93</v>
      </c>
      <c r="B884" s="47">
        <v>2018</v>
      </c>
      <c r="C884" s="49">
        <v>43400</v>
      </c>
      <c r="D884" s="47" t="s">
        <v>72</v>
      </c>
      <c r="E884" s="47" t="s">
        <v>133</v>
      </c>
      <c r="F884" s="47" t="s">
        <v>25</v>
      </c>
      <c r="G884" s="13">
        <f>(C884-VLOOKUP(E884,Riders!$A$2:$C$2000,2,FALSE))/365</f>
        <v>25.756164383561643</v>
      </c>
      <c r="H884" s="51">
        <v>13</v>
      </c>
      <c r="I884" s="47">
        <v>5.3970000000000002</v>
      </c>
      <c r="J884" s="65">
        <f t="shared" si="28"/>
        <v>5.4889993952222547</v>
      </c>
      <c r="K884" s="65">
        <f t="shared" si="30"/>
        <v>9.1999395222254421E-2</v>
      </c>
      <c r="L884" s="65">
        <f t="shared" si="29"/>
        <v>10.885999395222255</v>
      </c>
      <c r="M884" s="65">
        <v>66.14</v>
      </c>
    </row>
    <row r="885" spans="1:13" x14ac:dyDescent="0.45">
      <c r="A885" s="47" t="s">
        <v>93</v>
      </c>
      <c r="B885" s="47">
        <v>2018</v>
      </c>
      <c r="C885" s="49">
        <v>43400</v>
      </c>
      <c r="D885" s="47" t="s">
        <v>72</v>
      </c>
      <c r="E885" s="47" t="s">
        <v>121</v>
      </c>
      <c r="F885" s="47" t="s">
        <v>120</v>
      </c>
      <c r="G885" s="13">
        <f>(C885-VLOOKUP(E885,Riders!$A$2:$C$2000,2,FALSE))/365</f>
        <v>22.646575342465752</v>
      </c>
      <c r="H885" s="51">
        <v>14</v>
      </c>
      <c r="I885" s="47">
        <v>5.3520000000000003</v>
      </c>
      <c r="J885" s="65">
        <f t="shared" si="28"/>
        <v>5.5559340069992569</v>
      </c>
      <c r="K885" s="65">
        <f t="shared" si="30"/>
        <v>0.20393400699925657</v>
      </c>
      <c r="L885" s="65">
        <f t="shared" si="29"/>
        <v>10.907934006999257</v>
      </c>
      <c r="M885" s="65">
        <v>66.007000000000005</v>
      </c>
    </row>
    <row r="886" spans="1:13" x14ac:dyDescent="0.45">
      <c r="A886" s="47" t="s">
        <v>93</v>
      </c>
      <c r="B886" s="47">
        <v>2018</v>
      </c>
      <c r="C886" s="49">
        <v>43400</v>
      </c>
      <c r="D886" s="47" t="s">
        <v>72</v>
      </c>
      <c r="E886" s="47" t="s">
        <v>100</v>
      </c>
      <c r="F886" s="47" t="s">
        <v>47</v>
      </c>
      <c r="G886" s="13">
        <f>(C886-VLOOKUP(E886,Riders!$A$2:$C$2000,2,FALSE))/365</f>
        <v>24.704109589041096</v>
      </c>
      <c r="H886" s="51">
        <v>15</v>
      </c>
      <c r="I886" s="47">
        <v>5.3890000000000002</v>
      </c>
      <c r="J886" s="65">
        <f t="shared" si="28"/>
        <v>5.536976509150505</v>
      </c>
      <c r="K886" s="65">
        <f t="shared" si="30"/>
        <v>0.14797650915050475</v>
      </c>
      <c r="L886" s="65">
        <f t="shared" si="29"/>
        <v>10.925976509150505</v>
      </c>
      <c r="M886" s="65">
        <v>65.897999999999996</v>
      </c>
    </row>
    <row r="887" spans="1:13" x14ac:dyDescent="0.45">
      <c r="A887" s="47" t="s">
        <v>93</v>
      </c>
      <c r="B887" s="47">
        <v>2018</v>
      </c>
      <c r="C887" s="49">
        <v>43400</v>
      </c>
      <c r="D887" s="47" t="s">
        <v>72</v>
      </c>
      <c r="E887" s="47" t="s">
        <v>119</v>
      </c>
      <c r="F887" s="47" t="s">
        <v>120</v>
      </c>
      <c r="G887" s="13" t="e">
        <f>(C887-VLOOKUP(E887,Riders!$A$2:$C$2000,2,FALSE))/365</f>
        <v>#N/A</v>
      </c>
      <c r="H887" s="51">
        <v>16</v>
      </c>
      <c r="I887" s="47">
        <v>5.4290000000000003</v>
      </c>
      <c r="J887" s="65">
        <f t="shared" si="28"/>
        <v>5.5170753758912685</v>
      </c>
      <c r="K887" s="65">
        <f t="shared" si="30"/>
        <v>8.8075375891268237E-2</v>
      </c>
      <c r="L887" s="65">
        <f t="shared" si="29"/>
        <v>10.946075375891269</v>
      </c>
      <c r="M887" s="65">
        <v>65.777000000000001</v>
      </c>
    </row>
    <row r="888" spans="1:13" x14ac:dyDescent="0.45">
      <c r="A888" s="47" t="s">
        <v>93</v>
      </c>
      <c r="B888" s="47">
        <v>2018</v>
      </c>
      <c r="C888" s="49">
        <v>43400</v>
      </c>
      <c r="D888" s="47" t="s">
        <v>72</v>
      </c>
      <c r="E888" s="47" t="s">
        <v>82</v>
      </c>
      <c r="F888" s="47" t="s">
        <v>67</v>
      </c>
      <c r="G888" s="13">
        <f>(C888-VLOOKUP(E888,Riders!$A$2:$C$2000,2,FALSE))/365</f>
        <v>26.158904109589042</v>
      </c>
      <c r="H888" s="51">
        <v>17</v>
      </c>
      <c r="I888" s="47">
        <v>5.4359999999999999</v>
      </c>
      <c r="J888" s="65">
        <f t="shared" si="28"/>
        <v>5.549992859104643</v>
      </c>
      <c r="K888" s="65">
        <f t="shared" si="30"/>
        <v>0.11399285910464307</v>
      </c>
      <c r="L888" s="65">
        <f t="shared" si="29"/>
        <v>10.985992859104643</v>
      </c>
      <c r="M888" s="65">
        <v>65.537999999999997</v>
      </c>
    </row>
    <row r="889" spans="1:13" x14ac:dyDescent="0.45">
      <c r="A889" s="47" t="s">
        <v>93</v>
      </c>
      <c r="B889" s="47">
        <v>2018</v>
      </c>
      <c r="C889" s="49">
        <v>43400</v>
      </c>
      <c r="D889" s="47" t="s">
        <v>72</v>
      </c>
      <c r="E889" s="47" t="s">
        <v>77</v>
      </c>
      <c r="F889" s="47" t="s">
        <v>19</v>
      </c>
      <c r="G889" s="13">
        <f>(C889-VLOOKUP(E889,Riders!$A$2:$C$2000,2,FALSE))/365</f>
        <v>27.463013698630139</v>
      </c>
      <c r="H889" s="51">
        <v>18</v>
      </c>
      <c r="I889" s="47">
        <v>5.4290000000000003</v>
      </c>
      <c r="J889" s="65">
        <f t="shared" si="28"/>
        <v>5.570083409715858</v>
      </c>
      <c r="K889" s="65">
        <f t="shared" si="30"/>
        <v>0.14108340971585775</v>
      </c>
      <c r="L889" s="65">
        <f t="shared" si="29"/>
        <v>10.999083409715858</v>
      </c>
      <c r="M889" s="65">
        <v>65.459999999999994</v>
      </c>
    </row>
    <row r="890" spans="1:13" x14ac:dyDescent="0.45">
      <c r="A890" s="47" t="s">
        <v>93</v>
      </c>
      <c r="B890" s="47">
        <v>2018</v>
      </c>
      <c r="C890" s="49">
        <v>43400</v>
      </c>
      <c r="D890" s="47" t="s">
        <v>72</v>
      </c>
      <c r="E890" s="47" t="s">
        <v>129</v>
      </c>
      <c r="F890" s="47" t="s">
        <v>175</v>
      </c>
      <c r="G890" s="13">
        <f>(C890-VLOOKUP(E890,Riders!$A$2:$C$2000,2,FALSE))/365</f>
        <v>28.287671232876711</v>
      </c>
      <c r="H890" s="51">
        <v>19</v>
      </c>
      <c r="I890" s="47">
        <v>5.431</v>
      </c>
      <c r="J890" s="65">
        <f t="shared" si="28"/>
        <v>5.6029754494046253</v>
      </c>
      <c r="K890" s="65">
        <f t="shared" si="30"/>
        <v>0.17197544940462528</v>
      </c>
      <c r="L890" s="65">
        <f t="shared" si="29"/>
        <v>11.033975449404625</v>
      </c>
      <c r="M890" s="65">
        <v>65.253</v>
      </c>
    </row>
    <row r="891" spans="1:13" x14ac:dyDescent="0.45">
      <c r="A891" s="47" t="s">
        <v>93</v>
      </c>
      <c r="B891" s="47">
        <v>2018</v>
      </c>
      <c r="C891" s="49">
        <v>43400</v>
      </c>
      <c r="D891" s="47" t="s">
        <v>72</v>
      </c>
      <c r="E891" s="47" t="s">
        <v>96</v>
      </c>
      <c r="F891" s="47" t="s">
        <v>150</v>
      </c>
      <c r="G891" s="13">
        <f>(C891-VLOOKUP(E891,Riders!$A$2:$C$2000,2,FALSE))/365</f>
        <v>24.789041095890411</v>
      </c>
      <c r="H891" s="51">
        <v>20</v>
      </c>
      <c r="I891" s="47">
        <v>5.4779999999999998</v>
      </c>
      <c r="J891" s="65">
        <f t="shared" si="28"/>
        <v>5.5610506416448189</v>
      </c>
      <c r="K891" s="65">
        <f t="shared" si="30"/>
        <v>8.3050641644819123E-2</v>
      </c>
      <c r="L891" s="65">
        <f t="shared" si="29"/>
        <v>11.039050641644819</v>
      </c>
      <c r="M891" s="65">
        <v>65.222999999999999</v>
      </c>
    </row>
    <row r="892" spans="1:13" x14ac:dyDescent="0.45">
      <c r="A892" s="47" t="s">
        <v>93</v>
      </c>
      <c r="B892" s="47">
        <v>2018</v>
      </c>
      <c r="C892" s="49">
        <v>43400</v>
      </c>
      <c r="D892" s="47" t="s">
        <v>72</v>
      </c>
      <c r="E892" s="47" t="s">
        <v>20</v>
      </c>
      <c r="F892" s="47" t="s">
        <v>21</v>
      </c>
      <c r="G892" s="13">
        <f>(C892-VLOOKUP(E892,Riders!$A$2:$C$2000,2,FALSE))/365</f>
        <v>23.224657534246575</v>
      </c>
      <c r="H892" s="51">
        <v>21</v>
      </c>
      <c r="I892" s="47">
        <v>5.4560000000000004</v>
      </c>
      <c r="J892" s="65">
        <f t="shared" si="28"/>
        <v>5.6020393481900124</v>
      </c>
      <c r="K892" s="65">
        <f t="shared" si="30"/>
        <v>0.14603934819001196</v>
      </c>
      <c r="L892" s="65">
        <f t="shared" si="29"/>
        <v>11.058039348190013</v>
      </c>
      <c r="M892" s="65">
        <v>65.111000000000004</v>
      </c>
    </row>
    <row r="893" spans="1:13" x14ac:dyDescent="0.45">
      <c r="A893" s="47" t="s">
        <v>93</v>
      </c>
      <c r="B893" s="47">
        <v>2018</v>
      </c>
      <c r="C893" s="49">
        <v>43400</v>
      </c>
      <c r="D893" s="47" t="s">
        <v>72</v>
      </c>
      <c r="E893" s="47" t="s">
        <v>147</v>
      </c>
      <c r="F893" s="47" t="s">
        <v>31</v>
      </c>
      <c r="G893" s="13">
        <f>(C893-VLOOKUP(E893,Riders!$A$2:$C$2000,2,FALSE))/365</f>
        <v>30.301369863013697</v>
      </c>
      <c r="H893" s="51">
        <v>22</v>
      </c>
      <c r="I893" s="47">
        <v>5.4660000000000002</v>
      </c>
      <c r="J893" s="65">
        <f t="shared" si="28"/>
        <v>5.6020686220254552</v>
      </c>
      <c r="K893" s="65">
        <f t="shared" si="30"/>
        <v>0.136068622025455</v>
      </c>
      <c r="L893" s="65">
        <f t="shared" si="29"/>
        <v>11.068068622025455</v>
      </c>
      <c r="M893" s="65">
        <v>65.052000000000007</v>
      </c>
    </row>
    <row r="894" spans="1:13" x14ac:dyDescent="0.45">
      <c r="A894" s="47" t="s">
        <v>93</v>
      </c>
      <c r="B894" s="47">
        <v>2018</v>
      </c>
      <c r="C894" s="49">
        <v>43400</v>
      </c>
      <c r="D894" s="47" t="s">
        <v>72</v>
      </c>
      <c r="E894" s="47" t="s">
        <v>138</v>
      </c>
      <c r="F894" s="47" t="s">
        <v>44</v>
      </c>
      <c r="G894" s="13">
        <f>(C894-VLOOKUP(E894,Riders!$A$2:$C$2000,2,FALSE))/365</f>
        <v>23.115068493150684</v>
      </c>
      <c r="H894" s="51">
        <v>23</v>
      </c>
      <c r="I894" s="47">
        <v>5.4710000000000001</v>
      </c>
      <c r="J894" s="65">
        <f t="shared" si="28"/>
        <v>5.6079684249399886</v>
      </c>
      <c r="K894" s="65">
        <f t="shared" si="30"/>
        <v>0.13696842493998851</v>
      </c>
      <c r="L894" s="65">
        <f t="shared" si="29"/>
        <v>11.078968424939989</v>
      </c>
      <c r="M894" s="65">
        <v>64.988</v>
      </c>
    </row>
    <row r="895" spans="1:13" x14ac:dyDescent="0.45">
      <c r="A895" s="47" t="s">
        <v>93</v>
      </c>
      <c r="B895" s="47">
        <v>2018</v>
      </c>
      <c r="C895" s="49">
        <v>43400</v>
      </c>
      <c r="D895" s="47" t="s">
        <v>72</v>
      </c>
      <c r="E895" s="47" t="s">
        <v>139</v>
      </c>
      <c r="F895" s="47" t="s">
        <v>61</v>
      </c>
      <c r="G895" s="13">
        <f>(C895-VLOOKUP(E895,Riders!$A$2:$C$2000,2,FALSE))/365</f>
        <v>26.38082191780822</v>
      </c>
      <c r="H895" s="51">
        <v>24</v>
      </c>
      <c r="I895" s="47">
        <v>5.4779999999999998</v>
      </c>
      <c r="J895" s="65">
        <f t="shared" si="28"/>
        <v>5.6040378636293671</v>
      </c>
      <c r="K895" s="65">
        <f t="shared" si="30"/>
        <v>0.12603786362936731</v>
      </c>
      <c r="L895" s="65">
        <f t="shared" si="29"/>
        <v>11.082037863629367</v>
      </c>
      <c r="M895" s="65">
        <v>64.97</v>
      </c>
    </row>
    <row r="896" spans="1:13" x14ac:dyDescent="0.45">
      <c r="A896" s="47" t="s">
        <v>93</v>
      </c>
      <c r="B896" s="47">
        <v>2018</v>
      </c>
      <c r="C896" s="49">
        <v>43400</v>
      </c>
      <c r="D896" s="47" t="s">
        <v>72</v>
      </c>
      <c r="E896" s="47" t="s">
        <v>694</v>
      </c>
      <c r="F896" s="47" t="s">
        <v>29</v>
      </c>
      <c r="G896" s="13">
        <f>(C896-VLOOKUP(E896,Riders!$A$2:$C$2000,2,FALSE))/365</f>
        <v>20.695890410958903</v>
      </c>
      <c r="H896" s="51">
        <v>25</v>
      </c>
      <c r="I896" s="47">
        <v>5.4710000000000001</v>
      </c>
      <c r="J896" s="65">
        <f t="shared" si="28"/>
        <v>5.6250424115398836</v>
      </c>
      <c r="K896" s="65">
        <f t="shared" si="30"/>
        <v>0.15404241153988352</v>
      </c>
      <c r="L896" s="65">
        <f t="shared" si="29"/>
        <v>11.096042411539884</v>
      </c>
      <c r="M896" s="65">
        <v>64.888000000000005</v>
      </c>
    </row>
    <row r="897" spans="1:13" x14ac:dyDescent="0.45">
      <c r="A897" s="47" t="s">
        <v>93</v>
      </c>
      <c r="B897" s="47">
        <v>2018</v>
      </c>
      <c r="C897" s="49">
        <v>43400</v>
      </c>
      <c r="D897" s="47" t="s">
        <v>72</v>
      </c>
      <c r="E897" s="47" t="s">
        <v>146</v>
      </c>
      <c r="F897" s="47" t="s">
        <v>56</v>
      </c>
      <c r="G897" s="13">
        <f>(C897-VLOOKUP(E897,Riders!$A$2:$C$2000,2,FALSE))/365</f>
        <v>28.567123287671233</v>
      </c>
      <c r="H897" s="51">
        <v>26</v>
      </c>
      <c r="I897" s="47">
        <v>5.5019999999999998</v>
      </c>
      <c r="J897" s="65">
        <f t="shared" si="28"/>
        <v>5.6259404036969505</v>
      </c>
      <c r="K897" s="65">
        <f t="shared" si="30"/>
        <v>0.1239404036969507</v>
      </c>
      <c r="L897" s="65">
        <f t="shared" si="29"/>
        <v>11.12794040369695</v>
      </c>
      <c r="M897" s="65">
        <v>64.701999999999998</v>
      </c>
    </row>
    <row r="898" spans="1:13" x14ac:dyDescent="0.45">
      <c r="A898" s="47" t="s">
        <v>93</v>
      </c>
      <c r="B898" s="47">
        <v>2018</v>
      </c>
      <c r="C898" s="49">
        <v>43400</v>
      </c>
      <c r="D898" s="47" t="s">
        <v>72</v>
      </c>
      <c r="E898" s="47" t="s">
        <v>109</v>
      </c>
      <c r="F898" s="47" t="s">
        <v>160</v>
      </c>
      <c r="G898" s="13">
        <f>(C898-VLOOKUP(E898,Riders!$A$2:$C$2000,2,FALSE))/365</f>
        <v>25.739726027397261</v>
      </c>
      <c r="H898" s="51">
        <v>27</v>
      </c>
      <c r="I898" s="47">
        <v>5.4669999999999996</v>
      </c>
      <c r="J898" s="65">
        <f t="shared" si="28"/>
        <v>5.6740268313062847</v>
      </c>
      <c r="K898" s="65">
        <f t="shared" si="30"/>
        <v>0.20702683130628508</v>
      </c>
      <c r="L898" s="65">
        <f t="shared" si="29"/>
        <v>11.141026831306284</v>
      </c>
      <c r="M898" s="65">
        <v>64.626000000000005</v>
      </c>
    </row>
    <row r="899" spans="1:13" x14ac:dyDescent="0.45">
      <c r="A899" s="47" t="s">
        <v>93</v>
      </c>
      <c r="B899" s="47">
        <v>2018</v>
      </c>
      <c r="C899" s="49">
        <v>43400</v>
      </c>
      <c r="D899" s="47" t="s">
        <v>72</v>
      </c>
      <c r="E899" s="47" t="s">
        <v>39</v>
      </c>
      <c r="F899" s="47" t="s">
        <v>40</v>
      </c>
      <c r="G899" s="13">
        <f>(C899-VLOOKUP(E899,Riders!$A$2:$C$2000,2,FALSE))/365</f>
        <v>24.210958904109589</v>
      </c>
      <c r="H899" s="51">
        <v>28</v>
      </c>
      <c r="I899" s="47">
        <v>5.5069999999999997</v>
      </c>
      <c r="J899" s="65">
        <f t="shared" si="28"/>
        <v>5.6459346159208135</v>
      </c>
      <c r="K899" s="65">
        <f t="shared" si="30"/>
        <v>0.1389346159208138</v>
      </c>
      <c r="L899" s="65">
        <f t="shared" si="29"/>
        <v>11.152934615920813</v>
      </c>
      <c r="M899" s="65">
        <v>64.557000000000002</v>
      </c>
    </row>
    <row r="900" spans="1:13" x14ac:dyDescent="0.45">
      <c r="A900" s="47" t="s">
        <v>93</v>
      </c>
      <c r="B900" s="47">
        <v>2018</v>
      </c>
      <c r="C900" s="49">
        <v>43400</v>
      </c>
      <c r="D900" s="47" t="s">
        <v>72</v>
      </c>
      <c r="E900" s="47" t="s">
        <v>52</v>
      </c>
      <c r="F900" s="47" t="s">
        <v>53</v>
      </c>
      <c r="G900" s="13">
        <f>(C900-VLOOKUP(E900,Riders!$A$2:$C$2000,2,FALSE))/365</f>
        <v>21.63013698630137</v>
      </c>
      <c r="H900" s="51">
        <v>29</v>
      </c>
      <c r="I900" s="47">
        <v>5.51</v>
      </c>
      <c r="J900" s="65">
        <f t="shared" si="28"/>
        <v>5.6579851093531879</v>
      </c>
      <c r="K900" s="65">
        <f t="shared" si="30"/>
        <v>0.14798510935318809</v>
      </c>
      <c r="L900" s="65">
        <f t="shared" si="29"/>
        <v>11.167985109353188</v>
      </c>
      <c r="M900" s="65">
        <v>64.47</v>
      </c>
    </row>
    <row r="901" spans="1:13" x14ac:dyDescent="0.45">
      <c r="A901" s="47" t="s">
        <v>93</v>
      </c>
      <c r="B901" s="47">
        <v>2018</v>
      </c>
      <c r="C901" s="49">
        <v>43400</v>
      </c>
      <c r="D901" s="47" t="s">
        <v>72</v>
      </c>
      <c r="E901" s="47" t="s">
        <v>98</v>
      </c>
      <c r="F901" s="47" t="s">
        <v>67</v>
      </c>
      <c r="G901" s="13">
        <f>(C901-VLOOKUP(E901,Riders!$A$2:$C$2000,2,FALSE))/365</f>
        <v>27.241095890410961</v>
      </c>
      <c r="H901" s="51">
        <v>30</v>
      </c>
      <c r="I901" s="47">
        <v>5.5490000000000004</v>
      </c>
      <c r="J901" s="65">
        <f t="shared" si="28"/>
        <v>5.6490341228984251</v>
      </c>
      <c r="K901" s="65">
        <f t="shared" si="30"/>
        <v>0.10003412289842473</v>
      </c>
      <c r="L901" s="65">
        <f t="shared" si="29"/>
        <v>11.198034122898425</v>
      </c>
      <c r="M901" s="65">
        <v>64.296999999999997</v>
      </c>
    </row>
    <row r="902" spans="1:13" x14ac:dyDescent="0.45">
      <c r="A902" s="47" t="s">
        <v>93</v>
      </c>
      <c r="B902" s="47">
        <v>2018</v>
      </c>
      <c r="C902" s="49">
        <v>43400</v>
      </c>
      <c r="D902" s="47" t="s">
        <v>72</v>
      </c>
      <c r="E902" s="47" t="s">
        <v>182</v>
      </c>
      <c r="F902" s="47" t="s">
        <v>25</v>
      </c>
      <c r="G902" s="13">
        <f>(C902-VLOOKUP(E902,Riders!$A$2:$C$2000,2,FALSE))/365</f>
        <v>19.021917808219179</v>
      </c>
      <c r="H902" s="51">
        <v>31</v>
      </c>
      <c r="I902" s="47">
        <v>5.5490000000000004</v>
      </c>
      <c r="J902" s="65">
        <f t="shared" si="28"/>
        <v>5.6720706771604439</v>
      </c>
      <c r="K902" s="65">
        <f t="shared" si="30"/>
        <v>0.12307067716044351</v>
      </c>
      <c r="L902" s="65">
        <f t="shared" si="29"/>
        <v>11.221070677160444</v>
      </c>
      <c r="M902" s="65">
        <v>64.165000000000006</v>
      </c>
    </row>
    <row r="903" spans="1:13" x14ac:dyDescent="0.45">
      <c r="A903" s="47" t="s">
        <v>93</v>
      </c>
      <c r="B903" s="47">
        <v>2018</v>
      </c>
      <c r="C903" s="49">
        <v>43400</v>
      </c>
      <c r="D903" s="47" t="s">
        <v>72</v>
      </c>
      <c r="E903" s="47" t="s">
        <v>54</v>
      </c>
      <c r="F903" s="47" t="s">
        <v>44</v>
      </c>
      <c r="G903" s="13">
        <f>(C903-VLOOKUP(E903,Riders!$A$2:$C$2000,2,FALSE))/365</f>
        <v>21.342465753424658</v>
      </c>
      <c r="H903" s="51">
        <v>32</v>
      </c>
      <c r="I903" s="47">
        <v>5.5960000000000001</v>
      </c>
      <c r="J903" s="65">
        <f t="shared" si="28"/>
        <v>5.6369750222319315</v>
      </c>
      <c r="K903" s="65">
        <f t="shared" si="30"/>
        <v>4.0975022231931391E-2</v>
      </c>
      <c r="L903" s="65">
        <f t="shared" si="29"/>
        <v>11.232975022231932</v>
      </c>
      <c r="M903" s="65">
        <v>64.096999999999994</v>
      </c>
    </row>
    <row r="904" spans="1:13" x14ac:dyDescent="0.45">
      <c r="A904" s="47" t="s">
        <v>93</v>
      </c>
      <c r="B904" s="47">
        <v>2018</v>
      </c>
      <c r="C904" s="49">
        <v>43400</v>
      </c>
      <c r="D904" s="47" t="s">
        <v>72</v>
      </c>
      <c r="E904" s="47" t="s">
        <v>99</v>
      </c>
      <c r="F904" s="47" t="s">
        <v>47</v>
      </c>
      <c r="G904" s="13">
        <f>(C904-VLOOKUP(E904,Riders!$A$2:$C$2000,2,FALSE))/365</f>
        <v>21.695890410958903</v>
      </c>
      <c r="H904" s="51">
        <v>33</v>
      </c>
      <c r="I904" s="47">
        <v>5.5309999999999997</v>
      </c>
      <c r="J904" s="65">
        <f t="shared" si="28"/>
        <v>5.7040784114847485</v>
      </c>
      <c r="K904" s="65">
        <f t="shared" si="30"/>
        <v>0.17307841148474878</v>
      </c>
      <c r="L904" s="65">
        <f t="shared" si="29"/>
        <v>11.235078411484748</v>
      </c>
      <c r="M904" s="65">
        <v>64.084999999999994</v>
      </c>
    </row>
    <row r="905" spans="1:13" x14ac:dyDescent="0.45">
      <c r="A905" s="47" t="s">
        <v>93</v>
      </c>
      <c r="B905" s="47">
        <v>2018</v>
      </c>
      <c r="C905" s="49">
        <v>43400</v>
      </c>
      <c r="D905" s="47" t="s">
        <v>72</v>
      </c>
      <c r="E905" s="47" t="s">
        <v>176</v>
      </c>
      <c r="F905" s="47" t="s">
        <v>27</v>
      </c>
      <c r="G905" s="13">
        <f>(C905-VLOOKUP(E905,Riders!$A$2:$C$2000,2,FALSE))/365</f>
        <v>26.252054794520546</v>
      </c>
      <c r="H905" s="51">
        <v>34</v>
      </c>
      <c r="I905" s="47">
        <v>5.52</v>
      </c>
      <c r="J905" s="65">
        <f t="shared" si="28"/>
        <v>5.7240266108629783</v>
      </c>
      <c r="K905" s="65">
        <f t="shared" si="30"/>
        <v>0.20402661086297869</v>
      </c>
      <c r="L905" s="65">
        <f t="shared" si="29"/>
        <v>11.244026610862978</v>
      </c>
      <c r="M905" s="65">
        <v>64.034000000000006</v>
      </c>
    </row>
    <row r="906" spans="1:13" x14ac:dyDescent="0.45">
      <c r="A906" s="47" t="s">
        <v>93</v>
      </c>
      <c r="B906" s="47">
        <v>2018</v>
      </c>
      <c r="C906" s="49">
        <v>43400</v>
      </c>
      <c r="D906" s="47" t="s">
        <v>72</v>
      </c>
      <c r="E906" s="47" t="s">
        <v>167</v>
      </c>
      <c r="F906" s="47" t="s">
        <v>59</v>
      </c>
      <c r="G906" s="13">
        <f>(C906-VLOOKUP(E906,Riders!$A$2:$C$2000,2,FALSE))/365</f>
        <v>29.646575342465752</v>
      </c>
      <c r="H906" s="51">
        <v>35</v>
      </c>
      <c r="I906" s="47">
        <v>5.5730000000000004</v>
      </c>
      <c r="J906" s="65">
        <f t="shared" si="28"/>
        <v>5.6880851306755087</v>
      </c>
      <c r="K906" s="65">
        <f t="shared" si="30"/>
        <v>0.1150851306755083</v>
      </c>
      <c r="L906" s="65">
        <f t="shared" si="29"/>
        <v>11.261085130675509</v>
      </c>
      <c r="M906" s="65">
        <v>63.936999999999998</v>
      </c>
    </row>
    <row r="907" spans="1:13" x14ac:dyDescent="0.45">
      <c r="A907" s="47" t="s">
        <v>93</v>
      </c>
      <c r="B907" s="47">
        <v>2018</v>
      </c>
      <c r="C907" s="49">
        <v>43400</v>
      </c>
      <c r="D907" s="47" t="s">
        <v>72</v>
      </c>
      <c r="E907" s="47" t="s">
        <v>166</v>
      </c>
      <c r="F907" s="47" t="s">
        <v>49</v>
      </c>
      <c r="G907" s="13" t="e">
        <f>(C907-VLOOKUP(E907,Riders!$A$2:$C$2000,2,FALSE))/365</f>
        <v>#N/A</v>
      </c>
      <c r="H907" s="51">
        <v>36</v>
      </c>
      <c r="I907" s="47">
        <v>5.6150000000000002</v>
      </c>
      <c r="J907" s="65">
        <f t="shared" si="28"/>
        <v>5.7819133359715078</v>
      </c>
      <c r="K907" s="65">
        <f t="shared" si="30"/>
        <v>0.16691333597150759</v>
      </c>
      <c r="L907" s="65">
        <f t="shared" si="29"/>
        <v>11.396913335971508</v>
      </c>
      <c r="M907" s="65">
        <v>63.174999999999997</v>
      </c>
    </row>
    <row r="908" spans="1:13" x14ac:dyDescent="0.45">
      <c r="A908" s="47" t="s">
        <v>93</v>
      </c>
      <c r="B908" s="47">
        <v>2018</v>
      </c>
      <c r="C908" s="49">
        <v>43400</v>
      </c>
      <c r="D908" s="47" t="s">
        <v>72</v>
      </c>
      <c r="E908" s="47" t="s">
        <v>210</v>
      </c>
      <c r="F908" s="47" t="s">
        <v>38</v>
      </c>
      <c r="G908" s="13">
        <f>(C908-VLOOKUP(E908,Riders!$A$2:$C$2000,2,FALSE))/365</f>
        <v>22.635616438356163</v>
      </c>
      <c r="H908" s="51">
        <v>37</v>
      </c>
      <c r="I908" s="47">
        <v>5.5730000000000004</v>
      </c>
      <c r="J908" s="65">
        <f t="shared" si="28"/>
        <v>5.8320372247742753</v>
      </c>
      <c r="K908" s="65">
        <f t="shared" si="30"/>
        <v>0.25903722477427493</v>
      </c>
      <c r="L908" s="65">
        <f t="shared" si="29"/>
        <v>11.405037224774276</v>
      </c>
      <c r="M908" s="65">
        <v>63.13</v>
      </c>
    </row>
    <row r="909" spans="1:13" x14ac:dyDescent="0.45">
      <c r="A909" s="47" t="s">
        <v>93</v>
      </c>
      <c r="B909" s="47">
        <v>2018</v>
      </c>
      <c r="C909" s="49">
        <v>43400</v>
      </c>
      <c r="D909" s="47" t="s">
        <v>72</v>
      </c>
      <c r="E909" s="47" t="s">
        <v>699</v>
      </c>
      <c r="F909" s="47" t="s">
        <v>59</v>
      </c>
      <c r="G909" s="13">
        <f>(C909-VLOOKUP(E909,Riders!$A$2:$C$2000,2,FALSE))/365</f>
        <v>22.293150684931508</v>
      </c>
      <c r="H909" s="51">
        <v>38</v>
      </c>
      <c r="I909" s="47">
        <v>5.6310000000000002</v>
      </c>
      <c r="J909" s="65">
        <f t="shared" si="28"/>
        <v>5.7800021078656663</v>
      </c>
      <c r="K909" s="65">
        <f t="shared" si="30"/>
        <v>0.14900210786566603</v>
      </c>
      <c r="L909" s="65">
        <f t="shared" si="29"/>
        <v>11.411002107865666</v>
      </c>
      <c r="M909" s="65">
        <v>63.097000000000001</v>
      </c>
    </row>
    <row r="910" spans="1:13" x14ac:dyDescent="0.45">
      <c r="A910" s="47" t="s">
        <v>93</v>
      </c>
      <c r="B910" s="47">
        <v>2018</v>
      </c>
      <c r="C910" s="49">
        <v>43400</v>
      </c>
      <c r="D910" s="47" t="s">
        <v>72</v>
      </c>
      <c r="E910" s="47" t="s">
        <v>60</v>
      </c>
      <c r="F910" s="47" t="s">
        <v>61</v>
      </c>
      <c r="G910" s="13">
        <f>(C910-VLOOKUP(E910,Riders!$A$2:$C$2000,2,FALSE))/365</f>
        <v>30.279452054794522</v>
      </c>
      <c r="H910" s="51">
        <v>39</v>
      </c>
      <c r="I910" s="47">
        <v>5.6130000000000004</v>
      </c>
      <c r="J910" s="65">
        <f t="shared" si="28"/>
        <v>5.8250123276355081</v>
      </c>
      <c r="K910" s="65">
        <f t="shared" si="30"/>
        <v>0.2120123276355077</v>
      </c>
      <c r="L910" s="65">
        <f t="shared" si="29"/>
        <v>11.438012327635509</v>
      </c>
      <c r="M910" s="65">
        <v>62.948</v>
      </c>
    </row>
    <row r="911" spans="1:13" x14ac:dyDescent="0.45">
      <c r="A911" s="47" t="s">
        <v>93</v>
      </c>
      <c r="B911" s="47">
        <v>2018</v>
      </c>
      <c r="C911" s="49">
        <v>43400</v>
      </c>
      <c r="D911" s="47" t="s">
        <v>72</v>
      </c>
      <c r="E911" s="47" t="s">
        <v>692</v>
      </c>
      <c r="F911" s="47" t="s">
        <v>53</v>
      </c>
      <c r="G911" s="13">
        <f>(C911-VLOOKUP(E911,Riders!$A$2:$C$2000,2,FALSE))/365</f>
        <v>20.520547945205479</v>
      </c>
      <c r="H911" s="51">
        <v>40</v>
      </c>
      <c r="I911" s="47">
        <v>5.7169999999999996</v>
      </c>
      <c r="J911" s="65">
        <f t="shared" si="28"/>
        <v>5.8320111159231987</v>
      </c>
      <c r="K911" s="65">
        <f t="shared" si="30"/>
        <v>0.11501111592319901</v>
      </c>
      <c r="L911" s="65">
        <f t="shared" si="29"/>
        <v>11.549011115923198</v>
      </c>
      <c r="M911" s="65">
        <v>62.343000000000004</v>
      </c>
    </row>
    <row r="912" spans="1:13" x14ac:dyDescent="0.45">
      <c r="A912" s="47" t="s">
        <v>3812</v>
      </c>
      <c r="B912" s="47">
        <v>2018</v>
      </c>
      <c r="C912" s="49">
        <v>43393</v>
      </c>
      <c r="D912" s="47" t="s">
        <v>72</v>
      </c>
      <c r="E912" s="47" t="s">
        <v>132</v>
      </c>
      <c r="F912" s="47" t="s">
        <v>36</v>
      </c>
      <c r="G912" s="13">
        <f>(C912-VLOOKUP(E912,Riders!$A$2:$C$2000,2,FALSE))/365</f>
        <v>27.912328767123288</v>
      </c>
      <c r="H912" s="47">
        <v>1</v>
      </c>
      <c r="I912" s="47">
        <v>5.2149999999999999</v>
      </c>
      <c r="J912" s="65">
        <f t="shared" ref="J912:J944" si="31">IF(I912="","",L912-I912)</f>
        <v>5.3010000000000002</v>
      </c>
      <c r="K912" s="65">
        <f t="shared" ref="K912:K944" si="32">IF(J912="","",J912-I912)</f>
        <v>8.6000000000000298E-2</v>
      </c>
      <c r="L912" s="65">
        <v>10.516</v>
      </c>
      <c r="M912" s="65">
        <f t="shared" ref="M912:M944" si="33">IF(L912="","",3.6*200/L912)</f>
        <v>68.46709775580068</v>
      </c>
    </row>
    <row r="913" spans="1:13" x14ac:dyDescent="0.45">
      <c r="A913" s="47" t="s">
        <v>3812</v>
      </c>
      <c r="B913" s="47">
        <v>2018</v>
      </c>
      <c r="C913" s="49">
        <v>43393</v>
      </c>
      <c r="D913" s="47" t="s">
        <v>72</v>
      </c>
      <c r="E913" s="47" t="s">
        <v>79</v>
      </c>
      <c r="F913" s="47" t="s">
        <v>65</v>
      </c>
      <c r="G913" s="13">
        <f>(C913-VLOOKUP(E913,Riders!$A$2:$C$2000,2,FALSE))/365</f>
        <v>31.463013698630139</v>
      </c>
      <c r="H913" s="47">
        <v>2</v>
      </c>
      <c r="I913" s="47">
        <v>5.2240000000000002</v>
      </c>
      <c r="J913" s="65">
        <f t="shared" si="31"/>
        <v>5.3759999999999994</v>
      </c>
      <c r="K913" s="65">
        <f t="shared" si="32"/>
        <v>0.15199999999999925</v>
      </c>
      <c r="L913" s="65">
        <v>10.6</v>
      </c>
      <c r="M913" s="65">
        <f t="shared" si="33"/>
        <v>67.924528301886795</v>
      </c>
    </row>
    <row r="914" spans="1:13" x14ac:dyDescent="0.45">
      <c r="A914" s="47" t="s">
        <v>3812</v>
      </c>
      <c r="B914" s="47">
        <v>2018</v>
      </c>
      <c r="C914" s="49">
        <v>43393</v>
      </c>
      <c r="D914" s="47" t="s">
        <v>72</v>
      </c>
      <c r="E914" s="47" t="s">
        <v>16</v>
      </c>
      <c r="F914" s="47" t="s">
        <v>17</v>
      </c>
      <c r="G914" s="13">
        <f>(C914-VLOOKUP(E914,Riders!$A$2:$C$2000,2,FALSE))/365</f>
        <v>19.495890410958904</v>
      </c>
      <c r="H914" s="47">
        <v>3</v>
      </c>
      <c r="I914" s="47">
        <v>5.2469999999999999</v>
      </c>
      <c r="J914" s="65">
        <f t="shared" si="31"/>
        <v>5.3620000000000001</v>
      </c>
      <c r="K914" s="65">
        <f t="shared" si="32"/>
        <v>0.11500000000000021</v>
      </c>
      <c r="L914" s="65">
        <v>10.609</v>
      </c>
      <c r="M914" s="65">
        <f t="shared" si="33"/>
        <v>67.86690545763031</v>
      </c>
    </row>
    <row r="915" spans="1:13" x14ac:dyDescent="0.45">
      <c r="A915" s="47" t="s">
        <v>3812</v>
      </c>
      <c r="B915" s="47">
        <v>2018</v>
      </c>
      <c r="C915" s="49">
        <v>43393</v>
      </c>
      <c r="D915" s="47" t="s">
        <v>72</v>
      </c>
      <c r="E915" s="47" t="s">
        <v>111</v>
      </c>
      <c r="F915" s="47" t="s">
        <v>160</v>
      </c>
      <c r="G915" s="13">
        <f>(C915-VLOOKUP(E915,Riders!$A$2:$C$2000,2,FALSE))/365</f>
        <v>24</v>
      </c>
      <c r="H915" s="47">
        <v>4</v>
      </c>
      <c r="I915" s="47">
        <v>5.2329999999999997</v>
      </c>
      <c r="J915" s="65">
        <f t="shared" si="31"/>
        <v>5.4240000000000004</v>
      </c>
      <c r="K915" s="65">
        <f t="shared" si="32"/>
        <v>0.19100000000000072</v>
      </c>
      <c r="L915" s="65">
        <v>10.657</v>
      </c>
      <c r="M915" s="65">
        <f t="shared" si="33"/>
        <v>67.561227362297075</v>
      </c>
    </row>
    <row r="916" spans="1:13" x14ac:dyDescent="0.45">
      <c r="A916" s="47" t="s">
        <v>3812</v>
      </c>
      <c r="B916" s="47">
        <v>2018</v>
      </c>
      <c r="C916" s="49">
        <v>43393</v>
      </c>
      <c r="D916" s="47" t="s">
        <v>72</v>
      </c>
      <c r="E916" s="47" t="s">
        <v>14</v>
      </c>
      <c r="F916" s="47" t="s">
        <v>15</v>
      </c>
      <c r="G916" s="13">
        <f>(C916-VLOOKUP(E916,Riders!$A$2:$C$2000,2,FALSE))/365</f>
        <v>18.797260273972604</v>
      </c>
      <c r="H916" s="47">
        <v>5</v>
      </c>
      <c r="I916" s="47"/>
      <c r="J916" s="65" t="str">
        <f t="shared" si="31"/>
        <v/>
      </c>
      <c r="K916" s="65" t="str">
        <f t="shared" si="32"/>
        <v/>
      </c>
      <c r="L916" s="65">
        <v>10.738</v>
      </c>
      <c r="M916" s="65">
        <f t="shared" si="33"/>
        <v>67.051592475321286</v>
      </c>
    </row>
    <row r="917" spans="1:13" x14ac:dyDescent="0.45">
      <c r="A917" s="47" t="s">
        <v>3812</v>
      </c>
      <c r="B917" s="47">
        <v>2018</v>
      </c>
      <c r="C917" s="49">
        <v>43393</v>
      </c>
      <c r="D917" s="47" t="s">
        <v>72</v>
      </c>
      <c r="E917" s="47" t="s">
        <v>136</v>
      </c>
      <c r="F917" s="47" t="s">
        <v>36</v>
      </c>
      <c r="G917" s="13">
        <f>(C917-VLOOKUP(E917,Riders!$A$2:$C$2000,2,FALSE))/365</f>
        <v>30.769863013698629</v>
      </c>
      <c r="H917" s="47">
        <v>6</v>
      </c>
      <c r="I917" s="47">
        <v>5.2859999999999996</v>
      </c>
      <c r="J917" s="65">
        <f t="shared" si="31"/>
        <v>5.4589999999999996</v>
      </c>
      <c r="K917" s="65">
        <f t="shared" si="32"/>
        <v>0.17300000000000004</v>
      </c>
      <c r="L917" s="65">
        <v>10.744999999999999</v>
      </c>
      <c r="M917" s="65">
        <f t="shared" si="33"/>
        <v>67.007910656119137</v>
      </c>
    </row>
    <row r="918" spans="1:13" x14ac:dyDescent="0.45">
      <c r="A918" s="47" t="s">
        <v>3812</v>
      </c>
      <c r="B918" s="47">
        <v>2018</v>
      </c>
      <c r="C918" s="49">
        <v>43393</v>
      </c>
      <c r="D918" s="47" t="s">
        <v>72</v>
      </c>
      <c r="E918" s="47" t="s">
        <v>121</v>
      </c>
      <c r="F918" s="47" t="s">
        <v>120</v>
      </c>
      <c r="G918" s="13">
        <f>(C918-VLOOKUP(E918,Riders!$A$2:$C$2000,2,FALSE))/365</f>
        <v>22.627397260273973</v>
      </c>
      <c r="H918" s="47">
        <v>7</v>
      </c>
      <c r="I918" s="47">
        <v>5.2720000000000002</v>
      </c>
      <c r="J918" s="65">
        <f t="shared" si="31"/>
        <v>5.5009999999999994</v>
      </c>
      <c r="K918" s="65">
        <f t="shared" si="32"/>
        <v>0.2289999999999992</v>
      </c>
      <c r="L918" s="65">
        <v>10.773</v>
      </c>
      <c r="M918" s="65">
        <f t="shared" si="33"/>
        <v>66.833751044277363</v>
      </c>
    </row>
    <row r="919" spans="1:13" x14ac:dyDescent="0.45">
      <c r="A919" s="47" t="s">
        <v>3812</v>
      </c>
      <c r="B919" s="47">
        <v>2018</v>
      </c>
      <c r="C919" s="49">
        <v>43393</v>
      </c>
      <c r="D919" s="47" t="s">
        <v>72</v>
      </c>
      <c r="E919" s="47" t="s">
        <v>135</v>
      </c>
      <c r="F919" s="47" t="s">
        <v>29</v>
      </c>
      <c r="G919" s="13">
        <f>(C919-VLOOKUP(E919,Riders!$A$2:$C$2000,2,FALSE))/365</f>
        <v>28.947945205479453</v>
      </c>
      <c r="H919" s="47">
        <v>8</v>
      </c>
      <c r="I919" s="47">
        <v>5.3310000000000004</v>
      </c>
      <c r="J919" s="65">
        <f t="shared" si="31"/>
        <v>5.4449999999999994</v>
      </c>
      <c r="K919" s="65">
        <f t="shared" si="32"/>
        <v>0.11399999999999899</v>
      </c>
      <c r="L919" s="65">
        <v>10.776</v>
      </c>
      <c r="M919" s="65">
        <f t="shared" si="33"/>
        <v>66.815144766147</v>
      </c>
    </row>
    <row r="920" spans="1:13" x14ac:dyDescent="0.45">
      <c r="A920" s="47" t="s">
        <v>3812</v>
      </c>
      <c r="B920" s="47">
        <v>2018</v>
      </c>
      <c r="C920" s="49">
        <v>43393</v>
      </c>
      <c r="D920" s="47" t="s">
        <v>72</v>
      </c>
      <c r="E920" s="47" t="s">
        <v>34</v>
      </c>
      <c r="F920" s="47" t="s">
        <v>19</v>
      </c>
      <c r="G920" s="13">
        <f>(C920-VLOOKUP(E920,Riders!$A$2:$C$2000,2,FALSE))/365</f>
        <v>31.216438356164385</v>
      </c>
      <c r="H920" s="47">
        <v>9</v>
      </c>
      <c r="I920" s="47">
        <v>5.3179999999999996</v>
      </c>
      <c r="J920" s="65">
        <f t="shared" si="31"/>
        <v>5.4879999999999995</v>
      </c>
      <c r="K920" s="65">
        <f t="shared" si="32"/>
        <v>0.16999999999999993</v>
      </c>
      <c r="L920" s="65">
        <v>10.805999999999999</v>
      </c>
      <c r="M920" s="65">
        <f t="shared" si="33"/>
        <v>66.629650194336492</v>
      </c>
    </row>
    <row r="921" spans="1:13" x14ac:dyDescent="0.45">
      <c r="A921" s="47" t="s">
        <v>3812</v>
      </c>
      <c r="B921" s="47">
        <v>2018</v>
      </c>
      <c r="C921" s="49">
        <v>43393</v>
      </c>
      <c r="D921" s="47" t="s">
        <v>72</v>
      </c>
      <c r="E921" s="47" t="s">
        <v>133</v>
      </c>
      <c r="F921" s="47" t="s">
        <v>25</v>
      </c>
      <c r="G921" s="13">
        <f>(C921-VLOOKUP(E921,Riders!$A$2:$C$2000,2,FALSE))/365</f>
        <v>25.736986301369864</v>
      </c>
      <c r="H921" s="47">
        <v>10</v>
      </c>
      <c r="I921" s="47">
        <v>5.3380000000000001</v>
      </c>
      <c r="J921" s="65">
        <f t="shared" si="31"/>
        <v>5.476</v>
      </c>
      <c r="K921" s="65">
        <f t="shared" si="32"/>
        <v>0.1379999999999999</v>
      </c>
      <c r="L921" s="65">
        <v>10.814</v>
      </c>
      <c r="M921" s="65">
        <f t="shared" si="33"/>
        <v>66.580358794155728</v>
      </c>
    </row>
    <row r="922" spans="1:13" x14ac:dyDescent="0.45">
      <c r="A922" s="47" t="s">
        <v>3812</v>
      </c>
      <c r="B922" s="47">
        <v>2018</v>
      </c>
      <c r="C922" s="49">
        <v>43393</v>
      </c>
      <c r="D922" s="47" t="s">
        <v>72</v>
      </c>
      <c r="E922" s="47" t="s">
        <v>30</v>
      </c>
      <c r="F922" s="47" t="s">
        <v>31</v>
      </c>
      <c r="G922" s="13">
        <f>(C922-VLOOKUP(E922,Riders!$A$2:$C$2000,2,FALSE))/365</f>
        <v>22.509589041095889</v>
      </c>
      <c r="H922" s="47">
        <v>11</v>
      </c>
      <c r="I922" s="47">
        <v>5.3220000000000001</v>
      </c>
      <c r="J922" s="65">
        <f t="shared" si="31"/>
        <v>5.5639999999999992</v>
      </c>
      <c r="K922" s="65">
        <f t="shared" si="32"/>
        <v>0.2419999999999991</v>
      </c>
      <c r="L922" s="65">
        <v>10.885999999999999</v>
      </c>
      <c r="M922" s="65">
        <f t="shared" si="33"/>
        <v>66.139996325555771</v>
      </c>
    </row>
    <row r="923" spans="1:13" x14ac:dyDescent="0.45">
      <c r="A923" s="47" t="s">
        <v>3812</v>
      </c>
      <c r="B923" s="47">
        <v>2018</v>
      </c>
      <c r="C923" s="49">
        <v>43393</v>
      </c>
      <c r="D923" s="47" t="s">
        <v>72</v>
      </c>
      <c r="E923" s="47" t="s">
        <v>694</v>
      </c>
      <c r="F923" s="47" t="s">
        <v>29</v>
      </c>
      <c r="G923" s="13">
        <f>(C923-VLOOKUP(E923,Riders!$A$2:$C$2000,2,FALSE))/365</f>
        <v>20.676712328767124</v>
      </c>
      <c r="H923" s="47">
        <v>12</v>
      </c>
      <c r="I923" s="47">
        <v>5.3639999999999999</v>
      </c>
      <c r="J923" s="65">
        <f t="shared" si="31"/>
        <v>5.5309999999999997</v>
      </c>
      <c r="K923" s="65">
        <f t="shared" si="32"/>
        <v>0.16699999999999982</v>
      </c>
      <c r="L923" s="65">
        <v>10.895</v>
      </c>
      <c r="M923" s="65">
        <f t="shared" si="33"/>
        <v>66.085360256998626</v>
      </c>
    </row>
    <row r="924" spans="1:13" x14ac:dyDescent="0.45">
      <c r="A924" s="47" t="s">
        <v>3812</v>
      </c>
      <c r="B924" s="47">
        <v>2018</v>
      </c>
      <c r="C924" s="49">
        <v>43393</v>
      </c>
      <c r="D924" s="47" t="s">
        <v>72</v>
      </c>
      <c r="E924" s="47" t="s">
        <v>18</v>
      </c>
      <c r="F924" s="47" t="s">
        <v>19</v>
      </c>
      <c r="G924" s="13">
        <f>(C924-VLOOKUP(E924,Riders!$A$2:$C$2000,2,FALSE))/365</f>
        <v>20.408219178082192</v>
      </c>
      <c r="H924" s="47">
        <v>13</v>
      </c>
      <c r="I924" s="47">
        <v>5.3570000000000002</v>
      </c>
      <c r="J924" s="65">
        <f t="shared" si="31"/>
        <v>5.54</v>
      </c>
      <c r="K924" s="65">
        <f t="shared" si="32"/>
        <v>0.18299999999999983</v>
      </c>
      <c r="L924" s="65">
        <v>10.897</v>
      </c>
      <c r="M924" s="65">
        <f t="shared" si="33"/>
        <v>66.073231164540701</v>
      </c>
    </row>
    <row r="925" spans="1:13" x14ac:dyDescent="0.45">
      <c r="A925" s="47" t="s">
        <v>3812</v>
      </c>
      <c r="B925" s="47">
        <v>2018</v>
      </c>
      <c r="C925" s="49">
        <v>43393</v>
      </c>
      <c r="D925" s="47" t="s">
        <v>72</v>
      </c>
      <c r="E925" s="47" t="s">
        <v>109</v>
      </c>
      <c r="F925" s="47" t="s">
        <v>160</v>
      </c>
      <c r="G925" s="13">
        <f>(C925-VLOOKUP(E925,Riders!$A$2:$C$2000,2,FALSE))/365</f>
        <v>25.720547945205478</v>
      </c>
      <c r="H925" s="47">
        <v>14</v>
      </c>
      <c r="I925" s="47">
        <v>5.3490000000000002</v>
      </c>
      <c r="J925" s="65">
        <f t="shared" si="31"/>
        <v>5.5579999999999998</v>
      </c>
      <c r="K925" s="65">
        <f t="shared" si="32"/>
        <v>0.20899999999999963</v>
      </c>
      <c r="L925" s="65">
        <v>10.907</v>
      </c>
      <c r="M925" s="65">
        <f t="shared" si="33"/>
        <v>66.012652425048131</v>
      </c>
    </row>
    <row r="926" spans="1:13" x14ac:dyDescent="0.45">
      <c r="A926" s="47" t="s">
        <v>3812</v>
      </c>
      <c r="B926" s="47">
        <v>2018</v>
      </c>
      <c r="C926" s="49">
        <v>43393</v>
      </c>
      <c r="D926" s="47" t="s">
        <v>72</v>
      </c>
      <c r="E926" s="47" t="s">
        <v>50</v>
      </c>
      <c r="F926" s="47" t="s">
        <v>51</v>
      </c>
      <c r="G926" s="13">
        <f>(C926-VLOOKUP(E926,Riders!$A$2:$C$2000,2,FALSE))/365</f>
        <v>22.038356164383561</v>
      </c>
      <c r="H926" s="47">
        <v>15</v>
      </c>
      <c r="I926" s="47">
        <v>5.3860000000000001</v>
      </c>
      <c r="J926" s="65">
        <f t="shared" si="31"/>
        <v>5.5369999999999999</v>
      </c>
      <c r="K926" s="65">
        <f t="shared" si="32"/>
        <v>0.1509999999999998</v>
      </c>
      <c r="L926" s="65">
        <v>10.923</v>
      </c>
      <c r="M926" s="65">
        <f t="shared" si="33"/>
        <v>65.915957154627847</v>
      </c>
    </row>
    <row r="927" spans="1:13" x14ac:dyDescent="0.45">
      <c r="A927" s="47" t="s">
        <v>3812</v>
      </c>
      <c r="B927" s="47">
        <v>2018</v>
      </c>
      <c r="C927" s="49">
        <v>43393</v>
      </c>
      <c r="D927" s="47" t="s">
        <v>72</v>
      </c>
      <c r="E927" s="47" t="s">
        <v>129</v>
      </c>
      <c r="F927" s="47" t="s">
        <v>175</v>
      </c>
      <c r="G927" s="13">
        <f>(C927-VLOOKUP(E927,Riders!$A$2:$C$2000,2,FALSE))/365</f>
        <v>28.268493150684932</v>
      </c>
      <c r="H927" s="47">
        <v>16</v>
      </c>
      <c r="I927" s="47">
        <v>5.3789999999999996</v>
      </c>
      <c r="J927" s="65">
        <f t="shared" si="31"/>
        <v>5.5679999999999996</v>
      </c>
      <c r="K927" s="65">
        <f t="shared" si="32"/>
        <v>0.18900000000000006</v>
      </c>
      <c r="L927" s="65">
        <v>10.946999999999999</v>
      </c>
      <c r="M927" s="65">
        <f t="shared" si="33"/>
        <v>65.771444231296257</v>
      </c>
    </row>
    <row r="928" spans="1:13" x14ac:dyDescent="0.45">
      <c r="A928" s="47" t="s">
        <v>3812</v>
      </c>
      <c r="B928" s="47">
        <v>2018</v>
      </c>
      <c r="C928" s="49">
        <v>43393</v>
      </c>
      <c r="D928" s="47" t="s">
        <v>72</v>
      </c>
      <c r="E928" s="47" t="s">
        <v>96</v>
      </c>
      <c r="F928" s="47" t="s">
        <v>150</v>
      </c>
      <c r="G928" s="13">
        <f>(C928-VLOOKUP(E928,Riders!$A$2:$C$2000,2,FALSE))/365</f>
        <v>24.769863013698629</v>
      </c>
      <c r="H928" s="47">
        <v>17</v>
      </c>
      <c r="I928" s="47">
        <v>5.4169999999999998</v>
      </c>
      <c r="J928" s="65">
        <f t="shared" si="31"/>
        <v>5.5619999999999994</v>
      </c>
      <c r="K928" s="65">
        <f t="shared" si="32"/>
        <v>0.14499999999999957</v>
      </c>
      <c r="L928" s="65">
        <v>10.978999999999999</v>
      </c>
      <c r="M928" s="65">
        <f t="shared" si="33"/>
        <v>65.57974314600601</v>
      </c>
    </row>
    <row r="929" spans="1:13" x14ac:dyDescent="0.45">
      <c r="A929" s="47" t="s">
        <v>3812</v>
      </c>
      <c r="B929" s="47">
        <v>2018</v>
      </c>
      <c r="C929" s="49">
        <v>43393</v>
      </c>
      <c r="D929" s="47" t="s">
        <v>72</v>
      </c>
      <c r="E929" s="47" t="s">
        <v>139</v>
      </c>
      <c r="F929" s="47" t="s">
        <v>61</v>
      </c>
      <c r="G929" s="13">
        <f>(C929-VLOOKUP(E929,Riders!$A$2:$C$2000,2,FALSE))/365</f>
        <v>26.361643835616437</v>
      </c>
      <c r="H929" s="47">
        <v>18</v>
      </c>
      <c r="I929" s="47">
        <v>5.3979999999999997</v>
      </c>
      <c r="J929" s="65">
        <f t="shared" si="31"/>
        <v>5.5830000000000002</v>
      </c>
      <c r="K929" s="65">
        <f t="shared" si="32"/>
        <v>0.1850000000000005</v>
      </c>
      <c r="L929" s="65">
        <v>10.981</v>
      </c>
      <c r="M929" s="65">
        <f t="shared" si="33"/>
        <v>65.567798925416625</v>
      </c>
    </row>
    <row r="930" spans="1:13" x14ac:dyDescent="0.45">
      <c r="A930" s="47" t="s">
        <v>3812</v>
      </c>
      <c r="B930" s="47">
        <v>2018</v>
      </c>
      <c r="C930" s="49">
        <v>43393</v>
      </c>
      <c r="D930" s="47" t="s">
        <v>72</v>
      </c>
      <c r="E930" s="47" t="s">
        <v>20</v>
      </c>
      <c r="F930" s="47" t="s">
        <v>21</v>
      </c>
      <c r="G930" s="13">
        <f>(C930-VLOOKUP(E930,Riders!$A$2:$C$2000,2,FALSE))/365</f>
        <v>23.205479452054796</v>
      </c>
      <c r="H930" s="47">
        <v>19</v>
      </c>
      <c r="I930" s="47">
        <v>5.4210000000000003</v>
      </c>
      <c r="J930" s="65">
        <f t="shared" si="31"/>
        <v>5.6019999999999994</v>
      </c>
      <c r="K930" s="65">
        <f t="shared" si="32"/>
        <v>0.18099999999999916</v>
      </c>
      <c r="L930" s="65">
        <v>11.023</v>
      </c>
      <c r="M930" s="65">
        <f t="shared" si="33"/>
        <v>65.317971514106873</v>
      </c>
    </row>
    <row r="931" spans="1:13" x14ac:dyDescent="0.45">
      <c r="A931" s="47" t="s">
        <v>3812</v>
      </c>
      <c r="B931" s="47">
        <v>2018</v>
      </c>
      <c r="C931" s="49">
        <v>43393</v>
      </c>
      <c r="D931" s="47" t="s">
        <v>72</v>
      </c>
      <c r="E931" s="47" t="s">
        <v>147</v>
      </c>
      <c r="F931" s="47" t="s">
        <v>31</v>
      </c>
      <c r="G931" s="13">
        <f>(C931-VLOOKUP(E931,Riders!$A$2:$C$2000,2,FALSE))/365</f>
        <v>30.282191780821918</v>
      </c>
      <c r="H931" s="47">
        <v>20</v>
      </c>
      <c r="I931" s="47">
        <v>5.4489999999999998</v>
      </c>
      <c r="J931" s="65">
        <f t="shared" si="31"/>
        <v>5.6120000000000001</v>
      </c>
      <c r="K931" s="65">
        <f t="shared" si="32"/>
        <v>0.16300000000000026</v>
      </c>
      <c r="L931" s="65">
        <v>11.061</v>
      </c>
      <c r="M931" s="65">
        <f t="shared" si="33"/>
        <v>65.093572009764031</v>
      </c>
    </row>
    <row r="932" spans="1:13" x14ac:dyDescent="0.45">
      <c r="A932" s="47" t="s">
        <v>3812</v>
      </c>
      <c r="B932" s="47">
        <v>2018</v>
      </c>
      <c r="C932" s="49">
        <v>43393</v>
      </c>
      <c r="D932" s="47" t="s">
        <v>72</v>
      </c>
      <c r="E932" s="47" t="s">
        <v>119</v>
      </c>
      <c r="F932" s="47" t="s">
        <v>120</v>
      </c>
      <c r="G932" s="13" t="e">
        <f>(C932-VLOOKUP(E932,Riders!$A$2:$C$2000,2,FALSE))/365</f>
        <v>#N/A</v>
      </c>
      <c r="H932" s="47">
        <v>21</v>
      </c>
      <c r="I932" s="47">
        <v>5.4089999999999998</v>
      </c>
      <c r="J932" s="65">
        <f t="shared" si="31"/>
        <v>5.6520000000000001</v>
      </c>
      <c r="K932" s="65">
        <f t="shared" si="32"/>
        <v>0.24300000000000033</v>
      </c>
      <c r="L932" s="65">
        <v>11.061</v>
      </c>
      <c r="M932" s="65">
        <f t="shared" si="33"/>
        <v>65.093572009764031</v>
      </c>
    </row>
    <row r="933" spans="1:13" x14ac:dyDescent="0.45">
      <c r="A933" s="47" t="s">
        <v>3812</v>
      </c>
      <c r="B933" s="47">
        <v>2018</v>
      </c>
      <c r="C933" s="49">
        <v>43393</v>
      </c>
      <c r="D933" s="47" t="s">
        <v>72</v>
      </c>
      <c r="E933" s="47" t="s">
        <v>146</v>
      </c>
      <c r="F933" s="47" t="s">
        <v>56</v>
      </c>
      <c r="G933" s="13">
        <f>(C933-VLOOKUP(E933,Riders!$A$2:$C$2000,2,FALSE))/365</f>
        <v>28.547945205479451</v>
      </c>
      <c r="H933" s="47">
        <v>22</v>
      </c>
      <c r="I933" s="47">
        <v>5.4710000000000001</v>
      </c>
      <c r="J933" s="65">
        <f t="shared" si="31"/>
        <v>5.6349999999999998</v>
      </c>
      <c r="K933" s="65">
        <f t="shared" si="32"/>
        <v>0.1639999999999997</v>
      </c>
      <c r="L933" s="65">
        <v>11.106</v>
      </c>
      <c r="M933" s="65">
        <f t="shared" si="33"/>
        <v>64.829821717990271</v>
      </c>
    </row>
    <row r="934" spans="1:13" x14ac:dyDescent="0.45">
      <c r="A934" s="47" t="s">
        <v>3812</v>
      </c>
      <c r="B934" s="47">
        <v>2018</v>
      </c>
      <c r="C934" s="49">
        <v>43393</v>
      </c>
      <c r="D934" s="47" t="s">
        <v>72</v>
      </c>
      <c r="E934" s="47" t="s">
        <v>182</v>
      </c>
      <c r="F934" s="47" t="s">
        <v>25</v>
      </c>
      <c r="G934" s="13">
        <f>(C934-VLOOKUP(E934,Riders!$A$2:$C$2000,2,FALSE))/365</f>
        <v>19.002739726027396</v>
      </c>
      <c r="H934" s="47">
        <v>23</v>
      </c>
      <c r="I934" s="47">
        <v>5.49</v>
      </c>
      <c r="J934" s="65">
        <f t="shared" si="31"/>
        <v>5.6389999999999993</v>
      </c>
      <c r="K934" s="65">
        <f t="shared" si="32"/>
        <v>0.14899999999999913</v>
      </c>
      <c r="L934" s="65">
        <v>11.129</v>
      </c>
      <c r="M934" s="65">
        <f t="shared" si="33"/>
        <v>64.69583969808609</v>
      </c>
    </row>
    <row r="935" spans="1:13" x14ac:dyDescent="0.45">
      <c r="A935" s="47" t="s">
        <v>3812</v>
      </c>
      <c r="B935" s="47">
        <v>2018</v>
      </c>
      <c r="C935" s="49">
        <v>43393</v>
      </c>
      <c r="D935" s="47" t="s">
        <v>72</v>
      </c>
      <c r="E935" s="47" t="s">
        <v>39</v>
      </c>
      <c r="F935" s="47" t="s">
        <v>40</v>
      </c>
      <c r="G935" s="13">
        <f>(C935-VLOOKUP(E935,Riders!$A$2:$C$2000,2,FALSE))/365</f>
        <v>24.19178082191781</v>
      </c>
      <c r="H935" s="47">
        <v>24</v>
      </c>
      <c r="I935" s="47"/>
      <c r="J935" s="65" t="str">
        <f t="shared" si="31"/>
        <v/>
      </c>
      <c r="K935" s="65" t="str">
        <f t="shared" si="32"/>
        <v/>
      </c>
      <c r="L935" s="65">
        <v>11.132999999999999</v>
      </c>
      <c r="M935" s="65">
        <f t="shared" si="33"/>
        <v>64.672594987873893</v>
      </c>
    </row>
    <row r="936" spans="1:13" x14ac:dyDescent="0.45">
      <c r="A936" s="47" t="s">
        <v>3812</v>
      </c>
      <c r="B936" s="47">
        <v>2018</v>
      </c>
      <c r="C936" s="49">
        <v>43393</v>
      </c>
      <c r="D936" s="47" t="s">
        <v>72</v>
      </c>
      <c r="E936" s="47" t="s">
        <v>100</v>
      </c>
      <c r="F936" s="47" t="s">
        <v>47</v>
      </c>
      <c r="G936" s="13">
        <f>(C936-VLOOKUP(E936,Riders!$A$2:$C$2000,2,FALSE))/365</f>
        <v>24.684931506849313</v>
      </c>
      <c r="H936" s="47">
        <v>25</v>
      </c>
      <c r="I936" s="47">
        <v>5.468</v>
      </c>
      <c r="J936" s="65">
        <f t="shared" si="31"/>
        <v>5.6969999999999992</v>
      </c>
      <c r="K936" s="65">
        <f t="shared" si="32"/>
        <v>0.2289999999999992</v>
      </c>
      <c r="L936" s="65">
        <v>11.164999999999999</v>
      </c>
      <c r="M936" s="65">
        <f t="shared" si="33"/>
        <v>64.487236901030016</v>
      </c>
    </row>
    <row r="937" spans="1:13" x14ac:dyDescent="0.45">
      <c r="A937" s="47" t="s">
        <v>3812</v>
      </c>
      <c r="B937" s="47">
        <v>2018</v>
      </c>
      <c r="C937" s="49">
        <v>43393</v>
      </c>
      <c r="D937" s="47" t="s">
        <v>72</v>
      </c>
      <c r="E937" s="47" t="s">
        <v>691</v>
      </c>
      <c r="F937" s="47" t="s">
        <v>38</v>
      </c>
      <c r="G937" s="13">
        <f>(C937-VLOOKUP(E937,Riders!$A$2:$C$2000,2,FALSE))/365</f>
        <v>20.008219178082193</v>
      </c>
      <c r="H937" s="47">
        <v>26</v>
      </c>
      <c r="I937" s="47">
        <v>5.4909999999999997</v>
      </c>
      <c r="J937" s="65">
        <f t="shared" si="31"/>
        <v>5.6910000000000007</v>
      </c>
      <c r="K937" s="65">
        <f t="shared" si="32"/>
        <v>0.20000000000000107</v>
      </c>
      <c r="L937" s="65">
        <v>11.182</v>
      </c>
      <c r="M937" s="65">
        <f t="shared" si="33"/>
        <v>64.389196923627253</v>
      </c>
    </row>
    <row r="938" spans="1:13" x14ac:dyDescent="0.45">
      <c r="A938" s="47" t="s">
        <v>3812</v>
      </c>
      <c r="B938" s="47">
        <v>2018</v>
      </c>
      <c r="C938" s="49">
        <v>43393</v>
      </c>
      <c r="D938" s="47" t="s">
        <v>72</v>
      </c>
      <c r="E938" s="47" t="s">
        <v>167</v>
      </c>
      <c r="F938" s="47" t="s">
        <v>59</v>
      </c>
      <c r="G938" s="13">
        <f>(C938-VLOOKUP(E938,Riders!$A$2:$C$2000,2,FALSE))/365</f>
        <v>29.627397260273973</v>
      </c>
      <c r="H938" s="47">
        <v>27</v>
      </c>
      <c r="I938" s="47"/>
      <c r="J938" s="65" t="str">
        <f t="shared" si="31"/>
        <v/>
      </c>
      <c r="K938" s="65" t="str">
        <f t="shared" si="32"/>
        <v/>
      </c>
      <c r="L938" s="65">
        <v>11.37</v>
      </c>
      <c r="M938" s="65">
        <f t="shared" si="33"/>
        <v>63.324538258575203</v>
      </c>
    </row>
    <row r="939" spans="1:13" x14ac:dyDescent="0.45">
      <c r="A939" s="47" t="s">
        <v>3812</v>
      </c>
      <c r="B939" s="47">
        <v>2018</v>
      </c>
      <c r="C939" s="49">
        <v>43393</v>
      </c>
      <c r="D939" s="47" t="s">
        <v>72</v>
      </c>
      <c r="E939" s="47" t="s">
        <v>52</v>
      </c>
      <c r="F939" s="47" t="s">
        <v>53</v>
      </c>
      <c r="G939" s="13">
        <f>(C939-VLOOKUP(E939,Riders!$A$2:$C$2000,2,FALSE))/365</f>
        <v>21.610958904109587</v>
      </c>
      <c r="H939" s="47">
        <v>28</v>
      </c>
      <c r="I939" s="47">
        <v>5.5789999999999997</v>
      </c>
      <c r="J939" s="65">
        <f t="shared" si="31"/>
        <v>5.801000000000001</v>
      </c>
      <c r="K939" s="65">
        <f t="shared" si="32"/>
        <v>0.22200000000000131</v>
      </c>
      <c r="L939" s="65">
        <v>11.38</v>
      </c>
      <c r="M939" s="65">
        <f t="shared" si="33"/>
        <v>63.268892794376093</v>
      </c>
    </row>
    <row r="940" spans="1:13" x14ac:dyDescent="0.45">
      <c r="A940" s="47" t="s">
        <v>3812</v>
      </c>
      <c r="B940" s="47">
        <v>2018</v>
      </c>
      <c r="C940" s="49">
        <v>43393</v>
      </c>
      <c r="D940" s="47" t="s">
        <v>72</v>
      </c>
      <c r="E940" s="47" t="s">
        <v>99</v>
      </c>
      <c r="F940" s="47" t="s">
        <v>47</v>
      </c>
      <c r="G940" s="13">
        <f>(C940-VLOOKUP(E940,Riders!$A$2:$C$2000,2,FALSE))/365</f>
        <v>21.676712328767124</v>
      </c>
      <c r="H940" s="47">
        <v>29</v>
      </c>
      <c r="I940" s="47"/>
      <c r="J940" s="65" t="str">
        <f t="shared" si="31"/>
        <v/>
      </c>
      <c r="K940" s="65" t="str">
        <f t="shared" si="32"/>
        <v/>
      </c>
      <c r="L940" s="65">
        <v>11.454000000000001</v>
      </c>
      <c r="M940" s="65">
        <f t="shared" si="33"/>
        <v>62.860136196961754</v>
      </c>
    </row>
    <row r="941" spans="1:13" x14ac:dyDescent="0.45">
      <c r="A941" s="47" t="s">
        <v>3812</v>
      </c>
      <c r="B941" s="47">
        <v>2018</v>
      </c>
      <c r="C941" s="49">
        <v>43393</v>
      </c>
      <c r="D941" s="47" t="s">
        <v>72</v>
      </c>
      <c r="E941" s="47" t="s">
        <v>60</v>
      </c>
      <c r="F941" s="47" t="s">
        <v>61</v>
      </c>
      <c r="G941" s="13">
        <f>(C941-VLOOKUP(E941,Riders!$A$2:$C$2000,2,FALSE))/365</f>
        <v>30.260273972602739</v>
      </c>
      <c r="H941" s="47">
        <v>30</v>
      </c>
      <c r="I941" s="47"/>
      <c r="J941" s="65" t="str">
        <f t="shared" si="31"/>
        <v/>
      </c>
      <c r="K941" s="65" t="str">
        <f t="shared" si="32"/>
        <v/>
      </c>
      <c r="L941" s="65">
        <v>11.58</v>
      </c>
      <c r="M941" s="65">
        <f t="shared" si="33"/>
        <v>62.176165803108809</v>
      </c>
    </row>
    <row r="942" spans="1:13" x14ac:dyDescent="0.45">
      <c r="A942" s="30" t="s">
        <v>3812</v>
      </c>
      <c r="B942" s="30">
        <v>2018</v>
      </c>
      <c r="C942" s="49">
        <v>43393</v>
      </c>
      <c r="D942" s="30" t="s">
        <v>72</v>
      </c>
      <c r="E942" s="47" t="s">
        <v>166</v>
      </c>
      <c r="F942" s="47" t="s">
        <v>49</v>
      </c>
      <c r="G942" s="13" t="e">
        <f>(C942-VLOOKUP(E942,Riders!$A$2:$C$2000,2,FALSE))/365</f>
        <v>#N/A</v>
      </c>
      <c r="H942" s="47">
        <v>31</v>
      </c>
      <c r="I942" s="47"/>
      <c r="J942" s="65" t="str">
        <f t="shared" si="31"/>
        <v/>
      </c>
      <c r="K942" s="65" t="str">
        <f t="shared" si="32"/>
        <v/>
      </c>
      <c r="L942" s="65">
        <v>11.61</v>
      </c>
      <c r="M942" s="65">
        <f t="shared" si="33"/>
        <v>62.015503875968996</v>
      </c>
    </row>
    <row r="943" spans="1:13" x14ac:dyDescent="0.45">
      <c r="A943" s="30" t="s">
        <v>3812</v>
      </c>
      <c r="B943" s="30">
        <v>2018</v>
      </c>
      <c r="C943" s="49">
        <v>43393</v>
      </c>
      <c r="D943" s="30" t="s">
        <v>72</v>
      </c>
      <c r="E943" s="47" t="s">
        <v>180</v>
      </c>
      <c r="F943" s="47" t="s">
        <v>65</v>
      </c>
      <c r="G943" s="13">
        <f>(C943-VLOOKUP(E943,Riders!$A$2:$C$2000,2,FALSE))/365</f>
        <v>21.194520547945206</v>
      </c>
      <c r="H943" s="47">
        <v>32</v>
      </c>
      <c r="I943" s="47"/>
      <c r="J943" s="65" t="str">
        <f t="shared" si="31"/>
        <v/>
      </c>
      <c r="K943" s="65" t="str">
        <f t="shared" si="32"/>
        <v/>
      </c>
      <c r="L943" s="65">
        <v>11.656000000000001</v>
      </c>
      <c r="M943" s="65">
        <f t="shared" si="33"/>
        <v>61.770761839396016</v>
      </c>
    </row>
    <row r="944" spans="1:13" x14ac:dyDescent="0.45">
      <c r="A944" s="30" t="s">
        <v>3812</v>
      </c>
      <c r="B944" s="30">
        <v>2018</v>
      </c>
      <c r="C944" s="49">
        <v>43393</v>
      </c>
      <c r="D944" s="30" t="s">
        <v>72</v>
      </c>
      <c r="E944" s="47" t="s">
        <v>187</v>
      </c>
      <c r="F944" s="47" t="s">
        <v>188</v>
      </c>
      <c r="G944" s="13">
        <f>(C944-VLOOKUP(E944,Riders!$A$2:$C$2000,2,FALSE))/365</f>
        <v>23.550684931506851</v>
      </c>
      <c r="H944" s="47">
        <v>33</v>
      </c>
      <c r="I944" s="47">
        <v>5.8239999999999998</v>
      </c>
      <c r="J944" s="65">
        <f t="shared" si="31"/>
        <v>6.0060000000000002</v>
      </c>
      <c r="K944" s="65">
        <f t="shared" si="32"/>
        <v>0.18200000000000038</v>
      </c>
      <c r="L944" s="65">
        <v>11.83</v>
      </c>
      <c r="M944" s="65">
        <f t="shared" si="33"/>
        <v>60.862214708368555</v>
      </c>
    </row>
    <row r="945" spans="1:13" x14ac:dyDescent="0.45">
      <c r="A945" s="33" t="s">
        <v>657</v>
      </c>
      <c r="B945" s="33">
        <v>2018</v>
      </c>
      <c r="C945" s="49">
        <v>43160</v>
      </c>
      <c r="D945" s="33" t="s">
        <v>13</v>
      </c>
      <c r="E945" t="s">
        <v>132</v>
      </c>
      <c r="F945" t="s">
        <v>36</v>
      </c>
      <c r="G945" s="13">
        <f>(C945-VLOOKUP(E945,Riders!$A$2:$C$2000,2,FALSE))/365</f>
        <v>27.273972602739725</v>
      </c>
      <c r="H945">
        <v>1</v>
      </c>
      <c r="I945">
        <v>5.2830000000000004</v>
      </c>
      <c r="J945">
        <v>5.3619999999999992</v>
      </c>
      <c r="K945">
        <v>7.8999999999998849E-2</v>
      </c>
      <c r="L945">
        <v>10.645</v>
      </c>
      <c r="M945" s="106">
        <v>67.63738844527947</v>
      </c>
    </row>
    <row r="946" spans="1:13" x14ac:dyDescent="0.45">
      <c r="A946" s="33" t="s">
        <v>657</v>
      </c>
      <c r="B946" s="33">
        <v>2018</v>
      </c>
      <c r="C946" s="49">
        <v>43160</v>
      </c>
      <c r="D946" s="33" t="s">
        <v>13</v>
      </c>
      <c r="E946" t="s">
        <v>22</v>
      </c>
      <c r="F946" t="s">
        <v>15</v>
      </c>
      <c r="G946" s="13">
        <f>(C946-VLOOKUP(E946,Riders!$A$2:$C$2000,2,FALSE))/365</f>
        <v>20.139726027397259</v>
      </c>
      <c r="H946">
        <v>2</v>
      </c>
      <c r="I946">
        <v>5.2969999999999997</v>
      </c>
      <c r="J946">
        <v>5.4159999999999995</v>
      </c>
      <c r="K946">
        <v>0.11899999999999977</v>
      </c>
      <c r="L946">
        <v>10.712999999999999</v>
      </c>
      <c r="M946" s="106">
        <v>67.208064967796147</v>
      </c>
    </row>
    <row r="947" spans="1:13" x14ac:dyDescent="0.45">
      <c r="A947" s="33" t="s">
        <v>657</v>
      </c>
      <c r="B947" s="33">
        <v>2018</v>
      </c>
      <c r="C947" s="49">
        <v>43160</v>
      </c>
      <c r="D947" s="33" t="s">
        <v>13</v>
      </c>
      <c r="E947" t="s">
        <v>703</v>
      </c>
      <c r="F947" t="s">
        <v>15</v>
      </c>
      <c r="G947" s="13">
        <f>(C947-VLOOKUP(E947,Riders!$A$2:$C$2000,2,FALSE))/365</f>
        <v>27.323287671232876</v>
      </c>
      <c r="H947">
        <v>3</v>
      </c>
      <c r="I947">
        <v>5.351</v>
      </c>
      <c r="J947">
        <v>5.4590000000000005</v>
      </c>
      <c r="K947">
        <v>0.10800000000000054</v>
      </c>
      <c r="L947">
        <v>10.81</v>
      </c>
      <c r="M947" s="106">
        <v>66.6049953746531</v>
      </c>
    </row>
    <row r="948" spans="1:13" x14ac:dyDescent="0.45">
      <c r="A948" s="33" t="s">
        <v>657</v>
      </c>
      <c r="B948" s="33">
        <v>2018</v>
      </c>
      <c r="C948" s="49">
        <v>43160</v>
      </c>
      <c r="D948" s="33" t="s">
        <v>13</v>
      </c>
      <c r="E948" t="s">
        <v>111</v>
      </c>
      <c r="F948" t="s">
        <v>118</v>
      </c>
      <c r="G948" s="13">
        <f>(C948-VLOOKUP(E948,Riders!$A$2:$C$2000,2,FALSE))/365</f>
        <v>23.361643835616437</v>
      </c>
      <c r="H948">
        <v>4</v>
      </c>
      <c r="I948">
        <v>5.3819999999999997</v>
      </c>
      <c r="J948">
        <v>5.516</v>
      </c>
      <c r="K948">
        <v>0.13400000000000034</v>
      </c>
      <c r="L948">
        <v>10.898</v>
      </c>
      <c r="M948" s="106">
        <v>66.06716828775923</v>
      </c>
    </row>
    <row r="949" spans="1:13" x14ac:dyDescent="0.45">
      <c r="A949" s="33" t="s">
        <v>657</v>
      </c>
      <c r="B949" s="33">
        <v>2018</v>
      </c>
      <c r="C949" s="49">
        <v>43160</v>
      </c>
      <c r="D949" s="33" t="s">
        <v>13</v>
      </c>
      <c r="E949" t="s">
        <v>79</v>
      </c>
      <c r="F949" t="s">
        <v>65</v>
      </c>
      <c r="G949" s="13">
        <f>(C949-VLOOKUP(E949,Riders!$A$2:$C$2000,2,FALSE))/365</f>
        <v>30.824657534246576</v>
      </c>
      <c r="H949">
        <v>5</v>
      </c>
      <c r="I949">
        <v>5.3719999999999999</v>
      </c>
      <c r="J949">
        <v>5.5370000000000008</v>
      </c>
      <c r="K949">
        <v>0.16500000000000092</v>
      </c>
      <c r="L949">
        <v>10.909000000000001</v>
      </c>
      <c r="M949" s="106">
        <v>66.000550004583374</v>
      </c>
    </row>
    <row r="950" spans="1:13" x14ac:dyDescent="0.45">
      <c r="A950" s="33" t="s">
        <v>657</v>
      </c>
      <c r="B950" s="33">
        <v>2018</v>
      </c>
      <c r="C950" s="49">
        <v>43160</v>
      </c>
      <c r="D950" s="33" t="s">
        <v>13</v>
      </c>
      <c r="E950" t="s">
        <v>16</v>
      </c>
      <c r="F950" t="s">
        <v>17</v>
      </c>
      <c r="G950" s="13">
        <f>(C950-VLOOKUP(E950,Riders!$A$2:$C$2000,2,FALSE))/365</f>
        <v>18.857534246575341</v>
      </c>
      <c r="H950">
        <v>6</v>
      </c>
      <c r="I950">
        <v>5.3949999999999996</v>
      </c>
      <c r="J950">
        <v>5.543000000000001</v>
      </c>
      <c r="K950">
        <v>0.14800000000000146</v>
      </c>
      <c r="L950">
        <v>10.938000000000001</v>
      </c>
      <c r="M950" s="106">
        <v>65.825562260010969</v>
      </c>
    </row>
    <row r="951" spans="1:13" x14ac:dyDescent="0.45">
      <c r="A951" s="33" t="s">
        <v>657</v>
      </c>
      <c r="B951" s="33">
        <v>2018</v>
      </c>
      <c r="C951" s="49">
        <v>43160</v>
      </c>
      <c r="D951" s="33" t="s">
        <v>13</v>
      </c>
      <c r="E951" t="s">
        <v>77</v>
      </c>
      <c r="F951" t="s">
        <v>19</v>
      </c>
      <c r="G951" s="13">
        <f>(C951-VLOOKUP(E951,Riders!$A$2:$C$2000,2,FALSE))/365</f>
        <v>26.805479452054794</v>
      </c>
      <c r="H951">
        <v>7</v>
      </c>
      <c r="I951">
        <v>5.3890000000000002</v>
      </c>
      <c r="J951">
        <v>5.56</v>
      </c>
      <c r="K951">
        <v>0.17099999999999937</v>
      </c>
      <c r="L951">
        <v>10.949</v>
      </c>
      <c r="M951" s="106">
        <v>65.759430084939268</v>
      </c>
    </row>
    <row r="952" spans="1:13" x14ac:dyDescent="0.45">
      <c r="A952" s="33" t="s">
        <v>657</v>
      </c>
      <c r="B952" s="33">
        <v>2018</v>
      </c>
      <c r="C952" s="49">
        <v>43160</v>
      </c>
      <c r="D952" s="33" t="s">
        <v>13</v>
      </c>
      <c r="E952" t="s">
        <v>119</v>
      </c>
      <c r="F952" t="s">
        <v>120</v>
      </c>
      <c r="G952" s="13" t="e">
        <f>(C952-VLOOKUP(E952,Riders!$A$2:$C$2000,2,FALSE))/365</f>
        <v>#N/A</v>
      </c>
      <c r="H952">
        <v>8</v>
      </c>
      <c r="I952">
        <v>5.4020000000000001</v>
      </c>
      <c r="J952">
        <v>5.5729999999999995</v>
      </c>
      <c r="K952">
        <v>0.17099999999999937</v>
      </c>
      <c r="L952">
        <v>10.975</v>
      </c>
      <c r="M952" s="106">
        <v>65.603644646924835</v>
      </c>
    </row>
    <row r="953" spans="1:13" x14ac:dyDescent="0.45">
      <c r="A953" s="33" t="s">
        <v>657</v>
      </c>
      <c r="B953" s="33">
        <v>2018</v>
      </c>
      <c r="C953" s="49">
        <v>43160</v>
      </c>
      <c r="D953" s="33" t="s">
        <v>13</v>
      </c>
      <c r="E953" t="s">
        <v>30</v>
      </c>
      <c r="F953" t="s">
        <v>31</v>
      </c>
      <c r="G953" s="13">
        <f>(C953-VLOOKUP(E953,Riders!$A$2:$C$2000,2,FALSE))/365</f>
        <v>21.87123287671233</v>
      </c>
      <c r="H953">
        <v>9</v>
      </c>
      <c r="I953">
        <v>5.4279999999999999</v>
      </c>
      <c r="J953">
        <v>5.569</v>
      </c>
      <c r="K953">
        <v>0.14100000000000001</v>
      </c>
      <c r="L953">
        <v>10.997</v>
      </c>
      <c r="M953" s="106">
        <v>65.47240156406292</v>
      </c>
    </row>
    <row r="954" spans="1:13" x14ac:dyDescent="0.45">
      <c r="A954" s="33" t="s">
        <v>657</v>
      </c>
      <c r="B954" s="33">
        <v>2018</v>
      </c>
      <c r="C954" s="49">
        <v>43160</v>
      </c>
      <c r="D954" s="33" t="s">
        <v>13</v>
      </c>
      <c r="E954" t="s">
        <v>403</v>
      </c>
      <c r="F954" t="s">
        <v>15</v>
      </c>
      <c r="G954" s="13">
        <f>(C954-VLOOKUP(E954,Riders!$A$2:$C$2000,2,FALSE))/365</f>
        <v>31.246575342465754</v>
      </c>
      <c r="H954">
        <v>10</v>
      </c>
      <c r="I954">
        <v>5.4279999999999999</v>
      </c>
      <c r="J954">
        <v>5.5729999999999995</v>
      </c>
      <c r="K954">
        <v>0.14499999999999957</v>
      </c>
      <c r="L954">
        <v>11.000999999999999</v>
      </c>
      <c r="M954" s="106">
        <v>65.448595582219795</v>
      </c>
    </row>
    <row r="955" spans="1:13" x14ac:dyDescent="0.45">
      <c r="A955" s="33" t="s">
        <v>657</v>
      </c>
      <c r="B955" s="33">
        <v>2018</v>
      </c>
      <c r="C955" s="49">
        <v>43160</v>
      </c>
      <c r="D955" s="33" t="s">
        <v>13</v>
      </c>
      <c r="E955" t="s">
        <v>34</v>
      </c>
      <c r="F955" t="s">
        <v>19</v>
      </c>
      <c r="G955" s="13">
        <f>(C955-VLOOKUP(E955,Riders!$A$2:$C$2000,2,FALSE))/365</f>
        <v>30.578082191780823</v>
      </c>
      <c r="H955">
        <v>11</v>
      </c>
      <c r="I955">
        <v>5.4050000000000002</v>
      </c>
      <c r="J955">
        <v>5.6079999999999997</v>
      </c>
      <c r="K955">
        <v>0.2029999999999994</v>
      </c>
      <c r="L955">
        <v>11.013</v>
      </c>
      <c r="M955" s="106">
        <v>65.37728139471534</v>
      </c>
    </row>
    <row r="956" spans="1:13" x14ac:dyDescent="0.45">
      <c r="A956" s="33" t="s">
        <v>657</v>
      </c>
      <c r="B956" s="33">
        <v>2018</v>
      </c>
      <c r="C956" s="49">
        <v>43160</v>
      </c>
      <c r="D956" s="33" t="s">
        <v>13</v>
      </c>
      <c r="E956" t="s">
        <v>121</v>
      </c>
      <c r="F956" t="s">
        <v>120</v>
      </c>
      <c r="G956" s="13">
        <f>(C956-VLOOKUP(E956,Riders!$A$2:$C$2000,2,FALSE))/365</f>
        <v>21.989041095890411</v>
      </c>
      <c r="H956">
        <v>12</v>
      </c>
      <c r="I956">
        <v>5.5419999999999998</v>
      </c>
      <c r="J956">
        <v>5.5050000000000008</v>
      </c>
      <c r="K956">
        <v>-3.6999999999999034E-2</v>
      </c>
      <c r="L956">
        <v>11.047000000000001</v>
      </c>
      <c r="M956" s="106">
        <v>65.17606590024441</v>
      </c>
    </row>
    <row r="957" spans="1:13" x14ac:dyDescent="0.45">
      <c r="A957" s="33" t="s">
        <v>657</v>
      </c>
      <c r="B957" s="33">
        <v>2018</v>
      </c>
      <c r="C957" s="49">
        <v>43160</v>
      </c>
      <c r="D957" s="33" t="s">
        <v>13</v>
      </c>
      <c r="E957" t="s">
        <v>109</v>
      </c>
      <c r="F957" t="s">
        <v>118</v>
      </c>
      <c r="G957" s="13">
        <f>(C957-VLOOKUP(E957,Riders!$A$2:$C$2000,2,FALSE))/365</f>
        <v>25.082191780821919</v>
      </c>
      <c r="H957">
        <v>13</v>
      </c>
      <c r="I957">
        <v>5.4409999999999998</v>
      </c>
      <c r="J957">
        <v>5.6130000000000004</v>
      </c>
      <c r="K957">
        <v>0.1720000000000006</v>
      </c>
      <c r="L957">
        <v>11.054</v>
      </c>
      <c r="M957" s="106">
        <v>65.134792835172789</v>
      </c>
    </row>
    <row r="958" spans="1:13" x14ac:dyDescent="0.45">
      <c r="A958" s="33" t="s">
        <v>657</v>
      </c>
      <c r="B958" s="33">
        <v>2018</v>
      </c>
      <c r="C958" s="49">
        <v>43160</v>
      </c>
      <c r="D958" s="33" t="s">
        <v>13</v>
      </c>
      <c r="E958" t="s">
        <v>135</v>
      </c>
      <c r="F958" t="s">
        <v>29</v>
      </c>
      <c r="G958" s="13">
        <f>(C958-VLOOKUP(E958,Riders!$A$2:$C$2000,2,FALSE))/365</f>
        <v>28.30958904109589</v>
      </c>
      <c r="H958">
        <v>14</v>
      </c>
      <c r="I958">
        <v>5.5030000000000001</v>
      </c>
      <c r="J958">
        <v>5.5849999999999991</v>
      </c>
      <c r="K958">
        <v>8.1999999999998963E-2</v>
      </c>
      <c r="L958">
        <v>11.087999999999999</v>
      </c>
      <c r="M958" s="106">
        <v>64.935064935064943</v>
      </c>
    </row>
    <row r="959" spans="1:13" x14ac:dyDescent="0.45">
      <c r="A959" s="33" t="s">
        <v>657</v>
      </c>
      <c r="B959" s="33">
        <v>2018</v>
      </c>
      <c r="C959" s="49">
        <v>43160</v>
      </c>
      <c r="D959" s="33" t="s">
        <v>13</v>
      </c>
      <c r="E959" t="s">
        <v>133</v>
      </c>
      <c r="F959" t="s">
        <v>25</v>
      </c>
      <c r="G959" s="13">
        <f>(C959-VLOOKUP(E959,Riders!$A$2:$C$2000,2,FALSE))/365</f>
        <v>25.098630136986301</v>
      </c>
      <c r="H959">
        <v>15</v>
      </c>
      <c r="I959">
        <v>5.4859999999999998</v>
      </c>
      <c r="J959">
        <v>5.6040000000000001</v>
      </c>
      <c r="K959">
        <v>0.11800000000000033</v>
      </c>
      <c r="L959">
        <v>11.09</v>
      </c>
      <c r="M959" s="106">
        <v>64.923354373309294</v>
      </c>
    </row>
    <row r="960" spans="1:13" x14ac:dyDescent="0.45">
      <c r="A960" s="33" t="s">
        <v>657</v>
      </c>
      <c r="B960" s="33">
        <v>2018</v>
      </c>
      <c r="C960" s="49">
        <v>43160</v>
      </c>
      <c r="D960" s="33" t="s">
        <v>13</v>
      </c>
      <c r="E960" s="1" t="s">
        <v>147</v>
      </c>
      <c r="F960" t="s">
        <v>31</v>
      </c>
      <c r="G960" s="13">
        <f>(C960-VLOOKUP(E960,Riders!$A$2:$C$2000,2,FALSE))/365</f>
        <v>29.643835616438356</v>
      </c>
      <c r="H960">
        <v>16</v>
      </c>
      <c r="I960">
        <v>5.4930000000000003</v>
      </c>
      <c r="J960">
        <v>5.6080000000000005</v>
      </c>
      <c r="K960">
        <v>0.11500000000000021</v>
      </c>
      <c r="L960">
        <v>11.101000000000001</v>
      </c>
      <c r="M960" s="106">
        <v>64.859021709755879</v>
      </c>
    </row>
    <row r="961" spans="1:13" x14ac:dyDescent="0.45">
      <c r="A961" s="33" t="s">
        <v>657</v>
      </c>
      <c r="B961" s="33">
        <v>2018</v>
      </c>
      <c r="C961" s="49">
        <v>43160</v>
      </c>
      <c r="D961" s="33" t="s">
        <v>13</v>
      </c>
      <c r="E961" t="s">
        <v>139</v>
      </c>
      <c r="F961" t="s">
        <v>61</v>
      </c>
      <c r="G961" s="13">
        <f>(C961-VLOOKUP(E961,Riders!$A$2:$C$2000,2,FALSE))/365</f>
        <v>25.723287671232878</v>
      </c>
      <c r="H961">
        <v>17</v>
      </c>
      <c r="I961">
        <v>5.5</v>
      </c>
      <c r="J961">
        <v>5.6259999999999994</v>
      </c>
      <c r="K961">
        <v>0.12599999999999945</v>
      </c>
      <c r="L961">
        <v>11.125999999999999</v>
      </c>
      <c r="M961" s="106">
        <v>64.713284199173117</v>
      </c>
    </row>
    <row r="962" spans="1:13" x14ac:dyDescent="0.45">
      <c r="A962" s="33" t="s">
        <v>657</v>
      </c>
      <c r="B962" s="33">
        <v>2018</v>
      </c>
      <c r="C962" s="49">
        <v>43160</v>
      </c>
      <c r="D962" s="33" t="s">
        <v>13</v>
      </c>
      <c r="E962" t="s">
        <v>50</v>
      </c>
      <c r="F962" t="s">
        <v>51</v>
      </c>
      <c r="G962" s="13">
        <f>(C962-VLOOKUP(E962,Riders!$A$2:$C$2000,2,FALSE))/365</f>
        <v>21.4</v>
      </c>
      <c r="H962">
        <v>18</v>
      </c>
      <c r="I962">
        <v>5.5019999999999998</v>
      </c>
      <c r="J962">
        <v>5.660000000000001</v>
      </c>
      <c r="K962">
        <v>0.15800000000000125</v>
      </c>
      <c r="L962">
        <v>11.162000000000001</v>
      </c>
      <c r="M962" s="106">
        <v>64.504569073642713</v>
      </c>
    </row>
    <row r="963" spans="1:13" x14ac:dyDescent="0.45">
      <c r="A963" s="33" t="s">
        <v>657</v>
      </c>
      <c r="B963" s="33">
        <v>2018</v>
      </c>
      <c r="C963" s="49">
        <v>43160</v>
      </c>
      <c r="D963" s="33" t="s">
        <v>13</v>
      </c>
      <c r="E963" t="s">
        <v>174</v>
      </c>
      <c r="F963" t="s">
        <v>156</v>
      </c>
      <c r="G963" s="13">
        <f>(C963-VLOOKUP(E963,Riders!$A$2:$C$2000,2,FALSE))/365</f>
        <v>26.12054794520548</v>
      </c>
      <c r="H963">
        <v>19</v>
      </c>
      <c r="I963">
        <v>5.5019999999999998</v>
      </c>
      <c r="J963">
        <v>5.6670000000000007</v>
      </c>
      <c r="K963">
        <v>0.16500000000000092</v>
      </c>
      <c r="L963">
        <v>11.169</v>
      </c>
      <c r="M963" s="106">
        <v>64.464141821112008</v>
      </c>
    </row>
    <row r="964" spans="1:13" x14ac:dyDescent="0.45">
      <c r="A964" s="33" t="s">
        <v>657</v>
      </c>
      <c r="B964" s="33">
        <v>2018</v>
      </c>
      <c r="C964" s="49">
        <v>43160</v>
      </c>
      <c r="D964" s="33" t="s">
        <v>13</v>
      </c>
      <c r="E964" t="s">
        <v>20</v>
      </c>
      <c r="F964" t="s">
        <v>21</v>
      </c>
      <c r="G964" s="13">
        <f>(C964-VLOOKUP(E964,Riders!$A$2:$C$2000,2,FALSE))/365</f>
        <v>22.567123287671233</v>
      </c>
      <c r="H964">
        <v>20</v>
      </c>
      <c r="I964">
        <v>5.5259999999999998</v>
      </c>
      <c r="J964">
        <v>5.713000000000001</v>
      </c>
      <c r="K964">
        <v>0.18700000000000117</v>
      </c>
      <c r="L964">
        <v>11.239000000000001</v>
      </c>
      <c r="M964" s="106">
        <v>64.062639024824264</v>
      </c>
    </row>
    <row r="965" spans="1:13" x14ac:dyDescent="0.45">
      <c r="A965" s="33" t="s">
        <v>657</v>
      </c>
      <c r="B965" s="33">
        <v>2018</v>
      </c>
      <c r="C965" s="49">
        <v>43160</v>
      </c>
      <c r="D965" s="33" t="s">
        <v>13</v>
      </c>
      <c r="E965" t="s">
        <v>82</v>
      </c>
      <c r="F965" t="s">
        <v>67</v>
      </c>
      <c r="G965" s="13">
        <f>(C965-VLOOKUP(E965,Riders!$A$2:$C$2000,2,FALSE))/365</f>
        <v>25.5013698630137</v>
      </c>
      <c r="H965">
        <v>21</v>
      </c>
      <c r="I965">
        <v>5.5119999999999996</v>
      </c>
      <c r="J965">
        <v>5.7350000000000003</v>
      </c>
      <c r="K965">
        <v>0.22300000000000075</v>
      </c>
      <c r="L965">
        <v>11.247</v>
      </c>
      <c r="M965" s="106">
        <v>64.017071218991731</v>
      </c>
    </row>
    <row r="966" spans="1:13" x14ac:dyDescent="0.45">
      <c r="A966" s="33" t="s">
        <v>657</v>
      </c>
      <c r="B966" s="33">
        <v>2018</v>
      </c>
      <c r="C966" s="49">
        <v>43160</v>
      </c>
      <c r="D966" s="33" t="s">
        <v>13</v>
      </c>
      <c r="E966" t="s">
        <v>96</v>
      </c>
      <c r="F966" t="s">
        <v>40</v>
      </c>
      <c r="G966" s="13">
        <f>(C966-VLOOKUP(E966,Riders!$A$2:$C$2000,2,FALSE))/365</f>
        <v>24.13150684931507</v>
      </c>
      <c r="H966">
        <v>22</v>
      </c>
      <c r="I966">
        <v>5.577</v>
      </c>
      <c r="J966">
        <v>5.6709999999999994</v>
      </c>
      <c r="K966">
        <v>9.3999999999999417E-2</v>
      </c>
      <c r="L966">
        <v>11.247999999999999</v>
      </c>
      <c r="M966" s="106">
        <v>64.01137980085349</v>
      </c>
    </row>
    <row r="967" spans="1:13" x14ac:dyDescent="0.45">
      <c r="A967" s="33" t="s">
        <v>657</v>
      </c>
      <c r="B967" s="33">
        <v>2018</v>
      </c>
      <c r="C967" s="49">
        <v>43160</v>
      </c>
      <c r="D967" s="33" t="s">
        <v>13</v>
      </c>
      <c r="E967" t="s">
        <v>694</v>
      </c>
      <c r="F967" t="s">
        <v>29</v>
      </c>
      <c r="G967" s="13">
        <f>(C967-VLOOKUP(E967,Riders!$A$2:$C$2000,2,FALSE))/365</f>
        <v>20.038356164383561</v>
      </c>
      <c r="H967">
        <v>23</v>
      </c>
      <c r="I967">
        <v>5.5730000000000004</v>
      </c>
      <c r="J967">
        <v>5.7199999999999989</v>
      </c>
      <c r="K967">
        <v>0.14699999999999847</v>
      </c>
      <c r="L967">
        <v>11.292999999999999</v>
      </c>
      <c r="M967" s="106">
        <v>63.756309218099709</v>
      </c>
    </row>
    <row r="968" spans="1:13" x14ac:dyDescent="0.45">
      <c r="A968" s="33" t="s">
        <v>657</v>
      </c>
      <c r="B968" s="33">
        <v>2018</v>
      </c>
      <c r="C968" s="49">
        <v>43160</v>
      </c>
      <c r="D968" s="33" t="s">
        <v>13</v>
      </c>
      <c r="E968" t="s">
        <v>146</v>
      </c>
      <c r="F968" t="s">
        <v>56</v>
      </c>
      <c r="G968" s="13">
        <f>(C968-VLOOKUP(E968,Riders!$A$2:$C$2000,2,FALSE))/365</f>
        <v>27.909589041095892</v>
      </c>
      <c r="H968">
        <v>24</v>
      </c>
      <c r="I968">
        <v>5.5789999999999997</v>
      </c>
      <c r="J968">
        <v>5.7809999999999997</v>
      </c>
      <c r="K968">
        <v>0.20199999999999996</v>
      </c>
      <c r="L968">
        <v>11.36</v>
      </c>
      <c r="M968" s="106">
        <v>63.380281690140848</v>
      </c>
    </row>
    <row r="969" spans="1:13" x14ac:dyDescent="0.45">
      <c r="A969" s="33" t="s">
        <v>657</v>
      </c>
      <c r="B969" s="33">
        <v>2018</v>
      </c>
      <c r="C969" s="49">
        <v>43160</v>
      </c>
      <c r="D969" s="33" t="s">
        <v>13</v>
      </c>
      <c r="E969" t="s">
        <v>43</v>
      </c>
      <c r="F969" t="s">
        <v>44</v>
      </c>
      <c r="G969" s="13">
        <f>(C969-VLOOKUP(E969,Riders!$A$2:$C$2000,2,FALSE))/365</f>
        <v>25.279452054794522</v>
      </c>
      <c r="H969">
        <v>25</v>
      </c>
      <c r="I969">
        <v>5.5880000000000001</v>
      </c>
      <c r="J969">
        <v>5.7779999999999996</v>
      </c>
      <c r="K969">
        <v>0.1899999999999995</v>
      </c>
      <c r="L969">
        <v>11.366</v>
      </c>
      <c r="M969" s="106">
        <v>63.346823860636988</v>
      </c>
    </row>
    <row r="970" spans="1:13" x14ac:dyDescent="0.45">
      <c r="A970" s="33" t="s">
        <v>657</v>
      </c>
      <c r="B970" s="33">
        <v>2018</v>
      </c>
      <c r="C970" s="49">
        <v>43160</v>
      </c>
      <c r="D970" s="33" t="s">
        <v>13</v>
      </c>
      <c r="E970" t="s">
        <v>176</v>
      </c>
      <c r="F970" t="s">
        <v>27</v>
      </c>
      <c r="G970" s="13">
        <f>(C970-VLOOKUP(E970,Riders!$A$2:$C$2000,2,FALSE))/365</f>
        <v>25.594520547945205</v>
      </c>
      <c r="H970">
        <v>26</v>
      </c>
      <c r="I970">
        <v>5.569</v>
      </c>
      <c r="J970">
        <v>5.8139999999999992</v>
      </c>
      <c r="K970">
        <v>0.24499999999999922</v>
      </c>
      <c r="L970">
        <v>11.382999999999999</v>
      </c>
      <c r="M970" s="106">
        <v>63.252218220152862</v>
      </c>
    </row>
    <row r="971" spans="1:13" x14ac:dyDescent="0.45">
      <c r="A971" s="33" t="s">
        <v>657</v>
      </c>
      <c r="B971" s="33">
        <v>2018</v>
      </c>
      <c r="C971" s="49">
        <v>43160</v>
      </c>
      <c r="D971" s="33" t="s">
        <v>13</v>
      </c>
      <c r="E971" t="s">
        <v>75</v>
      </c>
      <c r="F971" t="s">
        <v>38</v>
      </c>
      <c r="G971" s="13">
        <f>(C971-VLOOKUP(E971,Riders!$A$2:$C$2000,2,FALSE))/365</f>
        <v>18.975342465753425</v>
      </c>
      <c r="H971">
        <v>27</v>
      </c>
      <c r="I971">
        <v>5.585</v>
      </c>
      <c r="J971">
        <v>5.835</v>
      </c>
      <c r="K971">
        <v>0.25</v>
      </c>
      <c r="L971">
        <v>11.42</v>
      </c>
      <c r="M971" s="106">
        <v>63.047285464098074</v>
      </c>
    </row>
    <row r="972" spans="1:13" x14ac:dyDescent="0.45">
      <c r="A972" s="33" t="s">
        <v>657</v>
      </c>
      <c r="B972" s="33">
        <v>2018</v>
      </c>
      <c r="C972" s="49">
        <v>43160</v>
      </c>
      <c r="D972" s="33" t="s">
        <v>13</v>
      </c>
      <c r="E972" t="s">
        <v>704</v>
      </c>
      <c r="F972" t="s">
        <v>40</v>
      </c>
      <c r="G972" s="13">
        <f>(C972-VLOOKUP(E972,Riders!$A$2:$C$2000,2,FALSE))/365</f>
        <v>27.147945205479452</v>
      </c>
      <c r="H972">
        <v>28</v>
      </c>
      <c r="I972">
        <v>5.6369999999999996</v>
      </c>
      <c r="J972">
        <v>5.8090000000000002</v>
      </c>
      <c r="K972">
        <v>0.1720000000000006</v>
      </c>
      <c r="L972">
        <v>11.446</v>
      </c>
      <c r="M972" s="106">
        <v>62.9040712912808</v>
      </c>
    </row>
    <row r="973" spans="1:13" x14ac:dyDescent="0.45">
      <c r="A973" s="33" t="s">
        <v>657</v>
      </c>
      <c r="B973" s="33">
        <v>2018</v>
      </c>
      <c r="C973" s="49">
        <v>43160</v>
      </c>
      <c r="D973" s="33" t="s">
        <v>13</v>
      </c>
      <c r="E973" t="s">
        <v>183</v>
      </c>
      <c r="F973" t="s">
        <v>47</v>
      </c>
      <c r="G973" s="13">
        <f>(C973-VLOOKUP(E973,Riders!$A$2:$C$2000,2,FALSE))/365</f>
        <v>21.065753424657533</v>
      </c>
      <c r="H973">
        <v>29</v>
      </c>
      <c r="I973">
        <v>5.6390000000000002</v>
      </c>
      <c r="J973">
        <v>5.81</v>
      </c>
      <c r="K973">
        <v>0.17099999999999937</v>
      </c>
      <c r="L973">
        <v>11.449</v>
      </c>
      <c r="M973" s="106">
        <v>62.88758843567124</v>
      </c>
    </row>
    <row r="974" spans="1:13" x14ac:dyDescent="0.45">
      <c r="A974" s="33" t="s">
        <v>657</v>
      </c>
      <c r="B974" s="33">
        <v>2018</v>
      </c>
      <c r="C974" s="49">
        <v>43160</v>
      </c>
      <c r="D974" s="33" t="s">
        <v>13</v>
      </c>
      <c r="E974" t="s">
        <v>98</v>
      </c>
      <c r="F974" t="s">
        <v>67</v>
      </c>
      <c r="G974" s="13">
        <f>(C974-VLOOKUP(E974,Riders!$A$2:$C$2000,2,FALSE))/365</f>
        <v>26.583561643835615</v>
      </c>
      <c r="H974">
        <v>30</v>
      </c>
      <c r="I974">
        <v>5.6449999999999996</v>
      </c>
      <c r="J974">
        <v>5.8420000000000005</v>
      </c>
      <c r="K974">
        <v>0.19700000000000095</v>
      </c>
      <c r="L974">
        <v>11.487</v>
      </c>
      <c r="M974" s="106">
        <v>62.679550796552626</v>
      </c>
    </row>
    <row r="975" spans="1:13" x14ac:dyDescent="0.45">
      <c r="A975" s="33" t="s">
        <v>657</v>
      </c>
      <c r="B975" s="33">
        <v>2018</v>
      </c>
      <c r="C975" s="49">
        <v>43160</v>
      </c>
      <c r="D975" s="33" t="s">
        <v>13</v>
      </c>
      <c r="E975" t="s">
        <v>54</v>
      </c>
      <c r="F975" t="s">
        <v>44</v>
      </c>
      <c r="G975" s="13">
        <f>(C975-VLOOKUP(E975,Riders!$A$2:$C$2000,2,FALSE))/365</f>
        <v>20.684931506849313</v>
      </c>
      <c r="H975">
        <v>31</v>
      </c>
      <c r="I975">
        <v>5.7119999999999997</v>
      </c>
      <c r="J975">
        <v>5.838000000000001</v>
      </c>
      <c r="K975">
        <v>0.12600000000000122</v>
      </c>
      <c r="L975">
        <v>11.55</v>
      </c>
      <c r="M975" s="106">
        <v>62.337662337662337</v>
      </c>
    </row>
    <row r="976" spans="1:13" x14ac:dyDescent="0.45">
      <c r="A976" s="30" t="s">
        <v>170</v>
      </c>
      <c r="B976" s="30">
        <v>2018</v>
      </c>
      <c r="C976" s="49">
        <v>43120</v>
      </c>
      <c r="D976" s="30" t="s">
        <v>72</v>
      </c>
      <c r="E976" s="47" t="s">
        <v>22</v>
      </c>
      <c r="F976" s="47" t="s">
        <v>15</v>
      </c>
      <c r="G976" s="13">
        <f>(C976-VLOOKUP(E976,Riders!$A$2:$C$2000,2,FALSE))/365</f>
        <v>20.030136986301368</v>
      </c>
      <c r="H976" s="47">
        <v>1</v>
      </c>
      <c r="I976" s="47">
        <v>5.3490000000000002</v>
      </c>
      <c r="J976" s="65">
        <f t="shared" ref="J976:J1007" si="34">IF(I976="","",L976-I976)</f>
        <v>5.5030000000000001</v>
      </c>
      <c r="K976" s="65">
        <f t="shared" ref="K976:K1007" si="35">IF(J976="","",J976-I976)</f>
        <v>0.15399999999999991</v>
      </c>
      <c r="L976" s="65">
        <v>10.852</v>
      </c>
      <c r="M976" s="65">
        <f t="shared" ref="M976:M1007" si="36">IF(L976="","",3.6*200/L976)</f>
        <v>66.347217102838187</v>
      </c>
    </row>
    <row r="977" spans="1:13" x14ac:dyDescent="0.45">
      <c r="A977" s="30" t="s">
        <v>170</v>
      </c>
      <c r="B977" s="30">
        <v>2018</v>
      </c>
      <c r="C977" s="49">
        <v>43120</v>
      </c>
      <c r="D977" s="30" t="s">
        <v>72</v>
      </c>
      <c r="E977" s="47" t="s">
        <v>34</v>
      </c>
      <c r="F977" s="47" t="s">
        <v>3809</v>
      </c>
      <c r="G977" s="13">
        <f>(C977-VLOOKUP(E977,Riders!$A$2:$C$2000,2,FALSE))/365</f>
        <v>30.468493150684932</v>
      </c>
      <c r="H977" s="47">
        <v>2</v>
      </c>
      <c r="I977" s="47">
        <v>5.3739999999999997</v>
      </c>
      <c r="J977" s="65">
        <f t="shared" si="34"/>
        <v>5.524</v>
      </c>
      <c r="K977" s="65">
        <f t="shared" si="35"/>
        <v>0.15000000000000036</v>
      </c>
      <c r="L977" s="65">
        <v>10.898</v>
      </c>
      <c r="M977" s="65">
        <f t="shared" si="36"/>
        <v>66.06716828775923</v>
      </c>
    </row>
    <row r="978" spans="1:13" x14ac:dyDescent="0.45">
      <c r="A978" s="30" t="s">
        <v>170</v>
      </c>
      <c r="B978" s="30">
        <v>2018</v>
      </c>
      <c r="C978" s="49">
        <v>43120</v>
      </c>
      <c r="D978" s="30" t="s">
        <v>72</v>
      </c>
      <c r="E978" s="47" t="s">
        <v>119</v>
      </c>
      <c r="F978" s="47" t="s">
        <v>120</v>
      </c>
      <c r="G978" s="13" t="e">
        <f>(C978-VLOOKUP(E978,Riders!$A$2:$C$2000,2,FALSE))/365</f>
        <v>#N/A</v>
      </c>
      <c r="H978" s="47">
        <v>3</v>
      </c>
      <c r="I978" s="47">
        <v>5.4009999999999998</v>
      </c>
      <c r="J978" s="65">
        <f t="shared" si="34"/>
        <v>5.5459999999999994</v>
      </c>
      <c r="K978" s="65">
        <f t="shared" si="35"/>
        <v>0.14499999999999957</v>
      </c>
      <c r="L978" s="65">
        <v>10.946999999999999</v>
      </c>
      <c r="M978" s="65">
        <f t="shared" si="36"/>
        <v>65.771444231296257</v>
      </c>
    </row>
    <row r="979" spans="1:13" x14ac:dyDescent="0.45">
      <c r="A979" s="30" t="s">
        <v>170</v>
      </c>
      <c r="B979" s="30">
        <v>2018</v>
      </c>
      <c r="C979" s="49">
        <v>43120</v>
      </c>
      <c r="D979" s="30" t="s">
        <v>72</v>
      </c>
      <c r="E979" s="47" t="s">
        <v>79</v>
      </c>
      <c r="F979" s="47" t="s">
        <v>65</v>
      </c>
      <c r="G979" s="130">
        <f>(C979-VLOOKUP(E979,Riders!$A$2:$C$2000,2,FALSE))/365</f>
        <v>30.715068493150685</v>
      </c>
      <c r="H979" s="47">
        <v>4</v>
      </c>
      <c r="I979" s="47">
        <v>5.3840000000000003</v>
      </c>
      <c r="J979" s="65">
        <f t="shared" si="34"/>
        <v>5.5679999999999996</v>
      </c>
      <c r="K979" s="65">
        <f t="shared" si="35"/>
        <v>0.18399999999999928</v>
      </c>
      <c r="L979" s="65">
        <v>10.952</v>
      </c>
      <c r="M979" s="65">
        <f t="shared" si="36"/>
        <v>65.741417092768444</v>
      </c>
    </row>
    <row r="980" spans="1:13" x14ac:dyDescent="0.45">
      <c r="A980" s="30" t="s">
        <v>170</v>
      </c>
      <c r="B980" s="30">
        <v>2018</v>
      </c>
      <c r="C980" s="49">
        <v>43120</v>
      </c>
      <c r="D980" s="30" t="s">
        <v>72</v>
      </c>
      <c r="E980" s="47" t="s">
        <v>50</v>
      </c>
      <c r="F980" s="47" t="s">
        <v>51</v>
      </c>
      <c r="G980" s="130">
        <f>(C980-VLOOKUP(E980,Riders!$A$2:$C$2000,2,FALSE))/365</f>
        <v>21.290410958904111</v>
      </c>
      <c r="H980" s="47">
        <v>5</v>
      </c>
      <c r="I980" s="47">
        <v>5.4390000000000001</v>
      </c>
      <c r="J980" s="65">
        <f t="shared" si="34"/>
        <v>5.5660000000000007</v>
      </c>
      <c r="K980" s="65">
        <f t="shared" si="35"/>
        <v>0.12700000000000067</v>
      </c>
      <c r="L980" s="65">
        <v>11.005000000000001</v>
      </c>
      <c r="M980" s="65">
        <f t="shared" si="36"/>
        <v>65.42480690595184</v>
      </c>
    </row>
    <row r="981" spans="1:13" x14ac:dyDescent="0.45">
      <c r="A981" s="30" t="s">
        <v>170</v>
      </c>
      <c r="B981" s="30">
        <v>2018</v>
      </c>
      <c r="C981" s="49">
        <v>43120</v>
      </c>
      <c r="D981" s="30" t="s">
        <v>72</v>
      </c>
      <c r="E981" s="47" t="s">
        <v>184</v>
      </c>
      <c r="F981" s="47" t="s">
        <v>19</v>
      </c>
      <c r="G981" s="130">
        <f>(C981-VLOOKUP(E981,Riders!$A$2:$C$2000,2,FALSE))/365</f>
        <v>23.580821917808219</v>
      </c>
      <c r="H981" s="47">
        <v>6</v>
      </c>
      <c r="I981" s="47">
        <v>5.4370000000000003</v>
      </c>
      <c r="J981" s="65">
        <f t="shared" si="34"/>
        <v>5.5759999999999996</v>
      </c>
      <c r="K981" s="65">
        <f t="shared" si="35"/>
        <v>0.13899999999999935</v>
      </c>
      <c r="L981" s="65">
        <v>11.013</v>
      </c>
      <c r="M981" s="65">
        <f t="shared" si="36"/>
        <v>65.37728139471534</v>
      </c>
    </row>
    <row r="982" spans="1:13" x14ac:dyDescent="0.45">
      <c r="A982" s="30" t="s">
        <v>170</v>
      </c>
      <c r="B982" s="30">
        <v>2018</v>
      </c>
      <c r="C982" s="49">
        <v>43120</v>
      </c>
      <c r="D982" s="30" t="s">
        <v>72</v>
      </c>
      <c r="E982" s="47" t="s">
        <v>174</v>
      </c>
      <c r="F982" s="47" t="s">
        <v>156</v>
      </c>
      <c r="G982" s="130">
        <f>(C982-VLOOKUP(E982,Riders!$A$2:$C$2000,2,FALSE))/365</f>
        <v>26.010958904109589</v>
      </c>
      <c r="H982" s="47">
        <v>7</v>
      </c>
      <c r="I982" s="47">
        <v>5.444</v>
      </c>
      <c r="J982" s="65">
        <f t="shared" si="34"/>
        <v>5.5900000000000007</v>
      </c>
      <c r="K982" s="65">
        <f t="shared" si="35"/>
        <v>0.1460000000000008</v>
      </c>
      <c r="L982" s="65">
        <v>11.034000000000001</v>
      </c>
      <c r="M982" s="65">
        <f t="shared" si="36"/>
        <v>65.252854812398041</v>
      </c>
    </row>
    <row r="983" spans="1:13" x14ac:dyDescent="0.45">
      <c r="A983" s="30" t="s">
        <v>170</v>
      </c>
      <c r="B983" s="30">
        <v>2018</v>
      </c>
      <c r="C983" s="49">
        <v>43120</v>
      </c>
      <c r="D983" s="30" t="s">
        <v>72</v>
      </c>
      <c r="E983" s="47" t="s">
        <v>147</v>
      </c>
      <c r="F983" s="47" t="s">
        <v>31</v>
      </c>
      <c r="G983" s="130">
        <f>(C983-VLOOKUP(E983,Riders!$A$2:$C$2000,2,FALSE))/365</f>
        <v>29.534246575342465</v>
      </c>
      <c r="H983" s="47">
        <v>8</v>
      </c>
      <c r="I983" s="47">
        <v>5.4669999999999996</v>
      </c>
      <c r="J983" s="65">
        <f t="shared" si="34"/>
        <v>5.5870000000000006</v>
      </c>
      <c r="K983" s="65">
        <f t="shared" si="35"/>
        <v>0.12000000000000099</v>
      </c>
      <c r="L983" s="65">
        <v>11.054</v>
      </c>
      <c r="M983" s="65">
        <f t="shared" si="36"/>
        <v>65.134792835172789</v>
      </c>
    </row>
    <row r="984" spans="1:13" x14ac:dyDescent="0.45">
      <c r="A984" s="30" t="s">
        <v>170</v>
      </c>
      <c r="B984" s="30">
        <v>2018</v>
      </c>
      <c r="C984" s="49">
        <v>43120</v>
      </c>
      <c r="D984" s="30" t="s">
        <v>72</v>
      </c>
      <c r="E984" s="47" t="s">
        <v>121</v>
      </c>
      <c r="F984" s="47" t="s">
        <v>120</v>
      </c>
      <c r="G984" s="130">
        <f>(C984-VLOOKUP(E984,Riders!$A$2:$C$2000,2,FALSE))/365</f>
        <v>21.87945205479452</v>
      </c>
      <c r="H984" s="47">
        <v>9</v>
      </c>
      <c r="I984" s="47">
        <v>5.45</v>
      </c>
      <c r="J984" s="65">
        <f t="shared" si="34"/>
        <v>5.6130000000000004</v>
      </c>
      <c r="K984" s="65">
        <f t="shared" si="35"/>
        <v>0.16300000000000026</v>
      </c>
      <c r="L984" s="65">
        <v>11.063000000000001</v>
      </c>
      <c r="M984" s="65">
        <f t="shared" si="36"/>
        <v>65.081804212238993</v>
      </c>
    </row>
    <row r="985" spans="1:13" x14ac:dyDescent="0.45">
      <c r="A985" s="30" t="s">
        <v>170</v>
      </c>
      <c r="B985" s="30">
        <v>2018</v>
      </c>
      <c r="C985" s="49">
        <v>43120</v>
      </c>
      <c r="D985" s="30" t="s">
        <v>72</v>
      </c>
      <c r="E985" s="47" t="s">
        <v>23</v>
      </c>
      <c r="F985" s="47" t="s">
        <v>15</v>
      </c>
      <c r="G985" s="130">
        <f>(C985-VLOOKUP(E985,Riders!$A$2:$C$2000,2,FALSE))/365</f>
        <v>20.356164383561644</v>
      </c>
      <c r="H985" s="47">
        <v>10</v>
      </c>
      <c r="I985" s="47">
        <v>5.5229999999999997</v>
      </c>
      <c r="J985" s="65">
        <f t="shared" si="34"/>
        <v>5.6560000000000006</v>
      </c>
      <c r="K985" s="65">
        <f t="shared" si="35"/>
        <v>0.1330000000000009</v>
      </c>
      <c r="L985" s="65">
        <v>11.179</v>
      </c>
      <c r="M985" s="65">
        <f t="shared" si="36"/>
        <v>64.406476429018696</v>
      </c>
    </row>
    <row r="986" spans="1:13" x14ac:dyDescent="0.45">
      <c r="A986" s="30" t="s">
        <v>170</v>
      </c>
      <c r="B986" s="30">
        <v>2018</v>
      </c>
      <c r="C986" s="49">
        <v>43120</v>
      </c>
      <c r="D986" s="30" t="s">
        <v>72</v>
      </c>
      <c r="E986" s="47" t="s">
        <v>182</v>
      </c>
      <c r="F986" s="47" t="s">
        <v>25</v>
      </c>
      <c r="G986" s="130">
        <f>(C986-VLOOKUP(E986,Riders!$A$2:$C$2000,2,FALSE))/365</f>
        <v>18.254794520547946</v>
      </c>
      <c r="H986" s="47">
        <v>11</v>
      </c>
      <c r="I986" s="47">
        <v>5.5279999999999996</v>
      </c>
      <c r="J986" s="65">
        <f t="shared" si="34"/>
        <v>5.6710000000000003</v>
      </c>
      <c r="K986" s="65">
        <f t="shared" si="35"/>
        <v>0.14300000000000068</v>
      </c>
      <c r="L986" s="65">
        <v>11.199</v>
      </c>
      <c r="M986" s="65">
        <f t="shared" si="36"/>
        <v>64.2914545941602</v>
      </c>
    </row>
    <row r="987" spans="1:13" x14ac:dyDescent="0.45">
      <c r="A987" s="30" t="s">
        <v>170</v>
      </c>
      <c r="B987" s="30">
        <v>2018</v>
      </c>
      <c r="C987" s="49">
        <v>43120</v>
      </c>
      <c r="D987" s="30" t="s">
        <v>72</v>
      </c>
      <c r="E987" s="47" t="s">
        <v>702</v>
      </c>
      <c r="F987" s="47" t="s">
        <v>105</v>
      </c>
      <c r="G987" s="130">
        <f>(C987-VLOOKUP(E987,Riders!$A$2:$C$2000,2,FALSE))/365</f>
        <v>29.410958904109588</v>
      </c>
      <c r="H987" s="47">
        <v>12</v>
      </c>
      <c r="I987" s="47">
        <v>5.5330000000000004</v>
      </c>
      <c r="J987" s="65">
        <f t="shared" si="34"/>
        <v>5.7239999999999993</v>
      </c>
      <c r="K987" s="65">
        <f t="shared" si="35"/>
        <v>0.19099999999999895</v>
      </c>
      <c r="L987" s="65">
        <v>11.257</v>
      </c>
      <c r="M987" s="65">
        <f t="shared" si="36"/>
        <v>63.960202540641383</v>
      </c>
    </row>
    <row r="988" spans="1:13" x14ac:dyDescent="0.45">
      <c r="A988" s="30" t="s">
        <v>170</v>
      </c>
      <c r="B988" s="30">
        <v>2018</v>
      </c>
      <c r="C988" s="49">
        <v>43120</v>
      </c>
      <c r="D988" s="30" t="s">
        <v>72</v>
      </c>
      <c r="E988" s="47" t="s">
        <v>3810</v>
      </c>
      <c r="F988" s="47" t="s">
        <v>156</v>
      </c>
      <c r="G988" s="130" t="e">
        <f>(C988-VLOOKUP(E988,Riders!$A$2:$C$2000,2,FALSE))/365</f>
        <v>#N/A</v>
      </c>
      <c r="H988" s="47">
        <v>13</v>
      </c>
      <c r="I988" s="47">
        <v>5.5540000000000003</v>
      </c>
      <c r="J988" s="65">
        <f t="shared" si="34"/>
        <v>5.734</v>
      </c>
      <c r="K988" s="65">
        <f t="shared" si="35"/>
        <v>0.17999999999999972</v>
      </c>
      <c r="L988" s="65">
        <v>11.288</v>
      </c>
      <c r="M988" s="65">
        <f t="shared" si="36"/>
        <v>63.784549964564135</v>
      </c>
    </row>
    <row r="989" spans="1:13" x14ac:dyDescent="0.45">
      <c r="A989" s="30" t="s">
        <v>170</v>
      </c>
      <c r="B989" s="30">
        <v>2018</v>
      </c>
      <c r="C989" s="49">
        <v>43120</v>
      </c>
      <c r="D989" s="30" t="s">
        <v>72</v>
      </c>
      <c r="E989" s="47" t="s">
        <v>146</v>
      </c>
      <c r="F989" s="47" t="s">
        <v>56</v>
      </c>
      <c r="G989" s="130">
        <f>(C989-VLOOKUP(E989,Riders!$A$2:$C$2000,2,FALSE))/365</f>
        <v>27.8</v>
      </c>
      <c r="H989" s="47">
        <v>14</v>
      </c>
      <c r="I989" s="47">
        <v>5.5919999999999996</v>
      </c>
      <c r="J989" s="65">
        <f t="shared" si="34"/>
        <v>5.7440000000000007</v>
      </c>
      <c r="K989" s="65">
        <f t="shared" si="35"/>
        <v>0.15200000000000102</v>
      </c>
      <c r="L989" s="65">
        <v>11.336</v>
      </c>
      <c r="M989" s="65">
        <f t="shared" si="36"/>
        <v>63.51446718419195</v>
      </c>
    </row>
    <row r="990" spans="1:13" x14ac:dyDescent="0.45">
      <c r="A990" s="30" t="s">
        <v>170</v>
      </c>
      <c r="B990" s="30">
        <v>2018</v>
      </c>
      <c r="C990" s="49">
        <v>43120</v>
      </c>
      <c r="D990" s="30" t="s">
        <v>72</v>
      </c>
      <c r="E990" s="47" t="s">
        <v>75</v>
      </c>
      <c r="F990" s="47" t="s">
        <v>38</v>
      </c>
      <c r="G990" s="130">
        <f>(C990-VLOOKUP(E990,Riders!$A$2:$C$2000,2,FALSE))/365</f>
        <v>18.865753424657534</v>
      </c>
      <c r="H990" s="47">
        <v>15</v>
      </c>
      <c r="I990" s="47">
        <v>5.58</v>
      </c>
      <c r="J990" s="65">
        <f t="shared" si="34"/>
        <v>5.8059999999999992</v>
      </c>
      <c r="K990" s="65">
        <f t="shared" si="35"/>
        <v>0.22599999999999909</v>
      </c>
      <c r="L990" s="65">
        <v>11.385999999999999</v>
      </c>
      <c r="M990" s="65">
        <f t="shared" si="36"/>
        <v>63.235552432812227</v>
      </c>
    </row>
    <row r="991" spans="1:13" x14ac:dyDescent="0.45">
      <c r="A991" s="30" t="s">
        <v>170</v>
      </c>
      <c r="B991" s="30">
        <v>2018</v>
      </c>
      <c r="C991" s="49">
        <v>43120</v>
      </c>
      <c r="D991" s="30" t="s">
        <v>72</v>
      </c>
      <c r="E991" s="47" t="s">
        <v>100</v>
      </c>
      <c r="F991" s="47" t="s">
        <v>47</v>
      </c>
      <c r="G991" s="130">
        <f>(C991-VLOOKUP(E991,Riders!$A$2:$C$2000,2,FALSE))/365</f>
        <v>23.936986301369863</v>
      </c>
      <c r="H991" s="47">
        <v>16</v>
      </c>
      <c r="I991" s="47">
        <v>5.5910000000000002</v>
      </c>
      <c r="J991" s="65">
        <f t="shared" si="34"/>
        <v>5.819</v>
      </c>
      <c r="K991" s="65">
        <f t="shared" si="35"/>
        <v>0.22799999999999976</v>
      </c>
      <c r="L991" s="65">
        <v>11.41</v>
      </c>
      <c r="M991" s="65">
        <f t="shared" si="36"/>
        <v>63.102541630148991</v>
      </c>
    </row>
    <row r="992" spans="1:13" x14ac:dyDescent="0.45">
      <c r="A992" s="30" t="s">
        <v>170</v>
      </c>
      <c r="B992" s="30">
        <v>2018</v>
      </c>
      <c r="C992" s="49">
        <v>43120</v>
      </c>
      <c r="D992" s="30" t="s">
        <v>72</v>
      </c>
      <c r="E992" s="47" t="s">
        <v>3811</v>
      </c>
      <c r="F992" s="47" t="s">
        <v>118</v>
      </c>
      <c r="G992" s="130" t="e">
        <f>(C992-VLOOKUP(E992,Riders!$A$2:$C$2000,2,FALSE))/365</f>
        <v>#N/A</v>
      </c>
      <c r="H992" s="47">
        <v>17</v>
      </c>
      <c r="I992" s="47">
        <v>5.6619999999999999</v>
      </c>
      <c r="J992" s="65">
        <f t="shared" si="34"/>
        <v>5.8959999999999999</v>
      </c>
      <c r="K992" s="65">
        <f t="shared" si="35"/>
        <v>0.23399999999999999</v>
      </c>
      <c r="L992" s="65">
        <v>11.558</v>
      </c>
      <c r="M992" s="65">
        <f t="shared" si="36"/>
        <v>62.294514621906906</v>
      </c>
    </row>
    <row r="993" spans="1:13" x14ac:dyDescent="0.45">
      <c r="A993" s="30" t="s">
        <v>170</v>
      </c>
      <c r="B993" s="30">
        <v>2018</v>
      </c>
      <c r="C993" s="49">
        <v>43120</v>
      </c>
      <c r="D993" s="30" t="s">
        <v>72</v>
      </c>
      <c r="E993" s="47" t="s">
        <v>630</v>
      </c>
      <c r="F993" s="47" t="s">
        <v>53</v>
      </c>
      <c r="G993" s="130">
        <f>(C993-VLOOKUP(E993,Riders!$A$2:$C$2000,2,FALSE))/365</f>
        <v>21.041095890410958</v>
      </c>
      <c r="H993" s="47">
        <v>18</v>
      </c>
      <c r="I993" s="47">
        <v>5.75</v>
      </c>
      <c r="J993" s="65">
        <f t="shared" si="34"/>
        <v>5.9109999999999996</v>
      </c>
      <c r="K993" s="65">
        <f t="shared" si="35"/>
        <v>0.16099999999999959</v>
      </c>
      <c r="L993" s="65">
        <v>11.661</v>
      </c>
      <c r="M993" s="65">
        <f t="shared" si="36"/>
        <v>61.744275791098538</v>
      </c>
    </row>
    <row r="994" spans="1:13" x14ac:dyDescent="0.45">
      <c r="A994" s="30" t="s">
        <v>170</v>
      </c>
      <c r="B994" s="30">
        <v>2018</v>
      </c>
      <c r="C994" s="49">
        <v>43120</v>
      </c>
      <c r="D994" s="30" t="s">
        <v>72</v>
      </c>
      <c r="E994" s="47" t="s">
        <v>163</v>
      </c>
      <c r="F994" s="47" t="s">
        <v>118</v>
      </c>
      <c r="G994" s="130" t="e">
        <f>(C994-VLOOKUP(E994,Riders!$A$2:$C$2000,2,FALSE))/365</f>
        <v>#N/A</v>
      </c>
      <c r="H994" s="47">
        <v>19</v>
      </c>
      <c r="I994" s="47">
        <v>5.758</v>
      </c>
      <c r="J994" s="65">
        <f t="shared" si="34"/>
        <v>5.9970000000000008</v>
      </c>
      <c r="K994" s="65">
        <f t="shared" si="35"/>
        <v>0.23900000000000077</v>
      </c>
      <c r="L994" s="65">
        <v>11.755000000000001</v>
      </c>
      <c r="M994" s="65">
        <f t="shared" si="36"/>
        <v>61.250531688643129</v>
      </c>
    </row>
    <row r="995" spans="1:13" x14ac:dyDescent="0.45">
      <c r="A995" s="30" t="s">
        <v>170</v>
      </c>
      <c r="B995" s="30">
        <v>2018</v>
      </c>
      <c r="C995" s="49">
        <v>43120</v>
      </c>
      <c r="D995" s="30" t="s">
        <v>72</v>
      </c>
      <c r="E995" s="47" t="s">
        <v>99</v>
      </c>
      <c r="F995" s="47" t="s">
        <v>47</v>
      </c>
      <c r="G995" s="130">
        <f>(C995-VLOOKUP(E995,Riders!$A$2:$C$2000,2,FALSE))/365</f>
        <v>20.92876712328767</v>
      </c>
      <c r="H995" s="47">
        <v>20</v>
      </c>
      <c r="I995" s="47">
        <v>5.7750000000000004</v>
      </c>
      <c r="J995" s="65">
        <f t="shared" si="34"/>
        <v>6.0039999999999996</v>
      </c>
      <c r="K995" s="65">
        <f t="shared" si="35"/>
        <v>0.2289999999999992</v>
      </c>
      <c r="L995" s="65">
        <v>11.779</v>
      </c>
      <c r="M995" s="65">
        <f t="shared" si="36"/>
        <v>61.12573223533407</v>
      </c>
    </row>
    <row r="996" spans="1:13" x14ac:dyDescent="0.45">
      <c r="A996" s="30" t="s">
        <v>170</v>
      </c>
      <c r="B996" s="30">
        <v>2018</v>
      </c>
      <c r="C996" s="49">
        <v>43120</v>
      </c>
      <c r="D996" s="30" t="s">
        <v>72</v>
      </c>
      <c r="E996" s="47" t="s">
        <v>52</v>
      </c>
      <c r="F996" s="47" t="s">
        <v>53</v>
      </c>
      <c r="G996" s="130">
        <f>(C996-VLOOKUP(E996,Riders!$A$2:$C$2000,2,FALSE))/365</f>
        <v>20.863013698630137</v>
      </c>
      <c r="H996" s="47">
        <v>21</v>
      </c>
      <c r="I996" s="47">
        <v>5.7770000000000001</v>
      </c>
      <c r="J996" s="65">
        <f t="shared" si="34"/>
        <v>6.0349999999999993</v>
      </c>
      <c r="K996" s="65">
        <f t="shared" si="35"/>
        <v>0.25799999999999912</v>
      </c>
      <c r="L996" s="65">
        <v>11.811999999999999</v>
      </c>
      <c r="M996" s="65">
        <f t="shared" si="36"/>
        <v>60.954961056552662</v>
      </c>
    </row>
    <row r="997" spans="1:13" x14ac:dyDescent="0.45">
      <c r="A997" s="30" t="s">
        <v>170</v>
      </c>
      <c r="B997" s="30">
        <v>2018</v>
      </c>
      <c r="C997" s="49">
        <v>43120</v>
      </c>
      <c r="D997" s="30" t="s">
        <v>72</v>
      </c>
      <c r="E997" s="47" t="s">
        <v>185</v>
      </c>
      <c r="F997" s="47" t="s">
        <v>186</v>
      </c>
      <c r="G997" s="130">
        <f>(C997-VLOOKUP(E997,Riders!$A$2:$C$2000,2,FALSE))/365</f>
        <v>22.936986301369863</v>
      </c>
      <c r="H997" s="47">
        <v>22</v>
      </c>
      <c r="I997" s="47">
        <v>5.8550000000000004</v>
      </c>
      <c r="J997" s="65">
        <f t="shared" si="34"/>
        <v>6.1120000000000001</v>
      </c>
      <c r="K997" s="65">
        <f t="shared" si="35"/>
        <v>0.25699999999999967</v>
      </c>
      <c r="L997" s="65">
        <v>11.967000000000001</v>
      </c>
      <c r="M997" s="65">
        <f t="shared" si="36"/>
        <v>60.165455001253441</v>
      </c>
    </row>
    <row r="998" spans="1:13" x14ac:dyDescent="0.45">
      <c r="A998" s="30" t="s">
        <v>716</v>
      </c>
      <c r="B998" s="30">
        <v>2017</v>
      </c>
      <c r="C998" s="49">
        <v>43078</v>
      </c>
      <c r="D998" s="30" t="s">
        <v>72</v>
      </c>
      <c r="E998" s="47" t="s">
        <v>174</v>
      </c>
      <c r="F998" s="47" t="s">
        <v>156</v>
      </c>
      <c r="G998" s="130">
        <f>(C998-VLOOKUP(E998,Riders!$A$2:$C$2000,2,FALSE))/365</f>
        <v>25.895890410958906</v>
      </c>
      <c r="H998" s="47">
        <v>1</v>
      </c>
      <c r="I998" s="47">
        <v>5.3310000000000004</v>
      </c>
      <c r="J998" s="65">
        <f t="shared" si="34"/>
        <v>5.4790000000000001</v>
      </c>
      <c r="K998" s="65">
        <f t="shared" si="35"/>
        <v>0.14799999999999969</v>
      </c>
      <c r="L998" s="65">
        <v>10.81</v>
      </c>
      <c r="M998" s="65">
        <f t="shared" si="36"/>
        <v>66.6049953746531</v>
      </c>
    </row>
    <row r="999" spans="1:13" x14ac:dyDescent="0.45">
      <c r="A999" s="30" t="s">
        <v>716</v>
      </c>
      <c r="B999" s="30">
        <v>2017</v>
      </c>
      <c r="C999" s="49">
        <v>43078</v>
      </c>
      <c r="D999" s="30" t="s">
        <v>72</v>
      </c>
      <c r="E999" s="47" t="s">
        <v>135</v>
      </c>
      <c r="F999" s="47" t="s">
        <v>29</v>
      </c>
      <c r="G999" s="130">
        <f>(C999-VLOOKUP(E999,Riders!$A$2:$C$2000,2,FALSE))/365</f>
        <v>28.084931506849315</v>
      </c>
      <c r="H999" s="47">
        <v>2</v>
      </c>
      <c r="I999" s="47">
        <v>5.399</v>
      </c>
      <c r="J999" s="65">
        <f t="shared" si="34"/>
        <v>5.4409999999999998</v>
      </c>
      <c r="K999" s="65">
        <f t="shared" si="35"/>
        <v>4.1999999999999815E-2</v>
      </c>
      <c r="L999" s="65">
        <v>10.84</v>
      </c>
      <c r="M999" s="65">
        <f t="shared" si="36"/>
        <v>66.420664206642073</v>
      </c>
    </row>
    <row r="1000" spans="1:13" x14ac:dyDescent="0.45">
      <c r="A1000" s="30" t="s">
        <v>716</v>
      </c>
      <c r="B1000" s="30">
        <v>2017</v>
      </c>
      <c r="C1000" s="49">
        <v>43078</v>
      </c>
      <c r="D1000" s="30" t="s">
        <v>72</v>
      </c>
      <c r="E1000" s="47" t="s">
        <v>111</v>
      </c>
      <c r="F1000" s="47" t="s">
        <v>118</v>
      </c>
      <c r="G1000" s="130">
        <f>(C1000-VLOOKUP(E1000,Riders!$A$2:$C$2000,2,FALSE))/365</f>
        <v>23.136986301369863</v>
      </c>
      <c r="H1000" s="47">
        <v>3</v>
      </c>
      <c r="I1000" s="47">
        <v>5.3490000000000002</v>
      </c>
      <c r="J1000" s="65">
        <f t="shared" si="34"/>
        <v>5.516</v>
      </c>
      <c r="K1000" s="65">
        <f t="shared" si="35"/>
        <v>0.16699999999999982</v>
      </c>
      <c r="L1000" s="65">
        <v>10.865</v>
      </c>
      <c r="M1000" s="65">
        <f t="shared" si="36"/>
        <v>66.267832489645656</v>
      </c>
    </row>
    <row r="1001" spans="1:13" x14ac:dyDescent="0.45">
      <c r="A1001" s="30" t="s">
        <v>716</v>
      </c>
      <c r="B1001" s="30">
        <v>2017</v>
      </c>
      <c r="C1001" s="49">
        <v>43078</v>
      </c>
      <c r="D1001" s="30" t="s">
        <v>72</v>
      </c>
      <c r="E1001" s="47" t="s">
        <v>147</v>
      </c>
      <c r="F1001" s="47" t="s">
        <v>31</v>
      </c>
      <c r="G1001" s="130">
        <f>(C1001-VLOOKUP(E1001,Riders!$A$2:$C$2000,2,FALSE))/365</f>
        <v>29.419178082191781</v>
      </c>
      <c r="H1001" s="47">
        <v>4</v>
      </c>
      <c r="I1001" s="47">
        <v>5.3739999999999997</v>
      </c>
      <c r="J1001" s="65">
        <f t="shared" si="34"/>
        <v>5.519000000000001</v>
      </c>
      <c r="K1001" s="65">
        <f t="shared" si="35"/>
        <v>0.14500000000000135</v>
      </c>
      <c r="L1001" s="65">
        <v>10.893000000000001</v>
      </c>
      <c r="M1001" s="65">
        <f t="shared" si="36"/>
        <v>66.097493803359953</v>
      </c>
    </row>
    <row r="1002" spans="1:13" x14ac:dyDescent="0.45">
      <c r="A1002" s="30" t="s">
        <v>716</v>
      </c>
      <c r="B1002" s="30">
        <v>2017</v>
      </c>
      <c r="C1002" s="49">
        <v>43078</v>
      </c>
      <c r="D1002" s="30" t="s">
        <v>72</v>
      </c>
      <c r="E1002" s="47" t="s">
        <v>119</v>
      </c>
      <c r="F1002" s="47" t="s">
        <v>120</v>
      </c>
      <c r="G1002" s="130" t="e">
        <f>(C1002-VLOOKUP(E1002,Riders!$A$2:$C$2000,2,FALSE))/365</f>
        <v>#N/A</v>
      </c>
      <c r="H1002" s="47">
        <v>5</v>
      </c>
      <c r="I1002" s="47">
        <v>5.3609999999999998</v>
      </c>
      <c r="J1002" s="65">
        <f t="shared" si="34"/>
        <v>5.5330000000000004</v>
      </c>
      <c r="K1002" s="65">
        <f t="shared" si="35"/>
        <v>0.1720000000000006</v>
      </c>
      <c r="L1002" s="65">
        <v>10.894</v>
      </c>
      <c r="M1002" s="65">
        <f t="shared" si="36"/>
        <v>66.091426473288053</v>
      </c>
    </row>
    <row r="1003" spans="1:13" x14ac:dyDescent="0.45">
      <c r="A1003" s="30" t="s">
        <v>716</v>
      </c>
      <c r="B1003" s="30">
        <v>2017</v>
      </c>
      <c r="C1003" s="49">
        <v>43078</v>
      </c>
      <c r="D1003" s="30" t="s">
        <v>72</v>
      </c>
      <c r="E1003" s="47" t="s">
        <v>30</v>
      </c>
      <c r="F1003" s="47" t="s">
        <v>31</v>
      </c>
      <c r="G1003" s="130">
        <f>(C1003-VLOOKUP(E1003,Riders!$A$2:$C$2000,2,FALSE))/365</f>
        <v>21.646575342465752</v>
      </c>
      <c r="H1003" s="47">
        <v>6</v>
      </c>
      <c r="I1003" s="47">
        <v>5.3849999999999998</v>
      </c>
      <c r="J1003" s="65">
        <f t="shared" si="34"/>
        <v>5.5440000000000005</v>
      </c>
      <c r="K1003" s="65">
        <f t="shared" si="35"/>
        <v>0.1590000000000007</v>
      </c>
      <c r="L1003" s="65">
        <v>10.929</v>
      </c>
      <c r="M1003" s="65">
        <f t="shared" si="36"/>
        <v>65.879769420807023</v>
      </c>
    </row>
    <row r="1004" spans="1:13" x14ac:dyDescent="0.45">
      <c r="A1004" s="30" t="s">
        <v>716</v>
      </c>
      <c r="B1004" s="30">
        <v>2017</v>
      </c>
      <c r="C1004" s="49">
        <v>43078</v>
      </c>
      <c r="D1004" s="30" t="s">
        <v>72</v>
      </c>
      <c r="E1004" s="47" t="s">
        <v>82</v>
      </c>
      <c r="F1004" s="47" t="s">
        <v>67</v>
      </c>
      <c r="G1004" s="130">
        <f>(C1004-VLOOKUP(E1004,Riders!$A$2:$C$2000,2,FALSE))/365</f>
        <v>25.276712328767122</v>
      </c>
      <c r="H1004" s="47">
        <v>7</v>
      </c>
      <c r="I1004" s="47">
        <v>5.383</v>
      </c>
      <c r="J1004" s="65">
        <f t="shared" si="34"/>
        <v>5.5659999999999998</v>
      </c>
      <c r="K1004" s="65">
        <f t="shared" si="35"/>
        <v>0.18299999999999983</v>
      </c>
      <c r="L1004" s="65">
        <v>10.949</v>
      </c>
      <c r="M1004" s="65">
        <f t="shared" si="36"/>
        <v>65.759430084939268</v>
      </c>
    </row>
    <row r="1005" spans="1:13" x14ac:dyDescent="0.45">
      <c r="A1005" s="30" t="s">
        <v>716</v>
      </c>
      <c r="B1005" s="30">
        <v>2017</v>
      </c>
      <c r="C1005" s="49">
        <v>43078</v>
      </c>
      <c r="D1005" s="30" t="s">
        <v>72</v>
      </c>
      <c r="E1005" s="47" t="s">
        <v>691</v>
      </c>
      <c r="F1005" s="47" t="s">
        <v>38</v>
      </c>
      <c r="G1005" s="130">
        <f>(C1005-VLOOKUP(E1005,Riders!$A$2:$C$2000,2,FALSE))/365</f>
        <v>19.145205479452056</v>
      </c>
      <c r="H1005" s="47">
        <v>8</v>
      </c>
      <c r="I1005" s="47">
        <v>5.4080000000000004</v>
      </c>
      <c r="J1005" s="65">
        <f t="shared" si="34"/>
        <v>5.5469999999999997</v>
      </c>
      <c r="K1005" s="65">
        <f t="shared" si="35"/>
        <v>0.13899999999999935</v>
      </c>
      <c r="L1005" s="65">
        <v>10.955</v>
      </c>
      <c r="M1005" s="65">
        <f t="shared" si="36"/>
        <v>65.723413966225465</v>
      </c>
    </row>
    <row r="1006" spans="1:13" x14ac:dyDescent="0.45">
      <c r="A1006" s="30" t="s">
        <v>716</v>
      </c>
      <c r="B1006" s="30">
        <v>2017</v>
      </c>
      <c r="C1006" s="49">
        <v>43078</v>
      </c>
      <c r="D1006" s="30" t="s">
        <v>72</v>
      </c>
      <c r="E1006" s="47" t="s">
        <v>121</v>
      </c>
      <c r="F1006" s="47" t="s">
        <v>120</v>
      </c>
      <c r="G1006" s="130">
        <f>(C1006-VLOOKUP(E1006,Riders!$A$2:$C$2000,2,FALSE))/365</f>
        <v>21.764383561643836</v>
      </c>
      <c r="H1006" s="47">
        <v>9</v>
      </c>
      <c r="I1006" s="47">
        <v>5.3959999999999999</v>
      </c>
      <c r="J1006" s="65">
        <f t="shared" si="34"/>
        <v>5.6000000000000005</v>
      </c>
      <c r="K1006" s="65">
        <f t="shared" si="35"/>
        <v>0.20400000000000063</v>
      </c>
      <c r="L1006" s="65">
        <v>10.996</v>
      </c>
      <c r="M1006" s="65">
        <f t="shared" si="36"/>
        <v>65.478355765732985</v>
      </c>
    </row>
    <row r="1007" spans="1:13" x14ac:dyDescent="0.45">
      <c r="A1007" s="30" t="s">
        <v>716</v>
      </c>
      <c r="B1007" s="30">
        <v>2017</v>
      </c>
      <c r="C1007" s="49">
        <v>43078</v>
      </c>
      <c r="D1007" s="30" t="s">
        <v>72</v>
      </c>
      <c r="E1007" s="47" t="s">
        <v>694</v>
      </c>
      <c r="F1007" s="47" t="s">
        <v>29</v>
      </c>
      <c r="G1007" s="130">
        <f>(C1007-VLOOKUP(E1007,Riders!$A$2:$C$2000,2,FALSE))/365</f>
        <v>19.813698630136987</v>
      </c>
      <c r="H1007" s="47">
        <v>10</v>
      </c>
      <c r="I1007" s="47">
        <v>5.4660000000000002</v>
      </c>
      <c r="J1007" s="65">
        <f t="shared" si="34"/>
        <v>5.5620000000000003</v>
      </c>
      <c r="K1007" s="65">
        <f t="shared" si="35"/>
        <v>9.6000000000000085E-2</v>
      </c>
      <c r="L1007" s="65">
        <v>11.028</v>
      </c>
      <c r="M1007" s="65">
        <f t="shared" si="36"/>
        <v>65.288356909684438</v>
      </c>
    </row>
    <row r="1008" spans="1:13" x14ac:dyDescent="0.45">
      <c r="A1008" s="30" t="s">
        <v>716</v>
      </c>
      <c r="B1008" s="30">
        <v>2017</v>
      </c>
      <c r="C1008" s="49">
        <v>43078</v>
      </c>
      <c r="D1008" s="30" t="s">
        <v>72</v>
      </c>
      <c r="E1008" s="47" t="s">
        <v>96</v>
      </c>
      <c r="F1008" s="47" t="s">
        <v>40</v>
      </c>
      <c r="G1008" s="13">
        <f>(C1008-VLOOKUP(E1008,Riders!$A$2:$C$2000,2,FALSE))/365</f>
        <v>23.906849315068492</v>
      </c>
      <c r="H1008" s="47">
        <v>11</v>
      </c>
      <c r="I1008" s="47">
        <v>5.476</v>
      </c>
      <c r="J1008" s="65">
        <f t="shared" ref="J1008:J1039" si="37">IF(I1008="","",L1008-I1008)</f>
        <v>5.5829999999999993</v>
      </c>
      <c r="K1008" s="65">
        <f t="shared" ref="K1008:K1039" si="38">IF(J1008="","",J1008-I1008)</f>
        <v>0.10699999999999932</v>
      </c>
      <c r="L1008" s="65">
        <v>11.058999999999999</v>
      </c>
      <c r="M1008" s="65">
        <f t="shared" ref="M1008:M1039" si="39">IF(L1008="","",3.6*200/L1008)</f>
        <v>65.105344063658563</v>
      </c>
    </row>
    <row r="1009" spans="1:13" x14ac:dyDescent="0.45">
      <c r="A1009" s="30" t="s">
        <v>716</v>
      </c>
      <c r="B1009" s="30">
        <v>2017</v>
      </c>
      <c r="C1009" s="49">
        <v>43078</v>
      </c>
      <c r="D1009" s="30" t="s">
        <v>72</v>
      </c>
      <c r="E1009" s="47" t="s">
        <v>3810</v>
      </c>
      <c r="F1009" s="47" t="s">
        <v>156</v>
      </c>
      <c r="G1009" s="13" t="e">
        <f>(C1009-VLOOKUP(E1009,Riders!$A$2:$C$2000,2,FALSE))/365</f>
        <v>#N/A</v>
      </c>
      <c r="H1009" s="47">
        <v>12</v>
      </c>
      <c r="I1009" s="47">
        <v>5.4809999999999999</v>
      </c>
      <c r="J1009" s="65">
        <f t="shared" si="37"/>
        <v>5.636000000000001</v>
      </c>
      <c r="K1009" s="65">
        <f t="shared" si="38"/>
        <v>0.15500000000000114</v>
      </c>
      <c r="L1009" s="65">
        <v>11.117000000000001</v>
      </c>
      <c r="M1009" s="65">
        <f t="shared" si="39"/>
        <v>64.765674192677878</v>
      </c>
    </row>
    <row r="1010" spans="1:13" x14ac:dyDescent="0.45">
      <c r="A1010" s="30" t="s">
        <v>716</v>
      </c>
      <c r="B1010" s="30">
        <v>2017</v>
      </c>
      <c r="C1010" s="49">
        <v>43078</v>
      </c>
      <c r="D1010" s="30" t="s">
        <v>72</v>
      </c>
      <c r="E1010" s="47" t="s">
        <v>704</v>
      </c>
      <c r="F1010" s="47" t="s">
        <v>40</v>
      </c>
      <c r="G1010" s="13">
        <f>(C1010-VLOOKUP(E1010,Riders!$A$2:$C$2000,2,FALSE))/365</f>
        <v>26.923287671232877</v>
      </c>
      <c r="H1010" s="47">
        <v>13</v>
      </c>
      <c r="I1010" s="47">
        <v>5.5030000000000001</v>
      </c>
      <c r="J1010" s="65">
        <f t="shared" si="37"/>
        <v>5.6340000000000003</v>
      </c>
      <c r="K1010" s="65">
        <f t="shared" si="38"/>
        <v>0.13100000000000023</v>
      </c>
      <c r="L1010" s="65">
        <v>11.137</v>
      </c>
      <c r="M1010" s="65">
        <f t="shared" si="39"/>
        <v>64.649366974948364</v>
      </c>
    </row>
    <row r="1011" spans="1:13" x14ac:dyDescent="0.45">
      <c r="A1011" s="30" t="s">
        <v>716</v>
      </c>
      <c r="B1011" s="30">
        <v>2017</v>
      </c>
      <c r="C1011" s="49">
        <v>43078</v>
      </c>
      <c r="D1011" s="30" t="s">
        <v>72</v>
      </c>
      <c r="E1011" s="47" t="s">
        <v>177</v>
      </c>
      <c r="F1011" s="47" t="s">
        <v>38</v>
      </c>
      <c r="G1011" s="13">
        <f>(C1011-VLOOKUP(E1011,Riders!$A$2:$C$2000,2,FALSE))/365</f>
        <v>20.632876712328766</v>
      </c>
      <c r="H1011" s="47">
        <v>14</v>
      </c>
      <c r="I1011" s="47">
        <v>5.5179999999999998</v>
      </c>
      <c r="J1011" s="65">
        <f t="shared" si="37"/>
        <v>5.7190000000000003</v>
      </c>
      <c r="K1011" s="65">
        <f t="shared" si="38"/>
        <v>0.20100000000000051</v>
      </c>
      <c r="L1011" s="65">
        <v>11.237</v>
      </c>
      <c r="M1011" s="65">
        <f t="shared" si="39"/>
        <v>64.074041114176381</v>
      </c>
    </row>
    <row r="1012" spans="1:13" x14ac:dyDescent="0.45">
      <c r="A1012" s="30" t="s">
        <v>716</v>
      </c>
      <c r="B1012" s="30">
        <v>2017</v>
      </c>
      <c r="C1012" s="49">
        <v>43078</v>
      </c>
      <c r="D1012" s="30" t="s">
        <v>72</v>
      </c>
      <c r="E1012" s="47" t="s">
        <v>176</v>
      </c>
      <c r="F1012" s="47" t="s">
        <v>27</v>
      </c>
      <c r="G1012" s="13">
        <f>(C1012-VLOOKUP(E1012,Riders!$A$2:$C$2000,2,FALSE))/365</f>
        <v>25.36986301369863</v>
      </c>
      <c r="H1012" s="47">
        <v>15</v>
      </c>
      <c r="I1012" s="47">
        <v>5.5350000000000001</v>
      </c>
      <c r="J1012" s="65">
        <f t="shared" si="37"/>
        <v>5.7029999999999994</v>
      </c>
      <c r="K1012" s="65">
        <f t="shared" si="38"/>
        <v>0.16799999999999926</v>
      </c>
      <c r="L1012" s="65">
        <v>11.238</v>
      </c>
      <c r="M1012" s="65">
        <f t="shared" si="39"/>
        <v>64.068339562199682</v>
      </c>
    </row>
    <row r="1013" spans="1:13" x14ac:dyDescent="0.45">
      <c r="A1013" s="30" t="s">
        <v>716</v>
      </c>
      <c r="B1013" s="30">
        <v>2017</v>
      </c>
      <c r="C1013" s="49">
        <v>43078</v>
      </c>
      <c r="D1013" s="30" t="s">
        <v>72</v>
      </c>
      <c r="E1013" s="47" t="s">
        <v>146</v>
      </c>
      <c r="F1013" s="47" t="s">
        <v>56</v>
      </c>
      <c r="G1013" s="13">
        <f>(C1013-VLOOKUP(E1013,Riders!$A$2:$C$2000,2,FALSE))/365</f>
        <v>27.684931506849313</v>
      </c>
      <c r="H1013" s="47">
        <v>16</v>
      </c>
      <c r="I1013" s="47">
        <v>5.6070000000000002</v>
      </c>
      <c r="J1013" s="65">
        <f t="shared" si="37"/>
        <v>5.746999999999999</v>
      </c>
      <c r="K1013" s="65">
        <f t="shared" si="38"/>
        <v>0.13999999999999879</v>
      </c>
      <c r="L1013" s="65">
        <v>11.353999999999999</v>
      </c>
      <c r="M1013" s="65">
        <f t="shared" si="39"/>
        <v>63.413774881099179</v>
      </c>
    </row>
    <row r="1014" spans="1:13" x14ac:dyDescent="0.45">
      <c r="A1014" s="30" t="s">
        <v>716</v>
      </c>
      <c r="B1014" s="30">
        <v>2017</v>
      </c>
      <c r="C1014" s="49">
        <v>43078</v>
      </c>
      <c r="D1014" s="30" t="s">
        <v>72</v>
      </c>
      <c r="E1014" s="47" t="s">
        <v>718</v>
      </c>
      <c r="F1014" s="47" t="s">
        <v>118</v>
      </c>
      <c r="G1014" s="13">
        <f>(C1014-VLOOKUP(E1014,Riders!$A$2:$C$2000,2,FALSE))/365</f>
        <v>21.898630136986302</v>
      </c>
      <c r="H1014" s="47">
        <v>17</v>
      </c>
      <c r="I1014" s="47">
        <v>5.6429999999999998</v>
      </c>
      <c r="J1014" s="65">
        <f t="shared" si="37"/>
        <v>5.830000000000001</v>
      </c>
      <c r="K1014" s="65">
        <f t="shared" si="38"/>
        <v>0.18700000000000117</v>
      </c>
      <c r="L1014" s="65">
        <v>11.473000000000001</v>
      </c>
      <c r="M1014" s="65">
        <f t="shared" si="39"/>
        <v>62.756035910398325</v>
      </c>
    </row>
    <row r="1015" spans="1:13" x14ac:dyDescent="0.45">
      <c r="A1015" s="30" t="s">
        <v>716</v>
      </c>
      <c r="B1015" s="30">
        <v>2017</v>
      </c>
      <c r="C1015" s="49">
        <v>43078</v>
      </c>
      <c r="D1015" s="30" t="s">
        <v>72</v>
      </c>
      <c r="E1015" s="47" t="s">
        <v>699</v>
      </c>
      <c r="F1015" s="47" t="s">
        <v>130</v>
      </c>
      <c r="G1015" s="13">
        <f>(C1015-VLOOKUP(E1015,Riders!$A$2:$C$2000,2,FALSE))/365</f>
        <v>21.410958904109588</v>
      </c>
      <c r="H1015" s="47">
        <v>18</v>
      </c>
      <c r="I1015" s="47">
        <v>5.7229999999999999</v>
      </c>
      <c r="J1015" s="65">
        <f t="shared" si="37"/>
        <v>5.8950000000000005</v>
      </c>
      <c r="K1015" s="65">
        <f t="shared" si="38"/>
        <v>0.1720000000000006</v>
      </c>
      <c r="L1015" s="65">
        <v>11.618</v>
      </c>
      <c r="M1015" s="65">
        <f t="shared" si="39"/>
        <v>61.97280082630401</v>
      </c>
    </row>
    <row r="1016" spans="1:13" x14ac:dyDescent="0.45">
      <c r="A1016" s="30" t="s">
        <v>93</v>
      </c>
      <c r="B1016" s="30">
        <v>2017</v>
      </c>
      <c r="C1016" s="49">
        <v>43071</v>
      </c>
      <c r="D1016" s="30" t="s">
        <v>72</v>
      </c>
      <c r="E1016" s="47" t="s">
        <v>703</v>
      </c>
      <c r="F1016" s="47" t="s">
        <v>15</v>
      </c>
      <c r="G1016" s="13">
        <f>(C1016-VLOOKUP(E1016,Riders!$A$2:$C$2000,2,FALSE))/365</f>
        <v>27.079452054794519</v>
      </c>
      <c r="H1016" s="47">
        <v>1</v>
      </c>
      <c r="I1016" s="47">
        <v>5.36</v>
      </c>
      <c r="J1016" s="65">
        <f t="shared" si="37"/>
        <v>5.4359999999999991</v>
      </c>
      <c r="K1016" s="65">
        <f t="shared" si="38"/>
        <v>7.5999999999998735E-2</v>
      </c>
      <c r="L1016" s="65">
        <v>10.795999999999999</v>
      </c>
      <c r="M1016" s="65">
        <f t="shared" si="39"/>
        <v>66.691367173027047</v>
      </c>
    </row>
    <row r="1017" spans="1:13" x14ac:dyDescent="0.45">
      <c r="A1017" s="30" t="s">
        <v>93</v>
      </c>
      <c r="B1017" s="30">
        <v>2017</v>
      </c>
      <c r="C1017" s="49">
        <v>43071</v>
      </c>
      <c r="D1017" s="30" t="s">
        <v>72</v>
      </c>
      <c r="E1017" s="47" t="s">
        <v>77</v>
      </c>
      <c r="F1017" s="47" t="s">
        <v>19</v>
      </c>
      <c r="G1017" s="13">
        <f>(C1017-VLOOKUP(E1017,Riders!$A$2:$C$2000,2,FALSE))/365</f>
        <v>26.561643835616437</v>
      </c>
      <c r="H1017" s="47">
        <v>2</v>
      </c>
      <c r="I1017" s="47">
        <v>5.4</v>
      </c>
      <c r="J1017" s="65">
        <f t="shared" si="37"/>
        <v>5.552999999999999</v>
      </c>
      <c r="K1017" s="65">
        <f t="shared" si="38"/>
        <v>0.15299999999999869</v>
      </c>
      <c r="L1017" s="65">
        <v>10.952999999999999</v>
      </c>
      <c r="M1017" s="65">
        <f t="shared" si="39"/>
        <v>65.735414954806899</v>
      </c>
    </row>
    <row r="1018" spans="1:13" x14ac:dyDescent="0.45">
      <c r="A1018" s="30" t="s">
        <v>93</v>
      </c>
      <c r="B1018" s="30">
        <v>2017</v>
      </c>
      <c r="C1018" s="49">
        <v>43071</v>
      </c>
      <c r="D1018" s="30" t="s">
        <v>72</v>
      </c>
      <c r="E1018" s="47" t="s">
        <v>135</v>
      </c>
      <c r="F1018" s="47" t="s">
        <v>29</v>
      </c>
      <c r="G1018" s="13">
        <f>(C1018-VLOOKUP(E1018,Riders!$A$2:$C$2000,2,FALSE))/365</f>
        <v>28.065753424657533</v>
      </c>
      <c r="H1018" s="47">
        <v>3</v>
      </c>
      <c r="I1018" s="47">
        <v>5.4779999999999998</v>
      </c>
      <c r="J1018" s="65">
        <f t="shared" si="37"/>
        <v>5.527000000000001</v>
      </c>
      <c r="K1018" s="65">
        <f t="shared" si="38"/>
        <v>4.9000000000001265E-2</v>
      </c>
      <c r="L1018" s="65">
        <v>11.005000000000001</v>
      </c>
      <c r="M1018" s="65">
        <f t="shared" si="39"/>
        <v>65.42480690595184</v>
      </c>
    </row>
    <row r="1019" spans="1:13" x14ac:dyDescent="0.45">
      <c r="A1019" s="30" t="s">
        <v>93</v>
      </c>
      <c r="B1019" s="30">
        <v>2017</v>
      </c>
      <c r="C1019" s="49">
        <v>43071</v>
      </c>
      <c r="D1019" s="30" t="s">
        <v>72</v>
      </c>
      <c r="E1019" s="47" t="s">
        <v>34</v>
      </c>
      <c r="F1019" s="47" t="s">
        <v>19</v>
      </c>
      <c r="G1019" s="13">
        <f>(C1019-VLOOKUP(E1019,Riders!$A$2:$C$2000,2,FALSE))/365</f>
        <v>30.334246575342465</v>
      </c>
      <c r="H1019" s="47">
        <v>4</v>
      </c>
      <c r="I1019" s="47">
        <v>5.4039999999999999</v>
      </c>
      <c r="J1019" s="65">
        <f t="shared" si="37"/>
        <v>5.6069999999999993</v>
      </c>
      <c r="K1019" s="65">
        <f t="shared" si="38"/>
        <v>0.2029999999999994</v>
      </c>
      <c r="L1019" s="65">
        <v>11.010999999999999</v>
      </c>
      <c r="M1019" s="65">
        <f t="shared" si="39"/>
        <v>65.389156298247215</v>
      </c>
    </row>
    <row r="1020" spans="1:13" x14ac:dyDescent="0.45">
      <c r="A1020" s="30" t="s">
        <v>93</v>
      </c>
      <c r="B1020" s="30">
        <v>2017</v>
      </c>
      <c r="C1020" s="49">
        <v>43071</v>
      </c>
      <c r="D1020" s="30" t="s">
        <v>72</v>
      </c>
      <c r="E1020" s="47" t="s">
        <v>174</v>
      </c>
      <c r="F1020" s="47" t="s">
        <v>156</v>
      </c>
      <c r="G1020" s="13">
        <f>(C1020-VLOOKUP(E1020,Riders!$A$2:$C$2000,2,FALSE))/365</f>
        <v>25.876712328767123</v>
      </c>
      <c r="H1020" s="47">
        <v>5</v>
      </c>
      <c r="I1020" s="47">
        <v>5.4560000000000004</v>
      </c>
      <c r="J1020" s="65">
        <f t="shared" si="37"/>
        <v>5.5959999999999992</v>
      </c>
      <c r="K1020" s="65">
        <f t="shared" si="38"/>
        <v>0.13999999999999879</v>
      </c>
      <c r="L1020" s="65">
        <v>11.052</v>
      </c>
      <c r="M1020" s="65">
        <f t="shared" si="39"/>
        <v>65.146579804560261</v>
      </c>
    </row>
    <row r="1021" spans="1:13" x14ac:dyDescent="0.45">
      <c r="A1021" s="30" t="s">
        <v>93</v>
      </c>
      <c r="B1021" s="30">
        <v>2017</v>
      </c>
      <c r="C1021" s="49">
        <v>43071</v>
      </c>
      <c r="D1021" s="30" t="s">
        <v>72</v>
      </c>
      <c r="E1021" s="47" t="s">
        <v>133</v>
      </c>
      <c r="F1021" s="47" t="s">
        <v>25</v>
      </c>
      <c r="G1021" s="13">
        <f>(C1021-VLOOKUP(E1021,Riders!$A$2:$C$2000,2,FALSE))/365</f>
        <v>24.854794520547944</v>
      </c>
      <c r="H1021" s="47">
        <v>6</v>
      </c>
      <c r="I1021" s="47">
        <v>5.4779999999999998</v>
      </c>
      <c r="J1021" s="65">
        <f t="shared" si="37"/>
        <v>5.6159999999999997</v>
      </c>
      <c r="K1021" s="65">
        <f t="shared" si="38"/>
        <v>0.1379999999999999</v>
      </c>
      <c r="L1021" s="65">
        <v>11.093999999999999</v>
      </c>
      <c r="M1021" s="65">
        <f t="shared" si="39"/>
        <v>64.899945916711744</v>
      </c>
    </row>
    <row r="1022" spans="1:13" x14ac:dyDescent="0.45">
      <c r="A1022" s="30" t="s">
        <v>93</v>
      </c>
      <c r="B1022" s="30">
        <v>2017</v>
      </c>
      <c r="C1022" s="49">
        <v>43071</v>
      </c>
      <c r="D1022" s="30" t="s">
        <v>72</v>
      </c>
      <c r="E1022" s="47" t="s">
        <v>30</v>
      </c>
      <c r="F1022" s="47" t="s">
        <v>31</v>
      </c>
      <c r="G1022" s="13">
        <f>(C1022-VLOOKUP(E1022,Riders!$A$2:$C$2000,2,FALSE))/365</f>
        <v>21.627397260273973</v>
      </c>
      <c r="H1022" s="47">
        <v>7</v>
      </c>
      <c r="I1022" s="47">
        <v>5.4889999999999999</v>
      </c>
      <c r="J1022" s="65">
        <f t="shared" si="37"/>
        <v>5.681</v>
      </c>
      <c r="K1022" s="65">
        <f t="shared" si="38"/>
        <v>0.19200000000000017</v>
      </c>
      <c r="L1022" s="65">
        <v>11.17</v>
      </c>
      <c r="M1022" s="65">
        <f t="shared" si="39"/>
        <v>64.458370635631155</v>
      </c>
    </row>
    <row r="1023" spans="1:13" x14ac:dyDescent="0.45">
      <c r="A1023" s="30" t="s">
        <v>93</v>
      </c>
      <c r="B1023" s="30">
        <v>2017</v>
      </c>
      <c r="C1023" s="49">
        <v>43071</v>
      </c>
      <c r="D1023" s="30" t="s">
        <v>72</v>
      </c>
      <c r="E1023" s="47" t="s">
        <v>82</v>
      </c>
      <c r="F1023" s="47" t="s">
        <v>67</v>
      </c>
      <c r="G1023" s="13">
        <f>(C1023-VLOOKUP(E1023,Riders!$A$2:$C$2000,2,FALSE))/365</f>
        <v>25.257534246575343</v>
      </c>
      <c r="H1023" s="47">
        <v>8</v>
      </c>
      <c r="I1023" s="47">
        <v>5.5010000000000003</v>
      </c>
      <c r="J1023" s="65">
        <f t="shared" si="37"/>
        <v>5.6909999999999998</v>
      </c>
      <c r="K1023" s="65">
        <f t="shared" si="38"/>
        <v>0.1899999999999995</v>
      </c>
      <c r="L1023" s="65">
        <v>11.192</v>
      </c>
      <c r="M1023" s="65">
        <f t="shared" si="39"/>
        <v>64.331665475339534</v>
      </c>
    </row>
    <row r="1024" spans="1:13" x14ac:dyDescent="0.45">
      <c r="A1024" s="30" t="s">
        <v>93</v>
      </c>
      <c r="B1024" s="30">
        <v>2017</v>
      </c>
      <c r="C1024" s="49">
        <v>43071</v>
      </c>
      <c r="D1024" s="30" t="s">
        <v>72</v>
      </c>
      <c r="E1024" s="47" t="s">
        <v>96</v>
      </c>
      <c r="F1024" s="47" t="s">
        <v>40</v>
      </c>
      <c r="G1024" s="13">
        <f>(C1024-VLOOKUP(E1024,Riders!$A$2:$C$2000,2,FALSE))/365</f>
        <v>23.887671232876713</v>
      </c>
      <c r="H1024" s="47">
        <v>9</v>
      </c>
      <c r="I1024" s="47">
        <v>5.56</v>
      </c>
      <c r="J1024" s="65">
        <f t="shared" si="37"/>
        <v>5.6589999999999998</v>
      </c>
      <c r="K1024" s="65">
        <f t="shared" si="38"/>
        <v>9.9000000000000199E-2</v>
      </c>
      <c r="L1024" s="65">
        <v>11.218999999999999</v>
      </c>
      <c r="M1024" s="65">
        <f t="shared" si="39"/>
        <v>64.176842855869509</v>
      </c>
    </row>
    <row r="1025" spans="1:13" x14ac:dyDescent="0.45">
      <c r="A1025" s="30" t="s">
        <v>93</v>
      </c>
      <c r="B1025" s="30">
        <v>2017</v>
      </c>
      <c r="C1025" s="49">
        <v>43071</v>
      </c>
      <c r="D1025" s="30" t="s">
        <v>72</v>
      </c>
      <c r="E1025" s="47" t="s">
        <v>403</v>
      </c>
      <c r="F1025" s="47" t="s">
        <v>15</v>
      </c>
      <c r="G1025" s="13">
        <f>(C1025-VLOOKUP(E1025,Riders!$A$2:$C$2000,2,FALSE))/365</f>
        <v>31.002739726027396</v>
      </c>
      <c r="H1025" s="47">
        <v>10</v>
      </c>
      <c r="I1025" s="47">
        <v>5.5270000000000001</v>
      </c>
      <c r="J1025" s="65">
        <f t="shared" si="37"/>
        <v>5.6960000000000006</v>
      </c>
      <c r="K1025" s="65">
        <f t="shared" si="38"/>
        <v>0.16900000000000048</v>
      </c>
      <c r="L1025" s="65">
        <v>11.223000000000001</v>
      </c>
      <c r="M1025" s="65">
        <f t="shared" si="39"/>
        <v>64.153969526864472</v>
      </c>
    </row>
    <row r="1026" spans="1:13" x14ac:dyDescent="0.45">
      <c r="A1026" s="30" t="s">
        <v>93</v>
      </c>
      <c r="B1026" s="30">
        <v>2017</v>
      </c>
      <c r="C1026" s="49">
        <v>43071</v>
      </c>
      <c r="D1026" s="30" t="s">
        <v>72</v>
      </c>
      <c r="E1026" s="47" t="s">
        <v>54</v>
      </c>
      <c r="F1026" s="47" t="s">
        <v>44</v>
      </c>
      <c r="G1026" s="13">
        <f>(C1026-VLOOKUP(E1026,Riders!$A$2:$C$2000,2,FALSE))/365</f>
        <v>20.44109589041096</v>
      </c>
      <c r="H1026" s="47">
        <v>11</v>
      </c>
      <c r="I1026" s="47">
        <v>5.5579999999999998</v>
      </c>
      <c r="J1026" s="65">
        <f t="shared" si="37"/>
        <v>5.6669999999999998</v>
      </c>
      <c r="K1026" s="65">
        <f t="shared" si="38"/>
        <v>0.10899999999999999</v>
      </c>
      <c r="L1026" s="65">
        <v>11.225</v>
      </c>
      <c r="M1026" s="65">
        <f t="shared" si="39"/>
        <v>64.142538975501111</v>
      </c>
    </row>
    <row r="1027" spans="1:13" x14ac:dyDescent="0.45">
      <c r="A1027" s="47" t="s">
        <v>93</v>
      </c>
      <c r="B1027" s="47">
        <v>2017</v>
      </c>
      <c r="C1027" s="49">
        <v>43071</v>
      </c>
      <c r="D1027" s="47" t="s">
        <v>72</v>
      </c>
      <c r="E1027" s="47" t="s">
        <v>694</v>
      </c>
      <c r="F1027" s="47" t="s">
        <v>29</v>
      </c>
      <c r="G1027" s="13">
        <f>(C1027-VLOOKUP(E1027,Riders!$A$2:$C$2000,2,FALSE))/365</f>
        <v>19.794520547945204</v>
      </c>
      <c r="H1027" s="47">
        <v>12</v>
      </c>
      <c r="I1027" s="47">
        <v>5.5609999999999999</v>
      </c>
      <c r="J1027" s="65">
        <f t="shared" si="37"/>
        <v>5.6950000000000003</v>
      </c>
      <c r="K1027" s="65">
        <f t="shared" si="38"/>
        <v>0.13400000000000034</v>
      </c>
      <c r="L1027" s="65">
        <v>11.256</v>
      </c>
      <c r="M1027" s="65">
        <f t="shared" si="39"/>
        <v>63.965884861407247</v>
      </c>
    </row>
    <row r="1028" spans="1:13" x14ac:dyDescent="0.45">
      <c r="A1028" s="47" t="s">
        <v>93</v>
      </c>
      <c r="B1028" s="47">
        <v>2017</v>
      </c>
      <c r="C1028" s="49">
        <v>43071</v>
      </c>
      <c r="D1028" s="47" t="s">
        <v>72</v>
      </c>
      <c r="E1028" s="47" t="s">
        <v>139</v>
      </c>
      <c r="F1028" s="47" t="s">
        <v>61</v>
      </c>
      <c r="G1028" s="13">
        <f>(C1028-VLOOKUP(E1028,Riders!$A$2:$C$2000,2,FALSE))/365</f>
        <v>25.479452054794521</v>
      </c>
      <c r="H1028" s="47">
        <v>13</v>
      </c>
      <c r="I1028" s="47">
        <v>5.5570000000000004</v>
      </c>
      <c r="J1028" s="65">
        <f t="shared" si="37"/>
        <v>5.7050000000000001</v>
      </c>
      <c r="K1028" s="65">
        <f t="shared" si="38"/>
        <v>0.14799999999999969</v>
      </c>
      <c r="L1028" s="65">
        <v>11.262</v>
      </c>
      <c r="M1028" s="65">
        <f t="shared" si="39"/>
        <v>63.931806073521571</v>
      </c>
    </row>
    <row r="1029" spans="1:13" x14ac:dyDescent="0.45">
      <c r="A1029" s="47" t="s">
        <v>93</v>
      </c>
      <c r="B1029" s="47">
        <v>2017</v>
      </c>
      <c r="C1029" s="49">
        <v>43071</v>
      </c>
      <c r="D1029" s="47" t="s">
        <v>72</v>
      </c>
      <c r="E1029" s="47" t="s">
        <v>176</v>
      </c>
      <c r="F1029" s="47" t="s">
        <v>27</v>
      </c>
      <c r="G1029" s="13">
        <f>(C1029-VLOOKUP(E1029,Riders!$A$2:$C$2000,2,FALSE))/365</f>
        <v>25.350684931506848</v>
      </c>
      <c r="H1029" s="47">
        <v>14</v>
      </c>
      <c r="I1029" s="47">
        <v>5.548</v>
      </c>
      <c r="J1029" s="65">
        <f t="shared" si="37"/>
        <v>5.7629999999999999</v>
      </c>
      <c r="K1029" s="65">
        <f t="shared" si="38"/>
        <v>0.21499999999999986</v>
      </c>
      <c r="L1029" s="65">
        <v>11.311</v>
      </c>
      <c r="M1029" s="65">
        <f t="shared" si="39"/>
        <v>63.654849261780569</v>
      </c>
    </row>
    <row r="1030" spans="1:13" x14ac:dyDescent="0.45">
      <c r="A1030" s="47" t="s">
        <v>93</v>
      </c>
      <c r="B1030" s="47">
        <v>2017</v>
      </c>
      <c r="C1030" s="49">
        <v>43071</v>
      </c>
      <c r="D1030" s="47" t="s">
        <v>72</v>
      </c>
      <c r="E1030" s="47" t="s">
        <v>75</v>
      </c>
      <c r="F1030" s="47" t="s">
        <v>178</v>
      </c>
      <c r="G1030" s="13">
        <f>(C1030-VLOOKUP(E1030,Riders!$A$2:$C$2000,2,FALSE))/365</f>
        <v>18.731506849315068</v>
      </c>
      <c r="H1030" s="47">
        <v>15</v>
      </c>
      <c r="I1030" s="47">
        <v>5.5590000000000002</v>
      </c>
      <c r="J1030" s="65">
        <f t="shared" si="37"/>
        <v>5.7640000000000002</v>
      </c>
      <c r="K1030" s="65">
        <f t="shared" si="38"/>
        <v>0.20500000000000007</v>
      </c>
      <c r="L1030" s="65">
        <v>11.323</v>
      </c>
      <c r="M1030" s="65">
        <f t="shared" si="39"/>
        <v>63.587388501280579</v>
      </c>
    </row>
    <row r="1031" spans="1:13" x14ac:dyDescent="0.45">
      <c r="A1031" s="47" t="s">
        <v>93</v>
      </c>
      <c r="B1031" s="47">
        <v>2017</v>
      </c>
      <c r="C1031" s="49">
        <v>43071</v>
      </c>
      <c r="D1031" s="47" t="s">
        <v>72</v>
      </c>
      <c r="E1031" s="47" t="s">
        <v>43</v>
      </c>
      <c r="F1031" s="47" t="s">
        <v>44</v>
      </c>
      <c r="G1031" s="13">
        <f>(C1031-VLOOKUP(E1031,Riders!$A$2:$C$2000,2,FALSE))/365</f>
        <v>25.035616438356165</v>
      </c>
      <c r="H1031" s="47">
        <v>16</v>
      </c>
      <c r="I1031" s="47">
        <v>5.5469999999999997</v>
      </c>
      <c r="J1031" s="65">
        <f t="shared" si="37"/>
        <v>5.7779999999999996</v>
      </c>
      <c r="K1031" s="65">
        <f t="shared" si="38"/>
        <v>0.23099999999999987</v>
      </c>
      <c r="L1031" s="65">
        <v>11.324999999999999</v>
      </c>
      <c r="M1031" s="65">
        <f t="shared" si="39"/>
        <v>63.576158940397356</v>
      </c>
    </row>
    <row r="1032" spans="1:13" x14ac:dyDescent="0.45">
      <c r="A1032" s="47" t="s">
        <v>93</v>
      </c>
      <c r="B1032" s="47">
        <v>2017</v>
      </c>
      <c r="C1032" s="49">
        <v>43071</v>
      </c>
      <c r="D1032" s="47" t="s">
        <v>72</v>
      </c>
      <c r="E1032" s="47" t="s">
        <v>3810</v>
      </c>
      <c r="F1032" s="47" t="s">
        <v>156</v>
      </c>
      <c r="G1032" s="13" t="e">
        <f>(C1032-VLOOKUP(E1032,Riders!$A$2:$C$2000,2,FALSE))/365</f>
        <v>#N/A</v>
      </c>
      <c r="H1032" s="47">
        <v>17</v>
      </c>
      <c r="I1032" s="47">
        <v>5.5789999999999997</v>
      </c>
      <c r="J1032" s="65">
        <f t="shared" si="37"/>
        <v>5.758</v>
      </c>
      <c r="K1032" s="65">
        <f t="shared" si="38"/>
        <v>0.17900000000000027</v>
      </c>
      <c r="L1032" s="65">
        <v>11.337</v>
      </c>
      <c r="M1032" s="65">
        <f t="shared" si="39"/>
        <v>63.508864779042078</v>
      </c>
    </row>
    <row r="1033" spans="1:13" x14ac:dyDescent="0.45">
      <c r="A1033" s="47" t="s">
        <v>93</v>
      </c>
      <c r="B1033" s="47">
        <v>2017</v>
      </c>
      <c r="C1033" s="49">
        <v>43071</v>
      </c>
      <c r="D1033" s="47" t="s">
        <v>72</v>
      </c>
      <c r="E1033" s="47" t="s">
        <v>98</v>
      </c>
      <c r="F1033" s="47" t="s">
        <v>67</v>
      </c>
      <c r="G1033" s="13">
        <f>(C1033-VLOOKUP(E1033,Riders!$A$2:$C$2000,2,FALSE))/365</f>
        <v>26.339726027397262</v>
      </c>
      <c r="H1033" s="47">
        <v>18</v>
      </c>
      <c r="I1033" s="47">
        <v>5.63</v>
      </c>
      <c r="J1033" s="65">
        <f t="shared" si="37"/>
        <v>5.7660000000000009</v>
      </c>
      <c r="K1033" s="65">
        <f t="shared" si="38"/>
        <v>0.13600000000000101</v>
      </c>
      <c r="L1033" s="65">
        <v>11.396000000000001</v>
      </c>
      <c r="M1033" s="65">
        <f t="shared" si="39"/>
        <v>63.180063180063179</v>
      </c>
    </row>
    <row r="1034" spans="1:13" x14ac:dyDescent="0.45">
      <c r="A1034" s="47" t="s">
        <v>93</v>
      </c>
      <c r="B1034" s="47">
        <v>2017</v>
      </c>
      <c r="C1034" s="49">
        <v>43071</v>
      </c>
      <c r="D1034" s="47" t="s">
        <v>72</v>
      </c>
      <c r="E1034" s="47" t="s">
        <v>704</v>
      </c>
      <c r="F1034" s="47" t="s">
        <v>40</v>
      </c>
      <c r="G1034" s="13">
        <f>(C1034-VLOOKUP(E1034,Riders!$A$2:$C$2000,2,FALSE))/365</f>
        <v>26.904109589041095</v>
      </c>
      <c r="H1034" s="47">
        <v>19</v>
      </c>
      <c r="I1034" s="47">
        <v>5.617</v>
      </c>
      <c r="J1034" s="65">
        <f t="shared" si="37"/>
        <v>5.8029999999999999</v>
      </c>
      <c r="K1034" s="65">
        <f t="shared" si="38"/>
        <v>0.18599999999999994</v>
      </c>
      <c r="L1034" s="65">
        <v>11.42</v>
      </c>
      <c r="M1034" s="65">
        <f t="shared" si="39"/>
        <v>63.047285464098074</v>
      </c>
    </row>
    <row r="1035" spans="1:13" x14ac:dyDescent="0.45">
      <c r="A1035" s="47" t="s">
        <v>93</v>
      </c>
      <c r="B1035" s="47">
        <v>2017</v>
      </c>
      <c r="C1035" s="49">
        <v>43071</v>
      </c>
      <c r="D1035" s="47" t="s">
        <v>72</v>
      </c>
      <c r="E1035" s="47" t="s">
        <v>100</v>
      </c>
      <c r="F1035" s="47" t="s">
        <v>47</v>
      </c>
      <c r="G1035" s="13">
        <f>(C1035-VLOOKUP(E1035,Riders!$A$2:$C$2000,2,FALSE))/365</f>
        <v>23.802739726027397</v>
      </c>
      <c r="H1035" s="47">
        <v>20</v>
      </c>
      <c r="I1035" s="47">
        <v>5.6580000000000004</v>
      </c>
      <c r="J1035" s="65">
        <f t="shared" si="37"/>
        <v>5.8129999999999997</v>
      </c>
      <c r="K1035" s="65">
        <f t="shared" si="38"/>
        <v>0.15499999999999936</v>
      </c>
      <c r="L1035" s="65">
        <v>11.471</v>
      </c>
      <c r="M1035" s="65">
        <f t="shared" si="39"/>
        <v>62.766977595676053</v>
      </c>
    </row>
    <row r="1036" spans="1:13" x14ac:dyDescent="0.45">
      <c r="A1036" s="47" t="s">
        <v>93</v>
      </c>
      <c r="B1036" s="47">
        <v>2017</v>
      </c>
      <c r="C1036" s="49">
        <v>43071</v>
      </c>
      <c r="D1036" s="47" t="s">
        <v>72</v>
      </c>
      <c r="E1036" s="47" t="s">
        <v>183</v>
      </c>
      <c r="F1036" s="47" t="s">
        <v>47</v>
      </c>
      <c r="G1036" s="13">
        <f>(C1036-VLOOKUP(E1036,Riders!$A$2:$C$2000,2,FALSE))/365</f>
        <v>20.82191780821918</v>
      </c>
      <c r="H1036" s="47">
        <v>21</v>
      </c>
      <c r="I1036" s="47">
        <v>5.6749999999999998</v>
      </c>
      <c r="J1036" s="65">
        <f t="shared" si="37"/>
        <v>5.8560000000000008</v>
      </c>
      <c r="K1036" s="65">
        <f t="shared" si="38"/>
        <v>0.18100000000000094</v>
      </c>
      <c r="L1036" s="65">
        <v>11.531000000000001</v>
      </c>
      <c r="M1036" s="65">
        <f t="shared" si="39"/>
        <v>62.440378111178561</v>
      </c>
    </row>
    <row r="1037" spans="1:13" x14ac:dyDescent="0.45">
      <c r="A1037" s="47" t="s">
        <v>93</v>
      </c>
      <c r="B1037" s="47">
        <v>2017</v>
      </c>
      <c r="C1037" s="49">
        <v>43071</v>
      </c>
      <c r="D1037" s="47" t="s">
        <v>72</v>
      </c>
      <c r="E1037" s="47" t="s">
        <v>60</v>
      </c>
      <c r="F1037" s="47" t="s">
        <v>61</v>
      </c>
      <c r="G1037" s="13">
        <f>(C1037-VLOOKUP(E1037,Riders!$A$2:$C$2000,2,FALSE))/365</f>
        <v>29.378082191780823</v>
      </c>
      <c r="H1037" s="47">
        <v>22</v>
      </c>
      <c r="I1037" s="47">
        <v>5.6890000000000001</v>
      </c>
      <c r="J1037" s="65">
        <f t="shared" si="37"/>
        <v>5.8490000000000002</v>
      </c>
      <c r="K1037" s="65">
        <f t="shared" si="38"/>
        <v>0.16000000000000014</v>
      </c>
      <c r="L1037" s="65">
        <v>11.538</v>
      </c>
      <c r="M1037" s="65">
        <f t="shared" si="39"/>
        <v>62.402496099843994</v>
      </c>
    </row>
    <row r="1038" spans="1:13" x14ac:dyDescent="0.45">
      <c r="A1038" s="47" t="s">
        <v>93</v>
      </c>
      <c r="B1038" s="47">
        <v>2017</v>
      </c>
      <c r="C1038" s="49">
        <v>43071</v>
      </c>
      <c r="D1038" s="47" t="s">
        <v>72</v>
      </c>
      <c r="E1038" s="47" t="s">
        <v>146</v>
      </c>
      <c r="F1038" s="47" t="s">
        <v>56</v>
      </c>
      <c r="G1038" s="13">
        <f>(C1038-VLOOKUP(E1038,Riders!$A$2:$C$2000,2,FALSE))/365</f>
        <v>27.665753424657535</v>
      </c>
      <c r="H1038" s="47">
        <v>23</v>
      </c>
      <c r="I1038" s="47">
        <v>5.6840000000000002</v>
      </c>
      <c r="J1038" s="65">
        <f t="shared" si="37"/>
        <v>5.8679999999999994</v>
      </c>
      <c r="K1038" s="65">
        <f t="shared" si="38"/>
        <v>0.18399999999999928</v>
      </c>
      <c r="L1038" s="65">
        <v>11.552</v>
      </c>
      <c r="M1038" s="65">
        <f t="shared" si="39"/>
        <v>62.326869806094187</v>
      </c>
    </row>
    <row r="1039" spans="1:13" x14ac:dyDescent="0.45">
      <c r="A1039" s="47" t="s">
        <v>93</v>
      </c>
      <c r="B1039" s="47">
        <v>2017</v>
      </c>
      <c r="C1039" s="49">
        <v>43071</v>
      </c>
      <c r="D1039" s="47" t="s">
        <v>72</v>
      </c>
      <c r="E1039" s="47" t="s">
        <v>52</v>
      </c>
      <c r="F1039" s="47" t="s">
        <v>53</v>
      </c>
      <c r="G1039" s="13">
        <f>(C1039-VLOOKUP(E1039,Riders!$A$2:$C$2000,2,FALSE))/365</f>
        <v>20.728767123287671</v>
      </c>
      <c r="H1039" s="47">
        <v>24</v>
      </c>
      <c r="I1039" s="47">
        <v>5.7169999999999996</v>
      </c>
      <c r="J1039" s="65">
        <f t="shared" si="37"/>
        <v>5.9290000000000012</v>
      </c>
      <c r="K1039" s="65">
        <f t="shared" si="38"/>
        <v>0.21200000000000152</v>
      </c>
      <c r="L1039" s="65">
        <v>11.646000000000001</v>
      </c>
      <c r="M1039" s="65">
        <f t="shared" si="39"/>
        <v>61.823802163833072</v>
      </c>
    </row>
    <row r="1040" spans="1:13" x14ac:dyDescent="0.45">
      <c r="A1040" s="47" t="s">
        <v>93</v>
      </c>
      <c r="B1040" s="47">
        <v>2017</v>
      </c>
      <c r="C1040" s="49">
        <v>43071</v>
      </c>
      <c r="D1040" s="47" t="s">
        <v>72</v>
      </c>
      <c r="E1040" s="47" t="s">
        <v>630</v>
      </c>
      <c r="F1040" s="47" t="s">
        <v>53</v>
      </c>
      <c r="G1040" s="13">
        <f>(C1040-VLOOKUP(E1040,Riders!$A$2:$C$2000,2,FALSE))/365</f>
        <v>20.906849315068492</v>
      </c>
      <c r="H1040" s="47">
        <v>25</v>
      </c>
      <c r="I1040" s="47">
        <v>5.8120000000000003</v>
      </c>
      <c r="J1040" s="65">
        <f t="shared" ref="J1040:J1071" si="40">IF(I1040="","",L1040-I1040)</f>
        <v>5.8860000000000001</v>
      </c>
      <c r="K1040" s="65">
        <f t="shared" ref="K1040:K1071" si="41">IF(J1040="","",J1040-I1040)</f>
        <v>7.3999999999999844E-2</v>
      </c>
      <c r="L1040" s="65">
        <v>11.698</v>
      </c>
      <c r="M1040" s="65">
        <f t="shared" ref="M1040:M1071" si="42">IF(L1040="","",3.6*200/L1040)</f>
        <v>61.548982732090955</v>
      </c>
    </row>
    <row r="1041" spans="1:13" x14ac:dyDescent="0.45">
      <c r="A1041" s="47" t="s">
        <v>93</v>
      </c>
      <c r="B1041" s="47">
        <v>2017</v>
      </c>
      <c r="C1041" s="49">
        <v>43071</v>
      </c>
      <c r="D1041" s="47" t="s">
        <v>72</v>
      </c>
      <c r="E1041" s="47" t="s">
        <v>185</v>
      </c>
      <c r="F1041" s="47" t="s">
        <v>186</v>
      </c>
      <c r="G1041" s="13">
        <f>(C1041-VLOOKUP(E1041,Riders!$A$2:$C$2000,2,FALSE))/365</f>
        <v>22.802739726027397</v>
      </c>
      <c r="H1041" s="47">
        <v>26</v>
      </c>
      <c r="I1041" s="47">
        <v>5.7809999999999997</v>
      </c>
      <c r="J1041" s="65">
        <f t="shared" si="40"/>
        <v>5.9590000000000005</v>
      </c>
      <c r="K1041" s="65">
        <f t="shared" si="41"/>
        <v>0.17800000000000082</v>
      </c>
      <c r="L1041" s="65">
        <v>11.74</v>
      </c>
      <c r="M1041" s="65">
        <f t="shared" si="42"/>
        <v>61.32879045996593</v>
      </c>
    </row>
    <row r="1042" spans="1:13" x14ac:dyDescent="0.45">
      <c r="A1042" s="47" t="s">
        <v>93</v>
      </c>
      <c r="B1042" s="47">
        <v>2017</v>
      </c>
      <c r="C1042" s="49">
        <v>43071</v>
      </c>
      <c r="D1042" s="47" t="s">
        <v>72</v>
      </c>
      <c r="E1042" s="47" t="s">
        <v>699</v>
      </c>
      <c r="F1042" s="47" t="s">
        <v>130</v>
      </c>
      <c r="G1042" s="13">
        <f>(C1042-VLOOKUP(E1042,Riders!$A$2:$C$2000,2,FALSE))/365</f>
        <v>21.391780821917809</v>
      </c>
      <c r="H1042" s="47">
        <v>27</v>
      </c>
      <c r="I1042" s="47">
        <v>5.7960000000000003</v>
      </c>
      <c r="J1042" s="65">
        <f t="shared" si="40"/>
        <v>6.0569999999999995</v>
      </c>
      <c r="K1042" s="65">
        <f t="shared" si="41"/>
        <v>0.26099999999999923</v>
      </c>
      <c r="L1042" s="65">
        <v>11.853</v>
      </c>
      <c r="M1042" s="65">
        <f t="shared" si="42"/>
        <v>60.744115413819287</v>
      </c>
    </row>
    <row r="1043" spans="1:13" x14ac:dyDescent="0.45">
      <c r="A1043" s="47" t="s">
        <v>717</v>
      </c>
      <c r="B1043" s="47">
        <v>2017</v>
      </c>
      <c r="C1043" s="49">
        <v>43051</v>
      </c>
      <c r="D1043" s="47" t="s">
        <v>72</v>
      </c>
      <c r="E1043" s="47" t="s">
        <v>703</v>
      </c>
      <c r="F1043" s="47" t="s">
        <v>15</v>
      </c>
      <c r="G1043" s="13">
        <f>(C1043-VLOOKUP(E1043,Riders!$A$2:$C$2000,2,FALSE))/365</f>
        <v>27.024657534246575</v>
      </c>
      <c r="H1043" s="47">
        <v>1</v>
      </c>
      <c r="I1043" s="47">
        <v>5.2850000000000001</v>
      </c>
      <c r="J1043" s="65">
        <f t="shared" si="40"/>
        <v>5.3659999999999997</v>
      </c>
      <c r="K1043" s="65">
        <f t="shared" si="41"/>
        <v>8.0999999999999517E-2</v>
      </c>
      <c r="L1043" s="65">
        <v>10.651</v>
      </c>
      <c r="M1043" s="65">
        <f t="shared" si="42"/>
        <v>67.59928645197634</v>
      </c>
    </row>
    <row r="1044" spans="1:13" x14ac:dyDescent="0.45">
      <c r="A1044" s="47" t="s">
        <v>717</v>
      </c>
      <c r="B1044" s="47">
        <v>2017</v>
      </c>
      <c r="C1044" s="49">
        <v>43051</v>
      </c>
      <c r="D1044" s="47" t="s">
        <v>72</v>
      </c>
      <c r="E1044" s="47" t="s">
        <v>34</v>
      </c>
      <c r="F1044" s="47" t="s">
        <v>3809</v>
      </c>
      <c r="G1044" s="13">
        <f>(C1044-VLOOKUP(E1044,Riders!$A$2:$C$2000,2,FALSE))/365</f>
        <v>30.279452054794522</v>
      </c>
      <c r="H1044" s="47">
        <v>2</v>
      </c>
      <c r="I1044" s="47">
        <v>5.3579999999999997</v>
      </c>
      <c r="J1044" s="65">
        <f t="shared" si="40"/>
        <v>5.492</v>
      </c>
      <c r="K1044" s="65">
        <f t="shared" si="41"/>
        <v>0.13400000000000034</v>
      </c>
      <c r="L1044" s="65">
        <v>10.85</v>
      </c>
      <c r="M1044" s="65">
        <f t="shared" si="42"/>
        <v>66.359447004608299</v>
      </c>
    </row>
    <row r="1045" spans="1:13" x14ac:dyDescent="0.45">
      <c r="A1045" s="47" t="s">
        <v>717</v>
      </c>
      <c r="B1045" s="47">
        <v>2017</v>
      </c>
      <c r="C1045" s="49">
        <v>43051</v>
      </c>
      <c r="D1045" s="47" t="s">
        <v>72</v>
      </c>
      <c r="E1045" s="47" t="s">
        <v>109</v>
      </c>
      <c r="F1045" s="47" t="s">
        <v>118</v>
      </c>
      <c r="G1045" s="13">
        <f>(C1045-VLOOKUP(E1045,Riders!$A$2:$C$2000,2,FALSE))/365</f>
        <v>24.783561643835615</v>
      </c>
      <c r="H1045" s="47">
        <v>3</v>
      </c>
      <c r="I1045" s="47">
        <v>5.3739999999999997</v>
      </c>
      <c r="J1045" s="65">
        <f t="shared" si="40"/>
        <v>5.4840000000000009</v>
      </c>
      <c r="K1045" s="65">
        <f t="shared" si="41"/>
        <v>0.11000000000000121</v>
      </c>
      <c r="L1045" s="65">
        <v>10.858000000000001</v>
      </c>
      <c r="M1045" s="65">
        <f t="shared" si="42"/>
        <v>66.310554429913424</v>
      </c>
    </row>
    <row r="1046" spans="1:13" x14ac:dyDescent="0.45">
      <c r="A1046" s="47" t="s">
        <v>717</v>
      </c>
      <c r="B1046" s="47">
        <v>2017</v>
      </c>
      <c r="C1046" s="49">
        <v>43051</v>
      </c>
      <c r="D1046" s="47" t="s">
        <v>72</v>
      </c>
      <c r="E1046" s="47" t="s">
        <v>111</v>
      </c>
      <c r="F1046" s="47" t="s">
        <v>118</v>
      </c>
      <c r="G1046" s="13">
        <f>(C1046-VLOOKUP(E1046,Riders!$A$2:$C$2000,2,FALSE))/365</f>
        <v>23.063013698630137</v>
      </c>
      <c r="H1046" s="47">
        <v>4</v>
      </c>
      <c r="I1046" s="47">
        <v>5.3819999999999997</v>
      </c>
      <c r="J1046" s="65">
        <f t="shared" si="40"/>
        <v>5.5449999999999999</v>
      </c>
      <c r="K1046" s="65">
        <f t="shared" si="41"/>
        <v>0.16300000000000026</v>
      </c>
      <c r="L1046" s="65">
        <v>10.927</v>
      </c>
      <c r="M1046" s="65">
        <f t="shared" si="42"/>
        <v>65.891827583051153</v>
      </c>
    </row>
    <row r="1047" spans="1:13" x14ac:dyDescent="0.45">
      <c r="A1047" s="47" t="s">
        <v>717</v>
      </c>
      <c r="B1047" s="47">
        <v>2017</v>
      </c>
      <c r="C1047" s="49">
        <v>43051</v>
      </c>
      <c r="D1047" s="47" t="s">
        <v>72</v>
      </c>
      <c r="E1047" s="47" t="s">
        <v>77</v>
      </c>
      <c r="F1047" s="47" t="s">
        <v>19</v>
      </c>
      <c r="G1047" s="13">
        <f>(C1047-VLOOKUP(E1047,Riders!$A$2:$C$2000,2,FALSE))/365</f>
        <v>26.506849315068493</v>
      </c>
      <c r="H1047" s="47">
        <v>5</v>
      </c>
      <c r="I1047" s="47">
        <v>5.4039999999999999</v>
      </c>
      <c r="J1047" s="65">
        <f t="shared" si="40"/>
        <v>5.5310000000000006</v>
      </c>
      <c r="K1047" s="65">
        <f t="shared" si="41"/>
        <v>0.12700000000000067</v>
      </c>
      <c r="L1047" s="65">
        <v>10.935</v>
      </c>
      <c r="M1047" s="65">
        <f t="shared" si="42"/>
        <v>65.843621399176953</v>
      </c>
    </row>
    <row r="1048" spans="1:13" x14ac:dyDescent="0.45">
      <c r="A1048" s="47" t="s">
        <v>717</v>
      </c>
      <c r="B1048" s="47">
        <v>2017</v>
      </c>
      <c r="C1048" s="49">
        <v>43051</v>
      </c>
      <c r="D1048" s="47" t="s">
        <v>72</v>
      </c>
      <c r="E1048" s="47" t="s">
        <v>121</v>
      </c>
      <c r="F1048" s="47" t="s">
        <v>120</v>
      </c>
      <c r="G1048" s="13">
        <f>(C1048-VLOOKUP(E1048,Riders!$A$2:$C$2000,2,FALSE))/365</f>
        <v>21.69041095890411</v>
      </c>
      <c r="H1048" s="47">
        <v>6</v>
      </c>
      <c r="I1048" s="47">
        <v>5.4059999999999997</v>
      </c>
      <c r="J1048" s="65">
        <f t="shared" si="40"/>
        <v>5.5780000000000003</v>
      </c>
      <c r="K1048" s="65">
        <f t="shared" si="41"/>
        <v>0.1720000000000006</v>
      </c>
      <c r="L1048" s="65">
        <v>10.984</v>
      </c>
      <c r="M1048" s="65">
        <f t="shared" si="42"/>
        <v>65.549890750182087</v>
      </c>
    </row>
    <row r="1049" spans="1:13" x14ac:dyDescent="0.45">
      <c r="A1049" s="47" t="s">
        <v>717</v>
      </c>
      <c r="B1049" s="47">
        <v>2017</v>
      </c>
      <c r="C1049" s="49">
        <v>43051</v>
      </c>
      <c r="D1049" s="47" t="s">
        <v>72</v>
      </c>
      <c r="E1049" s="47" t="s">
        <v>184</v>
      </c>
      <c r="F1049" s="47" t="s">
        <v>19</v>
      </c>
      <c r="G1049" s="13">
        <f>(C1049-VLOOKUP(E1049,Riders!$A$2:$C$2000,2,FALSE))/365</f>
        <v>23.391780821917809</v>
      </c>
      <c r="H1049" s="47">
        <v>7</v>
      </c>
      <c r="I1049" s="47">
        <v>5.41</v>
      </c>
      <c r="J1049" s="65">
        <f t="shared" si="40"/>
        <v>5.59</v>
      </c>
      <c r="K1049" s="65">
        <f t="shared" si="41"/>
        <v>0.17999999999999972</v>
      </c>
      <c r="L1049" s="65">
        <v>11</v>
      </c>
      <c r="M1049" s="65">
        <f t="shared" si="42"/>
        <v>65.454545454545453</v>
      </c>
    </row>
    <row r="1050" spans="1:13" x14ac:dyDescent="0.45">
      <c r="A1050" s="47" t="s">
        <v>717</v>
      </c>
      <c r="B1050" s="47">
        <v>2017</v>
      </c>
      <c r="C1050" s="49">
        <v>43051</v>
      </c>
      <c r="D1050" s="47" t="s">
        <v>72</v>
      </c>
      <c r="E1050" s="47" t="s">
        <v>30</v>
      </c>
      <c r="F1050" s="47" t="s">
        <v>31</v>
      </c>
      <c r="G1050" s="13">
        <f>(C1050-VLOOKUP(E1050,Riders!$A$2:$C$2000,2,FALSE))/365</f>
        <v>21.572602739726026</v>
      </c>
      <c r="H1050" s="47">
        <v>8</v>
      </c>
      <c r="I1050" s="47">
        <v>5.4729999999999999</v>
      </c>
      <c r="J1050" s="65">
        <f t="shared" si="40"/>
        <v>5.6000000000000005</v>
      </c>
      <c r="K1050" s="65">
        <f t="shared" si="41"/>
        <v>0.12700000000000067</v>
      </c>
      <c r="L1050" s="65">
        <v>11.073</v>
      </c>
      <c r="M1050" s="65">
        <f t="shared" si="42"/>
        <v>65.023028989433755</v>
      </c>
    </row>
    <row r="1051" spans="1:13" x14ac:dyDescent="0.45">
      <c r="A1051" s="47" t="s">
        <v>717</v>
      </c>
      <c r="B1051" s="47">
        <v>2017</v>
      </c>
      <c r="C1051" s="49">
        <v>43051</v>
      </c>
      <c r="D1051" s="47" t="s">
        <v>72</v>
      </c>
      <c r="E1051" s="47" t="s">
        <v>691</v>
      </c>
      <c r="F1051" s="47" t="s">
        <v>38</v>
      </c>
      <c r="G1051" s="13">
        <f>(C1051-VLOOKUP(E1051,Riders!$A$2:$C$2000,2,FALSE))/365</f>
        <v>19.07123287671233</v>
      </c>
      <c r="H1051" s="47">
        <v>9</v>
      </c>
      <c r="I1051" s="47">
        <v>5.5010000000000003</v>
      </c>
      <c r="J1051" s="65">
        <f t="shared" si="40"/>
        <v>5.6420000000000003</v>
      </c>
      <c r="K1051" s="65">
        <f t="shared" si="41"/>
        <v>0.14100000000000001</v>
      </c>
      <c r="L1051" s="65">
        <v>11.143000000000001</v>
      </c>
      <c r="M1051" s="65">
        <f t="shared" si="42"/>
        <v>64.614556223638161</v>
      </c>
    </row>
    <row r="1052" spans="1:13" x14ac:dyDescent="0.45">
      <c r="A1052" s="47" t="s">
        <v>717</v>
      </c>
      <c r="B1052" s="47">
        <v>2017</v>
      </c>
      <c r="C1052" s="49">
        <v>43051</v>
      </c>
      <c r="D1052" s="47" t="s">
        <v>72</v>
      </c>
      <c r="E1052" s="47" t="s">
        <v>75</v>
      </c>
      <c r="F1052" s="47" t="s">
        <v>178</v>
      </c>
      <c r="G1052" s="13">
        <f>(C1052-VLOOKUP(E1052,Riders!$A$2:$C$2000,2,FALSE))/365</f>
        <v>18.676712328767124</v>
      </c>
      <c r="H1052" s="47">
        <v>10</v>
      </c>
      <c r="I1052" s="47">
        <v>5.476</v>
      </c>
      <c r="J1052" s="65">
        <f t="shared" si="40"/>
        <v>5.6700000000000008</v>
      </c>
      <c r="K1052" s="65">
        <f t="shared" si="41"/>
        <v>0.19400000000000084</v>
      </c>
      <c r="L1052" s="65">
        <v>11.146000000000001</v>
      </c>
      <c r="M1052" s="65">
        <f t="shared" si="42"/>
        <v>64.597164902207069</v>
      </c>
    </row>
    <row r="1053" spans="1:13" x14ac:dyDescent="0.45">
      <c r="A1053" s="47" t="s">
        <v>717</v>
      </c>
      <c r="B1053" s="47">
        <v>2017</v>
      </c>
      <c r="C1053" s="49">
        <v>43051</v>
      </c>
      <c r="D1053" s="47" t="s">
        <v>72</v>
      </c>
      <c r="E1053" s="47" t="s">
        <v>82</v>
      </c>
      <c r="F1053" s="47" t="s">
        <v>67</v>
      </c>
      <c r="G1053" s="13">
        <f>(C1053-VLOOKUP(E1053,Riders!$A$2:$C$2000,2,FALSE))/365</f>
        <v>25.202739726027396</v>
      </c>
      <c r="H1053" s="47">
        <v>11</v>
      </c>
      <c r="I1053" s="47">
        <v>5.4859999999999998</v>
      </c>
      <c r="J1053" s="65">
        <f t="shared" si="40"/>
        <v>5.6730000000000009</v>
      </c>
      <c r="K1053" s="65">
        <f t="shared" si="41"/>
        <v>0.18700000000000117</v>
      </c>
      <c r="L1053" s="65">
        <v>11.159000000000001</v>
      </c>
      <c r="M1053" s="65">
        <f t="shared" si="42"/>
        <v>64.521910565462846</v>
      </c>
    </row>
    <row r="1054" spans="1:13" x14ac:dyDescent="0.45">
      <c r="A1054" s="47" t="s">
        <v>717</v>
      </c>
      <c r="B1054" s="47">
        <v>2017</v>
      </c>
      <c r="C1054" s="49">
        <v>43051</v>
      </c>
      <c r="D1054" s="47" t="s">
        <v>72</v>
      </c>
      <c r="E1054" s="47" t="s">
        <v>139</v>
      </c>
      <c r="F1054" s="47" t="s">
        <v>61</v>
      </c>
      <c r="G1054" s="13">
        <f>(C1054-VLOOKUP(E1054,Riders!$A$2:$C$2000,2,FALSE))/365</f>
        <v>25.424657534246574</v>
      </c>
      <c r="H1054" s="47">
        <v>12</v>
      </c>
      <c r="I1054" s="47">
        <v>5.516</v>
      </c>
      <c r="J1054" s="65">
        <f t="shared" si="40"/>
        <v>5.6509999999999998</v>
      </c>
      <c r="K1054" s="65">
        <f t="shared" si="41"/>
        <v>0.13499999999999979</v>
      </c>
      <c r="L1054" s="65">
        <v>11.167</v>
      </c>
      <c r="M1054" s="65">
        <f t="shared" si="42"/>
        <v>64.475687292916632</v>
      </c>
    </row>
    <row r="1055" spans="1:13" x14ac:dyDescent="0.45">
      <c r="A1055" s="47" t="s">
        <v>717</v>
      </c>
      <c r="B1055" s="47">
        <v>2017</v>
      </c>
      <c r="C1055" s="49">
        <v>43051</v>
      </c>
      <c r="D1055" s="47" t="s">
        <v>72</v>
      </c>
      <c r="E1055" s="47" t="s">
        <v>119</v>
      </c>
      <c r="F1055" s="47" t="s">
        <v>120</v>
      </c>
      <c r="G1055" s="13" t="e">
        <f>(C1055-VLOOKUP(E1055,Riders!$A$2:$C$2000,2,FALSE))/365</f>
        <v>#N/A</v>
      </c>
      <c r="H1055" s="47">
        <v>13</v>
      </c>
      <c r="I1055" s="47">
        <v>5.508</v>
      </c>
      <c r="J1055" s="65">
        <f t="shared" si="40"/>
        <v>5.6719999999999997</v>
      </c>
      <c r="K1055" s="65">
        <f t="shared" si="41"/>
        <v>0.1639999999999997</v>
      </c>
      <c r="L1055" s="65">
        <v>11.18</v>
      </c>
      <c r="M1055" s="65">
        <f t="shared" si="42"/>
        <v>64.400715563506267</v>
      </c>
    </row>
    <row r="1056" spans="1:13" x14ac:dyDescent="0.45">
      <c r="A1056" s="47" t="s">
        <v>717</v>
      </c>
      <c r="B1056" s="47">
        <v>2017</v>
      </c>
      <c r="C1056" s="49">
        <v>43051</v>
      </c>
      <c r="D1056" s="47" t="s">
        <v>72</v>
      </c>
      <c r="E1056" s="47" t="s">
        <v>50</v>
      </c>
      <c r="F1056" s="47" t="s">
        <v>51</v>
      </c>
      <c r="G1056" s="13">
        <f>(C1056-VLOOKUP(E1056,Riders!$A$2:$C$2000,2,FALSE))/365</f>
        <v>21.101369863013698</v>
      </c>
      <c r="H1056" s="47">
        <v>14</v>
      </c>
      <c r="I1056" s="47">
        <v>5.5620000000000003</v>
      </c>
      <c r="J1056" s="65">
        <f t="shared" si="40"/>
        <v>5.6599999999999993</v>
      </c>
      <c r="K1056" s="65">
        <f t="shared" si="41"/>
        <v>9.7999999999998977E-2</v>
      </c>
      <c r="L1056" s="65">
        <v>11.222</v>
      </c>
      <c r="M1056" s="65">
        <f t="shared" si="42"/>
        <v>64.159686330422389</v>
      </c>
    </row>
    <row r="1057" spans="1:13" x14ac:dyDescent="0.45">
      <c r="A1057" s="47" t="s">
        <v>717</v>
      </c>
      <c r="B1057" s="47">
        <v>2017</v>
      </c>
      <c r="C1057" s="49">
        <v>43051</v>
      </c>
      <c r="D1057" s="47" t="s">
        <v>72</v>
      </c>
      <c r="E1057" s="47" t="s">
        <v>403</v>
      </c>
      <c r="F1057" s="47" t="s">
        <v>15</v>
      </c>
      <c r="G1057" s="13">
        <f>(C1057-VLOOKUP(E1057,Riders!$A$2:$C$2000,2,FALSE))/365</f>
        <v>30.947945205479453</v>
      </c>
      <c r="H1057" s="47">
        <v>15</v>
      </c>
      <c r="I1057" s="47">
        <v>5.5510000000000002</v>
      </c>
      <c r="J1057" s="65">
        <f t="shared" si="40"/>
        <v>5.6769999999999996</v>
      </c>
      <c r="K1057" s="65">
        <f t="shared" si="41"/>
        <v>0.12599999999999945</v>
      </c>
      <c r="L1057" s="65">
        <v>11.228</v>
      </c>
      <c r="M1057" s="65">
        <f t="shared" si="42"/>
        <v>64.125400783754898</v>
      </c>
    </row>
    <row r="1058" spans="1:13" x14ac:dyDescent="0.45">
      <c r="A1058" s="47" t="s">
        <v>717</v>
      </c>
      <c r="B1058" s="47">
        <v>2017</v>
      </c>
      <c r="C1058" s="49">
        <v>43051</v>
      </c>
      <c r="D1058" s="47" t="s">
        <v>72</v>
      </c>
      <c r="E1058" s="47" t="s">
        <v>133</v>
      </c>
      <c r="F1058" s="47" t="s">
        <v>25</v>
      </c>
      <c r="G1058" s="13">
        <f>(C1058-VLOOKUP(E1058,Riders!$A$2:$C$2000,2,FALSE))/365</f>
        <v>24.8</v>
      </c>
      <c r="H1058" s="47">
        <v>16</v>
      </c>
      <c r="I1058" s="47">
        <v>5.5869999999999997</v>
      </c>
      <c r="J1058" s="65">
        <f t="shared" si="40"/>
        <v>5.6850000000000005</v>
      </c>
      <c r="K1058" s="65">
        <f t="shared" si="41"/>
        <v>9.8000000000000753E-2</v>
      </c>
      <c r="L1058" s="65">
        <v>11.272</v>
      </c>
      <c r="M1058" s="65">
        <f t="shared" si="42"/>
        <v>63.875088715400992</v>
      </c>
    </row>
    <row r="1059" spans="1:13" x14ac:dyDescent="0.45">
      <c r="A1059" s="47" t="s">
        <v>717</v>
      </c>
      <c r="B1059" s="47">
        <v>2017</v>
      </c>
      <c r="C1059" s="49">
        <v>43051</v>
      </c>
      <c r="D1059" s="47" t="s">
        <v>72</v>
      </c>
      <c r="E1059" s="47" t="s">
        <v>702</v>
      </c>
      <c r="F1059" s="47" t="s">
        <v>105</v>
      </c>
      <c r="G1059" s="13">
        <f>(C1059-VLOOKUP(E1059,Riders!$A$2:$C$2000,2,FALSE))/365</f>
        <v>29.221917808219178</v>
      </c>
      <c r="H1059" s="47">
        <v>17</v>
      </c>
      <c r="I1059" s="47">
        <v>5.5510000000000002</v>
      </c>
      <c r="J1059" s="65">
        <f t="shared" si="40"/>
        <v>5.7270000000000003</v>
      </c>
      <c r="K1059" s="65">
        <f t="shared" si="41"/>
        <v>0.17600000000000016</v>
      </c>
      <c r="L1059" s="65">
        <v>11.278</v>
      </c>
      <c r="M1059" s="65">
        <f t="shared" si="42"/>
        <v>63.841106579180703</v>
      </c>
    </row>
    <row r="1060" spans="1:13" x14ac:dyDescent="0.45">
      <c r="A1060" s="47" t="s">
        <v>717</v>
      </c>
      <c r="B1060" s="47">
        <v>2017</v>
      </c>
      <c r="C1060" s="49">
        <v>43051</v>
      </c>
      <c r="D1060" s="47" t="s">
        <v>72</v>
      </c>
      <c r="E1060" s="47" t="s">
        <v>43</v>
      </c>
      <c r="F1060" s="47" t="s">
        <v>44</v>
      </c>
      <c r="G1060" s="13">
        <f>(C1060-VLOOKUP(E1060,Riders!$A$2:$C$2000,2,FALSE))/365</f>
        <v>24.980821917808218</v>
      </c>
      <c r="H1060" s="47">
        <v>18</v>
      </c>
      <c r="I1060" s="47">
        <v>5.5720000000000001</v>
      </c>
      <c r="J1060" s="65">
        <f t="shared" si="40"/>
        <v>5.7169999999999996</v>
      </c>
      <c r="K1060" s="65">
        <f t="shared" si="41"/>
        <v>0.14499999999999957</v>
      </c>
      <c r="L1060" s="65">
        <v>11.289</v>
      </c>
      <c r="M1060" s="65">
        <f t="shared" si="42"/>
        <v>63.778899813978214</v>
      </c>
    </row>
    <row r="1061" spans="1:13" x14ac:dyDescent="0.45">
      <c r="A1061" s="47" t="s">
        <v>717</v>
      </c>
      <c r="B1061" s="47">
        <v>2017</v>
      </c>
      <c r="C1061" s="49">
        <v>43051</v>
      </c>
      <c r="D1061" s="47" t="s">
        <v>72</v>
      </c>
      <c r="E1061" s="47" t="s">
        <v>704</v>
      </c>
      <c r="F1061" s="47" t="s">
        <v>40</v>
      </c>
      <c r="G1061" s="13">
        <f>(C1061-VLOOKUP(E1061,Riders!$A$2:$C$2000,2,FALSE))/365</f>
        <v>26.849315068493151</v>
      </c>
      <c r="H1061" s="47">
        <v>19</v>
      </c>
      <c r="I1061" s="47">
        <v>5.5880000000000001</v>
      </c>
      <c r="J1061" s="65">
        <f t="shared" si="40"/>
        <v>5.7109999999999994</v>
      </c>
      <c r="K1061" s="65">
        <f t="shared" si="41"/>
        <v>0.12299999999999933</v>
      </c>
      <c r="L1061" s="65">
        <v>11.298999999999999</v>
      </c>
      <c r="M1061" s="65">
        <f t="shared" si="42"/>
        <v>63.722453314452608</v>
      </c>
    </row>
    <row r="1062" spans="1:13" x14ac:dyDescent="0.45">
      <c r="A1062" s="47" t="s">
        <v>717</v>
      </c>
      <c r="B1062" s="47">
        <v>2017</v>
      </c>
      <c r="C1062" s="49">
        <v>43051</v>
      </c>
      <c r="D1062" s="47" t="s">
        <v>72</v>
      </c>
      <c r="E1062" s="47" t="s">
        <v>694</v>
      </c>
      <c r="F1062" s="47" t="s">
        <v>29</v>
      </c>
      <c r="G1062" s="13">
        <f>(C1062-VLOOKUP(E1062,Riders!$A$2:$C$2000,2,FALSE))/365</f>
        <v>19.739726027397261</v>
      </c>
      <c r="H1062" s="47">
        <v>20</v>
      </c>
      <c r="I1062" s="47">
        <v>5.5780000000000003</v>
      </c>
      <c r="J1062" s="65">
        <f t="shared" si="40"/>
        <v>5.7299999999999995</v>
      </c>
      <c r="K1062" s="65">
        <f t="shared" si="41"/>
        <v>0.15199999999999925</v>
      </c>
      <c r="L1062" s="65">
        <v>11.308</v>
      </c>
      <c r="M1062" s="65">
        <f t="shared" si="42"/>
        <v>63.671736823487798</v>
      </c>
    </row>
    <row r="1063" spans="1:13" x14ac:dyDescent="0.45">
      <c r="A1063" s="47" t="s">
        <v>717</v>
      </c>
      <c r="B1063" s="47">
        <v>2017</v>
      </c>
      <c r="C1063" s="49">
        <v>43051</v>
      </c>
      <c r="D1063" s="47" t="s">
        <v>72</v>
      </c>
      <c r="E1063" s="47" t="s">
        <v>690</v>
      </c>
      <c r="F1063" s="47" t="s">
        <v>17</v>
      </c>
      <c r="G1063" s="13">
        <f>(C1063-VLOOKUP(E1063,Riders!$A$2:$C$2000,2,FALSE))/365</f>
        <v>29.635616438356163</v>
      </c>
      <c r="H1063" s="47">
        <v>21</v>
      </c>
      <c r="I1063" s="47">
        <v>5.5709999999999997</v>
      </c>
      <c r="J1063" s="65">
        <f t="shared" si="40"/>
        <v>5.7590000000000003</v>
      </c>
      <c r="K1063" s="65">
        <f t="shared" si="41"/>
        <v>0.18800000000000061</v>
      </c>
      <c r="L1063" s="65">
        <v>11.33</v>
      </c>
      <c r="M1063" s="65">
        <f t="shared" si="42"/>
        <v>63.548102383053838</v>
      </c>
    </row>
    <row r="1064" spans="1:13" x14ac:dyDescent="0.45">
      <c r="A1064" s="47" t="s">
        <v>717</v>
      </c>
      <c r="B1064" s="47">
        <v>2017</v>
      </c>
      <c r="C1064" s="49">
        <v>43051</v>
      </c>
      <c r="D1064" s="47" t="s">
        <v>72</v>
      </c>
      <c r="E1064" s="47" t="s">
        <v>183</v>
      </c>
      <c r="F1064" s="47" t="s">
        <v>47</v>
      </c>
      <c r="G1064" s="13">
        <f>(C1064-VLOOKUP(E1064,Riders!$A$2:$C$2000,2,FALSE))/365</f>
        <v>20.767123287671232</v>
      </c>
      <c r="H1064" s="47">
        <v>22</v>
      </c>
      <c r="I1064" s="47">
        <v>5.6159999999999997</v>
      </c>
      <c r="J1064" s="65">
        <f t="shared" si="40"/>
        <v>5.7590000000000003</v>
      </c>
      <c r="K1064" s="65">
        <f t="shared" si="41"/>
        <v>0.14300000000000068</v>
      </c>
      <c r="L1064" s="65">
        <v>11.375</v>
      </c>
      <c r="M1064" s="65">
        <f t="shared" si="42"/>
        <v>63.296703296703299</v>
      </c>
    </row>
    <row r="1065" spans="1:13" x14ac:dyDescent="0.45">
      <c r="A1065" s="47" t="s">
        <v>717</v>
      </c>
      <c r="B1065" s="47">
        <v>2017</v>
      </c>
      <c r="C1065" s="49">
        <v>43051</v>
      </c>
      <c r="D1065" s="47" t="s">
        <v>72</v>
      </c>
      <c r="E1065" s="47" t="s">
        <v>137</v>
      </c>
      <c r="F1065" s="47" t="s">
        <v>29</v>
      </c>
      <c r="G1065" s="13">
        <f>(C1065-VLOOKUP(E1065,Riders!$A$2:$C$2000,2,FALSE))/365</f>
        <v>20.484931506849314</v>
      </c>
      <c r="H1065" s="47">
        <v>23</v>
      </c>
      <c r="I1065" s="47">
        <v>5.6150000000000002</v>
      </c>
      <c r="J1065" s="65">
        <f t="shared" si="40"/>
        <v>5.77</v>
      </c>
      <c r="K1065" s="65">
        <f t="shared" si="41"/>
        <v>0.15499999999999936</v>
      </c>
      <c r="L1065" s="65">
        <v>11.385</v>
      </c>
      <c r="M1065" s="65">
        <f t="shared" si="42"/>
        <v>63.241106719367593</v>
      </c>
    </row>
    <row r="1066" spans="1:13" x14ac:dyDescent="0.45">
      <c r="A1066" s="47" t="s">
        <v>717</v>
      </c>
      <c r="B1066" s="47">
        <v>2017</v>
      </c>
      <c r="C1066" s="49">
        <v>43051</v>
      </c>
      <c r="D1066" s="47" t="s">
        <v>72</v>
      </c>
      <c r="E1066" s="47" t="s">
        <v>98</v>
      </c>
      <c r="F1066" s="47" t="s">
        <v>67</v>
      </c>
      <c r="G1066" s="13">
        <f>(C1066-VLOOKUP(E1066,Riders!$A$2:$C$2000,2,FALSE))/365</f>
        <v>26.284931506849315</v>
      </c>
      <c r="H1066" s="47">
        <v>24</v>
      </c>
      <c r="I1066" s="47">
        <v>5.6459999999999999</v>
      </c>
      <c r="J1066" s="65">
        <f t="shared" si="40"/>
        <v>5.8039999999999994</v>
      </c>
      <c r="K1066" s="65">
        <f t="shared" si="41"/>
        <v>0.15799999999999947</v>
      </c>
      <c r="L1066" s="65">
        <v>11.45</v>
      </c>
      <c r="M1066" s="65">
        <f t="shared" si="42"/>
        <v>62.882096069869</v>
      </c>
    </row>
    <row r="1067" spans="1:13" x14ac:dyDescent="0.45">
      <c r="A1067" s="47" t="s">
        <v>717</v>
      </c>
      <c r="B1067" s="47">
        <v>2017</v>
      </c>
      <c r="C1067" s="49">
        <v>43051</v>
      </c>
      <c r="D1067" s="47" t="s">
        <v>72</v>
      </c>
      <c r="E1067" s="47" t="s">
        <v>39</v>
      </c>
      <c r="F1067" s="47" t="s">
        <v>40</v>
      </c>
      <c r="G1067" s="13">
        <f>(C1067-VLOOKUP(E1067,Riders!$A$2:$C$2000,2,FALSE))/365</f>
        <v>23.254794520547946</v>
      </c>
      <c r="H1067" s="47">
        <v>25</v>
      </c>
      <c r="I1067" s="47">
        <v>5.6509999999999998</v>
      </c>
      <c r="J1067" s="65">
        <f t="shared" si="40"/>
        <v>5.8079999999999998</v>
      </c>
      <c r="K1067" s="65">
        <f t="shared" si="41"/>
        <v>0.15700000000000003</v>
      </c>
      <c r="L1067" s="65">
        <v>11.459</v>
      </c>
      <c r="M1067" s="65">
        <f t="shared" si="42"/>
        <v>62.832707915175845</v>
      </c>
    </row>
    <row r="1068" spans="1:13" x14ac:dyDescent="0.45">
      <c r="A1068" s="47" t="s">
        <v>717</v>
      </c>
      <c r="B1068" s="47">
        <v>2017</v>
      </c>
      <c r="C1068" s="49">
        <v>43051</v>
      </c>
      <c r="D1068" s="47" t="s">
        <v>72</v>
      </c>
      <c r="E1068" s="47" t="s">
        <v>60</v>
      </c>
      <c r="F1068" s="47" t="s">
        <v>61</v>
      </c>
      <c r="G1068" s="13">
        <f>(C1068-VLOOKUP(E1068,Riders!$A$2:$C$2000,2,FALSE))/365</f>
        <v>29.323287671232876</v>
      </c>
      <c r="H1068" s="47">
        <v>26</v>
      </c>
      <c r="I1068" s="47">
        <v>5.633</v>
      </c>
      <c r="J1068" s="65">
        <f t="shared" si="40"/>
        <v>5.8549999999999995</v>
      </c>
      <c r="K1068" s="65">
        <f t="shared" si="41"/>
        <v>0.22199999999999953</v>
      </c>
      <c r="L1068" s="65">
        <v>11.488</v>
      </c>
      <c r="M1068" s="65">
        <f t="shared" si="42"/>
        <v>62.674094707520894</v>
      </c>
    </row>
    <row r="1069" spans="1:13" x14ac:dyDescent="0.45">
      <c r="A1069" s="47" t="s">
        <v>717</v>
      </c>
      <c r="B1069" s="47">
        <v>2017</v>
      </c>
      <c r="C1069" s="49">
        <v>43051</v>
      </c>
      <c r="D1069" s="47" t="s">
        <v>72</v>
      </c>
      <c r="E1069" s="47" t="s">
        <v>146</v>
      </c>
      <c r="F1069" s="47" t="s">
        <v>56</v>
      </c>
      <c r="G1069" s="13">
        <f>(C1069-VLOOKUP(E1069,Riders!$A$2:$C$2000,2,FALSE))/365</f>
        <v>27.610958904109587</v>
      </c>
      <c r="H1069" s="47">
        <v>27</v>
      </c>
      <c r="I1069" s="47">
        <v>5.6760000000000002</v>
      </c>
      <c r="J1069" s="65">
        <f t="shared" si="40"/>
        <v>5.8710000000000004</v>
      </c>
      <c r="K1069" s="65">
        <f t="shared" si="41"/>
        <v>0.19500000000000028</v>
      </c>
      <c r="L1069" s="65">
        <v>11.547000000000001</v>
      </c>
      <c r="M1069" s="65">
        <f t="shared" si="42"/>
        <v>62.353858144972719</v>
      </c>
    </row>
    <row r="1070" spans="1:13" x14ac:dyDescent="0.45">
      <c r="A1070" s="47" t="s">
        <v>717</v>
      </c>
      <c r="B1070" s="47">
        <v>2017</v>
      </c>
      <c r="C1070" s="49">
        <v>43051</v>
      </c>
      <c r="D1070" s="47" t="s">
        <v>72</v>
      </c>
      <c r="E1070" s="47" t="s">
        <v>100</v>
      </c>
      <c r="F1070" s="47" t="s">
        <v>47</v>
      </c>
      <c r="G1070" s="13">
        <f>(C1070-VLOOKUP(E1070,Riders!$A$2:$C$2000,2,FALSE))/365</f>
        <v>23.747945205479454</v>
      </c>
      <c r="H1070" s="47">
        <v>28</v>
      </c>
      <c r="I1070" s="47">
        <v>5.69</v>
      </c>
      <c r="J1070" s="65">
        <f t="shared" si="40"/>
        <v>5.8639999999999999</v>
      </c>
      <c r="K1070" s="65">
        <f t="shared" si="41"/>
        <v>0.17399999999999949</v>
      </c>
      <c r="L1070" s="65">
        <v>11.554</v>
      </c>
      <c r="M1070" s="65">
        <f t="shared" si="42"/>
        <v>62.316081010905314</v>
      </c>
    </row>
    <row r="1071" spans="1:13" x14ac:dyDescent="0.45">
      <c r="A1071" s="47" t="s">
        <v>717</v>
      </c>
      <c r="B1071" s="47">
        <v>2017</v>
      </c>
      <c r="C1071" s="49">
        <v>43051</v>
      </c>
      <c r="D1071" s="47" t="s">
        <v>72</v>
      </c>
      <c r="E1071" s="47" t="s">
        <v>54</v>
      </c>
      <c r="F1071" s="47" t="s">
        <v>44</v>
      </c>
      <c r="G1071" s="13">
        <f>(C1071-VLOOKUP(E1071,Riders!$A$2:$C$2000,2,FALSE))/365</f>
        <v>20.386301369863013</v>
      </c>
      <c r="H1071" s="47">
        <v>29</v>
      </c>
      <c r="I1071" s="47">
        <v>5.7089999999999996</v>
      </c>
      <c r="J1071" s="65">
        <f t="shared" si="40"/>
        <v>5.886000000000001</v>
      </c>
      <c r="K1071" s="65">
        <f t="shared" si="41"/>
        <v>0.17700000000000138</v>
      </c>
      <c r="L1071" s="65">
        <v>11.595000000000001</v>
      </c>
      <c r="M1071" s="65">
        <f t="shared" si="42"/>
        <v>62.095730918499349</v>
      </c>
    </row>
    <row r="1072" spans="1:13" x14ac:dyDescent="0.45">
      <c r="A1072" s="47" t="s">
        <v>717</v>
      </c>
      <c r="B1072" s="47">
        <v>2017</v>
      </c>
      <c r="C1072" s="49">
        <v>43051</v>
      </c>
      <c r="D1072" s="47" t="s">
        <v>72</v>
      </c>
      <c r="E1072" s="47" t="s">
        <v>185</v>
      </c>
      <c r="F1072" s="47" t="s">
        <v>186</v>
      </c>
      <c r="G1072" s="13">
        <f>(C1072-VLOOKUP(E1072,Riders!$A$2:$C$2000,2,FALSE))/365</f>
        <v>22.747945205479454</v>
      </c>
      <c r="H1072" s="47">
        <v>30</v>
      </c>
      <c r="I1072" s="47">
        <v>5.8019999999999996</v>
      </c>
      <c r="J1072" s="65">
        <f t="shared" ref="J1072:J1103" si="43">IF(I1072="","",L1072-I1072)</f>
        <v>5.9580000000000002</v>
      </c>
      <c r="K1072" s="65">
        <f t="shared" ref="K1072:K1103" si="44">IF(J1072="","",J1072-I1072)</f>
        <v>0.15600000000000058</v>
      </c>
      <c r="L1072" s="65">
        <v>11.76</v>
      </c>
      <c r="M1072" s="65">
        <f t="shared" ref="M1072:M1103" si="45">IF(L1072="","",3.6*200/L1072)</f>
        <v>61.224489795918366</v>
      </c>
    </row>
    <row r="1073" spans="1:13" x14ac:dyDescent="0.45">
      <c r="A1073" s="47" t="s">
        <v>717</v>
      </c>
      <c r="B1073" s="47">
        <v>2017</v>
      </c>
      <c r="C1073" s="49">
        <v>43051</v>
      </c>
      <c r="D1073" s="47" t="s">
        <v>72</v>
      </c>
      <c r="E1073" s="47" t="s">
        <v>699</v>
      </c>
      <c r="F1073" s="47" t="s">
        <v>130</v>
      </c>
      <c r="G1073" s="13">
        <f>(C1073-VLOOKUP(E1073,Riders!$A$2:$C$2000,2,FALSE))/365</f>
        <v>21.336986301369862</v>
      </c>
      <c r="H1073" s="47">
        <v>31</v>
      </c>
      <c r="I1073" s="47">
        <v>5.7889999999999997</v>
      </c>
      <c r="J1073" s="65">
        <f t="shared" si="43"/>
        <v>6.0180000000000007</v>
      </c>
      <c r="K1073" s="65">
        <f t="shared" si="44"/>
        <v>0.22900000000000098</v>
      </c>
      <c r="L1073" s="65">
        <v>11.807</v>
      </c>
      <c r="M1073" s="65">
        <f t="shared" si="45"/>
        <v>60.980774117049208</v>
      </c>
    </row>
    <row r="1074" spans="1:13" x14ac:dyDescent="0.45">
      <c r="A1074" s="47" t="s">
        <v>717</v>
      </c>
      <c r="B1074" s="47">
        <v>2017</v>
      </c>
      <c r="C1074" s="49">
        <v>43051</v>
      </c>
      <c r="D1074" s="47" t="s">
        <v>72</v>
      </c>
      <c r="E1074" s="47" t="s">
        <v>180</v>
      </c>
      <c r="F1074" s="47" t="s">
        <v>65</v>
      </c>
      <c r="G1074" s="13">
        <f>(C1074-VLOOKUP(E1074,Riders!$A$2:$C$2000,2,FALSE))/365</f>
        <v>20.257534246575343</v>
      </c>
      <c r="H1074" s="47">
        <v>32</v>
      </c>
      <c r="I1074" s="47">
        <v>5.85</v>
      </c>
      <c r="J1074" s="65">
        <f t="shared" si="43"/>
        <v>6.0519999999999996</v>
      </c>
      <c r="K1074" s="65">
        <f t="shared" si="44"/>
        <v>0.20199999999999996</v>
      </c>
      <c r="L1074" s="65">
        <v>11.901999999999999</v>
      </c>
      <c r="M1074" s="65">
        <f t="shared" si="45"/>
        <v>60.494034616030923</v>
      </c>
    </row>
    <row r="1075" spans="1:13" x14ac:dyDescent="0.45">
      <c r="A1075" s="47" t="s">
        <v>717</v>
      </c>
      <c r="B1075" s="47">
        <v>2017</v>
      </c>
      <c r="C1075" s="49">
        <v>43051</v>
      </c>
      <c r="D1075" s="47" t="s">
        <v>72</v>
      </c>
      <c r="E1075" t="s">
        <v>168</v>
      </c>
      <c r="F1075" s="47" t="s">
        <v>65</v>
      </c>
      <c r="G1075" s="13">
        <f>(C1075-VLOOKUP(E1075,Riders!$A$2:$C$2000,2,FALSE))/365</f>
        <v>19.452054794520549</v>
      </c>
      <c r="H1075" s="47">
        <v>33</v>
      </c>
      <c r="I1075" s="47">
        <v>5.8529999999999998</v>
      </c>
      <c r="J1075" s="65">
        <f t="shared" si="43"/>
        <v>6.0540000000000003</v>
      </c>
      <c r="K1075" s="65">
        <f t="shared" si="44"/>
        <v>0.20100000000000051</v>
      </c>
      <c r="L1075" s="65">
        <v>11.907</v>
      </c>
      <c r="M1075" s="65">
        <f t="shared" si="45"/>
        <v>60.468631897203323</v>
      </c>
    </row>
    <row r="1076" spans="1:13" x14ac:dyDescent="0.45">
      <c r="A1076" s="47" t="s">
        <v>173</v>
      </c>
      <c r="B1076" s="47">
        <v>2017</v>
      </c>
      <c r="C1076" s="49">
        <v>43042</v>
      </c>
      <c r="D1076" s="47" t="s">
        <v>72</v>
      </c>
      <c r="E1076" s="47" t="s">
        <v>703</v>
      </c>
      <c r="F1076" s="47" t="s">
        <v>15</v>
      </c>
      <c r="G1076" s="13">
        <f>(C1076-VLOOKUP(E1076,Riders!$A$2:$C$2000,2,FALSE))/365</f>
        <v>27</v>
      </c>
      <c r="H1076" s="47">
        <v>1</v>
      </c>
      <c r="I1076" s="47">
        <v>5.2450000000000001</v>
      </c>
      <c r="J1076" s="65">
        <f t="shared" si="43"/>
        <v>5.3570000000000002</v>
      </c>
      <c r="K1076" s="65">
        <f t="shared" si="44"/>
        <v>0.1120000000000001</v>
      </c>
      <c r="L1076" s="65">
        <v>10.602</v>
      </c>
      <c r="M1076" s="65">
        <f t="shared" si="45"/>
        <v>67.911714770797957</v>
      </c>
    </row>
    <row r="1077" spans="1:13" x14ac:dyDescent="0.45">
      <c r="A1077" s="47" t="s">
        <v>173</v>
      </c>
      <c r="B1077" s="47">
        <v>2017</v>
      </c>
      <c r="C1077" s="49">
        <v>43042</v>
      </c>
      <c r="D1077" s="47" t="s">
        <v>72</v>
      </c>
      <c r="E1077" s="47" t="s">
        <v>132</v>
      </c>
      <c r="F1077" s="47" t="s">
        <v>36</v>
      </c>
      <c r="G1077" s="13">
        <f>(C1077-VLOOKUP(E1077,Riders!$A$2:$C$2000,2,FALSE))/365</f>
        <v>26.950684931506849</v>
      </c>
      <c r="H1077" s="47">
        <v>2</v>
      </c>
      <c r="I1077" s="47">
        <v>5.282</v>
      </c>
      <c r="J1077" s="65">
        <f t="shared" si="43"/>
        <v>5.35</v>
      </c>
      <c r="K1077" s="65">
        <f t="shared" si="44"/>
        <v>6.7999999999999616E-2</v>
      </c>
      <c r="L1077" s="65">
        <v>10.632</v>
      </c>
      <c r="M1077" s="65">
        <f t="shared" si="45"/>
        <v>67.720090293453723</v>
      </c>
    </row>
    <row r="1078" spans="1:13" x14ac:dyDescent="0.45">
      <c r="A1078" s="47" t="s">
        <v>173</v>
      </c>
      <c r="B1078" s="47">
        <v>2017</v>
      </c>
      <c r="C1078" s="49">
        <v>43042</v>
      </c>
      <c r="D1078" s="47" t="s">
        <v>72</v>
      </c>
      <c r="E1078" s="47" t="s">
        <v>16</v>
      </c>
      <c r="F1078" s="47" t="s">
        <v>17</v>
      </c>
      <c r="G1078" s="13">
        <f>(C1078-VLOOKUP(E1078,Riders!$A$2:$C$2000,2,FALSE))/365</f>
        <v>18.534246575342465</v>
      </c>
      <c r="H1078" s="47">
        <v>3</v>
      </c>
      <c r="I1078" s="47">
        <v>5.3259999999999996</v>
      </c>
      <c r="J1078" s="65">
        <f t="shared" si="43"/>
        <v>5.4130000000000011</v>
      </c>
      <c r="K1078" s="65">
        <f t="shared" si="44"/>
        <v>8.7000000000001521E-2</v>
      </c>
      <c r="L1078" s="65">
        <v>10.739000000000001</v>
      </c>
      <c r="M1078" s="65">
        <f t="shared" si="45"/>
        <v>67.045348728931927</v>
      </c>
    </row>
    <row r="1079" spans="1:13" x14ac:dyDescent="0.45">
      <c r="A1079" s="47" t="s">
        <v>173</v>
      </c>
      <c r="B1079" s="47">
        <v>2017</v>
      </c>
      <c r="C1079" s="49">
        <v>43042</v>
      </c>
      <c r="D1079" s="47" t="s">
        <v>72</v>
      </c>
      <c r="E1079" s="47" t="s">
        <v>109</v>
      </c>
      <c r="F1079" s="47" t="s">
        <v>118</v>
      </c>
      <c r="G1079" s="13">
        <f>(C1079-VLOOKUP(E1079,Riders!$A$2:$C$2000,2,FALSE))/365</f>
        <v>24.758904109589039</v>
      </c>
      <c r="H1079" s="47">
        <v>4</v>
      </c>
      <c r="I1079" s="47">
        <v>5.3330000000000002</v>
      </c>
      <c r="J1079" s="65">
        <f t="shared" si="43"/>
        <v>5.4369999999999994</v>
      </c>
      <c r="K1079" s="65">
        <f t="shared" si="44"/>
        <v>0.1039999999999992</v>
      </c>
      <c r="L1079" s="65">
        <v>10.77</v>
      </c>
      <c r="M1079" s="65">
        <f t="shared" si="45"/>
        <v>66.852367688022284</v>
      </c>
    </row>
    <row r="1080" spans="1:13" x14ac:dyDescent="0.45">
      <c r="A1080" s="47" t="s">
        <v>173</v>
      </c>
      <c r="B1080" s="47">
        <v>2017</v>
      </c>
      <c r="C1080" s="49">
        <v>43042</v>
      </c>
      <c r="D1080" s="47" t="s">
        <v>72</v>
      </c>
      <c r="E1080" s="47" t="s">
        <v>22</v>
      </c>
      <c r="F1080" s="47" t="s">
        <v>15</v>
      </c>
      <c r="G1080" s="13">
        <f>(C1080-VLOOKUP(E1080,Riders!$A$2:$C$2000,2,FALSE))/365</f>
        <v>19.816438356164383</v>
      </c>
      <c r="H1080" s="47">
        <v>5</v>
      </c>
      <c r="I1080" s="47">
        <v>5.3550000000000004</v>
      </c>
      <c r="J1080" s="65">
        <f t="shared" si="43"/>
        <v>5.4640000000000004</v>
      </c>
      <c r="K1080" s="65">
        <f t="shared" si="44"/>
        <v>0.10899999999999999</v>
      </c>
      <c r="L1080" s="65">
        <v>10.819000000000001</v>
      </c>
      <c r="M1080" s="65">
        <f t="shared" si="45"/>
        <v>66.549588686569919</v>
      </c>
    </row>
    <row r="1081" spans="1:13" x14ac:dyDescent="0.45">
      <c r="A1081" s="47" t="s">
        <v>173</v>
      </c>
      <c r="B1081" s="47">
        <v>2017</v>
      </c>
      <c r="C1081" s="49">
        <v>43042</v>
      </c>
      <c r="D1081" s="47" t="s">
        <v>72</v>
      </c>
      <c r="E1081" s="47" t="s">
        <v>20</v>
      </c>
      <c r="F1081" s="47" t="s">
        <v>21</v>
      </c>
      <c r="G1081" s="13">
        <f>(C1081-VLOOKUP(E1081,Riders!$A$2:$C$2000,2,FALSE))/365</f>
        <v>22.243835616438357</v>
      </c>
      <c r="H1081" s="47">
        <v>6</v>
      </c>
      <c r="I1081" s="47">
        <v>5.423</v>
      </c>
      <c r="J1081" s="65">
        <f t="shared" si="43"/>
        <v>5.5570000000000004</v>
      </c>
      <c r="K1081" s="65">
        <f t="shared" si="44"/>
        <v>0.13400000000000034</v>
      </c>
      <c r="L1081" s="65">
        <v>10.98</v>
      </c>
      <c r="M1081" s="65">
        <f t="shared" si="45"/>
        <v>65.573770491803273</v>
      </c>
    </row>
    <row r="1082" spans="1:13" x14ac:dyDescent="0.45">
      <c r="A1082" s="47" t="s">
        <v>173</v>
      </c>
      <c r="B1082" s="47">
        <v>2017</v>
      </c>
      <c r="C1082" s="49">
        <v>43042</v>
      </c>
      <c r="D1082" s="47" t="s">
        <v>72</v>
      </c>
      <c r="E1082" s="47" t="s">
        <v>34</v>
      </c>
      <c r="F1082" s="47" t="s">
        <v>3809</v>
      </c>
      <c r="G1082" s="13">
        <f>(C1082-VLOOKUP(E1082,Riders!$A$2:$C$2000,2,FALSE))/365</f>
        <v>30.254794520547946</v>
      </c>
      <c r="H1082" s="47">
        <v>7</v>
      </c>
      <c r="I1082" s="47">
        <v>5.4379999999999997</v>
      </c>
      <c r="J1082" s="65">
        <f t="shared" si="43"/>
        <v>5.6049999999999995</v>
      </c>
      <c r="K1082" s="65">
        <f t="shared" si="44"/>
        <v>0.16699999999999982</v>
      </c>
      <c r="L1082" s="65">
        <v>11.042999999999999</v>
      </c>
      <c r="M1082" s="65">
        <f t="shared" si="45"/>
        <v>65.199674001630001</v>
      </c>
    </row>
    <row r="1083" spans="1:13" x14ac:dyDescent="0.45">
      <c r="A1083" s="47" t="s">
        <v>173</v>
      </c>
      <c r="B1083" s="47">
        <v>2017</v>
      </c>
      <c r="C1083" s="49">
        <v>43042</v>
      </c>
      <c r="D1083" s="47" t="s">
        <v>72</v>
      </c>
      <c r="E1083" s="47" t="s">
        <v>119</v>
      </c>
      <c r="F1083" s="47" t="s">
        <v>120</v>
      </c>
      <c r="G1083" s="13" t="e">
        <f>(C1083-VLOOKUP(E1083,Riders!$A$2:$C$2000,2,FALSE))/365</f>
        <v>#N/A</v>
      </c>
      <c r="H1083" s="47">
        <v>8</v>
      </c>
      <c r="I1083" s="47">
        <v>5.4450000000000003</v>
      </c>
      <c r="J1083" s="65">
        <f t="shared" si="43"/>
        <v>5.6069999999999993</v>
      </c>
      <c r="K1083" s="65">
        <f t="shared" si="44"/>
        <v>0.16199999999999903</v>
      </c>
      <c r="L1083" s="65">
        <v>11.052</v>
      </c>
      <c r="M1083" s="65">
        <f t="shared" si="45"/>
        <v>65.146579804560261</v>
      </c>
    </row>
    <row r="1084" spans="1:13" x14ac:dyDescent="0.45">
      <c r="A1084" s="47" t="s">
        <v>173</v>
      </c>
      <c r="B1084" s="47">
        <v>2017</v>
      </c>
      <c r="C1084" s="49">
        <v>43042</v>
      </c>
      <c r="D1084" s="47" t="s">
        <v>72</v>
      </c>
      <c r="E1084" s="47" t="s">
        <v>121</v>
      </c>
      <c r="F1084" s="47" t="s">
        <v>120</v>
      </c>
      <c r="G1084" s="13">
        <f>(C1084-VLOOKUP(E1084,Riders!$A$2:$C$2000,2,FALSE))/365</f>
        <v>21.665753424657535</v>
      </c>
      <c r="H1084" s="47">
        <v>9</v>
      </c>
      <c r="I1084" s="47">
        <v>5.423</v>
      </c>
      <c r="J1084" s="65">
        <f t="shared" si="43"/>
        <v>5.6400000000000006</v>
      </c>
      <c r="K1084" s="65">
        <f t="shared" si="44"/>
        <v>0.21700000000000053</v>
      </c>
      <c r="L1084" s="65">
        <v>11.063000000000001</v>
      </c>
      <c r="M1084" s="65">
        <f t="shared" si="45"/>
        <v>65.081804212238993</v>
      </c>
    </row>
    <row r="1085" spans="1:13" x14ac:dyDescent="0.45">
      <c r="A1085" s="47" t="s">
        <v>173</v>
      </c>
      <c r="B1085" s="47">
        <v>2017</v>
      </c>
      <c r="C1085" s="49">
        <v>43042</v>
      </c>
      <c r="D1085" s="47" t="s">
        <v>72</v>
      </c>
      <c r="E1085" s="47" t="s">
        <v>133</v>
      </c>
      <c r="F1085" s="47" t="s">
        <v>25</v>
      </c>
      <c r="G1085" s="13">
        <f>(C1085-VLOOKUP(E1085,Riders!$A$2:$C$2000,2,FALSE))/365</f>
        <v>24.775342465753425</v>
      </c>
      <c r="H1085" s="47">
        <v>10</v>
      </c>
      <c r="I1085" s="47">
        <v>5.4779999999999998</v>
      </c>
      <c r="J1085" s="65">
        <f t="shared" si="43"/>
        <v>5.588000000000001</v>
      </c>
      <c r="K1085" s="65">
        <f t="shared" si="44"/>
        <v>0.11000000000000121</v>
      </c>
      <c r="L1085" s="65">
        <v>11.066000000000001</v>
      </c>
      <c r="M1085" s="65">
        <f t="shared" si="45"/>
        <v>65.064160491595871</v>
      </c>
    </row>
    <row r="1086" spans="1:13" x14ac:dyDescent="0.45">
      <c r="A1086" s="47" t="s">
        <v>173</v>
      </c>
      <c r="B1086" s="47">
        <v>2017</v>
      </c>
      <c r="C1086" s="49">
        <v>43042</v>
      </c>
      <c r="D1086" s="47" t="s">
        <v>72</v>
      </c>
      <c r="E1086" s="47" t="s">
        <v>75</v>
      </c>
      <c r="F1086" s="47" t="s">
        <v>178</v>
      </c>
      <c r="G1086" s="13">
        <f>(C1086-VLOOKUP(E1086,Riders!$A$2:$C$2000,2,FALSE))/365</f>
        <v>18.652054794520549</v>
      </c>
      <c r="H1086" s="47">
        <v>11</v>
      </c>
      <c r="I1086" s="47">
        <v>5.4720000000000004</v>
      </c>
      <c r="J1086" s="65">
        <f t="shared" si="43"/>
        <v>5.605999999999999</v>
      </c>
      <c r="K1086" s="65">
        <f t="shared" si="44"/>
        <v>0.13399999999999856</v>
      </c>
      <c r="L1086" s="65">
        <v>11.077999999999999</v>
      </c>
      <c r="M1086" s="65">
        <f t="shared" si="45"/>
        <v>64.993681169886258</v>
      </c>
    </row>
    <row r="1087" spans="1:13" x14ac:dyDescent="0.45">
      <c r="A1087" s="47" t="s">
        <v>173</v>
      </c>
      <c r="B1087" s="47">
        <v>2017</v>
      </c>
      <c r="C1087" s="49">
        <v>43042</v>
      </c>
      <c r="D1087" s="47" t="s">
        <v>72</v>
      </c>
      <c r="E1087" s="47" t="s">
        <v>77</v>
      </c>
      <c r="F1087" s="47" t="s">
        <v>19</v>
      </c>
      <c r="G1087" s="13">
        <f>(C1087-VLOOKUP(E1087,Riders!$A$2:$C$2000,2,FALSE))/365</f>
        <v>26.482191780821918</v>
      </c>
      <c r="H1087" s="47">
        <v>12</v>
      </c>
      <c r="I1087" s="47">
        <v>5.4420000000000002</v>
      </c>
      <c r="J1087" s="65">
        <f t="shared" si="43"/>
        <v>5.6449999999999996</v>
      </c>
      <c r="K1087" s="65">
        <f t="shared" si="44"/>
        <v>0.2029999999999994</v>
      </c>
      <c r="L1087" s="65">
        <v>11.087</v>
      </c>
      <c r="M1087" s="65">
        <f t="shared" si="45"/>
        <v>64.940921800306668</v>
      </c>
    </row>
    <row r="1088" spans="1:13" x14ac:dyDescent="0.45">
      <c r="A1088" s="47" t="s">
        <v>173</v>
      </c>
      <c r="B1088" s="47">
        <v>2017</v>
      </c>
      <c r="C1088" s="49">
        <v>43042</v>
      </c>
      <c r="D1088" s="47" t="s">
        <v>72</v>
      </c>
      <c r="E1088" s="47" t="s">
        <v>111</v>
      </c>
      <c r="F1088" s="47" t="s">
        <v>118</v>
      </c>
      <c r="G1088" s="13">
        <f>(C1088-VLOOKUP(E1088,Riders!$A$2:$C$2000,2,FALSE))/365</f>
        <v>23.038356164383561</v>
      </c>
      <c r="H1088" s="47">
        <v>13</v>
      </c>
      <c r="I1088" s="47">
        <v>5.4539999999999997</v>
      </c>
      <c r="J1088" s="65">
        <f t="shared" si="43"/>
        <v>5.6470000000000011</v>
      </c>
      <c r="K1088" s="65">
        <f t="shared" si="44"/>
        <v>0.19300000000000139</v>
      </c>
      <c r="L1088" s="65">
        <v>11.101000000000001</v>
      </c>
      <c r="M1088" s="65">
        <f t="shared" si="45"/>
        <v>64.859021709755879</v>
      </c>
    </row>
    <row r="1089" spans="1:13" x14ac:dyDescent="0.45">
      <c r="A1089" s="47" t="s">
        <v>173</v>
      </c>
      <c r="B1089" s="47">
        <v>2017</v>
      </c>
      <c r="C1089" s="49">
        <v>43042</v>
      </c>
      <c r="D1089" s="47" t="s">
        <v>72</v>
      </c>
      <c r="E1089" s="47" t="s">
        <v>30</v>
      </c>
      <c r="F1089" s="47" t="s">
        <v>31</v>
      </c>
      <c r="G1089" s="13">
        <f>(C1089-VLOOKUP(E1089,Riders!$A$2:$C$2000,2,FALSE))/365</f>
        <v>21.547945205479451</v>
      </c>
      <c r="H1089" s="47">
        <v>14</v>
      </c>
      <c r="I1089" s="47">
        <v>5.4390000000000001</v>
      </c>
      <c r="J1089" s="65">
        <f t="shared" si="43"/>
        <v>5.6639999999999997</v>
      </c>
      <c r="K1089" s="65">
        <f t="shared" si="44"/>
        <v>0.22499999999999964</v>
      </c>
      <c r="L1089" s="65">
        <v>11.103</v>
      </c>
      <c r="M1089" s="65">
        <f t="shared" si="45"/>
        <v>64.847338557146713</v>
      </c>
    </row>
    <row r="1090" spans="1:13" x14ac:dyDescent="0.45">
      <c r="A1090" s="47" t="s">
        <v>173</v>
      </c>
      <c r="B1090" s="47">
        <v>2017</v>
      </c>
      <c r="C1090" s="49">
        <v>43042</v>
      </c>
      <c r="D1090" s="47" t="s">
        <v>72</v>
      </c>
      <c r="E1090" s="47" t="s">
        <v>96</v>
      </c>
      <c r="F1090" s="47" t="s">
        <v>40</v>
      </c>
      <c r="G1090" s="13">
        <f>(C1090-VLOOKUP(E1090,Riders!$A$2:$C$2000,2,FALSE))/365</f>
        <v>23.80821917808219</v>
      </c>
      <c r="H1090" s="47">
        <v>15</v>
      </c>
      <c r="I1090" s="47">
        <v>5.5119999999999996</v>
      </c>
      <c r="J1090" s="65">
        <f t="shared" si="43"/>
        <v>5.6000000000000005</v>
      </c>
      <c r="K1090" s="65">
        <f t="shared" si="44"/>
        <v>8.8000000000000966E-2</v>
      </c>
      <c r="L1090" s="65">
        <v>11.112</v>
      </c>
      <c r="M1090" s="65">
        <f t="shared" si="45"/>
        <v>64.794816414686821</v>
      </c>
    </row>
    <row r="1091" spans="1:13" x14ac:dyDescent="0.45">
      <c r="A1091" s="47" t="s">
        <v>173</v>
      </c>
      <c r="B1091" s="47">
        <v>2017</v>
      </c>
      <c r="C1091" s="49">
        <v>43042</v>
      </c>
      <c r="D1091" s="47" t="s">
        <v>72</v>
      </c>
      <c r="E1091" s="47" t="s">
        <v>18</v>
      </c>
      <c r="F1091" s="47" t="s">
        <v>19</v>
      </c>
      <c r="G1091" s="13">
        <f>(C1091-VLOOKUP(E1091,Riders!$A$2:$C$2000,2,FALSE))/365</f>
        <v>19.446575342465753</v>
      </c>
      <c r="H1091" s="47">
        <v>16</v>
      </c>
      <c r="I1091" s="47">
        <v>5.5309999999999997</v>
      </c>
      <c r="J1091" s="65">
        <f t="shared" si="43"/>
        <v>5.6190000000000007</v>
      </c>
      <c r="K1091" s="65">
        <f t="shared" si="44"/>
        <v>8.8000000000000966E-2</v>
      </c>
      <c r="L1091" s="65">
        <v>11.15</v>
      </c>
      <c r="M1091" s="65">
        <f t="shared" si="45"/>
        <v>64.573991031390136</v>
      </c>
    </row>
    <row r="1092" spans="1:13" x14ac:dyDescent="0.45">
      <c r="A1092" s="47" t="s">
        <v>173</v>
      </c>
      <c r="B1092" s="47">
        <v>2017</v>
      </c>
      <c r="C1092" s="49">
        <v>43042</v>
      </c>
      <c r="D1092" s="47" t="s">
        <v>72</v>
      </c>
      <c r="E1092" s="47" t="s">
        <v>50</v>
      </c>
      <c r="F1092" s="47" t="s">
        <v>51</v>
      </c>
      <c r="G1092" s="13">
        <f>(C1092-VLOOKUP(E1092,Riders!$A$2:$C$2000,2,FALSE))/365</f>
        <v>21.076712328767123</v>
      </c>
      <c r="H1092" s="47">
        <v>17</v>
      </c>
      <c r="I1092" s="47">
        <v>5.5279999999999996</v>
      </c>
      <c r="J1092" s="65">
        <f t="shared" si="43"/>
        <v>5.6550000000000002</v>
      </c>
      <c r="K1092" s="65">
        <f t="shared" si="44"/>
        <v>0.12700000000000067</v>
      </c>
      <c r="L1092" s="65">
        <v>11.183</v>
      </c>
      <c r="M1092" s="65">
        <f t="shared" si="45"/>
        <v>64.383439148707865</v>
      </c>
    </row>
    <row r="1093" spans="1:13" x14ac:dyDescent="0.45">
      <c r="A1093" s="47" t="s">
        <v>173</v>
      </c>
      <c r="B1093" s="47">
        <v>2017</v>
      </c>
      <c r="C1093" s="49">
        <v>43042</v>
      </c>
      <c r="D1093" s="47" t="s">
        <v>72</v>
      </c>
      <c r="E1093" s="47" t="s">
        <v>177</v>
      </c>
      <c r="F1093" s="47" t="s">
        <v>178</v>
      </c>
      <c r="G1093" s="13">
        <f>(C1093-VLOOKUP(E1093,Riders!$A$2:$C$2000,2,FALSE))/365</f>
        <v>20.534246575342465</v>
      </c>
      <c r="H1093" s="47">
        <v>18</v>
      </c>
      <c r="I1093" s="47">
        <v>5.5289999999999999</v>
      </c>
      <c r="J1093" s="65">
        <f t="shared" si="43"/>
        <v>5.6690000000000005</v>
      </c>
      <c r="K1093" s="65">
        <f t="shared" si="44"/>
        <v>0.14000000000000057</v>
      </c>
      <c r="L1093" s="65">
        <v>11.198</v>
      </c>
      <c r="M1093" s="65">
        <f t="shared" si="45"/>
        <v>64.297195927844257</v>
      </c>
    </row>
    <row r="1094" spans="1:13" x14ac:dyDescent="0.45">
      <c r="A1094" s="47" t="s">
        <v>173</v>
      </c>
      <c r="B1094" s="47">
        <v>2017</v>
      </c>
      <c r="C1094" s="49">
        <v>43042</v>
      </c>
      <c r="D1094" s="47" t="s">
        <v>72</v>
      </c>
      <c r="E1094" s="47" t="s">
        <v>137</v>
      </c>
      <c r="F1094" s="47" t="s">
        <v>29</v>
      </c>
      <c r="G1094" s="13">
        <f>(C1094-VLOOKUP(E1094,Riders!$A$2:$C$2000,2,FALSE))/365</f>
        <v>20.460273972602739</v>
      </c>
      <c r="H1094" s="47">
        <v>19</v>
      </c>
      <c r="I1094" s="47">
        <v>5.532</v>
      </c>
      <c r="J1094" s="65">
        <f t="shared" si="43"/>
        <v>5.6809999999999992</v>
      </c>
      <c r="K1094" s="65">
        <f t="shared" si="44"/>
        <v>0.14899999999999913</v>
      </c>
      <c r="L1094" s="65">
        <v>11.212999999999999</v>
      </c>
      <c r="M1094" s="65">
        <f t="shared" si="45"/>
        <v>64.211183447783824</v>
      </c>
    </row>
    <row r="1095" spans="1:13" x14ac:dyDescent="0.45">
      <c r="A1095" s="47" t="s">
        <v>173</v>
      </c>
      <c r="B1095" s="47">
        <v>2017</v>
      </c>
      <c r="C1095" s="49">
        <v>43042</v>
      </c>
      <c r="D1095" s="47" t="s">
        <v>72</v>
      </c>
      <c r="E1095" s="47" t="s">
        <v>147</v>
      </c>
      <c r="F1095" s="47" t="s">
        <v>31</v>
      </c>
      <c r="G1095" s="13">
        <f>(C1095-VLOOKUP(E1095,Riders!$A$2:$C$2000,2,FALSE))/365</f>
        <v>29.32054794520548</v>
      </c>
      <c r="H1095" s="47">
        <v>20</v>
      </c>
      <c r="I1095" s="47">
        <v>5.5259999999999998</v>
      </c>
      <c r="J1095" s="65">
        <f t="shared" si="43"/>
        <v>5.7040000000000006</v>
      </c>
      <c r="K1095" s="65">
        <f t="shared" si="44"/>
        <v>0.17800000000000082</v>
      </c>
      <c r="L1095" s="65">
        <v>11.23</v>
      </c>
      <c r="M1095" s="65">
        <f t="shared" si="45"/>
        <v>64.113980409617099</v>
      </c>
    </row>
    <row r="1096" spans="1:13" x14ac:dyDescent="0.45">
      <c r="A1096" s="47" t="s">
        <v>173</v>
      </c>
      <c r="B1096" s="47">
        <v>2017</v>
      </c>
      <c r="C1096" s="49">
        <v>43042</v>
      </c>
      <c r="D1096" s="47" t="s">
        <v>72</v>
      </c>
      <c r="E1096" s="47" t="s">
        <v>82</v>
      </c>
      <c r="F1096" s="47" t="s">
        <v>67</v>
      </c>
      <c r="G1096" s="13">
        <f>(C1096-VLOOKUP(E1096,Riders!$A$2:$C$2000,2,FALSE))/365</f>
        <v>25.17808219178082</v>
      </c>
      <c r="H1096" s="47">
        <v>21</v>
      </c>
      <c r="I1096" s="47">
        <v>5.5140000000000002</v>
      </c>
      <c r="J1096" s="65">
        <f t="shared" si="43"/>
        <v>5.7169999999999996</v>
      </c>
      <c r="K1096" s="65">
        <f t="shared" si="44"/>
        <v>0.2029999999999994</v>
      </c>
      <c r="L1096" s="65">
        <v>11.231</v>
      </c>
      <c r="M1096" s="65">
        <f t="shared" si="45"/>
        <v>64.108271747840803</v>
      </c>
    </row>
    <row r="1097" spans="1:13" x14ac:dyDescent="0.45">
      <c r="A1097" s="47" t="s">
        <v>173</v>
      </c>
      <c r="B1097" s="47">
        <v>2017</v>
      </c>
      <c r="C1097" s="49">
        <v>43042</v>
      </c>
      <c r="D1097" s="47" t="s">
        <v>72</v>
      </c>
      <c r="E1097" s="47" t="s">
        <v>702</v>
      </c>
      <c r="F1097" s="47" t="s">
        <v>25</v>
      </c>
      <c r="G1097" s="13">
        <f>(C1097-VLOOKUP(E1097,Riders!$A$2:$C$2000,2,FALSE))/365</f>
        <v>29.197260273972603</v>
      </c>
      <c r="H1097" s="47">
        <v>22</v>
      </c>
      <c r="I1097" s="47">
        <v>5.53</v>
      </c>
      <c r="J1097" s="65">
        <f t="shared" si="43"/>
        <v>5.7439999999999989</v>
      </c>
      <c r="K1097" s="65">
        <f t="shared" si="44"/>
        <v>0.21399999999999864</v>
      </c>
      <c r="L1097" s="65">
        <v>11.273999999999999</v>
      </c>
      <c r="M1097" s="65">
        <f t="shared" si="45"/>
        <v>63.863757317722197</v>
      </c>
    </row>
    <row r="1098" spans="1:13" x14ac:dyDescent="0.45">
      <c r="A1098" s="47" t="s">
        <v>173</v>
      </c>
      <c r="B1098" s="47">
        <v>2017</v>
      </c>
      <c r="C1098" s="49">
        <v>43042</v>
      </c>
      <c r="D1098" s="47" t="s">
        <v>72</v>
      </c>
      <c r="E1098" s="47" t="s">
        <v>694</v>
      </c>
      <c r="F1098" s="47" t="s">
        <v>29</v>
      </c>
      <c r="G1098" s="13">
        <f>(C1098-VLOOKUP(E1098,Riders!$A$2:$C$2000,2,FALSE))/365</f>
        <v>19.715068493150685</v>
      </c>
      <c r="H1098" s="47">
        <v>23</v>
      </c>
      <c r="I1098" s="47">
        <v>5.5579999999999998</v>
      </c>
      <c r="J1098" s="65">
        <f t="shared" si="43"/>
        <v>5.7240000000000002</v>
      </c>
      <c r="K1098" s="65">
        <f t="shared" si="44"/>
        <v>0.16600000000000037</v>
      </c>
      <c r="L1098" s="65">
        <v>11.282</v>
      </c>
      <c r="M1098" s="65">
        <f t="shared" si="45"/>
        <v>63.818471902145006</v>
      </c>
    </row>
    <row r="1099" spans="1:13" x14ac:dyDescent="0.45">
      <c r="A1099" s="47" t="s">
        <v>173</v>
      </c>
      <c r="B1099" s="47">
        <v>2017</v>
      </c>
      <c r="C1099" s="49">
        <v>43042</v>
      </c>
      <c r="D1099" s="47" t="s">
        <v>72</v>
      </c>
      <c r="E1099" s="47" t="s">
        <v>704</v>
      </c>
      <c r="F1099" s="47" t="s">
        <v>40</v>
      </c>
      <c r="G1099" s="13">
        <f>(C1099-VLOOKUP(E1099,Riders!$A$2:$C$2000,2,FALSE))/365</f>
        <v>26.824657534246576</v>
      </c>
      <c r="H1099" s="47">
        <v>24</v>
      </c>
      <c r="I1099" s="47">
        <v>5.5979999999999999</v>
      </c>
      <c r="J1099" s="65">
        <f t="shared" si="43"/>
        <v>5.7160000000000002</v>
      </c>
      <c r="K1099" s="65">
        <f t="shared" si="44"/>
        <v>0.11800000000000033</v>
      </c>
      <c r="L1099" s="65">
        <v>11.314</v>
      </c>
      <c r="M1099" s="65">
        <f t="shared" si="45"/>
        <v>63.637970655824638</v>
      </c>
    </row>
    <row r="1100" spans="1:13" x14ac:dyDescent="0.45">
      <c r="A1100" s="47" t="s">
        <v>173</v>
      </c>
      <c r="B1100" s="47">
        <v>2017</v>
      </c>
      <c r="C1100" s="49">
        <v>43042</v>
      </c>
      <c r="D1100" s="47" t="s">
        <v>72</v>
      </c>
      <c r="E1100" s="47" t="s">
        <v>183</v>
      </c>
      <c r="F1100" s="47" t="s">
        <v>47</v>
      </c>
      <c r="G1100" s="13">
        <f>(C1100-VLOOKUP(E1100,Riders!$A$2:$C$2000,2,FALSE))/365</f>
        <v>20.742465753424657</v>
      </c>
      <c r="H1100" s="47">
        <v>25</v>
      </c>
      <c r="I1100" s="47">
        <v>5.5730000000000004</v>
      </c>
      <c r="J1100" s="65">
        <f t="shared" si="43"/>
        <v>5.7899999999999991</v>
      </c>
      <c r="K1100" s="65">
        <f t="shared" si="44"/>
        <v>0.21699999999999875</v>
      </c>
      <c r="L1100" s="65">
        <v>11.363</v>
      </c>
      <c r="M1100" s="65">
        <f t="shared" si="45"/>
        <v>63.363548358708087</v>
      </c>
    </row>
    <row r="1101" spans="1:13" x14ac:dyDescent="0.45">
      <c r="A1101" s="47" t="s">
        <v>173</v>
      </c>
      <c r="B1101" s="47">
        <v>2017</v>
      </c>
      <c r="C1101" s="49">
        <v>43042</v>
      </c>
      <c r="D1101" s="47" t="s">
        <v>72</v>
      </c>
      <c r="E1101" s="47" t="s">
        <v>630</v>
      </c>
      <c r="F1101" s="47" t="s">
        <v>53</v>
      </c>
      <c r="G1101" s="13">
        <f>(C1101-VLOOKUP(E1101,Riders!$A$2:$C$2000,2,FALSE))/365</f>
        <v>20.827397260273973</v>
      </c>
      <c r="H1101" s="47">
        <v>26</v>
      </c>
      <c r="I1101" s="47">
        <v>5.6619999999999999</v>
      </c>
      <c r="J1101" s="65">
        <f t="shared" si="43"/>
        <v>5.7589999999999995</v>
      </c>
      <c r="K1101" s="65">
        <f t="shared" si="44"/>
        <v>9.6999999999999531E-2</v>
      </c>
      <c r="L1101" s="65">
        <v>11.420999999999999</v>
      </c>
      <c r="M1101" s="65">
        <f t="shared" si="45"/>
        <v>63.04176516942475</v>
      </c>
    </row>
    <row r="1102" spans="1:13" x14ac:dyDescent="0.45">
      <c r="A1102" s="47" t="s">
        <v>173</v>
      </c>
      <c r="B1102" s="47">
        <v>2017</v>
      </c>
      <c r="C1102" s="49">
        <v>43042</v>
      </c>
      <c r="D1102" s="47" t="s">
        <v>72</v>
      </c>
      <c r="E1102" s="47" t="s">
        <v>98</v>
      </c>
      <c r="F1102" s="47" t="s">
        <v>67</v>
      </c>
      <c r="G1102" s="13">
        <f>(C1102-VLOOKUP(E1102,Riders!$A$2:$C$2000,2,FALSE))/365</f>
        <v>26.260273972602739</v>
      </c>
      <c r="H1102" s="47">
        <v>27</v>
      </c>
      <c r="I1102" s="47">
        <v>5.6509999999999998</v>
      </c>
      <c r="J1102" s="65">
        <f t="shared" si="43"/>
        <v>5.8079999999999998</v>
      </c>
      <c r="K1102" s="65">
        <f t="shared" si="44"/>
        <v>0.15700000000000003</v>
      </c>
      <c r="L1102" s="65">
        <v>11.459</v>
      </c>
      <c r="M1102" s="65">
        <f t="shared" si="45"/>
        <v>62.832707915175845</v>
      </c>
    </row>
    <row r="1103" spans="1:13" x14ac:dyDescent="0.45">
      <c r="A1103" s="47" t="s">
        <v>173</v>
      </c>
      <c r="B1103" s="47">
        <v>2017</v>
      </c>
      <c r="C1103" s="49">
        <v>43042</v>
      </c>
      <c r="D1103" s="47" t="s">
        <v>72</v>
      </c>
      <c r="E1103" s="47" t="s">
        <v>146</v>
      </c>
      <c r="F1103" s="47" t="s">
        <v>56</v>
      </c>
      <c r="G1103" s="13">
        <f>(C1103-VLOOKUP(E1103,Riders!$A$2:$C$2000,2,FALSE))/365</f>
        <v>27.586301369863012</v>
      </c>
      <c r="H1103" s="47">
        <v>28</v>
      </c>
      <c r="I1103" s="47">
        <v>5.6619999999999999</v>
      </c>
      <c r="J1103" s="65">
        <f t="shared" si="43"/>
        <v>5.8180000000000005</v>
      </c>
      <c r="K1103" s="65">
        <f t="shared" si="44"/>
        <v>0.15600000000000058</v>
      </c>
      <c r="L1103" s="65">
        <v>11.48</v>
      </c>
      <c r="M1103" s="65">
        <f t="shared" si="45"/>
        <v>62.717770034843205</v>
      </c>
    </row>
    <row r="1104" spans="1:13" x14ac:dyDescent="0.45">
      <c r="A1104" s="47" t="s">
        <v>173</v>
      </c>
      <c r="B1104" s="47">
        <v>2017</v>
      </c>
      <c r="C1104" s="49">
        <v>43042</v>
      </c>
      <c r="D1104" s="47" t="s">
        <v>72</v>
      </c>
      <c r="E1104" s="47" t="s">
        <v>60</v>
      </c>
      <c r="F1104" s="47" t="s">
        <v>61</v>
      </c>
      <c r="G1104" s="13">
        <f>(C1104-VLOOKUP(E1104,Riders!$A$2:$C$2000,2,FALSE))/365</f>
        <v>29.298630136986301</v>
      </c>
      <c r="H1104" s="47">
        <v>29</v>
      </c>
      <c r="I1104" s="47">
        <v>5.62</v>
      </c>
      <c r="J1104" s="65">
        <f t="shared" ref="J1104:J1109" si="46">IF(I1104="","",L1104-I1104)</f>
        <v>5.8609999999999998</v>
      </c>
      <c r="K1104" s="65">
        <f t="shared" ref="K1104:K1109" si="47">IF(J1104="","",J1104-I1104)</f>
        <v>0.24099999999999966</v>
      </c>
      <c r="L1104" s="65">
        <v>11.481</v>
      </c>
      <c r="M1104" s="65">
        <f t="shared" ref="M1104:M1135" si="48">IF(L1104="","",3.6*200/L1104)</f>
        <v>62.712307290305723</v>
      </c>
    </row>
    <row r="1105" spans="1:13" x14ac:dyDescent="0.45">
      <c r="A1105" s="47" t="s">
        <v>173</v>
      </c>
      <c r="B1105" s="47">
        <v>2017</v>
      </c>
      <c r="C1105" s="49">
        <v>43042</v>
      </c>
      <c r="D1105" s="47" t="s">
        <v>72</v>
      </c>
      <c r="E1105" s="47" t="s">
        <v>99</v>
      </c>
      <c r="F1105" s="47" t="s">
        <v>47</v>
      </c>
      <c r="G1105" s="13">
        <f>(C1105-VLOOKUP(E1105,Riders!$A$2:$C$2000,2,FALSE))/365</f>
        <v>20.715068493150685</v>
      </c>
      <c r="H1105" s="47">
        <v>30</v>
      </c>
      <c r="I1105" s="47">
        <v>5.6820000000000004</v>
      </c>
      <c r="J1105" s="65">
        <f t="shared" si="46"/>
        <v>5.8979999999999997</v>
      </c>
      <c r="K1105" s="65">
        <f t="shared" si="47"/>
        <v>0.2159999999999993</v>
      </c>
      <c r="L1105" s="65">
        <v>11.58</v>
      </c>
      <c r="M1105" s="65">
        <f t="shared" si="48"/>
        <v>62.176165803108809</v>
      </c>
    </row>
    <row r="1106" spans="1:13" x14ac:dyDescent="0.45">
      <c r="A1106" s="47" t="s">
        <v>173</v>
      </c>
      <c r="B1106" s="47">
        <v>2017</v>
      </c>
      <c r="C1106" s="49">
        <v>43042</v>
      </c>
      <c r="D1106" s="47" t="s">
        <v>72</v>
      </c>
      <c r="E1106" s="47" t="s">
        <v>187</v>
      </c>
      <c r="F1106" s="47" t="s">
        <v>53</v>
      </c>
      <c r="G1106" s="13">
        <f>(C1106-VLOOKUP(E1106,Riders!$A$2:$C$2000,2,FALSE))/365</f>
        <v>22.589041095890412</v>
      </c>
      <c r="H1106" s="47">
        <v>31</v>
      </c>
      <c r="I1106" s="47">
        <v>5.7069999999999999</v>
      </c>
      <c r="J1106" s="65">
        <f t="shared" si="46"/>
        <v>5.9050000000000002</v>
      </c>
      <c r="K1106" s="65">
        <f t="shared" si="47"/>
        <v>0.1980000000000004</v>
      </c>
      <c r="L1106" s="65">
        <v>11.612</v>
      </c>
      <c r="M1106" s="65">
        <f t="shared" si="48"/>
        <v>62.004822597313122</v>
      </c>
    </row>
    <row r="1107" spans="1:13" x14ac:dyDescent="0.45">
      <c r="A1107" s="47" t="s">
        <v>173</v>
      </c>
      <c r="B1107" s="47">
        <v>2017</v>
      </c>
      <c r="C1107" s="49">
        <v>43042</v>
      </c>
      <c r="D1107" s="47" t="s">
        <v>72</v>
      </c>
      <c r="E1107" t="s">
        <v>168</v>
      </c>
      <c r="F1107" s="47" t="s">
        <v>65</v>
      </c>
      <c r="G1107" s="13">
        <f>(C1107-VLOOKUP(E1107,Riders!$A$2:$C$2000,2,FALSE))/365</f>
        <v>19.427397260273974</v>
      </c>
      <c r="H1107" s="47">
        <v>32</v>
      </c>
      <c r="I1107" s="47">
        <v>5.8049999999999997</v>
      </c>
      <c r="J1107" s="65">
        <f t="shared" si="46"/>
        <v>6.0169999999999995</v>
      </c>
      <c r="K1107" s="65">
        <f t="shared" si="47"/>
        <v>0.21199999999999974</v>
      </c>
      <c r="L1107" s="65">
        <v>11.821999999999999</v>
      </c>
      <c r="M1107" s="65">
        <f t="shared" si="48"/>
        <v>60.903400439857897</v>
      </c>
    </row>
    <row r="1108" spans="1:13" x14ac:dyDescent="0.45">
      <c r="A1108" s="47" t="s">
        <v>173</v>
      </c>
      <c r="B1108" s="47">
        <v>2017</v>
      </c>
      <c r="C1108" s="49">
        <v>43042</v>
      </c>
      <c r="D1108" s="47" t="s">
        <v>72</v>
      </c>
      <c r="E1108" s="47" t="s">
        <v>699</v>
      </c>
      <c r="F1108" s="47" t="s">
        <v>130</v>
      </c>
      <c r="G1108" s="13">
        <f>(C1108-VLOOKUP(E1108,Riders!$A$2:$C$2000,2,FALSE))/365</f>
        <v>21.312328767123287</v>
      </c>
      <c r="H1108" s="47">
        <v>33</v>
      </c>
      <c r="I1108" s="47">
        <v>5.766</v>
      </c>
      <c r="J1108" s="65">
        <f t="shared" si="46"/>
        <v>6.0589999999999993</v>
      </c>
      <c r="K1108" s="65">
        <f t="shared" si="47"/>
        <v>0.29299999999999926</v>
      </c>
      <c r="L1108" s="65">
        <v>11.824999999999999</v>
      </c>
      <c r="M1108" s="65">
        <f t="shared" si="48"/>
        <v>60.887949260042284</v>
      </c>
    </row>
    <row r="1109" spans="1:13" x14ac:dyDescent="0.45">
      <c r="A1109" s="47" t="s">
        <v>173</v>
      </c>
      <c r="B1109" s="47">
        <v>2017</v>
      </c>
      <c r="C1109" s="49">
        <v>43042</v>
      </c>
      <c r="D1109" s="47" t="s">
        <v>72</v>
      </c>
      <c r="E1109" s="47" t="s">
        <v>180</v>
      </c>
      <c r="F1109" s="47" t="s">
        <v>65</v>
      </c>
      <c r="G1109" s="13">
        <f>(C1109-VLOOKUP(E1109,Riders!$A$2:$C$2000,2,FALSE))/365</f>
        <v>20.232876712328768</v>
      </c>
      <c r="H1109" s="47">
        <v>34</v>
      </c>
      <c r="I1109" s="47">
        <v>5.8979999999999997</v>
      </c>
      <c r="J1109" s="65">
        <f t="shared" si="46"/>
        <v>6.1590000000000007</v>
      </c>
      <c r="K1109" s="65">
        <f t="shared" si="47"/>
        <v>0.26100000000000101</v>
      </c>
      <c r="L1109" s="65">
        <v>12.057</v>
      </c>
      <c r="M1109" s="65">
        <f t="shared" si="48"/>
        <v>59.716347350087084</v>
      </c>
    </row>
    <row r="1110" spans="1:13" x14ac:dyDescent="0.45">
      <c r="A1110" t="s">
        <v>127</v>
      </c>
      <c r="B1110">
        <v>2017</v>
      </c>
      <c r="C1110" s="49">
        <v>42838</v>
      </c>
      <c r="D1110" t="s">
        <v>13</v>
      </c>
      <c r="E1110" t="s">
        <v>132</v>
      </c>
      <c r="F1110" t="s">
        <v>36</v>
      </c>
      <c r="G1110" s="3">
        <v>26.373716632443532</v>
      </c>
      <c r="H1110">
        <v>1</v>
      </c>
      <c r="I1110">
        <v>5.3280000000000003</v>
      </c>
      <c r="J1110">
        <v>5.3959999999999999</v>
      </c>
      <c r="K1110">
        <v>6.7999999999999616E-2</v>
      </c>
      <c r="L1110">
        <v>10.724</v>
      </c>
      <c r="M1110" s="65">
        <f t="shared" si="48"/>
        <v>67.139127191346518</v>
      </c>
    </row>
    <row r="1111" spans="1:13" x14ac:dyDescent="0.45">
      <c r="A1111" t="s">
        <v>127</v>
      </c>
      <c r="B1111">
        <v>2017</v>
      </c>
      <c r="C1111" s="49">
        <v>42838</v>
      </c>
      <c r="D1111" t="s">
        <v>13</v>
      </c>
      <c r="E1111" t="s">
        <v>79</v>
      </c>
      <c r="F1111" t="s">
        <v>65</v>
      </c>
      <c r="G1111" s="3">
        <v>29.921971252566735</v>
      </c>
      <c r="H1111">
        <v>2</v>
      </c>
      <c r="I1111">
        <v>5.2880000000000003</v>
      </c>
      <c r="J1111">
        <v>5.4759999999999991</v>
      </c>
      <c r="K1111">
        <v>0.18799999999999883</v>
      </c>
      <c r="L1111">
        <v>10.763999999999999</v>
      </c>
      <c r="M1111" s="65">
        <f t="shared" si="48"/>
        <v>66.889632107023417</v>
      </c>
    </row>
    <row r="1112" spans="1:13" x14ac:dyDescent="0.45">
      <c r="A1112" t="s">
        <v>127</v>
      </c>
      <c r="B1112">
        <v>2017</v>
      </c>
      <c r="C1112" s="49">
        <v>42838</v>
      </c>
      <c r="D1112" t="s">
        <v>13</v>
      </c>
      <c r="E1112" t="s">
        <v>703</v>
      </c>
      <c r="F1112" t="s">
        <v>15</v>
      </c>
      <c r="G1112" s="3">
        <v>26.422997946611911</v>
      </c>
      <c r="H1112">
        <v>3</v>
      </c>
      <c r="I1112">
        <v>5.3440000000000003</v>
      </c>
      <c r="J1112">
        <v>5.4720000000000004</v>
      </c>
      <c r="K1112">
        <v>0.12800000000000011</v>
      </c>
      <c r="L1112">
        <v>10.816000000000001</v>
      </c>
      <c r="M1112" s="65">
        <f t="shared" si="48"/>
        <v>66.568047337278102</v>
      </c>
    </row>
    <row r="1113" spans="1:13" x14ac:dyDescent="0.45">
      <c r="A1113" t="s">
        <v>127</v>
      </c>
      <c r="B1113">
        <v>2017</v>
      </c>
      <c r="C1113" s="49">
        <v>42838</v>
      </c>
      <c r="D1113" t="s">
        <v>13</v>
      </c>
      <c r="E1113" t="s">
        <v>16</v>
      </c>
      <c r="F1113" t="s">
        <v>17</v>
      </c>
      <c r="G1113" s="3">
        <v>17.963039014373717</v>
      </c>
      <c r="H1113">
        <v>4</v>
      </c>
      <c r="I1113">
        <v>5.36</v>
      </c>
      <c r="J1113">
        <v>5.4660000000000002</v>
      </c>
      <c r="K1113">
        <v>0.10599999999999987</v>
      </c>
      <c r="L1113">
        <v>10.826000000000001</v>
      </c>
      <c r="M1113" s="65">
        <f t="shared" si="48"/>
        <v>66.506558285608719</v>
      </c>
    </row>
    <row r="1114" spans="1:13" x14ac:dyDescent="0.45">
      <c r="A1114" t="s">
        <v>127</v>
      </c>
      <c r="B1114">
        <v>2017</v>
      </c>
      <c r="C1114" s="49">
        <v>42838</v>
      </c>
      <c r="D1114" t="s">
        <v>13</v>
      </c>
      <c r="E1114" t="s">
        <v>119</v>
      </c>
      <c r="F1114" t="s">
        <v>120</v>
      </c>
      <c r="G1114" s="3">
        <v>34.332648870636554</v>
      </c>
      <c r="H1114">
        <v>5</v>
      </c>
      <c r="I1114">
        <v>5.4180000000000001</v>
      </c>
      <c r="J1114">
        <v>5.5189999999999992</v>
      </c>
      <c r="K1114">
        <v>0.10099999999999909</v>
      </c>
      <c r="L1114">
        <v>10.936999999999999</v>
      </c>
      <c r="M1114" s="65">
        <f t="shared" si="48"/>
        <v>65.831580872268447</v>
      </c>
    </row>
    <row r="1115" spans="1:13" x14ac:dyDescent="0.45">
      <c r="A1115" t="s">
        <v>127</v>
      </c>
      <c r="B1115">
        <v>2017</v>
      </c>
      <c r="C1115" s="49">
        <v>42838</v>
      </c>
      <c r="D1115" t="s">
        <v>13</v>
      </c>
      <c r="E1115" t="s">
        <v>135</v>
      </c>
      <c r="F1115" t="s">
        <v>29</v>
      </c>
      <c r="G1115" s="3">
        <v>27.408624229979466</v>
      </c>
      <c r="H1115">
        <v>6</v>
      </c>
      <c r="I1115">
        <v>5.3920000000000003</v>
      </c>
      <c r="J1115">
        <v>5.5529999999999999</v>
      </c>
      <c r="K1115">
        <v>0.16099999999999959</v>
      </c>
      <c r="L1115">
        <v>10.945</v>
      </c>
      <c r="M1115" s="65">
        <f t="shared" si="48"/>
        <v>65.783462768387395</v>
      </c>
    </row>
    <row r="1116" spans="1:13" x14ac:dyDescent="0.45">
      <c r="A1116" t="s">
        <v>127</v>
      </c>
      <c r="B1116">
        <v>2017</v>
      </c>
      <c r="C1116" s="49">
        <v>42838</v>
      </c>
      <c r="D1116" t="s">
        <v>13</v>
      </c>
      <c r="E1116" t="s">
        <v>136</v>
      </c>
      <c r="F1116" t="s">
        <v>36</v>
      </c>
      <c r="G1116" s="3">
        <v>29.229295003422312</v>
      </c>
      <c r="H1116">
        <v>7</v>
      </c>
      <c r="I1116">
        <v>5.3949999999999996</v>
      </c>
      <c r="J1116">
        <v>5.5670000000000002</v>
      </c>
      <c r="K1116">
        <v>0.1720000000000006</v>
      </c>
      <c r="L1116">
        <v>10.962</v>
      </c>
      <c r="M1116" s="65">
        <f t="shared" si="48"/>
        <v>65.681444991789817</v>
      </c>
    </row>
    <row r="1117" spans="1:13" x14ac:dyDescent="0.45">
      <c r="A1117" t="s">
        <v>127</v>
      </c>
      <c r="B1117">
        <v>2017</v>
      </c>
      <c r="C1117" s="49">
        <v>42838</v>
      </c>
      <c r="D1117" t="s">
        <v>13</v>
      </c>
      <c r="E1117" t="s">
        <v>22</v>
      </c>
      <c r="F1117" t="s">
        <v>15</v>
      </c>
      <c r="G1117" s="3">
        <v>19.244353182751539</v>
      </c>
      <c r="H1117">
        <v>8</v>
      </c>
      <c r="I1117">
        <v>5.3869999999999996</v>
      </c>
      <c r="J1117">
        <v>5.580000000000001</v>
      </c>
      <c r="K1117">
        <v>0.19300000000000139</v>
      </c>
      <c r="L1117">
        <v>10.967000000000001</v>
      </c>
      <c r="M1117" s="65">
        <f t="shared" si="48"/>
        <v>65.651499954408678</v>
      </c>
    </row>
    <row r="1118" spans="1:13" x14ac:dyDescent="0.45">
      <c r="A1118" t="s">
        <v>127</v>
      </c>
      <c r="B1118">
        <v>2017</v>
      </c>
      <c r="C1118" s="49">
        <v>42838</v>
      </c>
      <c r="D1118" t="s">
        <v>13</v>
      </c>
      <c r="E1118" t="s">
        <v>109</v>
      </c>
      <c r="F1118" t="s">
        <v>118</v>
      </c>
      <c r="G1118" s="3">
        <v>24.183436002737849</v>
      </c>
      <c r="H1118">
        <v>9</v>
      </c>
      <c r="I1118">
        <v>5.3879999999999999</v>
      </c>
      <c r="J1118">
        <v>5.5869999999999997</v>
      </c>
      <c r="K1118">
        <v>0.19899999999999984</v>
      </c>
      <c r="L1118">
        <v>10.975</v>
      </c>
      <c r="M1118" s="65">
        <f t="shared" si="48"/>
        <v>65.603644646924835</v>
      </c>
    </row>
    <row r="1119" spans="1:13" x14ac:dyDescent="0.45">
      <c r="A1119" t="s">
        <v>127</v>
      </c>
      <c r="B1119">
        <v>2017</v>
      </c>
      <c r="C1119" s="49">
        <v>42838</v>
      </c>
      <c r="D1119" t="s">
        <v>13</v>
      </c>
      <c r="E1119" t="s">
        <v>111</v>
      </c>
      <c r="F1119" t="s">
        <v>118</v>
      </c>
      <c r="G1119" s="3">
        <v>22.464065708418889</v>
      </c>
      <c r="H1119">
        <v>10</v>
      </c>
      <c r="I1119">
        <v>5.42</v>
      </c>
      <c r="J1119">
        <v>5.5920000000000005</v>
      </c>
      <c r="K1119">
        <v>0.1720000000000006</v>
      </c>
      <c r="L1119">
        <v>11.012</v>
      </c>
      <c r="M1119" s="65">
        <f t="shared" si="48"/>
        <v>65.383218307301121</v>
      </c>
    </row>
    <row r="1120" spans="1:13" x14ac:dyDescent="0.45">
      <c r="A1120" t="s">
        <v>127</v>
      </c>
      <c r="B1120">
        <v>2017</v>
      </c>
      <c r="C1120" s="49">
        <v>42838</v>
      </c>
      <c r="D1120" t="s">
        <v>13</v>
      </c>
      <c r="E1120" t="s">
        <v>147</v>
      </c>
      <c r="F1120" t="s">
        <v>31</v>
      </c>
      <c r="G1120" s="3">
        <v>28.741957563312798</v>
      </c>
      <c r="H1120">
        <v>11</v>
      </c>
      <c r="I1120">
        <v>5.4619999999999997</v>
      </c>
      <c r="J1120">
        <v>5.5820000000000007</v>
      </c>
      <c r="K1120">
        <v>0.12000000000000099</v>
      </c>
      <c r="L1120">
        <v>11.044</v>
      </c>
      <c r="M1120" s="65">
        <f t="shared" si="48"/>
        <v>65.193770373053241</v>
      </c>
    </row>
    <row r="1121" spans="1:13" x14ac:dyDescent="0.45">
      <c r="A1121" t="s">
        <v>127</v>
      </c>
      <c r="B1121">
        <v>2017</v>
      </c>
      <c r="C1121" s="49">
        <v>42838</v>
      </c>
      <c r="D1121" t="s">
        <v>13</v>
      </c>
      <c r="E1121" t="s">
        <v>20</v>
      </c>
      <c r="F1121" t="s">
        <v>21</v>
      </c>
      <c r="G1121" s="3">
        <v>21.670088980150581</v>
      </c>
      <c r="H1121">
        <v>12</v>
      </c>
      <c r="I1121">
        <v>5.4580000000000002</v>
      </c>
      <c r="J1121">
        <v>5.6039999999999992</v>
      </c>
      <c r="K1121">
        <v>0.14599999999999902</v>
      </c>
      <c r="L1121">
        <v>11.061999999999999</v>
      </c>
      <c r="M1121" s="65">
        <f t="shared" si="48"/>
        <v>65.087687579099622</v>
      </c>
    </row>
    <row r="1122" spans="1:13" x14ac:dyDescent="0.45">
      <c r="A1122" t="s">
        <v>127</v>
      </c>
      <c r="B1122">
        <v>2017</v>
      </c>
      <c r="C1122" s="49">
        <v>42838</v>
      </c>
      <c r="D1122" t="s">
        <v>13</v>
      </c>
      <c r="E1122" t="s">
        <v>179</v>
      </c>
      <c r="F1122" t="s">
        <v>36</v>
      </c>
      <c r="G1122" s="3">
        <v>21.311430527036276</v>
      </c>
      <c r="H1122">
        <v>13</v>
      </c>
      <c r="I1122">
        <v>5.452</v>
      </c>
      <c r="J1122">
        <v>5.6229999999999993</v>
      </c>
      <c r="K1122">
        <v>0.17099999999999937</v>
      </c>
      <c r="L1122">
        <v>11.074999999999999</v>
      </c>
      <c r="M1122" s="65">
        <f t="shared" si="48"/>
        <v>65.011286681715575</v>
      </c>
    </row>
    <row r="1123" spans="1:13" x14ac:dyDescent="0.45">
      <c r="A1123" t="s">
        <v>127</v>
      </c>
      <c r="B1123">
        <v>2017</v>
      </c>
      <c r="C1123" s="49">
        <v>42838</v>
      </c>
      <c r="D1123" t="s">
        <v>13</v>
      </c>
      <c r="E1123" t="s">
        <v>721</v>
      </c>
      <c r="F1123" t="s">
        <v>27</v>
      </c>
      <c r="G1123" s="3">
        <v>117.28405201916496</v>
      </c>
      <c r="H1123">
        <v>14</v>
      </c>
      <c r="I1123">
        <v>5.4340000000000002</v>
      </c>
      <c r="J1123">
        <v>5.6719999999999997</v>
      </c>
      <c r="K1123">
        <v>0.23799999999999955</v>
      </c>
      <c r="L1123">
        <v>11.106</v>
      </c>
      <c r="M1123" s="65">
        <f t="shared" si="48"/>
        <v>64.829821717990271</v>
      </c>
    </row>
    <row r="1124" spans="1:13" x14ac:dyDescent="0.45">
      <c r="A1124" t="s">
        <v>127</v>
      </c>
      <c r="B1124">
        <v>2017</v>
      </c>
      <c r="C1124" s="49">
        <v>42838</v>
      </c>
      <c r="D1124" t="s">
        <v>13</v>
      </c>
      <c r="E1124" t="s">
        <v>121</v>
      </c>
      <c r="F1124" t="s">
        <v>120</v>
      </c>
      <c r="G1124" s="3">
        <v>21.09240246406571</v>
      </c>
      <c r="H1124">
        <v>15</v>
      </c>
      <c r="I1124">
        <v>5.4770000000000003</v>
      </c>
      <c r="J1124">
        <v>5.67</v>
      </c>
      <c r="K1124">
        <v>0.19299999999999962</v>
      </c>
      <c r="L1124">
        <v>11.147</v>
      </c>
      <c r="M1124" s="65">
        <f t="shared" si="48"/>
        <v>64.591369875302775</v>
      </c>
    </row>
    <row r="1125" spans="1:13" x14ac:dyDescent="0.45">
      <c r="A1125" t="s">
        <v>127</v>
      </c>
      <c r="B1125">
        <v>2017</v>
      </c>
      <c r="C1125" s="49">
        <v>42838</v>
      </c>
      <c r="D1125" t="s">
        <v>13</v>
      </c>
      <c r="E1125" t="s">
        <v>133</v>
      </c>
      <c r="F1125" t="s">
        <v>25</v>
      </c>
      <c r="G1125" s="3">
        <v>24.199863107460644</v>
      </c>
      <c r="H1125">
        <v>16</v>
      </c>
      <c r="I1125">
        <v>5.516</v>
      </c>
      <c r="J1125">
        <v>5.6349999999999998</v>
      </c>
      <c r="K1125">
        <v>0.11899999999999977</v>
      </c>
      <c r="L1125">
        <v>11.151</v>
      </c>
      <c r="M1125" s="65">
        <f t="shared" si="48"/>
        <v>64.568200161420506</v>
      </c>
    </row>
    <row r="1126" spans="1:13" x14ac:dyDescent="0.45">
      <c r="A1126" t="s">
        <v>127</v>
      </c>
      <c r="B1126">
        <v>2017</v>
      </c>
      <c r="C1126" s="49">
        <v>42838</v>
      </c>
      <c r="D1126" t="s">
        <v>13</v>
      </c>
      <c r="E1126" t="s">
        <v>154</v>
      </c>
      <c r="F1126" t="s">
        <v>38</v>
      </c>
      <c r="G1126" s="3">
        <v>117.28405201916496</v>
      </c>
      <c r="H1126">
        <v>17</v>
      </c>
      <c r="I1126">
        <v>5.4859999999999998</v>
      </c>
      <c r="J1126">
        <v>5.6830000000000007</v>
      </c>
      <c r="K1126">
        <v>0.19700000000000095</v>
      </c>
      <c r="L1126">
        <v>11.169</v>
      </c>
      <c r="M1126" s="65">
        <f t="shared" si="48"/>
        <v>64.464141821112008</v>
      </c>
    </row>
    <row r="1127" spans="1:13" x14ac:dyDescent="0.45">
      <c r="A1127" t="s">
        <v>127</v>
      </c>
      <c r="B1127">
        <v>2017</v>
      </c>
      <c r="C1127" s="49">
        <v>42838</v>
      </c>
      <c r="D1127" t="s">
        <v>13</v>
      </c>
      <c r="E1127" t="s">
        <v>34</v>
      </c>
      <c r="F1127" t="s">
        <v>19</v>
      </c>
      <c r="G1127" s="3">
        <v>29.675564681724847</v>
      </c>
      <c r="H1127">
        <v>18</v>
      </c>
      <c r="I1127">
        <v>5.4939999999999998</v>
      </c>
      <c r="J1127">
        <v>5.6820000000000004</v>
      </c>
      <c r="K1127">
        <v>0.18800000000000061</v>
      </c>
      <c r="L1127">
        <v>11.176</v>
      </c>
      <c r="M1127" s="65">
        <f t="shared" si="48"/>
        <v>64.423765211166781</v>
      </c>
    </row>
    <row r="1128" spans="1:13" x14ac:dyDescent="0.45">
      <c r="A1128" t="s">
        <v>127</v>
      </c>
      <c r="B1128">
        <v>2017</v>
      </c>
      <c r="C1128" s="49">
        <v>42838</v>
      </c>
      <c r="D1128" t="s">
        <v>13</v>
      </c>
      <c r="E1128" t="s">
        <v>77</v>
      </c>
      <c r="F1128" t="s">
        <v>19</v>
      </c>
      <c r="G1128" s="3">
        <v>25.905544147843944</v>
      </c>
      <c r="H1128">
        <v>19</v>
      </c>
      <c r="I1128">
        <v>5.5339999999999998</v>
      </c>
      <c r="J1128">
        <v>5.6749999999999998</v>
      </c>
      <c r="K1128">
        <v>0.14100000000000001</v>
      </c>
      <c r="L1128">
        <v>11.209</v>
      </c>
      <c r="M1128" s="65">
        <f t="shared" si="48"/>
        <v>64.234097600142746</v>
      </c>
    </row>
    <row r="1129" spans="1:13" x14ac:dyDescent="0.45">
      <c r="A1129" t="s">
        <v>127</v>
      </c>
      <c r="B1129">
        <v>2017</v>
      </c>
      <c r="C1129" s="49">
        <v>42838</v>
      </c>
      <c r="D1129" t="s">
        <v>13</v>
      </c>
      <c r="E1129" t="s">
        <v>174</v>
      </c>
      <c r="F1129" t="s">
        <v>156</v>
      </c>
      <c r="G1129" s="3">
        <v>25.221081451060918</v>
      </c>
      <c r="H1129">
        <v>20</v>
      </c>
      <c r="I1129">
        <v>5.5339999999999998</v>
      </c>
      <c r="J1129">
        <v>5.705000000000001</v>
      </c>
      <c r="K1129">
        <v>0.17100000000000115</v>
      </c>
      <c r="L1129">
        <v>11.239000000000001</v>
      </c>
      <c r="M1129" s="65">
        <f t="shared" si="48"/>
        <v>64.062639024824264</v>
      </c>
    </row>
    <row r="1130" spans="1:13" x14ac:dyDescent="0.45">
      <c r="A1130" t="s">
        <v>127</v>
      </c>
      <c r="B1130">
        <v>2017</v>
      </c>
      <c r="C1130" s="49">
        <v>42838</v>
      </c>
      <c r="D1130" t="s">
        <v>13</v>
      </c>
      <c r="E1130" t="s">
        <v>50</v>
      </c>
      <c r="F1130" t="s">
        <v>51</v>
      </c>
      <c r="G1130" s="3">
        <v>20.503764544832308</v>
      </c>
      <c r="H1130">
        <v>21</v>
      </c>
      <c r="I1130">
        <v>5.5679999999999996</v>
      </c>
      <c r="J1130">
        <v>5.68</v>
      </c>
      <c r="K1130">
        <v>0.1120000000000001</v>
      </c>
      <c r="L1130">
        <v>11.247999999999999</v>
      </c>
      <c r="M1130" s="65">
        <f t="shared" si="48"/>
        <v>64.01137980085349</v>
      </c>
    </row>
    <row r="1131" spans="1:13" x14ac:dyDescent="0.45">
      <c r="A1131" t="s">
        <v>127</v>
      </c>
      <c r="B1131">
        <v>2017</v>
      </c>
      <c r="C1131" s="49">
        <v>42838</v>
      </c>
      <c r="D1131" t="s">
        <v>13</v>
      </c>
      <c r="E1131" t="s">
        <v>3810</v>
      </c>
      <c r="F1131" t="s">
        <v>156</v>
      </c>
      <c r="G1131" s="3">
        <v>27.208761122518823</v>
      </c>
      <c r="H1131">
        <v>22</v>
      </c>
      <c r="I1131">
        <v>5.5659999999999998</v>
      </c>
      <c r="J1131">
        <v>5.6870000000000003</v>
      </c>
      <c r="K1131">
        <v>0.12100000000000044</v>
      </c>
      <c r="L1131">
        <v>11.253</v>
      </c>
      <c r="M1131" s="65">
        <f t="shared" si="48"/>
        <v>63.982937883231138</v>
      </c>
    </row>
    <row r="1132" spans="1:13" x14ac:dyDescent="0.45">
      <c r="A1132" t="s">
        <v>127</v>
      </c>
      <c r="B1132">
        <v>2017</v>
      </c>
      <c r="C1132" s="49">
        <v>42838</v>
      </c>
      <c r="D1132" t="s">
        <v>13</v>
      </c>
      <c r="E1132" t="s">
        <v>23</v>
      </c>
      <c r="F1132" t="s">
        <v>15</v>
      </c>
      <c r="G1132" s="3">
        <v>19.570157426420259</v>
      </c>
      <c r="H1132">
        <v>23</v>
      </c>
      <c r="I1132">
        <v>5.5620000000000003</v>
      </c>
      <c r="J1132">
        <v>5.6930000000000005</v>
      </c>
      <c r="K1132">
        <v>0.13100000000000023</v>
      </c>
      <c r="L1132">
        <v>11.255000000000001</v>
      </c>
      <c r="M1132" s="65">
        <f t="shared" si="48"/>
        <v>63.971568191914699</v>
      </c>
    </row>
    <row r="1133" spans="1:13" x14ac:dyDescent="0.45">
      <c r="A1133" t="s">
        <v>127</v>
      </c>
      <c r="B1133">
        <v>2017</v>
      </c>
      <c r="C1133" s="49">
        <v>42838</v>
      </c>
      <c r="D1133" t="s">
        <v>13</v>
      </c>
      <c r="E1133" t="s">
        <v>139</v>
      </c>
      <c r="F1133" t="s">
        <v>61</v>
      </c>
      <c r="G1133" s="3">
        <v>24.79671457905544</v>
      </c>
      <c r="H1133">
        <v>24</v>
      </c>
      <c r="I1133">
        <v>5.5460000000000003</v>
      </c>
      <c r="J1133">
        <v>5.79</v>
      </c>
      <c r="K1133">
        <v>0.24399999999999977</v>
      </c>
      <c r="L1133">
        <v>11.336</v>
      </c>
      <c r="M1133" s="65">
        <f t="shared" si="48"/>
        <v>63.51446718419195</v>
      </c>
    </row>
    <row r="1134" spans="1:13" x14ac:dyDescent="0.45">
      <c r="A1134" t="s">
        <v>127</v>
      </c>
      <c r="B1134">
        <v>2017</v>
      </c>
      <c r="C1134" s="49">
        <v>42838</v>
      </c>
      <c r="D1134" t="s">
        <v>13</v>
      </c>
      <c r="E1134" t="s">
        <v>30</v>
      </c>
      <c r="F1134" t="s">
        <v>31</v>
      </c>
      <c r="G1134" s="3">
        <v>20.974674880219027</v>
      </c>
      <c r="H1134">
        <v>25</v>
      </c>
      <c r="I1134">
        <v>5.6059999999999999</v>
      </c>
      <c r="J1134">
        <v>5.7910000000000004</v>
      </c>
      <c r="K1134">
        <v>0.1850000000000005</v>
      </c>
      <c r="L1134">
        <v>11.397</v>
      </c>
      <c r="M1134" s="65">
        <f t="shared" si="48"/>
        <v>63.174519610423793</v>
      </c>
    </row>
    <row r="1135" spans="1:13" x14ac:dyDescent="0.45">
      <c r="A1135" t="s">
        <v>127</v>
      </c>
      <c r="B1135">
        <v>2017</v>
      </c>
      <c r="C1135" s="49">
        <v>42838</v>
      </c>
      <c r="D1135" t="s">
        <v>13</v>
      </c>
      <c r="E1135" t="s">
        <v>116</v>
      </c>
      <c r="F1135" t="s">
        <v>21</v>
      </c>
      <c r="G1135" s="3">
        <v>26.036960985626283</v>
      </c>
      <c r="H1135">
        <v>26</v>
      </c>
      <c r="I1135">
        <v>5.6980000000000004</v>
      </c>
      <c r="J1135">
        <v>5.8710000000000004</v>
      </c>
      <c r="K1135">
        <v>0.17300000000000004</v>
      </c>
      <c r="L1135">
        <v>11.569000000000001</v>
      </c>
      <c r="M1135" s="65">
        <f t="shared" si="48"/>
        <v>62.235283948483008</v>
      </c>
    </row>
    <row r="1136" spans="1:13" x14ac:dyDescent="0.45">
      <c r="A1136" t="s">
        <v>127</v>
      </c>
      <c r="B1136">
        <v>2017</v>
      </c>
      <c r="C1136" s="49">
        <v>42838</v>
      </c>
      <c r="D1136" t="s">
        <v>13</v>
      </c>
      <c r="E1136" t="s">
        <v>60</v>
      </c>
      <c r="F1136" t="s">
        <v>61</v>
      </c>
      <c r="G1136" s="3">
        <v>28.720054757015742</v>
      </c>
      <c r="H1136">
        <v>27</v>
      </c>
      <c r="I1136">
        <v>5.742</v>
      </c>
      <c r="J1136">
        <v>6.0189999999999992</v>
      </c>
      <c r="K1136">
        <v>0.27699999999999925</v>
      </c>
      <c r="L1136">
        <v>11.760999999999999</v>
      </c>
      <c r="M1136" s="65">
        <f t="shared" ref="M1136:M1138" si="49">IF(L1136="","",3.6*200/L1136)</f>
        <v>61.219284074483468</v>
      </c>
    </row>
    <row r="1137" spans="1:13" x14ac:dyDescent="0.45">
      <c r="A1137" t="s">
        <v>127</v>
      </c>
      <c r="B1137">
        <v>2017</v>
      </c>
      <c r="C1137" s="49">
        <v>42838</v>
      </c>
      <c r="D1137" t="s">
        <v>13</v>
      </c>
      <c r="E1137" t="s">
        <v>185</v>
      </c>
      <c r="F1137" t="s">
        <v>186</v>
      </c>
      <c r="G1137" s="3">
        <v>117.28405201916496</v>
      </c>
      <c r="H1137">
        <v>28</v>
      </c>
      <c r="I1137">
        <v>5.835</v>
      </c>
      <c r="J1137">
        <v>5.9720000000000004</v>
      </c>
      <c r="K1137">
        <v>0.13700000000000045</v>
      </c>
      <c r="L1137">
        <v>11.807</v>
      </c>
      <c r="M1137" s="65">
        <f t="shared" si="49"/>
        <v>60.980774117049208</v>
      </c>
    </row>
    <row r="1138" spans="1:13" x14ac:dyDescent="0.45">
      <c r="A1138" t="s">
        <v>127</v>
      </c>
      <c r="B1138">
        <v>2017</v>
      </c>
      <c r="C1138" s="49">
        <v>42838</v>
      </c>
      <c r="D1138" t="s">
        <v>13</v>
      </c>
      <c r="E1138" t="s">
        <v>180</v>
      </c>
      <c r="F1138" t="s">
        <v>65</v>
      </c>
      <c r="G1138" s="3">
        <v>19.66050650239562</v>
      </c>
      <c r="H1138">
        <v>29</v>
      </c>
      <c r="I1138">
        <v>5.8019999999999996</v>
      </c>
      <c r="J1138">
        <v>6.0300000000000011</v>
      </c>
      <c r="K1138">
        <v>0.22800000000000153</v>
      </c>
      <c r="L1138">
        <v>11.832000000000001</v>
      </c>
      <c r="M1138" s="65">
        <f t="shared" si="49"/>
        <v>60.851926977687626</v>
      </c>
    </row>
  </sheetData>
  <autoFilter ref="A1:M881" xr:uid="{1B1A9552-E3BB-4C1C-B3A2-79351D2FDD43}">
    <sortState xmlns:xlrd2="http://schemas.microsoft.com/office/spreadsheetml/2017/richdata2" ref="A2:M1138">
      <sortCondition descending="1" ref="C1:C881"/>
    </sortState>
  </autoFilter>
  <conditionalFormatting sqref="I2:I35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5 K3:K881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88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6:M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723" priority="40">
      <formula>$E175="F"</formula>
    </cfRule>
    <cfRule type="expression" dxfId="722" priority="41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721" priority="1553">
      <formula>#REF!="F"</formula>
    </cfRule>
    <cfRule type="expression" dxfId="720" priority="1554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719" priority="38">
      <formula>#REF!="F"</formula>
    </cfRule>
    <cfRule type="expression" dxfId="718" priority="39">
      <formula>#REF!="Q"</formula>
    </cfRule>
  </conditionalFormatting>
  <conditionalFormatting sqref="A477:B477 A479:B479 A481:B481 A483:B483 A485:B485 A487:B487 A489:B489 A491:B491 A493:B493 A495:B495 A497:B497">
    <cfRule type="expression" dxfId="717" priority="36">
      <formula>#REF!="F"</formula>
    </cfRule>
    <cfRule type="expression" dxfId="716" priority="37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715" priority="34">
      <formula>#REF!="F"</formula>
    </cfRule>
    <cfRule type="expression" dxfId="714" priority="35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713" priority="32">
      <formula>#REF!="F"</formula>
    </cfRule>
    <cfRule type="expression" dxfId="712" priority="33">
      <formula>#REF!="Q"</formula>
    </cfRule>
  </conditionalFormatting>
  <conditionalFormatting sqref="A942:B1007 D942:D1007">
    <cfRule type="expression" dxfId="711" priority="28">
      <formula>#REF!="F"</formula>
    </cfRule>
    <cfRule type="expression" dxfId="710" priority="29">
      <formula>#REF!="Q"</formula>
    </cfRule>
  </conditionalFormatting>
  <conditionalFormatting sqref="G979:G1007">
    <cfRule type="expression" dxfId="709" priority="25">
      <formula>$E979="F"</formula>
    </cfRule>
    <cfRule type="expression" dxfId="708" priority="26">
      <formula>$E979="R1"</formula>
    </cfRule>
    <cfRule type="expression" dxfId="707" priority="27">
      <formula>$E979="Q"</formula>
    </cfRule>
  </conditionalFormatting>
  <conditionalFormatting sqref="A1008:D1026">
    <cfRule type="expression" dxfId="706" priority="22">
      <formula>$E1008="Q"</formula>
    </cfRule>
    <cfRule type="expression" dxfId="705" priority="23">
      <formula>$E1008="G"</formula>
    </cfRule>
    <cfRule type="expression" dxfId="704" priority="24">
      <formula>$E1008="B"</formula>
    </cfRule>
  </conditionalFormatting>
  <conditionalFormatting sqref="A1027:B1066">
    <cfRule type="expression" dxfId="703" priority="19">
      <formula>#REF!="R1"</formula>
    </cfRule>
    <cfRule type="expression" dxfId="702" priority="20">
      <formula>#REF!="F"</formula>
    </cfRule>
    <cfRule type="expression" dxfId="701" priority="21">
      <formula>#REF!="Q"</formula>
    </cfRule>
  </conditionalFormatting>
  <conditionalFormatting sqref="D1027:D1066">
    <cfRule type="expression" dxfId="700" priority="16">
      <formula>#REF!="R1"</formula>
    </cfRule>
    <cfRule type="expression" dxfId="699" priority="17">
      <formula>#REF!="F"</formula>
    </cfRule>
    <cfRule type="expression" dxfId="698" priority="18">
      <formula>#REF!="Q"</formula>
    </cfRule>
  </conditionalFormatting>
  <conditionalFormatting sqref="C1027:C1066">
    <cfRule type="expression" dxfId="697" priority="13">
      <formula>$E1027="R1"</formula>
    </cfRule>
    <cfRule type="expression" dxfId="696" priority="14">
      <formula>$E1027="F"</formula>
    </cfRule>
    <cfRule type="expression" dxfId="695" priority="15">
      <formula>$E1027="Q"</formula>
    </cfRule>
  </conditionalFormatting>
  <conditionalFormatting sqref="A1067:B1106">
    <cfRule type="expression" dxfId="694" priority="10">
      <formula>#REF!="R1"</formula>
    </cfRule>
    <cfRule type="expression" dxfId="693" priority="11">
      <formula>#REF!="F"</formula>
    </cfRule>
    <cfRule type="expression" dxfId="692" priority="12">
      <formula>#REF!="Q"</formula>
    </cfRule>
  </conditionalFormatting>
  <conditionalFormatting sqref="D1067:D1106">
    <cfRule type="expression" dxfId="691" priority="7">
      <formula>#REF!="R1"</formula>
    </cfRule>
    <cfRule type="expression" dxfId="690" priority="8">
      <formula>#REF!="F"</formula>
    </cfRule>
    <cfRule type="expression" dxfId="689" priority="9">
      <formula>#REF!="Q"</formula>
    </cfRule>
  </conditionalFormatting>
  <conditionalFormatting sqref="A1107:B1138">
    <cfRule type="expression" dxfId="688" priority="4">
      <formula>#REF!="R1"</formula>
    </cfRule>
    <cfRule type="expression" dxfId="687" priority="5">
      <formula>#REF!="F"</formula>
    </cfRule>
    <cfRule type="expression" dxfId="686" priority="6">
      <formula>#REF!="Q"</formula>
    </cfRule>
  </conditionalFormatting>
  <conditionalFormatting sqref="D1107:D1138">
    <cfRule type="expression" dxfId="685" priority="1">
      <formula>#REF!="R1"</formula>
    </cfRule>
    <cfRule type="expression" dxfId="684" priority="2">
      <formula>#REF!="F"</formula>
    </cfRule>
    <cfRule type="expression" dxfId="683" priority="3">
      <formula>#REF!="Q"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sheetPr codeName="Sheet6"/>
  <dimension ref="A1:S1571"/>
  <sheetViews>
    <sheetView zoomScale="85" zoomScaleNormal="85" workbookViewId="0">
      <pane ySplit="1" topLeftCell="A2" activePane="bottomLeft" state="frozen"/>
      <selection activeCell="K162" sqref="K162"/>
      <selection pane="bottomLeft" activeCell="C1547" sqref="C1547"/>
    </sheetView>
  </sheetViews>
  <sheetFormatPr defaultRowHeight="14.25" x14ac:dyDescent="0.45"/>
  <cols>
    <col min="1" max="2" width="8.53125" bestFit="1" customWidth="1"/>
    <col min="3" max="3" width="10.19921875" style="9" bestFit="1" customWidth="1"/>
    <col min="4" max="6" width="8.53125" bestFit="1" customWidth="1"/>
    <col min="7" max="7" width="30.46484375" bestFit="1" customWidth="1"/>
    <col min="8" max="8" width="8.53125" bestFit="1" customWidth="1"/>
    <col min="9" max="9" width="10.19921875" bestFit="1" customWidth="1"/>
    <col min="10" max="19" width="8.53125" bestFit="1" customWidth="1"/>
  </cols>
  <sheetData>
    <row r="1" spans="1:19" x14ac:dyDescent="0.45">
      <c r="A1" s="20" t="s">
        <v>0</v>
      </c>
      <c r="B1" s="20" t="s">
        <v>1</v>
      </c>
      <c r="C1" s="123" t="s">
        <v>2</v>
      </c>
      <c r="D1" s="20" t="s">
        <v>3</v>
      </c>
      <c r="E1" s="20" t="s">
        <v>374</v>
      </c>
      <c r="F1" s="20" t="s">
        <v>190</v>
      </c>
      <c r="G1" s="20" t="s">
        <v>4</v>
      </c>
      <c r="H1" s="20" t="s">
        <v>5</v>
      </c>
      <c r="I1" s="20" t="s">
        <v>6</v>
      </c>
      <c r="J1" s="20" t="s">
        <v>869</v>
      </c>
      <c r="K1" s="20" t="s">
        <v>191</v>
      </c>
      <c r="L1" s="20" t="s">
        <v>192</v>
      </c>
      <c r="M1" s="20" t="s">
        <v>193</v>
      </c>
      <c r="N1" s="20" t="s">
        <v>194</v>
      </c>
      <c r="O1" s="20" t="s">
        <v>195</v>
      </c>
      <c r="P1" s="20" t="s">
        <v>196</v>
      </c>
      <c r="Q1" s="20" t="s">
        <v>197</v>
      </c>
      <c r="R1" s="20" t="s">
        <v>198</v>
      </c>
      <c r="S1" s="20" t="s">
        <v>199</v>
      </c>
    </row>
    <row r="2" spans="1:19" x14ac:dyDescent="0.45">
      <c r="A2" s="1" t="s">
        <v>93</v>
      </c>
      <c r="B2" s="1">
        <v>2024</v>
      </c>
      <c r="C2" s="2">
        <v>45395</v>
      </c>
      <c r="D2" s="1" t="s">
        <v>72</v>
      </c>
      <c r="E2" s="1" t="s">
        <v>200</v>
      </c>
      <c r="F2" s="1">
        <v>1</v>
      </c>
      <c r="G2" s="1" t="s">
        <v>43</v>
      </c>
      <c r="H2" s="1" t="s">
        <v>44</v>
      </c>
      <c r="I2" s="1">
        <f>(C2-VLOOKUP(G2,Riders!$A$2:$C$4000,2,FALSE))/365</f>
        <v>31.402739726027399</v>
      </c>
      <c r="J2" s="1">
        <v>3</v>
      </c>
      <c r="K2" s="1">
        <v>1</v>
      </c>
      <c r="L2" s="1">
        <v>11.234999999999999</v>
      </c>
      <c r="M2" s="1">
        <f t="shared" ref="M2:M33" si="0">IF(OR(L2="",L2="REL"),"",3.6*200/L2)</f>
        <v>64.085447263017357</v>
      </c>
      <c r="N2" s="1"/>
      <c r="O2" s="1"/>
      <c r="P2" s="1" t="str">
        <f t="shared" ref="P2:P33" si="1">IF(OR(O2="",O2="REL"),"",3.6*200/O2)</f>
        <v/>
      </c>
      <c r="Q2" s="1"/>
      <c r="R2" s="1"/>
      <c r="S2" s="1" t="str">
        <f t="shared" ref="S2:S33" si="2">IF(OR(R2="",R2="REL"),"",3.6*200/R2)</f>
        <v/>
      </c>
    </row>
    <row r="3" spans="1:19" x14ac:dyDescent="0.45">
      <c r="A3" s="1" t="s">
        <v>93</v>
      </c>
      <c r="B3" s="1">
        <v>2024</v>
      </c>
      <c r="C3" s="2">
        <v>45395</v>
      </c>
      <c r="D3" s="1" t="s">
        <v>72</v>
      </c>
      <c r="E3" s="1" t="s">
        <v>200</v>
      </c>
      <c r="F3" s="1">
        <v>1</v>
      </c>
      <c r="G3" s="1" t="s">
        <v>107</v>
      </c>
      <c r="H3" s="1" t="s">
        <v>59</v>
      </c>
      <c r="I3" s="1">
        <f>(C3-VLOOKUP(G3,Riders!$A$2:$C$4000,2,FALSE))/365</f>
        <v>20.602739726027398</v>
      </c>
      <c r="J3" s="1">
        <v>28</v>
      </c>
      <c r="K3" s="1">
        <v>2</v>
      </c>
      <c r="L3" s="1">
        <v>11.299999999999999</v>
      </c>
      <c r="M3" s="1">
        <f t="shared" si="0"/>
        <v>63.716814159292042</v>
      </c>
      <c r="N3" s="1"/>
      <c r="O3" s="1"/>
      <c r="P3" s="1" t="str">
        <f t="shared" si="1"/>
        <v/>
      </c>
      <c r="Q3" s="1"/>
      <c r="R3" s="1"/>
      <c r="S3" s="1" t="str">
        <f t="shared" si="2"/>
        <v/>
      </c>
    </row>
    <row r="4" spans="1:19" x14ac:dyDescent="0.45">
      <c r="A4" s="1" t="s">
        <v>93</v>
      </c>
      <c r="B4" s="1">
        <v>2024</v>
      </c>
      <c r="C4" s="2">
        <v>45395</v>
      </c>
      <c r="D4" s="1" t="s">
        <v>72</v>
      </c>
      <c r="E4" s="1" t="s">
        <v>200</v>
      </c>
      <c r="F4" s="1">
        <v>2</v>
      </c>
      <c r="G4" s="1" t="s">
        <v>52</v>
      </c>
      <c r="H4" s="1" t="s">
        <v>53</v>
      </c>
      <c r="I4" s="1">
        <f>(C4-VLOOKUP(G4,Riders!$A$2:$C$4000,2,FALSE))/365</f>
        <v>27.095890410958905</v>
      </c>
      <c r="J4" s="1">
        <v>6</v>
      </c>
      <c r="K4" s="1">
        <v>1</v>
      </c>
      <c r="L4" s="1">
        <v>11.6</v>
      </c>
      <c r="M4" s="1">
        <f t="shared" si="0"/>
        <v>62.068965517241381</v>
      </c>
      <c r="N4" s="1"/>
      <c r="O4" s="1"/>
      <c r="P4" s="1" t="str">
        <f t="shared" si="1"/>
        <v/>
      </c>
      <c r="Q4" s="1"/>
      <c r="R4" s="1"/>
      <c r="S4" s="1" t="str">
        <f t="shared" si="2"/>
        <v/>
      </c>
    </row>
    <row r="5" spans="1:19" x14ac:dyDescent="0.45">
      <c r="A5" s="1" t="s">
        <v>93</v>
      </c>
      <c r="B5" s="1">
        <v>2024</v>
      </c>
      <c r="C5" s="2">
        <v>45395</v>
      </c>
      <c r="D5" s="1" t="s">
        <v>72</v>
      </c>
      <c r="E5" s="1" t="s">
        <v>200</v>
      </c>
      <c r="F5" s="1">
        <v>2</v>
      </c>
      <c r="G5" s="1" t="s">
        <v>60</v>
      </c>
      <c r="H5" s="1" t="s">
        <v>61</v>
      </c>
      <c r="I5" s="1">
        <f>(C5-VLOOKUP(G5,Riders!$A$2:$C$4000,2,FALSE))/365</f>
        <v>35.745205479452054</v>
      </c>
      <c r="J5" s="1">
        <v>27</v>
      </c>
      <c r="K5" s="1">
        <v>2</v>
      </c>
      <c r="L5" s="1">
        <v>11.936999999999999</v>
      </c>
      <c r="M5" s="1">
        <f t="shared" si="0"/>
        <v>60.316662478009555</v>
      </c>
      <c r="N5" s="1"/>
      <c r="O5" s="1"/>
      <c r="P5" s="1" t="str">
        <f t="shared" si="1"/>
        <v/>
      </c>
      <c r="Q5" s="1"/>
      <c r="R5" s="1"/>
      <c r="S5" s="1" t="str">
        <f t="shared" si="2"/>
        <v/>
      </c>
    </row>
    <row r="6" spans="1:19" x14ac:dyDescent="0.45">
      <c r="A6" s="1" t="s">
        <v>93</v>
      </c>
      <c r="B6" s="1">
        <v>2024</v>
      </c>
      <c r="C6" s="2">
        <v>45395</v>
      </c>
      <c r="D6" s="1" t="s">
        <v>72</v>
      </c>
      <c r="E6" s="1" t="s">
        <v>200</v>
      </c>
      <c r="F6" s="1">
        <v>3</v>
      </c>
      <c r="G6" s="1" t="s">
        <v>28</v>
      </c>
      <c r="H6" s="1" t="s">
        <v>29</v>
      </c>
      <c r="I6" s="1">
        <f>(C6-VLOOKUP(G6,Riders!$A$2:$C$4000,2,FALSE))/365</f>
        <v>24.301369863013697</v>
      </c>
      <c r="J6" s="1">
        <v>2</v>
      </c>
      <c r="K6" s="1">
        <v>1</v>
      </c>
      <c r="L6" s="1">
        <v>11.285</v>
      </c>
      <c r="M6" s="1">
        <f t="shared" si="0"/>
        <v>63.801506424457244</v>
      </c>
      <c r="N6" s="1"/>
      <c r="O6" s="1"/>
      <c r="P6" s="1" t="str">
        <f t="shared" si="1"/>
        <v/>
      </c>
      <c r="Q6" s="1"/>
      <c r="R6" s="1"/>
      <c r="S6" s="1" t="str">
        <f t="shared" si="2"/>
        <v/>
      </c>
    </row>
    <row r="7" spans="1:19" x14ac:dyDescent="0.45">
      <c r="A7" s="1" t="s">
        <v>93</v>
      </c>
      <c r="B7" s="1">
        <v>2024</v>
      </c>
      <c r="C7" s="2">
        <v>45395</v>
      </c>
      <c r="D7" s="1" t="s">
        <v>72</v>
      </c>
      <c r="E7" s="1" t="s">
        <v>200</v>
      </c>
      <c r="F7" s="1">
        <v>3</v>
      </c>
      <c r="G7" s="1" t="s">
        <v>903</v>
      </c>
      <c r="H7" s="1" t="s">
        <v>51</v>
      </c>
      <c r="I7" s="1">
        <f>(C7-VLOOKUP(G7,Riders!$A$2:$C$4000,2,FALSE))/365</f>
        <v>20.295890410958904</v>
      </c>
      <c r="J7" s="1">
        <v>26</v>
      </c>
      <c r="K7" s="1">
        <v>2</v>
      </c>
      <c r="L7" s="1">
        <v>11.339</v>
      </c>
      <c r="M7" s="1">
        <f t="shared" si="0"/>
        <v>63.497662933239262</v>
      </c>
      <c r="N7" s="1"/>
      <c r="O7" s="1"/>
      <c r="P7" s="1" t="str">
        <f t="shared" si="1"/>
        <v/>
      </c>
      <c r="Q7" s="1"/>
      <c r="R7" s="1"/>
      <c r="S7" s="1" t="str">
        <f t="shared" si="2"/>
        <v/>
      </c>
    </row>
    <row r="8" spans="1:19" x14ac:dyDescent="0.45">
      <c r="A8" s="1" t="s">
        <v>93</v>
      </c>
      <c r="B8" s="1">
        <v>2024</v>
      </c>
      <c r="C8" s="2">
        <v>45395</v>
      </c>
      <c r="D8" s="1" t="s">
        <v>72</v>
      </c>
      <c r="E8" s="1" t="s">
        <v>200</v>
      </c>
      <c r="F8" s="1">
        <v>4</v>
      </c>
      <c r="G8" s="1" t="s">
        <v>20</v>
      </c>
      <c r="H8" s="1" t="s">
        <v>21</v>
      </c>
      <c r="I8" s="1">
        <f>(C8-VLOOKUP(G8,Riders!$A$2:$C$4000,2,FALSE))/365</f>
        <v>28.69041095890411</v>
      </c>
      <c r="J8" s="1">
        <v>10</v>
      </c>
      <c r="K8" s="1">
        <v>1</v>
      </c>
      <c r="L8" s="1">
        <v>11.503</v>
      </c>
      <c r="M8" s="1">
        <f t="shared" si="0"/>
        <v>62.592367208554286</v>
      </c>
      <c r="N8" s="1"/>
      <c r="O8" s="1"/>
      <c r="P8" s="1" t="str">
        <f t="shared" si="1"/>
        <v/>
      </c>
      <c r="Q8" s="1"/>
      <c r="R8" s="1"/>
      <c r="S8" s="1" t="str">
        <f t="shared" si="2"/>
        <v/>
      </c>
    </row>
    <row r="9" spans="1:19" x14ac:dyDescent="0.45">
      <c r="A9" s="1" t="s">
        <v>93</v>
      </c>
      <c r="B9" s="1">
        <v>2024</v>
      </c>
      <c r="C9" s="2">
        <v>45395</v>
      </c>
      <c r="D9" s="1" t="s">
        <v>72</v>
      </c>
      <c r="E9" s="1" t="s">
        <v>200</v>
      </c>
      <c r="F9" s="1">
        <v>4</v>
      </c>
      <c r="G9" s="1" t="s">
        <v>98</v>
      </c>
      <c r="H9" s="1" t="s">
        <v>67</v>
      </c>
      <c r="I9" s="1">
        <f>(C9-VLOOKUP(G9,Riders!$A$2:$C$4000,2,FALSE))/365</f>
        <v>32.706849315068496</v>
      </c>
      <c r="J9" s="1">
        <v>25</v>
      </c>
      <c r="K9" s="1">
        <v>2</v>
      </c>
      <c r="L9" s="1">
        <v>11.691000000000001</v>
      </c>
      <c r="M9" s="1">
        <f t="shared" si="0"/>
        <v>61.585835257890679</v>
      </c>
      <c r="N9" s="1"/>
      <c r="O9" s="1"/>
      <c r="P9" s="1" t="str">
        <f t="shared" si="1"/>
        <v/>
      </c>
      <c r="Q9" s="1"/>
      <c r="R9" s="1"/>
      <c r="S9" s="1" t="str">
        <f t="shared" si="2"/>
        <v/>
      </c>
    </row>
    <row r="10" spans="1:19" x14ac:dyDescent="0.45">
      <c r="A10" s="1" t="s">
        <v>93</v>
      </c>
      <c r="B10" s="1">
        <v>2024</v>
      </c>
      <c r="C10" s="2">
        <v>45395</v>
      </c>
      <c r="D10" s="1" t="s">
        <v>72</v>
      </c>
      <c r="E10" s="1" t="s">
        <v>200</v>
      </c>
      <c r="F10" s="1">
        <v>5</v>
      </c>
      <c r="G10" s="3" t="s">
        <v>382</v>
      </c>
      <c r="H10" s="1" t="s">
        <v>15</v>
      </c>
      <c r="I10" s="1">
        <f>(C10-VLOOKUP(G10,Riders!$A$2:$C$4000,2,FALSE))/365</f>
        <v>23.126027397260273</v>
      </c>
      <c r="J10" s="1">
        <v>7</v>
      </c>
      <c r="K10" s="1">
        <v>1</v>
      </c>
      <c r="L10" s="1">
        <v>11.144</v>
      </c>
      <c r="M10" s="1">
        <f t="shared" si="0"/>
        <v>64.608758076094759</v>
      </c>
      <c r="N10" s="1"/>
      <c r="O10" s="1"/>
      <c r="P10" s="1" t="str">
        <f t="shared" si="1"/>
        <v/>
      </c>
      <c r="Q10" s="1"/>
      <c r="R10" s="1"/>
      <c r="S10" s="1" t="str">
        <f t="shared" si="2"/>
        <v/>
      </c>
    </row>
    <row r="11" spans="1:19" x14ac:dyDescent="0.45">
      <c r="A11" s="1" t="s">
        <v>93</v>
      </c>
      <c r="B11" s="1">
        <v>2024</v>
      </c>
      <c r="C11" s="2">
        <v>45395</v>
      </c>
      <c r="D11" s="1" t="s">
        <v>72</v>
      </c>
      <c r="E11" s="1" t="s">
        <v>200</v>
      </c>
      <c r="F11" s="1">
        <v>5</v>
      </c>
      <c r="G11" s="1" t="s">
        <v>57</v>
      </c>
      <c r="H11" s="1" t="s">
        <v>47</v>
      </c>
      <c r="I11" s="1">
        <f>(C11-VLOOKUP(G11,Riders!$A$2:$C$4000,2,FALSE))/365</f>
        <v>24.208219178082192</v>
      </c>
      <c r="J11" s="1">
        <v>24</v>
      </c>
      <c r="K11" s="1">
        <v>2</v>
      </c>
      <c r="L11" s="1">
        <v>11.25</v>
      </c>
      <c r="M11" s="1">
        <f t="shared" si="0"/>
        <v>64</v>
      </c>
      <c r="N11" s="1"/>
      <c r="O11" s="1"/>
      <c r="P11" s="1" t="str">
        <f t="shared" si="1"/>
        <v/>
      </c>
      <c r="Q11" s="1"/>
      <c r="R11" s="1"/>
      <c r="S11" s="1" t="str">
        <f t="shared" si="2"/>
        <v/>
      </c>
    </row>
    <row r="12" spans="1:19" x14ac:dyDescent="0.45">
      <c r="A12" s="1" t="s">
        <v>93</v>
      </c>
      <c r="B12" s="1">
        <v>2024</v>
      </c>
      <c r="C12" s="2">
        <v>45395</v>
      </c>
      <c r="D12" s="1" t="s">
        <v>72</v>
      </c>
      <c r="E12" s="1" t="s">
        <v>200</v>
      </c>
      <c r="F12" s="1">
        <v>6</v>
      </c>
      <c r="G12" s="1" t="s">
        <v>32</v>
      </c>
      <c r="H12" s="1" t="s">
        <v>17</v>
      </c>
      <c r="I12" s="1">
        <f>(C12-VLOOKUP(G12,Riders!$A$2:$C$4000,2,FALSE))/365</f>
        <v>21.720547945205478</v>
      </c>
      <c r="J12" s="1">
        <v>11</v>
      </c>
      <c r="K12" s="1">
        <v>1</v>
      </c>
      <c r="L12" s="1">
        <v>11.714</v>
      </c>
      <c r="M12" s="1">
        <f t="shared" si="0"/>
        <v>61.464913778384833</v>
      </c>
      <c r="N12" s="1"/>
      <c r="O12" s="1"/>
      <c r="P12" s="1" t="str">
        <f t="shared" si="1"/>
        <v/>
      </c>
      <c r="Q12" s="1"/>
      <c r="R12" s="1"/>
      <c r="S12" s="1" t="str">
        <f t="shared" si="2"/>
        <v/>
      </c>
    </row>
    <row r="13" spans="1:19" x14ac:dyDescent="0.45">
      <c r="A13" s="1" t="s">
        <v>93</v>
      </c>
      <c r="B13" s="1">
        <v>2024</v>
      </c>
      <c r="C13" s="2">
        <v>45395</v>
      </c>
      <c r="D13" s="1" t="s">
        <v>72</v>
      </c>
      <c r="E13" s="1" t="s">
        <v>200</v>
      </c>
      <c r="F13" s="1">
        <v>6</v>
      </c>
      <c r="G13" s="1" t="s">
        <v>849</v>
      </c>
      <c r="H13" s="1" t="s">
        <v>51</v>
      </c>
      <c r="I13" s="1">
        <f>(C13-VLOOKUP(G13,Riders!$A$2:$C$4000,2,FALSE))/365</f>
        <v>28.589041095890412</v>
      </c>
      <c r="J13" s="1">
        <v>23</v>
      </c>
      <c r="K13" s="1">
        <v>2</v>
      </c>
      <c r="L13" s="1">
        <v>11.894</v>
      </c>
      <c r="M13" s="1">
        <f t="shared" si="0"/>
        <v>60.53472338994451</v>
      </c>
      <c r="N13" s="1"/>
      <c r="O13" s="1"/>
      <c r="P13" s="1" t="str">
        <f t="shared" si="1"/>
        <v/>
      </c>
      <c r="Q13" s="1"/>
      <c r="R13" s="1"/>
      <c r="S13" s="1" t="str">
        <f t="shared" si="2"/>
        <v/>
      </c>
    </row>
    <row r="14" spans="1:19" x14ac:dyDescent="0.45">
      <c r="A14" s="1" t="s">
        <v>93</v>
      </c>
      <c r="B14" s="1">
        <v>2024</v>
      </c>
      <c r="C14" s="2">
        <v>45395</v>
      </c>
      <c r="D14" s="1" t="s">
        <v>72</v>
      </c>
      <c r="E14" s="1" t="s">
        <v>200</v>
      </c>
      <c r="F14" s="1">
        <v>7</v>
      </c>
      <c r="G14" s="1" t="s">
        <v>95</v>
      </c>
      <c r="H14" s="1" t="s">
        <v>19</v>
      </c>
      <c r="I14" s="1">
        <f>(C14-VLOOKUP(G14,Riders!$A$2:$C$4000,2,FALSE))/365</f>
        <v>24.608219178082191</v>
      </c>
      <c r="J14" s="1">
        <v>12</v>
      </c>
      <c r="K14" s="1">
        <v>1</v>
      </c>
      <c r="L14" s="1">
        <v>11.394</v>
      </c>
      <c r="M14" s="1">
        <f t="shared" si="0"/>
        <v>63.191153238546605</v>
      </c>
      <c r="N14" s="1"/>
      <c r="O14" s="1"/>
      <c r="P14" s="1" t="str">
        <f t="shared" si="1"/>
        <v/>
      </c>
      <c r="Q14" s="1"/>
      <c r="R14" s="1"/>
      <c r="S14" s="1" t="str">
        <f t="shared" si="2"/>
        <v/>
      </c>
    </row>
    <row r="15" spans="1:19" x14ac:dyDescent="0.45">
      <c r="A15" s="1" t="s">
        <v>93</v>
      </c>
      <c r="B15" s="1">
        <v>2024</v>
      </c>
      <c r="C15" s="2">
        <v>45395</v>
      </c>
      <c r="D15" s="1" t="s">
        <v>72</v>
      </c>
      <c r="E15" s="1" t="s">
        <v>200</v>
      </c>
      <c r="F15" s="1">
        <v>7</v>
      </c>
      <c r="G15" s="1" t="s">
        <v>48</v>
      </c>
      <c r="H15" s="1" t="s">
        <v>49</v>
      </c>
      <c r="I15" s="1">
        <f>(C15-VLOOKUP(G15,Riders!$A$2:$C$4000,2,FALSE))/365</f>
        <v>23.208219178082192</v>
      </c>
      <c r="J15" s="1">
        <v>22</v>
      </c>
      <c r="K15" s="1">
        <v>2</v>
      </c>
      <c r="L15" s="1">
        <v>11.656000000000001</v>
      </c>
      <c r="M15" s="1">
        <f t="shared" si="0"/>
        <v>61.770761839396016</v>
      </c>
      <c r="N15" s="1"/>
      <c r="O15" s="1"/>
      <c r="P15" s="1" t="str">
        <f t="shared" si="1"/>
        <v/>
      </c>
      <c r="Q15" s="1"/>
      <c r="R15" s="1"/>
      <c r="S15" s="1" t="str">
        <f t="shared" si="2"/>
        <v/>
      </c>
    </row>
    <row r="16" spans="1:19" x14ac:dyDescent="0.45">
      <c r="A16" s="1" t="s">
        <v>93</v>
      </c>
      <c r="B16" s="1">
        <v>2024</v>
      </c>
      <c r="C16" s="2">
        <v>45395</v>
      </c>
      <c r="D16" s="1" t="s">
        <v>72</v>
      </c>
      <c r="E16" s="1" t="s">
        <v>200</v>
      </c>
      <c r="F16" s="1">
        <v>8</v>
      </c>
      <c r="G16" s="1" t="s">
        <v>30</v>
      </c>
      <c r="H16" s="1" t="s">
        <v>31</v>
      </c>
      <c r="I16" s="1">
        <f>(C16-VLOOKUP(G16,Riders!$A$2:$C$4000,2,FALSE))/365</f>
        <v>27.994520547945207</v>
      </c>
      <c r="J16" s="1">
        <v>13</v>
      </c>
      <c r="K16" s="1">
        <v>1</v>
      </c>
      <c r="L16" s="1">
        <v>11.308</v>
      </c>
      <c r="M16" s="1">
        <f t="shared" si="0"/>
        <v>63.671736823487798</v>
      </c>
      <c r="N16" s="1"/>
      <c r="O16" s="1"/>
      <c r="P16" s="1" t="str">
        <f t="shared" si="1"/>
        <v/>
      </c>
      <c r="Q16" s="1"/>
      <c r="R16" s="1"/>
      <c r="S16" s="1" t="str">
        <f t="shared" si="2"/>
        <v/>
      </c>
    </row>
    <row r="17" spans="1:19" x14ac:dyDescent="0.45">
      <c r="A17" s="1" t="s">
        <v>93</v>
      </c>
      <c r="B17" s="1">
        <v>2024</v>
      </c>
      <c r="C17" s="2">
        <v>45395</v>
      </c>
      <c r="D17" s="1" t="s">
        <v>72</v>
      </c>
      <c r="E17" s="1" t="s">
        <v>200</v>
      </c>
      <c r="F17" s="1">
        <v>8</v>
      </c>
      <c r="G17" s="1" t="s">
        <v>115</v>
      </c>
      <c r="H17" s="1" t="s">
        <v>3849</v>
      </c>
      <c r="I17" s="1">
        <f>(C17-VLOOKUP(G17,Riders!$A$2:$C$4000,2,FALSE))/365</f>
        <v>26.701369863013699</v>
      </c>
      <c r="J17" s="1">
        <v>21</v>
      </c>
      <c r="K17" s="1">
        <v>2</v>
      </c>
      <c r="L17" s="1">
        <v>11.413</v>
      </c>
      <c r="M17" s="1">
        <f t="shared" si="0"/>
        <v>63.085954613160432</v>
      </c>
      <c r="N17" s="1"/>
      <c r="O17" s="1"/>
      <c r="P17" s="1" t="str">
        <f t="shared" si="1"/>
        <v/>
      </c>
      <c r="Q17" s="1"/>
      <c r="R17" s="1"/>
      <c r="S17" s="1" t="str">
        <f t="shared" si="2"/>
        <v/>
      </c>
    </row>
    <row r="18" spans="1:19" x14ac:dyDescent="0.45">
      <c r="A18" s="1" t="s">
        <v>93</v>
      </c>
      <c r="B18" s="1">
        <v>2024</v>
      </c>
      <c r="C18" s="2">
        <v>45395</v>
      </c>
      <c r="D18" s="1" t="s">
        <v>72</v>
      </c>
      <c r="E18" s="1" t="s">
        <v>200</v>
      </c>
      <c r="F18" s="1">
        <v>9</v>
      </c>
      <c r="G18" s="1" t="s">
        <v>54</v>
      </c>
      <c r="H18" s="1" t="s">
        <v>44</v>
      </c>
      <c r="I18" s="1">
        <f>(C18-VLOOKUP(G18,Riders!$A$2:$C$4000,2,FALSE))/365</f>
        <v>26.80821917808219</v>
      </c>
      <c r="J18" s="1">
        <v>8</v>
      </c>
      <c r="K18" s="1">
        <v>1</v>
      </c>
      <c r="L18" s="1">
        <v>11.041</v>
      </c>
      <c r="M18" s="1">
        <f t="shared" si="0"/>
        <v>65.21148446698669</v>
      </c>
      <c r="N18" s="1"/>
      <c r="O18" s="1"/>
      <c r="P18" s="1" t="str">
        <f t="shared" si="1"/>
        <v/>
      </c>
      <c r="Q18" s="1"/>
      <c r="R18" s="1"/>
      <c r="S18" s="1" t="str">
        <f t="shared" si="2"/>
        <v/>
      </c>
    </row>
    <row r="19" spans="1:19" x14ac:dyDescent="0.45">
      <c r="A19" s="1" t="s">
        <v>93</v>
      </c>
      <c r="B19" s="1">
        <v>2024</v>
      </c>
      <c r="C19" s="2">
        <v>45395</v>
      </c>
      <c r="D19" s="1" t="s">
        <v>72</v>
      </c>
      <c r="E19" s="1" t="s">
        <v>200</v>
      </c>
      <c r="F19" s="1">
        <v>9</v>
      </c>
      <c r="G19" s="1" t="s">
        <v>3876</v>
      </c>
      <c r="H19" s="1" t="s">
        <v>21</v>
      </c>
      <c r="I19" s="1">
        <f>(C19-VLOOKUP(G19,Riders!$A$2:$C$4000,2,FALSE))/365</f>
        <v>18.293150684931508</v>
      </c>
      <c r="J19" s="1">
        <v>20</v>
      </c>
      <c r="K19" s="1">
        <v>2</v>
      </c>
      <c r="L19" s="1">
        <v>11.163</v>
      </c>
      <c r="M19" s="1">
        <f t="shared" si="0"/>
        <v>64.498790647675349</v>
      </c>
      <c r="N19" s="1"/>
      <c r="O19" s="1"/>
      <c r="P19" s="1" t="str">
        <f t="shared" si="1"/>
        <v/>
      </c>
      <c r="Q19" s="1"/>
      <c r="R19" s="1"/>
      <c r="S19" s="1" t="str">
        <f t="shared" si="2"/>
        <v/>
      </c>
    </row>
    <row r="20" spans="1:19" x14ac:dyDescent="0.45">
      <c r="A20" s="1" t="s">
        <v>93</v>
      </c>
      <c r="B20" s="1">
        <v>2024</v>
      </c>
      <c r="C20" s="2">
        <v>45395</v>
      </c>
      <c r="D20" s="1" t="s">
        <v>72</v>
      </c>
      <c r="E20" s="1" t="s">
        <v>200</v>
      </c>
      <c r="F20" s="1">
        <v>10</v>
      </c>
      <c r="G20" s="1" t="s">
        <v>99</v>
      </c>
      <c r="H20" s="1" t="s">
        <v>47</v>
      </c>
      <c r="I20" s="1">
        <f>(C20-VLOOKUP(G20,Riders!$A$2:$C$4000,2,FALSE))/365</f>
        <v>27.161643835616438</v>
      </c>
      <c r="J20" s="1">
        <v>14</v>
      </c>
      <c r="K20" s="1">
        <v>1</v>
      </c>
      <c r="L20" s="1">
        <v>11.547000000000001</v>
      </c>
      <c r="M20" s="1">
        <f t="shared" si="0"/>
        <v>62.353858144972719</v>
      </c>
      <c r="N20" s="1"/>
      <c r="O20" s="1"/>
      <c r="P20" s="1" t="str">
        <f t="shared" si="1"/>
        <v/>
      </c>
      <c r="Q20" s="1"/>
      <c r="R20" s="1"/>
      <c r="S20" s="1" t="str">
        <f t="shared" si="2"/>
        <v/>
      </c>
    </row>
    <row r="21" spans="1:19" x14ac:dyDescent="0.45">
      <c r="A21" s="1" t="s">
        <v>93</v>
      </c>
      <c r="B21" s="1">
        <v>2024</v>
      </c>
      <c r="C21" s="2">
        <v>45395</v>
      </c>
      <c r="D21" s="1" t="s">
        <v>72</v>
      </c>
      <c r="E21" s="1" t="s">
        <v>200</v>
      </c>
      <c r="F21" s="1">
        <v>10</v>
      </c>
      <c r="G21" s="1" t="s">
        <v>3855</v>
      </c>
      <c r="H21" s="1" t="s">
        <v>38</v>
      </c>
      <c r="I21" s="1">
        <f>(C21-VLOOKUP(G21,Riders!$A$2:$C$4000,2,FALSE))/365</f>
        <v>21.005479452054793</v>
      </c>
      <c r="J21" s="1">
        <v>19</v>
      </c>
      <c r="K21" s="1">
        <v>2</v>
      </c>
      <c r="L21" s="1">
        <v>11.977</v>
      </c>
      <c r="M21" s="1">
        <f t="shared" si="0"/>
        <v>60.11522083994322</v>
      </c>
      <c r="N21" s="1"/>
      <c r="O21" s="1"/>
      <c r="P21" s="1" t="str">
        <f t="shared" si="1"/>
        <v/>
      </c>
      <c r="Q21" s="1"/>
      <c r="R21" s="1"/>
      <c r="S21" s="1" t="str">
        <f t="shared" si="2"/>
        <v/>
      </c>
    </row>
    <row r="22" spans="1:19" x14ac:dyDescent="0.45">
      <c r="A22" s="1" t="s">
        <v>93</v>
      </c>
      <c r="B22" s="1">
        <v>2024</v>
      </c>
      <c r="C22" s="2">
        <v>45395</v>
      </c>
      <c r="D22" s="1" t="s">
        <v>72</v>
      </c>
      <c r="E22" s="1" t="s">
        <v>200</v>
      </c>
      <c r="F22" s="1">
        <v>11</v>
      </c>
      <c r="G22" s="1" t="s">
        <v>928</v>
      </c>
      <c r="H22" s="1" t="s">
        <v>15</v>
      </c>
      <c r="I22" s="1">
        <f>(C22-VLOOKUP(G22,Riders!$A$2:$C$4000,2,FALSE))/365</f>
        <v>19.709589041095889</v>
      </c>
      <c r="J22" s="1">
        <v>16</v>
      </c>
      <c r="K22" s="1">
        <v>1</v>
      </c>
      <c r="L22" s="1">
        <v>11.416</v>
      </c>
      <c r="M22" s="1">
        <f t="shared" si="0"/>
        <v>63.069376313945341</v>
      </c>
      <c r="N22" s="1"/>
      <c r="O22" s="1"/>
      <c r="P22" s="1" t="str">
        <f t="shared" si="1"/>
        <v/>
      </c>
      <c r="Q22" s="1"/>
      <c r="R22" s="1"/>
      <c r="S22" s="1" t="str">
        <f t="shared" si="2"/>
        <v/>
      </c>
    </row>
    <row r="23" spans="1:19" x14ac:dyDescent="0.45">
      <c r="A23" s="1" t="s">
        <v>93</v>
      </c>
      <c r="B23" s="1">
        <v>2024</v>
      </c>
      <c r="C23" s="2">
        <v>45395</v>
      </c>
      <c r="D23" s="1" t="s">
        <v>72</v>
      </c>
      <c r="E23" s="1" t="s">
        <v>200</v>
      </c>
      <c r="F23" s="1">
        <v>11</v>
      </c>
      <c r="G23" s="1" t="s">
        <v>41</v>
      </c>
      <c r="H23" s="1" t="s">
        <v>3849</v>
      </c>
      <c r="I23" s="1">
        <f>(C23-VLOOKUP(G23,Riders!$A$2:$C$4000,2,FALSE))/365</f>
        <v>28.495890410958904</v>
      </c>
      <c r="J23" s="1">
        <v>17</v>
      </c>
      <c r="K23" s="1">
        <v>2</v>
      </c>
      <c r="L23" s="1">
        <v>11.530000000000001</v>
      </c>
      <c r="M23" s="1">
        <f t="shared" si="0"/>
        <v>62.445793581960096</v>
      </c>
      <c r="N23" s="1"/>
      <c r="O23" s="1"/>
      <c r="P23" s="1" t="str">
        <f t="shared" si="1"/>
        <v/>
      </c>
      <c r="Q23" s="1"/>
      <c r="R23" s="1"/>
      <c r="S23" s="1" t="str">
        <f t="shared" si="2"/>
        <v/>
      </c>
    </row>
    <row r="24" spans="1:19" x14ac:dyDescent="0.45">
      <c r="A24" s="1" t="s">
        <v>93</v>
      </c>
      <c r="B24" s="1">
        <v>2024</v>
      </c>
      <c r="C24" s="2">
        <v>45395</v>
      </c>
      <c r="D24" s="1" t="s">
        <v>72</v>
      </c>
      <c r="E24" s="1" t="s">
        <v>200</v>
      </c>
      <c r="F24" s="1">
        <v>12</v>
      </c>
      <c r="G24" s="1" t="s">
        <v>113</v>
      </c>
      <c r="H24" s="1" t="s">
        <v>31</v>
      </c>
      <c r="I24" s="1">
        <f>(C24-VLOOKUP(G24,Riders!$A$2:$C$4000,2,FALSE))/365</f>
        <v>20.917808219178081</v>
      </c>
      <c r="J24" s="1">
        <v>15</v>
      </c>
      <c r="K24" s="1">
        <v>1</v>
      </c>
      <c r="L24" s="1">
        <v>11.494</v>
      </c>
      <c r="M24" s="1">
        <f t="shared" si="0"/>
        <v>62.641378110318428</v>
      </c>
      <c r="N24" s="1"/>
      <c r="O24" s="1"/>
      <c r="P24" s="1" t="str">
        <f t="shared" si="1"/>
        <v/>
      </c>
      <c r="Q24" s="1"/>
      <c r="R24" s="1"/>
      <c r="S24" s="1" t="str">
        <f t="shared" si="2"/>
        <v/>
      </c>
    </row>
    <row r="25" spans="1:19" x14ac:dyDescent="0.45">
      <c r="A25" s="1" t="s">
        <v>93</v>
      </c>
      <c r="B25" s="1">
        <v>2024</v>
      </c>
      <c r="C25" s="2">
        <v>45395</v>
      </c>
      <c r="D25" s="1" t="s">
        <v>72</v>
      </c>
      <c r="E25" s="1" t="s">
        <v>200</v>
      </c>
      <c r="F25" s="1">
        <v>12</v>
      </c>
      <c r="G25" s="1" t="s">
        <v>66</v>
      </c>
      <c r="H25" s="1" t="s">
        <v>67</v>
      </c>
      <c r="I25" s="1">
        <f>(C25-VLOOKUP(G25,Riders!$A$2:$C$4000,2,FALSE))/365</f>
        <v>21.457534246575342</v>
      </c>
      <c r="J25" s="1">
        <v>18</v>
      </c>
      <c r="K25" s="1">
        <v>2</v>
      </c>
      <c r="L25" s="1">
        <v>11.589</v>
      </c>
      <c r="M25" s="1">
        <f t="shared" si="0"/>
        <v>62.127879886098881</v>
      </c>
      <c r="N25" s="1"/>
      <c r="O25" s="1"/>
      <c r="P25" s="1" t="str">
        <f t="shared" si="1"/>
        <v/>
      </c>
      <c r="Q25" s="1"/>
      <c r="R25" s="1"/>
      <c r="S25" s="1" t="str">
        <f t="shared" si="2"/>
        <v/>
      </c>
    </row>
    <row r="26" spans="1:19" x14ac:dyDescent="0.45">
      <c r="A26" s="1" t="s">
        <v>93</v>
      </c>
      <c r="B26" s="1">
        <v>2024</v>
      </c>
      <c r="C26" s="2">
        <v>45395</v>
      </c>
      <c r="D26" s="1" t="s">
        <v>72</v>
      </c>
      <c r="E26" s="1" t="s">
        <v>201</v>
      </c>
      <c r="F26" s="1">
        <v>1</v>
      </c>
      <c r="G26" s="1" t="s">
        <v>16</v>
      </c>
      <c r="H26" s="1" t="s">
        <v>17</v>
      </c>
      <c r="I26" s="1">
        <f>(C26-VLOOKUP(G26,Riders!$A$2:$C$4000,2,FALSE))/365</f>
        <v>24.980821917808218</v>
      </c>
      <c r="J26" s="1">
        <v>1</v>
      </c>
      <c r="K26" s="1">
        <v>1</v>
      </c>
      <c r="L26" s="1">
        <v>10.871</v>
      </c>
      <c r="M26" s="1">
        <f t="shared" si="0"/>
        <v>66.231257474013432</v>
      </c>
      <c r="N26" s="1"/>
      <c r="O26" s="1"/>
      <c r="P26" s="1" t="str">
        <f t="shared" si="1"/>
        <v/>
      </c>
      <c r="Q26" s="1"/>
      <c r="R26" s="1"/>
      <c r="S26" s="1" t="str">
        <f t="shared" si="2"/>
        <v/>
      </c>
    </row>
    <row r="27" spans="1:19" x14ac:dyDescent="0.45">
      <c r="A27" s="1" t="s">
        <v>93</v>
      </c>
      <c r="B27" s="1">
        <v>2024</v>
      </c>
      <c r="C27" s="2">
        <v>45395</v>
      </c>
      <c r="D27" s="1" t="s">
        <v>72</v>
      </c>
      <c r="E27" s="1" t="s">
        <v>201</v>
      </c>
      <c r="F27" s="1">
        <v>1</v>
      </c>
      <c r="G27" s="1" t="s">
        <v>113</v>
      </c>
      <c r="H27" s="1" t="s">
        <v>31</v>
      </c>
      <c r="I27" s="1">
        <f>(C27-VLOOKUP(G27,Riders!$A$2:$C$4000,2,FALSE))/365</f>
        <v>20.917808219178081</v>
      </c>
      <c r="J27" s="1">
        <v>15</v>
      </c>
      <c r="K27" s="1">
        <v>2</v>
      </c>
      <c r="L27" s="1">
        <v>10.988000000000001</v>
      </c>
      <c r="M27" s="1">
        <f t="shared" si="0"/>
        <v>65.526028394612297</v>
      </c>
      <c r="N27" s="1"/>
      <c r="O27" s="1"/>
      <c r="P27" s="1" t="str">
        <f t="shared" si="1"/>
        <v/>
      </c>
      <c r="Q27" s="1"/>
      <c r="R27" s="1"/>
      <c r="S27" s="1" t="str">
        <f t="shared" si="2"/>
        <v/>
      </c>
    </row>
    <row r="28" spans="1:19" x14ac:dyDescent="0.45">
      <c r="A28" s="1" t="s">
        <v>93</v>
      </c>
      <c r="B28" s="1">
        <v>2024</v>
      </c>
      <c r="C28" s="2">
        <v>45395</v>
      </c>
      <c r="D28" s="1" t="s">
        <v>72</v>
      </c>
      <c r="E28" s="1" t="s">
        <v>201</v>
      </c>
      <c r="F28" s="1">
        <v>2</v>
      </c>
      <c r="G28" s="1" t="s">
        <v>26</v>
      </c>
      <c r="H28" s="1" t="s">
        <v>27</v>
      </c>
      <c r="I28" s="1">
        <f>(C28-VLOOKUP(G28,Riders!$A$2:$C$4000,2,FALSE))/365</f>
        <v>25.895890410958906</v>
      </c>
      <c r="J28" s="1">
        <v>5</v>
      </c>
      <c r="K28" s="1">
        <v>1</v>
      </c>
      <c r="L28" s="1">
        <v>11.044</v>
      </c>
      <c r="M28" s="1">
        <f t="shared" si="0"/>
        <v>65.193770373053241</v>
      </c>
      <c r="N28" s="1"/>
      <c r="O28" s="1"/>
      <c r="P28" s="1" t="str">
        <f t="shared" si="1"/>
        <v/>
      </c>
      <c r="Q28" s="1"/>
      <c r="R28" s="1"/>
      <c r="S28" s="1" t="str">
        <f t="shared" si="2"/>
        <v/>
      </c>
    </row>
    <row r="29" spans="1:19" x14ac:dyDescent="0.45">
      <c r="A29" s="1" t="s">
        <v>93</v>
      </c>
      <c r="B29" s="1">
        <v>2024</v>
      </c>
      <c r="C29" s="2">
        <v>45395</v>
      </c>
      <c r="D29" s="1" t="s">
        <v>72</v>
      </c>
      <c r="E29" s="1" t="s">
        <v>201</v>
      </c>
      <c r="F29" s="1">
        <v>2</v>
      </c>
      <c r="G29" s="1" t="s">
        <v>928</v>
      </c>
      <c r="H29" s="1" t="s">
        <v>15</v>
      </c>
      <c r="I29" s="1">
        <f>(C29-VLOOKUP(G29,Riders!$A$2:$C$4000,2,FALSE))/365</f>
        <v>19.709589041095889</v>
      </c>
      <c r="J29" s="1">
        <v>16</v>
      </c>
      <c r="K29" s="1">
        <v>2</v>
      </c>
      <c r="L29" s="1">
        <v>11.475</v>
      </c>
      <c r="M29" s="1">
        <f t="shared" si="0"/>
        <v>62.745098039215691</v>
      </c>
      <c r="N29" s="1"/>
      <c r="O29" s="1"/>
      <c r="P29" s="1" t="str">
        <f t="shared" si="1"/>
        <v/>
      </c>
      <c r="Q29" s="1"/>
      <c r="R29" s="1"/>
      <c r="S29" s="1" t="str">
        <f t="shared" si="2"/>
        <v/>
      </c>
    </row>
    <row r="30" spans="1:19" x14ac:dyDescent="0.45">
      <c r="A30" s="1" t="s">
        <v>93</v>
      </c>
      <c r="B30" s="1">
        <v>2024</v>
      </c>
      <c r="C30" s="2">
        <v>45395</v>
      </c>
      <c r="D30" s="1" t="s">
        <v>72</v>
      </c>
      <c r="E30" s="1" t="s">
        <v>201</v>
      </c>
      <c r="F30" s="1">
        <v>3</v>
      </c>
      <c r="G30" s="3" t="s">
        <v>3837</v>
      </c>
      <c r="H30" s="1" t="s">
        <v>19</v>
      </c>
      <c r="I30" s="1">
        <f>(C30-VLOOKUP(G30,Riders!$A$2:$C$4000,2,FALSE))/365</f>
        <v>25.893150684931506</v>
      </c>
      <c r="J30" s="1">
        <v>4</v>
      </c>
      <c r="K30" s="1">
        <v>1</v>
      </c>
      <c r="L30" s="1">
        <v>11.135</v>
      </c>
      <c r="M30" s="1">
        <f t="shared" si="0"/>
        <v>64.660978895374939</v>
      </c>
      <c r="N30" s="1"/>
      <c r="O30" s="1"/>
      <c r="P30" s="1" t="str">
        <f t="shared" si="1"/>
        <v/>
      </c>
      <c r="Q30" s="1"/>
      <c r="R30" s="1"/>
      <c r="S30" s="1" t="str">
        <f t="shared" si="2"/>
        <v/>
      </c>
    </row>
    <row r="31" spans="1:19" x14ac:dyDescent="0.45">
      <c r="A31" s="1" t="s">
        <v>93</v>
      </c>
      <c r="B31" s="1">
        <v>2024</v>
      </c>
      <c r="C31" s="2">
        <v>45395</v>
      </c>
      <c r="D31" s="1" t="s">
        <v>72</v>
      </c>
      <c r="E31" s="1" t="s">
        <v>201</v>
      </c>
      <c r="F31" s="1">
        <v>3</v>
      </c>
      <c r="G31" s="1" t="s">
        <v>99</v>
      </c>
      <c r="H31" s="1" t="s">
        <v>47</v>
      </c>
      <c r="I31" s="1">
        <f>(C31-VLOOKUP(G31,Riders!$A$2:$C$4000,2,FALSE))/365</f>
        <v>27.161643835616438</v>
      </c>
      <c r="J31" s="1">
        <v>14</v>
      </c>
      <c r="K31" s="1">
        <v>2</v>
      </c>
      <c r="L31" s="1">
        <v>11.301</v>
      </c>
      <c r="M31" s="1">
        <f t="shared" si="0"/>
        <v>63.711176002123707</v>
      </c>
      <c r="N31" s="1"/>
      <c r="O31" s="1"/>
      <c r="P31" s="1" t="str">
        <f t="shared" si="1"/>
        <v/>
      </c>
      <c r="Q31" s="1"/>
      <c r="R31" s="1"/>
      <c r="S31" s="1" t="str">
        <f t="shared" si="2"/>
        <v/>
      </c>
    </row>
    <row r="32" spans="1:19" x14ac:dyDescent="0.45">
      <c r="A32" s="1" t="s">
        <v>93</v>
      </c>
      <c r="B32" s="1">
        <v>2024</v>
      </c>
      <c r="C32" s="2">
        <v>45395</v>
      </c>
      <c r="D32" s="1" t="s">
        <v>72</v>
      </c>
      <c r="E32" s="1" t="s">
        <v>201</v>
      </c>
      <c r="F32" s="1">
        <v>4</v>
      </c>
      <c r="G32" s="1" t="s">
        <v>54</v>
      </c>
      <c r="H32" s="1" t="s">
        <v>44</v>
      </c>
      <c r="I32" s="1">
        <f>(C32-VLOOKUP(G32,Riders!$A$2:$C$4000,2,FALSE))/365</f>
        <v>26.80821917808219</v>
      </c>
      <c r="J32" s="1">
        <v>8</v>
      </c>
      <c r="K32" s="1">
        <v>1</v>
      </c>
      <c r="L32" s="1">
        <v>11.163</v>
      </c>
      <c r="M32" s="1">
        <f t="shared" si="0"/>
        <v>64.498790647675349</v>
      </c>
      <c r="N32" s="1"/>
      <c r="O32" s="1"/>
      <c r="P32" s="1" t="str">
        <f t="shared" si="1"/>
        <v/>
      </c>
      <c r="Q32" s="1"/>
      <c r="R32" s="1"/>
      <c r="S32" s="1" t="str">
        <f t="shared" si="2"/>
        <v/>
      </c>
    </row>
    <row r="33" spans="1:19" x14ac:dyDescent="0.45">
      <c r="A33" s="1" t="s">
        <v>93</v>
      </c>
      <c r="B33" s="1">
        <v>2024</v>
      </c>
      <c r="C33" s="2">
        <v>45395</v>
      </c>
      <c r="D33" s="1" t="s">
        <v>72</v>
      </c>
      <c r="E33" s="1" t="s">
        <v>201</v>
      </c>
      <c r="F33" s="1">
        <v>4</v>
      </c>
      <c r="G33" s="1" t="s">
        <v>33</v>
      </c>
      <c r="H33" s="1" t="s">
        <v>27</v>
      </c>
      <c r="I33" s="1">
        <f>(C33-VLOOKUP(G33,Riders!$A$2:$C$4000,2,FALSE))/365</f>
        <v>30.4</v>
      </c>
      <c r="J33" s="1">
        <v>9</v>
      </c>
      <c r="K33" s="1">
        <v>2</v>
      </c>
      <c r="L33" s="1">
        <v>11.269</v>
      </c>
      <c r="M33" s="1">
        <f t="shared" si="0"/>
        <v>63.892093353447507</v>
      </c>
      <c r="N33" s="1"/>
      <c r="O33" s="1"/>
      <c r="P33" s="1" t="str">
        <f t="shared" si="1"/>
        <v/>
      </c>
      <c r="Q33" s="1"/>
      <c r="R33" s="1"/>
      <c r="S33" s="1" t="str">
        <f t="shared" si="2"/>
        <v/>
      </c>
    </row>
    <row r="34" spans="1:19" x14ac:dyDescent="0.45">
      <c r="A34" s="1" t="s">
        <v>93</v>
      </c>
      <c r="B34" s="1">
        <v>2024</v>
      </c>
      <c r="C34" s="2">
        <v>45395</v>
      </c>
      <c r="D34" s="1" t="s">
        <v>72</v>
      </c>
      <c r="E34" s="1" t="s">
        <v>201</v>
      </c>
      <c r="F34" s="1">
        <v>5</v>
      </c>
      <c r="G34" s="1" t="s">
        <v>43</v>
      </c>
      <c r="H34" s="1" t="s">
        <v>44</v>
      </c>
      <c r="I34" s="1">
        <f>(C34-VLOOKUP(G34,Riders!$A$2:$C$4000,2,FALSE))/365</f>
        <v>31.402739726027399</v>
      </c>
      <c r="J34" s="1">
        <v>3</v>
      </c>
      <c r="K34" s="1">
        <v>1</v>
      </c>
      <c r="L34" s="1">
        <v>11.157</v>
      </c>
      <c r="M34" s="1">
        <f t="shared" ref="M34:M65" si="3">IF(OR(L34="",L34="REL"),"",3.6*200/L34)</f>
        <v>64.533476741059431</v>
      </c>
      <c r="N34" s="1"/>
      <c r="O34" s="1"/>
      <c r="P34" s="1" t="str">
        <f t="shared" ref="P34:P65" si="4">IF(OR(O34="",O34="REL"),"",3.6*200/O34)</f>
        <v/>
      </c>
      <c r="Q34" s="1"/>
      <c r="R34" s="1"/>
      <c r="S34" s="1" t="str">
        <f t="shared" ref="S34:S65" si="5">IF(OR(R34="",R34="REL"),"",3.6*200/R34)</f>
        <v/>
      </c>
    </row>
    <row r="35" spans="1:19" x14ac:dyDescent="0.45">
      <c r="A35" s="1" t="s">
        <v>93</v>
      </c>
      <c r="B35" s="1">
        <v>2024</v>
      </c>
      <c r="C35" s="2">
        <v>45395</v>
      </c>
      <c r="D35" s="1" t="s">
        <v>72</v>
      </c>
      <c r="E35" s="1" t="s">
        <v>201</v>
      </c>
      <c r="F35" s="1">
        <v>5</v>
      </c>
      <c r="G35" s="1" t="s">
        <v>30</v>
      </c>
      <c r="H35" s="1" t="s">
        <v>31</v>
      </c>
      <c r="I35" s="1">
        <f>(C35-VLOOKUP(G35,Riders!$A$2:$C$4000,2,FALSE))/365</f>
        <v>27.994520547945207</v>
      </c>
      <c r="J35" s="1">
        <v>13</v>
      </c>
      <c r="K35" s="1">
        <v>2</v>
      </c>
      <c r="L35" s="1">
        <v>11.287000000000001</v>
      </c>
      <c r="M35" s="1">
        <f t="shared" si="3"/>
        <v>63.790201116328518</v>
      </c>
      <c r="N35" s="1"/>
      <c r="O35" s="1"/>
      <c r="P35" s="1" t="str">
        <f t="shared" si="4"/>
        <v/>
      </c>
      <c r="Q35" s="1"/>
      <c r="R35" s="1"/>
      <c r="S35" s="1" t="str">
        <f t="shared" si="5"/>
        <v/>
      </c>
    </row>
    <row r="36" spans="1:19" x14ac:dyDescent="0.45">
      <c r="A36" s="1" t="s">
        <v>93</v>
      </c>
      <c r="B36" s="1">
        <v>2024</v>
      </c>
      <c r="C36" s="2">
        <v>45395</v>
      </c>
      <c r="D36" s="1" t="s">
        <v>72</v>
      </c>
      <c r="E36" s="1" t="s">
        <v>201</v>
      </c>
      <c r="F36" s="1">
        <v>6</v>
      </c>
      <c r="G36" s="1" t="s">
        <v>52</v>
      </c>
      <c r="H36" s="1" t="s">
        <v>53</v>
      </c>
      <c r="I36" s="1">
        <f>(C36-VLOOKUP(G36,Riders!$A$2:$C$4000,2,FALSE))/365</f>
        <v>27.095890410958905</v>
      </c>
      <c r="J36" s="1">
        <v>6</v>
      </c>
      <c r="K36" s="1">
        <v>1</v>
      </c>
      <c r="L36" s="1">
        <v>11.412000000000001</v>
      </c>
      <c r="M36" s="1">
        <f t="shared" si="3"/>
        <v>63.09148264984227</v>
      </c>
      <c r="N36" s="1"/>
      <c r="O36" s="1"/>
      <c r="P36" s="1" t="str">
        <f t="shared" si="4"/>
        <v/>
      </c>
      <c r="Q36" s="1"/>
      <c r="R36" s="1"/>
      <c r="S36" s="1" t="str">
        <f t="shared" si="5"/>
        <v/>
      </c>
    </row>
    <row r="37" spans="1:19" x14ac:dyDescent="0.45">
      <c r="A37" s="1" t="s">
        <v>93</v>
      </c>
      <c r="B37" s="1">
        <v>2024</v>
      </c>
      <c r="C37" s="2">
        <v>45395</v>
      </c>
      <c r="D37" s="1" t="s">
        <v>72</v>
      </c>
      <c r="E37" s="1" t="s">
        <v>201</v>
      </c>
      <c r="F37" s="1">
        <v>6</v>
      </c>
      <c r="G37" s="1" t="s">
        <v>95</v>
      </c>
      <c r="H37" s="1" t="s">
        <v>19</v>
      </c>
      <c r="I37" s="1">
        <f>(C37-VLOOKUP(G37,Riders!$A$2:$C$4000,2,FALSE))/365</f>
        <v>24.608219178082191</v>
      </c>
      <c r="J37" s="1">
        <v>12</v>
      </c>
      <c r="K37" s="1">
        <v>2</v>
      </c>
      <c r="L37" s="1">
        <v>11.459000000000001</v>
      </c>
      <c r="M37" s="1">
        <f t="shared" si="3"/>
        <v>62.832707915175838</v>
      </c>
      <c r="N37" s="1"/>
      <c r="O37" s="1"/>
      <c r="P37" s="1" t="str">
        <f t="shared" si="4"/>
        <v/>
      </c>
      <c r="Q37" s="1"/>
      <c r="R37" s="1"/>
      <c r="S37" s="1" t="str">
        <f t="shared" si="5"/>
        <v/>
      </c>
    </row>
    <row r="38" spans="1:19" x14ac:dyDescent="0.45">
      <c r="A38" s="1" t="s">
        <v>93</v>
      </c>
      <c r="B38" s="1">
        <v>2024</v>
      </c>
      <c r="C38" s="2">
        <v>45395</v>
      </c>
      <c r="D38" s="1" t="s">
        <v>72</v>
      </c>
      <c r="E38" s="1" t="s">
        <v>201</v>
      </c>
      <c r="F38" s="1">
        <v>7</v>
      </c>
      <c r="G38" s="1" t="s">
        <v>28</v>
      </c>
      <c r="H38" s="1" t="s">
        <v>29</v>
      </c>
      <c r="I38" s="1">
        <f>(C38-VLOOKUP(G38,Riders!$A$2:$C$4000,2,FALSE))/365</f>
        <v>24.301369863013697</v>
      </c>
      <c r="J38" s="1">
        <v>2</v>
      </c>
      <c r="K38" s="1">
        <v>1</v>
      </c>
      <c r="L38" s="1">
        <v>11.321</v>
      </c>
      <c r="M38" s="1">
        <f t="shared" si="3"/>
        <v>63.598622029856024</v>
      </c>
      <c r="N38" s="1"/>
      <c r="O38" s="1"/>
      <c r="P38" s="1" t="str">
        <f t="shared" si="4"/>
        <v/>
      </c>
      <c r="Q38" s="1"/>
      <c r="R38" s="1"/>
      <c r="S38" s="1" t="str">
        <f t="shared" si="5"/>
        <v/>
      </c>
    </row>
    <row r="39" spans="1:19" x14ac:dyDescent="0.45">
      <c r="A39" s="1" t="s">
        <v>93</v>
      </c>
      <c r="B39" s="1">
        <v>2024</v>
      </c>
      <c r="C39" s="2">
        <v>45395</v>
      </c>
      <c r="D39" s="1" t="s">
        <v>72</v>
      </c>
      <c r="E39" s="1" t="s">
        <v>201</v>
      </c>
      <c r="F39" s="1">
        <v>7</v>
      </c>
      <c r="G39" s="1" t="s">
        <v>32</v>
      </c>
      <c r="H39" s="1" t="s">
        <v>17</v>
      </c>
      <c r="I39" s="1">
        <f>(C39-VLOOKUP(G39,Riders!$A$2:$C$4000,2,FALSE))/365</f>
        <v>21.720547945205478</v>
      </c>
      <c r="J39" s="1">
        <v>11</v>
      </c>
      <c r="K39" s="1">
        <v>2</v>
      </c>
      <c r="L39" s="1">
        <v>11.465999999999999</v>
      </c>
      <c r="M39" s="1">
        <f t="shared" si="3"/>
        <v>62.794348508634229</v>
      </c>
      <c r="N39" s="1"/>
      <c r="O39" s="1"/>
      <c r="P39" s="1" t="str">
        <f t="shared" si="4"/>
        <v/>
      </c>
      <c r="Q39" s="1"/>
      <c r="R39" s="1"/>
      <c r="S39" s="1" t="str">
        <f t="shared" si="5"/>
        <v/>
      </c>
    </row>
    <row r="40" spans="1:19" x14ac:dyDescent="0.45">
      <c r="A40" s="1" t="s">
        <v>93</v>
      </c>
      <c r="B40" s="1">
        <v>2024</v>
      </c>
      <c r="C40" s="2">
        <v>45395</v>
      </c>
      <c r="D40" s="1" t="s">
        <v>72</v>
      </c>
      <c r="E40" s="1" t="s">
        <v>201</v>
      </c>
      <c r="F40" s="1">
        <v>8</v>
      </c>
      <c r="G40" s="3" t="s">
        <v>382</v>
      </c>
      <c r="H40" s="1" t="s">
        <v>15</v>
      </c>
      <c r="I40" s="1">
        <f>(C40-VLOOKUP(G40,Riders!$A$2:$C$4000,2,FALSE))/365</f>
        <v>23.126027397260273</v>
      </c>
      <c r="J40" s="1">
        <v>7</v>
      </c>
      <c r="K40" s="1">
        <v>1</v>
      </c>
      <c r="L40" s="1">
        <v>11.16</v>
      </c>
      <c r="M40" s="1">
        <f t="shared" si="3"/>
        <v>64.516129032258064</v>
      </c>
      <c r="N40" s="1"/>
      <c r="O40" s="1"/>
      <c r="P40" s="1" t="str">
        <f t="shared" si="4"/>
        <v/>
      </c>
      <c r="Q40" s="1"/>
      <c r="R40" s="1"/>
      <c r="S40" s="1" t="str">
        <f t="shared" si="5"/>
        <v/>
      </c>
    </row>
    <row r="41" spans="1:19" x14ac:dyDescent="0.45">
      <c r="A41" s="1" t="s">
        <v>93</v>
      </c>
      <c r="B41" s="1">
        <v>2024</v>
      </c>
      <c r="C41" s="2">
        <v>45395</v>
      </c>
      <c r="D41" s="1" t="s">
        <v>72</v>
      </c>
      <c r="E41" s="1" t="s">
        <v>201</v>
      </c>
      <c r="F41" s="1">
        <v>8</v>
      </c>
      <c r="G41" s="1" t="s">
        <v>20</v>
      </c>
      <c r="H41" s="1" t="s">
        <v>21</v>
      </c>
      <c r="I41" s="1">
        <f>(C41-VLOOKUP(G41,Riders!$A$2:$C$4000,2,FALSE))/365</f>
        <v>28.69041095890411</v>
      </c>
      <c r="J41" s="1">
        <v>10</v>
      </c>
      <c r="K41" s="1">
        <v>2</v>
      </c>
      <c r="L41" s="1">
        <v>11.165000000000001</v>
      </c>
      <c r="M41" s="1">
        <f t="shared" si="3"/>
        <v>64.487236901030002</v>
      </c>
      <c r="N41" s="1"/>
      <c r="O41" s="1"/>
      <c r="P41" s="1" t="str">
        <f t="shared" si="4"/>
        <v/>
      </c>
      <c r="Q41" s="1"/>
      <c r="R41" s="1"/>
      <c r="S41" s="1" t="str">
        <f t="shared" si="5"/>
        <v/>
      </c>
    </row>
    <row r="42" spans="1:19" x14ac:dyDescent="0.45">
      <c r="A42" s="1" t="s">
        <v>93</v>
      </c>
      <c r="B42" s="1">
        <v>2024</v>
      </c>
      <c r="C42" s="2">
        <v>45395</v>
      </c>
      <c r="D42" s="1" t="s">
        <v>72</v>
      </c>
      <c r="E42" s="1" t="s">
        <v>202</v>
      </c>
      <c r="F42" s="1">
        <v>1</v>
      </c>
      <c r="G42" s="1" t="s">
        <v>16</v>
      </c>
      <c r="H42" s="1" t="s">
        <v>17</v>
      </c>
      <c r="I42" s="1">
        <f>(C42-VLOOKUP(G42,Riders!$A$2:$C$4000,2,FALSE))/365</f>
        <v>24.980821917808218</v>
      </c>
      <c r="J42" s="1">
        <v>1</v>
      </c>
      <c r="K42" s="1">
        <v>1</v>
      </c>
      <c r="L42" s="1">
        <v>10.951000000000001</v>
      </c>
      <c r="M42" s="1">
        <f t="shared" si="3"/>
        <v>65.747420326910785</v>
      </c>
      <c r="N42" s="1">
        <v>2</v>
      </c>
      <c r="O42" s="1">
        <f>O45+0.03</f>
        <v>11.161999999999999</v>
      </c>
      <c r="P42" s="1">
        <f t="shared" si="4"/>
        <v>64.504569073642728</v>
      </c>
      <c r="Q42" s="1">
        <v>1</v>
      </c>
      <c r="R42" s="1">
        <v>10.955</v>
      </c>
      <c r="S42" s="1">
        <f t="shared" si="5"/>
        <v>65.723413966225465</v>
      </c>
    </row>
    <row r="43" spans="1:19" x14ac:dyDescent="0.45">
      <c r="A43" s="1" t="s">
        <v>93</v>
      </c>
      <c r="B43" s="1">
        <v>2024</v>
      </c>
      <c r="C43" s="2">
        <v>45395</v>
      </c>
      <c r="D43" s="1" t="s">
        <v>72</v>
      </c>
      <c r="E43" s="1" t="s">
        <v>202</v>
      </c>
      <c r="F43" s="1">
        <v>1</v>
      </c>
      <c r="G43" s="3" t="s">
        <v>382</v>
      </c>
      <c r="H43" s="1" t="s">
        <v>15</v>
      </c>
      <c r="I43" s="1">
        <f>(C43-VLOOKUP(G43,Riders!$A$2:$C$4000,2,FALSE))/365</f>
        <v>23.126027397260273</v>
      </c>
      <c r="J43" s="1">
        <v>7</v>
      </c>
      <c r="K43" s="1">
        <v>2</v>
      </c>
      <c r="L43" s="1">
        <v>12.232000000000001</v>
      </c>
      <c r="M43" s="1">
        <f t="shared" si="3"/>
        <v>58.862001308044469</v>
      </c>
      <c r="N43" s="1">
        <v>1</v>
      </c>
      <c r="O43" s="1">
        <v>10.992000000000001</v>
      </c>
      <c r="P43" s="1">
        <f t="shared" si="4"/>
        <v>65.502183406113531</v>
      </c>
      <c r="Q43" s="1">
        <v>2</v>
      </c>
      <c r="R43" s="1">
        <v>11.048999999999999</v>
      </c>
      <c r="S43" s="1">
        <f t="shared" si="5"/>
        <v>65.164268259571003</v>
      </c>
    </row>
    <row r="44" spans="1:19" x14ac:dyDescent="0.45">
      <c r="A44" s="1" t="s">
        <v>93</v>
      </c>
      <c r="B44" s="1">
        <v>2024</v>
      </c>
      <c r="C44" s="2">
        <v>45395</v>
      </c>
      <c r="D44" s="1" t="s">
        <v>72</v>
      </c>
      <c r="E44" s="1" t="s">
        <v>202</v>
      </c>
      <c r="F44" s="1">
        <v>2</v>
      </c>
      <c r="G44" s="1" t="s">
        <v>28</v>
      </c>
      <c r="H44" s="1" t="s">
        <v>29</v>
      </c>
      <c r="I44" s="1">
        <f>(C44-VLOOKUP(G44,Riders!$A$2:$C$4000,2,FALSE))/365</f>
        <v>24.301369863013697</v>
      </c>
      <c r="J44" s="1">
        <v>2</v>
      </c>
      <c r="K44" s="1">
        <v>1</v>
      </c>
      <c r="L44" s="1">
        <v>10.923</v>
      </c>
      <c r="M44" s="1">
        <f t="shared" si="3"/>
        <v>65.915957154627847</v>
      </c>
      <c r="N44" s="1">
        <v>1</v>
      </c>
      <c r="O44" s="1">
        <v>11.003</v>
      </c>
      <c r="P44" s="1">
        <f t="shared" si="4"/>
        <v>65.436699082068529</v>
      </c>
      <c r="Q44" s="1"/>
      <c r="R44" s="1"/>
      <c r="S44" s="1" t="str">
        <f t="shared" si="5"/>
        <v/>
      </c>
    </row>
    <row r="45" spans="1:19" x14ac:dyDescent="0.45">
      <c r="A45" s="1" t="s">
        <v>93</v>
      </c>
      <c r="B45" s="1">
        <v>2024</v>
      </c>
      <c r="C45" s="2">
        <v>45395</v>
      </c>
      <c r="D45" s="1" t="s">
        <v>72</v>
      </c>
      <c r="E45" s="1" t="s">
        <v>202</v>
      </c>
      <c r="F45" s="1">
        <v>2</v>
      </c>
      <c r="G45" s="1" t="s">
        <v>26</v>
      </c>
      <c r="H45" s="1" t="s">
        <v>27</v>
      </c>
      <c r="I45" s="1">
        <f>(C45-VLOOKUP(G45,Riders!$A$2:$C$4000,2,FALSE))/365</f>
        <v>25.895890410958906</v>
      </c>
      <c r="J45" s="1">
        <v>5</v>
      </c>
      <c r="K45" s="1">
        <v>2</v>
      </c>
      <c r="L45" s="1">
        <v>10.958</v>
      </c>
      <c r="M45" s="1">
        <f t="shared" si="3"/>
        <v>65.705420697207515</v>
      </c>
      <c r="N45" s="1">
        <v>2</v>
      </c>
      <c r="O45" s="1">
        <v>11.132</v>
      </c>
      <c r="P45" s="1">
        <f t="shared" si="4"/>
        <v>64.678404599353215</v>
      </c>
      <c r="Q45" s="1"/>
      <c r="R45" s="1"/>
      <c r="S45" s="1" t="str">
        <f t="shared" si="5"/>
        <v/>
      </c>
    </row>
    <row r="46" spans="1:19" x14ac:dyDescent="0.45">
      <c r="A46" s="1" t="s">
        <v>93</v>
      </c>
      <c r="B46" s="1">
        <v>2024</v>
      </c>
      <c r="C46" s="2">
        <v>45395</v>
      </c>
      <c r="D46" s="1" t="s">
        <v>72</v>
      </c>
      <c r="E46" s="1" t="s">
        <v>202</v>
      </c>
      <c r="F46" s="1">
        <v>3</v>
      </c>
      <c r="G46" s="1" t="s">
        <v>3837</v>
      </c>
      <c r="H46" s="1" t="s">
        <v>19</v>
      </c>
      <c r="I46" s="1">
        <f>(C46-VLOOKUP(G46,Riders!$A$2:$C$4000,2,FALSE))/365</f>
        <v>25.893150684931506</v>
      </c>
      <c r="J46" s="1">
        <v>4</v>
      </c>
      <c r="K46" s="1">
        <v>1</v>
      </c>
      <c r="L46" s="1">
        <v>11.164</v>
      </c>
      <c r="M46" s="1">
        <f t="shared" si="3"/>
        <v>64.493013256897171</v>
      </c>
      <c r="N46" s="1">
        <v>1</v>
      </c>
      <c r="O46" s="1">
        <v>11.089</v>
      </c>
      <c r="P46" s="1">
        <f t="shared" si="4"/>
        <v>64.929209126161055</v>
      </c>
      <c r="Q46" s="1"/>
      <c r="R46" s="1"/>
      <c r="S46" s="1" t="str">
        <f t="shared" si="5"/>
        <v/>
      </c>
    </row>
    <row r="47" spans="1:19" x14ac:dyDescent="0.45">
      <c r="A47" s="1" t="s">
        <v>93</v>
      </c>
      <c r="B47" s="1">
        <v>2024</v>
      </c>
      <c r="C47" s="2">
        <v>45395</v>
      </c>
      <c r="D47" s="1" t="s">
        <v>72</v>
      </c>
      <c r="E47" s="1" t="s">
        <v>202</v>
      </c>
      <c r="F47" s="1">
        <v>3</v>
      </c>
      <c r="G47" s="1" t="s">
        <v>52</v>
      </c>
      <c r="H47" s="1" t="s">
        <v>53</v>
      </c>
      <c r="I47" s="1">
        <f>(C47-VLOOKUP(G47,Riders!$A$2:$C$4000,2,FALSE))/365</f>
        <v>27.095890410958905</v>
      </c>
      <c r="J47" s="1">
        <v>6</v>
      </c>
      <c r="K47" s="1">
        <v>2</v>
      </c>
      <c r="L47" s="1">
        <v>11.491999999999999</v>
      </c>
      <c r="M47" s="1">
        <f t="shared" si="3"/>
        <v>62.652279846849986</v>
      </c>
      <c r="N47" s="1">
        <v>2</v>
      </c>
      <c r="O47" s="1">
        <v>11.155000000000001</v>
      </c>
      <c r="P47" s="1">
        <f t="shared" si="4"/>
        <v>64.545047064096806</v>
      </c>
      <c r="Q47" s="1"/>
      <c r="R47" s="1"/>
      <c r="S47" s="1" t="str">
        <f t="shared" si="5"/>
        <v/>
      </c>
    </row>
    <row r="48" spans="1:19" x14ac:dyDescent="0.45">
      <c r="A48" s="1" t="s">
        <v>93</v>
      </c>
      <c r="B48" s="1">
        <v>2024</v>
      </c>
      <c r="C48" s="2">
        <v>45395</v>
      </c>
      <c r="D48" s="1" t="s">
        <v>72</v>
      </c>
      <c r="E48" s="1" t="s">
        <v>202</v>
      </c>
      <c r="F48" s="1">
        <v>4</v>
      </c>
      <c r="G48" s="1" t="s">
        <v>43</v>
      </c>
      <c r="H48" s="1" t="s">
        <v>44</v>
      </c>
      <c r="I48" s="1">
        <f>(C48-VLOOKUP(G48,Riders!$A$2:$C$4000,2,FALSE))/365</f>
        <v>31.402739726027399</v>
      </c>
      <c r="J48" s="1">
        <v>3</v>
      </c>
      <c r="K48" s="1">
        <v>2</v>
      </c>
      <c r="L48" s="1">
        <v>11.183</v>
      </c>
      <c r="M48" s="1">
        <f t="shared" si="3"/>
        <v>64.383439148707865</v>
      </c>
      <c r="N48" s="1">
        <v>1</v>
      </c>
      <c r="O48" s="1">
        <v>10.872</v>
      </c>
      <c r="P48" s="1">
        <f t="shared" si="4"/>
        <v>66.225165562913901</v>
      </c>
      <c r="Q48" s="1">
        <v>1</v>
      </c>
      <c r="R48" s="1">
        <v>11.278</v>
      </c>
      <c r="S48" s="1">
        <f t="shared" si="5"/>
        <v>63.841106579180703</v>
      </c>
    </row>
    <row r="49" spans="1:19" x14ac:dyDescent="0.45">
      <c r="A49" s="1" t="s">
        <v>93</v>
      </c>
      <c r="B49" s="1">
        <v>2024</v>
      </c>
      <c r="C49" s="2">
        <v>45395</v>
      </c>
      <c r="D49" s="1" t="s">
        <v>72</v>
      </c>
      <c r="E49" s="1" t="s">
        <v>202</v>
      </c>
      <c r="F49" s="1">
        <v>4</v>
      </c>
      <c r="G49" s="1" t="s">
        <v>54</v>
      </c>
      <c r="H49" s="1" t="s">
        <v>44</v>
      </c>
      <c r="I49" s="1">
        <f>(C49-VLOOKUP(G49,Riders!$A$2:$C$4000,2,FALSE))/365</f>
        <v>26.80821917808219</v>
      </c>
      <c r="J49" s="1">
        <v>8</v>
      </c>
      <c r="K49" s="1">
        <v>1</v>
      </c>
      <c r="L49" s="1">
        <v>11.179</v>
      </c>
      <c r="M49" s="1">
        <f t="shared" si="3"/>
        <v>64.406476429018696</v>
      </c>
      <c r="N49" s="1">
        <v>2</v>
      </c>
      <c r="O49" s="1">
        <v>10.911999999999999</v>
      </c>
      <c r="P49" s="1">
        <f t="shared" si="4"/>
        <v>65.982404692082113</v>
      </c>
      <c r="Q49" s="1">
        <v>2</v>
      </c>
      <c r="R49" s="1">
        <v>11.377000000000001</v>
      </c>
      <c r="S49" s="1">
        <f t="shared" si="5"/>
        <v>63.285576162432974</v>
      </c>
    </row>
    <row r="50" spans="1:19" x14ac:dyDescent="0.45">
      <c r="A50" s="1" t="s">
        <v>93</v>
      </c>
      <c r="B50" s="1">
        <v>2024</v>
      </c>
      <c r="C50" s="2">
        <v>45395</v>
      </c>
      <c r="D50" s="1" t="s">
        <v>72</v>
      </c>
      <c r="E50" s="1" t="s">
        <v>203</v>
      </c>
      <c r="F50" s="1">
        <v>1</v>
      </c>
      <c r="G50" s="1" t="s">
        <v>16</v>
      </c>
      <c r="H50" s="1" t="s">
        <v>17</v>
      </c>
      <c r="I50" s="1">
        <f>(C50-VLOOKUP(G50,Riders!$A$2:$C$4000,2,FALSE))/365</f>
        <v>24.980821917808218</v>
      </c>
      <c r="J50" s="1">
        <v>1</v>
      </c>
      <c r="K50" s="1">
        <v>1</v>
      </c>
      <c r="L50" s="1">
        <v>10.92</v>
      </c>
      <c r="M50" s="1">
        <f t="shared" si="3"/>
        <v>65.934065934065941</v>
      </c>
      <c r="N50" s="1">
        <v>1</v>
      </c>
      <c r="O50" s="1">
        <v>11.157</v>
      </c>
      <c r="P50" s="1">
        <f t="shared" si="4"/>
        <v>64.533476741059431</v>
      </c>
      <c r="Q50" s="1"/>
      <c r="R50" s="1"/>
      <c r="S50" s="1" t="str">
        <f t="shared" si="5"/>
        <v/>
      </c>
    </row>
    <row r="51" spans="1:19" x14ac:dyDescent="0.45">
      <c r="A51" s="1" t="s">
        <v>93</v>
      </c>
      <c r="B51" s="1">
        <v>2024</v>
      </c>
      <c r="C51" s="2">
        <v>45395</v>
      </c>
      <c r="D51" s="1" t="s">
        <v>72</v>
      </c>
      <c r="E51" s="1" t="s">
        <v>203</v>
      </c>
      <c r="F51" s="1">
        <v>1</v>
      </c>
      <c r="G51" s="1" t="s">
        <v>43</v>
      </c>
      <c r="H51" s="1" t="s">
        <v>44</v>
      </c>
      <c r="I51" s="1">
        <f>(C51-VLOOKUP(G51,Riders!$A$2:$C$4000,2,FALSE))/365</f>
        <v>31.402739726027399</v>
      </c>
      <c r="J51" s="1">
        <v>3</v>
      </c>
      <c r="K51" s="1">
        <v>2</v>
      </c>
      <c r="L51" s="1">
        <f>L50+0.119</f>
        <v>11.039</v>
      </c>
      <c r="M51" s="1">
        <f t="shared" si="3"/>
        <v>65.223299211885134</v>
      </c>
      <c r="N51" s="1">
        <v>2</v>
      </c>
      <c r="O51" s="1">
        <f>O50+0.09</f>
        <v>11.247</v>
      </c>
      <c r="P51" s="1">
        <f t="shared" si="4"/>
        <v>64.017071218991731</v>
      </c>
      <c r="Q51" s="1"/>
      <c r="R51" s="1"/>
      <c r="S51" s="1" t="str">
        <f t="shared" si="5"/>
        <v/>
      </c>
    </row>
    <row r="52" spans="1:19" x14ac:dyDescent="0.45">
      <c r="A52" s="1" t="s">
        <v>93</v>
      </c>
      <c r="B52" s="1">
        <v>2024</v>
      </c>
      <c r="C52" s="2">
        <v>45395</v>
      </c>
      <c r="D52" s="1" t="s">
        <v>72</v>
      </c>
      <c r="E52" s="1" t="s">
        <v>203</v>
      </c>
      <c r="F52" s="1">
        <v>2</v>
      </c>
      <c r="G52" s="1" t="s">
        <v>28</v>
      </c>
      <c r="H52" s="1" t="s">
        <v>29</v>
      </c>
      <c r="I52" s="1">
        <f>(C52-VLOOKUP(G52,Riders!$A$2:$C$4000,2,FALSE))/365</f>
        <v>24.301369863013697</v>
      </c>
      <c r="J52" s="1">
        <v>2</v>
      </c>
      <c r="K52" s="1">
        <v>2</v>
      </c>
      <c r="L52" s="1">
        <v>10.972</v>
      </c>
      <c r="M52" s="1">
        <f t="shared" si="3"/>
        <v>65.621582209259941</v>
      </c>
      <c r="N52" s="1">
        <v>1</v>
      </c>
      <c r="O52" s="1">
        <v>11.095000000000001</v>
      </c>
      <c r="P52" s="1">
        <f t="shared" si="4"/>
        <v>64.894096439837767</v>
      </c>
      <c r="Q52" s="1">
        <v>1</v>
      </c>
      <c r="R52" s="1">
        <v>11.127000000000001</v>
      </c>
      <c r="S52" s="1">
        <f t="shared" si="5"/>
        <v>64.70746832030197</v>
      </c>
    </row>
    <row r="53" spans="1:19" x14ac:dyDescent="0.45">
      <c r="A53" s="1" t="s">
        <v>93</v>
      </c>
      <c r="B53" s="1">
        <v>2024</v>
      </c>
      <c r="C53" s="2">
        <v>45395</v>
      </c>
      <c r="D53" s="1" t="s">
        <v>72</v>
      </c>
      <c r="E53" s="1" t="s">
        <v>203</v>
      </c>
      <c r="F53" s="1">
        <v>2</v>
      </c>
      <c r="G53" s="1" t="s">
        <v>3837</v>
      </c>
      <c r="H53" s="1" t="s">
        <v>19</v>
      </c>
      <c r="I53" s="1">
        <f>(C53-VLOOKUP(G53,Riders!$A$2:$C$4000,2,FALSE))/365</f>
        <v>25.893150684931506</v>
      </c>
      <c r="J53" s="1">
        <v>4</v>
      </c>
      <c r="K53" s="1">
        <v>1</v>
      </c>
      <c r="L53" s="1">
        <v>10.971</v>
      </c>
      <c r="M53" s="1">
        <f t="shared" si="3"/>
        <v>65.627563576702215</v>
      </c>
      <c r="N53" s="1">
        <v>2</v>
      </c>
      <c r="O53" s="1">
        <f>O52+0.025</f>
        <v>11.120000000000001</v>
      </c>
      <c r="P53" s="1">
        <f t="shared" si="4"/>
        <v>64.748201438848909</v>
      </c>
      <c r="Q53" s="1">
        <v>2</v>
      </c>
      <c r="R53" s="1">
        <f>R52+0.36</f>
        <v>11.487</v>
      </c>
      <c r="S53" s="1">
        <f t="shared" si="5"/>
        <v>62.679550796552626</v>
      </c>
    </row>
    <row r="54" spans="1:19" x14ac:dyDescent="0.45">
      <c r="A54" s="1" t="s">
        <v>93</v>
      </c>
      <c r="B54" s="1">
        <v>2024</v>
      </c>
      <c r="C54" s="2">
        <v>45395</v>
      </c>
      <c r="D54" s="1" t="s">
        <v>72</v>
      </c>
      <c r="E54" s="1" t="s">
        <v>204</v>
      </c>
      <c r="F54" s="1" t="s">
        <v>205</v>
      </c>
      <c r="G54" s="1" t="s">
        <v>16</v>
      </c>
      <c r="H54" s="1" t="s">
        <v>17</v>
      </c>
      <c r="I54" s="1">
        <f>(C54-VLOOKUP(G54,Riders!$A$2:$C$4000,2,FALSE))/365</f>
        <v>24.980821917808218</v>
      </c>
      <c r="J54" s="1">
        <v>1</v>
      </c>
      <c r="K54" s="1">
        <v>1</v>
      </c>
      <c r="L54" s="1">
        <v>10.907</v>
      </c>
      <c r="M54" s="1">
        <f t="shared" si="3"/>
        <v>66.012652425048131</v>
      </c>
      <c r="N54" s="1">
        <v>1</v>
      </c>
      <c r="O54" s="1">
        <v>10.964</v>
      </c>
      <c r="P54" s="1">
        <f t="shared" si="4"/>
        <v>65.66946369937979</v>
      </c>
      <c r="Q54" s="1"/>
      <c r="R54" s="1"/>
      <c r="S54" s="1" t="str">
        <f t="shared" si="5"/>
        <v/>
      </c>
    </row>
    <row r="55" spans="1:19" x14ac:dyDescent="0.45">
      <c r="A55" s="1" t="s">
        <v>93</v>
      </c>
      <c r="B55" s="1">
        <v>2024</v>
      </c>
      <c r="C55" s="2">
        <v>45395</v>
      </c>
      <c r="D55" s="1" t="s">
        <v>72</v>
      </c>
      <c r="E55" s="1" t="s">
        <v>204</v>
      </c>
      <c r="F55" s="1" t="s">
        <v>205</v>
      </c>
      <c r="G55" s="1" t="s">
        <v>28</v>
      </c>
      <c r="H55" s="1" t="s">
        <v>29</v>
      </c>
      <c r="I55" s="1">
        <f>(C55-VLOOKUP(G55,Riders!$A$2:$C$4000,2,FALSE))/365</f>
        <v>24.301369863013697</v>
      </c>
      <c r="J55" s="1">
        <v>2</v>
      </c>
      <c r="K55" s="1">
        <v>2</v>
      </c>
      <c r="L55" s="1">
        <v>12.081</v>
      </c>
      <c r="M55" s="1">
        <f t="shared" si="3"/>
        <v>59.59771542090887</v>
      </c>
      <c r="N55" s="1">
        <v>2</v>
      </c>
      <c r="O55" s="1">
        <v>11.192</v>
      </c>
      <c r="P55" s="1">
        <f t="shared" si="4"/>
        <v>64.331665475339534</v>
      </c>
      <c r="Q55" s="1"/>
      <c r="R55" s="1"/>
      <c r="S55" s="1" t="str">
        <f t="shared" si="5"/>
        <v/>
      </c>
    </row>
    <row r="56" spans="1:19" x14ac:dyDescent="0.45">
      <c r="A56" s="1" t="s">
        <v>93</v>
      </c>
      <c r="B56" s="1">
        <v>2024</v>
      </c>
      <c r="C56" s="2">
        <v>45395</v>
      </c>
      <c r="D56" s="1" t="s">
        <v>72</v>
      </c>
      <c r="E56" s="1" t="s">
        <v>204</v>
      </c>
      <c r="F56" s="1" t="s">
        <v>206</v>
      </c>
      <c r="G56" s="1" t="s">
        <v>43</v>
      </c>
      <c r="H56" s="1" t="s">
        <v>44</v>
      </c>
      <c r="I56" s="1">
        <f>(C56-VLOOKUP(G56,Riders!$A$2:$C$4000,2,FALSE))/365</f>
        <v>31.402739726027399</v>
      </c>
      <c r="J56" s="1">
        <v>3</v>
      </c>
      <c r="K56" s="1">
        <v>1</v>
      </c>
      <c r="L56" s="1">
        <v>11.423999999999999</v>
      </c>
      <c r="M56" s="1">
        <f t="shared" si="3"/>
        <v>63.025210084033617</v>
      </c>
      <c r="N56" s="1">
        <v>1</v>
      </c>
      <c r="O56" s="1">
        <v>11.359</v>
      </c>
      <c r="P56" s="1">
        <f t="shared" si="4"/>
        <v>63.385861431464036</v>
      </c>
      <c r="Q56" s="1"/>
      <c r="R56" s="1"/>
      <c r="S56" s="1" t="str">
        <f t="shared" si="5"/>
        <v/>
      </c>
    </row>
    <row r="57" spans="1:19" x14ac:dyDescent="0.45">
      <c r="A57" s="1" t="s">
        <v>93</v>
      </c>
      <c r="B57" s="1">
        <v>2024</v>
      </c>
      <c r="C57" s="2">
        <v>45395</v>
      </c>
      <c r="D57" s="1" t="s">
        <v>72</v>
      </c>
      <c r="E57" s="1" t="s">
        <v>204</v>
      </c>
      <c r="F57" s="1" t="s">
        <v>206</v>
      </c>
      <c r="G57" s="1" t="s">
        <v>3837</v>
      </c>
      <c r="H57" s="1" t="s">
        <v>19</v>
      </c>
      <c r="I57" s="1">
        <f>(C57-VLOOKUP(G57,Riders!$A$2:$C$4000,2,FALSE))/365</f>
        <v>25.893150684931506</v>
      </c>
      <c r="J57" s="1">
        <v>4</v>
      </c>
      <c r="K57" s="1">
        <v>2</v>
      </c>
      <c r="L57" s="1">
        <v>11.446999999999999</v>
      </c>
      <c r="M57" s="1">
        <f t="shared" si="3"/>
        <v>62.898576046125626</v>
      </c>
      <c r="N57" s="1">
        <v>2</v>
      </c>
      <c r="O57" s="1">
        <v>11.417</v>
      </c>
      <c r="P57" s="1">
        <f t="shared" si="4"/>
        <v>63.063852150302182</v>
      </c>
      <c r="Q57" s="1"/>
      <c r="R57" s="1"/>
      <c r="S57" s="1" t="str">
        <f t="shared" si="5"/>
        <v/>
      </c>
    </row>
    <row r="58" spans="1:19" x14ac:dyDescent="0.45">
      <c r="A58" s="1" t="s">
        <v>127</v>
      </c>
      <c r="B58" s="1">
        <v>2024</v>
      </c>
      <c r="C58" s="2">
        <v>45367</v>
      </c>
      <c r="D58" s="1" t="s">
        <v>72</v>
      </c>
      <c r="E58" s="1" t="s">
        <v>200</v>
      </c>
      <c r="F58" s="1">
        <v>1</v>
      </c>
      <c r="G58" s="1" t="s">
        <v>23</v>
      </c>
      <c r="H58" s="1" t="s">
        <v>15</v>
      </c>
      <c r="I58" s="1">
        <f>(C58-VLOOKUP(G58,Riders!$A$2:$C$2000,2,FALSE))/365</f>
        <v>26.512328767123286</v>
      </c>
      <c r="J58" s="1">
        <v>6</v>
      </c>
      <c r="K58" s="1">
        <v>1</v>
      </c>
      <c r="L58" s="1">
        <v>11.311</v>
      </c>
      <c r="M58" s="1"/>
      <c r="N58" s="1"/>
      <c r="O58" s="1"/>
      <c r="P58" s="1"/>
      <c r="Q58" s="1"/>
      <c r="R58" s="1"/>
      <c r="S58" s="1"/>
    </row>
    <row r="59" spans="1:19" x14ac:dyDescent="0.45">
      <c r="A59" s="1" t="s">
        <v>127</v>
      </c>
      <c r="B59" s="1">
        <v>2024</v>
      </c>
      <c r="C59" s="2">
        <v>45367</v>
      </c>
      <c r="D59" s="1" t="s">
        <v>72</v>
      </c>
      <c r="E59" s="1" t="s">
        <v>200</v>
      </c>
      <c r="F59" s="1">
        <v>1</v>
      </c>
      <c r="G59" s="1" t="s">
        <v>98</v>
      </c>
      <c r="H59" s="1" t="s">
        <v>67</v>
      </c>
      <c r="I59" s="1">
        <f>(C59-VLOOKUP(G59,Riders!$A$2:$C$2000,2,FALSE))/365</f>
        <v>32.630136986301373</v>
      </c>
      <c r="J59" s="1">
        <v>28</v>
      </c>
      <c r="K59" s="1">
        <v>2</v>
      </c>
      <c r="L59" s="1">
        <v>11.502000000000001</v>
      </c>
      <c r="M59" s="1"/>
      <c r="N59" s="1"/>
      <c r="O59" s="1"/>
      <c r="P59" s="1"/>
      <c r="Q59" s="1"/>
      <c r="R59" s="1"/>
      <c r="S59" s="1"/>
    </row>
    <row r="60" spans="1:19" x14ac:dyDescent="0.45">
      <c r="A60" s="1" t="s">
        <v>127</v>
      </c>
      <c r="B60" s="1">
        <v>2024</v>
      </c>
      <c r="C60" s="2">
        <v>45367</v>
      </c>
      <c r="D60" s="1" t="s">
        <v>72</v>
      </c>
      <c r="E60" s="1" t="s">
        <v>200</v>
      </c>
      <c r="F60" s="1">
        <v>2</v>
      </c>
      <c r="G60" s="1" t="s">
        <v>18</v>
      </c>
      <c r="H60" s="1" t="s">
        <v>19</v>
      </c>
      <c r="I60" s="1">
        <f>(C60-VLOOKUP(G60,Riders!$A$2:$C$2000,2,FALSE))/365</f>
        <v>25.816438356164383</v>
      </c>
      <c r="J60" s="1">
        <v>4</v>
      </c>
      <c r="K60" s="1">
        <v>1</v>
      </c>
      <c r="L60" s="1">
        <v>11.558999999999999</v>
      </c>
      <c r="M60" s="1"/>
      <c r="N60" s="1"/>
      <c r="O60" s="1"/>
      <c r="P60" s="1"/>
      <c r="Q60" s="1"/>
      <c r="R60" s="1"/>
      <c r="S60" s="1"/>
    </row>
    <row r="61" spans="1:19" x14ac:dyDescent="0.45">
      <c r="A61" s="1" t="s">
        <v>127</v>
      </c>
      <c r="B61" s="1">
        <v>2024</v>
      </c>
      <c r="C61" s="2">
        <v>45367</v>
      </c>
      <c r="D61" s="1" t="s">
        <v>72</v>
      </c>
      <c r="E61" s="1" t="s">
        <v>200</v>
      </c>
      <c r="F61" s="1">
        <v>2</v>
      </c>
      <c r="G61" s="1" t="s">
        <v>66</v>
      </c>
      <c r="H61" s="1" t="s">
        <v>67</v>
      </c>
      <c r="I61" s="1">
        <f>(C61-VLOOKUP(G61,Riders!$A$2:$C$2000,2,FALSE))/365</f>
        <v>21.38082191780822</v>
      </c>
      <c r="J61" s="1">
        <v>27</v>
      </c>
      <c r="K61" s="1">
        <v>2</v>
      </c>
      <c r="L61" s="1">
        <v>11.728999999999999</v>
      </c>
      <c r="M61" s="1"/>
      <c r="N61" s="1"/>
      <c r="O61" s="1"/>
      <c r="P61" s="1"/>
      <c r="Q61" s="1"/>
      <c r="R61" s="1"/>
      <c r="S61" s="1"/>
    </row>
    <row r="62" spans="1:19" x14ac:dyDescent="0.45">
      <c r="A62" s="1" t="s">
        <v>127</v>
      </c>
      <c r="B62" s="1">
        <v>2024</v>
      </c>
      <c r="C62" s="2">
        <v>45367</v>
      </c>
      <c r="D62" s="1" t="s">
        <v>72</v>
      </c>
      <c r="E62" s="1" t="s">
        <v>200</v>
      </c>
      <c r="F62" s="1">
        <v>3</v>
      </c>
      <c r="G62" s="1" t="s">
        <v>42</v>
      </c>
      <c r="H62" s="1" t="s">
        <v>97</v>
      </c>
      <c r="I62" s="1">
        <f>(C62-VLOOKUP(G62,Riders!$A$2:$C$2000,2,FALSE))/365</f>
        <v>25.290410958904111</v>
      </c>
      <c r="J62" s="1">
        <v>7</v>
      </c>
      <c r="K62" s="1">
        <v>1</v>
      </c>
      <c r="L62" s="1">
        <v>11.75</v>
      </c>
      <c r="M62" s="1"/>
      <c r="N62" s="1"/>
      <c r="O62" s="1"/>
      <c r="P62" s="1"/>
      <c r="Q62" s="1"/>
      <c r="R62" s="1"/>
      <c r="S62" s="1"/>
    </row>
    <row r="63" spans="1:19" x14ac:dyDescent="0.45">
      <c r="A63" s="1" t="s">
        <v>127</v>
      </c>
      <c r="B63" s="1">
        <v>2024</v>
      </c>
      <c r="C63" s="2">
        <v>45367</v>
      </c>
      <c r="D63" s="1" t="s">
        <v>72</v>
      </c>
      <c r="E63" s="1" t="s">
        <v>200</v>
      </c>
      <c r="F63" s="1">
        <v>3</v>
      </c>
      <c r="G63" s="1" t="s">
        <v>80</v>
      </c>
      <c r="H63" s="1" t="s">
        <v>3852</v>
      </c>
      <c r="I63" s="1">
        <f>(C63-VLOOKUP(G63,Riders!$A$2:$C$2000,2,FALSE))/365</f>
        <v>22.104109589041094</v>
      </c>
      <c r="J63" s="1">
        <v>26</v>
      </c>
      <c r="K63" s="1">
        <v>2</v>
      </c>
      <c r="L63" s="1">
        <v>11.87</v>
      </c>
      <c r="M63" s="1"/>
      <c r="N63" s="1"/>
      <c r="O63" s="1"/>
      <c r="P63" s="1"/>
      <c r="Q63" s="1"/>
      <c r="R63" s="1"/>
      <c r="S63" s="1"/>
    </row>
    <row r="64" spans="1:19" x14ac:dyDescent="0.45">
      <c r="A64" s="1" t="s">
        <v>127</v>
      </c>
      <c r="B64" s="1">
        <v>2024</v>
      </c>
      <c r="C64" s="2">
        <v>45367</v>
      </c>
      <c r="D64" s="1" t="s">
        <v>72</v>
      </c>
      <c r="E64" s="1" t="s">
        <v>200</v>
      </c>
      <c r="F64" s="1">
        <v>4</v>
      </c>
      <c r="G64" s="1" t="s">
        <v>133</v>
      </c>
      <c r="H64" s="1" t="s">
        <v>151</v>
      </c>
      <c r="I64" s="1">
        <f>(C64-VLOOKUP(G64,Riders!$A$2:$C$2000,2,FALSE))/365</f>
        <v>31.145205479452056</v>
      </c>
      <c r="J64" s="1">
        <v>8</v>
      </c>
      <c r="K64" s="1">
        <v>1</v>
      </c>
      <c r="L64" s="1">
        <v>11.291</v>
      </c>
      <c r="M64" s="1"/>
      <c r="N64" s="1"/>
      <c r="O64" s="1"/>
      <c r="P64" s="1"/>
      <c r="Q64" s="1"/>
      <c r="R64" s="1"/>
      <c r="S64" s="1"/>
    </row>
    <row r="65" spans="1:19" x14ac:dyDescent="0.45">
      <c r="A65" s="1" t="s">
        <v>127</v>
      </c>
      <c r="B65" s="1">
        <v>2024</v>
      </c>
      <c r="C65" s="2">
        <v>45367</v>
      </c>
      <c r="D65" s="1" t="s">
        <v>72</v>
      </c>
      <c r="E65" s="1" t="s">
        <v>200</v>
      </c>
      <c r="F65" s="1">
        <v>4</v>
      </c>
      <c r="G65" s="1" t="s">
        <v>54</v>
      </c>
      <c r="H65" s="1" t="s">
        <v>44</v>
      </c>
      <c r="I65" s="1">
        <f>(C65-VLOOKUP(G65,Riders!$A$2:$C$2000,2,FALSE))/365</f>
        <v>26.731506849315068</v>
      </c>
      <c r="J65" s="1">
        <v>25</v>
      </c>
      <c r="K65" s="1">
        <v>2</v>
      </c>
      <c r="L65" s="1">
        <v>11.329000000000001</v>
      </c>
      <c r="M65" s="1"/>
      <c r="N65" s="1"/>
      <c r="O65" s="1"/>
      <c r="P65" s="1"/>
      <c r="Q65" s="1"/>
      <c r="R65" s="1"/>
      <c r="S65" s="1"/>
    </row>
    <row r="66" spans="1:19" x14ac:dyDescent="0.45">
      <c r="A66" s="1" t="s">
        <v>127</v>
      </c>
      <c r="B66" s="1">
        <v>2024</v>
      </c>
      <c r="C66" s="2">
        <v>45367</v>
      </c>
      <c r="D66" s="1" t="s">
        <v>72</v>
      </c>
      <c r="E66" s="1" t="s">
        <v>200</v>
      </c>
      <c r="F66" s="1">
        <v>5</v>
      </c>
      <c r="G66" s="1" t="s">
        <v>75</v>
      </c>
      <c r="H66" s="1" t="s">
        <v>38</v>
      </c>
      <c r="I66" s="1">
        <f>(C66-VLOOKUP(G66,Riders!$A$2:$C$2000,2,FALSE))/365</f>
        <v>25.021917808219179</v>
      </c>
      <c r="J66" s="1">
        <v>9</v>
      </c>
      <c r="K66" s="1">
        <v>1</v>
      </c>
      <c r="L66" s="1">
        <v>11.281000000000001</v>
      </c>
      <c r="M66" s="1"/>
      <c r="N66" s="1"/>
      <c r="O66" s="1"/>
      <c r="P66" s="1"/>
      <c r="Q66" s="1"/>
      <c r="R66" s="1"/>
      <c r="S66" s="1"/>
    </row>
    <row r="67" spans="1:19" x14ac:dyDescent="0.45">
      <c r="A67" s="1" t="s">
        <v>127</v>
      </c>
      <c r="B67" s="1">
        <v>2024</v>
      </c>
      <c r="C67" s="2">
        <v>45367</v>
      </c>
      <c r="D67" s="1" t="s">
        <v>72</v>
      </c>
      <c r="E67" s="1" t="s">
        <v>200</v>
      </c>
      <c r="F67" s="1">
        <v>5</v>
      </c>
      <c r="G67" s="1" t="s">
        <v>43</v>
      </c>
      <c r="H67" s="1" t="s">
        <v>44</v>
      </c>
      <c r="I67" s="1">
        <f>(C67-VLOOKUP(G67,Riders!$A$2:$C$2000,2,FALSE))/365</f>
        <v>31.326027397260273</v>
      </c>
      <c r="J67" s="1">
        <v>24</v>
      </c>
      <c r="K67" s="1">
        <v>2</v>
      </c>
      <c r="L67" s="1">
        <v>11.344000000000001</v>
      </c>
      <c r="M67" s="1"/>
      <c r="N67" s="1"/>
      <c r="O67" s="1"/>
      <c r="P67" s="1"/>
      <c r="Q67" s="1"/>
      <c r="R67" s="1"/>
      <c r="S67" s="1"/>
    </row>
    <row r="68" spans="1:19" x14ac:dyDescent="0.45">
      <c r="A68" s="1" t="s">
        <v>127</v>
      </c>
      <c r="B68" s="1">
        <v>2024</v>
      </c>
      <c r="C68" s="2">
        <v>45367</v>
      </c>
      <c r="D68" s="1" t="s">
        <v>72</v>
      </c>
      <c r="E68" s="1" t="s">
        <v>200</v>
      </c>
      <c r="F68" s="1">
        <v>6</v>
      </c>
      <c r="G68" s="1" t="s">
        <v>37</v>
      </c>
      <c r="H68" s="1" t="s">
        <v>38</v>
      </c>
      <c r="I68" s="1">
        <f>(C68-VLOOKUP(G68,Riders!$A$2:$C$2000,2,FALSE))/365</f>
        <v>18.936986301369863</v>
      </c>
      <c r="J68" s="1">
        <v>10</v>
      </c>
      <c r="K68" s="1">
        <v>1</v>
      </c>
      <c r="L68" s="1">
        <v>11.204000000000001</v>
      </c>
      <c r="M68" s="1"/>
      <c r="N68" s="1"/>
      <c r="O68" s="1"/>
      <c r="P68" s="1"/>
      <c r="Q68" s="1"/>
      <c r="R68" s="1"/>
      <c r="S68" s="1"/>
    </row>
    <row r="69" spans="1:19" x14ac:dyDescent="0.45">
      <c r="A69" s="1" t="s">
        <v>127</v>
      </c>
      <c r="B69" s="1">
        <v>2024</v>
      </c>
      <c r="C69" s="2">
        <v>45367</v>
      </c>
      <c r="D69" s="1" t="s">
        <v>72</v>
      </c>
      <c r="E69" s="1" t="s">
        <v>200</v>
      </c>
      <c r="F69" s="1">
        <v>6</v>
      </c>
      <c r="G69" s="1" t="s">
        <v>113</v>
      </c>
      <c r="H69" s="1" t="s">
        <v>31</v>
      </c>
      <c r="I69" s="1">
        <f>(C69-VLOOKUP(G69,Riders!$A$2:$C$2000,2,FALSE))/365</f>
        <v>20.841095890410958</v>
      </c>
      <c r="J69" s="1">
        <v>23</v>
      </c>
      <c r="K69" s="1">
        <v>2</v>
      </c>
      <c r="L69" s="1">
        <v>11.415000000000001</v>
      </c>
      <c r="M69" s="1"/>
      <c r="N69" s="1"/>
      <c r="O69" s="1"/>
      <c r="P69" s="1"/>
      <c r="Q69" s="1"/>
      <c r="R69" s="1"/>
      <c r="S69" s="1"/>
    </row>
    <row r="70" spans="1:19" x14ac:dyDescent="0.45">
      <c r="A70" s="1" t="s">
        <v>127</v>
      </c>
      <c r="B70" s="1">
        <v>2024</v>
      </c>
      <c r="C70" s="2">
        <v>45367</v>
      </c>
      <c r="D70" s="1" t="s">
        <v>72</v>
      </c>
      <c r="E70" s="1" t="s">
        <v>200</v>
      </c>
      <c r="F70" s="1">
        <v>7</v>
      </c>
      <c r="G70" s="1" t="s">
        <v>398</v>
      </c>
      <c r="H70" s="1" t="s">
        <v>3865</v>
      </c>
      <c r="I70" s="1">
        <f>(C70-VLOOKUP(G70,Riders!$A$2:$C$2000,2,FALSE))/365</f>
        <v>20.846575342465755</v>
      </c>
      <c r="J70" s="1">
        <v>11</v>
      </c>
      <c r="K70" s="1">
        <v>1</v>
      </c>
      <c r="L70" s="1">
        <v>11.339</v>
      </c>
      <c r="M70" s="1"/>
      <c r="N70" s="1"/>
      <c r="O70" s="1"/>
      <c r="P70" s="1"/>
      <c r="Q70" s="1"/>
      <c r="R70" s="1"/>
      <c r="S70" s="1"/>
    </row>
    <row r="71" spans="1:19" x14ac:dyDescent="0.45">
      <c r="A71" s="1" t="s">
        <v>127</v>
      </c>
      <c r="B71" s="1">
        <v>2024</v>
      </c>
      <c r="C71" s="2">
        <v>45367</v>
      </c>
      <c r="D71" s="1" t="s">
        <v>72</v>
      </c>
      <c r="E71" s="1" t="s">
        <v>200</v>
      </c>
      <c r="F71" s="1">
        <v>7</v>
      </c>
      <c r="G71" s="1" t="s">
        <v>50</v>
      </c>
      <c r="H71" s="1" t="s">
        <v>51</v>
      </c>
      <c r="I71" s="1">
        <f>(C71-VLOOKUP(G71,Riders!$A$2:$C$2000,2,FALSE))/365</f>
        <v>27.446575342465753</v>
      </c>
      <c r="J71" s="1">
        <v>22</v>
      </c>
      <c r="K71" s="1">
        <v>2</v>
      </c>
      <c r="L71" s="1">
        <v>11.754</v>
      </c>
      <c r="M71" s="1"/>
      <c r="N71" s="1"/>
      <c r="O71" s="1"/>
      <c r="P71" s="1"/>
      <c r="Q71" s="1"/>
      <c r="R71" s="1"/>
      <c r="S71" s="1"/>
    </row>
    <row r="72" spans="1:19" x14ac:dyDescent="0.45">
      <c r="A72" s="1" t="s">
        <v>127</v>
      </c>
      <c r="B72" s="1">
        <v>2024</v>
      </c>
      <c r="C72" s="2">
        <v>45367</v>
      </c>
      <c r="D72" s="1" t="s">
        <v>72</v>
      </c>
      <c r="E72" s="1" t="s">
        <v>200</v>
      </c>
      <c r="F72" s="1">
        <v>8</v>
      </c>
      <c r="G72" s="1" t="s">
        <v>32</v>
      </c>
      <c r="H72" s="1" t="s">
        <v>17</v>
      </c>
      <c r="I72" s="1">
        <f>(C72-VLOOKUP(G72,Riders!$A$2:$C$2000,2,FALSE))/365</f>
        <v>21.643835616438356</v>
      </c>
      <c r="J72" s="1">
        <v>12</v>
      </c>
      <c r="K72" s="1">
        <v>1</v>
      </c>
      <c r="L72" s="1">
        <v>11.372</v>
      </c>
      <c r="M72" s="1"/>
      <c r="N72" s="1"/>
      <c r="O72" s="1"/>
      <c r="P72" s="1"/>
      <c r="Q72" s="1"/>
      <c r="R72" s="1"/>
      <c r="S72" s="1"/>
    </row>
    <row r="73" spans="1:19" x14ac:dyDescent="0.45">
      <c r="A73" s="1" t="s">
        <v>127</v>
      </c>
      <c r="B73" s="1">
        <v>2024</v>
      </c>
      <c r="C73" s="2">
        <v>45367</v>
      </c>
      <c r="D73" s="1" t="s">
        <v>72</v>
      </c>
      <c r="E73" s="1" t="s">
        <v>200</v>
      </c>
      <c r="F73" s="1">
        <v>8</v>
      </c>
      <c r="G73" s="1" t="s">
        <v>3858</v>
      </c>
      <c r="H73" s="1" t="s">
        <v>3852</v>
      </c>
      <c r="I73" s="1">
        <f>(C73-VLOOKUP(G73,Riders!$A$2:$C$5000,2,FALSE))/365</f>
        <v>18.221917808219178</v>
      </c>
      <c r="J73" s="1">
        <v>21</v>
      </c>
      <c r="K73" s="1">
        <v>2</v>
      </c>
      <c r="L73" s="1">
        <v>11.598000000000001</v>
      </c>
      <c r="M73" s="1"/>
      <c r="N73" s="1"/>
      <c r="O73" s="1"/>
      <c r="P73" s="1"/>
      <c r="Q73" s="1"/>
      <c r="R73" s="1"/>
      <c r="S73" s="1"/>
    </row>
    <row r="74" spans="1:19" x14ac:dyDescent="0.45">
      <c r="A74" s="1" t="s">
        <v>127</v>
      </c>
      <c r="B74" s="1">
        <v>2024</v>
      </c>
      <c r="C74" s="2">
        <v>45367</v>
      </c>
      <c r="D74" s="1" t="s">
        <v>72</v>
      </c>
      <c r="E74" s="1" t="s">
        <v>200</v>
      </c>
      <c r="F74" s="1">
        <v>9</v>
      </c>
      <c r="G74" s="1" t="s">
        <v>3866</v>
      </c>
      <c r="H74" s="1" t="s">
        <v>3865</v>
      </c>
      <c r="I74" s="1">
        <f>(C74-VLOOKUP(G74,Riders!$A$2:$C$2000,2,FALSE))/365</f>
        <v>23.638356164383563</v>
      </c>
      <c r="J74" s="1">
        <v>16</v>
      </c>
      <c r="K74" s="1">
        <v>1</v>
      </c>
      <c r="L74" s="1">
        <v>11.331</v>
      </c>
      <c r="M74" s="1"/>
      <c r="N74" s="1"/>
      <c r="O74" s="1"/>
      <c r="P74" s="1"/>
      <c r="Q74" s="1"/>
      <c r="R74" s="1"/>
      <c r="S74" s="1"/>
    </row>
    <row r="75" spans="1:19" x14ac:dyDescent="0.45">
      <c r="A75" s="1" t="s">
        <v>127</v>
      </c>
      <c r="B75" s="1">
        <v>2024</v>
      </c>
      <c r="C75" s="2">
        <v>45367</v>
      </c>
      <c r="D75" s="1" t="s">
        <v>72</v>
      </c>
      <c r="E75" s="1" t="s">
        <v>200</v>
      </c>
      <c r="F75" s="1">
        <v>9</v>
      </c>
      <c r="G75" s="1" t="s">
        <v>39</v>
      </c>
      <c r="H75" s="1" t="s">
        <v>40</v>
      </c>
      <c r="I75" s="1">
        <f>(C75-VLOOKUP(G75,Riders!$A$2:$C$2000,2,FALSE))/365</f>
        <v>29.6</v>
      </c>
      <c r="J75" s="1">
        <v>17</v>
      </c>
      <c r="K75" s="1">
        <v>2</v>
      </c>
      <c r="L75" s="1">
        <v>11.433999999999999</v>
      </c>
      <c r="M75" s="1"/>
      <c r="N75" s="1"/>
      <c r="O75" s="1"/>
      <c r="P75" s="1"/>
      <c r="Q75" s="1"/>
      <c r="R75" s="1"/>
      <c r="S75" s="1"/>
    </row>
    <row r="76" spans="1:19" x14ac:dyDescent="0.45">
      <c r="A76" s="1" t="s">
        <v>127</v>
      </c>
      <c r="B76" s="1">
        <v>2024</v>
      </c>
      <c r="C76" s="2">
        <v>45367</v>
      </c>
      <c r="D76" s="1" t="s">
        <v>72</v>
      </c>
      <c r="E76" s="1" t="s">
        <v>200</v>
      </c>
      <c r="F76" s="1">
        <v>10</v>
      </c>
      <c r="G76" s="1" t="s">
        <v>52</v>
      </c>
      <c r="H76" s="1" t="s">
        <v>53</v>
      </c>
      <c r="I76" s="1">
        <f>(C76-VLOOKUP(G76,Riders!$A$2:$C$2000,2,FALSE))/365</f>
        <v>27.019178082191782</v>
      </c>
      <c r="J76" s="1">
        <v>13</v>
      </c>
      <c r="K76" s="1">
        <v>1</v>
      </c>
      <c r="L76" s="1">
        <v>11.288</v>
      </c>
      <c r="M76" s="1"/>
      <c r="N76" s="1"/>
      <c r="O76" s="1"/>
      <c r="P76" s="1"/>
      <c r="Q76" s="1"/>
      <c r="R76" s="1"/>
      <c r="S76" s="1"/>
    </row>
    <row r="77" spans="1:19" x14ac:dyDescent="0.45">
      <c r="A77" s="1" t="s">
        <v>127</v>
      </c>
      <c r="B77" s="1">
        <v>2024</v>
      </c>
      <c r="C77" s="2">
        <v>45367</v>
      </c>
      <c r="D77" s="1" t="s">
        <v>72</v>
      </c>
      <c r="E77" s="1" t="s">
        <v>200</v>
      </c>
      <c r="F77" s="1">
        <v>10</v>
      </c>
      <c r="G77" s="1" t="s">
        <v>45</v>
      </c>
      <c r="H77" s="1" t="s">
        <v>97</v>
      </c>
      <c r="I77" s="1">
        <f>(C77-VLOOKUP(G77,Riders!$A$2:$C$2000,2,FALSE))/365</f>
        <v>33.065753424657537</v>
      </c>
      <c r="J77" s="1">
        <v>20</v>
      </c>
      <c r="K77" s="1">
        <v>2</v>
      </c>
      <c r="L77" s="1">
        <v>11.377000000000001</v>
      </c>
      <c r="M77" s="1"/>
      <c r="N77" s="1"/>
      <c r="O77" s="1"/>
      <c r="P77" s="1"/>
      <c r="Q77" s="1"/>
      <c r="R77" s="1"/>
      <c r="S77" s="1"/>
    </row>
    <row r="78" spans="1:19" x14ac:dyDescent="0.45">
      <c r="A78" s="1" t="s">
        <v>127</v>
      </c>
      <c r="B78" s="1">
        <v>2024</v>
      </c>
      <c r="C78" s="2">
        <v>45367</v>
      </c>
      <c r="D78" s="1" t="s">
        <v>72</v>
      </c>
      <c r="E78" s="1" t="s">
        <v>200</v>
      </c>
      <c r="F78" s="1">
        <v>11</v>
      </c>
      <c r="G78" s="1" t="s">
        <v>391</v>
      </c>
      <c r="H78" s="1" t="s">
        <v>151</v>
      </c>
      <c r="I78" s="1">
        <f>(C78-VLOOKUP(G78,Riders!$A$2:$C$2000,2,FALSE))/365</f>
        <v>25.054794520547944</v>
      </c>
      <c r="J78" s="1">
        <v>14</v>
      </c>
      <c r="K78" s="1">
        <v>1</v>
      </c>
      <c r="L78" s="1">
        <v>11.385999999999999</v>
      </c>
      <c r="M78" s="1"/>
      <c r="N78" s="1"/>
      <c r="O78" s="1"/>
      <c r="P78" s="1"/>
      <c r="Q78" s="1"/>
      <c r="R78" s="1"/>
      <c r="S78" s="1"/>
    </row>
    <row r="79" spans="1:19" x14ac:dyDescent="0.45">
      <c r="A79" s="1" t="s">
        <v>127</v>
      </c>
      <c r="B79" s="1">
        <v>2024</v>
      </c>
      <c r="C79" s="2">
        <v>45367</v>
      </c>
      <c r="D79" s="1" t="s">
        <v>72</v>
      </c>
      <c r="E79" s="1" t="s">
        <v>200</v>
      </c>
      <c r="F79" s="1">
        <v>11</v>
      </c>
      <c r="G79" s="1" t="s">
        <v>384</v>
      </c>
      <c r="H79" s="1" t="s">
        <v>19</v>
      </c>
      <c r="I79" s="1">
        <f>(C79-VLOOKUP(G79,Riders!$A$2:$C$2000,2,FALSE))/365</f>
        <v>24.531506849315068</v>
      </c>
      <c r="J79" s="1">
        <v>19</v>
      </c>
      <c r="K79" s="1">
        <v>2</v>
      </c>
      <c r="L79" s="1">
        <v>11.437999999999999</v>
      </c>
      <c r="M79" s="1"/>
      <c r="N79" s="1"/>
      <c r="O79" s="1"/>
      <c r="P79" s="1"/>
      <c r="Q79" s="1"/>
      <c r="R79" s="1"/>
      <c r="S79" s="1"/>
    </row>
    <row r="80" spans="1:19" x14ac:dyDescent="0.45">
      <c r="A80" s="1" t="s">
        <v>127</v>
      </c>
      <c r="B80" s="1">
        <v>2024</v>
      </c>
      <c r="C80" s="2">
        <v>45367</v>
      </c>
      <c r="D80" s="1" t="s">
        <v>72</v>
      </c>
      <c r="E80" s="1" t="s">
        <v>200</v>
      </c>
      <c r="F80" s="1">
        <v>12</v>
      </c>
      <c r="G80" s="1" t="s">
        <v>30</v>
      </c>
      <c r="H80" s="1" t="s">
        <v>31</v>
      </c>
      <c r="I80" s="1">
        <f>(C80-VLOOKUP(G80,Riders!$A$2:$C$2000,2,FALSE))/365</f>
        <v>27.917808219178081</v>
      </c>
      <c r="J80" s="1">
        <v>15</v>
      </c>
      <c r="K80" s="1">
        <v>1</v>
      </c>
      <c r="L80" s="1">
        <v>11.324999999999999</v>
      </c>
      <c r="M80" s="1"/>
      <c r="N80" s="1"/>
      <c r="O80" s="1"/>
      <c r="P80" s="1"/>
      <c r="Q80" s="1"/>
      <c r="R80" s="1"/>
      <c r="S80" s="1"/>
    </row>
    <row r="81" spans="1:19" x14ac:dyDescent="0.45">
      <c r="A81" s="1" t="s">
        <v>127</v>
      </c>
      <c r="B81" s="1">
        <v>2024</v>
      </c>
      <c r="C81" s="2">
        <v>45367</v>
      </c>
      <c r="D81" s="1" t="s">
        <v>72</v>
      </c>
      <c r="E81" s="1" t="s">
        <v>200</v>
      </c>
      <c r="F81" s="1">
        <v>12</v>
      </c>
      <c r="G81" s="1" t="s">
        <v>907</v>
      </c>
      <c r="H81" s="1" t="s">
        <v>29</v>
      </c>
      <c r="I81" s="1">
        <f>(C81-VLOOKUP(G81,Riders!$A$2:$C$2000,2,FALSE))/365</f>
        <v>23.465753424657535</v>
      </c>
      <c r="J81" s="1">
        <v>18</v>
      </c>
      <c r="K81" s="1">
        <v>2</v>
      </c>
      <c r="L81" s="1">
        <v>11.332999999999998</v>
      </c>
      <c r="M81" s="1"/>
      <c r="N81" s="1"/>
      <c r="O81" s="1"/>
      <c r="P81" s="1"/>
      <c r="Q81" s="1"/>
      <c r="R81" s="1"/>
      <c r="S81" s="1"/>
    </row>
    <row r="82" spans="1:19" x14ac:dyDescent="0.45">
      <c r="A82" s="1" t="s">
        <v>127</v>
      </c>
      <c r="B82" s="1">
        <v>2024</v>
      </c>
      <c r="C82" s="2">
        <v>45367</v>
      </c>
      <c r="D82" s="1" t="s">
        <v>72</v>
      </c>
      <c r="E82" s="1" t="s">
        <v>201</v>
      </c>
      <c r="F82" s="1">
        <v>1</v>
      </c>
      <c r="G82" s="1" t="s">
        <v>381</v>
      </c>
      <c r="H82" s="1" t="s">
        <v>25</v>
      </c>
      <c r="I82" s="1">
        <f>(C82-VLOOKUP(G82,Riders!$A$2:$C$2000,2,FALSE))/365</f>
        <v>21.246575342465754</v>
      </c>
      <c r="J82" s="1">
        <v>1</v>
      </c>
      <c r="K82" s="1">
        <v>1</v>
      </c>
      <c r="L82" s="1">
        <v>10.962</v>
      </c>
      <c r="M82" s="1"/>
      <c r="N82" s="1"/>
      <c r="O82" s="1"/>
      <c r="P82" s="1"/>
      <c r="Q82" s="1"/>
      <c r="R82" s="1"/>
      <c r="S82" s="1"/>
    </row>
    <row r="83" spans="1:19" x14ac:dyDescent="0.45">
      <c r="A83" s="1" t="s">
        <v>127</v>
      </c>
      <c r="B83" s="1">
        <v>2024</v>
      </c>
      <c r="C83" s="2">
        <v>45367</v>
      </c>
      <c r="D83" s="1" t="s">
        <v>72</v>
      </c>
      <c r="E83" s="1" t="s">
        <v>201</v>
      </c>
      <c r="F83" s="1">
        <v>1</v>
      </c>
      <c r="G83" s="1" t="s">
        <v>30</v>
      </c>
      <c r="H83" s="1" t="s">
        <v>31</v>
      </c>
      <c r="I83" s="1">
        <f>(C83-VLOOKUP(G83,Riders!$A$2:$C$2000,2,FALSE))/365</f>
        <v>27.917808219178081</v>
      </c>
      <c r="J83" s="1">
        <v>15</v>
      </c>
      <c r="K83" s="1">
        <v>2</v>
      </c>
      <c r="L83" s="1">
        <v>11.073</v>
      </c>
      <c r="M83" s="1"/>
      <c r="N83" s="1"/>
      <c r="O83" s="1"/>
      <c r="P83" s="1"/>
      <c r="Q83" s="1"/>
      <c r="R83" s="1"/>
      <c r="S83" s="1"/>
    </row>
    <row r="84" spans="1:19" x14ac:dyDescent="0.45">
      <c r="A84" s="1" t="s">
        <v>127</v>
      </c>
      <c r="B84" s="1">
        <v>2024</v>
      </c>
      <c r="C84" s="2">
        <v>45367</v>
      </c>
      <c r="D84" s="1" t="s">
        <v>72</v>
      </c>
      <c r="E84" s="1" t="s">
        <v>201</v>
      </c>
      <c r="F84" s="1">
        <v>2</v>
      </c>
      <c r="G84" s="1" t="s">
        <v>16</v>
      </c>
      <c r="H84" s="1" t="s">
        <v>17</v>
      </c>
      <c r="I84" s="1">
        <f>(C84-VLOOKUP(G84,Riders!$A$2:$C$2000,2,FALSE))/365</f>
        <v>24.904109589041095</v>
      </c>
      <c r="J84" s="1">
        <v>2</v>
      </c>
      <c r="K84" s="1">
        <v>1</v>
      </c>
      <c r="L84" s="1">
        <v>11.131</v>
      </c>
      <c r="M84" s="1"/>
      <c r="N84" s="1"/>
      <c r="O84" s="1"/>
      <c r="P84" s="1"/>
      <c r="Q84" s="1"/>
      <c r="R84" s="1"/>
      <c r="S84" s="1"/>
    </row>
    <row r="85" spans="1:19" x14ac:dyDescent="0.45">
      <c r="A85" s="1" t="s">
        <v>127</v>
      </c>
      <c r="B85" s="1">
        <v>2024</v>
      </c>
      <c r="C85" s="2">
        <v>45367</v>
      </c>
      <c r="D85" s="1" t="s">
        <v>72</v>
      </c>
      <c r="E85" s="1" t="s">
        <v>201</v>
      </c>
      <c r="F85" s="1">
        <v>2</v>
      </c>
      <c r="G85" s="1" t="s">
        <v>391</v>
      </c>
      <c r="H85" s="1" t="s">
        <v>151</v>
      </c>
      <c r="I85" s="1">
        <f>(C85-VLOOKUP(G85,Riders!$A$2:$C$2000,2,FALSE))/365</f>
        <v>25.054794520547944</v>
      </c>
      <c r="J85" s="1">
        <v>14</v>
      </c>
      <c r="K85" s="1">
        <v>2</v>
      </c>
      <c r="L85" s="1">
        <v>11.207000000000001</v>
      </c>
      <c r="M85" s="1"/>
      <c r="N85" s="1"/>
      <c r="O85" s="1"/>
      <c r="P85" s="1"/>
      <c r="Q85" s="1"/>
      <c r="R85" s="1"/>
      <c r="S85" s="1"/>
    </row>
    <row r="86" spans="1:19" x14ac:dyDescent="0.45">
      <c r="A86" s="1" t="s">
        <v>127</v>
      </c>
      <c r="B86" s="1">
        <v>2024</v>
      </c>
      <c r="C86" s="2">
        <v>45367</v>
      </c>
      <c r="D86" s="1" t="s">
        <v>72</v>
      </c>
      <c r="E86" s="1" t="s">
        <v>201</v>
      </c>
      <c r="F86" s="1">
        <v>3</v>
      </c>
      <c r="G86" s="1" t="s">
        <v>24</v>
      </c>
      <c r="H86" s="1" t="s">
        <v>25</v>
      </c>
      <c r="I86" s="1">
        <f>(C86-VLOOKUP(G86,Riders!$A$2:$C$2000,2,FALSE))/365</f>
        <v>25.547945205479451</v>
      </c>
      <c r="J86" s="1">
        <v>5</v>
      </c>
      <c r="K86" s="1">
        <v>1</v>
      </c>
      <c r="L86" s="1">
        <v>11.006</v>
      </c>
      <c r="M86" s="1"/>
      <c r="N86" s="1"/>
      <c r="O86" s="1"/>
      <c r="P86" s="1"/>
      <c r="Q86" s="1"/>
      <c r="R86" s="1"/>
      <c r="S86" s="1"/>
    </row>
    <row r="87" spans="1:19" x14ac:dyDescent="0.45">
      <c r="A87" s="1" t="s">
        <v>127</v>
      </c>
      <c r="B87" s="1">
        <v>2024</v>
      </c>
      <c r="C87" s="2">
        <v>45367</v>
      </c>
      <c r="D87" s="1" t="s">
        <v>72</v>
      </c>
      <c r="E87" s="1" t="s">
        <v>201</v>
      </c>
      <c r="F87" s="1">
        <v>3</v>
      </c>
      <c r="G87" s="1" t="s">
        <v>52</v>
      </c>
      <c r="H87" s="1" t="s">
        <v>53</v>
      </c>
      <c r="I87" s="1">
        <f>(C87-VLOOKUP(G87,Riders!$A$2:$C$2000,2,FALSE))/365</f>
        <v>27.019178082191782</v>
      </c>
      <c r="J87" s="1">
        <v>13</v>
      </c>
      <c r="K87" s="1">
        <v>2</v>
      </c>
      <c r="L87" s="1">
        <v>11.103</v>
      </c>
      <c r="M87" s="1"/>
      <c r="N87" s="1"/>
      <c r="O87" s="1"/>
      <c r="P87" s="1"/>
      <c r="Q87" s="1"/>
      <c r="R87" s="1"/>
      <c r="S87" s="1"/>
    </row>
    <row r="88" spans="1:19" x14ac:dyDescent="0.45">
      <c r="A88" s="1" t="s">
        <v>127</v>
      </c>
      <c r="B88" s="1">
        <v>2024</v>
      </c>
      <c r="C88" s="2">
        <v>45367</v>
      </c>
      <c r="D88" s="1" t="s">
        <v>72</v>
      </c>
      <c r="E88" s="1" t="s">
        <v>201</v>
      </c>
      <c r="F88" s="1">
        <v>4</v>
      </c>
      <c r="G88" s="1" t="s">
        <v>14</v>
      </c>
      <c r="H88" s="1" t="s">
        <v>15</v>
      </c>
      <c r="I88" s="1">
        <f>(C88-VLOOKUP(G88,Riders!$A$2:$C$2000,2,FALSE))/365</f>
        <v>24.205479452054796</v>
      </c>
      <c r="J88" s="1">
        <v>3</v>
      </c>
      <c r="K88" s="1">
        <v>1</v>
      </c>
      <c r="L88" s="1">
        <v>11.244</v>
      </c>
      <c r="M88" s="1"/>
      <c r="N88" s="1"/>
      <c r="O88" s="1"/>
      <c r="P88" s="1"/>
      <c r="Q88" s="1"/>
      <c r="R88" s="1"/>
      <c r="S88" s="1"/>
    </row>
    <row r="89" spans="1:19" x14ac:dyDescent="0.45">
      <c r="A89" s="1" t="s">
        <v>127</v>
      </c>
      <c r="B89" s="1">
        <v>2024</v>
      </c>
      <c r="C89" s="2">
        <v>45367</v>
      </c>
      <c r="D89" s="1" t="s">
        <v>72</v>
      </c>
      <c r="E89" s="1" t="s">
        <v>201</v>
      </c>
      <c r="F89" s="1">
        <v>4</v>
      </c>
      <c r="G89" s="1" t="s">
        <v>3866</v>
      </c>
      <c r="H89" s="1" t="s">
        <v>3865</v>
      </c>
      <c r="I89" s="1">
        <f>(C89-VLOOKUP(G89,Riders!$A$2:$C$2000,2,FALSE))/365</f>
        <v>23.638356164383563</v>
      </c>
      <c r="J89" s="1">
        <v>16</v>
      </c>
      <c r="K89" s="1">
        <v>2</v>
      </c>
      <c r="L89" s="1">
        <v>11.497</v>
      </c>
      <c r="M89" s="1"/>
      <c r="N89" s="1"/>
      <c r="O89" s="1"/>
      <c r="P89" s="1"/>
      <c r="Q89" s="1"/>
      <c r="R89" s="1"/>
      <c r="S89" s="1"/>
    </row>
    <row r="90" spans="1:19" x14ac:dyDescent="0.45">
      <c r="A90" s="1" t="s">
        <v>127</v>
      </c>
      <c r="B90" s="1">
        <v>2024</v>
      </c>
      <c r="C90" s="2">
        <v>45367</v>
      </c>
      <c r="D90" s="1" t="s">
        <v>72</v>
      </c>
      <c r="E90" s="1" t="s">
        <v>201</v>
      </c>
      <c r="F90" s="1">
        <v>5</v>
      </c>
      <c r="G90" s="1" t="s">
        <v>23</v>
      </c>
      <c r="H90" s="1" t="s">
        <v>15</v>
      </c>
      <c r="I90" s="1">
        <f>(C90-VLOOKUP(G90,Riders!$A$2:$C$2000,2,FALSE))/365</f>
        <v>26.512328767123286</v>
      </c>
      <c r="J90" s="1">
        <v>6</v>
      </c>
      <c r="K90" s="1">
        <v>1</v>
      </c>
      <c r="L90" s="1">
        <v>11.029</v>
      </c>
      <c r="M90" s="1"/>
      <c r="N90" s="1"/>
      <c r="O90" s="1"/>
      <c r="P90" s="1"/>
      <c r="Q90" s="1"/>
      <c r="R90" s="1"/>
      <c r="S90" s="1"/>
    </row>
    <row r="91" spans="1:19" x14ac:dyDescent="0.45">
      <c r="A91" s="1" t="s">
        <v>127</v>
      </c>
      <c r="B91" s="1">
        <v>2024</v>
      </c>
      <c r="C91" s="2">
        <v>45367</v>
      </c>
      <c r="D91" s="1" t="s">
        <v>72</v>
      </c>
      <c r="E91" s="1" t="s">
        <v>201</v>
      </c>
      <c r="F91" s="1">
        <v>5</v>
      </c>
      <c r="G91" s="1" t="s">
        <v>32</v>
      </c>
      <c r="H91" s="1" t="s">
        <v>17</v>
      </c>
      <c r="I91" s="1">
        <f>(C91-VLOOKUP(G91,Riders!$A$2:$C$2000,2,FALSE))/365</f>
        <v>21.643835616438356</v>
      </c>
      <c r="J91" s="1">
        <v>12</v>
      </c>
      <c r="K91" s="1">
        <v>2</v>
      </c>
      <c r="L91" s="1">
        <v>11.231</v>
      </c>
      <c r="M91" s="1"/>
      <c r="N91" s="1"/>
      <c r="O91" s="1"/>
      <c r="P91" s="1"/>
      <c r="Q91" s="1"/>
      <c r="R91" s="1"/>
      <c r="S91" s="1"/>
    </row>
    <row r="92" spans="1:19" x14ac:dyDescent="0.45">
      <c r="A92" s="1" t="s">
        <v>127</v>
      </c>
      <c r="B92" s="1">
        <v>2024</v>
      </c>
      <c r="C92" s="2">
        <v>45367</v>
      </c>
      <c r="D92" s="1" t="s">
        <v>72</v>
      </c>
      <c r="E92" s="1" t="s">
        <v>201</v>
      </c>
      <c r="F92" s="1">
        <v>6</v>
      </c>
      <c r="G92" s="1" t="s">
        <v>18</v>
      </c>
      <c r="H92" s="1" t="s">
        <v>19</v>
      </c>
      <c r="I92" s="1">
        <f>(C92-VLOOKUP(G92,Riders!$A$2:$C$2000,2,FALSE))/365</f>
        <v>25.816438356164383</v>
      </c>
      <c r="J92" s="1">
        <v>4</v>
      </c>
      <c r="K92" s="1">
        <v>1</v>
      </c>
      <c r="L92" s="1">
        <v>11.135999999999999</v>
      </c>
      <c r="M92" s="1"/>
      <c r="N92" s="1"/>
      <c r="O92" s="1"/>
      <c r="P92" s="1"/>
      <c r="Q92" s="1"/>
      <c r="R92" s="1"/>
      <c r="S92" s="1"/>
    </row>
    <row r="93" spans="1:19" x14ac:dyDescent="0.45">
      <c r="A93" s="1" t="s">
        <v>127</v>
      </c>
      <c r="B93" s="1">
        <v>2024</v>
      </c>
      <c r="C93" s="2">
        <v>45367</v>
      </c>
      <c r="D93" s="1" t="s">
        <v>72</v>
      </c>
      <c r="E93" s="1" t="s">
        <v>201</v>
      </c>
      <c r="F93" s="1">
        <v>6</v>
      </c>
      <c r="G93" s="1" t="s">
        <v>398</v>
      </c>
      <c r="H93" s="1" t="s">
        <v>3865</v>
      </c>
      <c r="I93" s="1">
        <f>(C93-VLOOKUP(G93,Riders!$A$2:$C$2000,2,FALSE))/365</f>
        <v>20.846575342465755</v>
      </c>
      <c r="J93" s="1">
        <v>11</v>
      </c>
      <c r="K93" s="1">
        <v>2</v>
      </c>
      <c r="L93" s="1">
        <v>11.207999999999998</v>
      </c>
      <c r="M93" s="1"/>
      <c r="N93" s="1"/>
      <c r="O93" s="1"/>
      <c r="P93" s="1"/>
      <c r="Q93" s="1"/>
      <c r="R93" s="1"/>
      <c r="S93" s="1"/>
    </row>
    <row r="94" spans="1:19" x14ac:dyDescent="0.45">
      <c r="A94" s="1" t="s">
        <v>127</v>
      </c>
      <c r="B94" s="1">
        <v>2024</v>
      </c>
      <c r="C94" s="2">
        <v>45367</v>
      </c>
      <c r="D94" s="1" t="s">
        <v>72</v>
      </c>
      <c r="E94" s="1" t="s">
        <v>201</v>
      </c>
      <c r="F94" s="1">
        <v>7</v>
      </c>
      <c r="G94" s="1" t="s">
        <v>42</v>
      </c>
      <c r="H94" s="1" t="s">
        <v>97</v>
      </c>
      <c r="I94" s="1">
        <f>(C94-VLOOKUP(G94,Riders!$A$2:$C$2000,2,FALSE))/365</f>
        <v>25.290410958904111</v>
      </c>
      <c r="J94" s="1">
        <v>7</v>
      </c>
      <c r="K94" s="1">
        <v>1</v>
      </c>
      <c r="L94" s="1">
        <v>11.233000000000001</v>
      </c>
      <c r="M94" s="1"/>
      <c r="N94" s="1"/>
      <c r="O94" s="1"/>
      <c r="P94" s="1"/>
      <c r="Q94" s="1"/>
      <c r="R94" s="1"/>
      <c r="S94" s="1"/>
    </row>
    <row r="95" spans="1:19" x14ac:dyDescent="0.45">
      <c r="A95" s="1" t="s">
        <v>127</v>
      </c>
      <c r="B95" s="1">
        <v>2024</v>
      </c>
      <c r="C95" s="2">
        <v>45367</v>
      </c>
      <c r="D95" s="1" t="s">
        <v>72</v>
      </c>
      <c r="E95" s="1" t="s">
        <v>201</v>
      </c>
      <c r="F95" s="1">
        <v>7</v>
      </c>
      <c r="G95" s="1" t="s">
        <v>37</v>
      </c>
      <c r="H95" s="1" t="s">
        <v>38</v>
      </c>
      <c r="I95" s="1">
        <f>(C95-VLOOKUP(G95,Riders!$A$2:$C$2000,2,FALSE))/365</f>
        <v>18.936986301369863</v>
      </c>
      <c r="J95" s="1">
        <v>10</v>
      </c>
      <c r="K95" s="1">
        <v>2</v>
      </c>
      <c r="L95" s="1" t="s">
        <v>207</v>
      </c>
      <c r="M95" s="1"/>
      <c r="N95" s="1"/>
      <c r="O95" s="1"/>
      <c r="P95" s="1"/>
      <c r="Q95" s="1"/>
      <c r="R95" s="1"/>
      <c r="S95" s="1"/>
    </row>
    <row r="96" spans="1:19" x14ac:dyDescent="0.45">
      <c r="A96" s="1" t="s">
        <v>127</v>
      </c>
      <c r="B96" s="1">
        <v>2024</v>
      </c>
      <c r="C96" s="2">
        <v>45367</v>
      </c>
      <c r="D96" s="1" t="s">
        <v>72</v>
      </c>
      <c r="E96" s="1" t="s">
        <v>201</v>
      </c>
      <c r="F96" s="1">
        <v>8</v>
      </c>
      <c r="G96" s="1" t="s">
        <v>133</v>
      </c>
      <c r="H96" s="1" t="s">
        <v>151</v>
      </c>
      <c r="I96" s="1">
        <f>(C96-VLOOKUP(G96,Riders!$A$2:$C$2000,2,FALSE))/365</f>
        <v>31.145205479452056</v>
      </c>
      <c r="J96" s="1">
        <v>8</v>
      </c>
      <c r="K96" s="1">
        <v>1</v>
      </c>
      <c r="L96" s="1">
        <v>11.188000000000001</v>
      </c>
      <c r="M96" s="1"/>
      <c r="N96" s="1"/>
      <c r="O96" s="1"/>
      <c r="P96" s="1"/>
      <c r="Q96" s="1"/>
      <c r="R96" s="1"/>
      <c r="S96" s="1"/>
    </row>
    <row r="97" spans="1:19" x14ac:dyDescent="0.45">
      <c r="A97" s="1" t="s">
        <v>127</v>
      </c>
      <c r="B97" s="1">
        <v>2024</v>
      </c>
      <c r="C97" s="2">
        <v>45367</v>
      </c>
      <c r="D97" s="1" t="s">
        <v>72</v>
      </c>
      <c r="E97" s="1" t="s">
        <v>201</v>
      </c>
      <c r="F97" s="1">
        <v>8</v>
      </c>
      <c r="G97" s="1" t="s">
        <v>75</v>
      </c>
      <c r="H97" s="1" t="s">
        <v>38</v>
      </c>
      <c r="I97" s="1">
        <f>(C97-VLOOKUP(G97,Riders!$A$2:$C$2000,2,FALSE))/365</f>
        <v>25.021917808219179</v>
      </c>
      <c r="J97" s="1">
        <v>9</v>
      </c>
      <c r="K97" s="1">
        <v>2</v>
      </c>
      <c r="L97" s="1">
        <v>11.196</v>
      </c>
      <c r="M97" s="1"/>
      <c r="N97" s="1"/>
      <c r="O97" s="1"/>
      <c r="P97" s="1"/>
      <c r="Q97" s="1"/>
      <c r="R97" s="1"/>
      <c r="S97" s="1"/>
    </row>
    <row r="98" spans="1:19" x14ac:dyDescent="0.45">
      <c r="A98" s="1" t="s">
        <v>127</v>
      </c>
      <c r="B98" s="1">
        <v>2024</v>
      </c>
      <c r="C98" s="2">
        <v>45367</v>
      </c>
      <c r="D98" s="1" t="s">
        <v>72</v>
      </c>
      <c r="E98" s="1" t="s">
        <v>202</v>
      </c>
      <c r="F98" s="1">
        <v>1</v>
      </c>
      <c r="G98" s="1" t="s">
        <v>381</v>
      </c>
      <c r="H98" s="1" t="s">
        <v>25</v>
      </c>
      <c r="I98" s="1">
        <f>(C98-VLOOKUP(G98,Riders!$A$2:$C$2000,2,FALSE))/365</f>
        <v>21.246575342465754</v>
      </c>
      <c r="J98" s="1">
        <v>1</v>
      </c>
      <c r="K98" s="1">
        <v>1</v>
      </c>
      <c r="L98" s="1">
        <v>10.997999999999999</v>
      </c>
      <c r="M98" s="1"/>
      <c r="N98" s="1">
        <v>1</v>
      </c>
      <c r="O98" s="1">
        <v>10.843</v>
      </c>
      <c r="P98" s="1"/>
      <c r="Q98" s="1"/>
      <c r="R98" s="1"/>
      <c r="S98" s="1"/>
    </row>
    <row r="99" spans="1:19" x14ac:dyDescent="0.45">
      <c r="A99" s="1" t="s">
        <v>127</v>
      </c>
      <c r="B99" s="1">
        <v>2024</v>
      </c>
      <c r="C99" s="2">
        <v>45367</v>
      </c>
      <c r="D99" s="1" t="s">
        <v>72</v>
      </c>
      <c r="E99" s="1" t="s">
        <v>202</v>
      </c>
      <c r="F99" s="1">
        <v>1</v>
      </c>
      <c r="G99" s="1" t="s">
        <v>133</v>
      </c>
      <c r="H99" s="1" t="s">
        <v>151</v>
      </c>
      <c r="I99" s="1">
        <f>(C99-VLOOKUP(G99,Riders!$A$2:$C$2000,2,FALSE))/365</f>
        <v>31.145205479452056</v>
      </c>
      <c r="J99" s="1">
        <v>8</v>
      </c>
      <c r="K99" s="1">
        <v>2</v>
      </c>
      <c r="L99" s="1">
        <v>11.392999999999999</v>
      </c>
      <c r="M99" s="1"/>
      <c r="N99" s="1">
        <v>2</v>
      </c>
      <c r="O99" s="1">
        <v>11.945</v>
      </c>
      <c r="P99" s="1"/>
      <c r="Q99" s="1"/>
      <c r="R99" s="1"/>
      <c r="S99" s="1"/>
    </row>
    <row r="100" spans="1:19" x14ac:dyDescent="0.45">
      <c r="A100" s="1" t="s">
        <v>127</v>
      </c>
      <c r="B100" s="1">
        <v>2024</v>
      </c>
      <c r="C100" s="2">
        <v>45367</v>
      </c>
      <c r="D100" s="1" t="s">
        <v>72</v>
      </c>
      <c r="E100" s="1" t="s">
        <v>202</v>
      </c>
      <c r="F100" s="1">
        <v>2</v>
      </c>
      <c r="G100" s="1" t="s">
        <v>16</v>
      </c>
      <c r="H100" s="1" t="s">
        <v>17</v>
      </c>
      <c r="I100" s="1">
        <f>(C100-VLOOKUP(G100,Riders!$A$2:$C$2000,2,FALSE))/365</f>
        <v>24.904109589041095</v>
      </c>
      <c r="J100" s="1">
        <v>2</v>
      </c>
      <c r="K100" s="1">
        <v>1</v>
      </c>
      <c r="L100" s="1">
        <v>11.105</v>
      </c>
      <c r="M100" s="1"/>
      <c r="N100" s="1">
        <v>1</v>
      </c>
      <c r="O100" s="1">
        <v>11.224</v>
      </c>
      <c r="P100" s="1"/>
      <c r="Q100" s="1"/>
      <c r="R100" s="1"/>
      <c r="S100" s="1"/>
    </row>
    <row r="101" spans="1:19" x14ac:dyDescent="0.45">
      <c r="A101" s="1" t="s">
        <v>127</v>
      </c>
      <c r="B101" s="1">
        <v>2024</v>
      </c>
      <c r="C101" s="2">
        <v>45367</v>
      </c>
      <c r="D101" s="1" t="s">
        <v>72</v>
      </c>
      <c r="E101" s="1" t="s">
        <v>202</v>
      </c>
      <c r="F101" s="1">
        <v>2</v>
      </c>
      <c r="G101" s="1" t="s">
        <v>42</v>
      </c>
      <c r="H101" s="1" t="s">
        <v>97</v>
      </c>
      <c r="I101" s="1">
        <f>(C101-VLOOKUP(G101,Riders!$A$2:$C$2000,2,FALSE))/365</f>
        <v>25.290410958904111</v>
      </c>
      <c r="J101" s="1">
        <v>7</v>
      </c>
      <c r="K101" s="1">
        <v>2</v>
      </c>
      <c r="L101" s="1">
        <v>11.107000000000001</v>
      </c>
      <c r="M101" s="1"/>
      <c r="N101" s="1">
        <v>2</v>
      </c>
      <c r="O101" s="1">
        <v>11.241</v>
      </c>
      <c r="P101" s="1"/>
      <c r="Q101" s="1"/>
      <c r="R101" s="1"/>
      <c r="S101" s="1"/>
    </row>
    <row r="102" spans="1:19" x14ac:dyDescent="0.45">
      <c r="A102" s="1" t="s">
        <v>127</v>
      </c>
      <c r="B102" s="1">
        <v>2024</v>
      </c>
      <c r="C102" s="2">
        <v>45367</v>
      </c>
      <c r="D102" s="1" t="s">
        <v>72</v>
      </c>
      <c r="E102" s="1" t="s">
        <v>202</v>
      </c>
      <c r="F102" s="1">
        <v>3</v>
      </c>
      <c r="G102" s="1" t="s">
        <v>18</v>
      </c>
      <c r="H102" s="1" t="s">
        <v>19</v>
      </c>
      <c r="I102" s="1">
        <f>(C102-VLOOKUP(G102,Riders!$A$2:$C$2000,2,FALSE))/365</f>
        <v>25.816438356164383</v>
      </c>
      <c r="J102" s="1">
        <v>4</v>
      </c>
      <c r="K102" s="1">
        <v>1</v>
      </c>
      <c r="L102" s="1">
        <v>11.045</v>
      </c>
      <c r="M102" s="1"/>
      <c r="N102" s="1">
        <v>1</v>
      </c>
      <c r="O102" s="1">
        <v>11.177</v>
      </c>
      <c r="P102" s="1"/>
      <c r="Q102" s="1"/>
      <c r="R102" s="1"/>
      <c r="S102" s="1"/>
    </row>
    <row r="103" spans="1:19" x14ac:dyDescent="0.45">
      <c r="A103" s="1" t="s">
        <v>127</v>
      </c>
      <c r="B103" s="1">
        <v>2024</v>
      </c>
      <c r="C103" s="2">
        <v>45367</v>
      </c>
      <c r="D103" s="1" t="s">
        <v>72</v>
      </c>
      <c r="E103" s="1" t="s">
        <v>202</v>
      </c>
      <c r="F103" s="1">
        <v>3</v>
      </c>
      <c r="G103" s="1" t="s">
        <v>24</v>
      </c>
      <c r="H103" s="1" t="s">
        <v>25</v>
      </c>
      <c r="I103" s="1">
        <f>(C103-VLOOKUP(G103,Riders!$A$2:$C$2000,2,FALSE))/365</f>
        <v>25.547945205479451</v>
      </c>
      <c r="J103" s="1">
        <v>5</v>
      </c>
      <c r="K103" s="1">
        <v>2</v>
      </c>
      <c r="L103" s="1">
        <v>11.071</v>
      </c>
      <c r="M103" s="1"/>
      <c r="N103" s="1">
        <v>2</v>
      </c>
      <c r="O103" s="1">
        <v>11.208</v>
      </c>
      <c r="P103" s="1"/>
      <c r="Q103" s="1"/>
      <c r="R103" s="1"/>
      <c r="S103" s="1"/>
    </row>
    <row r="104" spans="1:19" x14ac:dyDescent="0.45">
      <c r="A104" s="1" t="s">
        <v>127</v>
      </c>
      <c r="B104" s="1">
        <v>2024</v>
      </c>
      <c r="C104" s="2">
        <v>45367</v>
      </c>
      <c r="D104" s="1" t="s">
        <v>72</v>
      </c>
      <c r="E104" s="1" t="s">
        <v>202</v>
      </c>
      <c r="F104" s="1">
        <v>4</v>
      </c>
      <c r="G104" s="1" t="s">
        <v>14</v>
      </c>
      <c r="H104" s="1" t="s">
        <v>15</v>
      </c>
      <c r="I104" s="1">
        <f>(C104-VLOOKUP(G104,Riders!$A$2:$C$2000,2,FALSE))/365</f>
        <v>24.205479452054796</v>
      </c>
      <c r="J104" s="1">
        <v>3</v>
      </c>
      <c r="K104" s="1">
        <v>1</v>
      </c>
      <c r="L104" s="1">
        <v>11.228999999999999</v>
      </c>
      <c r="M104" s="1"/>
      <c r="N104" s="1">
        <v>1</v>
      </c>
      <c r="O104" s="1">
        <v>10.956</v>
      </c>
      <c r="P104" s="1"/>
      <c r="Q104" s="1"/>
      <c r="R104" s="1"/>
      <c r="S104" s="1"/>
    </row>
    <row r="105" spans="1:19" x14ac:dyDescent="0.45">
      <c r="A105" s="1" t="s">
        <v>127</v>
      </c>
      <c r="B105" s="1">
        <v>2024</v>
      </c>
      <c r="C105" s="2">
        <v>45367</v>
      </c>
      <c r="D105" s="1" t="s">
        <v>72</v>
      </c>
      <c r="E105" s="1" t="s">
        <v>202</v>
      </c>
      <c r="F105" s="1">
        <v>4</v>
      </c>
      <c r="G105" s="1" t="s">
        <v>23</v>
      </c>
      <c r="H105" s="1" t="s">
        <v>15</v>
      </c>
      <c r="I105" s="1">
        <f>(C105-VLOOKUP(G105,Riders!$A$2:$C$2000,2,FALSE))/365</f>
        <v>26.512328767123286</v>
      </c>
      <c r="J105" s="1">
        <v>6</v>
      </c>
      <c r="K105" s="1">
        <v>2</v>
      </c>
      <c r="L105" s="1">
        <v>11.258999999999999</v>
      </c>
      <c r="M105" s="1"/>
      <c r="N105" s="1">
        <v>2</v>
      </c>
      <c r="O105" s="1">
        <v>11.064</v>
      </c>
      <c r="P105" s="1"/>
      <c r="Q105" s="1"/>
      <c r="R105" s="1"/>
      <c r="S105" s="1"/>
    </row>
    <row r="106" spans="1:19" x14ac:dyDescent="0.45">
      <c r="A106" s="1" t="s">
        <v>127</v>
      </c>
      <c r="B106" s="1">
        <v>2024</v>
      </c>
      <c r="C106" s="2">
        <v>45367</v>
      </c>
      <c r="D106" s="1" t="s">
        <v>72</v>
      </c>
      <c r="E106" s="1" t="s">
        <v>203</v>
      </c>
      <c r="F106" s="1">
        <v>1</v>
      </c>
      <c r="G106" s="1" t="s">
        <v>381</v>
      </c>
      <c r="H106" s="1" t="s">
        <v>25</v>
      </c>
      <c r="I106" s="1">
        <f>(C106-VLOOKUP(G106,Riders!$A$2:$C$2000,2,FALSE))/365</f>
        <v>21.246575342465754</v>
      </c>
      <c r="J106" s="1">
        <v>1</v>
      </c>
      <c r="K106" s="1">
        <v>2</v>
      </c>
      <c r="L106" s="1">
        <v>10.994</v>
      </c>
      <c r="M106" s="1"/>
      <c r="N106" s="1">
        <v>1</v>
      </c>
      <c r="O106" s="1">
        <v>11.036</v>
      </c>
      <c r="P106" s="1"/>
      <c r="Q106" s="1">
        <v>1</v>
      </c>
      <c r="R106" s="1">
        <v>10.939</v>
      </c>
      <c r="S106" s="1"/>
    </row>
    <row r="107" spans="1:19" x14ac:dyDescent="0.45">
      <c r="A107" s="1" t="s">
        <v>127</v>
      </c>
      <c r="B107" s="1">
        <v>2024</v>
      </c>
      <c r="C107" s="2">
        <v>45367</v>
      </c>
      <c r="D107" s="1" t="s">
        <v>72</v>
      </c>
      <c r="E107" s="1" t="s">
        <v>203</v>
      </c>
      <c r="F107" s="1">
        <v>1</v>
      </c>
      <c r="G107" s="1" t="s">
        <v>14</v>
      </c>
      <c r="H107" s="1" t="s">
        <v>15</v>
      </c>
      <c r="I107" s="1">
        <f>(C107-VLOOKUP(G107,Riders!$A$2:$C$2000,2,FALSE))/365</f>
        <v>24.205479452054796</v>
      </c>
      <c r="J107" s="1">
        <v>3</v>
      </c>
      <c r="K107" s="1">
        <v>1</v>
      </c>
      <c r="L107" s="1">
        <v>10.994</v>
      </c>
      <c r="M107" s="1"/>
      <c r="N107" s="1">
        <v>2</v>
      </c>
      <c r="O107" s="1">
        <v>11.068999999999999</v>
      </c>
      <c r="P107" s="1"/>
      <c r="Q107" s="1">
        <v>2</v>
      </c>
      <c r="R107" s="1">
        <v>11.201000000000001</v>
      </c>
      <c r="S107" s="1"/>
    </row>
    <row r="108" spans="1:19" x14ac:dyDescent="0.45">
      <c r="A108" s="1" t="s">
        <v>127</v>
      </c>
      <c r="B108" s="1">
        <v>2024</v>
      </c>
      <c r="C108" s="2">
        <v>45367</v>
      </c>
      <c r="D108" s="1" t="s">
        <v>72</v>
      </c>
      <c r="E108" s="1" t="s">
        <v>203</v>
      </c>
      <c r="F108" s="1">
        <v>2</v>
      </c>
      <c r="G108" s="1" t="s">
        <v>16</v>
      </c>
      <c r="H108" s="1" t="s">
        <v>17</v>
      </c>
      <c r="I108" s="1">
        <f>(C108-VLOOKUP(G108,Riders!$A$2:$C$2000,2,FALSE))/365</f>
        <v>24.904109589041095</v>
      </c>
      <c r="J108" s="1">
        <v>2</v>
      </c>
      <c r="K108" s="1">
        <v>2</v>
      </c>
      <c r="L108" s="1">
        <v>11.138</v>
      </c>
      <c r="M108" s="1"/>
      <c r="N108" s="1">
        <v>1</v>
      </c>
      <c r="O108" s="1">
        <v>11.314</v>
      </c>
      <c r="P108" s="1"/>
      <c r="Q108" s="1">
        <v>1</v>
      </c>
      <c r="R108" s="1">
        <v>11.301</v>
      </c>
      <c r="S108" s="1"/>
    </row>
    <row r="109" spans="1:19" x14ac:dyDescent="0.45">
      <c r="A109" s="1" t="s">
        <v>127</v>
      </c>
      <c r="B109" s="1">
        <v>2024</v>
      </c>
      <c r="C109" s="2">
        <v>45367</v>
      </c>
      <c r="D109" s="1" t="s">
        <v>72</v>
      </c>
      <c r="E109" s="1" t="s">
        <v>203</v>
      </c>
      <c r="F109" s="1">
        <v>2</v>
      </c>
      <c r="G109" s="1" t="s">
        <v>18</v>
      </c>
      <c r="H109" s="1" t="s">
        <v>19</v>
      </c>
      <c r="I109" s="1">
        <f>(C109-VLOOKUP(G109,Riders!$A$2:$C$2000,2,FALSE))/365</f>
        <v>25.816438356164383</v>
      </c>
      <c r="J109" s="1">
        <v>4</v>
      </c>
      <c r="K109" s="1">
        <v>1</v>
      </c>
      <c r="L109" s="1">
        <v>11.124000000000001</v>
      </c>
      <c r="M109" s="1"/>
      <c r="N109" s="1">
        <v>2</v>
      </c>
      <c r="O109" s="1">
        <v>11.326000000000001</v>
      </c>
      <c r="P109" s="1"/>
      <c r="Q109" s="1">
        <v>2</v>
      </c>
      <c r="R109" s="1">
        <v>11.407999999999999</v>
      </c>
      <c r="S109" s="1"/>
    </row>
    <row r="110" spans="1:19" x14ac:dyDescent="0.45">
      <c r="A110" s="1" t="s">
        <v>127</v>
      </c>
      <c r="B110" s="1">
        <v>2024</v>
      </c>
      <c r="C110" s="2">
        <v>45367</v>
      </c>
      <c r="D110" s="1" t="s">
        <v>72</v>
      </c>
      <c r="E110" s="1" t="s">
        <v>204</v>
      </c>
      <c r="F110" s="1" t="s">
        <v>205</v>
      </c>
      <c r="G110" s="1" t="s">
        <v>381</v>
      </c>
      <c r="H110" s="1" t="s">
        <v>25</v>
      </c>
      <c r="I110" s="1">
        <f>(C110-VLOOKUP(G110,Riders!$A$2:$C$2000,2,FALSE))/365</f>
        <v>21.246575342465754</v>
      </c>
      <c r="J110" s="1">
        <v>1</v>
      </c>
      <c r="K110" s="1">
        <v>1</v>
      </c>
      <c r="L110" s="1">
        <v>11.010999999999999</v>
      </c>
      <c r="M110" s="1"/>
      <c r="N110" s="1">
        <v>1</v>
      </c>
      <c r="O110" s="1">
        <v>10.904</v>
      </c>
      <c r="P110" s="1"/>
      <c r="Q110" s="1"/>
      <c r="R110" s="1"/>
      <c r="S110" s="1"/>
    </row>
    <row r="111" spans="1:19" x14ac:dyDescent="0.45">
      <c r="A111" s="1" t="s">
        <v>127</v>
      </c>
      <c r="B111" s="1">
        <v>2024</v>
      </c>
      <c r="C111" s="2">
        <v>45367</v>
      </c>
      <c r="D111" s="1" t="s">
        <v>72</v>
      </c>
      <c r="E111" s="1" t="s">
        <v>204</v>
      </c>
      <c r="F111" s="1" t="s">
        <v>205</v>
      </c>
      <c r="G111" s="1" t="s">
        <v>16</v>
      </c>
      <c r="H111" s="1" t="s">
        <v>17</v>
      </c>
      <c r="I111" s="1">
        <f>(C111-VLOOKUP(G111,Riders!$A$2:$C$2000,2,FALSE))/365</f>
        <v>24.904109589041095</v>
      </c>
      <c r="J111" s="1">
        <v>2</v>
      </c>
      <c r="K111" s="1">
        <v>2</v>
      </c>
      <c r="L111" s="1">
        <v>11.292999999999999</v>
      </c>
      <c r="M111" s="1"/>
      <c r="N111" s="1">
        <v>2</v>
      </c>
      <c r="O111" s="1">
        <v>11.021000000000001</v>
      </c>
      <c r="P111" s="1"/>
      <c r="Q111" s="1"/>
      <c r="R111" s="1"/>
      <c r="S111" s="1"/>
    </row>
    <row r="112" spans="1:19" x14ac:dyDescent="0.45">
      <c r="A112" s="1" t="s">
        <v>127</v>
      </c>
      <c r="B112" s="1">
        <v>2024</v>
      </c>
      <c r="C112" s="2">
        <v>45367</v>
      </c>
      <c r="D112" s="1" t="s">
        <v>72</v>
      </c>
      <c r="E112" s="1" t="s">
        <v>204</v>
      </c>
      <c r="F112" s="1" t="s">
        <v>206</v>
      </c>
      <c r="G112" s="1" t="s">
        <v>14</v>
      </c>
      <c r="H112" s="1" t="s">
        <v>15</v>
      </c>
      <c r="I112" s="1">
        <f>(C112-VLOOKUP(G112,Riders!$A$2:$C$2000,2,FALSE))/365</f>
        <v>24.205479452054796</v>
      </c>
      <c r="J112" s="1">
        <v>3</v>
      </c>
      <c r="K112" s="1">
        <v>1</v>
      </c>
      <c r="L112" s="1">
        <v>11.118</v>
      </c>
      <c r="M112" s="1"/>
      <c r="N112" s="1">
        <v>1</v>
      </c>
      <c r="O112" s="1">
        <v>11.188000000000001</v>
      </c>
      <c r="P112" s="1"/>
      <c r="Q112" s="1"/>
      <c r="R112" s="1"/>
      <c r="S112" s="1"/>
    </row>
    <row r="113" spans="1:19" x14ac:dyDescent="0.45">
      <c r="A113" s="1" t="s">
        <v>127</v>
      </c>
      <c r="B113" s="1">
        <v>2024</v>
      </c>
      <c r="C113" s="2">
        <v>45367</v>
      </c>
      <c r="D113" s="1" t="s">
        <v>72</v>
      </c>
      <c r="E113" s="1" t="s">
        <v>204</v>
      </c>
      <c r="F113" s="1" t="s">
        <v>206</v>
      </c>
      <c r="G113" s="1" t="s">
        <v>18</v>
      </c>
      <c r="H113" s="1" t="s">
        <v>19</v>
      </c>
      <c r="I113" s="1">
        <f>(C113-VLOOKUP(G113,Riders!$A$2:$C$2000,2,FALSE))/365</f>
        <v>25.816438356164383</v>
      </c>
      <c r="J113" s="1">
        <v>4</v>
      </c>
      <c r="K113" s="1">
        <v>2</v>
      </c>
      <c r="L113" s="1">
        <v>11.159000000000001</v>
      </c>
      <c r="M113" s="1"/>
      <c r="N113" s="1">
        <v>2</v>
      </c>
      <c r="O113" s="1">
        <v>11.597000000000001</v>
      </c>
      <c r="P113" s="1"/>
      <c r="Q113" s="1"/>
      <c r="R113" s="1"/>
      <c r="S113" s="1"/>
    </row>
    <row r="114" spans="1:19" x14ac:dyDescent="0.45">
      <c r="A114" s="1" t="s">
        <v>693</v>
      </c>
      <c r="B114" s="1">
        <v>2024</v>
      </c>
      <c r="C114" s="2">
        <v>45325</v>
      </c>
      <c r="D114" s="1" t="s">
        <v>72</v>
      </c>
      <c r="E114" s="1" t="s">
        <v>200</v>
      </c>
      <c r="F114" s="1">
        <v>1</v>
      </c>
      <c r="G114" s="1" t="s">
        <v>26</v>
      </c>
      <c r="H114" s="1" t="s">
        <v>27</v>
      </c>
      <c r="I114" s="1">
        <f>(C114-VLOOKUP(G114,Riders!$A$2:$C$2100,2,FALSE))/365</f>
        <v>25.704109589041096</v>
      </c>
      <c r="J114" s="1">
        <v>9</v>
      </c>
      <c r="K114" s="1">
        <v>1</v>
      </c>
      <c r="L114" s="1">
        <v>11.06</v>
      </c>
      <c r="M114" s="1">
        <f t="shared" ref="M114:M145" si="6">IF(OR(L114="",L114="REL"),"",3.6*200/L114)</f>
        <v>65.099457504520799</v>
      </c>
      <c r="N114" s="1"/>
      <c r="O114" s="1"/>
      <c r="P114" s="1"/>
      <c r="Q114" s="1"/>
      <c r="R114" s="1"/>
      <c r="S114" s="1"/>
    </row>
    <row r="115" spans="1:19" x14ac:dyDescent="0.45">
      <c r="A115" s="1" t="s">
        <v>693</v>
      </c>
      <c r="B115" s="1">
        <v>2024</v>
      </c>
      <c r="C115" s="2">
        <v>45325</v>
      </c>
      <c r="D115" s="1" t="s">
        <v>72</v>
      </c>
      <c r="E115" s="1" t="s">
        <v>200</v>
      </c>
      <c r="F115" s="1">
        <v>1</v>
      </c>
      <c r="G115" s="1" t="s">
        <v>107</v>
      </c>
      <c r="H115" s="1" t="s">
        <v>59</v>
      </c>
      <c r="I115" s="1">
        <f>(C115-VLOOKUP(G115,Riders!$A$2:$C$2100,2,FALSE))/365</f>
        <v>20.410958904109588</v>
      </c>
      <c r="J115" s="1">
        <v>28</v>
      </c>
      <c r="K115" s="1">
        <v>2</v>
      </c>
      <c r="L115" s="1">
        <v>11.190000000000001</v>
      </c>
      <c r="M115" s="1">
        <f t="shared" si="6"/>
        <v>64.343163538873981</v>
      </c>
      <c r="N115" s="1"/>
      <c r="O115" s="1"/>
      <c r="P115" s="1"/>
      <c r="Q115" s="1"/>
      <c r="R115" s="1"/>
      <c r="S115" s="1"/>
    </row>
    <row r="116" spans="1:19" x14ac:dyDescent="0.45">
      <c r="A116" s="1" t="s">
        <v>693</v>
      </c>
      <c r="B116" s="1">
        <v>2024</v>
      </c>
      <c r="C116" s="2">
        <v>45325</v>
      </c>
      <c r="D116" s="1" t="s">
        <v>72</v>
      </c>
      <c r="E116" s="1" t="s">
        <v>200</v>
      </c>
      <c r="F116" s="1">
        <v>2</v>
      </c>
      <c r="G116" s="1" t="s">
        <v>14</v>
      </c>
      <c r="H116" s="1" t="s">
        <v>15</v>
      </c>
      <c r="I116" s="1">
        <f>(C116-VLOOKUP(G116,Riders!$A$2:$C$2100,2,FALSE))/365</f>
        <v>24.090410958904108</v>
      </c>
      <c r="J116" s="1">
        <v>7</v>
      </c>
      <c r="K116" s="1">
        <v>1</v>
      </c>
      <c r="L116" s="1">
        <v>11.351000000000001</v>
      </c>
      <c r="M116" s="1">
        <f t="shared" si="6"/>
        <v>63.430534754647162</v>
      </c>
      <c r="N116" s="1"/>
      <c r="O116" s="1"/>
      <c r="P116" s="1"/>
      <c r="Q116" s="1"/>
      <c r="R116" s="1"/>
      <c r="S116" s="1"/>
    </row>
    <row r="117" spans="1:19" x14ac:dyDescent="0.45">
      <c r="A117" s="1" t="s">
        <v>693</v>
      </c>
      <c r="B117" s="1">
        <v>2024</v>
      </c>
      <c r="C117" s="2">
        <v>45325</v>
      </c>
      <c r="D117" s="1" t="s">
        <v>72</v>
      </c>
      <c r="E117" s="1" t="s">
        <v>200</v>
      </c>
      <c r="F117" s="1">
        <v>2</v>
      </c>
      <c r="G117" s="1" t="s">
        <v>43</v>
      </c>
      <c r="H117" s="1" t="s">
        <v>44</v>
      </c>
      <c r="I117" s="1">
        <f>(C117-VLOOKUP(G117,Riders!$A$2:$C$2100,2,FALSE))/365</f>
        <v>31.210958904109589</v>
      </c>
      <c r="J117" s="1">
        <v>27</v>
      </c>
      <c r="K117" s="1">
        <v>2</v>
      </c>
      <c r="L117" s="1">
        <v>11.467000000000001</v>
      </c>
      <c r="M117" s="1">
        <f t="shared" si="6"/>
        <v>62.788872416499515</v>
      </c>
      <c r="N117" s="1"/>
      <c r="O117" s="1"/>
      <c r="P117" s="1"/>
      <c r="Q117" s="1"/>
      <c r="R117" s="1"/>
      <c r="S117" s="1"/>
    </row>
    <row r="118" spans="1:19" x14ac:dyDescent="0.45">
      <c r="A118" s="1" t="s">
        <v>693</v>
      </c>
      <c r="B118" s="1">
        <v>2024</v>
      </c>
      <c r="C118" s="2">
        <v>45325</v>
      </c>
      <c r="D118" s="1" t="s">
        <v>72</v>
      </c>
      <c r="E118" s="1" t="s">
        <v>200</v>
      </c>
      <c r="F118" s="1">
        <v>3</v>
      </c>
      <c r="G118" s="1" t="s">
        <v>24</v>
      </c>
      <c r="H118" s="1" t="s">
        <v>25</v>
      </c>
      <c r="I118" s="1">
        <f>(C118-VLOOKUP(G118,Riders!$A$2:$C$2100,2,FALSE))/365</f>
        <v>25.432876712328767</v>
      </c>
      <c r="J118" s="1">
        <v>10</v>
      </c>
      <c r="K118" s="1">
        <v>1</v>
      </c>
      <c r="L118" s="1">
        <v>10.932</v>
      </c>
      <c r="M118" s="1">
        <f t="shared" si="6"/>
        <v>65.86169045005488</v>
      </c>
      <c r="N118" s="1"/>
      <c r="O118" s="1"/>
      <c r="P118" s="1"/>
      <c r="Q118" s="1"/>
      <c r="R118" s="1"/>
      <c r="S118" s="1"/>
    </row>
    <row r="119" spans="1:19" x14ac:dyDescent="0.45">
      <c r="A119" s="1" t="s">
        <v>693</v>
      </c>
      <c r="B119" s="1">
        <v>2024</v>
      </c>
      <c r="C119" s="2">
        <v>45325</v>
      </c>
      <c r="D119" s="1" t="s">
        <v>72</v>
      </c>
      <c r="E119" s="1" t="s">
        <v>200</v>
      </c>
      <c r="F119" s="1">
        <v>3</v>
      </c>
      <c r="G119" s="1" t="s">
        <v>907</v>
      </c>
      <c r="H119" s="1" t="s">
        <v>29</v>
      </c>
      <c r="I119" s="1">
        <f>(C119-VLOOKUP(G119,Riders!$A$2:$C$2100,2,FALSE))/365</f>
        <v>23.350684931506848</v>
      </c>
      <c r="J119" s="1">
        <v>26</v>
      </c>
      <c r="K119" s="1">
        <v>2</v>
      </c>
      <c r="L119" s="1">
        <v>11.277000000000001</v>
      </c>
      <c r="M119" s="1">
        <f t="shared" si="6"/>
        <v>63.846767757382274</v>
      </c>
      <c r="N119" s="1"/>
      <c r="O119" s="1"/>
      <c r="P119" s="1"/>
      <c r="Q119" s="1"/>
      <c r="R119" s="1"/>
      <c r="S119" s="1"/>
    </row>
    <row r="120" spans="1:19" x14ac:dyDescent="0.45">
      <c r="A120" s="1" t="s">
        <v>693</v>
      </c>
      <c r="B120" s="1">
        <v>2024</v>
      </c>
      <c r="C120" s="2">
        <v>45325</v>
      </c>
      <c r="D120" s="1" t="s">
        <v>72</v>
      </c>
      <c r="E120" s="1" t="s">
        <v>200</v>
      </c>
      <c r="F120" s="1">
        <v>4</v>
      </c>
      <c r="G120" s="1" t="s">
        <v>42</v>
      </c>
      <c r="H120" s="1" t="s">
        <v>97</v>
      </c>
      <c r="I120" s="1">
        <f>(C120-VLOOKUP(G120,Riders!$A$2:$C$2100,2,FALSE))/365</f>
        <v>25.175342465753424</v>
      </c>
      <c r="J120" s="1">
        <v>2</v>
      </c>
      <c r="K120" s="1">
        <v>1</v>
      </c>
      <c r="L120" s="1">
        <v>11.238</v>
      </c>
      <c r="M120" s="1">
        <f t="shared" si="6"/>
        <v>64.068339562199682</v>
      </c>
      <c r="N120" s="1"/>
      <c r="O120" s="1"/>
      <c r="P120" s="1"/>
      <c r="Q120" s="1"/>
      <c r="R120" s="1"/>
      <c r="S120" s="1"/>
    </row>
    <row r="121" spans="1:19" x14ac:dyDescent="0.45">
      <c r="A121" s="1" t="s">
        <v>693</v>
      </c>
      <c r="B121" s="1">
        <v>2024</v>
      </c>
      <c r="C121" s="2">
        <v>45325</v>
      </c>
      <c r="D121" s="1" t="s">
        <v>72</v>
      </c>
      <c r="E121" s="1" t="s">
        <v>200</v>
      </c>
      <c r="F121" s="1">
        <v>4</v>
      </c>
      <c r="G121" s="1" t="s">
        <v>903</v>
      </c>
      <c r="H121" s="1" t="s">
        <v>51</v>
      </c>
      <c r="I121" s="1">
        <f>(C121-VLOOKUP(G121,Riders!$A$2:$C$2100,2,FALSE))/365</f>
        <v>20.104109589041094</v>
      </c>
      <c r="J121" s="1">
        <v>25</v>
      </c>
      <c r="K121" s="1">
        <v>2</v>
      </c>
      <c r="L121" s="1">
        <v>11.339</v>
      </c>
      <c r="M121" s="1">
        <f t="shared" si="6"/>
        <v>63.497662933239262</v>
      </c>
      <c r="N121" s="1"/>
      <c r="O121" s="1"/>
      <c r="P121" s="1"/>
      <c r="Q121" s="1"/>
      <c r="R121" s="1"/>
      <c r="S121" s="1"/>
    </row>
    <row r="122" spans="1:19" x14ac:dyDescent="0.45">
      <c r="A122" s="1" t="s">
        <v>693</v>
      </c>
      <c r="B122" s="1">
        <v>2024</v>
      </c>
      <c r="C122" s="2">
        <v>45325</v>
      </c>
      <c r="D122" s="1" t="s">
        <v>72</v>
      </c>
      <c r="E122" s="1" t="s">
        <v>200</v>
      </c>
      <c r="F122" s="1">
        <v>5</v>
      </c>
      <c r="G122" s="1" t="s">
        <v>37</v>
      </c>
      <c r="H122" s="1" t="s">
        <v>38</v>
      </c>
      <c r="I122" s="1">
        <f>(C122-VLOOKUP(G122,Riders!$A$2:$C$2100,2,FALSE))/365</f>
        <v>18.82191780821918</v>
      </c>
      <c r="J122" s="1">
        <v>11</v>
      </c>
      <c r="K122" s="1">
        <v>1</v>
      </c>
      <c r="L122" s="1">
        <v>11.029</v>
      </c>
      <c r="M122" s="1">
        <f t="shared" si="6"/>
        <v>65.282437210989215</v>
      </c>
      <c r="N122" s="1"/>
      <c r="O122" s="1"/>
      <c r="P122" s="1"/>
      <c r="Q122" s="1"/>
      <c r="R122" s="1"/>
      <c r="S122" s="1"/>
    </row>
    <row r="123" spans="1:19" x14ac:dyDescent="0.45">
      <c r="A123" s="1" t="s">
        <v>693</v>
      </c>
      <c r="B123" s="1">
        <v>2024</v>
      </c>
      <c r="C123" s="2">
        <v>45325</v>
      </c>
      <c r="D123" s="1" t="s">
        <v>72</v>
      </c>
      <c r="E123" s="1" t="s">
        <v>200</v>
      </c>
      <c r="F123" s="1">
        <v>5</v>
      </c>
      <c r="G123" s="1" t="s">
        <v>50</v>
      </c>
      <c r="H123" s="1" t="s">
        <v>51</v>
      </c>
      <c r="I123" s="1">
        <f>(C123-VLOOKUP(G123,Riders!$A$2:$C$2100,2,FALSE))/365</f>
        <v>27.331506849315069</v>
      </c>
      <c r="J123" s="1">
        <v>24</v>
      </c>
      <c r="K123" s="1">
        <v>2</v>
      </c>
      <c r="L123" s="1">
        <v>11.289</v>
      </c>
      <c r="M123" s="1">
        <f t="shared" si="6"/>
        <v>63.778899813978214</v>
      </c>
      <c r="N123" s="1"/>
      <c r="O123" s="1"/>
      <c r="P123" s="1"/>
      <c r="Q123" s="1"/>
      <c r="R123" s="1"/>
      <c r="S123" s="1"/>
    </row>
    <row r="124" spans="1:19" x14ac:dyDescent="0.45">
      <c r="A124" s="1" t="s">
        <v>693</v>
      </c>
      <c r="B124" s="1">
        <v>2024</v>
      </c>
      <c r="C124" s="2">
        <v>45325</v>
      </c>
      <c r="D124" s="1" t="s">
        <v>72</v>
      </c>
      <c r="E124" s="1" t="s">
        <v>200</v>
      </c>
      <c r="F124" s="1">
        <v>6</v>
      </c>
      <c r="G124" s="1" t="s">
        <v>35</v>
      </c>
      <c r="H124" s="1" t="s">
        <v>36</v>
      </c>
      <c r="I124" s="1">
        <f>(C124-VLOOKUP(G124,Riders!$A$2:$C$2100,2,FALSE))/365</f>
        <v>25.827397260273973</v>
      </c>
      <c r="J124" s="1">
        <v>8</v>
      </c>
      <c r="K124" s="1">
        <v>1</v>
      </c>
      <c r="L124" s="1">
        <v>11.292</v>
      </c>
      <c r="M124" s="1">
        <f t="shared" si="6"/>
        <v>63.761955366631241</v>
      </c>
      <c r="N124" s="1"/>
      <c r="O124" s="1"/>
      <c r="P124" s="1"/>
      <c r="Q124" s="1"/>
      <c r="R124" s="1"/>
      <c r="S124" s="1"/>
    </row>
    <row r="125" spans="1:19" x14ac:dyDescent="0.45">
      <c r="A125" s="1" t="s">
        <v>693</v>
      </c>
      <c r="B125" s="1">
        <v>2024</v>
      </c>
      <c r="C125" s="2">
        <v>45325</v>
      </c>
      <c r="D125" s="1" t="s">
        <v>72</v>
      </c>
      <c r="E125" s="1" t="s">
        <v>200</v>
      </c>
      <c r="F125" s="1">
        <v>6</v>
      </c>
      <c r="G125" s="1" t="s">
        <v>3861</v>
      </c>
      <c r="H125" s="1" t="s">
        <v>36</v>
      </c>
      <c r="I125" s="1">
        <f>(C125-VLOOKUP(G125,Riders!$A$2:$C$2100,2,FALSE))/365</f>
        <v>20.794520547945204</v>
      </c>
      <c r="J125" s="1">
        <v>23</v>
      </c>
      <c r="K125" s="1">
        <v>2</v>
      </c>
      <c r="L125" s="1">
        <v>11.305999999999999</v>
      </c>
      <c r="M125" s="1">
        <f t="shared" si="6"/>
        <v>63.683000176897231</v>
      </c>
      <c r="N125" s="1"/>
      <c r="O125" s="1"/>
      <c r="P125" s="1"/>
      <c r="Q125" s="1"/>
      <c r="R125" s="1"/>
      <c r="S125" s="1"/>
    </row>
    <row r="126" spans="1:19" x14ac:dyDescent="0.45">
      <c r="A126" s="1" t="s">
        <v>693</v>
      </c>
      <c r="B126" s="1">
        <v>2024</v>
      </c>
      <c r="C126" s="2">
        <v>45325</v>
      </c>
      <c r="D126" s="1" t="s">
        <v>72</v>
      </c>
      <c r="E126" s="1" t="s">
        <v>200</v>
      </c>
      <c r="F126" s="1">
        <v>7</v>
      </c>
      <c r="G126" s="1" t="s">
        <v>75</v>
      </c>
      <c r="H126" s="1" t="s">
        <v>38</v>
      </c>
      <c r="I126" s="1">
        <f>(C126-VLOOKUP(G126,Riders!$A$2:$C$2100,2,FALSE))/365</f>
        <v>24.906849315068492</v>
      </c>
      <c r="J126" s="1">
        <v>12</v>
      </c>
      <c r="K126" s="1">
        <v>1</v>
      </c>
      <c r="L126" s="1">
        <v>11.356</v>
      </c>
      <c r="M126" s="1">
        <f t="shared" si="6"/>
        <v>63.40260655160268</v>
      </c>
      <c r="N126" s="1"/>
      <c r="O126" s="1"/>
      <c r="P126" s="1"/>
      <c r="Q126" s="1"/>
      <c r="R126" s="1"/>
      <c r="S126" s="1"/>
    </row>
    <row r="127" spans="1:19" x14ac:dyDescent="0.45">
      <c r="A127" s="1" t="s">
        <v>693</v>
      </c>
      <c r="B127" s="1">
        <v>2024</v>
      </c>
      <c r="C127" s="2">
        <v>45325</v>
      </c>
      <c r="D127" s="1" t="s">
        <v>72</v>
      </c>
      <c r="E127" s="1" t="s">
        <v>200</v>
      </c>
      <c r="F127" s="1">
        <v>7</v>
      </c>
      <c r="G127" s="1" t="s">
        <v>46</v>
      </c>
      <c r="H127" s="1" t="s">
        <v>47</v>
      </c>
      <c r="I127" s="1">
        <f>(C127-VLOOKUP(G127,Riders!$A$2:$C$2100,2,FALSE))/365</f>
        <v>23.635616438356163</v>
      </c>
      <c r="J127" s="1">
        <v>22</v>
      </c>
      <c r="K127" s="1">
        <v>2</v>
      </c>
      <c r="L127" s="1">
        <v>11.379</v>
      </c>
      <c r="M127" s="1">
        <f t="shared" si="6"/>
        <v>63.274452939625625</v>
      </c>
      <c r="N127" s="1"/>
      <c r="O127" s="1"/>
      <c r="P127" s="1"/>
      <c r="Q127" s="1"/>
      <c r="R127" s="1"/>
      <c r="S127" s="1"/>
    </row>
    <row r="128" spans="1:19" x14ac:dyDescent="0.45">
      <c r="A128" s="1" t="s">
        <v>693</v>
      </c>
      <c r="B128" s="1">
        <v>2024</v>
      </c>
      <c r="C128" s="2">
        <v>45325</v>
      </c>
      <c r="D128" s="1" t="s">
        <v>72</v>
      </c>
      <c r="E128" s="1" t="s">
        <v>200</v>
      </c>
      <c r="F128" s="1">
        <v>8</v>
      </c>
      <c r="G128" s="1" t="s">
        <v>28</v>
      </c>
      <c r="H128" s="1" t="s">
        <v>29</v>
      </c>
      <c r="I128" s="1">
        <f>(C128-VLOOKUP(G128,Riders!$A$2:$C$2100,2,FALSE))/365</f>
        <v>24.109589041095891</v>
      </c>
      <c r="J128" s="1">
        <v>4</v>
      </c>
      <c r="K128" s="1">
        <v>1</v>
      </c>
      <c r="L128" s="1">
        <v>11.278</v>
      </c>
      <c r="M128" s="1">
        <f t="shared" si="6"/>
        <v>63.841106579180703</v>
      </c>
      <c r="N128" s="1"/>
      <c r="O128" s="1"/>
      <c r="P128" s="1"/>
      <c r="Q128" s="1"/>
      <c r="R128" s="1"/>
      <c r="S128" s="1"/>
    </row>
    <row r="129" spans="1:19" x14ac:dyDescent="0.45">
      <c r="A129" s="1" t="s">
        <v>693</v>
      </c>
      <c r="B129" s="1">
        <v>2024</v>
      </c>
      <c r="C129" s="2">
        <v>45325</v>
      </c>
      <c r="D129" s="1" t="s">
        <v>72</v>
      </c>
      <c r="E129" s="1" t="s">
        <v>200</v>
      </c>
      <c r="F129" s="1">
        <v>8</v>
      </c>
      <c r="G129" s="1" t="s">
        <v>80</v>
      </c>
      <c r="H129" s="1" t="s">
        <v>3852</v>
      </c>
      <c r="I129" s="1">
        <f>(C129-VLOOKUP(G129,Riders!$A$2:$C$2100,2,FALSE))/365</f>
        <v>21.989041095890411</v>
      </c>
      <c r="J129" s="1">
        <v>21</v>
      </c>
      <c r="K129" s="1">
        <v>2</v>
      </c>
      <c r="L129" s="1">
        <v>11.38</v>
      </c>
      <c r="M129" s="1">
        <f t="shared" si="6"/>
        <v>63.268892794376093</v>
      </c>
      <c r="N129" s="1"/>
      <c r="O129" s="1"/>
      <c r="P129" s="1"/>
      <c r="Q129" s="1"/>
      <c r="R129" s="1"/>
      <c r="S129" s="1"/>
    </row>
    <row r="130" spans="1:19" x14ac:dyDescent="0.45">
      <c r="A130" s="1" t="s">
        <v>693</v>
      </c>
      <c r="B130" s="1">
        <v>2024</v>
      </c>
      <c r="C130" s="2">
        <v>45325</v>
      </c>
      <c r="D130" s="1" t="s">
        <v>72</v>
      </c>
      <c r="E130" s="1" t="s">
        <v>200</v>
      </c>
      <c r="F130" s="1">
        <v>9</v>
      </c>
      <c r="G130" s="1" t="s">
        <v>52</v>
      </c>
      <c r="H130" s="1" t="s">
        <v>53</v>
      </c>
      <c r="I130" s="1">
        <f>(C130-VLOOKUP(G130,Riders!$A$2:$C$2100,2,FALSE))/365</f>
        <v>26.904109589041095</v>
      </c>
      <c r="J130" s="1">
        <v>13</v>
      </c>
      <c r="K130" s="1">
        <v>1</v>
      </c>
      <c r="L130" s="1">
        <v>10.97</v>
      </c>
      <c r="M130" s="1">
        <f t="shared" si="6"/>
        <v>65.63354603463992</v>
      </c>
      <c r="N130" s="1"/>
      <c r="O130" s="1"/>
      <c r="P130" s="1"/>
      <c r="Q130" s="1"/>
      <c r="R130" s="1"/>
      <c r="S130" s="1"/>
    </row>
    <row r="131" spans="1:19" x14ac:dyDescent="0.45">
      <c r="A131" s="1" t="s">
        <v>693</v>
      </c>
      <c r="B131" s="1">
        <v>2024</v>
      </c>
      <c r="C131" s="2">
        <v>45325</v>
      </c>
      <c r="D131" s="1" t="s">
        <v>72</v>
      </c>
      <c r="E131" s="1" t="s">
        <v>200</v>
      </c>
      <c r="F131" s="1">
        <v>9</v>
      </c>
      <c r="G131" s="1" t="s">
        <v>115</v>
      </c>
      <c r="H131" s="1" t="s">
        <v>3849</v>
      </c>
      <c r="I131" s="1">
        <f>(C131-VLOOKUP(G131,Riders!$A$2:$C$2100,2,FALSE))/365</f>
        <v>26.509589041095889</v>
      </c>
      <c r="J131" s="1">
        <v>20</v>
      </c>
      <c r="K131" s="1">
        <v>2</v>
      </c>
      <c r="L131" s="1">
        <v>11.412000000000001</v>
      </c>
      <c r="M131" s="1">
        <f t="shared" si="6"/>
        <v>63.09148264984227</v>
      </c>
      <c r="N131" s="1"/>
      <c r="O131" s="1"/>
      <c r="P131" s="1"/>
      <c r="Q131" s="1"/>
      <c r="R131" s="1"/>
      <c r="S131" s="1"/>
    </row>
    <row r="132" spans="1:19" x14ac:dyDescent="0.45">
      <c r="A132" s="1" t="s">
        <v>693</v>
      </c>
      <c r="B132" s="1">
        <v>2024</v>
      </c>
      <c r="C132" s="2">
        <v>45325</v>
      </c>
      <c r="D132" s="1" t="s">
        <v>72</v>
      </c>
      <c r="E132" s="1" t="s">
        <v>200</v>
      </c>
      <c r="F132" s="1">
        <v>10</v>
      </c>
      <c r="G132" s="1" t="s">
        <v>45</v>
      </c>
      <c r="H132" s="1" t="s">
        <v>40</v>
      </c>
      <c r="I132" s="1">
        <f>(C132-VLOOKUP(G132,Riders!$A$2:$C$2100,2,FALSE))/365</f>
        <v>32.950684931506849</v>
      </c>
      <c r="J132" s="1">
        <v>16</v>
      </c>
      <c r="K132" s="1">
        <v>1</v>
      </c>
      <c r="L132" s="1">
        <v>11.361000000000001</v>
      </c>
      <c r="M132" s="1">
        <f t="shared" si="6"/>
        <v>63.374702931080009</v>
      </c>
      <c r="N132" s="1"/>
      <c r="O132" s="1"/>
      <c r="P132" s="1"/>
      <c r="Q132" s="1"/>
      <c r="R132" s="1"/>
      <c r="S132" s="1"/>
    </row>
    <row r="133" spans="1:19" x14ac:dyDescent="0.45">
      <c r="A133" s="1" t="s">
        <v>693</v>
      </c>
      <c r="B133" s="1">
        <v>2024</v>
      </c>
      <c r="C133" s="2">
        <v>45325</v>
      </c>
      <c r="D133" s="1" t="s">
        <v>72</v>
      </c>
      <c r="E133" s="1" t="s">
        <v>200</v>
      </c>
      <c r="F133" s="1">
        <v>10</v>
      </c>
      <c r="G133" s="1" t="s">
        <v>39</v>
      </c>
      <c r="H133" s="1" t="s">
        <v>40</v>
      </c>
      <c r="I133" s="1">
        <f>(C133-VLOOKUP(G133,Riders!$A$2:$C$2100,2,FALSE))/365</f>
        <v>29.484931506849314</v>
      </c>
      <c r="J133" s="1">
        <v>17</v>
      </c>
      <c r="K133" s="1">
        <v>2</v>
      </c>
      <c r="L133" s="1">
        <v>11.452</v>
      </c>
      <c r="M133" s="1">
        <f t="shared" si="6"/>
        <v>62.871114215857496</v>
      </c>
      <c r="N133" s="1"/>
      <c r="O133" s="1"/>
      <c r="P133" s="1"/>
      <c r="Q133" s="1"/>
      <c r="R133" s="1"/>
      <c r="S133" s="1"/>
    </row>
    <row r="134" spans="1:19" x14ac:dyDescent="0.45">
      <c r="A134" s="1" t="s">
        <v>693</v>
      </c>
      <c r="B134" s="1">
        <v>2024</v>
      </c>
      <c r="C134" s="2">
        <v>45325</v>
      </c>
      <c r="D134" s="1" t="s">
        <v>72</v>
      </c>
      <c r="E134" s="1" t="s">
        <v>200</v>
      </c>
      <c r="F134" s="1">
        <v>11</v>
      </c>
      <c r="G134" s="1" t="s">
        <v>101</v>
      </c>
      <c r="H134" s="1" t="s">
        <v>151</v>
      </c>
      <c r="I134" s="1">
        <f>(C134-VLOOKUP(G134,Riders!$A$2:$C$2100,2,FALSE))/365</f>
        <v>24.345205479452055</v>
      </c>
      <c r="J134" s="1">
        <v>14</v>
      </c>
      <c r="K134" s="1">
        <v>1</v>
      </c>
      <c r="L134" s="1">
        <v>11.368</v>
      </c>
      <c r="M134" s="1">
        <f t="shared" si="6"/>
        <v>63.335679099225892</v>
      </c>
      <c r="N134" s="1"/>
      <c r="O134" s="1"/>
      <c r="P134" s="1"/>
      <c r="Q134" s="1"/>
      <c r="R134" s="1"/>
      <c r="S134" s="1"/>
    </row>
    <row r="135" spans="1:19" x14ac:dyDescent="0.45">
      <c r="A135" s="1" t="s">
        <v>693</v>
      </c>
      <c r="B135" s="1">
        <v>2024</v>
      </c>
      <c r="C135" s="2">
        <v>45325</v>
      </c>
      <c r="D135" s="1" t="s">
        <v>72</v>
      </c>
      <c r="E135" s="1" t="s">
        <v>200</v>
      </c>
      <c r="F135" s="1">
        <v>11</v>
      </c>
      <c r="G135" s="1" t="s">
        <v>20</v>
      </c>
      <c r="H135" s="1" t="s">
        <v>21</v>
      </c>
      <c r="I135" s="1">
        <f>(C135-VLOOKUP(G135,Riders!$A$2:$C$2100,2,FALSE))/365</f>
        <v>28.4986301369863</v>
      </c>
      <c r="J135" s="1">
        <v>19</v>
      </c>
      <c r="K135" s="1">
        <v>2</v>
      </c>
      <c r="L135" s="1">
        <v>11.393000000000001</v>
      </c>
      <c r="M135" s="1">
        <f t="shared" si="6"/>
        <v>63.196699727903095</v>
      </c>
      <c r="N135" s="1"/>
      <c r="O135" s="1"/>
      <c r="P135" s="1"/>
      <c r="Q135" s="1"/>
      <c r="R135" s="1"/>
      <c r="S135" s="1"/>
    </row>
    <row r="136" spans="1:19" x14ac:dyDescent="0.45">
      <c r="A136" s="1" t="s">
        <v>693</v>
      </c>
      <c r="B136" s="1">
        <v>2024</v>
      </c>
      <c r="C136" s="2">
        <v>45325</v>
      </c>
      <c r="D136" s="1" t="s">
        <v>72</v>
      </c>
      <c r="E136" s="1" t="s">
        <v>200</v>
      </c>
      <c r="F136" s="1">
        <v>12</v>
      </c>
      <c r="G136" s="1" t="s">
        <v>32</v>
      </c>
      <c r="H136" s="1" t="s">
        <v>17</v>
      </c>
      <c r="I136" s="1">
        <f>(C136-VLOOKUP(G136,Riders!$A$2:$C$2100,2,FALSE))/365</f>
        <v>21.528767123287672</v>
      </c>
      <c r="J136" s="1">
        <v>15</v>
      </c>
      <c r="K136" s="1">
        <v>1</v>
      </c>
      <c r="L136" s="1">
        <v>11.156000000000001</v>
      </c>
      <c r="M136" s="1">
        <f t="shared" si="6"/>
        <v>64.539261384008597</v>
      </c>
      <c r="N136" s="1"/>
      <c r="O136" s="1"/>
      <c r="P136" s="1"/>
      <c r="Q136" s="1"/>
      <c r="R136" s="1"/>
      <c r="S136" s="1"/>
    </row>
    <row r="137" spans="1:19" x14ac:dyDescent="0.45">
      <c r="A137" s="1" t="s">
        <v>693</v>
      </c>
      <c r="B137" s="1">
        <v>2024</v>
      </c>
      <c r="C137" s="2">
        <v>45325</v>
      </c>
      <c r="D137" s="1" t="s">
        <v>72</v>
      </c>
      <c r="E137" s="1" t="s">
        <v>200</v>
      </c>
      <c r="F137" s="1">
        <v>12</v>
      </c>
      <c r="G137" s="1" t="s">
        <v>41</v>
      </c>
      <c r="H137" s="1" t="s">
        <v>27</v>
      </c>
      <c r="I137" s="1">
        <f>(C137-VLOOKUP(G137,Riders!$A$2:$C$2100,2,FALSE))/365</f>
        <v>28.304109589041097</v>
      </c>
      <c r="J137" s="1">
        <v>18</v>
      </c>
      <c r="K137" s="1">
        <v>2</v>
      </c>
      <c r="L137" s="1">
        <v>13.817</v>
      </c>
      <c r="M137" s="1">
        <f t="shared" si="6"/>
        <v>52.109719910255478</v>
      </c>
      <c r="N137" s="1"/>
      <c r="O137" s="1"/>
      <c r="P137" s="1"/>
      <c r="Q137" s="1"/>
      <c r="R137" s="1"/>
      <c r="S137" s="1"/>
    </row>
    <row r="138" spans="1:19" x14ac:dyDescent="0.45">
      <c r="A138" s="1" t="s">
        <v>693</v>
      </c>
      <c r="B138" s="1">
        <v>2024</v>
      </c>
      <c r="C138" s="2">
        <v>45325</v>
      </c>
      <c r="D138" s="1" t="s">
        <v>72</v>
      </c>
      <c r="E138" s="1" t="s">
        <v>201</v>
      </c>
      <c r="F138" s="1">
        <v>1</v>
      </c>
      <c r="G138" s="1" t="s">
        <v>381</v>
      </c>
      <c r="H138" s="1" t="s">
        <v>25</v>
      </c>
      <c r="I138" s="1">
        <f>(C138-VLOOKUP(G138,Riders!$A$2:$C$2100,2,FALSE))/365</f>
        <v>21.13150684931507</v>
      </c>
      <c r="J138" s="1">
        <v>5</v>
      </c>
      <c r="K138" s="1">
        <v>1</v>
      </c>
      <c r="L138" s="1">
        <v>11.06</v>
      </c>
      <c r="M138" s="1">
        <f t="shared" si="6"/>
        <v>65.099457504520799</v>
      </c>
      <c r="N138" s="1"/>
      <c r="O138" s="1"/>
      <c r="P138" s="1"/>
      <c r="Q138" s="1"/>
      <c r="R138" s="1"/>
      <c r="S138" s="1"/>
    </row>
    <row r="139" spans="1:19" x14ac:dyDescent="0.45">
      <c r="A139" s="1" t="s">
        <v>693</v>
      </c>
      <c r="B139" s="1">
        <v>2024</v>
      </c>
      <c r="C139" s="2">
        <v>45325</v>
      </c>
      <c r="D139" s="1" t="s">
        <v>72</v>
      </c>
      <c r="E139" s="1" t="s">
        <v>201</v>
      </c>
      <c r="F139" s="1">
        <v>1</v>
      </c>
      <c r="G139" s="1" t="s">
        <v>32</v>
      </c>
      <c r="H139" s="1" t="s">
        <v>17</v>
      </c>
      <c r="I139" s="1">
        <f>(C139-VLOOKUP(G139,Riders!$A$2:$C$2100,2,FALSE))/365</f>
        <v>21.528767123287672</v>
      </c>
      <c r="J139" s="1">
        <v>15</v>
      </c>
      <c r="K139" s="1">
        <v>2</v>
      </c>
      <c r="L139" s="1">
        <v>11.190000000000001</v>
      </c>
      <c r="M139" s="1">
        <f t="shared" si="6"/>
        <v>64.343163538873981</v>
      </c>
      <c r="N139" s="1"/>
      <c r="O139" s="1"/>
      <c r="P139" s="1"/>
      <c r="Q139" s="1"/>
      <c r="R139" s="1"/>
      <c r="S139" s="1"/>
    </row>
    <row r="140" spans="1:19" x14ac:dyDescent="0.45">
      <c r="A140" s="1" t="s">
        <v>693</v>
      </c>
      <c r="B140" s="1">
        <v>2024</v>
      </c>
      <c r="C140" s="2">
        <v>45325</v>
      </c>
      <c r="D140" s="1" t="s">
        <v>72</v>
      </c>
      <c r="E140" s="1" t="s">
        <v>201</v>
      </c>
      <c r="F140" s="1">
        <v>2</v>
      </c>
      <c r="G140" s="1" t="s">
        <v>16</v>
      </c>
      <c r="H140" s="1" t="s">
        <v>17</v>
      </c>
      <c r="I140" s="1">
        <f>(C140-VLOOKUP(G140,Riders!$A$2:$C$2100,2,FALSE))/365</f>
        <v>24.789041095890411</v>
      </c>
      <c r="J140" s="1">
        <v>3</v>
      </c>
      <c r="K140" s="1">
        <v>1</v>
      </c>
      <c r="L140" s="1">
        <v>11.32</v>
      </c>
      <c r="M140" s="1">
        <f t="shared" si="6"/>
        <v>63.60424028268551</v>
      </c>
      <c r="N140" s="1"/>
      <c r="O140" s="1"/>
      <c r="P140" s="1"/>
      <c r="Q140" s="1"/>
      <c r="R140" s="1"/>
      <c r="S140" s="1"/>
    </row>
    <row r="141" spans="1:19" x14ac:dyDescent="0.45">
      <c r="A141" s="1" t="s">
        <v>693</v>
      </c>
      <c r="B141" s="1">
        <v>2024</v>
      </c>
      <c r="C141" s="2">
        <v>45325</v>
      </c>
      <c r="D141" s="1" t="s">
        <v>72</v>
      </c>
      <c r="E141" s="1" t="s">
        <v>201</v>
      </c>
      <c r="F141" s="1">
        <v>2</v>
      </c>
      <c r="G141" s="1" t="s">
        <v>101</v>
      </c>
      <c r="H141" s="1" t="s">
        <v>151</v>
      </c>
      <c r="I141" s="1">
        <f>(C141-VLOOKUP(G141,Riders!$A$2:$C$2100,2,FALSE))/365</f>
        <v>24.345205479452055</v>
      </c>
      <c r="J141" s="1">
        <v>14</v>
      </c>
      <c r="K141" s="1">
        <v>2</v>
      </c>
      <c r="L141" s="1">
        <v>11.45</v>
      </c>
      <c r="M141" s="1">
        <f t="shared" si="6"/>
        <v>62.882096069869</v>
      </c>
      <c r="N141" s="1"/>
      <c r="O141" s="1"/>
      <c r="P141" s="1"/>
      <c r="Q141" s="1"/>
      <c r="R141" s="1"/>
      <c r="S141" s="1"/>
    </row>
    <row r="142" spans="1:19" x14ac:dyDescent="0.45">
      <c r="A142" s="1" t="s">
        <v>693</v>
      </c>
      <c r="B142" s="1">
        <v>2024</v>
      </c>
      <c r="C142" s="2">
        <v>45325</v>
      </c>
      <c r="D142" s="1" t="s">
        <v>72</v>
      </c>
      <c r="E142" s="1" t="s">
        <v>201</v>
      </c>
      <c r="F142" s="1">
        <v>3</v>
      </c>
      <c r="G142" s="1" t="s">
        <v>23</v>
      </c>
      <c r="H142" s="1" t="s">
        <v>15</v>
      </c>
      <c r="I142" s="1">
        <f>(C142-VLOOKUP(G142,Riders!$A$2:$C$2100,2,FALSE))/365</f>
        <v>26.397260273972602</v>
      </c>
      <c r="J142" s="1">
        <v>1</v>
      </c>
      <c r="K142" s="1">
        <v>1</v>
      </c>
      <c r="L142" s="1">
        <v>11.58</v>
      </c>
      <c r="M142" s="1">
        <f t="shared" si="6"/>
        <v>62.176165803108809</v>
      </c>
      <c r="N142" s="1"/>
      <c r="O142" s="1"/>
      <c r="P142" s="1"/>
      <c r="Q142" s="1"/>
      <c r="R142" s="1"/>
      <c r="S142" s="1"/>
    </row>
    <row r="143" spans="1:19" x14ac:dyDescent="0.45">
      <c r="A143" s="1" t="s">
        <v>693</v>
      </c>
      <c r="B143" s="1">
        <v>2024</v>
      </c>
      <c r="C143" s="2">
        <v>45325</v>
      </c>
      <c r="D143" s="1" t="s">
        <v>72</v>
      </c>
      <c r="E143" s="1" t="s">
        <v>201</v>
      </c>
      <c r="F143" s="1">
        <v>3</v>
      </c>
      <c r="G143" s="1" t="s">
        <v>45</v>
      </c>
      <c r="H143" s="1" t="s">
        <v>40</v>
      </c>
      <c r="I143" s="1">
        <f>(C143-VLOOKUP(G143,Riders!$A$2:$C$2100,2,FALSE))/365</f>
        <v>32.950684931506849</v>
      </c>
      <c r="J143" s="1">
        <v>16</v>
      </c>
      <c r="K143" s="1">
        <v>2</v>
      </c>
      <c r="L143" s="1">
        <v>11.71</v>
      </c>
      <c r="M143" s="1">
        <f t="shared" si="6"/>
        <v>61.485909479077705</v>
      </c>
      <c r="N143" s="1"/>
      <c r="O143" s="1"/>
      <c r="P143" s="1"/>
      <c r="Q143" s="1"/>
      <c r="R143" s="1"/>
      <c r="S143" s="1"/>
    </row>
    <row r="144" spans="1:19" x14ac:dyDescent="0.45">
      <c r="A144" s="1" t="s">
        <v>693</v>
      </c>
      <c r="B144" s="1">
        <v>2024</v>
      </c>
      <c r="C144" s="2">
        <v>45325</v>
      </c>
      <c r="D144" s="1" t="s">
        <v>72</v>
      </c>
      <c r="E144" s="1" t="s">
        <v>201</v>
      </c>
      <c r="F144" s="1">
        <v>4</v>
      </c>
      <c r="G144" s="1" t="s">
        <v>133</v>
      </c>
      <c r="H144" s="1" t="s">
        <v>151</v>
      </c>
      <c r="I144" s="1">
        <f>(C144-VLOOKUP(G144,Riders!$A$2:$C$2100,2,FALSE))/365</f>
        <v>31.030136986301368</v>
      </c>
      <c r="J144" s="1">
        <v>6</v>
      </c>
      <c r="K144" s="1">
        <v>1</v>
      </c>
      <c r="L144" s="1">
        <v>11.84</v>
      </c>
      <c r="M144" s="1">
        <f t="shared" si="6"/>
        <v>60.810810810810814</v>
      </c>
      <c r="N144" s="1"/>
      <c r="O144" s="1"/>
      <c r="P144" s="1"/>
      <c r="Q144" s="1"/>
      <c r="R144" s="1"/>
      <c r="S144" s="1"/>
    </row>
    <row r="145" spans="1:19" x14ac:dyDescent="0.45">
      <c r="A145" s="1" t="s">
        <v>693</v>
      </c>
      <c r="B145" s="1">
        <v>2024</v>
      </c>
      <c r="C145" s="2">
        <v>45325</v>
      </c>
      <c r="D145" s="1" t="s">
        <v>72</v>
      </c>
      <c r="E145" s="1" t="s">
        <v>201</v>
      </c>
      <c r="F145" s="1">
        <v>4</v>
      </c>
      <c r="G145" s="1" t="s">
        <v>52</v>
      </c>
      <c r="H145" s="1" t="s">
        <v>53</v>
      </c>
      <c r="I145" s="1">
        <f>(C145-VLOOKUP(G145,Riders!$A$2:$C$2100,2,FALSE))/365</f>
        <v>26.904109589041095</v>
      </c>
      <c r="J145" s="1">
        <v>13</v>
      </c>
      <c r="K145" s="1">
        <v>2</v>
      </c>
      <c r="L145" s="1">
        <v>11.97</v>
      </c>
      <c r="M145" s="1">
        <f t="shared" si="6"/>
        <v>60.150375939849624</v>
      </c>
      <c r="N145" s="1"/>
      <c r="O145" s="1"/>
      <c r="P145" s="1"/>
      <c r="Q145" s="1"/>
      <c r="R145" s="1"/>
      <c r="S145" s="1"/>
    </row>
    <row r="146" spans="1:19" x14ac:dyDescent="0.45">
      <c r="A146" s="1" t="s">
        <v>693</v>
      </c>
      <c r="B146" s="1">
        <v>2024</v>
      </c>
      <c r="C146" s="2">
        <v>45325</v>
      </c>
      <c r="D146" s="1" t="s">
        <v>72</v>
      </c>
      <c r="E146" s="1" t="s">
        <v>201</v>
      </c>
      <c r="F146" s="1">
        <v>5</v>
      </c>
      <c r="G146" s="1" t="s">
        <v>28</v>
      </c>
      <c r="H146" s="1" t="s">
        <v>29</v>
      </c>
      <c r="I146" s="1">
        <f>(C146-VLOOKUP(G146,Riders!$A$2:$C$2100,2,FALSE))/365</f>
        <v>24.109589041095891</v>
      </c>
      <c r="J146" s="1">
        <v>4</v>
      </c>
      <c r="K146" s="1">
        <v>1</v>
      </c>
      <c r="L146" s="1">
        <v>12.1</v>
      </c>
      <c r="M146" s="1">
        <f t="shared" ref="M146:M177" si="7">IF(OR(L146="",L146="REL"),"",3.6*200/L146)</f>
        <v>59.504132231404959</v>
      </c>
      <c r="N146" s="1"/>
      <c r="O146" s="1"/>
      <c r="P146" s="1"/>
      <c r="Q146" s="1"/>
      <c r="R146" s="1"/>
      <c r="S146" s="1"/>
    </row>
    <row r="147" spans="1:19" x14ac:dyDescent="0.45">
      <c r="A147" s="1" t="s">
        <v>693</v>
      </c>
      <c r="B147" s="1">
        <v>2024</v>
      </c>
      <c r="C147" s="2">
        <v>45325</v>
      </c>
      <c r="D147" s="1" t="s">
        <v>72</v>
      </c>
      <c r="E147" s="1" t="s">
        <v>201</v>
      </c>
      <c r="F147" s="1">
        <v>5</v>
      </c>
      <c r="G147" s="1" t="s">
        <v>26</v>
      </c>
      <c r="H147" s="1" t="s">
        <v>27</v>
      </c>
      <c r="I147" s="1">
        <f>(C147-VLOOKUP(G147,Riders!$A$2:$C$2100,2,FALSE))/365</f>
        <v>25.704109589041096</v>
      </c>
      <c r="J147" s="1">
        <v>9</v>
      </c>
      <c r="K147" s="1">
        <v>2</v>
      </c>
      <c r="L147" s="1">
        <v>12.23</v>
      </c>
      <c r="M147" s="1">
        <f t="shared" si="7"/>
        <v>58.871627146361405</v>
      </c>
      <c r="N147" s="1"/>
      <c r="O147" s="1"/>
      <c r="P147" s="1"/>
      <c r="Q147" s="1"/>
      <c r="R147" s="1"/>
      <c r="S147" s="1"/>
    </row>
    <row r="148" spans="1:19" x14ac:dyDescent="0.45">
      <c r="A148" s="1" t="s">
        <v>693</v>
      </c>
      <c r="B148" s="1">
        <v>2024</v>
      </c>
      <c r="C148" s="2">
        <v>45325</v>
      </c>
      <c r="D148" s="1" t="s">
        <v>72</v>
      </c>
      <c r="E148" s="1" t="s">
        <v>201</v>
      </c>
      <c r="F148" s="1">
        <v>6</v>
      </c>
      <c r="G148" s="1" t="s">
        <v>14</v>
      </c>
      <c r="H148" s="1" t="s">
        <v>15</v>
      </c>
      <c r="I148" s="1">
        <f>(C148-VLOOKUP(G148,Riders!$A$2:$C$2100,2,FALSE))/365</f>
        <v>24.090410958904108</v>
      </c>
      <c r="J148" s="1">
        <v>7</v>
      </c>
      <c r="K148" s="1">
        <v>1</v>
      </c>
      <c r="L148" s="1">
        <v>12.36</v>
      </c>
      <c r="M148" s="1">
        <f t="shared" si="7"/>
        <v>58.252427184466022</v>
      </c>
      <c r="N148" s="1"/>
      <c r="O148" s="1"/>
      <c r="P148" s="1"/>
      <c r="Q148" s="1"/>
      <c r="R148" s="1"/>
      <c r="S148" s="1"/>
    </row>
    <row r="149" spans="1:19" x14ac:dyDescent="0.45">
      <c r="A149" s="1" t="s">
        <v>693</v>
      </c>
      <c r="B149" s="1">
        <v>2024</v>
      </c>
      <c r="C149" s="2">
        <v>45325</v>
      </c>
      <c r="D149" s="1" t="s">
        <v>72</v>
      </c>
      <c r="E149" s="1" t="s">
        <v>201</v>
      </c>
      <c r="F149" s="1">
        <v>6</v>
      </c>
      <c r="G149" s="1" t="s">
        <v>75</v>
      </c>
      <c r="H149" s="1" t="s">
        <v>38</v>
      </c>
      <c r="I149" s="1">
        <f>(C149-VLOOKUP(G149,Riders!$A$2:$C$2100,2,FALSE))/365</f>
        <v>24.906849315068492</v>
      </c>
      <c r="J149" s="1">
        <v>12</v>
      </c>
      <c r="K149" s="1">
        <v>2</v>
      </c>
      <c r="L149" s="1">
        <v>12.49</v>
      </c>
      <c r="M149" s="1">
        <f t="shared" si="7"/>
        <v>57.646116893514808</v>
      </c>
      <c r="N149" s="1"/>
      <c r="O149" s="1"/>
      <c r="P149" s="1"/>
      <c r="Q149" s="1"/>
      <c r="R149" s="1"/>
      <c r="S149" s="1"/>
    </row>
    <row r="150" spans="1:19" x14ac:dyDescent="0.45">
      <c r="A150" s="1" t="s">
        <v>693</v>
      </c>
      <c r="B150" s="1">
        <v>2024</v>
      </c>
      <c r="C150" s="2">
        <v>45325</v>
      </c>
      <c r="D150" s="1" t="s">
        <v>72</v>
      </c>
      <c r="E150" s="1" t="s">
        <v>201</v>
      </c>
      <c r="F150" s="1">
        <v>7</v>
      </c>
      <c r="G150" s="1" t="s">
        <v>35</v>
      </c>
      <c r="H150" s="1" t="s">
        <v>36</v>
      </c>
      <c r="I150" s="1">
        <f>(C150-VLOOKUP(G150,Riders!$A$2:$C$2100,2,FALSE))/365</f>
        <v>25.827397260273973</v>
      </c>
      <c r="J150" s="1">
        <v>8</v>
      </c>
      <c r="K150" s="1">
        <v>1</v>
      </c>
      <c r="L150" s="1">
        <v>12.62</v>
      </c>
      <c r="M150" s="1">
        <f t="shared" si="7"/>
        <v>57.052297939778136</v>
      </c>
      <c r="N150" s="1"/>
      <c r="O150" s="1"/>
      <c r="P150" s="1"/>
      <c r="Q150" s="1"/>
      <c r="R150" s="1"/>
      <c r="S150" s="1"/>
    </row>
    <row r="151" spans="1:19" x14ac:dyDescent="0.45">
      <c r="A151" s="1" t="s">
        <v>693</v>
      </c>
      <c r="B151" s="1">
        <v>2024</v>
      </c>
      <c r="C151" s="2">
        <v>45325</v>
      </c>
      <c r="D151" s="1" t="s">
        <v>72</v>
      </c>
      <c r="E151" s="1" t="s">
        <v>201</v>
      </c>
      <c r="F151" s="1">
        <v>7</v>
      </c>
      <c r="G151" s="1" t="s">
        <v>24</v>
      </c>
      <c r="H151" s="1" t="s">
        <v>25</v>
      </c>
      <c r="I151" s="1">
        <f>(C151-VLOOKUP(G151,Riders!$A$2:$C$2100,2,FALSE))/365</f>
        <v>25.432876712328767</v>
      </c>
      <c r="J151" s="1">
        <v>10</v>
      </c>
      <c r="K151" s="1">
        <v>2</v>
      </c>
      <c r="L151" s="1">
        <v>12.75</v>
      </c>
      <c r="M151" s="1">
        <f t="shared" si="7"/>
        <v>56.470588235294116</v>
      </c>
      <c r="N151" s="1"/>
      <c r="O151" s="1"/>
      <c r="P151" s="1"/>
      <c r="Q151" s="1"/>
      <c r="R151" s="1"/>
      <c r="S151" s="1"/>
    </row>
    <row r="152" spans="1:19" x14ac:dyDescent="0.45">
      <c r="A152" s="1" t="s">
        <v>693</v>
      </c>
      <c r="B152" s="1">
        <v>2024</v>
      </c>
      <c r="C152" s="2">
        <v>45325</v>
      </c>
      <c r="D152" s="1" t="s">
        <v>72</v>
      </c>
      <c r="E152" s="1" t="s">
        <v>201</v>
      </c>
      <c r="F152" s="1">
        <v>8</v>
      </c>
      <c r="G152" s="1" t="s">
        <v>42</v>
      </c>
      <c r="H152" s="1" t="s">
        <v>97</v>
      </c>
      <c r="I152" s="1">
        <f>(C152-VLOOKUP(G152,Riders!$A$2:$C$2100,2,FALSE))/365</f>
        <v>25.175342465753424</v>
      </c>
      <c r="J152" s="1">
        <v>2</v>
      </c>
      <c r="K152" s="1">
        <v>1</v>
      </c>
      <c r="L152" s="1">
        <v>12.88</v>
      </c>
      <c r="M152" s="1">
        <f t="shared" si="7"/>
        <v>55.900621118012417</v>
      </c>
      <c r="N152" s="1"/>
      <c r="O152" s="1"/>
      <c r="P152" s="1"/>
      <c r="Q152" s="1"/>
      <c r="R152" s="1"/>
      <c r="S152" s="1"/>
    </row>
    <row r="153" spans="1:19" x14ac:dyDescent="0.45">
      <c r="A153" s="1" t="s">
        <v>693</v>
      </c>
      <c r="B153" s="1">
        <v>2024</v>
      </c>
      <c r="C153" s="2">
        <v>45325</v>
      </c>
      <c r="D153" s="1" t="s">
        <v>72</v>
      </c>
      <c r="E153" s="1" t="s">
        <v>201</v>
      </c>
      <c r="F153" s="1">
        <v>8</v>
      </c>
      <c r="G153" s="1" t="s">
        <v>37</v>
      </c>
      <c r="H153" s="1" t="s">
        <v>38</v>
      </c>
      <c r="I153" s="1">
        <f>(C153-VLOOKUP(G153,Riders!$A$2:$C$2100,2,FALSE))/365</f>
        <v>18.82191780821918</v>
      </c>
      <c r="J153" s="1">
        <v>11</v>
      </c>
      <c r="K153" s="1">
        <v>2</v>
      </c>
      <c r="L153" s="1">
        <v>13.01</v>
      </c>
      <c r="M153" s="1">
        <f t="shared" si="7"/>
        <v>55.342044581091471</v>
      </c>
      <c r="N153" s="1"/>
      <c r="O153" s="1"/>
      <c r="P153" s="1"/>
      <c r="Q153" s="1"/>
      <c r="R153" s="1"/>
      <c r="S153" s="1"/>
    </row>
    <row r="154" spans="1:19" x14ac:dyDescent="0.45">
      <c r="A154" s="1" t="s">
        <v>693</v>
      </c>
      <c r="B154" s="1">
        <v>2024</v>
      </c>
      <c r="C154" s="2">
        <v>45325</v>
      </c>
      <c r="D154" s="1" t="s">
        <v>72</v>
      </c>
      <c r="E154" s="1" t="s">
        <v>202</v>
      </c>
      <c r="F154" s="1">
        <v>1</v>
      </c>
      <c r="G154" s="1" t="s">
        <v>42</v>
      </c>
      <c r="H154" s="1" t="s">
        <v>97</v>
      </c>
      <c r="I154" s="1">
        <f>(C154-VLOOKUP(G154,Riders!$A$2:$C$2100,2,FALSE))/365</f>
        <v>25.175342465753424</v>
      </c>
      <c r="J154" s="1">
        <v>2</v>
      </c>
      <c r="K154" s="1">
        <v>1</v>
      </c>
      <c r="L154" s="1">
        <v>11.214</v>
      </c>
      <c r="M154" s="1">
        <f t="shared" si="7"/>
        <v>64.205457463884429</v>
      </c>
      <c r="N154" s="1">
        <v>1</v>
      </c>
      <c r="O154" s="1">
        <v>11.019</v>
      </c>
      <c r="P154" s="1">
        <f t="shared" ref="P154:P161" si="8">IF(OR(O154="",O154="REL"),"",3.6*200/O154)</f>
        <v>65.341682548325622</v>
      </c>
      <c r="Q154" s="1"/>
      <c r="R154" s="1"/>
      <c r="S154" s="1"/>
    </row>
    <row r="155" spans="1:19" x14ac:dyDescent="0.45">
      <c r="A155" s="1" t="s">
        <v>693</v>
      </c>
      <c r="B155" s="1">
        <v>2024</v>
      </c>
      <c r="C155" s="2">
        <v>45325</v>
      </c>
      <c r="D155" s="1" t="s">
        <v>72</v>
      </c>
      <c r="E155" s="1" t="s">
        <v>202</v>
      </c>
      <c r="F155" s="1">
        <v>1</v>
      </c>
      <c r="G155" s="1" t="s">
        <v>381</v>
      </c>
      <c r="H155" s="1" t="s">
        <v>25</v>
      </c>
      <c r="I155" s="1">
        <f>(C155-VLOOKUP(G155,Riders!$A$2:$C$2100,2,FALSE))/365</f>
        <v>21.13150684931507</v>
      </c>
      <c r="J155" s="1">
        <v>5</v>
      </c>
      <c r="K155" s="1">
        <v>2</v>
      </c>
      <c r="L155" s="1">
        <v>11.259</v>
      </c>
      <c r="M155" s="1">
        <f t="shared" si="7"/>
        <v>63.948840927258189</v>
      </c>
      <c r="N155" s="1">
        <v>2</v>
      </c>
      <c r="O155" s="1">
        <v>11.136000000000001</v>
      </c>
      <c r="P155" s="1">
        <f t="shared" si="8"/>
        <v>64.655172413793096</v>
      </c>
      <c r="Q155" s="1"/>
      <c r="R155" s="1"/>
      <c r="S155" s="1"/>
    </row>
    <row r="156" spans="1:19" x14ac:dyDescent="0.45">
      <c r="A156" s="1" t="s">
        <v>693</v>
      </c>
      <c r="B156" s="1">
        <v>2024</v>
      </c>
      <c r="C156" s="2">
        <v>45325</v>
      </c>
      <c r="D156" s="1" t="s">
        <v>72</v>
      </c>
      <c r="E156" s="1" t="s">
        <v>202</v>
      </c>
      <c r="F156" s="1">
        <v>2</v>
      </c>
      <c r="G156" s="1" t="s">
        <v>16</v>
      </c>
      <c r="H156" s="1" t="s">
        <v>17</v>
      </c>
      <c r="I156" s="1">
        <f>(C156-VLOOKUP(G156,Riders!$A$2:$C$2100,2,FALSE))/365</f>
        <v>24.789041095890411</v>
      </c>
      <c r="J156" s="1">
        <v>3</v>
      </c>
      <c r="K156" s="1">
        <v>1</v>
      </c>
      <c r="L156" s="1">
        <v>11.276999999999999</v>
      </c>
      <c r="M156" s="1">
        <f t="shared" si="7"/>
        <v>63.846767757382288</v>
      </c>
      <c r="N156" s="1">
        <v>1</v>
      </c>
      <c r="O156" s="1">
        <v>11.247</v>
      </c>
      <c r="P156" s="1">
        <f t="shared" si="8"/>
        <v>64.017071218991731</v>
      </c>
      <c r="Q156" s="1"/>
      <c r="R156" s="1"/>
      <c r="S156" s="1"/>
    </row>
    <row r="157" spans="1:19" x14ac:dyDescent="0.45">
      <c r="A157" s="1" t="s">
        <v>693</v>
      </c>
      <c r="B157" s="1">
        <v>2024</v>
      </c>
      <c r="C157" s="2">
        <v>45325</v>
      </c>
      <c r="D157" s="1" t="s">
        <v>72</v>
      </c>
      <c r="E157" s="1" t="s">
        <v>202</v>
      </c>
      <c r="F157" s="1">
        <v>2</v>
      </c>
      <c r="G157" s="1" t="s">
        <v>35</v>
      </c>
      <c r="H157" s="1" t="s">
        <v>36</v>
      </c>
      <c r="I157" s="1">
        <f>(C157-VLOOKUP(G157,Riders!$A$2:$C$2100,2,FALSE))/365</f>
        <v>25.827397260273973</v>
      </c>
      <c r="J157" s="1">
        <v>8</v>
      </c>
      <c r="K157" s="1">
        <v>2</v>
      </c>
      <c r="L157" s="1">
        <v>11.482999999999999</v>
      </c>
      <c r="M157" s="1">
        <f t="shared" si="7"/>
        <v>62.701384655577819</v>
      </c>
      <c r="N157" s="1">
        <v>2</v>
      </c>
      <c r="O157" s="1">
        <v>11.263999999999999</v>
      </c>
      <c r="P157" s="1">
        <f t="shared" si="8"/>
        <v>63.920454545454547</v>
      </c>
      <c r="Q157" s="1"/>
      <c r="R157" s="1"/>
      <c r="S157" s="1"/>
    </row>
    <row r="158" spans="1:19" x14ac:dyDescent="0.45">
      <c r="A158" s="1" t="s">
        <v>693</v>
      </c>
      <c r="B158" s="1">
        <v>2024</v>
      </c>
      <c r="C158" s="2">
        <v>45325</v>
      </c>
      <c r="D158" s="1" t="s">
        <v>72</v>
      </c>
      <c r="E158" s="1" t="s">
        <v>202</v>
      </c>
      <c r="F158" s="1">
        <v>3</v>
      </c>
      <c r="G158" s="1" t="s">
        <v>23</v>
      </c>
      <c r="H158" s="1" t="s">
        <v>15</v>
      </c>
      <c r="I158" s="1">
        <f>(C158-VLOOKUP(G158,Riders!$A$2:$C$2100,2,FALSE))/365</f>
        <v>26.397260273972602</v>
      </c>
      <c r="J158" s="1">
        <v>1</v>
      </c>
      <c r="K158" s="1">
        <v>1</v>
      </c>
      <c r="L158" s="1">
        <v>11.096</v>
      </c>
      <c r="M158" s="1">
        <f t="shared" si="7"/>
        <v>64.888248017303539</v>
      </c>
      <c r="N158" s="1">
        <v>2</v>
      </c>
      <c r="O158" s="1">
        <v>11.011000000000001</v>
      </c>
      <c r="P158" s="1">
        <f t="shared" si="8"/>
        <v>65.389156298247201</v>
      </c>
      <c r="Q158" s="1">
        <v>1</v>
      </c>
      <c r="R158" s="1">
        <v>11.115</v>
      </c>
      <c r="S158" s="1">
        <f>IF(OR(R158="",R158="REL"),"",3.6*200/R158)</f>
        <v>64.777327935222672</v>
      </c>
    </row>
    <row r="159" spans="1:19" x14ac:dyDescent="0.45">
      <c r="A159" s="1" t="s">
        <v>693</v>
      </c>
      <c r="B159" s="1">
        <v>2024</v>
      </c>
      <c r="C159" s="2">
        <v>45325</v>
      </c>
      <c r="D159" s="1" t="s">
        <v>72</v>
      </c>
      <c r="E159" s="1" t="s">
        <v>202</v>
      </c>
      <c r="F159" s="1">
        <v>3</v>
      </c>
      <c r="G159" s="1" t="s">
        <v>14</v>
      </c>
      <c r="H159" s="1" t="s">
        <v>15</v>
      </c>
      <c r="I159" s="1">
        <f>(C159-VLOOKUP(G159,Riders!$A$2:$C$2100,2,FALSE))/365</f>
        <v>24.090410958904108</v>
      </c>
      <c r="J159" s="1">
        <v>7</v>
      </c>
      <c r="K159" s="1">
        <v>2</v>
      </c>
      <c r="L159" s="1">
        <v>11.122</v>
      </c>
      <c r="M159" s="1">
        <f t="shared" si="7"/>
        <v>64.73655817299047</v>
      </c>
      <c r="N159" s="1">
        <v>1</v>
      </c>
      <c r="O159" s="1">
        <v>10.974</v>
      </c>
      <c r="P159" s="1">
        <f t="shared" si="8"/>
        <v>65.609622744669224</v>
      </c>
      <c r="Q159" s="1">
        <v>2</v>
      </c>
      <c r="R159" s="1">
        <v>11.149000000000001</v>
      </c>
      <c r="S159" s="1">
        <f>IF(OR(R159="",R159="REL"),"",3.6*200/R159)</f>
        <v>64.579782940173999</v>
      </c>
    </row>
    <row r="160" spans="1:19" x14ac:dyDescent="0.45">
      <c r="A160" s="1" t="s">
        <v>693</v>
      </c>
      <c r="B160" s="1">
        <v>2024</v>
      </c>
      <c r="C160" s="2">
        <v>45325</v>
      </c>
      <c r="D160" s="1" t="s">
        <v>72</v>
      </c>
      <c r="E160" s="1" t="s">
        <v>202</v>
      </c>
      <c r="F160" s="1">
        <v>4</v>
      </c>
      <c r="G160" s="1" t="s">
        <v>28</v>
      </c>
      <c r="H160" s="1" t="s">
        <v>29</v>
      </c>
      <c r="I160" s="1">
        <f>(C160-VLOOKUP(G160,Riders!$A$2:$C$2100,2,FALSE))/365</f>
        <v>24.109589041095891</v>
      </c>
      <c r="J160" s="1">
        <v>4</v>
      </c>
      <c r="K160" s="1">
        <v>1</v>
      </c>
      <c r="L160" s="1">
        <v>11.180999999999999</v>
      </c>
      <c r="M160" s="1">
        <f t="shared" si="7"/>
        <v>64.394955728467949</v>
      </c>
      <c r="N160" s="1">
        <v>1</v>
      </c>
      <c r="O160" s="1">
        <v>11.266999999999999</v>
      </c>
      <c r="P160" s="1">
        <f t="shared" si="8"/>
        <v>63.903434809621018</v>
      </c>
      <c r="Q160" s="1"/>
      <c r="R160" s="1"/>
      <c r="S160" s="1"/>
    </row>
    <row r="161" spans="1:19" x14ac:dyDescent="0.45">
      <c r="A161" s="1" t="s">
        <v>693</v>
      </c>
      <c r="B161" s="1">
        <v>2024</v>
      </c>
      <c r="C161" s="2">
        <v>45325</v>
      </c>
      <c r="D161" s="1" t="s">
        <v>72</v>
      </c>
      <c r="E161" s="1" t="s">
        <v>202</v>
      </c>
      <c r="F161" s="1">
        <v>4</v>
      </c>
      <c r="G161" s="1" t="s">
        <v>133</v>
      </c>
      <c r="H161" s="1" t="s">
        <v>151</v>
      </c>
      <c r="I161" s="1">
        <f>(C161-VLOOKUP(G161,Riders!$A$2:$C$2100,2,FALSE))/365</f>
        <v>31.030136986301368</v>
      </c>
      <c r="J161" s="1">
        <v>6</v>
      </c>
      <c r="K161" s="1">
        <v>2</v>
      </c>
      <c r="L161" s="1">
        <v>11.193999999999999</v>
      </c>
      <c r="M161" s="1">
        <f t="shared" si="7"/>
        <v>64.320171520457393</v>
      </c>
      <c r="N161" s="1">
        <v>2</v>
      </c>
      <c r="O161" s="1">
        <v>11.325999999999999</v>
      </c>
      <c r="P161" s="1">
        <f t="shared" si="8"/>
        <v>63.570545647183479</v>
      </c>
      <c r="Q161" s="1"/>
      <c r="R161" s="1"/>
      <c r="S161" s="1"/>
    </row>
    <row r="162" spans="1:19" x14ac:dyDescent="0.45">
      <c r="A162" s="1" t="s">
        <v>693</v>
      </c>
      <c r="B162" s="1">
        <v>2024</v>
      </c>
      <c r="C162" s="2">
        <v>45325</v>
      </c>
      <c r="D162" s="1" t="s">
        <v>72</v>
      </c>
      <c r="E162" s="1" t="s">
        <v>203</v>
      </c>
      <c r="F162" s="1">
        <v>1</v>
      </c>
      <c r="G162" s="1" t="s">
        <v>42</v>
      </c>
      <c r="H162" s="1"/>
      <c r="I162" s="1">
        <f>(C162-VLOOKUP(G162,Riders!$A$2:$C$2100,2,FALSE))/365</f>
        <v>25.175342465753424</v>
      </c>
      <c r="J162" s="1">
        <v>2</v>
      </c>
      <c r="K162" s="1">
        <v>1</v>
      </c>
      <c r="L162" s="1">
        <v>11.73</v>
      </c>
      <c r="M162" s="1">
        <f t="shared" si="7"/>
        <v>61.381074168797952</v>
      </c>
      <c r="N162" s="1">
        <v>1</v>
      </c>
      <c r="O162" s="1"/>
      <c r="P162" s="1"/>
      <c r="Q162" s="1"/>
      <c r="R162" s="1"/>
      <c r="S162" s="1"/>
    </row>
    <row r="163" spans="1:19" x14ac:dyDescent="0.45">
      <c r="A163" s="1" t="s">
        <v>693</v>
      </c>
      <c r="B163" s="1">
        <v>2024</v>
      </c>
      <c r="C163" s="2">
        <v>45325</v>
      </c>
      <c r="D163" s="1" t="s">
        <v>72</v>
      </c>
      <c r="E163" s="1" t="s">
        <v>203</v>
      </c>
      <c r="F163" s="1">
        <v>1</v>
      </c>
      <c r="G163" s="1" t="s">
        <v>28</v>
      </c>
      <c r="H163" s="1"/>
      <c r="I163" s="1">
        <f>(C163-VLOOKUP(G163,Riders!$A$2:$C$2100,2,FALSE))/365</f>
        <v>24.109589041095891</v>
      </c>
      <c r="J163" s="1">
        <v>4</v>
      </c>
      <c r="K163" s="1">
        <v>2</v>
      </c>
      <c r="L163" s="1" t="s">
        <v>308</v>
      </c>
      <c r="M163" s="1"/>
      <c r="N163" s="1">
        <v>2</v>
      </c>
      <c r="O163" s="1" t="s">
        <v>308</v>
      </c>
      <c r="P163" s="1"/>
      <c r="Q163" s="1"/>
      <c r="R163" s="1"/>
      <c r="S163" s="1"/>
    </row>
    <row r="164" spans="1:19" x14ac:dyDescent="0.45">
      <c r="A164" s="1" t="s">
        <v>693</v>
      </c>
      <c r="B164" s="1">
        <v>2024</v>
      </c>
      <c r="C164" s="2">
        <v>45325</v>
      </c>
      <c r="D164" s="1" t="s">
        <v>72</v>
      </c>
      <c r="E164" s="1" t="s">
        <v>203</v>
      </c>
      <c r="F164" s="1">
        <v>2</v>
      </c>
      <c r="G164" s="1" t="s">
        <v>23</v>
      </c>
      <c r="H164" s="1" t="s">
        <v>15</v>
      </c>
      <c r="I164" s="1">
        <f>(C164-VLOOKUP(G164,Riders!$A$2:$C$2100,2,FALSE))/365</f>
        <v>26.397260273972602</v>
      </c>
      <c r="J164" s="1">
        <v>1</v>
      </c>
      <c r="K164" s="1">
        <v>1</v>
      </c>
      <c r="L164" s="1">
        <v>10.996</v>
      </c>
      <c r="M164" s="1">
        <f>IF(OR(L164="",L164="REL"),"",3.6*200/L164)</f>
        <v>65.478355765732985</v>
      </c>
      <c r="N164" s="1">
        <v>1</v>
      </c>
      <c r="O164" s="1">
        <v>10.863</v>
      </c>
      <c r="P164" s="1">
        <f>IF(OR(O164="",O164="REL"),"",3.6*200/O164)</f>
        <v>66.28003314001657</v>
      </c>
      <c r="Q164" s="1"/>
      <c r="R164" s="1"/>
      <c r="S164" s="1"/>
    </row>
    <row r="165" spans="1:19" x14ac:dyDescent="0.45">
      <c r="A165" s="1" t="s">
        <v>693</v>
      </c>
      <c r="B165" s="1">
        <v>2024</v>
      </c>
      <c r="C165" s="2">
        <v>45325</v>
      </c>
      <c r="D165" s="1" t="s">
        <v>72</v>
      </c>
      <c r="E165" s="1" t="s">
        <v>203</v>
      </c>
      <c r="F165" s="1">
        <v>2</v>
      </c>
      <c r="G165" s="1" t="s">
        <v>16</v>
      </c>
      <c r="H165" s="1" t="s">
        <v>17</v>
      </c>
      <c r="I165" s="1">
        <f>(C165-VLOOKUP(G165,Riders!$A$2:$C$2100,2,FALSE))/365</f>
        <v>24.789041095890411</v>
      </c>
      <c r="J165" s="1">
        <v>3</v>
      </c>
      <c r="K165" s="1">
        <v>2</v>
      </c>
      <c r="L165" s="1">
        <v>11.139000000000001</v>
      </c>
      <c r="M165" s="1">
        <f>IF(OR(L165="",L165="REL"),"",3.6*200/L165)</f>
        <v>64.63775922434688</v>
      </c>
      <c r="N165" s="1">
        <v>2</v>
      </c>
      <c r="O165" s="1">
        <v>11.647</v>
      </c>
      <c r="P165" s="1">
        <f>IF(OR(O165="",O165="REL"),"",3.6*200/O165)</f>
        <v>61.818494032798142</v>
      </c>
      <c r="Q165" s="1"/>
      <c r="R165" s="1"/>
      <c r="S165" s="1"/>
    </row>
    <row r="166" spans="1:19" x14ac:dyDescent="0.45">
      <c r="A166" s="1" t="s">
        <v>693</v>
      </c>
      <c r="B166" s="1">
        <v>2024</v>
      </c>
      <c r="C166" s="2">
        <v>45325</v>
      </c>
      <c r="D166" s="1" t="s">
        <v>72</v>
      </c>
      <c r="E166" s="1" t="s">
        <v>204</v>
      </c>
      <c r="F166" s="1">
        <v>1</v>
      </c>
      <c r="G166" s="1" t="s">
        <v>23</v>
      </c>
      <c r="H166" s="1" t="s">
        <v>15</v>
      </c>
      <c r="I166" s="1">
        <f>(C166-VLOOKUP(G166,Riders!$A$2:$C$2100,2,FALSE))/365</f>
        <v>26.397260273972602</v>
      </c>
      <c r="J166" s="1">
        <v>1</v>
      </c>
      <c r="K166" s="1">
        <v>2</v>
      </c>
      <c r="L166" s="1">
        <f>11.1+0.37</f>
        <v>11.469999999999999</v>
      </c>
      <c r="M166" s="1">
        <f>IF(OR(L166="",L166="REL"),"",3.6*200/L166)</f>
        <v>62.772449869224069</v>
      </c>
      <c r="N166" s="1">
        <v>1</v>
      </c>
      <c r="O166" s="1">
        <v>11.115</v>
      </c>
      <c r="P166" s="1">
        <f>IF(OR(O166="",O166="REL"),"",3.6*200/O166)</f>
        <v>64.777327935222672</v>
      </c>
      <c r="Q166" s="1">
        <v>1</v>
      </c>
      <c r="R166" s="1">
        <v>11.177</v>
      </c>
      <c r="S166" s="1">
        <f>IF(OR(R166="",R166="REL"),"",3.6*200/R166)</f>
        <v>64.418001252572253</v>
      </c>
    </row>
    <row r="167" spans="1:19" x14ac:dyDescent="0.45">
      <c r="A167" s="1" t="s">
        <v>693</v>
      </c>
      <c r="B167" s="1">
        <v>2024</v>
      </c>
      <c r="C167" s="2">
        <v>45325</v>
      </c>
      <c r="D167" s="1" t="s">
        <v>72</v>
      </c>
      <c r="E167" s="1" t="s">
        <v>204</v>
      </c>
      <c r="F167" s="1">
        <v>1</v>
      </c>
      <c r="G167" s="1" t="s">
        <v>42</v>
      </c>
      <c r="H167" s="1" t="s">
        <v>97</v>
      </c>
      <c r="I167" s="1">
        <f>(C167-VLOOKUP(G167,Riders!$A$2:$C$2100,2,FALSE))/365</f>
        <v>25.175342465753424</v>
      </c>
      <c r="J167" s="1">
        <v>2</v>
      </c>
      <c r="K167" s="1">
        <v>1</v>
      </c>
      <c r="L167" s="1">
        <v>11.1</v>
      </c>
      <c r="M167" s="1">
        <f>IF(OR(L167="",L167="REL"),"",3.6*200/L167)</f>
        <v>64.86486486486487</v>
      </c>
      <c r="N167" s="1">
        <v>2</v>
      </c>
      <c r="O167" s="1">
        <f>O166+0.093</f>
        <v>11.208</v>
      </c>
      <c r="P167" s="1">
        <f>IF(OR(O167="",O167="REL"),"",3.6*200/O167)</f>
        <v>64.239828693790145</v>
      </c>
      <c r="Q167" s="1">
        <v>2</v>
      </c>
      <c r="R167" s="1">
        <f>R166+0.005</f>
        <v>11.182</v>
      </c>
      <c r="S167" s="1">
        <f>IF(OR(R167="",R167="REL"),"",3.6*200/R167)</f>
        <v>64.389196923627253</v>
      </c>
    </row>
    <row r="168" spans="1:19" x14ac:dyDescent="0.45">
      <c r="A168" s="1" t="s">
        <v>693</v>
      </c>
      <c r="B168" s="1">
        <v>2024</v>
      </c>
      <c r="C168" s="2">
        <v>45325</v>
      </c>
      <c r="D168" s="1" t="s">
        <v>72</v>
      </c>
      <c r="E168" s="1" t="s">
        <v>204</v>
      </c>
      <c r="F168" s="1">
        <v>2</v>
      </c>
      <c r="G168" s="1" t="s">
        <v>16</v>
      </c>
      <c r="H168" s="1" t="s">
        <v>17</v>
      </c>
      <c r="I168" s="1">
        <f>(C168-VLOOKUP(G168,Riders!$A$2:$C$2100,2,FALSE))/365</f>
        <v>24.789041095890411</v>
      </c>
      <c r="J168" s="1">
        <v>3</v>
      </c>
      <c r="K168" s="1">
        <v>1</v>
      </c>
      <c r="L168" s="1"/>
      <c r="M168" s="1" t="str">
        <f>IF(OR(L168="",L168="REL"),"",3.6*200/L168)</f>
        <v/>
      </c>
      <c r="N168" s="1">
        <v>1</v>
      </c>
      <c r="O168" s="1"/>
      <c r="P168" s="1"/>
      <c r="Q168" s="1"/>
      <c r="R168" s="1"/>
      <c r="S168" s="1"/>
    </row>
    <row r="169" spans="1:19" x14ac:dyDescent="0.45">
      <c r="A169" s="1" t="s">
        <v>693</v>
      </c>
      <c r="B169" s="1">
        <v>2024</v>
      </c>
      <c r="C169" s="2">
        <v>45325</v>
      </c>
      <c r="D169" s="1" t="s">
        <v>72</v>
      </c>
      <c r="E169" s="1" t="s">
        <v>204</v>
      </c>
      <c r="F169" s="1">
        <v>2</v>
      </c>
      <c r="G169" s="1" t="s">
        <v>28</v>
      </c>
      <c r="H169" s="1" t="s">
        <v>29</v>
      </c>
      <c r="I169" s="1">
        <f>(C169-VLOOKUP(G169,Riders!$A$2:$C$2100,2,FALSE))/365</f>
        <v>24.109589041095891</v>
      </c>
      <c r="J169" s="1">
        <v>4</v>
      </c>
      <c r="K169" s="1">
        <v>2</v>
      </c>
      <c r="L169" s="1" t="s">
        <v>373</v>
      </c>
      <c r="M169" s="1"/>
      <c r="N169" s="1" t="s">
        <v>373</v>
      </c>
      <c r="O169" s="1"/>
      <c r="P169" s="1"/>
      <c r="Q169" s="1"/>
      <c r="R169" s="1"/>
      <c r="S169" s="1"/>
    </row>
    <row r="170" spans="1:19" x14ac:dyDescent="0.45">
      <c r="A170" s="1" t="s">
        <v>657</v>
      </c>
      <c r="B170" s="1">
        <v>2024</v>
      </c>
      <c r="C170" s="2">
        <v>45303</v>
      </c>
      <c r="D170" s="1" t="s">
        <v>3826</v>
      </c>
      <c r="E170" s="1" t="s">
        <v>200</v>
      </c>
      <c r="F170" s="1">
        <v>1</v>
      </c>
      <c r="G170" s="1" t="s">
        <v>57</v>
      </c>
      <c r="H170" s="1" t="s">
        <v>47</v>
      </c>
      <c r="I170" s="1">
        <f>(C170-VLOOKUP(G170,Riders!$A$2:$C$213,2,FALSE))/365</f>
        <v>23.956164383561642</v>
      </c>
      <c r="J170" s="1">
        <v>15</v>
      </c>
      <c r="K170" s="1">
        <v>1</v>
      </c>
      <c r="L170" s="1">
        <v>11.706</v>
      </c>
      <c r="M170" s="1">
        <f t="shared" ref="M170:M233" si="9">IF(OR(L170="",L170="REL"),"",3.6*200/L170)</f>
        <v>61.50691952844695</v>
      </c>
      <c r="N170" s="1"/>
      <c r="O170" s="1"/>
      <c r="P170" s="1"/>
      <c r="Q170" s="1"/>
      <c r="R170" s="1"/>
      <c r="S170" s="1"/>
    </row>
    <row r="171" spans="1:19" x14ac:dyDescent="0.45">
      <c r="A171" s="1" t="s">
        <v>657</v>
      </c>
      <c r="B171" s="1">
        <v>2024</v>
      </c>
      <c r="C171" s="2">
        <v>45303</v>
      </c>
      <c r="D171" s="1" t="s">
        <v>3826</v>
      </c>
      <c r="E171" s="1" t="s">
        <v>200</v>
      </c>
      <c r="F171" s="1">
        <v>1</v>
      </c>
      <c r="G171" s="1" t="s">
        <v>860</v>
      </c>
      <c r="H171" s="1" t="s">
        <v>49</v>
      </c>
      <c r="I171" s="1">
        <f>(C171-VLOOKUP(G171,Riders!$A$2:$C$2103,2,FALSE))/365</f>
        <v>19.326027397260273</v>
      </c>
      <c r="J171" s="1">
        <v>18</v>
      </c>
      <c r="K171" s="1">
        <v>2</v>
      </c>
      <c r="L171" s="1">
        <v>12.158999999999999</v>
      </c>
      <c r="M171" s="1">
        <f t="shared" si="9"/>
        <v>59.215396002960773</v>
      </c>
      <c r="N171" s="1"/>
      <c r="O171" s="1"/>
      <c r="P171" s="1"/>
      <c r="Q171" s="1"/>
      <c r="R171" s="1"/>
      <c r="S171" s="1"/>
    </row>
    <row r="172" spans="1:19" x14ac:dyDescent="0.45">
      <c r="A172" s="1" t="s">
        <v>657</v>
      </c>
      <c r="B172" s="1">
        <v>2024</v>
      </c>
      <c r="C172" s="2">
        <v>45303</v>
      </c>
      <c r="D172" s="1" t="s">
        <v>3826</v>
      </c>
      <c r="E172" s="1" t="s">
        <v>200</v>
      </c>
      <c r="F172" s="1">
        <v>2</v>
      </c>
      <c r="G172" s="1" t="s">
        <v>903</v>
      </c>
      <c r="H172" s="1" t="s">
        <v>51</v>
      </c>
      <c r="I172" s="1">
        <f>(C172-VLOOKUP(G172,Riders!$A$2:$C$213,2,FALSE))/365</f>
        <v>20.043835616438358</v>
      </c>
      <c r="J172" s="1">
        <v>16</v>
      </c>
      <c r="K172" s="1">
        <v>1</v>
      </c>
      <c r="L172" s="1">
        <v>11.678000000000001</v>
      </c>
      <c r="M172" s="1">
        <f t="shared" si="9"/>
        <v>61.654392875492377</v>
      </c>
      <c r="N172" s="1"/>
      <c r="O172" s="1"/>
      <c r="P172" s="1"/>
      <c r="Q172" s="1"/>
      <c r="R172" s="1"/>
      <c r="S172" s="1"/>
    </row>
    <row r="173" spans="1:19" x14ac:dyDescent="0.45">
      <c r="A173" s="1" t="s">
        <v>657</v>
      </c>
      <c r="B173" s="1">
        <v>2024</v>
      </c>
      <c r="C173" s="2">
        <v>45303</v>
      </c>
      <c r="D173" s="1" t="s">
        <v>3826</v>
      </c>
      <c r="E173" s="1" t="s">
        <v>200</v>
      </c>
      <c r="F173" s="1">
        <v>2</v>
      </c>
      <c r="G173" s="1" t="s">
        <v>846</v>
      </c>
      <c r="H173" s="1" t="s">
        <v>120</v>
      </c>
      <c r="I173" s="1">
        <f>(C173-VLOOKUP(G173,Riders!$A$2:$C$213,2,FALSE))/365</f>
        <v>27.860273972602741</v>
      </c>
      <c r="J173" s="1">
        <v>17</v>
      </c>
      <c r="K173" s="1">
        <v>2</v>
      </c>
      <c r="L173" s="1">
        <v>11.736000000000001</v>
      </c>
      <c r="M173" s="1">
        <f t="shared" si="9"/>
        <v>61.349693251533736</v>
      </c>
      <c r="N173" s="1"/>
      <c r="O173" s="1"/>
      <c r="P173" s="1"/>
      <c r="Q173" s="1"/>
      <c r="R173" s="1"/>
      <c r="S173" s="1"/>
    </row>
    <row r="174" spans="1:19" x14ac:dyDescent="0.45">
      <c r="A174" s="1" t="s">
        <v>657</v>
      </c>
      <c r="B174" s="1">
        <v>2024</v>
      </c>
      <c r="C174" s="2">
        <v>45303</v>
      </c>
      <c r="D174" s="1" t="s">
        <v>3826</v>
      </c>
      <c r="E174" s="1" t="s">
        <v>200</v>
      </c>
      <c r="F174" s="1">
        <v>3</v>
      </c>
      <c r="G174" s="1" t="s">
        <v>632</v>
      </c>
      <c r="H174" s="1" t="s">
        <v>31</v>
      </c>
      <c r="I174" s="1">
        <f>(C174-VLOOKUP(G174,Riders!$A$2:$C$213,2,FALSE))/365</f>
        <v>22.358904109589041</v>
      </c>
      <c r="J174" s="1">
        <v>14</v>
      </c>
      <c r="K174" s="1">
        <v>1</v>
      </c>
      <c r="L174" s="1">
        <v>11.754</v>
      </c>
      <c r="M174" s="1">
        <f t="shared" si="9"/>
        <v>61.255742725880552</v>
      </c>
      <c r="N174" s="1"/>
      <c r="O174" s="1"/>
      <c r="P174" s="1"/>
      <c r="Q174" s="1"/>
      <c r="R174" s="1"/>
      <c r="S174" s="1"/>
    </row>
    <row r="175" spans="1:19" x14ac:dyDescent="0.45">
      <c r="A175" s="1" t="s">
        <v>657</v>
      </c>
      <c r="B175" s="1">
        <v>2024</v>
      </c>
      <c r="C175" s="2">
        <v>45303</v>
      </c>
      <c r="D175" s="1" t="s">
        <v>3826</v>
      </c>
      <c r="E175" s="1" t="s">
        <v>200</v>
      </c>
      <c r="F175" s="1">
        <v>3</v>
      </c>
      <c r="G175" s="1" t="s">
        <v>60</v>
      </c>
      <c r="H175" s="1" t="s">
        <v>61</v>
      </c>
      <c r="I175" s="1">
        <f>(C175-VLOOKUP(G175,Riders!$A$2:$C$213,2,FALSE))/365</f>
        <v>35.493150684931507</v>
      </c>
      <c r="J175" s="1">
        <v>19</v>
      </c>
      <c r="K175" s="1">
        <v>2</v>
      </c>
      <c r="L175" s="1">
        <v>11.818999999999999</v>
      </c>
      <c r="M175" s="1">
        <f t="shared" si="9"/>
        <v>60.9188594635756</v>
      </c>
      <c r="N175" s="1"/>
      <c r="O175" s="1"/>
      <c r="P175" s="1"/>
      <c r="Q175" s="1"/>
      <c r="R175" s="1"/>
      <c r="S175" s="1"/>
    </row>
    <row r="176" spans="1:19" x14ac:dyDescent="0.45">
      <c r="A176" s="1" t="s">
        <v>657</v>
      </c>
      <c r="B176" s="1">
        <v>2024</v>
      </c>
      <c r="C176" s="2">
        <v>45303</v>
      </c>
      <c r="D176" s="1" t="s">
        <v>3826</v>
      </c>
      <c r="E176" s="1" t="s">
        <v>201</v>
      </c>
      <c r="F176" s="1">
        <v>1</v>
      </c>
      <c r="G176" s="1" t="s">
        <v>381</v>
      </c>
      <c r="H176" s="1" t="s">
        <v>25</v>
      </c>
      <c r="I176" s="1">
        <f>(C176-VLOOKUP(G176,Riders!$A$2:$C$213,2,FALSE))/365</f>
        <v>21.07123287671233</v>
      </c>
      <c r="J176" s="1">
        <v>1</v>
      </c>
      <c r="K176" s="1">
        <v>1</v>
      </c>
      <c r="L176" s="1">
        <v>11.294</v>
      </c>
      <c r="M176" s="1">
        <f t="shared" si="9"/>
        <v>63.75066406941739</v>
      </c>
      <c r="N176" s="1"/>
      <c r="O176" s="1"/>
      <c r="P176" s="1"/>
      <c r="Q176" s="1"/>
      <c r="R176" s="1"/>
      <c r="S176" s="1"/>
    </row>
    <row r="177" spans="1:19" x14ac:dyDescent="0.45">
      <c r="A177" s="1" t="s">
        <v>657</v>
      </c>
      <c r="B177" s="1">
        <v>2024</v>
      </c>
      <c r="C177" s="2">
        <v>45303</v>
      </c>
      <c r="D177" s="1" t="s">
        <v>3826</v>
      </c>
      <c r="E177" s="1" t="s">
        <v>201</v>
      </c>
      <c r="F177" s="1">
        <v>1</v>
      </c>
      <c r="G177" s="1" t="s">
        <v>57</v>
      </c>
      <c r="H177" s="1" t="s">
        <v>47</v>
      </c>
      <c r="I177" s="1">
        <f>(C177-VLOOKUP(G177,Riders!$A$2:$C$213,2,FALSE))/365</f>
        <v>23.956164383561642</v>
      </c>
      <c r="J177" s="1">
        <v>15</v>
      </c>
      <c r="K177" s="1">
        <v>2</v>
      </c>
      <c r="L177" s="1">
        <v>12.121</v>
      </c>
      <c r="M177" s="1">
        <f t="shared" si="9"/>
        <v>59.401039518191567</v>
      </c>
      <c r="N177" s="1"/>
      <c r="O177" s="1"/>
      <c r="P177" s="1"/>
      <c r="Q177" s="1"/>
      <c r="R177" s="1"/>
      <c r="S177" s="1"/>
    </row>
    <row r="178" spans="1:19" x14ac:dyDescent="0.45">
      <c r="A178" s="1" t="s">
        <v>657</v>
      </c>
      <c r="B178" s="1">
        <v>2024</v>
      </c>
      <c r="C178" s="2">
        <v>45303</v>
      </c>
      <c r="D178" s="1" t="s">
        <v>3826</v>
      </c>
      <c r="E178" s="1" t="s">
        <v>201</v>
      </c>
      <c r="F178" s="1">
        <v>2</v>
      </c>
      <c r="G178" s="1" t="s">
        <v>16</v>
      </c>
      <c r="H178" s="1" t="s">
        <v>17</v>
      </c>
      <c r="I178" s="1">
        <f>(C178-VLOOKUP(G178,Riders!$A$2:$C$213,2,FALSE))/365</f>
        <v>24.728767123287671</v>
      </c>
      <c r="J178" s="1">
        <v>4</v>
      </c>
      <c r="K178" s="1">
        <v>1</v>
      </c>
      <c r="L178" s="1">
        <v>11.617000000000001</v>
      </c>
      <c r="M178" s="1">
        <f t="shared" si="9"/>
        <v>61.97813549109064</v>
      </c>
      <c r="N178" s="1"/>
      <c r="O178" s="1"/>
      <c r="P178" s="1"/>
      <c r="Q178" s="1"/>
      <c r="R178" s="1"/>
      <c r="S178" s="1"/>
    </row>
    <row r="179" spans="1:19" x14ac:dyDescent="0.45">
      <c r="A179" s="1" t="s">
        <v>657</v>
      </c>
      <c r="B179" s="1">
        <v>2024</v>
      </c>
      <c r="C179" s="2">
        <v>45303</v>
      </c>
      <c r="D179" s="1" t="s">
        <v>3826</v>
      </c>
      <c r="E179" s="1" t="s">
        <v>201</v>
      </c>
      <c r="F179" s="1">
        <v>2</v>
      </c>
      <c r="G179" s="1" t="s">
        <v>903</v>
      </c>
      <c r="H179" s="1" t="s">
        <v>51</v>
      </c>
      <c r="I179" s="1">
        <f>(C179-VLOOKUP(G179,Riders!$A$2:$C$213,2,FALSE))/365</f>
        <v>20.043835616438358</v>
      </c>
      <c r="J179" s="1">
        <v>16</v>
      </c>
      <c r="K179" s="1">
        <v>2</v>
      </c>
      <c r="L179" s="1">
        <v>11.768000000000001</v>
      </c>
      <c r="M179" s="1">
        <f t="shared" si="9"/>
        <v>61.182868796736912</v>
      </c>
      <c r="N179" s="1"/>
      <c r="O179" s="1"/>
      <c r="P179" s="1"/>
      <c r="Q179" s="1"/>
      <c r="R179" s="1"/>
      <c r="S179" s="1"/>
    </row>
    <row r="180" spans="1:19" x14ac:dyDescent="0.45">
      <c r="A180" s="1" t="s">
        <v>657</v>
      </c>
      <c r="B180" s="1">
        <v>2024</v>
      </c>
      <c r="C180" s="2">
        <v>45303</v>
      </c>
      <c r="D180" s="1" t="s">
        <v>3826</v>
      </c>
      <c r="E180" s="1" t="s">
        <v>201</v>
      </c>
      <c r="F180" s="1">
        <v>3</v>
      </c>
      <c r="G180" s="1" t="s">
        <v>14</v>
      </c>
      <c r="H180" s="1" t="s">
        <v>15</v>
      </c>
      <c r="I180" s="1">
        <f>(C180-VLOOKUP(G180,Riders!$A$2:$C$213,2,FALSE))/365</f>
        <v>24.030136986301368</v>
      </c>
      <c r="J180" s="1">
        <v>2</v>
      </c>
      <c r="K180" s="1">
        <v>1</v>
      </c>
      <c r="L180" s="1">
        <v>11.276999999999999</v>
      </c>
      <c r="M180" s="1">
        <f t="shared" si="9"/>
        <v>63.846767757382288</v>
      </c>
      <c r="N180" s="1"/>
      <c r="O180" s="1"/>
      <c r="P180" s="1"/>
      <c r="Q180" s="1"/>
      <c r="R180" s="1"/>
      <c r="S180" s="1"/>
    </row>
    <row r="181" spans="1:19" x14ac:dyDescent="0.45">
      <c r="A181" s="1" t="s">
        <v>657</v>
      </c>
      <c r="B181" s="1">
        <v>2024</v>
      </c>
      <c r="C181" s="2">
        <v>45303</v>
      </c>
      <c r="D181" s="1" t="s">
        <v>3826</v>
      </c>
      <c r="E181" s="1" t="s">
        <v>201</v>
      </c>
      <c r="F181" s="1">
        <v>3</v>
      </c>
      <c r="G181" s="1" t="s">
        <v>632</v>
      </c>
      <c r="H181" s="1" t="s">
        <v>31</v>
      </c>
      <c r="I181" s="1">
        <f>(C181-VLOOKUP(G181,Riders!$A$2:$C$213,2,FALSE))/365</f>
        <v>22.358904109589041</v>
      </c>
      <c r="J181" s="1">
        <v>14</v>
      </c>
      <c r="K181" s="1">
        <v>2</v>
      </c>
      <c r="L181" s="1">
        <v>11.530999999999999</v>
      </c>
      <c r="M181" s="1">
        <f t="shared" si="9"/>
        <v>62.440378111178568</v>
      </c>
      <c r="N181" s="1"/>
      <c r="O181" s="1"/>
      <c r="P181" s="1"/>
      <c r="Q181" s="1"/>
      <c r="R181" s="1"/>
      <c r="S181" s="1"/>
    </row>
    <row r="182" spans="1:19" x14ac:dyDescent="0.45">
      <c r="A182" s="1" t="s">
        <v>657</v>
      </c>
      <c r="B182" s="1">
        <v>2024</v>
      </c>
      <c r="C182" s="2">
        <v>45303</v>
      </c>
      <c r="D182" s="1" t="s">
        <v>3826</v>
      </c>
      <c r="E182" s="1" t="s">
        <v>201</v>
      </c>
      <c r="F182" s="1">
        <v>4</v>
      </c>
      <c r="G182" s="1" t="s">
        <v>24</v>
      </c>
      <c r="H182" s="1" t="s">
        <v>25</v>
      </c>
      <c r="I182" s="1">
        <f>(C182-VLOOKUP(G182,Riders!$A$2:$C$213,2,FALSE))/365</f>
        <v>25.372602739726027</v>
      </c>
      <c r="J182" s="1">
        <v>5</v>
      </c>
      <c r="K182" s="1">
        <v>1</v>
      </c>
      <c r="L182" s="1">
        <v>11.194000000000001</v>
      </c>
      <c r="M182" s="1">
        <f t="shared" si="9"/>
        <v>64.320171520457379</v>
      </c>
      <c r="N182" s="1"/>
      <c r="O182" s="1"/>
      <c r="P182" s="1"/>
      <c r="Q182" s="1"/>
      <c r="R182" s="1"/>
      <c r="S182" s="1"/>
    </row>
    <row r="183" spans="1:19" x14ac:dyDescent="0.45">
      <c r="A183" s="1" t="s">
        <v>657</v>
      </c>
      <c r="B183" s="1">
        <v>2024</v>
      </c>
      <c r="C183" s="2">
        <v>45303</v>
      </c>
      <c r="D183" s="1" t="s">
        <v>3826</v>
      </c>
      <c r="E183" s="1" t="s">
        <v>201</v>
      </c>
      <c r="F183" s="1">
        <v>4</v>
      </c>
      <c r="G183" s="1" t="s">
        <v>48</v>
      </c>
      <c r="H183" s="1" t="s">
        <v>49</v>
      </c>
      <c r="I183" s="1">
        <f>(C183-VLOOKUP(G183,Riders!$A$2:$C$2100,2,FALSE))/365</f>
        <v>22.956164383561642</v>
      </c>
      <c r="J183" s="1">
        <v>13</v>
      </c>
      <c r="K183" s="1">
        <v>2</v>
      </c>
      <c r="L183" s="1">
        <v>11.719000000000001</v>
      </c>
      <c r="M183" s="1">
        <f t="shared" si="9"/>
        <v>61.438689307961425</v>
      </c>
      <c r="N183" s="1"/>
      <c r="O183" s="1"/>
      <c r="P183" s="1"/>
      <c r="Q183" s="1"/>
      <c r="R183" s="1"/>
      <c r="S183" s="1"/>
    </row>
    <row r="184" spans="1:19" x14ac:dyDescent="0.45">
      <c r="A184" s="1" t="s">
        <v>657</v>
      </c>
      <c r="B184" s="1">
        <v>2024</v>
      </c>
      <c r="C184" s="2">
        <v>45303</v>
      </c>
      <c r="D184" s="1" t="s">
        <v>3826</v>
      </c>
      <c r="E184" s="1" t="s">
        <v>201</v>
      </c>
      <c r="F184" s="1">
        <v>5</v>
      </c>
      <c r="G184" s="1" t="s">
        <v>23</v>
      </c>
      <c r="H184" s="1" t="s">
        <v>15</v>
      </c>
      <c r="I184" s="1">
        <f>(C184-VLOOKUP(G184,Riders!$A$2:$C$2100,2,FALSE))/365</f>
        <v>26.336986301369862</v>
      </c>
      <c r="J184" s="1">
        <v>3</v>
      </c>
      <c r="K184" s="1">
        <v>1</v>
      </c>
      <c r="L184" s="1">
        <v>11.180999999999999</v>
      </c>
      <c r="M184" s="1">
        <f t="shared" si="9"/>
        <v>64.394955728467949</v>
      </c>
      <c r="N184" s="1"/>
      <c r="O184" s="1"/>
      <c r="P184" s="1"/>
      <c r="Q184" s="1"/>
      <c r="R184" s="1"/>
      <c r="S184" s="1"/>
    </row>
    <row r="185" spans="1:19" x14ac:dyDescent="0.45">
      <c r="A185" s="1" t="s">
        <v>657</v>
      </c>
      <c r="B185" s="1">
        <v>2024</v>
      </c>
      <c r="C185" s="2">
        <v>45303</v>
      </c>
      <c r="D185" s="1" t="s">
        <v>3826</v>
      </c>
      <c r="E185" s="1" t="s">
        <v>201</v>
      </c>
      <c r="F185" s="1">
        <v>5</v>
      </c>
      <c r="G185" s="1" t="s">
        <v>113</v>
      </c>
      <c r="H185" s="1" t="s">
        <v>31</v>
      </c>
      <c r="I185" s="1">
        <f>(C185-VLOOKUP(G185,Riders!$A$2:$C$2100,2,FALSE))/365</f>
        <v>20.665753424657535</v>
      </c>
      <c r="J185" s="1">
        <v>12</v>
      </c>
      <c r="K185" s="1">
        <v>2</v>
      </c>
      <c r="L185" s="1">
        <v>11.318</v>
      </c>
      <c r="M185" s="1">
        <f t="shared" si="9"/>
        <v>63.615479766743242</v>
      </c>
      <c r="N185" s="1"/>
      <c r="O185" s="1"/>
      <c r="P185" s="1"/>
      <c r="Q185" s="1"/>
      <c r="R185" s="1"/>
      <c r="S185" s="1"/>
    </row>
    <row r="186" spans="1:19" x14ac:dyDescent="0.45">
      <c r="A186" s="1" t="s">
        <v>657</v>
      </c>
      <c r="B186" s="1">
        <v>2024</v>
      </c>
      <c r="C186" s="2">
        <v>45303</v>
      </c>
      <c r="D186" s="1" t="s">
        <v>3826</v>
      </c>
      <c r="E186" s="1" t="s">
        <v>201</v>
      </c>
      <c r="F186" s="1">
        <v>6</v>
      </c>
      <c r="G186" s="1" t="s">
        <v>3837</v>
      </c>
      <c r="H186" s="1" t="s">
        <v>19</v>
      </c>
      <c r="I186" s="1">
        <f>(C186-VLOOKUP(G186,Riders!$A$2:$C$2100,2,FALSE))/365</f>
        <v>25.641095890410959</v>
      </c>
      <c r="J186" s="1">
        <v>6</v>
      </c>
      <c r="K186" s="1">
        <v>1</v>
      </c>
      <c r="L186" s="1">
        <v>11.497</v>
      </c>
      <c r="M186" s="1">
        <f t="shared" si="9"/>
        <v>62.625032617204489</v>
      </c>
      <c r="N186" s="1"/>
      <c r="O186" s="1"/>
      <c r="P186" s="1"/>
      <c r="Q186" s="1"/>
      <c r="R186" s="1"/>
      <c r="S186" s="1"/>
    </row>
    <row r="187" spans="1:19" x14ac:dyDescent="0.45">
      <c r="A187" s="1" t="s">
        <v>657</v>
      </c>
      <c r="B187" s="1">
        <v>2024</v>
      </c>
      <c r="C187" s="2">
        <v>45303</v>
      </c>
      <c r="D187" s="1" t="s">
        <v>3826</v>
      </c>
      <c r="E187" s="1" t="s">
        <v>201</v>
      </c>
      <c r="F187" s="1">
        <v>6</v>
      </c>
      <c r="G187" s="1" t="s">
        <v>52</v>
      </c>
      <c r="H187" s="1" t="s">
        <v>53</v>
      </c>
      <c r="I187" s="1">
        <f>(C187-VLOOKUP(G187,Riders!$A$2:$C$2100,2,FALSE))/365</f>
        <v>26.843835616438355</v>
      </c>
      <c r="J187" s="1">
        <v>11</v>
      </c>
      <c r="K187" s="1">
        <v>2</v>
      </c>
      <c r="L187" s="1">
        <v>11.938000000000001</v>
      </c>
      <c r="M187" s="1">
        <f t="shared" si="9"/>
        <v>60.311609984922093</v>
      </c>
      <c r="N187" s="1"/>
      <c r="O187" s="1"/>
      <c r="P187" s="1"/>
      <c r="Q187" s="1"/>
      <c r="R187" s="1"/>
      <c r="S187" s="1"/>
    </row>
    <row r="188" spans="1:19" x14ac:dyDescent="0.45">
      <c r="A188" s="1" t="s">
        <v>657</v>
      </c>
      <c r="B188" s="1">
        <v>2024</v>
      </c>
      <c r="C188" s="2">
        <v>45303</v>
      </c>
      <c r="D188" s="1" t="s">
        <v>3826</v>
      </c>
      <c r="E188" s="1" t="s">
        <v>201</v>
      </c>
      <c r="F188" s="1">
        <v>7</v>
      </c>
      <c r="G188" s="1" t="s">
        <v>46</v>
      </c>
      <c r="H188" s="1" t="s">
        <v>47</v>
      </c>
      <c r="I188" s="1">
        <f>(C188-VLOOKUP(G188,Riders!$A$2:$C$2100,2,FALSE))/365</f>
        <v>23.575342465753426</v>
      </c>
      <c r="J188" s="1">
        <v>7</v>
      </c>
      <c r="K188" s="1">
        <v>1</v>
      </c>
      <c r="L188" s="1">
        <v>11.314</v>
      </c>
      <c r="M188" s="1">
        <f t="shared" si="9"/>
        <v>63.637970655824638</v>
      </c>
      <c r="N188" s="1"/>
      <c r="O188" s="1"/>
      <c r="P188" s="1"/>
      <c r="Q188" s="1"/>
      <c r="R188" s="1"/>
      <c r="S188" s="1"/>
    </row>
    <row r="189" spans="1:19" x14ac:dyDescent="0.45">
      <c r="A189" s="1" t="s">
        <v>657</v>
      </c>
      <c r="B189" s="1">
        <v>2024</v>
      </c>
      <c r="C189" s="2">
        <v>45303</v>
      </c>
      <c r="D189" s="1" t="s">
        <v>3826</v>
      </c>
      <c r="E189" s="1" t="s">
        <v>201</v>
      </c>
      <c r="F189" s="1">
        <v>7</v>
      </c>
      <c r="G189" s="1" t="s">
        <v>50</v>
      </c>
      <c r="H189" s="1" t="s">
        <v>51</v>
      </c>
      <c r="I189" s="1">
        <f>(C189-VLOOKUP(G189,Riders!$A$2:$C$2100,2,FALSE))/365</f>
        <v>27.271232876712329</v>
      </c>
      <c r="J189" s="1">
        <v>10</v>
      </c>
      <c r="K189" s="1">
        <v>2</v>
      </c>
      <c r="L189" s="1">
        <v>11.359</v>
      </c>
      <c r="M189" s="1">
        <f t="shared" si="9"/>
        <v>63.385861431464036</v>
      </c>
      <c r="N189" s="1"/>
      <c r="O189" s="1"/>
      <c r="P189" s="1"/>
      <c r="Q189" s="1"/>
      <c r="R189" s="1"/>
      <c r="S189" s="1"/>
    </row>
    <row r="190" spans="1:19" x14ac:dyDescent="0.45">
      <c r="A190" s="1" t="s">
        <v>657</v>
      </c>
      <c r="B190" s="1">
        <v>2024</v>
      </c>
      <c r="C190" s="2">
        <v>45303</v>
      </c>
      <c r="D190" s="1" t="s">
        <v>3826</v>
      </c>
      <c r="E190" s="1" t="s">
        <v>201</v>
      </c>
      <c r="F190" s="1">
        <v>8</v>
      </c>
      <c r="G190" s="1" t="s">
        <v>32</v>
      </c>
      <c r="H190" s="1" t="s">
        <v>17</v>
      </c>
      <c r="I190" s="1">
        <f>(C190-VLOOKUP(G190,Riders!$A$2:$C$2100,2,FALSE))/365</f>
        <v>21.468493150684932</v>
      </c>
      <c r="J190" s="1">
        <v>8</v>
      </c>
      <c r="K190" s="1">
        <v>1</v>
      </c>
      <c r="L190" s="1">
        <v>11.398999999999999</v>
      </c>
      <c r="M190" s="1">
        <f t="shared" si="9"/>
        <v>63.163435389069221</v>
      </c>
      <c r="N190" s="1"/>
      <c r="O190" s="1"/>
      <c r="P190" s="1"/>
      <c r="Q190" s="1"/>
      <c r="R190" s="1"/>
      <c r="S190" s="1"/>
    </row>
    <row r="191" spans="1:19" x14ac:dyDescent="0.45">
      <c r="A191" s="1" t="s">
        <v>657</v>
      </c>
      <c r="B191" s="1">
        <v>2024</v>
      </c>
      <c r="C191" s="2">
        <v>45303</v>
      </c>
      <c r="D191" s="1" t="s">
        <v>3826</v>
      </c>
      <c r="E191" s="1" t="s">
        <v>201</v>
      </c>
      <c r="F191" s="1">
        <v>8</v>
      </c>
      <c r="G191" s="1" t="s">
        <v>95</v>
      </c>
      <c r="H191" s="1" t="s">
        <v>19</v>
      </c>
      <c r="I191" s="1">
        <f>(C191-VLOOKUP(G191,Riders!$A$2:$C$2100,2,FALSE))/365</f>
        <v>24.356164383561644</v>
      </c>
      <c r="J191" s="1">
        <v>9</v>
      </c>
      <c r="K191" s="1">
        <v>2</v>
      </c>
      <c r="L191" s="1">
        <v>11.521999999999998</v>
      </c>
      <c r="M191" s="1">
        <f t="shared" si="9"/>
        <v>62.489151189029691</v>
      </c>
      <c r="N191" s="1"/>
      <c r="O191" s="1"/>
      <c r="P191" s="1"/>
      <c r="Q191" s="1"/>
      <c r="R191" s="1"/>
      <c r="S191" s="1"/>
    </row>
    <row r="192" spans="1:19" x14ac:dyDescent="0.45">
      <c r="A192" s="1" t="s">
        <v>657</v>
      </c>
      <c r="B192" s="1">
        <v>2024</v>
      </c>
      <c r="C192" s="2">
        <v>45303</v>
      </c>
      <c r="D192" s="1" t="s">
        <v>3826</v>
      </c>
      <c r="E192" s="1" t="s">
        <v>202</v>
      </c>
      <c r="F192" s="1">
        <v>1</v>
      </c>
      <c r="G192" s="1" t="s">
        <v>381</v>
      </c>
      <c r="H192" s="1" t="s">
        <v>25</v>
      </c>
      <c r="I192" s="1">
        <f>(C192-VLOOKUP(G192,Riders!$A$2:$C$2100,2,FALSE))/365</f>
        <v>21.07123287671233</v>
      </c>
      <c r="J192" s="1">
        <v>1</v>
      </c>
      <c r="K192" s="1">
        <v>1</v>
      </c>
      <c r="L192" s="1">
        <v>11.303000000000001</v>
      </c>
      <c r="M192" s="1">
        <f t="shared" si="9"/>
        <v>63.699902680704234</v>
      </c>
      <c r="N192" s="1">
        <v>1</v>
      </c>
      <c r="O192" s="1">
        <v>11.217000000000001</v>
      </c>
      <c r="P192" s="1">
        <f t="shared" ref="P192:P207" si="10">IF(OR(O192="",O192="REL"),"",3.6*200/O192)</f>
        <v>64.18828563787109</v>
      </c>
      <c r="Q192" s="1"/>
      <c r="R192" s="1"/>
      <c r="S192" s="1"/>
    </row>
    <row r="193" spans="1:19" x14ac:dyDescent="0.45">
      <c r="A193" s="1" t="s">
        <v>657</v>
      </c>
      <c r="B193" s="1">
        <v>2024</v>
      </c>
      <c r="C193" s="2">
        <v>45303</v>
      </c>
      <c r="D193" s="1" t="s">
        <v>3826</v>
      </c>
      <c r="E193" s="1" t="s">
        <v>202</v>
      </c>
      <c r="F193" s="1">
        <v>1</v>
      </c>
      <c r="G193" s="1" t="s">
        <v>32</v>
      </c>
      <c r="H193" s="1" t="s">
        <v>17</v>
      </c>
      <c r="I193" s="1">
        <f>(C193-VLOOKUP(G193,Riders!$A$2:$C$2100,2,FALSE))/365</f>
        <v>21.468493150684932</v>
      </c>
      <c r="J193" s="1">
        <v>8</v>
      </c>
      <c r="K193" s="1">
        <v>2</v>
      </c>
      <c r="L193" s="1">
        <v>11.858000000000001</v>
      </c>
      <c r="M193" s="1">
        <f t="shared" si="9"/>
        <v>60.718502276943831</v>
      </c>
      <c r="N193" s="1">
        <v>2</v>
      </c>
      <c r="O193" s="1">
        <v>11.318000000000001</v>
      </c>
      <c r="P193" s="1">
        <f t="shared" si="10"/>
        <v>63.615479766743235</v>
      </c>
      <c r="Q193" s="1"/>
      <c r="R193" s="1"/>
      <c r="S193" s="1"/>
    </row>
    <row r="194" spans="1:19" x14ac:dyDescent="0.45">
      <c r="A194" s="1" t="s">
        <v>657</v>
      </c>
      <c r="B194" s="1">
        <v>2024</v>
      </c>
      <c r="C194" s="2">
        <v>45303</v>
      </c>
      <c r="D194" s="1" t="s">
        <v>3826</v>
      </c>
      <c r="E194" s="1" t="s">
        <v>202</v>
      </c>
      <c r="F194" s="1">
        <v>2</v>
      </c>
      <c r="G194" s="1" t="s">
        <v>16</v>
      </c>
      <c r="H194" s="1" t="s">
        <v>17</v>
      </c>
      <c r="I194" s="1">
        <f>(C194-VLOOKUP(G194,Riders!$A$2:$C$2100,2,FALSE))/365</f>
        <v>24.728767123287671</v>
      </c>
      <c r="J194" s="1">
        <v>4</v>
      </c>
      <c r="K194" s="1">
        <v>1</v>
      </c>
      <c r="L194" s="1">
        <v>11.317</v>
      </c>
      <c r="M194" s="1">
        <f t="shared" si="9"/>
        <v>63.621100998497838</v>
      </c>
      <c r="N194" s="1">
        <v>1</v>
      </c>
      <c r="O194" s="1">
        <v>11.318</v>
      </c>
      <c r="P194" s="1">
        <f t="shared" si="10"/>
        <v>63.615479766743242</v>
      </c>
      <c r="Q194" s="1"/>
      <c r="R194" s="1"/>
      <c r="S194" s="1"/>
    </row>
    <row r="195" spans="1:19" x14ac:dyDescent="0.45">
      <c r="A195" s="1" t="s">
        <v>657</v>
      </c>
      <c r="B195" s="1">
        <v>2024</v>
      </c>
      <c r="C195" s="2">
        <v>45303</v>
      </c>
      <c r="D195" s="1" t="s">
        <v>3826</v>
      </c>
      <c r="E195" s="1" t="s">
        <v>202</v>
      </c>
      <c r="F195" s="1">
        <v>2</v>
      </c>
      <c r="G195" s="1" t="s">
        <v>46</v>
      </c>
      <c r="H195" s="1" t="s">
        <v>47</v>
      </c>
      <c r="I195" s="1">
        <f>(C195-VLOOKUP(G195,Riders!$A$2:$C$2100,2,FALSE))/365</f>
        <v>23.575342465753426</v>
      </c>
      <c r="J195" s="1">
        <v>7</v>
      </c>
      <c r="K195" s="1">
        <v>2</v>
      </c>
      <c r="L195" s="1">
        <v>11.474</v>
      </c>
      <c r="M195" s="1">
        <f t="shared" si="9"/>
        <v>62.750566498169775</v>
      </c>
      <c r="N195" s="1">
        <v>2</v>
      </c>
      <c r="O195" s="1">
        <v>11.45</v>
      </c>
      <c r="P195" s="1">
        <f t="shared" si="10"/>
        <v>62.882096069869</v>
      </c>
      <c r="Q195" s="1"/>
      <c r="R195" s="1"/>
      <c r="S195" s="1"/>
    </row>
    <row r="196" spans="1:19" x14ac:dyDescent="0.45">
      <c r="A196" s="1" t="s">
        <v>657</v>
      </c>
      <c r="B196" s="1">
        <v>2024</v>
      </c>
      <c r="C196" s="2">
        <v>45303</v>
      </c>
      <c r="D196" s="1" t="s">
        <v>3826</v>
      </c>
      <c r="E196" s="1" t="s">
        <v>202</v>
      </c>
      <c r="F196" s="1">
        <v>3</v>
      </c>
      <c r="G196" s="1" t="s">
        <v>14</v>
      </c>
      <c r="H196" s="1" t="s">
        <v>15</v>
      </c>
      <c r="I196" s="1">
        <f>(C196-VLOOKUP(G196,Riders!$A$2:$C$2100,2,FALSE))/365</f>
        <v>24.030136986301368</v>
      </c>
      <c r="J196" s="1">
        <v>2</v>
      </c>
      <c r="K196" s="1">
        <v>1</v>
      </c>
      <c r="L196" s="1">
        <v>11.292999999999999</v>
      </c>
      <c r="M196" s="1">
        <f t="shared" si="9"/>
        <v>63.756309218099709</v>
      </c>
      <c r="N196" s="1">
        <v>1</v>
      </c>
      <c r="O196" s="1">
        <v>11.093999999999999</v>
      </c>
      <c r="P196" s="1">
        <f t="shared" si="10"/>
        <v>64.899945916711744</v>
      </c>
      <c r="Q196" s="1"/>
      <c r="R196" s="1"/>
      <c r="S196" s="1"/>
    </row>
    <row r="197" spans="1:19" x14ac:dyDescent="0.45">
      <c r="A197" s="1" t="s">
        <v>657</v>
      </c>
      <c r="B197" s="1">
        <v>2024</v>
      </c>
      <c r="C197" s="2">
        <v>45303</v>
      </c>
      <c r="D197" s="1" t="s">
        <v>3826</v>
      </c>
      <c r="E197" s="1" t="s">
        <v>202</v>
      </c>
      <c r="F197" s="1">
        <v>3</v>
      </c>
      <c r="G197" s="1" t="s">
        <v>3837</v>
      </c>
      <c r="H197" s="1" t="s">
        <v>19</v>
      </c>
      <c r="I197" s="1">
        <f>(C197-VLOOKUP(G197,Riders!$A$2:$C$2100,2,FALSE))/365</f>
        <v>25.641095890410959</v>
      </c>
      <c r="J197" s="1">
        <v>6</v>
      </c>
      <c r="K197" s="1">
        <v>2</v>
      </c>
      <c r="L197" s="1">
        <v>11.37</v>
      </c>
      <c r="M197" s="1">
        <f t="shared" si="9"/>
        <v>63.324538258575203</v>
      </c>
      <c r="N197" s="1">
        <v>2</v>
      </c>
      <c r="O197" s="1">
        <v>11.107999999999999</v>
      </c>
      <c r="P197" s="1">
        <f t="shared" si="10"/>
        <v>64.818149081742902</v>
      </c>
      <c r="Q197" s="1"/>
      <c r="R197" s="1"/>
      <c r="S197" s="1"/>
    </row>
    <row r="198" spans="1:19" x14ac:dyDescent="0.45">
      <c r="A198" s="1" t="s">
        <v>657</v>
      </c>
      <c r="B198" s="1">
        <v>2024</v>
      </c>
      <c r="C198" s="2">
        <v>45303</v>
      </c>
      <c r="D198" s="1" t="s">
        <v>3826</v>
      </c>
      <c r="E198" s="1" t="s">
        <v>202</v>
      </c>
      <c r="F198" s="1">
        <v>4</v>
      </c>
      <c r="G198" s="1" t="s">
        <v>23</v>
      </c>
      <c r="H198" s="1" t="s">
        <v>15</v>
      </c>
      <c r="I198" s="1">
        <f>(C198-VLOOKUP(G198,Riders!$A$2:$C$2100,2,FALSE))/365</f>
        <v>26.336986301369862</v>
      </c>
      <c r="J198" s="1">
        <v>3</v>
      </c>
      <c r="K198" s="1">
        <v>2</v>
      </c>
      <c r="L198" s="1">
        <v>11.077999999999999</v>
      </c>
      <c r="M198" s="1">
        <f t="shared" si="9"/>
        <v>64.993681169886258</v>
      </c>
      <c r="N198" s="1">
        <v>1</v>
      </c>
      <c r="O198" s="1">
        <v>11.016999999999999</v>
      </c>
      <c r="P198" s="1">
        <f t="shared" si="10"/>
        <v>65.353544522102212</v>
      </c>
      <c r="Q198" s="1">
        <v>1</v>
      </c>
      <c r="R198" s="1">
        <v>11.125999999999999</v>
      </c>
      <c r="S198" s="1">
        <f>IF(OR(R198="",R198="REL"),"",3.6*200/R198)</f>
        <v>64.713284199173117</v>
      </c>
    </row>
    <row r="199" spans="1:19" x14ac:dyDescent="0.45">
      <c r="A199" s="1" t="s">
        <v>657</v>
      </c>
      <c r="B199" s="1">
        <v>2024</v>
      </c>
      <c r="C199" s="2">
        <v>45303</v>
      </c>
      <c r="D199" s="1" t="s">
        <v>3826</v>
      </c>
      <c r="E199" s="1" t="s">
        <v>202</v>
      </c>
      <c r="F199" s="1">
        <v>4</v>
      </c>
      <c r="G199" s="1" t="s">
        <v>24</v>
      </c>
      <c r="H199" s="1" t="s">
        <v>25</v>
      </c>
      <c r="I199" s="1">
        <f>(C199-VLOOKUP(G199,Riders!$A$2:$C$2100,2,FALSE))/365</f>
        <v>25.372602739726027</v>
      </c>
      <c r="J199" s="1">
        <v>5</v>
      </c>
      <c r="K199" s="1">
        <v>1</v>
      </c>
      <c r="L199" s="1">
        <v>11.071999999999999</v>
      </c>
      <c r="M199" s="1">
        <f t="shared" si="9"/>
        <v>65.028901734104053</v>
      </c>
      <c r="N199" s="1">
        <v>2</v>
      </c>
      <c r="O199" s="1">
        <v>11.161999999999999</v>
      </c>
      <c r="P199" s="1">
        <f t="shared" si="10"/>
        <v>64.504569073642728</v>
      </c>
      <c r="Q199" s="1">
        <v>2</v>
      </c>
      <c r="R199" s="1">
        <v>11.167</v>
      </c>
      <c r="S199" s="1">
        <f>IF(OR(R199="",R199="REL"),"",3.6*200/R199)</f>
        <v>64.475687292916632</v>
      </c>
    </row>
    <row r="200" spans="1:19" x14ac:dyDescent="0.45">
      <c r="A200" s="1" t="s">
        <v>657</v>
      </c>
      <c r="B200" s="1">
        <v>2024</v>
      </c>
      <c r="C200" s="2">
        <v>45303</v>
      </c>
      <c r="D200" s="1" t="s">
        <v>3826</v>
      </c>
      <c r="E200" s="1" t="s">
        <v>203</v>
      </c>
      <c r="F200" s="1">
        <v>1</v>
      </c>
      <c r="G200" s="1" t="s">
        <v>381</v>
      </c>
      <c r="H200" s="1" t="s">
        <v>25</v>
      </c>
      <c r="I200" s="1">
        <f>(C200-VLOOKUP(G200,Riders!$A$2:$C$2100,2,FALSE))/365</f>
        <v>21.07123287671233</v>
      </c>
      <c r="J200" s="1">
        <v>1</v>
      </c>
      <c r="K200" s="1">
        <v>1</v>
      </c>
      <c r="L200" s="1">
        <v>11.268000000000001</v>
      </c>
      <c r="M200" s="1">
        <f t="shared" si="9"/>
        <v>63.897763578274756</v>
      </c>
      <c r="N200" s="1">
        <v>1</v>
      </c>
      <c r="O200" s="1">
        <v>11.071999999999999</v>
      </c>
      <c r="P200" s="1">
        <f t="shared" si="10"/>
        <v>65.028901734104053</v>
      </c>
      <c r="Q200" s="1"/>
      <c r="R200" s="1"/>
      <c r="S200" s="1"/>
    </row>
    <row r="201" spans="1:19" x14ac:dyDescent="0.45">
      <c r="A201" s="1" t="s">
        <v>657</v>
      </c>
      <c r="B201" s="1">
        <v>2024</v>
      </c>
      <c r="C201" s="2">
        <v>45303</v>
      </c>
      <c r="D201" s="1" t="s">
        <v>3826</v>
      </c>
      <c r="E201" s="1" t="s">
        <v>203</v>
      </c>
      <c r="F201" s="1">
        <v>1</v>
      </c>
      <c r="G201" s="1" t="s">
        <v>23</v>
      </c>
      <c r="H201" s="1" t="s">
        <v>15</v>
      </c>
      <c r="I201" s="1">
        <f>(C201-VLOOKUP(G201,Riders!$A$2:$C$2100,2,FALSE))/365</f>
        <v>26.336986301369862</v>
      </c>
      <c r="J201" s="1">
        <v>3</v>
      </c>
      <c r="K201" s="1">
        <v>2</v>
      </c>
      <c r="L201" s="1">
        <v>11.312000000000001</v>
      </c>
      <c r="M201" s="1">
        <f t="shared" si="9"/>
        <v>63.64922206506364</v>
      </c>
      <c r="N201" s="1">
        <v>2</v>
      </c>
      <c r="O201" s="1">
        <v>11.113999999999999</v>
      </c>
      <c r="P201" s="1">
        <f t="shared" si="10"/>
        <v>64.783156379341378</v>
      </c>
      <c r="Q201" s="1"/>
      <c r="R201" s="1"/>
      <c r="S201" s="1"/>
    </row>
    <row r="202" spans="1:19" x14ac:dyDescent="0.45">
      <c r="A202" s="1" t="s">
        <v>657</v>
      </c>
      <c r="B202" s="1">
        <v>2024</v>
      </c>
      <c r="C202" s="2">
        <v>45303</v>
      </c>
      <c r="D202" s="1" t="s">
        <v>3826</v>
      </c>
      <c r="E202" s="1" t="s">
        <v>203</v>
      </c>
      <c r="F202" s="1">
        <v>2</v>
      </c>
      <c r="G202" s="1" t="s">
        <v>14</v>
      </c>
      <c r="H202" s="1" t="s">
        <v>15</v>
      </c>
      <c r="I202" s="1">
        <f>(C202-VLOOKUP(G202,Riders!$A$2:$C$2100,2,FALSE))/365</f>
        <v>24.030136986301368</v>
      </c>
      <c r="J202" s="1">
        <v>2</v>
      </c>
      <c r="K202" s="1">
        <v>1</v>
      </c>
      <c r="L202" s="1">
        <v>11.092000000000001</v>
      </c>
      <c r="M202" s="1">
        <f t="shared" si="9"/>
        <v>64.911648034619546</v>
      </c>
      <c r="N202" s="1">
        <v>1</v>
      </c>
      <c r="O202" s="1">
        <v>11.013999999999999</v>
      </c>
      <c r="P202" s="1">
        <f t="shared" si="10"/>
        <v>65.371345560196119</v>
      </c>
      <c r="Q202" s="1"/>
      <c r="R202" s="1"/>
      <c r="S202" s="1"/>
    </row>
    <row r="203" spans="1:19" x14ac:dyDescent="0.45">
      <c r="A203" s="1" t="s">
        <v>657</v>
      </c>
      <c r="B203" s="1">
        <v>2024</v>
      </c>
      <c r="C203" s="2">
        <v>45303</v>
      </c>
      <c r="D203" s="1" t="s">
        <v>3826</v>
      </c>
      <c r="E203" s="1" t="s">
        <v>203</v>
      </c>
      <c r="F203" s="1">
        <v>2</v>
      </c>
      <c r="G203" s="1" t="s">
        <v>16</v>
      </c>
      <c r="H203" s="1" t="s">
        <v>17</v>
      </c>
      <c r="I203" s="1">
        <f>(C203-VLOOKUP(G203,Riders!$A$2:$C$2100,2,FALSE))/365</f>
        <v>24.728767123287671</v>
      </c>
      <c r="J203" s="1">
        <v>4</v>
      </c>
      <c r="K203" s="1">
        <v>2</v>
      </c>
      <c r="L203" s="1">
        <v>11.164</v>
      </c>
      <c r="M203" s="1">
        <f t="shared" si="9"/>
        <v>64.493013256897171</v>
      </c>
      <c r="N203" s="1">
        <v>2</v>
      </c>
      <c r="O203" s="1">
        <v>11.126999999999999</v>
      </c>
      <c r="P203" s="1">
        <f t="shared" si="10"/>
        <v>64.70746832030197</v>
      </c>
      <c r="Q203" s="1"/>
      <c r="R203" s="1"/>
      <c r="S203" s="1"/>
    </row>
    <row r="204" spans="1:19" x14ac:dyDescent="0.45">
      <c r="A204" s="1" t="s">
        <v>657</v>
      </c>
      <c r="B204" s="1">
        <v>2024</v>
      </c>
      <c r="C204" s="2">
        <v>45303</v>
      </c>
      <c r="D204" s="1" t="s">
        <v>3826</v>
      </c>
      <c r="E204" s="1" t="s">
        <v>204</v>
      </c>
      <c r="F204" s="1" t="s">
        <v>205</v>
      </c>
      <c r="G204" s="1" t="s">
        <v>381</v>
      </c>
      <c r="H204" s="1" t="s">
        <v>25</v>
      </c>
      <c r="I204" s="1">
        <f>(C204-VLOOKUP(G204,Riders!$A$2:$C$2100,2,FALSE))/365</f>
        <v>21.07123287671233</v>
      </c>
      <c r="J204" s="1">
        <v>1</v>
      </c>
      <c r="K204" s="1">
        <v>1</v>
      </c>
      <c r="L204" s="1">
        <v>11.073</v>
      </c>
      <c r="M204" s="1">
        <f t="shared" si="9"/>
        <v>65.023028989433755</v>
      </c>
      <c r="N204" s="1">
        <v>1</v>
      </c>
      <c r="O204" s="1">
        <v>11.002000000000001</v>
      </c>
      <c r="P204" s="1">
        <f t="shared" si="10"/>
        <v>65.44264679149245</v>
      </c>
      <c r="Q204" s="1"/>
      <c r="R204" s="1"/>
      <c r="S204" s="1"/>
    </row>
    <row r="205" spans="1:19" x14ac:dyDescent="0.45">
      <c r="A205" s="1" t="s">
        <v>657</v>
      </c>
      <c r="B205" s="1">
        <v>2024</v>
      </c>
      <c r="C205" s="2">
        <v>45303</v>
      </c>
      <c r="D205" s="1" t="s">
        <v>3826</v>
      </c>
      <c r="E205" s="1" t="s">
        <v>204</v>
      </c>
      <c r="F205" s="1" t="s">
        <v>205</v>
      </c>
      <c r="G205" s="1" t="s">
        <v>14</v>
      </c>
      <c r="H205" s="1" t="s">
        <v>15</v>
      </c>
      <c r="I205" s="1">
        <f>(C205-VLOOKUP(G205,Riders!$A$2:$C$2100,2,FALSE))/365</f>
        <v>24.030136986301368</v>
      </c>
      <c r="J205" s="1">
        <v>2</v>
      </c>
      <c r="K205" s="1">
        <v>2</v>
      </c>
      <c r="L205" s="1">
        <v>11.098000000000001</v>
      </c>
      <c r="M205" s="1">
        <f t="shared" si="9"/>
        <v>64.876554334114246</v>
      </c>
      <c r="N205" s="1">
        <v>2</v>
      </c>
      <c r="O205" s="1">
        <v>11.083</v>
      </c>
      <c r="P205" s="1">
        <f t="shared" si="10"/>
        <v>64.964359830370839</v>
      </c>
      <c r="Q205" s="1"/>
      <c r="R205" s="1"/>
      <c r="S205" s="1"/>
    </row>
    <row r="206" spans="1:19" x14ac:dyDescent="0.45">
      <c r="A206" s="1" t="s">
        <v>657</v>
      </c>
      <c r="B206" s="1">
        <v>2024</v>
      </c>
      <c r="C206" s="2">
        <v>45303</v>
      </c>
      <c r="D206" s="1" t="s">
        <v>3826</v>
      </c>
      <c r="E206" s="1" t="s">
        <v>204</v>
      </c>
      <c r="F206" s="1" t="s">
        <v>206</v>
      </c>
      <c r="G206" s="1" t="s">
        <v>23</v>
      </c>
      <c r="H206" s="1" t="s">
        <v>15</v>
      </c>
      <c r="I206" s="1">
        <f>(C206-VLOOKUP(G206,Riders!$A$2:$C$2100,2,FALSE))/365</f>
        <v>26.336986301369862</v>
      </c>
      <c r="J206" s="1">
        <v>3</v>
      </c>
      <c r="K206" s="1">
        <v>1</v>
      </c>
      <c r="L206" s="1">
        <v>11.061</v>
      </c>
      <c r="M206" s="1">
        <f t="shared" si="9"/>
        <v>65.093572009764031</v>
      </c>
      <c r="N206" s="1">
        <v>1</v>
      </c>
      <c r="O206" s="1">
        <v>11.539</v>
      </c>
      <c r="P206" s="1">
        <f t="shared" si="10"/>
        <v>62.397088135886996</v>
      </c>
      <c r="Q206" s="1"/>
      <c r="R206" s="1"/>
      <c r="S206" s="1"/>
    </row>
    <row r="207" spans="1:19" x14ac:dyDescent="0.45">
      <c r="A207" s="1" t="s">
        <v>657</v>
      </c>
      <c r="B207" s="1">
        <v>2024</v>
      </c>
      <c r="C207" s="2">
        <v>45303</v>
      </c>
      <c r="D207" s="1" t="s">
        <v>3826</v>
      </c>
      <c r="E207" s="1" t="s">
        <v>204</v>
      </c>
      <c r="F207" s="1" t="s">
        <v>206</v>
      </c>
      <c r="G207" s="1" t="s">
        <v>16</v>
      </c>
      <c r="H207" s="1" t="s">
        <v>17</v>
      </c>
      <c r="I207" s="1">
        <f>(C207-VLOOKUP(G207,Riders!$A$2:$C$2100,2,FALSE))/365</f>
        <v>24.728767123287671</v>
      </c>
      <c r="J207" s="1">
        <v>4</v>
      </c>
      <c r="K207" s="1">
        <v>2</v>
      </c>
      <c r="L207" s="1">
        <v>11.584</v>
      </c>
      <c r="M207" s="1">
        <f t="shared" si="9"/>
        <v>62.15469613259669</v>
      </c>
      <c r="N207" s="1">
        <v>2</v>
      </c>
      <c r="O207" s="1">
        <v>11.600999999999999</v>
      </c>
      <c r="P207" s="1">
        <f t="shared" si="10"/>
        <v>62.063615205585734</v>
      </c>
      <c r="Q207" s="1"/>
      <c r="R207" s="1"/>
      <c r="S207" s="1"/>
    </row>
    <row r="208" spans="1:19" x14ac:dyDescent="0.45">
      <c r="A208" s="1" t="s">
        <v>102</v>
      </c>
      <c r="B208" s="1">
        <v>2023</v>
      </c>
      <c r="C208" s="2">
        <v>45143</v>
      </c>
      <c r="D208" s="1" t="s">
        <v>13</v>
      </c>
      <c r="E208" s="1" t="s">
        <v>200</v>
      </c>
      <c r="F208" s="1">
        <v>1</v>
      </c>
      <c r="G208" s="1" t="s">
        <v>23</v>
      </c>
      <c r="H208" s="1" t="s">
        <v>15</v>
      </c>
      <c r="I208" s="1">
        <f>(C208-VLOOKUP(G208,Riders!$A$2:$C$213,2,FALSE))/365</f>
        <v>25.898630136986302</v>
      </c>
      <c r="J208" s="1">
        <v>4</v>
      </c>
      <c r="K208" s="1">
        <v>1</v>
      </c>
      <c r="L208" s="1">
        <v>11.04</v>
      </c>
      <c r="M208" s="1">
        <f t="shared" si="9"/>
        <v>65.217391304347828</v>
      </c>
      <c r="N208" s="1"/>
      <c r="O208" s="1"/>
      <c r="P208" s="1"/>
      <c r="Q208" s="1"/>
      <c r="R208" s="1"/>
      <c r="S208" s="1"/>
    </row>
    <row r="209" spans="1:19" x14ac:dyDescent="0.45">
      <c r="A209" s="1" t="s">
        <v>102</v>
      </c>
      <c r="B209" s="1">
        <v>2023</v>
      </c>
      <c r="C209" s="2">
        <v>45143</v>
      </c>
      <c r="D209" s="1" t="s">
        <v>13</v>
      </c>
      <c r="E209" s="1" t="s">
        <v>200</v>
      </c>
      <c r="F209" s="1">
        <v>1</v>
      </c>
      <c r="G209" s="1" t="s">
        <v>48</v>
      </c>
      <c r="H209" s="1" t="s">
        <v>49</v>
      </c>
      <c r="I209" s="1" t="e">
        <f>(C209-VLOOKUP(G209,Riders!$A$2:$C$213,2,FALSE))/365</f>
        <v>#N/A</v>
      </c>
      <c r="J209" s="1">
        <v>28</v>
      </c>
      <c r="K209" s="1">
        <v>2</v>
      </c>
      <c r="L209" s="1">
        <v>11.744</v>
      </c>
      <c r="M209" s="1">
        <f t="shared" si="9"/>
        <v>61.30790190735695</v>
      </c>
      <c r="N209" s="1"/>
      <c r="O209" s="1"/>
      <c r="P209" s="1"/>
      <c r="Q209" s="1"/>
      <c r="R209" s="1"/>
      <c r="S209" s="1"/>
    </row>
    <row r="210" spans="1:19" x14ac:dyDescent="0.45">
      <c r="A210" s="1" t="s">
        <v>102</v>
      </c>
      <c r="B210" s="1">
        <v>2023</v>
      </c>
      <c r="C210" s="2">
        <v>45143</v>
      </c>
      <c r="D210" s="1" t="s">
        <v>13</v>
      </c>
      <c r="E210" s="1" t="s">
        <v>200</v>
      </c>
      <c r="F210" s="1">
        <v>2</v>
      </c>
      <c r="G210" s="1" t="s">
        <v>16</v>
      </c>
      <c r="H210" s="1" t="s">
        <v>17</v>
      </c>
      <c r="I210" s="1">
        <f>(C210-VLOOKUP(G210,Riders!$A$2:$C$213,2,FALSE))/365</f>
        <v>24.290410958904111</v>
      </c>
      <c r="J210" s="1">
        <v>7</v>
      </c>
      <c r="K210" s="1">
        <v>1</v>
      </c>
      <c r="L210" s="1">
        <v>11.209</v>
      </c>
      <c r="M210" s="1">
        <f t="shared" si="9"/>
        <v>64.234097600142746</v>
      </c>
      <c r="N210" s="1"/>
      <c r="O210" s="1"/>
      <c r="P210" s="1"/>
      <c r="Q210" s="1"/>
      <c r="R210" s="1"/>
      <c r="S210" s="1"/>
    </row>
    <row r="211" spans="1:19" x14ac:dyDescent="0.45">
      <c r="A211" s="1" t="s">
        <v>102</v>
      </c>
      <c r="B211" s="1">
        <v>2023</v>
      </c>
      <c r="C211" s="2">
        <v>45143</v>
      </c>
      <c r="D211" s="1" t="s">
        <v>13</v>
      </c>
      <c r="E211" s="1" t="s">
        <v>200</v>
      </c>
      <c r="F211" s="1">
        <v>2</v>
      </c>
      <c r="G211" s="1" t="s">
        <v>907</v>
      </c>
      <c r="H211" s="1" t="s">
        <v>29</v>
      </c>
      <c r="I211" s="1">
        <f>(C211-VLOOKUP(G211,Riders!$A$2:$C$213,2,FALSE))/365</f>
        <v>22.852054794520548</v>
      </c>
      <c r="J211" s="1">
        <v>27</v>
      </c>
      <c r="K211" s="1">
        <v>2</v>
      </c>
      <c r="L211" s="1">
        <v>11.263</v>
      </c>
      <c r="M211" s="1">
        <f t="shared" si="9"/>
        <v>63.92612980555802</v>
      </c>
      <c r="N211" s="1"/>
      <c r="O211" s="1"/>
      <c r="P211" s="1"/>
      <c r="Q211" s="1"/>
      <c r="R211" s="1"/>
      <c r="S211" s="1"/>
    </row>
    <row r="212" spans="1:19" x14ac:dyDescent="0.45">
      <c r="A212" s="1" t="s">
        <v>102</v>
      </c>
      <c r="B212" s="1">
        <v>2023</v>
      </c>
      <c r="C212" s="2">
        <v>45143</v>
      </c>
      <c r="D212" s="1" t="s">
        <v>13</v>
      </c>
      <c r="E212" s="1" t="s">
        <v>200</v>
      </c>
      <c r="F212" s="1">
        <v>3</v>
      </c>
      <c r="G212" s="1" t="s">
        <v>22</v>
      </c>
      <c r="H212" s="1" t="s">
        <v>15</v>
      </c>
      <c r="I212" s="1">
        <f>(C212-VLOOKUP(G212,Riders!$A$2:$C$213,2,FALSE))/365</f>
        <v>25.572602739726026</v>
      </c>
      <c r="J212" s="1">
        <v>9</v>
      </c>
      <c r="K212" s="1">
        <v>1</v>
      </c>
      <c r="L212" s="1">
        <v>11.167999999999999</v>
      </c>
      <c r="M212" s="1">
        <f t="shared" si="9"/>
        <v>64.469914040114617</v>
      </c>
      <c r="N212" s="1"/>
      <c r="O212" s="1"/>
      <c r="P212" s="1"/>
      <c r="Q212" s="1"/>
      <c r="R212" s="1"/>
      <c r="S212" s="1"/>
    </row>
    <row r="213" spans="1:19" x14ac:dyDescent="0.45">
      <c r="A213" s="1" t="s">
        <v>102</v>
      </c>
      <c r="B213" s="1">
        <v>2023</v>
      </c>
      <c r="C213" s="2">
        <v>45143</v>
      </c>
      <c r="D213" s="1" t="s">
        <v>13</v>
      </c>
      <c r="E213" s="1" t="s">
        <v>200</v>
      </c>
      <c r="F213" s="1">
        <v>3</v>
      </c>
      <c r="G213" s="1" t="s">
        <v>43</v>
      </c>
      <c r="H213" s="1" t="s">
        <v>44</v>
      </c>
      <c r="I213" s="1">
        <f>(C213-VLOOKUP(G213,Riders!$A$2:$C$213,2,FALSE))/365</f>
        <v>30.712328767123289</v>
      </c>
      <c r="J213" s="1">
        <v>26</v>
      </c>
      <c r="K213" s="1">
        <v>2</v>
      </c>
      <c r="L213" s="1">
        <v>11.241999999999999</v>
      </c>
      <c r="M213" s="1">
        <f t="shared" si="9"/>
        <v>64.045543497598302</v>
      </c>
      <c r="N213" s="1"/>
      <c r="O213" s="1"/>
      <c r="P213" s="1"/>
      <c r="Q213" s="1"/>
      <c r="R213" s="1"/>
      <c r="S213" s="1"/>
    </row>
    <row r="214" spans="1:19" x14ac:dyDescent="0.45">
      <c r="A214" s="1" t="s">
        <v>102</v>
      </c>
      <c r="B214" s="1">
        <v>2023</v>
      </c>
      <c r="C214" s="2">
        <v>45143</v>
      </c>
      <c r="D214" s="1" t="s">
        <v>13</v>
      </c>
      <c r="E214" s="1" t="s">
        <v>200</v>
      </c>
      <c r="F214" s="1">
        <v>4</v>
      </c>
      <c r="G214" s="1" t="s">
        <v>26</v>
      </c>
      <c r="H214" s="1" t="s">
        <v>27</v>
      </c>
      <c r="I214" s="1">
        <f>(C214-VLOOKUP(G214,Riders!$A$2:$C$213,2,FALSE))/365</f>
        <v>25.205479452054796</v>
      </c>
      <c r="J214" s="1">
        <v>8</v>
      </c>
      <c r="K214" s="1">
        <v>1</v>
      </c>
      <c r="L214" s="1">
        <v>11.201000000000001</v>
      </c>
      <c r="M214" s="1">
        <f t="shared" si="9"/>
        <v>64.279975002231936</v>
      </c>
      <c r="N214" s="1"/>
      <c r="O214" s="1"/>
      <c r="P214" s="1"/>
      <c r="Q214" s="1"/>
      <c r="R214" s="1"/>
      <c r="S214" s="1"/>
    </row>
    <row r="215" spans="1:19" x14ac:dyDescent="0.45">
      <c r="A215" s="1" t="s">
        <v>102</v>
      </c>
      <c r="B215" s="1">
        <v>2023</v>
      </c>
      <c r="C215" s="2">
        <v>45143</v>
      </c>
      <c r="D215" s="1" t="s">
        <v>13</v>
      </c>
      <c r="E215" s="1" t="s">
        <v>200</v>
      </c>
      <c r="F215" s="1">
        <v>4</v>
      </c>
      <c r="G215" s="1" t="s">
        <v>46</v>
      </c>
      <c r="H215" s="1" t="s">
        <v>47</v>
      </c>
      <c r="I215" s="1">
        <f>(C215-VLOOKUP(G215,Riders!$A$2:$C$213,2,FALSE))/365</f>
        <v>23.136986301369863</v>
      </c>
      <c r="J215" s="1">
        <v>25</v>
      </c>
      <c r="K215" s="1">
        <v>2</v>
      </c>
      <c r="L215" s="1">
        <v>11.713000000000001</v>
      </c>
      <c r="M215" s="1">
        <f t="shared" si="9"/>
        <v>61.470161359173559</v>
      </c>
      <c r="N215" s="1"/>
      <c r="O215" s="1"/>
      <c r="P215" s="1"/>
      <c r="Q215" s="1"/>
      <c r="R215" s="1"/>
      <c r="S215" s="1"/>
    </row>
    <row r="216" spans="1:19" x14ac:dyDescent="0.45">
      <c r="A216" s="1" t="s">
        <v>102</v>
      </c>
      <c r="B216" s="1">
        <v>2023</v>
      </c>
      <c r="C216" s="2">
        <v>45143</v>
      </c>
      <c r="D216" s="1" t="s">
        <v>13</v>
      </c>
      <c r="E216" s="1" t="s">
        <v>200</v>
      </c>
      <c r="F216" s="1">
        <v>5</v>
      </c>
      <c r="G216" s="1" t="s">
        <v>75</v>
      </c>
      <c r="H216" s="1" t="s">
        <v>38</v>
      </c>
      <c r="I216" s="1">
        <f>(C216-VLOOKUP(G216,Riders!$A$2:$C$213,2,FALSE))/365</f>
        <v>24.408219178082192</v>
      </c>
      <c r="J216" s="1">
        <v>10</v>
      </c>
      <c r="K216" s="1">
        <v>1</v>
      </c>
      <c r="L216" s="1">
        <v>11.38</v>
      </c>
      <c r="M216" s="1">
        <f t="shared" si="9"/>
        <v>63.268892794376093</v>
      </c>
      <c r="N216" s="1"/>
      <c r="O216" s="1"/>
      <c r="P216" s="1"/>
      <c r="Q216" s="1"/>
      <c r="R216" s="1"/>
      <c r="S216" s="1"/>
    </row>
    <row r="217" spans="1:19" x14ac:dyDescent="0.45">
      <c r="A217" s="1" t="s">
        <v>102</v>
      </c>
      <c r="B217" s="1">
        <v>2023</v>
      </c>
      <c r="C217" s="2">
        <v>45143</v>
      </c>
      <c r="D217" s="1" t="s">
        <v>13</v>
      </c>
      <c r="E217" s="1" t="s">
        <v>200</v>
      </c>
      <c r="F217" s="1">
        <v>5</v>
      </c>
      <c r="G217" s="1" t="s">
        <v>98</v>
      </c>
      <c r="H217" s="1" t="s">
        <v>67</v>
      </c>
      <c r="I217" s="1">
        <f>(C217-VLOOKUP(G217,Riders!$A$2:$C$213,2,FALSE))/365</f>
        <v>32.016438356164386</v>
      </c>
      <c r="J217" s="1">
        <v>24</v>
      </c>
      <c r="K217" s="1">
        <v>2</v>
      </c>
      <c r="L217" s="1">
        <v>11.415000000000001</v>
      </c>
      <c r="M217" s="1">
        <f t="shared" si="9"/>
        <v>63.074901445466487</v>
      </c>
      <c r="N217" s="1"/>
      <c r="O217" s="1"/>
      <c r="P217" s="1"/>
      <c r="Q217" s="1"/>
      <c r="R217" s="1"/>
      <c r="S217" s="1"/>
    </row>
    <row r="218" spans="1:19" x14ac:dyDescent="0.45">
      <c r="A218" s="1" t="s">
        <v>102</v>
      </c>
      <c r="B218" s="1">
        <v>2023</v>
      </c>
      <c r="C218" s="2">
        <v>45143</v>
      </c>
      <c r="D218" s="1" t="s">
        <v>13</v>
      </c>
      <c r="E218" s="1" t="s">
        <v>200</v>
      </c>
      <c r="F218" s="1">
        <v>6</v>
      </c>
      <c r="G218" s="1" t="s">
        <v>28</v>
      </c>
      <c r="H218" s="1" t="s">
        <v>29</v>
      </c>
      <c r="I218" s="1">
        <f>(C218-VLOOKUP(G218,Riders!$A$2:$C$213,2,FALSE))/365</f>
        <v>23.610958904109587</v>
      </c>
      <c r="J218" s="1">
        <v>3</v>
      </c>
      <c r="K218" s="1">
        <v>1</v>
      </c>
      <c r="L218" s="1">
        <v>11.215</v>
      </c>
      <c r="M218" s="1">
        <f t="shared" si="9"/>
        <v>64.199732501114582</v>
      </c>
      <c r="N218" s="1"/>
      <c r="O218" s="1"/>
      <c r="P218" s="1"/>
      <c r="Q218" s="1"/>
      <c r="R218" s="1"/>
      <c r="S218" s="1"/>
    </row>
    <row r="219" spans="1:19" x14ac:dyDescent="0.45">
      <c r="A219" s="1" t="s">
        <v>102</v>
      </c>
      <c r="B219" s="1">
        <v>2023</v>
      </c>
      <c r="C219" s="2">
        <v>45143</v>
      </c>
      <c r="D219" s="1" t="s">
        <v>13</v>
      </c>
      <c r="E219" s="1" t="s">
        <v>200</v>
      </c>
      <c r="F219" s="1">
        <v>6</v>
      </c>
      <c r="G219" s="1" t="s">
        <v>846</v>
      </c>
      <c r="H219" s="1" t="s">
        <v>120</v>
      </c>
      <c r="I219" s="1">
        <f>(C219-VLOOKUP(G219,Riders!$A$2:$C$213,2,FALSE))/365</f>
        <v>27.421917808219177</v>
      </c>
      <c r="J219" s="1">
        <v>23</v>
      </c>
      <c r="K219" s="1">
        <v>2</v>
      </c>
      <c r="L219" s="1">
        <v>11.443999999999999</v>
      </c>
      <c r="M219" s="1">
        <f t="shared" si="9"/>
        <v>62.915064662705355</v>
      </c>
      <c r="N219" s="1"/>
      <c r="O219" s="1"/>
      <c r="P219" s="1"/>
      <c r="Q219" s="1"/>
      <c r="R219" s="1"/>
      <c r="S219" s="1"/>
    </row>
    <row r="220" spans="1:19" x14ac:dyDescent="0.45">
      <c r="A220" s="1" t="s">
        <v>102</v>
      </c>
      <c r="B220" s="1">
        <v>2023</v>
      </c>
      <c r="C220" s="2">
        <v>45143</v>
      </c>
      <c r="D220" s="1" t="s">
        <v>13</v>
      </c>
      <c r="E220" s="1" t="s">
        <v>200</v>
      </c>
      <c r="F220" s="1">
        <v>7</v>
      </c>
      <c r="G220" s="1" t="s">
        <v>33</v>
      </c>
      <c r="H220" s="1" t="s">
        <v>27</v>
      </c>
      <c r="I220" s="1">
        <f>(C220-VLOOKUP(G220,Riders!$A$2:$C$213,2,FALSE))/365</f>
        <v>29.709589041095889</v>
      </c>
      <c r="J220" s="1">
        <v>11</v>
      </c>
      <c r="K220" s="1">
        <v>1</v>
      </c>
      <c r="L220" s="1">
        <v>11.25</v>
      </c>
      <c r="M220" s="1">
        <f t="shared" si="9"/>
        <v>64</v>
      </c>
      <c r="N220" s="1"/>
      <c r="O220" s="1"/>
      <c r="P220" s="1"/>
      <c r="Q220" s="1"/>
      <c r="R220" s="1"/>
      <c r="S220" s="1"/>
    </row>
    <row r="221" spans="1:19" x14ac:dyDescent="0.45">
      <c r="A221" s="1" t="s">
        <v>102</v>
      </c>
      <c r="B221" s="1">
        <v>2023</v>
      </c>
      <c r="C221" s="2">
        <v>45143</v>
      </c>
      <c r="D221" s="1" t="s">
        <v>13</v>
      </c>
      <c r="E221" s="1" t="s">
        <v>200</v>
      </c>
      <c r="F221" s="1">
        <v>7</v>
      </c>
      <c r="G221" s="1" t="s">
        <v>52</v>
      </c>
      <c r="H221" s="1" t="s">
        <v>53</v>
      </c>
      <c r="I221" s="1">
        <f>(C221-VLOOKUP(G221,Riders!$A$2:$C$213,2,FALSE))/365</f>
        <v>26.405479452054795</v>
      </c>
      <c r="J221" s="1">
        <v>22</v>
      </c>
      <c r="K221" s="1">
        <v>2</v>
      </c>
      <c r="L221" s="1">
        <v>11.439</v>
      </c>
      <c r="M221" s="1">
        <f t="shared" si="9"/>
        <v>62.942564909520065</v>
      </c>
      <c r="N221" s="1"/>
      <c r="O221" s="1"/>
      <c r="P221" s="1"/>
      <c r="Q221" s="1"/>
      <c r="R221" s="1"/>
      <c r="S221" s="1"/>
    </row>
    <row r="222" spans="1:19" x14ac:dyDescent="0.45">
      <c r="A222" s="1" t="s">
        <v>102</v>
      </c>
      <c r="B222" s="1">
        <v>2023</v>
      </c>
      <c r="C222" s="2">
        <v>45143</v>
      </c>
      <c r="D222" s="1" t="s">
        <v>13</v>
      </c>
      <c r="E222" s="1" t="s">
        <v>200</v>
      </c>
      <c r="F222" s="1">
        <v>8</v>
      </c>
      <c r="G222" s="1" t="s">
        <v>18</v>
      </c>
      <c r="H222" s="1" t="s">
        <v>19</v>
      </c>
      <c r="I222" s="1">
        <f>(C222-VLOOKUP(G222,Riders!$A$2:$C$213,2,FALSE))/365</f>
        <v>25.202739726027396</v>
      </c>
      <c r="J222" s="1">
        <v>12</v>
      </c>
      <c r="K222" s="1">
        <v>1</v>
      </c>
      <c r="L222" s="1">
        <v>11.484</v>
      </c>
      <c r="M222" s="1">
        <f t="shared" si="9"/>
        <v>62.695924764890279</v>
      </c>
      <c r="N222" s="1"/>
      <c r="O222" s="1"/>
      <c r="P222" s="1"/>
      <c r="Q222" s="1"/>
      <c r="R222" s="1"/>
      <c r="S222" s="1"/>
    </row>
    <row r="223" spans="1:19" x14ac:dyDescent="0.45">
      <c r="A223" s="1" t="s">
        <v>102</v>
      </c>
      <c r="B223" s="1">
        <v>2023</v>
      </c>
      <c r="C223" s="2">
        <v>45143</v>
      </c>
      <c r="D223" s="1" t="s">
        <v>13</v>
      </c>
      <c r="E223" s="1" t="s">
        <v>200</v>
      </c>
      <c r="F223" s="1">
        <v>8</v>
      </c>
      <c r="G223" s="1" t="s">
        <v>45</v>
      </c>
      <c r="H223" s="1" t="s">
        <v>40</v>
      </c>
      <c r="I223" s="1">
        <f>(C223-VLOOKUP(G223,Riders!$A$2:$C$213,2,FALSE))/365</f>
        <v>32.452054794520549</v>
      </c>
      <c r="J223" s="1">
        <v>21</v>
      </c>
      <c r="K223" s="1">
        <v>2</v>
      </c>
      <c r="L223" s="1">
        <v>11.613</v>
      </c>
      <c r="M223" s="1">
        <f t="shared" si="9"/>
        <v>61.999483337638857</v>
      </c>
      <c r="N223" s="1"/>
      <c r="O223" s="1"/>
      <c r="P223" s="1"/>
      <c r="Q223" s="1"/>
      <c r="R223" s="1"/>
      <c r="S223" s="1"/>
    </row>
    <row r="224" spans="1:19" x14ac:dyDescent="0.45">
      <c r="A224" s="1" t="s">
        <v>102</v>
      </c>
      <c r="B224" s="1">
        <v>2023</v>
      </c>
      <c r="C224" s="2">
        <v>45143</v>
      </c>
      <c r="D224" s="1" t="s">
        <v>13</v>
      </c>
      <c r="E224" s="1" t="s">
        <v>200</v>
      </c>
      <c r="F224" s="1">
        <v>9</v>
      </c>
      <c r="G224" s="1" t="s">
        <v>35</v>
      </c>
      <c r="H224" s="1" t="s">
        <v>36</v>
      </c>
      <c r="I224" s="1">
        <f>(C224-VLOOKUP(G224,Riders!$A$2:$C$213,2,FALSE))/365</f>
        <v>25.328767123287673</v>
      </c>
      <c r="J224" s="1">
        <v>13</v>
      </c>
      <c r="K224" s="1">
        <v>1</v>
      </c>
      <c r="L224" s="1">
        <v>11.222</v>
      </c>
      <c r="M224" s="1">
        <f t="shared" si="9"/>
        <v>64.159686330422389</v>
      </c>
      <c r="N224" s="1"/>
      <c r="O224" s="1"/>
      <c r="P224" s="1"/>
      <c r="Q224" s="1"/>
      <c r="R224" s="1"/>
      <c r="S224" s="1"/>
    </row>
    <row r="225" spans="1:19" x14ac:dyDescent="0.45">
      <c r="A225" s="1" t="s">
        <v>102</v>
      </c>
      <c r="B225" s="1">
        <v>2023</v>
      </c>
      <c r="C225" s="2">
        <v>45143</v>
      </c>
      <c r="D225" s="1" t="s">
        <v>13</v>
      </c>
      <c r="E225" s="1" t="s">
        <v>200</v>
      </c>
      <c r="F225" s="1">
        <v>9</v>
      </c>
      <c r="G225" s="1" t="s">
        <v>80</v>
      </c>
      <c r="H225" s="1" t="s">
        <v>17</v>
      </c>
      <c r="I225" s="1">
        <f>(C225-VLOOKUP(G225,Riders!$A$2:$C$213,2,FALSE))/365</f>
        <v>21.490410958904111</v>
      </c>
      <c r="J225" s="1">
        <v>20</v>
      </c>
      <c r="K225" s="1">
        <v>2</v>
      </c>
      <c r="L225" s="1">
        <v>11.404</v>
      </c>
      <c r="M225" s="1">
        <f t="shared" si="9"/>
        <v>63.135741844966681</v>
      </c>
      <c r="N225" s="1"/>
      <c r="O225" s="1"/>
      <c r="P225" s="1"/>
      <c r="Q225" s="1"/>
      <c r="R225" s="1"/>
      <c r="S225" s="1"/>
    </row>
    <row r="226" spans="1:19" x14ac:dyDescent="0.45">
      <c r="A226" s="1" t="s">
        <v>102</v>
      </c>
      <c r="B226" s="1">
        <v>2023</v>
      </c>
      <c r="C226" s="2">
        <v>45143</v>
      </c>
      <c r="D226" s="1" t="s">
        <v>13</v>
      </c>
      <c r="E226" s="1" t="s">
        <v>200</v>
      </c>
      <c r="F226" s="1">
        <v>10</v>
      </c>
      <c r="G226" s="1" t="s">
        <v>20</v>
      </c>
      <c r="H226" s="1" t="s">
        <v>21</v>
      </c>
      <c r="I226" s="1">
        <f>(C226-VLOOKUP(G226,Riders!$A$2:$C$213,2,FALSE))/365</f>
        <v>28</v>
      </c>
      <c r="J226" s="1">
        <v>14</v>
      </c>
      <c r="K226" s="1">
        <v>1</v>
      </c>
      <c r="L226" s="1">
        <v>11.420999999999999</v>
      </c>
      <c r="M226" s="1">
        <f t="shared" si="9"/>
        <v>63.04176516942475</v>
      </c>
      <c r="N226" s="1"/>
      <c r="O226" s="1"/>
      <c r="P226" s="1"/>
      <c r="Q226" s="1"/>
      <c r="R226" s="1"/>
      <c r="S226" s="1"/>
    </row>
    <row r="227" spans="1:19" x14ac:dyDescent="0.45">
      <c r="A227" s="1" t="s">
        <v>102</v>
      </c>
      <c r="B227" s="1">
        <v>2023</v>
      </c>
      <c r="C227" s="2">
        <v>45143</v>
      </c>
      <c r="D227" s="1" t="s">
        <v>13</v>
      </c>
      <c r="E227" s="1" t="s">
        <v>200</v>
      </c>
      <c r="F227" s="1">
        <v>10</v>
      </c>
      <c r="G227" s="1" t="s">
        <v>95</v>
      </c>
      <c r="H227" s="1" t="s">
        <v>19</v>
      </c>
      <c r="I227" s="1">
        <f>(C227-VLOOKUP(G227,Riders!$A$2:$C$213,2,FALSE))/365</f>
        <v>23.917808219178081</v>
      </c>
      <c r="J227" s="1">
        <v>19</v>
      </c>
      <c r="K227" s="1">
        <v>2</v>
      </c>
      <c r="L227" s="1">
        <v>11.504999999999999</v>
      </c>
      <c r="M227" s="1">
        <f t="shared" si="9"/>
        <v>62.581486310299873</v>
      </c>
      <c r="N227" s="1"/>
      <c r="O227" s="1"/>
      <c r="P227" s="1"/>
      <c r="Q227" s="1"/>
      <c r="R227" s="1"/>
      <c r="S227" s="1"/>
    </row>
    <row r="228" spans="1:19" x14ac:dyDescent="0.45">
      <c r="A228" s="1" t="s">
        <v>102</v>
      </c>
      <c r="B228" s="1">
        <v>2023</v>
      </c>
      <c r="C228" s="2">
        <v>45143</v>
      </c>
      <c r="D228" s="1" t="s">
        <v>13</v>
      </c>
      <c r="E228" s="1" t="s">
        <v>200</v>
      </c>
      <c r="F228" s="1">
        <v>11</v>
      </c>
      <c r="G228" s="1" t="s">
        <v>32</v>
      </c>
      <c r="H228" s="1" t="s">
        <v>17</v>
      </c>
      <c r="I228" s="1">
        <f>(C228-VLOOKUP(G228,Riders!$A$2:$C$213,2,FALSE))/365</f>
        <v>21.030136986301368</v>
      </c>
      <c r="J228" s="1">
        <v>15</v>
      </c>
      <c r="K228" s="1">
        <v>1</v>
      </c>
      <c r="L228" s="1">
        <v>11.265000000000001</v>
      </c>
      <c r="M228" s="1">
        <f t="shared" si="9"/>
        <v>63.914780292942737</v>
      </c>
      <c r="N228" s="1"/>
      <c r="O228" s="1"/>
      <c r="P228" s="1"/>
      <c r="Q228" s="1"/>
      <c r="R228" s="1"/>
      <c r="S228" s="1"/>
    </row>
    <row r="229" spans="1:19" x14ac:dyDescent="0.45">
      <c r="A229" s="1" t="s">
        <v>102</v>
      </c>
      <c r="B229" s="1">
        <v>2023</v>
      </c>
      <c r="C229" s="2">
        <v>45143</v>
      </c>
      <c r="D229" s="1" t="s">
        <v>13</v>
      </c>
      <c r="E229" s="1" t="s">
        <v>200</v>
      </c>
      <c r="F229" s="1">
        <v>11</v>
      </c>
      <c r="G229" s="1" t="s">
        <v>41</v>
      </c>
      <c r="H229" s="1" t="s">
        <v>27</v>
      </c>
      <c r="I229" s="1">
        <f>(C229-VLOOKUP(G229,Riders!$A$2:$C$213,2,FALSE))/365</f>
        <v>27.805479452054794</v>
      </c>
      <c r="J229" s="1">
        <v>18</v>
      </c>
      <c r="K229" s="1">
        <v>2</v>
      </c>
      <c r="L229" s="1">
        <v>11.395000000000001</v>
      </c>
      <c r="M229" s="1">
        <f t="shared" si="9"/>
        <v>63.185607722685383</v>
      </c>
      <c r="N229" s="1"/>
      <c r="O229" s="1"/>
      <c r="P229" s="1"/>
      <c r="Q229" s="1"/>
      <c r="R229" s="1"/>
      <c r="S229" s="1"/>
    </row>
    <row r="230" spans="1:19" x14ac:dyDescent="0.45">
      <c r="A230" s="1" t="s">
        <v>102</v>
      </c>
      <c r="B230" s="1">
        <v>2023</v>
      </c>
      <c r="C230" s="2">
        <v>45143</v>
      </c>
      <c r="D230" s="1" t="s">
        <v>13</v>
      </c>
      <c r="E230" s="1" t="s">
        <v>200</v>
      </c>
      <c r="F230" s="1">
        <v>12</v>
      </c>
      <c r="G230" s="1" t="s">
        <v>42</v>
      </c>
      <c r="H230" s="1" t="s">
        <v>40</v>
      </c>
      <c r="I230" s="1">
        <f>(C230-VLOOKUP(G230,Riders!$A$2:$C$213,2,FALSE))/365</f>
        <v>24.676712328767124</v>
      </c>
      <c r="J230" s="1">
        <v>16</v>
      </c>
      <c r="K230" s="1">
        <v>1</v>
      </c>
      <c r="L230" s="1">
        <v>11.186999999999999</v>
      </c>
      <c r="M230" s="1">
        <f t="shared" si="9"/>
        <v>64.360418342719228</v>
      </c>
      <c r="N230" s="1"/>
      <c r="O230" s="1"/>
      <c r="P230" s="1"/>
      <c r="Q230" s="1"/>
      <c r="R230" s="1"/>
      <c r="S230" s="1"/>
    </row>
    <row r="231" spans="1:19" x14ac:dyDescent="0.45">
      <c r="A231" s="1" t="s">
        <v>102</v>
      </c>
      <c r="B231" s="1">
        <v>2023</v>
      </c>
      <c r="C231" s="2">
        <v>45143</v>
      </c>
      <c r="D231" s="1" t="s">
        <v>13</v>
      </c>
      <c r="E231" s="1" t="s">
        <v>200</v>
      </c>
      <c r="F231" s="1">
        <v>12</v>
      </c>
      <c r="G231" s="1" t="s">
        <v>39</v>
      </c>
      <c r="H231" s="1" t="s">
        <v>40</v>
      </c>
      <c r="I231" s="1">
        <f>(C231-VLOOKUP(G231,Riders!$A$2:$C$213,2,FALSE))/365</f>
        <v>28.986301369863014</v>
      </c>
      <c r="J231" s="1">
        <v>17</v>
      </c>
      <c r="K231" s="1">
        <v>2</v>
      </c>
      <c r="L231" s="1">
        <v>11.279</v>
      </c>
      <c r="M231" s="1">
        <f t="shared" si="9"/>
        <v>63.835446404823124</v>
      </c>
      <c r="N231" s="1"/>
      <c r="O231" s="1"/>
      <c r="P231" s="1"/>
      <c r="Q231" s="1"/>
      <c r="R231" s="1"/>
      <c r="S231" s="1"/>
    </row>
    <row r="232" spans="1:19" x14ac:dyDescent="0.45">
      <c r="A232" s="1" t="s">
        <v>102</v>
      </c>
      <c r="B232" s="1">
        <v>2023</v>
      </c>
      <c r="C232" s="2">
        <v>45143</v>
      </c>
      <c r="D232" s="1" t="s">
        <v>13</v>
      </c>
      <c r="E232" s="1" t="s">
        <v>201</v>
      </c>
      <c r="F232" s="1">
        <v>1</v>
      </c>
      <c r="G232" s="1" t="s">
        <v>381</v>
      </c>
      <c r="H232" s="1" t="s">
        <v>25</v>
      </c>
      <c r="I232" s="1">
        <f>(C232-VLOOKUP(G232,Riders!$A$2:$C$213,2,FALSE))/365</f>
        <v>20.632876712328766</v>
      </c>
      <c r="J232" s="1">
        <v>1</v>
      </c>
      <c r="K232" s="1">
        <v>1</v>
      </c>
      <c r="L232" s="1">
        <v>11.061</v>
      </c>
      <c r="M232" s="1">
        <f t="shared" si="9"/>
        <v>65.093572009764031</v>
      </c>
      <c r="N232" s="1"/>
      <c r="O232" s="1"/>
      <c r="P232" s="1"/>
      <c r="Q232" s="1"/>
      <c r="R232" s="1"/>
      <c r="S232" s="1"/>
    </row>
    <row r="233" spans="1:19" x14ac:dyDescent="0.45">
      <c r="A233" s="1" t="s">
        <v>102</v>
      </c>
      <c r="B233" s="1">
        <v>2023</v>
      </c>
      <c r="C233" s="2">
        <v>45143</v>
      </c>
      <c r="D233" s="1" t="s">
        <v>13</v>
      </c>
      <c r="E233" s="1" t="s">
        <v>201</v>
      </c>
      <c r="F233" s="1">
        <v>1</v>
      </c>
      <c r="G233" s="1" t="s">
        <v>42</v>
      </c>
      <c r="H233" s="1" t="s">
        <v>40</v>
      </c>
      <c r="I233" s="1">
        <f>(C233-VLOOKUP(G233,Riders!$A$2:$C$213,2,FALSE))/365</f>
        <v>24.676712328767124</v>
      </c>
      <c r="J233" s="1">
        <v>16</v>
      </c>
      <c r="K233" s="1">
        <v>2</v>
      </c>
      <c r="L233" s="1">
        <v>11.239000000000001</v>
      </c>
      <c r="M233" s="1">
        <f t="shared" si="9"/>
        <v>64.062639024824264</v>
      </c>
      <c r="N233" s="1"/>
      <c r="O233" s="1"/>
      <c r="P233" s="1"/>
      <c r="Q233" s="1"/>
      <c r="R233" s="1"/>
      <c r="S233" s="1"/>
    </row>
    <row r="234" spans="1:19" x14ac:dyDescent="0.45">
      <c r="A234" s="1" t="s">
        <v>102</v>
      </c>
      <c r="B234" s="1">
        <v>2023</v>
      </c>
      <c r="C234" s="2">
        <v>45143</v>
      </c>
      <c r="D234" s="1" t="s">
        <v>13</v>
      </c>
      <c r="E234" s="1" t="s">
        <v>201</v>
      </c>
      <c r="F234" s="1">
        <v>2</v>
      </c>
      <c r="G234" s="1" t="s">
        <v>24</v>
      </c>
      <c r="H234" s="1" t="s">
        <v>25</v>
      </c>
      <c r="I234" s="1">
        <f>(C234-VLOOKUP(G234,Riders!$A$2:$C$213,2,FALSE))/365</f>
        <v>24.934246575342467</v>
      </c>
      <c r="J234" s="1">
        <v>5</v>
      </c>
      <c r="K234" s="1">
        <v>1</v>
      </c>
      <c r="L234" s="1">
        <v>11.034000000000001</v>
      </c>
      <c r="M234" s="1">
        <f t="shared" ref="M234:M297" si="11">IF(OR(L234="",L234="REL"),"",3.6*200/L234)</f>
        <v>65.252854812398041</v>
      </c>
      <c r="N234" s="1"/>
      <c r="O234" s="1"/>
      <c r="P234" s="1"/>
      <c r="Q234" s="1"/>
      <c r="R234" s="1"/>
      <c r="S234" s="1"/>
    </row>
    <row r="235" spans="1:19" x14ac:dyDescent="0.45">
      <c r="A235" s="1" t="s">
        <v>102</v>
      </c>
      <c r="B235" s="1">
        <v>2023</v>
      </c>
      <c r="C235" s="2">
        <v>45143</v>
      </c>
      <c r="D235" s="1" t="s">
        <v>13</v>
      </c>
      <c r="E235" s="1" t="s">
        <v>201</v>
      </c>
      <c r="F235" s="1">
        <v>2</v>
      </c>
      <c r="G235" s="1" t="s">
        <v>32</v>
      </c>
      <c r="H235" s="1" t="s">
        <v>17</v>
      </c>
      <c r="I235" s="1">
        <f>(C235-VLOOKUP(G235,Riders!$A$2:$C$213,2,FALSE))/365</f>
        <v>21.030136986301368</v>
      </c>
      <c r="J235" s="1">
        <v>15</v>
      </c>
      <c r="K235" s="1">
        <v>2</v>
      </c>
      <c r="L235" s="1">
        <v>11.319000000000001</v>
      </c>
      <c r="M235" s="1">
        <f t="shared" si="11"/>
        <v>63.60985952822687</v>
      </c>
      <c r="N235" s="1"/>
      <c r="O235" s="1"/>
      <c r="P235" s="1"/>
      <c r="Q235" s="1"/>
      <c r="R235" s="1"/>
      <c r="S235" s="1"/>
    </row>
    <row r="236" spans="1:19" x14ac:dyDescent="0.45">
      <c r="A236" s="1" t="s">
        <v>102</v>
      </c>
      <c r="B236" s="1">
        <v>2023</v>
      </c>
      <c r="C236" s="2">
        <v>45143</v>
      </c>
      <c r="D236" s="1" t="s">
        <v>13</v>
      </c>
      <c r="E236" s="1" t="s">
        <v>201</v>
      </c>
      <c r="F236" s="1">
        <v>3</v>
      </c>
      <c r="G236" s="1" t="s">
        <v>14</v>
      </c>
      <c r="H236" s="1" t="s">
        <v>15</v>
      </c>
      <c r="I236" s="1">
        <f>(C236-VLOOKUP(G236,Riders!$A$2:$C$213,2,FALSE))/365</f>
        <v>23.591780821917808</v>
      </c>
      <c r="J236" s="1">
        <v>2</v>
      </c>
      <c r="K236" s="1">
        <v>1</v>
      </c>
      <c r="L236" s="1">
        <v>11.009</v>
      </c>
      <c r="M236" s="1">
        <f t="shared" si="11"/>
        <v>65.40103551639568</v>
      </c>
      <c r="N236" s="1"/>
      <c r="O236" s="1"/>
      <c r="P236" s="1"/>
      <c r="Q236" s="1"/>
      <c r="R236" s="1"/>
      <c r="S236" s="1"/>
    </row>
    <row r="237" spans="1:19" x14ac:dyDescent="0.45">
      <c r="A237" s="1" t="s">
        <v>102</v>
      </c>
      <c r="B237" s="1">
        <v>2023</v>
      </c>
      <c r="C237" s="2">
        <v>45143</v>
      </c>
      <c r="D237" s="1" t="s">
        <v>13</v>
      </c>
      <c r="E237" s="1" t="s">
        <v>201</v>
      </c>
      <c r="F237" s="1">
        <v>3</v>
      </c>
      <c r="G237" s="1" t="s">
        <v>20</v>
      </c>
      <c r="H237" s="1" t="s">
        <v>21</v>
      </c>
      <c r="I237" s="1">
        <f>(C237-VLOOKUP(G237,Riders!$A$2:$C$213,2,FALSE))/365</f>
        <v>28</v>
      </c>
      <c r="J237" s="1">
        <v>14</v>
      </c>
      <c r="K237" s="1">
        <v>2</v>
      </c>
      <c r="L237" s="1">
        <v>11.067</v>
      </c>
      <c r="M237" s="1">
        <f t="shared" si="11"/>
        <v>65.058281377066962</v>
      </c>
      <c r="N237" s="1"/>
      <c r="O237" s="1"/>
      <c r="P237" s="1"/>
      <c r="Q237" s="1"/>
      <c r="R237" s="1"/>
      <c r="S237" s="1"/>
    </row>
    <row r="238" spans="1:19" x14ac:dyDescent="0.45">
      <c r="A238" s="1" t="s">
        <v>102</v>
      </c>
      <c r="B238" s="1">
        <v>2023</v>
      </c>
      <c r="C238" s="2">
        <v>45143</v>
      </c>
      <c r="D238" s="1" t="s">
        <v>13</v>
      </c>
      <c r="E238" s="1" t="s">
        <v>201</v>
      </c>
      <c r="F238" s="1">
        <v>4</v>
      </c>
      <c r="G238" s="1" t="s">
        <v>37</v>
      </c>
      <c r="H238" s="1" t="s">
        <v>38</v>
      </c>
      <c r="I238" s="1">
        <f>(C238-VLOOKUP(G238,Riders!$A$2:$C$213,2,FALSE))/365</f>
        <v>18.323287671232876</v>
      </c>
      <c r="J238" s="1">
        <v>6</v>
      </c>
      <c r="K238" s="1">
        <v>1</v>
      </c>
      <c r="L238" s="1">
        <v>10.97</v>
      </c>
      <c r="M238" s="1">
        <f t="shared" si="11"/>
        <v>65.63354603463992</v>
      </c>
      <c r="N238" s="1"/>
      <c r="O238" s="1"/>
      <c r="P238" s="1"/>
      <c r="Q238" s="1"/>
      <c r="R238" s="1"/>
      <c r="S238" s="1"/>
    </row>
    <row r="239" spans="1:19" x14ac:dyDescent="0.45">
      <c r="A239" s="1" t="s">
        <v>102</v>
      </c>
      <c r="B239" s="1">
        <v>2023</v>
      </c>
      <c r="C239" s="2">
        <v>45143</v>
      </c>
      <c r="D239" s="1" t="s">
        <v>13</v>
      </c>
      <c r="E239" s="1" t="s">
        <v>201</v>
      </c>
      <c r="F239" s="1">
        <v>4</v>
      </c>
      <c r="G239" s="1" t="s">
        <v>35</v>
      </c>
      <c r="H239" s="1" t="s">
        <v>36</v>
      </c>
      <c r="I239" s="1">
        <f>(C239-VLOOKUP(G239,Riders!$A$2:$C$213,2,FALSE))/365</f>
        <v>25.328767123287673</v>
      </c>
      <c r="J239" s="1">
        <v>13</v>
      </c>
      <c r="K239" s="1">
        <v>2</v>
      </c>
      <c r="L239" s="1">
        <v>10.996</v>
      </c>
      <c r="M239" s="1">
        <f t="shared" si="11"/>
        <v>65.478355765732985</v>
      </c>
      <c r="N239" s="1"/>
      <c r="O239" s="1"/>
      <c r="P239" s="1"/>
      <c r="Q239" s="1"/>
      <c r="R239" s="1"/>
      <c r="S239" s="1"/>
    </row>
    <row r="240" spans="1:19" x14ac:dyDescent="0.45">
      <c r="A240" s="1" t="s">
        <v>102</v>
      </c>
      <c r="B240" s="1">
        <v>2023</v>
      </c>
      <c r="C240" s="2">
        <v>45143</v>
      </c>
      <c r="D240" s="1" t="s">
        <v>13</v>
      </c>
      <c r="E240" s="1" t="s">
        <v>201</v>
      </c>
      <c r="F240" s="1">
        <v>5</v>
      </c>
      <c r="G240" s="1" t="s">
        <v>23</v>
      </c>
      <c r="H240" s="1" t="s">
        <v>15</v>
      </c>
      <c r="I240" s="1">
        <f>(C240-VLOOKUP(G240,Riders!$A$2:$C$213,2,FALSE))/365</f>
        <v>25.898630136986302</v>
      </c>
      <c r="J240" s="1">
        <v>4</v>
      </c>
      <c r="K240" s="1">
        <v>1</v>
      </c>
      <c r="L240" s="1">
        <v>11.002000000000001</v>
      </c>
      <c r="M240" s="1">
        <f t="shared" si="11"/>
        <v>65.44264679149245</v>
      </c>
      <c r="N240" s="1"/>
      <c r="O240" s="1"/>
      <c r="P240" s="1"/>
      <c r="Q240" s="1"/>
      <c r="R240" s="1"/>
      <c r="S240" s="1"/>
    </row>
    <row r="241" spans="1:19" x14ac:dyDescent="0.45">
      <c r="A241" s="1" t="s">
        <v>102</v>
      </c>
      <c r="B241" s="1">
        <v>2023</v>
      </c>
      <c r="C241" s="2">
        <v>45143</v>
      </c>
      <c r="D241" s="1" t="s">
        <v>13</v>
      </c>
      <c r="E241" s="1" t="s">
        <v>201</v>
      </c>
      <c r="F241" s="1">
        <v>5</v>
      </c>
      <c r="G241" s="1" t="s">
        <v>18</v>
      </c>
      <c r="H241" s="1" t="s">
        <v>19</v>
      </c>
      <c r="I241" s="1">
        <f>(C241-VLOOKUP(G241,Riders!$A$2:$C$213,2,FALSE))/365</f>
        <v>25.202739726027396</v>
      </c>
      <c r="J241" s="1">
        <v>12</v>
      </c>
      <c r="K241" s="1">
        <v>2</v>
      </c>
      <c r="L241" s="1">
        <v>11.357000000000001</v>
      </c>
      <c r="M241" s="1">
        <f t="shared" si="11"/>
        <v>63.397023861935367</v>
      </c>
      <c r="N241" s="1"/>
      <c r="O241" s="1"/>
      <c r="P241" s="1"/>
      <c r="Q241" s="1"/>
      <c r="R241" s="1"/>
      <c r="S241" s="1"/>
    </row>
    <row r="242" spans="1:19" x14ac:dyDescent="0.45">
      <c r="A242" s="1" t="s">
        <v>102</v>
      </c>
      <c r="B242" s="1">
        <v>2023</v>
      </c>
      <c r="C242" s="2">
        <v>45143</v>
      </c>
      <c r="D242" s="1" t="s">
        <v>13</v>
      </c>
      <c r="E242" s="1" t="s">
        <v>201</v>
      </c>
      <c r="F242" s="1">
        <v>6</v>
      </c>
      <c r="G242" s="1" t="s">
        <v>16</v>
      </c>
      <c r="H242" s="1" t="s">
        <v>17</v>
      </c>
      <c r="I242" s="1">
        <f>(C242-VLOOKUP(G242,Riders!$A$2:$C$213,2,FALSE))/365</f>
        <v>24.290410958904111</v>
      </c>
      <c r="J242" s="1">
        <v>7</v>
      </c>
      <c r="K242" s="1">
        <v>1</v>
      </c>
      <c r="L242" s="1">
        <v>10.99</v>
      </c>
      <c r="M242" s="1">
        <f t="shared" si="11"/>
        <v>65.514103730664246</v>
      </c>
      <c r="N242" s="1"/>
      <c r="O242" s="1"/>
      <c r="P242" s="1"/>
      <c r="Q242" s="1"/>
      <c r="R242" s="1"/>
      <c r="S242" s="1"/>
    </row>
    <row r="243" spans="1:19" x14ac:dyDescent="0.45">
      <c r="A243" s="1" t="s">
        <v>102</v>
      </c>
      <c r="B243" s="1">
        <v>2023</v>
      </c>
      <c r="C243" s="2">
        <v>45143</v>
      </c>
      <c r="D243" s="1" t="s">
        <v>13</v>
      </c>
      <c r="E243" s="1" t="s">
        <v>201</v>
      </c>
      <c r="F243" s="1">
        <v>6</v>
      </c>
      <c r="G243" s="1" t="s">
        <v>33</v>
      </c>
      <c r="H243" s="1" t="s">
        <v>27</v>
      </c>
      <c r="I243" s="1">
        <f>(C243-VLOOKUP(G243,Riders!$A$2:$C$213,2,FALSE))/365</f>
        <v>29.709589041095889</v>
      </c>
      <c r="J243" s="1">
        <v>11</v>
      </c>
      <c r="K243" s="1">
        <v>2</v>
      </c>
      <c r="L243" s="1">
        <v>10.997</v>
      </c>
      <c r="M243" s="1">
        <f t="shared" si="11"/>
        <v>65.47240156406292</v>
      </c>
      <c r="N243" s="1"/>
      <c r="O243" s="1"/>
      <c r="P243" s="1"/>
      <c r="Q243" s="1"/>
      <c r="R243" s="1"/>
      <c r="S243" s="1"/>
    </row>
    <row r="244" spans="1:19" x14ac:dyDescent="0.45">
      <c r="A244" s="1" t="s">
        <v>102</v>
      </c>
      <c r="B244" s="1">
        <v>2023</v>
      </c>
      <c r="C244" s="2">
        <v>45143</v>
      </c>
      <c r="D244" s="1" t="s">
        <v>13</v>
      </c>
      <c r="E244" s="1" t="s">
        <v>201</v>
      </c>
      <c r="F244" s="1">
        <v>7</v>
      </c>
      <c r="G244" s="1" t="s">
        <v>28</v>
      </c>
      <c r="H244" s="1" t="s">
        <v>29</v>
      </c>
      <c r="I244" s="1">
        <f>(C244-VLOOKUP(G244,Riders!$A$2:$C$213,2,FALSE))/365</f>
        <v>23.610958904109587</v>
      </c>
      <c r="J244" s="1">
        <v>3</v>
      </c>
      <c r="K244" s="1">
        <v>1</v>
      </c>
      <c r="L244" s="1">
        <v>11.042</v>
      </c>
      <c r="M244" s="1">
        <f t="shared" si="11"/>
        <v>65.205578699510966</v>
      </c>
      <c r="N244" s="1"/>
      <c r="O244" s="1"/>
      <c r="P244" s="1"/>
      <c r="Q244" s="1"/>
      <c r="R244" s="1"/>
      <c r="S244" s="1"/>
    </row>
    <row r="245" spans="1:19" x14ac:dyDescent="0.45">
      <c r="A245" s="1" t="s">
        <v>102</v>
      </c>
      <c r="B245" s="1">
        <v>2023</v>
      </c>
      <c r="C245" s="2">
        <v>45143</v>
      </c>
      <c r="D245" s="1" t="s">
        <v>13</v>
      </c>
      <c r="E245" s="1" t="s">
        <v>201</v>
      </c>
      <c r="F245" s="1">
        <v>7</v>
      </c>
      <c r="G245" s="1" t="s">
        <v>22</v>
      </c>
      <c r="H245" s="1" t="s">
        <v>15</v>
      </c>
      <c r="I245" s="1">
        <f>(C245-VLOOKUP(G245,Riders!$A$2:$C$213,2,FALSE))/365</f>
        <v>25.572602739726026</v>
      </c>
      <c r="J245" s="1">
        <v>9</v>
      </c>
      <c r="K245" s="1">
        <v>2</v>
      </c>
      <c r="L245" s="1">
        <v>11.26</v>
      </c>
      <c r="M245" s="1">
        <f t="shared" si="11"/>
        <v>63.943161634103021</v>
      </c>
      <c r="N245" s="1"/>
      <c r="O245" s="1"/>
      <c r="P245" s="1"/>
      <c r="Q245" s="1"/>
      <c r="R245" s="1"/>
      <c r="S245" s="1"/>
    </row>
    <row r="246" spans="1:19" x14ac:dyDescent="0.45">
      <c r="A246" s="1" t="s">
        <v>102</v>
      </c>
      <c r="B246" s="1">
        <v>2023</v>
      </c>
      <c r="C246" s="2">
        <v>45143</v>
      </c>
      <c r="D246" s="1" t="s">
        <v>13</v>
      </c>
      <c r="E246" s="1" t="s">
        <v>201</v>
      </c>
      <c r="F246" s="1">
        <v>8</v>
      </c>
      <c r="G246" s="1" t="s">
        <v>26</v>
      </c>
      <c r="H246" s="1" t="s">
        <v>27</v>
      </c>
      <c r="I246" s="1">
        <f>(C246-VLOOKUP(G246,Riders!$A$2:$C$213,2,FALSE))/365</f>
        <v>25.205479452054796</v>
      </c>
      <c r="J246" s="1">
        <v>8</v>
      </c>
      <c r="K246" s="1">
        <v>1</v>
      </c>
      <c r="L246" s="1">
        <v>11.183999999999999</v>
      </c>
      <c r="M246" s="1">
        <f t="shared" si="11"/>
        <v>64.377682403433482</v>
      </c>
      <c r="N246" s="1"/>
      <c r="O246" s="1"/>
      <c r="P246" s="1"/>
      <c r="Q246" s="1"/>
      <c r="R246" s="1"/>
      <c r="S246" s="1"/>
    </row>
    <row r="247" spans="1:19" x14ac:dyDescent="0.45">
      <c r="A247" s="1" t="s">
        <v>102</v>
      </c>
      <c r="B247" s="1">
        <v>2023</v>
      </c>
      <c r="C247" s="2">
        <v>45143</v>
      </c>
      <c r="D247" s="1" t="s">
        <v>13</v>
      </c>
      <c r="E247" s="1" t="s">
        <v>201</v>
      </c>
      <c r="F247" s="1">
        <v>8</v>
      </c>
      <c r="G247" s="1" t="s">
        <v>75</v>
      </c>
      <c r="H247" s="1" t="s">
        <v>38</v>
      </c>
      <c r="I247" s="1">
        <f>(C247-VLOOKUP(G247,Riders!$A$2:$C$213,2,FALSE))/365</f>
        <v>24.408219178082192</v>
      </c>
      <c r="J247" s="1">
        <v>10</v>
      </c>
      <c r="K247" s="1">
        <v>2</v>
      </c>
      <c r="L247" s="1">
        <v>11.200999999999999</v>
      </c>
      <c r="M247" s="1">
        <f t="shared" si="11"/>
        <v>64.27997500223195</v>
      </c>
      <c r="N247" s="1"/>
      <c r="O247" s="1"/>
      <c r="P247" s="1"/>
      <c r="Q247" s="1"/>
      <c r="R247" s="1"/>
      <c r="S247" s="1"/>
    </row>
    <row r="248" spans="1:19" x14ac:dyDescent="0.45">
      <c r="A248" s="1" t="s">
        <v>102</v>
      </c>
      <c r="B248" s="1">
        <v>2023</v>
      </c>
      <c r="C248" s="2">
        <v>45143</v>
      </c>
      <c r="D248" s="1" t="s">
        <v>13</v>
      </c>
      <c r="E248" s="1" t="s">
        <v>202</v>
      </c>
      <c r="F248" s="1">
        <v>1</v>
      </c>
      <c r="G248" s="1" t="s">
        <v>381</v>
      </c>
      <c r="H248" s="1" t="s">
        <v>25</v>
      </c>
      <c r="I248" s="1">
        <f>(C248-VLOOKUP(G248,Riders!$A$2:$C$213,2,FALSE))/365</f>
        <v>20.632876712328766</v>
      </c>
      <c r="J248" s="1">
        <v>1</v>
      </c>
      <c r="K248" s="1">
        <v>1</v>
      </c>
      <c r="L248" s="1">
        <v>10.885999999999999</v>
      </c>
      <c r="M248" s="1">
        <f t="shared" si="11"/>
        <v>66.139996325555771</v>
      </c>
      <c r="N248" s="1">
        <v>1</v>
      </c>
      <c r="O248" s="1">
        <v>10.927</v>
      </c>
      <c r="P248" s="1">
        <f t="shared" ref="P248:P311" si="12">IF(OR(O248="",O248="REL"),"",3.6*200/O248)</f>
        <v>65.891827583051153</v>
      </c>
      <c r="Q248" s="1"/>
      <c r="R248" s="1"/>
      <c r="S248" s="1"/>
    </row>
    <row r="249" spans="1:19" x14ac:dyDescent="0.45">
      <c r="A249" s="1" t="s">
        <v>102</v>
      </c>
      <c r="B249" s="1">
        <v>2023</v>
      </c>
      <c r="C249" s="2">
        <v>45143</v>
      </c>
      <c r="D249" s="1" t="s">
        <v>13</v>
      </c>
      <c r="E249" s="1" t="s">
        <v>202</v>
      </c>
      <c r="F249" s="1">
        <v>1</v>
      </c>
      <c r="G249" s="1" t="s">
        <v>26</v>
      </c>
      <c r="H249" s="1" t="s">
        <v>27</v>
      </c>
      <c r="I249" s="1">
        <f>(C249-VLOOKUP(G249,Riders!$A$2:$C$213,2,FALSE))/365</f>
        <v>25.205479452054796</v>
      </c>
      <c r="J249" s="1">
        <v>8</v>
      </c>
      <c r="K249" s="1">
        <v>2</v>
      </c>
      <c r="L249" s="1">
        <v>11.059999999999999</v>
      </c>
      <c r="M249" s="1">
        <f t="shared" si="11"/>
        <v>65.099457504520799</v>
      </c>
      <c r="N249" s="1">
        <v>2</v>
      </c>
      <c r="O249" s="1">
        <v>11.042</v>
      </c>
      <c r="P249" s="1">
        <f t="shared" si="12"/>
        <v>65.205578699510966</v>
      </c>
      <c r="Q249" s="1"/>
      <c r="R249" s="1"/>
      <c r="S249" s="1"/>
    </row>
    <row r="250" spans="1:19" x14ac:dyDescent="0.45">
      <c r="A250" s="1" t="s">
        <v>102</v>
      </c>
      <c r="B250" s="1">
        <v>2023</v>
      </c>
      <c r="C250" s="2">
        <v>45143</v>
      </c>
      <c r="D250" s="1" t="s">
        <v>13</v>
      </c>
      <c r="E250" s="1" t="s">
        <v>202</v>
      </c>
      <c r="F250" s="1">
        <v>2</v>
      </c>
      <c r="G250" s="1" t="s">
        <v>28</v>
      </c>
      <c r="H250" s="1" t="s">
        <v>29</v>
      </c>
      <c r="I250" s="1">
        <f>(C250-VLOOKUP(G250,Riders!$A$2:$C$213,2,FALSE))/365</f>
        <v>23.610958904109587</v>
      </c>
      <c r="J250" s="1">
        <v>3</v>
      </c>
      <c r="K250" s="1">
        <v>2</v>
      </c>
      <c r="L250" s="1">
        <v>11.249000000000001</v>
      </c>
      <c r="M250" s="1">
        <f t="shared" si="11"/>
        <v>64.005689394612858</v>
      </c>
      <c r="N250" s="1">
        <v>1</v>
      </c>
      <c r="O250" s="1">
        <v>11.018000000000001</v>
      </c>
      <c r="P250" s="1">
        <f t="shared" si="12"/>
        <v>65.347612996914137</v>
      </c>
      <c r="Q250" s="1">
        <v>1</v>
      </c>
      <c r="R250" s="1">
        <v>10.863</v>
      </c>
      <c r="S250" s="1">
        <f>IF(OR(R250="",R250="REL"),"",3.6*200/R250)</f>
        <v>66.28003314001657</v>
      </c>
    </row>
    <row r="251" spans="1:19" x14ac:dyDescent="0.45">
      <c r="A251" s="1" t="s">
        <v>102</v>
      </c>
      <c r="B251" s="1">
        <v>2023</v>
      </c>
      <c r="C251" s="2">
        <v>45143</v>
      </c>
      <c r="D251" s="1" t="s">
        <v>13</v>
      </c>
      <c r="E251" s="1" t="s">
        <v>202</v>
      </c>
      <c r="F251" s="1">
        <v>2</v>
      </c>
      <c r="G251" s="1" t="s">
        <v>24</v>
      </c>
      <c r="H251" s="1" t="s">
        <v>25</v>
      </c>
      <c r="I251" s="1">
        <f>(C251-VLOOKUP(G251,Riders!$A$2:$C$213,2,FALSE))/365</f>
        <v>24.934246575342467</v>
      </c>
      <c r="J251" s="1">
        <v>5</v>
      </c>
      <c r="K251" s="1">
        <v>1</v>
      </c>
      <c r="L251" s="1">
        <v>10.919</v>
      </c>
      <c r="M251" s="1">
        <f t="shared" si="11"/>
        <v>65.9401044051653</v>
      </c>
      <c r="N251" s="1">
        <v>2</v>
      </c>
      <c r="O251" s="1">
        <v>11.032</v>
      </c>
      <c r="P251" s="1">
        <f t="shared" si="12"/>
        <v>65.264684554024655</v>
      </c>
      <c r="Q251" s="1">
        <v>2</v>
      </c>
      <c r="R251" s="1">
        <v>11.398999999999999</v>
      </c>
      <c r="S251" s="1">
        <f>IF(OR(R251="",R251="REL"),"",3.6*200/R251)</f>
        <v>63.163435389069221</v>
      </c>
    </row>
    <row r="252" spans="1:19" x14ac:dyDescent="0.45">
      <c r="A252" s="1" t="s">
        <v>102</v>
      </c>
      <c r="B252" s="1">
        <v>2023</v>
      </c>
      <c r="C252" s="2">
        <v>45143</v>
      </c>
      <c r="D252" s="1" t="s">
        <v>13</v>
      </c>
      <c r="E252" s="1" t="s">
        <v>202</v>
      </c>
      <c r="F252" s="1">
        <v>3</v>
      </c>
      <c r="G252" s="1" t="s">
        <v>14</v>
      </c>
      <c r="H252" s="1" t="s">
        <v>15</v>
      </c>
      <c r="I252" s="1">
        <f>(C252-VLOOKUP(G252,Riders!$A$2:$C$213,2,FALSE))/365</f>
        <v>23.591780821917808</v>
      </c>
      <c r="J252" s="1">
        <v>2</v>
      </c>
      <c r="K252" s="1">
        <v>1</v>
      </c>
      <c r="L252" s="1">
        <v>10.917</v>
      </c>
      <c r="M252" s="1">
        <f t="shared" si="11"/>
        <v>65.952184666117063</v>
      </c>
      <c r="N252" s="1">
        <v>1</v>
      </c>
      <c r="O252" s="1">
        <v>10.817</v>
      </c>
      <c r="P252" s="1">
        <f t="shared" si="12"/>
        <v>66.561893316076549</v>
      </c>
      <c r="Q252" s="1"/>
      <c r="R252" s="1"/>
      <c r="S252" s="1"/>
    </row>
    <row r="253" spans="1:19" x14ac:dyDescent="0.45">
      <c r="A253" s="1" t="s">
        <v>102</v>
      </c>
      <c r="B253" s="1">
        <v>2023</v>
      </c>
      <c r="C253" s="2">
        <v>45143</v>
      </c>
      <c r="D253" s="1" t="s">
        <v>13</v>
      </c>
      <c r="E253" s="1" t="s">
        <v>202</v>
      </c>
      <c r="F253" s="1">
        <v>3</v>
      </c>
      <c r="G253" s="1" t="s">
        <v>16</v>
      </c>
      <c r="H253" s="1" t="s">
        <v>17</v>
      </c>
      <c r="I253" s="1">
        <f>(C253-VLOOKUP(G253,Riders!$A$2:$C$213,2,FALSE))/365</f>
        <v>24.290410958904111</v>
      </c>
      <c r="J253" s="1">
        <v>7</v>
      </c>
      <c r="K253" s="1">
        <v>2</v>
      </c>
      <c r="L253" s="1">
        <v>11.154</v>
      </c>
      <c r="M253" s="1">
        <f t="shared" si="11"/>
        <v>64.550833781603018</v>
      </c>
      <c r="N253" s="1">
        <v>2</v>
      </c>
      <c r="O253" s="1">
        <v>10.932</v>
      </c>
      <c r="P253" s="1">
        <f t="shared" si="12"/>
        <v>65.86169045005488</v>
      </c>
      <c r="Q253" s="1"/>
      <c r="R253" s="1"/>
      <c r="S253" s="1"/>
    </row>
    <row r="254" spans="1:19" x14ac:dyDescent="0.45">
      <c r="A254" s="1" t="s">
        <v>102</v>
      </c>
      <c r="B254" s="1">
        <v>2023</v>
      </c>
      <c r="C254" s="2">
        <v>45143</v>
      </c>
      <c r="D254" s="1" t="s">
        <v>13</v>
      </c>
      <c r="E254" s="1" t="s">
        <v>202</v>
      </c>
      <c r="F254" s="1">
        <v>4</v>
      </c>
      <c r="G254" s="1" t="s">
        <v>23</v>
      </c>
      <c r="H254" s="1" t="s">
        <v>15</v>
      </c>
      <c r="I254" s="1">
        <f>(C254-VLOOKUP(G254,Riders!$A$2:$C$213,2,FALSE))/365</f>
        <v>25.898630136986302</v>
      </c>
      <c r="J254" s="1">
        <v>4</v>
      </c>
      <c r="K254" s="1">
        <v>1</v>
      </c>
      <c r="L254" s="1">
        <v>10.965999999999999</v>
      </c>
      <c r="M254" s="1">
        <f t="shared" si="11"/>
        <v>65.657486777311689</v>
      </c>
      <c r="N254" s="1">
        <v>1</v>
      </c>
      <c r="O254" s="1">
        <v>10.946</v>
      </c>
      <c r="P254" s="1">
        <f t="shared" si="12"/>
        <v>65.777452950849622</v>
      </c>
      <c r="Q254" s="1"/>
      <c r="R254" s="1"/>
      <c r="S254" s="1"/>
    </row>
    <row r="255" spans="1:19" x14ac:dyDescent="0.45">
      <c r="A255" s="1" t="s">
        <v>102</v>
      </c>
      <c r="B255" s="1">
        <v>2023</v>
      </c>
      <c r="C255" s="2">
        <v>45143</v>
      </c>
      <c r="D255" s="1" t="s">
        <v>13</v>
      </c>
      <c r="E255" s="1" t="s">
        <v>202</v>
      </c>
      <c r="F255" s="1">
        <v>4</v>
      </c>
      <c r="G255" s="1" t="s">
        <v>37</v>
      </c>
      <c r="H255" s="1" t="s">
        <v>38</v>
      </c>
      <c r="I255" s="1">
        <f>(C255-VLOOKUP(G255,Riders!$A$2:$C$213,2,FALSE))/365</f>
        <v>18.323287671232876</v>
      </c>
      <c r="J255" s="1">
        <v>6</v>
      </c>
      <c r="K255" s="1">
        <v>2</v>
      </c>
      <c r="L255" s="1">
        <v>11.071</v>
      </c>
      <c r="M255" s="1">
        <f t="shared" si="11"/>
        <v>65.034775539698316</v>
      </c>
      <c r="N255" s="1">
        <v>2</v>
      </c>
      <c r="O255" s="1">
        <v>11.076000000000001</v>
      </c>
      <c r="P255" s="1">
        <f t="shared" si="12"/>
        <v>65.005417118093177</v>
      </c>
      <c r="Q255" s="1"/>
      <c r="R255" s="1"/>
      <c r="S255" s="1"/>
    </row>
    <row r="256" spans="1:19" x14ac:dyDescent="0.45">
      <c r="A256" s="1" t="s">
        <v>102</v>
      </c>
      <c r="B256" s="1">
        <v>2023</v>
      </c>
      <c r="C256" s="2">
        <v>45143</v>
      </c>
      <c r="D256" s="1" t="s">
        <v>13</v>
      </c>
      <c r="E256" s="1" t="s">
        <v>203</v>
      </c>
      <c r="F256" s="1">
        <v>1</v>
      </c>
      <c r="G256" s="1" t="s">
        <v>381</v>
      </c>
      <c r="H256" s="1" t="s">
        <v>25</v>
      </c>
      <c r="I256" s="1">
        <f>(C256-VLOOKUP(G256,Riders!$A$2:$C$213,2,FALSE))/365</f>
        <v>20.632876712328766</v>
      </c>
      <c r="J256" s="1">
        <v>1</v>
      </c>
      <c r="K256" s="1">
        <v>1</v>
      </c>
      <c r="L256" s="1">
        <v>11.01</v>
      </c>
      <c r="M256" s="1">
        <f t="shared" si="11"/>
        <v>65.395095367847418</v>
      </c>
      <c r="N256" s="1">
        <v>1</v>
      </c>
      <c r="O256" s="1">
        <v>10.856</v>
      </c>
      <c r="P256" s="1">
        <f t="shared" si="12"/>
        <v>66.322770817980839</v>
      </c>
      <c r="Q256" s="1"/>
      <c r="R256" s="1"/>
      <c r="S256" s="1"/>
    </row>
    <row r="257" spans="1:19" x14ac:dyDescent="0.45">
      <c r="A257" s="1" t="s">
        <v>102</v>
      </c>
      <c r="B257" s="1">
        <v>2023</v>
      </c>
      <c r="C257" s="2">
        <v>45143</v>
      </c>
      <c r="D257" s="1" t="s">
        <v>13</v>
      </c>
      <c r="E257" s="1" t="s">
        <v>203</v>
      </c>
      <c r="F257" s="1">
        <v>1</v>
      </c>
      <c r="G257" s="1" t="s">
        <v>23</v>
      </c>
      <c r="H257" s="1" t="s">
        <v>15</v>
      </c>
      <c r="I257" s="1">
        <f>(C257-VLOOKUP(G257,Riders!$A$2:$C$213,2,FALSE))/365</f>
        <v>25.898630136986302</v>
      </c>
      <c r="J257" s="1">
        <v>4</v>
      </c>
      <c r="K257" s="1">
        <v>2</v>
      </c>
      <c r="L257" s="1">
        <v>11.167999999999999</v>
      </c>
      <c r="M257" s="1">
        <f t="shared" si="11"/>
        <v>64.469914040114617</v>
      </c>
      <c r="N257" s="1">
        <v>2</v>
      </c>
      <c r="O257" s="1">
        <v>10.961</v>
      </c>
      <c r="P257" s="1">
        <f t="shared" si="12"/>
        <v>65.68743727762066</v>
      </c>
      <c r="Q257" s="1"/>
      <c r="R257" s="1"/>
      <c r="S257" s="1"/>
    </row>
    <row r="258" spans="1:19" x14ac:dyDescent="0.45">
      <c r="A258" s="1" t="s">
        <v>102</v>
      </c>
      <c r="B258" s="1">
        <v>2023</v>
      </c>
      <c r="C258" s="2">
        <v>45143</v>
      </c>
      <c r="D258" s="1" t="s">
        <v>13</v>
      </c>
      <c r="E258" s="1" t="s">
        <v>203</v>
      </c>
      <c r="F258" s="1">
        <v>2</v>
      </c>
      <c r="G258" s="1" t="s">
        <v>14</v>
      </c>
      <c r="H258" s="1" t="s">
        <v>15</v>
      </c>
      <c r="I258" s="1">
        <f>(C258-VLOOKUP(G258,Riders!$A$2:$C$213,2,FALSE))/365</f>
        <v>23.591780821917808</v>
      </c>
      <c r="J258" s="1">
        <v>2</v>
      </c>
      <c r="K258" s="1">
        <v>1</v>
      </c>
      <c r="L258" s="1">
        <v>10.997999999999999</v>
      </c>
      <c r="M258" s="1">
        <f t="shared" si="11"/>
        <v>65.466448445171849</v>
      </c>
      <c r="N258" s="1">
        <v>1</v>
      </c>
      <c r="O258" s="1">
        <v>10.811999999999999</v>
      </c>
      <c r="P258" s="1">
        <f t="shared" si="12"/>
        <v>66.592674805771367</v>
      </c>
      <c r="Q258" s="1"/>
      <c r="R258" s="1"/>
      <c r="S258" s="1"/>
    </row>
    <row r="259" spans="1:19" x14ac:dyDescent="0.45">
      <c r="A259" s="1" t="s">
        <v>102</v>
      </c>
      <c r="B259" s="1">
        <v>2023</v>
      </c>
      <c r="C259" s="2">
        <v>45143</v>
      </c>
      <c r="D259" s="1" t="s">
        <v>13</v>
      </c>
      <c r="E259" s="1" t="s">
        <v>203</v>
      </c>
      <c r="F259" s="1">
        <v>2</v>
      </c>
      <c r="G259" s="1" t="s">
        <v>28</v>
      </c>
      <c r="H259" s="1" t="s">
        <v>29</v>
      </c>
      <c r="I259" s="1">
        <f>(C259-VLOOKUP(G259,Riders!$A$2:$C$213,2,FALSE))/365</f>
        <v>23.610958904109587</v>
      </c>
      <c r="J259" s="1">
        <v>3</v>
      </c>
      <c r="K259" s="1">
        <v>2</v>
      </c>
      <c r="L259" s="1">
        <v>11.295999999999999</v>
      </c>
      <c r="M259" s="1">
        <f t="shared" si="11"/>
        <v>63.73937677053825</v>
      </c>
      <c r="N259" s="1">
        <v>2</v>
      </c>
      <c r="O259" s="1">
        <v>11.004</v>
      </c>
      <c r="P259" s="1">
        <f t="shared" si="12"/>
        <v>65.430752453653213</v>
      </c>
      <c r="Q259" s="1"/>
      <c r="R259" s="1"/>
      <c r="S259" s="1"/>
    </row>
    <row r="260" spans="1:19" x14ac:dyDescent="0.45">
      <c r="A260" s="1" t="s">
        <v>102</v>
      </c>
      <c r="B260" s="1">
        <v>2023</v>
      </c>
      <c r="C260" s="2">
        <v>45143</v>
      </c>
      <c r="D260" s="1" t="s">
        <v>13</v>
      </c>
      <c r="E260" s="1" t="s">
        <v>204</v>
      </c>
      <c r="F260" s="1" t="s">
        <v>205</v>
      </c>
      <c r="G260" s="1" t="s">
        <v>381</v>
      </c>
      <c r="H260" s="1" t="s">
        <v>25</v>
      </c>
      <c r="I260" s="1">
        <f>(C260-VLOOKUP(G260,Riders!$A$2:$C$213,2,FALSE))/365</f>
        <v>20.632876712328766</v>
      </c>
      <c r="J260" s="1">
        <v>1</v>
      </c>
      <c r="K260" s="1">
        <v>1</v>
      </c>
      <c r="L260" s="1">
        <v>10.871</v>
      </c>
      <c r="M260" s="1">
        <f t="shared" si="11"/>
        <v>66.231257474013432</v>
      </c>
      <c r="N260" s="1">
        <v>1</v>
      </c>
      <c r="O260" s="1">
        <v>10.898999999999999</v>
      </c>
      <c r="P260" s="1">
        <f t="shared" si="12"/>
        <v>66.061106523534278</v>
      </c>
      <c r="Q260" s="1"/>
      <c r="R260" s="1"/>
      <c r="S260" s="1"/>
    </row>
    <row r="261" spans="1:19" x14ac:dyDescent="0.45">
      <c r="A261" s="1" t="s">
        <v>102</v>
      </c>
      <c r="B261" s="1">
        <v>2023</v>
      </c>
      <c r="C261" s="2">
        <v>45143</v>
      </c>
      <c r="D261" s="1" t="s">
        <v>13</v>
      </c>
      <c r="E261" s="1" t="s">
        <v>204</v>
      </c>
      <c r="F261" s="1" t="s">
        <v>205</v>
      </c>
      <c r="G261" s="1" t="s">
        <v>14</v>
      </c>
      <c r="H261" s="1" t="s">
        <v>15</v>
      </c>
      <c r="I261" s="1">
        <f>(C261-VLOOKUP(G261,Riders!$A$2:$C$213,2,FALSE))/365</f>
        <v>23.591780821917808</v>
      </c>
      <c r="J261" s="1">
        <v>2</v>
      </c>
      <c r="K261" s="1">
        <v>2</v>
      </c>
      <c r="L261" s="1">
        <v>10.889000000000001</v>
      </c>
      <c r="M261" s="1">
        <f t="shared" si="11"/>
        <v>66.12177426760951</v>
      </c>
      <c r="N261" s="1">
        <v>2</v>
      </c>
      <c r="O261" s="1">
        <v>10.93</v>
      </c>
      <c r="P261" s="1">
        <f t="shared" si="12"/>
        <v>65.873741994510524</v>
      </c>
      <c r="Q261" s="1"/>
      <c r="R261" s="1"/>
      <c r="S261" s="1"/>
    </row>
    <row r="262" spans="1:19" x14ac:dyDescent="0.45">
      <c r="A262" s="1" t="s">
        <v>102</v>
      </c>
      <c r="B262" s="1">
        <v>2023</v>
      </c>
      <c r="C262" s="2">
        <v>45143</v>
      </c>
      <c r="D262" s="1" t="s">
        <v>13</v>
      </c>
      <c r="E262" s="1" t="s">
        <v>204</v>
      </c>
      <c r="F262" s="1" t="s">
        <v>206</v>
      </c>
      <c r="G262" s="1" t="s">
        <v>28</v>
      </c>
      <c r="H262" s="1" t="s">
        <v>29</v>
      </c>
      <c r="I262" s="1">
        <f>(C262-VLOOKUP(G262,Riders!$A$2:$C$213,2,FALSE))/365</f>
        <v>23.610958904109587</v>
      </c>
      <c r="J262" s="1">
        <v>3</v>
      </c>
      <c r="K262" s="1">
        <v>1</v>
      </c>
      <c r="L262" s="1">
        <v>10.933</v>
      </c>
      <c r="M262" s="1">
        <f t="shared" si="11"/>
        <v>65.855666331290593</v>
      </c>
      <c r="N262" s="1">
        <v>1</v>
      </c>
      <c r="O262" s="1">
        <v>10.988</v>
      </c>
      <c r="P262" s="1">
        <f t="shared" si="12"/>
        <v>65.526028394612311</v>
      </c>
      <c r="Q262" s="1"/>
      <c r="R262" s="1"/>
      <c r="S262" s="1"/>
    </row>
    <row r="263" spans="1:19" x14ac:dyDescent="0.45">
      <c r="A263" s="1" t="s">
        <v>102</v>
      </c>
      <c r="B263" s="1">
        <v>2023</v>
      </c>
      <c r="C263" s="2">
        <v>45143</v>
      </c>
      <c r="D263" s="1" t="s">
        <v>13</v>
      </c>
      <c r="E263" s="1" t="s">
        <v>204</v>
      </c>
      <c r="F263" s="1" t="s">
        <v>206</v>
      </c>
      <c r="G263" s="1" t="s">
        <v>23</v>
      </c>
      <c r="H263" s="1" t="s">
        <v>15</v>
      </c>
      <c r="I263" s="1">
        <f>(C263-VLOOKUP(G263,Riders!$A$2:$C$213,2,FALSE))/365</f>
        <v>25.898630136986302</v>
      </c>
      <c r="J263" s="1">
        <v>4</v>
      </c>
      <c r="K263" s="1">
        <v>2</v>
      </c>
      <c r="L263" s="1">
        <v>11.032</v>
      </c>
      <c r="M263" s="1">
        <f t="shared" si="11"/>
        <v>65.264684554024655</v>
      </c>
      <c r="N263" s="1">
        <v>2</v>
      </c>
      <c r="O263" s="1">
        <v>11.293999999999999</v>
      </c>
      <c r="P263" s="1">
        <f t="shared" si="12"/>
        <v>63.750664069417397</v>
      </c>
      <c r="Q263" s="1"/>
      <c r="R263" s="1"/>
      <c r="S263" s="1"/>
    </row>
    <row r="264" spans="1:19" x14ac:dyDescent="0.45">
      <c r="A264" s="1" t="s">
        <v>93</v>
      </c>
      <c r="B264" s="1">
        <v>2023</v>
      </c>
      <c r="C264" s="2">
        <v>45038</v>
      </c>
      <c r="D264" s="1" t="s">
        <v>72</v>
      </c>
      <c r="E264" s="1" t="s">
        <v>200</v>
      </c>
      <c r="F264" s="1">
        <v>1</v>
      </c>
      <c r="G264" s="1" t="s">
        <v>900</v>
      </c>
      <c r="H264" s="1" t="s">
        <v>38</v>
      </c>
      <c r="I264" s="1">
        <f>(C264-VLOOKUP(G264,Riders!$A$2:$C$213,2,FALSE))/365</f>
        <v>19.246575342465754</v>
      </c>
      <c r="J264" s="1">
        <v>9</v>
      </c>
      <c r="K264" s="1">
        <v>1</v>
      </c>
      <c r="L264" s="1">
        <v>11.282</v>
      </c>
      <c r="M264" s="1">
        <f t="shared" si="11"/>
        <v>63.818471902145006</v>
      </c>
      <c r="N264" s="1"/>
      <c r="O264" s="1"/>
      <c r="P264" s="1" t="str">
        <f t="shared" si="12"/>
        <v/>
      </c>
      <c r="Q264" s="1"/>
      <c r="R264" s="1"/>
      <c r="S264" s="1" t="str">
        <f t="shared" ref="S264:S327" si="13">IF(OR(R264="",R264="REL"),"",3.6*200/R264)</f>
        <v/>
      </c>
    </row>
    <row r="265" spans="1:19" x14ac:dyDescent="0.45">
      <c r="A265" s="1" t="s">
        <v>93</v>
      </c>
      <c r="B265" s="1">
        <v>2023</v>
      </c>
      <c r="C265" s="2">
        <v>45038</v>
      </c>
      <c r="D265" s="1" t="s">
        <v>72</v>
      </c>
      <c r="E265" s="1" t="s">
        <v>200</v>
      </c>
      <c r="F265" s="1">
        <v>1</v>
      </c>
      <c r="G265" s="1" t="s">
        <v>88</v>
      </c>
      <c r="H265" s="1" t="s">
        <v>89</v>
      </c>
      <c r="I265" s="1">
        <f>(C265-VLOOKUP(G265,Riders!$A$2:$C$213,2,FALSE))/365</f>
        <v>20.235616438356164</v>
      </c>
      <c r="J265" s="1">
        <v>28</v>
      </c>
      <c r="K265" s="1">
        <v>2</v>
      </c>
      <c r="L265" s="1">
        <v>11.774000000000001</v>
      </c>
      <c r="M265" s="1">
        <f t="shared" si="11"/>
        <v>61.151690164769825</v>
      </c>
      <c r="N265" s="1"/>
      <c r="O265" s="1"/>
      <c r="P265" s="1" t="str">
        <f t="shared" si="12"/>
        <v/>
      </c>
      <c r="Q265" s="1"/>
      <c r="R265" s="1"/>
      <c r="S265" s="1" t="str">
        <f t="shared" si="13"/>
        <v/>
      </c>
    </row>
    <row r="266" spans="1:19" x14ac:dyDescent="0.45">
      <c r="A266" s="30" t="s">
        <v>93</v>
      </c>
      <c r="B266" s="30">
        <v>2023</v>
      </c>
      <c r="C266" s="124">
        <v>45038</v>
      </c>
      <c r="D266" s="30" t="s">
        <v>72</v>
      </c>
      <c r="E266" s="30" t="s">
        <v>200</v>
      </c>
      <c r="F266" s="30">
        <v>2</v>
      </c>
      <c r="G266" s="30" t="s">
        <v>43</v>
      </c>
      <c r="H266" s="30" t="s">
        <v>44</v>
      </c>
      <c r="I266" s="30">
        <f>(C266-VLOOKUP(G266,Riders!$A$2:$C$213,2,FALSE))/365</f>
        <v>30.424657534246574</v>
      </c>
      <c r="J266" s="30">
        <v>3</v>
      </c>
      <c r="K266" s="30">
        <v>1</v>
      </c>
      <c r="L266" s="30">
        <v>11.561999999999999</v>
      </c>
      <c r="M266" s="30">
        <f t="shared" si="11"/>
        <v>62.272963155163467</v>
      </c>
      <c r="N266" s="30"/>
      <c r="O266" s="30"/>
      <c r="P266" s="30" t="str">
        <f t="shared" si="12"/>
        <v/>
      </c>
      <c r="Q266" s="30"/>
      <c r="R266" s="30"/>
      <c r="S266" s="30" t="str">
        <f t="shared" si="13"/>
        <v/>
      </c>
    </row>
    <row r="267" spans="1:19" x14ac:dyDescent="0.45">
      <c r="A267" s="30" t="s">
        <v>93</v>
      </c>
      <c r="B267" s="30">
        <v>2023</v>
      </c>
      <c r="C267" s="124">
        <v>45038</v>
      </c>
      <c r="D267" s="30" t="s">
        <v>72</v>
      </c>
      <c r="E267" s="30" t="s">
        <v>200</v>
      </c>
      <c r="F267" s="30">
        <v>2</v>
      </c>
      <c r="G267" s="30" t="s">
        <v>86</v>
      </c>
      <c r="H267" s="30" t="s">
        <v>87</v>
      </c>
      <c r="I267" s="30">
        <f>(C267-VLOOKUP(G267,Riders!$A$2:$C$213,2,FALSE))/365</f>
        <v>22.638356164383563</v>
      </c>
      <c r="J267" s="30">
        <v>27</v>
      </c>
      <c r="K267" s="30">
        <v>2</v>
      </c>
      <c r="L267" s="30">
        <v>11.745999999999999</v>
      </c>
      <c r="M267" s="30">
        <f t="shared" si="11"/>
        <v>61.297462966116129</v>
      </c>
      <c r="N267" s="30"/>
      <c r="O267" s="30"/>
      <c r="P267" s="30" t="str">
        <f t="shared" si="12"/>
        <v/>
      </c>
      <c r="Q267" s="30"/>
      <c r="R267" s="30"/>
      <c r="S267" s="30" t="str">
        <f t="shared" si="13"/>
        <v/>
      </c>
    </row>
    <row r="268" spans="1:19" x14ac:dyDescent="0.45">
      <c r="A268" s="30" t="s">
        <v>93</v>
      </c>
      <c r="B268" s="30">
        <v>2023</v>
      </c>
      <c r="C268" s="124">
        <v>45038</v>
      </c>
      <c r="D268" s="30" t="s">
        <v>72</v>
      </c>
      <c r="E268" s="30" t="s">
        <v>200</v>
      </c>
      <c r="F268" s="30">
        <v>3</v>
      </c>
      <c r="G268" s="30" t="s">
        <v>35</v>
      </c>
      <c r="H268" s="30" t="s">
        <v>36</v>
      </c>
      <c r="I268" s="30">
        <f>(C268-VLOOKUP(G268,Riders!$A$2:$C$213,2,FALSE))/365</f>
        <v>25.041095890410958</v>
      </c>
      <c r="J268" s="30">
        <v>7</v>
      </c>
      <c r="K268" s="30">
        <v>1</v>
      </c>
      <c r="L268" s="30">
        <v>11.413</v>
      </c>
      <c r="M268" s="30">
        <f t="shared" si="11"/>
        <v>63.085954613160432</v>
      </c>
      <c r="N268" s="30"/>
      <c r="O268" s="30"/>
      <c r="P268" s="30" t="str">
        <f t="shared" si="12"/>
        <v/>
      </c>
      <c r="Q268" s="30"/>
      <c r="R268" s="30"/>
      <c r="S268" s="30" t="str">
        <f t="shared" si="13"/>
        <v/>
      </c>
    </row>
    <row r="269" spans="1:19" x14ac:dyDescent="0.45">
      <c r="A269" s="30" t="s">
        <v>93</v>
      </c>
      <c r="B269" s="30">
        <v>2023</v>
      </c>
      <c r="C269" s="124">
        <v>45038</v>
      </c>
      <c r="D269" s="30" t="s">
        <v>72</v>
      </c>
      <c r="E269" s="30" t="s">
        <v>200</v>
      </c>
      <c r="F269" s="30">
        <v>3</v>
      </c>
      <c r="G269" s="30" t="s">
        <v>64</v>
      </c>
      <c r="H269" s="30" t="s">
        <v>65</v>
      </c>
      <c r="I269" s="30">
        <f>(C269-VLOOKUP(G269,Riders!$A$2:$C$213,2,FALSE))/365</f>
        <v>22.328767123287673</v>
      </c>
      <c r="J269" s="30">
        <v>26</v>
      </c>
      <c r="K269" s="30">
        <v>2</v>
      </c>
      <c r="L269" s="30">
        <v>11.553000000000001</v>
      </c>
      <c r="M269" s="30">
        <f t="shared" si="11"/>
        <v>62.321474941573612</v>
      </c>
      <c r="N269" s="30"/>
      <c r="O269" s="30"/>
      <c r="P269" s="30" t="str">
        <f t="shared" si="12"/>
        <v/>
      </c>
      <c r="Q269" s="30"/>
      <c r="R269" s="30"/>
      <c r="S269" s="30" t="str">
        <f t="shared" si="13"/>
        <v/>
      </c>
    </row>
    <row r="270" spans="1:19" x14ac:dyDescent="0.45">
      <c r="A270" s="30" t="s">
        <v>93</v>
      </c>
      <c r="B270" s="30">
        <v>2023</v>
      </c>
      <c r="C270" s="124">
        <v>45038</v>
      </c>
      <c r="D270" s="30" t="s">
        <v>72</v>
      </c>
      <c r="E270" s="30" t="s">
        <v>200</v>
      </c>
      <c r="F270" s="30">
        <v>4</v>
      </c>
      <c r="G270" s="30" t="s">
        <v>52</v>
      </c>
      <c r="H270" s="30" t="s">
        <v>53</v>
      </c>
      <c r="I270" s="30">
        <f>(C270-VLOOKUP(G270,Riders!$A$2:$C$213,2,FALSE))/365</f>
        <v>26.117808219178084</v>
      </c>
      <c r="J270" s="30">
        <v>10</v>
      </c>
      <c r="K270" s="30">
        <v>1</v>
      </c>
      <c r="L270" s="30">
        <v>11.282999999999999</v>
      </c>
      <c r="M270" s="30">
        <f t="shared" si="11"/>
        <v>63.81281574049455</v>
      </c>
      <c r="N270" s="30"/>
      <c r="O270" s="30"/>
      <c r="P270" s="30" t="str">
        <f t="shared" si="12"/>
        <v/>
      </c>
      <c r="Q270" s="30"/>
      <c r="R270" s="30"/>
      <c r="S270" s="30" t="str">
        <f t="shared" si="13"/>
        <v/>
      </c>
    </row>
    <row r="271" spans="1:19" x14ac:dyDescent="0.45">
      <c r="A271" s="30" t="s">
        <v>93</v>
      </c>
      <c r="B271" s="30">
        <v>2023</v>
      </c>
      <c r="C271" s="124">
        <v>45038</v>
      </c>
      <c r="D271" s="30" t="s">
        <v>72</v>
      </c>
      <c r="E271" s="30" t="s">
        <v>200</v>
      </c>
      <c r="F271" s="30">
        <v>4</v>
      </c>
      <c r="G271" s="30" t="s">
        <v>60</v>
      </c>
      <c r="H271" s="30" t="s">
        <v>61</v>
      </c>
      <c r="I271" s="30">
        <f>(C271-VLOOKUP(G271,Riders!$A$2:$C$213,2,FALSE))/365</f>
        <v>34.767123287671232</v>
      </c>
      <c r="J271" s="30">
        <v>25</v>
      </c>
      <c r="K271" s="30">
        <v>2</v>
      </c>
      <c r="L271" s="30">
        <v>11.417</v>
      </c>
      <c r="M271" s="30">
        <f t="shared" si="11"/>
        <v>63.063852150302182</v>
      </c>
      <c r="N271" s="30"/>
      <c r="O271" s="30"/>
      <c r="P271" s="30" t="str">
        <f t="shared" si="12"/>
        <v/>
      </c>
      <c r="Q271" s="30"/>
      <c r="R271" s="30"/>
      <c r="S271" s="30" t="str">
        <f t="shared" si="13"/>
        <v/>
      </c>
    </row>
    <row r="272" spans="1:19" x14ac:dyDescent="0.45">
      <c r="A272" s="30" t="s">
        <v>93</v>
      </c>
      <c r="B272" s="30">
        <v>2023</v>
      </c>
      <c r="C272" s="124">
        <v>45038</v>
      </c>
      <c r="D272" s="30" t="s">
        <v>72</v>
      </c>
      <c r="E272" s="30" t="s">
        <v>200</v>
      </c>
      <c r="F272" s="30">
        <v>5</v>
      </c>
      <c r="G272" s="30" t="s">
        <v>50</v>
      </c>
      <c r="H272" s="30" t="s">
        <v>51</v>
      </c>
      <c r="I272" s="30">
        <f>(C272-VLOOKUP(G272,Riders!$A$2:$C$213,2,FALSE))/365</f>
        <v>26.545205479452054</v>
      </c>
      <c r="J272" s="30">
        <v>4</v>
      </c>
      <c r="K272" s="30">
        <v>1</v>
      </c>
      <c r="L272" s="30">
        <v>11.414999999999999</v>
      </c>
      <c r="M272" s="30">
        <f t="shared" si="11"/>
        <v>63.074901445466494</v>
      </c>
      <c r="N272" s="30"/>
      <c r="O272" s="30"/>
      <c r="P272" s="30" t="str">
        <f t="shared" si="12"/>
        <v/>
      </c>
      <c r="Q272" s="30"/>
      <c r="R272" s="30"/>
      <c r="S272" s="30" t="str">
        <f t="shared" si="13"/>
        <v/>
      </c>
    </row>
    <row r="273" spans="1:19" x14ac:dyDescent="0.45">
      <c r="A273" s="30" t="s">
        <v>93</v>
      </c>
      <c r="B273" s="30">
        <v>2023</v>
      </c>
      <c r="C273" s="124">
        <v>45038</v>
      </c>
      <c r="D273" s="30" t="s">
        <v>72</v>
      </c>
      <c r="E273" s="30" t="s">
        <v>200</v>
      </c>
      <c r="F273" s="30">
        <v>5</v>
      </c>
      <c r="G273" s="30" t="s">
        <v>57</v>
      </c>
      <c r="H273" s="30" t="s">
        <v>47</v>
      </c>
      <c r="I273" s="30">
        <f>(C273-VLOOKUP(G273,Riders!$A$2:$C$213,2,FALSE))/365</f>
        <v>23.230136986301371</v>
      </c>
      <c r="J273" s="30">
        <v>24</v>
      </c>
      <c r="K273" s="30">
        <v>2</v>
      </c>
      <c r="L273" s="30">
        <v>11.417999999999999</v>
      </c>
      <c r="M273" s="30">
        <f t="shared" si="11"/>
        <v>63.058328954282715</v>
      </c>
      <c r="N273" s="30"/>
      <c r="O273" s="30"/>
      <c r="P273" s="30" t="str">
        <f t="shared" si="12"/>
        <v/>
      </c>
      <c r="Q273" s="30"/>
      <c r="R273" s="30"/>
      <c r="S273" s="30" t="str">
        <f t="shared" si="13"/>
        <v/>
      </c>
    </row>
    <row r="274" spans="1:19" x14ac:dyDescent="0.45">
      <c r="A274" s="30" t="s">
        <v>93</v>
      </c>
      <c r="B274" s="30">
        <v>2023</v>
      </c>
      <c r="C274" s="124">
        <v>45038</v>
      </c>
      <c r="D274" s="30" t="s">
        <v>72</v>
      </c>
      <c r="E274" s="30" t="s">
        <v>200</v>
      </c>
      <c r="F274" s="30">
        <v>6</v>
      </c>
      <c r="G274" s="30" t="s">
        <v>391</v>
      </c>
      <c r="H274" s="30" t="s">
        <v>25</v>
      </c>
      <c r="I274" s="30">
        <f>(C274-VLOOKUP(G274,Riders!$A$2:$C$213,2,FALSE))/365</f>
        <v>24.153424657534245</v>
      </c>
      <c r="J274" s="30">
        <v>11</v>
      </c>
      <c r="K274" s="30">
        <v>1</v>
      </c>
      <c r="L274" s="30">
        <v>12.166</v>
      </c>
      <c r="M274" s="30">
        <f t="shared" si="11"/>
        <v>59.181325004109816</v>
      </c>
      <c r="N274" s="30"/>
      <c r="O274" s="30"/>
      <c r="P274" s="30" t="str">
        <f t="shared" si="12"/>
        <v/>
      </c>
      <c r="Q274" s="30"/>
      <c r="R274" s="30"/>
      <c r="S274" s="30" t="str">
        <f t="shared" si="13"/>
        <v/>
      </c>
    </row>
    <row r="275" spans="1:19" x14ac:dyDescent="0.45">
      <c r="A275" s="30" t="s">
        <v>93</v>
      </c>
      <c r="B275" s="30">
        <v>2023</v>
      </c>
      <c r="C275" s="124">
        <v>45038</v>
      </c>
      <c r="D275" s="30" t="s">
        <v>72</v>
      </c>
      <c r="E275" s="30" t="s">
        <v>200</v>
      </c>
      <c r="F275" s="30">
        <v>6</v>
      </c>
      <c r="G275" s="30" t="s">
        <v>58</v>
      </c>
      <c r="H275" s="30" t="s">
        <v>59</v>
      </c>
      <c r="I275" s="30">
        <f>(C275-VLOOKUP(G275,Riders!$A$2:$C$213,2,FALSE))/365</f>
        <v>25.268493150684932</v>
      </c>
      <c r="J275" s="30">
        <v>23</v>
      </c>
      <c r="K275" s="30">
        <v>2</v>
      </c>
      <c r="L275" s="30">
        <v>12.269</v>
      </c>
      <c r="M275" s="30">
        <f t="shared" si="11"/>
        <v>58.684489363436299</v>
      </c>
      <c r="N275" s="30"/>
      <c r="O275" s="30"/>
      <c r="P275" s="30" t="str">
        <f t="shared" si="12"/>
        <v/>
      </c>
      <c r="Q275" s="30"/>
      <c r="R275" s="30"/>
      <c r="S275" s="30" t="str">
        <f t="shared" si="13"/>
        <v/>
      </c>
    </row>
    <row r="276" spans="1:19" x14ac:dyDescent="0.45">
      <c r="A276" s="30" t="s">
        <v>93</v>
      </c>
      <c r="B276" s="30">
        <v>2023</v>
      </c>
      <c r="C276" s="124">
        <v>45038</v>
      </c>
      <c r="D276" s="30" t="s">
        <v>72</v>
      </c>
      <c r="E276" s="30" t="s">
        <v>200</v>
      </c>
      <c r="F276" s="30">
        <v>7</v>
      </c>
      <c r="G276" s="30" t="s">
        <v>46</v>
      </c>
      <c r="H276" s="30" t="s">
        <v>47</v>
      </c>
      <c r="I276" s="30">
        <f>(C276-VLOOKUP(G276,Riders!$A$2:$C$213,2,FALSE))/365</f>
        <v>22.849315068493151</v>
      </c>
      <c r="J276" s="30">
        <v>12</v>
      </c>
      <c r="K276" s="30">
        <v>1</v>
      </c>
      <c r="L276" s="30">
        <v>11.532999999999999</v>
      </c>
      <c r="M276" s="30">
        <f t="shared" si="11"/>
        <v>62.429549986993848</v>
      </c>
      <c r="N276" s="30"/>
      <c r="O276" s="30"/>
      <c r="P276" s="30" t="str">
        <f t="shared" si="12"/>
        <v/>
      </c>
      <c r="Q276" s="30"/>
      <c r="R276" s="30"/>
      <c r="S276" s="30" t="str">
        <f t="shared" si="13"/>
        <v/>
      </c>
    </row>
    <row r="277" spans="1:19" x14ac:dyDescent="0.45">
      <c r="A277" s="30" t="s">
        <v>93</v>
      </c>
      <c r="B277" s="30">
        <v>2023</v>
      </c>
      <c r="C277" s="124">
        <v>45038</v>
      </c>
      <c r="D277" s="30" t="s">
        <v>72</v>
      </c>
      <c r="E277" s="30" t="s">
        <v>200</v>
      </c>
      <c r="F277" s="30">
        <v>7</v>
      </c>
      <c r="G277" s="30" t="s">
        <v>92</v>
      </c>
      <c r="H277" s="30" t="s">
        <v>89</v>
      </c>
      <c r="I277" s="30">
        <f>(C277-VLOOKUP(G277,Riders!$A$2:$C$213,2,FALSE))/365</f>
        <v>23.876712328767123</v>
      </c>
      <c r="J277" s="30">
        <v>22</v>
      </c>
      <c r="K277" s="30">
        <v>2</v>
      </c>
      <c r="L277" s="30">
        <v>11.606999999999999</v>
      </c>
      <c r="M277" s="30">
        <f t="shared" si="11"/>
        <v>62.031532695787028</v>
      </c>
      <c r="N277" s="30"/>
      <c r="O277" s="30"/>
      <c r="P277" s="30" t="str">
        <f t="shared" si="12"/>
        <v/>
      </c>
      <c r="Q277" s="30"/>
      <c r="R277" s="30"/>
      <c r="S277" s="30" t="str">
        <f t="shared" si="13"/>
        <v/>
      </c>
    </row>
    <row r="278" spans="1:19" x14ac:dyDescent="0.45">
      <c r="A278" s="30" t="s">
        <v>93</v>
      </c>
      <c r="B278" s="30">
        <v>2023</v>
      </c>
      <c r="C278" s="124">
        <v>45038</v>
      </c>
      <c r="D278" s="30" t="s">
        <v>72</v>
      </c>
      <c r="E278" s="30" t="s">
        <v>200</v>
      </c>
      <c r="F278" s="30">
        <v>8</v>
      </c>
      <c r="G278" s="30" t="s">
        <v>133</v>
      </c>
      <c r="H278" s="30" t="s">
        <v>25</v>
      </c>
      <c r="I278" s="30">
        <f>(C278-VLOOKUP(G278,Riders!$A$2:$C$213,2,FALSE))/365</f>
        <v>30.243835616438357</v>
      </c>
      <c r="J278" s="30">
        <v>8</v>
      </c>
      <c r="K278" s="30">
        <v>1</v>
      </c>
      <c r="L278" s="30">
        <v>11.743</v>
      </c>
      <c r="M278" s="30">
        <f t="shared" si="11"/>
        <v>61.313122711402535</v>
      </c>
      <c r="N278" s="30"/>
      <c r="O278" s="30"/>
      <c r="P278" s="30" t="str">
        <f t="shared" si="12"/>
        <v/>
      </c>
      <c r="Q278" s="30"/>
      <c r="R278" s="30"/>
      <c r="S278" s="30" t="str">
        <f t="shared" si="13"/>
        <v/>
      </c>
    </row>
    <row r="279" spans="1:19" x14ac:dyDescent="0.45">
      <c r="A279" s="30" t="s">
        <v>93</v>
      </c>
      <c r="B279" s="30">
        <v>2023</v>
      </c>
      <c r="C279" s="124">
        <v>45038</v>
      </c>
      <c r="D279" s="30" t="s">
        <v>72</v>
      </c>
      <c r="E279" s="30" t="s">
        <v>200</v>
      </c>
      <c r="F279" s="30">
        <v>8</v>
      </c>
      <c r="G279" s="30" t="s">
        <v>874</v>
      </c>
      <c r="H279" s="30" t="s">
        <v>156</v>
      </c>
      <c r="I279" s="30">
        <f>(C279-VLOOKUP(G279,Riders!$A$2:$C$213,2,FALSE))/365</f>
        <v>30.019178082191782</v>
      </c>
      <c r="J279" s="30">
        <v>21</v>
      </c>
      <c r="K279" s="30">
        <v>2</v>
      </c>
      <c r="L279" s="30">
        <v>11.931000000000001</v>
      </c>
      <c r="M279" s="30">
        <f t="shared" si="11"/>
        <v>60.346995222529543</v>
      </c>
      <c r="N279" s="30"/>
      <c r="O279" s="30"/>
      <c r="P279" s="30" t="str">
        <f t="shared" si="12"/>
        <v/>
      </c>
      <c r="Q279" s="30"/>
      <c r="R279" s="30"/>
      <c r="S279" s="30" t="str">
        <f t="shared" si="13"/>
        <v/>
      </c>
    </row>
    <row r="280" spans="1:19" x14ac:dyDescent="0.45">
      <c r="A280" s="30" t="s">
        <v>93</v>
      </c>
      <c r="B280" s="30">
        <v>2023</v>
      </c>
      <c r="C280" s="124">
        <v>45038</v>
      </c>
      <c r="D280" s="30" t="s">
        <v>72</v>
      </c>
      <c r="E280" s="30" t="s">
        <v>200</v>
      </c>
      <c r="F280" s="30">
        <v>9</v>
      </c>
      <c r="G280" s="30" t="s">
        <v>625</v>
      </c>
      <c r="H280" s="30" t="s">
        <v>38</v>
      </c>
      <c r="I280" s="30">
        <f>(C280-VLOOKUP(G280,Riders!$A$2:$C$213,2,FALSE))/365</f>
        <v>26.12054794520548</v>
      </c>
      <c r="J280" s="30">
        <v>13</v>
      </c>
      <c r="K280" s="30">
        <v>1</v>
      </c>
      <c r="L280" s="30">
        <v>11.738</v>
      </c>
      <c r="M280" s="30">
        <f t="shared" si="11"/>
        <v>61.339240074970185</v>
      </c>
      <c r="N280" s="30"/>
      <c r="O280" s="30"/>
      <c r="P280" s="30" t="str">
        <f t="shared" si="12"/>
        <v/>
      </c>
      <c r="Q280" s="30"/>
      <c r="R280" s="30"/>
      <c r="S280" s="30" t="str">
        <f t="shared" si="13"/>
        <v/>
      </c>
    </row>
    <row r="281" spans="1:19" x14ac:dyDescent="0.45">
      <c r="A281" s="30" t="s">
        <v>93</v>
      </c>
      <c r="B281" s="30">
        <v>2023</v>
      </c>
      <c r="C281" s="124">
        <v>45038</v>
      </c>
      <c r="D281" s="30" t="s">
        <v>72</v>
      </c>
      <c r="E281" s="30" t="s">
        <v>200</v>
      </c>
      <c r="F281" s="30">
        <v>9</v>
      </c>
      <c r="G281" s="30" t="s">
        <v>889</v>
      </c>
      <c r="H281" s="30" t="s">
        <v>156</v>
      </c>
      <c r="I281" s="30">
        <f>(C281-VLOOKUP(G281,Riders!$A$2:$C$213,2,FALSE))/365</f>
        <v>20.18904109589041</v>
      </c>
      <c r="J281" s="30">
        <v>20</v>
      </c>
      <c r="K281" s="30">
        <v>2</v>
      </c>
      <c r="L281" s="30">
        <v>11.872</v>
      </c>
      <c r="M281" s="30">
        <f t="shared" si="11"/>
        <v>60.646900269541781</v>
      </c>
      <c r="N281" s="30"/>
      <c r="O281" s="30"/>
      <c r="P281" s="30" t="str">
        <f t="shared" si="12"/>
        <v/>
      </c>
      <c r="Q281" s="30"/>
      <c r="R281" s="30"/>
      <c r="S281" s="30" t="str">
        <f t="shared" si="13"/>
        <v/>
      </c>
    </row>
    <row r="282" spans="1:19" x14ac:dyDescent="0.45">
      <c r="A282" s="30" t="s">
        <v>93</v>
      </c>
      <c r="B282" s="30">
        <v>2023</v>
      </c>
      <c r="C282" s="124">
        <v>45038</v>
      </c>
      <c r="D282" s="30" t="s">
        <v>72</v>
      </c>
      <c r="E282" s="30" t="s">
        <v>200</v>
      </c>
      <c r="F282" s="30">
        <v>10</v>
      </c>
      <c r="G282" s="30" t="s">
        <v>98</v>
      </c>
      <c r="H282" s="30" t="s">
        <v>67</v>
      </c>
      <c r="I282" s="30">
        <f>(C282-VLOOKUP(G282,Riders!$A$2:$C$213,2,FALSE))/365</f>
        <v>31.728767123287671</v>
      </c>
      <c r="J282" s="30">
        <v>14</v>
      </c>
      <c r="K282" s="30">
        <v>1</v>
      </c>
      <c r="L282" s="30">
        <v>11.478999999999999</v>
      </c>
      <c r="M282" s="30">
        <f t="shared" si="11"/>
        <v>62.723233731161258</v>
      </c>
      <c r="N282" s="30"/>
      <c r="O282" s="30"/>
      <c r="P282" s="30" t="str">
        <f t="shared" si="12"/>
        <v/>
      </c>
      <c r="Q282" s="30"/>
      <c r="R282" s="30"/>
      <c r="S282" s="30" t="str">
        <f t="shared" si="13"/>
        <v/>
      </c>
    </row>
    <row r="283" spans="1:19" x14ac:dyDescent="0.45">
      <c r="A283" s="30" t="s">
        <v>93</v>
      </c>
      <c r="B283" s="30">
        <v>2023</v>
      </c>
      <c r="C283" s="124">
        <v>45038</v>
      </c>
      <c r="D283" s="30" t="s">
        <v>72</v>
      </c>
      <c r="E283" s="30" t="s">
        <v>200</v>
      </c>
      <c r="F283" s="30">
        <v>10</v>
      </c>
      <c r="G283" s="30" t="s">
        <v>55</v>
      </c>
      <c r="H283" s="30" t="s">
        <v>56</v>
      </c>
      <c r="I283" s="30">
        <f>(C283-VLOOKUP(G283,Riders!$A$2:$C$213,2,FALSE))/365</f>
        <v>33.975342465753428</v>
      </c>
      <c r="J283" s="30">
        <v>19</v>
      </c>
      <c r="K283" s="30">
        <v>2</v>
      </c>
      <c r="L283" s="30">
        <v>11.561</v>
      </c>
      <c r="M283" s="30">
        <f t="shared" si="11"/>
        <v>62.278349623734968</v>
      </c>
      <c r="N283" s="30"/>
      <c r="O283" s="30"/>
      <c r="P283" s="30" t="str">
        <f t="shared" si="12"/>
        <v/>
      </c>
      <c r="Q283" s="30"/>
      <c r="R283" s="30"/>
      <c r="S283" s="30" t="str">
        <f t="shared" si="13"/>
        <v/>
      </c>
    </row>
    <row r="284" spans="1:19" x14ac:dyDescent="0.45">
      <c r="A284" s="30" t="s">
        <v>93</v>
      </c>
      <c r="B284" s="30">
        <v>2023</v>
      </c>
      <c r="C284" s="124">
        <v>45038</v>
      </c>
      <c r="D284" s="30" t="s">
        <v>72</v>
      </c>
      <c r="E284" s="30" t="s">
        <v>200</v>
      </c>
      <c r="F284" s="30">
        <v>11</v>
      </c>
      <c r="G284" s="30" t="s">
        <v>846</v>
      </c>
      <c r="H284" s="30" t="s">
        <v>120</v>
      </c>
      <c r="I284" s="30">
        <f>(C284-VLOOKUP(G284,Riders!$A$2:$C$213,2,FALSE))/365</f>
        <v>27.134246575342466</v>
      </c>
      <c r="J284" s="30">
        <v>15</v>
      </c>
      <c r="K284" s="30">
        <v>1</v>
      </c>
      <c r="L284" s="30">
        <v>11.36</v>
      </c>
      <c r="M284" s="30">
        <f t="shared" si="11"/>
        <v>63.380281690140848</v>
      </c>
      <c r="N284" s="30"/>
      <c r="O284" s="30"/>
      <c r="P284" s="30" t="str">
        <f t="shared" si="12"/>
        <v/>
      </c>
      <c r="Q284" s="30"/>
      <c r="R284" s="30"/>
      <c r="S284" s="30" t="str">
        <f t="shared" si="13"/>
        <v/>
      </c>
    </row>
    <row r="285" spans="1:19" x14ac:dyDescent="0.45">
      <c r="A285" s="30" t="s">
        <v>93</v>
      </c>
      <c r="B285" s="30">
        <v>2023</v>
      </c>
      <c r="C285" s="124">
        <v>45038</v>
      </c>
      <c r="D285" s="30" t="s">
        <v>72</v>
      </c>
      <c r="E285" s="30" t="s">
        <v>200</v>
      </c>
      <c r="F285" s="30">
        <v>11</v>
      </c>
      <c r="G285" s="30" t="s">
        <v>48</v>
      </c>
      <c r="H285" s="30" t="s">
        <v>49</v>
      </c>
      <c r="I285" s="30" t="e">
        <f>(C285-VLOOKUP(G285,Riders!$A$2:$C$213,2,FALSE))/365</f>
        <v>#N/A</v>
      </c>
      <c r="J285" s="30">
        <v>18</v>
      </c>
      <c r="K285" s="30">
        <v>2</v>
      </c>
      <c r="L285" s="30">
        <v>11.446</v>
      </c>
      <c r="M285" s="30">
        <f t="shared" si="11"/>
        <v>62.9040712912808</v>
      </c>
      <c r="N285" s="30"/>
      <c r="O285" s="30"/>
      <c r="P285" s="30" t="str">
        <f t="shared" si="12"/>
        <v/>
      </c>
      <c r="Q285" s="30"/>
      <c r="R285" s="30"/>
      <c r="S285" s="30" t="str">
        <f t="shared" si="13"/>
        <v/>
      </c>
    </row>
    <row r="286" spans="1:19" x14ac:dyDescent="0.45">
      <c r="A286" s="30" t="s">
        <v>93</v>
      </c>
      <c r="B286" s="30">
        <v>2023</v>
      </c>
      <c r="C286" s="124">
        <v>45038</v>
      </c>
      <c r="D286" s="30" t="s">
        <v>72</v>
      </c>
      <c r="E286" s="30" t="s">
        <v>200</v>
      </c>
      <c r="F286" s="30">
        <v>12</v>
      </c>
      <c r="G286" s="30" t="s">
        <v>54</v>
      </c>
      <c r="H286" s="30" t="s">
        <v>44</v>
      </c>
      <c r="I286" s="30">
        <f>(C286-VLOOKUP(G286,Riders!$A$2:$C$213,2,FALSE))/365</f>
        <v>25.830136986301369</v>
      </c>
      <c r="J286" s="30">
        <v>16</v>
      </c>
      <c r="K286" s="30">
        <v>1</v>
      </c>
      <c r="L286" s="30">
        <v>11.494999999999999</v>
      </c>
      <c r="M286" s="30">
        <f t="shared" si="11"/>
        <v>62.635928664636801</v>
      </c>
      <c r="N286" s="30"/>
      <c r="O286" s="30"/>
      <c r="P286" s="30" t="str">
        <f t="shared" si="12"/>
        <v/>
      </c>
      <c r="Q286" s="30"/>
      <c r="R286" s="30"/>
      <c r="S286" s="30" t="str">
        <f t="shared" si="13"/>
        <v/>
      </c>
    </row>
    <row r="287" spans="1:19" x14ac:dyDescent="0.45">
      <c r="A287" s="30" t="s">
        <v>93</v>
      </c>
      <c r="B287" s="30">
        <v>2023</v>
      </c>
      <c r="C287" s="124">
        <v>45038</v>
      </c>
      <c r="D287" s="30" t="s">
        <v>72</v>
      </c>
      <c r="E287" s="30" t="s">
        <v>200</v>
      </c>
      <c r="F287" s="30">
        <v>12</v>
      </c>
      <c r="G287" s="30" t="s">
        <v>107</v>
      </c>
      <c r="H287" s="30" t="s">
        <v>59</v>
      </c>
      <c r="I287" s="30">
        <f>(C287-VLOOKUP(G287,Riders!$A$2:$C$213,2,FALSE))/365</f>
        <v>19.624657534246577</v>
      </c>
      <c r="J287" s="30">
        <v>17</v>
      </c>
      <c r="K287" s="30">
        <v>2</v>
      </c>
      <c r="L287" s="30">
        <v>11.558</v>
      </c>
      <c r="M287" s="30">
        <f t="shared" si="11"/>
        <v>62.294514621906906</v>
      </c>
      <c r="N287" s="30"/>
      <c r="O287" s="30"/>
      <c r="P287" s="30" t="str">
        <f t="shared" si="12"/>
        <v/>
      </c>
      <c r="Q287" s="30"/>
      <c r="R287" s="30"/>
      <c r="S287" s="30" t="str">
        <f t="shared" si="13"/>
        <v/>
      </c>
    </row>
    <row r="288" spans="1:19" x14ac:dyDescent="0.45">
      <c r="A288" s="30" t="s">
        <v>93</v>
      </c>
      <c r="B288" s="30">
        <v>2023</v>
      </c>
      <c r="C288" s="124">
        <v>45038</v>
      </c>
      <c r="D288" s="30" t="s">
        <v>72</v>
      </c>
      <c r="E288" s="30" t="s">
        <v>201</v>
      </c>
      <c r="F288" s="30">
        <v>1</v>
      </c>
      <c r="G288" s="30" t="s">
        <v>26</v>
      </c>
      <c r="H288" s="30" t="s">
        <v>27</v>
      </c>
      <c r="I288" s="30">
        <f>(C288-VLOOKUP(G288,Riders!$A$2:$C$213,2,FALSE))/365</f>
        <v>24.917808219178081</v>
      </c>
      <c r="J288" s="30">
        <v>5</v>
      </c>
      <c r="K288" s="30">
        <v>1</v>
      </c>
      <c r="L288" s="30">
        <v>11.089</v>
      </c>
      <c r="M288" s="30">
        <f t="shared" si="11"/>
        <v>64.929209126161055</v>
      </c>
      <c r="N288" s="30"/>
      <c r="O288" s="30"/>
      <c r="P288" s="30" t="str">
        <f t="shared" si="12"/>
        <v/>
      </c>
      <c r="Q288" s="30"/>
      <c r="R288" s="30"/>
      <c r="S288" s="30" t="str">
        <f t="shared" si="13"/>
        <v/>
      </c>
    </row>
    <row r="289" spans="1:19" x14ac:dyDescent="0.45">
      <c r="A289" s="30" t="s">
        <v>93</v>
      </c>
      <c r="B289" s="30">
        <v>2023</v>
      </c>
      <c r="C289" s="124">
        <v>45038</v>
      </c>
      <c r="D289" s="30" t="s">
        <v>72</v>
      </c>
      <c r="E289" s="30" t="s">
        <v>201</v>
      </c>
      <c r="F289" s="30">
        <v>1</v>
      </c>
      <c r="G289" s="30" t="s">
        <v>54</v>
      </c>
      <c r="H289" s="30" t="s">
        <v>44</v>
      </c>
      <c r="I289" s="30">
        <f>(C289-VLOOKUP(G289,Riders!$A$2:$C$213,2,FALSE))/365</f>
        <v>25.830136986301369</v>
      </c>
      <c r="J289" s="30">
        <v>16</v>
      </c>
      <c r="K289" s="30">
        <v>2</v>
      </c>
      <c r="L289" s="30">
        <v>11.218</v>
      </c>
      <c r="M289" s="30">
        <f t="shared" si="11"/>
        <v>64.182563736851492</v>
      </c>
      <c r="N289" s="30"/>
      <c r="O289" s="30"/>
      <c r="P289" s="30" t="str">
        <f t="shared" si="12"/>
        <v/>
      </c>
      <c r="Q289" s="30"/>
      <c r="R289" s="30"/>
      <c r="S289" s="30" t="str">
        <f t="shared" si="13"/>
        <v/>
      </c>
    </row>
    <row r="290" spans="1:19" x14ac:dyDescent="0.45">
      <c r="A290" s="30" t="s">
        <v>93</v>
      </c>
      <c r="B290" s="30">
        <v>2023</v>
      </c>
      <c r="C290" s="124">
        <v>45038</v>
      </c>
      <c r="D290" s="30" t="s">
        <v>72</v>
      </c>
      <c r="E290" s="30" t="s">
        <v>201</v>
      </c>
      <c r="F290" s="30">
        <v>2</v>
      </c>
      <c r="G290" s="30" t="s">
        <v>20</v>
      </c>
      <c r="H290" s="30" t="s">
        <v>21</v>
      </c>
      <c r="I290" s="30">
        <f>(C290-VLOOKUP(G290,Riders!$A$2:$C$213,2,FALSE))/365</f>
        <v>27.712328767123289</v>
      </c>
      <c r="J290" s="30">
        <v>2</v>
      </c>
      <c r="K290" s="30">
        <v>1</v>
      </c>
      <c r="L290" s="30">
        <v>11.364000000000001</v>
      </c>
      <c r="M290" s="30">
        <f t="shared" si="11"/>
        <v>63.357972544878557</v>
      </c>
      <c r="N290" s="30"/>
      <c r="O290" s="30"/>
      <c r="P290" s="30" t="str">
        <f t="shared" si="12"/>
        <v/>
      </c>
      <c r="Q290" s="30"/>
      <c r="R290" s="30"/>
      <c r="S290" s="30" t="str">
        <f t="shared" si="13"/>
        <v/>
      </c>
    </row>
    <row r="291" spans="1:19" x14ac:dyDescent="0.45">
      <c r="A291" s="30" t="s">
        <v>93</v>
      </c>
      <c r="B291" s="30">
        <v>2023</v>
      </c>
      <c r="C291" s="124">
        <v>45038</v>
      </c>
      <c r="D291" s="30" t="s">
        <v>72</v>
      </c>
      <c r="E291" s="30" t="s">
        <v>201</v>
      </c>
      <c r="F291" s="30">
        <v>2</v>
      </c>
      <c r="G291" s="30" t="s">
        <v>846</v>
      </c>
      <c r="H291" s="30" t="s">
        <v>120</v>
      </c>
      <c r="I291" s="30">
        <f>(C291-VLOOKUP(G291,Riders!$A$2:$C$213,2,FALSE))/365</f>
        <v>27.134246575342466</v>
      </c>
      <c r="J291" s="30">
        <v>15</v>
      </c>
      <c r="K291" s="30">
        <v>2</v>
      </c>
      <c r="L291" s="30">
        <v>11.521000000000001</v>
      </c>
      <c r="M291" s="30">
        <f t="shared" si="11"/>
        <v>62.494575123687177</v>
      </c>
      <c r="N291" s="30"/>
      <c r="O291" s="30"/>
      <c r="P291" s="30" t="str">
        <f t="shared" si="12"/>
        <v/>
      </c>
      <c r="Q291" s="30"/>
      <c r="R291" s="30"/>
      <c r="S291" s="30" t="str">
        <f t="shared" si="13"/>
        <v/>
      </c>
    </row>
    <row r="292" spans="1:19" x14ac:dyDescent="0.45">
      <c r="A292" s="30" t="s">
        <v>93</v>
      </c>
      <c r="B292" s="30">
        <v>2023</v>
      </c>
      <c r="C292" s="124">
        <v>45038</v>
      </c>
      <c r="D292" s="30" t="s">
        <v>72</v>
      </c>
      <c r="E292" s="30" t="s">
        <v>201</v>
      </c>
      <c r="F292" s="30">
        <v>3</v>
      </c>
      <c r="G292" s="30" t="s">
        <v>382</v>
      </c>
      <c r="H292" s="30" t="s">
        <v>15</v>
      </c>
      <c r="I292" s="30">
        <f>(C292-VLOOKUP(G292,Riders!$A$2:$C$213,2,FALSE))/365</f>
        <v>22.147945205479452</v>
      </c>
      <c r="J292" s="30">
        <v>6</v>
      </c>
      <c r="K292" s="30">
        <v>1</v>
      </c>
      <c r="L292" s="30">
        <v>11.244999999999999</v>
      </c>
      <c r="M292" s="30">
        <f t="shared" si="11"/>
        <v>64.02845709204091</v>
      </c>
      <c r="N292" s="30"/>
      <c r="O292" s="30"/>
      <c r="P292" s="30" t="str">
        <f t="shared" si="12"/>
        <v/>
      </c>
      <c r="Q292" s="30"/>
      <c r="R292" s="30"/>
      <c r="S292" s="30" t="str">
        <f t="shared" si="13"/>
        <v/>
      </c>
    </row>
    <row r="293" spans="1:19" x14ac:dyDescent="0.45">
      <c r="A293" s="30" t="s">
        <v>93</v>
      </c>
      <c r="B293" s="30">
        <v>2023</v>
      </c>
      <c r="C293" s="124">
        <v>45038</v>
      </c>
      <c r="D293" s="30" t="s">
        <v>72</v>
      </c>
      <c r="E293" s="30" t="s">
        <v>201</v>
      </c>
      <c r="F293" s="30">
        <v>3</v>
      </c>
      <c r="G293" s="30" t="s">
        <v>98</v>
      </c>
      <c r="H293" s="30" t="s">
        <v>67</v>
      </c>
      <c r="I293" s="30">
        <f>(C293-VLOOKUP(G293,Riders!$A$2:$C$213,2,FALSE))/365</f>
        <v>31.728767123287671</v>
      </c>
      <c r="J293" s="30">
        <v>14</v>
      </c>
      <c r="K293" s="30">
        <v>2</v>
      </c>
      <c r="L293" s="30">
        <v>11.362</v>
      </c>
      <c r="M293" s="30">
        <f t="shared" si="11"/>
        <v>63.369125154022178</v>
      </c>
      <c r="N293" s="30"/>
      <c r="O293" s="30"/>
      <c r="P293" s="30" t="str">
        <f t="shared" si="12"/>
        <v/>
      </c>
      <c r="Q293" s="30"/>
      <c r="R293" s="30"/>
      <c r="S293" s="30" t="str">
        <f t="shared" si="13"/>
        <v/>
      </c>
    </row>
    <row r="294" spans="1:19" x14ac:dyDescent="0.45">
      <c r="A294" s="30" t="s">
        <v>93</v>
      </c>
      <c r="B294" s="30">
        <v>2023</v>
      </c>
      <c r="C294" s="124">
        <v>45038</v>
      </c>
      <c r="D294" s="30" t="s">
        <v>72</v>
      </c>
      <c r="E294" s="30" t="s">
        <v>201</v>
      </c>
      <c r="F294" s="30">
        <v>4</v>
      </c>
      <c r="G294" s="30" t="s">
        <v>33</v>
      </c>
      <c r="H294" s="30" t="s">
        <v>27</v>
      </c>
      <c r="I294" s="30">
        <f>(C294-VLOOKUP(G294,Riders!$A$2:$C$213,2,FALSE))/365</f>
        <v>29.421917808219177</v>
      </c>
      <c r="J294" s="30">
        <v>1</v>
      </c>
      <c r="K294" s="30">
        <v>1</v>
      </c>
      <c r="L294" s="30">
        <v>11.356</v>
      </c>
      <c r="M294" s="30">
        <f t="shared" si="11"/>
        <v>63.40260655160268</v>
      </c>
      <c r="N294" s="30"/>
      <c r="O294" s="30"/>
      <c r="P294" s="30" t="str">
        <f t="shared" si="12"/>
        <v/>
      </c>
      <c r="Q294" s="30"/>
      <c r="R294" s="30"/>
      <c r="S294" s="30" t="str">
        <f t="shared" si="13"/>
        <v/>
      </c>
    </row>
    <row r="295" spans="1:19" x14ac:dyDescent="0.45">
      <c r="A295" s="30" t="s">
        <v>93</v>
      </c>
      <c r="B295" s="30">
        <v>2023</v>
      </c>
      <c r="C295" s="124">
        <v>45038</v>
      </c>
      <c r="D295" s="30" t="s">
        <v>72</v>
      </c>
      <c r="E295" s="30" t="s">
        <v>201</v>
      </c>
      <c r="F295" s="30">
        <v>4</v>
      </c>
      <c r="G295" s="30" t="s">
        <v>625</v>
      </c>
      <c r="H295" s="30" t="s">
        <v>38</v>
      </c>
      <c r="I295" s="30">
        <f>(C295-VLOOKUP(G295,Riders!$A$2:$C$213,2,FALSE))/365</f>
        <v>26.12054794520548</v>
      </c>
      <c r="J295" s="30">
        <v>13</v>
      </c>
      <c r="K295" s="30">
        <v>2</v>
      </c>
      <c r="L295" s="30">
        <v>11.411999999999999</v>
      </c>
      <c r="M295" s="30">
        <f t="shared" si="11"/>
        <v>63.091482649842277</v>
      </c>
      <c r="N295" s="30"/>
      <c r="O295" s="30"/>
      <c r="P295" s="30" t="str">
        <f t="shared" si="12"/>
        <v/>
      </c>
      <c r="Q295" s="30"/>
      <c r="R295" s="30"/>
      <c r="S295" s="30" t="str">
        <f t="shared" si="13"/>
        <v/>
      </c>
    </row>
    <row r="296" spans="1:19" x14ac:dyDescent="0.45">
      <c r="A296" s="30" t="s">
        <v>93</v>
      </c>
      <c r="B296" s="30">
        <v>2023</v>
      </c>
      <c r="C296" s="124">
        <v>45038</v>
      </c>
      <c r="D296" s="30" t="s">
        <v>72</v>
      </c>
      <c r="E296" s="30" t="s">
        <v>201</v>
      </c>
      <c r="F296" s="30">
        <v>5</v>
      </c>
      <c r="G296" s="30" t="s">
        <v>133</v>
      </c>
      <c r="H296" s="30" t="s">
        <v>25</v>
      </c>
      <c r="I296" s="30">
        <f>(C296-VLOOKUP(G296,Riders!$A$2:$C$213,2,FALSE))/365</f>
        <v>30.243835616438357</v>
      </c>
      <c r="J296" s="30">
        <v>8</v>
      </c>
      <c r="K296" s="30">
        <v>1</v>
      </c>
      <c r="L296" s="30">
        <v>11.298999999999999</v>
      </c>
      <c r="M296" s="30">
        <f t="shared" si="11"/>
        <v>63.722453314452608</v>
      </c>
      <c r="N296" s="30"/>
      <c r="O296" s="30"/>
      <c r="P296" s="30" t="str">
        <f t="shared" si="12"/>
        <v/>
      </c>
      <c r="Q296" s="30"/>
      <c r="R296" s="30"/>
      <c r="S296" s="30" t="str">
        <f t="shared" si="13"/>
        <v/>
      </c>
    </row>
    <row r="297" spans="1:19" x14ac:dyDescent="0.45">
      <c r="A297" s="30" t="s">
        <v>93</v>
      </c>
      <c r="B297" s="30">
        <v>2023</v>
      </c>
      <c r="C297" s="124">
        <v>45038</v>
      </c>
      <c r="D297" s="30" t="s">
        <v>72</v>
      </c>
      <c r="E297" s="30" t="s">
        <v>201</v>
      </c>
      <c r="F297" s="30">
        <v>5</v>
      </c>
      <c r="G297" s="30" t="s">
        <v>900</v>
      </c>
      <c r="H297" s="30" t="s">
        <v>38</v>
      </c>
      <c r="I297" s="30">
        <f>(C297-VLOOKUP(G297,Riders!$A$2:$C$213,2,FALSE))/365</f>
        <v>19.246575342465754</v>
      </c>
      <c r="J297" s="30">
        <v>9</v>
      </c>
      <c r="K297" s="30">
        <v>2</v>
      </c>
      <c r="L297" s="30">
        <v>11.337999999999999</v>
      </c>
      <c r="M297" s="30">
        <f t="shared" si="11"/>
        <v>63.503263362145006</v>
      </c>
      <c r="N297" s="30"/>
      <c r="O297" s="30"/>
      <c r="P297" s="30" t="str">
        <f t="shared" si="12"/>
        <v/>
      </c>
      <c r="Q297" s="30"/>
      <c r="R297" s="30"/>
      <c r="S297" s="30" t="str">
        <f t="shared" si="13"/>
        <v/>
      </c>
    </row>
    <row r="298" spans="1:19" x14ac:dyDescent="0.45">
      <c r="A298" s="30" t="s">
        <v>93</v>
      </c>
      <c r="B298" s="30">
        <v>2023</v>
      </c>
      <c r="C298" s="124">
        <v>45038</v>
      </c>
      <c r="D298" s="30" t="s">
        <v>72</v>
      </c>
      <c r="E298" s="30" t="s">
        <v>201</v>
      </c>
      <c r="F298" s="30">
        <v>6</v>
      </c>
      <c r="G298" s="30" t="s">
        <v>43</v>
      </c>
      <c r="H298" s="30" t="s">
        <v>44</v>
      </c>
      <c r="I298" s="30">
        <f>(C298-VLOOKUP(G298,Riders!$A$2:$C$213,2,FALSE))/365</f>
        <v>30.424657534246574</v>
      </c>
      <c r="J298" s="30">
        <v>3</v>
      </c>
      <c r="K298" s="30">
        <v>1</v>
      </c>
      <c r="L298" s="30">
        <v>11.125999999999999</v>
      </c>
      <c r="M298" s="30">
        <f t="shared" ref="M298:M361" si="14">IF(OR(L298="",L298="REL"),"",3.6*200/L298)</f>
        <v>64.713284199173117</v>
      </c>
      <c r="N298" s="30"/>
      <c r="O298" s="30"/>
      <c r="P298" s="30" t="str">
        <f t="shared" si="12"/>
        <v/>
      </c>
      <c r="Q298" s="30"/>
      <c r="R298" s="30"/>
      <c r="S298" s="30" t="str">
        <f t="shared" si="13"/>
        <v/>
      </c>
    </row>
    <row r="299" spans="1:19" x14ac:dyDescent="0.45">
      <c r="A299" s="30" t="s">
        <v>93</v>
      </c>
      <c r="B299" s="30">
        <v>2023</v>
      </c>
      <c r="C299" s="124">
        <v>45038</v>
      </c>
      <c r="D299" s="30" t="s">
        <v>72</v>
      </c>
      <c r="E299" s="30" t="s">
        <v>201</v>
      </c>
      <c r="F299" s="30">
        <v>6</v>
      </c>
      <c r="G299" s="30" t="s">
        <v>46</v>
      </c>
      <c r="H299" s="30" t="s">
        <v>47</v>
      </c>
      <c r="I299" s="30">
        <f>(C299-VLOOKUP(G299,Riders!$A$2:$C$213,2,FALSE))/365</f>
        <v>22.849315068493151</v>
      </c>
      <c r="J299" s="30">
        <v>12</v>
      </c>
      <c r="K299" s="30">
        <v>2</v>
      </c>
      <c r="L299" s="30">
        <v>11.152999999999999</v>
      </c>
      <c r="M299" s="30">
        <f t="shared" si="14"/>
        <v>64.556621536806247</v>
      </c>
      <c r="N299" s="30"/>
      <c r="O299" s="30"/>
      <c r="P299" s="30" t="str">
        <f t="shared" si="12"/>
        <v/>
      </c>
      <c r="Q299" s="30"/>
      <c r="R299" s="30"/>
      <c r="S299" s="30" t="str">
        <f t="shared" si="13"/>
        <v/>
      </c>
    </row>
    <row r="300" spans="1:19" x14ac:dyDescent="0.45">
      <c r="A300" s="30" t="s">
        <v>93</v>
      </c>
      <c r="B300" s="30">
        <v>2023</v>
      </c>
      <c r="C300" s="124">
        <v>45038</v>
      </c>
      <c r="D300" s="30" t="s">
        <v>72</v>
      </c>
      <c r="E300" s="30" t="s">
        <v>201</v>
      </c>
      <c r="F300" s="30">
        <v>7</v>
      </c>
      <c r="G300" s="30" t="s">
        <v>35</v>
      </c>
      <c r="H300" s="30" t="s">
        <v>36</v>
      </c>
      <c r="I300" s="30">
        <f>(C300-VLOOKUP(G300,Riders!$A$2:$C$213,2,FALSE))/365</f>
        <v>25.041095890410958</v>
      </c>
      <c r="J300" s="30">
        <v>7</v>
      </c>
      <c r="K300" s="30">
        <v>1</v>
      </c>
      <c r="L300" s="30">
        <v>11.058999999999999</v>
      </c>
      <c r="M300" s="30">
        <f t="shared" si="14"/>
        <v>65.105344063658563</v>
      </c>
      <c r="N300" s="30"/>
      <c r="O300" s="30"/>
      <c r="P300" s="30" t="str">
        <f t="shared" si="12"/>
        <v/>
      </c>
      <c r="Q300" s="30"/>
      <c r="R300" s="30"/>
      <c r="S300" s="30" t="str">
        <f t="shared" si="13"/>
        <v/>
      </c>
    </row>
    <row r="301" spans="1:19" x14ac:dyDescent="0.45">
      <c r="A301" s="30" t="s">
        <v>93</v>
      </c>
      <c r="B301" s="30">
        <v>2023</v>
      </c>
      <c r="C301" s="124">
        <v>45038</v>
      </c>
      <c r="D301" s="30" t="s">
        <v>72</v>
      </c>
      <c r="E301" s="30" t="s">
        <v>201</v>
      </c>
      <c r="F301" s="30">
        <v>7</v>
      </c>
      <c r="G301" s="30" t="s">
        <v>391</v>
      </c>
      <c r="H301" s="30" t="s">
        <v>25</v>
      </c>
      <c r="I301" s="30">
        <f>(C301-VLOOKUP(G301,Riders!$A$2:$C$213,2,FALSE))/365</f>
        <v>24.153424657534245</v>
      </c>
      <c r="J301" s="30">
        <v>11</v>
      </c>
      <c r="K301" s="30">
        <v>2</v>
      </c>
      <c r="L301" s="30">
        <v>11.122</v>
      </c>
      <c r="M301" s="30">
        <f t="shared" si="14"/>
        <v>64.73655817299047</v>
      </c>
      <c r="N301" s="30"/>
      <c r="O301" s="30"/>
      <c r="P301" s="30" t="str">
        <f t="shared" si="12"/>
        <v/>
      </c>
      <c r="Q301" s="30"/>
      <c r="R301" s="30"/>
      <c r="S301" s="30" t="str">
        <f t="shared" si="13"/>
        <v/>
      </c>
    </row>
    <row r="302" spans="1:19" x14ac:dyDescent="0.45">
      <c r="A302" s="30" t="s">
        <v>93</v>
      </c>
      <c r="B302" s="30">
        <v>2023</v>
      </c>
      <c r="C302" s="124">
        <v>45038</v>
      </c>
      <c r="D302" s="30" t="s">
        <v>72</v>
      </c>
      <c r="E302" s="30" t="s">
        <v>201</v>
      </c>
      <c r="F302" s="30">
        <v>8</v>
      </c>
      <c r="G302" s="30" t="s">
        <v>50</v>
      </c>
      <c r="H302" s="30" t="s">
        <v>51</v>
      </c>
      <c r="I302" s="30">
        <f>(C302-VLOOKUP(G302,Riders!$A$2:$C$213,2,FALSE))/365</f>
        <v>26.545205479452054</v>
      </c>
      <c r="J302" s="30">
        <v>4</v>
      </c>
      <c r="K302" s="30">
        <v>1</v>
      </c>
      <c r="L302" s="30">
        <v>11.388999999999999</v>
      </c>
      <c r="M302" s="30">
        <f t="shared" si="14"/>
        <v>63.218895425410487</v>
      </c>
      <c r="N302" s="30"/>
      <c r="O302" s="30"/>
      <c r="P302" s="30" t="str">
        <f t="shared" si="12"/>
        <v/>
      </c>
      <c r="Q302" s="30"/>
      <c r="R302" s="30"/>
      <c r="S302" s="30" t="str">
        <f t="shared" si="13"/>
        <v/>
      </c>
    </row>
    <row r="303" spans="1:19" x14ac:dyDescent="0.45">
      <c r="A303" s="30" t="s">
        <v>93</v>
      </c>
      <c r="B303" s="30">
        <v>2023</v>
      </c>
      <c r="C303" s="124">
        <v>45038</v>
      </c>
      <c r="D303" s="30" t="s">
        <v>72</v>
      </c>
      <c r="E303" s="30" t="s">
        <v>201</v>
      </c>
      <c r="F303" s="30">
        <v>8</v>
      </c>
      <c r="G303" s="30" t="s">
        <v>52</v>
      </c>
      <c r="H303" s="30" t="s">
        <v>53</v>
      </c>
      <c r="I303" s="30">
        <f>(C303-VLOOKUP(G303,Riders!$A$2:$C$213,2,FALSE))/365</f>
        <v>26.117808219178084</v>
      </c>
      <c r="J303" s="30">
        <v>10</v>
      </c>
      <c r="K303" s="30">
        <v>2</v>
      </c>
      <c r="L303" s="30">
        <v>11.476999999999999</v>
      </c>
      <c r="M303" s="30">
        <f t="shared" si="14"/>
        <v>62.734163980134191</v>
      </c>
      <c r="N303" s="30"/>
      <c r="O303" s="30"/>
      <c r="P303" s="30" t="str">
        <f t="shared" si="12"/>
        <v/>
      </c>
      <c r="Q303" s="30"/>
      <c r="R303" s="30"/>
      <c r="S303" s="30" t="str">
        <f t="shared" si="13"/>
        <v/>
      </c>
    </row>
    <row r="304" spans="1:19" x14ac:dyDescent="0.45">
      <c r="A304" s="30" t="s">
        <v>93</v>
      </c>
      <c r="B304" s="30">
        <v>2023</v>
      </c>
      <c r="C304" s="124">
        <v>45038</v>
      </c>
      <c r="D304" s="30" t="s">
        <v>72</v>
      </c>
      <c r="E304" s="30" t="s">
        <v>202</v>
      </c>
      <c r="F304" s="30">
        <v>1</v>
      </c>
      <c r="G304" s="30" t="s">
        <v>50</v>
      </c>
      <c r="H304" s="30" t="s">
        <v>51</v>
      </c>
      <c r="I304" s="30">
        <f>(C304-VLOOKUP(G304,Riders!$A$2:$C$213,2,FALSE))/365</f>
        <v>26.545205479452054</v>
      </c>
      <c r="J304" s="30">
        <v>4</v>
      </c>
      <c r="K304" s="30">
        <v>1</v>
      </c>
      <c r="L304" s="30">
        <v>11.542</v>
      </c>
      <c r="M304" s="30">
        <f t="shared" si="14"/>
        <v>62.380869866574251</v>
      </c>
      <c r="N304" s="30">
        <v>1</v>
      </c>
      <c r="O304" s="30">
        <v>11.593999999999999</v>
      </c>
      <c r="P304" s="30">
        <f t="shared" si="12"/>
        <v>62.101086769018458</v>
      </c>
      <c r="Q304" s="30"/>
      <c r="R304" s="30"/>
      <c r="S304" s="30" t="str">
        <f t="shared" si="13"/>
        <v/>
      </c>
    </row>
    <row r="305" spans="1:19" x14ac:dyDescent="0.45">
      <c r="A305" s="30" t="s">
        <v>93</v>
      </c>
      <c r="B305" s="30">
        <v>2023</v>
      </c>
      <c r="C305" s="124">
        <v>45038</v>
      </c>
      <c r="D305" s="30" t="s">
        <v>72</v>
      </c>
      <c r="E305" s="30" t="s">
        <v>202</v>
      </c>
      <c r="F305" s="30">
        <v>1</v>
      </c>
      <c r="G305" s="30" t="s">
        <v>26</v>
      </c>
      <c r="H305" s="30" t="s">
        <v>27</v>
      </c>
      <c r="I305" s="30">
        <f>(C305-VLOOKUP(G305,Riders!$A$2:$C$213,2,FALSE))/365</f>
        <v>24.917808219178081</v>
      </c>
      <c r="J305" s="30">
        <v>5</v>
      </c>
      <c r="K305" s="30">
        <v>2</v>
      </c>
      <c r="L305" s="30">
        <v>11.813000000000001</v>
      </c>
      <c r="M305" s="30">
        <f t="shared" si="14"/>
        <v>60.949801066621518</v>
      </c>
      <c r="N305" s="30">
        <v>2</v>
      </c>
      <c r="O305" s="30">
        <v>11.699</v>
      </c>
      <c r="P305" s="30">
        <f t="shared" si="12"/>
        <v>61.543721685614159</v>
      </c>
      <c r="Q305" s="30"/>
      <c r="R305" s="30"/>
      <c r="S305" s="30" t="str">
        <f t="shared" si="13"/>
        <v/>
      </c>
    </row>
    <row r="306" spans="1:19" x14ac:dyDescent="0.45">
      <c r="A306" s="30" t="s">
        <v>93</v>
      </c>
      <c r="B306" s="30">
        <v>2023</v>
      </c>
      <c r="C306" s="124">
        <v>45038</v>
      </c>
      <c r="D306" s="30" t="s">
        <v>72</v>
      </c>
      <c r="E306" s="30" t="s">
        <v>202</v>
      </c>
      <c r="F306" s="30">
        <v>2</v>
      </c>
      <c r="G306" s="30" t="s">
        <v>20</v>
      </c>
      <c r="H306" s="30" t="s">
        <v>21</v>
      </c>
      <c r="I306" s="30">
        <f>(C306-VLOOKUP(G306,Riders!$A$2:$C$213,2,FALSE))/365</f>
        <v>27.712328767123289</v>
      </c>
      <c r="J306" s="30">
        <v>2</v>
      </c>
      <c r="K306" s="30">
        <v>2</v>
      </c>
      <c r="L306" s="30">
        <v>11.262</v>
      </c>
      <c r="M306" s="30">
        <f t="shared" si="14"/>
        <v>63.931806073521571</v>
      </c>
      <c r="N306" s="30">
        <v>1</v>
      </c>
      <c r="O306" s="30">
        <v>11.31</v>
      </c>
      <c r="P306" s="30">
        <f t="shared" si="12"/>
        <v>63.660477453580896</v>
      </c>
      <c r="Q306" s="30">
        <v>1</v>
      </c>
      <c r="R306" s="30">
        <v>11.727</v>
      </c>
      <c r="S306" s="30">
        <f t="shared" si="13"/>
        <v>61.396776669224863</v>
      </c>
    </row>
    <row r="307" spans="1:19" x14ac:dyDescent="0.45">
      <c r="A307" s="30" t="s">
        <v>93</v>
      </c>
      <c r="B307" s="30">
        <v>2023</v>
      </c>
      <c r="C307" s="124">
        <v>45038</v>
      </c>
      <c r="D307" s="30" t="s">
        <v>72</v>
      </c>
      <c r="E307" s="30" t="s">
        <v>202</v>
      </c>
      <c r="F307" s="30">
        <v>2</v>
      </c>
      <c r="G307" s="30" t="s">
        <v>35</v>
      </c>
      <c r="H307" s="30" t="s">
        <v>36</v>
      </c>
      <c r="I307" s="30">
        <f>(C307-VLOOKUP(G307,Riders!$A$2:$C$213,2,FALSE))/365</f>
        <v>25.041095890410958</v>
      </c>
      <c r="J307" s="30">
        <v>7</v>
      </c>
      <c r="K307" s="30">
        <v>1</v>
      </c>
      <c r="L307" s="30">
        <v>11.089</v>
      </c>
      <c r="M307" s="30">
        <f t="shared" si="14"/>
        <v>64.929209126161055</v>
      </c>
      <c r="N307" s="30">
        <v>2</v>
      </c>
      <c r="O307" s="30">
        <v>11.319000000000001</v>
      </c>
      <c r="P307" s="30">
        <f t="shared" si="12"/>
        <v>63.60985952822687</v>
      </c>
      <c r="Q307" s="30">
        <v>2</v>
      </c>
      <c r="R307" s="30">
        <v>11.788</v>
      </c>
      <c r="S307" s="30">
        <f t="shared" si="13"/>
        <v>61.079063454360366</v>
      </c>
    </row>
    <row r="308" spans="1:19" x14ac:dyDescent="0.45">
      <c r="A308" s="30" t="s">
        <v>93</v>
      </c>
      <c r="B308" s="30">
        <v>2023</v>
      </c>
      <c r="C308" s="124">
        <v>45038</v>
      </c>
      <c r="D308" s="30" t="s">
        <v>72</v>
      </c>
      <c r="E308" s="30" t="s">
        <v>202</v>
      </c>
      <c r="F308" s="30">
        <v>3</v>
      </c>
      <c r="G308" s="30" t="s">
        <v>43</v>
      </c>
      <c r="H308" s="30" t="s">
        <v>44</v>
      </c>
      <c r="I308" s="30">
        <f>(C308-VLOOKUP(G308,Riders!$A$2:$C$213,2,FALSE))/365</f>
        <v>30.424657534246574</v>
      </c>
      <c r="J308" s="30">
        <v>3</v>
      </c>
      <c r="K308" s="30">
        <v>1</v>
      </c>
      <c r="L308" s="30">
        <v>10.879</v>
      </c>
      <c r="M308" s="30">
        <f t="shared" si="14"/>
        <v>66.182553543524222</v>
      </c>
      <c r="N308" s="30">
        <v>1</v>
      </c>
      <c r="O308" s="30">
        <v>11.484999999999999</v>
      </c>
      <c r="P308" s="30">
        <f t="shared" si="12"/>
        <v>62.690465824989118</v>
      </c>
      <c r="Q308" s="30"/>
      <c r="R308" s="30"/>
      <c r="S308" s="30" t="str">
        <f t="shared" si="13"/>
        <v/>
      </c>
    </row>
    <row r="309" spans="1:19" x14ac:dyDescent="0.45">
      <c r="A309" s="30" t="s">
        <v>93</v>
      </c>
      <c r="B309" s="30">
        <v>2023</v>
      </c>
      <c r="C309" s="124">
        <v>45038</v>
      </c>
      <c r="D309" s="30" t="s">
        <v>72</v>
      </c>
      <c r="E309" s="30" t="s">
        <v>202</v>
      </c>
      <c r="F309" s="30">
        <v>3</v>
      </c>
      <c r="G309" s="30" t="s">
        <v>382</v>
      </c>
      <c r="H309" s="30" t="s">
        <v>15</v>
      </c>
      <c r="I309" s="30">
        <f>(C309-VLOOKUP(G309,Riders!$A$2:$C$213,2,FALSE))/365</f>
        <v>22.147945205479452</v>
      </c>
      <c r="J309" s="30">
        <v>6</v>
      </c>
      <c r="K309" s="30">
        <v>2</v>
      </c>
      <c r="L309" s="30">
        <v>10.965</v>
      </c>
      <c r="M309" s="30">
        <f t="shared" si="14"/>
        <v>65.663474692202456</v>
      </c>
      <c r="N309" s="30">
        <v>2</v>
      </c>
      <c r="O309" s="30">
        <v>11.526999999999999</v>
      </c>
      <c r="P309" s="30">
        <f t="shared" si="12"/>
        <v>62.462045631994449</v>
      </c>
      <c r="Q309" s="30"/>
      <c r="R309" s="30"/>
      <c r="S309" s="30" t="str">
        <f t="shared" si="13"/>
        <v/>
      </c>
    </row>
    <row r="310" spans="1:19" x14ac:dyDescent="0.45">
      <c r="A310" s="30" t="s">
        <v>93</v>
      </c>
      <c r="B310" s="30">
        <v>2023</v>
      </c>
      <c r="C310" s="124">
        <v>45038</v>
      </c>
      <c r="D310" s="30" t="s">
        <v>72</v>
      </c>
      <c r="E310" s="30" t="s">
        <v>202</v>
      </c>
      <c r="F310" s="30">
        <v>4</v>
      </c>
      <c r="G310" s="30" t="s">
        <v>33</v>
      </c>
      <c r="H310" s="30" t="s">
        <v>27</v>
      </c>
      <c r="I310" s="30">
        <f>(C310-VLOOKUP(G310,Riders!$A$2:$C$213,2,FALSE))/365</f>
        <v>29.421917808219177</v>
      </c>
      <c r="J310" s="30">
        <v>1</v>
      </c>
      <c r="K310" s="30">
        <v>1</v>
      </c>
      <c r="L310" s="30">
        <v>11.342000000000001</v>
      </c>
      <c r="M310" s="30">
        <f t="shared" si="14"/>
        <v>63.480867571856813</v>
      </c>
      <c r="N310" s="30">
        <v>1</v>
      </c>
      <c r="O310" s="30">
        <v>11.19</v>
      </c>
      <c r="P310" s="30">
        <f t="shared" si="12"/>
        <v>64.343163538873995</v>
      </c>
      <c r="Q310" s="30"/>
      <c r="R310" s="30"/>
      <c r="S310" s="30" t="str">
        <f t="shared" si="13"/>
        <v/>
      </c>
    </row>
    <row r="311" spans="1:19" x14ac:dyDescent="0.45">
      <c r="A311" s="30" t="s">
        <v>93</v>
      </c>
      <c r="B311" s="30">
        <v>2023</v>
      </c>
      <c r="C311" s="124">
        <v>45038</v>
      </c>
      <c r="D311" s="30" t="s">
        <v>72</v>
      </c>
      <c r="E311" s="30" t="s">
        <v>202</v>
      </c>
      <c r="F311" s="30">
        <v>4</v>
      </c>
      <c r="G311" s="30" t="s">
        <v>133</v>
      </c>
      <c r="H311" s="30" t="s">
        <v>25</v>
      </c>
      <c r="I311" s="30">
        <f>(C311-VLOOKUP(G311,Riders!$A$2:$C$213,2,FALSE))/365</f>
        <v>30.243835616438357</v>
      </c>
      <c r="J311" s="30">
        <v>8</v>
      </c>
      <c r="K311" s="30">
        <v>2</v>
      </c>
      <c r="L311" s="30">
        <v>11.385</v>
      </c>
      <c r="M311" s="30">
        <f t="shared" si="14"/>
        <v>63.241106719367593</v>
      </c>
      <c r="N311" s="30">
        <v>2</v>
      </c>
      <c r="O311" s="30">
        <v>11.232999999999999</v>
      </c>
      <c r="P311" s="30">
        <f t="shared" si="12"/>
        <v>64.096857473515541</v>
      </c>
      <c r="Q311" s="30"/>
      <c r="R311" s="30"/>
      <c r="S311" s="30" t="str">
        <f t="shared" si="13"/>
        <v/>
      </c>
    </row>
    <row r="312" spans="1:19" x14ac:dyDescent="0.45">
      <c r="A312" s="30" t="s">
        <v>93</v>
      </c>
      <c r="B312" s="30">
        <v>2023</v>
      </c>
      <c r="C312" s="124">
        <v>45038</v>
      </c>
      <c r="D312" s="30" t="s">
        <v>72</v>
      </c>
      <c r="E312" s="30" t="s">
        <v>203</v>
      </c>
      <c r="F312" s="30">
        <v>1</v>
      </c>
      <c r="G312" s="30" t="s">
        <v>33</v>
      </c>
      <c r="H312" s="30" t="s">
        <v>27</v>
      </c>
      <c r="I312" s="30">
        <f>(C312-VLOOKUP(G312,Riders!$A$2:$C$213,2,FALSE))/365</f>
        <v>29.421917808219177</v>
      </c>
      <c r="J312" s="30">
        <v>1</v>
      </c>
      <c r="K312" s="30">
        <v>1</v>
      </c>
      <c r="L312" s="30">
        <v>11.42</v>
      </c>
      <c r="M312" s="30">
        <f t="shared" si="14"/>
        <v>63.047285464098074</v>
      </c>
      <c r="N312" s="30">
        <v>1</v>
      </c>
      <c r="O312" s="30">
        <v>11.208</v>
      </c>
      <c r="P312" s="30">
        <f t="shared" ref="P312:P375" si="15">IF(OR(O312="",O312="REL"),"",3.6*200/O312)</f>
        <v>64.239828693790145</v>
      </c>
      <c r="Q312" s="30"/>
      <c r="R312" s="30"/>
      <c r="S312" s="30" t="str">
        <f t="shared" si="13"/>
        <v/>
      </c>
    </row>
    <row r="313" spans="1:19" x14ac:dyDescent="0.45">
      <c r="A313" s="30" t="s">
        <v>93</v>
      </c>
      <c r="B313" s="30">
        <v>2023</v>
      </c>
      <c r="C313" s="124">
        <v>45038</v>
      </c>
      <c r="D313" s="30" t="s">
        <v>72</v>
      </c>
      <c r="E313" s="30" t="s">
        <v>203</v>
      </c>
      <c r="F313" s="30">
        <v>1</v>
      </c>
      <c r="G313" s="30" t="s">
        <v>50</v>
      </c>
      <c r="H313" s="30" t="s">
        <v>51</v>
      </c>
      <c r="I313" s="30">
        <f>(C313-VLOOKUP(G313,Riders!$A$2:$C$213,2,FALSE))/365</f>
        <v>26.545205479452054</v>
      </c>
      <c r="J313" s="30">
        <v>4</v>
      </c>
      <c r="K313" s="30">
        <v>2</v>
      </c>
      <c r="L313" s="30">
        <v>11.429</v>
      </c>
      <c r="M313" s="30">
        <f t="shared" si="14"/>
        <v>62.997637588590429</v>
      </c>
      <c r="N313" s="30">
        <v>2</v>
      </c>
      <c r="O313" s="30">
        <v>11.554</v>
      </c>
      <c r="P313" s="30">
        <f t="shared" si="15"/>
        <v>62.316081010905314</v>
      </c>
      <c r="Q313" s="30"/>
      <c r="R313" s="30"/>
      <c r="S313" s="30" t="str">
        <f t="shared" si="13"/>
        <v/>
      </c>
    </row>
    <row r="314" spans="1:19" x14ac:dyDescent="0.45">
      <c r="A314" s="30" t="s">
        <v>93</v>
      </c>
      <c r="B314" s="30">
        <v>2023</v>
      </c>
      <c r="C314" s="124">
        <v>45038</v>
      </c>
      <c r="D314" s="30" t="s">
        <v>72</v>
      </c>
      <c r="E314" s="30" t="s">
        <v>203</v>
      </c>
      <c r="F314" s="30">
        <v>2</v>
      </c>
      <c r="G314" s="30" t="s">
        <v>20</v>
      </c>
      <c r="H314" s="30" t="s">
        <v>21</v>
      </c>
      <c r="I314" s="30">
        <f>(C314-VLOOKUP(G314,Riders!$A$2:$C$213,2,FALSE))/365</f>
        <v>27.712328767123289</v>
      </c>
      <c r="J314" s="30">
        <v>2</v>
      </c>
      <c r="K314" s="30">
        <v>1</v>
      </c>
      <c r="L314" s="30">
        <v>11.178000000000001</v>
      </c>
      <c r="M314" s="30">
        <f t="shared" si="14"/>
        <v>64.412238325281805</v>
      </c>
      <c r="N314" s="30">
        <v>1</v>
      </c>
      <c r="O314" s="30">
        <v>11.359</v>
      </c>
      <c r="P314" s="30">
        <f t="shared" si="15"/>
        <v>63.385861431464036</v>
      </c>
      <c r="Q314" s="30"/>
      <c r="R314" s="30"/>
      <c r="S314" s="30" t="str">
        <f t="shared" si="13"/>
        <v/>
      </c>
    </row>
    <row r="315" spans="1:19" x14ac:dyDescent="0.45">
      <c r="A315" s="30" t="s">
        <v>93</v>
      </c>
      <c r="B315" s="30">
        <v>2023</v>
      </c>
      <c r="C315" s="124">
        <v>45038</v>
      </c>
      <c r="D315" s="30" t="s">
        <v>72</v>
      </c>
      <c r="E315" s="30" t="s">
        <v>203</v>
      </c>
      <c r="F315" s="30">
        <v>2</v>
      </c>
      <c r="G315" s="30" t="s">
        <v>43</v>
      </c>
      <c r="H315" s="30" t="s">
        <v>44</v>
      </c>
      <c r="I315" s="30">
        <f>(C315-VLOOKUP(G315,Riders!$A$2:$C$213,2,FALSE))/365</f>
        <v>30.424657534246574</v>
      </c>
      <c r="J315" s="30">
        <v>3</v>
      </c>
      <c r="K315" s="30">
        <v>2</v>
      </c>
      <c r="L315" s="30">
        <v>11.185</v>
      </c>
      <c r="M315" s="30">
        <f t="shared" si="14"/>
        <v>64.371926687527932</v>
      </c>
      <c r="N315" s="30">
        <v>2</v>
      </c>
      <c r="O315" s="30">
        <v>12.106</v>
      </c>
      <c r="P315" s="30">
        <f t="shared" si="15"/>
        <v>59.474640674045929</v>
      </c>
      <c r="Q315" s="30"/>
      <c r="R315" s="30"/>
      <c r="S315" s="30" t="str">
        <f t="shared" si="13"/>
        <v/>
      </c>
    </row>
    <row r="316" spans="1:19" x14ac:dyDescent="0.45">
      <c r="A316" s="30" t="s">
        <v>93</v>
      </c>
      <c r="B316" s="30">
        <v>2023</v>
      </c>
      <c r="C316" s="124">
        <v>45038</v>
      </c>
      <c r="D316" s="30" t="s">
        <v>72</v>
      </c>
      <c r="E316" s="30" t="s">
        <v>204</v>
      </c>
      <c r="F316" s="30" t="s">
        <v>205</v>
      </c>
      <c r="G316" s="30" t="s">
        <v>33</v>
      </c>
      <c r="H316" s="30" t="s">
        <v>27</v>
      </c>
      <c r="I316" s="30">
        <f>(C316-VLOOKUP(G316,Riders!$A$2:$C$213,2,FALSE))/365</f>
        <v>29.421917808219177</v>
      </c>
      <c r="J316" s="30">
        <v>1</v>
      </c>
      <c r="K316" s="30">
        <v>1</v>
      </c>
      <c r="L316" s="30">
        <v>11.36</v>
      </c>
      <c r="M316" s="30">
        <f t="shared" si="14"/>
        <v>63.380281690140848</v>
      </c>
      <c r="N316" s="30">
        <v>2</v>
      </c>
      <c r="O316" s="30">
        <v>11.399000000000001</v>
      </c>
      <c r="P316" s="30">
        <f t="shared" si="15"/>
        <v>63.163435389069214</v>
      </c>
      <c r="Q316" s="30">
        <v>1</v>
      </c>
      <c r="R316" s="30">
        <v>11.452999999999999</v>
      </c>
      <c r="S316" s="30">
        <f t="shared" si="13"/>
        <v>62.865624727145729</v>
      </c>
    </row>
    <row r="317" spans="1:19" x14ac:dyDescent="0.45">
      <c r="A317" s="30" t="s">
        <v>93</v>
      </c>
      <c r="B317" s="30">
        <v>2023</v>
      </c>
      <c r="C317" s="124">
        <v>45038</v>
      </c>
      <c r="D317" s="30" t="s">
        <v>72</v>
      </c>
      <c r="E317" s="30" t="s">
        <v>204</v>
      </c>
      <c r="F317" s="30" t="s">
        <v>205</v>
      </c>
      <c r="G317" s="30" t="s">
        <v>20</v>
      </c>
      <c r="H317" s="30" t="s">
        <v>21</v>
      </c>
      <c r="I317" s="30">
        <f>(C317-VLOOKUP(G317,Riders!$A$2:$C$213,2,FALSE))/365</f>
        <v>27.712328767123289</v>
      </c>
      <c r="J317" s="30">
        <v>2</v>
      </c>
      <c r="K317" s="30">
        <v>2</v>
      </c>
      <c r="L317" s="30">
        <v>11.383999999999999</v>
      </c>
      <c r="M317" s="30">
        <f t="shared" si="14"/>
        <v>63.246661981728749</v>
      </c>
      <c r="N317" s="30">
        <v>1</v>
      </c>
      <c r="O317" s="30">
        <v>11.384</v>
      </c>
      <c r="P317" s="30">
        <f t="shared" si="15"/>
        <v>63.246661981728742</v>
      </c>
      <c r="Q317" s="30">
        <v>2</v>
      </c>
      <c r="R317" s="30">
        <v>11.536999999999999</v>
      </c>
      <c r="S317" s="30">
        <f t="shared" si="13"/>
        <v>62.407905001300172</v>
      </c>
    </row>
    <row r="318" spans="1:19" x14ac:dyDescent="0.45">
      <c r="A318" s="30" t="s">
        <v>93</v>
      </c>
      <c r="B318" s="30">
        <v>2023</v>
      </c>
      <c r="C318" s="124">
        <v>45038</v>
      </c>
      <c r="D318" s="30" t="s">
        <v>72</v>
      </c>
      <c r="E318" s="30" t="s">
        <v>204</v>
      </c>
      <c r="F318" s="30" t="s">
        <v>206</v>
      </c>
      <c r="G318" s="30" t="s">
        <v>43</v>
      </c>
      <c r="H318" s="30" t="s">
        <v>44</v>
      </c>
      <c r="I318" s="30">
        <f>(C318-VLOOKUP(G318,Riders!$A$2:$C$213,2,FALSE))/365</f>
        <v>30.424657534246574</v>
      </c>
      <c r="J318" s="30">
        <v>3</v>
      </c>
      <c r="K318" s="30">
        <v>1</v>
      </c>
      <c r="L318" s="30">
        <v>11.294</v>
      </c>
      <c r="M318" s="30">
        <f t="shared" si="14"/>
        <v>63.75066406941739</v>
      </c>
      <c r="N318" s="30">
        <v>1</v>
      </c>
      <c r="O318" s="30">
        <v>11.041</v>
      </c>
      <c r="P318" s="30">
        <f t="shared" si="15"/>
        <v>65.21148446698669</v>
      </c>
      <c r="Q318" s="30"/>
      <c r="R318" s="30"/>
      <c r="S318" s="30" t="str">
        <f t="shared" si="13"/>
        <v/>
      </c>
    </row>
    <row r="319" spans="1:19" x14ac:dyDescent="0.45">
      <c r="A319" s="30" t="s">
        <v>93</v>
      </c>
      <c r="B319" s="30">
        <v>2023</v>
      </c>
      <c r="C319" s="124">
        <v>45038</v>
      </c>
      <c r="D319" s="30" t="s">
        <v>72</v>
      </c>
      <c r="E319" s="30" t="s">
        <v>204</v>
      </c>
      <c r="F319" s="30" t="s">
        <v>206</v>
      </c>
      <c r="G319" s="30" t="s">
        <v>50</v>
      </c>
      <c r="H319" s="30" t="s">
        <v>51</v>
      </c>
      <c r="I319" s="30">
        <f>(C319-VLOOKUP(G319,Riders!$A$2:$C$213,2,FALSE))/365</f>
        <v>26.545205479452054</v>
      </c>
      <c r="J319" s="30">
        <v>4</v>
      </c>
      <c r="K319" s="30">
        <v>2</v>
      </c>
      <c r="L319" s="30">
        <v>11.312000000000001</v>
      </c>
      <c r="M319" s="30">
        <f t="shared" si="14"/>
        <v>63.64922206506364</v>
      </c>
      <c r="N319" s="30">
        <v>2</v>
      </c>
      <c r="O319" s="30">
        <v>12.416</v>
      </c>
      <c r="P319" s="30">
        <f t="shared" si="15"/>
        <v>57.989690721649481</v>
      </c>
      <c r="Q319" s="30"/>
      <c r="R319" s="30"/>
      <c r="S319" s="30" t="str">
        <f t="shared" si="13"/>
        <v/>
      </c>
    </row>
    <row r="320" spans="1:19" x14ac:dyDescent="0.45">
      <c r="A320" s="30" t="s">
        <v>844</v>
      </c>
      <c r="B320" s="30">
        <v>2023</v>
      </c>
      <c r="C320" s="124">
        <v>45001</v>
      </c>
      <c r="D320" s="30" t="s">
        <v>72</v>
      </c>
      <c r="E320" s="30" t="s">
        <v>200</v>
      </c>
      <c r="F320" s="30">
        <v>1</v>
      </c>
      <c r="G320" s="30" t="s">
        <v>39</v>
      </c>
      <c r="H320" s="30" t="s">
        <v>40</v>
      </c>
      <c r="I320" s="30">
        <f>(C320-VLOOKUP(G320,Riders!$A$2:$C$213,2,FALSE))/365</f>
        <v>28.597260273972601</v>
      </c>
      <c r="J320" s="30">
        <v>6</v>
      </c>
      <c r="K320" s="30">
        <v>1</v>
      </c>
      <c r="L320" s="30">
        <v>11.752000000000001</v>
      </c>
      <c r="M320" s="30">
        <f t="shared" si="14"/>
        <v>61.266167460857723</v>
      </c>
      <c r="N320" s="30"/>
      <c r="O320" s="30"/>
      <c r="P320" s="30" t="str">
        <f t="shared" si="15"/>
        <v/>
      </c>
      <c r="Q320" s="30"/>
      <c r="R320" s="30"/>
      <c r="S320" s="30" t="str">
        <f t="shared" si="13"/>
        <v/>
      </c>
    </row>
    <row r="321" spans="1:19" x14ac:dyDescent="0.45">
      <c r="A321" s="30" t="s">
        <v>844</v>
      </c>
      <c r="B321" s="30">
        <v>2023</v>
      </c>
      <c r="C321" s="124">
        <v>45001</v>
      </c>
      <c r="D321" s="30" t="s">
        <v>72</v>
      </c>
      <c r="E321" s="30" t="s">
        <v>200</v>
      </c>
      <c r="F321" s="30">
        <v>1</v>
      </c>
      <c r="G321" s="30" t="s">
        <v>889</v>
      </c>
      <c r="H321" s="30" t="s">
        <v>156</v>
      </c>
      <c r="I321" s="30">
        <f>(C321-VLOOKUP(G321,Riders!$A$2:$C$213,2,FALSE))/365</f>
        <v>20.087671232876712</v>
      </c>
      <c r="J321" s="30">
        <v>28</v>
      </c>
      <c r="K321" s="30">
        <v>2</v>
      </c>
      <c r="L321" s="30">
        <v>12.207000000000001</v>
      </c>
      <c r="M321" s="30">
        <f t="shared" si="14"/>
        <v>58.982550995330541</v>
      </c>
      <c r="N321" s="30"/>
      <c r="O321" s="30"/>
      <c r="P321" s="30" t="str">
        <f t="shared" si="15"/>
        <v/>
      </c>
      <c r="Q321" s="30"/>
      <c r="R321" s="30"/>
      <c r="S321" s="30" t="str">
        <f t="shared" si="13"/>
        <v/>
      </c>
    </row>
    <row r="322" spans="1:19" x14ac:dyDescent="0.45">
      <c r="A322" s="30" t="s">
        <v>844</v>
      </c>
      <c r="B322" s="30">
        <v>2023</v>
      </c>
      <c r="C322" s="124">
        <v>45001</v>
      </c>
      <c r="D322" s="30" t="s">
        <v>72</v>
      </c>
      <c r="E322" s="30" t="s">
        <v>200</v>
      </c>
      <c r="F322" s="30">
        <v>2</v>
      </c>
      <c r="G322" s="30" t="s">
        <v>23</v>
      </c>
      <c r="H322" s="30" t="s">
        <v>15</v>
      </c>
      <c r="I322" s="30">
        <f>(C322-VLOOKUP(G322,Riders!$A$2:$C$213,2,FALSE))/365</f>
        <v>25.509589041095889</v>
      </c>
      <c r="J322" s="30">
        <v>3</v>
      </c>
      <c r="K322" s="30">
        <v>1</v>
      </c>
      <c r="L322" s="30">
        <v>11.44</v>
      </c>
      <c r="M322" s="30">
        <f t="shared" si="14"/>
        <v>62.93706293706294</v>
      </c>
      <c r="N322" s="30"/>
      <c r="O322" s="30"/>
      <c r="P322" s="30" t="str">
        <f t="shared" si="15"/>
        <v/>
      </c>
      <c r="Q322" s="30"/>
      <c r="R322" s="30"/>
      <c r="S322" s="30" t="str">
        <f t="shared" si="13"/>
        <v/>
      </c>
    </row>
    <row r="323" spans="1:19" x14ac:dyDescent="0.45">
      <c r="A323" s="30" t="s">
        <v>844</v>
      </c>
      <c r="B323" s="30">
        <v>2023</v>
      </c>
      <c r="C323" s="124">
        <v>45001</v>
      </c>
      <c r="D323" s="30" t="s">
        <v>72</v>
      </c>
      <c r="E323" s="30" t="s">
        <v>200</v>
      </c>
      <c r="F323" s="30">
        <v>2</v>
      </c>
      <c r="G323" s="30" t="s">
        <v>48</v>
      </c>
      <c r="H323" s="30" t="s">
        <v>49</v>
      </c>
      <c r="I323" s="30" t="e">
        <f>(C323-VLOOKUP(G323,Riders!$A$2:$C$213,2,FALSE))/365</f>
        <v>#N/A</v>
      </c>
      <c r="J323" s="30">
        <v>27</v>
      </c>
      <c r="K323" s="30">
        <v>2</v>
      </c>
      <c r="L323" s="30">
        <v>12.555</v>
      </c>
      <c r="M323" s="30">
        <f t="shared" si="14"/>
        <v>57.347670250896059</v>
      </c>
      <c r="N323" s="30"/>
      <c r="O323" s="30"/>
      <c r="P323" s="30" t="str">
        <f t="shared" si="15"/>
        <v/>
      </c>
      <c r="Q323" s="30"/>
      <c r="R323" s="30"/>
      <c r="S323" s="30" t="str">
        <f t="shared" si="13"/>
        <v/>
      </c>
    </row>
    <row r="324" spans="1:19" x14ac:dyDescent="0.45">
      <c r="A324" s="30" t="s">
        <v>844</v>
      </c>
      <c r="B324" s="30">
        <v>2023</v>
      </c>
      <c r="C324" s="124">
        <v>45001</v>
      </c>
      <c r="D324" s="30" t="s">
        <v>72</v>
      </c>
      <c r="E324" s="30" t="s">
        <v>200</v>
      </c>
      <c r="F324" s="30">
        <v>3</v>
      </c>
      <c r="G324" s="30" t="s">
        <v>18</v>
      </c>
      <c r="H324" s="30" t="s">
        <v>19</v>
      </c>
      <c r="I324" s="30">
        <f>(C324-VLOOKUP(G324,Riders!$A$2:$C$213,2,FALSE))/365</f>
        <v>24.813698630136987</v>
      </c>
      <c r="J324" s="30">
        <v>7</v>
      </c>
      <c r="K324" s="30">
        <v>1</v>
      </c>
      <c r="L324" s="30">
        <v>11.678000000000001</v>
      </c>
      <c r="M324" s="30">
        <f t="shared" si="14"/>
        <v>61.654392875492377</v>
      </c>
      <c r="N324" s="30"/>
      <c r="O324" s="30"/>
      <c r="P324" s="30" t="str">
        <f t="shared" si="15"/>
        <v/>
      </c>
      <c r="Q324" s="30"/>
      <c r="R324" s="30"/>
      <c r="S324" s="30" t="str">
        <f t="shared" si="13"/>
        <v/>
      </c>
    </row>
    <row r="325" spans="1:19" x14ac:dyDescent="0.45">
      <c r="A325" s="30" t="s">
        <v>844</v>
      </c>
      <c r="B325" s="30">
        <v>2023</v>
      </c>
      <c r="C325" s="124">
        <v>45001</v>
      </c>
      <c r="D325" s="30" t="s">
        <v>72</v>
      </c>
      <c r="E325" s="30" t="s">
        <v>200</v>
      </c>
      <c r="F325" s="30">
        <v>3</v>
      </c>
      <c r="G325" s="30" t="s">
        <v>66</v>
      </c>
      <c r="H325" s="30" t="s">
        <v>67</v>
      </c>
      <c r="I325" s="30">
        <f>(C325-VLOOKUP(G325,Riders!$A$2:$C$213,2,FALSE))/365</f>
        <v>20.378082191780823</v>
      </c>
      <c r="J325" s="30">
        <v>26</v>
      </c>
      <c r="K325" s="30">
        <v>2</v>
      </c>
      <c r="L325" s="30">
        <v>12.112</v>
      </c>
      <c r="M325" s="30">
        <f t="shared" si="14"/>
        <v>59.445178335535005</v>
      </c>
      <c r="N325" s="30"/>
      <c r="O325" s="30"/>
      <c r="P325" s="30" t="str">
        <f t="shared" si="15"/>
        <v/>
      </c>
      <c r="Q325" s="30"/>
      <c r="R325" s="30"/>
      <c r="S325" s="30" t="str">
        <f t="shared" si="13"/>
        <v/>
      </c>
    </row>
    <row r="326" spans="1:19" x14ac:dyDescent="0.45">
      <c r="A326" s="30" t="s">
        <v>844</v>
      </c>
      <c r="B326" s="30">
        <v>2023</v>
      </c>
      <c r="C326" s="124">
        <v>45001</v>
      </c>
      <c r="D326" s="30" t="s">
        <v>72</v>
      </c>
      <c r="E326" s="30" t="s">
        <v>200</v>
      </c>
      <c r="F326" s="30">
        <v>4</v>
      </c>
      <c r="G326" s="30" t="s">
        <v>37</v>
      </c>
      <c r="H326" s="30" t="s">
        <v>38</v>
      </c>
      <c r="I326" s="30">
        <f>(C326-VLOOKUP(G326,Riders!$A$2:$C$213,2,FALSE))/365</f>
        <v>17.934246575342467</v>
      </c>
      <c r="J326" s="30">
        <v>9</v>
      </c>
      <c r="K326" s="30">
        <v>1</v>
      </c>
      <c r="L326" s="30">
        <v>11.381</v>
      </c>
      <c r="M326" s="30">
        <f t="shared" si="14"/>
        <v>63.263333626219136</v>
      </c>
      <c r="N326" s="30"/>
      <c r="O326" s="30"/>
      <c r="P326" s="30" t="str">
        <f t="shared" si="15"/>
        <v/>
      </c>
      <c r="Q326" s="30"/>
      <c r="R326" s="30"/>
      <c r="S326" s="30" t="str">
        <f t="shared" si="13"/>
        <v/>
      </c>
    </row>
    <row r="327" spans="1:19" x14ac:dyDescent="0.45">
      <c r="A327" s="30" t="s">
        <v>844</v>
      </c>
      <c r="B327" s="30">
        <v>2023</v>
      </c>
      <c r="C327" s="124">
        <v>45001</v>
      </c>
      <c r="D327" s="30" t="s">
        <v>72</v>
      </c>
      <c r="E327" s="30" t="s">
        <v>200</v>
      </c>
      <c r="F327" s="30">
        <v>4</v>
      </c>
      <c r="G327" s="30" t="s">
        <v>54</v>
      </c>
      <c r="H327" s="30" t="s">
        <v>44</v>
      </c>
      <c r="I327" s="30">
        <f>(C327-VLOOKUP(G327,Riders!$A$2:$C$213,2,FALSE))/365</f>
        <v>25.728767123287671</v>
      </c>
      <c r="J327" s="30">
        <v>25</v>
      </c>
      <c r="K327" s="30">
        <v>2</v>
      </c>
      <c r="L327" s="30">
        <v>11.449</v>
      </c>
      <c r="M327" s="30">
        <f t="shared" si="14"/>
        <v>62.88758843567124</v>
      </c>
      <c r="N327" s="30"/>
      <c r="O327" s="30"/>
      <c r="P327" s="30" t="str">
        <f t="shared" si="15"/>
        <v/>
      </c>
      <c r="Q327" s="30"/>
      <c r="R327" s="30"/>
      <c r="S327" s="30" t="str">
        <f t="shared" si="13"/>
        <v/>
      </c>
    </row>
    <row r="328" spans="1:19" x14ac:dyDescent="0.45">
      <c r="A328" s="30" t="s">
        <v>844</v>
      </c>
      <c r="B328" s="30">
        <v>2023</v>
      </c>
      <c r="C328" s="124">
        <v>45001</v>
      </c>
      <c r="D328" s="30" t="s">
        <v>72</v>
      </c>
      <c r="E328" s="30" t="s">
        <v>200</v>
      </c>
      <c r="F328" s="30">
        <v>5</v>
      </c>
      <c r="G328" s="30" t="s">
        <v>28</v>
      </c>
      <c r="H328" s="30" t="s">
        <v>29</v>
      </c>
      <c r="I328" s="30">
        <f>(C328-VLOOKUP(G328,Riders!$A$2:$C$213,2,FALSE))/365</f>
        <v>23.221917808219178</v>
      </c>
      <c r="J328" s="30">
        <v>8</v>
      </c>
      <c r="K328" s="30">
        <v>1</v>
      </c>
      <c r="L328" s="30">
        <v>11.401999999999999</v>
      </c>
      <c r="M328" s="30">
        <f t="shared" si="14"/>
        <v>63.146816348009125</v>
      </c>
      <c r="N328" s="30"/>
      <c r="O328" s="30"/>
      <c r="P328" s="30" t="str">
        <f t="shared" si="15"/>
        <v/>
      </c>
      <c r="Q328" s="30"/>
      <c r="R328" s="30"/>
      <c r="S328" s="30" t="str">
        <f t="shared" ref="S328:S391" si="16">IF(OR(R328="",R328="REL"),"",3.6*200/R328)</f>
        <v/>
      </c>
    </row>
    <row r="329" spans="1:19" x14ac:dyDescent="0.45">
      <c r="A329" s="30" t="s">
        <v>844</v>
      </c>
      <c r="B329" s="30">
        <v>2023</v>
      </c>
      <c r="C329" s="124">
        <v>45001</v>
      </c>
      <c r="D329" s="30" t="s">
        <v>72</v>
      </c>
      <c r="E329" s="30" t="s">
        <v>200</v>
      </c>
      <c r="F329" s="30">
        <v>5</v>
      </c>
      <c r="G329" s="30" t="s">
        <v>46</v>
      </c>
      <c r="H329" s="30" t="s">
        <v>47</v>
      </c>
      <c r="I329" s="30">
        <f>(C329-VLOOKUP(G329,Riders!$A$2:$C$213,2,FALSE))/365</f>
        <v>22.747945205479454</v>
      </c>
      <c r="J329" s="30">
        <v>24</v>
      </c>
      <c r="K329" s="30">
        <v>2</v>
      </c>
      <c r="L329" s="30">
        <v>11.479999999999999</v>
      </c>
      <c r="M329" s="30">
        <f t="shared" si="14"/>
        <v>62.717770034843213</v>
      </c>
      <c r="N329" s="30"/>
      <c r="O329" s="30"/>
      <c r="P329" s="30" t="str">
        <f t="shared" si="15"/>
        <v/>
      </c>
      <c r="Q329" s="30"/>
      <c r="R329" s="30"/>
      <c r="S329" s="30" t="str">
        <f t="shared" si="16"/>
        <v/>
      </c>
    </row>
    <row r="330" spans="1:19" x14ac:dyDescent="0.45">
      <c r="A330" s="30" t="s">
        <v>844</v>
      </c>
      <c r="B330" s="30">
        <v>2023</v>
      </c>
      <c r="C330" s="124">
        <v>45001</v>
      </c>
      <c r="D330" s="30" t="s">
        <v>72</v>
      </c>
      <c r="E330" s="30" t="s">
        <v>200</v>
      </c>
      <c r="F330" s="30">
        <v>6</v>
      </c>
      <c r="G330" s="30" t="s">
        <v>20</v>
      </c>
      <c r="H330" s="30" t="s">
        <v>21</v>
      </c>
      <c r="I330" s="30">
        <f>(C330-VLOOKUP(G330,Riders!$A$2:$C$213,2,FALSE))/365</f>
        <v>27.610958904109587</v>
      </c>
      <c r="J330" s="30">
        <v>10</v>
      </c>
      <c r="K330" s="30">
        <v>1</v>
      </c>
      <c r="L330" s="30">
        <v>11.71</v>
      </c>
      <c r="M330" s="30">
        <f t="shared" si="14"/>
        <v>61.485909479077705</v>
      </c>
      <c r="N330" s="30"/>
      <c r="O330" s="30"/>
      <c r="P330" s="30" t="str">
        <f t="shared" si="15"/>
        <v/>
      </c>
      <c r="Q330" s="30"/>
      <c r="R330" s="30"/>
      <c r="S330" s="30" t="str">
        <f t="shared" si="16"/>
        <v/>
      </c>
    </row>
    <row r="331" spans="1:19" x14ac:dyDescent="0.45">
      <c r="A331" s="30" t="s">
        <v>844</v>
      </c>
      <c r="B331" s="30">
        <v>2023</v>
      </c>
      <c r="C331" s="124">
        <v>45001</v>
      </c>
      <c r="D331" s="30" t="s">
        <v>72</v>
      </c>
      <c r="E331" s="30" t="s">
        <v>200</v>
      </c>
      <c r="F331" s="30">
        <v>6</v>
      </c>
      <c r="G331" s="30" t="s">
        <v>95</v>
      </c>
      <c r="H331" s="30" t="s">
        <v>19</v>
      </c>
      <c r="I331" s="30">
        <f>(C331-VLOOKUP(G331,Riders!$A$2:$C$213,2,FALSE))/365</f>
        <v>23.528767123287672</v>
      </c>
      <c r="J331" s="30">
        <v>23</v>
      </c>
      <c r="K331" s="30">
        <v>2</v>
      </c>
      <c r="L331" s="30">
        <v>11.726000000000001</v>
      </c>
      <c r="M331" s="30">
        <f t="shared" si="14"/>
        <v>61.402012621524811</v>
      </c>
      <c r="N331" s="30"/>
      <c r="O331" s="30"/>
      <c r="P331" s="30" t="str">
        <f t="shared" si="15"/>
        <v/>
      </c>
      <c r="Q331" s="30"/>
      <c r="R331" s="30"/>
      <c r="S331" s="30" t="str">
        <f t="shared" si="16"/>
        <v/>
      </c>
    </row>
    <row r="332" spans="1:19" x14ac:dyDescent="0.45">
      <c r="A332" s="30" t="s">
        <v>844</v>
      </c>
      <c r="B332" s="30">
        <v>2023</v>
      </c>
      <c r="C332" s="124">
        <v>45001</v>
      </c>
      <c r="D332" s="30" t="s">
        <v>72</v>
      </c>
      <c r="E332" s="30" t="s">
        <v>200</v>
      </c>
      <c r="F332" s="30">
        <v>7</v>
      </c>
      <c r="G332" s="30" t="s">
        <v>42</v>
      </c>
      <c r="H332" s="30" t="s">
        <v>97</v>
      </c>
      <c r="I332" s="30">
        <f>(C332-VLOOKUP(G332,Riders!$A$2:$C$213,2,FALSE))/365</f>
        <v>24.287671232876711</v>
      </c>
      <c r="J332" s="30">
        <v>11</v>
      </c>
      <c r="K332" s="30">
        <v>1</v>
      </c>
      <c r="L332" s="30">
        <v>11.981999999999999</v>
      </c>
      <c r="M332" s="30">
        <f t="shared" si="14"/>
        <v>60.090135202804213</v>
      </c>
      <c r="N332" s="30"/>
      <c r="O332" s="30"/>
      <c r="P332" s="30" t="str">
        <f t="shared" si="15"/>
        <v/>
      </c>
      <c r="Q332" s="30"/>
      <c r="R332" s="30"/>
      <c r="S332" s="30" t="str">
        <f t="shared" si="16"/>
        <v/>
      </c>
    </row>
    <row r="333" spans="1:19" x14ac:dyDescent="0.45">
      <c r="A333" s="30" t="s">
        <v>844</v>
      </c>
      <c r="B333" s="30">
        <v>2023</v>
      </c>
      <c r="C333" s="124">
        <v>45001</v>
      </c>
      <c r="D333" s="30" t="s">
        <v>72</v>
      </c>
      <c r="E333" s="30" t="s">
        <v>200</v>
      </c>
      <c r="F333" s="30">
        <v>7</v>
      </c>
      <c r="G333" s="30" t="s">
        <v>107</v>
      </c>
      <c r="H333" s="30" t="s">
        <v>59</v>
      </c>
      <c r="I333" s="30">
        <f>(C333-VLOOKUP(G333,Riders!$A$2:$C$213,2,FALSE))/365</f>
        <v>19.523287671232875</v>
      </c>
      <c r="J333" s="30">
        <v>22</v>
      </c>
      <c r="K333" s="30">
        <v>2</v>
      </c>
      <c r="L333" s="30">
        <v>12.067</v>
      </c>
      <c r="M333" s="30">
        <f t="shared" si="14"/>
        <v>59.666860031490842</v>
      </c>
      <c r="N333" s="30"/>
      <c r="O333" s="30"/>
      <c r="P333" s="30" t="str">
        <f t="shared" si="15"/>
        <v/>
      </c>
      <c r="Q333" s="30"/>
      <c r="R333" s="30"/>
      <c r="S333" s="30" t="str">
        <f t="shared" si="16"/>
        <v/>
      </c>
    </row>
    <row r="334" spans="1:19" x14ac:dyDescent="0.45">
      <c r="A334" s="30" t="s">
        <v>844</v>
      </c>
      <c r="B334" s="30">
        <v>2023</v>
      </c>
      <c r="C334" s="124">
        <v>45001</v>
      </c>
      <c r="D334" s="30" t="s">
        <v>72</v>
      </c>
      <c r="E334" s="30" t="s">
        <v>200</v>
      </c>
      <c r="F334" s="30">
        <v>8</v>
      </c>
      <c r="G334" s="30" t="s">
        <v>57</v>
      </c>
      <c r="H334" s="30" t="s">
        <v>47</v>
      </c>
      <c r="I334" s="30">
        <f>(C334-VLOOKUP(G334,Riders!$A$2:$C$213,2,FALSE))/365</f>
        <v>23.12876712328767</v>
      </c>
      <c r="J334" s="30">
        <v>16</v>
      </c>
      <c r="K334" s="30">
        <v>1</v>
      </c>
      <c r="L334" s="30">
        <v>11.439</v>
      </c>
      <c r="M334" s="30">
        <f t="shared" si="14"/>
        <v>62.942564909520065</v>
      </c>
      <c r="N334" s="30"/>
      <c r="O334" s="30"/>
      <c r="P334" s="30" t="str">
        <f t="shared" si="15"/>
        <v/>
      </c>
      <c r="Q334" s="30"/>
      <c r="R334" s="30"/>
      <c r="S334" s="30" t="str">
        <f t="shared" si="16"/>
        <v/>
      </c>
    </row>
    <row r="335" spans="1:19" x14ac:dyDescent="0.45">
      <c r="A335" s="30" t="s">
        <v>844</v>
      </c>
      <c r="B335" s="30">
        <v>2023</v>
      </c>
      <c r="C335" s="124">
        <v>45001</v>
      </c>
      <c r="D335" s="30" t="s">
        <v>72</v>
      </c>
      <c r="E335" s="30" t="s">
        <v>200</v>
      </c>
      <c r="F335" s="30">
        <v>8</v>
      </c>
      <c r="G335" s="30" t="s">
        <v>98</v>
      </c>
      <c r="H335" s="30" t="s">
        <v>67</v>
      </c>
      <c r="I335" s="30">
        <f>(C335-VLOOKUP(G335,Riders!$A$2:$C$213,2,FALSE))/365</f>
        <v>31.627397260273973</v>
      </c>
      <c r="J335" s="30">
        <v>17</v>
      </c>
      <c r="K335" s="30">
        <v>2</v>
      </c>
      <c r="L335" s="30">
        <v>11.609</v>
      </c>
      <c r="M335" s="30">
        <f t="shared" si="14"/>
        <v>62.020845895425964</v>
      </c>
      <c r="N335" s="30"/>
      <c r="O335" s="30"/>
      <c r="P335" s="30" t="str">
        <f t="shared" si="15"/>
        <v/>
      </c>
      <c r="Q335" s="30"/>
      <c r="R335" s="30"/>
      <c r="S335" s="30" t="str">
        <f t="shared" si="16"/>
        <v/>
      </c>
    </row>
    <row r="336" spans="1:19" x14ac:dyDescent="0.45">
      <c r="A336" s="30" t="s">
        <v>844</v>
      </c>
      <c r="B336" s="30">
        <v>2023</v>
      </c>
      <c r="C336" s="124">
        <v>45001</v>
      </c>
      <c r="D336" s="30" t="s">
        <v>72</v>
      </c>
      <c r="E336" s="30" t="s">
        <v>200</v>
      </c>
      <c r="F336" s="30">
        <v>9</v>
      </c>
      <c r="G336" s="30" t="s">
        <v>43</v>
      </c>
      <c r="H336" s="30" t="s">
        <v>44</v>
      </c>
      <c r="I336" s="30">
        <f>(C336-VLOOKUP(G336,Riders!$A$2:$C$213,2,FALSE))/365</f>
        <v>30.323287671232876</v>
      </c>
      <c r="J336" s="30">
        <v>15</v>
      </c>
      <c r="K336" s="30">
        <v>1</v>
      </c>
      <c r="L336" s="30">
        <v>11.472</v>
      </c>
      <c r="M336" s="30">
        <f t="shared" si="14"/>
        <v>62.761506276150634</v>
      </c>
      <c r="N336" s="30"/>
      <c r="O336" s="30"/>
      <c r="P336" s="30" t="str">
        <f t="shared" si="15"/>
        <v/>
      </c>
      <c r="Q336" s="30"/>
      <c r="R336" s="30"/>
      <c r="S336" s="30" t="str">
        <f t="shared" si="16"/>
        <v/>
      </c>
    </row>
    <row r="337" spans="1:19" x14ac:dyDescent="0.45">
      <c r="A337" s="30" t="s">
        <v>844</v>
      </c>
      <c r="B337" s="30">
        <v>2023</v>
      </c>
      <c r="C337" s="124">
        <v>45001</v>
      </c>
      <c r="D337" s="30" t="s">
        <v>72</v>
      </c>
      <c r="E337" s="30" t="s">
        <v>200</v>
      </c>
      <c r="F337" s="30">
        <v>9</v>
      </c>
      <c r="G337" s="30" t="s">
        <v>80</v>
      </c>
      <c r="H337" s="30" t="s">
        <v>17</v>
      </c>
      <c r="I337" s="30">
        <f>(C337-VLOOKUP(G337,Riders!$A$2:$C$213,2,FALSE))/365</f>
        <v>21.101369863013698</v>
      </c>
      <c r="J337" s="30">
        <v>18</v>
      </c>
      <c r="K337" s="30">
        <v>2</v>
      </c>
      <c r="L337" s="30">
        <v>11.49</v>
      </c>
      <c r="M337" s="30">
        <f t="shared" si="14"/>
        <v>62.663185378590079</v>
      </c>
      <c r="N337" s="30"/>
      <c r="O337" s="30"/>
      <c r="P337" s="30" t="str">
        <f t="shared" si="15"/>
        <v/>
      </c>
      <c r="Q337" s="30"/>
      <c r="R337" s="30"/>
      <c r="S337" s="30" t="str">
        <f t="shared" si="16"/>
        <v/>
      </c>
    </row>
    <row r="338" spans="1:19" x14ac:dyDescent="0.45">
      <c r="A338" s="30" t="s">
        <v>844</v>
      </c>
      <c r="B338" s="30">
        <v>2023</v>
      </c>
      <c r="C338" s="124">
        <v>45001</v>
      </c>
      <c r="D338" s="30" t="s">
        <v>72</v>
      </c>
      <c r="E338" s="30" t="s">
        <v>200</v>
      </c>
      <c r="F338" s="30">
        <v>10</v>
      </c>
      <c r="G338" s="30" t="s">
        <v>382</v>
      </c>
      <c r="H338" s="30" t="s">
        <v>15</v>
      </c>
      <c r="I338" s="30">
        <f>(C338-VLOOKUP(G338,Riders!$A$2:$C$213,2,FALSE))/365</f>
        <v>22.046575342465754</v>
      </c>
      <c r="J338" s="30">
        <v>12</v>
      </c>
      <c r="K338" s="30">
        <v>1</v>
      </c>
      <c r="L338" s="30">
        <v>11.435</v>
      </c>
      <c r="M338" s="30">
        <f t="shared" si="14"/>
        <v>62.964582422387402</v>
      </c>
      <c r="N338" s="30"/>
      <c r="O338" s="30"/>
      <c r="P338" s="30" t="str">
        <f t="shared" si="15"/>
        <v/>
      </c>
      <c r="Q338" s="30"/>
      <c r="R338" s="30"/>
      <c r="S338" s="30" t="str">
        <f t="shared" si="16"/>
        <v/>
      </c>
    </row>
    <row r="339" spans="1:19" x14ac:dyDescent="0.45">
      <c r="A339" s="30" t="s">
        <v>844</v>
      </c>
      <c r="B339" s="30">
        <v>2023</v>
      </c>
      <c r="C339" s="124">
        <v>45001</v>
      </c>
      <c r="D339" s="30" t="s">
        <v>72</v>
      </c>
      <c r="E339" s="30" t="s">
        <v>200</v>
      </c>
      <c r="F339" s="30">
        <v>10</v>
      </c>
      <c r="G339" s="30" t="s">
        <v>846</v>
      </c>
      <c r="H339" s="30" t="s">
        <v>120</v>
      </c>
      <c r="I339" s="30">
        <f>(C339-VLOOKUP(G339,Riders!$A$2:$C$213,2,FALSE))/365</f>
        <v>27.032876712328768</v>
      </c>
      <c r="J339" s="30">
        <v>21</v>
      </c>
      <c r="K339" s="30">
        <v>2</v>
      </c>
      <c r="L339" s="30">
        <v>11.584</v>
      </c>
      <c r="M339" s="30">
        <f t="shared" si="14"/>
        <v>62.15469613259669</v>
      </c>
      <c r="N339" s="30"/>
      <c r="O339" s="30"/>
      <c r="P339" s="30" t="str">
        <f t="shared" si="15"/>
        <v/>
      </c>
      <c r="Q339" s="30"/>
      <c r="R339" s="30"/>
      <c r="S339" s="30" t="str">
        <f t="shared" si="16"/>
        <v/>
      </c>
    </row>
    <row r="340" spans="1:19" x14ac:dyDescent="0.45">
      <c r="A340" s="30" t="s">
        <v>844</v>
      </c>
      <c r="B340" s="30">
        <v>2023</v>
      </c>
      <c r="C340" s="124">
        <v>45001</v>
      </c>
      <c r="D340" s="30" t="s">
        <v>72</v>
      </c>
      <c r="E340" s="30" t="s">
        <v>200</v>
      </c>
      <c r="F340" s="30">
        <v>11</v>
      </c>
      <c r="G340" s="30" t="s">
        <v>626</v>
      </c>
      <c r="H340" s="30" t="s">
        <v>38</v>
      </c>
      <c r="I340" s="30">
        <f>(C340-VLOOKUP(G340,Riders!$A$2:$C$213,2,FALSE))/365</f>
        <v>26.663013698630138</v>
      </c>
      <c r="J340" s="30">
        <v>14</v>
      </c>
      <c r="K340" s="30">
        <v>1</v>
      </c>
      <c r="L340" s="30">
        <v>11.49</v>
      </c>
      <c r="M340" s="30">
        <f t="shared" si="14"/>
        <v>62.663185378590079</v>
      </c>
      <c r="N340" s="30"/>
      <c r="O340" s="30"/>
      <c r="P340" s="30" t="str">
        <f t="shared" si="15"/>
        <v/>
      </c>
      <c r="Q340" s="30"/>
      <c r="R340" s="30"/>
      <c r="S340" s="30" t="str">
        <f t="shared" si="16"/>
        <v/>
      </c>
    </row>
    <row r="341" spans="1:19" x14ac:dyDescent="0.45">
      <c r="A341" s="30" t="s">
        <v>844</v>
      </c>
      <c r="B341" s="30">
        <v>2023</v>
      </c>
      <c r="C341" s="124">
        <v>45001</v>
      </c>
      <c r="D341" s="30" t="s">
        <v>72</v>
      </c>
      <c r="E341" s="30" t="s">
        <v>200</v>
      </c>
      <c r="F341" s="30">
        <v>11</v>
      </c>
      <c r="G341" s="30" t="s">
        <v>45</v>
      </c>
      <c r="H341" s="30" t="s">
        <v>40</v>
      </c>
      <c r="I341" s="30">
        <f>(C341-VLOOKUP(G341,Riders!$A$2:$C$213,2,FALSE))/365</f>
        <v>32.063013698630137</v>
      </c>
      <c r="J341" s="30">
        <v>19</v>
      </c>
      <c r="K341" s="30">
        <v>2</v>
      </c>
      <c r="L341" s="30">
        <v>11.555</v>
      </c>
      <c r="M341" s="30">
        <f t="shared" si="14"/>
        <v>62.310688013846821</v>
      </c>
      <c r="N341" s="30"/>
      <c r="O341" s="30"/>
      <c r="P341" s="30" t="str">
        <f t="shared" si="15"/>
        <v/>
      </c>
      <c r="Q341" s="30"/>
      <c r="R341" s="30"/>
      <c r="S341" s="30" t="str">
        <f t="shared" si="16"/>
        <v/>
      </c>
    </row>
    <row r="342" spans="1:19" x14ac:dyDescent="0.45">
      <c r="A342" s="30" t="s">
        <v>844</v>
      </c>
      <c r="B342" s="30">
        <v>2023</v>
      </c>
      <c r="C342" s="124">
        <v>45001</v>
      </c>
      <c r="D342" s="30" t="s">
        <v>72</v>
      </c>
      <c r="E342" s="30" t="s">
        <v>200</v>
      </c>
      <c r="F342" s="30">
        <v>12</v>
      </c>
      <c r="G342" s="30" t="s">
        <v>50</v>
      </c>
      <c r="H342" s="30" t="s">
        <v>51</v>
      </c>
      <c r="I342" s="30">
        <f>(C342-VLOOKUP(G342,Riders!$A$2:$C$213,2,FALSE))/365</f>
        <v>26.443835616438356</v>
      </c>
      <c r="J342" s="30">
        <v>13</v>
      </c>
      <c r="K342" s="30">
        <v>1</v>
      </c>
      <c r="L342" s="30">
        <v>11.504</v>
      </c>
      <c r="M342" s="30">
        <f t="shared" si="14"/>
        <v>62.586926286509041</v>
      </c>
      <c r="N342" s="30"/>
      <c r="O342" s="30"/>
      <c r="P342" s="30" t="str">
        <f t="shared" si="15"/>
        <v/>
      </c>
      <c r="Q342" s="30"/>
      <c r="R342" s="30"/>
      <c r="S342" s="30" t="str">
        <f t="shared" si="16"/>
        <v/>
      </c>
    </row>
    <row r="343" spans="1:19" x14ac:dyDescent="0.45">
      <c r="A343" s="30" t="s">
        <v>844</v>
      </c>
      <c r="B343" s="30">
        <v>2023</v>
      </c>
      <c r="C343" s="124">
        <v>45001</v>
      </c>
      <c r="D343" s="30" t="s">
        <v>72</v>
      </c>
      <c r="E343" s="30" t="s">
        <v>200</v>
      </c>
      <c r="F343" s="30">
        <v>12</v>
      </c>
      <c r="G343" s="30" t="s">
        <v>113</v>
      </c>
      <c r="H343" s="30" t="s">
        <v>31</v>
      </c>
      <c r="I343" s="30">
        <f>(C343-VLOOKUP(G343,Riders!$A$2:$C$213,2,FALSE))/365</f>
        <v>19.838356164383562</v>
      </c>
      <c r="J343" s="30">
        <v>20</v>
      </c>
      <c r="K343" s="30">
        <v>2</v>
      </c>
      <c r="L343" s="30">
        <v>11.565999999999999</v>
      </c>
      <c r="M343" s="30">
        <f t="shared" si="14"/>
        <v>62.251426595192811</v>
      </c>
      <c r="N343" s="30"/>
      <c r="O343" s="30"/>
      <c r="P343" s="30" t="str">
        <f t="shared" si="15"/>
        <v/>
      </c>
      <c r="Q343" s="30"/>
      <c r="R343" s="30"/>
      <c r="S343" s="30" t="str">
        <f t="shared" si="16"/>
        <v/>
      </c>
    </row>
    <row r="344" spans="1:19" x14ac:dyDescent="0.45">
      <c r="A344" s="30" t="s">
        <v>844</v>
      </c>
      <c r="B344" s="30">
        <v>2023</v>
      </c>
      <c r="C344" s="124">
        <v>45001</v>
      </c>
      <c r="D344" s="30" t="s">
        <v>72</v>
      </c>
      <c r="E344" s="30" t="s">
        <v>201</v>
      </c>
      <c r="F344" s="30">
        <v>1</v>
      </c>
      <c r="G344" s="30" t="s">
        <v>52</v>
      </c>
      <c r="H344" s="30" t="s">
        <v>53</v>
      </c>
      <c r="I344" s="30">
        <f>(C344-VLOOKUP(G344,Riders!$A$2:$C$213,2,FALSE))/365</f>
        <v>26.016438356164382</v>
      </c>
      <c r="J344" s="30">
        <v>4</v>
      </c>
      <c r="K344" s="30">
        <v>1</v>
      </c>
      <c r="L344" s="30">
        <v>11.61</v>
      </c>
      <c r="M344" s="30">
        <f t="shared" si="14"/>
        <v>62.015503875968996</v>
      </c>
      <c r="N344" s="30"/>
      <c r="O344" s="30"/>
      <c r="P344" s="30" t="str">
        <f t="shared" si="15"/>
        <v/>
      </c>
      <c r="Q344" s="30"/>
      <c r="R344" s="30"/>
      <c r="S344" s="30" t="str">
        <f t="shared" si="16"/>
        <v/>
      </c>
    </row>
    <row r="345" spans="1:19" x14ac:dyDescent="0.45">
      <c r="A345" s="30" t="s">
        <v>844</v>
      </c>
      <c r="B345" s="30">
        <v>2023</v>
      </c>
      <c r="C345" s="124">
        <v>45001</v>
      </c>
      <c r="D345" s="30" t="s">
        <v>72</v>
      </c>
      <c r="E345" s="30" t="s">
        <v>201</v>
      </c>
      <c r="F345" s="30">
        <v>1</v>
      </c>
      <c r="G345" s="30" t="s">
        <v>50</v>
      </c>
      <c r="H345" s="30" t="s">
        <v>51</v>
      </c>
      <c r="I345" s="30">
        <f>(C345-VLOOKUP(G345,Riders!$A$2:$C$213,2,FALSE))/365</f>
        <v>26.443835616438356</v>
      </c>
      <c r="J345" s="30">
        <v>13</v>
      </c>
      <c r="K345" s="30">
        <v>2</v>
      </c>
      <c r="L345" s="30">
        <v>11.661</v>
      </c>
      <c r="M345" s="30">
        <f t="shared" si="14"/>
        <v>61.744275791098538</v>
      </c>
      <c r="N345" s="30"/>
      <c r="O345" s="30"/>
      <c r="P345" s="30" t="str">
        <f t="shared" si="15"/>
        <v/>
      </c>
      <c r="Q345" s="30"/>
      <c r="R345" s="30"/>
      <c r="S345" s="30" t="str">
        <f t="shared" si="16"/>
        <v/>
      </c>
    </row>
    <row r="346" spans="1:19" x14ac:dyDescent="0.45">
      <c r="A346" s="30" t="s">
        <v>844</v>
      </c>
      <c r="B346" s="30">
        <v>2023</v>
      </c>
      <c r="C346" s="124">
        <v>45001</v>
      </c>
      <c r="D346" s="30" t="s">
        <v>72</v>
      </c>
      <c r="E346" s="30" t="s">
        <v>201</v>
      </c>
      <c r="F346" s="30">
        <v>2</v>
      </c>
      <c r="G346" s="30" t="s">
        <v>381</v>
      </c>
      <c r="H346" s="30" t="s">
        <v>25</v>
      </c>
      <c r="I346" s="30">
        <f>(C346-VLOOKUP(G346,Riders!$A$2:$C$213,2,FALSE))/365</f>
        <v>20.243835616438357</v>
      </c>
      <c r="J346" s="30">
        <v>1</v>
      </c>
      <c r="K346" s="30">
        <v>1</v>
      </c>
      <c r="L346" s="30">
        <v>11.449</v>
      </c>
      <c r="M346" s="30">
        <f t="shared" si="14"/>
        <v>62.88758843567124</v>
      </c>
      <c r="N346" s="30"/>
      <c r="O346" s="30"/>
      <c r="P346" s="30" t="str">
        <f t="shared" si="15"/>
        <v/>
      </c>
      <c r="Q346" s="30"/>
      <c r="R346" s="30"/>
      <c r="S346" s="30" t="str">
        <f t="shared" si="16"/>
        <v/>
      </c>
    </row>
    <row r="347" spans="1:19" x14ac:dyDescent="0.45">
      <c r="A347" s="30" t="s">
        <v>844</v>
      </c>
      <c r="B347" s="30">
        <v>2023</v>
      </c>
      <c r="C347" s="124">
        <v>45001</v>
      </c>
      <c r="D347" s="30" t="s">
        <v>72</v>
      </c>
      <c r="E347" s="30" t="s">
        <v>201</v>
      </c>
      <c r="F347" s="30">
        <v>2</v>
      </c>
      <c r="G347" s="30" t="s">
        <v>626</v>
      </c>
      <c r="H347" s="30" t="s">
        <v>38</v>
      </c>
      <c r="I347" s="30">
        <f>(C347-VLOOKUP(G347,Riders!$A$2:$C$213,2,FALSE))/365</f>
        <v>26.663013698630138</v>
      </c>
      <c r="J347" s="30">
        <v>14</v>
      </c>
      <c r="K347" s="30">
        <v>2</v>
      </c>
      <c r="L347" s="30">
        <v>12.683</v>
      </c>
      <c r="M347" s="30">
        <f t="shared" si="14"/>
        <v>56.76890325632737</v>
      </c>
      <c r="N347" s="30"/>
      <c r="O347" s="30"/>
      <c r="P347" s="30" t="str">
        <f t="shared" si="15"/>
        <v/>
      </c>
      <c r="Q347" s="30"/>
      <c r="R347" s="30"/>
      <c r="S347" s="30" t="str">
        <f t="shared" si="16"/>
        <v/>
      </c>
    </row>
    <row r="348" spans="1:19" x14ac:dyDescent="0.45">
      <c r="A348" s="30" t="s">
        <v>844</v>
      </c>
      <c r="B348" s="30">
        <v>2023</v>
      </c>
      <c r="C348" s="124">
        <v>45001</v>
      </c>
      <c r="D348" s="30" t="s">
        <v>72</v>
      </c>
      <c r="E348" s="30" t="s">
        <v>201</v>
      </c>
      <c r="F348" s="30">
        <v>3</v>
      </c>
      <c r="G348" s="30" t="s">
        <v>32</v>
      </c>
      <c r="H348" s="30" t="s">
        <v>17</v>
      </c>
      <c r="I348" s="30">
        <f>(C348-VLOOKUP(G348,Riders!$A$2:$C$213,2,FALSE))/365</f>
        <v>20.641095890410959</v>
      </c>
      <c r="J348" s="30">
        <v>5</v>
      </c>
      <c r="K348" s="30">
        <v>1</v>
      </c>
      <c r="L348" s="30">
        <v>11.472</v>
      </c>
      <c r="M348" s="30">
        <f t="shared" si="14"/>
        <v>62.761506276150634</v>
      </c>
      <c r="N348" s="30"/>
      <c r="O348" s="30"/>
      <c r="P348" s="30" t="str">
        <f t="shared" si="15"/>
        <v/>
      </c>
      <c r="Q348" s="30"/>
      <c r="R348" s="30"/>
      <c r="S348" s="30" t="str">
        <f t="shared" si="16"/>
        <v/>
      </c>
    </row>
    <row r="349" spans="1:19" x14ac:dyDescent="0.45">
      <c r="A349" s="30" t="s">
        <v>844</v>
      </c>
      <c r="B349" s="30">
        <v>2023</v>
      </c>
      <c r="C349" s="124">
        <v>45001</v>
      </c>
      <c r="D349" s="30" t="s">
        <v>72</v>
      </c>
      <c r="E349" s="30" t="s">
        <v>201</v>
      </c>
      <c r="F349" s="30">
        <v>3</v>
      </c>
      <c r="G349" s="30" t="s">
        <v>382</v>
      </c>
      <c r="H349" s="30" t="s">
        <v>15</v>
      </c>
      <c r="I349" s="30">
        <f>(C349-VLOOKUP(G349,Riders!$A$2:$C$213,2,FALSE))/365</f>
        <v>22.046575342465754</v>
      </c>
      <c r="J349" s="30">
        <v>12</v>
      </c>
      <c r="K349" s="30">
        <v>2</v>
      </c>
      <c r="L349" s="30">
        <v>11.504</v>
      </c>
      <c r="M349" s="30">
        <f t="shared" si="14"/>
        <v>62.586926286509041</v>
      </c>
      <c r="N349" s="30"/>
      <c r="O349" s="30"/>
      <c r="P349" s="30" t="str">
        <f t="shared" si="15"/>
        <v/>
      </c>
      <c r="Q349" s="30"/>
      <c r="R349" s="30"/>
      <c r="S349" s="30" t="str">
        <f t="shared" si="16"/>
        <v/>
      </c>
    </row>
    <row r="350" spans="1:19" x14ac:dyDescent="0.45">
      <c r="A350" s="30" t="s">
        <v>844</v>
      </c>
      <c r="B350" s="30">
        <v>2023</v>
      </c>
      <c r="C350" s="124">
        <v>45001</v>
      </c>
      <c r="D350" s="30" t="s">
        <v>72</v>
      </c>
      <c r="E350" s="30" t="s">
        <v>201</v>
      </c>
      <c r="F350" s="30">
        <v>4</v>
      </c>
      <c r="G350" s="30" t="s">
        <v>24</v>
      </c>
      <c r="H350" s="30" t="s">
        <v>25</v>
      </c>
      <c r="I350" s="30">
        <f>(C350-VLOOKUP(G350,Riders!$A$2:$C$213,2,FALSE))/365</f>
        <v>24.545205479452054</v>
      </c>
      <c r="J350" s="30">
        <v>2</v>
      </c>
      <c r="K350" s="30">
        <v>1</v>
      </c>
      <c r="L350" s="30">
        <v>11.457000000000001</v>
      </c>
      <c r="M350" s="30">
        <f t="shared" si="14"/>
        <v>62.843676355066769</v>
      </c>
      <c r="N350" s="30"/>
      <c r="O350" s="30"/>
      <c r="P350" s="30" t="str">
        <f t="shared" si="15"/>
        <v/>
      </c>
      <c r="Q350" s="30"/>
      <c r="R350" s="30"/>
      <c r="S350" s="30" t="str">
        <f t="shared" si="16"/>
        <v/>
      </c>
    </row>
    <row r="351" spans="1:19" x14ac:dyDescent="0.45">
      <c r="A351" s="30" t="s">
        <v>844</v>
      </c>
      <c r="B351" s="30">
        <v>2023</v>
      </c>
      <c r="C351" s="124">
        <v>45001</v>
      </c>
      <c r="D351" s="30" t="s">
        <v>72</v>
      </c>
      <c r="E351" s="30" t="s">
        <v>201</v>
      </c>
      <c r="F351" s="30">
        <v>4</v>
      </c>
      <c r="G351" s="30" t="s">
        <v>43</v>
      </c>
      <c r="H351" s="30" t="s">
        <v>44</v>
      </c>
      <c r="I351" s="30">
        <f>(C351-VLOOKUP(G351,Riders!$A$2:$C$213,2,FALSE))/365</f>
        <v>30.323287671232876</v>
      </c>
      <c r="J351" s="30">
        <v>15</v>
      </c>
      <c r="K351" s="30">
        <v>2</v>
      </c>
      <c r="L351" s="30">
        <v>11.519</v>
      </c>
      <c r="M351" s="30">
        <f t="shared" si="14"/>
        <v>62.505425818213389</v>
      </c>
      <c r="N351" s="30"/>
      <c r="O351" s="30"/>
      <c r="P351" s="30" t="str">
        <f t="shared" si="15"/>
        <v/>
      </c>
      <c r="Q351" s="30"/>
      <c r="R351" s="30"/>
      <c r="S351" s="30" t="str">
        <f t="shared" si="16"/>
        <v/>
      </c>
    </row>
    <row r="352" spans="1:19" x14ac:dyDescent="0.45">
      <c r="A352" s="30" t="s">
        <v>844</v>
      </c>
      <c r="B352" s="30">
        <v>2023</v>
      </c>
      <c r="C352" s="124">
        <v>45001</v>
      </c>
      <c r="D352" s="30" t="s">
        <v>72</v>
      </c>
      <c r="E352" s="30" t="s">
        <v>201</v>
      </c>
      <c r="F352" s="30">
        <v>5</v>
      </c>
      <c r="G352" s="30" t="s">
        <v>39</v>
      </c>
      <c r="H352" s="30" t="s">
        <v>40</v>
      </c>
      <c r="I352" s="30">
        <f>(C352-VLOOKUP(G352,Riders!$A$2:$C$213,2,FALSE))/365</f>
        <v>28.597260273972601</v>
      </c>
      <c r="J352" s="30">
        <v>6</v>
      </c>
      <c r="K352" s="30">
        <v>1</v>
      </c>
      <c r="L352" s="30">
        <v>11.46</v>
      </c>
      <c r="M352" s="30">
        <f t="shared" si="14"/>
        <v>62.827225130890049</v>
      </c>
      <c r="N352" s="30"/>
      <c r="O352" s="30"/>
      <c r="P352" s="30" t="str">
        <f t="shared" si="15"/>
        <v/>
      </c>
      <c r="Q352" s="30"/>
      <c r="R352" s="30"/>
      <c r="S352" s="30" t="str">
        <f t="shared" si="16"/>
        <v/>
      </c>
    </row>
    <row r="353" spans="1:19" x14ac:dyDescent="0.45">
      <c r="A353" s="30" t="s">
        <v>844</v>
      </c>
      <c r="B353" s="30">
        <v>2023</v>
      </c>
      <c r="C353" s="124">
        <v>45001</v>
      </c>
      <c r="D353" s="30" t="s">
        <v>72</v>
      </c>
      <c r="E353" s="30" t="s">
        <v>201</v>
      </c>
      <c r="F353" s="30">
        <v>5</v>
      </c>
      <c r="G353" s="30" t="s">
        <v>57</v>
      </c>
      <c r="H353" s="30" t="s">
        <v>47</v>
      </c>
      <c r="I353" s="30">
        <f>(C353-VLOOKUP(G353,Riders!$A$2:$C$213,2,FALSE))/365</f>
        <v>23.12876712328767</v>
      </c>
      <c r="J353" s="30">
        <v>16</v>
      </c>
      <c r="K353" s="30">
        <v>2</v>
      </c>
      <c r="L353" s="30">
        <v>11.47</v>
      </c>
      <c r="M353" s="30">
        <f t="shared" si="14"/>
        <v>62.772449869224062</v>
      </c>
      <c r="N353" s="30"/>
      <c r="O353" s="30"/>
      <c r="P353" s="30" t="str">
        <f t="shared" si="15"/>
        <v/>
      </c>
      <c r="Q353" s="30"/>
      <c r="R353" s="30"/>
      <c r="S353" s="30" t="str">
        <f t="shared" si="16"/>
        <v/>
      </c>
    </row>
    <row r="354" spans="1:19" x14ac:dyDescent="0.45">
      <c r="A354" s="30" t="s">
        <v>844</v>
      </c>
      <c r="B354" s="30">
        <v>2023</v>
      </c>
      <c r="C354" s="124">
        <v>45001</v>
      </c>
      <c r="D354" s="30" t="s">
        <v>72</v>
      </c>
      <c r="E354" s="30" t="s">
        <v>201</v>
      </c>
      <c r="F354" s="30">
        <v>6</v>
      </c>
      <c r="G354" s="30" t="s">
        <v>23</v>
      </c>
      <c r="H354" s="30" t="s">
        <v>15</v>
      </c>
      <c r="I354" s="30">
        <f>(C354-VLOOKUP(G354,Riders!$A$2:$C$213,2,FALSE))/365</f>
        <v>25.509589041095889</v>
      </c>
      <c r="J354" s="30">
        <v>3</v>
      </c>
      <c r="K354" s="30">
        <v>1</v>
      </c>
      <c r="L354" s="30">
        <v>11.419</v>
      </c>
      <c r="M354" s="30">
        <f t="shared" si="14"/>
        <v>63.052806725632713</v>
      </c>
      <c r="N354" s="30"/>
      <c r="O354" s="30"/>
      <c r="P354" s="30" t="str">
        <f t="shared" si="15"/>
        <v/>
      </c>
      <c r="Q354" s="30"/>
      <c r="R354" s="30"/>
      <c r="S354" s="30" t="str">
        <f t="shared" si="16"/>
        <v/>
      </c>
    </row>
    <row r="355" spans="1:19" x14ac:dyDescent="0.45">
      <c r="A355" s="30" t="s">
        <v>844</v>
      </c>
      <c r="B355" s="30">
        <v>2023</v>
      </c>
      <c r="C355" s="124">
        <v>45001</v>
      </c>
      <c r="D355" s="30" t="s">
        <v>72</v>
      </c>
      <c r="E355" s="30" t="s">
        <v>201</v>
      </c>
      <c r="F355" s="30">
        <v>6</v>
      </c>
      <c r="G355" s="30" t="s">
        <v>42</v>
      </c>
      <c r="H355" s="30" t="s">
        <v>97</v>
      </c>
      <c r="I355" s="30">
        <f>(C355-VLOOKUP(G355,Riders!$A$2:$C$213,2,FALSE))/365</f>
        <v>24.287671232876711</v>
      </c>
      <c r="J355" s="30">
        <v>11</v>
      </c>
      <c r="K355" s="30">
        <v>2</v>
      </c>
      <c r="L355" s="30">
        <v>11.574</v>
      </c>
      <c r="M355" s="30">
        <f t="shared" si="14"/>
        <v>62.208398133748055</v>
      </c>
      <c r="N355" s="30"/>
      <c r="O355" s="30"/>
      <c r="P355" s="30" t="str">
        <f t="shared" si="15"/>
        <v/>
      </c>
      <c r="Q355" s="30"/>
      <c r="R355" s="30"/>
      <c r="S355" s="30" t="str">
        <f t="shared" si="16"/>
        <v/>
      </c>
    </row>
    <row r="356" spans="1:19" x14ac:dyDescent="0.45">
      <c r="A356" s="30" t="s">
        <v>844</v>
      </c>
      <c r="B356" s="30">
        <v>2023</v>
      </c>
      <c r="C356" s="124">
        <v>45001</v>
      </c>
      <c r="D356" s="30" t="s">
        <v>72</v>
      </c>
      <c r="E356" s="30" t="s">
        <v>201</v>
      </c>
      <c r="F356" s="30">
        <v>7</v>
      </c>
      <c r="G356" s="30" t="s">
        <v>18</v>
      </c>
      <c r="H356" s="30" t="s">
        <v>19</v>
      </c>
      <c r="I356" s="30">
        <f>(C356-VLOOKUP(G356,Riders!$A$2:$C$213,2,FALSE))/365</f>
        <v>24.813698630136987</v>
      </c>
      <c r="J356" s="30">
        <v>7</v>
      </c>
      <c r="K356" s="30">
        <v>1</v>
      </c>
      <c r="L356" s="30">
        <v>11.635999999999999</v>
      </c>
      <c r="M356" s="30">
        <f t="shared" si="14"/>
        <v>61.876933654176696</v>
      </c>
      <c r="N356" s="30"/>
      <c r="O356" s="30"/>
      <c r="P356" s="30" t="str">
        <f t="shared" si="15"/>
        <v/>
      </c>
      <c r="Q356" s="30"/>
      <c r="R356" s="30"/>
      <c r="S356" s="30" t="str">
        <f t="shared" si="16"/>
        <v/>
      </c>
    </row>
    <row r="357" spans="1:19" x14ac:dyDescent="0.45">
      <c r="A357" s="30" t="s">
        <v>844</v>
      </c>
      <c r="B357" s="30">
        <v>2023</v>
      </c>
      <c r="C357" s="124">
        <v>45001</v>
      </c>
      <c r="D357" s="30" t="s">
        <v>72</v>
      </c>
      <c r="E357" s="30" t="s">
        <v>201</v>
      </c>
      <c r="F357" s="30">
        <v>7</v>
      </c>
      <c r="G357" s="30" t="s">
        <v>20</v>
      </c>
      <c r="H357" s="30" t="s">
        <v>21</v>
      </c>
      <c r="I357" s="30">
        <f>(C357-VLOOKUP(G357,Riders!$A$2:$C$213,2,FALSE))/365</f>
        <v>27.610958904109587</v>
      </c>
      <c r="J357" s="30">
        <v>10</v>
      </c>
      <c r="K357" s="30">
        <v>2</v>
      </c>
      <c r="L357" s="30">
        <v>11.719999999999999</v>
      </c>
      <c r="M357" s="30">
        <f t="shared" si="14"/>
        <v>61.433447098976117</v>
      </c>
      <c r="N357" s="30"/>
      <c r="O357" s="30"/>
      <c r="P357" s="30" t="str">
        <f t="shared" si="15"/>
        <v/>
      </c>
      <c r="Q357" s="30"/>
      <c r="R357" s="30"/>
      <c r="S357" s="30" t="str">
        <f t="shared" si="16"/>
        <v/>
      </c>
    </row>
    <row r="358" spans="1:19" x14ac:dyDescent="0.45">
      <c r="A358" s="30" t="s">
        <v>844</v>
      </c>
      <c r="B358" s="30">
        <v>2023</v>
      </c>
      <c r="C358" s="124">
        <v>45001</v>
      </c>
      <c r="D358" s="30" t="s">
        <v>72</v>
      </c>
      <c r="E358" s="30" t="s">
        <v>201</v>
      </c>
      <c r="F358" s="30">
        <v>8</v>
      </c>
      <c r="G358" s="30" t="s">
        <v>28</v>
      </c>
      <c r="H358" s="30" t="s">
        <v>29</v>
      </c>
      <c r="I358" s="30">
        <f>(C358-VLOOKUP(G358,Riders!$A$2:$C$213,2,FALSE))/365</f>
        <v>23.221917808219178</v>
      </c>
      <c r="J358" s="30">
        <v>8</v>
      </c>
      <c r="K358" s="30">
        <v>1</v>
      </c>
      <c r="L358" s="30">
        <v>11.228</v>
      </c>
      <c r="M358" s="30">
        <f t="shared" si="14"/>
        <v>64.125400783754898</v>
      </c>
      <c r="N358" s="30"/>
      <c r="O358" s="30"/>
      <c r="P358" s="30" t="str">
        <f t="shared" si="15"/>
        <v/>
      </c>
      <c r="Q358" s="30"/>
      <c r="R358" s="30"/>
      <c r="S358" s="30" t="str">
        <f t="shared" si="16"/>
        <v/>
      </c>
    </row>
    <row r="359" spans="1:19" x14ac:dyDescent="0.45">
      <c r="A359" s="30" t="s">
        <v>844</v>
      </c>
      <c r="B359" s="30">
        <v>2023</v>
      </c>
      <c r="C359" s="124">
        <v>45001</v>
      </c>
      <c r="D359" s="30" t="s">
        <v>72</v>
      </c>
      <c r="E359" s="30" t="s">
        <v>201</v>
      </c>
      <c r="F359" s="30">
        <v>8</v>
      </c>
      <c r="G359" s="30" t="s">
        <v>37</v>
      </c>
      <c r="H359" s="30" t="s">
        <v>38</v>
      </c>
      <c r="I359" s="30">
        <f>(C359-VLOOKUP(G359,Riders!$A$2:$C$213,2,FALSE))/365</f>
        <v>17.934246575342467</v>
      </c>
      <c r="J359" s="30">
        <v>9</v>
      </c>
      <c r="K359" s="30">
        <v>2</v>
      </c>
      <c r="L359" s="30">
        <v>11.286</v>
      </c>
      <c r="M359" s="30">
        <f t="shared" si="14"/>
        <v>63.795853269537481</v>
      </c>
      <c r="N359" s="30"/>
      <c r="O359" s="30"/>
      <c r="P359" s="30" t="str">
        <f t="shared" si="15"/>
        <v/>
      </c>
      <c r="Q359" s="30"/>
      <c r="R359" s="30"/>
      <c r="S359" s="30" t="str">
        <f t="shared" si="16"/>
        <v/>
      </c>
    </row>
    <row r="360" spans="1:19" x14ac:dyDescent="0.45">
      <c r="A360" s="30" t="s">
        <v>844</v>
      </c>
      <c r="B360" s="30">
        <v>2023</v>
      </c>
      <c r="C360" s="124">
        <v>45001</v>
      </c>
      <c r="D360" s="30" t="s">
        <v>72</v>
      </c>
      <c r="E360" s="30" t="s">
        <v>202</v>
      </c>
      <c r="F360" s="30">
        <v>1</v>
      </c>
      <c r="G360" s="30" t="s">
        <v>52</v>
      </c>
      <c r="H360" s="30" t="s">
        <v>53</v>
      </c>
      <c r="I360" s="30">
        <f>(C360-VLOOKUP(G360,Riders!$A$2:$C$213,2,FALSE))/365</f>
        <v>26.016438356164382</v>
      </c>
      <c r="J360" s="30">
        <v>4</v>
      </c>
      <c r="K360" s="30">
        <v>1</v>
      </c>
      <c r="L360" s="30">
        <v>11.388999999999999</v>
      </c>
      <c r="M360" s="30">
        <f t="shared" si="14"/>
        <v>63.218895425410487</v>
      </c>
      <c r="N360" s="30">
        <v>1</v>
      </c>
      <c r="O360" s="30">
        <v>11.625999999999999</v>
      </c>
      <c r="P360" s="30">
        <f t="shared" si="15"/>
        <v>61.930156545673491</v>
      </c>
      <c r="Q360" s="30"/>
      <c r="R360" s="30"/>
      <c r="S360" s="30" t="str">
        <f t="shared" si="16"/>
        <v/>
      </c>
    </row>
    <row r="361" spans="1:19" x14ac:dyDescent="0.45">
      <c r="A361" s="30" t="s">
        <v>844</v>
      </c>
      <c r="B361" s="30">
        <v>2023</v>
      </c>
      <c r="C361" s="124">
        <v>45001</v>
      </c>
      <c r="D361" s="30" t="s">
        <v>72</v>
      </c>
      <c r="E361" s="30" t="s">
        <v>202</v>
      </c>
      <c r="F361" s="30">
        <v>1</v>
      </c>
      <c r="G361" s="30" t="s">
        <v>28</v>
      </c>
      <c r="H361" s="30" t="s">
        <v>29</v>
      </c>
      <c r="I361" s="30">
        <f>(C361-VLOOKUP(G361,Riders!$A$2:$C$213,2,FALSE))/365</f>
        <v>23.221917808219178</v>
      </c>
      <c r="J361" s="30">
        <v>8</v>
      </c>
      <c r="K361" s="30">
        <v>2</v>
      </c>
      <c r="L361" s="30">
        <v>11.394</v>
      </c>
      <c r="M361" s="30">
        <f t="shared" si="14"/>
        <v>63.191153238546605</v>
      </c>
      <c r="N361" s="30">
        <v>2</v>
      </c>
      <c r="O361" s="30">
        <v>11.661999999999999</v>
      </c>
      <c r="P361" s="30">
        <f t="shared" si="15"/>
        <v>61.738981306808441</v>
      </c>
      <c r="Q361" s="30"/>
      <c r="R361" s="30"/>
      <c r="S361" s="30" t="str">
        <f t="shared" si="16"/>
        <v/>
      </c>
    </row>
    <row r="362" spans="1:19" x14ac:dyDescent="0.45">
      <c r="A362" s="30" t="s">
        <v>844</v>
      </c>
      <c r="B362" s="30">
        <v>2023</v>
      </c>
      <c r="C362" s="124">
        <v>45001</v>
      </c>
      <c r="D362" s="30" t="s">
        <v>72</v>
      </c>
      <c r="E362" s="30" t="s">
        <v>202</v>
      </c>
      <c r="F362" s="30">
        <v>2</v>
      </c>
      <c r="G362" s="30" t="s">
        <v>381</v>
      </c>
      <c r="H362" s="30" t="s">
        <v>25</v>
      </c>
      <c r="I362" s="30">
        <f>(C362-VLOOKUP(G362,Riders!$A$2:$C$213,2,FALSE))/365</f>
        <v>20.243835616438357</v>
      </c>
      <c r="J362" s="30">
        <v>1</v>
      </c>
      <c r="K362" s="30">
        <v>1</v>
      </c>
      <c r="L362" s="30">
        <v>11.1</v>
      </c>
      <c r="M362" s="30">
        <f t="shared" ref="M362:M425" si="17">IF(OR(L362="",L362="REL"),"",3.6*200/L362)</f>
        <v>64.86486486486487</v>
      </c>
      <c r="N362" s="30">
        <v>1</v>
      </c>
      <c r="O362" s="30">
        <v>11.446999999999999</v>
      </c>
      <c r="P362" s="30">
        <f t="shared" si="15"/>
        <v>62.898576046125626</v>
      </c>
      <c r="Q362" s="30"/>
      <c r="R362" s="30"/>
      <c r="S362" s="30" t="str">
        <f t="shared" si="16"/>
        <v/>
      </c>
    </row>
    <row r="363" spans="1:19" x14ac:dyDescent="0.45">
      <c r="A363" s="30" t="s">
        <v>844</v>
      </c>
      <c r="B363" s="30">
        <v>2023</v>
      </c>
      <c r="C363" s="124">
        <v>45001</v>
      </c>
      <c r="D363" s="30" t="s">
        <v>72</v>
      </c>
      <c r="E363" s="30" t="s">
        <v>202</v>
      </c>
      <c r="F363" s="30">
        <v>2</v>
      </c>
      <c r="G363" s="30" t="s">
        <v>18</v>
      </c>
      <c r="H363" s="30" t="s">
        <v>19</v>
      </c>
      <c r="I363" s="30">
        <f>(C363-VLOOKUP(G363,Riders!$A$2:$C$213,2,FALSE))/365</f>
        <v>24.813698630136987</v>
      </c>
      <c r="J363" s="30">
        <v>7</v>
      </c>
      <c r="K363" s="30">
        <v>2</v>
      </c>
      <c r="L363" s="30">
        <v>11.246</v>
      </c>
      <c r="M363" s="30">
        <f t="shared" si="17"/>
        <v>64.022763649297531</v>
      </c>
      <c r="N363" s="30">
        <v>2</v>
      </c>
      <c r="O363" s="30">
        <v>11.460999999999999</v>
      </c>
      <c r="P363" s="30">
        <f t="shared" si="15"/>
        <v>62.821743303376678</v>
      </c>
      <c r="Q363" s="30"/>
      <c r="R363" s="30"/>
      <c r="S363" s="30" t="str">
        <f t="shared" si="16"/>
        <v/>
      </c>
    </row>
    <row r="364" spans="1:19" x14ac:dyDescent="0.45">
      <c r="A364" s="30" t="s">
        <v>844</v>
      </c>
      <c r="B364" s="30">
        <v>2023</v>
      </c>
      <c r="C364" s="124">
        <v>45001</v>
      </c>
      <c r="D364" s="30" t="s">
        <v>72</v>
      </c>
      <c r="E364" s="30" t="s">
        <v>202</v>
      </c>
      <c r="F364" s="30">
        <v>3</v>
      </c>
      <c r="G364" s="30" t="s">
        <v>23</v>
      </c>
      <c r="H364" s="30" t="s">
        <v>15</v>
      </c>
      <c r="I364" s="30">
        <f>(C364-VLOOKUP(G364,Riders!$A$2:$C$213,2,FALSE))/365</f>
        <v>25.509589041095889</v>
      </c>
      <c r="J364" s="30">
        <v>3</v>
      </c>
      <c r="K364" s="30">
        <v>1</v>
      </c>
      <c r="L364" s="30">
        <v>11.159000000000001</v>
      </c>
      <c r="M364" s="30">
        <f t="shared" si="17"/>
        <v>64.521910565462846</v>
      </c>
      <c r="N364" s="30">
        <v>1</v>
      </c>
      <c r="O364" s="30">
        <v>11.571999999999999</v>
      </c>
      <c r="P364" s="30">
        <f t="shared" si="15"/>
        <v>62.21914967162116</v>
      </c>
      <c r="Q364" s="30"/>
      <c r="R364" s="30"/>
      <c r="S364" s="30" t="str">
        <f t="shared" si="16"/>
        <v/>
      </c>
    </row>
    <row r="365" spans="1:19" x14ac:dyDescent="0.45">
      <c r="A365" s="30" t="s">
        <v>844</v>
      </c>
      <c r="B365" s="30">
        <v>2023</v>
      </c>
      <c r="C365" s="124">
        <v>45001</v>
      </c>
      <c r="D365" s="30" t="s">
        <v>72</v>
      </c>
      <c r="E365" s="30" t="s">
        <v>202</v>
      </c>
      <c r="F365" s="30">
        <v>3</v>
      </c>
      <c r="G365" s="30" t="s">
        <v>32</v>
      </c>
      <c r="H365" s="30" t="s">
        <v>17</v>
      </c>
      <c r="I365" s="30">
        <f>(C365-VLOOKUP(G365,Riders!$A$2:$C$213,2,FALSE))/365</f>
        <v>20.641095890410959</v>
      </c>
      <c r="J365" s="30">
        <v>5</v>
      </c>
      <c r="K365" s="30">
        <v>2</v>
      </c>
      <c r="L365" s="30">
        <v>11.375</v>
      </c>
      <c r="M365" s="30">
        <f t="shared" si="17"/>
        <v>63.296703296703299</v>
      </c>
      <c r="N365" s="30">
        <v>2</v>
      </c>
      <c r="O365" s="30">
        <v>11.590999999999999</v>
      </c>
      <c r="P365" s="30">
        <f t="shared" si="15"/>
        <v>62.117159865412823</v>
      </c>
      <c r="Q365" s="30"/>
      <c r="R365" s="30"/>
      <c r="S365" s="30" t="str">
        <f t="shared" si="16"/>
        <v/>
      </c>
    </row>
    <row r="366" spans="1:19" x14ac:dyDescent="0.45">
      <c r="A366" s="30" t="s">
        <v>844</v>
      </c>
      <c r="B366" s="30">
        <v>2023</v>
      </c>
      <c r="C366" s="124">
        <v>45001</v>
      </c>
      <c r="D366" s="30" t="s">
        <v>72</v>
      </c>
      <c r="E366" s="30" t="s">
        <v>202</v>
      </c>
      <c r="F366" s="30">
        <v>4</v>
      </c>
      <c r="G366" s="30" t="s">
        <v>24</v>
      </c>
      <c r="H366" s="30" t="s">
        <v>25</v>
      </c>
      <c r="I366" s="30">
        <f>(C366-VLOOKUP(G366,Riders!$A$2:$C$213,2,FALSE))/365</f>
        <v>24.545205479452054</v>
      </c>
      <c r="J366" s="30">
        <v>2</v>
      </c>
      <c r="K366" s="30">
        <v>2</v>
      </c>
      <c r="L366" s="30">
        <v>11.319999999999999</v>
      </c>
      <c r="M366" s="30">
        <f t="shared" si="17"/>
        <v>63.604240282685524</v>
      </c>
      <c r="N366" s="30">
        <v>1</v>
      </c>
      <c r="O366" s="30">
        <v>11.446</v>
      </c>
      <c r="P366" s="30">
        <f t="shared" si="15"/>
        <v>62.9040712912808</v>
      </c>
      <c r="Q366" s="30">
        <v>1</v>
      </c>
      <c r="R366" s="30">
        <v>11.173999999999999</v>
      </c>
      <c r="S366" s="30">
        <f t="shared" si="16"/>
        <v>64.435296223375701</v>
      </c>
    </row>
    <row r="367" spans="1:19" x14ac:dyDescent="0.45">
      <c r="A367" s="30" t="s">
        <v>844</v>
      </c>
      <c r="B367" s="30">
        <v>2023</v>
      </c>
      <c r="C367" s="124">
        <v>45001</v>
      </c>
      <c r="D367" s="30" t="s">
        <v>72</v>
      </c>
      <c r="E367" s="30" t="s">
        <v>202</v>
      </c>
      <c r="F367" s="30">
        <v>4</v>
      </c>
      <c r="G367" s="30" t="s">
        <v>39</v>
      </c>
      <c r="H367" s="30" t="s">
        <v>40</v>
      </c>
      <c r="I367" s="30">
        <f>(C367-VLOOKUP(G367,Riders!$A$2:$C$213,2,FALSE))/365</f>
        <v>28.597260273972601</v>
      </c>
      <c r="J367" s="30">
        <v>6</v>
      </c>
      <c r="K367" s="30">
        <v>1</v>
      </c>
      <c r="L367" s="30">
        <v>11.311999999999999</v>
      </c>
      <c r="M367" s="30">
        <f t="shared" si="17"/>
        <v>63.649222065063654</v>
      </c>
      <c r="N367" s="30">
        <v>2</v>
      </c>
      <c r="O367" s="30">
        <v>11.632999999999999</v>
      </c>
      <c r="P367" s="30">
        <f t="shared" si="15"/>
        <v>61.892890913779766</v>
      </c>
      <c r="Q367" s="30">
        <v>2</v>
      </c>
      <c r="R367" s="30">
        <v>11.429</v>
      </c>
      <c r="S367" s="30">
        <f t="shared" si="16"/>
        <v>62.997637588590429</v>
      </c>
    </row>
    <row r="368" spans="1:19" x14ac:dyDescent="0.45">
      <c r="A368" s="30" t="s">
        <v>844</v>
      </c>
      <c r="B368" s="30">
        <v>2023</v>
      </c>
      <c r="C368" s="124">
        <v>45001</v>
      </c>
      <c r="D368" s="30" t="s">
        <v>72</v>
      </c>
      <c r="E368" s="30" t="s">
        <v>203</v>
      </c>
      <c r="F368" s="30">
        <v>1</v>
      </c>
      <c r="G368" s="30" t="s">
        <v>24</v>
      </c>
      <c r="H368" s="30" t="s">
        <v>25</v>
      </c>
      <c r="I368" s="30">
        <f>(C368-VLOOKUP(G368,Riders!$A$2:$C$213,2,FALSE))/365</f>
        <v>24.545205479452054</v>
      </c>
      <c r="J368" s="30">
        <v>2</v>
      </c>
      <c r="K368" s="30">
        <v>1</v>
      </c>
      <c r="L368" s="30">
        <v>12.12</v>
      </c>
      <c r="M368" s="30">
        <f t="shared" si="17"/>
        <v>59.405940594059409</v>
      </c>
      <c r="N368" s="30">
        <v>1</v>
      </c>
      <c r="O368" s="30">
        <v>11.763999999999999</v>
      </c>
      <c r="P368" s="30">
        <f t="shared" si="15"/>
        <v>61.203672220333225</v>
      </c>
      <c r="Q368" s="30"/>
      <c r="R368" s="30"/>
      <c r="S368" s="30" t="str">
        <f t="shared" si="16"/>
        <v/>
      </c>
    </row>
    <row r="369" spans="1:19" x14ac:dyDescent="0.45">
      <c r="A369" s="30" t="s">
        <v>844</v>
      </c>
      <c r="B369" s="30">
        <v>2023</v>
      </c>
      <c r="C369" s="124">
        <v>45001</v>
      </c>
      <c r="D369" s="30" t="s">
        <v>72</v>
      </c>
      <c r="E369" s="30" t="s">
        <v>203</v>
      </c>
      <c r="F369" s="30">
        <v>1</v>
      </c>
      <c r="G369" s="30" t="s">
        <v>52</v>
      </c>
      <c r="H369" s="30" t="s">
        <v>53</v>
      </c>
      <c r="I369" s="30">
        <f>(C369-VLOOKUP(G369,Riders!$A$2:$C$213,2,FALSE))/365</f>
        <v>26.016438356164382</v>
      </c>
      <c r="J369" s="30">
        <v>4</v>
      </c>
      <c r="K369" s="30">
        <v>2</v>
      </c>
      <c r="L369" s="30">
        <v>12.370999999999999</v>
      </c>
      <c r="M369" s="30">
        <f t="shared" si="17"/>
        <v>58.2006305068305</v>
      </c>
      <c r="N369" s="30">
        <v>2</v>
      </c>
      <c r="O369" s="30">
        <v>11.783999999999999</v>
      </c>
      <c r="P369" s="30">
        <f t="shared" si="15"/>
        <v>61.099796334012225</v>
      </c>
      <c r="Q369" s="30"/>
      <c r="R369" s="30"/>
      <c r="S369" s="30" t="str">
        <f t="shared" si="16"/>
        <v/>
      </c>
    </row>
    <row r="370" spans="1:19" x14ac:dyDescent="0.45">
      <c r="A370" s="30" t="s">
        <v>844</v>
      </c>
      <c r="B370" s="30">
        <v>2023</v>
      </c>
      <c r="C370" s="124">
        <v>45001</v>
      </c>
      <c r="D370" s="30" t="s">
        <v>72</v>
      </c>
      <c r="E370" s="30" t="s">
        <v>203</v>
      </c>
      <c r="F370" s="30">
        <v>2</v>
      </c>
      <c r="G370" s="30" t="s">
        <v>381</v>
      </c>
      <c r="H370" s="30" t="s">
        <v>25</v>
      </c>
      <c r="I370" s="30">
        <f>(C370-VLOOKUP(G370,Riders!$A$2:$C$213,2,FALSE))/365</f>
        <v>20.243835616438357</v>
      </c>
      <c r="J370" s="30">
        <v>1</v>
      </c>
      <c r="K370" s="30">
        <v>1</v>
      </c>
      <c r="L370" s="30">
        <v>11.319000000000001</v>
      </c>
      <c r="M370" s="30">
        <f t="shared" si="17"/>
        <v>63.60985952822687</v>
      </c>
      <c r="N370" s="30">
        <v>1</v>
      </c>
      <c r="O370" s="30">
        <v>11.429</v>
      </c>
      <c r="P370" s="30">
        <f t="shared" si="15"/>
        <v>62.997637588590429</v>
      </c>
      <c r="Q370" s="30"/>
      <c r="R370" s="30"/>
      <c r="S370" s="30" t="str">
        <f t="shared" si="16"/>
        <v/>
      </c>
    </row>
    <row r="371" spans="1:19" x14ac:dyDescent="0.45">
      <c r="A371" s="30" t="s">
        <v>844</v>
      </c>
      <c r="B371" s="30">
        <v>2023</v>
      </c>
      <c r="C371" s="124">
        <v>45001</v>
      </c>
      <c r="D371" s="30" t="s">
        <v>72</v>
      </c>
      <c r="E371" s="30" t="s">
        <v>203</v>
      </c>
      <c r="F371" s="30">
        <v>2</v>
      </c>
      <c r="G371" s="30" t="s">
        <v>23</v>
      </c>
      <c r="H371" s="30" t="s">
        <v>15</v>
      </c>
      <c r="I371" s="30">
        <f>(C371-VLOOKUP(G371,Riders!$A$2:$C$213,2,FALSE))/365</f>
        <v>25.509589041095889</v>
      </c>
      <c r="J371" s="30">
        <v>3</v>
      </c>
      <c r="K371" s="30">
        <v>2</v>
      </c>
      <c r="L371" s="30">
        <v>11.504000000000001</v>
      </c>
      <c r="M371" s="30">
        <f t="shared" si="17"/>
        <v>62.586926286509033</v>
      </c>
      <c r="N371" s="30">
        <v>2</v>
      </c>
      <c r="O371" s="30">
        <v>11.445</v>
      </c>
      <c r="P371" s="30">
        <f t="shared" si="15"/>
        <v>62.909567496723461</v>
      </c>
      <c r="Q371" s="30"/>
      <c r="R371" s="30"/>
      <c r="S371" s="30" t="str">
        <f t="shared" si="16"/>
        <v/>
      </c>
    </row>
    <row r="372" spans="1:19" x14ac:dyDescent="0.45">
      <c r="A372" s="30" t="s">
        <v>844</v>
      </c>
      <c r="B372" s="30">
        <v>2023</v>
      </c>
      <c r="C372" s="124">
        <v>45001</v>
      </c>
      <c r="D372" s="30" t="s">
        <v>72</v>
      </c>
      <c r="E372" s="30" t="s">
        <v>204</v>
      </c>
      <c r="F372" s="30" t="s">
        <v>205</v>
      </c>
      <c r="G372" s="30" t="s">
        <v>381</v>
      </c>
      <c r="H372" s="30" t="s">
        <v>25</v>
      </c>
      <c r="I372" s="30">
        <f>(C372-VLOOKUP(G372,Riders!$A$2:$C$213,2,FALSE))/365</f>
        <v>20.243835616438357</v>
      </c>
      <c r="J372" s="30">
        <v>1</v>
      </c>
      <c r="K372" s="30">
        <v>1</v>
      </c>
      <c r="L372" s="30">
        <v>11.5</v>
      </c>
      <c r="M372" s="30">
        <f t="shared" si="17"/>
        <v>62.608695652173914</v>
      </c>
      <c r="N372" s="30">
        <v>1</v>
      </c>
      <c r="O372" s="30">
        <v>11.44</v>
      </c>
      <c r="P372" s="30">
        <f t="shared" si="15"/>
        <v>62.93706293706294</v>
      </c>
      <c r="Q372" s="30"/>
      <c r="R372" s="30"/>
      <c r="S372" s="30" t="str">
        <f t="shared" si="16"/>
        <v/>
      </c>
    </row>
    <row r="373" spans="1:19" x14ac:dyDescent="0.45">
      <c r="A373" s="30" t="s">
        <v>844</v>
      </c>
      <c r="B373" s="30">
        <v>2023</v>
      </c>
      <c r="C373" s="124">
        <v>45001</v>
      </c>
      <c r="D373" s="30" t="s">
        <v>72</v>
      </c>
      <c r="E373" s="30" t="s">
        <v>204</v>
      </c>
      <c r="F373" s="30" t="s">
        <v>205</v>
      </c>
      <c r="G373" s="30" t="s">
        <v>24</v>
      </c>
      <c r="H373" s="30" t="s">
        <v>25</v>
      </c>
      <c r="I373" s="30">
        <f>(C373-VLOOKUP(G373,Riders!$A$2:$C$213,2,FALSE))/365</f>
        <v>24.545205479452054</v>
      </c>
      <c r="J373" s="30">
        <v>2</v>
      </c>
      <c r="K373" s="30">
        <v>2</v>
      </c>
      <c r="L373" s="30">
        <v>11.503</v>
      </c>
      <c r="M373" s="30">
        <f t="shared" si="17"/>
        <v>62.592367208554286</v>
      </c>
      <c r="N373" s="30">
        <v>2</v>
      </c>
      <c r="O373" s="30">
        <v>11.583</v>
      </c>
      <c r="P373" s="30">
        <f t="shared" si="15"/>
        <v>62.160062160062161</v>
      </c>
      <c r="Q373" s="30"/>
      <c r="R373" s="30"/>
      <c r="S373" s="30" t="str">
        <f t="shared" si="16"/>
        <v/>
      </c>
    </row>
    <row r="374" spans="1:19" x14ac:dyDescent="0.45">
      <c r="A374" s="30" t="s">
        <v>844</v>
      </c>
      <c r="B374" s="30">
        <v>2023</v>
      </c>
      <c r="C374" s="124">
        <v>45001</v>
      </c>
      <c r="D374" s="30" t="s">
        <v>72</v>
      </c>
      <c r="E374" s="30" t="s">
        <v>204</v>
      </c>
      <c r="F374" s="30" t="s">
        <v>206</v>
      </c>
      <c r="G374" s="30" t="s">
        <v>23</v>
      </c>
      <c r="H374" s="30" t="s">
        <v>15</v>
      </c>
      <c r="I374" s="30">
        <f>(C374-VLOOKUP(G374,Riders!$A$2:$C$213,2,FALSE))/365</f>
        <v>25.509589041095889</v>
      </c>
      <c r="J374" s="30">
        <v>3</v>
      </c>
      <c r="K374" s="30">
        <v>1</v>
      </c>
      <c r="L374" s="30">
        <v>11.416</v>
      </c>
      <c r="M374" s="30">
        <f t="shared" si="17"/>
        <v>63.069376313945341</v>
      </c>
      <c r="N374" s="30">
        <v>1</v>
      </c>
      <c r="O374" s="30">
        <v>11.503</v>
      </c>
      <c r="P374" s="30">
        <f t="shared" si="15"/>
        <v>62.592367208554286</v>
      </c>
      <c r="Q374" s="30"/>
      <c r="R374" s="30"/>
      <c r="S374" s="30" t="str">
        <f t="shared" si="16"/>
        <v/>
      </c>
    </row>
    <row r="375" spans="1:19" x14ac:dyDescent="0.45">
      <c r="A375" s="30" t="s">
        <v>844</v>
      </c>
      <c r="B375" s="30">
        <v>2023</v>
      </c>
      <c r="C375" s="124">
        <v>45001</v>
      </c>
      <c r="D375" s="30" t="s">
        <v>72</v>
      </c>
      <c r="E375" s="30" t="s">
        <v>204</v>
      </c>
      <c r="F375" s="30" t="s">
        <v>206</v>
      </c>
      <c r="G375" s="30" t="s">
        <v>52</v>
      </c>
      <c r="H375" s="30" t="s">
        <v>53</v>
      </c>
      <c r="I375" s="30">
        <f>(C375-VLOOKUP(G375,Riders!$A$2:$C$213,2,FALSE))/365</f>
        <v>26.016438356164382</v>
      </c>
      <c r="J375" s="30">
        <v>4</v>
      </c>
      <c r="K375" s="30">
        <v>2</v>
      </c>
      <c r="L375" s="30">
        <v>11.602</v>
      </c>
      <c r="M375" s="30">
        <f t="shared" si="17"/>
        <v>62.058265816238581</v>
      </c>
      <c r="N375" s="30">
        <v>2</v>
      </c>
      <c r="O375" s="30">
        <v>11.561999999999999</v>
      </c>
      <c r="P375" s="30">
        <f t="shared" si="15"/>
        <v>62.272963155163467</v>
      </c>
      <c r="Q375" s="30"/>
      <c r="R375" s="30"/>
      <c r="S375" s="30" t="str">
        <f t="shared" si="16"/>
        <v/>
      </c>
    </row>
    <row r="376" spans="1:19" x14ac:dyDescent="0.45">
      <c r="A376" s="30" t="s">
        <v>415</v>
      </c>
      <c r="B376" s="30">
        <v>2023</v>
      </c>
      <c r="C376" s="124">
        <v>44982</v>
      </c>
      <c r="D376" s="30" t="s">
        <v>72</v>
      </c>
      <c r="E376" s="30" t="s">
        <v>200</v>
      </c>
      <c r="F376" s="30">
        <v>1</v>
      </c>
      <c r="G376" s="30" t="s">
        <v>18</v>
      </c>
      <c r="H376" s="30" t="s">
        <v>19</v>
      </c>
      <c r="I376" s="30">
        <f>(C376-VLOOKUP(G376,Riders!$A$2:$C$213,2,FALSE))/365</f>
        <v>24.761643835616439</v>
      </c>
      <c r="J376" s="30">
        <v>5</v>
      </c>
      <c r="K376" s="30">
        <v>1</v>
      </c>
      <c r="L376" s="30">
        <v>11.606</v>
      </c>
      <c r="M376" s="30">
        <f t="shared" si="17"/>
        <v>62.036877477166982</v>
      </c>
      <c r="N376" s="30"/>
      <c r="O376" s="30"/>
      <c r="P376" s="30" t="str">
        <f t="shared" ref="P376:P439" si="18">IF(OR(O376="",O376="REL"),"",3.6*200/O376)</f>
        <v/>
      </c>
      <c r="Q376" s="30"/>
      <c r="R376" s="30"/>
      <c r="S376" s="30" t="str">
        <f t="shared" si="16"/>
        <v/>
      </c>
    </row>
    <row r="377" spans="1:19" x14ac:dyDescent="0.45">
      <c r="A377" s="30" t="s">
        <v>415</v>
      </c>
      <c r="B377" s="30">
        <v>2023</v>
      </c>
      <c r="C377" s="124">
        <v>44982</v>
      </c>
      <c r="D377" s="30" t="s">
        <v>72</v>
      </c>
      <c r="E377" s="30" t="s">
        <v>200</v>
      </c>
      <c r="F377" s="30">
        <v>1</v>
      </c>
      <c r="G377" s="30" t="s">
        <v>46</v>
      </c>
      <c r="H377" s="30" t="s">
        <v>47</v>
      </c>
      <c r="I377" s="30">
        <f>(C377-VLOOKUP(G377,Riders!$A$2:$C$213,2,FALSE))/365</f>
        <v>22.695890410958903</v>
      </c>
      <c r="J377" s="30">
        <v>28</v>
      </c>
      <c r="K377" s="30">
        <v>2</v>
      </c>
      <c r="L377" s="30">
        <v>11.818999999999999</v>
      </c>
      <c r="M377" s="30">
        <f t="shared" si="17"/>
        <v>60.9188594635756</v>
      </c>
      <c r="N377" s="30"/>
      <c r="O377" s="30"/>
      <c r="P377" s="30" t="str">
        <f t="shared" si="18"/>
        <v/>
      </c>
      <c r="Q377" s="30"/>
      <c r="R377" s="30"/>
      <c r="S377" s="30" t="str">
        <f t="shared" si="16"/>
        <v/>
      </c>
    </row>
    <row r="378" spans="1:19" x14ac:dyDescent="0.45">
      <c r="A378" s="30" t="s">
        <v>415</v>
      </c>
      <c r="B378" s="30">
        <v>2023</v>
      </c>
      <c r="C378" s="124">
        <v>44982</v>
      </c>
      <c r="D378" s="30" t="s">
        <v>72</v>
      </c>
      <c r="E378" s="30" t="s">
        <v>200</v>
      </c>
      <c r="F378" s="30">
        <v>2</v>
      </c>
      <c r="G378" s="30" t="s">
        <v>32</v>
      </c>
      <c r="H378" s="30" t="s">
        <v>17</v>
      </c>
      <c r="I378" s="30">
        <f>(C378-VLOOKUP(G378,Riders!$A$2:$C$213,2,FALSE))/365</f>
        <v>20.589041095890412</v>
      </c>
      <c r="J378" s="30">
        <v>6</v>
      </c>
      <c r="K378" s="30">
        <v>1</v>
      </c>
      <c r="L378" s="30">
        <v>11.250999999999999</v>
      </c>
      <c r="M378" s="30">
        <f t="shared" si="17"/>
        <v>63.994311616745179</v>
      </c>
      <c r="N378" s="30"/>
      <c r="O378" s="30"/>
      <c r="P378" s="30" t="str">
        <f t="shared" si="18"/>
        <v/>
      </c>
      <c r="Q378" s="30"/>
      <c r="R378" s="30"/>
      <c r="S378" s="30" t="str">
        <f t="shared" si="16"/>
        <v/>
      </c>
    </row>
    <row r="379" spans="1:19" x14ac:dyDescent="0.45">
      <c r="A379" s="30" t="s">
        <v>415</v>
      </c>
      <c r="B379" s="30">
        <v>2023</v>
      </c>
      <c r="C379" s="124">
        <v>44982</v>
      </c>
      <c r="D379" s="30" t="s">
        <v>72</v>
      </c>
      <c r="E379" s="30" t="s">
        <v>200</v>
      </c>
      <c r="F379" s="30">
        <v>2</v>
      </c>
      <c r="G379" s="30" t="s">
        <v>113</v>
      </c>
      <c r="H379" s="30" t="s">
        <v>31</v>
      </c>
      <c r="I379" s="30">
        <f>(C379-VLOOKUP(G379,Riders!$A$2:$C$213,2,FALSE))/365</f>
        <v>19.786301369863015</v>
      </c>
      <c r="J379" s="30">
        <v>27</v>
      </c>
      <c r="K379" s="30">
        <v>2</v>
      </c>
      <c r="L379" s="30">
        <v>11.32</v>
      </c>
      <c r="M379" s="30">
        <f t="shared" si="17"/>
        <v>63.60424028268551</v>
      </c>
      <c r="N379" s="30"/>
      <c r="O379" s="30"/>
      <c r="P379" s="30" t="str">
        <f t="shared" si="18"/>
        <v/>
      </c>
      <c r="Q379" s="30"/>
      <c r="R379" s="30"/>
      <c r="S379" s="30" t="str">
        <f t="shared" si="16"/>
        <v/>
      </c>
    </row>
    <row r="380" spans="1:19" x14ac:dyDescent="0.45">
      <c r="A380" s="30" t="s">
        <v>415</v>
      </c>
      <c r="B380" s="30">
        <v>2023</v>
      </c>
      <c r="C380" s="124">
        <v>44982</v>
      </c>
      <c r="D380" s="30" t="s">
        <v>72</v>
      </c>
      <c r="E380" s="30" t="s">
        <v>200</v>
      </c>
      <c r="F380" s="30">
        <v>3</v>
      </c>
      <c r="G380" s="30" t="s">
        <v>20</v>
      </c>
      <c r="H380" s="30" t="s">
        <v>21</v>
      </c>
      <c r="I380" s="30">
        <f>(C380-VLOOKUP(G380,Riders!$A$2:$C$213,2,FALSE))/365</f>
        <v>27.55890410958904</v>
      </c>
      <c r="J380" s="30">
        <v>9</v>
      </c>
      <c r="K380" s="30">
        <v>1</v>
      </c>
      <c r="L380" s="30">
        <v>11.282</v>
      </c>
      <c r="M380" s="30">
        <f t="shared" si="17"/>
        <v>63.818471902145006</v>
      </c>
      <c r="N380" s="30"/>
      <c r="O380" s="30"/>
      <c r="P380" s="30" t="str">
        <f t="shared" si="18"/>
        <v/>
      </c>
      <c r="Q380" s="30"/>
      <c r="R380" s="30"/>
      <c r="S380" s="30" t="str">
        <f t="shared" si="16"/>
        <v/>
      </c>
    </row>
    <row r="381" spans="1:19" x14ac:dyDescent="0.45">
      <c r="A381" s="30" t="s">
        <v>415</v>
      </c>
      <c r="B381" s="30">
        <v>2023</v>
      </c>
      <c r="C381" s="124">
        <v>44982</v>
      </c>
      <c r="D381" s="30" t="s">
        <v>72</v>
      </c>
      <c r="E381" s="30" t="s">
        <v>200</v>
      </c>
      <c r="F381" s="30">
        <v>3</v>
      </c>
      <c r="G381" s="30" t="s">
        <v>48</v>
      </c>
      <c r="H381" s="30" t="s">
        <v>49</v>
      </c>
      <c r="I381" s="30" t="e">
        <f>(C381-VLOOKUP(G381,Riders!$A$2:$C$213,2,FALSE))/365</f>
        <v>#N/A</v>
      </c>
      <c r="J381" s="30">
        <v>26</v>
      </c>
      <c r="K381" s="30">
        <v>2</v>
      </c>
      <c r="L381" s="30">
        <v>11.282</v>
      </c>
      <c r="M381" s="30">
        <f t="shared" si="17"/>
        <v>63.818471902145006</v>
      </c>
      <c r="N381" s="30"/>
      <c r="O381" s="30"/>
      <c r="P381" s="30" t="str">
        <f t="shared" si="18"/>
        <v/>
      </c>
      <c r="Q381" s="30"/>
      <c r="R381" s="30"/>
      <c r="S381" s="30" t="str">
        <f t="shared" si="16"/>
        <v/>
      </c>
    </row>
    <row r="382" spans="1:19" x14ac:dyDescent="0.45">
      <c r="A382" s="30" t="s">
        <v>415</v>
      </c>
      <c r="B382" s="30">
        <v>2023</v>
      </c>
      <c r="C382" s="124">
        <v>44982</v>
      </c>
      <c r="D382" s="30" t="s">
        <v>72</v>
      </c>
      <c r="E382" s="30" t="s">
        <v>200</v>
      </c>
      <c r="F382" s="30">
        <v>4</v>
      </c>
      <c r="G382" s="30" t="s">
        <v>42</v>
      </c>
      <c r="H382" s="30" t="s">
        <v>40</v>
      </c>
      <c r="I382" s="30">
        <f>(C382-VLOOKUP(G382,Riders!$A$2:$C$213,2,FALSE))/365</f>
        <v>24.235616438356164</v>
      </c>
      <c r="J382" s="30">
        <v>7</v>
      </c>
      <c r="K382" s="30">
        <v>1</v>
      </c>
      <c r="L382" s="30">
        <v>11.422000000000001</v>
      </c>
      <c r="M382" s="30">
        <f t="shared" si="17"/>
        <v>63.036245841358777</v>
      </c>
      <c r="N382" s="30"/>
      <c r="O382" s="30"/>
      <c r="P382" s="30" t="str">
        <f t="shared" si="18"/>
        <v/>
      </c>
      <c r="Q382" s="30"/>
      <c r="R382" s="30"/>
      <c r="S382" s="30" t="str">
        <f t="shared" si="16"/>
        <v/>
      </c>
    </row>
    <row r="383" spans="1:19" x14ac:dyDescent="0.45">
      <c r="A383" s="30" t="s">
        <v>415</v>
      </c>
      <c r="B383" s="30">
        <v>2023</v>
      </c>
      <c r="C383" s="124">
        <v>44982</v>
      </c>
      <c r="D383" s="30" t="s">
        <v>72</v>
      </c>
      <c r="E383" s="30" t="s">
        <v>200</v>
      </c>
      <c r="F383" s="30">
        <v>4</v>
      </c>
      <c r="G383" s="30" t="s">
        <v>107</v>
      </c>
      <c r="H383" s="30" t="s">
        <v>59</v>
      </c>
      <c r="I383" s="30">
        <f>(C383-VLOOKUP(G383,Riders!$A$2:$C$213,2,FALSE))/365</f>
        <v>19.471232876712328</v>
      </c>
      <c r="J383" s="30">
        <v>25</v>
      </c>
      <c r="K383" s="30">
        <v>2</v>
      </c>
      <c r="L383" s="30">
        <v>11.893000000000001</v>
      </c>
      <c r="M383" s="30">
        <f t="shared" si="17"/>
        <v>60.539813335575545</v>
      </c>
      <c r="N383" s="30"/>
      <c r="O383" s="30"/>
      <c r="P383" s="30" t="str">
        <f t="shared" si="18"/>
        <v/>
      </c>
      <c r="Q383" s="30"/>
      <c r="R383" s="30"/>
      <c r="S383" s="30" t="str">
        <f t="shared" si="16"/>
        <v/>
      </c>
    </row>
    <row r="384" spans="1:19" x14ac:dyDescent="0.45">
      <c r="A384" s="30" t="s">
        <v>415</v>
      </c>
      <c r="B384" s="30">
        <v>2023</v>
      </c>
      <c r="C384" s="124">
        <v>44982</v>
      </c>
      <c r="D384" s="30" t="s">
        <v>72</v>
      </c>
      <c r="E384" s="30" t="s">
        <v>200</v>
      </c>
      <c r="F384" s="30">
        <v>5</v>
      </c>
      <c r="G384" s="30" t="s">
        <v>26</v>
      </c>
      <c r="H384" s="30" t="s">
        <v>27</v>
      </c>
      <c r="I384" s="30">
        <f>(C384-VLOOKUP(G384,Riders!$A$2:$C$213,2,FALSE))/365</f>
        <v>24.764383561643836</v>
      </c>
      <c r="J384" s="30">
        <v>10</v>
      </c>
      <c r="K384" s="30">
        <v>1</v>
      </c>
      <c r="L384" s="30">
        <v>11.516</v>
      </c>
      <c r="M384" s="30">
        <f t="shared" si="17"/>
        <v>62.521708926710666</v>
      </c>
      <c r="N384" s="30"/>
      <c r="O384" s="30"/>
      <c r="P384" s="30" t="str">
        <f t="shared" si="18"/>
        <v/>
      </c>
      <c r="Q384" s="30"/>
      <c r="R384" s="30"/>
      <c r="S384" s="30" t="str">
        <f t="shared" si="16"/>
        <v/>
      </c>
    </row>
    <row r="385" spans="1:19" x14ac:dyDescent="0.45">
      <c r="A385" s="30" t="s">
        <v>415</v>
      </c>
      <c r="B385" s="30">
        <v>2023</v>
      </c>
      <c r="C385" s="124">
        <v>44982</v>
      </c>
      <c r="D385" s="30" t="s">
        <v>72</v>
      </c>
      <c r="E385" s="30" t="s">
        <v>200</v>
      </c>
      <c r="F385" s="30">
        <v>5</v>
      </c>
      <c r="G385" s="30" t="s">
        <v>98</v>
      </c>
      <c r="H385" s="30" t="s">
        <v>67</v>
      </c>
      <c r="I385" s="30">
        <f>(C385-VLOOKUP(G385,Riders!$A$2:$C$213,2,FALSE))/365</f>
        <v>31.575342465753426</v>
      </c>
      <c r="J385" s="30">
        <v>24</v>
      </c>
      <c r="K385" s="30">
        <v>2</v>
      </c>
      <c r="L385" s="30">
        <v>11.577999999999999</v>
      </c>
      <c r="M385" s="30">
        <f t="shared" si="17"/>
        <v>62.186906201416484</v>
      </c>
      <c r="N385" s="30"/>
      <c r="O385" s="30"/>
      <c r="P385" s="30" t="str">
        <f t="shared" si="18"/>
        <v/>
      </c>
      <c r="Q385" s="30"/>
      <c r="R385" s="30"/>
      <c r="S385" s="30" t="str">
        <f t="shared" si="16"/>
        <v/>
      </c>
    </row>
    <row r="386" spans="1:19" x14ac:dyDescent="0.45">
      <c r="A386" s="30" t="s">
        <v>415</v>
      </c>
      <c r="B386" s="30">
        <v>2023</v>
      </c>
      <c r="C386" s="124">
        <v>44982</v>
      </c>
      <c r="D386" s="30" t="s">
        <v>72</v>
      </c>
      <c r="E386" s="30" t="s">
        <v>200</v>
      </c>
      <c r="F386" s="30">
        <v>6</v>
      </c>
      <c r="G386" s="30" t="s">
        <v>39</v>
      </c>
      <c r="H386" s="30" t="s">
        <v>40</v>
      </c>
      <c r="I386" s="30">
        <f>(C386-VLOOKUP(G386,Riders!$A$2:$C$213,2,FALSE))/365</f>
        <v>28.545205479452054</v>
      </c>
      <c r="J386" s="30">
        <v>8</v>
      </c>
      <c r="K386" s="30">
        <v>1</v>
      </c>
      <c r="L386" s="30">
        <v>11.239000000000001</v>
      </c>
      <c r="M386" s="30">
        <f t="shared" si="17"/>
        <v>64.062639024824264</v>
      </c>
      <c r="N386" s="30"/>
      <c r="O386" s="30"/>
      <c r="P386" s="30" t="str">
        <f t="shared" si="18"/>
        <v/>
      </c>
      <c r="Q386" s="30"/>
      <c r="R386" s="30"/>
      <c r="S386" s="30" t="str">
        <f t="shared" si="16"/>
        <v/>
      </c>
    </row>
    <row r="387" spans="1:19" x14ac:dyDescent="0.45">
      <c r="A387" s="30" t="s">
        <v>415</v>
      </c>
      <c r="B387" s="30">
        <v>2023</v>
      </c>
      <c r="C387" s="124">
        <v>44982</v>
      </c>
      <c r="D387" s="30" t="s">
        <v>72</v>
      </c>
      <c r="E387" s="30" t="s">
        <v>200</v>
      </c>
      <c r="F387" s="30">
        <v>6</v>
      </c>
      <c r="G387" s="30" t="s">
        <v>55</v>
      </c>
      <c r="H387" s="30" t="s">
        <v>56</v>
      </c>
      <c r="I387" s="30">
        <f>(C387-VLOOKUP(G387,Riders!$A$2:$C$213,2,FALSE))/365</f>
        <v>33.821917808219176</v>
      </c>
      <c r="J387" s="30">
        <v>23</v>
      </c>
      <c r="K387" s="30">
        <v>2</v>
      </c>
      <c r="L387" s="30">
        <v>11.39</v>
      </c>
      <c r="M387" s="30">
        <f t="shared" si="17"/>
        <v>63.21334503950834</v>
      </c>
      <c r="N387" s="30"/>
      <c r="O387" s="30"/>
      <c r="P387" s="30" t="str">
        <f t="shared" si="18"/>
        <v/>
      </c>
      <c r="Q387" s="30"/>
      <c r="R387" s="30"/>
      <c r="S387" s="30" t="str">
        <f t="shared" si="16"/>
        <v/>
      </c>
    </row>
    <row r="388" spans="1:19" x14ac:dyDescent="0.45">
      <c r="A388" s="30" t="s">
        <v>415</v>
      </c>
      <c r="B388" s="30">
        <v>2023</v>
      </c>
      <c r="C388" s="124">
        <v>44982</v>
      </c>
      <c r="D388" s="30" t="s">
        <v>72</v>
      </c>
      <c r="E388" s="30" t="s">
        <v>200</v>
      </c>
      <c r="F388" s="30">
        <v>7</v>
      </c>
      <c r="G388" s="30" t="s">
        <v>382</v>
      </c>
      <c r="H388" s="30" t="s">
        <v>15</v>
      </c>
      <c r="I388" s="30">
        <f>(C388-VLOOKUP(G388,Riders!$A$2:$C$213,2,FALSE))/365</f>
        <v>21.994520547945207</v>
      </c>
      <c r="J388" s="30">
        <v>11</v>
      </c>
      <c r="K388" s="30">
        <v>1</v>
      </c>
      <c r="L388" s="30">
        <v>11.321999999999999</v>
      </c>
      <c r="M388" s="30">
        <f t="shared" si="17"/>
        <v>63.593004769475364</v>
      </c>
      <c r="N388" s="30"/>
      <c r="O388" s="30"/>
      <c r="P388" s="30" t="str">
        <f t="shared" si="18"/>
        <v/>
      </c>
      <c r="Q388" s="30"/>
      <c r="R388" s="30"/>
      <c r="S388" s="30" t="str">
        <f t="shared" si="16"/>
        <v/>
      </c>
    </row>
    <row r="389" spans="1:19" x14ac:dyDescent="0.45">
      <c r="A389" s="30" t="s">
        <v>415</v>
      </c>
      <c r="B389" s="30">
        <v>2023</v>
      </c>
      <c r="C389" s="124">
        <v>44982</v>
      </c>
      <c r="D389" s="30" t="s">
        <v>72</v>
      </c>
      <c r="E389" s="30" t="s">
        <v>200</v>
      </c>
      <c r="F389" s="30">
        <v>7</v>
      </c>
      <c r="G389" s="30" t="s">
        <v>33</v>
      </c>
      <c r="H389" s="30" t="s">
        <v>27</v>
      </c>
      <c r="I389" s="30">
        <f>(C389-VLOOKUP(G389,Riders!$A$2:$C$213,2,FALSE))/365</f>
        <v>29.268493150684932</v>
      </c>
      <c r="J389" s="30">
        <v>22</v>
      </c>
      <c r="K389" s="30">
        <v>2</v>
      </c>
      <c r="L389" s="30">
        <v>11.382999999999999</v>
      </c>
      <c r="M389" s="30">
        <f t="shared" si="17"/>
        <v>63.252218220152862</v>
      </c>
      <c r="N389" s="30"/>
      <c r="O389" s="30"/>
      <c r="P389" s="30" t="str">
        <f t="shared" si="18"/>
        <v/>
      </c>
      <c r="Q389" s="30"/>
      <c r="R389" s="30"/>
      <c r="S389" s="30" t="str">
        <f t="shared" si="16"/>
        <v/>
      </c>
    </row>
    <row r="390" spans="1:19" x14ac:dyDescent="0.45">
      <c r="A390" s="30" t="s">
        <v>415</v>
      </c>
      <c r="B390" s="30">
        <v>2023</v>
      </c>
      <c r="C390" s="124">
        <v>44982</v>
      </c>
      <c r="D390" s="30" t="s">
        <v>72</v>
      </c>
      <c r="E390" s="30" t="s">
        <v>200</v>
      </c>
      <c r="F390" s="30">
        <v>8</v>
      </c>
      <c r="G390" s="30" t="s">
        <v>101</v>
      </c>
      <c r="H390" s="30" t="s">
        <v>151</v>
      </c>
      <c r="I390" s="30">
        <f>(C390-VLOOKUP(G390,Riders!$A$2:$C$213,2,FALSE))/365</f>
        <v>23.405479452054795</v>
      </c>
      <c r="J390" s="30">
        <v>12</v>
      </c>
      <c r="K390" s="30">
        <v>1</v>
      </c>
      <c r="L390" s="30">
        <v>11.567</v>
      </c>
      <c r="M390" s="30">
        <f t="shared" si="17"/>
        <v>62.246044782571104</v>
      </c>
      <c r="N390" s="30"/>
      <c r="O390" s="30"/>
      <c r="P390" s="30" t="str">
        <f t="shared" si="18"/>
        <v/>
      </c>
      <c r="Q390" s="30"/>
      <c r="R390" s="30"/>
      <c r="S390" s="30" t="str">
        <f t="shared" si="16"/>
        <v/>
      </c>
    </row>
    <row r="391" spans="1:19" x14ac:dyDescent="0.45">
      <c r="A391" s="30" t="s">
        <v>415</v>
      </c>
      <c r="B391" s="30">
        <v>2023</v>
      </c>
      <c r="C391" s="124">
        <v>44982</v>
      </c>
      <c r="D391" s="30" t="s">
        <v>72</v>
      </c>
      <c r="E391" s="30" t="s">
        <v>200</v>
      </c>
      <c r="F391" s="30">
        <v>8</v>
      </c>
      <c r="G391" s="30" t="s">
        <v>35</v>
      </c>
      <c r="H391" s="30" t="s">
        <v>36</v>
      </c>
      <c r="I391" s="30">
        <f>(C391-VLOOKUP(G391,Riders!$A$2:$C$213,2,FALSE))/365</f>
        <v>24.887671232876713</v>
      </c>
      <c r="J391" s="30">
        <v>21</v>
      </c>
      <c r="K391" s="30">
        <v>2</v>
      </c>
      <c r="L391" s="30">
        <v>11.58</v>
      </c>
      <c r="M391" s="30">
        <f t="shared" si="17"/>
        <v>62.176165803108809</v>
      </c>
      <c r="N391" s="30"/>
      <c r="O391" s="30"/>
      <c r="P391" s="30" t="str">
        <f t="shared" si="18"/>
        <v/>
      </c>
      <c r="Q391" s="30"/>
      <c r="R391" s="30"/>
      <c r="S391" s="30" t="str">
        <f t="shared" si="16"/>
        <v/>
      </c>
    </row>
    <row r="392" spans="1:19" x14ac:dyDescent="0.45">
      <c r="A392" s="30" t="s">
        <v>415</v>
      </c>
      <c r="B392" s="30">
        <v>2023</v>
      </c>
      <c r="C392" s="124">
        <v>44982</v>
      </c>
      <c r="D392" s="30" t="s">
        <v>72</v>
      </c>
      <c r="E392" s="30" t="s">
        <v>200</v>
      </c>
      <c r="F392" s="30">
        <v>9</v>
      </c>
      <c r="G392" s="30" t="s">
        <v>50</v>
      </c>
      <c r="H392" s="30" t="s">
        <v>51</v>
      </c>
      <c r="I392" s="30">
        <f>(C392-VLOOKUP(G392,Riders!$A$2:$C$213,2,FALSE))/365</f>
        <v>26.391780821917809</v>
      </c>
      <c r="J392" s="30">
        <v>13</v>
      </c>
      <c r="K392" s="30">
        <v>1</v>
      </c>
      <c r="L392" s="30">
        <v>11.276999999999999</v>
      </c>
      <c r="M392" s="30">
        <f t="shared" si="17"/>
        <v>63.846767757382288</v>
      </c>
      <c r="N392" s="30"/>
      <c r="O392" s="30"/>
      <c r="P392" s="30" t="str">
        <f t="shared" si="18"/>
        <v/>
      </c>
      <c r="Q392" s="30"/>
      <c r="R392" s="30"/>
      <c r="S392" s="30" t="str">
        <f t="shared" ref="S392:S455" si="19">IF(OR(R392="",R392="REL"),"",3.6*200/R392)</f>
        <v/>
      </c>
    </row>
    <row r="393" spans="1:19" x14ac:dyDescent="0.45">
      <c r="A393" s="30" t="s">
        <v>415</v>
      </c>
      <c r="B393" s="30">
        <v>2023</v>
      </c>
      <c r="C393" s="124">
        <v>44982</v>
      </c>
      <c r="D393" s="30" t="s">
        <v>72</v>
      </c>
      <c r="E393" s="30" t="s">
        <v>200</v>
      </c>
      <c r="F393" s="30">
        <v>9</v>
      </c>
      <c r="G393" s="30" t="s">
        <v>94</v>
      </c>
      <c r="H393" s="30" t="s">
        <v>38</v>
      </c>
      <c r="I393" s="30">
        <f>(C393-VLOOKUP(G393,Riders!$A$2:$C$213,2,FALSE))/365</f>
        <v>25.328767123287673</v>
      </c>
      <c r="J393" s="30">
        <v>20</v>
      </c>
      <c r="K393" s="30">
        <v>2</v>
      </c>
      <c r="L393" s="30">
        <v>11.441999999999998</v>
      </c>
      <c r="M393" s="30">
        <f t="shared" si="17"/>
        <v>62.926061877294188</v>
      </c>
      <c r="N393" s="30"/>
      <c r="O393" s="30"/>
      <c r="P393" s="30" t="str">
        <f t="shared" si="18"/>
        <v/>
      </c>
      <c r="Q393" s="30"/>
      <c r="R393" s="30"/>
      <c r="S393" s="30" t="str">
        <f t="shared" si="19"/>
        <v/>
      </c>
    </row>
    <row r="394" spans="1:19" x14ac:dyDescent="0.45">
      <c r="A394" s="30" t="s">
        <v>415</v>
      </c>
      <c r="B394" s="30">
        <v>2023</v>
      </c>
      <c r="C394" s="124">
        <v>44982</v>
      </c>
      <c r="D394" s="30" t="s">
        <v>72</v>
      </c>
      <c r="E394" s="30" t="s">
        <v>200</v>
      </c>
      <c r="F394" s="30">
        <v>10</v>
      </c>
      <c r="G394" s="30" t="s">
        <v>28</v>
      </c>
      <c r="H394" s="30" t="s">
        <v>29</v>
      </c>
      <c r="I394" s="30">
        <f>(C394-VLOOKUP(G394,Riders!$A$2:$C$213,2,FALSE))/365</f>
        <v>23.169863013698631</v>
      </c>
      <c r="J394" s="30">
        <v>16</v>
      </c>
      <c r="K394" s="30">
        <v>1</v>
      </c>
      <c r="L394" s="30">
        <v>11.428000000000001</v>
      </c>
      <c r="M394" s="30">
        <f t="shared" si="17"/>
        <v>63.003150157507868</v>
      </c>
      <c r="N394" s="30"/>
      <c r="O394" s="30"/>
      <c r="P394" s="30" t="str">
        <f t="shared" si="18"/>
        <v/>
      </c>
      <c r="Q394" s="30"/>
      <c r="R394" s="30"/>
      <c r="S394" s="30" t="str">
        <f t="shared" si="19"/>
        <v/>
      </c>
    </row>
    <row r="395" spans="1:19" x14ac:dyDescent="0.45">
      <c r="A395" s="30" t="s">
        <v>415</v>
      </c>
      <c r="B395" s="30">
        <v>2023</v>
      </c>
      <c r="C395" s="124">
        <v>44982</v>
      </c>
      <c r="D395" s="30" t="s">
        <v>72</v>
      </c>
      <c r="E395" s="30" t="s">
        <v>200</v>
      </c>
      <c r="F395" s="30">
        <v>10</v>
      </c>
      <c r="G395" s="30" t="s">
        <v>43</v>
      </c>
      <c r="H395" s="30" t="s">
        <v>44</v>
      </c>
      <c r="I395" s="30">
        <f>(C395-VLOOKUP(G395,Riders!$A$2:$C$213,2,FALSE))/365</f>
        <v>30.271232876712329</v>
      </c>
      <c r="J395" s="30">
        <v>17</v>
      </c>
      <c r="K395" s="30">
        <v>2</v>
      </c>
      <c r="L395" s="30">
        <v>11.509</v>
      </c>
      <c r="M395" s="30">
        <f t="shared" si="17"/>
        <v>62.559735858893042</v>
      </c>
      <c r="N395" s="30"/>
      <c r="O395" s="30"/>
      <c r="P395" s="30" t="str">
        <f t="shared" si="18"/>
        <v/>
      </c>
      <c r="Q395" s="30"/>
      <c r="R395" s="30"/>
      <c r="S395" s="30" t="str">
        <f t="shared" si="19"/>
        <v/>
      </c>
    </row>
    <row r="396" spans="1:19" x14ac:dyDescent="0.45">
      <c r="A396" s="30" t="s">
        <v>415</v>
      </c>
      <c r="B396" s="30">
        <v>2023</v>
      </c>
      <c r="C396" s="124">
        <v>44982</v>
      </c>
      <c r="D396" s="30" t="s">
        <v>72</v>
      </c>
      <c r="E396" s="30" t="s">
        <v>200</v>
      </c>
      <c r="F396" s="30">
        <v>11</v>
      </c>
      <c r="G396" s="30" t="s">
        <v>52</v>
      </c>
      <c r="H396" s="30" t="s">
        <v>53</v>
      </c>
      <c r="I396" s="30">
        <f>(C396-VLOOKUP(G396,Riders!$A$2:$C$213,2,FALSE))/365</f>
        <v>25.964383561643835</v>
      </c>
      <c r="J396" s="30">
        <v>14</v>
      </c>
      <c r="K396" s="30">
        <v>1</v>
      </c>
      <c r="L396" s="30">
        <v>11.246</v>
      </c>
      <c r="M396" s="30">
        <f t="shared" si="17"/>
        <v>64.022763649297531</v>
      </c>
      <c r="N396" s="30"/>
      <c r="O396" s="30"/>
      <c r="P396" s="30" t="str">
        <f t="shared" si="18"/>
        <v/>
      </c>
      <c r="Q396" s="30"/>
      <c r="R396" s="30"/>
      <c r="S396" s="30" t="str">
        <f t="shared" si="19"/>
        <v/>
      </c>
    </row>
    <row r="397" spans="1:19" x14ac:dyDescent="0.45">
      <c r="A397" s="30" t="s">
        <v>415</v>
      </c>
      <c r="B397" s="30">
        <v>2023</v>
      </c>
      <c r="C397" s="124">
        <v>44982</v>
      </c>
      <c r="D397" s="30" t="s">
        <v>72</v>
      </c>
      <c r="E397" s="30" t="s">
        <v>200</v>
      </c>
      <c r="F397" s="30">
        <v>11</v>
      </c>
      <c r="G397" s="30" t="s">
        <v>45</v>
      </c>
      <c r="H397" s="30" t="s">
        <v>97</v>
      </c>
      <c r="I397" s="30">
        <f>(C397-VLOOKUP(G397,Riders!$A$2:$C$213,2,FALSE))/365</f>
        <v>32.010958904109586</v>
      </c>
      <c r="J397" s="30">
        <v>19</v>
      </c>
      <c r="K397" s="30">
        <v>2</v>
      </c>
      <c r="L397" s="30">
        <v>11.255000000000001</v>
      </c>
      <c r="M397" s="30">
        <f t="shared" si="17"/>
        <v>63.971568191914699</v>
      </c>
      <c r="N397" s="30"/>
      <c r="O397" s="30"/>
      <c r="P397" s="30" t="str">
        <f t="shared" si="18"/>
        <v/>
      </c>
      <c r="Q397" s="30"/>
      <c r="R397" s="30"/>
      <c r="S397" s="30" t="str">
        <f t="shared" si="19"/>
        <v/>
      </c>
    </row>
    <row r="398" spans="1:19" x14ac:dyDescent="0.45">
      <c r="A398" s="30" t="s">
        <v>415</v>
      </c>
      <c r="B398" s="30">
        <v>2023</v>
      </c>
      <c r="C398" s="124">
        <v>44982</v>
      </c>
      <c r="D398" s="30" t="s">
        <v>72</v>
      </c>
      <c r="E398" s="30" t="s">
        <v>200</v>
      </c>
      <c r="F398" s="30">
        <v>12</v>
      </c>
      <c r="G398" s="30" t="s">
        <v>95</v>
      </c>
      <c r="H398" s="30" t="s">
        <v>19</v>
      </c>
      <c r="I398" s="30">
        <f>(C398-VLOOKUP(G398,Riders!$A$2:$C$213,2,FALSE))/365</f>
        <v>23.476712328767125</v>
      </c>
      <c r="J398" s="30">
        <v>15</v>
      </c>
      <c r="K398" s="30">
        <v>1</v>
      </c>
      <c r="L398" s="30">
        <v>11.27</v>
      </c>
      <c r="M398" s="30">
        <f t="shared" si="17"/>
        <v>63.886424134871341</v>
      </c>
      <c r="N398" s="30"/>
      <c r="O398" s="30"/>
      <c r="P398" s="30" t="str">
        <f t="shared" si="18"/>
        <v/>
      </c>
      <c r="Q398" s="30"/>
      <c r="R398" s="30"/>
      <c r="S398" s="30" t="str">
        <f t="shared" si="19"/>
        <v/>
      </c>
    </row>
    <row r="399" spans="1:19" x14ac:dyDescent="0.45">
      <c r="A399" s="30" t="s">
        <v>415</v>
      </c>
      <c r="B399" s="30">
        <v>2023</v>
      </c>
      <c r="C399" s="124">
        <v>44982</v>
      </c>
      <c r="D399" s="30" t="s">
        <v>72</v>
      </c>
      <c r="E399" s="30" t="s">
        <v>200</v>
      </c>
      <c r="F399" s="30">
        <v>12</v>
      </c>
      <c r="G399" s="30" t="s">
        <v>37</v>
      </c>
      <c r="H399" s="30" t="s">
        <v>38</v>
      </c>
      <c r="I399" s="30">
        <f>(C399-VLOOKUP(G399,Riders!$A$2:$C$213,2,FALSE))/365</f>
        <v>17.882191780821916</v>
      </c>
      <c r="J399" s="30">
        <v>18</v>
      </c>
      <c r="K399" s="30">
        <v>2</v>
      </c>
      <c r="L399" s="30">
        <v>11.299999999999999</v>
      </c>
      <c r="M399" s="30">
        <f t="shared" si="17"/>
        <v>63.716814159292042</v>
      </c>
      <c r="N399" s="30"/>
      <c r="O399" s="30"/>
      <c r="P399" s="30" t="str">
        <f t="shared" si="18"/>
        <v/>
      </c>
      <c r="Q399" s="30"/>
      <c r="R399" s="30"/>
      <c r="S399" s="30" t="str">
        <f t="shared" si="19"/>
        <v/>
      </c>
    </row>
    <row r="400" spans="1:19" x14ac:dyDescent="0.45">
      <c r="A400" s="30" t="s">
        <v>415</v>
      </c>
      <c r="B400" s="30">
        <v>2023</v>
      </c>
      <c r="C400" s="124">
        <v>44982</v>
      </c>
      <c r="D400" s="30" t="s">
        <v>72</v>
      </c>
      <c r="E400" s="30" t="s">
        <v>201</v>
      </c>
      <c r="F400" s="30">
        <v>1</v>
      </c>
      <c r="G400" s="30" t="s">
        <v>16</v>
      </c>
      <c r="H400" s="30" t="s">
        <v>17</v>
      </c>
      <c r="I400" s="30">
        <f>(C400-VLOOKUP(G400,Riders!$A$2:$C$213,2,FALSE))/365</f>
        <v>23.849315068493151</v>
      </c>
      <c r="J400" s="30">
        <v>1</v>
      </c>
      <c r="K400" s="30">
        <v>1</v>
      </c>
      <c r="L400" s="30">
        <v>11.329000000000001</v>
      </c>
      <c r="M400" s="30">
        <f t="shared" si="17"/>
        <v>63.553711713302143</v>
      </c>
      <c r="N400" s="30"/>
      <c r="O400" s="30"/>
      <c r="P400" s="30" t="str">
        <f t="shared" si="18"/>
        <v/>
      </c>
      <c r="Q400" s="30"/>
      <c r="R400" s="30"/>
      <c r="S400" s="30" t="str">
        <f t="shared" si="19"/>
        <v/>
      </c>
    </row>
    <row r="401" spans="1:19" x14ac:dyDescent="0.45">
      <c r="A401" s="30" t="s">
        <v>415</v>
      </c>
      <c r="B401" s="30">
        <v>2023</v>
      </c>
      <c r="C401" s="124">
        <v>44982</v>
      </c>
      <c r="D401" s="30" t="s">
        <v>72</v>
      </c>
      <c r="E401" s="30" t="s">
        <v>201</v>
      </c>
      <c r="F401" s="30">
        <v>1</v>
      </c>
      <c r="G401" s="30" t="s">
        <v>95</v>
      </c>
      <c r="H401" s="30" t="s">
        <v>19</v>
      </c>
      <c r="I401" s="30">
        <f>(C401-VLOOKUP(G401,Riders!$A$2:$C$213,2,FALSE))/365</f>
        <v>23.476712328767125</v>
      </c>
      <c r="J401" s="30">
        <v>15</v>
      </c>
      <c r="K401" s="30">
        <v>2</v>
      </c>
      <c r="L401" s="30">
        <v>11.402000000000001</v>
      </c>
      <c r="M401" s="30">
        <f t="shared" si="17"/>
        <v>63.146816348009118</v>
      </c>
      <c r="N401" s="30"/>
      <c r="O401" s="30"/>
      <c r="P401" s="30" t="str">
        <f t="shared" si="18"/>
        <v/>
      </c>
      <c r="Q401" s="30"/>
      <c r="R401" s="30"/>
      <c r="S401" s="30" t="str">
        <f t="shared" si="19"/>
        <v/>
      </c>
    </row>
    <row r="402" spans="1:19" x14ac:dyDescent="0.45">
      <c r="A402" s="30" t="s">
        <v>415</v>
      </c>
      <c r="B402" s="30">
        <v>2023</v>
      </c>
      <c r="C402" s="124">
        <v>44982</v>
      </c>
      <c r="D402" s="30" t="s">
        <v>72</v>
      </c>
      <c r="E402" s="30" t="s">
        <v>201</v>
      </c>
      <c r="F402" s="30">
        <v>2</v>
      </c>
      <c r="G402" s="30" t="s">
        <v>24</v>
      </c>
      <c r="H402" s="30" t="s">
        <v>25</v>
      </c>
      <c r="I402" s="30">
        <f>(C402-VLOOKUP(G402,Riders!$A$2:$C$213,2,FALSE))/365</f>
        <v>24.493150684931507</v>
      </c>
      <c r="J402" s="30">
        <v>4</v>
      </c>
      <c r="K402" s="30">
        <v>1</v>
      </c>
      <c r="L402" s="30">
        <v>11.138999999999999</v>
      </c>
      <c r="M402" s="30">
        <f t="shared" si="17"/>
        <v>64.637759224346894</v>
      </c>
      <c r="N402" s="30"/>
      <c r="O402" s="30"/>
      <c r="P402" s="30" t="str">
        <f t="shared" si="18"/>
        <v/>
      </c>
      <c r="Q402" s="30"/>
      <c r="R402" s="30"/>
      <c r="S402" s="30" t="str">
        <f t="shared" si="19"/>
        <v/>
      </c>
    </row>
    <row r="403" spans="1:19" x14ac:dyDescent="0.45">
      <c r="A403" s="30" t="s">
        <v>415</v>
      </c>
      <c r="B403" s="30">
        <v>2023</v>
      </c>
      <c r="C403" s="124">
        <v>44982</v>
      </c>
      <c r="D403" s="30" t="s">
        <v>72</v>
      </c>
      <c r="E403" s="30" t="s">
        <v>201</v>
      </c>
      <c r="F403" s="30">
        <v>2</v>
      </c>
      <c r="G403" s="30" t="s">
        <v>52</v>
      </c>
      <c r="H403" s="30" t="s">
        <v>53</v>
      </c>
      <c r="I403" s="30">
        <f>(C403-VLOOKUP(G403,Riders!$A$2:$C$213,2,FALSE))/365</f>
        <v>25.964383561643835</v>
      </c>
      <c r="J403" s="30">
        <v>14</v>
      </c>
      <c r="K403" s="30">
        <v>2</v>
      </c>
      <c r="L403" s="30">
        <v>11.279</v>
      </c>
      <c r="M403" s="30">
        <f t="shared" si="17"/>
        <v>63.835446404823124</v>
      </c>
      <c r="N403" s="30"/>
      <c r="O403" s="30"/>
      <c r="P403" s="30" t="str">
        <f t="shared" si="18"/>
        <v/>
      </c>
      <c r="Q403" s="30"/>
      <c r="R403" s="30"/>
      <c r="S403" s="30" t="str">
        <f t="shared" si="19"/>
        <v/>
      </c>
    </row>
    <row r="404" spans="1:19" x14ac:dyDescent="0.45">
      <c r="A404" s="30" t="s">
        <v>415</v>
      </c>
      <c r="B404" s="30">
        <v>2023</v>
      </c>
      <c r="C404" s="124">
        <v>44982</v>
      </c>
      <c r="D404" s="30" t="s">
        <v>72</v>
      </c>
      <c r="E404" s="30" t="s">
        <v>201</v>
      </c>
      <c r="F404" s="30">
        <v>3</v>
      </c>
      <c r="G404" s="30" t="s">
        <v>14</v>
      </c>
      <c r="H404" s="30" t="s">
        <v>15</v>
      </c>
      <c r="I404" s="30">
        <f>(C404-VLOOKUP(G404,Riders!$A$2:$C$213,2,FALSE))/365</f>
        <v>23.150684931506849</v>
      </c>
      <c r="J404" s="30">
        <v>2</v>
      </c>
      <c r="K404" s="30">
        <v>1</v>
      </c>
      <c r="L404" s="30">
        <v>11.154</v>
      </c>
      <c r="M404" s="30">
        <f t="shared" si="17"/>
        <v>64.550833781603018</v>
      </c>
      <c r="N404" s="30"/>
      <c r="O404" s="30"/>
      <c r="P404" s="30" t="str">
        <f t="shared" si="18"/>
        <v/>
      </c>
      <c r="Q404" s="30"/>
      <c r="R404" s="30"/>
      <c r="S404" s="30" t="str">
        <f t="shared" si="19"/>
        <v/>
      </c>
    </row>
    <row r="405" spans="1:19" x14ac:dyDescent="0.45">
      <c r="A405" s="30" t="s">
        <v>415</v>
      </c>
      <c r="B405" s="30">
        <v>2023</v>
      </c>
      <c r="C405" s="124">
        <v>44982</v>
      </c>
      <c r="D405" s="30" t="s">
        <v>72</v>
      </c>
      <c r="E405" s="30" t="s">
        <v>201</v>
      </c>
      <c r="F405" s="30">
        <v>3</v>
      </c>
      <c r="G405" s="30" t="s">
        <v>28</v>
      </c>
      <c r="H405" s="30" t="s">
        <v>29</v>
      </c>
      <c r="I405" s="30">
        <f>(C405-VLOOKUP(G405,Riders!$A$2:$C$213,2,FALSE))/365</f>
        <v>23.169863013698631</v>
      </c>
      <c r="J405" s="30">
        <v>16</v>
      </c>
      <c r="K405" s="30">
        <v>2</v>
      </c>
      <c r="L405" s="30">
        <v>11.154</v>
      </c>
      <c r="M405" s="30">
        <f t="shared" si="17"/>
        <v>64.550833781603018</v>
      </c>
      <c r="N405" s="30"/>
      <c r="O405" s="30"/>
      <c r="P405" s="30" t="str">
        <f t="shared" si="18"/>
        <v/>
      </c>
      <c r="Q405" s="30"/>
      <c r="R405" s="30"/>
      <c r="S405" s="30" t="str">
        <f t="shared" si="19"/>
        <v/>
      </c>
    </row>
    <row r="406" spans="1:19" x14ac:dyDescent="0.45">
      <c r="A406" s="30" t="s">
        <v>415</v>
      </c>
      <c r="B406" s="30">
        <v>2023</v>
      </c>
      <c r="C406" s="124">
        <v>44982</v>
      </c>
      <c r="D406" s="30" t="s">
        <v>72</v>
      </c>
      <c r="E406" s="30" t="s">
        <v>201</v>
      </c>
      <c r="F406" s="30">
        <v>4</v>
      </c>
      <c r="G406" s="30" t="s">
        <v>381</v>
      </c>
      <c r="H406" s="30" t="s">
        <v>25</v>
      </c>
      <c r="I406" s="30">
        <f>(C406-VLOOKUP(G406,Riders!$A$2:$C$213,2,FALSE))/365</f>
        <v>20.19178082191781</v>
      </c>
      <c r="J406" s="30">
        <v>3</v>
      </c>
      <c r="K406" s="30">
        <v>1</v>
      </c>
      <c r="L406" s="30">
        <v>11.539</v>
      </c>
      <c r="M406" s="30">
        <f t="shared" si="17"/>
        <v>62.397088135886996</v>
      </c>
      <c r="N406" s="30"/>
      <c r="O406" s="30"/>
      <c r="P406" s="30" t="str">
        <f t="shared" si="18"/>
        <v/>
      </c>
      <c r="Q406" s="30"/>
      <c r="R406" s="30"/>
      <c r="S406" s="30" t="str">
        <f t="shared" si="19"/>
        <v/>
      </c>
    </row>
    <row r="407" spans="1:19" x14ac:dyDescent="0.45">
      <c r="A407" s="30" t="s">
        <v>415</v>
      </c>
      <c r="B407" s="30">
        <v>2023</v>
      </c>
      <c r="C407" s="124">
        <v>44982</v>
      </c>
      <c r="D407" s="30" t="s">
        <v>72</v>
      </c>
      <c r="E407" s="30" t="s">
        <v>201</v>
      </c>
      <c r="F407" s="30">
        <v>4</v>
      </c>
      <c r="G407" s="30" t="s">
        <v>50</v>
      </c>
      <c r="H407" s="30" t="s">
        <v>51</v>
      </c>
      <c r="I407" s="30">
        <f>(C407-VLOOKUP(G407,Riders!$A$2:$C$213,2,FALSE))/365</f>
        <v>26.391780821917809</v>
      </c>
      <c r="J407" s="30">
        <v>13</v>
      </c>
      <c r="K407" s="30">
        <v>2</v>
      </c>
      <c r="L407" s="30">
        <v>11.544</v>
      </c>
      <c r="M407" s="30">
        <f t="shared" si="17"/>
        <v>62.370062370062371</v>
      </c>
      <c r="N407" s="30"/>
      <c r="O407" s="30"/>
      <c r="P407" s="30" t="str">
        <f t="shared" si="18"/>
        <v/>
      </c>
      <c r="Q407" s="30"/>
      <c r="R407" s="30"/>
      <c r="S407" s="30" t="str">
        <f t="shared" si="19"/>
        <v/>
      </c>
    </row>
    <row r="408" spans="1:19" x14ac:dyDescent="0.45">
      <c r="A408" s="30" t="s">
        <v>415</v>
      </c>
      <c r="B408" s="30">
        <v>2023</v>
      </c>
      <c r="C408" s="124">
        <v>44982</v>
      </c>
      <c r="D408" s="30" t="s">
        <v>72</v>
      </c>
      <c r="E408" s="30" t="s">
        <v>201</v>
      </c>
      <c r="F408" s="30">
        <v>5</v>
      </c>
      <c r="G408" s="30" t="s">
        <v>18</v>
      </c>
      <c r="H408" s="30" t="s">
        <v>19</v>
      </c>
      <c r="I408" s="30">
        <f>(C408-VLOOKUP(G408,Riders!$A$2:$C$213,2,FALSE))/365</f>
        <v>24.761643835616439</v>
      </c>
      <c r="J408" s="30">
        <v>5</v>
      </c>
      <c r="K408" s="30">
        <v>1</v>
      </c>
      <c r="L408" s="30">
        <v>11.33</v>
      </c>
      <c r="M408" s="30">
        <f t="shared" si="17"/>
        <v>63.548102383053838</v>
      </c>
      <c r="N408" s="30"/>
      <c r="O408" s="30"/>
      <c r="P408" s="30" t="str">
        <f t="shared" si="18"/>
        <v/>
      </c>
      <c r="Q408" s="30"/>
      <c r="R408" s="30"/>
      <c r="S408" s="30" t="str">
        <f t="shared" si="19"/>
        <v/>
      </c>
    </row>
    <row r="409" spans="1:19" x14ac:dyDescent="0.45">
      <c r="A409" s="30" t="s">
        <v>415</v>
      </c>
      <c r="B409" s="30">
        <v>2023</v>
      </c>
      <c r="C409" s="124">
        <v>44982</v>
      </c>
      <c r="D409" s="30" t="s">
        <v>72</v>
      </c>
      <c r="E409" s="30" t="s">
        <v>201</v>
      </c>
      <c r="F409" s="30">
        <v>5</v>
      </c>
      <c r="G409" s="30" t="s">
        <v>101</v>
      </c>
      <c r="H409" s="30" t="s">
        <v>151</v>
      </c>
      <c r="I409" s="30">
        <f>(C409-VLOOKUP(G409,Riders!$A$2:$C$213,2,FALSE))/365</f>
        <v>23.405479452054795</v>
      </c>
      <c r="J409" s="30">
        <v>12</v>
      </c>
      <c r="K409" s="30">
        <v>2</v>
      </c>
      <c r="L409" s="30">
        <v>11.385</v>
      </c>
      <c r="M409" s="30">
        <f t="shared" si="17"/>
        <v>63.241106719367593</v>
      </c>
      <c r="N409" s="30"/>
      <c r="O409" s="30"/>
      <c r="P409" s="30" t="str">
        <f t="shared" si="18"/>
        <v/>
      </c>
      <c r="Q409" s="30"/>
      <c r="R409" s="30"/>
      <c r="S409" s="30" t="str">
        <f t="shared" si="19"/>
        <v/>
      </c>
    </row>
    <row r="410" spans="1:19" x14ac:dyDescent="0.45">
      <c r="A410" s="30" t="s">
        <v>415</v>
      </c>
      <c r="B410" s="30">
        <v>2023</v>
      </c>
      <c r="C410" s="124">
        <v>44982</v>
      </c>
      <c r="D410" s="30" t="s">
        <v>72</v>
      </c>
      <c r="E410" s="30" t="s">
        <v>201</v>
      </c>
      <c r="F410" s="30">
        <v>6</v>
      </c>
      <c r="G410" s="30" t="s">
        <v>32</v>
      </c>
      <c r="H410" s="30" t="s">
        <v>17</v>
      </c>
      <c r="I410" s="30">
        <f>(C410-VLOOKUP(G410,Riders!$A$2:$C$213,2,FALSE))/365</f>
        <v>20.589041095890412</v>
      </c>
      <c r="J410" s="30">
        <v>6</v>
      </c>
      <c r="K410" s="30">
        <v>1</v>
      </c>
      <c r="L410" s="30">
        <v>10.916</v>
      </c>
      <c r="M410" s="30">
        <f t="shared" si="17"/>
        <v>65.958226456577492</v>
      </c>
      <c r="N410" s="30"/>
      <c r="O410" s="30"/>
      <c r="P410" s="30" t="str">
        <f t="shared" si="18"/>
        <v/>
      </c>
      <c r="Q410" s="30"/>
      <c r="R410" s="30"/>
      <c r="S410" s="30" t="str">
        <f t="shared" si="19"/>
        <v/>
      </c>
    </row>
    <row r="411" spans="1:19" x14ac:dyDescent="0.45">
      <c r="A411" s="30" t="s">
        <v>415</v>
      </c>
      <c r="B411" s="30">
        <v>2023</v>
      </c>
      <c r="C411" s="124">
        <v>44982</v>
      </c>
      <c r="D411" s="30" t="s">
        <v>72</v>
      </c>
      <c r="E411" s="30" t="s">
        <v>201</v>
      </c>
      <c r="F411" s="30">
        <v>6</v>
      </c>
      <c r="G411" s="30" t="s">
        <v>382</v>
      </c>
      <c r="H411" s="30" t="s">
        <v>15</v>
      </c>
      <c r="I411" s="30">
        <f>(C411-VLOOKUP(G411,Riders!$A$2:$C$213,2,FALSE))/365</f>
        <v>21.994520547945207</v>
      </c>
      <c r="J411" s="30">
        <v>11</v>
      </c>
      <c r="K411" s="30">
        <v>2</v>
      </c>
      <c r="L411" s="30">
        <v>10.955</v>
      </c>
      <c r="M411" s="30">
        <f t="shared" si="17"/>
        <v>65.723413966225465</v>
      </c>
      <c r="N411" s="30"/>
      <c r="O411" s="30"/>
      <c r="P411" s="30" t="str">
        <f t="shared" si="18"/>
        <v/>
      </c>
      <c r="Q411" s="30"/>
      <c r="R411" s="30"/>
      <c r="S411" s="30" t="str">
        <f t="shared" si="19"/>
        <v/>
      </c>
    </row>
    <row r="412" spans="1:19" x14ac:dyDescent="0.45">
      <c r="A412" s="30" t="s">
        <v>415</v>
      </c>
      <c r="B412" s="30">
        <v>2023</v>
      </c>
      <c r="C412" s="124">
        <v>44982</v>
      </c>
      <c r="D412" s="30" t="s">
        <v>72</v>
      </c>
      <c r="E412" s="30" t="s">
        <v>201</v>
      </c>
      <c r="F412" s="30">
        <v>7</v>
      </c>
      <c r="G412" s="30" t="s">
        <v>39</v>
      </c>
      <c r="H412" s="30" t="s">
        <v>40</v>
      </c>
      <c r="I412" s="30">
        <f>(C412-VLOOKUP(G412,Riders!$A$2:$C$213,2,FALSE))/365</f>
        <v>28.545205479452054</v>
      </c>
      <c r="J412" s="30">
        <v>8</v>
      </c>
      <c r="K412" s="30">
        <v>1</v>
      </c>
      <c r="L412" s="30">
        <v>11.154999999999999</v>
      </c>
      <c r="M412" s="30">
        <f t="shared" si="17"/>
        <v>64.545047064096821</v>
      </c>
      <c r="N412" s="30"/>
      <c r="O412" s="30"/>
      <c r="P412" s="30" t="str">
        <f t="shared" si="18"/>
        <v/>
      </c>
      <c r="Q412" s="30"/>
      <c r="R412" s="30"/>
      <c r="S412" s="30" t="str">
        <f t="shared" si="19"/>
        <v/>
      </c>
    </row>
    <row r="413" spans="1:19" x14ac:dyDescent="0.45">
      <c r="A413" s="30" t="s">
        <v>415</v>
      </c>
      <c r="B413" s="30">
        <v>2023</v>
      </c>
      <c r="C413" s="124">
        <v>44982</v>
      </c>
      <c r="D413" s="30" t="s">
        <v>72</v>
      </c>
      <c r="E413" s="30" t="s">
        <v>201</v>
      </c>
      <c r="F413" s="30">
        <v>7</v>
      </c>
      <c r="G413" s="30" t="s">
        <v>20</v>
      </c>
      <c r="H413" s="30" t="s">
        <v>21</v>
      </c>
      <c r="I413" s="30">
        <f>(C413-VLOOKUP(G413,Riders!$A$2:$C$213,2,FALSE))/365</f>
        <v>27.55890410958904</v>
      </c>
      <c r="J413" s="30">
        <v>9</v>
      </c>
      <c r="K413" s="30">
        <v>2</v>
      </c>
      <c r="L413" s="30">
        <v>11.229999999999999</v>
      </c>
      <c r="M413" s="30">
        <f t="shared" si="17"/>
        <v>64.113980409617099</v>
      </c>
      <c r="N413" s="30"/>
      <c r="O413" s="30"/>
      <c r="P413" s="30" t="str">
        <f t="shared" si="18"/>
        <v/>
      </c>
      <c r="Q413" s="30"/>
      <c r="R413" s="30"/>
      <c r="S413" s="30" t="str">
        <f t="shared" si="19"/>
        <v/>
      </c>
    </row>
    <row r="414" spans="1:19" x14ac:dyDescent="0.45">
      <c r="A414" s="30" t="s">
        <v>415</v>
      </c>
      <c r="B414" s="30">
        <v>2023</v>
      </c>
      <c r="C414" s="124">
        <v>44982</v>
      </c>
      <c r="D414" s="30" t="s">
        <v>72</v>
      </c>
      <c r="E414" s="30" t="s">
        <v>201</v>
      </c>
      <c r="F414" s="30">
        <v>8</v>
      </c>
      <c r="G414" s="30" t="s">
        <v>42</v>
      </c>
      <c r="H414" s="30" t="s">
        <v>40</v>
      </c>
      <c r="I414" s="30">
        <f>(C414-VLOOKUP(G414,Riders!$A$2:$C$213,2,FALSE))/365</f>
        <v>24.235616438356164</v>
      </c>
      <c r="J414" s="30">
        <v>7</v>
      </c>
      <c r="K414" s="30">
        <v>1</v>
      </c>
      <c r="L414" s="30">
        <v>11.374000000000001</v>
      </c>
      <c r="M414" s="30">
        <f t="shared" si="17"/>
        <v>63.302268331281866</v>
      </c>
      <c r="N414" s="30"/>
      <c r="O414" s="30"/>
      <c r="P414" s="30" t="str">
        <f t="shared" si="18"/>
        <v/>
      </c>
      <c r="Q414" s="30"/>
      <c r="R414" s="30"/>
      <c r="S414" s="30" t="str">
        <f t="shared" si="19"/>
        <v/>
      </c>
    </row>
    <row r="415" spans="1:19" x14ac:dyDescent="0.45">
      <c r="A415" s="30" t="s">
        <v>415</v>
      </c>
      <c r="B415" s="30">
        <v>2023</v>
      </c>
      <c r="C415" s="124">
        <v>44982</v>
      </c>
      <c r="D415" s="30" t="s">
        <v>72</v>
      </c>
      <c r="E415" s="30" t="s">
        <v>201</v>
      </c>
      <c r="F415" s="30">
        <v>8</v>
      </c>
      <c r="G415" s="30" t="s">
        <v>26</v>
      </c>
      <c r="H415" s="30" t="s">
        <v>27</v>
      </c>
      <c r="I415" s="30">
        <f>(C415-VLOOKUP(G415,Riders!$A$2:$C$213,2,FALSE))/365</f>
        <v>24.764383561643836</v>
      </c>
      <c r="J415" s="30">
        <v>10</v>
      </c>
      <c r="K415" s="30">
        <v>2</v>
      </c>
      <c r="L415" s="30">
        <v>11.513</v>
      </c>
      <c r="M415" s="30">
        <f t="shared" si="17"/>
        <v>62.538000521150003</v>
      </c>
      <c r="N415" s="30"/>
      <c r="O415" s="30"/>
      <c r="P415" s="30" t="str">
        <f t="shared" si="18"/>
        <v/>
      </c>
      <c r="Q415" s="30"/>
      <c r="R415" s="30"/>
      <c r="S415" s="30" t="str">
        <f t="shared" si="19"/>
        <v/>
      </c>
    </row>
    <row r="416" spans="1:19" x14ac:dyDescent="0.45">
      <c r="A416" s="30" t="s">
        <v>415</v>
      </c>
      <c r="B416" s="30">
        <v>2023</v>
      </c>
      <c r="C416" s="124">
        <v>44982</v>
      </c>
      <c r="D416" s="30" t="s">
        <v>72</v>
      </c>
      <c r="E416" s="30" t="s">
        <v>202</v>
      </c>
      <c r="F416" s="30">
        <v>1</v>
      </c>
      <c r="G416" s="30" t="s">
        <v>16</v>
      </c>
      <c r="H416" s="30" t="s">
        <v>17</v>
      </c>
      <c r="I416" s="30">
        <f>(C416-VLOOKUP(G416,Riders!$A$2:$C$213,2,FALSE))/365</f>
        <v>23.849315068493151</v>
      </c>
      <c r="J416" s="30">
        <v>1</v>
      </c>
      <c r="K416" s="30">
        <v>1</v>
      </c>
      <c r="L416" s="30">
        <v>11.117000000000001</v>
      </c>
      <c r="M416" s="30">
        <f t="shared" si="17"/>
        <v>64.765674192677878</v>
      </c>
      <c r="N416" s="30">
        <v>1</v>
      </c>
      <c r="O416" s="30">
        <v>10.997999999999999</v>
      </c>
      <c r="P416" s="30">
        <f t="shared" si="18"/>
        <v>65.466448445171849</v>
      </c>
      <c r="Q416" s="30"/>
      <c r="R416" s="30"/>
      <c r="S416" s="30" t="str">
        <f t="shared" si="19"/>
        <v/>
      </c>
    </row>
    <row r="417" spans="1:19" x14ac:dyDescent="0.45">
      <c r="A417" s="30" t="s">
        <v>415</v>
      </c>
      <c r="B417" s="30">
        <v>2023</v>
      </c>
      <c r="C417" s="124">
        <v>44982</v>
      </c>
      <c r="D417" s="30" t="s">
        <v>72</v>
      </c>
      <c r="E417" s="30" t="s">
        <v>202</v>
      </c>
      <c r="F417" s="30">
        <v>1</v>
      </c>
      <c r="G417" s="30" t="s">
        <v>42</v>
      </c>
      <c r="H417" s="30" t="s">
        <v>40</v>
      </c>
      <c r="I417" s="30">
        <f>(C417-VLOOKUP(G417,Riders!$A$2:$C$213,2,FALSE))/365</f>
        <v>24.235616438356164</v>
      </c>
      <c r="J417" s="30">
        <v>7</v>
      </c>
      <c r="K417" s="30">
        <v>2</v>
      </c>
      <c r="L417" s="30">
        <v>11.190000000000001</v>
      </c>
      <c r="M417" s="30">
        <f t="shared" si="17"/>
        <v>64.343163538873981</v>
      </c>
      <c r="N417" s="30">
        <v>2</v>
      </c>
      <c r="O417" s="30">
        <v>11.027999999999999</v>
      </c>
      <c r="P417" s="30">
        <f t="shared" si="18"/>
        <v>65.288356909684452</v>
      </c>
      <c r="Q417" s="30"/>
      <c r="R417" s="30"/>
      <c r="S417" s="30" t="str">
        <f t="shared" si="19"/>
        <v/>
      </c>
    </row>
    <row r="418" spans="1:19" x14ac:dyDescent="0.45">
      <c r="A418" s="30" t="s">
        <v>415</v>
      </c>
      <c r="B418" s="30">
        <v>2023</v>
      </c>
      <c r="C418" s="124">
        <v>44982</v>
      </c>
      <c r="D418" s="30" t="s">
        <v>72</v>
      </c>
      <c r="E418" s="30" t="s">
        <v>202</v>
      </c>
      <c r="F418" s="30">
        <v>2</v>
      </c>
      <c r="G418" s="30" t="s">
        <v>24</v>
      </c>
      <c r="H418" s="30" t="s">
        <v>25</v>
      </c>
      <c r="I418" s="30">
        <f>(C418-VLOOKUP(G418,Riders!$A$2:$C$213,2,FALSE))/365</f>
        <v>24.493150684931507</v>
      </c>
      <c r="J418" s="30">
        <v>4</v>
      </c>
      <c r="K418" s="30">
        <v>1</v>
      </c>
      <c r="L418" s="30">
        <v>11.115</v>
      </c>
      <c r="M418" s="30">
        <f t="shared" si="17"/>
        <v>64.777327935222672</v>
      </c>
      <c r="N418" s="30">
        <v>1</v>
      </c>
      <c r="O418" s="30">
        <v>11.246</v>
      </c>
      <c r="P418" s="30">
        <f t="shared" si="18"/>
        <v>64.022763649297531</v>
      </c>
      <c r="Q418" s="30"/>
      <c r="R418" s="30"/>
      <c r="S418" s="30" t="str">
        <f t="shared" si="19"/>
        <v/>
      </c>
    </row>
    <row r="419" spans="1:19" x14ac:dyDescent="0.45">
      <c r="A419" s="30" t="s">
        <v>415</v>
      </c>
      <c r="B419" s="30">
        <v>2023</v>
      </c>
      <c r="C419" s="124">
        <v>44982</v>
      </c>
      <c r="D419" s="30" t="s">
        <v>72</v>
      </c>
      <c r="E419" s="30" t="s">
        <v>202</v>
      </c>
      <c r="F419" s="30">
        <v>2</v>
      </c>
      <c r="G419" s="30" t="s">
        <v>39</v>
      </c>
      <c r="H419" s="30" t="s">
        <v>40</v>
      </c>
      <c r="I419" s="30">
        <f>(C419-VLOOKUP(G419,Riders!$A$2:$C$213,2,FALSE))/365</f>
        <v>28.545205479452054</v>
      </c>
      <c r="J419" s="30">
        <v>8</v>
      </c>
      <c r="K419" s="30">
        <v>2</v>
      </c>
      <c r="L419" s="30">
        <v>11.311999999999999</v>
      </c>
      <c r="M419" s="30">
        <f t="shared" si="17"/>
        <v>63.649222065063654</v>
      </c>
      <c r="N419" s="30">
        <v>2</v>
      </c>
      <c r="O419" s="30">
        <v>11.381</v>
      </c>
      <c r="P419" s="30">
        <f t="shared" si="18"/>
        <v>63.263333626219136</v>
      </c>
      <c r="Q419" s="30"/>
      <c r="R419" s="30"/>
      <c r="S419" s="30" t="str">
        <f t="shared" si="19"/>
        <v/>
      </c>
    </row>
    <row r="420" spans="1:19" x14ac:dyDescent="0.45">
      <c r="A420" s="30" t="s">
        <v>415</v>
      </c>
      <c r="B420" s="30">
        <v>2023</v>
      </c>
      <c r="C420" s="124">
        <v>44982</v>
      </c>
      <c r="D420" s="30" t="s">
        <v>72</v>
      </c>
      <c r="E420" s="30" t="s">
        <v>202</v>
      </c>
      <c r="F420" s="30">
        <v>3</v>
      </c>
      <c r="G420" s="30" t="s">
        <v>14</v>
      </c>
      <c r="H420" s="30" t="s">
        <v>15</v>
      </c>
      <c r="I420" s="30">
        <f>(C420-VLOOKUP(G420,Riders!$A$2:$C$213,2,FALSE))/365</f>
        <v>23.150684931506849</v>
      </c>
      <c r="J420" s="30">
        <v>2</v>
      </c>
      <c r="K420" s="30">
        <v>1</v>
      </c>
      <c r="L420" s="30">
        <v>11.144</v>
      </c>
      <c r="M420" s="30">
        <f t="shared" si="17"/>
        <v>64.608758076094759</v>
      </c>
      <c r="N420" s="30">
        <v>1</v>
      </c>
      <c r="O420" s="30">
        <v>11.052</v>
      </c>
      <c r="P420" s="30">
        <f t="shared" si="18"/>
        <v>65.146579804560261</v>
      </c>
      <c r="Q420" s="30"/>
      <c r="R420" s="30"/>
      <c r="S420" s="30" t="str">
        <f t="shared" si="19"/>
        <v/>
      </c>
    </row>
    <row r="421" spans="1:19" x14ac:dyDescent="0.45">
      <c r="A421" s="30" t="s">
        <v>415</v>
      </c>
      <c r="B421" s="30">
        <v>2023</v>
      </c>
      <c r="C421" s="124">
        <v>44982</v>
      </c>
      <c r="D421" s="30" t="s">
        <v>72</v>
      </c>
      <c r="E421" s="30" t="s">
        <v>202</v>
      </c>
      <c r="F421" s="30">
        <v>3</v>
      </c>
      <c r="G421" s="30" t="s">
        <v>32</v>
      </c>
      <c r="H421" s="30" t="s">
        <v>17</v>
      </c>
      <c r="I421" s="30">
        <f>(C421-VLOOKUP(G421,Riders!$A$2:$C$213,2,FALSE))/365</f>
        <v>20.589041095890412</v>
      </c>
      <c r="J421" s="30">
        <v>6</v>
      </c>
      <c r="K421" s="30">
        <v>2</v>
      </c>
      <c r="L421" s="30">
        <v>11.165000000000001</v>
      </c>
      <c r="M421" s="30">
        <f t="shared" si="17"/>
        <v>64.487236901030002</v>
      </c>
      <c r="N421" s="30">
        <v>2</v>
      </c>
      <c r="O421" s="30">
        <v>11.222</v>
      </c>
      <c r="P421" s="30">
        <f t="shared" si="18"/>
        <v>64.159686330422389</v>
      </c>
      <c r="Q421" s="30"/>
      <c r="R421" s="30"/>
      <c r="S421" s="30" t="str">
        <f t="shared" si="19"/>
        <v/>
      </c>
    </row>
    <row r="422" spans="1:19" x14ac:dyDescent="0.45">
      <c r="A422" s="30" t="s">
        <v>415</v>
      </c>
      <c r="B422" s="30">
        <v>2023</v>
      </c>
      <c r="C422" s="124">
        <v>44982</v>
      </c>
      <c r="D422" s="30" t="s">
        <v>72</v>
      </c>
      <c r="E422" s="30" t="s">
        <v>202</v>
      </c>
      <c r="F422" s="30">
        <v>4</v>
      </c>
      <c r="G422" s="30" t="s">
        <v>381</v>
      </c>
      <c r="H422" s="30" t="s">
        <v>25</v>
      </c>
      <c r="I422" s="30">
        <f>(C422-VLOOKUP(G422,Riders!$A$2:$C$213,2,FALSE))/365</f>
        <v>20.19178082191781</v>
      </c>
      <c r="J422" s="30">
        <v>3</v>
      </c>
      <c r="K422" s="30">
        <v>1</v>
      </c>
      <c r="L422" s="30">
        <v>11.304</v>
      </c>
      <c r="M422" s="30">
        <f t="shared" si="17"/>
        <v>63.694267515923563</v>
      </c>
      <c r="N422" s="30">
        <v>1</v>
      </c>
      <c r="O422" s="30">
        <v>11.254</v>
      </c>
      <c r="P422" s="30">
        <f t="shared" si="18"/>
        <v>63.977252532432914</v>
      </c>
      <c r="Q422" s="30"/>
      <c r="R422" s="30"/>
      <c r="S422" s="30" t="str">
        <f t="shared" si="19"/>
        <v/>
      </c>
    </row>
    <row r="423" spans="1:19" x14ac:dyDescent="0.45">
      <c r="A423" s="30" t="s">
        <v>415</v>
      </c>
      <c r="B423" s="30">
        <v>2023</v>
      </c>
      <c r="C423" s="124">
        <v>44982</v>
      </c>
      <c r="D423" s="30" t="s">
        <v>72</v>
      </c>
      <c r="E423" s="30" t="s">
        <v>202</v>
      </c>
      <c r="F423" s="30">
        <v>4</v>
      </c>
      <c r="G423" s="30" t="s">
        <v>18</v>
      </c>
      <c r="H423" s="30" t="s">
        <v>19</v>
      </c>
      <c r="I423" s="30">
        <f>(C423-VLOOKUP(G423,Riders!$A$2:$C$213,2,FALSE))/365</f>
        <v>24.761643835616439</v>
      </c>
      <c r="J423" s="30">
        <v>5</v>
      </c>
      <c r="K423" s="30">
        <v>2</v>
      </c>
      <c r="L423" s="30">
        <v>11.365</v>
      </c>
      <c r="M423" s="30">
        <f t="shared" si="17"/>
        <v>63.352397712274524</v>
      </c>
      <c r="N423" s="30">
        <v>2</v>
      </c>
      <c r="O423" s="30">
        <v>11.433</v>
      </c>
      <c r="P423" s="30">
        <f t="shared" si="18"/>
        <v>62.97559695617948</v>
      </c>
      <c r="Q423" s="30"/>
      <c r="R423" s="30"/>
      <c r="S423" s="30" t="str">
        <f t="shared" si="19"/>
        <v/>
      </c>
    </row>
    <row r="424" spans="1:19" x14ac:dyDescent="0.45">
      <c r="A424" s="30" t="s">
        <v>415</v>
      </c>
      <c r="B424" s="30">
        <v>2023</v>
      </c>
      <c r="C424" s="124">
        <v>44982</v>
      </c>
      <c r="D424" s="30" t="s">
        <v>72</v>
      </c>
      <c r="E424" s="30" t="s">
        <v>203</v>
      </c>
      <c r="F424" s="30">
        <v>1</v>
      </c>
      <c r="G424" s="30" t="s">
        <v>16</v>
      </c>
      <c r="H424" s="30" t="s">
        <v>17</v>
      </c>
      <c r="I424" s="30">
        <f>(C424-VLOOKUP(G424,Riders!$A$2:$C$213,2,FALSE))/365</f>
        <v>23.849315068493151</v>
      </c>
      <c r="J424" s="30">
        <v>1</v>
      </c>
      <c r="K424" s="30">
        <v>1</v>
      </c>
      <c r="L424" s="30">
        <v>11.103</v>
      </c>
      <c r="M424" s="30">
        <f t="shared" si="17"/>
        <v>64.847338557146713</v>
      </c>
      <c r="N424" s="30">
        <v>1</v>
      </c>
      <c r="O424" s="30">
        <v>11.346</v>
      </c>
      <c r="P424" s="30">
        <f t="shared" si="18"/>
        <v>63.458487572712848</v>
      </c>
      <c r="Q424" s="30"/>
      <c r="R424" s="30"/>
      <c r="S424" s="30" t="str">
        <f t="shared" si="19"/>
        <v/>
      </c>
    </row>
    <row r="425" spans="1:19" x14ac:dyDescent="0.45">
      <c r="A425" s="30" t="s">
        <v>415</v>
      </c>
      <c r="B425" s="30">
        <v>2023</v>
      </c>
      <c r="C425" s="124">
        <v>44982</v>
      </c>
      <c r="D425" s="30" t="s">
        <v>72</v>
      </c>
      <c r="E425" s="30" t="s">
        <v>203</v>
      </c>
      <c r="F425" s="30">
        <v>1</v>
      </c>
      <c r="G425" s="30" t="s">
        <v>381</v>
      </c>
      <c r="H425" s="30" t="s">
        <v>25</v>
      </c>
      <c r="I425" s="30">
        <f>(C425-VLOOKUP(G425,Riders!$A$2:$C$213,2,FALSE))/365</f>
        <v>20.19178082191781</v>
      </c>
      <c r="J425" s="30">
        <v>3</v>
      </c>
      <c r="K425" s="30">
        <v>2</v>
      </c>
      <c r="L425" s="30">
        <v>11.122999999999999</v>
      </c>
      <c r="M425" s="30">
        <f t="shared" si="17"/>
        <v>64.730738110222063</v>
      </c>
      <c r="N425" s="30">
        <v>2</v>
      </c>
      <c r="O425" s="30">
        <v>11.497999999999999</v>
      </c>
      <c r="P425" s="30">
        <f t="shared" si="18"/>
        <v>62.619586014959125</v>
      </c>
      <c r="Q425" s="30"/>
      <c r="R425" s="30"/>
      <c r="S425" s="30" t="str">
        <f t="shared" si="19"/>
        <v/>
      </c>
    </row>
    <row r="426" spans="1:19" x14ac:dyDescent="0.45">
      <c r="A426" s="30" t="s">
        <v>415</v>
      </c>
      <c r="B426" s="30">
        <v>2023</v>
      </c>
      <c r="C426" s="124">
        <v>44982</v>
      </c>
      <c r="D426" s="30" t="s">
        <v>72</v>
      </c>
      <c r="E426" s="30" t="s">
        <v>203</v>
      </c>
      <c r="F426" s="30">
        <v>2</v>
      </c>
      <c r="G426" s="30" t="s">
        <v>14</v>
      </c>
      <c r="H426" s="30" t="s">
        <v>15</v>
      </c>
      <c r="I426" s="30">
        <f>(C426-VLOOKUP(G426,Riders!$A$2:$C$213,2,FALSE))/365</f>
        <v>23.150684931506849</v>
      </c>
      <c r="J426" s="30">
        <v>2</v>
      </c>
      <c r="K426" s="30">
        <v>2</v>
      </c>
      <c r="L426" s="30">
        <v>11.206999999999999</v>
      </c>
      <c r="M426" s="30">
        <f t="shared" ref="M426:M489" si="20">IF(OR(L426="",L426="REL"),"",3.6*200/L426)</f>
        <v>64.245560810207905</v>
      </c>
      <c r="N426" s="30">
        <v>1</v>
      </c>
      <c r="O426" s="30">
        <v>11.034000000000001</v>
      </c>
      <c r="P426" s="30">
        <f t="shared" si="18"/>
        <v>65.252854812398041</v>
      </c>
      <c r="Q426" s="30">
        <v>1</v>
      </c>
      <c r="R426" s="30">
        <v>11.04</v>
      </c>
      <c r="S426" s="30">
        <f t="shared" si="19"/>
        <v>65.217391304347828</v>
      </c>
    </row>
    <row r="427" spans="1:19" x14ac:dyDescent="0.45">
      <c r="A427" s="30" t="s">
        <v>415</v>
      </c>
      <c r="B427" s="30">
        <v>2023</v>
      </c>
      <c r="C427" s="124">
        <v>44982</v>
      </c>
      <c r="D427" s="30" t="s">
        <v>72</v>
      </c>
      <c r="E427" s="30" t="s">
        <v>203</v>
      </c>
      <c r="F427" s="30">
        <v>2</v>
      </c>
      <c r="G427" s="30" t="s">
        <v>24</v>
      </c>
      <c r="H427" s="30" t="s">
        <v>25</v>
      </c>
      <c r="I427" s="30">
        <f>(C427-VLOOKUP(G427,Riders!$A$2:$C$213,2,FALSE))/365</f>
        <v>24.493150684931507</v>
      </c>
      <c r="J427" s="30">
        <v>4</v>
      </c>
      <c r="K427" s="30">
        <v>1</v>
      </c>
      <c r="L427" s="30">
        <v>11.170999999999999</v>
      </c>
      <c r="M427" s="30">
        <f t="shared" si="20"/>
        <v>64.452600483394505</v>
      </c>
      <c r="N427" s="30">
        <v>2</v>
      </c>
      <c r="O427" s="30">
        <v>11.066000000000001</v>
      </c>
      <c r="P427" s="30">
        <f t="shared" si="18"/>
        <v>65.064160491595871</v>
      </c>
      <c r="Q427" s="30">
        <v>2</v>
      </c>
      <c r="R427" s="30">
        <v>11.110999999999999</v>
      </c>
      <c r="S427" s="30">
        <f t="shared" si="19"/>
        <v>64.800648006480074</v>
      </c>
    </row>
    <row r="428" spans="1:19" x14ac:dyDescent="0.45">
      <c r="A428" s="30" t="s">
        <v>415</v>
      </c>
      <c r="B428" s="30">
        <v>2023</v>
      </c>
      <c r="C428" s="124">
        <v>44982</v>
      </c>
      <c r="D428" s="30" t="s">
        <v>72</v>
      </c>
      <c r="E428" s="30" t="s">
        <v>204</v>
      </c>
      <c r="F428" s="30" t="s">
        <v>205</v>
      </c>
      <c r="G428" s="30" t="s">
        <v>16</v>
      </c>
      <c r="H428" s="30" t="s">
        <v>17</v>
      </c>
      <c r="I428" s="30">
        <f>(C428-VLOOKUP(G428,Riders!$A$2:$C$213,2,FALSE))/365</f>
        <v>23.849315068493151</v>
      </c>
      <c r="J428" s="30">
        <v>1</v>
      </c>
      <c r="K428" s="30">
        <v>1</v>
      </c>
      <c r="L428" s="30">
        <v>11.208</v>
      </c>
      <c r="M428" s="30">
        <f t="shared" si="20"/>
        <v>64.239828693790145</v>
      </c>
      <c r="N428" s="30">
        <v>1</v>
      </c>
      <c r="O428" s="30">
        <v>11.015000000000001</v>
      </c>
      <c r="P428" s="30">
        <f t="shared" si="18"/>
        <v>65.365410803449834</v>
      </c>
      <c r="Q428" s="30"/>
      <c r="R428" s="30"/>
      <c r="S428" s="30" t="str">
        <f t="shared" si="19"/>
        <v/>
      </c>
    </row>
    <row r="429" spans="1:19" x14ac:dyDescent="0.45">
      <c r="A429" s="30" t="s">
        <v>415</v>
      </c>
      <c r="B429" s="30">
        <v>2023</v>
      </c>
      <c r="C429" s="124">
        <v>44982</v>
      </c>
      <c r="D429" s="30" t="s">
        <v>72</v>
      </c>
      <c r="E429" s="30" t="s">
        <v>204</v>
      </c>
      <c r="F429" s="30" t="s">
        <v>205</v>
      </c>
      <c r="G429" s="30" t="s">
        <v>14</v>
      </c>
      <c r="H429" s="30" t="s">
        <v>15</v>
      </c>
      <c r="I429" s="30">
        <f>(C429-VLOOKUP(G429,Riders!$A$2:$C$213,2,FALSE))/365</f>
        <v>23.150684931506849</v>
      </c>
      <c r="J429" s="30">
        <v>2</v>
      </c>
      <c r="K429" s="30">
        <v>2</v>
      </c>
      <c r="L429" s="30">
        <v>11.288</v>
      </c>
      <c r="M429" s="30">
        <f t="shared" si="20"/>
        <v>63.784549964564135</v>
      </c>
      <c r="N429" s="30">
        <v>2</v>
      </c>
      <c r="O429" s="30">
        <v>11.936</v>
      </c>
      <c r="P429" s="30">
        <f t="shared" si="18"/>
        <v>60.321715817694368</v>
      </c>
      <c r="Q429" s="30"/>
      <c r="R429" s="30"/>
      <c r="S429" s="30" t="str">
        <f t="shared" si="19"/>
        <v/>
      </c>
    </row>
    <row r="430" spans="1:19" x14ac:dyDescent="0.45">
      <c r="A430" s="30" t="s">
        <v>415</v>
      </c>
      <c r="B430" s="30">
        <v>2023</v>
      </c>
      <c r="C430" s="124">
        <v>44982</v>
      </c>
      <c r="D430" s="30" t="s">
        <v>72</v>
      </c>
      <c r="E430" s="30" t="s">
        <v>204</v>
      </c>
      <c r="F430" s="30" t="s">
        <v>206</v>
      </c>
      <c r="G430" s="30" t="s">
        <v>381</v>
      </c>
      <c r="H430" s="30" t="s">
        <v>25</v>
      </c>
      <c r="I430" s="30">
        <f>(C430-VLOOKUP(G430,Riders!$A$2:$C$213,2,FALSE))/365</f>
        <v>20.19178082191781</v>
      </c>
      <c r="J430" s="30">
        <v>3</v>
      </c>
      <c r="K430" s="30">
        <v>2</v>
      </c>
      <c r="L430" s="30">
        <v>11.343</v>
      </c>
      <c r="M430" s="30">
        <f t="shared" si="20"/>
        <v>63.475271092303622</v>
      </c>
      <c r="N430" s="30">
        <v>1</v>
      </c>
      <c r="O430" s="30">
        <v>11.436</v>
      </c>
      <c r="P430" s="30">
        <f t="shared" si="18"/>
        <v>62.959076600209862</v>
      </c>
      <c r="Q430" s="30">
        <v>1</v>
      </c>
      <c r="R430" s="30">
        <v>11.541</v>
      </c>
      <c r="S430" s="30">
        <f t="shared" si="19"/>
        <v>62.386275019495706</v>
      </c>
    </row>
    <row r="431" spans="1:19" x14ac:dyDescent="0.45">
      <c r="A431" s="30" t="s">
        <v>415</v>
      </c>
      <c r="B431" s="30">
        <v>2023</v>
      </c>
      <c r="C431" s="124">
        <v>44982</v>
      </c>
      <c r="D431" s="30" t="s">
        <v>72</v>
      </c>
      <c r="E431" s="30" t="s">
        <v>204</v>
      </c>
      <c r="F431" s="30" t="s">
        <v>206</v>
      </c>
      <c r="G431" s="30" t="s">
        <v>24</v>
      </c>
      <c r="H431" s="30" t="s">
        <v>25</v>
      </c>
      <c r="I431" s="30">
        <f>(C431-VLOOKUP(G431,Riders!$A$2:$C$213,2,FALSE))/365</f>
        <v>24.493150684931507</v>
      </c>
      <c r="J431" s="30">
        <v>4</v>
      </c>
      <c r="K431" s="30">
        <v>1</v>
      </c>
      <c r="L431" s="30">
        <v>11.33</v>
      </c>
      <c r="M431" s="30">
        <f t="shared" si="20"/>
        <v>63.548102383053838</v>
      </c>
      <c r="N431" s="30">
        <v>2</v>
      </c>
      <c r="O431" s="30">
        <v>11.449</v>
      </c>
      <c r="P431" s="30">
        <f t="shared" si="18"/>
        <v>62.88758843567124</v>
      </c>
      <c r="Q431" s="30">
        <v>2</v>
      </c>
      <c r="R431" s="30">
        <v>11.66</v>
      </c>
      <c r="S431" s="30">
        <f t="shared" si="19"/>
        <v>61.749571183533448</v>
      </c>
    </row>
    <row r="432" spans="1:19" x14ac:dyDescent="0.45">
      <c r="A432" s="104" t="s">
        <v>12</v>
      </c>
      <c r="B432" s="104">
        <v>2022</v>
      </c>
      <c r="C432" s="127">
        <v>44848</v>
      </c>
      <c r="D432" s="104" t="s">
        <v>13</v>
      </c>
      <c r="E432" s="104" t="s">
        <v>203</v>
      </c>
      <c r="F432" s="104">
        <v>1</v>
      </c>
      <c r="G432" s="104" t="s">
        <v>14</v>
      </c>
      <c r="H432" s="104" t="s">
        <v>15</v>
      </c>
      <c r="I432" s="104">
        <f>(C432-VLOOKUP(G432,Riders!$A$2:$C$213,2,FALSE))/365</f>
        <v>22.783561643835615</v>
      </c>
      <c r="J432" s="104">
        <v>2</v>
      </c>
      <c r="K432" s="104">
        <v>1</v>
      </c>
      <c r="L432" s="104">
        <v>10.975</v>
      </c>
      <c r="M432" s="104">
        <f t="shared" si="20"/>
        <v>65.603644646924835</v>
      </c>
      <c r="N432" s="104">
        <v>1</v>
      </c>
      <c r="O432" s="104">
        <v>10.975</v>
      </c>
      <c r="P432" s="104">
        <f t="shared" si="18"/>
        <v>65.603644646924835</v>
      </c>
      <c r="Q432" s="104"/>
      <c r="R432" s="104"/>
      <c r="S432" s="104" t="str">
        <f t="shared" si="19"/>
        <v/>
      </c>
    </row>
    <row r="433" spans="1:19" x14ac:dyDescent="0.45">
      <c r="A433" s="104" t="s">
        <v>12</v>
      </c>
      <c r="B433" s="104">
        <v>2022</v>
      </c>
      <c r="C433" s="127">
        <v>44848</v>
      </c>
      <c r="D433" s="104" t="s">
        <v>13</v>
      </c>
      <c r="E433" s="104" t="s">
        <v>203</v>
      </c>
      <c r="F433" s="104">
        <v>1</v>
      </c>
      <c r="G433" s="104" t="s">
        <v>34</v>
      </c>
      <c r="H433" s="104" t="s">
        <v>19</v>
      </c>
      <c r="I433" s="104">
        <f>(C433-VLOOKUP(G433,Riders!$A$2:$C$213,2,FALSE))/365</f>
        <v>35.202739726027396</v>
      </c>
      <c r="J433" s="104">
        <v>4</v>
      </c>
      <c r="K433" s="104">
        <v>2</v>
      </c>
      <c r="L433" s="104">
        <v>11.061999999999999</v>
      </c>
      <c r="M433" s="104">
        <f t="shared" si="20"/>
        <v>65.087687579099622</v>
      </c>
      <c r="N433" s="104">
        <v>2</v>
      </c>
      <c r="O433" s="104">
        <f>O432+0.087</f>
        <v>11.061999999999999</v>
      </c>
      <c r="P433" s="104">
        <f t="shared" si="18"/>
        <v>65.087687579099622</v>
      </c>
      <c r="Q433" s="104"/>
      <c r="R433" s="104"/>
      <c r="S433" s="104" t="str">
        <f t="shared" si="19"/>
        <v/>
      </c>
    </row>
    <row r="434" spans="1:19" x14ac:dyDescent="0.45">
      <c r="A434" s="104" t="s">
        <v>12</v>
      </c>
      <c r="B434" s="104">
        <v>2022</v>
      </c>
      <c r="C434" s="127">
        <v>44848</v>
      </c>
      <c r="D434" s="104" t="s">
        <v>13</v>
      </c>
      <c r="E434" s="104" t="s">
        <v>203</v>
      </c>
      <c r="F434" s="104">
        <v>2</v>
      </c>
      <c r="G434" s="104" t="s">
        <v>16</v>
      </c>
      <c r="H434" s="104" t="s">
        <v>17</v>
      </c>
      <c r="I434" s="104">
        <f>(C434-VLOOKUP(G434,Riders!$A$2:$C$213,2,FALSE))/365</f>
        <v>23.482191780821918</v>
      </c>
      <c r="J434" s="104">
        <v>1</v>
      </c>
      <c r="K434" s="104">
        <v>2</v>
      </c>
      <c r="L434" s="104">
        <v>10.895</v>
      </c>
      <c r="M434" s="104">
        <f t="shared" si="20"/>
        <v>66.085360256998626</v>
      </c>
      <c r="N434" s="104">
        <v>1</v>
      </c>
      <c r="O434" s="104">
        <v>10.895</v>
      </c>
      <c r="P434" s="104">
        <f t="shared" si="18"/>
        <v>66.085360256998626</v>
      </c>
      <c r="Q434" s="104">
        <v>1</v>
      </c>
      <c r="R434" s="104">
        <v>10.956</v>
      </c>
      <c r="S434" s="104">
        <f t="shared" si="19"/>
        <v>65.71741511500548</v>
      </c>
    </row>
    <row r="435" spans="1:19" x14ac:dyDescent="0.45">
      <c r="A435" s="104" t="s">
        <v>12</v>
      </c>
      <c r="B435" s="104">
        <v>2022</v>
      </c>
      <c r="C435" s="127">
        <v>44848</v>
      </c>
      <c r="D435" s="104" t="s">
        <v>13</v>
      </c>
      <c r="E435" s="104" t="s">
        <v>203</v>
      </c>
      <c r="F435" s="104">
        <v>2</v>
      </c>
      <c r="G435" s="104" t="s">
        <v>23</v>
      </c>
      <c r="H435" s="104" t="s">
        <v>15</v>
      </c>
      <c r="I435" s="104">
        <f>(C435-VLOOKUP(G435,Riders!$A$2:$C$213,2,FALSE))/365</f>
        <v>25.090410958904108</v>
      </c>
      <c r="J435" s="104">
        <v>3</v>
      </c>
      <c r="K435" s="104">
        <v>1</v>
      </c>
      <c r="L435" s="104">
        <v>10.966999999999999</v>
      </c>
      <c r="M435" s="104">
        <f t="shared" si="20"/>
        <v>65.651499954408692</v>
      </c>
      <c r="N435" s="104">
        <v>2</v>
      </c>
      <c r="O435" s="104">
        <f>O434+0.072</f>
        <v>10.966999999999999</v>
      </c>
      <c r="P435" s="104">
        <f t="shared" si="18"/>
        <v>65.651499954408692</v>
      </c>
      <c r="Q435" s="104">
        <v>2</v>
      </c>
      <c r="R435" s="104">
        <f>R434+0.247</f>
        <v>11.202999999999999</v>
      </c>
      <c r="S435" s="104">
        <f t="shared" si="19"/>
        <v>64.268499509060078</v>
      </c>
    </row>
    <row r="436" spans="1:19" x14ac:dyDescent="0.45">
      <c r="A436" s="29" t="s">
        <v>12</v>
      </c>
      <c r="B436" s="29">
        <v>2022</v>
      </c>
      <c r="C436" s="128">
        <v>44848</v>
      </c>
      <c r="D436" s="29" t="s">
        <v>13</v>
      </c>
      <c r="E436" s="29" t="s">
        <v>204</v>
      </c>
      <c r="F436" s="29" t="s">
        <v>205</v>
      </c>
      <c r="G436" s="29" t="s">
        <v>16</v>
      </c>
      <c r="H436" s="29" t="s">
        <v>17</v>
      </c>
      <c r="I436" s="29">
        <f>(C436-VLOOKUP(G436,Riders!$A$2:$C$213,2,FALSE))/365</f>
        <v>23.482191780821918</v>
      </c>
      <c r="J436" s="29">
        <v>1</v>
      </c>
      <c r="K436" s="29">
        <v>1</v>
      </c>
      <c r="L436" s="29">
        <v>10.917999999999999</v>
      </c>
      <c r="M436" s="29">
        <f t="shared" si="20"/>
        <v>65.94614398241437</v>
      </c>
      <c r="N436" s="29">
        <v>1</v>
      </c>
      <c r="O436" s="29">
        <v>10.917999999999999</v>
      </c>
      <c r="P436" s="29">
        <f t="shared" si="18"/>
        <v>65.94614398241437</v>
      </c>
      <c r="Q436" s="29"/>
      <c r="R436" s="29"/>
      <c r="S436" s="29" t="str">
        <f t="shared" si="19"/>
        <v/>
      </c>
    </row>
    <row r="437" spans="1:19" x14ac:dyDescent="0.45">
      <c r="A437" s="29" t="s">
        <v>12</v>
      </c>
      <c r="B437" s="29">
        <v>2022</v>
      </c>
      <c r="C437" s="128">
        <v>44848</v>
      </c>
      <c r="D437" s="29" t="s">
        <v>13</v>
      </c>
      <c r="E437" s="29" t="s">
        <v>204</v>
      </c>
      <c r="F437" s="29" t="s">
        <v>205</v>
      </c>
      <c r="G437" s="29" t="s">
        <v>14</v>
      </c>
      <c r="H437" s="29" t="s">
        <v>15</v>
      </c>
      <c r="I437" s="29">
        <f>(C437-VLOOKUP(G437,Riders!$A$2:$C$213,2,FALSE))/365</f>
        <v>22.783561643835615</v>
      </c>
      <c r="J437" s="29">
        <v>2</v>
      </c>
      <c r="K437" s="29">
        <v>2</v>
      </c>
      <c r="L437" s="29">
        <v>10.976999999999999</v>
      </c>
      <c r="M437" s="29">
        <f t="shared" si="20"/>
        <v>65.591691719048924</v>
      </c>
      <c r="N437" s="29">
        <v>2</v>
      </c>
      <c r="O437" s="29">
        <f>O436+0.059</f>
        <v>10.976999999999999</v>
      </c>
      <c r="P437" s="29">
        <f t="shared" si="18"/>
        <v>65.591691719048924</v>
      </c>
      <c r="Q437" s="29"/>
      <c r="R437" s="29"/>
      <c r="S437" s="29" t="str">
        <f t="shared" si="19"/>
        <v/>
      </c>
    </row>
    <row r="438" spans="1:19" x14ac:dyDescent="0.45">
      <c r="A438" s="29" t="s">
        <v>12</v>
      </c>
      <c r="B438" s="29">
        <v>2022</v>
      </c>
      <c r="C438" s="128">
        <v>44848</v>
      </c>
      <c r="D438" s="29" t="s">
        <v>13</v>
      </c>
      <c r="E438" s="29" t="s">
        <v>204</v>
      </c>
      <c r="F438" s="29" t="s">
        <v>206</v>
      </c>
      <c r="G438" s="29" t="s">
        <v>23</v>
      </c>
      <c r="H438" s="29" t="s">
        <v>15</v>
      </c>
      <c r="I438" s="29">
        <f>(C438-VLOOKUP(G438,Riders!$A$2:$C$213,2,FALSE))/365</f>
        <v>25.090410958904108</v>
      </c>
      <c r="J438" s="29">
        <v>3</v>
      </c>
      <c r="K438" s="29">
        <v>1</v>
      </c>
      <c r="L438" s="29">
        <v>11.135999999999999</v>
      </c>
      <c r="M438" s="29">
        <f t="shared" si="20"/>
        <v>64.65517241379311</v>
      </c>
      <c r="N438" s="29">
        <v>1</v>
      </c>
      <c r="O438" s="29">
        <v>11.135999999999999</v>
      </c>
      <c r="P438" s="29">
        <f t="shared" si="18"/>
        <v>64.65517241379311</v>
      </c>
      <c r="Q438" s="29"/>
      <c r="R438" s="29"/>
      <c r="S438" s="29" t="str">
        <f t="shared" si="19"/>
        <v/>
      </c>
    </row>
    <row r="439" spans="1:19" x14ac:dyDescent="0.45">
      <c r="A439" s="29" t="s">
        <v>12</v>
      </c>
      <c r="B439" s="29">
        <v>2022</v>
      </c>
      <c r="C439" s="128">
        <v>44848</v>
      </c>
      <c r="D439" s="29" t="s">
        <v>13</v>
      </c>
      <c r="E439" s="29" t="s">
        <v>204</v>
      </c>
      <c r="F439" s="29" t="s">
        <v>206</v>
      </c>
      <c r="G439" s="29" t="s">
        <v>34</v>
      </c>
      <c r="H439" s="29" t="s">
        <v>19</v>
      </c>
      <c r="I439" s="29">
        <f>(C439-VLOOKUP(G439,Riders!$A$2:$C$213,2,FALSE))/365</f>
        <v>35.202739726027396</v>
      </c>
      <c r="J439" s="29">
        <v>4</v>
      </c>
      <c r="K439" s="29">
        <v>2</v>
      </c>
      <c r="L439" s="29">
        <v>11.193999999999999</v>
      </c>
      <c r="M439" s="29">
        <f t="shared" si="20"/>
        <v>64.320171520457393</v>
      </c>
      <c r="N439" s="29">
        <v>2</v>
      </c>
      <c r="O439" s="29">
        <f>O438+0.058</f>
        <v>11.193999999999999</v>
      </c>
      <c r="P439" s="29">
        <f t="shared" si="18"/>
        <v>64.320171520457393</v>
      </c>
      <c r="Q439" s="29"/>
      <c r="R439" s="29"/>
      <c r="S439" s="29" t="str">
        <f t="shared" si="19"/>
        <v/>
      </c>
    </row>
    <row r="440" spans="1:19" x14ac:dyDescent="0.45">
      <c r="A440" s="30" t="s">
        <v>12</v>
      </c>
      <c r="B440" s="30">
        <v>2022</v>
      </c>
      <c r="C440" s="124">
        <v>44847</v>
      </c>
      <c r="D440" s="30" t="s">
        <v>13</v>
      </c>
      <c r="E440" s="30" t="s">
        <v>200</v>
      </c>
      <c r="F440" s="30">
        <v>1</v>
      </c>
      <c r="G440" s="30" t="s">
        <v>22</v>
      </c>
      <c r="H440" s="30" t="s">
        <v>15</v>
      </c>
      <c r="I440" s="30">
        <f>(C440-VLOOKUP(G440,Riders!$A$2:$C$213,2,FALSE))/365</f>
        <v>24.761643835616439</v>
      </c>
      <c r="J440" s="30">
        <v>6</v>
      </c>
      <c r="K440" s="30">
        <v>1</v>
      </c>
      <c r="L440" s="30">
        <v>11.042999999999999</v>
      </c>
      <c r="M440" s="30">
        <f t="shared" si="20"/>
        <v>65.199674001630001</v>
      </c>
      <c r="N440" s="30"/>
      <c r="O440" s="30"/>
      <c r="P440" s="30" t="str">
        <f t="shared" ref="P440:P503" si="21">IF(OR(O440="",O440="REL"),"",3.6*200/O440)</f>
        <v/>
      </c>
      <c r="Q440" s="30"/>
      <c r="R440" s="30"/>
      <c r="S440" s="30" t="str">
        <f t="shared" si="19"/>
        <v/>
      </c>
    </row>
    <row r="441" spans="1:19" x14ac:dyDescent="0.45">
      <c r="A441" s="30" t="s">
        <v>12</v>
      </c>
      <c r="B441" s="30">
        <v>2022</v>
      </c>
      <c r="C441" s="124">
        <v>44847</v>
      </c>
      <c r="D441" s="30" t="s">
        <v>13</v>
      </c>
      <c r="E441" s="30" t="s">
        <v>200</v>
      </c>
      <c r="F441" s="30">
        <v>1</v>
      </c>
      <c r="G441" s="30" t="s">
        <v>58</v>
      </c>
      <c r="H441" s="30" t="s">
        <v>59</v>
      </c>
      <c r="I441" s="30">
        <f>(C441-VLOOKUP(G441,Riders!$A$2:$C$213,2,FALSE))/365</f>
        <v>24.745205479452054</v>
      </c>
      <c r="J441" s="30">
        <v>28</v>
      </c>
      <c r="K441" s="30">
        <v>2</v>
      </c>
      <c r="L441" s="30">
        <v>11.408999999999999</v>
      </c>
      <c r="M441" s="30">
        <f t="shared" si="20"/>
        <v>63.108072574283469</v>
      </c>
      <c r="N441" s="30"/>
      <c r="O441" s="30"/>
      <c r="P441" s="30" t="str">
        <f t="shared" si="21"/>
        <v/>
      </c>
      <c r="Q441" s="30"/>
      <c r="R441" s="30"/>
      <c r="S441" s="30" t="str">
        <f t="shared" si="19"/>
        <v/>
      </c>
    </row>
    <row r="442" spans="1:19" x14ac:dyDescent="0.45">
      <c r="A442" s="30" t="s">
        <v>12</v>
      </c>
      <c r="B442" s="30">
        <v>2022</v>
      </c>
      <c r="C442" s="124">
        <v>44847</v>
      </c>
      <c r="D442" s="30" t="s">
        <v>13</v>
      </c>
      <c r="E442" s="30" t="s">
        <v>200</v>
      </c>
      <c r="F442" s="30">
        <v>2</v>
      </c>
      <c r="G442" s="30" t="s">
        <v>23</v>
      </c>
      <c r="H442" s="30" t="s">
        <v>15</v>
      </c>
      <c r="I442" s="30">
        <f>(C442-VLOOKUP(G442,Riders!$A$2:$C$213,2,FALSE))/365</f>
        <v>25.087671232876712</v>
      </c>
      <c r="J442" s="30">
        <v>3</v>
      </c>
      <c r="K442" s="30">
        <v>1</v>
      </c>
      <c r="L442" s="30">
        <v>11.157999999999999</v>
      </c>
      <c r="M442" s="30">
        <f t="shared" si="20"/>
        <v>64.527693134970434</v>
      </c>
      <c r="N442" s="30"/>
      <c r="O442" s="30"/>
      <c r="P442" s="30" t="str">
        <f t="shared" si="21"/>
        <v/>
      </c>
      <c r="Q442" s="30"/>
      <c r="R442" s="30"/>
      <c r="S442" s="30" t="str">
        <f t="shared" si="19"/>
        <v/>
      </c>
    </row>
    <row r="443" spans="1:19" x14ac:dyDescent="0.45">
      <c r="A443" s="30" t="s">
        <v>12</v>
      </c>
      <c r="B443" s="30">
        <v>2022</v>
      </c>
      <c r="C443" s="124">
        <v>44847</v>
      </c>
      <c r="D443" s="30" t="s">
        <v>13</v>
      </c>
      <c r="E443" s="30" t="s">
        <v>200</v>
      </c>
      <c r="F443" s="30">
        <v>2</v>
      </c>
      <c r="G443" s="30" t="s">
        <v>57</v>
      </c>
      <c r="H443" s="30" t="s">
        <v>47</v>
      </c>
      <c r="I443" s="30">
        <f>(C443-VLOOKUP(G443,Riders!$A$2:$C$213,2,FALSE))/365</f>
        <v>22.706849315068492</v>
      </c>
      <c r="J443" s="30">
        <v>27</v>
      </c>
      <c r="K443" s="30">
        <v>2</v>
      </c>
      <c r="L443" s="30">
        <v>11.302999999999999</v>
      </c>
      <c r="M443" s="30">
        <f t="shared" si="20"/>
        <v>63.699902680704241</v>
      </c>
      <c r="N443" s="30"/>
      <c r="O443" s="30"/>
      <c r="P443" s="30" t="str">
        <f t="shared" si="21"/>
        <v/>
      </c>
      <c r="Q443" s="30"/>
      <c r="R443" s="30"/>
      <c r="S443" s="30" t="str">
        <f t="shared" si="19"/>
        <v/>
      </c>
    </row>
    <row r="444" spans="1:19" x14ac:dyDescent="0.45">
      <c r="A444" s="30" t="s">
        <v>12</v>
      </c>
      <c r="B444" s="30">
        <v>2022</v>
      </c>
      <c r="C444" s="124">
        <v>44847</v>
      </c>
      <c r="D444" s="30" t="s">
        <v>13</v>
      </c>
      <c r="E444" s="30" t="s">
        <v>200</v>
      </c>
      <c r="F444" s="30">
        <v>3</v>
      </c>
      <c r="G444" s="30" t="s">
        <v>24</v>
      </c>
      <c r="H444" s="30" t="s">
        <v>25</v>
      </c>
      <c r="I444" s="30">
        <f>(C444-VLOOKUP(G444,Riders!$A$2:$C$213,2,FALSE))/365</f>
        <v>24.123287671232877</v>
      </c>
      <c r="J444" s="30">
        <v>7</v>
      </c>
      <c r="K444" s="30">
        <v>1</v>
      </c>
      <c r="L444" s="30">
        <v>11.243</v>
      </c>
      <c r="M444" s="30">
        <f t="shared" si="20"/>
        <v>64.039847015921012</v>
      </c>
      <c r="N444" s="30"/>
      <c r="O444" s="30"/>
      <c r="P444" s="30" t="str">
        <f t="shared" si="21"/>
        <v/>
      </c>
      <c r="Q444" s="30"/>
      <c r="R444" s="30"/>
      <c r="S444" s="30" t="str">
        <f t="shared" si="19"/>
        <v/>
      </c>
    </row>
    <row r="445" spans="1:19" x14ac:dyDescent="0.45">
      <c r="A445" s="30" t="s">
        <v>12</v>
      </c>
      <c r="B445" s="30">
        <v>2022</v>
      </c>
      <c r="C445" s="124">
        <v>44847</v>
      </c>
      <c r="D445" s="30" t="s">
        <v>13</v>
      </c>
      <c r="E445" s="30" t="s">
        <v>200</v>
      </c>
      <c r="F445" s="30">
        <v>3</v>
      </c>
      <c r="G445" s="30" t="s">
        <v>55</v>
      </c>
      <c r="H445" s="30" t="s">
        <v>56</v>
      </c>
      <c r="I445" s="30">
        <f>(C445-VLOOKUP(G445,Riders!$A$2:$C$213,2,FALSE))/365</f>
        <v>33.452054794520549</v>
      </c>
      <c r="J445" s="30">
        <v>26</v>
      </c>
      <c r="K445" s="30">
        <v>2</v>
      </c>
      <c r="L445" s="30">
        <v>11.369</v>
      </c>
      <c r="M445" s="30">
        <f t="shared" si="20"/>
        <v>63.330108188934823</v>
      </c>
      <c r="N445" s="30"/>
      <c r="O445" s="30"/>
      <c r="P445" s="30" t="str">
        <f t="shared" si="21"/>
        <v/>
      </c>
      <c r="Q445" s="30"/>
      <c r="R445" s="30"/>
      <c r="S445" s="30" t="str">
        <f t="shared" si="19"/>
        <v/>
      </c>
    </row>
    <row r="446" spans="1:19" x14ac:dyDescent="0.45">
      <c r="A446" s="30" t="s">
        <v>12</v>
      </c>
      <c r="B446" s="30">
        <v>2022</v>
      </c>
      <c r="C446" s="124">
        <v>44847</v>
      </c>
      <c r="D446" s="30" t="s">
        <v>13</v>
      </c>
      <c r="E446" s="30" t="s">
        <v>200</v>
      </c>
      <c r="F446" s="30">
        <v>4</v>
      </c>
      <c r="G446" s="30" t="s">
        <v>26</v>
      </c>
      <c r="H446" s="30" t="s">
        <v>27</v>
      </c>
      <c r="I446" s="30">
        <f>(C446-VLOOKUP(G446,Riders!$A$2:$C$213,2,FALSE))/365</f>
        <v>24.394520547945206</v>
      </c>
      <c r="J446" s="30">
        <v>10</v>
      </c>
      <c r="K446" s="30">
        <v>1</v>
      </c>
      <c r="L446" s="30">
        <v>11.007</v>
      </c>
      <c r="M446" s="30">
        <f t="shared" si="20"/>
        <v>65.412919051512674</v>
      </c>
      <c r="N446" s="30"/>
      <c r="O446" s="30"/>
      <c r="P446" s="30" t="str">
        <f t="shared" si="21"/>
        <v/>
      </c>
      <c r="Q446" s="30"/>
      <c r="R446" s="30"/>
      <c r="S446" s="30" t="str">
        <f t="shared" si="19"/>
        <v/>
      </c>
    </row>
    <row r="447" spans="1:19" x14ac:dyDescent="0.45">
      <c r="A447" s="30" t="s">
        <v>12</v>
      </c>
      <c r="B447" s="30">
        <v>2022</v>
      </c>
      <c r="C447" s="124">
        <v>44847</v>
      </c>
      <c r="D447" s="30" t="s">
        <v>13</v>
      </c>
      <c r="E447" s="30" t="s">
        <v>200</v>
      </c>
      <c r="F447" s="30">
        <v>4</v>
      </c>
      <c r="G447" s="30" t="s">
        <v>54</v>
      </c>
      <c r="H447" s="30" t="s">
        <v>44</v>
      </c>
      <c r="I447" s="30">
        <f>(C447-VLOOKUP(G447,Riders!$A$2:$C$213,2,FALSE))/365</f>
        <v>25.306849315068494</v>
      </c>
      <c r="J447" s="30">
        <v>25</v>
      </c>
      <c r="K447" s="30">
        <v>2</v>
      </c>
      <c r="L447" s="30">
        <v>11.198</v>
      </c>
      <c r="M447" s="30">
        <f t="shared" si="20"/>
        <v>64.297195927844257</v>
      </c>
      <c r="N447" s="30"/>
      <c r="O447" s="30"/>
      <c r="P447" s="30" t="str">
        <f t="shared" si="21"/>
        <v/>
      </c>
      <c r="Q447" s="30"/>
      <c r="R447" s="30"/>
      <c r="S447" s="30" t="str">
        <f t="shared" si="19"/>
        <v/>
      </c>
    </row>
    <row r="448" spans="1:19" x14ac:dyDescent="0.45">
      <c r="A448" s="30" t="s">
        <v>12</v>
      </c>
      <c r="B448" s="30">
        <v>2022</v>
      </c>
      <c r="C448" s="124">
        <v>44847</v>
      </c>
      <c r="D448" s="30" t="s">
        <v>13</v>
      </c>
      <c r="E448" s="30" t="s">
        <v>200</v>
      </c>
      <c r="F448" s="30">
        <v>5</v>
      </c>
      <c r="G448" s="30" t="s">
        <v>28</v>
      </c>
      <c r="H448" s="30" t="s">
        <v>29</v>
      </c>
      <c r="I448" s="30">
        <f>(C448-VLOOKUP(G448,Riders!$A$2:$C$213,2,FALSE))/365</f>
        <v>22.8</v>
      </c>
      <c r="J448" s="30">
        <v>8</v>
      </c>
      <c r="K448" s="30">
        <v>1</v>
      </c>
      <c r="L448" s="30">
        <v>11.082000000000001</v>
      </c>
      <c r="M448" s="30">
        <f t="shared" si="20"/>
        <v>64.970221981591763</v>
      </c>
      <c r="N448" s="30"/>
      <c r="O448" s="30"/>
      <c r="P448" s="30" t="str">
        <f t="shared" si="21"/>
        <v/>
      </c>
      <c r="Q448" s="30"/>
      <c r="R448" s="30"/>
      <c r="S448" s="30" t="str">
        <f t="shared" si="19"/>
        <v/>
      </c>
    </row>
    <row r="449" spans="1:19" x14ac:dyDescent="0.45">
      <c r="A449" s="30" t="s">
        <v>12</v>
      </c>
      <c r="B449" s="30">
        <v>2022</v>
      </c>
      <c r="C449" s="124">
        <v>44847</v>
      </c>
      <c r="D449" s="30" t="s">
        <v>13</v>
      </c>
      <c r="E449" s="30" t="s">
        <v>200</v>
      </c>
      <c r="F449" s="30">
        <v>5</v>
      </c>
      <c r="G449" s="30" t="s">
        <v>52</v>
      </c>
      <c r="H449" s="30" t="s">
        <v>53</v>
      </c>
      <c r="I449" s="30">
        <f>(C449-VLOOKUP(G449,Riders!$A$2:$C$213,2,FALSE))/365</f>
        <v>25.594520547945205</v>
      </c>
      <c r="J449" s="30">
        <v>24</v>
      </c>
      <c r="K449" s="30">
        <v>2</v>
      </c>
      <c r="L449" s="30">
        <v>11.383000000000001</v>
      </c>
      <c r="M449" s="30">
        <f t="shared" si="20"/>
        <v>63.252218220152855</v>
      </c>
      <c r="N449" s="30"/>
      <c r="O449" s="30"/>
      <c r="P449" s="30" t="str">
        <f t="shared" si="21"/>
        <v/>
      </c>
      <c r="Q449" s="30"/>
      <c r="R449" s="30"/>
      <c r="S449" s="30" t="str">
        <f t="shared" si="19"/>
        <v/>
      </c>
    </row>
    <row r="450" spans="1:19" x14ac:dyDescent="0.45">
      <c r="A450" s="30" t="s">
        <v>12</v>
      </c>
      <c r="B450" s="30">
        <v>2022</v>
      </c>
      <c r="C450" s="124">
        <v>44847</v>
      </c>
      <c r="D450" s="30" t="s">
        <v>13</v>
      </c>
      <c r="E450" s="30" t="s">
        <v>200</v>
      </c>
      <c r="F450" s="30">
        <v>6</v>
      </c>
      <c r="G450" s="30" t="s">
        <v>30</v>
      </c>
      <c r="H450" s="30" t="s">
        <v>31</v>
      </c>
      <c r="I450" s="30">
        <f>(C450-VLOOKUP(G450,Riders!$A$2:$C$213,2,FALSE))/365</f>
        <v>26.493150684931507</v>
      </c>
      <c r="J450" s="30">
        <v>11</v>
      </c>
      <c r="K450" s="30">
        <v>1</v>
      </c>
      <c r="L450" s="30">
        <v>11.073</v>
      </c>
      <c r="M450" s="30">
        <f t="shared" si="20"/>
        <v>65.023028989433755</v>
      </c>
      <c r="N450" s="30"/>
      <c r="O450" s="30"/>
      <c r="P450" s="30" t="str">
        <f t="shared" si="21"/>
        <v/>
      </c>
      <c r="Q450" s="30"/>
      <c r="R450" s="30"/>
      <c r="S450" s="30" t="str">
        <f t="shared" si="19"/>
        <v/>
      </c>
    </row>
    <row r="451" spans="1:19" x14ac:dyDescent="0.45">
      <c r="A451" s="30" t="s">
        <v>12</v>
      </c>
      <c r="B451" s="30">
        <v>2022</v>
      </c>
      <c r="C451" s="124">
        <v>44847</v>
      </c>
      <c r="D451" s="30" t="s">
        <v>13</v>
      </c>
      <c r="E451" s="30" t="s">
        <v>200</v>
      </c>
      <c r="F451" s="30">
        <v>6</v>
      </c>
      <c r="G451" s="30" t="s">
        <v>50</v>
      </c>
      <c r="H451" s="30" t="s">
        <v>51</v>
      </c>
      <c r="I451" s="30">
        <f>(C451-VLOOKUP(G451,Riders!$A$2:$C$213,2,FALSE))/365</f>
        <v>26.021917808219179</v>
      </c>
      <c r="J451" s="30">
        <v>23</v>
      </c>
      <c r="K451" s="30">
        <v>2</v>
      </c>
      <c r="L451" s="30">
        <v>11.318</v>
      </c>
      <c r="M451" s="30">
        <f t="shared" si="20"/>
        <v>63.615479766743242</v>
      </c>
      <c r="N451" s="30"/>
      <c r="O451" s="30"/>
      <c r="P451" s="30" t="str">
        <f t="shared" si="21"/>
        <v/>
      </c>
      <c r="Q451" s="30"/>
      <c r="R451" s="30"/>
      <c r="S451" s="30" t="str">
        <f t="shared" si="19"/>
        <v/>
      </c>
    </row>
    <row r="452" spans="1:19" x14ac:dyDescent="0.45">
      <c r="A452" s="30" t="s">
        <v>12</v>
      </c>
      <c r="B452" s="30">
        <v>2022</v>
      </c>
      <c r="C452" s="124">
        <v>44847</v>
      </c>
      <c r="D452" s="30" t="s">
        <v>13</v>
      </c>
      <c r="E452" s="30" t="s">
        <v>200</v>
      </c>
      <c r="F452" s="30">
        <v>7</v>
      </c>
      <c r="G452" s="30" t="s">
        <v>32</v>
      </c>
      <c r="H452" s="30" t="s">
        <v>17</v>
      </c>
      <c r="I452" s="30">
        <f>(C452-VLOOKUP(G452,Riders!$A$2:$C$213,2,FALSE))/365</f>
        <v>20.219178082191782</v>
      </c>
      <c r="J452" s="30">
        <v>12</v>
      </c>
      <c r="K452" s="30">
        <v>1</v>
      </c>
      <c r="L452" s="30">
        <v>11.156000000000001</v>
      </c>
      <c r="M452" s="30">
        <f t="shared" si="20"/>
        <v>64.539261384008597</v>
      </c>
      <c r="N452" s="30"/>
      <c r="O452" s="30"/>
      <c r="P452" s="30" t="str">
        <f t="shared" si="21"/>
        <v/>
      </c>
      <c r="Q452" s="30"/>
      <c r="R452" s="30"/>
      <c r="S452" s="30" t="str">
        <f t="shared" si="19"/>
        <v/>
      </c>
    </row>
    <row r="453" spans="1:19" x14ac:dyDescent="0.45">
      <c r="A453" s="30" t="s">
        <v>12</v>
      </c>
      <c r="B453" s="30">
        <v>2022</v>
      </c>
      <c r="C453" s="124">
        <v>44847</v>
      </c>
      <c r="D453" s="30" t="s">
        <v>13</v>
      </c>
      <c r="E453" s="30" t="s">
        <v>200</v>
      </c>
      <c r="F453" s="30">
        <v>7</v>
      </c>
      <c r="G453" s="30" t="s">
        <v>48</v>
      </c>
      <c r="H453" s="30" t="s">
        <v>49</v>
      </c>
      <c r="I453" s="30" t="e">
        <f>(C453-VLOOKUP(G453,Riders!$A$2:$C$213,2,FALSE))/365</f>
        <v>#N/A</v>
      </c>
      <c r="J453" s="30">
        <v>22</v>
      </c>
      <c r="K453" s="30">
        <v>2</v>
      </c>
      <c r="L453" s="30">
        <v>11.983000000000001</v>
      </c>
      <c r="M453" s="30">
        <f t="shared" si="20"/>
        <v>60.085120587498956</v>
      </c>
      <c r="N453" s="30"/>
      <c r="O453" s="30"/>
      <c r="P453" s="30" t="str">
        <f t="shared" si="21"/>
        <v/>
      </c>
      <c r="Q453" s="30"/>
      <c r="R453" s="30"/>
      <c r="S453" s="30" t="str">
        <f t="shared" si="19"/>
        <v/>
      </c>
    </row>
    <row r="454" spans="1:19" x14ac:dyDescent="0.45">
      <c r="A454" s="30" t="s">
        <v>12</v>
      </c>
      <c r="B454" s="30">
        <v>2022</v>
      </c>
      <c r="C454" s="124">
        <v>44847</v>
      </c>
      <c r="D454" s="30" t="s">
        <v>13</v>
      </c>
      <c r="E454" s="30" t="s">
        <v>200</v>
      </c>
      <c r="F454" s="30">
        <v>8</v>
      </c>
      <c r="G454" s="30" t="s">
        <v>33</v>
      </c>
      <c r="H454" s="30" t="s">
        <v>27</v>
      </c>
      <c r="I454" s="30">
        <f>(C454-VLOOKUP(G454,Riders!$A$2:$C$213,2,FALSE))/365</f>
        <v>28.898630136986302</v>
      </c>
      <c r="J454" s="30">
        <v>13</v>
      </c>
      <c r="K454" s="30">
        <v>1</v>
      </c>
      <c r="L454" s="30">
        <v>10.951000000000001</v>
      </c>
      <c r="M454" s="30">
        <f t="shared" si="20"/>
        <v>65.747420326910785</v>
      </c>
      <c r="N454" s="30"/>
      <c r="O454" s="30"/>
      <c r="P454" s="30" t="str">
        <f t="shared" si="21"/>
        <v/>
      </c>
      <c r="Q454" s="30"/>
      <c r="R454" s="30"/>
      <c r="S454" s="30" t="str">
        <f t="shared" si="19"/>
        <v/>
      </c>
    </row>
    <row r="455" spans="1:19" x14ac:dyDescent="0.45">
      <c r="A455" s="30" t="s">
        <v>12</v>
      </c>
      <c r="B455" s="30">
        <v>2022</v>
      </c>
      <c r="C455" s="124">
        <v>44847</v>
      </c>
      <c r="D455" s="30" t="s">
        <v>13</v>
      </c>
      <c r="E455" s="30" t="s">
        <v>200</v>
      </c>
      <c r="F455" s="30">
        <v>8</v>
      </c>
      <c r="G455" s="30" t="s">
        <v>46</v>
      </c>
      <c r="H455" s="30" t="s">
        <v>47</v>
      </c>
      <c r="I455" s="30">
        <f>(C455-VLOOKUP(G455,Riders!$A$2:$C$213,2,FALSE))/365</f>
        <v>22.326027397260273</v>
      </c>
      <c r="J455" s="30">
        <v>21</v>
      </c>
      <c r="K455" s="30">
        <v>2</v>
      </c>
      <c r="L455" s="30">
        <v>11.372</v>
      </c>
      <c r="M455" s="30">
        <f t="shared" si="20"/>
        <v>63.313401336616252</v>
      </c>
      <c r="N455" s="30"/>
      <c r="O455" s="30"/>
      <c r="P455" s="30" t="str">
        <f t="shared" si="21"/>
        <v/>
      </c>
      <c r="Q455" s="30"/>
      <c r="R455" s="30"/>
      <c r="S455" s="30" t="str">
        <f t="shared" si="19"/>
        <v/>
      </c>
    </row>
    <row r="456" spans="1:19" x14ac:dyDescent="0.45">
      <c r="A456" s="30" t="s">
        <v>12</v>
      </c>
      <c r="B456" s="30">
        <v>2022</v>
      </c>
      <c r="C456" s="124">
        <v>44847</v>
      </c>
      <c r="D456" s="30" t="s">
        <v>13</v>
      </c>
      <c r="E456" s="30" t="s">
        <v>200</v>
      </c>
      <c r="F456" s="30">
        <v>9</v>
      </c>
      <c r="G456" s="30" t="s">
        <v>34</v>
      </c>
      <c r="H456" s="30" t="s">
        <v>19</v>
      </c>
      <c r="I456" s="30">
        <f>(C456-VLOOKUP(G456,Riders!$A$2:$C$213,2,FALSE))/365</f>
        <v>35.200000000000003</v>
      </c>
      <c r="J456" s="30">
        <v>4</v>
      </c>
      <c r="K456" s="30">
        <v>1</v>
      </c>
      <c r="L456" s="30">
        <v>11.286</v>
      </c>
      <c r="M456" s="30">
        <f t="shared" si="20"/>
        <v>63.795853269537481</v>
      </c>
      <c r="N456" s="30"/>
      <c r="O456" s="30"/>
      <c r="P456" s="30" t="str">
        <f t="shared" si="21"/>
        <v/>
      </c>
      <c r="Q456" s="30"/>
      <c r="R456" s="30"/>
      <c r="S456" s="30" t="str">
        <f t="shared" ref="S456:S519" si="22">IF(OR(R456="",R456="REL"),"",3.6*200/R456)</f>
        <v/>
      </c>
    </row>
    <row r="457" spans="1:19" x14ac:dyDescent="0.45">
      <c r="A457" s="30" t="s">
        <v>12</v>
      </c>
      <c r="B457" s="30">
        <v>2022</v>
      </c>
      <c r="C457" s="124">
        <v>44847</v>
      </c>
      <c r="D457" s="30" t="s">
        <v>13</v>
      </c>
      <c r="E457" s="30" t="s">
        <v>200</v>
      </c>
      <c r="F457" s="30">
        <v>9</v>
      </c>
      <c r="G457" s="30" t="s">
        <v>45</v>
      </c>
      <c r="H457" s="30" t="s">
        <v>40</v>
      </c>
      <c r="I457" s="30">
        <f>(C457-VLOOKUP(G457,Riders!$A$2:$C$213,2,FALSE))/365</f>
        <v>31.641095890410959</v>
      </c>
      <c r="J457" s="30">
        <v>20</v>
      </c>
      <c r="K457" s="30">
        <v>2</v>
      </c>
      <c r="L457" s="30">
        <v>11.360999999999999</v>
      </c>
      <c r="M457" s="30">
        <f t="shared" si="20"/>
        <v>63.374702931080016</v>
      </c>
      <c r="N457" s="30"/>
      <c r="O457" s="30"/>
      <c r="P457" s="30" t="str">
        <f t="shared" si="21"/>
        <v/>
      </c>
      <c r="Q457" s="30"/>
      <c r="R457" s="30"/>
      <c r="S457" s="30" t="str">
        <f t="shared" si="22"/>
        <v/>
      </c>
    </row>
    <row r="458" spans="1:19" x14ac:dyDescent="0.45">
      <c r="A458" s="30" t="s">
        <v>12</v>
      </c>
      <c r="B458" s="30">
        <v>2022</v>
      </c>
      <c r="C458" s="124">
        <v>44847</v>
      </c>
      <c r="D458" s="30" t="s">
        <v>13</v>
      </c>
      <c r="E458" s="30" t="s">
        <v>200</v>
      </c>
      <c r="F458" s="30">
        <v>10</v>
      </c>
      <c r="G458" s="30" t="s">
        <v>35</v>
      </c>
      <c r="H458" s="30" t="s">
        <v>36</v>
      </c>
      <c r="I458" s="30">
        <f>(C458-VLOOKUP(G458,Riders!$A$2:$C$213,2,FALSE))/365</f>
        <v>24.517808219178082</v>
      </c>
      <c r="J458" s="30">
        <v>14</v>
      </c>
      <c r="K458" s="30">
        <v>1</v>
      </c>
      <c r="L458" s="30">
        <v>11.272</v>
      </c>
      <c r="M458" s="30">
        <f t="shared" si="20"/>
        <v>63.875088715400992</v>
      </c>
      <c r="N458" s="30"/>
      <c r="O458" s="30"/>
      <c r="P458" s="30" t="str">
        <f t="shared" si="21"/>
        <v/>
      </c>
      <c r="Q458" s="30"/>
      <c r="R458" s="30"/>
      <c r="S458" s="30" t="str">
        <f t="shared" si="22"/>
        <v/>
      </c>
    </row>
    <row r="459" spans="1:19" x14ac:dyDescent="0.45">
      <c r="A459" s="30" t="s">
        <v>12</v>
      </c>
      <c r="B459" s="30">
        <v>2022</v>
      </c>
      <c r="C459" s="124">
        <v>44847</v>
      </c>
      <c r="D459" s="30" t="s">
        <v>13</v>
      </c>
      <c r="E459" s="30" t="s">
        <v>200</v>
      </c>
      <c r="F459" s="30">
        <v>10</v>
      </c>
      <c r="G459" s="30" t="s">
        <v>43</v>
      </c>
      <c r="H459" s="30" t="s">
        <v>44</v>
      </c>
      <c r="I459" s="30">
        <f>(C459-VLOOKUP(G459,Riders!$A$2:$C$213,2,FALSE))/365</f>
        <v>29.901369863013699</v>
      </c>
      <c r="J459" s="30">
        <v>19</v>
      </c>
      <c r="K459" s="30">
        <v>2</v>
      </c>
      <c r="L459" s="30">
        <v>11.413</v>
      </c>
      <c r="M459" s="30">
        <f t="shared" si="20"/>
        <v>63.085954613160432</v>
      </c>
      <c r="N459" s="30"/>
      <c r="O459" s="30"/>
      <c r="P459" s="30" t="str">
        <f t="shared" si="21"/>
        <v/>
      </c>
      <c r="Q459" s="30"/>
      <c r="R459" s="30"/>
      <c r="S459" s="30" t="str">
        <f t="shared" si="22"/>
        <v/>
      </c>
    </row>
    <row r="460" spans="1:19" x14ac:dyDescent="0.45">
      <c r="A460" s="30" t="s">
        <v>12</v>
      </c>
      <c r="B460" s="30">
        <v>2022</v>
      </c>
      <c r="C460" s="124">
        <v>44847</v>
      </c>
      <c r="D460" s="30" t="s">
        <v>13</v>
      </c>
      <c r="E460" s="30" t="s">
        <v>200</v>
      </c>
      <c r="F460" s="30">
        <v>11</v>
      </c>
      <c r="G460" s="30" t="s">
        <v>42</v>
      </c>
      <c r="H460" s="30" t="s">
        <v>40</v>
      </c>
      <c r="I460" s="30">
        <f>(C460-VLOOKUP(G460,Riders!$A$2:$C$213,2,FALSE))/365</f>
        <v>23.865753424657534</v>
      </c>
      <c r="J460" s="30">
        <v>16</v>
      </c>
      <c r="K460" s="30">
        <v>1</v>
      </c>
      <c r="L460" s="30">
        <v>11.27</v>
      </c>
      <c r="M460" s="30">
        <f t="shared" si="20"/>
        <v>63.886424134871341</v>
      </c>
      <c r="N460" s="30"/>
      <c r="O460" s="30"/>
      <c r="P460" s="30" t="str">
        <f t="shared" si="21"/>
        <v/>
      </c>
      <c r="Q460" s="30"/>
      <c r="R460" s="30"/>
      <c r="S460" s="30" t="str">
        <f t="shared" si="22"/>
        <v/>
      </c>
    </row>
    <row r="461" spans="1:19" x14ac:dyDescent="0.45">
      <c r="A461" s="30" t="s">
        <v>12</v>
      </c>
      <c r="B461" s="30">
        <v>2022</v>
      </c>
      <c r="C461" s="124">
        <v>44847</v>
      </c>
      <c r="D461" s="30" t="s">
        <v>13</v>
      </c>
      <c r="E461" s="30" t="s">
        <v>200</v>
      </c>
      <c r="F461" s="30">
        <v>11</v>
      </c>
      <c r="G461" s="30" t="s">
        <v>37</v>
      </c>
      <c r="H461" s="30" t="s">
        <v>38</v>
      </c>
      <c r="I461" s="30">
        <f>(C461-VLOOKUP(G461,Riders!$A$2:$C$213,2,FALSE))/365</f>
        <v>17.512328767123286</v>
      </c>
      <c r="J461" s="30">
        <v>17</v>
      </c>
      <c r="K461" s="30">
        <v>2</v>
      </c>
      <c r="L461" s="30">
        <v>11.407</v>
      </c>
      <c r="M461" s="30">
        <f t="shared" si="20"/>
        <v>63.11913737178925</v>
      </c>
      <c r="N461" s="30"/>
      <c r="O461" s="30"/>
      <c r="P461" s="30" t="str">
        <f t="shared" si="21"/>
        <v/>
      </c>
      <c r="Q461" s="30"/>
      <c r="R461" s="30"/>
      <c r="S461" s="30" t="str">
        <f t="shared" si="22"/>
        <v/>
      </c>
    </row>
    <row r="462" spans="1:19" x14ac:dyDescent="0.45">
      <c r="A462" s="30" t="s">
        <v>12</v>
      </c>
      <c r="B462" s="30">
        <v>2022</v>
      </c>
      <c r="C462" s="124">
        <v>44847</v>
      </c>
      <c r="D462" s="30" t="s">
        <v>13</v>
      </c>
      <c r="E462" s="30" t="s">
        <v>200</v>
      </c>
      <c r="F462" s="30">
        <v>12</v>
      </c>
      <c r="G462" s="30" t="s">
        <v>39</v>
      </c>
      <c r="H462" s="30" t="s">
        <v>40</v>
      </c>
      <c r="I462" s="30">
        <f>(C462-VLOOKUP(G462,Riders!$A$2:$C$213,2,FALSE))/365</f>
        <v>28.175342465753424</v>
      </c>
      <c r="J462" s="30">
        <v>15</v>
      </c>
      <c r="K462" s="30">
        <v>1</v>
      </c>
      <c r="L462" s="30">
        <v>11.327999999999999</v>
      </c>
      <c r="M462" s="30">
        <f t="shared" si="20"/>
        <v>63.559322033898312</v>
      </c>
      <c r="N462" s="30"/>
      <c r="O462" s="30"/>
      <c r="P462" s="30" t="str">
        <f t="shared" si="21"/>
        <v/>
      </c>
      <c r="Q462" s="30"/>
      <c r="R462" s="30"/>
      <c r="S462" s="30" t="str">
        <f t="shared" si="22"/>
        <v/>
      </c>
    </row>
    <row r="463" spans="1:19" x14ac:dyDescent="0.45">
      <c r="A463" s="30" t="s">
        <v>12</v>
      </c>
      <c r="B463" s="30">
        <v>2022</v>
      </c>
      <c r="C463" s="124">
        <v>44847</v>
      </c>
      <c r="D463" s="30" t="s">
        <v>13</v>
      </c>
      <c r="E463" s="30" t="s">
        <v>200</v>
      </c>
      <c r="F463" s="30">
        <v>12</v>
      </c>
      <c r="G463" s="30" t="s">
        <v>41</v>
      </c>
      <c r="H463" s="30" t="s">
        <v>27</v>
      </c>
      <c r="I463" s="30">
        <f>(C463-VLOOKUP(G463,Riders!$A$2:$C$213,2,FALSE))/365</f>
        <v>26.994520547945207</v>
      </c>
      <c r="J463" s="30">
        <v>18</v>
      </c>
      <c r="K463" s="30">
        <v>2</v>
      </c>
      <c r="L463" s="30">
        <v>11.363999999999999</v>
      </c>
      <c r="M463" s="30">
        <f t="shared" si="20"/>
        <v>63.357972544878571</v>
      </c>
      <c r="N463" s="30"/>
      <c r="O463" s="30"/>
      <c r="P463" s="30" t="str">
        <f t="shared" si="21"/>
        <v/>
      </c>
      <c r="Q463" s="30"/>
      <c r="R463" s="30"/>
      <c r="S463" s="30" t="str">
        <f t="shared" si="22"/>
        <v/>
      </c>
    </row>
    <row r="464" spans="1:19" x14ac:dyDescent="0.45">
      <c r="A464" s="58" t="s">
        <v>12</v>
      </c>
      <c r="B464" s="58">
        <v>2022</v>
      </c>
      <c r="C464" s="125">
        <v>44847</v>
      </c>
      <c r="D464" s="58" t="s">
        <v>13</v>
      </c>
      <c r="E464" s="58" t="s">
        <v>201</v>
      </c>
      <c r="F464" s="58">
        <v>1</v>
      </c>
      <c r="G464" s="58" t="s">
        <v>14</v>
      </c>
      <c r="H464" s="58" t="s">
        <v>15</v>
      </c>
      <c r="I464" s="58">
        <f>(C464-VLOOKUP(G464,Riders!$A$2:$C$213,2,FALSE))/365</f>
        <v>22.780821917808218</v>
      </c>
      <c r="J464" s="58">
        <v>2</v>
      </c>
      <c r="K464" s="58">
        <v>1</v>
      </c>
      <c r="L464" s="58">
        <v>11.430999999999999</v>
      </c>
      <c r="M464" s="58">
        <f t="shared" si="20"/>
        <v>62.986615344239354</v>
      </c>
      <c r="N464" s="58"/>
      <c r="O464" s="58"/>
      <c r="P464" s="58" t="str">
        <f t="shared" si="21"/>
        <v/>
      </c>
      <c r="Q464" s="58"/>
      <c r="R464" s="58"/>
      <c r="S464" s="58" t="str">
        <f t="shared" si="22"/>
        <v/>
      </c>
    </row>
    <row r="465" spans="1:19" x14ac:dyDescent="0.45">
      <c r="A465" s="58" t="s">
        <v>12</v>
      </c>
      <c r="B465" s="58">
        <v>2022</v>
      </c>
      <c r="C465" s="125">
        <v>44847</v>
      </c>
      <c r="D465" s="58" t="s">
        <v>13</v>
      </c>
      <c r="E465" s="58" t="s">
        <v>201</v>
      </c>
      <c r="F465" s="58">
        <v>1</v>
      </c>
      <c r="G465" s="58" t="s">
        <v>39</v>
      </c>
      <c r="H465" s="58" t="s">
        <v>40</v>
      </c>
      <c r="I465" s="58">
        <f>(C465-VLOOKUP(G465,Riders!$A$2:$C$213,2,FALSE))/365</f>
        <v>28.175342465753424</v>
      </c>
      <c r="J465" s="58">
        <v>15</v>
      </c>
      <c r="K465" s="58">
        <v>2</v>
      </c>
      <c r="L465" s="58">
        <v>11.975999999999999</v>
      </c>
      <c r="M465" s="58">
        <f t="shared" si="20"/>
        <v>60.120240480961925</v>
      </c>
      <c r="N465" s="58"/>
      <c r="O465" s="58"/>
      <c r="P465" s="58" t="str">
        <f t="shared" si="21"/>
        <v/>
      </c>
      <c r="Q465" s="58"/>
      <c r="R465" s="58"/>
      <c r="S465" s="58" t="str">
        <f t="shared" si="22"/>
        <v/>
      </c>
    </row>
    <row r="466" spans="1:19" x14ac:dyDescent="0.45">
      <c r="A466" s="58" t="s">
        <v>12</v>
      </c>
      <c r="B466" s="58">
        <v>2022</v>
      </c>
      <c r="C466" s="125">
        <v>44847</v>
      </c>
      <c r="D466" s="58" t="s">
        <v>13</v>
      </c>
      <c r="E466" s="58" t="s">
        <v>201</v>
      </c>
      <c r="F466" s="58">
        <v>2</v>
      </c>
      <c r="G466" s="58" t="s">
        <v>16</v>
      </c>
      <c r="H466" s="58" t="s">
        <v>17</v>
      </c>
      <c r="I466" s="58">
        <f>(C466-VLOOKUP(G466,Riders!$A$2:$C$213,2,FALSE))/365</f>
        <v>23.479452054794521</v>
      </c>
      <c r="J466" s="58">
        <v>1</v>
      </c>
      <c r="K466" s="58">
        <v>1</v>
      </c>
      <c r="L466" s="58">
        <v>11.022</v>
      </c>
      <c r="M466" s="58">
        <f t="shared" si="20"/>
        <v>65.323897659227001</v>
      </c>
      <c r="N466" s="58"/>
      <c r="O466" s="58"/>
      <c r="P466" s="58" t="str">
        <f t="shared" si="21"/>
        <v/>
      </c>
      <c r="Q466" s="58"/>
      <c r="R466" s="58"/>
      <c r="S466" s="58" t="str">
        <f t="shared" si="22"/>
        <v/>
      </c>
    </row>
    <row r="467" spans="1:19" x14ac:dyDescent="0.45">
      <c r="A467" s="58" t="s">
        <v>12</v>
      </c>
      <c r="B467" s="58">
        <v>2022</v>
      </c>
      <c r="C467" s="125">
        <v>44847</v>
      </c>
      <c r="D467" s="58" t="s">
        <v>13</v>
      </c>
      <c r="E467" s="58" t="s">
        <v>201</v>
      </c>
      <c r="F467" s="58">
        <v>2</v>
      </c>
      <c r="G467" s="58" t="s">
        <v>42</v>
      </c>
      <c r="H467" s="58" t="s">
        <v>40</v>
      </c>
      <c r="I467" s="58">
        <f>(C467-VLOOKUP(G467,Riders!$A$2:$C$213,2,FALSE))/365</f>
        <v>23.865753424657534</v>
      </c>
      <c r="J467" s="58">
        <v>16</v>
      </c>
      <c r="K467" s="58">
        <v>2</v>
      </c>
      <c r="L467" s="58">
        <v>11.086</v>
      </c>
      <c r="M467" s="58">
        <f t="shared" si="20"/>
        <v>64.94677972217211</v>
      </c>
      <c r="N467" s="58"/>
      <c r="O467" s="58"/>
      <c r="P467" s="58" t="str">
        <f t="shared" si="21"/>
        <v/>
      </c>
      <c r="Q467" s="58"/>
      <c r="R467" s="58"/>
      <c r="S467" s="58" t="str">
        <f t="shared" si="22"/>
        <v/>
      </c>
    </row>
    <row r="468" spans="1:19" x14ac:dyDescent="0.45">
      <c r="A468" s="58" t="s">
        <v>12</v>
      </c>
      <c r="B468" s="58">
        <v>2022</v>
      </c>
      <c r="C468" s="125">
        <v>44847</v>
      </c>
      <c r="D468" s="58" t="s">
        <v>13</v>
      </c>
      <c r="E468" s="58" t="s">
        <v>201</v>
      </c>
      <c r="F468" s="58">
        <v>3</v>
      </c>
      <c r="G468" s="58" t="s">
        <v>18</v>
      </c>
      <c r="H468" s="58" t="s">
        <v>19</v>
      </c>
      <c r="I468" s="58">
        <f>(C468-VLOOKUP(G468,Riders!$A$2:$C$213,2,FALSE))/365</f>
        <v>24.391780821917809</v>
      </c>
      <c r="J468" s="58">
        <v>5</v>
      </c>
      <c r="K468" s="58">
        <v>1</v>
      </c>
      <c r="L468" s="58">
        <v>11.085000000000001</v>
      </c>
      <c r="M468" s="58">
        <f t="shared" si="20"/>
        <v>64.952638700947219</v>
      </c>
      <c r="N468" s="58"/>
      <c r="O468" s="58"/>
      <c r="P468" s="58" t="str">
        <f t="shared" si="21"/>
        <v/>
      </c>
      <c r="Q468" s="58"/>
      <c r="R468" s="58"/>
      <c r="S468" s="58" t="str">
        <f t="shared" si="22"/>
        <v/>
      </c>
    </row>
    <row r="469" spans="1:19" x14ac:dyDescent="0.45">
      <c r="A469" s="58" t="s">
        <v>12</v>
      </c>
      <c r="B469" s="58">
        <v>2022</v>
      </c>
      <c r="C469" s="125">
        <v>44847</v>
      </c>
      <c r="D469" s="58" t="s">
        <v>13</v>
      </c>
      <c r="E469" s="58" t="s">
        <v>201</v>
      </c>
      <c r="F469" s="58">
        <v>3</v>
      </c>
      <c r="G469" s="58" t="s">
        <v>35</v>
      </c>
      <c r="H469" s="58" t="s">
        <v>36</v>
      </c>
      <c r="I469" s="58">
        <f>(C469-VLOOKUP(G469,Riders!$A$2:$C$213,2,FALSE))/365</f>
        <v>24.517808219178082</v>
      </c>
      <c r="J469" s="58">
        <v>14</v>
      </c>
      <c r="K469" s="58">
        <v>2</v>
      </c>
      <c r="L469" s="58">
        <v>11.147</v>
      </c>
      <c r="M469" s="58">
        <f t="shared" si="20"/>
        <v>64.591369875302775</v>
      </c>
      <c r="N469" s="58"/>
      <c r="O469" s="58"/>
      <c r="P469" s="58" t="str">
        <f t="shared" si="21"/>
        <v/>
      </c>
      <c r="Q469" s="58"/>
      <c r="R469" s="58"/>
      <c r="S469" s="58" t="str">
        <f t="shared" si="22"/>
        <v/>
      </c>
    </row>
    <row r="470" spans="1:19" x14ac:dyDescent="0.45">
      <c r="A470" s="58" t="s">
        <v>12</v>
      </c>
      <c r="B470" s="58">
        <v>2022</v>
      </c>
      <c r="C470" s="125">
        <v>44847</v>
      </c>
      <c r="D470" s="58" t="s">
        <v>13</v>
      </c>
      <c r="E470" s="58" t="s">
        <v>201</v>
      </c>
      <c r="F470" s="58">
        <v>4</v>
      </c>
      <c r="G470" s="58" t="s">
        <v>34</v>
      </c>
      <c r="H470" s="58" t="s">
        <v>19</v>
      </c>
      <c r="I470" s="58">
        <f>(C470-VLOOKUP(G470,Riders!$A$2:$C$213,2,FALSE))/365</f>
        <v>35.200000000000003</v>
      </c>
      <c r="J470" s="58">
        <v>4</v>
      </c>
      <c r="K470" s="58">
        <v>1</v>
      </c>
      <c r="L470" s="58">
        <v>11.19</v>
      </c>
      <c r="M470" s="58">
        <f t="shared" si="20"/>
        <v>64.343163538873995</v>
      </c>
      <c r="N470" s="58"/>
      <c r="O470" s="58"/>
      <c r="P470" s="58" t="str">
        <f t="shared" si="21"/>
        <v/>
      </c>
      <c r="Q470" s="58"/>
      <c r="R470" s="58"/>
      <c r="S470" s="58" t="str">
        <f t="shared" si="22"/>
        <v/>
      </c>
    </row>
    <row r="471" spans="1:19" x14ac:dyDescent="0.45">
      <c r="A471" s="58" t="s">
        <v>12</v>
      </c>
      <c r="B471" s="58">
        <v>2022</v>
      </c>
      <c r="C471" s="125">
        <v>44847</v>
      </c>
      <c r="D471" s="58" t="s">
        <v>13</v>
      </c>
      <c r="E471" s="58" t="s">
        <v>201</v>
      </c>
      <c r="F471" s="58">
        <v>4</v>
      </c>
      <c r="G471" s="58" t="s">
        <v>20</v>
      </c>
      <c r="H471" s="58" t="s">
        <v>21</v>
      </c>
      <c r="I471" s="58">
        <f>(C471-VLOOKUP(G471,Riders!$A$2:$C$213,2,FALSE))/365</f>
        <v>27.18904109589041</v>
      </c>
      <c r="J471" s="58">
        <v>9</v>
      </c>
      <c r="K471" s="58">
        <v>2</v>
      </c>
      <c r="L471" s="58">
        <v>11.311</v>
      </c>
      <c r="M471" s="58">
        <f t="shared" si="20"/>
        <v>63.654849261780569</v>
      </c>
      <c r="N471" s="58"/>
      <c r="O471" s="58"/>
      <c r="P471" s="58" t="str">
        <f t="shared" si="21"/>
        <v/>
      </c>
      <c r="Q471" s="58"/>
      <c r="R471" s="58"/>
      <c r="S471" s="58" t="str">
        <f t="shared" si="22"/>
        <v/>
      </c>
    </row>
    <row r="472" spans="1:19" x14ac:dyDescent="0.45">
      <c r="A472" s="58" t="s">
        <v>12</v>
      </c>
      <c r="B472" s="58">
        <v>2022</v>
      </c>
      <c r="C472" s="125">
        <v>44847</v>
      </c>
      <c r="D472" s="58" t="s">
        <v>13</v>
      </c>
      <c r="E472" s="58" t="s">
        <v>201</v>
      </c>
      <c r="F472" s="58">
        <v>5</v>
      </c>
      <c r="G472" s="58" t="s">
        <v>22</v>
      </c>
      <c r="H472" s="58" t="s">
        <v>15</v>
      </c>
      <c r="I472" s="58">
        <f>(C472-VLOOKUP(G472,Riders!$A$2:$C$213,2,FALSE))/365</f>
        <v>24.761643835616439</v>
      </c>
      <c r="J472" s="58">
        <v>6</v>
      </c>
      <c r="K472" s="58">
        <v>1</v>
      </c>
      <c r="L472" s="58">
        <v>11.023</v>
      </c>
      <c r="M472" s="58">
        <f t="shared" si="20"/>
        <v>65.317971514106873</v>
      </c>
      <c r="N472" s="58"/>
      <c r="O472" s="58"/>
      <c r="P472" s="58" t="str">
        <f t="shared" si="21"/>
        <v/>
      </c>
      <c r="Q472" s="58"/>
      <c r="R472" s="58"/>
      <c r="S472" s="58" t="str">
        <f t="shared" si="22"/>
        <v/>
      </c>
    </row>
    <row r="473" spans="1:19" x14ac:dyDescent="0.45">
      <c r="A473" s="58" t="s">
        <v>12</v>
      </c>
      <c r="B473" s="58">
        <v>2022</v>
      </c>
      <c r="C473" s="125">
        <v>44847</v>
      </c>
      <c r="D473" s="58" t="s">
        <v>13</v>
      </c>
      <c r="E473" s="58" t="s">
        <v>201</v>
      </c>
      <c r="F473" s="58">
        <v>5</v>
      </c>
      <c r="G473" s="58" t="s">
        <v>33</v>
      </c>
      <c r="H473" s="58" t="s">
        <v>27</v>
      </c>
      <c r="I473" s="58">
        <f>(C473-VLOOKUP(G473,Riders!$A$2:$C$213,2,FALSE))/365</f>
        <v>28.898630136986302</v>
      </c>
      <c r="J473" s="58">
        <v>13</v>
      </c>
      <c r="K473" s="58">
        <v>2</v>
      </c>
      <c r="L473" s="58">
        <v>11.119</v>
      </c>
      <c r="M473" s="58">
        <f t="shared" si="20"/>
        <v>64.754024642503822</v>
      </c>
      <c r="N473" s="58"/>
      <c r="O473" s="58"/>
      <c r="P473" s="58" t="str">
        <f t="shared" si="21"/>
        <v/>
      </c>
      <c r="Q473" s="58"/>
      <c r="R473" s="58"/>
      <c r="S473" s="58" t="str">
        <f t="shared" si="22"/>
        <v/>
      </c>
    </row>
    <row r="474" spans="1:19" x14ac:dyDescent="0.45">
      <c r="A474" s="58" t="s">
        <v>12</v>
      </c>
      <c r="B474" s="58">
        <v>2022</v>
      </c>
      <c r="C474" s="125">
        <v>44847</v>
      </c>
      <c r="D474" s="58" t="s">
        <v>13</v>
      </c>
      <c r="E474" s="58" t="s">
        <v>201</v>
      </c>
      <c r="F474" s="58">
        <v>6</v>
      </c>
      <c r="G474" s="58" t="s">
        <v>23</v>
      </c>
      <c r="H474" s="58" t="s">
        <v>15</v>
      </c>
      <c r="I474" s="58">
        <f>(C474-VLOOKUP(G474,Riders!$A$2:$C$213,2,FALSE))/365</f>
        <v>25.087671232876712</v>
      </c>
      <c r="J474" s="58">
        <v>3</v>
      </c>
      <c r="K474" s="58">
        <v>1</v>
      </c>
      <c r="L474" s="58">
        <v>11.157</v>
      </c>
      <c r="M474" s="58">
        <f t="shared" si="20"/>
        <v>64.533476741059431</v>
      </c>
      <c r="N474" s="58"/>
      <c r="O474" s="58"/>
      <c r="P474" s="58" t="str">
        <f t="shared" si="21"/>
        <v/>
      </c>
      <c r="Q474" s="58"/>
      <c r="R474" s="58"/>
      <c r="S474" s="58" t="str">
        <f t="shared" si="22"/>
        <v/>
      </c>
    </row>
    <row r="475" spans="1:19" x14ac:dyDescent="0.45">
      <c r="A475" s="58" t="s">
        <v>12</v>
      </c>
      <c r="B475" s="58">
        <v>2022</v>
      </c>
      <c r="C475" s="125">
        <v>44847</v>
      </c>
      <c r="D475" s="58" t="s">
        <v>13</v>
      </c>
      <c r="E475" s="58" t="s">
        <v>201</v>
      </c>
      <c r="F475" s="58">
        <v>6</v>
      </c>
      <c r="G475" s="58" t="s">
        <v>32</v>
      </c>
      <c r="H475" s="58" t="s">
        <v>17</v>
      </c>
      <c r="I475" s="58">
        <f>(C475-VLOOKUP(G475,Riders!$A$2:$C$213,2,FALSE))/365</f>
        <v>20.219178082191782</v>
      </c>
      <c r="J475" s="58">
        <v>12</v>
      </c>
      <c r="K475" s="58">
        <v>2</v>
      </c>
      <c r="L475" s="58">
        <v>11.478</v>
      </c>
      <c r="M475" s="58">
        <f t="shared" si="20"/>
        <v>62.728698379508629</v>
      </c>
      <c r="N475" s="58"/>
      <c r="O475" s="58"/>
      <c r="P475" s="58" t="str">
        <f t="shared" si="21"/>
        <v/>
      </c>
      <c r="Q475" s="58"/>
      <c r="R475" s="58"/>
      <c r="S475" s="58" t="str">
        <f t="shared" si="22"/>
        <v/>
      </c>
    </row>
    <row r="476" spans="1:19" x14ac:dyDescent="0.45">
      <c r="A476" s="58" t="s">
        <v>12</v>
      </c>
      <c r="B476" s="58">
        <v>2022</v>
      </c>
      <c r="C476" s="125">
        <v>44847</v>
      </c>
      <c r="D476" s="58" t="s">
        <v>13</v>
      </c>
      <c r="E476" s="58" t="s">
        <v>201</v>
      </c>
      <c r="F476" s="58">
        <v>7</v>
      </c>
      <c r="G476" s="58" t="s">
        <v>24</v>
      </c>
      <c r="H476" s="58" t="s">
        <v>25</v>
      </c>
      <c r="I476" s="58">
        <f>(C476-VLOOKUP(G476,Riders!$A$2:$C$213,2,FALSE))/365</f>
        <v>24.123287671232877</v>
      </c>
      <c r="J476" s="58">
        <v>7</v>
      </c>
      <c r="K476" s="58">
        <v>1</v>
      </c>
      <c r="L476" s="58">
        <v>10.999000000000001</v>
      </c>
      <c r="M476" s="58">
        <f t="shared" si="20"/>
        <v>65.460496408764428</v>
      </c>
      <c r="N476" s="58"/>
      <c r="O476" s="58"/>
      <c r="P476" s="58" t="str">
        <f t="shared" si="21"/>
        <v/>
      </c>
      <c r="Q476" s="58"/>
      <c r="R476" s="58"/>
      <c r="S476" s="58" t="str">
        <f t="shared" si="22"/>
        <v/>
      </c>
    </row>
    <row r="477" spans="1:19" x14ac:dyDescent="0.45">
      <c r="A477" s="58" t="s">
        <v>12</v>
      </c>
      <c r="B477" s="58">
        <v>2022</v>
      </c>
      <c r="C477" s="125">
        <v>44847</v>
      </c>
      <c r="D477" s="58" t="s">
        <v>13</v>
      </c>
      <c r="E477" s="58" t="s">
        <v>201</v>
      </c>
      <c r="F477" s="58">
        <v>7</v>
      </c>
      <c r="G477" s="58" t="s">
        <v>30</v>
      </c>
      <c r="H477" s="58" t="s">
        <v>31</v>
      </c>
      <c r="I477" s="58">
        <f>(C477-VLOOKUP(G477,Riders!$A$2:$C$213,2,FALSE))/365</f>
        <v>26.493150684931507</v>
      </c>
      <c r="J477" s="58">
        <v>11</v>
      </c>
      <c r="K477" s="58">
        <v>2</v>
      </c>
      <c r="L477" s="58">
        <v>11.042</v>
      </c>
      <c r="M477" s="58">
        <f t="shared" si="20"/>
        <v>65.205578699510966</v>
      </c>
      <c r="N477" s="58"/>
      <c r="O477" s="58"/>
      <c r="P477" s="58" t="str">
        <f t="shared" si="21"/>
        <v/>
      </c>
      <c r="Q477" s="58"/>
      <c r="R477" s="58"/>
      <c r="S477" s="58" t="str">
        <f t="shared" si="22"/>
        <v/>
      </c>
    </row>
    <row r="478" spans="1:19" x14ac:dyDescent="0.45">
      <c r="A478" s="58" t="s">
        <v>12</v>
      </c>
      <c r="B478" s="58">
        <v>2022</v>
      </c>
      <c r="C478" s="125">
        <v>44847</v>
      </c>
      <c r="D478" s="58" t="s">
        <v>13</v>
      </c>
      <c r="E478" s="58" t="s">
        <v>201</v>
      </c>
      <c r="F478" s="58">
        <v>8</v>
      </c>
      <c r="G478" s="58" t="s">
        <v>28</v>
      </c>
      <c r="H478" s="58" t="s">
        <v>29</v>
      </c>
      <c r="I478" s="58">
        <f>(C478-VLOOKUP(G478,Riders!$A$2:$C$213,2,FALSE))/365</f>
        <v>22.8</v>
      </c>
      <c r="J478" s="58">
        <v>8</v>
      </c>
      <c r="K478" s="58">
        <v>1</v>
      </c>
      <c r="L478" s="58">
        <v>11.041</v>
      </c>
      <c r="M478" s="58">
        <f t="shared" si="20"/>
        <v>65.21148446698669</v>
      </c>
      <c r="N478" s="58"/>
      <c r="O478" s="58"/>
      <c r="P478" s="58" t="str">
        <f t="shared" si="21"/>
        <v/>
      </c>
      <c r="Q478" s="58"/>
      <c r="R478" s="58"/>
      <c r="S478" s="58" t="str">
        <f t="shared" si="22"/>
        <v/>
      </c>
    </row>
    <row r="479" spans="1:19" x14ac:dyDescent="0.45">
      <c r="A479" s="58" t="s">
        <v>12</v>
      </c>
      <c r="B479" s="58">
        <v>2022</v>
      </c>
      <c r="C479" s="125">
        <v>44847</v>
      </c>
      <c r="D479" s="58" t="s">
        <v>13</v>
      </c>
      <c r="E479" s="58" t="s">
        <v>201</v>
      </c>
      <c r="F479" s="58">
        <v>8</v>
      </c>
      <c r="G479" s="58" t="s">
        <v>26</v>
      </c>
      <c r="H479" s="58" t="s">
        <v>27</v>
      </c>
      <c r="I479" s="58">
        <f>(C479-VLOOKUP(G479,Riders!$A$2:$C$213,2,FALSE))/365</f>
        <v>24.394520547945206</v>
      </c>
      <c r="J479" s="58">
        <v>10</v>
      </c>
      <c r="K479" s="58">
        <v>2</v>
      </c>
      <c r="L479" s="58">
        <v>11.125</v>
      </c>
      <c r="M479" s="58">
        <f t="shared" si="20"/>
        <v>64.719101123595507</v>
      </c>
      <c r="N479" s="58"/>
      <c r="O479" s="58"/>
      <c r="P479" s="58" t="str">
        <f t="shared" si="21"/>
        <v/>
      </c>
      <c r="Q479" s="58"/>
      <c r="R479" s="58"/>
      <c r="S479" s="58" t="str">
        <f t="shared" si="22"/>
        <v/>
      </c>
    </row>
    <row r="480" spans="1:19" x14ac:dyDescent="0.45">
      <c r="A480" s="103" t="s">
        <v>12</v>
      </c>
      <c r="B480" s="103">
        <v>2022</v>
      </c>
      <c r="C480" s="126">
        <v>44847</v>
      </c>
      <c r="D480" s="103" t="s">
        <v>13</v>
      </c>
      <c r="E480" s="103" t="s">
        <v>202</v>
      </c>
      <c r="F480" s="103">
        <v>1</v>
      </c>
      <c r="G480" s="103" t="s">
        <v>14</v>
      </c>
      <c r="H480" s="103" t="s">
        <v>15</v>
      </c>
      <c r="I480" s="103">
        <f>(C480-VLOOKUP(G480,Riders!$A$2:$C$213,2,FALSE))/365</f>
        <v>22.780821917808218</v>
      </c>
      <c r="J480" s="103">
        <v>2</v>
      </c>
      <c r="K480" s="103">
        <v>1</v>
      </c>
      <c r="L480" s="103">
        <v>10.949</v>
      </c>
      <c r="M480" s="103">
        <f t="shared" si="20"/>
        <v>65.759430084939268</v>
      </c>
      <c r="N480" s="103">
        <v>1</v>
      </c>
      <c r="O480" s="103">
        <v>10.949</v>
      </c>
      <c r="P480" s="103">
        <f t="shared" si="21"/>
        <v>65.759430084939268</v>
      </c>
      <c r="Q480" s="103"/>
      <c r="R480" s="103"/>
      <c r="S480" s="103" t="str">
        <f t="shared" si="22"/>
        <v/>
      </c>
    </row>
    <row r="481" spans="1:19" x14ac:dyDescent="0.45">
      <c r="A481" s="103" t="s">
        <v>12</v>
      </c>
      <c r="B481" s="103">
        <v>2022</v>
      </c>
      <c r="C481" s="126">
        <v>44847</v>
      </c>
      <c r="D481" s="103" t="s">
        <v>13</v>
      </c>
      <c r="E481" s="103" t="s">
        <v>202</v>
      </c>
      <c r="F481" s="103">
        <v>1</v>
      </c>
      <c r="G481" s="103" t="s">
        <v>28</v>
      </c>
      <c r="H481" s="103" t="s">
        <v>29</v>
      </c>
      <c r="I481" s="103">
        <f>(C481-VLOOKUP(G481,Riders!$A$2:$C$213,2,FALSE))/365</f>
        <v>22.8</v>
      </c>
      <c r="J481" s="103">
        <v>8</v>
      </c>
      <c r="K481" s="103">
        <v>2</v>
      </c>
      <c r="L481" s="103">
        <v>11.035</v>
      </c>
      <c r="M481" s="103">
        <f t="shared" si="20"/>
        <v>65.24694154961486</v>
      </c>
      <c r="N481" s="103">
        <v>2</v>
      </c>
      <c r="O481" s="103">
        <f>O480+0.086</f>
        <v>11.035</v>
      </c>
      <c r="P481" s="103">
        <f t="shared" si="21"/>
        <v>65.24694154961486</v>
      </c>
      <c r="Q481" s="103"/>
      <c r="R481" s="103"/>
      <c r="S481" s="103" t="str">
        <f t="shared" si="22"/>
        <v/>
      </c>
    </row>
    <row r="482" spans="1:19" x14ac:dyDescent="0.45">
      <c r="A482" s="103" t="s">
        <v>12</v>
      </c>
      <c r="B482" s="103">
        <v>2022</v>
      </c>
      <c r="C482" s="126">
        <v>44847</v>
      </c>
      <c r="D482" s="103" t="s">
        <v>13</v>
      </c>
      <c r="E482" s="103" t="s">
        <v>202</v>
      </c>
      <c r="F482" s="103">
        <v>2</v>
      </c>
      <c r="G482" s="103" t="s">
        <v>16</v>
      </c>
      <c r="H482" s="103" t="s">
        <v>17</v>
      </c>
      <c r="I482" s="103">
        <f>(C482-VLOOKUP(G482,Riders!$A$2:$C$213,2,FALSE))/365</f>
        <v>23.479452054794521</v>
      </c>
      <c r="J482" s="103">
        <v>1</v>
      </c>
      <c r="K482" s="103">
        <v>1</v>
      </c>
      <c r="L482" s="103">
        <v>10.954000000000001</v>
      </c>
      <c r="M482" s="103">
        <f t="shared" si="20"/>
        <v>65.729413912725946</v>
      </c>
      <c r="N482" s="103">
        <v>1</v>
      </c>
      <c r="O482" s="103">
        <v>10.954000000000001</v>
      </c>
      <c r="P482" s="103">
        <f t="shared" si="21"/>
        <v>65.729413912725946</v>
      </c>
      <c r="Q482" s="103"/>
      <c r="R482" s="103"/>
      <c r="S482" s="103" t="str">
        <f t="shared" si="22"/>
        <v/>
      </c>
    </row>
    <row r="483" spans="1:19" x14ac:dyDescent="0.45">
      <c r="A483" s="103" t="s">
        <v>12</v>
      </c>
      <c r="B483" s="103">
        <v>2022</v>
      </c>
      <c r="C483" s="126">
        <v>44847</v>
      </c>
      <c r="D483" s="103" t="s">
        <v>13</v>
      </c>
      <c r="E483" s="103" t="s">
        <v>202</v>
      </c>
      <c r="F483" s="103">
        <v>2</v>
      </c>
      <c r="G483" s="103" t="s">
        <v>24</v>
      </c>
      <c r="H483" s="103" t="s">
        <v>25</v>
      </c>
      <c r="I483" s="103">
        <f>(C483-VLOOKUP(G483,Riders!$A$2:$C$213,2,FALSE))/365</f>
        <v>24.123287671232877</v>
      </c>
      <c r="J483" s="103">
        <v>7</v>
      </c>
      <c r="K483" s="103">
        <v>2</v>
      </c>
      <c r="L483" s="103">
        <v>11.17</v>
      </c>
      <c r="M483" s="103">
        <f t="shared" si="20"/>
        <v>64.458370635631155</v>
      </c>
      <c r="N483" s="103">
        <v>2</v>
      </c>
      <c r="O483" s="103">
        <f>O482+0.216</f>
        <v>11.17</v>
      </c>
      <c r="P483" s="103">
        <f t="shared" si="21"/>
        <v>64.458370635631155</v>
      </c>
      <c r="Q483" s="103"/>
      <c r="R483" s="103"/>
      <c r="S483" s="103" t="str">
        <f t="shared" si="22"/>
        <v/>
      </c>
    </row>
    <row r="484" spans="1:19" x14ac:dyDescent="0.45">
      <c r="A484" s="103" t="s">
        <v>12</v>
      </c>
      <c r="B484" s="103">
        <v>2022</v>
      </c>
      <c r="C484" s="126">
        <v>44847</v>
      </c>
      <c r="D484" s="103" t="s">
        <v>13</v>
      </c>
      <c r="E484" s="103" t="s">
        <v>202</v>
      </c>
      <c r="F484" s="103">
        <v>3</v>
      </c>
      <c r="G484" s="103" t="s">
        <v>23</v>
      </c>
      <c r="H484" s="103" t="s">
        <v>15</v>
      </c>
      <c r="I484" s="103">
        <f>(C484-VLOOKUP(G484,Riders!$A$2:$C$213,2,FALSE))/365</f>
        <v>25.087671232876712</v>
      </c>
      <c r="J484" s="103">
        <v>3</v>
      </c>
      <c r="K484" s="103">
        <v>1</v>
      </c>
      <c r="L484" s="103">
        <v>11.066000000000001</v>
      </c>
      <c r="M484" s="103">
        <f t="shared" si="20"/>
        <v>65.064160491595871</v>
      </c>
      <c r="N484" s="103">
        <v>1</v>
      </c>
      <c r="O484" s="103">
        <v>11.066000000000001</v>
      </c>
      <c r="P484" s="103">
        <f t="shared" si="21"/>
        <v>65.064160491595871</v>
      </c>
      <c r="Q484" s="103"/>
      <c r="R484" s="103"/>
      <c r="S484" s="103" t="str">
        <f t="shared" si="22"/>
        <v/>
      </c>
    </row>
    <row r="485" spans="1:19" x14ac:dyDescent="0.45">
      <c r="A485" s="103" t="s">
        <v>12</v>
      </c>
      <c r="B485" s="103">
        <v>2022</v>
      </c>
      <c r="C485" s="126">
        <v>44847</v>
      </c>
      <c r="D485" s="103" t="s">
        <v>13</v>
      </c>
      <c r="E485" s="103" t="s">
        <v>202</v>
      </c>
      <c r="F485" s="103">
        <v>3</v>
      </c>
      <c r="G485" s="103" t="s">
        <v>18</v>
      </c>
      <c r="H485" s="103" t="s">
        <v>19</v>
      </c>
      <c r="I485" s="103">
        <f>(C485-VLOOKUP(G485,Riders!$A$2:$C$213,2,FALSE))/365</f>
        <v>24.391780821917809</v>
      </c>
      <c r="J485" s="103">
        <v>5</v>
      </c>
      <c r="K485" s="103">
        <v>2</v>
      </c>
      <c r="L485" s="103">
        <v>11.075000000000001</v>
      </c>
      <c r="M485" s="103">
        <f t="shared" si="20"/>
        <v>65.011286681715575</v>
      </c>
      <c r="N485" s="103">
        <v>2</v>
      </c>
      <c r="O485" s="103">
        <f>O484+0.009</f>
        <v>11.075000000000001</v>
      </c>
      <c r="P485" s="103">
        <f t="shared" si="21"/>
        <v>65.011286681715575</v>
      </c>
      <c r="Q485" s="103"/>
      <c r="R485" s="103"/>
      <c r="S485" s="103" t="str">
        <f t="shared" si="22"/>
        <v/>
      </c>
    </row>
    <row r="486" spans="1:19" x14ac:dyDescent="0.45">
      <c r="A486" s="103" t="s">
        <v>12</v>
      </c>
      <c r="B486" s="103">
        <v>2022</v>
      </c>
      <c r="C486" s="126">
        <v>44847</v>
      </c>
      <c r="D486" s="103" t="s">
        <v>13</v>
      </c>
      <c r="E486" s="103" t="s">
        <v>202</v>
      </c>
      <c r="F486" s="103">
        <v>4</v>
      </c>
      <c r="G486" s="103" t="s">
        <v>34</v>
      </c>
      <c r="H486" s="103" t="s">
        <v>19</v>
      </c>
      <c r="I486" s="103">
        <f>(C486-VLOOKUP(G486,Riders!$A$2:$C$213,2,FALSE))/365</f>
        <v>35.200000000000003</v>
      </c>
      <c r="J486" s="103">
        <v>4</v>
      </c>
      <c r="K486" s="103">
        <v>1</v>
      </c>
      <c r="L486" s="103">
        <v>11.004</v>
      </c>
      <c r="M486" s="103">
        <f t="shared" si="20"/>
        <v>65.430752453653213</v>
      </c>
      <c r="N486" s="103">
        <v>1</v>
      </c>
      <c r="O486" s="103">
        <v>11.004</v>
      </c>
      <c r="P486" s="103">
        <f t="shared" si="21"/>
        <v>65.430752453653213</v>
      </c>
      <c r="Q486" s="103"/>
      <c r="R486" s="103"/>
      <c r="S486" s="103" t="str">
        <f t="shared" si="22"/>
        <v/>
      </c>
    </row>
    <row r="487" spans="1:19" x14ac:dyDescent="0.45">
      <c r="A487" s="103" t="s">
        <v>12</v>
      </c>
      <c r="B487" s="103">
        <v>2022</v>
      </c>
      <c r="C487" s="126">
        <v>44847</v>
      </c>
      <c r="D487" s="103" t="s">
        <v>13</v>
      </c>
      <c r="E487" s="103" t="s">
        <v>202</v>
      </c>
      <c r="F487" s="103">
        <v>4</v>
      </c>
      <c r="G487" s="103" t="s">
        <v>22</v>
      </c>
      <c r="H487" s="103" t="s">
        <v>15</v>
      </c>
      <c r="I487" s="103">
        <f>(C487-VLOOKUP(G487,Riders!$A$2:$C$213,2,FALSE))/365</f>
        <v>24.761643835616439</v>
      </c>
      <c r="J487" s="103">
        <v>6</v>
      </c>
      <c r="K487" s="103">
        <v>2</v>
      </c>
      <c r="L487" s="103">
        <v>11.04</v>
      </c>
      <c r="M487" s="103">
        <f t="shared" si="20"/>
        <v>65.217391304347828</v>
      </c>
      <c r="N487" s="103">
        <v>2</v>
      </c>
      <c r="O487" s="103">
        <f>O486+0.036</f>
        <v>11.04</v>
      </c>
      <c r="P487" s="103">
        <f t="shared" si="21"/>
        <v>65.217391304347828</v>
      </c>
      <c r="Q487" s="103"/>
      <c r="R487" s="103"/>
      <c r="S487" s="103" t="str">
        <f t="shared" si="22"/>
        <v/>
      </c>
    </row>
    <row r="488" spans="1:19" x14ac:dyDescent="0.45">
      <c r="A488" s="30" t="s">
        <v>71</v>
      </c>
      <c r="B488" s="30">
        <v>2022</v>
      </c>
      <c r="C488" s="124">
        <v>44750</v>
      </c>
      <c r="D488" s="30" t="s">
        <v>72</v>
      </c>
      <c r="E488" s="30" t="s">
        <v>200</v>
      </c>
      <c r="F488" s="30">
        <v>1</v>
      </c>
      <c r="G488" s="30" t="s">
        <v>75</v>
      </c>
      <c r="H488" s="30" t="s">
        <v>76</v>
      </c>
      <c r="I488" s="30">
        <f>(C488-VLOOKUP(G488,Riders!$A$2:$C$213,2,FALSE))/365</f>
        <v>23.331506849315069</v>
      </c>
      <c r="J488" s="30">
        <v>7</v>
      </c>
      <c r="K488" s="30">
        <v>1</v>
      </c>
      <c r="L488" s="30">
        <v>11.727</v>
      </c>
      <c r="M488" s="30">
        <f t="shared" si="20"/>
        <v>61.396776669224863</v>
      </c>
      <c r="N488" s="30"/>
      <c r="O488" s="30"/>
      <c r="P488" s="30" t="str">
        <f t="shared" si="21"/>
        <v/>
      </c>
      <c r="Q488" s="30"/>
      <c r="R488" s="30"/>
      <c r="S488" s="30" t="str">
        <f t="shared" si="22"/>
        <v/>
      </c>
    </row>
    <row r="489" spans="1:19" x14ac:dyDescent="0.45">
      <c r="A489" s="30" t="s">
        <v>71</v>
      </c>
      <c r="B489" s="30">
        <v>2022</v>
      </c>
      <c r="C489" s="124">
        <v>44750</v>
      </c>
      <c r="D489" s="30" t="s">
        <v>72</v>
      </c>
      <c r="E489" s="30" t="s">
        <v>200</v>
      </c>
      <c r="F489" s="30">
        <v>1</v>
      </c>
      <c r="G489" s="30" t="s">
        <v>64</v>
      </c>
      <c r="H489" s="30" t="s">
        <v>65</v>
      </c>
      <c r="I489" s="30">
        <f>(C489-VLOOKUP(G489,Riders!$A$2:$C$213,2,FALSE))/365</f>
        <v>21.539726027397261</v>
      </c>
      <c r="J489" s="30">
        <v>26</v>
      </c>
      <c r="K489" s="30">
        <v>2</v>
      </c>
      <c r="L489" s="30">
        <v>11.809000000000001</v>
      </c>
      <c r="M489" s="30">
        <f t="shared" si="20"/>
        <v>60.970446269794216</v>
      </c>
      <c r="N489" s="30"/>
      <c r="O489" s="30"/>
      <c r="P489" s="30" t="str">
        <f t="shared" si="21"/>
        <v/>
      </c>
      <c r="Q489" s="30"/>
      <c r="R489" s="30"/>
      <c r="S489" s="30" t="str">
        <f t="shared" si="22"/>
        <v/>
      </c>
    </row>
    <row r="490" spans="1:19" x14ac:dyDescent="0.45">
      <c r="A490" s="30" t="s">
        <v>71</v>
      </c>
      <c r="B490" s="30">
        <v>2022</v>
      </c>
      <c r="C490" s="124">
        <v>44750</v>
      </c>
      <c r="D490" s="30" t="s">
        <v>72</v>
      </c>
      <c r="E490" s="30" t="s">
        <v>200</v>
      </c>
      <c r="F490" s="30">
        <v>2</v>
      </c>
      <c r="G490" s="30" t="s">
        <v>77</v>
      </c>
      <c r="H490" s="30" t="s">
        <v>19</v>
      </c>
      <c r="I490" s="30">
        <f>(C490-VLOOKUP(G490,Riders!$A$2:$C$213,2,FALSE))/365</f>
        <v>31.161643835616438</v>
      </c>
      <c r="J490" s="30">
        <v>8</v>
      </c>
      <c r="K490" s="30">
        <v>1</v>
      </c>
      <c r="L490" s="30">
        <v>11.358000000000001</v>
      </c>
      <c r="M490" s="30">
        <f t="shared" ref="M490:M553" si="23">IF(OR(L490="",L490="REL"),"",3.6*200/L490)</f>
        <v>63.391442155309029</v>
      </c>
      <c r="N490" s="30"/>
      <c r="O490" s="30"/>
      <c r="P490" s="30" t="str">
        <f t="shared" si="21"/>
        <v/>
      </c>
      <c r="Q490" s="30"/>
      <c r="R490" s="30"/>
      <c r="S490" s="30" t="str">
        <f t="shared" si="22"/>
        <v/>
      </c>
    </row>
    <row r="491" spans="1:19" x14ac:dyDescent="0.45">
      <c r="A491" s="30" t="s">
        <v>71</v>
      </c>
      <c r="B491" s="30">
        <v>2022</v>
      </c>
      <c r="C491" s="124">
        <v>44750</v>
      </c>
      <c r="D491" s="30" t="s">
        <v>72</v>
      </c>
      <c r="E491" s="30" t="s">
        <v>200</v>
      </c>
      <c r="F491" s="30">
        <v>2</v>
      </c>
      <c r="G491" s="30" t="s">
        <v>92</v>
      </c>
      <c r="H491" s="30" t="s">
        <v>89</v>
      </c>
      <c r="I491" s="30">
        <f>(C491-VLOOKUP(G491,Riders!$A$2:$C$213,2,FALSE))/365</f>
        <v>23.087671232876712</v>
      </c>
      <c r="J491" s="30">
        <v>25</v>
      </c>
      <c r="K491" s="30">
        <v>2</v>
      </c>
      <c r="L491" s="30">
        <v>11.721</v>
      </c>
      <c r="M491" s="30">
        <f t="shared" si="23"/>
        <v>61.428205784489379</v>
      </c>
      <c r="N491" s="30"/>
      <c r="O491" s="30"/>
      <c r="P491" s="30" t="str">
        <f t="shared" si="21"/>
        <v/>
      </c>
      <c r="Q491" s="30"/>
      <c r="R491" s="30"/>
      <c r="S491" s="30" t="str">
        <f t="shared" si="22"/>
        <v/>
      </c>
    </row>
    <row r="492" spans="1:19" x14ac:dyDescent="0.45">
      <c r="A492" s="30" t="s">
        <v>71</v>
      </c>
      <c r="B492" s="30">
        <v>2022</v>
      </c>
      <c r="C492" s="124">
        <v>44750</v>
      </c>
      <c r="D492" s="30" t="s">
        <v>72</v>
      </c>
      <c r="E492" s="30" t="s">
        <v>200</v>
      </c>
      <c r="F492" s="30">
        <v>3</v>
      </c>
      <c r="G492" s="30" t="s">
        <v>32</v>
      </c>
      <c r="H492" s="30" t="s">
        <v>78</v>
      </c>
      <c r="I492" s="30">
        <f>(C492-VLOOKUP(G492,Riders!$A$2:$C$213,2,FALSE))/365</f>
        <v>19.953424657534246</v>
      </c>
      <c r="J492" s="30">
        <v>9</v>
      </c>
      <c r="K492" s="30">
        <v>1</v>
      </c>
      <c r="L492" s="30">
        <v>11.706</v>
      </c>
      <c r="M492" s="30">
        <f t="shared" si="23"/>
        <v>61.50691952844695</v>
      </c>
      <c r="N492" s="30"/>
      <c r="O492" s="30"/>
      <c r="P492" s="30" t="str">
        <f t="shared" si="21"/>
        <v/>
      </c>
      <c r="Q492" s="30"/>
      <c r="R492" s="30"/>
      <c r="S492" s="30" t="str">
        <f t="shared" si="22"/>
        <v/>
      </c>
    </row>
    <row r="493" spans="1:19" x14ac:dyDescent="0.45">
      <c r="A493" s="30" t="s">
        <v>71</v>
      </c>
      <c r="B493" s="30">
        <v>2022</v>
      </c>
      <c r="C493" s="124">
        <v>44750</v>
      </c>
      <c r="D493" s="30" t="s">
        <v>72</v>
      </c>
      <c r="E493" s="30" t="s">
        <v>200</v>
      </c>
      <c r="F493" s="30">
        <v>3</v>
      </c>
      <c r="G493" s="30" t="s">
        <v>90</v>
      </c>
      <c r="H493" s="30" t="s">
        <v>91</v>
      </c>
      <c r="I493" s="30">
        <f>(C493-VLOOKUP(G493,Riders!$A$2:$C$213,2,FALSE))/365</f>
        <v>23.827397260273973</v>
      </c>
      <c r="J493" s="30">
        <v>24</v>
      </c>
      <c r="K493" s="30">
        <v>2</v>
      </c>
      <c r="L493" s="30">
        <v>11.91</v>
      </c>
      <c r="M493" s="30">
        <f t="shared" si="23"/>
        <v>60.45340050377834</v>
      </c>
      <c r="N493" s="30"/>
      <c r="O493" s="30"/>
      <c r="P493" s="30" t="str">
        <f t="shared" si="21"/>
        <v/>
      </c>
      <c r="Q493" s="30"/>
      <c r="R493" s="30"/>
      <c r="S493" s="30" t="str">
        <f t="shared" si="22"/>
        <v/>
      </c>
    </row>
    <row r="494" spans="1:19" x14ac:dyDescent="0.45">
      <c r="A494" s="30" t="s">
        <v>71</v>
      </c>
      <c r="B494" s="30">
        <v>2022</v>
      </c>
      <c r="C494" s="124">
        <v>44750</v>
      </c>
      <c r="D494" s="30" t="s">
        <v>72</v>
      </c>
      <c r="E494" s="30" t="s">
        <v>200</v>
      </c>
      <c r="F494" s="30">
        <v>4</v>
      </c>
      <c r="G494" s="30" t="s">
        <v>41</v>
      </c>
      <c r="H494" s="30" t="s">
        <v>27</v>
      </c>
      <c r="I494" s="30">
        <f>(C494-VLOOKUP(G494,Riders!$A$2:$C$213,2,FALSE))/365</f>
        <v>26.728767123287671</v>
      </c>
      <c r="J494" s="30">
        <v>10</v>
      </c>
      <c r="K494" s="30">
        <v>1</v>
      </c>
      <c r="L494" s="30">
        <v>11.382</v>
      </c>
      <c r="M494" s="30">
        <f t="shared" si="23"/>
        <v>63.257775434897205</v>
      </c>
      <c r="N494" s="30"/>
      <c r="O494" s="30"/>
      <c r="P494" s="30" t="str">
        <f t="shared" si="21"/>
        <v/>
      </c>
      <c r="Q494" s="30"/>
      <c r="R494" s="30"/>
      <c r="S494" s="30" t="str">
        <f t="shared" si="22"/>
        <v/>
      </c>
    </row>
    <row r="495" spans="1:19" x14ac:dyDescent="0.45">
      <c r="A495" s="30" t="s">
        <v>71</v>
      </c>
      <c r="B495" s="30">
        <v>2022</v>
      </c>
      <c r="C495" s="124">
        <v>44750</v>
      </c>
      <c r="D495" s="30" t="s">
        <v>72</v>
      </c>
      <c r="E495" s="30" t="s">
        <v>200</v>
      </c>
      <c r="F495" s="30">
        <v>4</v>
      </c>
      <c r="G495" s="30" t="s">
        <v>88</v>
      </c>
      <c r="H495" s="30" t="s">
        <v>89</v>
      </c>
      <c r="I495" s="30">
        <f>(C495-VLOOKUP(G495,Riders!$A$2:$C$213,2,FALSE))/365</f>
        <v>19.446575342465753</v>
      </c>
      <c r="J495" s="30">
        <v>23</v>
      </c>
      <c r="K495" s="30">
        <v>2</v>
      </c>
      <c r="L495" s="30">
        <v>11.792</v>
      </c>
      <c r="M495" s="30">
        <f t="shared" si="23"/>
        <v>61.058344640434193</v>
      </c>
      <c r="N495" s="30"/>
      <c r="O495" s="30"/>
      <c r="P495" s="30" t="str">
        <f t="shared" si="21"/>
        <v/>
      </c>
      <c r="Q495" s="30"/>
      <c r="R495" s="30"/>
      <c r="S495" s="30" t="str">
        <f t="shared" si="22"/>
        <v/>
      </c>
    </row>
    <row r="496" spans="1:19" x14ac:dyDescent="0.45">
      <c r="A496" s="30" t="s">
        <v>71</v>
      </c>
      <c r="B496" s="30">
        <v>2022</v>
      </c>
      <c r="C496" s="124">
        <v>44750</v>
      </c>
      <c r="D496" s="30" t="s">
        <v>72</v>
      </c>
      <c r="E496" s="30" t="s">
        <v>200</v>
      </c>
      <c r="F496" s="30">
        <v>5</v>
      </c>
      <c r="G496" s="30" t="s">
        <v>43</v>
      </c>
      <c r="H496" s="30" t="s">
        <v>44</v>
      </c>
      <c r="I496" s="30">
        <f>(C496-VLOOKUP(G496,Riders!$A$2:$C$213,2,FALSE))/365</f>
        <v>29.635616438356163</v>
      </c>
      <c r="J496" s="30">
        <v>11</v>
      </c>
      <c r="K496" s="30">
        <v>1</v>
      </c>
      <c r="L496" s="30">
        <v>11.584</v>
      </c>
      <c r="M496" s="30">
        <f t="shared" si="23"/>
        <v>62.15469613259669</v>
      </c>
      <c r="N496" s="30"/>
      <c r="O496" s="30"/>
      <c r="P496" s="30" t="str">
        <f t="shared" si="21"/>
        <v/>
      </c>
      <c r="Q496" s="30"/>
      <c r="R496" s="30"/>
      <c r="S496" s="30" t="str">
        <f t="shared" si="22"/>
        <v/>
      </c>
    </row>
    <row r="497" spans="1:19" x14ac:dyDescent="0.45">
      <c r="A497" s="30" t="s">
        <v>71</v>
      </c>
      <c r="B497" s="30">
        <v>2022</v>
      </c>
      <c r="C497" s="124">
        <v>44750</v>
      </c>
      <c r="D497" s="30" t="s">
        <v>72</v>
      </c>
      <c r="E497" s="30" t="s">
        <v>200</v>
      </c>
      <c r="F497" s="30">
        <v>5</v>
      </c>
      <c r="G497" s="30" t="s">
        <v>86</v>
      </c>
      <c r="H497" s="30" t="s">
        <v>87</v>
      </c>
      <c r="I497" s="30">
        <f>(C497-VLOOKUP(G497,Riders!$A$2:$C$213,2,FALSE))/365</f>
        <v>21.849315068493151</v>
      </c>
      <c r="J497" s="30">
        <v>22</v>
      </c>
      <c r="K497" s="30">
        <v>2</v>
      </c>
      <c r="L497" s="30">
        <v>11.943</v>
      </c>
      <c r="M497" s="30">
        <f t="shared" si="23"/>
        <v>60.286360211002261</v>
      </c>
      <c r="N497" s="30"/>
      <c r="O497" s="30"/>
      <c r="P497" s="30" t="str">
        <f t="shared" si="21"/>
        <v/>
      </c>
      <c r="Q497" s="30"/>
      <c r="R497" s="30"/>
      <c r="S497" s="30" t="str">
        <f t="shared" si="22"/>
        <v/>
      </c>
    </row>
    <row r="498" spans="1:19" x14ac:dyDescent="0.45">
      <c r="A498" s="30" t="s">
        <v>71</v>
      </c>
      <c r="B498" s="30">
        <v>2022</v>
      </c>
      <c r="C498" s="124">
        <v>44750</v>
      </c>
      <c r="D498" s="30" t="s">
        <v>72</v>
      </c>
      <c r="E498" s="30" t="s">
        <v>200</v>
      </c>
      <c r="F498" s="30">
        <v>6</v>
      </c>
      <c r="G498" s="30" t="s">
        <v>79</v>
      </c>
      <c r="H498" s="30" t="s">
        <v>65</v>
      </c>
      <c r="I498" s="30">
        <f>(C498-VLOOKUP(G498,Riders!$A$2:$C$213,2,FALSE))/365</f>
        <v>35.180821917808217</v>
      </c>
      <c r="J498" s="30">
        <v>12</v>
      </c>
      <c r="K498" s="30">
        <v>1</v>
      </c>
      <c r="L498" s="30">
        <v>11.483000000000001</v>
      </c>
      <c r="M498" s="30">
        <f t="shared" si="23"/>
        <v>62.701384655577804</v>
      </c>
      <c r="N498" s="30"/>
      <c r="O498" s="30"/>
      <c r="P498" s="30" t="str">
        <f t="shared" si="21"/>
        <v/>
      </c>
      <c r="Q498" s="30"/>
      <c r="R498" s="30"/>
      <c r="S498" s="30" t="str">
        <f t="shared" si="22"/>
        <v/>
      </c>
    </row>
    <row r="499" spans="1:19" x14ac:dyDescent="0.45">
      <c r="A499" s="30" t="s">
        <v>71</v>
      </c>
      <c r="B499" s="30">
        <v>2022</v>
      </c>
      <c r="C499" s="124">
        <v>44750</v>
      </c>
      <c r="D499" s="30" t="s">
        <v>72</v>
      </c>
      <c r="E499" s="30" t="s">
        <v>200</v>
      </c>
      <c r="F499" s="30">
        <v>6</v>
      </c>
      <c r="G499" s="30" t="s">
        <v>60</v>
      </c>
      <c r="H499" s="30" t="s">
        <v>61</v>
      </c>
      <c r="I499" s="30">
        <f>(C499-VLOOKUP(G499,Riders!$A$2:$C$213,2,FALSE))/365</f>
        <v>33.978082191780821</v>
      </c>
      <c r="J499" s="30">
        <v>21</v>
      </c>
      <c r="K499" s="30">
        <v>2</v>
      </c>
      <c r="L499" s="30">
        <v>11.871</v>
      </c>
      <c r="M499" s="30">
        <f t="shared" si="23"/>
        <v>60.652009097801361</v>
      </c>
      <c r="N499" s="30"/>
      <c r="O499" s="30"/>
      <c r="P499" s="30" t="str">
        <f t="shared" si="21"/>
        <v/>
      </c>
      <c r="Q499" s="30"/>
      <c r="R499" s="30"/>
      <c r="S499" s="30" t="str">
        <f t="shared" si="22"/>
        <v/>
      </c>
    </row>
    <row r="500" spans="1:19" x14ac:dyDescent="0.45">
      <c r="A500" s="30" t="s">
        <v>71</v>
      </c>
      <c r="B500" s="30">
        <v>2022</v>
      </c>
      <c r="C500" s="124">
        <v>44750</v>
      </c>
      <c r="D500" s="30" t="s">
        <v>72</v>
      </c>
      <c r="E500" s="30" t="s">
        <v>200</v>
      </c>
      <c r="F500" s="30">
        <v>7</v>
      </c>
      <c r="G500" s="30" t="s">
        <v>85</v>
      </c>
      <c r="H500" s="30" t="s">
        <v>21</v>
      </c>
      <c r="I500" s="30">
        <f>(C500-VLOOKUP(G500,Riders!$A$2:$C$213,2,FALSE))/365</f>
        <v>19.172602739726027</v>
      </c>
      <c r="J500" s="30">
        <v>16</v>
      </c>
      <c r="K500" s="30">
        <v>1</v>
      </c>
      <c r="L500" s="30">
        <v>11.567</v>
      </c>
      <c r="M500" s="30">
        <f t="shared" si="23"/>
        <v>62.246044782571104</v>
      </c>
      <c r="N500" s="30"/>
      <c r="O500" s="30"/>
      <c r="P500" s="30" t="str">
        <f t="shared" si="21"/>
        <v/>
      </c>
      <c r="Q500" s="30"/>
      <c r="R500" s="30"/>
      <c r="S500" s="30" t="str">
        <f t="shared" si="22"/>
        <v/>
      </c>
    </row>
    <row r="501" spans="1:19" x14ac:dyDescent="0.45">
      <c r="A501" s="30" t="s">
        <v>71</v>
      </c>
      <c r="B501" s="30">
        <v>2022</v>
      </c>
      <c r="C501" s="124">
        <v>44750</v>
      </c>
      <c r="D501" s="30" t="s">
        <v>72</v>
      </c>
      <c r="E501" s="30" t="s">
        <v>200</v>
      </c>
      <c r="F501" s="30">
        <v>7</v>
      </c>
      <c r="G501" s="30" t="s">
        <v>80</v>
      </c>
      <c r="H501" s="30" t="s">
        <v>17</v>
      </c>
      <c r="I501" s="30">
        <f>(C501-VLOOKUP(G501,Riders!$A$2:$C$213,2,FALSE))/365</f>
        <v>20.413698630136988</v>
      </c>
      <c r="J501" s="30">
        <v>17</v>
      </c>
      <c r="K501" s="30">
        <v>2</v>
      </c>
      <c r="L501" s="30">
        <v>11.589</v>
      </c>
      <c r="M501" s="30">
        <f t="shared" si="23"/>
        <v>62.127879886098881</v>
      </c>
      <c r="N501" s="30"/>
      <c r="O501" s="30"/>
      <c r="P501" s="30" t="str">
        <f t="shared" si="21"/>
        <v/>
      </c>
      <c r="Q501" s="30"/>
      <c r="R501" s="30"/>
      <c r="S501" s="30" t="str">
        <f t="shared" si="22"/>
        <v/>
      </c>
    </row>
    <row r="502" spans="1:19" x14ac:dyDescent="0.45">
      <c r="A502" s="30" t="s">
        <v>71</v>
      </c>
      <c r="B502" s="30">
        <v>2022</v>
      </c>
      <c r="C502" s="124">
        <v>44750</v>
      </c>
      <c r="D502" s="30" t="s">
        <v>72</v>
      </c>
      <c r="E502" s="30" t="s">
        <v>200</v>
      </c>
      <c r="F502" s="30">
        <v>8</v>
      </c>
      <c r="G502" s="30" t="s">
        <v>62</v>
      </c>
      <c r="H502" s="30" t="s">
        <v>63</v>
      </c>
      <c r="I502" s="30">
        <f>(C502-VLOOKUP(G502,Riders!$A$2:$C$213,2,FALSE))/365</f>
        <v>24.915068493150685</v>
      </c>
      <c r="J502" s="30">
        <v>13</v>
      </c>
      <c r="K502" s="30">
        <v>1</v>
      </c>
      <c r="L502" s="30">
        <v>11.852</v>
      </c>
      <c r="M502" s="30">
        <f t="shared" si="23"/>
        <v>60.749240634492068</v>
      </c>
      <c r="N502" s="30"/>
      <c r="O502" s="30"/>
      <c r="P502" s="30" t="str">
        <f t="shared" si="21"/>
        <v/>
      </c>
      <c r="Q502" s="30"/>
      <c r="R502" s="30"/>
      <c r="S502" s="30" t="str">
        <f t="shared" si="22"/>
        <v/>
      </c>
    </row>
    <row r="503" spans="1:19" x14ac:dyDescent="0.45">
      <c r="A503" s="30" t="s">
        <v>71</v>
      </c>
      <c r="B503" s="30">
        <v>2022</v>
      </c>
      <c r="C503" s="124">
        <v>44750</v>
      </c>
      <c r="D503" s="30" t="s">
        <v>72</v>
      </c>
      <c r="E503" s="30" t="s">
        <v>200</v>
      </c>
      <c r="F503" s="30">
        <v>8</v>
      </c>
      <c r="G503" s="30" t="s">
        <v>83</v>
      </c>
      <c r="H503" s="30" t="s">
        <v>84</v>
      </c>
      <c r="I503" s="30">
        <f>(C503-VLOOKUP(G503,Riders!$A$2:$C$213,2,FALSE))/365</f>
        <v>29.805479452054794</v>
      </c>
      <c r="J503" s="30">
        <v>20</v>
      </c>
      <c r="K503" s="30">
        <v>2</v>
      </c>
      <c r="L503" s="30">
        <v>12.163</v>
      </c>
      <c r="M503" s="30">
        <f t="shared" si="23"/>
        <v>59.195922058702621</v>
      </c>
      <c r="N503" s="30"/>
      <c r="O503" s="30"/>
      <c r="P503" s="30" t="str">
        <f t="shared" si="21"/>
        <v/>
      </c>
      <c r="Q503" s="30"/>
      <c r="R503" s="30"/>
      <c r="S503" s="30" t="str">
        <f t="shared" si="22"/>
        <v/>
      </c>
    </row>
    <row r="504" spans="1:19" x14ac:dyDescent="0.45">
      <c r="A504" s="30" t="s">
        <v>71</v>
      </c>
      <c r="B504" s="30">
        <v>2022</v>
      </c>
      <c r="C504" s="124">
        <v>44750</v>
      </c>
      <c r="D504" s="30" t="s">
        <v>72</v>
      </c>
      <c r="E504" s="30" t="s">
        <v>200</v>
      </c>
      <c r="F504" s="30">
        <v>9</v>
      </c>
      <c r="G504" s="30" t="s">
        <v>55</v>
      </c>
      <c r="H504" s="30" t="s">
        <v>56</v>
      </c>
      <c r="I504" s="30">
        <f>(C504-VLOOKUP(G504,Riders!$A$2:$C$213,2,FALSE))/365</f>
        <v>33.186301369863017</v>
      </c>
      <c r="J504" s="30">
        <v>14</v>
      </c>
      <c r="K504" s="30">
        <v>1</v>
      </c>
      <c r="L504" s="30">
        <v>11.597</v>
      </c>
      <c r="M504" s="30">
        <f t="shared" si="23"/>
        <v>62.085021988445291</v>
      </c>
      <c r="N504" s="30"/>
      <c r="O504" s="30"/>
      <c r="P504" s="30" t="str">
        <f t="shared" ref="P504:P567" si="24">IF(OR(O504="",O504="REL"),"",3.6*200/O504)</f>
        <v/>
      </c>
      <c r="Q504" s="30"/>
      <c r="R504" s="30"/>
      <c r="S504" s="30" t="str">
        <f t="shared" si="22"/>
        <v/>
      </c>
    </row>
    <row r="505" spans="1:19" x14ac:dyDescent="0.45">
      <c r="A505" s="30" t="s">
        <v>71</v>
      </c>
      <c r="B505" s="30">
        <v>2022</v>
      </c>
      <c r="C505" s="124">
        <v>44750</v>
      </c>
      <c r="D505" s="30" t="s">
        <v>72</v>
      </c>
      <c r="E505" s="30" t="s">
        <v>200</v>
      </c>
      <c r="F505" s="30">
        <v>9</v>
      </c>
      <c r="G505" s="30" t="s">
        <v>82</v>
      </c>
      <c r="H505" s="30" t="s">
        <v>67</v>
      </c>
      <c r="I505" s="30">
        <f>(C505-VLOOKUP(G505,Riders!$A$2:$C$213,2,FALSE))/365</f>
        <v>29.857534246575341</v>
      </c>
      <c r="J505" s="30">
        <v>19</v>
      </c>
      <c r="K505" s="30">
        <v>2</v>
      </c>
      <c r="L505" s="30">
        <v>11.696</v>
      </c>
      <c r="M505" s="30">
        <f t="shared" si="23"/>
        <v>61.559507523939807</v>
      </c>
      <c r="N505" s="30"/>
      <c r="O505" s="30"/>
      <c r="P505" s="30" t="str">
        <f t="shared" si="24"/>
        <v/>
      </c>
      <c r="Q505" s="30"/>
      <c r="R505" s="30"/>
      <c r="S505" s="30" t="str">
        <f t="shared" si="22"/>
        <v/>
      </c>
    </row>
    <row r="506" spans="1:19" x14ac:dyDescent="0.45">
      <c r="A506" s="30" t="s">
        <v>71</v>
      </c>
      <c r="B506" s="30">
        <v>2022</v>
      </c>
      <c r="C506" s="124">
        <v>44750</v>
      </c>
      <c r="D506" s="30" t="s">
        <v>72</v>
      </c>
      <c r="E506" s="30" t="s">
        <v>200</v>
      </c>
      <c r="F506" s="30">
        <v>10</v>
      </c>
      <c r="G506" s="30" t="s">
        <v>54</v>
      </c>
      <c r="H506" s="30" t="s">
        <v>44</v>
      </c>
      <c r="I506" s="30">
        <f>(C506-VLOOKUP(G506,Riders!$A$2:$C$213,2,FALSE))/365</f>
        <v>25.041095890410958</v>
      </c>
      <c r="J506" s="30">
        <v>15</v>
      </c>
      <c r="K506" s="30">
        <v>1</v>
      </c>
      <c r="L506" s="30">
        <v>11.241</v>
      </c>
      <c r="M506" s="30">
        <f t="shared" si="23"/>
        <v>64.051240992794234</v>
      </c>
      <c r="N506" s="30"/>
      <c r="O506" s="30"/>
      <c r="P506" s="30" t="str">
        <f t="shared" si="24"/>
        <v/>
      </c>
      <c r="Q506" s="30"/>
      <c r="R506" s="30"/>
      <c r="S506" s="30" t="str">
        <f t="shared" si="22"/>
        <v/>
      </c>
    </row>
    <row r="507" spans="1:19" x14ac:dyDescent="0.45">
      <c r="A507" s="30" t="s">
        <v>71</v>
      </c>
      <c r="B507" s="30">
        <v>2022</v>
      </c>
      <c r="C507" s="124">
        <v>44750</v>
      </c>
      <c r="D507" s="30" t="s">
        <v>72</v>
      </c>
      <c r="E507" s="30" t="s">
        <v>200</v>
      </c>
      <c r="F507" s="30">
        <v>10</v>
      </c>
      <c r="G507" s="30" t="s">
        <v>81</v>
      </c>
      <c r="H507" s="30" t="s">
        <v>38</v>
      </c>
      <c r="I507" s="30">
        <f>(C507-VLOOKUP(G507,Riders!$A$2:$C$213,2,FALSE))/365</f>
        <v>18.882191780821916</v>
      </c>
      <c r="J507" s="30">
        <v>18</v>
      </c>
      <c r="K507" s="30">
        <v>2</v>
      </c>
      <c r="L507" s="30">
        <v>11.785</v>
      </c>
      <c r="M507" s="30">
        <f t="shared" si="23"/>
        <v>61.09461179465422</v>
      </c>
      <c r="N507" s="30"/>
      <c r="O507" s="30"/>
      <c r="P507" s="30" t="str">
        <f t="shared" si="24"/>
        <v/>
      </c>
      <c r="Q507" s="30"/>
      <c r="R507" s="30"/>
      <c r="S507" s="30" t="str">
        <f t="shared" si="22"/>
        <v/>
      </c>
    </row>
    <row r="508" spans="1:19" x14ac:dyDescent="0.45">
      <c r="A508" s="58" t="s">
        <v>71</v>
      </c>
      <c r="B508" s="58">
        <v>2022</v>
      </c>
      <c r="C508" s="125">
        <v>44750</v>
      </c>
      <c r="D508" s="58" t="s">
        <v>72</v>
      </c>
      <c r="E508" s="58" t="s">
        <v>201</v>
      </c>
      <c r="F508" s="58">
        <v>1</v>
      </c>
      <c r="G508" s="58" t="s">
        <v>16</v>
      </c>
      <c r="H508" s="58" t="s">
        <v>17</v>
      </c>
      <c r="I508" s="58">
        <f>(C508-VLOOKUP(G508,Riders!$A$2:$C$213,2,FALSE))/365</f>
        <v>23.213698630136985</v>
      </c>
      <c r="J508" s="58">
        <v>1</v>
      </c>
      <c r="K508" s="58">
        <v>1</v>
      </c>
      <c r="L508" s="58">
        <v>11.055999999999999</v>
      </c>
      <c r="M508" s="58">
        <f t="shared" si="23"/>
        <v>65.12301013024603</v>
      </c>
      <c r="N508" s="58"/>
      <c r="O508" s="58"/>
      <c r="P508" s="58" t="str">
        <f t="shared" si="24"/>
        <v/>
      </c>
      <c r="Q508" s="58"/>
      <c r="R508" s="58"/>
      <c r="S508" s="58" t="str">
        <f t="shared" si="22"/>
        <v/>
      </c>
    </row>
    <row r="509" spans="1:19" x14ac:dyDescent="0.45">
      <c r="A509" s="58" t="s">
        <v>71</v>
      </c>
      <c r="B509" s="58">
        <v>2022</v>
      </c>
      <c r="C509" s="125">
        <v>44750</v>
      </c>
      <c r="D509" s="58" t="s">
        <v>72</v>
      </c>
      <c r="E509" s="58" t="s">
        <v>201</v>
      </c>
      <c r="F509" s="58">
        <v>1</v>
      </c>
      <c r="G509" s="58" t="s">
        <v>54</v>
      </c>
      <c r="H509" s="58" t="s">
        <v>44</v>
      </c>
      <c r="I509" s="58">
        <f>(C509-VLOOKUP(G509,Riders!$A$2:$C$213,2,FALSE))/365</f>
        <v>25.041095890410958</v>
      </c>
      <c r="J509" s="58">
        <v>15</v>
      </c>
      <c r="K509" s="58">
        <v>2</v>
      </c>
      <c r="L509" s="58">
        <v>11.180999999999999</v>
      </c>
      <c r="M509" s="58">
        <f t="shared" si="23"/>
        <v>64.394955728467949</v>
      </c>
      <c r="N509" s="58"/>
      <c r="O509" s="58"/>
      <c r="P509" s="58" t="str">
        <f t="shared" si="24"/>
        <v/>
      </c>
      <c r="Q509" s="58"/>
      <c r="R509" s="58"/>
      <c r="S509" s="58" t="str">
        <f t="shared" si="22"/>
        <v/>
      </c>
    </row>
    <row r="510" spans="1:19" x14ac:dyDescent="0.45">
      <c r="A510" s="58" t="s">
        <v>71</v>
      </c>
      <c r="B510" s="58">
        <v>2022</v>
      </c>
      <c r="C510" s="125">
        <v>44750</v>
      </c>
      <c r="D510" s="58" t="s">
        <v>72</v>
      </c>
      <c r="E510" s="58" t="s">
        <v>201</v>
      </c>
      <c r="F510" s="58">
        <v>2</v>
      </c>
      <c r="G510" s="58" t="s">
        <v>20</v>
      </c>
      <c r="H510" s="58" t="s">
        <v>21</v>
      </c>
      <c r="I510" s="58">
        <f>(C510-VLOOKUP(G510,Riders!$A$2:$C$213,2,FALSE))/365</f>
        <v>26.923287671232877</v>
      </c>
      <c r="J510" s="58">
        <v>2</v>
      </c>
      <c r="K510" s="58">
        <v>1</v>
      </c>
      <c r="L510" s="58">
        <v>11.154</v>
      </c>
      <c r="M510" s="58">
        <f t="shared" si="23"/>
        <v>64.550833781603018</v>
      </c>
      <c r="N510" s="58"/>
      <c r="O510" s="58"/>
      <c r="P510" s="58" t="str">
        <f t="shared" si="24"/>
        <v/>
      </c>
      <c r="Q510" s="58"/>
      <c r="R510" s="58"/>
      <c r="S510" s="58" t="str">
        <f t="shared" si="22"/>
        <v/>
      </c>
    </row>
    <row r="511" spans="1:19" x14ac:dyDescent="0.45">
      <c r="A511" s="58" t="s">
        <v>71</v>
      </c>
      <c r="B511" s="58">
        <v>2022</v>
      </c>
      <c r="C511" s="125">
        <v>44750</v>
      </c>
      <c r="D511" s="58" t="s">
        <v>72</v>
      </c>
      <c r="E511" s="58" t="s">
        <v>201</v>
      </c>
      <c r="F511" s="58">
        <v>2</v>
      </c>
      <c r="G511" s="58" t="s">
        <v>55</v>
      </c>
      <c r="H511" s="58" t="s">
        <v>56</v>
      </c>
      <c r="I511" s="58">
        <f>(C511-VLOOKUP(G511,Riders!$A$2:$C$213,2,FALSE))/365</f>
        <v>33.186301369863017</v>
      </c>
      <c r="J511" s="58">
        <v>14</v>
      </c>
      <c r="K511" s="58">
        <v>2</v>
      </c>
      <c r="L511" s="58">
        <v>11.231</v>
      </c>
      <c r="M511" s="58">
        <f t="shared" si="23"/>
        <v>64.108271747840803</v>
      </c>
      <c r="N511" s="58"/>
      <c r="O511" s="58"/>
      <c r="P511" s="58" t="str">
        <f t="shared" si="24"/>
        <v/>
      </c>
      <c r="Q511" s="58"/>
      <c r="R511" s="58"/>
      <c r="S511" s="58" t="str">
        <f t="shared" si="22"/>
        <v/>
      </c>
    </row>
    <row r="512" spans="1:19" x14ac:dyDescent="0.45">
      <c r="A512" s="58" t="s">
        <v>71</v>
      </c>
      <c r="B512" s="58">
        <v>2022</v>
      </c>
      <c r="C512" s="125">
        <v>44750</v>
      </c>
      <c r="D512" s="58" t="s">
        <v>72</v>
      </c>
      <c r="E512" s="58" t="s">
        <v>201</v>
      </c>
      <c r="F512" s="58">
        <v>3</v>
      </c>
      <c r="G512" s="58" t="s">
        <v>73</v>
      </c>
      <c r="H512" s="58" t="s">
        <v>74</v>
      </c>
      <c r="I512" s="58">
        <f>(C512-VLOOKUP(G512,Riders!$A$2:$C$213,2,FALSE))/365</f>
        <v>34.934246575342463</v>
      </c>
      <c r="J512" s="58">
        <v>4</v>
      </c>
      <c r="K512" s="58">
        <v>1</v>
      </c>
      <c r="L512" s="58">
        <v>11.242000000000001</v>
      </c>
      <c r="M512" s="58">
        <f t="shared" si="23"/>
        <v>64.045543497598288</v>
      </c>
      <c r="N512" s="58"/>
      <c r="O512" s="58"/>
      <c r="P512" s="58" t="str">
        <f t="shared" si="24"/>
        <v/>
      </c>
      <c r="Q512" s="58"/>
      <c r="R512" s="58"/>
      <c r="S512" s="58" t="str">
        <f t="shared" si="22"/>
        <v/>
      </c>
    </row>
    <row r="513" spans="1:19" x14ac:dyDescent="0.45">
      <c r="A513" s="58" t="s">
        <v>71</v>
      </c>
      <c r="B513" s="58">
        <v>2022</v>
      </c>
      <c r="C513" s="125">
        <v>44750</v>
      </c>
      <c r="D513" s="58" t="s">
        <v>72</v>
      </c>
      <c r="E513" s="58" t="s">
        <v>201</v>
      </c>
      <c r="F513" s="58">
        <v>3</v>
      </c>
      <c r="G513" s="58" t="s">
        <v>62</v>
      </c>
      <c r="H513" s="58" t="s">
        <v>63</v>
      </c>
      <c r="I513" s="58">
        <f>(C513-VLOOKUP(G513,Riders!$A$2:$C$213,2,FALSE))/365</f>
        <v>24.915068493150685</v>
      </c>
      <c r="J513" s="58">
        <v>13</v>
      </c>
      <c r="K513" s="58">
        <v>2</v>
      </c>
      <c r="L513" s="58">
        <v>11.31</v>
      </c>
      <c r="M513" s="58">
        <f t="shared" si="23"/>
        <v>63.660477453580896</v>
      </c>
      <c r="N513" s="58"/>
      <c r="O513" s="58"/>
      <c r="P513" s="58" t="str">
        <f t="shared" si="24"/>
        <v/>
      </c>
      <c r="Q513" s="58"/>
      <c r="R513" s="58"/>
      <c r="S513" s="58" t="str">
        <f t="shared" si="22"/>
        <v/>
      </c>
    </row>
    <row r="514" spans="1:19" x14ac:dyDescent="0.45">
      <c r="A514" s="58" t="s">
        <v>71</v>
      </c>
      <c r="B514" s="58">
        <v>2022</v>
      </c>
      <c r="C514" s="125">
        <v>44750</v>
      </c>
      <c r="D514" s="58" t="s">
        <v>72</v>
      </c>
      <c r="E514" s="58" t="s">
        <v>201</v>
      </c>
      <c r="F514" s="58">
        <v>4</v>
      </c>
      <c r="G514" s="58" t="s">
        <v>37</v>
      </c>
      <c r="H514" s="58" t="s">
        <v>38</v>
      </c>
      <c r="I514" s="58">
        <f>(C514-VLOOKUP(G514,Riders!$A$2:$C$213,2,FALSE))/365</f>
        <v>17.246575342465754</v>
      </c>
      <c r="J514" s="58">
        <v>5</v>
      </c>
      <c r="K514" s="58">
        <v>1</v>
      </c>
      <c r="L514" s="58">
        <v>11.164</v>
      </c>
      <c r="M514" s="58">
        <f t="shared" si="23"/>
        <v>64.493013256897171</v>
      </c>
      <c r="N514" s="58"/>
      <c r="O514" s="58"/>
      <c r="P514" s="58" t="str">
        <f t="shared" si="24"/>
        <v/>
      </c>
      <c r="Q514" s="58"/>
      <c r="R514" s="58"/>
      <c r="S514" s="58" t="str">
        <f t="shared" si="22"/>
        <v/>
      </c>
    </row>
    <row r="515" spans="1:19" x14ac:dyDescent="0.45">
      <c r="A515" s="58" t="s">
        <v>71</v>
      </c>
      <c r="B515" s="58">
        <v>2022</v>
      </c>
      <c r="C515" s="125">
        <v>44750</v>
      </c>
      <c r="D515" s="58" t="s">
        <v>72</v>
      </c>
      <c r="E515" s="58" t="s">
        <v>201</v>
      </c>
      <c r="F515" s="58">
        <v>4</v>
      </c>
      <c r="G515" s="58" t="s">
        <v>85</v>
      </c>
      <c r="H515" s="58" t="s">
        <v>21</v>
      </c>
      <c r="I515" s="58">
        <f>(C515-VLOOKUP(G515,Riders!$A$2:$C$213,2,FALSE))/365</f>
        <v>19.172602739726027</v>
      </c>
      <c r="J515" s="58">
        <v>16</v>
      </c>
      <c r="K515" s="58">
        <v>2</v>
      </c>
      <c r="L515" s="58">
        <v>11.219999999999999</v>
      </c>
      <c r="M515" s="58">
        <f t="shared" si="23"/>
        <v>64.171122994652407</v>
      </c>
      <c r="N515" s="58"/>
      <c r="O515" s="58"/>
      <c r="P515" s="58" t="str">
        <f t="shared" si="24"/>
        <v/>
      </c>
      <c r="Q515" s="58"/>
      <c r="R515" s="58"/>
      <c r="S515" s="58" t="str">
        <f t="shared" si="22"/>
        <v/>
      </c>
    </row>
    <row r="516" spans="1:19" x14ac:dyDescent="0.45">
      <c r="A516" s="58" t="s">
        <v>71</v>
      </c>
      <c r="B516" s="58">
        <v>2022</v>
      </c>
      <c r="C516" s="125">
        <v>44750</v>
      </c>
      <c r="D516" s="58" t="s">
        <v>72</v>
      </c>
      <c r="E516" s="58" t="s">
        <v>201</v>
      </c>
      <c r="F516" s="58">
        <v>5</v>
      </c>
      <c r="G516" s="58" t="s">
        <v>28</v>
      </c>
      <c r="H516" s="58" t="s">
        <v>29</v>
      </c>
      <c r="I516" s="58">
        <f>(C516-VLOOKUP(G516,Riders!$A$2:$C$213,2,FALSE))/365</f>
        <v>22.534246575342465</v>
      </c>
      <c r="J516" s="58">
        <v>3</v>
      </c>
      <c r="K516" s="58">
        <v>1</v>
      </c>
      <c r="L516" s="58">
        <v>11.08</v>
      </c>
      <c r="M516" s="58">
        <f t="shared" si="23"/>
        <v>64.981949458483754</v>
      </c>
      <c r="N516" s="58"/>
      <c r="O516" s="58"/>
      <c r="P516" s="58" t="str">
        <f t="shared" si="24"/>
        <v/>
      </c>
      <c r="Q516" s="58"/>
      <c r="R516" s="58"/>
      <c r="S516" s="58" t="str">
        <f t="shared" si="22"/>
        <v/>
      </c>
    </row>
    <row r="517" spans="1:19" x14ac:dyDescent="0.45">
      <c r="A517" s="48" t="s">
        <v>71</v>
      </c>
      <c r="B517" s="48">
        <v>2022</v>
      </c>
      <c r="C517" s="53">
        <v>44750</v>
      </c>
      <c r="D517" s="48" t="s">
        <v>72</v>
      </c>
      <c r="E517" s="48" t="s">
        <v>201</v>
      </c>
      <c r="F517" s="48">
        <v>5</v>
      </c>
      <c r="G517" s="48" t="s">
        <v>79</v>
      </c>
      <c r="H517" s="48" t="s">
        <v>65</v>
      </c>
      <c r="I517" s="48">
        <f>(C517-VLOOKUP(G517,Riders!$A$2:$C$213,2,FALSE))/365</f>
        <v>35.180821917808217</v>
      </c>
      <c r="J517" s="48">
        <v>12</v>
      </c>
      <c r="K517" s="48">
        <v>2</v>
      </c>
      <c r="L517" s="48">
        <v>11.090999999999999</v>
      </c>
      <c r="M517" s="48">
        <f t="shared" si="23"/>
        <v>64.917500676223966</v>
      </c>
      <c r="N517" s="48"/>
      <c r="O517" s="48"/>
      <c r="P517" s="48" t="str">
        <f t="shared" si="24"/>
        <v/>
      </c>
      <c r="Q517" s="48"/>
      <c r="R517" s="48"/>
      <c r="S517" s="48" t="str">
        <f t="shared" si="22"/>
        <v/>
      </c>
    </row>
    <row r="518" spans="1:19" x14ac:dyDescent="0.45">
      <c r="A518" s="48" t="s">
        <v>71</v>
      </c>
      <c r="B518" s="48">
        <v>2022</v>
      </c>
      <c r="C518" s="53">
        <v>44750</v>
      </c>
      <c r="D518" s="48" t="s">
        <v>72</v>
      </c>
      <c r="E518" s="48" t="s">
        <v>201</v>
      </c>
      <c r="F518" s="48">
        <v>6</v>
      </c>
      <c r="G518" s="48" t="s">
        <v>18</v>
      </c>
      <c r="H518" s="48" t="s">
        <v>19</v>
      </c>
      <c r="I518" s="48">
        <f>(C518-VLOOKUP(G518,Riders!$A$2:$C$213,2,FALSE))/365</f>
        <v>24.126027397260273</v>
      </c>
      <c r="J518" s="48">
        <v>6</v>
      </c>
      <c r="K518" s="48">
        <v>1</v>
      </c>
      <c r="L518" s="48">
        <v>11.191000000000001</v>
      </c>
      <c r="M518" s="48">
        <f t="shared" si="23"/>
        <v>64.337413993387543</v>
      </c>
      <c r="N518" s="48"/>
      <c r="O518" s="48"/>
      <c r="P518" s="48" t="str">
        <f t="shared" si="24"/>
        <v/>
      </c>
      <c r="Q518" s="48"/>
      <c r="R518" s="48"/>
      <c r="S518" s="48" t="str">
        <f t="shared" si="22"/>
        <v/>
      </c>
    </row>
    <row r="519" spans="1:19" x14ac:dyDescent="0.45">
      <c r="A519" s="58" t="s">
        <v>71</v>
      </c>
      <c r="B519" s="58">
        <v>2022</v>
      </c>
      <c r="C519" s="125">
        <v>44750</v>
      </c>
      <c r="D519" s="58" t="s">
        <v>72</v>
      </c>
      <c r="E519" s="58" t="s">
        <v>201</v>
      </c>
      <c r="F519" s="58">
        <v>6</v>
      </c>
      <c r="G519" s="58" t="s">
        <v>43</v>
      </c>
      <c r="H519" s="58" t="s">
        <v>44</v>
      </c>
      <c r="I519" s="58">
        <f>(C519-VLOOKUP(G519,Riders!$A$2:$C$213,2,FALSE))/365</f>
        <v>29.635616438356163</v>
      </c>
      <c r="J519" s="58">
        <v>11</v>
      </c>
      <c r="K519" s="58">
        <v>2</v>
      </c>
      <c r="L519" s="58" t="s">
        <v>207</v>
      </c>
      <c r="M519" s="58" t="str">
        <f t="shared" si="23"/>
        <v/>
      </c>
      <c r="N519" s="58"/>
      <c r="O519" s="58"/>
      <c r="P519" s="58" t="str">
        <f t="shared" si="24"/>
        <v/>
      </c>
      <c r="Q519" s="58"/>
      <c r="R519" s="58"/>
      <c r="S519" s="58" t="str">
        <f t="shared" si="22"/>
        <v/>
      </c>
    </row>
    <row r="520" spans="1:19" x14ac:dyDescent="0.45">
      <c r="A520" s="48" t="s">
        <v>71</v>
      </c>
      <c r="B520" s="48">
        <v>2022</v>
      </c>
      <c r="C520" s="53">
        <v>44750</v>
      </c>
      <c r="D520" s="48" t="s">
        <v>72</v>
      </c>
      <c r="E520" s="48" t="s">
        <v>201</v>
      </c>
      <c r="F520" s="48">
        <v>7</v>
      </c>
      <c r="G520" s="48" t="s">
        <v>75</v>
      </c>
      <c r="H520" s="48" t="s">
        <v>76</v>
      </c>
      <c r="I520" s="48">
        <f>(C520-VLOOKUP(G520,Riders!$A$2:$C$213,2,FALSE))/365</f>
        <v>23.331506849315069</v>
      </c>
      <c r="J520" s="48">
        <v>7</v>
      </c>
      <c r="K520" s="48">
        <v>1</v>
      </c>
      <c r="L520" s="48">
        <v>11.432</v>
      </c>
      <c r="M520" s="48">
        <f t="shared" si="23"/>
        <v>62.981105668299506</v>
      </c>
      <c r="N520" s="48"/>
      <c r="O520" s="48"/>
      <c r="P520" s="48" t="str">
        <f t="shared" si="24"/>
        <v/>
      </c>
      <c r="Q520" s="48"/>
      <c r="R520" s="48"/>
      <c r="S520" s="48" t="str">
        <f t="shared" ref="S520:S583" si="25">IF(OR(R520="",R520="REL"),"",3.6*200/R520)</f>
        <v/>
      </c>
    </row>
    <row r="521" spans="1:19" x14ac:dyDescent="0.45">
      <c r="A521" s="48" t="s">
        <v>71</v>
      </c>
      <c r="B521" s="48">
        <v>2022</v>
      </c>
      <c r="C521" s="53">
        <v>44750</v>
      </c>
      <c r="D521" s="48" t="s">
        <v>72</v>
      </c>
      <c r="E521" s="48" t="s">
        <v>201</v>
      </c>
      <c r="F521" s="48">
        <v>7</v>
      </c>
      <c r="G521" s="48" t="s">
        <v>41</v>
      </c>
      <c r="H521" s="48" t="s">
        <v>27</v>
      </c>
      <c r="I521" s="48">
        <f>(C521-VLOOKUP(G521,Riders!$A$2:$C$213,2,FALSE))/365</f>
        <v>26.728767123287671</v>
      </c>
      <c r="J521" s="48">
        <v>10</v>
      </c>
      <c r="K521" s="48">
        <v>2</v>
      </c>
      <c r="L521" s="48">
        <v>11.72</v>
      </c>
      <c r="M521" s="48">
        <f t="shared" si="23"/>
        <v>61.433447098976103</v>
      </c>
      <c r="N521" s="48"/>
      <c r="O521" s="48"/>
      <c r="P521" s="48" t="str">
        <f t="shared" si="24"/>
        <v/>
      </c>
      <c r="Q521" s="48"/>
      <c r="R521" s="48"/>
      <c r="S521" s="48" t="str">
        <f t="shared" si="25"/>
        <v/>
      </c>
    </row>
    <row r="522" spans="1:19" x14ac:dyDescent="0.45">
      <c r="A522" s="58" t="s">
        <v>71</v>
      </c>
      <c r="B522" s="58">
        <v>2022</v>
      </c>
      <c r="C522" s="125">
        <v>44750</v>
      </c>
      <c r="D522" s="58" t="s">
        <v>72</v>
      </c>
      <c r="E522" s="58" t="s">
        <v>201</v>
      </c>
      <c r="F522" s="58">
        <v>8</v>
      </c>
      <c r="G522" s="58" t="s">
        <v>77</v>
      </c>
      <c r="H522" s="58" t="s">
        <v>19</v>
      </c>
      <c r="I522" s="58">
        <f>(C522-VLOOKUP(G522,Riders!$A$2:$C$213,2,FALSE))/365</f>
        <v>31.161643835616438</v>
      </c>
      <c r="J522" s="58">
        <v>8</v>
      </c>
      <c r="K522" s="58">
        <v>1</v>
      </c>
      <c r="L522" s="58">
        <v>11.08</v>
      </c>
      <c r="M522" s="58">
        <f t="shared" si="23"/>
        <v>64.981949458483754</v>
      </c>
      <c r="N522" s="58"/>
      <c r="O522" s="58"/>
      <c r="P522" s="58" t="str">
        <f t="shared" si="24"/>
        <v/>
      </c>
      <c r="Q522" s="58"/>
      <c r="R522" s="58"/>
      <c r="S522" s="58" t="str">
        <f t="shared" si="25"/>
        <v/>
      </c>
    </row>
    <row r="523" spans="1:19" x14ac:dyDescent="0.45">
      <c r="A523" s="48" t="s">
        <v>71</v>
      </c>
      <c r="B523" s="48">
        <v>2022</v>
      </c>
      <c r="C523" s="53">
        <v>44750</v>
      </c>
      <c r="D523" s="48" t="s">
        <v>72</v>
      </c>
      <c r="E523" s="48" t="s">
        <v>201</v>
      </c>
      <c r="F523" s="48">
        <v>8</v>
      </c>
      <c r="G523" s="48" t="s">
        <v>32</v>
      </c>
      <c r="H523" s="48" t="s">
        <v>78</v>
      </c>
      <c r="I523" s="48">
        <f>(C523-VLOOKUP(G523,Riders!$A$2:$C$213,2,FALSE))/365</f>
        <v>19.953424657534246</v>
      </c>
      <c r="J523" s="48">
        <v>9</v>
      </c>
      <c r="K523" s="48">
        <v>2</v>
      </c>
      <c r="L523" s="48">
        <v>11.159000000000001</v>
      </c>
      <c r="M523" s="48">
        <f t="shared" si="23"/>
        <v>64.521910565462846</v>
      </c>
      <c r="N523" s="48"/>
      <c r="O523" s="48"/>
      <c r="P523" s="48" t="str">
        <f t="shared" si="24"/>
        <v/>
      </c>
      <c r="Q523" s="48"/>
      <c r="R523" s="48"/>
      <c r="S523" s="48" t="str">
        <f t="shared" si="25"/>
        <v/>
      </c>
    </row>
    <row r="524" spans="1:19" x14ac:dyDescent="0.45">
      <c r="A524" s="47" t="s">
        <v>71</v>
      </c>
      <c r="B524" s="47">
        <v>2022</v>
      </c>
      <c r="C524" s="49">
        <v>44750</v>
      </c>
      <c r="D524" s="47" t="s">
        <v>72</v>
      </c>
      <c r="E524" s="47" t="s">
        <v>202</v>
      </c>
      <c r="F524" s="47">
        <v>1</v>
      </c>
      <c r="G524" s="47" t="s">
        <v>16</v>
      </c>
      <c r="H524" s="47" t="s">
        <v>17</v>
      </c>
      <c r="I524" s="47">
        <f>(C524-VLOOKUP(G524,Riders!$A$2:$C$213,2,FALSE))/365</f>
        <v>23.213698630136985</v>
      </c>
      <c r="J524" s="47">
        <v>1</v>
      </c>
      <c r="K524" s="47">
        <v>1</v>
      </c>
      <c r="L524" s="47">
        <v>11.148</v>
      </c>
      <c r="M524" s="47">
        <f t="shared" si="23"/>
        <v>64.585575888051665</v>
      </c>
      <c r="N524" s="47">
        <v>1</v>
      </c>
      <c r="O524" s="47">
        <v>11.005000000000001</v>
      </c>
      <c r="P524" s="47">
        <f t="shared" si="24"/>
        <v>65.42480690595184</v>
      </c>
      <c r="Q524" s="47"/>
      <c r="R524" s="47"/>
      <c r="S524" s="47" t="str">
        <f t="shared" si="25"/>
        <v/>
      </c>
    </row>
    <row r="525" spans="1:19" x14ac:dyDescent="0.45">
      <c r="A525" s="30" t="s">
        <v>71</v>
      </c>
      <c r="B525" s="30">
        <v>2022</v>
      </c>
      <c r="C525" s="124">
        <v>44750</v>
      </c>
      <c r="D525" s="30" t="s">
        <v>72</v>
      </c>
      <c r="E525" s="30" t="s">
        <v>202</v>
      </c>
      <c r="F525" s="30">
        <v>1</v>
      </c>
      <c r="G525" s="30" t="s">
        <v>77</v>
      </c>
      <c r="H525" s="30" t="s">
        <v>19</v>
      </c>
      <c r="I525" s="30">
        <f>(C525-VLOOKUP(G525,Riders!$A$2:$C$213,2,FALSE))/365</f>
        <v>31.161643835616438</v>
      </c>
      <c r="J525" s="30">
        <v>8</v>
      </c>
      <c r="K525" s="30">
        <v>2</v>
      </c>
      <c r="L525" s="30">
        <v>11.407999999999999</v>
      </c>
      <c r="M525" s="30">
        <f t="shared" si="23"/>
        <v>63.113604488078543</v>
      </c>
      <c r="N525" s="30">
        <v>2</v>
      </c>
      <c r="O525" s="30">
        <v>11.122000000000002</v>
      </c>
      <c r="P525" s="30">
        <f t="shared" si="24"/>
        <v>64.736558172990456</v>
      </c>
      <c r="Q525" s="30"/>
      <c r="R525" s="30"/>
      <c r="S525" s="30" t="str">
        <f t="shared" si="25"/>
        <v/>
      </c>
    </row>
    <row r="526" spans="1:19" x14ac:dyDescent="0.45">
      <c r="A526" s="47" t="s">
        <v>71</v>
      </c>
      <c r="B526" s="47">
        <v>2022</v>
      </c>
      <c r="C526" s="49">
        <v>44750</v>
      </c>
      <c r="D526" s="47" t="s">
        <v>72</v>
      </c>
      <c r="E526" s="47" t="s">
        <v>202</v>
      </c>
      <c r="F526" s="47">
        <v>2</v>
      </c>
      <c r="G526" s="47" t="s">
        <v>20</v>
      </c>
      <c r="H526" s="47" t="s">
        <v>21</v>
      </c>
      <c r="I526" s="47">
        <f>(C526-VLOOKUP(G526,Riders!$A$2:$C$213,2,FALSE))/365</f>
        <v>26.923287671232877</v>
      </c>
      <c r="J526" s="47">
        <v>2</v>
      </c>
      <c r="K526" s="47">
        <v>1</v>
      </c>
      <c r="L526" s="47">
        <v>10.992000000000001</v>
      </c>
      <c r="M526" s="47">
        <f t="shared" si="23"/>
        <v>65.502183406113531</v>
      </c>
      <c r="N526" s="47">
        <v>1</v>
      </c>
      <c r="O526" s="47">
        <v>10.928000000000001</v>
      </c>
      <c r="P526" s="47">
        <f t="shared" si="24"/>
        <v>65.885797950219612</v>
      </c>
      <c r="Q526" s="47"/>
      <c r="R526" s="47"/>
      <c r="S526" s="47" t="str">
        <f t="shared" si="25"/>
        <v/>
      </c>
    </row>
    <row r="527" spans="1:19" x14ac:dyDescent="0.45">
      <c r="A527" s="47" t="s">
        <v>71</v>
      </c>
      <c r="B527" s="47">
        <v>2022</v>
      </c>
      <c r="C527" s="49">
        <v>44750</v>
      </c>
      <c r="D527" s="47" t="s">
        <v>72</v>
      </c>
      <c r="E527" s="47" t="s">
        <v>202</v>
      </c>
      <c r="F527" s="47">
        <v>2</v>
      </c>
      <c r="G527" s="47" t="s">
        <v>75</v>
      </c>
      <c r="H527" s="47" t="s">
        <v>76</v>
      </c>
      <c r="I527" s="47">
        <f>(C527-VLOOKUP(G527,Riders!$A$2:$C$213,2,FALSE))/365</f>
        <v>23.331506849315069</v>
      </c>
      <c r="J527" s="47">
        <v>7</v>
      </c>
      <c r="K527" s="47">
        <v>2</v>
      </c>
      <c r="L527" s="47">
        <v>11.07</v>
      </c>
      <c r="M527" s="47">
        <f t="shared" si="23"/>
        <v>65.040650406504056</v>
      </c>
      <c r="N527" s="47">
        <v>2</v>
      </c>
      <c r="O527" s="47">
        <v>11.221</v>
      </c>
      <c r="P527" s="47">
        <f t="shared" si="24"/>
        <v>64.16540415292755</v>
      </c>
      <c r="Q527" s="47"/>
      <c r="R527" s="47"/>
      <c r="S527" s="47" t="str">
        <f t="shared" si="25"/>
        <v/>
      </c>
    </row>
    <row r="528" spans="1:19" x14ac:dyDescent="0.45">
      <c r="A528" s="30" t="s">
        <v>71</v>
      </c>
      <c r="B528" s="30">
        <v>2022</v>
      </c>
      <c r="C528" s="124">
        <v>44750</v>
      </c>
      <c r="D528" s="30" t="s">
        <v>72</v>
      </c>
      <c r="E528" s="30" t="s">
        <v>202</v>
      </c>
      <c r="F528" s="30">
        <v>3</v>
      </c>
      <c r="G528" s="30" t="s">
        <v>73</v>
      </c>
      <c r="H528" s="30" t="s">
        <v>74</v>
      </c>
      <c r="I528" s="30">
        <f>(C528-VLOOKUP(G528,Riders!$A$2:$C$213,2,FALSE))/365</f>
        <v>34.934246575342463</v>
      </c>
      <c r="J528" s="30">
        <v>4</v>
      </c>
      <c r="K528" s="30">
        <v>1</v>
      </c>
      <c r="L528" s="30">
        <v>11.198</v>
      </c>
      <c r="M528" s="30">
        <f t="shared" si="23"/>
        <v>64.297195927844257</v>
      </c>
      <c r="N528" s="30">
        <v>1</v>
      </c>
      <c r="O528" s="30">
        <v>11.343999999999999</v>
      </c>
      <c r="P528" s="30">
        <f t="shared" si="24"/>
        <v>63.469675599435831</v>
      </c>
      <c r="Q528" s="30"/>
      <c r="R528" s="30"/>
      <c r="S528" s="30" t="str">
        <f t="shared" si="25"/>
        <v/>
      </c>
    </row>
    <row r="529" spans="1:19" x14ac:dyDescent="0.45">
      <c r="A529" s="47" t="s">
        <v>71</v>
      </c>
      <c r="B529" s="47">
        <v>2022</v>
      </c>
      <c r="C529" s="49">
        <v>44750</v>
      </c>
      <c r="D529" s="47" t="s">
        <v>72</v>
      </c>
      <c r="E529" s="47" t="s">
        <v>202</v>
      </c>
      <c r="F529" s="47">
        <v>3</v>
      </c>
      <c r="G529" s="47" t="s">
        <v>18</v>
      </c>
      <c r="H529" s="47" t="s">
        <v>19</v>
      </c>
      <c r="I529" s="47">
        <f>(C529-VLOOKUP(G529,Riders!$A$2:$C$213,2,FALSE))/365</f>
        <v>24.126027397260273</v>
      </c>
      <c r="J529" s="47">
        <v>6</v>
      </c>
      <c r="K529" s="47">
        <v>2</v>
      </c>
      <c r="L529" s="47">
        <v>11.295</v>
      </c>
      <c r="M529" s="47">
        <f t="shared" si="23"/>
        <v>63.745019920318725</v>
      </c>
      <c r="N529" s="47">
        <v>2</v>
      </c>
      <c r="O529" s="47">
        <v>11.472999999999999</v>
      </c>
      <c r="P529" s="47">
        <f t="shared" si="24"/>
        <v>62.756035910398332</v>
      </c>
      <c r="Q529" s="47"/>
      <c r="R529" s="47"/>
      <c r="S529" s="47" t="str">
        <f t="shared" si="25"/>
        <v/>
      </c>
    </row>
    <row r="530" spans="1:19" x14ac:dyDescent="0.45">
      <c r="A530" s="47" t="s">
        <v>71</v>
      </c>
      <c r="B530" s="47">
        <v>2022</v>
      </c>
      <c r="C530" s="49">
        <v>44750</v>
      </c>
      <c r="D530" s="47" t="s">
        <v>72</v>
      </c>
      <c r="E530" s="47" t="s">
        <v>202</v>
      </c>
      <c r="F530" s="47">
        <v>4</v>
      </c>
      <c r="G530" s="47" t="s">
        <v>28</v>
      </c>
      <c r="H530" s="47" t="s">
        <v>29</v>
      </c>
      <c r="I530" s="47">
        <f>(C530-VLOOKUP(G530,Riders!$A$2:$C$213,2,FALSE))/365</f>
        <v>22.534246575342465</v>
      </c>
      <c r="J530" s="47">
        <v>3</v>
      </c>
      <c r="K530" s="47">
        <v>1</v>
      </c>
      <c r="L530" s="47">
        <v>11.023</v>
      </c>
      <c r="M530" s="47">
        <f t="shared" si="23"/>
        <v>65.317971514106873</v>
      </c>
      <c r="N530" s="47">
        <v>1</v>
      </c>
      <c r="O530" s="47">
        <v>11.12</v>
      </c>
      <c r="P530" s="47">
        <f t="shared" si="24"/>
        <v>64.748201438848923</v>
      </c>
      <c r="Q530" s="47"/>
      <c r="R530" s="47"/>
      <c r="S530" s="47" t="str">
        <f t="shared" si="25"/>
        <v/>
      </c>
    </row>
    <row r="531" spans="1:19" x14ac:dyDescent="0.45">
      <c r="A531" s="30" t="s">
        <v>71</v>
      </c>
      <c r="B531" s="30">
        <v>2022</v>
      </c>
      <c r="C531" s="124">
        <v>44750</v>
      </c>
      <c r="D531" s="30" t="s">
        <v>72</v>
      </c>
      <c r="E531" s="30" t="s">
        <v>202</v>
      </c>
      <c r="F531" s="30">
        <v>4</v>
      </c>
      <c r="G531" s="30" t="s">
        <v>37</v>
      </c>
      <c r="H531" s="30" t="s">
        <v>38</v>
      </c>
      <c r="I531" s="30">
        <f>(C531-VLOOKUP(G531,Riders!$A$2:$C$213,2,FALSE))/365</f>
        <v>17.246575342465754</v>
      </c>
      <c r="J531" s="30">
        <v>5</v>
      </c>
      <c r="K531" s="30">
        <v>2</v>
      </c>
      <c r="L531" s="30">
        <v>11.074999999999999</v>
      </c>
      <c r="M531" s="30">
        <f t="shared" si="23"/>
        <v>65.011286681715575</v>
      </c>
      <c r="N531" s="30">
        <v>2</v>
      </c>
      <c r="O531" s="30">
        <v>11.295</v>
      </c>
      <c r="P531" s="30">
        <f t="shared" si="24"/>
        <v>63.745019920318725</v>
      </c>
      <c r="Q531" s="30"/>
      <c r="R531" s="30"/>
      <c r="S531" s="30" t="str">
        <f t="shared" si="25"/>
        <v/>
      </c>
    </row>
    <row r="532" spans="1:19" x14ac:dyDescent="0.45">
      <c r="A532" s="47" t="s">
        <v>71</v>
      </c>
      <c r="B532" s="47">
        <v>2022</v>
      </c>
      <c r="C532" s="49">
        <v>44750</v>
      </c>
      <c r="D532" s="47" t="s">
        <v>72</v>
      </c>
      <c r="E532" s="47" t="s">
        <v>203</v>
      </c>
      <c r="F532" s="47">
        <v>1</v>
      </c>
      <c r="G532" s="47" t="s">
        <v>16</v>
      </c>
      <c r="H532" s="47" t="s">
        <v>17</v>
      </c>
      <c r="I532" s="47">
        <f>(C532-VLOOKUP(G532,Riders!$A$2:$C$213,2,FALSE))/365</f>
        <v>23.213698630136985</v>
      </c>
      <c r="J532" s="47">
        <v>1</v>
      </c>
      <c r="K532" s="47">
        <v>1</v>
      </c>
      <c r="L532" s="47">
        <v>11.157999999999999</v>
      </c>
      <c r="M532" s="47">
        <f t="shared" si="23"/>
        <v>64.527693134970434</v>
      </c>
      <c r="N532" s="47">
        <v>1</v>
      </c>
      <c r="O532" s="47">
        <v>11.012</v>
      </c>
      <c r="P532" s="47">
        <f t="shared" si="24"/>
        <v>65.383218307301121</v>
      </c>
      <c r="Q532" s="47"/>
      <c r="R532" s="47"/>
      <c r="S532" s="47" t="str">
        <f t="shared" si="25"/>
        <v/>
      </c>
    </row>
    <row r="533" spans="1:19" x14ac:dyDescent="0.45">
      <c r="A533" s="47" t="s">
        <v>71</v>
      </c>
      <c r="B533" s="47">
        <v>2022</v>
      </c>
      <c r="C533" s="49">
        <v>44750</v>
      </c>
      <c r="D533" s="47" t="s">
        <v>72</v>
      </c>
      <c r="E533" s="47" t="s">
        <v>203</v>
      </c>
      <c r="F533" s="47">
        <v>1</v>
      </c>
      <c r="G533" s="47" t="s">
        <v>28</v>
      </c>
      <c r="H533" s="47" t="s">
        <v>29</v>
      </c>
      <c r="I533" s="47">
        <f>(C533-VLOOKUP(G533,Riders!$A$2:$C$213,2,FALSE))/365</f>
        <v>22.534246575342465</v>
      </c>
      <c r="J533" s="47">
        <v>3</v>
      </c>
      <c r="K533" s="47">
        <v>2</v>
      </c>
      <c r="L533" s="47" t="s">
        <v>207</v>
      </c>
      <c r="M533" s="47" t="str">
        <f t="shared" si="23"/>
        <v/>
      </c>
      <c r="N533" s="47">
        <v>2</v>
      </c>
      <c r="O533" s="47">
        <v>11.902000000000001</v>
      </c>
      <c r="P533" s="47">
        <f t="shared" si="24"/>
        <v>60.494034616030916</v>
      </c>
      <c r="Q533" s="47"/>
      <c r="R533" s="47"/>
      <c r="S533" s="47" t="str">
        <f t="shared" si="25"/>
        <v/>
      </c>
    </row>
    <row r="534" spans="1:19" x14ac:dyDescent="0.45">
      <c r="A534" s="47" t="s">
        <v>71</v>
      </c>
      <c r="B534" s="47">
        <v>2022</v>
      </c>
      <c r="C534" s="49">
        <v>44750</v>
      </c>
      <c r="D534" s="47" t="s">
        <v>72</v>
      </c>
      <c r="E534" s="47" t="s">
        <v>203</v>
      </c>
      <c r="F534" s="47">
        <v>2</v>
      </c>
      <c r="G534" s="47" t="s">
        <v>20</v>
      </c>
      <c r="H534" s="47" t="s">
        <v>21</v>
      </c>
      <c r="I534" s="47">
        <f>(C534-VLOOKUP(G534,Riders!$A$2:$C$213,2,FALSE))/365</f>
        <v>26.923287671232877</v>
      </c>
      <c r="J534" s="47">
        <v>2</v>
      </c>
      <c r="K534" s="47">
        <v>1</v>
      </c>
      <c r="L534" s="47">
        <v>11.112</v>
      </c>
      <c r="M534" s="47">
        <f t="shared" si="23"/>
        <v>64.794816414686821</v>
      </c>
      <c r="N534" s="47">
        <v>1</v>
      </c>
      <c r="O534" s="47">
        <v>11.057</v>
      </c>
      <c r="P534" s="47">
        <f t="shared" si="24"/>
        <v>65.117120376232251</v>
      </c>
      <c r="Q534" s="47"/>
      <c r="R534" s="47"/>
      <c r="S534" s="47" t="str">
        <f t="shared" si="25"/>
        <v/>
      </c>
    </row>
    <row r="535" spans="1:19" x14ac:dyDescent="0.45">
      <c r="A535" s="47" t="s">
        <v>71</v>
      </c>
      <c r="B535" s="47">
        <v>2022</v>
      </c>
      <c r="C535" s="49">
        <v>44750</v>
      </c>
      <c r="D535" s="47" t="s">
        <v>72</v>
      </c>
      <c r="E535" s="47" t="s">
        <v>203</v>
      </c>
      <c r="F535" s="47">
        <v>2</v>
      </c>
      <c r="G535" s="47" t="s">
        <v>73</v>
      </c>
      <c r="H535" s="47" t="s">
        <v>74</v>
      </c>
      <c r="I535" s="47">
        <f>(C535-VLOOKUP(G535,Riders!$A$2:$C$213,2,FALSE))/365</f>
        <v>34.934246575342463</v>
      </c>
      <c r="J535" s="47">
        <v>4</v>
      </c>
      <c r="K535" s="47">
        <v>2</v>
      </c>
      <c r="L535" s="47">
        <v>11.149000000000001</v>
      </c>
      <c r="M535" s="47">
        <f t="shared" si="23"/>
        <v>64.579782940173999</v>
      </c>
      <c r="N535" s="47">
        <v>2</v>
      </c>
      <c r="O535" s="47">
        <v>11.115</v>
      </c>
      <c r="P535" s="47">
        <f t="shared" si="24"/>
        <v>64.777327935222672</v>
      </c>
      <c r="Q535" s="47"/>
      <c r="R535" s="47"/>
      <c r="S535" s="47" t="str">
        <f t="shared" si="25"/>
        <v/>
      </c>
    </row>
    <row r="536" spans="1:19" x14ac:dyDescent="0.45">
      <c r="A536" s="47" t="s">
        <v>71</v>
      </c>
      <c r="B536" s="47">
        <v>2022</v>
      </c>
      <c r="C536" s="49">
        <v>44750</v>
      </c>
      <c r="D536" s="47" t="s">
        <v>72</v>
      </c>
      <c r="E536" s="47" t="s">
        <v>204</v>
      </c>
      <c r="F536" s="47" t="s">
        <v>205</v>
      </c>
      <c r="G536" s="47" t="s">
        <v>16</v>
      </c>
      <c r="H536" s="47" t="s">
        <v>17</v>
      </c>
      <c r="I536" s="47">
        <f>(C536-VLOOKUP(G536,Riders!$A$2:$C$213,2,FALSE))/365</f>
        <v>23.213698630136985</v>
      </c>
      <c r="J536" s="47">
        <v>1</v>
      </c>
      <c r="K536" s="47">
        <v>2</v>
      </c>
      <c r="L536" s="47">
        <v>11.129000000000001</v>
      </c>
      <c r="M536" s="47">
        <f t="shared" si="23"/>
        <v>64.695839698086075</v>
      </c>
      <c r="N536" s="47">
        <v>1</v>
      </c>
      <c r="O536" s="47">
        <v>11.228999999999999</v>
      </c>
      <c r="P536" s="47">
        <f t="shared" si="24"/>
        <v>64.119690088164575</v>
      </c>
      <c r="Q536" s="47">
        <v>1</v>
      </c>
      <c r="R536" s="47">
        <v>11.428000000000001</v>
      </c>
      <c r="S536" s="47">
        <f t="shared" si="25"/>
        <v>63.003150157507868</v>
      </c>
    </row>
    <row r="537" spans="1:19" x14ac:dyDescent="0.45">
      <c r="A537" s="47" t="s">
        <v>71</v>
      </c>
      <c r="B537" s="47">
        <v>2022</v>
      </c>
      <c r="C537" s="49">
        <v>44750</v>
      </c>
      <c r="D537" s="47" t="s">
        <v>72</v>
      </c>
      <c r="E537" s="47" t="s">
        <v>204</v>
      </c>
      <c r="F537" s="47" t="s">
        <v>205</v>
      </c>
      <c r="G537" s="47" t="s">
        <v>20</v>
      </c>
      <c r="H537" s="47" t="s">
        <v>21</v>
      </c>
      <c r="I537" s="47">
        <f>(C537-VLOOKUP(G537,Riders!$A$2:$C$213,2,FALSE))/365</f>
        <v>26.923287671232877</v>
      </c>
      <c r="J537" s="47">
        <v>2</v>
      </c>
      <c r="K537" s="47">
        <v>1</v>
      </c>
      <c r="L537" s="47">
        <v>11.021000000000001</v>
      </c>
      <c r="M537" s="47">
        <f t="shared" si="23"/>
        <v>65.329824879774975</v>
      </c>
      <c r="N537" s="47">
        <v>2</v>
      </c>
      <c r="O537" s="47">
        <v>11.229999999999999</v>
      </c>
      <c r="P537" s="47">
        <f t="shared" si="24"/>
        <v>64.113980409617099</v>
      </c>
      <c r="Q537" s="47">
        <v>2</v>
      </c>
      <c r="R537" s="47">
        <v>11.619000000000002</v>
      </c>
      <c r="S537" s="47">
        <f t="shared" si="25"/>
        <v>61.967467079783106</v>
      </c>
    </row>
    <row r="538" spans="1:19" x14ac:dyDescent="0.45">
      <c r="A538" s="47" t="s">
        <v>71</v>
      </c>
      <c r="B538" s="47">
        <v>2022</v>
      </c>
      <c r="C538" s="49">
        <v>44750</v>
      </c>
      <c r="D538" s="47" t="s">
        <v>72</v>
      </c>
      <c r="E538" s="47" t="s">
        <v>204</v>
      </c>
      <c r="F538" s="47" t="s">
        <v>206</v>
      </c>
      <c r="G538" s="47" t="s">
        <v>28</v>
      </c>
      <c r="H538" s="47" t="s">
        <v>29</v>
      </c>
      <c r="I538" s="47">
        <f>(C538-VLOOKUP(G538,Riders!$A$2:$C$213,2,FALSE))/365</f>
        <v>22.534246575342465</v>
      </c>
      <c r="J538" s="47">
        <v>3</v>
      </c>
      <c r="K538" s="47">
        <v>1</v>
      </c>
      <c r="L538" s="47">
        <v>11.101000000000001</v>
      </c>
      <c r="M538" s="47">
        <f t="shared" si="23"/>
        <v>64.859021709755879</v>
      </c>
      <c r="N538" s="47">
        <v>1</v>
      </c>
      <c r="O538" s="47">
        <v>11.180999999999999</v>
      </c>
      <c r="P538" s="47">
        <f t="shared" si="24"/>
        <v>64.394955728467949</v>
      </c>
      <c r="Q538" s="47"/>
      <c r="R538" s="47"/>
      <c r="S538" s="47" t="str">
        <f t="shared" si="25"/>
        <v/>
      </c>
    </row>
    <row r="539" spans="1:19" x14ac:dyDescent="0.45">
      <c r="A539" s="47" t="s">
        <v>71</v>
      </c>
      <c r="B539" s="47">
        <v>2022</v>
      </c>
      <c r="C539" s="49">
        <v>44750</v>
      </c>
      <c r="D539" s="47" t="s">
        <v>72</v>
      </c>
      <c r="E539" s="47" t="s">
        <v>204</v>
      </c>
      <c r="F539" s="47" t="s">
        <v>206</v>
      </c>
      <c r="G539" s="47" t="s">
        <v>73</v>
      </c>
      <c r="H539" s="47" t="s">
        <v>74</v>
      </c>
      <c r="I539" s="47">
        <f>(C539-VLOOKUP(G539,Riders!$A$2:$C$2000,2,FALSE))/365</f>
        <v>34.934246575342463</v>
      </c>
      <c r="J539" s="47">
        <v>4</v>
      </c>
      <c r="K539" s="47">
        <v>2</v>
      </c>
      <c r="L539" s="47">
        <v>11.271000000000001</v>
      </c>
      <c r="M539" s="47">
        <f t="shared" si="23"/>
        <v>63.880755922278411</v>
      </c>
      <c r="N539" s="47">
        <v>2</v>
      </c>
      <c r="O539" s="47">
        <v>11.723999999999998</v>
      </c>
      <c r="P539" s="47">
        <f t="shared" si="24"/>
        <v>61.412487205731843</v>
      </c>
      <c r="Q539" s="47"/>
      <c r="R539" s="47"/>
      <c r="S539" s="47" t="str">
        <f t="shared" si="25"/>
        <v/>
      </c>
    </row>
    <row r="540" spans="1:19" x14ac:dyDescent="0.45">
      <c r="A540" s="47" t="s">
        <v>93</v>
      </c>
      <c r="B540" s="47">
        <v>2022</v>
      </c>
      <c r="C540" s="49">
        <v>44694</v>
      </c>
      <c r="D540" s="47" t="s">
        <v>72</v>
      </c>
      <c r="E540" s="47" t="s">
        <v>200</v>
      </c>
      <c r="F540" s="47">
        <v>1</v>
      </c>
      <c r="G540" s="47" t="s">
        <v>94</v>
      </c>
      <c r="H540" s="47" t="s">
        <v>38</v>
      </c>
      <c r="I540" s="47">
        <f>(C540-VLOOKUP(G540,Riders!$A$2:$C$2000,2,FALSE))/365</f>
        <v>24.539726027397261</v>
      </c>
      <c r="J540" s="47">
        <v>9</v>
      </c>
      <c r="K540" s="47">
        <v>1</v>
      </c>
      <c r="L540" s="47">
        <v>11.537000000000001</v>
      </c>
      <c r="M540" s="47">
        <f t="shared" si="23"/>
        <v>62.407905001300158</v>
      </c>
      <c r="N540" s="47"/>
      <c r="O540" s="47"/>
      <c r="P540" s="47" t="str">
        <f t="shared" si="24"/>
        <v/>
      </c>
      <c r="Q540" s="47"/>
      <c r="R540" s="47"/>
      <c r="S540" s="47" t="str">
        <f t="shared" si="25"/>
        <v/>
      </c>
    </row>
    <row r="541" spans="1:19" x14ac:dyDescent="0.45">
      <c r="A541" s="47" t="s">
        <v>93</v>
      </c>
      <c r="B541" s="47">
        <v>2022</v>
      </c>
      <c r="C541" s="49">
        <v>44694</v>
      </c>
      <c r="D541" s="47" t="s">
        <v>72</v>
      </c>
      <c r="E541" s="47" t="s">
        <v>200</v>
      </c>
      <c r="F541" s="47">
        <v>1</v>
      </c>
      <c r="G541" s="47" t="s">
        <v>83</v>
      </c>
      <c r="H541" s="47" t="s">
        <v>84</v>
      </c>
      <c r="I541" s="47">
        <f>(C541-VLOOKUP(G541,Riders!$A$2:$C$2000,2,FALSE))/365</f>
        <v>29.652054794520549</v>
      </c>
      <c r="J541" s="47">
        <v>27</v>
      </c>
      <c r="K541" s="47">
        <v>2</v>
      </c>
      <c r="L541" s="47">
        <v>12.350000000000001</v>
      </c>
      <c r="M541" s="47">
        <f t="shared" si="23"/>
        <v>58.299595141700401</v>
      </c>
      <c r="N541" s="47"/>
      <c r="O541" s="47"/>
      <c r="P541" s="47" t="str">
        <f t="shared" si="24"/>
        <v/>
      </c>
      <c r="Q541" s="47"/>
      <c r="R541" s="47"/>
      <c r="S541" s="47" t="str">
        <f t="shared" si="25"/>
        <v/>
      </c>
    </row>
    <row r="542" spans="1:19" x14ac:dyDescent="0.45">
      <c r="A542" s="47" t="s">
        <v>93</v>
      </c>
      <c r="B542" s="47">
        <v>2022</v>
      </c>
      <c r="C542" s="49">
        <v>44694</v>
      </c>
      <c r="D542" s="47" t="s">
        <v>72</v>
      </c>
      <c r="E542" s="47" t="s">
        <v>200</v>
      </c>
      <c r="F542" s="47">
        <v>2</v>
      </c>
      <c r="G542" s="47" t="s">
        <v>73</v>
      </c>
      <c r="H542" s="47" t="s">
        <v>74</v>
      </c>
      <c r="I542" s="47">
        <f>(C542-VLOOKUP(G542,Riders!$A$2:$C$2000,2,FALSE))/365</f>
        <v>34.780821917808218</v>
      </c>
      <c r="J542" s="47">
        <v>6</v>
      </c>
      <c r="K542" s="47">
        <v>1</v>
      </c>
      <c r="L542" s="47">
        <v>11.444000000000001</v>
      </c>
      <c r="M542" s="47">
        <f t="shared" si="23"/>
        <v>62.91506466270534</v>
      </c>
      <c r="N542" s="47"/>
      <c r="O542" s="47"/>
      <c r="P542" s="47" t="str">
        <f t="shared" si="24"/>
        <v/>
      </c>
      <c r="Q542" s="47"/>
      <c r="R542" s="47"/>
      <c r="S542" s="47" t="str">
        <f t="shared" si="25"/>
        <v/>
      </c>
    </row>
    <row r="543" spans="1:19" x14ac:dyDescent="0.45">
      <c r="A543" s="47" t="s">
        <v>93</v>
      </c>
      <c r="B543" s="47">
        <v>2022</v>
      </c>
      <c r="C543" s="49">
        <v>44694</v>
      </c>
      <c r="D543" s="47" t="s">
        <v>72</v>
      </c>
      <c r="E543" s="47" t="s">
        <v>200</v>
      </c>
      <c r="F543" s="47">
        <v>2</v>
      </c>
      <c r="G543" s="47" t="s">
        <v>54</v>
      </c>
      <c r="H543" s="47" t="s">
        <v>44</v>
      </c>
      <c r="I543" s="47">
        <f>(C543-VLOOKUP(G543,Riders!$A$2:$C$2000,2,FALSE))/365</f>
        <v>24.887671232876713</v>
      </c>
      <c r="J543" s="47">
        <v>26</v>
      </c>
      <c r="K543" s="47">
        <v>2</v>
      </c>
      <c r="L543" s="47">
        <v>11.524000000000001</v>
      </c>
      <c r="M543" s="47">
        <f t="shared" si="23"/>
        <v>62.478306143700102</v>
      </c>
      <c r="N543" s="47"/>
      <c r="O543" s="47"/>
      <c r="P543" s="47" t="str">
        <f t="shared" si="24"/>
        <v/>
      </c>
      <c r="Q543" s="47"/>
      <c r="R543" s="47"/>
      <c r="S543" s="47" t="str">
        <f t="shared" si="25"/>
        <v/>
      </c>
    </row>
    <row r="544" spans="1:19" x14ac:dyDescent="0.45">
      <c r="A544" s="47" t="s">
        <v>93</v>
      </c>
      <c r="B544" s="47">
        <v>2022</v>
      </c>
      <c r="C544" s="49">
        <v>44694</v>
      </c>
      <c r="D544" s="47" t="s">
        <v>72</v>
      </c>
      <c r="E544" s="47" t="s">
        <v>200</v>
      </c>
      <c r="F544" s="47">
        <v>3</v>
      </c>
      <c r="G544" s="47" t="s">
        <v>75</v>
      </c>
      <c r="H544" s="47" t="s">
        <v>38</v>
      </c>
      <c r="I544" s="47">
        <f>(C544-VLOOKUP(G544,Riders!$A$2:$C$2000,2,FALSE))/365</f>
        <v>23.17808219178082</v>
      </c>
      <c r="J544" s="47">
        <v>7</v>
      </c>
      <c r="K544" s="47">
        <v>1</v>
      </c>
      <c r="L544" s="47">
        <v>11.522</v>
      </c>
      <c r="M544" s="47">
        <f t="shared" si="23"/>
        <v>62.489151189029684</v>
      </c>
      <c r="N544" s="47"/>
      <c r="O544" s="47"/>
      <c r="P544" s="47" t="str">
        <f t="shared" si="24"/>
        <v/>
      </c>
      <c r="Q544" s="47"/>
      <c r="R544" s="47"/>
      <c r="S544" s="47" t="str">
        <f t="shared" si="25"/>
        <v/>
      </c>
    </row>
    <row r="545" spans="1:19" x14ac:dyDescent="0.45">
      <c r="A545" s="47" t="s">
        <v>93</v>
      </c>
      <c r="B545" s="47">
        <v>2022</v>
      </c>
      <c r="C545" s="49">
        <v>44694</v>
      </c>
      <c r="D545" s="47" t="s">
        <v>72</v>
      </c>
      <c r="E545" s="47" t="s">
        <v>200</v>
      </c>
      <c r="F545" s="47">
        <v>3</v>
      </c>
      <c r="G545" s="47" t="s">
        <v>66</v>
      </c>
      <c r="H545" s="47" t="s">
        <v>67</v>
      </c>
      <c r="I545" s="47">
        <f>(C545-VLOOKUP(G545,Riders!$A$2:$C$2000,2,FALSE))/365</f>
        <v>19.536986301369861</v>
      </c>
      <c r="J545" s="47">
        <v>25</v>
      </c>
      <c r="K545" s="47">
        <v>2</v>
      </c>
      <c r="L545" s="47">
        <v>12.41</v>
      </c>
      <c r="M545" s="47">
        <f t="shared" si="23"/>
        <v>58.017727639000803</v>
      </c>
      <c r="N545" s="47"/>
      <c r="O545" s="47"/>
      <c r="P545" s="47" t="str">
        <f t="shared" si="24"/>
        <v/>
      </c>
      <c r="Q545" s="47"/>
      <c r="R545" s="47"/>
      <c r="S545" s="47" t="str">
        <f t="shared" si="25"/>
        <v/>
      </c>
    </row>
    <row r="546" spans="1:19" x14ac:dyDescent="0.45">
      <c r="A546" s="47" t="s">
        <v>93</v>
      </c>
      <c r="B546" s="47">
        <v>2022</v>
      </c>
      <c r="C546" s="49">
        <v>44694</v>
      </c>
      <c r="D546" s="47" t="s">
        <v>72</v>
      </c>
      <c r="E546" s="47" t="s">
        <v>200</v>
      </c>
      <c r="F546" s="47">
        <v>4</v>
      </c>
      <c r="G546" s="47" t="s">
        <v>18</v>
      </c>
      <c r="H546" s="47" t="s">
        <v>19</v>
      </c>
      <c r="I546" s="47">
        <f>(C546-VLOOKUP(G546,Riders!$A$2:$C$2000,2,FALSE))/365</f>
        <v>23.972602739726028</v>
      </c>
      <c r="J546" s="47">
        <v>10</v>
      </c>
      <c r="K546" s="47">
        <v>1</v>
      </c>
      <c r="L546" s="47">
        <v>11.452999999999999</v>
      </c>
      <c r="M546" s="47">
        <f t="shared" si="23"/>
        <v>62.865624727145729</v>
      </c>
      <c r="N546" s="47"/>
      <c r="O546" s="47"/>
      <c r="P546" s="47" t="str">
        <f t="shared" si="24"/>
        <v/>
      </c>
      <c r="Q546" s="47"/>
      <c r="R546" s="47"/>
      <c r="S546" s="47" t="str">
        <f t="shared" si="25"/>
        <v/>
      </c>
    </row>
    <row r="547" spans="1:19" x14ac:dyDescent="0.45">
      <c r="A547" s="47" t="s">
        <v>93</v>
      </c>
      <c r="B547" s="47">
        <v>2022</v>
      </c>
      <c r="C547" s="49">
        <v>44694</v>
      </c>
      <c r="D547" s="47" t="s">
        <v>72</v>
      </c>
      <c r="E547" s="47" t="s">
        <v>200</v>
      </c>
      <c r="F547" s="47">
        <v>4</v>
      </c>
      <c r="G547" s="47" t="s">
        <v>48</v>
      </c>
      <c r="H547" s="47" t="s">
        <v>49</v>
      </c>
      <c r="I547" s="47">
        <f>(C547-VLOOKUP(G547,Riders!$A$2:$C$2000,2,FALSE))/365</f>
        <v>21.287671232876711</v>
      </c>
      <c r="J547" s="47">
        <v>24</v>
      </c>
      <c r="K547" s="47">
        <v>2</v>
      </c>
      <c r="L547" s="47">
        <v>11.551</v>
      </c>
      <c r="M547" s="47">
        <f t="shared" si="23"/>
        <v>62.332265604709548</v>
      </c>
      <c r="N547" s="47"/>
      <c r="O547" s="47"/>
      <c r="P547" s="47" t="str">
        <f t="shared" si="24"/>
        <v/>
      </c>
      <c r="Q547" s="47"/>
      <c r="R547" s="47"/>
      <c r="S547" s="47" t="str">
        <f t="shared" si="25"/>
        <v/>
      </c>
    </row>
    <row r="548" spans="1:19" x14ac:dyDescent="0.45">
      <c r="A548" s="30" t="s">
        <v>93</v>
      </c>
      <c r="B548" s="30">
        <v>2022</v>
      </c>
      <c r="C548" s="124">
        <v>44694</v>
      </c>
      <c r="D548" s="30" t="s">
        <v>72</v>
      </c>
      <c r="E548" s="30" t="s">
        <v>200</v>
      </c>
      <c r="F548" s="30">
        <v>5</v>
      </c>
      <c r="G548" s="30" t="s">
        <v>95</v>
      </c>
      <c r="H548" s="30" t="s">
        <v>19</v>
      </c>
      <c r="I548" s="30">
        <f>(C548-VLOOKUP(G548,Riders!$A$2:$C$2000,2,FALSE))/365</f>
        <v>22.687671232876713</v>
      </c>
      <c r="J548" s="30">
        <v>11</v>
      </c>
      <c r="K548" s="30">
        <v>1</v>
      </c>
      <c r="L548" s="30">
        <v>11.401</v>
      </c>
      <c r="M548" s="30">
        <f t="shared" si="23"/>
        <v>63.152355056573988</v>
      </c>
      <c r="N548" s="30"/>
      <c r="O548" s="30"/>
      <c r="P548" s="30" t="str">
        <f t="shared" si="24"/>
        <v/>
      </c>
      <c r="Q548" s="30"/>
      <c r="R548" s="30"/>
      <c r="S548" s="30" t="str">
        <f t="shared" si="25"/>
        <v/>
      </c>
    </row>
    <row r="549" spans="1:19" x14ac:dyDescent="0.45">
      <c r="A549" s="30" t="s">
        <v>93</v>
      </c>
      <c r="B549" s="30">
        <v>2022</v>
      </c>
      <c r="C549" s="124">
        <v>44694</v>
      </c>
      <c r="D549" s="30" t="s">
        <v>72</v>
      </c>
      <c r="E549" s="30" t="s">
        <v>200</v>
      </c>
      <c r="F549" s="30">
        <v>5</v>
      </c>
      <c r="G549" s="30" t="s">
        <v>101</v>
      </c>
      <c r="H549" s="30" t="s">
        <v>25</v>
      </c>
      <c r="I549" s="30">
        <f>(C549-VLOOKUP(G549,Riders!$A$2:$C$2000,2,FALSE))/365</f>
        <v>22.616438356164384</v>
      </c>
      <c r="J549" s="30">
        <v>23</v>
      </c>
      <c r="K549" s="30">
        <v>2</v>
      </c>
      <c r="L549" s="30">
        <v>11.568</v>
      </c>
      <c r="M549" s="30">
        <f t="shared" si="23"/>
        <v>62.240663900414937</v>
      </c>
      <c r="N549" s="30"/>
      <c r="O549" s="30"/>
      <c r="P549" s="30" t="str">
        <f t="shared" si="24"/>
        <v/>
      </c>
      <c r="Q549" s="30"/>
      <c r="R549" s="30"/>
      <c r="S549" s="30" t="str">
        <f t="shared" si="25"/>
        <v/>
      </c>
    </row>
    <row r="550" spans="1:19" x14ac:dyDescent="0.45">
      <c r="A550" s="30" t="s">
        <v>93</v>
      </c>
      <c r="B550" s="30">
        <v>2022</v>
      </c>
      <c r="C550" s="124">
        <v>44694</v>
      </c>
      <c r="D550" s="30" t="s">
        <v>72</v>
      </c>
      <c r="E550" s="30" t="s">
        <v>200</v>
      </c>
      <c r="F550" s="30">
        <v>6</v>
      </c>
      <c r="G550" s="30" t="s">
        <v>39</v>
      </c>
      <c r="H550" s="30" t="s">
        <v>40</v>
      </c>
      <c r="I550" s="30">
        <f>(C550-VLOOKUP(G550,Riders!$A$2:$C$2000,2,FALSE))/365</f>
        <v>27.756164383561643</v>
      </c>
      <c r="J550" s="30">
        <v>8</v>
      </c>
      <c r="K550" s="30">
        <v>1</v>
      </c>
      <c r="L550" s="30">
        <v>11.343</v>
      </c>
      <c r="M550" s="30">
        <f t="shared" si="23"/>
        <v>63.475271092303622</v>
      </c>
      <c r="N550" s="30"/>
      <c r="O550" s="30"/>
      <c r="P550" s="30" t="str">
        <f t="shared" si="24"/>
        <v/>
      </c>
      <c r="Q550" s="30"/>
      <c r="R550" s="30"/>
      <c r="S550" s="30" t="str">
        <f t="shared" si="25"/>
        <v/>
      </c>
    </row>
    <row r="551" spans="1:19" x14ac:dyDescent="0.45">
      <c r="A551" s="30" t="s">
        <v>93</v>
      </c>
      <c r="B551" s="30">
        <v>2022</v>
      </c>
      <c r="C551" s="124">
        <v>44694</v>
      </c>
      <c r="D551" s="30" t="s">
        <v>72</v>
      </c>
      <c r="E551" s="30" t="s">
        <v>200</v>
      </c>
      <c r="F551" s="30">
        <v>6</v>
      </c>
      <c r="G551" s="30" t="s">
        <v>55</v>
      </c>
      <c r="H551" s="30" t="s">
        <v>56</v>
      </c>
      <c r="I551" s="30">
        <f>(C551-VLOOKUP(G551,Riders!$A$2:$C$2000,2,FALSE))/365</f>
        <v>33.032876712328765</v>
      </c>
      <c r="J551" s="30">
        <v>22</v>
      </c>
      <c r="K551" s="30">
        <v>2</v>
      </c>
      <c r="L551" s="30">
        <v>11.537000000000001</v>
      </c>
      <c r="M551" s="30">
        <f t="shared" si="23"/>
        <v>62.407905001300158</v>
      </c>
      <c r="N551" s="30"/>
      <c r="O551" s="30"/>
      <c r="P551" s="30" t="str">
        <f t="shared" si="24"/>
        <v/>
      </c>
      <c r="Q551" s="30"/>
      <c r="R551" s="30"/>
      <c r="S551" s="30" t="str">
        <f t="shared" si="25"/>
        <v/>
      </c>
    </row>
    <row r="552" spans="1:19" x14ac:dyDescent="0.45">
      <c r="A552" s="30" t="s">
        <v>93</v>
      </c>
      <c r="B552" s="30">
        <v>2022</v>
      </c>
      <c r="C552" s="124">
        <v>44694</v>
      </c>
      <c r="D552" s="30" t="s">
        <v>72</v>
      </c>
      <c r="E552" s="30" t="s">
        <v>200</v>
      </c>
      <c r="F552" s="30">
        <v>7</v>
      </c>
      <c r="G552" s="30" t="s">
        <v>52</v>
      </c>
      <c r="H552" s="30" t="s">
        <v>53</v>
      </c>
      <c r="I552" s="30">
        <f>(C552-VLOOKUP(G552,Riders!$A$2:$C$2000,2,FALSE))/365</f>
        <v>25.175342465753424</v>
      </c>
      <c r="J552" s="30">
        <v>12</v>
      </c>
      <c r="K552" s="30">
        <v>1</v>
      </c>
      <c r="L552" s="30">
        <v>11.161</v>
      </c>
      <c r="M552" s="30">
        <f t="shared" si="23"/>
        <v>64.510348535077497</v>
      </c>
      <c r="N552" s="30"/>
      <c r="O552" s="30"/>
      <c r="P552" s="30" t="str">
        <f t="shared" si="24"/>
        <v/>
      </c>
      <c r="Q552" s="30"/>
      <c r="R552" s="30"/>
      <c r="S552" s="30" t="str">
        <f t="shared" si="25"/>
        <v/>
      </c>
    </row>
    <row r="553" spans="1:19" x14ac:dyDescent="0.45">
      <c r="A553" s="30" t="s">
        <v>93</v>
      </c>
      <c r="B553" s="30">
        <v>2022</v>
      </c>
      <c r="C553" s="124">
        <v>44694</v>
      </c>
      <c r="D553" s="30" t="s">
        <v>72</v>
      </c>
      <c r="E553" s="30" t="s">
        <v>200</v>
      </c>
      <c r="F553" s="30">
        <v>7</v>
      </c>
      <c r="G553" s="30" t="s">
        <v>50</v>
      </c>
      <c r="H553" s="30" t="s">
        <v>51</v>
      </c>
      <c r="I553" s="30">
        <f>(C553-VLOOKUP(G553,Riders!$A$2:$C$2000,2,FALSE))/365</f>
        <v>25.602739726027398</v>
      </c>
      <c r="J553" s="30">
        <v>21</v>
      </c>
      <c r="K553" s="30">
        <v>2</v>
      </c>
      <c r="L553" s="30">
        <v>11.530999999999999</v>
      </c>
      <c r="M553" s="30">
        <f t="shared" si="23"/>
        <v>62.440378111178568</v>
      </c>
      <c r="N553" s="30"/>
      <c r="O553" s="30"/>
      <c r="P553" s="30" t="str">
        <f t="shared" si="24"/>
        <v/>
      </c>
      <c r="Q553" s="30"/>
      <c r="R553" s="30"/>
      <c r="S553" s="30" t="str">
        <f t="shared" si="25"/>
        <v/>
      </c>
    </row>
    <row r="554" spans="1:19" x14ac:dyDescent="0.45">
      <c r="A554" s="30" t="s">
        <v>93</v>
      </c>
      <c r="B554" s="30">
        <v>2022</v>
      </c>
      <c r="C554" s="124">
        <v>44694</v>
      </c>
      <c r="D554" s="30" t="s">
        <v>72</v>
      </c>
      <c r="E554" s="30" t="s">
        <v>200</v>
      </c>
      <c r="F554" s="30">
        <v>8</v>
      </c>
      <c r="G554" s="30" t="s">
        <v>96</v>
      </c>
      <c r="H554" s="30" t="s">
        <v>40</v>
      </c>
      <c r="I554" s="30">
        <f>(C554-VLOOKUP(G554,Riders!$A$2:$C$2000,2,FALSE))/365</f>
        <v>28.334246575342465</v>
      </c>
      <c r="J554" s="30">
        <v>13</v>
      </c>
      <c r="K554" s="30">
        <v>1</v>
      </c>
      <c r="L554" s="30">
        <v>11.506</v>
      </c>
      <c r="M554" s="30">
        <f t="shared" ref="M554:M617" si="26">IF(OR(L554="",L554="REL"),"",3.6*200/L554)</f>
        <v>62.576047279680168</v>
      </c>
      <c r="N554" s="30"/>
      <c r="O554" s="30"/>
      <c r="P554" s="30" t="str">
        <f t="shared" si="24"/>
        <v/>
      </c>
      <c r="Q554" s="30"/>
      <c r="R554" s="30"/>
      <c r="S554" s="30" t="str">
        <f t="shared" si="25"/>
        <v/>
      </c>
    </row>
    <row r="555" spans="1:19" x14ac:dyDescent="0.45">
      <c r="A555" s="30" t="s">
        <v>93</v>
      </c>
      <c r="B555" s="30">
        <v>2022</v>
      </c>
      <c r="C555" s="124">
        <v>44694</v>
      </c>
      <c r="D555" s="30" t="s">
        <v>72</v>
      </c>
      <c r="E555" s="30" t="s">
        <v>200</v>
      </c>
      <c r="F555" s="30">
        <v>8</v>
      </c>
      <c r="G555" s="30" t="s">
        <v>45</v>
      </c>
      <c r="H555" s="30" t="s">
        <v>97</v>
      </c>
      <c r="I555" s="30">
        <f>(C555-VLOOKUP(G555,Riders!$A$2:$C$2000,2,FALSE))/365</f>
        <v>31.221917808219178</v>
      </c>
      <c r="J555" s="30">
        <v>20</v>
      </c>
      <c r="K555" s="30">
        <v>2</v>
      </c>
      <c r="L555" s="30">
        <v>11.537000000000001</v>
      </c>
      <c r="M555" s="30">
        <f t="shared" si="26"/>
        <v>62.407905001300158</v>
      </c>
      <c r="N555" s="30"/>
      <c r="O555" s="30"/>
      <c r="P555" s="30" t="str">
        <f t="shared" si="24"/>
        <v/>
      </c>
      <c r="Q555" s="30"/>
      <c r="R555" s="30"/>
      <c r="S555" s="30" t="str">
        <f t="shared" si="25"/>
        <v/>
      </c>
    </row>
    <row r="556" spans="1:19" x14ac:dyDescent="0.45">
      <c r="A556" s="30" t="s">
        <v>93</v>
      </c>
      <c r="B556" s="30">
        <v>2022</v>
      </c>
      <c r="C556" s="124">
        <v>44694</v>
      </c>
      <c r="D556" s="30" t="s">
        <v>72</v>
      </c>
      <c r="E556" s="30" t="s">
        <v>200</v>
      </c>
      <c r="F556" s="30">
        <v>9</v>
      </c>
      <c r="G556" s="30" t="s">
        <v>43</v>
      </c>
      <c r="H556" s="30" t="s">
        <v>44</v>
      </c>
      <c r="I556" s="30">
        <f>(C556-VLOOKUP(G556,Riders!$A$2:$C$2000,2,FALSE))/365</f>
        <v>29.482191780821918</v>
      </c>
      <c r="J556" s="30">
        <v>14</v>
      </c>
      <c r="K556" s="30">
        <v>1</v>
      </c>
      <c r="L556" s="30">
        <v>11.301</v>
      </c>
      <c r="M556" s="30">
        <f t="shared" si="26"/>
        <v>63.711176002123707</v>
      </c>
      <c r="N556" s="30"/>
      <c r="O556" s="30"/>
      <c r="P556" s="30" t="str">
        <f t="shared" si="24"/>
        <v/>
      </c>
      <c r="Q556" s="30"/>
      <c r="R556" s="30"/>
      <c r="S556" s="30" t="str">
        <f t="shared" si="25"/>
        <v/>
      </c>
    </row>
    <row r="557" spans="1:19" x14ac:dyDescent="0.45">
      <c r="A557" s="30" t="s">
        <v>93</v>
      </c>
      <c r="B557" s="30">
        <v>2022</v>
      </c>
      <c r="C557" s="124">
        <v>44694</v>
      </c>
      <c r="D557" s="30" t="s">
        <v>72</v>
      </c>
      <c r="E557" s="30" t="s">
        <v>200</v>
      </c>
      <c r="F557" s="30">
        <v>9</v>
      </c>
      <c r="G557" s="30" t="s">
        <v>100</v>
      </c>
      <c r="H557" s="30" t="s">
        <v>47</v>
      </c>
      <c r="I557" s="30">
        <f>(C557-VLOOKUP(G557,Riders!$A$2:$C$2000,2,FALSE))/365</f>
        <v>28.24931506849315</v>
      </c>
      <c r="J557" s="30">
        <v>19</v>
      </c>
      <c r="K557" s="30">
        <v>2</v>
      </c>
      <c r="L557" s="30">
        <v>11.378</v>
      </c>
      <c r="M557" s="30">
        <f t="shared" si="26"/>
        <v>63.280014062225348</v>
      </c>
      <c r="N557" s="30"/>
      <c r="O557" s="30"/>
      <c r="P557" s="30" t="str">
        <f t="shared" si="24"/>
        <v/>
      </c>
      <c r="Q557" s="30"/>
      <c r="R557" s="30"/>
      <c r="S557" s="30" t="str">
        <f t="shared" si="25"/>
        <v/>
      </c>
    </row>
    <row r="558" spans="1:19" x14ac:dyDescent="0.45">
      <c r="A558" s="30" t="s">
        <v>93</v>
      </c>
      <c r="B558" s="30">
        <v>2022</v>
      </c>
      <c r="C558" s="124">
        <v>44694</v>
      </c>
      <c r="D558" s="30" t="s">
        <v>72</v>
      </c>
      <c r="E558" s="30" t="s">
        <v>200</v>
      </c>
      <c r="F558" s="30">
        <v>10</v>
      </c>
      <c r="G558" s="30" t="s">
        <v>35</v>
      </c>
      <c r="H558" s="30" t="s">
        <v>36</v>
      </c>
      <c r="I558" s="30">
        <f>(C558-VLOOKUP(G558,Riders!$A$2:$C$2000,2,FALSE))/365</f>
        <v>24.098630136986301</v>
      </c>
      <c r="J558" s="30">
        <v>15</v>
      </c>
      <c r="K558" s="30">
        <v>1</v>
      </c>
      <c r="L558" s="30">
        <v>11.388</v>
      </c>
      <c r="M558" s="30">
        <f t="shared" si="26"/>
        <v>63.224446786090624</v>
      </c>
      <c r="N558" s="30"/>
      <c r="O558" s="30"/>
      <c r="P558" s="30" t="str">
        <f t="shared" si="24"/>
        <v/>
      </c>
      <c r="Q558" s="30"/>
      <c r="R558" s="30"/>
      <c r="S558" s="30" t="str">
        <f t="shared" si="25"/>
        <v/>
      </c>
    </row>
    <row r="559" spans="1:19" x14ac:dyDescent="0.45">
      <c r="A559" s="30" t="s">
        <v>93</v>
      </c>
      <c r="B559" s="30">
        <v>2022</v>
      </c>
      <c r="C559" s="124">
        <v>44694</v>
      </c>
      <c r="D559" s="30" t="s">
        <v>72</v>
      </c>
      <c r="E559" s="30" t="s">
        <v>200</v>
      </c>
      <c r="F559" s="30">
        <v>10</v>
      </c>
      <c r="G559" s="30" t="s">
        <v>99</v>
      </c>
      <c r="H559" s="30" t="s">
        <v>47</v>
      </c>
      <c r="I559" s="30">
        <f>(C559-VLOOKUP(G559,Riders!$A$2:$C$2000,2,FALSE))/365</f>
        <v>25.241095890410961</v>
      </c>
      <c r="J559" s="30">
        <v>18</v>
      </c>
      <c r="K559" s="30">
        <v>2</v>
      </c>
      <c r="L559" s="30">
        <v>11.491</v>
      </c>
      <c r="M559" s="30">
        <f t="shared" si="26"/>
        <v>62.657732138195108</v>
      </c>
      <c r="N559" s="30"/>
      <c r="O559" s="30"/>
      <c r="P559" s="30" t="str">
        <f t="shared" si="24"/>
        <v/>
      </c>
      <c r="Q559" s="30"/>
      <c r="R559" s="30"/>
      <c r="S559" s="30" t="str">
        <f t="shared" si="25"/>
        <v/>
      </c>
    </row>
    <row r="560" spans="1:19" x14ac:dyDescent="0.45">
      <c r="A560" s="30" t="s">
        <v>93</v>
      </c>
      <c r="B560" s="30">
        <v>2022</v>
      </c>
      <c r="C560" s="124">
        <v>44694</v>
      </c>
      <c r="D560" s="30" t="s">
        <v>72</v>
      </c>
      <c r="E560" s="30" t="s">
        <v>200</v>
      </c>
      <c r="F560" s="30">
        <v>11</v>
      </c>
      <c r="G560" s="30" t="s">
        <v>42</v>
      </c>
      <c r="H560" s="30" t="s">
        <v>97</v>
      </c>
      <c r="I560" s="30">
        <f>(C560-VLOOKUP(G560,Riders!$A$2:$C$2000,2,FALSE))/365</f>
        <v>23.446575342465753</v>
      </c>
      <c r="J560" s="30">
        <v>16</v>
      </c>
      <c r="K560" s="30">
        <v>1</v>
      </c>
      <c r="L560" s="30">
        <v>11.512</v>
      </c>
      <c r="M560" s="30">
        <f t="shared" si="26"/>
        <v>62.543432939541347</v>
      </c>
      <c r="N560" s="30"/>
      <c r="O560" s="30"/>
      <c r="P560" s="30" t="str">
        <f t="shared" si="24"/>
        <v/>
      </c>
      <c r="Q560" s="30"/>
      <c r="R560" s="30"/>
      <c r="S560" s="30" t="str">
        <f t="shared" si="25"/>
        <v/>
      </c>
    </row>
    <row r="561" spans="1:19" x14ac:dyDescent="0.45">
      <c r="A561" s="30" t="s">
        <v>93</v>
      </c>
      <c r="B561" s="30">
        <v>2022</v>
      </c>
      <c r="C561" s="124">
        <v>44694</v>
      </c>
      <c r="D561" s="30" t="s">
        <v>72</v>
      </c>
      <c r="E561" s="30" t="s">
        <v>200</v>
      </c>
      <c r="F561" s="30">
        <v>11</v>
      </c>
      <c r="G561" s="30" t="s">
        <v>98</v>
      </c>
      <c r="H561" s="30" t="s">
        <v>67</v>
      </c>
      <c r="I561" s="30">
        <f>(C561-VLOOKUP(G561,Riders!$A$2:$C$2000,2,FALSE))/365</f>
        <v>30.786301369863015</v>
      </c>
      <c r="J561" s="30">
        <v>17</v>
      </c>
      <c r="K561" s="30">
        <v>2</v>
      </c>
      <c r="L561" s="30">
        <v>11.66</v>
      </c>
      <c r="M561" s="30">
        <f t="shared" si="26"/>
        <v>61.749571183533448</v>
      </c>
      <c r="N561" s="30"/>
      <c r="O561" s="30"/>
      <c r="P561" s="30" t="str">
        <f t="shared" si="24"/>
        <v/>
      </c>
      <c r="Q561" s="30"/>
      <c r="R561" s="30"/>
      <c r="S561" s="30" t="str">
        <f t="shared" si="25"/>
        <v/>
      </c>
    </row>
    <row r="562" spans="1:19" x14ac:dyDescent="0.45">
      <c r="A562" s="58" t="s">
        <v>93</v>
      </c>
      <c r="B562" s="58">
        <v>2022</v>
      </c>
      <c r="C562" s="125">
        <v>44694</v>
      </c>
      <c r="D562" s="58" t="s">
        <v>72</v>
      </c>
      <c r="E562" s="58" t="s">
        <v>201</v>
      </c>
      <c r="F562" s="58">
        <v>1</v>
      </c>
      <c r="G562" s="58" t="s">
        <v>33</v>
      </c>
      <c r="H562" s="58" t="s">
        <v>27</v>
      </c>
      <c r="I562" s="58">
        <f>(C562-VLOOKUP(G562,Riders!$A$2:$C$2000,2,FALSE))/365</f>
        <v>28.479452054794521</v>
      </c>
      <c r="J562" s="58">
        <v>2</v>
      </c>
      <c r="K562" s="58">
        <v>1</v>
      </c>
      <c r="L562" s="58">
        <v>11.715</v>
      </c>
      <c r="M562" s="58">
        <f t="shared" si="26"/>
        <v>61.459667093469911</v>
      </c>
      <c r="N562" s="58"/>
      <c r="O562" s="58"/>
      <c r="P562" s="58" t="str">
        <f t="shared" si="24"/>
        <v/>
      </c>
      <c r="Q562" s="58"/>
      <c r="R562" s="58"/>
      <c r="S562" s="58" t="str">
        <f t="shared" si="25"/>
        <v/>
      </c>
    </row>
    <row r="563" spans="1:19" x14ac:dyDescent="0.45">
      <c r="A563" s="58" t="s">
        <v>93</v>
      </c>
      <c r="B563" s="58">
        <v>2022</v>
      </c>
      <c r="C563" s="125">
        <v>44694</v>
      </c>
      <c r="D563" s="58" t="s">
        <v>72</v>
      </c>
      <c r="E563" s="58" t="s">
        <v>201</v>
      </c>
      <c r="F563" s="58">
        <v>1</v>
      </c>
      <c r="G563" s="58" t="s">
        <v>42</v>
      </c>
      <c r="H563" s="58" t="s">
        <v>97</v>
      </c>
      <c r="I563" s="58">
        <f>(C563-VLOOKUP(G563,Riders!$A$2:$C$2000,2,FALSE))/365</f>
        <v>23.446575342465753</v>
      </c>
      <c r="J563" s="58">
        <v>16</v>
      </c>
      <c r="K563" s="58">
        <v>2</v>
      </c>
      <c r="L563" s="58">
        <v>12.148</v>
      </c>
      <c r="M563" s="58">
        <f t="shared" si="26"/>
        <v>59.26901547579849</v>
      </c>
      <c r="N563" s="58"/>
      <c r="O563" s="58"/>
      <c r="P563" s="58" t="str">
        <f t="shared" si="24"/>
        <v/>
      </c>
      <c r="Q563" s="58"/>
      <c r="R563" s="58"/>
      <c r="S563" s="58" t="str">
        <f t="shared" si="25"/>
        <v/>
      </c>
    </row>
    <row r="564" spans="1:19" x14ac:dyDescent="0.45">
      <c r="A564" s="58" t="s">
        <v>93</v>
      </c>
      <c r="B564" s="58">
        <v>2022</v>
      </c>
      <c r="C564" s="125">
        <v>44694</v>
      </c>
      <c r="D564" s="58" t="s">
        <v>72</v>
      </c>
      <c r="E564" s="58" t="s">
        <v>201</v>
      </c>
      <c r="F564" s="58">
        <v>2</v>
      </c>
      <c r="G564" s="58" t="s">
        <v>23</v>
      </c>
      <c r="H564" s="58" t="s">
        <v>15</v>
      </c>
      <c r="I564" s="58">
        <f>(C564-VLOOKUP(G564,Riders!$A$2:$C$2000,2,FALSE))/365</f>
        <v>24.668493150684931</v>
      </c>
      <c r="J564" s="58">
        <v>1</v>
      </c>
      <c r="K564" s="58">
        <v>1</v>
      </c>
      <c r="L564" s="58">
        <v>11.026</v>
      </c>
      <c r="M564" s="58">
        <f t="shared" si="26"/>
        <v>65.300199528387452</v>
      </c>
      <c r="N564" s="58"/>
      <c r="O564" s="58"/>
      <c r="P564" s="58" t="str">
        <f t="shared" si="24"/>
        <v/>
      </c>
      <c r="Q564" s="58"/>
      <c r="R564" s="58"/>
      <c r="S564" s="58" t="str">
        <f t="shared" si="25"/>
        <v/>
      </c>
    </row>
    <row r="565" spans="1:19" x14ac:dyDescent="0.45">
      <c r="A565" s="58" t="s">
        <v>93</v>
      </c>
      <c r="B565" s="58">
        <v>2022</v>
      </c>
      <c r="C565" s="125">
        <v>44694</v>
      </c>
      <c r="D565" s="58" t="s">
        <v>72</v>
      </c>
      <c r="E565" s="58" t="s">
        <v>201</v>
      </c>
      <c r="F565" s="58">
        <v>2</v>
      </c>
      <c r="G565" s="58" t="s">
        <v>35</v>
      </c>
      <c r="H565" s="58" t="s">
        <v>36</v>
      </c>
      <c r="I565" s="58">
        <f>(C565-VLOOKUP(G565,Riders!$A$2:$C$2000,2,FALSE))/365</f>
        <v>24.098630136986301</v>
      </c>
      <c r="J565" s="58">
        <v>15</v>
      </c>
      <c r="K565" s="58">
        <v>2</v>
      </c>
      <c r="L565" s="58">
        <v>11.068</v>
      </c>
      <c r="M565" s="58">
        <f t="shared" si="26"/>
        <v>65.052403324900624</v>
      </c>
      <c r="N565" s="58"/>
      <c r="O565" s="58"/>
      <c r="P565" s="58" t="str">
        <f t="shared" si="24"/>
        <v/>
      </c>
      <c r="Q565" s="58"/>
      <c r="R565" s="58"/>
      <c r="S565" s="58" t="str">
        <f t="shared" si="25"/>
        <v/>
      </c>
    </row>
    <row r="566" spans="1:19" x14ac:dyDescent="0.45">
      <c r="A566" s="58" t="s">
        <v>93</v>
      </c>
      <c r="B566" s="58">
        <v>2022</v>
      </c>
      <c r="C566" s="125">
        <v>44694</v>
      </c>
      <c r="D566" s="58" t="s">
        <v>72</v>
      </c>
      <c r="E566" s="58" t="s">
        <v>201</v>
      </c>
      <c r="F566" s="58">
        <v>3</v>
      </c>
      <c r="G566" s="58" t="s">
        <v>26</v>
      </c>
      <c r="H566" s="58" t="s">
        <v>27</v>
      </c>
      <c r="I566" s="58">
        <f>(C566-VLOOKUP(G566,Riders!$A$2:$C$2000,2,FALSE))/365</f>
        <v>23.975342465753425</v>
      </c>
      <c r="J566" s="58">
        <v>4</v>
      </c>
      <c r="K566" s="58">
        <v>1</v>
      </c>
      <c r="L566" s="58">
        <v>11.125</v>
      </c>
      <c r="M566" s="58">
        <f t="shared" si="26"/>
        <v>64.719101123595507</v>
      </c>
      <c r="N566" s="58"/>
      <c r="O566" s="58"/>
      <c r="P566" s="58" t="str">
        <f t="shared" si="24"/>
        <v/>
      </c>
      <c r="Q566" s="58"/>
      <c r="R566" s="58"/>
      <c r="S566" s="58" t="str">
        <f t="shared" si="25"/>
        <v/>
      </c>
    </row>
    <row r="567" spans="1:19" x14ac:dyDescent="0.45">
      <c r="A567" s="58" t="s">
        <v>93</v>
      </c>
      <c r="B567" s="58">
        <v>2022</v>
      </c>
      <c r="C567" s="125">
        <v>44694</v>
      </c>
      <c r="D567" s="58" t="s">
        <v>72</v>
      </c>
      <c r="E567" s="58" t="s">
        <v>201</v>
      </c>
      <c r="F567" s="58">
        <v>3</v>
      </c>
      <c r="G567" s="58" t="s">
        <v>43</v>
      </c>
      <c r="H567" s="58" t="s">
        <v>44</v>
      </c>
      <c r="I567" s="58">
        <f>(C567-VLOOKUP(G567,Riders!$A$2:$C$2000,2,FALSE))/365</f>
        <v>29.482191780821918</v>
      </c>
      <c r="J567" s="58">
        <v>14</v>
      </c>
      <c r="K567" s="58">
        <v>2</v>
      </c>
      <c r="L567" s="58">
        <v>11.241</v>
      </c>
      <c r="M567" s="58">
        <f t="shared" si="26"/>
        <v>64.051240992794234</v>
      </c>
      <c r="N567" s="58"/>
      <c r="O567" s="58"/>
      <c r="P567" s="58" t="str">
        <f t="shared" si="24"/>
        <v/>
      </c>
      <c r="Q567" s="58"/>
      <c r="R567" s="58"/>
      <c r="S567" s="58" t="str">
        <f t="shared" si="25"/>
        <v/>
      </c>
    </row>
    <row r="568" spans="1:19" x14ac:dyDescent="0.45">
      <c r="A568" s="58" t="s">
        <v>93</v>
      </c>
      <c r="B568" s="58">
        <v>2022</v>
      </c>
      <c r="C568" s="125">
        <v>44694</v>
      </c>
      <c r="D568" s="58" t="s">
        <v>72</v>
      </c>
      <c r="E568" s="58" t="s">
        <v>201</v>
      </c>
      <c r="F568" s="58">
        <v>4</v>
      </c>
      <c r="G568" s="58" t="s">
        <v>14</v>
      </c>
      <c r="H568" s="58" t="s">
        <v>15</v>
      </c>
      <c r="I568" s="58">
        <f>(C568-VLOOKUP(G568,Riders!$A$2:$C$2000,2,FALSE))/365</f>
        <v>22.361643835616437</v>
      </c>
      <c r="J568" s="58">
        <v>5</v>
      </c>
      <c r="K568" s="58">
        <v>1</v>
      </c>
      <c r="L568" s="58">
        <v>11.291</v>
      </c>
      <c r="M568" s="58">
        <f t="shared" si="26"/>
        <v>63.767602515277652</v>
      </c>
      <c r="N568" s="58"/>
      <c r="O568" s="58"/>
      <c r="P568" s="58" t="str">
        <f t="shared" ref="P568:P631" si="27">IF(OR(O568="",O568="REL"),"",3.6*200/O568)</f>
        <v/>
      </c>
      <c r="Q568" s="58"/>
      <c r="R568" s="58"/>
      <c r="S568" s="58" t="str">
        <f t="shared" si="25"/>
        <v/>
      </c>
    </row>
    <row r="569" spans="1:19" x14ac:dyDescent="0.45">
      <c r="A569" s="58" t="s">
        <v>93</v>
      </c>
      <c r="B569" s="58">
        <v>2022</v>
      </c>
      <c r="C569" s="125">
        <v>44694</v>
      </c>
      <c r="D569" s="58" t="s">
        <v>72</v>
      </c>
      <c r="E569" s="58" t="s">
        <v>201</v>
      </c>
      <c r="F569" s="58">
        <v>4</v>
      </c>
      <c r="G569" s="58" t="s">
        <v>96</v>
      </c>
      <c r="H569" s="58" t="s">
        <v>40</v>
      </c>
      <c r="I569" s="58">
        <f>(C569-VLOOKUP(G569,Riders!$A$2:$C$2000,2,FALSE))/365</f>
        <v>28.334246575342465</v>
      </c>
      <c r="J569" s="58">
        <v>13</v>
      </c>
      <c r="K569" s="58">
        <v>2</v>
      </c>
      <c r="L569" s="58">
        <v>11.294</v>
      </c>
      <c r="M569" s="58">
        <f t="shared" si="26"/>
        <v>63.75066406941739</v>
      </c>
      <c r="N569" s="58"/>
      <c r="O569" s="58"/>
      <c r="P569" s="58" t="str">
        <f t="shared" si="27"/>
        <v/>
      </c>
      <c r="Q569" s="58"/>
      <c r="R569" s="58"/>
      <c r="S569" s="58" t="str">
        <f t="shared" si="25"/>
        <v/>
      </c>
    </row>
    <row r="570" spans="1:19" x14ac:dyDescent="0.45">
      <c r="A570" s="58" t="s">
        <v>93</v>
      </c>
      <c r="B570" s="58">
        <v>2022</v>
      </c>
      <c r="C570" s="125">
        <v>44694</v>
      </c>
      <c r="D570" s="58" t="s">
        <v>72</v>
      </c>
      <c r="E570" s="58" t="s">
        <v>201</v>
      </c>
      <c r="F570" s="58">
        <v>5</v>
      </c>
      <c r="G570" s="58" t="s">
        <v>20</v>
      </c>
      <c r="H570" s="58" t="s">
        <v>21</v>
      </c>
      <c r="I570" s="58">
        <f>(C570-VLOOKUP(G570,Riders!$A$2:$C$2000,2,FALSE))/365</f>
        <v>26.769863013698629</v>
      </c>
      <c r="J570" s="58">
        <v>3</v>
      </c>
      <c r="K570" s="58">
        <v>1</v>
      </c>
      <c r="L570" s="58">
        <v>11.074</v>
      </c>
      <c r="M570" s="58">
        <f t="shared" si="26"/>
        <v>65.017157305400033</v>
      </c>
      <c r="N570" s="58"/>
      <c r="O570" s="58"/>
      <c r="P570" s="58" t="str">
        <f t="shared" si="27"/>
        <v/>
      </c>
      <c r="Q570" s="58"/>
      <c r="R570" s="58"/>
      <c r="S570" s="58" t="str">
        <f t="shared" si="25"/>
        <v/>
      </c>
    </row>
    <row r="571" spans="1:19" x14ac:dyDescent="0.45">
      <c r="A571" s="58" t="s">
        <v>93</v>
      </c>
      <c r="B571" s="58">
        <v>2022</v>
      </c>
      <c r="C571" s="125">
        <v>44694</v>
      </c>
      <c r="D571" s="58" t="s">
        <v>72</v>
      </c>
      <c r="E571" s="58" t="s">
        <v>201</v>
      </c>
      <c r="F571" s="58">
        <v>5</v>
      </c>
      <c r="G571" s="58" t="s">
        <v>52</v>
      </c>
      <c r="H571" s="58" t="s">
        <v>53</v>
      </c>
      <c r="I571" s="58">
        <f>(C571-VLOOKUP(G571,Riders!$A$2:$C$2000,2,FALSE))/365</f>
        <v>25.175342465753424</v>
      </c>
      <c r="J571" s="58">
        <v>12</v>
      </c>
      <c r="K571" s="58">
        <v>2</v>
      </c>
      <c r="L571" s="58">
        <v>11.148999999999999</v>
      </c>
      <c r="M571" s="58">
        <f t="shared" si="26"/>
        <v>64.579782940174013</v>
      </c>
      <c r="N571" s="58"/>
      <c r="O571" s="58"/>
      <c r="P571" s="58" t="str">
        <f t="shared" si="27"/>
        <v/>
      </c>
      <c r="Q571" s="58"/>
      <c r="R571" s="58"/>
      <c r="S571" s="58" t="str">
        <f t="shared" si="25"/>
        <v/>
      </c>
    </row>
    <row r="572" spans="1:19" x14ac:dyDescent="0.45">
      <c r="A572" s="58" t="s">
        <v>93</v>
      </c>
      <c r="B572" s="58">
        <v>2022</v>
      </c>
      <c r="C572" s="125">
        <v>44694</v>
      </c>
      <c r="D572" s="58" t="s">
        <v>72</v>
      </c>
      <c r="E572" s="58" t="s">
        <v>201</v>
      </c>
      <c r="F572" s="58">
        <v>6</v>
      </c>
      <c r="G572" s="58" t="s">
        <v>39</v>
      </c>
      <c r="H572" s="58" t="s">
        <v>40</v>
      </c>
      <c r="I572" s="58">
        <f>(C572-VLOOKUP(G572,Riders!$A$2:$C$2000,2,FALSE))/365</f>
        <v>27.756164383561643</v>
      </c>
      <c r="J572" s="58">
        <v>8</v>
      </c>
      <c r="K572" s="58">
        <v>1</v>
      </c>
      <c r="L572" s="58">
        <v>11.516999999999999</v>
      </c>
      <c r="M572" s="58">
        <f t="shared" si="26"/>
        <v>62.516280281323262</v>
      </c>
      <c r="N572" s="58"/>
      <c r="O572" s="58"/>
      <c r="P572" s="58" t="str">
        <f t="shared" si="27"/>
        <v/>
      </c>
      <c r="Q572" s="58"/>
      <c r="R572" s="58"/>
      <c r="S572" s="58" t="str">
        <f t="shared" si="25"/>
        <v/>
      </c>
    </row>
    <row r="573" spans="1:19" x14ac:dyDescent="0.45">
      <c r="A573" s="48" t="s">
        <v>93</v>
      </c>
      <c r="B573" s="48">
        <v>2022</v>
      </c>
      <c r="C573" s="53">
        <v>44694</v>
      </c>
      <c r="D573" s="48" t="s">
        <v>72</v>
      </c>
      <c r="E573" s="48" t="s">
        <v>201</v>
      </c>
      <c r="F573" s="48">
        <v>6</v>
      </c>
      <c r="G573" s="48" t="s">
        <v>94</v>
      </c>
      <c r="H573" s="48" t="s">
        <v>38</v>
      </c>
      <c r="I573" s="48">
        <f>(C573-VLOOKUP(G573,Riders!$A$2:$C$2000,2,FALSE))/365</f>
        <v>24.539726027397261</v>
      </c>
      <c r="J573" s="48">
        <v>9</v>
      </c>
      <c r="K573" s="48">
        <v>2</v>
      </c>
      <c r="L573" s="48">
        <v>11.708</v>
      </c>
      <c r="M573" s="48">
        <f t="shared" si="26"/>
        <v>61.496412709258628</v>
      </c>
      <c r="N573" s="48"/>
      <c r="O573" s="48"/>
      <c r="P573" s="48" t="str">
        <f t="shared" si="27"/>
        <v/>
      </c>
      <c r="Q573" s="48"/>
      <c r="R573" s="48"/>
      <c r="S573" s="48" t="str">
        <f t="shared" si="25"/>
        <v/>
      </c>
    </row>
    <row r="574" spans="1:19" x14ac:dyDescent="0.45">
      <c r="A574" s="48" t="s">
        <v>93</v>
      </c>
      <c r="B574" s="48">
        <v>2022</v>
      </c>
      <c r="C574" s="53">
        <v>44694</v>
      </c>
      <c r="D574" s="48" t="s">
        <v>72</v>
      </c>
      <c r="E574" s="48" t="s">
        <v>201</v>
      </c>
      <c r="F574" s="48">
        <v>7</v>
      </c>
      <c r="G574" s="48" t="s">
        <v>73</v>
      </c>
      <c r="H574" s="48" t="s">
        <v>74</v>
      </c>
      <c r="I574" s="48">
        <f>(C574-VLOOKUP(G574,Riders!$A$2:$C$2000,2,FALSE))/365</f>
        <v>34.780821917808218</v>
      </c>
      <c r="J574" s="48">
        <v>6</v>
      </c>
      <c r="K574" s="48">
        <v>1</v>
      </c>
      <c r="L574" s="48">
        <v>11.103</v>
      </c>
      <c r="M574" s="48">
        <f t="shared" si="26"/>
        <v>64.847338557146713</v>
      </c>
      <c r="N574" s="48"/>
      <c r="O574" s="48"/>
      <c r="P574" s="48" t="str">
        <f t="shared" si="27"/>
        <v/>
      </c>
      <c r="Q574" s="48"/>
      <c r="R574" s="48"/>
      <c r="S574" s="48" t="str">
        <f t="shared" si="25"/>
        <v/>
      </c>
    </row>
    <row r="575" spans="1:19" x14ac:dyDescent="0.45">
      <c r="A575" s="58" t="s">
        <v>93</v>
      </c>
      <c r="B575" s="58">
        <v>2022</v>
      </c>
      <c r="C575" s="125">
        <v>44694</v>
      </c>
      <c r="D575" s="58" t="s">
        <v>72</v>
      </c>
      <c r="E575" s="58" t="s">
        <v>201</v>
      </c>
      <c r="F575" s="58">
        <v>7</v>
      </c>
      <c r="G575" s="58" t="s">
        <v>95</v>
      </c>
      <c r="H575" s="58" t="s">
        <v>19</v>
      </c>
      <c r="I575" s="58">
        <f>(C575-VLOOKUP(G575,Riders!$A$2:$C$2000,2,FALSE))/365</f>
        <v>22.687671232876713</v>
      </c>
      <c r="J575" s="58">
        <v>11</v>
      </c>
      <c r="K575" s="58">
        <v>2</v>
      </c>
      <c r="L575" s="58">
        <v>11.193</v>
      </c>
      <c r="M575" s="58">
        <f t="shared" si="26"/>
        <v>64.325917984454577</v>
      </c>
      <c r="N575" s="58"/>
      <c r="O575" s="58"/>
      <c r="P575" s="58" t="str">
        <f t="shared" si="27"/>
        <v/>
      </c>
      <c r="Q575" s="58"/>
      <c r="R575" s="58"/>
      <c r="S575" s="58" t="str">
        <f t="shared" si="25"/>
        <v/>
      </c>
    </row>
    <row r="576" spans="1:19" x14ac:dyDescent="0.45">
      <c r="A576" s="48" t="s">
        <v>93</v>
      </c>
      <c r="B576" s="48">
        <v>2022</v>
      </c>
      <c r="C576" s="53">
        <v>44694</v>
      </c>
      <c r="D576" s="48" t="s">
        <v>72</v>
      </c>
      <c r="E576" s="48" t="s">
        <v>201</v>
      </c>
      <c r="F576" s="48">
        <v>8</v>
      </c>
      <c r="G576" s="48" t="s">
        <v>75</v>
      </c>
      <c r="H576" s="48" t="s">
        <v>38</v>
      </c>
      <c r="I576" s="48">
        <f>(C576-VLOOKUP(G576,Riders!$A$2:$C$2000,2,FALSE))/365</f>
        <v>23.17808219178082</v>
      </c>
      <c r="J576" s="48">
        <v>7</v>
      </c>
      <c r="K576" s="48">
        <v>1</v>
      </c>
      <c r="L576" s="48">
        <v>11.269</v>
      </c>
      <c r="M576" s="48">
        <f t="shared" si="26"/>
        <v>63.892093353447507</v>
      </c>
      <c r="N576" s="48"/>
      <c r="O576" s="48"/>
      <c r="P576" s="48" t="str">
        <f t="shared" si="27"/>
        <v/>
      </c>
      <c r="Q576" s="48"/>
      <c r="R576" s="48"/>
      <c r="S576" s="48" t="str">
        <f t="shared" si="25"/>
        <v/>
      </c>
    </row>
    <row r="577" spans="1:19" x14ac:dyDescent="0.45">
      <c r="A577" s="48" t="s">
        <v>93</v>
      </c>
      <c r="B577" s="48">
        <v>2022</v>
      </c>
      <c r="C577" s="53">
        <v>44694</v>
      </c>
      <c r="D577" s="48" t="s">
        <v>72</v>
      </c>
      <c r="E577" s="48" t="s">
        <v>201</v>
      </c>
      <c r="F577" s="48">
        <v>8</v>
      </c>
      <c r="G577" s="48" t="s">
        <v>18</v>
      </c>
      <c r="H577" s="48" t="s">
        <v>19</v>
      </c>
      <c r="I577" s="48">
        <f>(C577-VLOOKUP(G577,Riders!$A$2:$C$2000,2,FALSE))/365</f>
        <v>23.972602739726028</v>
      </c>
      <c r="J577" s="48">
        <v>10</v>
      </c>
      <c r="K577" s="48">
        <v>2</v>
      </c>
      <c r="L577" s="48">
        <v>11.323</v>
      </c>
      <c r="M577" s="48">
        <f t="shared" si="26"/>
        <v>63.587388501280579</v>
      </c>
      <c r="N577" s="48"/>
      <c r="O577" s="48"/>
      <c r="P577" s="48" t="str">
        <f t="shared" si="27"/>
        <v/>
      </c>
      <c r="Q577" s="48"/>
      <c r="R577" s="48"/>
      <c r="S577" s="48" t="str">
        <f t="shared" si="25"/>
        <v/>
      </c>
    </row>
    <row r="578" spans="1:19" x14ac:dyDescent="0.45">
      <c r="A578" s="30" t="s">
        <v>93</v>
      </c>
      <c r="B578" s="30">
        <v>2022</v>
      </c>
      <c r="C578" s="124">
        <v>44694</v>
      </c>
      <c r="D578" s="30" t="s">
        <v>72</v>
      </c>
      <c r="E578" s="30" t="s">
        <v>202</v>
      </c>
      <c r="F578" s="30">
        <v>1</v>
      </c>
      <c r="G578" s="30" t="s">
        <v>33</v>
      </c>
      <c r="H578" s="30" t="s">
        <v>27</v>
      </c>
      <c r="I578" s="30">
        <f>(C578-VLOOKUP(G578,Riders!$A$2:$C$2000,2,FALSE))/365</f>
        <v>28.479452054794521</v>
      </c>
      <c r="J578" s="30">
        <v>2</v>
      </c>
      <c r="K578" s="30">
        <v>2</v>
      </c>
      <c r="L578" s="30">
        <v>11.433</v>
      </c>
      <c r="M578" s="30">
        <f t="shared" si="26"/>
        <v>62.97559695617948</v>
      </c>
      <c r="N578" s="30">
        <v>1</v>
      </c>
      <c r="O578" s="30">
        <v>10.971</v>
      </c>
      <c r="P578" s="30">
        <f t="shared" si="27"/>
        <v>65.627563576702215</v>
      </c>
      <c r="Q578" s="30">
        <v>1</v>
      </c>
      <c r="R578" s="30">
        <v>11.052</v>
      </c>
      <c r="S578" s="30">
        <f t="shared" si="25"/>
        <v>65.146579804560261</v>
      </c>
    </row>
    <row r="579" spans="1:19" x14ac:dyDescent="0.45">
      <c r="A579" s="47" t="s">
        <v>93</v>
      </c>
      <c r="B579" s="47">
        <v>2022</v>
      </c>
      <c r="C579" s="49">
        <v>44694</v>
      </c>
      <c r="D579" s="47" t="s">
        <v>72</v>
      </c>
      <c r="E579" s="47" t="s">
        <v>202</v>
      </c>
      <c r="F579" s="47">
        <v>1</v>
      </c>
      <c r="G579" s="47" t="s">
        <v>75</v>
      </c>
      <c r="H579" s="47" t="s">
        <v>38</v>
      </c>
      <c r="I579" s="47">
        <f>(C579-VLOOKUP(G579,Riders!$A$2:$C$2000,2,FALSE))/365</f>
        <v>23.17808219178082</v>
      </c>
      <c r="J579" s="47">
        <v>7</v>
      </c>
      <c r="K579" s="47">
        <v>1</v>
      </c>
      <c r="L579" s="47">
        <v>11.42</v>
      </c>
      <c r="M579" s="47">
        <f t="shared" si="26"/>
        <v>63.047285464098074</v>
      </c>
      <c r="N579" s="47">
        <v>2</v>
      </c>
      <c r="O579" s="47">
        <v>11.696999999999999</v>
      </c>
      <c r="P579" s="47">
        <f t="shared" si="27"/>
        <v>61.5542446781226</v>
      </c>
      <c r="Q579" s="47">
        <v>2</v>
      </c>
      <c r="R579" s="47">
        <v>11.41</v>
      </c>
      <c r="S579" s="47">
        <f t="shared" si="25"/>
        <v>63.102541630148991</v>
      </c>
    </row>
    <row r="580" spans="1:19" x14ac:dyDescent="0.45">
      <c r="A580" s="47" t="s">
        <v>93</v>
      </c>
      <c r="B580" s="47">
        <v>2022</v>
      </c>
      <c r="C580" s="49">
        <v>44694</v>
      </c>
      <c r="D580" s="47" t="s">
        <v>72</v>
      </c>
      <c r="E580" s="47" t="s">
        <v>202</v>
      </c>
      <c r="F580" s="47">
        <v>2</v>
      </c>
      <c r="G580" s="47" t="s">
        <v>23</v>
      </c>
      <c r="H580" s="47" t="s">
        <v>15</v>
      </c>
      <c r="I580" s="47">
        <f>(C580-VLOOKUP(G580,Riders!$A$2:$C$2000,2,FALSE))/365</f>
        <v>24.668493150684931</v>
      </c>
      <c r="J580" s="47">
        <v>1</v>
      </c>
      <c r="K580" s="47">
        <v>1</v>
      </c>
      <c r="L580" s="47">
        <v>11.151</v>
      </c>
      <c r="M580" s="47">
        <f t="shared" si="26"/>
        <v>64.568200161420506</v>
      </c>
      <c r="N580" s="47">
        <v>1</v>
      </c>
      <c r="O580" s="47">
        <v>11.196</v>
      </c>
      <c r="P580" s="47">
        <f t="shared" si="27"/>
        <v>64.308681672025727</v>
      </c>
      <c r="Q580" s="47"/>
      <c r="R580" s="47"/>
      <c r="S580" s="47" t="str">
        <f t="shared" si="25"/>
        <v/>
      </c>
    </row>
    <row r="581" spans="1:19" x14ac:dyDescent="0.45">
      <c r="A581" s="30" t="s">
        <v>93</v>
      </c>
      <c r="B581" s="30">
        <v>2022</v>
      </c>
      <c r="C581" s="124">
        <v>44694</v>
      </c>
      <c r="D581" s="30" t="s">
        <v>72</v>
      </c>
      <c r="E581" s="30" t="s">
        <v>202</v>
      </c>
      <c r="F581" s="30">
        <v>2</v>
      </c>
      <c r="G581" s="30" t="s">
        <v>73</v>
      </c>
      <c r="H581" s="30" t="s">
        <v>74</v>
      </c>
      <c r="I581" s="30">
        <f>(C581-VLOOKUP(G581,Riders!$A$2:$C$2000,2,FALSE))/365</f>
        <v>34.780821917808218</v>
      </c>
      <c r="J581" s="30">
        <v>6</v>
      </c>
      <c r="K581" s="30">
        <v>2</v>
      </c>
      <c r="L581" s="30">
        <v>11.157999999999999</v>
      </c>
      <c r="M581" s="30">
        <f t="shared" si="26"/>
        <v>64.527693134970434</v>
      </c>
      <c r="N581" s="30">
        <v>2</v>
      </c>
      <c r="O581" s="30">
        <v>11.263999999999999</v>
      </c>
      <c r="P581" s="30">
        <f t="shared" si="27"/>
        <v>63.920454545454547</v>
      </c>
      <c r="Q581" s="30"/>
      <c r="R581" s="30"/>
      <c r="S581" s="30" t="str">
        <f t="shared" si="25"/>
        <v/>
      </c>
    </row>
    <row r="582" spans="1:19" x14ac:dyDescent="0.45">
      <c r="A582" s="47" t="s">
        <v>93</v>
      </c>
      <c r="B582" s="47">
        <v>2022</v>
      </c>
      <c r="C582" s="49">
        <v>44694</v>
      </c>
      <c r="D582" s="47" t="s">
        <v>72</v>
      </c>
      <c r="E582" s="47" t="s">
        <v>202</v>
      </c>
      <c r="F582" s="47">
        <v>3</v>
      </c>
      <c r="G582" s="47" t="s">
        <v>26</v>
      </c>
      <c r="H582" s="47" t="s">
        <v>27</v>
      </c>
      <c r="I582" s="47">
        <f>(C582-VLOOKUP(G582,Riders!$A$2:$C$2000,2,FALSE))/365</f>
        <v>23.975342465753425</v>
      </c>
      <c r="J582" s="47">
        <v>4</v>
      </c>
      <c r="K582" s="47">
        <v>2</v>
      </c>
      <c r="L582" s="47">
        <v>11.222000000000001</v>
      </c>
      <c r="M582" s="47">
        <f t="shared" si="26"/>
        <v>64.159686330422375</v>
      </c>
      <c r="N582" s="47">
        <v>1</v>
      </c>
      <c r="O582" s="47">
        <v>11.417</v>
      </c>
      <c r="P582" s="47">
        <f t="shared" si="27"/>
        <v>63.063852150302182</v>
      </c>
      <c r="Q582" s="47">
        <v>1</v>
      </c>
      <c r="R582" s="47">
        <v>11.31</v>
      </c>
      <c r="S582" s="47">
        <f t="shared" si="25"/>
        <v>63.660477453580896</v>
      </c>
    </row>
    <row r="583" spans="1:19" x14ac:dyDescent="0.45">
      <c r="A583" s="47" t="s">
        <v>93</v>
      </c>
      <c r="B583" s="47">
        <v>2022</v>
      </c>
      <c r="C583" s="49">
        <v>44694</v>
      </c>
      <c r="D583" s="47" t="s">
        <v>72</v>
      </c>
      <c r="E583" s="47" t="s">
        <v>202</v>
      </c>
      <c r="F583" s="47">
        <v>3</v>
      </c>
      <c r="G583" s="47" t="s">
        <v>39</v>
      </c>
      <c r="H583" s="47" t="s">
        <v>40</v>
      </c>
      <c r="I583" s="47">
        <f>(C583-VLOOKUP(G583,Riders!$A$2:$C$2000,2,FALSE))/365</f>
        <v>27.756164383561643</v>
      </c>
      <c r="J583" s="47">
        <v>8</v>
      </c>
      <c r="K583" s="47">
        <v>1</v>
      </c>
      <c r="L583" s="47">
        <v>11.204000000000001</v>
      </c>
      <c r="M583" s="47">
        <f t="shared" si="26"/>
        <v>64.262763298821852</v>
      </c>
      <c r="N583" s="47">
        <v>2</v>
      </c>
      <c r="O583" s="47">
        <v>12.882</v>
      </c>
      <c r="P583" s="47">
        <f t="shared" si="27"/>
        <v>55.891942244993018</v>
      </c>
      <c r="Q583" s="47">
        <v>2</v>
      </c>
      <c r="R583" s="47">
        <v>12.175000000000001</v>
      </c>
      <c r="S583" s="47">
        <f t="shared" si="25"/>
        <v>59.137577002053384</v>
      </c>
    </row>
    <row r="584" spans="1:19" x14ac:dyDescent="0.45">
      <c r="A584" s="30" t="s">
        <v>93</v>
      </c>
      <c r="B584" s="30">
        <v>2022</v>
      </c>
      <c r="C584" s="124">
        <v>44694</v>
      </c>
      <c r="D584" s="30" t="s">
        <v>72</v>
      </c>
      <c r="E584" s="30" t="s">
        <v>202</v>
      </c>
      <c r="F584" s="30">
        <v>4</v>
      </c>
      <c r="G584" s="30" t="s">
        <v>20</v>
      </c>
      <c r="H584" s="30" t="s">
        <v>21</v>
      </c>
      <c r="I584" s="30">
        <f>(C584-VLOOKUP(G584,Riders!$A$2:$C$2000,2,FALSE))/365</f>
        <v>26.769863013698629</v>
      </c>
      <c r="J584" s="30">
        <v>3</v>
      </c>
      <c r="K584" s="30">
        <v>1</v>
      </c>
      <c r="L584" s="30">
        <v>11.162000000000001</v>
      </c>
      <c r="M584" s="30">
        <f t="shared" si="26"/>
        <v>64.504569073642713</v>
      </c>
      <c r="N584" s="30">
        <v>1</v>
      </c>
      <c r="O584" s="30">
        <v>11.105</v>
      </c>
      <c r="P584" s="30">
        <f t="shared" si="27"/>
        <v>64.835659612787026</v>
      </c>
      <c r="Q584" s="30"/>
      <c r="R584" s="30"/>
      <c r="S584" s="30" t="str">
        <f t="shared" ref="S584:S647" si="28">IF(OR(R584="",R584="REL"),"",3.6*200/R584)</f>
        <v/>
      </c>
    </row>
    <row r="585" spans="1:19" x14ac:dyDescent="0.45">
      <c r="A585" s="47" t="s">
        <v>93</v>
      </c>
      <c r="B585" s="47">
        <v>2022</v>
      </c>
      <c r="C585" s="49">
        <v>44694</v>
      </c>
      <c r="D585" s="47" t="s">
        <v>72</v>
      </c>
      <c r="E585" s="47" t="s">
        <v>202</v>
      </c>
      <c r="F585" s="47">
        <v>4</v>
      </c>
      <c r="G585" s="47" t="s">
        <v>14</v>
      </c>
      <c r="H585" s="47" t="s">
        <v>15</v>
      </c>
      <c r="I585" s="47">
        <f>(C585-VLOOKUP(G585,Riders!$A$2:$C$2000,2,FALSE))/365</f>
        <v>22.361643835616437</v>
      </c>
      <c r="J585" s="47">
        <v>5</v>
      </c>
      <c r="K585" s="47">
        <v>2</v>
      </c>
      <c r="L585" s="47">
        <v>11.183000000000002</v>
      </c>
      <c r="M585" s="47">
        <f t="shared" si="26"/>
        <v>64.383439148707851</v>
      </c>
      <c r="N585" s="47">
        <v>2</v>
      </c>
      <c r="O585" s="47">
        <v>11.172000000000001</v>
      </c>
      <c r="P585" s="47">
        <f t="shared" si="27"/>
        <v>64.446831364124591</v>
      </c>
      <c r="Q585" s="47"/>
      <c r="R585" s="47"/>
      <c r="S585" s="47" t="str">
        <f t="shared" si="28"/>
        <v/>
      </c>
    </row>
    <row r="586" spans="1:19" x14ac:dyDescent="0.45">
      <c r="A586" s="47" t="s">
        <v>93</v>
      </c>
      <c r="B586" s="47">
        <v>2022</v>
      </c>
      <c r="C586" s="49">
        <v>44694</v>
      </c>
      <c r="D586" s="47" t="s">
        <v>72</v>
      </c>
      <c r="E586" s="47" t="s">
        <v>203</v>
      </c>
      <c r="F586" s="47">
        <v>1</v>
      </c>
      <c r="G586" s="47" t="s">
        <v>33</v>
      </c>
      <c r="H586" s="47" t="s">
        <v>27</v>
      </c>
      <c r="I586" s="47">
        <f>(C586-VLOOKUP(G586,Riders!$A$2:$C$2000,2,FALSE))/365</f>
        <v>28.479452054794521</v>
      </c>
      <c r="J586" s="47">
        <v>2</v>
      </c>
      <c r="K586" s="47">
        <v>1</v>
      </c>
      <c r="L586" s="47">
        <v>10.909000000000001</v>
      </c>
      <c r="M586" s="47">
        <f t="shared" si="26"/>
        <v>66.000550004583374</v>
      </c>
      <c r="N586" s="47">
        <v>1</v>
      </c>
      <c r="O586" s="47">
        <v>10.984</v>
      </c>
      <c r="P586" s="47">
        <f t="shared" si="27"/>
        <v>65.549890750182087</v>
      </c>
      <c r="Q586" s="47"/>
      <c r="R586" s="47"/>
      <c r="S586" s="47" t="str">
        <f t="shared" si="28"/>
        <v/>
      </c>
    </row>
    <row r="587" spans="1:19" x14ac:dyDescent="0.45">
      <c r="A587" s="30" t="s">
        <v>93</v>
      </c>
      <c r="B587" s="30">
        <v>2022</v>
      </c>
      <c r="C587" s="124">
        <v>44694</v>
      </c>
      <c r="D587" s="30" t="s">
        <v>72</v>
      </c>
      <c r="E587" s="30" t="s">
        <v>203</v>
      </c>
      <c r="F587" s="30">
        <v>1</v>
      </c>
      <c r="G587" s="30" t="s">
        <v>20</v>
      </c>
      <c r="H587" s="30" t="s">
        <v>21</v>
      </c>
      <c r="I587" s="30">
        <f>(C587-VLOOKUP(G587,Riders!$A$2:$C$2000,2,FALSE))/365</f>
        <v>26.769863013698629</v>
      </c>
      <c r="J587" s="30">
        <v>3</v>
      </c>
      <c r="K587" s="30">
        <v>2</v>
      </c>
      <c r="L587" s="30">
        <v>11.168000000000001</v>
      </c>
      <c r="M587" s="30">
        <f t="shared" si="26"/>
        <v>64.469914040114602</v>
      </c>
      <c r="N587" s="30">
        <v>2</v>
      </c>
      <c r="O587" s="30">
        <v>11.071999999999999</v>
      </c>
      <c r="P587" s="30">
        <f t="shared" si="27"/>
        <v>65.028901734104053</v>
      </c>
      <c r="Q587" s="30"/>
      <c r="R587" s="30"/>
      <c r="S587" s="30" t="str">
        <f t="shared" si="28"/>
        <v/>
      </c>
    </row>
    <row r="588" spans="1:19" x14ac:dyDescent="0.45">
      <c r="A588" s="47" t="s">
        <v>93</v>
      </c>
      <c r="B588" s="47">
        <v>2022</v>
      </c>
      <c r="C588" s="49">
        <v>44694</v>
      </c>
      <c r="D588" s="47" t="s">
        <v>72</v>
      </c>
      <c r="E588" s="47" t="s">
        <v>203</v>
      </c>
      <c r="F588" s="47">
        <v>2</v>
      </c>
      <c r="G588" s="47" t="s">
        <v>23</v>
      </c>
      <c r="H588" s="47" t="s">
        <v>15</v>
      </c>
      <c r="I588" s="47">
        <f>(C588-VLOOKUP(G588,Riders!$A$2:$C$2000,2,FALSE))/365</f>
        <v>24.668493150684931</v>
      </c>
      <c r="J588" s="47">
        <v>1</v>
      </c>
      <c r="K588" s="47">
        <v>1</v>
      </c>
      <c r="L588" s="47">
        <v>11.186999999999999</v>
      </c>
      <c r="M588" s="47">
        <f t="shared" si="26"/>
        <v>64.360418342719228</v>
      </c>
      <c r="N588" s="47">
        <v>1</v>
      </c>
      <c r="O588" s="47">
        <v>10.974</v>
      </c>
      <c r="P588" s="47">
        <f t="shared" si="27"/>
        <v>65.609622744669224</v>
      </c>
      <c r="Q588" s="47"/>
      <c r="R588" s="47"/>
      <c r="S588" s="47" t="str">
        <f t="shared" si="28"/>
        <v/>
      </c>
    </row>
    <row r="589" spans="1:19" x14ac:dyDescent="0.45">
      <c r="A589" s="47" t="s">
        <v>93</v>
      </c>
      <c r="B589" s="47">
        <v>2022</v>
      </c>
      <c r="C589" s="49">
        <v>44694</v>
      </c>
      <c r="D589" s="47" t="s">
        <v>72</v>
      </c>
      <c r="E589" s="47" t="s">
        <v>203</v>
      </c>
      <c r="F589" s="47">
        <v>2</v>
      </c>
      <c r="G589" s="47" t="s">
        <v>26</v>
      </c>
      <c r="H589" s="47" t="s">
        <v>27</v>
      </c>
      <c r="I589" s="47">
        <f>(C589-VLOOKUP(G589,Riders!$A$2:$C$2000,2,FALSE))/365</f>
        <v>23.975342465753425</v>
      </c>
      <c r="J589" s="47">
        <v>4</v>
      </c>
      <c r="K589" s="47">
        <v>2</v>
      </c>
      <c r="L589" s="47">
        <v>11.261999999999999</v>
      </c>
      <c r="M589" s="47">
        <f t="shared" si="26"/>
        <v>63.931806073521585</v>
      </c>
      <c r="N589" s="47">
        <v>2</v>
      </c>
      <c r="O589" s="47">
        <v>11.077</v>
      </c>
      <c r="P589" s="47">
        <f t="shared" si="27"/>
        <v>64.999548614245739</v>
      </c>
      <c r="Q589" s="47"/>
      <c r="R589" s="47"/>
      <c r="S589" s="47" t="str">
        <f t="shared" si="28"/>
        <v/>
      </c>
    </row>
    <row r="590" spans="1:19" x14ac:dyDescent="0.45">
      <c r="A590" s="47" t="s">
        <v>93</v>
      </c>
      <c r="B590" s="47">
        <v>2022</v>
      </c>
      <c r="C590" s="49">
        <v>44694</v>
      </c>
      <c r="D590" s="47" t="s">
        <v>72</v>
      </c>
      <c r="E590" s="47" t="s">
        <v>204</v>
      </c>
      <c r="F590" s="47" t="s">
        <v>205</v>
      </c>
      <c r="G590" s="47" t="s">
        <v>23</v>
      </c>
      <c r="H590" s="47" t="s">
        <v>15</v>
      </c>
      <c r="I590" s="47">
        <f>(C590-VLOOKUP(G590,Riders!$A$2:$C$2000,2,FALSE))/365</f>
        <v>24.668493150684931</v>
      </c>
      <c r="J590" s="47">
        <v>1</v>
      </c>
      <c r="K590" s="47">
        <v>1</v>
      </c>
      <c r="L590" s="47">
        <v>11.021000000000001</v>
      </c>
      <c r="M590" s="47">
        <f t="shared" si="26"/>
        <v>65.329824879774975</v>
      </c>
      <c r="N590" s="47">
        <v>1</v>
      </c>
      <c r="O590" s="47">
        <v>11.132</v>
      </c>
      <c r="P590" s="47">
        <f t="shared" si="27"/>
        <v>64.678404599353215</v>
      </c>
      <c r="Q590" s="47"/>
      <c r="R590" s="47"/>
      <c r="S590" s="47" t="str">
        <f t="shared" si="28"/>
        <v/>
      </c>
    </row>
    <row r="591" spans="1:19" x14ac:dyDescent="0.45">
      <c r="A591" s="47" t="s">
        <v>93</v>
      </c>
      <c r="B591" s="47">
        <v>2022</v>
      </c>
      <c r="C591" s="49">
        <v>44694</v>
      </c>
      <c r="D591" s="47" t="s">
        <v>72</v>
      </c>
      <c r="E591" s="47" t="s">
        <v>204</v>
      </c>
      <c r="F591" s="47" t="s">
        <v>205</v>
      </c>
      <c r="G591" s="47" t="s">
        <v>33</v>
      </c>
      <c r="H591" s="47" t="s">
        <v>27</v>
      </c>
      <c r="I591" s="47">
        <f>(C591-VLOOKUP(G591,Riders!$A$2:$C$2000,2,FALSE))/365</f>
        <v>28.479452054794521</v>
      </c>
      <c r="J591" s="47">
        <v>2</v>
      </c>
      <c r="K591" s="47">
        <v>2</v>
      </c>
      <c r="L591" s="47">
        <v>11.040000000000001</v>
      </c>
      <c r="M591" s="47">
        <f t="shared" si="26"/>
        <v>65.217391304347814</v>
      </c>
      <c r="N591" s="47">
        <v>2</v>
      </c>
      <c r="O591" s="47">
        <v>11.139999999999999</v>
      </c>
      <c r="P591" s="47">
        <f t="shared" si="27"/>
        <v>64.631956912028727</v>
      </c>
      <c r="Q591" s="47"/>
      <c r="R591" s="47"/>
      <c r="S591" s="47" t="str">
        <f t="shared" si="28"/>
        <v/>
      </c>
    </row>
    <row r="592" spans="1:19" x14ac:dyDescent="0.45">
      <c r="A592" s="47" t="s">
        <v>93</v>
      </c>
      <c r="B592" s="47">
        <v>2022</v>
      </c>
      <c r="C592" s="49">
        <v>44694</v>
      </c>
      <c r="D592" s="47" t="s">
        <v>72</v>
      </c>
      <c r="E592" s="47" t="s">
        <v>204</v>
      </c>
      <c r="F592" s="47" t="s">
        <v>206</v>
      </c>
      <c r="G592" s="47" t="s">
        <v>20</v>
      </c>
      <c r="H592" s="47" t="s">
        <v>21</v>
      </c>
      <c r="I592" s="47">
        <f>(C592-VLOOKUP(G592,Riders!$A$2:$C$2000,2,FALSE))/365</f>
        <v>26.769863013698629</v>
      </c>
      <c r="J592" s="47">
        <v>3</v>
      </c>
      <c r="K592" s="47">
        <v>1</v>
      </c>
      <c r="L592" s="47">
        <v>11.084</v>
      </c>
      <c r="M592" s="47">
        <f t="shared" si="26"/>
        <v>64.958498736918088</v>
      </c>
      <c r="N592" s="47">
        <v>1</v>
      </c>
      <c r="O592" s="47">
        <v>11.137</v>
      </c>
      <c r="P592" s="47">
        <f t="shared" si="27"/>
        <v>64.649366974948364</v>
      </c>
      <c r="Q592" s="47"/>
      <c r="R592" s="47"/>
      <c r="S592" s="47" t="str">
        <f t="shared" si="28"/>
        <v/>
      </c>
    </row>
    <row r="593" spans="1:19" x14ac:dyDescent="0.45">
      <c r="A593" s="47" t="s">
        <v>93</v>
      </c>
      <c r="B593" s="47">
        <v>2022</v>
      </c>
      <c r="C593" s="49">
        <v>44694</v>
      </c>
      <c r="D593" s="47" t="s">
        <v>72</v>
      </c>
      <c r="E593" s="47" t="s">
        <v>204</v>
      </c>
      <c r="F593" s="47" t="s">
        <v>206</v>
      </c>
      <c r="G593" s="47" t="s">
        <v>26</v>
      </c>
      <c r="H593" s="47" t="s">
        <v>27</v>
      </c>
      <c r="I593" s="47">
        <f>(C593-VLOOKUP(G593,Riders!$A$2:$C$2000,2,FALSE))/365</f>
        <v>23.975342465753425</v>
      </c>
      <c r="J593" s="47">
        <v>4</v>
      </c>
      <c r="K593" s="47">
        <v>2</v>
      </c>
      <c r="L593" s="47">
        <v>11.137</v>
      </c>
      <c r="M593" s="47">
        <f t="shared" si="26"/>
        <v>64.649366974948364</v>
      </c>
      <c r="N593" s="47">
        <v>2</v>
      </c>
      <c r="O593" s="47">
        <v>11.291</v>
      </c>
      <c r="P593" s="47">
        <f t="shared" si="27"/>
        <v>63.767602515277652</v>
      </c>
      <c r="Q593" s="47"/>
      <c r="R593" s="47"/>
      <c r="S593" s="47" t="str">
        <f t="shared" si="28"/>
        <v/>
      </c>
    </row>
    <row r="594" spans="1:19" x14ac:dyDescent="0.45">
      <c r="A594" s="47" t="s">
        <v>102</v>
      </c>
      <c r="B594" s="47">
        <v>2022</v>
      </c>
      <c r="C594" s="49">
        <v>44673</v>
      </c>
      <c r="D594" s="47" t="s">
        <v>72</v>
      </c>
      <c r="E594" s="47" t="s">
        <v>200</v>
      </c>
      <c r="F594" s="47">
        <v>1</v>
      </c>
      <c r="G594" s="47" t="s">
        <v>20</v>
      </c>
      <c r="H594" s="47" t="s">
        <v>21</v>
      </c>
      <c r="I594" s="47">
        <f>(C594-VLOOKUP(G594,Riders!$A$2:$C$2000,2,FALSE))/365</f>
        <v>26.712328767123289</v>
      </c>
      <c r="J594" s="47">
        <v>3</v>
      </c>
      <c r="K594" s="47">
        <v>1</v>
      </c>
      <c r="L594" s="47">
        <v>11.884</v>
      </c>
      <c r="M594" s="47">
        <f t="shared" si="26"/>
        <v>60.585661393470211</v>
      </c>
      <c r="N594" s="47"/>
      <c r="O594" s="47"/>
      <c r="P594" s="47" t="str">
        <f t="shared" si="27"/>
        <v/>
      </c>
      <c r="Q594" s="47"/>
      <c r="R594" s="47"/>
      <c r="S594" s="47" t="str">
        <f t="shared" si="28"/>
        <v/>
      </c>
    </row>
    <row r="595" spans="1:19" x14ac:dyDescent="0.45">
      <c r="A595" s="47" t="s">
        <v>102</v>
      </c>
      <c r="B595" s="47">
        <v>2022</v>
      </c>
      <c r="C595" s="49">
        <v>44673</v>
      </c>
      <c r="D595" s="47" t="s">
        <v>72</v>
      </c>
      <c r="E595" s="47" t="s">
        <v>200</v>
      </c>
      <c r="F595" s="47">
        <v>1</v>
      </c>
      <c r="G595" s="47" t="s">
        <v>86</v>
      </c>
      <c r="H595" s="47" t="s">
        <v>87</v>
      </c>
      <c r="I595" s="47">
        <f>(C595-VLOOKUP(G595,Riders!$A$2:$C$2000,2,FALSE))/365</f>
        <v>21.638356164383563</v>
      </c>
      <c r="J595" s="47">
        <v>27</v>
      </c>
      <c r="K595" s="47">
        <v>2</v>
      </c>
      <c r="L595" s="47">
        <v>12.661</v>
      </c>
      <c r="M595" s="47">
        <f t="shared" si="26"/>
        <v>56.867546007424373</v>
      </c>
      <c r="N595" s="47"/>
      <c r="O595" s="47"/>
      <c r="P595" s="47" t="str">
        <f t="shared" si="27"/>
        <v/>
      </c>
      <c r="Q595" s="47"/>
      <c r="R595" s="47"/>
      <c r="S595" s="47" t="str">
        <f t="shared" si="28"/>
        <v/>
      </c>
    </row>
    <row r="596" spans="1:19" x14ac:dyDescent="0.45">
      <c r="A596" s="47" t="s">
        <v>102</v>
      </c>
      <c r="B596" s="47">
        <v>2022</v>
      </c>
      <c r="C596" s="49">
        <v>44673</v>
      </c>
      <c r="D596" s="47" t="s">
        <v>72</v>
      </c>
      <c r="E596" s="47" t="s">
        <v>200</v>
      </c>
      <c r="F596" s="47">
        <v>2</v>
      </c>
      <c r="G596" s="47" t="s">
        <v>73</v>
      </c>
      <c r="H596" s="47" t="s">
        <v>74</v>
      </c>
      <c r="I596" s="47">
        <f>(C596-VLOOKUP(G596,Riders!$A$2:$C$2000,2,FALSE))/365</f>
        <v>34.723287671232875</v>
      </c>
      <c r="J596" s="47">
        <v>2</v>
      </c>
      <c r="K596" s="47">
        <v>1</v>
      </c>
      <c r="L596" s="47">
        <v>12.041</v>
      </c>
      <c r="M596" s="47">
        <f t="shared" si="26"/>
        <v>59.795698031724939</v>
      </c>
      <c r="N596" s="47"/>
      <c r="O596" s="47"/>
      <c r="P596" s="47" t="str">
        <f t="shared" si="27"/>
        <v/>
      </c>
      <c r="Q596" s="47"/>
      <c r="R596" s="47"/>
      <c r="S596" s="47" t="str">
        <f t="shared" si="28"/>
        <v/>
      </c>
    </row>
    <row r="597" spans="1:19" x14ac:dyDescent="0.45">
      <c r="A597" s="47" t="s">
        <v>102</v>
      </c>
      <c r="B597" s="47">
        <v>2022</v>
      </c>
      <c r="C597" s="49">
        <v>44673</v>
      </c>
      <c r="D597" s="47" t="s">
        <v>72</v>
      </c>
      <c r="E597" s="47" t="s">
        <v>200</v>
      </c>
      <c r="F597" s="47">
        <v>2</v>
      </c>
      <c r="G597" s="47" t="s">
        <v>83</v>
      </c>
      <c r="H597" s="47" t="s">
        <v>84</v>
      </c>
      <c r="I597" s="47">
        <f>(C597-VLOOKUP(G597,Riders!$A$2:$C$2000,2,FALSE))/365</f>
        <v>29.594520547945205</v>
      </c>
      <c r="J597" s="47">
        <v>26</v>
      </c>
      <c r="K597" s="47">
        <v>2</v>
      </c>
      <c r="L597" s="47">
        <v>12.264000000000001</v>
      </c>
      <c r="M597" s="47">
        <f t="shared" si="26"/>
        <v>58.708414872798429</v>
      </c>
      <c r="N597" s="47"/>
      <c r="O597" s="47"/>
      <c r="P597" s="47" t="str">
        <f t="shared" si="27"/>
        <v/>
      </c>
      <c r="Q597" s="47"/>
      <c r="R597" s="47"/>
      <c r="S597" s="47" t="str">
        <f t="shared" si="28"/>
        <v/>
      </c>
    </row>
    <row r="598" spans="1:19" x14ac:dyDescent="0.45">
      <c r="A598" s="47" t="s">
        <v>102</v>
      </c>
      <c r="B598" s="47">
        <v>2022</v>
      </c>
      <c r="C598" s="49">
        <v>44673</v>
      </c>
      <c r="D598" s="47" t="s">
        <v>72</v>
      </c>
      <c r="E598" s="47" t="s">
        <v>200</v>
      </c>
      <c r="F598" s="47">
        <v>3</v>
      </c>
      <c r="G598" s="47" t="s">
        <v>24</v>
      </c>
      <c r="H598" s="47" t="s">
        <v>25</v>
      </c>
      <c r="I598" s="47">
        <f>(C598-VLOOKUP(G598,Riders!$A$2:$C$2000,2,FALSE))/365</f>
        <v>23.646575342465752</v>
      </c>
      <c r="J598" s="47">
        <v>7</v>
      </c>
      <c r="K598" s="47">
        <v>1</v>
      </c>
      <c r="L598" s="47">
        <v>11.411</v>
      </c>
      <c r="M598" s="47">
        <f t="shared" si="26"/>
        <v>63.097011655420211</v>
      </c>
      <c r="N598" s="47"/>
      <c r="O598" s="47"/>
      <c r="P598" s="47" t="str">
        <f t="shared" si="27"/>
        <v/>
      </c>
      <c r="Q598" s="47"/>
      <c r="R598" s="47"/>
      <c r="S598" s="47" t="str">
        <f t="shared" si="28"/>
        <v/>
      </c>
    </row>
    <row r="599" spans="1:19" x14ac:dyDescent="0.45">
      <c r="A599" s="47" t="s">
        <v>102</v>
      </c>
      <c r="B599" s="47">
        <v>2022</v>
      </c>
      <c r="C599" s="49">
        <v>44673</v>
      </c>
      <c r="D599" s="47" t="s">
        <v>72</v>
      </c>
      <c r="E599" s="47" t="s">
        <v>200</v>
      </c>
      <c r="F599" s="47">
        <v>3</v>
      </c>
      <c r="G599" s="47" t="s">
        <v>107</v>
      </c>
      <c r="H599" s="47" t="s">
        <v>59</v>
      </c>
      <c r="I599" s="47">
        <f>(C599-VLOOKUP(G599,Riders!$A$2:$C$2000,2,FALSE))/365</f>
        <v>18.624657534246577</v>
      </c>
      <c r="J599" s="47">
        <v>25</v>
      </c>
      <c r="K599" s="47">
        <v>2</v>
      </c>
      <c r="L599" s="47">
        <v>11.545999999999999</v>
      </c>
      <c r="M599" s="47">
        <f t="shared" si="26"/>
        <v>62.359258617703105</v>
      </c>
      <c r="N599" s="47"/>
      <c r="O599" s="47"/>
      <c r="P599" s="47" t="str">
        <f t="shared" si="27"/>
        <v/>
      </c>
      <c r="Q599" s="47"/>
      <c r="R599" s="47"/>
      <c r="S599" s="47" t="str">
        <f t="shared" si="28"/>
        <v/>
      </c>
    </row>
    <row r="600" spans="1:19" x14ac:dyDescent="0.45">
      <c r="A600" s="47" t="s">
        <v>102</v>
      </c>
      <c r="B600" s="47">
        <v>2022</v>
      </c>
      <c r="C600" s="49">
        <v>44673</v>
      </c>
      <c r="D600" s="47" t="s">
        <v>72</v>
      </c>
      <c r="E600" s="47" t="s">
        <v>200</v>
      </c>
      <c r="F600" s="47">
        <v>4</v>
      </c>
      <c r="G600" s="47" t="s">
        <v>103</v>
      </c>
      <c r="H600" s="47" t="s">
        <v>36</v>
      </c>
      <c r="I600" s="47">
        <f>(C600-VLOOKUP(G600,Riders!$A$2:$C$2000,2,FALSE))/365</f>
        <v>39.224657534246575</v>
      </c>
      <c r="J600" s="47">
        <v>10</v>
      </c>
      <c r="K600" s="47">
        <v>1</v>
      </c>
      <c r="L600" s="47">
        <v>11.523</v>
      </c>
      <c r="M600" s="47">
        <f t="shared" si="26"/>
        <v>62.483728195782348</v>
      </c>
      <c r="N600" s="47"/>
      <c r="O600" s="47"/>
      <c r="P600" s="47" t="str">
        <f t="shared" si="27"/>
        <v/>
      </c>
      <c r="Q600" s="47"/>
      <c r="R600" s="47"/>
      <c r="S600" s="47" t="str">
        <f t="shared" si="28"/>
        <v/>
      </c>
    </row>
    <row r="601" spans="1:19" x14ac:dyDescent="0.45">
      <c r="A601" s="47" t="s">
        <v>102</v>
      </c>
      <c r="B601" s="47">
        <v>2022</v>
      </c>
      <c r="C601" s="49">
        <v>44673</v>
      </c>
      <c r="D601" s="47" t="s">
        <v>72</v>
      </c>
      <c r="E601" s="47" t="s">
        <v>200</v>
      </c>
      <c r="F601" s="47">
        <v>4</v>
      </c>
      <c r="G601" s="47" t="s">
        <v>60</v>
      </c>
      <c r="H601" s="47" t="s">
        <v>61</v>
      </c>
      <c r="I601" s="47">
        <f>(C601-VLOOKUP(G601,Riders!$A$2:$C$2000,2,FALSE))/365</f>
        <v>33.767123287671232</v>
      </c>
      <c r="J601" s="47">
        <v>24</v>
      </c>
      <c r="K601" s="47">
        <v>2</v>
      </c>
      <c r="L601" s="47">
        <v>11.888999999999999</v>
      </c>
      <c r="M601" s="47">
        <f t="shared" si="26"/>
        <v>60.560181680545043</v>
      </c>
      <c r="N601" s="47"/>
      <c r="O601" s="47"/>
      <c r="P601" s="47" t="str">
        <f t="shared" si="27"/>
        <v/>
      </c>
      <c r="Q601" s="47"/>
      <c r="R601" s="47"/>
      <c r="S601" s="47" t="str">
        <f t="shared" si="28"/>
        <v/>
      </c>
    </row>
    <row r="602" spans="1:19" x14ac:dyDescent="0.45">
      <c r="A602" s="47" t="s">
        <v>102</v>
      </c>
      <c r="B602" s="47">
        <v>2022</v>
      </c>
      <c r="C602" s="49">
        <v>44673</v>
      </c>
      <c r="D602" s="47" t="s">
        <v>72</v>
      </c>
      <c r="E602" s="47" t="s">
        <v>200</v>
      </c>
      <c r="F602" s="47">
        <v>5</v>
      </c>
      <c r="G602" s="47" t="s">
        <v>35</v>
      </c>
      <c r="H602" s="47" t="s">
        <v>36</v>
      </c>
      <c r="I602" s="47">
        <f>(C602-VLOOKUP(G602,Riders!$A$2:$C$2000,2,FALSE))/365</f>
        <v>24.041095890410958</v>
      </c>
      <c r="J602" s="47">
        <v>11</v>
      </c>
      <c r="K602" s="47">
        <v>1</v>
      </c>
      <c r="L602" s="47">
        <v>11.518000000000001</v>
      </c>
      <c r="M602" s="47">
        <f t="shared" si="26"/>
        <v>62.510852578572667</v>
      </c>
      <c r="N602" s="47"/>
      <c r="O602" s="47"/>
      <c r="P602" s="47" t="str">
        <f t="shared" si="27"/>
        <v/>
      </c>
      <c r="Q602" s="47"/>
      <c r="R602" s="47"/>
      <c r="S602" s="47" t="str">
        <f t="shared" si="28"/>
        <v/>
      </c>
    </row>
    <row r="603" spans="1:19" x14ac:dyDescent="0.45">
      <c r="A603" s="47" t="s">
        <v>102</v>
      </c>
      <c r="B603" s="47">
        <v>2022</v>
      </c>
      <c r="C603" s="49">
        <v>44673</v>
      </c>
      <c r="D603" s="47" t="s">
        <v>72</v>
      </c>
      <c r="E603" s="47" t="s">
        <v>200</v>
      </c>
      <c r="F603" s="47">
        <v>5</v>
      </c>
      <c r="G603" s="47" t="s">
        <v>46</v>
      </c>
      <c r="H603" s="47" t="s">
        <v>47</v>
      </c>
      <c r="I603" s="47">
        <f>(C603-VLOOKUP(G603,Riders!$A$2:$C$2000,2,FALSE))/365</f>
        <v>21.849315068493151</v>
      </c>
      <c r="J603" s="47">
        <v>23</v>
      </c>
      <c r="K603" s="47">
        <v>2</v>
      </c>
      <c r="L603" s="47">
        <v>11.586</v>
      </c>
      <c r="M603" s="47">
        <f t="shared" si="26"/>
        <v>62.14396685655101</v>
      </c>
      <c r="N603" s="47"/>
      <c r="O603" s="47"/>
      <c r="P603" s="47" t="str">
        <f t="shared" si="27"/>
        <v/>
      </c>
      <c r="Q603" s="47"/>
      <c r="R603" s="47"/>
      <c r="S603" s="47" t="str">
        <f t="shared" si="28"/>
        <v/>
      </c>
    </row>
    <row r="604" spans="1:19" x14ac:dyDescent="0.45">
      <c r="A604" s="30" t="s">
        <v>102</v>
      </c>
      <c r="B604" s="30">
        <v>2022</v>
      </c>
      <c r="C604" s="124">
        <v>44673</v>
      </c>
      <c r="D604" s="30" t="s">
        <v>72</v>
      </c>
      <c r="E604" s="30" t="s">
        <v>200</v>
      </c>
      <c r="F604" s="30">
        <v>6</v>
      </c>
      <c r="G604" s="30" t="s">
        <v>104</v>
      </c>
      <c r="H604" s="30" t="s">
        <v>105</v>
      </c>
      <c r="I604" s="30">
        <f>(C604-VLOOKUP(G604,Riders!$A$2:$C$2000,2,FALSE))/365</f>
        <v>19.063013698630137</v>
      </c>
      <c r="J604" s="30">
        <v>12</v>
      </c>
      <c r="K604" s="30">
        <v>1</v>
      </c>
      <c r="L604" s="30">
        <v>11.733000000000001</v>
      </c>
      <c r="M604" s="30">
        <f t="shared" si="26"/>
        <v>61.36537969828688</v>
      </c>
      <c r="N604" s="30"/>
      <c r="O604" s="30"/>
      <c r="P604" s="30" t="str">
        <f t="shared" si="27"/>
        <v/>
      </c>
      <c r="Q604" s="30"/>
      <c r="R604" s="30"/>
      <c r="S604" s="30" t="str">
        <f t="shared" si="28"/>
        <v/>
      </c>
    </row>
    <row r="605" spans="1:19" x14ac:dyDescent="0.45">
      <c r="A605" s="30" t="s">
        <v>102</v>
      </c>
      <c r="B605" s="30">
        <v>2022</v>
      </c>
      <c r="C605" s="124">
        <v>44673</v>
      </c>
      <c r="D605" s="30" t="s">
        <v>72</v>
      </c>
      <c r="E605" s="30" t="s">
        <v>200</v>
      </c>
      <c r="F605" s="30">
        <v>6</v>
      </c>
      <c r="G605" s="30" t="s">
        <v>58</v>
      </c>
      <c r="H605" s="30" t="s">
        <v>59</v>
      </c>
      <c r="I605" s="30">
        <f>(C605-VLOOKUP(G605,Riders!$A$2:$C$2000,2,FALSE))/365</f>
        <v>24.268493150684932</v>
      </c>
      <c r="J605" s="30">
        <v>22</v>
      </c>
      <c r="K605" s="30">
        <v>2</v>
      </c>
      <c r="L605" s="30">
        <v>11.945</v>
      </c>
      <c r="M605" s="30">
        <f t="shared" si="26"/>
        <v>60.276266220175806</v>
      </c>
      <c r="N605" s="30"/>
      <c r="O605" s="30"/>
      <c r="P605" s="30" t="str">
        <f t="shared" si="27"/>
        <v/>
      </c>
      <c r="Q605" s="30"/>
      <c r="R605" s="30"/>
      <c r="S605" s="30" t="str">
        <f t="shared" si="28"/>
        <v/>
      </c>
    </row>
    <row r="606" spans="1:19" x14ac:dyDescent="0.45">
      <c r="A606" s="30" t="s">
        <v>102</v>
      </c>
      <c r="B606" s="30">
        <v>2022</v>
      </c>
      <c r="C606" s="124">
        <v>44673</v>
      </c>
      <c r="D606" s="30" t="s">
        <v>72</v>
      </c>
      <c r="E606" s="30" t="s">
        <v>200</v>
      </c>
      <c r="F606" s="30">
        <v>7</v>
      </c>
      <c r="G606" s="30" t="s">
        <v>52</v>
      </c>
      <c r="H606" s="30" t="s">
        <v>53</v>
      </c>
      <c r="I606" s="30">
        <f>(C606-VLOOKUP(G606,Riders!$A$2:$C$2000,2,FALSE))/365</f>
        <v>25.117808219178084</v>
      </c>
      <c r="J606" s="30">
        <v>13</v>
      </c>
      <c r="K606" s="30">
        <v>1</v>
      </c>
      <c r="L606" s="30">
        <v>11.388</v>
      </c>
      <c r="M606" s="30">
        <f t="shared" si="26"/>
        <v>63.224446786090624</v>
      </c>
      <c r="N606" s="30"/>
      <c r="O606" s="30"/>
      <c r="P606" s="30" t="str">
        <f t="shared" si="27"/>
        <v/>
      </c>
      <c r="Q606" s="30"/>
      <c r="R606" s="30"/>
      <c r="S606" s="30" t="str">
        <f t="shared" si="28"/>
        <v/>
      </c>
    </row>
    <row r="607" spans="1:19" x14ac:dyDescent="0.45">
      <c r="A607" s="30" t="s">
        <v>102</v>
      </c>
      <c r="B607" s="30">
        <v>2022</v>
      </c>
      <c r="C607" s="124">
        <v>44673</v>
      </c>
      <c r="D607" s="30" t="s">
        <v>72</v>
      </c>
      <c r="E607" s="30" t="s">
        <v>200</v>
      </c>
      <c r="F607" s="30">
        <v>7</v>
      </c>
      <c r="G607" s="30" t="s">
        <v>85</v>
      </c>
      <c r="H607" s="30" t="s">
        <v>21</v>
      </c>
      <c r="I607" s="30">
        <f>(C607-VLOOKUP(G607,Riders!$A$2:$C$2000,2,FALSE))/365</f>
        <v>18.961643835616439</v>
      </c>
      <c r="J607" s="30">
        <v>21</v>
      </c>
      <c r="K607" s="30">
        <v>2</v>
      </c>
      <c r="L607" s="30">
        <v>11.532</v>
      </c>
      <c r="M607" s="30">
        <f t="shared" si="26"/>
        <v>62.434963579604577</v>
      </c>
      <c r="N607" s="30"/>
      <c r="O607" s="30"/>
      <c r="P607" s="30" t="str">
        <f t="shared" si="27"/>
        <v/>
      </c>
      <c r="Q607" s="30"/>
      <c r="R607" s="30"/>
      <c r="S607" s="30" t="str">
        <f t="shared" si="28"/>
        <v/>
      </c>
    </row>
    <row r="608" spans="1:19" x14ac:dyDescent="0.45">
      <c r="A608" s="30" t="s">
        <v>102</v>
      </c>
      <c r="B608" s="30">
        <v>2022</v>
      </c>
      <c r="C608" s="124">
        <v>44673</v>
      </c>
      <c r="D608" s="30" t="s">
        <v>72</v>
      </c>
      <c r="E608" s="30" t="s">
        <v>200</v>
      </c>
      <c r="F608" s="30">
        <v>8</v>
      </c>
      <c r="G608" s="30" t="s">
        <v>57</v>
      </c>
      <c r="H608" s="30" t="s">
        <v>47</v>
      </c>
      <c r="I608" s="30">
        <f>(C608-VLOOKUP(G608,Riders!$A$2:$C$2000,2,FALSE))/365</f>
        <v>22.230136986301371</v>
      </c>
      <c r="J608" s="30">
        <v>8</v>
      </c>
      <c r="K608" s="30">
        <v>1</v>
      </c>
      <c r="L608" s="30">
        <v>11.484999999999999</v>
      </c>
      <c r="M608" s="30">
        <f t="shared" si="26"/>
        <v>62.690465824989118</v>
      </c>
      <c r="N608" s="30"/>
      <c r="O608" s="30"/>
      <c r="P608" s="30" t="str">
        <f t="shared" si="27"/>
        <v/>
      </c>
      <c r="Q608" s="30"/>
      <c r="R608" s="30"/>
      <c r="S608" s="30" t="str">
        <f t="shared" si="28"/>
        <v/>
      </c>
    </row>
    <row r="609" spans="1:19" x14ac:dyDescent="0.45">
      <c r="A609" s="30" t="s">
        <v>102</v>
      </c>
      <c r="B609" s="30">
        <v>2022</v>
      </c>
      <c r="C609" s="124">
        <v>44673</v>
      </c>
      <c r="D609" s="30" t="s">
        <v>72</v>
      </c>
      <c r="E609" s="30" t="s">
        <v>200</v>
      </c>
      <c r="F609" s="30">
        <v>8</v>
      </c>
      <c r="G609" s="30" t="s">
        <v>95</v>
      </c>
      <c r="H609" s="30" t="s">
        <v>19</v>
      </c>
      <c r="I609" s="30">
        <f>(C609-VLOOKUP(G609,Riders!$A$2:$C$2000,2,FALSE))/365</f>
        <v>22.63013698630137</v>
      </c>
      <c r="J609" s="30">
        <v>17</v>
      </c>
      <c r="K609" s="30">
        <v>2</v>
      </c>
      <c r="L609" s="30">
        <v>11.513999999999999</v>
      </c>
      <c r="M609" s="30">
        <f t="shared" si="26"/>
        <v>62.532569046378327</v>
      </c>
      <c r="N609" s="30"/>
      <c r="O609" s="30"/>
      <c r="P609" s="30" t="str">
        <f t="shared" si="27"/>
        <v/>
      </c>
      <c r="Q609" s="30"/>
      <c r="R609" s="30"/>
      <c r="S609" s="30" t="str">
        <f t="shared" si="28"/>
        <v/>
      </c>
    </row>
    <row r="610" spans="1:19" x14ac:dyDescent="0.45">
      <c r="A610" s="30" t="s">
        <v>102</v>
      </c>
      <c r="B610" s="30">
        <v>2022</v>
      </c>
      <c r="C610" s="124">
        <v>44673</v>
      </c>
      <c r="D610" s="30" t="s">
        <v>72</v>
      </c>
      <c r="E610" s="30" t="s">
        <v>200</v>
      </c>
      <c r="F610" s="30">
        <v>9</v>
      </c>
      <c r="G610" s="30" t="s">
        <v>50</v>
      </c>
      <c r="H610" s="30" t="s">
        <v>51</v>
      </c>
      <c r="I610" s="30">
        <f>(C610-VLOOKUP(G610,Riders!$A$2:$C$2000,2,FALSE))/365</f>
        <v>25.545205479452054</v>
      </c>
      <c r="J610" s="30">
        <v>16</v>
      </c>
      <c r="K610" s="30">
        <v>1</v>
      </c>
      <c r="L610" s="30">
        <v>11.441000000000001</v>
      </c>
      <c r="M610" s="30">
        <f t="shared" si="26"/>
        <v>62.931561926405031</v>
      </c>
      <c r="N610" s="30"/>
      <c r="O610" s="30"/>
      <c r="P610" s="30" t="str">
        <f t="shared" si="27"/>
        <v/>
      </c>
      <c r="Q610" s="30"/>
      <c r="R610" s="30"/>
      <c r="S610" s="30" t="str">
        <f t="shared" si="28"/>
        <v/>
      </c>
    </row>
    <row r="611" spans="1:19" x14ac:dyDescent="0.45">
      <c r="A611" s="30" t="s">
        <v>102</v>
      </c>
      <c r="B611" s="30">
        <v>2022</v>
      </c>
      <c r="C611" s="124">
        <v>44673</v>
      </c>
      <c r="D611" s="30" t="s">
        <v>72</v>
      </c>
      <c r="E611" s="30" t="s">
        <v>200</v>
      </c>
      <c r="F611" s="30">
        <v>9</v>
      </c>
      <c r="G611" s="30" t="s">
        <v>18</v>
      </c>
      <c r="H611" s="30" t="s">
        <v>19</v>
      </c>
      <c r="I611" s="30">
        <f>(C611-VLOOKUP(G611,Riders!$A$2:$C$2000,2,FALSE))/365</f>
        <v>23.915068493150685</v>
      </c>
      <c r="J611" s="30">
        <v>18</v>
      </c>
      <c r="K611" s="30">
        <v>2</v>
      </c>
      <c r="L611" s="30">
        <v>11.514000000000001</v>
      </c>
      <c r="M611" s="30">
        <f t="shared" si="26"/>
        <v>62.532569046378313</v>
      </c>
      <c r="N611" s="30"/>
      <c r="O611" s="30"/>
      <c r="P611" s="30" t="str">
        <f t="shared" si="27"/>
        <v/>
      </c>
      <c r="Q611" s="30"/>
      <c r="R611" s="30"/>
      <c r="S611" s="30" t="str">
        <f t="shared" si="28"/>
        <v/>
      </c>
    </row>
    <row r="612" spans="1:19" x14ac:dyDescent="0.45">
      <c r="A612" s="30" t="s">
        <v>102</v>
      </c>
      <c r="B612" s="30">
        <v>2022</v>
      </c>
      <c r="C612" s="124">
        <v>44673</v>
      </c>
      <c r="D612" s="30" t="s">
        <v>72</v>
      </c>
      <c r="E612" s="30" t="s">
        <v>200</v>
      </c>
      <c r="F612" s="30">
        <v>10</v>
      </c>
      <c r="G612" s="30" t="s">
        <v>382</v>
      </c>
      <c r="H612" s="30" t="s">
        <v>15</v>
      </c>
      <c r="I612" s="30">
        <f>(C612-VLOOKUP(G612,Riders!$A$2:$C$2000,2,FALSE))/365</f>
        <v>21.147945205479452</v>
      </c>
      <c r="J612" s="30">
        <v>14</v>
      </c>
      <c r="K612" s="30">
        <v>1</v>
      </c>
      <c r="L612" s="30">
        <v>11.5</v>
      </c>
      <c r="M612" s="30">
        <f t="shared" si="26"/>
        <v>62.608695652173914</v>
      </c>
      <c r="N612" s="30"/>
      <c r="O612" s="30"/>
      <c r="P612" s="30" t="str">
        <f t="shared" si="27"/>
        <v/>
      </c>
      <c r="Q612" s="30"/>
      <c r="R612" s="30"/>
      <c r="S612" s="30" t="str">
        <f t="shared" si="28"/>
        <v/>
      </c>
    </row>
    <row r="613" spans="1:19" x14ac:dyDescent="0.45">
      <c r="A613" s="30" t="s">
        <v>102</v>
      </c>
      <c r="B613" s="30">
        <v>2022</v>
      </c>
      <c r="C613" s="124">
        <v>44673</v>
      </c>
      <c r="D613" s="30" t="s">
        <v>72</v>
      </c>
      <c r="E613" s="30" t="s">
        <v>200</v>
      </c>
      <c r="F613" s="30">
        <v>10</v>
      </c>
      <c r="G613" s="30" t="s">
        <v>80</v>
      </c>
      <c r="H613" s="30" t="s">
        <v>17</v>
      </c>
      <c r="I613" s="30">
        <f>(C613-VLOOKUP(G613,Riders!$A$2:$C$2000,2,FALSE))/365</f>
        <v>20.202739726027396</v>
      </c>
      <c r="J613" s="30">
        <v>20</v>
      </c>
      <c r="K613" s="30">
        <v>2</v>
      </c>
      <c r="L613" s="30">
        <v>11.771000000000001</v>
      </c>
      <c r="M613" s="30">
        <f t="shared" si="26"/>
        <v>61.167275507603428</v>
      </c>
      <c r="N613" s="30"/>
      <c r="O613" s="30"/>
      <c r="P613" s="30" t="str">
        <f t="shared" si="27"/>
        <v/>
      </c>
      <c r="Q613" s="30"/>
      <c r="R613" s="30"/>
      <c r="S613" s="30" t="str">
        <f t="shared" si="28"/>
        <v/>
      </c>
    </row>
    <row r="614" spans="1:19" x14ac:dyDescent="0.45">
      <c r="A614" s="30" t="s">
        <v>102</v>
      </c>
      <c r="B614" s="30">
        <v>2022</v>
      </c>
      <c r="C614" s="124">
        <v>44673</v>
      </c>
      <c r="D614" s="30" t="s">
        <v>72</v>
      </c>
      <c r="E614" s="30" t="s">
        <v>200</v>
      </c>
      <c r="F614" s="30">
        <v>11</v>
      </c>
      <c r="G614" s="30" t="s">
        <v>32</v>
      </c>
      <c r="H614" s="30" t="s">
        <v>78</v>
      </c>
      <c r="I614" s="30">
        <f>(C614-VLOOKUP(G614,Riders!$A$2:$C$2000,2,FALSE))/365</f>
        <v>19.742465753424657</v>
      </c>
      <c r="J614" s="30">
        <v>15</v>
      </c>
      <c r="K614" s="30">
        <v>1</v>
      </c>
      <c r="L614" s="30">
        <v>11.675000000000001</v>
      </c>
      <c r="M614" s="30">
        <f t="shared" si="26"/>
        <v>61.670235546038541</v>
      </c>
      <c r="N614" s="30"/>
      <c r="O614" s="30"/>
      <c r="P614" s="30" t="str">
        <f t="shared" si="27"/>
        <v/>
      </c>
      <c r="Q614" s="30"/>
      <c r="R614" s="30"/>
      <c r="S614" s="30" t="str">
        <f t="shared" si="28"/>
        <v/>
      </c>
    </row>
    <row r="615" spans="1:19" x14ac:dyDescent="0.45">
      <c r="A615" s="30" t="s">
        <v>102</v>
      </c>
      <c r="B615" s="30">
        <v>2022</v>
      </c>
      <c r="C615" s="124">
        <v>44673</v>
      </c>
      <c r="D615" s="30" t="s">
        <v>72</v>
      </c>
      <c r="E615" s="30" t="s">
        <v>200</v>
      </c>
      <c r="F615" s="30">
        <v>11</v>
      </c>
      <c r="G615" s="30" t="s">
        <v>106</v>
      </c>
      <c r="H615" s="30" t="s">
        <v>63</v>
      </c>
      <c r="I615" s="30" t="e">
        <f>(C615-VLOOKUP(G615,Riders!$A$2:$C$2000,2,FALSE))/365</f>
        <v>#N/A</v>
      </c>
      <c r="J615" s="30">
        <v>19</v>
      </c>
      <c r="K615" s="30">
        <v>2</v>
      </c>
      <c r="L615" s="30">
        <v>11.689</v>
      </c>
      <c r="M615" s="30">
        <f t="shared" si="26"/>
        <v>61.596372658054584</v>
      </c>
      <c r="N615" s="30"/>
      <c r="O615" s="30"/>
      <c r="P615" s="30" t="str">
        <f t="shared" si="27"/>
        <v/>
      </c>
      <c r="Q615" s="30"/>
      <c r="R615" s="30"/>
      <c r="S615" s="30" t="str">
        <f t="shared" si="28"/>
        <v/>
      </c>
    </row>
    <row r="616" spans="1:19" x14ac:dyDescent="0.45">
      <c r="A616" s="30" t="s">
        <v>102</v>
      </c>
      <c r="B616" s="30">
        <v>2022</v>
      </c>
      <c r="C616" s="124">
        <v>44673</v>
      </c>
      <c r="D616" s="30" t="s">
        <v>72</v>
      </c>
      <c r="E616" s="30" t="s">
        <v>201</v>
      </c>
      <c r="F616" s="30">
        <v>1</v>
      </c>
      <c r="G616" s="30" t="s">
        <v>33</v>
      </c>
      <c r="H616" s="30" t="s">
        <v>27</v>
      </c>
      <c r="I616" s="30">
        <f>(C616-VLOOKUP(G616,Riders!$A$2:$C$2000,2,FALSE))/365</f>
        <v>28.421917808219177</v>
      </c>
      <c r="J616" s="30">
        <v>1</v>
      </c>
      <c r="K616" s="30">
        <v>1</v>
      </c>
      <c r="L616" s="30">
        <v>11.118</v>
      </c>
      <c r="M616" s="30">
        <f t="shared" si="26"/>
        <v>64.759848893685913</v>
      </c>
      <c r="N616" s="30"/>
      <c r="O616" s="30"/>
      <c r="P616" s="30" t="str">
        <f t="shared" si="27"/>
        <v/>
      </c>
      <c r="Q616" s="30"/>
      <c r="R616" s="30"/>
      <c r="S616" s="30" t="str">
        <f t="shared" si="28"/>
        <v/>
      </c>
    </row>
    <row r="617" spans="1:19" x14ac:dyDescent="0.45">
      <c r="A617" s="30" t="s">
        <v>102</v>
      </c>
      <c r="B617" s="30">
        <v>2022</v>
      </c>
      <c r="C617" s="124">
        <v>44673</v>
      </c>
      <c r="D617" s="30" t="s">
        <v>72</v>
      </c>
      <c r="E617" s="30" t="s">
        <v>201</v>
      </c>
      <c r="F617" s="30">
        <v>1</v>
      </c>
      <c r="G617" s="30" t="s">
        <v>32</v>
      </c>
      <c r="H617" s="30" t="s">
        <v>78</v>
      </c>
      <c r="I617" s="30">
        <f>(C617-VLOOKUP(G617,Riders!$A$2:$C$2000,2,FALSE))/365</f>
        <v>19.742465753424657</v>
      </c>
      <c r="J617" s="30">
        <v>15</v>
      </c>
      <c r="K617" s="30">
        <v>2</v>
      </c>
      <c r="L617" s="30">
        <v>12.604000000000001</v>
      </c>
      <c r="M617" s="30">
        <f t="shared" si="26"/>
        <v>57.124722310377656</v>
      </c>
      <c r="N617" s="30"/>
      <c r="O617" s="30"/>
      <c r="P617" s="30" t="str">
        <f t="shared" si="27"/>
        <v/>
      </c>
      <c r="Q617" s="30"/>
      <c r="R617" s="30"/>
      <c r="S617" s="30" t="str">
        <f t="shared" si="28"/>
        <v/>
      </c>
    </row>
    <row r="618" spans="1:19" x14ac:dyDescent="0.45">
      <c r="A618" s="30" t="s">
        <v>102</v>
      </c>
      <c r="B618" s="30">
        <v>2022</v>
      </c>
      <c r="C618" s="124">
        <v>44673</v>
      </c>
      <c r="D618" s="30" t="s">
        <v>72</v>
      </c>
      <c r="E618" s="30" t="s">
        <v>201</v>
      </c>
      <c r="F618" s="30">
        <v>2</v>
      </c>
      <c r="G618" s="30" t="s">
        <v>16</v>
      </c>
      <c r="H618" s="30" t="s">
        <v>17</v>
      </c>
      <c r="I618" s="30">
        <f>(C618-VLOOKUP(G618,Riders!$A$2:$C$2000,2,FALSE))/365</f>
        <v>23.002739726027396</v>
      </c>
      <c r="J618" s="30">
        <v>5</v>
      </c>
      <c r="K618" s="30">
        <v>1</v>
      </c>
      <c r="L618" s="30">
        <v>11.445</v>
      </c>
      <c r="M618" s="30">
        <f t="shared" ref="M618:M681" si="29">IF(OR(L618="",L618="REL"),"",3.6*200/L618)</f>
        <v>62.909567496723461</v>
      </c>
      <c r="N618" s="30"/>
      <c r="O618" s="30"/>
      <c r="P618" s="30" t="str">
        <f t="shared" si="27"/>
        <v/>
      </c>
      <c r="Q618" s="30"/>
      <c r="R618" s="30"/>
      <c r="S618" s="30" t="str">
        <f t="shared" si="28"/>
        <v/>
      </c>
    </row>
    <row r="619" spans="1:19" x14ac:dyDescent="0.45">
      <c r="A619" s="30" t="s">
        <v>102</v>
      </c>
      <c r="B619" s="30">
        <v>2022</v>
      </c>
      <c r="C619" s="124">
        <v>44673</v>
      </c>
      <c r="D619" s="30" t="s">
        <v>72</v>
      </c>
      <c r="E619" s="30" t="s">
        <v>201</v>
      </c>
      <c r="F619" s="30">
        <v>2</v>
      </c>
      <c r="G619" s="30" t="s">
        <v>382</v>
      </c>
      <c r="H619" s="30" t="s">
        <v>15</v>
      </c>
      <c r="I619" s="30">
        <f>(C619-VLOOKUP(G619,Riders!$A$2:$C$2000,2,FALSE))/365</f>
        <v>21.147945205479452</v>
      </c>
      <c r="J619" s="30">
        <v>14</v>
      </c>
      <c r="K619" s="30">
        <v>2</v>
      </c>
      <c r="L619" s="30">
        <v>11.615</v>
      </c>
      <c r="M619" s="30">
        <f t="shared" si="29"/>
        <v>61.988807576409812</v>
      </c>
      <c r="N619" s="30"/>
      <c r="O619" s="30"/>
      <c r="P619" s="30" t="str">
        <f t="shared" si="27"/>
        <v/>
      </c>
      <c r="Q619" s="30"/>
      <c r="R619" s="30"/>
      <c r="S619" s="30" t="str">
        <f t="shared" si="28"/>
        <v/>
      </c>
    </row>
    <row r="620" spans="1:19" x14ac:dyDescent="0.45">
      <c r="A620" s="30" t="s">
        <v>102</v>
      </c>
      <c r="B620" s="30">
        <v>2022</v>
      </c>
      <c r="C620" s="124">
        <v>44673</v>
      </c>
      <c r="D620" s="30" t="s">
        <v>72</v>
      </c>
      <c r="E620" s="30" t="s">
        <v>201</v>
      </c>
      <c r="F620" s="30">
        <v>3</v>
      </c>
      <c r="G620" s="30" t="s">
        <v>26</v>
      </c>
      <c r="H620" s="30" t="s">
        <v>27</v>
      </c>
      <c r="I620" s="30">
        <f>(C620-VLOOKUP(G620,Riders!$A$2:$C$2000,2,FALSE))/365</f>
        <v>23.917808219178081</v>
      </c>
      <c r="J620" s="30">
        <v>6</v>
      </c>
      <c r="K620" s="30">
        <v>1</v>
      </c>
      <c r="L620" s="30">
        <v>11.292</v>
      </c>
      <c r="M620" s="30">
        <f t="shared" si="29"/>
        <v>63.761955366631241</v>
      </c>
      <c r="N620" s="30"/>
      <c r="O620" s="30"/>
      <c r="P620" s="30" t="str">
        <f t="shared" si="27"/>
        <v/>
      </c>
      <c r="Q620" s="30"/>
      <c r="R620" s="30"/>
      <c r="S620" s="30" t="str">
        <f t="shared" si="28"/>
        <v/>
      </c>
    </row>
    <row r="621" spans="1:19" x14ac:dyDescent="0.45">
      <c r="A621" s="30" t="s">
        <v>102</v>
      </c>
      <c r="B621" s="30">
        <v>2022</v>
      </c>
      <c r="C621" s="124">
        <v>44673</v>
      </c>
      <c r="D621" s="30" t="s">
        <v>72</v>
      </c>
      <c r="E621" s="30" t="s">
        <v>201</v>
      </c>
      <c r="F621" s="30">
        <v>3</v>
      </c>
      <c r="G621" s="30" t="s">
        <v>50</v>
      </c>
      <c r="H621" s="30" t="s">
        <v>51</v>
      </c>
      <c r="I621" s="30">
        <f>(C621-VLOOKUP(G621,Riders!$A$2:$C$2000,2,FALSE))/365</f>
        <v>25.545205479452054</v>
      </c>
      <c r="J621" s="30">
        <v>16</v>
      </c>
      <c r="K621" s="30">
        <v>2</v>
      </c>
      <c r="L621" s="30">
        <v>11.462</v>
      </c>
      <c r="M621" s="30">
        <f t="shared" si="29"/>
        <v>62.816262432385273</v>
      </c>
      <c r="N621" s="30"/>
      <c r="O621" s="30"/>
      <c r="P621" s="30" t="str">
        <f t="shared" si="27"/>
        <v/>
      </c>
      <c r="Q621" s="30"/>
      <c r="R621" s="30"/>
      <c r="S621" s="30" t="str">
        <f t="shared" si="28"/>
        <v/>
      </c>
    </row>
    <row r="622" spans="1:19" x14ac:dyDescent="0.45">
      <c r="A622" s="30" t="s">
        <v>102</v>
      </c>
      <c r="B622" s="30">
        <v>2022</v>
      </c>
      <c r="C622" s="124">
        <v>44673</v>
      </c>
      <c r="D622" s="30" t="s">
        <v>72</v>
      </c>
      <c r="E622" s="30" t="s">
        <v>201</v>
      </c>
      <c r="F622" s="30">
        <v>4</v>
      </c>
      <c r="G622" s="30" t="s">
        <v>57</v>
      </c>
      <c r="H622" s="30" t="s">
        <v>47</v>
      </c>
      <c r="I622" s="30">
        <f>(C622-VLOOKUP(G622,Riders!$A$2:$C$2000,2,FALSE))/365</f>
        <v>22.230136986301371</v>
      </c>
      <c r="J622" s="30">
        <v>8</v>
      </c>
      <c r="K622" s="30">
        <v>1</v>
      </c>
      <c r="L622" s="30">
        <v>11.500999999999999</v>
      </c>
      <c r="M622" s="30">
        <f t="shared" si="29"/>
        <v>62.603251891139905</v>
      </c>
      <c r="N622" s="30"/>
      <c r="O622" s="30"/>
      <c r="P622" s="30" t="str">
        <f t="shared" si="27"/>
        <v/>
      </c>
      <c r="Q622" s="30"/>
      <c r="R622" s="30"/>
      <c r="S622" s="30" t="str">
        <f t="shared" si="28"/>
        <v/>
      </c>
    </row>
    <row r="623" spans="1:19" x14ac:dyDescent="0.45">
      <c r="A623" s="30" t="s">
        <v>102</v>
      </c>
      <c r="B623" s="30">
        <v>2022</v>
      </c>
      <c r="C623" s="124">
        <v>44673</v>
      </c>
      <c r="D623" s="30" t="s">
        <v>72</v>
      </c>
      <c r="E623" s="30" t="s">
        <v>201</v>
      </c>
      <c r="F623" s="30">
        <v>4</v>
      </c>
      <c r="G623" s="30" t="s">
        <v>22</v>
      </c>
      <c r="H623" s="30" t="s">
        <v>15</v>
      </c>
      <c r="I623" s="30">
        <f>(C623-VLOOKUP(G623,Riders!$A$2:$C$2000,2,FALSE))/365</f>
        <v>24.284931506849315</v>
      </c>
      <c r="J623" s="30">
        <v>9</v>
      </c>
      <c r="K623" s="30">
        <v>2</v>
      </c>
      <c r="L623" s="30">
        <v>11.574</v>
      </c>
      <c r="M623" s="30">
        <f t="shared" si="29"/>
        <v>62.208398133748055</v>
      </c>
      <c r="N623" s="30"/>
      <c r="O623" s="30"/>
      <c r="P623" s="30" t="str">
        <f t="shared" si="27"/>
        <v/>
      </c>
      <c r="Q623" s="30"/>
      <c r="R623" s="30"/>
      <c r="S623" s="30" t="str">
        <f t="shared" si="28"/>
        <v/>
      </c>
    </row>
    <row r="624" spans="1:19" x14ac:dyDescent="0.45">
      <c r="A624" s="30" t="s">
        <v>102</v>
      </c>
      <c r="B624" s="30">
        <v>2022</v>
      </c>
      <c r="C624" s="124">
        <v>44673</v>
      </c>
      <c r="D624" s="30" t="s">
        <v>72</v>
      </c>
      <c r="E624" s="30" t="s">
        <v>201</v>
      </c>
      <c r="F624" s="30">
        <v>5</v>
      </c>
      <c r="G624" s="30" t="s">
        <v>30</v>
      </c>
      <c r="H624" s="30" t="s">
        <v>31</v>
      </c>
      <c r="I624" s="30">
        <f>(C624-VLOOKUP(G624,Riders!$A$2:$C$2000,2,FALSE))/365</f>
        <v>26.016438356164382</v>
      </c>
      <c r="J624" s="30">
        <v>4</v>
      </c>
      <c r="K624" s="30">
        <v>1</v>
      </c>
      <c r="L624" s="30">
        <v>11.167999999999999</v>
      </c>
      <c r="M624" s="30">
        <f t="shared" si="29"/>
        <v>64.469914040114617</v>
      </c>
      <c r="N624" s="30"/>
      <c r="O624" s="30"/>
      <c r="P624" s="30" t="str">
        <f t="shared" si="27"/>
        <v/>
      </c>
      <c r="Q624" s="30"/>
      <c r="R624" s="30"/>
      <c r="S624" s="30" t="str">
        <f t="shared" si="28"/>
        <v/>
      </c>
    </row>
    <row r="625" spans="1:19" x14ac:dyDescent="0.45">
      <c r="A625" s="30" t="s">
        <v>102</v>
      </c>
      <c r="B625" s="30">
        <v>2022</v>
      </c>
      <c r="C625" s="124">
        <v>44673</v>
      </c>
      <c r="D625" s="30" t="s">
        <v>72</v>
      </c>
      <c r="E625" s="30" t="s">
        <v>201</v>
      </c>
      <c r="F625" s="30">
        <v>5</v>
      </c>
      <c r="G625" s="30" t="s">
        <v>52</v>
      </c>
      <c r="H625" s="30" t="s">
        <v>53</v>
      </c>
      <c r="I625" s="30">
        <f>(C625-VLOOKUP(G625,Riders!$A$2:$C$2000,2,FALSE))/365</f>
        <v>25.117808219178084</v>
      </c>
      <c r="J625" s="30">
        <v>13</v>
      </c>
      <c r="K625" s="30">
        <v>2</v>
      </c>
      <c r="L625" s="30">
        <v>11.308</v>
      </c>
      <c r="M625" s="30">
        <f t="shared" si="29"/>
        <v>63.671736823487798</v>
      </c>
      <c r="N625" s="30"/>
      <c r="O625" s="30"/>
      <c r="P625" s="30" t="str">
        <f t="shared" si="27"/>
        <v/>
      </c>
      <c r="Q625" s="30"/>
      <c r="R625" s="30"/>
      <c r="S625" s="30" t="str">
        <f t="shared" si="28"/>
        <v/>
      </c>
    </row>
    <row r="626" spans="1:19" x14ac:dyDescent="0.45">
      <c r="A626" s="30" t="s">
        <v>102</v>
      </c>
      <c r="B626" s="30">
        <v>2022</v>
      </c>
      <c r="C626" s="124">
        <v>44673</v>
      </c>
      <c r="D626" s="30" t="s">
        <v>72</v>
      </c>
      <c r="E626" s="30" t="s">
        <v>201</v>
      </c>
      <c r="F626" s="30">
        <v>6</v>
      </c>
      <c r="G626" s="30" t="s">
        <v>20</v>
      </c>
      <c r="H626" s="30" t="s">
        <v>21</v>
      </c>
      <c r="I626" s="30">
        <f>(C626-VLOOKUP(G626,Riders!$A$2:$C$2000,2,FALSE))/365</f>
        <v>26.712328767123289</v>
      </c>
      <c r="J626" s="30">
        <v>3</v>
      </c>
      <c r="K626" s="30">
        <v>1</v>
      </c>
      <c r="L626" s="30">
        <v>11.228999999999999</v>
      </c>
      <c r="M626" s="30">
        <f t="shared" si="29"/>
        <v>64.119690088164575</v>
      </c>
      <c r="N626" s="30"/>
      <c r="O626" s="30"/>
      <c r="P626" s="30" t="str">
        <f t="shared" si="27"/>
        <v/>
      </c>
      <c r="Q626" s="30"/>
      <c r="R626" s="30"/>
      <c r="S626" s="30" t="str">
        <f t="shared" si="28"/>
        <v/>
      </c>
    </row>
    <row r="627" spans="1:19" x14ac:dyDescent="0.45">
      <c r="A627" s="30" t="s">
        <v>102</v>
      </c>
      <c r="B627" s="30">
        <v>2022</v>
      </c>
      <c r="C627" s="124">
        <v>44673</v>
      </c>
      <c r="D627" s="30" t="s">
        <v>72</v>
      </c>
      <c r="E627" s="30" t="s">
        <v>201</v>
      </c>
      <c r="F627" s="30">
        <v>6</v>
      </c>
      <c r="G627" s="30" t="s">
        <v>104</v>
      </c>
      <c r="H627" s="30" t="s">
        <v>105</v>
      </c>
      <c r="I627" s="30">
        <f>(C627-VLOOKUP(G627,Riders!$A$2:$C$2000,2,FALSE))/365</f>
        <v>19.063013698630137</v>
      </c>
      <c r="J627" s="30">
        <v>12</v>
      </c>
      <c r="K627" s="30">
        <v>2</v>
      </c>
      <c r="L627" s="30">
        <v>11.266999999999999</v>
      </c>
      <c r="M627" s="30">
        <f t="shared" si="29"/>
        <v>63.903434809621018</v>
      </c>
      <c r="N627" s="30"/>
      <c r="O627" s="30"/>
      <c r="P627" s="30" t="str">
        <f t="shared" si="27"/>
        <v/>
      </c>
      <c r="Q627" s="30"/>
      <c r="R627" s="30"/>
      <c r="S627" s="30" t="str">
        <f t="shared" si="28"/>
        <v/>
      </c>
    </row>
    <row r="628" spans="1:19" x14ac:dyDescent="0.45">
      <c r="A628" s="30" t="s">
        <v>102</v>
      </c>
      <c r="B628" s="30">
        <v>2022</v>
      </c>
      <c r="C628" s="124">
        <v>44673</v>
      </c>
      <c r="D628" s="30" t="s">
        <v>72</v>
      </c>
      <c r="E628" s="30" t="s">
        <v>201</v>
      </c>
      <c r="F628" s="30">
        <v>7</v>
      </c>
      <c r="G628" s="30" t="s">
        <v>73</v>
      </c>
      <c r="H628" s="30" t="s">
        <v>74</v>
      </c>
      <c r="I628" s="30">
        <f>(C628-VLOOKUP(G628,Riders!$A$2:$C$2000,2,FALSE))/365</f>
        <v>34.723287671232875</v>
      </c>
      <c r="J628" s="30">
        <v>2</v>
      </c>
      <c r="K628" s="30">
        <v>1</v>
      </c>
      <c r="L628" s="30">
        <v>11.172000000000001</v>
      </c>
      <c r="M628" s="30">
        <f t="shared" si="29"/>
        <v>64.446831364124591</v>
      </c>
      <c r="N628" s="30"/>
      <c r="O628" s="30"/>
      <c r="P628" s="30" t="str">
        <f t="shared" si="27"/>
        <v/>
      </c>
      <c r="Q628" s="30"/>
      <c r="R628" s="30"/>
      <c r="S628" s="30" t="str">
        <f t="shared" si="28"/>
        <v/>
      </c>
    </row>
    <row r="629" spans="1:19" x14ac:dyDescent="0.45">
      <c r="A629" s="47" t="s">
        <v>102</v>
      </c>
      <c r="B629" s="47">
        <v>2022</v>
      </c>
      <c r="C629" s="49">
        <v>44673</v>
      </c>
      <c r="D629" s="47" t="s">
        <v>72</v>
      </c>
      <c r="E629" s="47" t="s">
        <v>201</v>
      </c>
      <c r="F629" s="47">
        <v>7</v>
      </c>
      <c r="G629" s="47" t="s">
        <v>35</v>
      </c>
      <c r="H629" s="47" t="s">
        <v>36</v>
      </c>
      <c r="I629" s="47">
        <f>(C629-VLOOKUP(G629,Riders!$A$2:$C$2000,2,FALSE))/365</f>
        <v>24.041095890410958</v>
      </c>
      <c r="J629" s="47">
        <v>11</v>
      </c>
      <c r="K629" s="47">
        <v>2</v>
      </c>
      <c r="L629" s="47">
        <v>11.339</v>
      </c>
      <c r="M629" s="47">
        <f t="shared" si="29"/>
        <v>63.497662933239262</v>
      </c>
      <c r="N629" s="47"/>
      <c r="O629" s="47"/>
      <c r="P629" s="47" t="str">
        <f t="shared" si="27"/>
        <v/>
      </c>
      <c r="Q629" s="47"/>
      <c r="R629" s="47"/>
      <c r="S629" s="47" t="str">
        <f t="shared" si="28"/>
        <v/>
      </c>
    </row>
    <row r="630" spans="1:19" x14ac:dyDescent="0.45">
      <c r="A630" s="47" t="s">
        <v>102</v>
      </c>
      <c r="B630" s="47">
        <v>2022</v>
      </c>
      <c r="C630" s="49">
        <v>44673</v>
      </c>
      <c r="D630" s="47" t="s">
        <v>72</v>
      </c>
      <c r="E630" s="47" t="s">
        <v>201</v>
      </c>
      <c r="F630" s="47">
        <v>8</v>
      </c>
      <c r="G630" s="47" t="s">
        <v>24</v>
      </c>
      <c r="H630" s="47" t="s">
        <v>25</v>
      </c>
      <c r="I630" s="47">
        <f>(C630-VLOOKUP(G630,Riders!$A$2:$C$2000,2,FALSE))/365</f>
        <v>23.646575342465752</v>
      </c>
      <c r="J630" s="47">
        <v>7</v>
      </c>
      <c r="K630" s="47">
        <v>1</v>
      </c>
      <c r="L630" s="47">
        <v>11.465999999999999</v>
      </c>
      <c r="M630" s="47">
        <f t="shared" si="29"/>
        <v>62.794348508634229</v>
      </c>
      <c r="N630" s="47"/>
      <c r="O630" s="47"/>
      <c r="P630" s="47" t="str">
        <f t="shared" si="27"/>
        <v/>
      </c>
      <c r="Q630" s="47"/>
      <c r="R630" s="47"/>
      <c r="S630" s="47" t="str">
        <f t="shared" si="28"/>
        <v/>
      </c>
    </row>
    <row r="631" spans="1:19" x14ac:dyDescent="0.45">
      <c r="A631" s="30" t="s">
        <v>102</v>
      </c>
      <c r="B631" s="30">
        <v>2022</v>
      </c>
      <c r="C631" s="124">
        <v>44673</v>
      </c>
      <c r="D631" s="30" t="s">
        <v>72</v>
      </c>
      <c r="E631" s="30" t="s">
        <v>201</v>
      </c>
      <c r="F631" s="30">
        <v>8</v>
      </c>
      <c r="G631" s="30" t="s">
        <v>103</v>
      </c>
      <c r="H631" s="30" t="s">
        <v>36</v>
      </c>
      <c r="I631" s="30">
        <f>(C631-VLOOKUP(G631,Riders!$A$2:$C$2000,2,FALSE))/365</f>
        <v>39.224657534246575</v>
      </c>
      <c r="J631" s="30">
        <v>10</v>
      </c>
      <c r="K631" s="30">
        <v>2</v>
      </c>
      <c r="L631" s="30">
        <v>11.524999999999999</v>
      </c>
      <c r="M631" s="30">
        <f t="shared" si="29"/>
        <v>62.472885032537967</v>
      </c>
      <c r="N631" s="30"/>
      <c r="O631" s="30"/>
      <c r="P631" s="30" t="str">
        <f t="shared" si="27"/>
        <v/>
      </c>
      <c r="Q631" s="30"/>
      <c r="R631" s="30"/>
      <c r="S631" s="30" t="str">
        <f t="shared" si="28"/>
        <v/>
      </c>
    </row>
    <row r="632" spans="1:19" x14ac:dyDescent="0.45">
      <c r="A632" s="47" t="s">
        <v>102</v>
      </c>
      <c r="B632" s="47">
        <v>2022</v>
      </c>
      <c r="C632" s="49">
        <v>44673</v>
      </c>
      <c r="D632" s="47" t="s">
        <v>72</v>
      </c>
      <c r="E632" s="47" t="s">
        <v>202</v>
      </c>
      <c r="F632" s="47">
        <v>1</v>
      </c>
      <c r="G632" s="47" t="s">
        <v>33</v>
      </c>
      <c r="H632" s="47" t="s">
        <v>27</v>
      </c>
      <c r="I632" s="47">
        <f>(C632-VLOOKUP(G632,Riders!$A$2:$C$2000,2,FALSE))/365</f>
        <v>28.421917808219177</v>
      </c>
      <c r="J632" s="47">
        <v>1</v>
      </c>
      <c r="K632" s="47">
        <v>1</v>
      </c>
      <c r="L632" s="47">
        <v>10.866</v>
      </c>
      <c r="M632" s="47">
        <f t="shared" si="29"/>
        <v>66.261733848702377</v>
      </c>
      <c r="N632" s="47">
        <v>1</v>
      </c>
      <c r="O632" s="47">
        <v>11.157</v>
      </c>
      <c r="P632" s="47">
        <f t="shared" ref="P632:P695" si="30">IF(OR(O632="",O632="REL"),"",3.6*200/O632)</f>
        <v>64.533476741059431</v>
      </c>
      <c r="Q632" s="47"/>
      <c r="R632" s="47"/>
      <c r="S632" s="47" t="str">
        <f t="shared" si="28"/>
        <v/>
      </c>
    </row>
    <row r="633" spans="1:19" x14ac:dyDescent="0.45">
      <c r="A633" s="47" t="s">
        <v>102</v>
      </c>
      <c r="B633" s="47">
        <v>2022</v>
      </c>
      <c r="C633" s="49">
        <v>44673</v>
      </c>
      <c r="D633" s="47" t="s">
        <v>72</v>
      </c>
      <c r="E633" s="47" t="s">
        <v>202</v>
      </c>
      <c r="F633" s="47">
        <v>1</v>
      </c>
      <c r="G633" s="47" t="s">
        <v>24</v>
      </c>
      <c r="H633" s="47" t="s">
        <v>25</v>
      </c>
      <c r="I633" s="47">
        <f>(C633-VLOOKUP(G633,Riders!$A$2:$C$2000,2,FALSE))/365</f>
        <v>23.646575342465752</v>
      </c>
      <c r="J633" s="47">
        <v>7</v>
      </c>
      <c r="K633" s="47">
        <v>2</v>
      </c>
      <c r="L633" s="47">
        <v>11.266999999999999</v>
      </c>
      <c r="M633" s="47">
        <f t="shared" si="29"/>
        <v>63.903434809621018</v>
      </c>
      <c r="N633" s="47">
        <v>2</v>
      </c>
      <c r="O633" s="47">
        <v>11.535</v>
      </c>
      <c r="P633" s="47">
        <f t="shared" si="30"/>
        <v>62.418725617685304</v>
      </c>
      <c r="Q633" s="47"/>
      <c r="R633" s="47"/>
      <c r="S633" s="47" t="str">
        <f t="shared" si="28"/>
        <v/>
      </c>
    </row>
    <row r="634" spans="1:19" x14ac:dyDescent="0.45">
      <c r="A634" s="30" t="s">
        <v>102</v>
      </c>
      <c r="B634" s="30">
        <v>2022</v>
      </c>
      <c r="C634" s="124">
        <v>44673</v>
      </c>
      <c r="D634" s="30" t="s">
        <v>72</v>
      </c>
      <c r="E634" s="30" t="s">
        <v>202</v>
      </c>
      <c r="F634" s="30">
        <v>2</v>
      </c>
      <c r="G634" s="30" t="s">
        <v>73</v>
      </c>
      <c r="H634" s="30" t="s">
        <v>74</v>
      </c>
      <c r="I634" s="30">
        <f>(C634-VLOOKUP(G634,Riders!$A$2:$C$2000,2,FALSE))/365</f>
        <v>34.723287671232875</v>
      </c>
      <c r="J634" s="30">
        <v>2</v>
      </c>
      <c r="K634" s="30">
        <v>1</v>
      </c>
      <c r="L634" s="30">
        <v>11.015000000000001</v>
      </c>
      <c r="M634" s="30">
        <f t="shared" si="29"/>
        <v>65.365410803449834</v>
      </c>
      <c r="N634" s="30">
        <v>1</v>
      </c>
      <c r="O634" s="30">
        <v>11.225</v>
      </c>
      <c r="P634" s="30">
        <f t="shared" si="30"/>
        <v>64.142538975501111</v>
      </c>
      <c r="Q634" s="30"/>
      <c r="R634" s="30"/>
      <c r="S634" s="30" t="str">
        <f t="shared" si="28"/>
        <v/>
      </c>
    </row>
    <row r="635" spans="1:19" x14ac:dyDescent="0.45">
      <c r="A635" s="47" t="s">
        <v>102</v>
      </c>
      <c r="B635" s="47">
        <v>2022</v>
      </c>
      <c r="C635" s="49">
        <v>44673</v>
      </c>
      <c r="D635" s="47" t="s">
        <v>72</v>
      </c>
      <c r="E635" s="47" t="s">
        <v>202</v>
      </c>
      <c r="F635" s="47">
        <v>2</v>
      </c>
      <c r="G635" s="47" t="s">
        <v>16</v>
      </c>
      <c r="H635" s="47" t="s">
        <v>17</v>
      </c>
      <c r="I635" s="47">
        <f>(C635-VLOOKUP(G635,Riders!$A$2:$C$2000,2,FALSE))/365</f>
        <v>23.002739726027396</v>
      </c>
      <c r="J635" s="47">
        <v>5</v>
      </c>
      <c r="K635" s="47">
        <v>2</v>
      </c>
      <c r="L635" s="47">
        <v>11.074</v>
      </c>
      <c r="M635" s="47">
        <f t="shared" si="29"/>
        <v>65.017157305400033</v>
      </c>
      <c r="N635" s="47">
        <v>2</v>
      </c>
      <c r="O635" s="47">
        <v>11.266</v>
      </c>
      <c r="P635" s="47">
        <f t="shared" si="30"/>
        <v>63.909107047754304</v>
      </c>
      <c r="Q635" s="47"/>
      <c r="R635" s="47"/>
      <c r="S635" s="47" t="str">
        <f t="shared" si="28"/>
        <v/>
      </c>
    </row>
    <row r="636" spans="1:19" x14ac:dyDescent="0.45">
      <c r="A636" s="47" t="s">
        <v>102</v>
      </c>
      <c r="B636" s="47">
        <v>2022</v>
      </c>
      <c r="C636" s="49">
        <v>44673</v>
      </c>
      <c r="D636" s="47" t="s">
        <v>72</v>
      </c>
      <c r="E636" s="47" t="s">
        <v>202</v>
      </c>
      <c r="F636" s="47">
        <v>3</v>
      </c>
      <c r="G636" s="47" t="s">
        <v>20</v>
      </c>
      <c r="H636" s="47" t="s">
        <v>21</v>
      </c>
      <c r="I636" s="47">
        <f>(C636-VLOOKUP(G636,Riders!$A$2:$C$2000,2,FALSE))/365</f>
        <v>26.712328767123289</v>
      </c>
      <c r="J636" s="47">
        <v>3</v>
      </c>
      <c r="K636" s="47">
        <v>1</v>
      </c>
      <c r="L636" s="47">
        <v>11.183</v>
      </c>
      <c r="M636" s="47">
        <f t="shared" si="29"/>
        <v>64.383439148707865</v>
      </c>
      <c r="N636" s="47">
        <v>1</v>
      </c>
      <c r="O636" s="47">
        <v>11.115</v>
      </c>
      <c r="P636" s="47">
        <f t="shared" si="30"/>
        <v>64.777327935222672</v>
      </c>
      <c r="Q636" s="47"/>
      <c r="R636" s="47"/>
      <c r="S636" s="47" t="str">
        <f t="shared" si="28"/>
        <v/>
      </c>
    </row>
    <row r="637" spans="1:19" x14ac:dyDescent="0.45">
      <c r="A637" s="30" t="s">
        <v>102</v>
      </c>
      <c r="B637" s="30">
        <v>2022</v>
      </c>
      <c r="C637" s="124">
        <v>44673</v>
      </c>
      <c r="D637" s="30" t="s">
        <v>72</v>
      </c>
      <c r="E637" s="30" t="s">
        <v>202</v>
      </c>
      <c r="F637" s="30">
        <v>3</v>
      </c>
      <c r="G637" s="30" t="s">
        <v>26</v>
      </c>
      <c r="H637" s="30" t="s">
        <v>27</v>
      </c>
      <c r="I637" s="30">
        <f>(C637-VLOOKUP(G637,Riders!$A$2:$C$2000,2,FALSE))/365</f>
        <v>23.917808219178081</v>
      </c>
      <c r="J637" s="30">
        <v>6</v>
      </c>
      <c r="K637" s="30">
        <v>2</v>
      </c>
      <c r="L637" s="30">
        <v>11.233000000000001</v>
      </c>
      <c r="M637" s="30">
        <f t="shared" si="29"/>
        <v>64.096857473515527</v>
      </c>
      <c r="N637" s="30">
        <v>2</v>
      </c>
      <c r="O637" s="30">
        <v>11.185</v>
      </c>
      <c r="P637" s="30">
        <f t="shared" si="30"/>
        <v>64.371926687527932</v>
      </c>
      <c r="Q637" s="30"/>
      <c r="R637" s="30"/>
      <c r="S637" s="30" t="str">
        <f t="shared" si="28"/>
        <v/>
      </c>
    </row>
    <row r="638" spans="1:19" x14ac:dyDescent="0.45">
      <c r="A638" s="47" t="s">
        <v>102</v>
      </c>
      <c r="B638" s="47">
        <v>2022</v>
      </c>
      <c r="C638" s="49">
        <v>44673</v>
      </c>
      <c r="D638" s="47" t="s">
        <v>72</v>
      </c>
      <c r="E638" s="47" t="s">
        <v>202</v>
      </c>
      <c r="F638" s="47">
        <v>4</v>
      </c>
      <c r="G638" s="47" t="s">
        <v>30</v>
      </c>
      <c r="H638" s="47" t="s">
        <v>31</v>
      </c>
      <c r="I638" s="47">
        <f>(C638-VLOOKUP(G638,Riders!$A$2:$C$2000,2,FALSE))/365</f>
        <v>26.016438356164382</v>
      </c>
      <c r="J638" s="47">
        <v>4</v>
      </c>
      <c r="K638" s="47">
        <v>1</v>
      </c>
      <c r="L638" s="47">
        <v>11.602</v>
      </c>
      <c r="M638" s="47">
        <f t="shared" si="29"/>
        <v>62.058265816238581</v>
      </c>
      <c r="N638" s="47">
        <v>1</v>
      </c>
      <c r="O638" s="47">
        <v>11.404999999999999</v>
      </c>
      <c r="P638" s="47">
        <f t="shared" si="30"/>
        <v>63.130206049978085</v>
      </c>
      <c r="Q638" s="47"/>
      <c r="R638" s="47"/>
      <c r="S638" s="47" t="str">
        <f t="shared" si="28"/>
        <v/>
      </c>
    </row>
    <row r="639" spans="1:19" x14ac:dyDescent="0.45">
      <c r="A639" s="47" t="s">
        <v>102</v>
      </c>
      <c r="B639" s="47">
        <v>2022</v>
      </c>
      <c r="C639" s="49">
        <v>44673</v>
      </c>
      <c r="D639" s="47" t="s">
        <v>72</v>
      </c>
      <c r="E639" s="47" t="s">
        <v>202</v>
      </c>
      <c r="F639" s="47">
        <v>4</v>
      </c>
      <c r="G639" s="47" t="s">
        <v>57</v>
      </c>
      <c r="H639" s="47" t="s">
        <v>47</v>
      </c>
      <c r="I639" s="47">
        <f>(C639-VLOOKUP(G639,Riders!$A$2:$C$2000,2,FALSE))/365</f>
        <v>22.230136986301371</v>
      </c>
      <c r="J639" s="47">
        <v>8</v>
      </c>
      <c r="K639" s="47">
        <v>2</v>
      </c>
      <c r="L639" s="47">
        <v>11.656000000000001</v>
      </c>
      <c r="M639" s="47">
        <f t="shared" si="29"/>
        <v>61.770761839396016</v>
      </c>
      <c r="N639" s="47">
        <v>2</v>
      </c>
      <c r="O639" s="47">
        <v>11.463999999999999</v>
      </c>
      <c r="P639" s="47">
        <f t="shared" si="30"/>
        <v>62.805303558967211</v>
      </c>
      <c r="Q639" s="47"/>
      <c r="R639" s="47"/>
      <c r="S639" s="47" t="str">
        <f t="shared" si="28"/>
        <v/>
      </c>
    </row>
    <row r="640" spans="1:19" x14ac:dyDescent="0.45">
      <c r="A640" s="30" t="s">
        <v>102</v>
      </c>
      <c r="B640" s="30">
        <v>2022</v>
      </c>
      <c r="C640" s="124">
        <v>44673</v>
      </c>
      <c r="D640" s="30" t="s">
        <v>72</v>
      </c>
      <c r="E640" s="30" t="s">
        <v>203</v>
      </c>
      <c r="F640" s="30">
        <v>1</v>
      </c>
      <c r="G640" s="30" t="s">
        <v>33</v>
      </c>
      <c r="H640" s="30" t="s">
        <v>27</v>
      </c>
      <c r="I640" s="30">
        <f>(C640-VLOOKUP(G640,Riders!$A$2:$C$2000,2,FALSE))/365</f>
        <v>28.421917808219177</v>
      </c>
      <c r="J640" s="30">
        <v>1</v>
      </c>
      <c r="K640" s="30">
        <v>1</v>
      </c>
      <c r="L640" s="30">
        <v>11.329000000000001</v>
      </c>
      <c r="M640" s="30">
        <f t="shared" si="29"/>
        <v>63.553711713302143</v>
      </c>
      <c r="N640" s="30">
        <v>1</v>
      </c>
      <c r="O640" s="30">
        <v>11.009</v>
      </c>
      <c r="P640" s="30">
        <f t="shared" si="30"/>
        <v>65.40103551639568</v>
      </c>
      <c r="Q640" s="30"/>
      <c r="R640" s="30"/>
      <c r="S640" s="30" t="str">
        <f t="shared" si="28"/>
        <v/>
      </c>
    </row>
    <row r="641" spans="1:19" x14ac:dyDescent="0.45">
      <c r="A641" s="47" t="s">
        <v>102</v>
      </c>
      <c r="B641" s="47">
        <v>2022</v>
      </c>
      <c r="C641" s="49">
        <v>44673</v>
      </c>
      <c r="D641" s="47" t="s">
        <v>72</v>
      </c>
      <c r="E641" s="47" t="s">
        <v>203</v>
      </c>
      <c r="F641" s="47">
        <v>1</v>
      </c>
      <c r="G641" s="47" t="s">
        <v>30</v>
      </c>
      <c r="H641" s="47" t="s">
        <v>31</v>
      </c>
      <c r="I641" s="47">
        <f>(C641-VLOOKUP(G641,Riders!$A$2:$C$2000,2,FALSE))/365</f>
        <v>26.016438356164382</v>
      </c>
      <c r="J641" s="47">
        <v>4</v>
      </c>
      <c r="K641" s="47">
        <v>2</v>
      </c>
      <c r="L641" s="47">
        <v>11.496</v>
      </c>
      <c r="M641" s="47">
        <f t="shared" si="29"/>
        <v>62.630480167014611</v>
      </c>
      <c r="N641" s="47">
        <v>2</v>
      </c>
      <c r="O641" s="47">
        <v>13.338000000000001</v>
      </c>
      <c r="P641" s="47">
        <f t="shared" si="30"/>
        <v>53.981106612685558</v>
      </c>
      <c r="Q641" s="47"/>
      <c r="R641" s="47"/>
      <c r="S641" s="47" t="str">
        <f t="shared" si="28"/>
        <v/>
      </c>
    </row>
    <row r="642" spans="1:19" x14ac:dyDescent="0.45">
      <c r="A642" s="47" t="s">
        <v>102</v>
      </c>
      <c r="B642" s="47">
        <v>2022</v>
      </c>
      <c r="C642" s="49">
        <v>44673</v>
      </c>
      <c r="D642" s="47" t="s">
        <v>72</v>
      </c>
      <c r="E642" s="47" t="s">
        <v>203</v>
      </c>
      <c r="F642" s="47">
        <v>2</v>
      </c>
      <c r="G642" s="47" t="s">
        <v>73</v>
      </c>
      <c r="H642" s="47" t="s">
        <v>74</v>
      </c>
      <c r="I642" s="47">
        <f>(C642-VLOOKUP(G642,Riders!$A$2:$C$2000,2,FALSE))/365</f>
        <v>34.723287671232875</v>
      </c>
      <c r="J642" s="47">
        <v>2</v>
      </c>
      <c r="K642" s="47">
        <v>1</v>
      </c>
      <c r="L642" s="47">
        <v>11.175000000000001</v>
      </c>
      <c r="M642" s="47">
        <f t="shared" si="29"/>
        <v>64.429530201342274</v>
      </c>
      <c r="N642" s="47">
        <v>1</v>
      </c>
      <c r="O642" s="47">
        <v>11.302</v>
      </c>
      <c r="P642" s="47">
        <f t="shared" si="30"/>
        <v>63.705538842682714</v>
      </c>
      <c r="Q642" s="47"/>
      <c r="R642" s="47"/>
      <c r="S642" s="47" t="str">
        <f t="shared" si="28"/>
        <v/>
      </c>
    </row>
    <row r="643" spans="1:19" x14ac:dyDescent="0.45">
      <c r="A643" s="30" t="s">
        <v>102</v>
      </c>
      <c r="B643" s="30">
        <v>2022</v>
      </c>
      <c r="C643" s="124">
        <v>44673</v>
      </c>
      <c r="D643" s="30" t="s">
        <v>72</v>
      </c>
      <c r="E643" s="30" t="s">
        <v>203</v>
      </c>
      <c r="F643" s="30">
        <v>2</v>
      </c>
      <c r="G643" s="30" t="s">
        <v>20</v>
      </c>
      <c r="H643" s="30" t="s">
        <v>21</v>
      </c>
      <c r="I643" s="30">
        <f>(C643-VLOOKUP(G643,Riders!$A$2:$C$2000,2,FALSE))/365</f>
        <v>26.712328767123289</v>
      </c>
      <c r="J643" s="30">
        <v>3</v>
      </c>
      <c r="K643" s="30">
        <v>2</v>
      </c>
      <c r="L643" s="30">
        <v>11.195</v>
      </c>
      <c r="M643" s="30">
        <f t="shared" si="29"/>
        <v>64.314426083072803</v>
      </c>
      <c r="N643" s="30">
        <v>2</v>
      </c>
      <c r="O643" s="30">
        <v>11.365</v>
      </c>
      <c r="P643" s="30">
        <f t="shared" si="30"/>
        <v>63.352397712274524</v>
      </c>
      <c r="Q643" s="30"/>
      <c r="R643" s="30"/>
      <c r="S643" s="30" t="str">
        <f t="shared" si="28"/>
        <v/>
      </c>
    </row>
    <row r="644" spans="1:19" x14ac:dyDescent="0.45">
      <c r="A644" s="47" t="s">
        <v>102</v>
      </c>
      <c r="B644" s="47">
        <v>2022</v>
      </c>
      <c r="C644" s="49">
        <v>44673</v>
      </c>
      <c r="D644" s="47" t="s">
        <v>72</v>
      </c>
      <c r="E644" s="47" t="s">
        <v>204</v>
      </c>
      <c r="F644" s="47" t="s">
        <v>205</v>
      </c>
      <c r="G644" s="47" t="s">
        <v>33</v>
      </c>
      <c r="H644" s="47" t="s">
        <v>27</v>
      </c>
      <c r="I644" s="47">
        <f>(C644-VLOOKUP(G644,Riders!$A$2:$C$2000,2,FALSE))/365</f>
        <v>28.421917808219177</v>
      </c>
      <c r="J644" s="47">
        <v>1</v>
      </c>
      <c r="K644" s="47">
        <v>1</v>
      </c>
      <c r="L644" s="47">
        <v>10.872999999999999</v>
      </c>
      <c r="M644" s="47">
        <f t="shared" si="29"/>
        <v>66.21907477237194</v>
      </c>
      <c r="N644" s="47">
        <v>1</v>
      </c>
      <c r="O644" s="47">
        <v>10.955</v>
      </c>
      <c r="P644" s="47">
        <f t="shared" si="30"/>
        <v>65.723413966225465</v>
      </c>
      <c r="Q644" s="47"/>
      <c r="R644" s="47"/>
      <c r="S644" s="47" t="str">
        <f t="shared" si="28"/>
        <v/>
      </c>
    </row>
    <row r="645" spans="1:19" x14ac:dyDescent="0.45">
      <c r="A645" s="47" t="s">
        <v>102</v>
      </c>
      <c r="B645" s="47">
        <v>2022</v>
      </c>
      <c r="C645" s="49">
        <v>44673</v>
      </c>
      <c r="D645" s="47" t="s">
        <v>72</v>
      </c>
      <c r="E645" s="47" t="s">
        <v>204</v>
      </c>
      <c r="F645" s="47" t="s">
        <v>205</v>
      </c>
      <c r="G645" s="47" t="s">
        <v>73</v>
      </c>
      <c r="H645" s="47" t="s">
        <v>74</v>
      </c>
      <c r="I645" s="47">
        <f>(C645-VLOOKUP(G645,Riders!$A$2:$C$2000,2,FALSE))/365</f>
        <v>34.723287671232875</v>
      </c>
      <c r="J645" s="47">
        <v>2</v>
      </c>
      <c r="K645" s="47">
        <v>2</v>
      </c>
      <c r="L645" s="47">
        <v>11.107999999999999</v>
      </c>
      <c r="M645" s="47">
        <f t="shared" si="29"/>
        <v>64.818149081742902</v>
      </c>
      <c r="N645" s="47">
        <v>2</v>
      </c>
      <c r="O645" s="47">
        <v>11.089</v>
      </c>
      <c r="P645" s="47">
        <f t="shared" si="30"/>
        <v>64.929209126161055</v>
      </c>
      <c r="Q645" s="47"/>
      <c r="R645" s="47"/>
      <c r="S645" s="47" t="str">
        <f t="shared" si="28"/>
        <v/>
      </c>
    </row>
    <row r="646" spans="1:19" x14ac:dyDescent="0.45">
      <c r="A646" s="47" t="s">
        <v>102</v>
      </c>
      <c r="B646" s="47">
        <v>2022</v>
      </c>
      <c r="C646" s="49">
        <v>44673</v>
      </c>
      <c r="D646" s="47" t="s">
        <v>72</v>
      </c>
      <c r="E646" s="47" t="s">
        <v>204</v>
      </c>
      <c r="F646" s="47" t="s">
        <v>206</v>
      </c>
      <c r="G646" s="47" t="s">
        <v>20</v>
      </c>
      <c r="H646" s="47" t="s">
        <v>21</v>
      </c>
      <c r="I646" s="47">
        <f>(C646-VLOOKUP(G646,Riders!$A$2:$C$2000,2,FALSE))/365</f>
        <v>26.712328767123289</v>
      </c>
      <c r="J646" s="47">
        <v>3</v>
      </c>
      <c r="K646" s="47">
        <v>1</v>
      </c>
      <c r="L646" s="47">
        <v>11.382999999999999</v>
      </c>
      <c r="M646" s="47">
        <f t="shared" si="29"/>
        <v>63.252218220152862</v>
      </c>
      <c r="N646" s="47">
        <v>1</v>
      </c>
      <c r="O646" s="47">
        <v>11.228999999999999</v>
      </c>
      <c r="P646" s="47">
        <f t="shared" si="30"/>
        <v>64.119690088164575</v>
      </c>
      <c r="Q646" s="47"/>
      <c r="R646" s="47"/>
      <c r="S646" s="47" t="str">
        <f t="shared" si="28"/>
        <v/>
      </c>
    </row>
    <row r="647" spans="1:19" x14ac:dyDescent="0.45">
      <c r="A647" s="47" t="s">
        <v>102</v>
      </c>
      <c r="B647" s="47">
        <v>2022</v>
      </c>
      <c r="C647" s="49">
        <v>44673</v>
      </c>
      <c r="D647" s="47" t="s">
        <v>72</v>
      </c>
      <c r="E647" s="47" t="s">
        <v>204</v>
      </c>
      <c r="F647" s="47" t="s">
        <v>206</v>
      </c>
      <c r="G647" s="47" t="s">
        <v>30</v>
      </c>
      <c r="H647" s="47" t="s">
        <v>31</v>
      </c>
      <c r="I647" s="47">
        <f>(C647-VLOOKUP(G647,Riders!$A$2:$C$2000,2,FALSE))/365</f>
        <v>26.016438356164382</v>
      </c>
      <c r="J647" s="47">
        <v>4</v>
      </c>
      <c r="K647" s="47">
        <v>2</v>
      </c>
      <c r="L647" s="47">
        <v>11.421999999999999</v>
      </c>
      <c r="M647" s="47">
        <f t="shared" si="29"/>
        <v>63.036245841358785</v>
      </c>
      <c r="N647" s="47">
        <v>2</v>
      </c>
      <c r="O647" s="47">
        <v>11.542</v>
      </c>
      <c r="P647" s="47">
        <f t="shared" si="30"/>
        <v>62.380869866574251</v>
      </c>
      <c r="Q647" s="47"/>
      <c r="R647" s="47"/>
      <c r="S647" s="47" t="str">
        <f t="shared" si="28"/>
        <v/>
      </c>
    </row>
    <row r="648" spans="1:19" x14ac:dyDescent="0.45">
      <c r="A648" s="47" t="s">
        <v>108</v>
      </c>
      <c r="B648" s="47">
        <v>2021</v>
      </c>
      <c r="C648" s="49">
        <v>44491</v>
      </c>
      <c r="D648" s="47" t="s">
        <v>13</v>
      </c>
      <c r="E648" s="47" t="s">
        <v>203</v>
      </c>
      <c r="F648" s="47">
        <v>1</v>
      </c>
      <c r="G648" s="47" t="s">
        <v>14</v>
      </c>
      <c r="H648" s="47" t="s">
        <v>15</v>
      </c>
      <c r="I648" s="47">
        <f>(C648-VLOOKUP(G648,Riders!$A$2:$C$2000,2,FALSE))/365</f>
        <v>21.805479452054794</v>
      </c>
      <c r="J648" s="47">
        <v>2</v>
      </c>
      <c r="K648" s="47">
        <v>1</v>
      </c>
      <c r="L648" s="47">
        <v>11.176</v>
      </c>
      <c r="M648" s="47">
        <f t="shared" si="29"/>
        <v>64.423765211166781</v>
      </c>
      <c r="N648" s="47">
        <v>1</v>
      </c>
      <c r="O648" s="47">
        <v>10.992000000000001</v>
      </c>
      <c r="P648" s="47">
        <f t="shared" si="30"/>
        <v>65.502183406113531</v>
      </c>
      <c r="Q648" s="47"/>
      <c r="R648" s="47"/>
      <c r="S648" s="47" t="str">
        <f t="shared" ref="S648:S711" si="31">IF(OR(R648="",R648="REL"),"",3.6*200/R648)</f>
        <v/>
      </c>
    </row>
    <row r="649" spans="1:19" x14ac:dyDescent="0.45">
      <c r="A649" s="47" t="s">
        <v>108</v>
      </c>
      <c r="B649" s="47">
        <v>2021</v>
      </c>
      <c r="C649" s="49">
        <v>44491</v>
      </c>
      <c r="D649" s="47" t="s">
        <v>13</v>
      </c>
      <c r="E649" s="47" t="s">
        <v>203</v>
      </c>
      <c r="F649" s="47">
        <v>1</v>
      </c>
      <c r="G649" s="47" t="s">
        <v>26</v>
      </c>
      <c r="H649" s="47" t="s">
        <v>27</v>
      </c>
      <c r="I649" s="47">
        <f>(C649-VLOOKUP(G649,Riders!$A$2:$C$2000,2,FALSE))/365</f>
        <v>23.419178082191781</v>
      </c>
      <c r="J649" s="47">
        <v>4</v>
      </c>
      <c r="K649" s="47">
        <v>2</v>
      </c>
      <c r="L649" s="47">
        <v>11.278</v>
      </c>
      <c r="M649" s="47">
        <f t="shared" si="29"/>
        <v>63.841106579180703</v>
      </c>
      <c r="N649" s="47">
        <v>2</v>
      </c>
      <c r="O649" s="47">
        <v>11.098000000000001</v>
      </c>
      <c r="P649" s="47">
        <f t="shared" si="30"/>
        <v>64.876554334114246</v>
      </c>
      <c r="Q649" s="47"/>
      <c r="R649" s="47"/>
      <c r="S649" s="47" t="str">
        <f t="shared" si="31"/>
        <v/>
      </c>
    </row>
    <row r="650" spans="1:19" x14ac:dyDescent="0.45">
      <c r="A650" s="47" t="s">
        <v>108</v>
      </c>
      <c r="B650" s="47">
        <v>2021</v>
      </c>
      <c r="C650" s="49">
        <v>44491</v>
      </c>
      <c r="D650" s="47" t="s">
        <v>13</v>
      </c>
      <c r="E650" s="47" t="s">
        <v>203</v>
      </c>
      <c r="F650" s="47">
        <v>2</v>
      </c>
      <c r="G650" s="47" t="s">
        <v>23</v>
      </c>
      <c r="H650" s="47" t="s">
        <v>15</v>
      </c>
      <c r="I650" s="47">
        <f>(C650-VLOOKUP(G650,Riders!$A$2:$C$2000,2,FALSE))/365</f>
        <v>24.112328767123287</v>
      </c>
      <c r="J650" s="47">
        <v>1</v>
      </c>
      <c r="K650" s="47">
        <v>1</v>
      </c>
      <c r="L650" s="47">
        <v>10.965999999999999</v>
      </c>
      <c r="M650" s="47">
        <f t="shared" si="29"/>
        <v>65.657486777311689</v>
      </c>
      <c r="N650" s="47">
        <v>1</v>
      </c>
      <c r="O650" s="47">
        <v>10.936999999999999</v>
      </c>
      <c r="P650" s="47">
        <f t="shared" si="30"/>
        <v>65.831580872268447</v>
      </c>
      <c r="Q650" s="47"/>
      <c r="R650" s="47"/>
      <c r="S650" s="47" t="str">
        <f t="shared" si="31"/>
        <v/>
      </c>
    </row>
    <row r="651" spans="1:19" x14ac:dyDescent="0.45">
      <c r="A651" s="47" t="s">
        <v>108</v>
      </c>
      <c r="B651" s="47">
        <v>2021</v>
      </c>
      <c r="C651" s="49">
        <v>44491</v>
      </c>
      <c r="D651" s="47" t="s">
        <v>13</v>
      </c>
      <c r="E651" s="47" t="s">
        <v>203</v>
      </c>
      <c r="F651" s="47">
        <v>2</v>
      </c>
      <c r="G651" s="47" t="s">
        <v>33</v>
      </c>
      <c r="H651" s="47" t="s">
        <v>27</v>
      </c>
      <c r="I651" s="47">
        <f>(C651-VLOOKUP(G651,Riders!$A$2:$C$2000,2,FALSE))/365</f>
        <v>27.923287671232877</v>
      </c>
      <c r="J651" s="47">
        <v>3</v>
      </c>
      <c r="K651" s="47">
        <v>2</v>
      </c>
      <c r="L651" s="47">
        <v>11.036999999999999</v>
      </c>
      <c r="M651" s="47">
        <f t="shared" si="29"/>
        <v>65.235118238651808</v>
      </c>
      <c r="N651" s="47">
        <v>2</v>
      </c>
      <c r="O651" s="47">
        <v>10.997</v>
      </c>
      <c r="P651" s="47">
        <f t="shared" si="30"/>
        <v>65.47240156406292</v>
      </c>
      <c r="Q651" s="47"/>
      <c r="R651" s="47"/>
      <c r="S651" s="47" t="str">
        <f t="shared" si="31"/>
        <v/>
      </c>
    </row>
    <row r="652" spans="1:19" x14ac:dyDescent="0.45">
      <c r="A652" s="47" t="s">
        <v>108</v>
      </c>
      <c r="B652" s="47">
        <v>2021</v>
      </c>
      <c r="C652" s="49">
        <v>44491</v>
      </c>
      <c r="D652" s="47" t="s">
        <v>13</v>
      </c>
      <c r="E652" s="47" t="s">
        <v>204</v>
      </c>
      <c r="F652" s="47" t="s">
        <v>205</v>
      </c>
      <c r="G652" s="47" t="s">
        <v>23</v>
      </c>
      <c r="H652" s="47" t="s">
        <v>15</v>
      </c>
      <c r="I652" s="47">
        <f>(C652-VLOOKUP(G652,Riders!$A$2:$C$2000,2,FALSE))/365</f>
        <v>24.112328767123287</v>
      </c>
      <c r="J652" s="47">
        <v>1</v>
      </c>
      <c r="K652" s="47">
        <v>1</v>
      </c>
      <c r="L652" s="47">
        <v>10.882</v>
      </c>
      <c r="M652" s="47">
        <f t="shared" si="29"/>
        <v>66.164308031611839</v>
      </c>
      <c r="N652" s="47">
        <v>1</v>
      </c>
      <c r="O652" s="47">
        <v>10.804</v>
      </c>
      <c r="P652" s="47">
        <f t="shared" si="30"/>
        <v>66.641984450203623</v>
      </c>
      <c r="Q652" s="47"/>
      <c r="R652" s="47"/>
      <c r="S652" s="47" t="str">
        <f t="shared" si="31"/>
        <v/>
      </c>
    </row>
    <row r="653" spans="1:19" x14ac:dyDescent="0.45">
      <c r="A653" s="47" t="s">
        <v>108</v>
      </c>
      <c r="B653" s="47">
        <v>2021</v>
      </c>
      <c r="C653" s="49">
        <v>44491</v>
      </c>
      <c r="D653" s="47" t="s">
        <v>13</v>
      </c>
      <c r="E653" s="47" t="s">
        <v>204</v>
      </c>
      <c r="F653" s="47" t="s">
        <v>205</v>
      </c>
      <c r="G653" s="47" t="s">
        <v>14</v>
      </c>
      <c r="H653" s="47" t="s">
        <v>15</v>
      </c>
      <c r="I653" s="47">
        <f>(C653-VLOOKUP(G653,Riders!$A$2:$C$2000,2,FALSE))/365</f>
        <v>21.805479452054794</v>
      </c>
      <c r="J653" s="47">
        <v>2</v>
      </c>
      <c r="K653" s="47">
        <v>2</v>
      </c>
      <c r="L653" s="47">
        <v>10.999000000000001</v>
      </c>
      <c r="M653" s="47">
        <f t="shared" si="29"/>
        <v>65.460496408764428</v>
      </c>
      <c r="N653" s="47">
        <v>2</v>
      </c>
      <c r="O653" s="47">
        <v>10.933</v>
      </c>
      <c r="P653" s="47">
        <f t="shared" si="30"/>
        <v>65.855666331290593</v>
      </c>
      <c r="Q653" s="47"/>
      <c r="R653" s="47"/>
      <c r="S653" s="47" t="str">
        <f t="shared" si="31"/>
        <v/>
      </c>
    </row>
    <row r="654" spans="1:19" x14ac:dyDescent="0.45">
      <c r="A654" s="47" t="s">
        <v>108</v>
      </c>
      <c r="B654" s="47">
        <v>2021</v>
      </c>
      <c r="C654" s="49">
        <v>44491</v>
      </c>
      <c r="D654" s="47" t="s">
        <v>13</v>
      </c>
      <c r="E654" s="47" t="s">
        <v>204</v>
      </c>
      <c r="F654" s="47" t="s">
        <v>206</v>
      </c>
      <c r="G654" s="47" t="s">
        <v>33</v>
      </c>
      <c r="H654" s="47" t="s">
        <v>27</v>
      </c>
      <c r="I654" s="47">
        <f>(C654-VLOOKUP(G654,Riders!$A$2:$C$2000,2,FALSE))/365</f>
        <v>27.923287671232877</v>
      </c>
      <c r="J654" s="47">
        <v>3</v>
      </c>
      <c r="K654" s="47">
        <v>1</v>
      </c>
      <c r="L654" s="47">
        <v>11.077</v>
      </c>
      <c r="M654" s="47">
        <f t="shared" si="29"/>
        <v>64.999548614245739</v>
      </c>
      <c r="N654" s="47">
        <v>1</v>
      </c>
      <c r="O654" s="47">
        <v>11.147</v>
      </c>
      <c r="P654" s="47">
        <f t="shared" si="30"/>
        <v>64.591369875302775</v>
      </c>
      <c r="Q654" s="47"/>
      <c r="R654" s="47"/>
      <c r="S654" s="47" t="str">
        <f t="shared" si="31"/>
        <v/>
      </c>
    </row>
    <row r="655" spans="1:19" x14ac:dyDescent="0.45">
      <c r="A655" s="47" t="s">
        <v>108</v>
      </c>
      <c r="B655" s="47">
        <v>2021</v>
      </c>
      <c r="C655" s="49">
        <v>44491</v>
      </c>
      <c r="D655" s="47" t="s">
        <v>13</v>
      </c>
      <c r="E655" s="47" t="s">
        <v>204</v>
      </c>
      <c r="F655" s="47" t="s">
        <v>206</v>
      </c>
      <c r="G655" s="47" t="s">
        <v>26</v>
      </c>
      <c r="H655" s="47" t="s">
        <v>27</v>
      </c>
      <c r="I655" s="47">
        <f>(C655-VLOOKUP(G655,Riders!$A$2:$C$2000,2,FALSE))/365</f>
        <v>23.419178082191781</v>
      </c>
      <c r="J655" s="47">
        <v>4</v>
      </c>
      <c r="K655" s="47">
        <v>2</v>
      </c>
      <c r="L655" s="47">
        <v>11.164</v>
      </c>
      <c r="M655" s="47">
        <f t="shared" si="29"/>
        <v>64.493013256897171</v>
      </c>
      <c r="N655" s="47">
        <v>2</v>
      </c>
      <c r="O655" s="47">
        <v>11.197000000000001</v>
      </c>
      <c r="P655" s="47">
        <f t="shared" si="30"/>
        <v>64.302938287041172</v>
      </c>
      <c r="Q655" s="47"/>
      <c r="R655" s="47"/>
      <c r="S655" s="47" t="str">
        <f t="shared" si="31"/>
        <v/>
      </c>
    </row>
    <row r="656" spans="1:19" x14ac:dyDescent="0.45">
      <c r="A656" s="47" t="s">
        <v>108</v>
      </c>
      <c r="B656" s="47">
        <v>2021</v>
      </c>
      <c r="C656" s="49">
        <v>44490</v>
      </c>
      <c r="D656" s="47" t="s">
        <v>13</v>
      </c>
      <c r="E656" s="47" t="s">
        <v>200</v>
      </c>
      <c r="F656" s="47">
        <v>1</v>
      </c>
      <c r="G656" s="47" t="s">
        <v>52</v>
      </c>
      <c r="H656" s="47" t="s">
        <v>53</v>
      </c>
      <c r="I656" s="47">
        <f>(C656-VLOOKUP(G656,Riders!$A$2:$C$2000,2,FALSE))/365</f>
        <v>24.616438356164384</v>
      </c>
      <c r="J656" s="47">
        <v>8</v>
      </c>
      <c r="K656" s="47">
        <v>1</v>
      </c>
      <c r="L656" s="47">
        <v>11.253</v>
      </c>
      <c r="M656" s="47">
        <f t="shared" si="29"/>
        <v>63.982937883231138</v>
      </c>
      <c r="N656" s="47"/>
      <c r="O656" s="47"/>
      <c r="P656" s="47" t="str">
        <f t="shared" si="30"/>
        <v/>
      </c>
      <c r="Q656" s="47"/>
      <c r="R656" s="47"/>
      <c r="S656" s="47" t="str">
        <f t="shared" si="31"/>
        <v/>
      </c>
    </row>
    <row r="657" spans="1:19" x14ac:dyDescent="0.45">
      <c r="A657" s="47" t="s">
        <v>108</v>
      </c>
      <c r="B657" s="47">
        <v>2021</v>
      </c>
      <c r="C657" s="49">
        <v>44490</v>
      </c>
      <c r="D657" s="47" t="s">
        <v>13</v>
      </c>
      <c r="E657" s="47" t="s">
        <v>200</v>
      </c>
      <c r="F657" s="47">
        <v>1</v>
      </c>
      <c r="G657" s="47" t="s">
        <v>114</v>
      </c>
      <c r="H657" s="47" t="s">
        <v>21</v>
      </c>
      <c r="I657" s="47">
        <f>(C657-VLOOKUP(G657,Riders!$A$2:$C$2000,2,FALSE))/365</f>
        <v>19.86849315068493</v>
      </c>
      <c r="J657" s="47">
        <v>24</v>
      </c>
      <c r="K657" s="47">
        <v>2</v>
      </c>
      <c r="L657" s="47">
        <v>11.377000000000001</v>
      </c>
      <c r="M657" s="47">
        <f t="shared" si="29"/>
        <v>63.285576162432974</v>
      </c>
      <c r="N657" s="47"/>
      <c r="O657" s="47"/>
      <c r="P657" s="47" t="str">
        <f t="shared" si="30"/>
        <v/>
      </c>
      <c r="Q657" s="47"/>
      <c r="R657" s="47"/>
      <c r="S657" s="47" t="str">
        <f t="shared" si="31"/>
        <v/>
      </c>
    </row>
    <row r="658" spans="1:19" x14ac:dyDescent="0.45">
      <c r="A658" s="47" t="s">
        <v>108</v>
      </c>
      <c r="B658" s="47">
        <v>2021</v>
      </c>
      <c r="C658" s="49">
        <v>44490</v>
      </c>
      <c r="D658" s="47" t="s">
        <v>13</v>
      </c>
      <c r="E658" s="47" t="s">
        <v>200</v>
      </c>
      <c r="F658" s="47">
        <v>2</v>
      </c>
      <c r="G658" s="47" t="s">
        <v>39</v>
      </c>
      <c r="H658" s="47" t="s">
        <v>40</v>
      </c>
      <c r="I658" s="47">
        <f>(C658-VLOOKUP(G658,Riders!$A$2:$C$2000,2,FALSE))/365</f>
        <v>27.197260273972603</v>
      </c>
      <c r="J658" s="47">
        <v>10</v>
      </c>
      <c r="K658" s="47">
        <v>1</v>
      </c>
      <c r="L658" s="47">
        <v>11.792</v>
      </c>
      <c r="M658" s="47">
        <f t="shared" si="29"/>
        <v>61.058344640434193</v>
      </c>
      <c r="N658" s="47"/>
      <c r="O658" s="47"/>
      <c r="P658" s="47" t="str">
        <f t="shared" si="30"/>
        <v/>
      </c>
      <c r="Q658" s="47"/>
      <c r="R658" s="47"/>
      <c r="S658" s="47" t="str">
        <f t="shared" si="31"/>
        <v/>
      </c>
    </row>
    <row r="659" spans="1:19" x14ac:dyDescent="0.45">
      <c r="A659" s="47" t="s">
        <v>108</v>
      </c>
      <c r="B659" s="47">
        <v>2021</v>
      </c>
      <c r="C659" s="49">
        <v>44490</v>
      </c>
      <c r="D659" s="47" t="s">
        <v>13</v>
      </c>
      <c r="E659" s="47" t="s">
        <v>200</v>
      </c>
      <c r="F659" s="47">
        <v>2</v>
      </c>
      <c r="G659" s="47" t="s">
        <v>60</v>
      </c>
      <c r="H659" s="47" t="s">
        <v>61</v>
      </c>
      <c r="I659" s="47">
        <f>(C659-VLOOKUP(G659,Riders!$A$2:$C$2000,2,FALSE))/365</f>
        <v>33.265753424657532</v>
      </c>
      <c r="J659" s="47">
        <v>23</v>
      </c>
      <c r="K659" s="47">
        <v>2</v>
      </c>
      <c r="L659" s="47">
        <v>12</v>
      </c>
      <c r="M659" s="47">
        <f t="shared" si="29"/>
        <v>60</v>
      </c>
      <c r="N659" s="47"/>
      <c r="O659" s="47"/>
      <c r="P659" s="47" t="str">
        <f t="shared" si="30"/>
        <v/>
      </c>
      <c r="Q659" s="47"/>
      <c r="R659" s="47"/>
      <c r="S659" s="47" t="str">
        <f t="shared" si="31"/>
        <v/>
      </c>
    </row>
    <row r="660" spans="1:19" x14ac:dyDescent="0.45">
      <c r="A660" s="30" t="s">
        <v>108</v>
      </c>
      <c r="B660" s="30">
        <v>2021</v>
      </c>
      <c r="C660" s="124">
        <v>44490</v>
      </c>
      <c r="D660" s="30" t="s">
        <v>13</v>
      </c>
      <c r="E660" s="30" t="s">
        <v>200</v>
      </c>
      <c r="F660" s="30">
        <v>3</v>
      </c>
      <c r="G660" s="30" t="s">
        <v>24</v>
      </c>
      <c r="H660" s="30" t="s">
        <v>25</v>
      </c>
      <c r="I660" s="30">
        <f>(C660-VLOOKUP(G660,Riders!$A$2:$C$2000,2,FALSE))/365</f>
        <v>23.145205479452056</v>
      </c>
      <c r="J660" s="30">
        <v>11</v>
      </c>
      <c r="K660" s="30">
        <v>1</v>
      </c>
      <c r="L660" s="30">
        <v>12.124000000000001</v>
      </c>
      <c r="M660" s="30">
        <f t="shared" si="29"/>
        <v>59.386341141537443</v>
      </c>
      <c r="N660" s="30"/>
      <c r="O660" s="30"/>
      <c r="P660" s="30" t="str">
        <f t="shared" si="30"/>
        <v/>
      </c>
      <c r="Q660" s="30"/>
      <c r="R660" s="30"/>
      <c r="S660" s="30" t="str">
        <f t="shared" si="31"/>
        <v/>
      </c>
    </row>
    <row r="661" spans="1:19" x14ac:dyDescent="0.45">
      <c r="A661" s="30" t="s">
        <v>108</v>
      </c>
      <c r="B661" s="30">
        <v>2021</v>
      </c>
      <c r="C661" s="124">
        <v>44490</v>
      </c>
      <c r="D661" s="30" t="s">
        <v>13</v>
      </c>
      <c r="E661" s="30" t="s">
        <v>200</v>
      </c>
      <c r="F661" s="30">
        <v>3</v>
      </c>
      <c r="G661" s="30" t="s">
        <v>48</v>
      </c>
      <c r="H661" s="30" t="s">
        <v>49</v>
      </c>
      <c r="I661" s="30">
        <f>(C661-VLOOKUP(G661,Riders!$A$2:$C$2000,2,FALSE))/365</f>
        <v>20.728767123287671</v>
      </c>
      <c r="J661" s="30">
        <v>22</v>
      </c>
      <c r="K661" s="30">
        <v>2</v>
      </c>
      <c r="L661" s="30">
        <v>12.727</v>
      </c>
      <c r="M661" s="30">
        <f t="shared" si="29"/>
        <v>56.572640842303763</v>
      </c>
      <c r="N661" s="30"/>
      <c r="O661" s="30"/>
      <c r="P661" s="30" t="str">
        <f t="shared" si="30"/>
        <v/>
      </c>
      <c r="Q661" s="30"/>
      <c r="R661" s="30"/>
      <c r="S661" s="30" t="str">
        <f t="shared" si="31"/>
        <v/>
      </c>
    </row>
    <row r="662" spans="1:19" x14ac:dyDescent="0.45">
      <c r="A662" s="30" t="s">
        <v>108</v>
      </c>
      <c r="B662" s="30">
        <v>2021</v>
      </c>
      <c r="C662" s="124">
        <v>44490</v>
      </c>
      <c r="D662" s="30" t="s">
        <v>13</v>
      </c>
      <c r="E662" s="30" t="s">
        <v>200</v>
      </c>
      <c r="F662" s="30">
        <v>4</v>
      </c>
      <c r="G662" s="30" t="s">
        <v>113</v>
      </c>
      <c r="H662" s="30" t="s">
        <v>31</v>
      </c>
      <c r="I662" s="30">
        <f>(C662-VLOOKUP(G662,Riders!$A$2:$C$2000,2,FALSE))/365</f>
        <v>18.438356164383563</v>
      </c>
      <c r="J662" s="30">
        <v>16</v>
      </c>
      <c r="K662" s="30">
        <v>1</v>
      </c>
      <c r="L662" s="30">
        <v>11.481</v>
      </c>
      <c r="M662" s="30">
        <f t="shared" si="29"/>
        <v>62.712307290305723</v>
      </c>
      <c r="N662" s="30"/>
      <c r="O662" s="30"/>
      <c r="P662" s="30" t="str">
        <f t="shared" si="30"/>
        <v/>
      </c>
      <c r="Q662" s="30"/>
      <c r="R662" s="30"/>
      <c r="S662" s="30" t="str">
        <f t="shared" si="31"/>
        <v/>
      </c>
    </row>
    <row r="663" spans="1:19" x14ac:dyDescent="0.45">
      <c r="A663" s="30" t="s">
        <v>108</v>
      </c>
      <c r="B663" s="30">
        <v>2021</v>
      </c>
      <c r="C663" s="124">
        <v>44490</v>
      </c>
      <c r="D663" s="30" t="s">
        <v>13</v>
      </c>
      <c r="E663" s="30" t="s">
        <v>200</v>
      </c>
      <c r="F663" s="30">
        <v>4</v>
      </c>
      <c r="G663" s="30" t="s">
        <v>41</v>
      </c>
      <c r="H663" s="30" t="s">
        <v>27</v>
      </c>
      <c r="I663" s="30">
        <f>(C663-VLOOKUP(G663,Riders!$A$2:$C$2000,2,FALSE))/365</f>
        <v>26.016438356164382</v>
      </c>
      <c r="J663" s="30">
        <v>17</v>
      </c>
      <c r="K663" s="30">
        <v>2</v>
      </c>
      <c r="L663" s="30" t="s">
        <v>207</v>
      </c>
      <c r="M663" s="30" t="str">
        <f t="shared" si="29"/>
        <v/>
      </c>
      <c r="N663" s="30"/>
      <c r="O663" s="30"/>
      <c r="P663" s="30" t="str">
        <f t="shared" si="30"/>
        <v/>
      </c>
      <c r="Q663" s="30"/>
      <c r="R663" s="30"/>
      <c r="S663" s="30" t="str">
        <f t="shared" si="31"/>
        <v/>
      </c>
    </row>
    <row r="664" spans="1:19" x14ac:dyDescent="0.45">
      <c r="A664" s="30" t="s">
        <v>108</v>
      </c>
      <c r="B664" s="30">
        <v>2021</v>
      </c>
      <c r="C664" s="124">
        <v>44490</v>
      </c>
      <c r="D664" s="30" t="s">
        <v>13</v>
      </c>
      <c r="E664" s="30" t="s">
        <v>200</v>
      </c>
      <c r="F664" s="30">
        <v>5</v>
      </c>
      <c r="G664" s="30" t="s">
        <v>109</v>
      </c>
      <c r="H664" s="30" t="s">
        <v>110</v>
      </c>
      <c r="I664" s="30">
        <f>(C664-VLOOKUP(G664,Riders!$A$2:$C$2000,2,FALSE))/365</f>
        <v>28.726027397260275</v>
      </c>
      <c r="J664" s="30">
        <v>12</v>
      </c>
      <c r="K664" s="30">
        <v>1</v>
      </c>
      <c r="L664" s="30">
        <v>11.648999999999999</v>
      </c>
      <c r="M664" s="30">
        <f t="shared" si="29"/>
        <v>61.807880504764363</v>
      </c>
      <c r="N664" s="30"/>
      <c r="O664" s="30"/>
      <c r="P664" s="30" t="str">
        <f t="shared" si="30"/>
        <v/>
      </c>
      <c r="Q664" s="30"/>
      <c r="R664" s="30"/>
      <c r="S664" s="30" t="str">
        <f t="shared" si="31"/>
        <v/>
      </c>
    </row>
    <row r="665" spans="1:19" x14ac:dyDescent="0.45">
      <c r="A665" s="30" t="s">
        <v>108</v>
      </c>
      <c r="B665" s="30">
        <v>2021</v>
      </c>
      <c r="C665" s="124">
        <v>44490</v>
      </c>
      <c r="D665" s="30" t="s">
        <v>13</v>
      </c>
      <c r="E665" s="30" t="s">
        <v>200</v>
      </c>
      <c r="F665" s="30">
        <v>5</v>
      </c>
      <c r="G665" s="30" t="s">
        <v>106</v>
      </c>
      <c r="H665" s="30" t="s">
        <v>63</v>
      </c>
      <c r="I665" s="30" t="e">
        <f>(C665-VLOOKUP(G665,Riders!$A$2:$C$2000,2,FALSE))/365</f>
        <v>#N/A</v>
      </c>
      <c r="J665" s="30">
        <v>21</v>
      </c>
      <c r="K665" s="30">
        <v>2</v>
      </c>
      <c r="L665" s="30">
        <v>11.921999999999999</v>
      </c>
      <c r="M665" s="30">
        <f t="shared" si="29"/>
        <v>60.392551585304489</v>
      </c>
      <c r="N665" s="30"/>
      <c r="O665" s="30"/>
      <c r="P665" s="30" t="str">
        <f t="shared" si="30"/>
        <v/>
      </c>
      <c r="Q665" s="30"/>
      <c r="R665" s="30"/>
      <c r="S665" s="30" t="str">
        <f t="shared" si="31"/>
        <v/>
      </c>
    </row>
    <row r="666" spans="1:19" x14ac:dyDescent="0.45">
      <c r="A666" s="30" t="s">
        <v>108</v>
      </c>
      <c r="B666" s="30">
        <v>2021</v>
      </c>
      <c r="C666" s="124">
        <v>44490</v>
      </c>
      <c r="D666" s="30" t="s">
        <v>13</v>
      </c>
      <c r="E666" s="30" t="s">
        <v>200</v>
      </c>
      <c r="F666" s="30">
        <v>6</v>
      </c>
      <c r="G666" s="30" t="s">
        <v>111</v>
      </c>
      <c r="H666" s="30" t="s">
        <v>110</v>
      </c>
      <c r="I666" s="30">
        <f>(C666-VLOOKUP(G666,Riders!$A$2:$C$2000,2,FALSE))/365</f>
        <v>27.005479452054793</v>
      </c>
      <c r="J666" s="30">
        <v>13</v>
      </c>
      <c r="K666" s="30">
        <v>1</v>
      </c>
      <c r="L666" s="30">
        <v>11.738</v>
      </c>
      <c r="M666" s="30">
        <f t="shared" si="29"/>
        <v>61.339240074970185</v>
      </c>
      <c r="N666" s="30"/>
      <c r="O666" s="30"/>
      <c r="P666" s="30" t="str">
        <f t="shared" si="30"/>
        <v/>
      </c>
      <c r="Q666" s="30"/>
      <c r="R666" s="30"/>
      <c r="S666" s="30" t="str">
        <f t="shared" si="31"/>
        <v/>
      </c>
    </row>
    <row r="667" spans="1:19" x14ac:dyDescent="0.45">
      <c r="A667" s="30" t="s">
        <v>108</v>
      </c>
      <c r="B667" s="30">
        <v>2021</v>
      </c>
      <c r="C667" s="124">
        <v>44490</v>
      </c>
      <c r="D667" s="30" t="s">
        <v>13</v>
      </c>
      <c r="E667" s="30" t="s">
        <v>200</v>
      </c>
      <c r="F667" s="30">
        <v>6</v>
      </c>
      <c r="G667" s="30" t="s">
        <v>112</v>
      </c>
      <c r="H667" s="30" t="s">
        <v>25</v>
      </c>
      <c r="I667" s="30">
        <f>(C667-VLOOKUP(G667,Riders!$A$2:$C$2000,2,FALSE))/365</f>
        <v>22.473972602739725</v>
      </c>
      <c r="J667" s="30">
        <v>20</v>
      </c>
      <c r="K667" s="30">
        <v>2</v>
      </c>
      <c r="L667" s="30">
        <v>11.808999999999999</v>
      </c>
      <c r="M667" s="30">
        <f t="shared" si="29"/>
        <v>60.97044626979423</v>
      </c>
      <c r="N667" s="30"/>
      <c r="O667" s="30"/>
      <c r="P667" s="30" t="str">
        <f t="shared" si="30"/>
        <v/>
      </c>
      <c r="Q667" s="30"/>
      <c r="R667" s="30"/>
      <c r="S667" s="30" t="str">
        <f t="shared" si="31"/>
        <v/>
      </c>
    </row>
    <row r="668" spans="1:19" x14ac:dyDescent="0.45">
      <c r="A668" s="30" t="s">
        <v>108</v>
      </c>
      <c r="B668" s="30">
        <v>2021</v>
      </c>
      <c r="C668" s="124">
        <v>44490</v>
      </c>
      <c r="D668" s="30" t="s">
        <v>13</v>
      </c>
      <c r="E668" s="30" t="s">
        <v>200</v>
      </c>
      <c r="F668" s="30">
        <v>7</v>
      </c>
      <c r="G668" s="30" t="s">
        <v>82</v>
      </c>
      <c r="H668" s="30" t="s">
        <v>67</v>
      </c>
      <c r="I668" s="30">
        <f>(C668-VLOOKUP(G668,Riders!$A$2:$C$2000,2,FALSE))/365</f>
        <v>29.145205479452056</v>
      </c>
      <c r="J668" s="30">
        <v>15</v>
      </c>
      <c r="K668" s="30">
        <v>1</v>
      </c>
      <c r="L668" s="30">
        <v>11.694000000000001</v>
      </c>
      <c r="M668" s="30">
        <f t="shared" si="29"/>
        <v>61.570035915854277</v>
      </c>
      <c r="N668" s="30"/>
      <c r="O668" s="30"/>
      <c r="P668" s="30" t="str">
        <f t="shared" si="30"/>
        <v/>
      </c>
      <c r="Q668" s="30"/>
      <c r="R668" s="30"/>
      <c r="S668" s="30" t="str">
        <f t="shared" si="31"/>
        <v/>
      </c>
    </row>
    <row r="669" spans="1:19" x14ac:dyDescent="0.45">
      <c r="A669" s="30" t="s">
        <v>108</v>
      </c>
      <c r="B669" s="30">
        <v>2021</v>
      </c>
      <c r="C669" s="124">
        <v>44490</v>
      </c>
      <c r="D669" s="30" t="s">
        <v>13</v>
      </c>
      <c r="E669" s="30" t="s">
        <v>200</v>
      </c>
      <c r="F669" s="30">
        <v>7</v>
      </c>
      <c r="G669" s="30" t="s">
        <v>98</v>
      </c>
      <c r="H669" s="30" t="s">
        <v>67</v>
      </c>
      <c r="I669" s="30">
        <f>(C669-VLOOKUP(G669,Riders!$A$2:$C$2000,2,FALSE))/365</f>
        <v>30.227397260273971</v>
      </c>
      <c r="J669" s="30">
        <v>18</v>
      </c>
      <c r="K669" s="30">
        <v>2</v>
      </c>
      <c r="L669" s="30">
        <v>11.707000000000001</v>
      </c>
      <c r="M669" s="30">
        <f t="shared" si="29"/>
        <v>61.501665670111898</v>
      </c>
      <c r="N669" s="30"/>
      <c r="O669" s="30"/>
      <c r="P669" s="30" t="str">
        <f t="shared" si="30"/>
        <v/>
      </c>
      <c r="Q669" s="30"/>
      <c r="R669" s="30"/>
      <c r="S669" s="30" t="str">
        <f t="shared" si="31"/>
        <v/>
      </c>
    </row>
    <row r="670" spans="1:19" x14ac:dyDescent="0.45">
      <c r="A670" s="30" t="s">
        <v>108</v>
      </c>
      <c r="B670" s="30">
        <v>2021</v>
      </c>
      <c r="C670" s="124">
        <v>44490</v>
      </c>
      <c r="D670" s="30" t="s">
        <v>13</v>
      </c>
      <c r="E670" s="30" t="s">
        <v>200</v>
      </c>
      <c r="F670" s="30">
        <v>8</v>
      </c>
      <c r="G670" s="30" t="s">
        <v>54</v>
      </c>
      <c r="H670" s="30" t="s">
        <v>44</v>
      </c>
      <c r="I670" s="30">
        <f>(C670-VLOOKUP(G670,Riders!$A$2:$C$2000,2,FALSE))/365</f>
        <v>24.328767123287673</v>
      </c>
      <c r="J670" s="30">
        <v>14</v>
      </c>
      <c r="K670" s="30">
        <v>1</v>
      </c>
      <c r="L670" s="30">
        <v>11.209</v>
      </c>
      <c r="M670" s="30">
        <f t="shared" si="29"/>
        <v>64.234097600142746</v>
      </c>
      <c r="N670" s="30"/>
      <c r="O670" s="30"/>
      <c r="P670" s="30" t="str">
        <f t="shared" si="30"/>
        <v/>
      </c>
      <c r="Q670" s="30"/>
      <c r="R670" s="30"/>
      <c r="S670" s="30" t="str">
        <f t="shared" si="31"/>
        <v/>
      </c>
    </row>
    <row r="671" spans="1:19" x14ac:dyDescent="0.45">
      <c r="A671" s="30" t="s">
        <v>108</v>
      </c>
      <c r="B671" s="30">
        <v>2021</v>
      </c>
      <c r="C671" s="124">
        <v>44490</v>
      </c>
      <c r="D671" s="30" t="s">
        <v>13</v>
      </c>
      <c r="E671" s="30" t="s">
        <v>200</v>
      </c>
      <c r="F671" s="30">
        <v>8</v>
      </c>
      <c r="G671" s="30" t="s">
        <v>45</v>
      </c>
      <c r="H671" s="30" t="s">
        <v>40</v>
      </c>
      <c r="I671" s="30">
        <f>(C671-VLOOKUP(G671,Riders!$A$2:$C$2000,2,FALSE))/365</f>
        <v>30.663013698630138</v>
      </c>
      <c r="J671" s="30">
        <v>19</v>
      </c>
      <c r="K671" s="30">
        <v>2</v>
      </c>
      <c r="L671" s="30">
        <v>11.318999999999999</v>
      </c>
      <c r="M671" s="30">
        <f t="shared" si="29"/>
        <v>63.609859528226878</v>
      </c>
      <c r="N671" s="30"/>
      <c r="O671" s="30"/>
      <c r="P671" s="30" t="str">
        <f t="shared" si="30"/>
        <v/>
      </c>
      <c r="Q671" s="30"/>
      <c r="R671" s="30"/>
      <c r="S671" s="30" t="str">
        <f t="shared" si="31"/>
        <v/>
      </c>
    </row>
    <row r="672" spans="1:19" x14ac:dyDescent="0.45">
      <c r="A672" s="30" t="s">
        <v>108</v>
      </c>
      <c r="B672" s="30">
        <v>2021</v>
      </c>
      <c r="C672" s="124">
        <v>44490</v>
      </c>
      <c r="D672" s="30" t="s">
        <v>13</v>
      </c>
      <c r="E672" s="30" t="s">
        <v>201</v>
      </c>
      <c r="F672" s="30">
        <v>1</v>
      </c>
      <c r="G672" s="30" t="s">
        <v>14</v>
      </c>
      <c r="H672" s="30" t="s">
        <v>15</v>
      </c>
      <c r="I672" s="30">
        <f>(C672-VLOOKUP(G672,Riders!$A$2:$C$2000,2,FALSE))/365</f>
        <v>21.802739726027397</v>
      </c>
      <c r="J672" s="30">
        <v>2</v>
      </c>
      <c r="K672" s="30">
        <v>1</v>
      </c>
      <c r="L672" s="30">
        <v>11.289</v>
      </c>
      <c r="M672" s="30">
        <f t="shared" si="29"/>
        <v>63.778899813978214</v>
      </c>
      <c r="N672" s="30"/>
      <c r="O672" s="30"/>
      <c r="P672" s="30" t="str">
        <f t="shared" si="30"/>
        <v/>
      </c>
      <c r="Q672" s="30"/>
      <c r="R672" s="30"/>
      <c r="S672" s="30" t="str">
        <f t="shared" si="31"/>
        <v/>
      </c>
    </row>
    <row r="673" spans="1:19" x14ac:dyDescent="0.45">
      <c r="A673" s="30" t="s">
        <v>108</v>
      </c>
      <c r="B673" s="30">
        <v>2021</v>
      </c>
      <c r="C673" s="124">
        <v>44490</v>
      </c>
      <c r="D673" s="30" t="s">
        <v>13</v>
      </c>
      <c r="E673" s="30" t="s">
        <v>201</v>
      </c>
      <c r="F673" s="30">
        <v>1</v>
      </c>
      <c r="G673" s="30" t="s">
        <v>54</v>
      </c>
      <c r="H673" s="30" t="s">
        <v>44</v>
      </c>
      <c r="I673" s="30">
        <f>(C673-VLOOKUP(G673,Riders!$A$2:$C$2000,2,FALSE))/365</f>
        <v>24.328767123287673</v>
      </c>
      <c r="J673" s="30">
        <v>14</v>
      </c>
      <c r="K673" s="30">
        <v>2</v>
      </c>
      <c r="L673" s="30">
        <v>11.327</v>
      </c>
      <c r="M673" s="30">
        <f t="shared" si="29"/>
        <v>63.56493334510462</v>
      </c>
      <c r="N673" s="30"/>
      <c r="O673" s="30"/>
      <c r="P673" s="30" t="str">
        <f t="shared" si="30"/>
        <v/>
      </c>
      <c r="Q673" s="30"/>
      <c r="R673" s="30"/>
      <c r="S673" s="30" t="str">
        <f t="shared" si="31"/>
        <v/>
      </c>
    </row>
    <row r="674" spans="1:19" x14ac:dyDescent="0.45">
      <c r="A674" s="30" t="s">
        <v>108</v>
      </c>
      <c r="B674" s="30">
        <v>2021</v>
      </c>
      <c r="C674" s="124">
        <v>44490</v>
      </c>
      <c r="D674" s="30" t="s">
        <v>13</v>
      </c>
      <c r="E674" s="30" t="s">
        <v>201</v>
      </c>
      <c r="F674" s="30">
        <v>2</v>
      </c>
      <c r="G674" s="30" t="s">
        <v>23</v>
      </c>
      <c r="H674" s="30" t="s">
        <v>15</v>
      </c>
      <c r="I674" s="30">
        <f>(C674-VLOOKUP(G674,Riders!$A$2:$C$2000,2,FALSE))/365</f>
        <v>24.109589041095891</v>
      </c>
      <c r="J674" s="30">
        <v>1</v>
      </c>
      <c r="K674" s="30">
        <v>1</v>
      </c>
      <c r="L674" s="30">
        <v>11.114000000000001</v>
      </c>
      <c r="M674" s="30">
        <f t="shared" si="29"/>
        <v>64.783156379341364</v>
      </c>
      <c r="N674" s="30"/>
      <c r="O674" s="30"/>
      <c r="P674" s="30" t="str">
        <f t="shared" si="30"/>
        <v/>
      </c>
      <c r="Q674" s="30"/>
      <c r="R674" s="30"/>
      <c r="S674" s="30" t="str">
        <f t="shared" si="31"/>
        <v/>
      </c>
    </row>
    <row r="675" spans="1:19" x14ac:dyDescent="0.45">
      <c r="A675" s="30" t="s">
        <v>108</v>
      </c>
      <c r="B675" s="30">
        <v>2021</v>
      </c>
      <c r="C675" s="124">
        <v>44490</v>
      </c>
      <c r="D675" s="30" t="s">
        <v>13</v>
      </c>
      <c r="E675" s="30" t="s">
        <v>201</v>
      </c>
      <c r="F675" s="30">
        <v>2</v>
      </c>
      <c r="G675" s="30" t="s">
        <v>82</v>
      </c>
      <c r="H675" s="30" t="s">
        <v>67</v>
      </c>
      <c r="I675" s="30">
        <f>(C675-VLOOKUP(G675,Riders!$A$2:$C$2000,2,FALSE))/365</f>
        <v>29.145205479452056</v>
      </c>
      <c r="J675" s="30">
        <v>15</v>
      </c>
      <c r="K675" s="30">
        <v>2</v>
      </c>
      <c r="L675" s="30">
        <v>11.518000000000001</v>
      </c>
      <c r="M675" s="30">
        <f t="shared" si="29"/>
        <v>62.510852578572667</v>
      </c>
      <c r="N675" s="30"/>
      <c r="O675" s="30"/>
      <c r="P675" s="30" t="str">
        <f t="shared" si="30"/>
        <v/>
      </c>
      <c r="Q675" s="30"/>
      <c r="R675" s="30"/>
      <c r="S675" s="30" t="str">
        <f t="shared" si="31"/>
        <v/>
      </c>
    </row>
    <row r="676" spans="1:19" x14ac:dyDescent="0.45">
      <c r="A676" s="30" t="s">
        <v>108</v>
      </c>
      <c r="B676" s="30">
        <v>2021</v>
      </c>
      <c r="C676" s="124">
        <v>44490</v>
      </c>
      <c r="D676" s="30" t="s">
        <v>13</v>
      </c>
      <c r="E676" s="30" t="s">
        <v>201</v>
      </c>
      <c r="F676" s="30">
        <v>3</v>
      </c>
      <c r="G676" s="30" t="s">
        <v>33</v>
      </c>
      <c r="H676" s="30" t="s">
        <v>27</v>
      </c>
      <c r="I676" s="30">
        <f>(C676-VLOOKUP(G676,Riders!$A$2:$C$2000,2,FALSE))/365</f>
        <v>27.920547945205481</v>
      </c>
      <c r="J676" s="30">
        <v>3</v>
      </c>
      <c r="K676" s="30">
        <v>1</v>
      </c>
      <c r="L676" s="30">
        <v>11.648</v>
      </c>
      <c r="M676" s="30">
        <f t="shared" si="29"/>
        <v>61.813186813186817</v>
      </c>
      <c r="N676" s="30"/>
      <c r="O676" s="30"/>
      <c r="P676" s="30" t="str">
        <f t="shared" si="30"/>
        <v/>
      </c>
      <c r="Q676" s="30"/>
      <c r="R676" s="30"/>
      <c r="S676" s="30" t="str">
        <f t="shared" si="31"/>
        <v/>
      </c>
    </row>
    <row r="677" spans="1:19" x14ac:dyDescent="0.45">
      <c r="A677" s="30" t="s">
        <v>108</v>
      </c>
      <c r="B677" s="30">
        <v>2021</v>
      </c>
      <c r="C677" s="124">
        <v>44490</v>
      </c>
      <c r="D677" s="30" t="s">
        <v>13</v>
      </c>
      <c r="E677" s="30" t="s">
        <v>201</v>
      </c>
      <c r="F677" s="30">
        <v>3</v>
      </c>
      <c r="G677" s="30" t="s">
        <v>111</v>
      </c>
      <c r="H677" s="30" t="s">
        <v>110</v>
      </c>
      <c r="I677" s="30">
        <f>(C677-VLOOKUP(G677,Riders!$A$2:$C$2000,2,FALSE))/365</f>
        <v>27.005479452054793</v>
      </c>
      <c r="J677" s="30">
        <v>13</v>
      </c>
      <c r="K677" s="30">
        <v>2</v>
      </c>
      <c r="L677" s="30">
        <v>14.696</v>
      </c>
      <c r="M677" s="30">
        <f t="shared" si="29"/>
        <v>48.992923244420254</v>
      </c>
      <c r="N677" s="30"/>
      <c r="O677" s="30"/>
      <c r="P677" s="30" t="str">
        <f t="shared" si="30"/>
        <v/>
      </c>
      <c r="Q677" s="30"/>
      <c r="R677" s="30"/>
      <c r="S677" s="30" t="str">
        <f t="shared" si="31"/>
        <v/>
      </c>
    </row>
    <row r="678" spans="1:19" x14ac:dyDescent="0.45">
      <c r="A678" s="30" t="s">
        <v>108</v>
      </c>
      <c r="B678" s="30">
        <v>2021</v>
      </c>
      <c r="C678" s="124">
        <v>44490</v>
      </c>
      <c r="D678" s="30" t="s">
        <v>13</v>
      </c>
      <c r="E678" s="30" t="s">
        <v>201</v>
      </c>
      <c r="F678" s="30">
        <v>4</v>
      </c>
      <c r="G678" s="30" t="s">
        <v>16</v>
      </c>
      <c r="H678" s="30" t="s">
        <v>17</v>
      </c>
      <c r="I678" s="30">
        <f>(C678-VLOOKUP(G678,Riders!$A$2:$C$2000,2,FALSE))/365</f>
        <v>22.5013698630137</v>
      </c>
      <c r="J678" s="30">
        <v>5</v>
      </c>
      <c r="K678" s="30">
        <v>1</v>
      </c>
      <c r="L678" s="30">
        <v>11.122999999999999</v>
      </c>
      <c r="M678" s="30">
        <f t="shared" si="29"/>
        <v>64.730738110222063</v>
      </c>
      <c r="N678" s="30"/>
      <c r="O678" s="30"/>
      <c r="P678" s="30" t="str">
        <f t="shared" si="30"/>
        <v/>
      </c>
      <c r="Q678" s="30"/>
      <c r="R678" s="30"/>
      <c r="S678" s="30" t="str">
        <f t="shared" si="31"/>
        <v/>
      </c>
    </row>
    <row r="679" spans="1:19" x14ac:dyDescent="0.45">
      <c r="A679" s="30" t="s">
        <v>108</v>
      </c>
      <c r="B679" s="30">
        <v>2021</v>
      </c>
      <c r="C679" s="124">
        <v>44490</v>
      </c>
      <c r="D679" s="30" t="s">
        <v>13</v>
      </c>
      <c r="E679" s="30" t="s">
        <v>201</v>
      </c>
      <c r="F679" s="30">
        <v>4</v>
      </c>
      <c r="G679" s="30" t="s">
        <v>109</v>
      </c>
      <c r="H679" s="30" t="s">
        <v>110</v>
      </c>
      <c r="I679" s="30">
        <f>(C679-VLOOKUP(G679,Riders!$A$2:$C$2000,2,FALSE))/365</f>
        <v>28.726027397260275</v>
      </c>
      <c r="J679" s="30">
        <v>12</v>
      </c>
      <c r="K679" s="30">
        <v>2</v>
      </c>
      <c r="L679" s="30">
        <v>11.228999999999999</v>
      </c>
      <c r="M679" s="30">
        <f t="shared" si="29"/>
        <v>64.119690088164575</v>
      </c>
      <c r="N679" s="30"/>
      <c r="O679" s="30"/>
      <c r="P679" s="30" t="str">
        <f t="shared" si="30"/>
        <v/>
      </c>
      <c r="Q679" s="30"/>
      <c r="R679" s="30"/>
      <c r="S679" s="30" t="str">
        <f t="shared" si="31"/>
        <v/>
      </c>
    </row>
    <row r="680" spans="1:19" x14ac:dyDescent="0.45">
      <c r="A680" s="30" t="s">
        <v>108</v>
      </c>
      <c r="B680" s="30">
        <v>2021</v>
      </c>
      <c r="C680" s="124">
        <v>44490</v>
      </c>
      <c r="D680" s="30" t="s">
        <v>13</v>
      </c>
      <c r="E680" s="30" t="s">
        <v>201</v>
      </c>
      <c r="F680" s="30">
        <v>5</v>
      </c>
      <c r="G680" s="30" t="s">
        <v>26</v>
      </c>
      <c r="H680" s="30" t="s">
        <v>27</v>
      </c>
      <c r="I680" s="30">
        <f>(C680-VLOOKUP(G680,Riders!$A$2:$C$2000,2,FALSE))/365</f>
        <v>23.416438356164385</v>
      </c>
      <c r="J680" s="30">
        <v>4</v>
      </c>
      <c r="K680" s="30">
        <v>1</v>
      </c>
      <c r="L680" s="30">
        <v>11.289</v>
      </c>
      <c r="M680" s="30">
        <f t="shared" si="29"/>
        <v>63.778899813978214</v>
      </c>
      <c r="N680" s="30"/>
      <c r="O680" s="30"/>
      <c r="P680" s="30" t="str">
        <f t="shared" si="30"/>
        <v/>
      </c>
      <c r="Q680" s="30"/>
      <c r="R680" s="30"/>
      <c r="S680" s="30" t="str">
        <f t="shared" si="31"/>
        <v/>
      </c>
    </row>
    <row r="681" spans="1:19" x14ac:dyDescent="0.45">
      <c r="A681" s="30" t="s">
        <v>108</v>
      </c>
      <c r="B681" s="30">
        <v>2021</v>
      </c>
      <c r="C681" s="124">
        <v>44490</v>
      </c>
      <c r="D681" s="30" t="s">
        <v>13</v>
      </c>
      <c r="E681" s="30" t="s">
        <v>201</v>
      </c>
      <c r="F681" s="30">
        <v>5</v>
      </c>
      <c r="G681" s="30" t="s">
        <v>113</v>
      </c>
      <c r="H681" s="30" t="s">
        <v>31</v>
      </c>
      <c r="I681" s="30">
        <f>(C681-VLOOKUP(G681,Riders!$A$2:$C$2000,2,FALSE))/365</f>
        <v>18.438356164383563</v>
      </c>
      <c r="J681" s="30">
        <v>16</v>
      </c>
      <c r="K681" s="30">
        <v>2</v>
      </c>
      <c r="L681" s="30">
        <v>11.397</v>
      </c>
      <c r="M681" s="30">
        <f t="shared" si="29"/>
        <v>63.174519610423793</v>
      </c>
      <c r="N681" s="30"/>
      <c r="O681" s="30"/>
      <c r="P681" s="30" t="str">
        <f t="shared" si="30"/>
        <v/>
      </c>
      <c r="Q681" s="30"/>
      <c r="R681" s="30"/>
      <c r="S681" s="30" t="str">
        <f t="shared" si="31"/>
        <v/>
      </c>
    </row>
    <row r="682" spans="1:19" x14ac:dyDescent="0.45">
      <c r="A682" s="30" t="s">
        <v>108</v>
      </c>
      <c r="B682" s="30">
        <v>2021</v>
      </c>
      <c r="C682" s="124">
        <v>44490</v>
      </c>
      <c r="D682" s="30" t="s">
        <v>13</v>
      </c>
      <c r="E682" s="30" t="s">
        <v>201</v>
      </c>
      <c r="F682" s="30">
        <v>6</v>
      </c>
      <c r="G682" s="30" t="s">
        <v>22</v>
      </c>
      <c r="H682" s="30" t="s">
        <v>15</v>
      </c>
      <c r="I682" s="30">
        <f>(C682-VLOOKUP(G682,Riders!$A$2:$C$2000,2,FALSE))/365</f>
        <v>23.783561643835615</v>
      </c>
      <c r="J682" s="30">
        <v>6</v>
      </c>
      <c r="K682" s="30">
        <v>1</v>
      </c>
      <c r="L682" s="30">
        <v>11.212</v>
      </c>
      <c r="M682" s="30">
        <f t="shared" ref="M682:M745" si="32">IF(OR(L682="",L682="REL"),"",3.6*200/L682)</f>
        <v>64.216910453085987</v>
      </c>
      <c r="N682" s="30"/>
      <c r="O682" s="30"/>
      <c r="P682" s="30" t="str">
        <f t="shared" si="30"/>
        <v/>
      </c>
      <c r="Q682" s="30"/>
      <c r="R682" s="30"/>
      <c r="S682" s="30" t="str">
        <f t="shared" si="31"/>
        <v/>
      </c>
    </row>
    <row r="683" spans="1:19" x14ac:dyDescent="0.45">
      <c r="A683" s="30" t="s">
        <v>108</v>
      </c>
      <c r="B683" s="30">
        <v>2021</v>
      </c>
      <c r="C683" s="124">
        <v>44490</v>
      </c>
      <c r="D683" s="30" t="s">
        <v>13</v>
      </c>
      <c r="E683" s="30" t="s">
        <v>201</v>
      </c>
      <c r="F683" s="30">
        <v>6</v>
      </c>
      <c r="G683" s="30" t="s">
        <v>24</v>
      </c>
      <c r="H683" s="30" t="s">
        <v>25</v>
      </c>
      <c r="I683" s="30">
        <f>(C683-VLOOKUP(G683,Riders!$A$2:$C$2000,2,FALSE))/365</f>
        <v>23.145205479452056</v>
      </c>
      <c r="J683" s="30">
        <v>11</v>
      </c>
      <c r="K683" s="30">
        <v>2</v>
      </c>
      <c r="L683" s="30">
        <v>11.282999999999999</v>
      </c>
      <c r="M683" s="30">
        <f t="shared" si="32"/>
        <v>63.81281574049455</v>
      </c>
      <c r="N683" s="30"/>
      <c r="O683" s="30"/>
      <c r="P683" s="30" t="str">
        <f t="shared" si="30"/>
        <v/>
      </c>
      <c r="Q683" s="30"/>
      <c r="R683" s="30"/>
      <c r="S683" s="30" t="str">
        <f t="shared" si="31"/>
        <v/>
      </c>
    </row>
    <row r="684" spans="1:19" x14ac:dyDescent="0.45">
      <c r="A684" s="30" t="s">
        <v>108</v>
      </c>
      <c r="B684" s="30">
        <v>2021</v>
      </c>
      <c r="C684" s="124">
        <v>44490</v>
      </c>
      <c r="D684" s="30" t="s">
        <v>13</v>
      </c>
      <c r="E684" s="30" t="s">
        <v>201</v>
      </c>
      <c r="F684" s="30">
        <v>7</v>
      </c>
      <c r="G684" s="30" t="s">
        <v>77</v>
      </c>
      <c r="H684" s="30" t="s">
        <v>19</v>
      </c>
      <c r="I684" s="30">
        <f>(C684-VLOOKUP(G684,Riders!$A$2:$C$2000,2,FALSE))/365</f>
        <v>30.449315068493149</v>
      </c>
      <c r="J684" s="30">
        <v>7</v>
      </c>
      <c r="K684" s="30">
        <v>1</v>
      </c>
      <c r="L684" s="30">
        <v>11.085000000000001</v>
      </c>
      <c r="M684" s="30">
        <f t="shared" si="32"/>
        <v>64.952638700947219</v>
      </c>
      <c r="N684" s="30"/>
      <c r="O684" s="30"/>
      <c r="P684" s="30" t="str">
        <f t="shared" si="30"/>
        <v/>
      </c>
      <c r="Q684" s="30"/>
      <c r="R684" s="30"/>
      <c r="S684" s="30" t="str">
        <f t="shared" si="31"/>
        <v/>
      </c>
    </row>
    <row r="685" spans="1:19" x14ac:dyDescent="0.45">
      <c r="A685" s="47" t="s">
        <v>108</v>
      </c>
      <c r="B685" s="47">
        <v>2021</v>
      </c>
      <c r="C685" s="49">
        <v>44490</v>
      </c>
      <c r="D685" s="47" t="s">
        <v>13</v>
      </c>
      <c r="E685" s="47" t="s">
        <v>201</v>
      </c>
      <c r="F685" s="47">
        <v>7</v>
      </c>
      <c r="G685" s="47" t="s">
        <v>39</v>
      </c>
      <c r="H685" s="47" t="s">
        <v>40</v>
      </c>
      <c r="I685" s="47">
        <f>(C685-VLOOKUP(G685,Riders!$A$2:$C$2000,2,FALSE))/365</f>
        <v>27.197260273972603</v>
      </c>
      <c r="J685" s="47">
        <v>10</v>
      </c>
      <c r="K685" s="47">
        <v>2</v>
      </c>
      <c r="L685" s="47">
        <v>11.173</v>
      </c>
      <c r="M685" s="47">
        <f t="shared" si="32"/>
        <v>64.441063277544075</v>
      </c>
      <c r="N685" s="47"/>
      <c r="O685" s="47"/>
      <c r="P685" s="47" t="str">
        <f t="shared" si="30"/>
        <v/>
      </c>
      <c r="Q685" s="47"/>
      <c r="R685" s="47"/>
      <c r="S685" s="47" t="str">
        <f t="shared" si="31"/>
        <v/>
      </c>
    </row>
    <row r="686" spans="1:19" x14ac:dyDescent="0.45">
      <c r="A686" s="47" t="s">
        <v>108</v>
      </c>
      <c r="B686" s="47">
        <v>2021</v>
      </c>
      <c r="C686" s="49">
        <v>44490</v>
      </c>
      <c r="D686" s="47" t="s">
        <v>13</v>
      </c>
      <c r="E686" s="47" t="s">
        <v>201</v>
      </c>
      <c r="F686" s="47">
        <v>8</v>
      </c>
      <c r="G686" s="47" t="s">
        <v>52</v>
      </c>
      <c r="H686" s="47" t="s">
        <v>53</v>
      </c>
      <c r="I686" s="47">
        <f>(C686-VLOOKUP(G686,Riders!$A$2:$C$2000,2,FALSE))/365</f>
        <v>24.616438356164384</v>
      </c>
      <c r="J686" s="47">
        <v>8</v>
      </c>
      <c r="K686" s="47">
        <v>1</v>
      </c>
      <c r="L686" s="47">
        <v>11.052</v>
      </c>
      <c r="M686" s="47">
        <f t="shared" si="32"/>
        <v>65.146579804560261</v>
      </c>
      <c r="N686" s="47"/>
      <c r="O686" s="47"/>
      <c r="P686" s="47" t="str">
        <f t="shared" si="30"/>
        <v/>
      </c>
      <c r="Q686" s="47"/>
      <c r="R686" s="47"/>
      <c r="S686" s="47" t="str">
        <f t="shared" si="31"/>
        <v/>
      </c>
    </row>
    <row r="687" spans="1:19" x14ac:dyDescent="0.45">
      <c r="A687" s="30" t="s">
        <v>108</v>
      </c>
      <c r="B687" s="30">
        <v>2021</v>
      </c>
      <c r="C687" s="124">
        <v>44490</v>
      </c>
      <c r="D687" s="30" t="s">
        <v>13</v>
      </c>
      <c r="E687" s="30" t="s">
        <v>201</v>
      </c>
      <c r="F687" s="30">
        <v>8</v>
      </c>
      <c r="G687" s="30" t="s">
        <v>20</v>
      </c>
      <c r="H687" s="30" t="s">
        <v>21</v>
      </c>
      <c r="I687" s="30">
        <f>(C687-VLOOKUP(G687,Riders!$A$2:$C$2000,2,FALSE))/365</f>
        <v>26.210958904109589</v>
      </c>
      <c r="J687" s="30">
        <v>9</v>
      </c>
      <c r="K687" s="30">
        <v>2</v>
      </c>
      <c r="L687" s="30">
        <v>11.074</v>
      </c>
      <c r="M687" s="30">
        <f t="shared" si="32"/>
        <v>65.017157305400033</v>
      </c>
      <c r="N687" s="30"/>
      <c r="O687" s="30"/>
      <c r="P687" s="30" t="str">
        <f t="shared" si="30"/>
        <v/>
      </c>
      <c r="Q687" s="30"/>
      <c r="R687" s="30"/>
      <c r="S687" s="30" t="str">
        <f t="shared" si="31"/>
        <v/>
      </c>
    </row>
    <row r="688" spans="1:19" x14ac:dyDescent="0.45">
      <c r="A688" s="47" t="s">
        <v>108</v>
      </c>
      <c r="B688" s="47">
        <v>2021</v>
      </c>
      <c r="C688" s="49">
        <v>44490</v>
      </c>
      <c r="D688" s="47" t="s">
        <v>13</v>
      </c>
      <c r="E688" s="47" t="s">
        <v>202</v>
      </c>
      <c r="F688" s="47">
        <v>1</v>
      </c>
      <c r="G688" s="47" t="s">
        <v>14</v>
      </c>
      <c r="H688" s="47" t="s">
        <v>15</v>
      </c>
      <c r="I688" s="47">
        <f>(C688-VLOOKUP(G688,Riders!$A$2:$C$2000,2,FALSE))/365</f>
        <v>21.802739726027397</v>
      </c>
      <c r="J688" s="47">
        <v>2</v>
      </c>
      <c r="K688" s="47">
        <v>1</v>
      </c>
      <c r="L688" s="47">
        <v>11.236000000000001</v>
      </c>
      <c r="M688" s="47">
        <f t="shared" si="32"/>
        <v>64.079743681025278</v>
      </c>
      <c r="N688" s="47">
        <v>1</v>
      </c>
      <c r="O688" s="47">
        <v>11.398999999999999</v>
      </c>
      <c r="P688" s="47">
        <f t="shared" si="30"/>
        <v>63.163435389069221</v>
      </c>
      <c r="Q688" s="47"/>
      <c r="R688" s="47"/>
      <c r="S688" s="47" t="str">
        <f t="shared" si="31"/>
        <v/>
      </c>
    </row>
    <row r="689" spans="1:19" x14ac:dyDescent="0.45">
      <c r="A689" s="47" t="s">
        <v>108</v>
      </c>
      <c r="B689" s="47">
        <v>2021</v>
      </c>
      <c r="C689" s="49">
        <v>44490</v>
      </c>
      <c r="D689" s="47" t="s">
        <v>13</v>
      </c>
      <c r="E689" s="47" t="s">
        <v>202</v>
      </c>
      <c r="F689" s="47">
        <v>1</v>
      </c>
      <c r="G689" s="47" t="s">
        <v>52</v>
      </c>
      <c r="H689" s="47" t="s">
        <v>53</v>
      </c>
      <c r="I689" s="47">
        <f>(C689-VLOOKUP(G689,Riders!$A$2:$C$2000,2,FALSE))/365</f>
        <v>24.616438356164384</v>
      </c>
      <c r="J689" s="47">
        <v>8</v>
      </c>
      <c r="K689" s="47">
        <v>2</v>
      </c>
      <c r="L689" s="47">
        <v>11.362</v>
      </c>
      <c r="M689" s="47">
        <f t="shared" si="32"/>
        <v>63.369125154022178</v>
      </c>
      <c r="N689" s="47">
        <v>2</v>
      </c>
      <c r="O689" s="47">
        <v>11.497</v>
      </c>
      <c r="P689" s="47">
        <f t="shared" si="30"/>
        <v>62.625032617204489</v>
      </c>
      <c r="Q689" s="47"/>
      <c r="R689" s="47"/>
      <c r="S689" s="47" t="str">
        <f t="shared" si="31"/>
        <v/>
      </c>
    </row>
    <row r="690" spans="1:19" x14ac:dyDescent="0.45">
      <c r="A690" s="30" t="s">
        <v>108</v>
      </c>
      <c r="B690" s="30">
        <v>2021</v>
      </c>
      <c r="C690" s="124">
        <v>44490</v>
      </c>
      <c r="D690" s="30" t="s">
        <v>13</v>
      </c>
      <c r="E690" s="30" t="s">
        <v>202</v>
      </c>
      <c r="F690" s="30">
        <v>2</v>
      </c>
      <c r="G690" s="30" t="s">
        <v>23</v>
      </c>
      <c r="H690" s="30" t="s">
        <v>15</v>
      </c>
      <c r="I690" s="30">
        <f>(C690-VLOOKUP(G690,Riders!$A$2:$C$2000,2,FALSE))/365</f>
        <v>24.109589041095891</v>
      </c>
      <c r="J690" s="30">
        <v>1</v>
      </c>
      <c r="K690" s="30">
        <v>1</v>
      </c>
      <c r="L690" s="30">
        <v>11.108000000000001</v>
      </c>
      <c r="M690" s="30">
        <f t="shared" si="32"/>
        <v>64.818149081742888</v>
      </c>
      <c r="N690" s="30">
        <v>1</v>
      </c>
      <c r="O690" s="30">
        <v>10.935</v>
      </c>
      <c r="P690" s="30">
        <f t="shared" si="30"/>
        <v>65.843621399176953</v>
      </c>
      <c r="Q690" s="30"/>
      <c r="R690" s="30"/>
      <c r="S690" s="30" t="str">
        <f t="shared" si="31"/>
        <v/>
      </c>
    </row>
    <row r="691" spans="1:19" x14ac:dyDescent="0.45">
      <c r="A691" s="47" t="s">
        <v>108</v>
      </c>
      <c r="B691" s="47">
        <v>2021</v>
      </c>
      <c r="C691" s="49">
        <v>44490</v>
      </c>
      <c r="D691" s="47" t="s">
        <v>13</v>
      </c>
      <c r="E691" s="47" t="s">
        <v>202</v>
      </c>
      <c r="F691" s="47">
        <v>2</v>
      </c>
      <c r="G691" s="47" t="s">
        <v>77</v>
      </c>
      <c r="H691" s="47" t="s">
        <v>19</v>
      </c>
      <c r="I691" s="47">
        <f>(C691-VLOOKUP(G691,Riders!$A$2:$C$2000,2,FALSE))/365</f>
        <v>30.449315068493149</v>
      </c>
      <c r="J691" s="47">
        <v>7</v>
      </c>
      <c r="K691" s="47">
        <v>2</v>
      </c>
      <c r="L691" s="47">
        <v>11.205</v>
      </c>
      <c r="M691" s="47">
        <f t="shared" si="32"/>
        <v>64.257028112449802</v>
      </c>
      <c r="N691" s="47">
        <v>2</v>
      </c>
      <c r="O691" s="47">
        <v>11.112</v>
      </c>
      <c r="P691" s="47">
        <f t="shared" si="30"/>
        <v>64.794816414686821</v>
      </c>
      <c r="Q691" s="47"/>
      <c r="R691" s="47"/>
      <c r="S691" s="47" t="str">
        <f t="shared" si="31"/>
        <v/>
      </c>
    </row>
    <row r="692" spans="1:19" x14ac:dyDescent="0.45">
      <c r="A692" s="47" t="s">
        <v>108</v>
      </c>
      <c r="B692" s="47">
        <v>2021</v>
      </c>
      <c r="C692" s="49">
        <v>44490</v>
      </c>
      <c r="D692" s="47" t="s">
        <v>13</v>
      </c>
      <c r="E692" s="47" t="s">
        <v>202</v>
      </c>
      <c r="F692" s="47">
        <v>3</v>
      </c>
      <c r="G692" s="47" t="s">
        <v>33</v>
      </c>
      <c r="H692" s="47" t="s">
        <v>27</v>
      </c>
      <c r="I692" s="47">
        <f>(C692-VLOOKUP(G692,Riders!$A$2:$C$2000,2,FALSE))/365</f>
        <v>27.920547945205481</v>
      </c>
      <c r="J692" s="47">
        <v>3</v>
      </c>
      <c r="K692" s="47">
        <v>1</v>
      </c>
      <c r="L692" s="47">
        <v>11.157</v>
      </c>
      <c r="M692" s="47">
        <f t="shared" si="32"/>
        <v>64.533476741059431</v>
      </c>
      <c r="N692" s="47">
        <v>1</v>
      </c>
      <c r="O692" s="47">
        <v>11.09</v>
      </c>
      <c r="P692" s="47">
        <f t="shared" si="30"/>
        <v>64.923354373309294</v>
      </c>
      <c r="Q692" s="47"/>
      <c r="R692" s="47"/>
      <c r="S692" s="47" t="str">
        <f t="shared" si="31"/>
        <v/>
      </c>
    </row>
    <row r="693" spans="1:19" x14ac:dyDescent="0.45">
      <c r="A693" s="30" t="s">
        <v>108</v>
      </c>
      <c r="B693" s="30">
        <v>2021</v>
      </c>
      <c r="C693" s="124">
        <v>44490</v>
      </c>
      <c r="D693" s="30" t="s">
        <v>13</v>
      </c>
      <c r="E693" s="30" t="s">
        <v>202</v>
      </c>
      <c r="F693" s="30">
        <v>3</v>
      </c>
      <c r="G693" s="30" t="s">
        <v>22</v>
      </c>
      <c r="H693" s="30" t="s">
        <v>15</v>
      </c>
      <c r="I693" s="30">
        <f>(C693-VLOOKUP(G693,Riders!$A$2:$C$2000,2,FALSE))/365</f>
        <v>23.783561643835615</v>
      </c>
      <c r="J693" s="30">
        <v>6</v>
      </c>
      <c r="K693" s="30">
        <v>2</v>
      </c>
      <c r="L693" s="30">
        <v>11.208</v>
      </c>
      <c r="M693" s="30">
        <f t="shared" si="32"/>
        <v>64.239828693790145</v>
      </c>
      <c r="N693" s="30">
        <v>2</v>
      </c>
      <c r="O693" s="30">
        <v>11.173999999999999</v>
      </c>
      <c r="P693" s="30">
        <f t="shared" si="30"/>
        <v>64.435296223375701</v>
      </c>
      <c r="Q693" s="30"/>
      <c r="R693" s="30"/>
      <c r="S693" s="30" t="str">
        <f t="shared" si="31"/>
        <v/>
      </c>
    </row>
    <row r="694" spans="1:19" x14ac:dyDescent="0.45">
      <c r="A694" s="47" t="s">
        <v>108</v>
      </c>
      <c r="B694" s="47">
        <v>2021</v>
      </c>
      <c r="C694" s="49">
        <v>44490</v>
      </c>
      <c r="D694" s="47" t="s">
        <v>13</v>
      </c>
      <c r="E694" s="47" t="s">
        <v>202</v>
      </c>
      <c r="F694" s="47">
        <v>4</v>
      </c>
      <c r="G694" s="47" t="s">
        <v>26</v>
      </c>
      <c r="H694" s="47" t="s">
        <v>27</v>
      </c>
      <c r="I694" s="47">
        <f>(C694-VLOOKUP(G694,Riders!$A$2:$C$2000,2,FALSE))/365</f>
        <v>23.416438356164385</v>
      </c>
      <c r="J694" s="47">
        <v>4</v>
      </c>
      <c r="K694" s="47">
        <v>2</v>
      </c>
      <c r="L694" s="47">
        <v>11.186</v>
      </c>
      <c r="M694" s="47">
        <f t="shared" si="32"/>
        <v>64.366172000715181</v>
      </c>
      <c r="N694" s="47">
        <v>1</v>
      </c>
      <c r="O694" s="47">
        <v>11.006</v>
      </c>
      <c r="P694" s="47">
        <f t="shared" si="30"/>
        <v>65.418862438669819</v>
      </c>
      <c r="Q694" s="47">
        <v>1</v>
      </c>
      <c r="R694" s="47">
        <v>11.08</v>
      </c>
      <c r="S694" s="47">
        <f t="shared" si="31"/>
        <v>64.981949458483754</v>
      </c>
    </row>
    <row r="695" spans="1:19" x14ac:dyDescent="0.45">
      <c r="A695" s="47" t="s">
        <v>108</v>
      </c>
      <c r="B695" s="47">
        <v>2021</v>
      </c>
      <c r="C695" s="49">
        <v>44490</v>
      </c>
      <c r="D695" s="47" t="s">
        <v>13</v>
      </c>
      <c r="E695" s="47" t="s">
        <v>202</v>
      </c>
      <c r="F695" s="47">
        <v>4</v>
      </c>
      <c r="G695" s="47" t="s">
        <v>16</v>
      </c>
      <c r="H695" s="47" t="s">
        <v>17</v>
      </c>
      <c r="I695" s="47">
        <f>(C695-VLOOKUP(G695,Riders!$A$2:$C$2000,2,FALSE))/365</f>
        <v>22.5013698630137</v>
      </c>
      <c r="J695" s="47">
        <v>5</v>
      </c>
      <c r="K695" s="47">
        <v>1</v>
      </c>
      <c r="L695" s="47">
        <v>11.019</v>
      </c>
      <c r="M695" s="47">
        <f t="shared" si="32"/>
        <v>65.341682548325622</v>
      </c>
      <c r="N695" s="47">
        <v>2</v>
      </c>
      <c r="O695" s="47">
        <v>11.269</v>
      </c>
      <c r="P695" s="47">
        <f t="shared" si="30"/>
        <v>63.892093353447507</v>
      </c>
      <c r="Q695" s="47">
        <v>2</v>
      </c>
      <c r="R695" s="47">
        <v>11.115</v>
      </c>
      <c r="S695" s="47">
        <f t="shared" si="31"/>
        <v>64.777327935222672</v>
      </c>
    </row>
    <row r="696" spans="1:19" x14ac:dyDescent="0.45">
      <c r="A696" s="30" t="s">
        <v>71</v>
      </c>
      <c r="B696" s="30">
        <v>2021</v>
      </c>
      <c r="C696" s="124">
        <v>44449</v>
      </c>
      <c r="D696" s="30" t="s">
        <v>72</v>
      </c>
      <c r="E696" s="30" t="s">
        <v>201</v>
      </c>
      <c r="F696" s="30">
        <v>1</v>
      </c>
      <c r="G696" s="30" t="s">
        <v>54</v>
      </c>
      <c r="H696" s="30" t="s">
        <v>44</v>
      </c>
      <c r="I696" s="30">
        <f>(C696-VLOOKUP(G696,Riders!$A$2:$C$2000,2,FALSE))/365</f>
        <v>24.216438356164385</v>
      </c>
      <c r="J696" s="30">
        <v>4</v>
      </c>
      <c r="K696" s="30">
        <v>1</v>
      </c>
      <c r="L696" s="30">
        <v>11.816000000000001</v>
      </c>
      <c r="M696" s="30">
        <f t="shared" si="32"/>
        <v>60.934326337169935</v>
      </c>
      <c r="N696" s="30"/>
      <c r="O696" s="30"/>
      <c r="P696" s="30" t="str">
        <f t="shared" ref="P696:P759" si="33">IF(OR(O696="",O696="REL"),"",3.6*200/O696)</f>
        <v/>
      </c>
      <c r="Q696" s="30"/>
      <c r="R696" s="30"/>
      <c r="S696" s="30" t="str">
        <f t="shared" si="31"/>
        <v/>
      </c>
    </row>
    <row r="697" spans="1:19" x14ac:dyDescent="0.45">
      <c r="A697" s="47" t="s">
        <v>71</v>
      </c>
      <c r="B697" s="47">
        <v>2021</v>
      </c>
      <c r="C697" s="49">
        <v>44449</v>
      </c>
      <c r="D697" s="47" t="s">
        <v>72</v>
      </c>
      <c r="E697" s="47" t="s">
        <v>201</v>
      </c>
      <c r="F697" s="47">
        <v>1</v>
      </c>
      <c r="G697" s="47" t="s">
        <v>86</v>
      </c>
      <c r="H697" s="47" t="s">
        <v>87</v>
      </c>
      <c r="I697" s="47">
        <f>(C697-VLOOKUP(G697,Riders!$A$2:$C$2000,2,FALSE))/365</f>
        <v>21.024657534246575</v>
      </c>
      <c r="J697" s="47">
        <v>12</v>
      </c>
      <c r="K697" s="47">
        <v>2</v>
      </c>
      <c r="L697" s="47">
        <v>12.783000000000001</v>
      </c>
      <c r="M697" s="47">
        <f t="shared" si="32"/>
        <v>56.324806383478048</v>
      </c>
      <c r="N697" s="47"/>
      <c r="O697" s="47"/>
      <c r="P697" s="47" t="str">
        <f t="shared" si="33"/>
        <v/>
      </c>
      <c r="Q697" s="47"/>
      <c r="R697" s="47"/>
      <c r="S697" s="47" t="str">
        <f t="shared" si="31"/>
        <v/>
      </c>
    </row>
    <row r="698" spans="1:19" x14ac:dyDescent="0.45">
      <c r="A698" s="47" t="s">
        <v>71</v>
      </c>
      <c r="B698" s="47">
        <v>2021</v>
      </c>
      <c r="C698" s="49">
        <v>44449</v>
      </c>
      <c r="D698" s="47" t="s">
        <v>72</v>
      </c>
      <c r="E698" s="47" t="s">
        <v>201</v>
      </c>
      <c r="F698" s="47">
        <v>2</v>
      </c>
      <c r="G698" s="47" t="s">
        <v>58</v>
      </c>
      <c r="H698" s="47" t="s">
        <v>59</v>
      </c>
      <c r="I698" s="47">
        <f>(C698-VLOOKUP(G698,Riders!$A$2:$C$2000,2,FALSE))/365</f>
        <v>23.654794520547945</v>
      </c>
      <c r="J698" s="47">
        <v>6</v>
      </c>
      <c r="K698" s="47">
        <v>1</v>
      </c>
      <c r="L698" s="47">
        <v>11.804</v>
      </c>
      <c r="M698" s="47">
        <f t="shared" si="32"/>
        <v>60.996272450016939</v>
      </c>
      <c r="N698" s="47"/>
      <c r="O698" s="47"/>
      <c r="P698" s="47" t="str">
        <f t="shared" si="33"/>
        <v/>
      </c>
      <c r="Q698" s="47"/>
      <c r="R698" s="47"/>
      <c r="S698" s="47" t="str">
        <f t="shared" si="31"/>
        <v/>
      </c>
    </row>
    <row r="699" spans="1:19" x14ac:dyDescent="0.45">
      <c r="A699" s="30" t="s">
        <v>71</v>
      </c>
      <c r="B699" s="30">
        <v>2021</v>
      </c>
      <c r="C699" s="124">
        <v>44449</v>
      </c>
      <c r="D699" s="30" t="s">
        <v>72</v>
      </c>
      <c r="E699" s="30" t="s">
        <v>201</v>
      </c>
      <c r="F699" s="30">
        <v>2</v>
      </c>
      <c r="G699" s="30" t="s">
        <v>99</v>
      </c>
      <c r="H699" s="30" t="s">
        <v>47</v>
      </c>
      <c r="I699" s="30">
        <f>(C699-VLOOKUP(G699,Riders!$A$2:$C$2000,2,FALSE))/365</f>
        <v>24.56986301369863</v>
      </c>
      <c r="J699" s="30">
        <v>11</v>
      </c>
      <c r="K699" s="30">
        <v>2</v>
      </c>
      <c r="L699" s="30">
        <v>11.987</v>
      </c>
      <c r="M699" s="30">
        <f t="shared" si="32"/>
        <v>60.065070493034121</v>
      </c>
      <c r="N699" s="30"/>
      <c r="O699" s="30"/>
      <c r="P699" s="30" t="str">
        <f t="shared" si="33"/>
        <v/>
      </c>
      <c r="Q699" s="30"/>
      <c r="R699" s="30"/>
      <c r="S699" s="30" t="str">
        <f t="shared" si="31"/>
        <v/>
      </c>
    </row>
    <row r="700" spans="1:19" x14ac:dyDescent="0.45">
      <c r="A700" s="47" t="s">
        <v>71</v>
      </c>
      <c r="B700" s="47">
        <v>2021</v>
      </c>
      <c r="C700" s="49">
        <v>44449</v>
      </c>
      <c r="D700" s="47" t="s">
        <v>72</v>
      </c>
      <c r="E700" s="47" t="s">
        <v>201</v>
      </c>
      <c r="F700" s="47">
        <v>3</v>
      </c>
      <c r="G700" s="47" t="s">
        <v>116</v>
      </c>
      <c r="H700" s="47" t="s">
        <v>21</v>
      </c>
      <c r="I700" s="47">
        <f>(C700-VLOOKUP(G700,Riders!$A$2:$C$2000,2,FALSE))/365</f>
        <v>30.468493150684932</v>
      </c>
      <c r="J700" s="47">
        <v>7</v>
      </c>
      <c r="K700" s="47">
        <v>1</v>
      </c>
      <c r="L700" s="47">
        <v>11.625999999999999</v>
      </c>
      <c r="M700" s="47">
        <f t="shared" si="32"/>
        <v>61.930156545673491</v>
      </c>
      <c r="N700" s="47"/>
      <c r="O700" s="47"/>
      <c r="P700" s="47" t="str">
        <f t="shared" si="33"/>
        <v/>
      </c>
      <c r="Q700" s="47"/>
      <c r="R700" s="47"/>
      <c r="S700" s="47" t="str">
        <f t="shared" si="31"/>
        <v/>
      </c>
    </row>
    <row r="701" spans="1:19" x14ac:dyDescent="0.45">
      <c r="A701" s="47" t="s">
        <v>71</v>
      </c>
      <c r="B701" s="47">
        <v>2021</v>
      </c>
      <c r="C701" s="49">
        <v>44449</v>
      </c>
      <c r="D701" s="47" t="s">
        <v>72</v>
      </c>
      <c r="E701" s="47" t="s">
        <v>201</v>
      </c>
      <c r="F701" s="47">
        <v>3</v>
      </c>
      <c r="G701" s="47" t="s">
        <v>50</v>
      </c>
      <c r="H701" s="47" t="s">
        <v>51</v>
      </c>
      <c r="I701" s="47">
        <f>(C701-VLOOKUP(G701,Riders!$A$2:$C$2000,2,FALSE))/365</f>
        <v>24.931506849315067</v>
      </c>
      <c r="J701" s="47">
        <v>10</v>
      </c>
      <c r="K701" s="47">
        <v>2</v>
      </c>
      <c r="L701" s="47">
        <v>11.677999999999999</v>
      </c>
      <c r="M701" s="47">
        <f t="shared" si="32"/>
        <v>61.654392875492384</v>
      </c>
      <c r="N701" s="47"/>
      <c r="O701" s="47"/>
      <c r="P701" s="47" t="str">
        <f t="shared" si="33"/>
        <v/>
      </c>
      <c r="Q701" s="47"/>
      <c r="R701" s="47"/>
      <c r="S701" s="47" t="str">
        <f t="shared" si="31"/>
        <v/>
      </c>
    </row>
    <row r="702" spans="1:19" x14ac:dyDescent="0.45">
      <c r="A702" s="47" t="s">
        <v>71</v>
      </c>
      <c r="B702" s="47">
        <v>2021</v>
      </c>
      <c r="C702" s="49">
        <v>44449</v>
      </c>
      <c r="D702" s="47" t="s">
        <v>72</v>
      </c>
      <c r="E702" s="47" t="s">
        <v>201</v>
      </c>
      <c r="F702" s="47">
        <v>4</v>
      </c>
      <c r="G702" s="47" t="s">
        <v>48</v>
      </c>
      <c r="H702" s="47" t="s">
        <v>49</v>
      </c>
      <c r="I702" s="47">
        <f>(C702-VLOOKUP(G702,Riders!$A$2:$C$2000,2,FALSE))/365</f>
        <v>20.616438356164384</v>
      </c>
      <c r="J702" s="47">
        <v>8</v>
      </c>
      <c r="K702" s="47">
        <v>1</v>
      </c>
      <c r="L702" s="47">
        <v>11.615</v>
      </c>
      <c r="M702" s="47">
        <f t="shared" si="32"/>
        <v>61.988807576409812</v>
      </c>
      <c r="N702" s="47"/>
      <c r="O702" s="47"/>
      <c r="P702" s="47" t="str">
        <f t="shared" si="33"/>
        <v/>
      </c>
      <c r="Q702" s="47"/>
      <c r="R702" s="47"/>
      <c r="S702" s="47" t="str">
        <f t="shared" si="31"/>
        <v/>
      </c>
    </row>
    <row r="703" spans="1:19" x14ac:dyDescent="0.45">
      <c r="A703" s="47" t="s">
        <v>71</v>
      </c>
      <c r="B703" s="47">
        <v>2021</v>
      </c>
      <c r="C703" s="49">
        <v>44449</v>
      </c>
      <c r="D703" s="47" t="s">
        <v>72</v>
      </c>
      <c r="E703" s="47" t="s">
        <v>201</v>
      </c>
      <c r="F703" s="47">
        <v>4</v>
      </c>
      <c r="G703" s="47" t="s">
        <v>100</v>
      </c>
      <c r="H703" s="47" t="s">
        <v>47</v>
      </c>
      <c r="I703" s="47">
        <f>(C703-VLOOKUP(G703,Riders!$A$2:$C$2000,2,FALSE))/365</f>
        <v>27.578082191780823</v>
      </c>
      <c r="J703" s="47">
        <v>9</v>
      </c>
      <c r="K703" s="47">
        <v>2</v>
      </c>
      <c r="L703" s="47">
        <v>11.677</v>
      </c>
      <c r="M703" s="47">
        <f t="shared" si="32"/>
        <v>61.659672861180098</v>
      </c>
      <c r="N703" s="47"/>
      <c r="O703" s="47"/>
      <c r="P703" s="47" t="str">
        <f t="shared" si="33"/>
        <v/>
      </c>
      <c r="Q703" s="47"/>
      <c r="R703" s="47"/>
      <c r="S703" s="47" t="str">
        <f t="shared" si="31"/>
        <v/>
      </c>
    </row>
    <row r="704" spans="1:19" x14ac:dyDescent="0.45">
      <c r="A704" s="47" t="s">
        <v>71</v>
      </c>
      <c r="B704" s="47">
        <v>2021</v>
      </c>
      <c r="C704" s="49">
        <v>44449</v>
      </c>
      <c r="D704" s="47" t="s">
        <v>72</v>
      </c>
      <c r="E704" s="47" t="s">
        <v>202</v>
      </c>
      <c r="F704" s="47">
        <v>1</v>
      </c>
      <c r="G704" s="47" t="s">
        <v>16</v>
      </c>
      <c r="H704" s="47" t="s">
        <v>17</v>
      </c>
      <c r="I704" s="47">
        <f>(C704-VLOOKUP(G704,Riders!$A$2:$C$2000,2,FALSE))/365</f>
        <v>22.389041095890413</v>
      </c>
      <c r="J704" s="47">
        <v>2</v>
      </c>
      <c r="K704" s="47">
        <v>1</v>
      </c>
      <c r="L704" s="47">
        <v>11.468999999999999</v>
      </c>
      <c r="M704" s="47">
        <f t="shared" si="32"/>
        <v>62.777923097044209</v>
      </c>
      <c r="N704" s="47">
        <v>1</v>
      </c>
      <c r="O704" s="47">
        <v>11.409000000000001</v>
      </c>
      <c r="P704" s="47">
        <f t="shared" si="33"/>
        <v>63.108072574283455</v>
      </c>
      <c r="Q704" s="47"/>
      <c r="R704" s="47"/>
      <c r="S704" s="47" t="str">
        <f t="shared" si="31"/>
        <v/>
      </c>
    </row>
    <row r="705" spans="1:19" x14ac:dyDescent="0.45">
      <c r="A705" s="47" t="s">
        <v>71</v>
      </c>
      <c r="B705" s="47">
        <v>2021</v>
      </c>
      <c r="C705" s="49">
        <v>44449</v>
      </c>
      <c r="D705" s="47" t="s">
        <v>72</v>
      </c>
      <c r="E705" s="47" t="s">
        <v>202</v>
      </c>
      <c r="F705" s="47">
        <v>1</v>
      </c>
      <c r="G705" s="47" t="s">
        <v>48</v>
      </c>
      <c r="H705" s="47" t="s">
        <v>49</v>
      </c>
      <c r="I705" s="47">
        <f>(C705-VLOOKUP(G705,Riders!$A$2:$C$2000,2,FALSE))/365</f>
        <v>20.616438356164384</v>
      </c>
      <c r="J705" s="47">
        <v>8</v>
      </c>
      <c r="K705" s="47">
        <v>2</v>
      </c>
      <c r="L705" s="47">
        <v>11.597</v>
      </c>
      <c r="M705" s="47">
        <f t="shared" si="32"/>
        <v>62.085021988445291</v>
      </c>
      <c r="N705" s="47">
        <v>2</v>
      </c>
      <c r="O705" s="47">
        <v>13.267000000000001</v>
      </c>
      <c r="P705" s="47">
        <f t="shared" si="33"/>
        <v>54.269993216250846</v>
      </c>
      <c r="Q705" s="47"/>
      <c r="R705" s="47"/>
      <c r="S705" s="47" t="str">
        <f t="shared" si="31"/>
        <v/>
      </c>
    </row>
    <row r="706" spans="1:19" x14ac:dyDescent="0.45">
      <c r="A706" s="47" t="s">
        <v>71</v>
      </c>
      <c r="B706" s="47">
        <v>2021</v>
      </c>
      <c r="C706" s="49">
        <v>44449</v>
      </c>
      <c r="D706" s="47" t="s">
        <v>72</v>
      </c>
      <c r="E706" s="47" t="s">
        <v>202</v>
      </c>
      <c r="F706" s="47">
        <v>2</v>
      </c>
      <c r="G706" s="47" t="s">
        <v>20</v>
      </c>
      <c r="H706" s="47" t="s">
        <v>21</v>
      </c>
      <c r="I706" s="47">
        <f>(C706-VLOOKUP(G706,Riders!$A$2:$C$2000,2,FALSE))/365</f>
        <v>26.098630136986301</v>
      </c>
      <c r="J706" s="47">
        <v>1</v>
      </c>
      <c r="K706" s="47">
        <v>1</v>
      </c>
      <c r="L706" s="47">
        <v>11.351000000000001</v>
      </c>
      <c r="M706" s="47">
        <f t="shared" si="32"/>
        <v>63.430534754647162</v>
      </c>
      <c r="N706" s="47">
        <v>1</v>
      </c>
      <c r="O706" s="47">
        <v>11.731</v>
      </c>
      <c r="P706" s="47">
        <f t="shared" si="33"/>
        <v>61.375841786718951</v>
      </c>
      <c r="Q706" s="47"/>
      <c r="R706" s="47"/>
      <c r="S706" s="47" t="str">
        <f t="shared" si="31"/>
        <v/>
      </c>
    </row>
    <row r="707" spans="1:19" x14ac:dyDescent="0.45">
      <c r="A707" s="47" t="s">
        <v>71</v>
      </c>
      <c r="B707" s="47">
        <v>2021</v>
      </c>
      <c r="C707" s="49">
        <v>44449</v>
      </c>
      <c r="D707" s="47" t="s">
        <v>72</v>
      </c>
      <c r="E707" s="47" t="s">
        <v>202</v>
      </c>
      <c r="F707" s="47">
        <v>2</v>
      </c>
      <c r="G707" s="47" t="s">
        <v>116</v>
      </c>
      <c r="H707" s="47" t="s">
        <v>21</v>
      </c>
      <c r="I707" s="47">
        <f>(C707-VLOOKUP(G707,Riders!$A$2:$C$2000,2,FALSE))/365</f>
        <v>30.468493150684932</v>
      </c>
      <c r="J707" s="47">
        <v>7</v>
      </c>
      <c r="K707" s="47">
        <v>2</v>
      </c>
      <c r="L707" s="47">
        <v>11.433000000000002</v>
      </c>
      <c r="M707" s="47">
        <f t="shared" si="32"/>
        <v>62.975596956179473</v>
      </c>
      <c r="N707" s="47">
        <v>2</v>
      </c>
      <c r="O707" s="47">
        <v>11.881</v>
      </c>
      <c r="P707" s="47">
        <f t="shared" si="33"/>
        <v>60.600959515192322</v>
      </c>
      <c r="Q707" s="47"/>
      <c r="R707" s="47"/>
      <c r="S707" s="47" t="str">
        <f t="shared" si="31"/>
        <v/>
      </c>
    </row>
    <row r="708" spans="1:19" x14ac:dyDescent="0.45">
      <c r="A708" s="47" t="s">
        <v>71</v>
      </c>
      <c r="B708" s="47">
        <v>2021</v>
      </c>
      <c r="C708" s="49">
        <v>44449</v>
      </c>
      <c r="D708" s="47" t="s">
        <v>72</v>
      </c>
      <c r="E708" s="47" t="s">
        <v>202</v>
      </c>
      <c r="F708" s="47">
        <v>3</v>
      </c>
      <c r="G708" s="47" t="s">
        <v>41</v>
      </c>
      <c r="H708" s="47" t="s">
        <v>27</v>
      </c>
      <c r="I708" s="47">
        <f>(C708-VLOOKUP(G708,Riders!$A$2:$C$2000,2,FALSE))/365</f>
        <v>25.904109589041095</v>
      </c>
      <c r="J708" s="47">
        <v>3</v>
      </c>
      <c r="K708" s="47">
        <v>1</v>
      </c>
      <c r="L708" s="47">
        <v>11.233000000000001</v>
      </c>
      <c r="M708" s="47">
        <f t="shared" si="32"/>
        <v>64.096857473515527</v>
      </c>
      <c r="N708" s="47">
        <v>1</v>
      </c>
      <c r="O708" s="47">
        <v>11.154</v>
      </c>
      <c r="P708" s="47">
        <f t="shared" si="33"/>
        <v>64.550833781603018</v>
      </c>
      <c r="Q708" s="47"/>
      <c r="R708" s="47"/>
      <c r="S708" s="47" t="str">
        <f t="shared" si="31"/>
        <v/>
      </c>
    </row>
    <row r="709" spans="1:19" x14ac:dyDescent="0.45">
      <c r="A709" s="47" t="s">
        <v>71</v>
      </c>
      <c r="B709" s="47">
        <v>2021</v>
      </c>
      <c r="C709" s="49">
        <v>44449</v>
      </c>
      <c r="D709" s="47" t="s">
        <v>72</v>
      </c>
      <c r="E709" s="47" t="s">
        <v>202</v>
      </c>
      <c r="F709" s="47">
        <v>3</v>
      </c>
      <c r="G709" s="47" t="s">
        <v>58</v>
      </c>
      <c r="H709" s="47" t="s">
        <v>59</v>
      </c>
      <c r="I709" s="47">
        <f>(C709-VLOOKUP(G709,Riders!$A$2:$C$2000,2,FALSE))/365</f>
        <v>23.654794520547945</v>
      </c>
      <c r="J709" s="47">
        <v>6</v>
      </c>
      <c r="K709" s="47">
        <v>2</v>
      </c>
      <c r="L709" s="47">
        <v>11.5</v>
      </c>
      <c r="M709" s="47">
        <f t="shared" si="32"/>
        <v>62.608695652173914</v>
      </c>
      <c r="N709" s="47">
        <v>2</v>
      </c>
      <c r="O709" s="47">
        <v>11.374000000000001</v>
      </c>
      <c r="P709" s="47">
        <f t="shared" si="33"/>
        <v>63.302268331281866</v>
      </c>
      <c r="Q709" s="47"/>
      <c r="R709" s="47"/>
      <c r="S709" s="47" t="str">
        <f t="shared" si="31"/>
        <v/>
      </c>
    </row>
    <row r="710" spans="1:19" x14ac:dyDescent="0.45">
      <c r="A710" s="47" t="s">
        <v>71</v>
      </c>
      <c r="B710" s="47">
        <v>2021</v>
      </c>
      <c r="C710" s="49">
        <v>44449</v>
      </c>
      <c r="D710" s="47" t="s">
        <v>72</v>
      </c>
      <c r="E710" s="47" t="s">
        <v>202</v>
      </c>
      <c r="F710" s="47">
        <v>4</v>
      </c>
      <c r="G710" s="47" t="s">
        <v>54</v>
      </c>
      <c r="H710" s="47" t="s">
        <v>44</v>
      </c>
      <c r="I710" s="47">
        <f>(C710-VLOOKUP(G710,Riders!$A$2:$C$2000,2,FALSE))/365</f>
        <v>24.216438356164385</v>
      </c>
      <c r="J710" s="47">
        <v>4</v>
      </c>
      <c r="K710" s="47">
        <v>1</v>
      </c>
      <c r="L710" s="47">
        <v>11.032999999999999</v>
      </c>
      <c r="M710" s="47">
        <f t="shared" si="32"/>
        <v>65.258769147104147</v>
      </c>
      <c r="N710" s="47">
        <v>1</v>
      </c>
      <c r="O710" s="47">
        <v>11.159000000000001</v>
      </c>
      <c r="P710" s="47">
        <f t="shared" si="33"/>
        <v>64.521910565462846</v>
      </c>
      <c r="Q710" s="47"/>
      <c r="R710" s="47"/>
      <c r="S710" s="47" t="str">
        <f t="shared" si="31"/>
        <v/>
      </c>
    </row>
    <row r="711" spans="1:19" x14ac:dyDescent="0.45">
      <c r="A711" s="47" t="s">
        <v>71</v>
      </c>
      <c r="B711" s="47">
        <v>2021</v>
      </c>
      <c r="C711" s="49">
        <v>44449</v>
      </c>
      <c r="D711" s="47" t="s">
        <v>72</v>
      </c>
      <c r="E711" s="47" t="s">
        <v>202</v>
      </c>
      <c r="F711" s="47">
        <v>4</v>
      </c>
      <c r="G711" s="47" t="s">
        <v>115</v>
      </c>
      <c r="H711" s="47" t="s">
        <v>27</v>
      </c>
      <c r="I711" s="47">
        <f>(C711-VLOOKUP(G711,Riders!$A$2:$C$2000,2,FALSE))/365</f>
        <v>24.109589041095891</v>
      </c>
      <c r="J711" s="47">
        <v>5</v>
      </c>
      <c r="K711" s="47">
        <v>2</v>
      </c>
      <c r="L711" s="47">
        <v>11.296999999999999</v>
      </c>
      <c r="M711" s="47">
        <f t="shared" si="32"/>
        <v>63.733734619810576</v>
      </c>
      <c r="N711" s="47">
        <v>2</v>
      </c>
      <c r="O711" s="47">
        <v>11.282</v>
      </c>
      <c r="P711" s="47">
        <f t="shared" si="33"/>
        <v>63.818471902145006</v>
      </c>
      <c r="Q711" s="47"/>
      <c r="R711" s="47"/>
      <c r="S711" s="47" t="str">
        <f t="shared" si="31"/>
        <v/>
      </c>
    </row>
    <row r="712" spans="1:19" x14ac:dyDescent="0.45">
      <c r="A712" s="47" t="s">
        <v>71</v>
      </c>
      <c r="B712" s="47">
        <v>2021</v>
      </c>
      <c r="C712" s="49">
        <v>44449</v>
      </c>
      <c r="D712" s="47" t="s">
        <v>72</v>
      </c>
      <c r="E712" s="47" t="s">
        <v>203</v>
      </c>
      <c r="F712" s="47">
        <v>1</v>
      </c>
      <c r="G712" s="47" t="s">
        <v>16</v>
      </c>
      <c r="H712" s="47" t="s">
        <v>17</v>
      </c>
      <c r="I712" s="47">
        <f>(C712-VLOOKUP(G712,Riders!$A$2:$C$2000,2,FALSE))/365</f>
        <v>22.389041095890413</v>
      </c>
      <c r="J712" s="47">
        <v>2</v>
      </c>
      <c r="K712" s="47">
        <v>2</v>
      </c>
      <c r="L712" s="47">
        <v>11.316999999999998</v>
      </c>
      <c r="M712" s="47">
        <f t="shared" si="32"/>
        <v>63.621100998497845</v>
      </c>
      <c r="N712" s="47">
        <v>1</v>
      </c>
      <c r="O712" s="47">
        <v>11.489000000000001</v>
      </c>
      <c r="P712" s="47">
        <f t="shared" si="33"/>
        <v>62.6686395682827</v>
      </c>
      <c r="Q712" s="47">
        <v>1</v>
      </c>
      <c r="R712" s="47">
        <v>11.622</v>
      </c>
      <c r="S712" s="47">
        <f t="shared" ref="S712:S775" si="34">IF(OR(R712="",R712="REL"),"",3.6*200/R712)</f>
        <v>61.951471347444503</v>
      </c>
    </row>
    <row r="713" spans="1:19" x14ac:dyDescent="0.45">
      <c r="A713" s="47" t="s">
        <v>71</v>
      </c>
      <c r="B713" s="47">
        <v>2021</v>
      </c>
      <c r="C713" s="49">
        <v>44449</v>
      </c>
      <c r="D713" s="47" t="s">
        <v>72</v>
      </c>
      <c r="E713" s="47" t="s">
        <v>203</v>
      </c>
      <c r="F713" s="47">
        <v>1</v>
      </c>
      <c r="G713" s="47" t="s">
        <v>54</v>
      </c>
      <c r="H713" s="47" t="s">
        <v>44</v>
      </c>
      <c r="I713" s="47">
        <f>(C713-VLOOKUP(G713,Riders!$A$2:$C$2000,2,FALSE))/365</f>
        <v>24.216438356164385</v>
      </c>
      <c r="J713" s="47">
        <v>4</v>
      </c>
      <c r="K713" s="47">
        <v>1</v>
      </c>
      <c r="L713" s="47">
        <v>11.305999999999999</v>
      </c>
      <c r="M713" s="47">
        <f t="shared" si="32"/>
        <v>63.683000176897231</v>
      </c>
      <c r="N713" s="47">
        <v>2</v>
      </c>
      <c r="O713" s="47">
        <v>11.5</v>
      </c>
      <c r="P713" s="47">
        <f t="shared" si="33"/>
        <v>62.608695652173914</v>
      </c>
      <c r="Q713" s="47">
        <v>2</v>
      </c>
      <c r="R713" s="47" t="s">
        <v>207</v>
      </c>
      <c r="S713" s="47" t="str">
        <f t="shared" si="34"/>
        <v/>
      </c>
    </row>
    <row r="714" spans="1:19" x14ac:dyDescent="0.45">
      <c r="A714" s="47" t="s">
        <v>71</v>
      </c>
      <c r="B714" s="47">
        <v>2021</v>
      </c>
      <c r="C714" s="49">
        <v>44449</v>
      </c>
      <c r="D714" s="47" t="s">
        <v>72</v>
      </c>
      <c r="E714" s="47" t="s">
        <v>203</v>
      </c>
      <c r="F714" s="47">
        <v>2</v>
      </c>
      <c r="G714" s="47" t="s">
        <v>20</v>
      </c>
      <c r="H714" s="47" t="s">
        <v>21</v>
      </c>
      <c r="I714" s="47">
        <f>(C714-VLOOKUP(G714,Riders!$A$2:$C$2000,2,FALSE))/365</f>
        <v>26.098630136986301</v>
      </c>
      <c r="J714" s="47">
        <v>1</v>
      </c>
      <c r="K714" s="47">
        <v>1</v>
      </c>
      <c r="L714" s="47">
        <v>11.125</v>
      </c>
      <c r="M714" s="47">
        <f t="shared" si="32"/>
        <v>64.719101123595507</v>
      </c>
      <c r="N714" s="47">
        <v>1</v>
      </c>
      <c r="O714" s="47">
        <v>11.536</v>
      </c>
      <c r="P714" s="47">
        <f t="shared" si="33"/>
        <v>62.413314840499311</v>
      </c>
      <c r="Q714" s="47"/>
      <c r="R714" s="47"/>
      <c r="S714" s="47" t="str">
        <f t="shared" si="34"/>
        <v/>
      </c>
    </row>
    <row r="715" spans="1:19" x14ac:dyDescent="0.45">
      <c r="A715" s="47" t="s">
        <v>71</v>
      </c>
      <c r="B715" s="47">
        <v>2021</v>
      </c>
      <c r="C715" s="49">
        <v>44449</v>
      </c>
      <c r="D715" s="47" t="s">
        <v>72</v>
      </c>
      <c r="E715" s="47" t="s">
        <v>203</v>
      </c>
      <c r="F715" s="47">
        <v>2</v>
      </c>
      <c r="G715" s="47" t="s">
        <v>41</v>
      </c>
      <c r="H715" s="47" t="s">
        <v>27</v>
      </c>
      <c r="I715" s="47">
        <f>(C715-VLOOKUP(G715,Riders!$A$2:$C$2000,2,FALSE))/365</f>
        <v>25.904109589041095</v>
      </c>
      <c r="J715" s="47">
        <v>3</v>
      </c>
      <c r="K715" s="47">
        <v>2</v>
      </c>
      <c r="L715" s="47">
        <v>11.28</v>
      </c>
      <c r="M715" s="47">
        <f t="shared" si="32"/>
        <v>63.829787234042556</v>
      </c>
      <c r="N715" s="47">
        <v>2</v>
      </c>
      <c r="O715" s="47">
        <v>12.282</v>
      </c>
      <c r="P715" s="47">
        <f t="shared" si="33"/>
        <v>58.622374206155349</v>
      </c>
      <c r="Q715" s="47"/>
      <c r="R715" s="47"/>
      <c r="S715" s="47" t="str">
        <f t="shared" si="34"/>
        <v/>
      </c>
    </row>
    <row r="716" spans="1:19" x14ac:dyDescent="0.45">
      <c r="A716" s="30" t="s">
        <v>71</v>
      </c>
      <c r="B716" s="30">
        <v>2021</v>
      </c>
      <c r="C716" s="124">
        <v>44449</v>
      </c>
      <c r="D716" s="30" t="s">
        <v>72</v>
      </c>
      <c r="E716" s="30" t="s">
        <v>204</v>
      </c>
      <c r="F716" s="30" t="s">
        <v>205</v>
      </c>
      <c r="G716" s="30" t="s">
        <v>20</v>
      </c>
      <c r="H716" s="30" t="s">
        <v>21</v>
      </c>
      <c r="I716" s="30">
        <f>(C716-VLOOKUP(G716,Riders!$A$2:$C$2000,2,FALSE))/365</f>
        <v>26.098630136986301</v>
      </c>
      <c r="J716" s="30">
        <v>1</v>
      </c>
      <c r="K716" s="30">
        <v>1</v>
      </c>
      <c r="L716" s="30">
        <v>11.145</v>
      </c>
      <c r="M716" s="30">
        <f t="shared" si="32"/>
        <v>64.602960969044418</v>
      </c>
      <c r="N716" s="30">
        <v>1</v>
      </c>
      <c r="O716" s="30">
        <v>11.436999999999999</v>
      </c>
      <c r="P716" s="30">
        <f t="shared" si="33"/>
        <v>62.953571740841134</v>
      </c>
      <c r="Q716" s="30"/>
      <c r="R716" s="30"/>
      <c r="S716" s="30" t="str">
        <f t="shared" si="34"/>
        <v/>
      </c>
    </row>
    <row r="717" spans="1:19" x14ac:dyDescent="0.45">
      <c r="A717" s="30" t="s">
        <v>71</v>
      </c>
      <c r="B717" s="30">
        <v>2021</v>
      </c>
      <c r="C717" s="124">
        <v>44449</v>
      </c>
      <c r="D717" s="30" t="s">
        <v>72</v>
      </c>
      <c r="E717" s="30" t="s">
        <v>204</v>
      </c>
      <c r="F717" s="30" t="s">
        <v>205</v>
      </c>
      <c r="G717" s="30" t="s">
        <v>16</v>
      </c>
      <c r="H717" s="30" t="s">
        <v>17</v>
      </c>
      <c r="I717" s="30">
        <f>(C717-VLOOKUP(G717,Riders!$A$2:$C$2000,2,FALSE))/365</f>
        <v>22.389041095890413</v>
      </c>
      <c r="J717" s="30">
        <v>2</v>
      </c>
      <c r="K717" s="30">
        <v>2</v>
      </c>
      <c r="L717" s="30">
        <v>11.272</v>
      </c>
      <c r="M717" s="30">
        <f t="shared" si="32"/>
        <v>63.875088715400992</v>
      </c>
      <c r="N717" s="30">
        <v>2</v>
      </c>
      <c r="O717" s="30">
        <v>16.954999999999998</v>
      </c>
      <c r="P717" s="30">
        <f t="shared" si="33"/>
        <v>42.465349454438226</v>
      </c>
      <c r="Q717" s="30"/>
      <c r="R717" s="30"/>
      <c r="S717" s="30" t="str">
        <f t="shared" si="34"/>
        <v/>
      </c>
    </row>
    <row r="718" spans="1:19" x14ac:dyDescent="0.45">
      <c r="A718" s="30" t="s">
        <v>71</v>
      </c>
      <c r="B718" s="30">
        <v>2021</v>
      </c>
      <c r="C718" s="124">
        <v>44449</v>
      </c>
      <c r="D718" s="30" t="s">
        <v>72</v>
      </c>
      <c r="E718" s="30" t="s">
        <v>204</v>
      </c>
      <c r="F718" s="30" t="s">
        <v>206</v>
      </c>
      <c r="G718" s="30" t="s">
        <v>41</v>
      </c>
      <c r="H718" s="30" t="s">
        <v>27</v>
      </c>
      <c r="I718" s="30">
        <f>(C718-VLOOKUP(G718,Riders!$A$2:$C$2000,2,FALSE))/365</f>
        <v>25.904109589041095</v>
      </c>
      <c r="J718" s="30">
        <v>3</v>
      </c>
      <c r="K718" s="30">
        <v>1</v>
      </c>
      <c r="L718" s="30">
        <v>11.430999999999999</v>
      </c>
      <c r="M718" s="30">
        <f t="shared" si="32"/>
        <v>62.986615344239354</v>
      </c>
      <c r="N718" s="30">
        <v>1</v>
      </c>
      <c r="O718" s="30">
        <v>11.209</v>
      </c>
      <c r="P718" s="30">
        <f t="shared" si="33"/>
        <v>64.234097600142746</v>
      </c>
      <c r="Q718" s="30"/>
      <c r="R718" s="30"/>
      <c r="S718" s="30" t="str">
        <f t="shared" si="34"/>
        <v/>
      </c>
    </row>
    <row r="719" spans="1:19" x14ac:dyDescent="0.45">
      <c r="A719" s="30" t="s">
        <v>71</v>
      </c>
      <c r="B719" s="30">
        <v>2021</v>
      </c>
      <c r="C719" s="124">
        <v>44449</v>
      </c>
      <c r="D719" s="30" t="s">
        <v>72</v>
      </c>
      <c r="E719" s="30" t="s">
        <v>204</v>
      </c>
      <c r="F719" s="30" t="s">
        <v>206</v>
      </c>
      <c r="G719" s="30" t="s">
        <v>54</v>
      </c>
      <c r="H719" s="30" t="s">
        <v>44</v>
      </c>
      <c r="I719" s="30">
        <f>(C719-VLOOKUP(G719,Riders!$A$2:$C$2000,2,FALSE))/365</f>
        <v>24.216438356164385</v>
      </c>
      <c r="J719" s="30">
        <v>4</v>
      </c>
      <c r="K719" s="30">
        <v>2</v>
      </c>
      <c r="L719" s="30">
        <v>11.597999999999999</v>
      </c>
      <c r="M719" s="30">
        <f t="shared" si="32"/>
        <v>62.079668908432495</v>
      </c>
      <c r="N719" s="30">
        <v>2</v>
      </c>
      <c r="O719" s="30">
        <v>11.314</v>
      </c>
      <c r="P719" s="30">
        <f t="shared" si="33"/>
        <v>63.637970655824638</v>
      </c>
      <c r="Q719" s="30"/>
      <c r="R719" s="30"/>
      <c r="S719" s="30" t="str">
        <f t="shared" si="34"/>
        <v/>
      </c>
    </row>
    <row r="720" spans="1:19" x14ac:dyDescent="0.45">
      <c r="A720" s="30" t="s">
        <v>862</v>
      </c>
      <c r="B720" s="30">
        <v>2021</v>
      </c>
      <c r="C720" s="124">
        <v>44416</v>
      </c>
      <c r="D720" s="30" t="s">
        <v>654</v>
      </c>
      <c r="E720" s="30" t="s">
        <v>868</v>
      </c>
      <c r="F720" s="30">
        <v>1</v>
      </c>
      <c r="G720" s="30" t="s">
        <v>14</v>
      </c>
      <c r="H720" s="30" t="s">
        <v>15</v>
      </c>
      <c r="I720" s="30">
        <f>(C720-VLOOKUP(G720,Riders!$A$2:$C$2000,2,FALSE))/365</f>
        <v>21.6</v>
      </c>
      <c r="J720" s="30">
        <v>5</v>
      </c>
      <c r="K720" s="30">
        <v>1</v>
      </c>
      <c r="L720" s="30">
        <v>10.817</v>
      </c>
      <c r="M720" s="30">
        <f t="shared" si="32"/>
        <v>66.561893316076549</v>
      </c>
      <c r="N720" s="30"/>
      <c r="O720" s="30"/>
      <c r="P720" s="30" t="str">
        <f t="shared" si="33"/>
        <v/>
      </c>
      <c r="Q720" s="30"/>
      <c r="R720" s="30"/>
      <c r="S720" s="30" t="str">
        <f t="shared" si="34"/>
        <v/>
      </c>
    </row>
    <row r="721" spans="1:19" x14ac:dyDescent="0.45">
      <c r="A721" s="30" t="s">
        <v>862</v>
      </c>
      <c r="B721" s="30">
        <v>2021</v>
      </c>
      <c r="C721" s="124">
        <v>44416</v>
      </c>
      <c r="D721" s="30" t="s">
        <v>654</v>
      </c>
      <c r="E721" s="30" t="s">
        <v>868</v>
      </c>
      <c r="F721" s="30">
        <v>1</v>
      </c>
      <c r="G721" s="30" t="s">
        <v>133</v>
      </c>
      <c r="H721" s="30" t="s">
        <v>25</v>
      </c>
      <c r="I721" s="30">
        <f>(C721-VLOOKUP(G721,Riders!$A$2:$C$2000,2,FALSE))/365</f>
        <v>28.539726027397261</v>
      </c>
      <c r="J721" s="30">
        <v>6</v>
      </c>
      <c r="K721" s="30">
        <v>2</v>
      </c>
      <c r="L721" s="30">
        <v>10.916</v>
      </c>
      <c r="M721" s="30">
        <f t="shared" si="32"/>
        <v>65.958226456577492</v>
      </c>
      <c r="N721" s="30"/>
      <c r="O721" s="30"/>
      <c r="P721" s="30" t="str">
        <f t="shared" si="33"/>
        <v/>
      </c>
      <c r="Q721" s="30"/>
      <c r="R721" s="30"/>
      <c r="S721" s="30" t="str">
        <f t="shared" si="34"/>
        <v/>
      </c>
    </row>
    <row r="722" spans="1:19" x14ac:dyDescent="0.45">
      <c r="A722" s="30" t="s">
        <v>862</v>
      </c>
      <c r="B722" s="30">
        <v>2021</v>
      </c>
      <c r="C722" s="124">
        <v>44416</v>
      </c>
      <c r="D722" s="30" t="s">
        <v>654</v>
      </c>
      <c r="E722" s="30" t="s">
        <v>868</v>
      </c>
      <c r="F722" s="30">
        <v>1</v>
      </c>
      <c r="G722" s="30" t="s">
        <v>77</v>
      </c>
      <c r="H722" s="30" t="s">
        <v>19</v>
      </c>
      <c r="I722" s="30">
        <f>(C722-VLOOKUP(G722,Riders!$A$2:$C$2000,2,FALSE))/365</f>
        <v>30.246575342465754</v>
      </c>
      <c r="J722" s="30">
        <v>7</v>
      </c>
      <c r="K722" s="30">
        <v>3</v>
      </c>
      <c r="L722" s="30">
        <v>10.943</v>
      </c>
      <c r="M722" s="30">
        <f t="shared" si="32"/>
        <v>65.795485698620126</v>
      </c>
      <c r="N722" s="30"/>
      <c r="O722" s="30"/>
      <c r="P722" s="30" t="str">
        <f t="shared" si="33"/>
        <v/>
      </c>
      <c r="Q722" s="30"/>
      <c r="R722" s="30"/>
      <c r="S722" s="30" t="str">
        <f t="shared" si="34"/>
        <v/>
      </c>
    </row>
    <row r="723" spans="1:19" x14ac:dyDescent="0.45">
      <c r="A723" s="30" t="s">
        <v>862</v>
      </c>
      <c r="B723" s="30">
        <v>2021</v>
      </c>
      <c r="C723" s="124">
        <v>44416</v>
      </c>
      <c r="D723" s="30" t="s">
        <v>654</v>
      </c>
      <c r="E723" s="30" t="s">
        <v>868</v>
      </c>
      <c r="F723" s="30">
        <v>1</v>
      </c>
      <c r="G723" s="30" t="s">
        <v>26</v>
      </c>
      <c r="H723" s="30" t="s">
        <v>27</v>
      </c>
      <c r="I723" s="30">
        <f>(C723-VLOOKUP(G723,Riders!$A$2:$C$2000,2,FALSE))/365</f>
        <v>23.213698630136985</v>
      </c>
      <c r="J723" s="30">
        <v>8</v>
      </c>
      <c r="K723" s="30">
        <v>4</v>
      </c>
      <c r="L723" s="30">
        <v>11.032999999999999</v>
      </c>
      <c r="M723" s="30">
        <f t="shared" si="32"/>
        <v>65.258769147104147</v>
      </c>
      <c r="N723" s="30"/>
      <c r="O723" s="30"/>
      <c r="P723" s="30" t="str">
        <f t="shared" si="33"/>
        <v/>
      </c>
      <c r="Q723" s="30"/>
      <c r="R723" s="30"/>
      <c r="S723" s="30" t="str">
        <f t="shared" si="34"/>
        <v/>
      </c>
    </row>
    <row r="724" spans="1:19" x14ac:dyDescent="0.45">
      <c r="A724" s="30" t="s">
        <v>862</v>
      </c>
      <c r="B724" s="30">
        <v>2021</v>
      </c>
      <c r="C724" s="124">
        <v>44416</v>
      </c>
      <c r="D724" s="30" t="s">
        <v>654</v>
      </c>
      <c r="E724" s="30" t="s">
        <v>203</v>
      </c>
      <c r="F724" s="30">
        <v>1</v>
      </c>
      <c r="G724" s="30" t="s">
        <v>30</v>
      </c>
      <c r="H724" s="30" t="s">
        <v>31</v>
      </c>
      <c r="I724" s="30">
        <f>(C724-VLOOKUP(G724,Riders!$A$2:$C$2000,2,FALSE))/365</f>
        <v>25.312328767123287</v>
      </c>
      <c r="J724" s="30">
        <v>2</v>
      </c>
      <c r="K724" s="30">
        <v>1</v>
      </c>
      <c r="L724" s="30">
        <v>11.086</v>
      </c>
      <c r="M724" s="30">
        <f t="shared" si="32"/>
        <v>64.94677972217211</v>
      </c>
      <c r="N724" s="30">
        <v>1</v>
      </c>
      <c r="O724" s="30">
        <v>10.89</v>
      </c>
      <c r="P724" s="30">
        <f t="shared" si="33"/>
        <v>66.115702479338836</v>
      </c>
      <c r="Q724" s="30"/>
      <c r="R724" s="30"/>
      <c r="S724" s="30" t="str">
        <f t="shared" si="34"/>
        <v/>
      </c>
    </row>
    <row r="725" spans="1:19" x14ac:dyDescent="0.45">
      <c r="A725" s="30" t="s">
        <v>862</v>
      </c>
      <c r="B725" s="30">
        <v>2021</v>
      </c>
      <c r="C725" s="124">
        <v>44416</v>
      </c>
      <c r="D725" s="30" t="s">
        <v>654</v>
      </c>
      <c r="E725" s="30" t="s">
        <v>203</v>
      </c>
      <c r="F725" s="30">
        <v>1</v>
      </c>
      <c r="G725" s="30" t="s">
        <v>79</v>
      </c>
      <c r="H725" s="30" t="s">
        <v>65</v>
      </c>
      <c r="I725" s="30">
        <f>(C725-VLOOKUP(G725,Riders!$A$2:$C$2000,2,FALSE))/365</f>
        <v>34.265753424657532</v>
      </c>
      <c r="J725" s="30">
        <v>3</v>
      </c>
      <c r="K725" s="30">
        <v>2</v>
      </c>
      <c r="L725" s="30">
        <v>11.125999999999999</v>
      </c>
      <c r="M725" s="30">
        <f t="shared" si="32"/>
        <v>64.713284199173117</v>
      </c>
      <c r="N725" s="30">
        <v>2</v>
      </c>
      <c r="O725" s="30">
        <v>11.018000000000001</v>
      </c>
      <c r="P725" s="30">
        <f t="shared" si="33"/>
        <v>65.347612996914137</v>
      </c>
      <c r="Q725" s="30"/>
      <c r="R725" s="30"/>
      <c r="S725" s="30" t="str">
        <f t="shared" si="34"/>
        <v/>
      </c>
    </row>
    <row r="726" spans="1:19" x14ac:dyDescent="0.45">
      <c r="A726" s="30" t="s">
        <v>862</v>
      </c>
      <c r="B726" s="30">
        <v>2021</v>
      </c>
      <c r="C726" s="124">
        <v>44416</v>
      </c>
      <c r="D726" s="30" t="s">
        <v>654</v>
      </c>
      <c r="E726" s="30" t="s">
        <v>203</v>
      </c>
      <c r="F726" s="30">
        <v>2</v>
      </c>
      <c r="G726" s="30" t="s">
        <v>33</v>
      </c>
      <c r="H726" s="30" t="s">
        <v>27</v>
      </c>
      <c r="I726" s="30">
        <f>(C726-VLOOKUP(G726,Riders!$A$2:$C$2000,2,FALSE))/365</f>
        <v>27.717808219178082</v>
      </c>
      <c r="J726" s="30">
        <v>1</v>
      </c>
      <c r="K726" s="30">
        <v>1</v>
      </c>
      <c r="L726" s="30">
        <v>10.926</v>
      </c>
      <c r="M726" s="30">
        <f t="shared" si="32"/>
        <v>65.897858319604609</v>
      </c>
      <c r="N726" s="30">
        <v>2</v>
      </c>
      <c r="O726" s="30">
        <v>11.282999999999999</v>
      </c>
      <c r="P726" s="30">
        <f t="shared" si="33"/>
        <v>63.81281574049455</v>
      </c>
      <c r="Q726" s="30">
        <v>1</v>
      </c>
      <c r="R726" s="30">
        <v>10.728</v>
      </c>
      <c r="S726" s="30">
        <f t="shared" si="34"/>
        <v>67.114093959731548</v>
      </c>
    </row>
    <row r="727" spans="1:19" x14ac:dyDescent="0.45">
      <c r="A727" s="30" t="s">
        <v>862</v>
      </c>
      <c r="B727" s="30">
        <v>2021</v>
      </c>
      <c r="C727" s="124">
        <v>44416</v>
      </c>
      <c r="D727" s="30" t="s">
        <v>654</v>
      </c>
      <c r="E727" s="30" t="s">
        <v>203</v>
      </c>
      <c r="F727" s="30">
        <v>2</v>
      </c>
      <c r="G727" s="30" t="s">
        <v>23</v>
      </c>
      <c r="H727" s="30" t="s">
        <v>15</v>
      </c>
      <c r="I727" s="30">
        <f>(C727-VLOOKUP(G727,Riders!$A$2:$C$2000,2,FALSE))/365</f>
        <v>23.906849315068492</v>
      </c>
      <c r="J727" s="30">
        <v>4</v>
      </c>
      <c r="K727" s="30">
        <v>2</v>
      </c>
      <c r="L727" s="30">
        <v>11.027000000000001</v>
      </c>
      <c r="M727" s="30">
        <f t="shared" si="32"/>
        <v>65.294277682053135</v>
      </c>
      <c r="N727" s="30">
        <v>1</v>
      </c>
      <c r="O727" s="30">
        <v>10.997999999999999</v>
      </c>
      <c r="P727" s="30">
        <f t="shared" si="33"/>
        <v>65.466448445171849</v>
      </c>
      <c r="Q727" s="30">
        <v>2</v>
      </c>
      <c r="R727" s="30">
        <v>10.904</v>
      </c>
      <c r="S727" s="30">
        <f t="shared" si="34"/>
        <v>66.030814380044021</v>
      </c>
    </row>
    <row r="728" spans="1:19" x14ac:dyDescent="0.45">
      <c r="A728" s="30" t="s">
        <v>862</v>
      </c>
      <c r="B728" s="30">
        <v>2021</v>
      </c>
      <c r="C728" s="124">
        <v>44416</v>
      </c>
      <c r="D728" s="30" t="s">
        <v>654</v>
      </c>
      <c r="E728" s="30" t="s">
        <v>204</v>
      </c>
      <c r="F728" s="30" t="s">
        <v>205</v>
      </c>
      <c r="G728" s="30" t="s">
        <v>33</v>
      </c>
      <c r="H728" s="30" t="s">
        <v>27</v>
      </c>
      <c r="I728" s="30">
        <f>(C728-VLOOKUP(G728,Riders!$A$2:$C$2000,2,FALSE))/365</f>
        <v>27.717808219178082</v>
      </c>
      <c r="J728" s="30">
        <v>1</v>
      </c>
      <c r="K728" s="30">
        <v>1</v>
      </c>
      <c r="L728" s="30">
        <v>10.906000000000001</v>
      </c>
      <c r="M728" s="30">
        <f t="shared" si="32"/>
        <v>66.018705299834949</v>
      </c>
      <c r="N728" s="30">
        <v>1</v>
      </c>
      <c r="O728" s="30">
        <v>10.994999999999999</v>
      </c>
      <c r="P728" s="30">
        <f t="shared" si="33"/>
        <v>65.484311050477501</v>
      </c>
      <c r="Q728" s="30"/>
      <c r="R728" s="30"/>
      <c r="S728" s="30" t="str">
        <f t="shared" si="34"/>
        <v/>
      </c>
    </row>
    <row r="729" spans="1:19" x14ac:dyDescent="0.45">
      <c r="A729" s="30" t="s">
        <v>862</v>
      </c>
      <c r="B729" s="30">
        <v>2021</v>
      </c>
      <c r="C729" s="124">
        <v>44416</v>
      </c>
      <c r="D729" s="30" t="s">
        <v>654</v>
      </c>
      <c r="E729" s="30" t="s">
        <v>204</v>
      </c>
      <c r="F729" s="30" t="s">
        <v>205</v>
      </c>
      <c r="G729" s="30" t="s">
        <v>30</v>
      </c>
      <c r="H729" s="30" t="s">
        <v>31</v>
      </c>
      <c r="I729" s="30">
        <f>(C729-VLOOKUP(G729,Riders!$A$2:$C$2000,2,FALSE))/365</f>
        <v>25.312328767123287</v>
      </c>
      <c r="J729" s="30">
        <v>2</v>
      </c>
      <c r="K729" s="30">
        <v>2</v>
      </c>
      <c r="L729" s="30">
        <v>10.967000000000001</v>
      </c>
      <c r="M729" s="30">
        <f t="shared" si="32"/>
        <v>65.651499954408678</v>
      </c>
      <c r="N729" s="30">
        <v>2</v>
      </c>
      <c r="O729" s="30">
        <v>11.058999999999999</v>
      </c>
      <c r="P729" s="30">
        <f t="shared" si="33"/>
        <v>65.105344063658563</v>
      </c>
      <c r="Q729" s="30"/>
      <c r="R729" s="30"/>
      <c r="S729" s="30" t="str">
        <f t="shared" si="34"/>
        <v/>
      </c>
    </row>
    <row r="730" spans="1:19" x14ac:dyDescent="0.45">
      <c r="A730" s="30" t="s">
        <v>862</v>
      </c>
      <c r="B730" s="30">
        <v>2021</v>
      </c>
      <c r="C730" s="124">
        <v>44416</v>
      </c>
      <c r="D730" s="30" t="s">
        <v>654</v>
      </c>
      <c r="E730" s="30" t="s">
        <v>204</v>
      </c>
      <c r="F730" s="30" t="s">
        <v>206</v>
      </c>
      <c r="G730" s="30" t="s">
        <v>79</v>
      </c>
      <c r="H730" s="30" t="s">
        <v>65</v>
      </c>
      <c r="I730" s="30">
        <f>(C730-VLOOKUP(G730,Riders!$A$2:$C$2000,2,FALSE))/365</f>
        <v>34.265753424657532</v>
      </c>
      <c r="J730" s="30">
        <v>3</v>
      </c>
      <c r="K730" s="30">
        <v>1</v>
      </c>
      <c r="L730" s="30">
        <v>11.11</v>
      </c>
      <c r="M730" s="30">
        <f t="shared" si="32"/>
        <v>64.806480648064806</v>
      </c>
      <c r="N730" s="30">
        <v>1</v>
      </c>
      <c r="O730" s="30">
        <v>11.282999999999999</v>
      </c>
      <c r="P730" s="30">
        <f t="shared" si="33"/>
        <v>63.81281574049455</v>
      </c>
      <c r="Q730" s="30"/>
      <c r="R730" s="30"/>
      <c r="S730" s="30" t="str">
        <f t="shared" si="34"/>
        <v/>
      </c>
    </row>
    <row r="731" spans="1:19" x14ac:dyDescent="0.45">
      <c r="A731" s="30" t="s">
        <v>862</v>
      </c>
      <c r="B731" s="30">
        <v>2021</v>
      </c>
      <c r="C731" s="124">
        <v>44416</v>
      </c>
      <c r="D731" s="30" t="s">
        <v>654</v>
      </c>
      <c r="E731" s="30" t="s">
        <v>204</v>
      </c>
      <c r="F731" s="30" t="s">
        <v>206</v>
      </c>
      <c r="G731" s="30" t="s">
        <v>23</v>
      </c>
      <c r="H731" s="30" t="s">
        <v>15</v>
      </c>
      <c r="I731" s="30">
        <f>(C731-VLOOKUP(G731,Riders!$A$2:$C$2000,2,FALSE))/365</f>
        <v>23.906849315068492</v>
      </c>
      <c r="J731" s="30">
        <v>4</v>
      </c>
      <c r="K731" s="30">
        <v>2</v>
      </c>
      <c r="L731" s="30">
        <v>12.074</v>
      </c>
      <c r="M731" s="30">
        <f t="shared" si="32"/>
        <v>59.632267682623819</v>
      </c>
      <c r="N731" s="30">
        <v>2</v>
      </c>
      <c r="O731" s="30">
        <v>11.516</v>
      </c>
      <c r="P731" s="30">
        <f t="shared" si="33"/>
        <v>62.521708926710666</v>
      </c>
      <c r="Q731" s="30"/>
      <c r="R731" s="30"/>
      <c r="S731" s="30" t="str">
        <f t="shared" si="34"/>
        <v/>
      </c>
    </row>
    <row r="732" spans="1:19" x14ac:dyDescent="0.45">
      <c r="A732" s="30" t="s">
        <v>862</v>
      </c>
      <c r="B732" s="30">
        <v>2021</v>
      </c>
      <c r="C732" s="124">
        <v>44415</v>
      </c>
      <c r="D732" s="30" t="s">
        <v>654</v>
      </c>
      <c r="E732" s="30" t="s">
        <v>201</v>
      </c>
      <c r="F732" s="30">
        <v>1</v>
      </c>
      <c r="G732" s="30" t="s">
        <v>14</v>
      </c>
      <c r="H732" s="30" t="s">
        <v>15</v>
      </c>
      <c r="I732" s="30">
        <f>(C732-VLOOKUP(G732,Riders!$A$2:$C$2000,2,FALSE))/365</f>
        <v>21.597260273972601</v>
      </c>
      <c r="J732" s="30">
        <v>5</v>
      </c>
      <c r="K732" s="30">
        <v>1</v>
      </c>
      <c r="L732" s="30">
        <v>11.117000000000001</v>
      </c>
      <c r="M732" s="30">
        <f t="shared" si="32"/>
        <v>64.765674192677878</v>
      </c>
      <c r="N732" s="30"/>
      <c r="O732" s="30"/>
      <c r="P732" s="30" t="str">
        <f t="shared" si="33"/>
        <v/>
      </c>
      <c r="Q732" s="30"/>
      <c r="R732" s="30"/>
      <c r="S732" s="30" t="str">
        <f t="shared" si="34"/>
        <v/>
      </c>
    </row>
    <row r="733" spans="1:19" x14ac:dyDescent="0.45">
      <c r="A733" s="30" t="s">
        <v>862</v>
      </c>
      <c r="B733" s="30">
        <v>2021</v>
      </c>
      <c r="C733" s="124">
        <v>44415</v>
      </c>
      <c r="D733" s="30" t="s">
        <v>654</v>
      </c>
      <c r="E733" s="30" t="s">
        <v>201</v>
      </c>
      <c r="F733" s="30">
        <v>1</v>
      </c>
      <c r="G733" s="30" t="s">
        <v>109</v>
      </c>
      <c r="H733" s="30" t="s">
        <v>863</v>
      </c>
      <c r="I733" s="30">
        <f>(C733-VLOOKUP(G733,Riders!$A$2:$C$2000,2,FALSE))/365</f>
        <v>28.520547945205479</v>
      </c>
      <c r="J733" s="30">
        <v>12</v>
      </c>
      <c r="K733" s="30">
        <v>2</v>
      </c>
      <c r="L733" s="30">
        <v>11.252000000000001</v>
      </c>
      <c r="M733" s="30">
        <f t="shared" si="32"/>
        <v>63.988624244578737</v>
      </c>
      <c r="N733" s="30"/>
      <c r="O733" s="30"/>
      <c r="P733" s="30" t="str">
        <f t="shared" si="33"/>
        <v/>
      </c>
      <c r="Q733" s="30"/>
      <c r="R733" s="30"/>
      <c r="S733" s="30" t="str">
        <f t="shared" si="34"/>
        <v/>
      </c>
    </row>
    <row r="734" spans="1:19" x14ac:dyDescent="0.45">
      <c r="A734" s="30" t="s">
        <v>862</v>
      </c>
      <c r="B734" s="30">
        <v>2021</v>
      </c>
      <c r="C734" s="124">
        <v>44415</v>
      </c>
      <c r="D734" s="30" t="s">
        <v>654</v>
      </c>
      <c r="E734" s="30" t="s">
        <v>201</v>
      </c>
      <c r="F734" s="30">
        <v>2</v>
      </c>
      <c r="G734" s="30" t="s">
        <v>33</v>
      </c>
      <c r="H734" s="30" t="s">
        <v>27</v>
      </c>
      <c r="I734" s="30">
        <f>(C734-VLOOKUP(G734,Riders!$A$2:$C$2000,2,FALSE))/365</f>
        <v>27.715068493150685</v>
      </c>
      <c r="J734" s="30">
        <v>1</v>
      </c>
      <c r="K734" s="30">
        <v>1</v>
      </c>
      <c r="L734" s="30">
        <v>10.882999999999999</v>
      </c>
      <c r="M734" s="30">
        <f t="shared" si="32"/>
        <v>66.158228429660952</v>
      </c>
      <c r="N734" s="30"/>
      <c r="O734" s="30"/>
      <c r="P734" s="30" t="str">
        <f t="shared" si="33"/>
        <v/>
      </c>
      <c r="Q734" s="30"/>
      <c r="R734" s="30"/>
      <c r="S734" s="30" t="str">
        <f t="shared" si="34"/>
        <v/>
      </c>
    </row>
    <row r="735" spans="1:19" x14ac:dyDescent="0.45">
      <c r="A735" s="30" t="s">
        <v>862</v>
      </c>
      <c r="B735" s="30">
        <v>2021</v>
      </c>
      <c r="C735" s="124">
        <v>44415</v>
      </c>
      <c r="D735" s="30" t="s">
        <v>654</v>
      </c>
      <c r="E735" s="30" t="s">
        <v>201</v>
      </c>
      <c r="F735" s="30">
        <v>2</v>
      </c>
      <c r="G735" s="30" t="s">
        <v>28</v>
      </c>
      <c r="H735" s="30" t="s">
        <v>29</v>
      </c>
      <c r="I735" s="30">
        <f>(C735-VLOOKUP(G735,Riders!$A$2:$C$2000,2,FALSE))/365</f>
        <v>21.616438356164384</v>
      </c>
      <c r="J735" s="30">
        <v>11</v>
      </c>
      <c r="K735" s="30">
        <v>2</v>
      </c>
      <c r="L735" s="30">
        <v>10.888</v>
      </c>
      <c r="M735" s="30">
        <f t="shared" si="32"/>
        <v>66.127847171197644</v>
      </c>
      <c r="N735" s="30"/>
      <c r="O735" s="30"/>
      <c r="P735" s="30" t="str">
        <f t="shared" si="33"/>
        <v/>
      </c>
      <c r="Q735" s="30"/>
      <c r="R735" s="30"/>
      <c r="S735" s="30" t="str">
        <f t="shared" si="34"/>
        <v/>
      </c>
    </row>
    <row r="736" spans="1:19" x14ac:dyDescent="0.45">
      <c r="A736" s="30" t="s">
        <v>862</v>
      </c>
      <c r="B736" s="30">
        <v>2021</v>
      </c>
      <c r="C736" s="124">
        <v>44415</v>
      </c>
      <c r="D736" s="30" t="s">
        <v>654</v>
      </c>
      <c r="E736" s="30" t="s">
        <v>201</v>
      </c>
      <c r="F736" s="30">
        <v>3</v>
      </c>
      <c r="G736" s="30" t="s">
        <v>23</v>
      </c>
      <c r="H736" s="30" t="s">
        <v>15</v>
      </c>
      <c r="I736" s="30">
        <f>(C736-VLOOKUP(G736,Riders!$A$2:$C$2000,2,FALSE))/365</f>
        <v>23.904109589041095</v>
      </c>
      <c r="J736" s="30">
        <v>4</v>
      </c>
      <c r="K736" s="30">
        <v>1</v>
      </c>
      <c r="L736" s="30">
        <v>11.093999999999999</v>
      </c>
      <c r="M736" s="30">
        <f t="shared" si="32"/>
        <v>64.899945916711744</v>
      </c>
      <c r="N736" s="30"/>
      <c r="O736" s="30"/>
      <c r="P736" s="30" t="str">
        <f t="shared" si="33"/>
        <v/>
      </c>
      <c r="Q736" s="30"/>
      <c r="R736" s="30"/>
      <c r="S736" s="30" t="str">
        <f t="shared" si="34"/>
        <v/>
      </c>
    </row>
    <row r="737" spans="1:19" x14ac:dyDescent="0.45">
      <c r="A737" s="30" t="s">
        <v>862</v>
      </c>
      <c r="B737" s="30">
        <v>2021</v>
      </c>
      <c r="C737" s="124">
        <v>44415</v>
      </c>
      <c r="D737" s="30" t="s">
        <v>654</v>
      </c>
      <c r="E737" s="30" t="s">
        <v>201</v>
      </c>
      <c r="F737" s="30">
        <v>3</v>
      </c>
      <c r="G737" s="30" t="s">
        <v>134</v>
      </c>
      <c r="H737" s="30" t="s">
        <v>38</v>
      </c>
      <c r="I737" s="30">
        <f>(C737-VLOOKUP(G737,Riders!$A$2:$C$2000,2,FALSE))/365</f>
        <v>30.531506849315068</v>
      </c>
      <c r="J737" s="30">
        <v>10</v>
      </c>
      <c r="K737" s="30">
        <v>2</v>
      </c>
      <c r="L737" s="30">
        <v>11.452999999999999</v>
      </c>
      <c r="M737" s="30">
        <f t="shared" si="32"/>
        <v>62.865624727145729</v>
      </c>
      <c r="N737" s="30"/>
      <c r="O737" s="30"/>
      <c r="P737" s="30" t="str">
        <f t="shared" si="33"/>
        <v/>
      </c>
      <c r="Q737" s="30"/>
      <c r="R737" s="30"/>
      <c r="S737" s="30" t="str">
        <f t="shared" si="34"/>
        <v/>
      </c>
    </row>
    <row r="738" spans="1:19" x14ac:dyDescent="0.45">
      <c r="A738" s="30" t="s">
        <v>862</v>
      </c>
      <c r="B738" s="30">
        <v>2021</v>
      </c>
      <c r="C738" s="124">
        <v>44415</v>
      </c>
      <c r="D738" s="30" t="s">
        <v>654</v>
      </c>
      <c r="E738" s="30" t="s">
        <v>201</v>
      </c>
      <c r="F738" s="30">
        <v>4</v>
      </c>
      <c r="G738" s="30" t="s">
        <v>79</v>
      </c>
      <c r="H738" s="30" t="s">
        <v>65</v>
      </c>
      <c r="I738" s="30">
        <f>(C738-VLOOKUP(G738,Riders!$A$2:$C$2000,2,FALSE))/365</f>
        <v>34.263013698630139</v>
      </c>
      <c r="J738" s="30">
        <v>3</v>
      </c>
      <c r="K738" s="30">
        <v>1</v>
      </c>
      <c r="L738" s="30">
        <v>11.201000000000001</v>
      </c>
      <c r="M738" s="30">
        <f t="shared" si="32"/>
        <v>64.279975002231936</v>
      </c>
      <c r="N738" s="30"/>
      <c r="O738" s="30"/>
      <c r="P738" s="30" t="str">
        <f t="shared" si="33"/>
        <v/>
      </c>
      <c r="Q738" s="30"/>
      <c r="R738" s="30"/>
      <c r="S738" s="30" t="str">
        <f t="shared" si="34"/>
        <v/>
      </c>
    </row>
    <row r="739" spans="1:19" x14ac:dyDescent="0.45">
      <c r="A739" s="30" t="s">
        <v>862</v>
      </c>
      <c r="B739" s="30">
        <v>2021</v>
      </c>
      <c r="C739" s="124">
        <v>44415</v>
      </c>
      <c r="D739" s="30" t="s">
        <v>654</v>
      </c>
      <c r="E739" s="30" t="s">
        <v>201</v>
      </c>
      <c r="F739" s="30">
        <v>4</v>
      </c>
      <c r="G739" s="30" t="s">
        <v>16</v>
      </c>
      <c r="H739" s="30" t="s">
        <v>17</v>
      </c>
      <c r="I739" s="30">
        <f>(C739-VLOOKUP(G739,Riders!$A$2:$C$2000,2,FALSE))/365</f>
        <v>22.295890410958904</v>
      </c>
      <c r="J739" s="30">
        <v>9</v>
      </c>
      <c r="K739" s="30">
        <v>2</v>
      </c>
      <c r="L739" s="30">
        <v>11.22</v>
      </c>
      <c r="M739" s="30">
        <f t="shared" si="32"/>
        <v>64.171122994652407</v>
      </c>
      <c r="N739" s="30"/>
      <c r="O739" s="30"/>
      <c r="P739" s="30" t="str">
        <f t="shared" si="33"/>
        <v/>
      </c>
      <c r="Q739" s="30"/>
      <c r="R739" s="30"/>
      <c r="S739" s="30" t="str">
        <f t="shared" si="34"/>
        <v/>
      </c>
    </row>
    <row r="740" spans="1:19" x14ac:dyDescent="0.45">
      <c r="A740" s="30" t="s">
        <v>862</v>
      </c>
      <c r="B740" s="30">
        <v>2021</v>
      </c>
      <c r="C740" s="124">
        <v>44415</v>
      </c>
      <c r="D740" s="30" t="s">
        <v>654</v>
      </c>
      <c r="E740" s="30" t="s">
        <v>201</v>
      </c>
      <c r="F740" s="30">
        <v>5</v>
      </c>
      <c r="G740" s="30" t="s">
        <v>133</v>
      </c>
      <c r="H740" s="30" t="s">
        <v>25</v>
      </c>
      <c r="I740" s="30">
        <f>(C740-VLOOKUP(G740,Riders!$A$2:$C$2000,2,FALSE))/365</f>
        <v>28.536986301369861</v>
      </c>
      <c r="J740" s="30">
        <v>6</v>
      </c>
      <c r="K740" s="30">
        <v>1</v>
      </c>
      <c r="L740" s="30">
        <v>10.935</v>
      </c>
      <c r="M740" s="30">
        <f t="shared" si="32"/>
        <v>65.843621399176953</v>
      </c>
      <c r="N740" s="30"/>
      <c r="O740" s="30"/>
      <c r="P740" s="30" t="str">
        <f t="shared" si="33"/>
        <v/>
      </c>
      <c r="Q740" s="30"/>
      <c r="R740" s="30"/>
      <c r="S740" s="30" t="str">
        <f t="shared" si="34"/>
        <v/>
      </c>
    </row>
    <row r="741" spans="1:19" x14ac:dyDescent="0.45">
      <c r="A741" s="47" t="s">
        <v>862</v>
      </c>
      <c r="B741" s="47">
        <v>2021</v>
      </c>
      <c r="C741" s="49">
        <v>44415</v>
      </c>
      <c r="D741" s="47" t="s">
        <v>654</v>
      </c>
      <c r="E741" s="47" t="s">
        <v>201</v>
      </c>
      <c r="F741" s="47">
        <v>5</v>
      </c>
      <c r="G741" s="47" t="s">
        <v>26</v>
      </c>
      <c r="H741" s="47" t="s">
        <v>27</v>
      </c>
      <c r="I741" s="47">
        <f>(C741-VLOOKUP(G741,Riders!$A$2:$C$2000,2,FALSE))/365</f>
        <v>23.210958904109589</v>
      </c>
      <c r="J741" s="47">
        <v>8</v>
      </c>
      <c r="K741" s="47">
        <v>2</v>
      </c>
      <c r="L741" s="47">
        <v>11.114000000000001</v>
      </c>
      <c r="M741" s="47">
        <f t="shared" si="32"/>
        <v>64.783156379341364</v>
      </c>
      <c r="N741" s="47"/>
      <c r="O741" s="47"/>
      <c r="P741" s="47" t="str">
        <f t="shared" si="33"/>
        <v/>
      </c>
      <c r="Q741" s="47"/>
      <c r="R741" s="47"/>
      <c r="S741" s="47" t="str">
        <f t="shared" si="34"/>
        <v/>
      </c>
    </row>
    <row r="742" spans="1:19" x14ac:dyDescent="0.45">
      <c r="A742" s="47" t="s">
        <v>862</v>
      </c>
      <c r="B742" s="47">
        <v>2021</v>
      </c>
      <c r="C742" s="49">
        <v>44415</v>
      </c>
      <c r="D742" s="47" t="s">
        <v>654</v>
      </c>
      <c r="E742" s="47" t="s">
        <v>201</v>
      </c>
      <c r="F742" s="47">
        <v>6</v>
      </c>
      <c r="G742" s="47" t="s">
        <v>77</v>
      </c>
      <c r="H742" s="47" t="s">
        <v>19</v>
      </c>
      <c r="I742" s="47">
        <f>(C742-VLOOKUP(G742,Riders!$A$2:$C$2000,2,FALSE))/365</f>
        <v>30.243835616438357</v>
      </c>
      <c r="J742" s="47">
        <v>7</v>
      </c>
      <c r="K742" s="47">
        <v>1</v>
      </c>
      <c r="L742" s="47">
        <v>10.888999999999999</v>
      </c>
      <c r="M742" s="47">
        <f t="shared" si="32"/>
        <v>66.121774267609524</v>
      </c>
      <c r="N742" s="47"/>
      <c r="O742" s="47"/>
      <c r="P742" s="47" t="str">
        <f t="shared" si="33"/>
        <v/>
      </c>
      <c r="Q742" s="47"/>
      <c r="R742" s="47"/>
      <c r="S742" s="47" t="str">
        <f t="shared" si="34"/>
        <v/>
      </c>
    </row>
    <row r="743" spans="1:19" x14ac:dyDescent="0.45">
      <c r="A743" s="30" t="s">
        <v>862</v>
      </c>
      <c r="B743" s="30">
        <v>2021</v>
      </c>
      <c r="C743" s="124">
        <v>44415</v>
      </c>
      <c r="D743" s="30" t="s">
        <v>654</v>
      </c>
      <c r="E743" s="30" t="s">
        <v>201</v>
      </c>
      <c r="F743" s="30">
        <v>6</v>
      </c>
      <c r="G743" s="30" t="s">
        <v>30</v>
      </c>
      <c r="H743" s="30" t="s">
        <v>31</v>
      </c>
      <c r="I743" s="30">
        <f>(C743-VLOOKUP(G743,Riders!$A$2:$C$2000,2,FALSE))/365</f>
        <v>25.30958904109589</v>
      </c>
      <c r="J743" s="30">
        <v>2</v>
      </c>
      <c r="K743" s="30">
        <v>2</v>
      </c>
      <c r="L743" s="30">
        <v>10.933999999999999</v>
      </c>
      <c r="M743" s="30">
        <f t="shared" si="32"/>
        <v>65.849643314432058</v>
      </c>
      <c r="N743" s="30"/>
      <c r="O743" s="30"/>
      <c r="P743" s="30" t="str">
        <f t="shared" si="33"/>
        <v/>
      </c>
      <c r="Q743" s="30"/>
      <c r="R743" s="30"/>
      <c r="S743" s="30" t="str">
        <f t="shared" si="34"/>
        <v/>
      </c>
    </row>
    <row r="744" spans="1:19" x14ac:dyDescent="0.45">
      <c r="A744" s="47" t="s">
        <v>862</v>
      </c>
      <c r="B744" s="47">
        <v>2021</v>
      </c>
      <c r="C744" s="49">
        <v>44415</v>
      </c>
      <c r="D744" s="47" t="s">
        <v>654</v>
      </c>
      <c r="E744" s="47" t="s">
        <v>867</v>
      </c>
      <c r="F744" s="47">
        <v>1</v>
      </c>
      <c r="G744" s="47" t="s">
        <v>26</v>
      </c>
      <c r="H744" s="47" t="s">
        <v>27</v>
      </c>
      <c r="I744" s="47">
        <f>(C744-VLOOKUP(G744,Riders!$A$2:$C$2000,2,FALSE))/365</f>
        <v>23.210958904109589</v>
      </c>
      <c r="J744" s="47">
        <v>8</v>
      </c>
      <c r="K744" s="47">
        <v>1</v>
      </c>
      <c r="L744" s="47">
        <v>10.968</v>
      </c>
      <c r="M744" s="47">
        <f t="shared" si="32"/>
        <v>65.645514223194752</v>
      </c>
      <c r="N744" s="47"/>
      <c r="O744" s="47"/>
      <c r="P744" s="47" t="str">
        <f t="shared" si="33"/>
        <v/>
      </c>
      <c r="Q744" s="47"/>
      <c r="R744" s="47"/>
      <c r="S744" s="47" t="str">
        <f t="shared" si="34"/>
        <v/>
      </c>
    </row>
    <row r="745" spans="1:19" x14ac:dyDescent="0.45">
      <c r="A745" s="47" t="s">
        <v>862</v>
      </c>
      <c r="B745" s="47">
        <v>2021</v>
      </c>
      <c r="C745" s="49">
        <v>44415</v>
      </c>
      <c r="D745" s="47" t="s">
        <v>654</v>
      </c>
      <c r="E745" s="47" t="s">
        <v>867</v>
      </c>
      <c r="F745" s="47">
        <v>1</v>
      </c>
      <c r="G745" s="47" t="s">
        <v>16</v>
      </c>
      <c r="H745" s="47" t="s">
        <v>17</v>
      </c>
      <c r="I745" s="47">
        <f>(C745-VLOOKUP(G745,Riders!$A$2:$C$2000,2,FALSE))/365</f>
        <v>22.295890410958904</v>
      </c>
      <c r="J745" s="47">
        <v>9</v>
      </c>
      <c r="K745" s="47">
        <v>2</v>
      </c>
      <c r="L745" s="47">
        <v>10.968999999999999</v>
      </c>
      <c r="M745" s="47">
        <f t="shared" si="32"/>
        <v>65.639529583371328</v>
      </c>
      <c r="N745" s="47"/>
      <c r="O745" s="47"/>
      <c r="P745" s="47" t="str">
        <f t="shared" si="33"/>
        <v/>
      </c>
      <c r="Q745" s="47"/>
      <c r="R745" s="47"/>
      <c r="S745" s="47" t="str">
        <f t="shared" si="34"/>
        <v/>
      </c>
    </row>
    <row r="746" spans="1:19" x14ac:dyDescent="0.45">
      <c r="A746" s="30" t="s">
        <v>862</v>
      </c>
      <c r="B746" s="30">
        <v>2021</v>
      </c>
      <c r="C746" s="124">
        <v>44415</v>
      </c>
      <c r="D746" s="30" t="s">
        <v>654</v>
      </c>
      <c r="E746" s="30" t="s">
        <v>867</v>
      </c>
      <c r="F746" s="30">
        <v>1</v>
      </c>
      <c r="G746" s="30" t="s">
        <v>109</v>
      </c>
      <c r="H746" s="30" t="s">
        <v>863</v>
      </c>
      <c r="I746" s="30">
        <f>(C746-VLOOKUP(G746,Riders!$A$2:$C$2000,2,FALSE))/365</f>
        <v>28.520547945205479</v>
      </c>
      <c r="J746" s="30">
        <v>12</v>
      </c>
      <c r="K746" s="30">
        <v>3</v>
      </c>
      <c r="L746" s="30">
        <v>11.063000000000001</v>
      </c>
      <c r="M746" s="30">
        <f t="shared" ref="M746:M809" si="35">IF(OR(L746="",L746="REL"),"",3.6*200/L746)</f>
        <v>65.081804212238993</v>
      </c>
      <c r="N746" s="30"/>
      <c r="O746" s="30"/>
      <c r="P746" s="30" t="str">
        <f t="shared" si="33"/>
        <v/>
      </c>
      <c r="Q746" s="30"/>
      <c r="R746" s="30"/>
      <c r="S746" s="30" t="str">
        <f t="shared" si="34"/>
        <v/>
      </c>
    </row>
    <row r="747" spans="1:19" x14ac:dyDescent="0.45">
      <c r="A747" s="47" t="s">
        <v>862</v>
      </c>
      <c r="B747" s="47">
        <v>2021</v>
      </c>
      <c r="C747" s="49">
        <v>44415</v>
      </c>
      <c r="D747" s="47" t="s">
        <v>654</v>
      </c>
      <c r="E747" s="47" t="s">
        <v>867</v>
      </c>
      <c r="F747" s="47">
        <v>2</v>
      </c>
      <c r="G747" s="47" t="s">
        <v>30</v>
      </c>
      <c r="H747" s="47" t="s">
        <v>31</v>
      </c>
      <c r="I747" s="47">
        <f>(C747-VLOOKUP(G747,Riders!$A$2:$C$2000,2,FALSE))/365</f>
        <v>25.30958904109589</v>
      </c>
      <c r="J747" s="47">
        <v>2</v>
      </c>
      <c r="K747" s="47">
        <v>1</v>
      </c>
      <c r="L747" s="47">
        <v>11.074</v>
      </c>
      <c r="M747" s="47">
        <f t="shared" si="35"/>
        <v>65.017157305400033</v>
      </c>
      <c r="N747" s="47"/>
      <c r="O747" s="47"/>
      <c r="P747" s="47" t="str">
        <f t="shared" si="33"/>
        <v/>
      </c>
      <c r="Q747" s="47"/>
      <c r="R747" s="47"/>
      <c r="S747" s="47" t="str">
        <f t="shared" si="34"/>
        <v/>
      </c>
    </row>
    <row r="748" spans="1:19" x14ac:dyDescent="0.45">
      <c r="A748" s="47" t="s">
        <v>862</v>
      </c>
      <c r="B748" s="47">
        <v>2021</v>
      </c>
      <c r="C748" s="49">
        <v>44415</v>
      </c>
      <c r="D748" s="47" t="s">
        <v>654</v>
      </c>
      <c r="E748" s="47" t="s">
        <v>867</v>
      </c>
      <c r="F748" s="47">
        <v>2</v>
      </c>
      <c r="G748" s="47" t="s">
        <v>28</v>
      </c>
      <c r="H748" s="47" t="s">
        <v>29</v>
      </c>
      <c r="I748" s="47">
        <f>(C748-VLOOKUP(G748,Riders!$A$2:$C$2000,2,FALSE))/365</f>
        <v>21.616438356164384</v>
      </c>
      <c r="J748" s="47">
        <v>11</v>
      </c>
      <c r="K748" s="47">
        <v>2</v>
      </c>
      <c r="L748" s="47">
        <v>11.081</v>
      </c>
      <c r="M748" s="47">
        <f t="shared" si="35"/>
        <v>64.976085190867252</v>
      </c>
      <c r="N748" s="47"/>
      <c r="O748" s="47"/>
      <c r="P748" s="47" t="str">
        <f t="shared" si="33"/>
        <v/>
      </c>
      <c r="Q748" s="47"/>
      <c r="R748" s="47"/>
      <c r="S748" s="47" t="str">
        <f t="shared" si="34"/>
        <v/>
      </c>
    </row>
    <row r="749" spans="1:19" x14ac:dyDescent="0.45">
      <c r="A749" s="30" t="s">
        <v>862</v>
      </c>
      <c r="B749" s="30">
        <v>2021</v>
      </c>
      <c r="C749" s="124">
        <v>44415</v>
      </c>
      <c r="D749" s="30" t="s">
        <v>654</v>
      </c>
      <c r="E749" s="30" t="s">
        <v>867</v>
      </c>
      <c r="F749" s="30">
        <v>2</v>
      </c>
      <c r="G749" s="30" t="s">
        <v>134</v>
      </c>
      <c r="H749" s="30" t="s">
        <v>38</v>
      </c>
      <c r="I749" s="30">
        <f>(C749-VLOOKUP(G749,Riders!$A$2:$C$2000,2,FALSE))/365</f>
        <v>30.531506849315068</v>
      </c>
      <c r="J749" s="30">
        <v>10</v>
      </c>
      <c r="K749" s="30">
        <v>3</v>
      </c>
      <c r="L749" s="30">
        <v>11.129999999999999</v>
      </c>
      <c r="M749" s="30">
        <f t="shared" si="35"/>
        <v>64.69002695417791</v>
      </c>
      <c r="N749" s="30"/>
      <c r="O749" s="30"/>
      <c r="P749" s="30" t="str">
        <f t="shared" si="33"/>
        <v/>
      </c>
      <c r="Q749" s="30"/>
      <c r="R749" s="30"/>
      <c r="S749" s="30" t="str">
        <f t="shared" si="34"/>
        <v/>
      </c>
    </row>
    <row r="750" spans="1:19" x14ac:dyDescent="0.45">
      <c r="A750" s="47" t="s">
        <v>862</v>
      </c>
      <c r="B750" s="47">
        <v>2021</v>
      </c>
      <c r="C750" s="49">
        <v>44415</v>
      </c>
      <c r="D750" s="47" t="s">
        <v>654</v>
      </c>
      <c r="E750" s="47" t="s">
        <v>202</v>
      </c>
      <c r="F750" s="47">
        <v>1</v>
      </c>
      <c r="G750" s="47" t="s">
        <v>30</v>
      </c>
      <c r="H750" s="47" t="s">
        <v>31</v>
      </c>
      <c r="I750" s="47">
        <f>(C750-VLOOKUP(G750,Riders!$A$2:$C$2000,2,FALSE))/365</f>
        <v>25.30958904109589</v>
      </c>
      <c r="J750" s="47">
        <v>2</v>
      </c>
      <c r="K750" s="47">
        <v>1</v>
      </c>
      <c r="L750" s="47">
        <v>10.977</v>
      </c>
      <c r="M750" s="47">
        <f t="shared" si="35"/>
        <v>65.591691719048924</v>
      </c>
      <c r="N750" s="47">
        <v>2</v>
      </c>
      <c r="O750" s="47">
        <v>10.905000000000001</v>
      </c>
      <c r="P750" s="47">
        <f t="shared" si="33"/>
        <v>66.024759284731772</v>
      </c>
      <c r="Q750" s="47">
        <v>1</v>
      </c>
      <c r="R750" s="47">
        <v>10.874000000000001</v>
      </c>
      <c r="S750" s="47">
        <f t="shared" si="34"/>
        <v>66.212985102078349</v>
      </c>
    </row>
    <row r="751" spans="1:19" x14ac:dyDescent="0.45">
      <c r="A751" s="47" t="s">
        <v>862</v>
      </c>
      <c r="B751" s="47">
        <v>2021</v>
      </c>
      <c r="C751" s="49">
        <v>44415</v>
      </c>
      <c r="D751" s="47" t="s">
        <v>654</v>
      </c>
      <c r="E751" s="47" t="s">
        <v>202</v>
      </c>
      <c r="F751" s="47">
        <v>1</v>
      </c>
      <c r="G751" s="47" t="s">
        <v>14</v>
      </c>
      <c r="H751" s="47" t="s">
        <v>15</v>
      </c>
      <c r="I751" s="47">
        <f>(C751-VLOOKUP(G751,Riders!$A$2:$C$2000,2,FALSE))/365</f>
        <v>21.597260273972601</v>
      </c>
      <c r="J751" s="47">
        <v>5</v>
      </c>
      <c r="K751" s="47">
        <v>2</v>
      </c>
      <c r="L751" s="47">
        <v>10.978</v>
      </c>
      <c r="M751" s="47">
        <f t="shared" si="35"/>
        <v>65.585716888322096</v>
      </c>
      <c r="N751" s="47">
        <v>1</v>
      </c>
      <c r="O751" s="47">
        <v>10.887</v>
      </c>
      <c r="P751" s="47">
        <f t="shared" si="33"/>
        <v>66.133921190410575</v>
      </c>
      <c r="Q751" s="47">
        <v>2</v>
      </c>
      <c r="R751" s="47">
        <v>10.893000000000001</v>
      </c>
      <c r="S751" s="47">
        <f t="shared" si="34"/>
        <v>66.097493803359953</v>
      </c>
    </row>
    <row r="752" spans="1:19" x14ac:dyDescent="0.45">
      <c r="A752" s="30" t="s">
        <v>862</v>
      </c>
      <c r="B752" s="30">
        <v>2021</v>
      </c>
      <c r="C752" s="124">
        <v>44415</v>
      </c>
      <c r="D752" s="30" t="s">
        <v>654</v>
      </c>
      <c r="E752" s="30" t="s">
        <v>202</v>
      </c>
      <c r="F752" s="30">
        <v>2</v>
      </c>
      <c r="G752" s="30" t="s">
        <v>33</v>
      </c>
      <c r="H752" s="30" t="s">
        <v>27</v>
      </c>
      <c r="I752" s="30">
        <f>(C752-VLOOKUP(G752,Riders!$A$2:$C$2000,2,FALSE))/365</f>
        <v>27.715068493150685</v>
      </c>
      <c r="J752" s="30">
        <v>1</v>
      </c>
      <c r="K752" s="30">
        <v>1</v>
      </c>
      <c r="L752" s="30">
        <v>11.068</v>
      </c>
      <c r="M752" s="30">
        <f t="shared" si="35"/>
        <v>65.052403324900624</v>
      </c>
      <c r="N752" s="30">
        <v>1</v>
      </c>
      <c r="O752" s="30">
        <v>11.055</v>
      </c>
      <c r="P752" s="30">
        <f t="shared" si="33"/>
        <v>65.128900949796474</v>
      </c>
      <c r="Q752" s="30"/>
      <c r="R752" s="30"/>
      <c r="S752" s="30" t="str">
        <f t="shared" si="34"/>
        <v/>
      </c>
    </row>
    <row r="753" spans="1:19" x14ac:dyDescent="0.45">
      <c r="A753" s="47" t="s">
        <v>862</v>
      </c>
      <c r="B753" s="47">
        <v>2021</v>
      </c>
      <c r="C753" s="49">
        <v>44415</v>
      </c>
      <c r="D753" s="47" t="s">
        <v>654</v>
      </c>
      <c r="E753" s="47" t="s">
        <v>202</v>
      </c>
      <c r="F753" s="47">
        <v>2</v>
      </c>
      <c r="G753" s="47" t="s">
        <v>26</v>
      </c>
      <c r="H753" s="47" t="s">
        <v>27</v>
      </c>
      <c r="I753" s="47">
        <f>(C753-VLOOKUP(G753,Riders!$A$2:$C$2000,2,FALSE))/365</f>
        <v>23.210958904109589</v>
      </c>
      <c r="J753" s="47">
        <v>8</v>
      </c>
      <c r="K753" s="47">
        <v>2</v>
      </c>
      <c r="L753" s="47">
        <v>11.109</v>
      </c>
      <c r="M753" s="47">
        <f t="shared" si="35"/>
        <v>64.812314339724551</v>
      </c>
      <c r="N753" s="47">
        <v>2</v>
      </c>
      <c r="O753" s="47">
        <v>11.113</v>
      </c>
      <c r="P753" s="47">
        <f t="shared" si="33"/>
        <v>64.788985872401696</v>
      </c>
      <c r="Q753" s="47"/>
      <c r="R753" s="47"/>
      <c r="S753" s="47" t="str">
        <f t="shared" si="34"/>
        <v/>
      </c>
    </row>
    <row r="754" spans="1:19" x14ac:dyDescent="0.45">
      <c r="A754" s="47" t="s">
        <v>862</v>
      </c>
      <c r="B754" s="47">
        <v>2021</v>
      </c>
      <c r="C754" s="49">
        <v>44415</v>
      </c>
      <c r="D754" s="47" t="s">
        <v>654</v>
      </c>
      <c r="E754" s="47" t="s">
        <v>202</v>
      </c>
      <c r="F754" s="47">
        <v>3</v>
      </c>
      <c r="G754" s="47" t="s">
        <v>23</v>
      </c>
      <c r="H754" s="47" t="s">
        <v>15</v>
      </c>
      <c r="I754" s="47">
        <f>(C754-VLOOKUP(G754,Riders!$A$2:$C$2000,2,FALSE))/365</f>
        <v>23.904109589041095</v>
      </c>
      <c r="J754" s="47">
        <v>4</v>
      </c>
      <c r="K754" s="47">
        <v>1</v>
      </c>
      <c r="L754" s="47">
        <v>10.829000000000001</v>
      </c>
      <c r="M754" s="47">
        <f t="shared" si="35"/>
        <v>66.48813371502446</v>
      </c>
      <c r="N754" s="47">
        <v>1</v>
      </c>
      <c r="O754" s="47">
        <v>10.773</v>
      </c>
      <c r="P754" s="47">
        <f t="shared" si="33"/>
        <v>66.833751044277363</v>
      </c>
      <c r="Q754" s="47"/>
      <c r="R754" s="47"/>
      <c r="S754" s="47" t="str">
        <f t="shared" si="34"/>
        <v/>
      </c>
    </row>
    <row r="755" spans="1:19" x14ac:dyDescent="0.45">
      <c r="A755" s="30" t="s">
        <v>862</v>
      </c>
      <c r="B755" s="30">
        <v>2021</v>
      </c>
      <c r="C755" s="124">
        <v>44415</v>
      </c>
      <c r="D755" s="30" t="s">
        <v>654</v>
      </c>
      <c r="E755" s="30" t="s">
        <v>202</v>
      </c>
      <c r="F755" s="30">
        <v>3</v>
      </c>
      <c r="G755" s="30" t="s">
        <v>77</v>
      </c>
      <c r="H755" s="30" t="s">
        <v>19</v>
      </c>
      <c r="I755" s="30">
        <f>(C755-VLOOKUP(G755,Riders!$A$2:$C$2000,2,FALSE))/365</f>
        <v>30.243835616438357</v>
      </c>
      <c r="J755" s="30">
        <v>7</v>
      </c>
      <c r="K755" s="30">
        <v>2</v>
      </c>
      <c r="L755" s="30">
        <v>10.927000000000001</v>
      </c>
      <c r="M755" s="30">
        <f t="shared" si="35"/>
        <v>65.891827583051153</v>
      </c>
      <c r="N755" s="30">
        <v>2</v>
      </c>
      <c r="O755" s="30">
        <v>10.847</v>
      </c>
      <c r="P755" s="30">
        <f t="shared" si="33"/>
        <v>66.37780031345072</v>
      </c>
      <c r="Q755" s="30"/>
      <c r="R755" s="30"/>
      <c r="S755" s="30" t="str">
        <f t="shared" si="34"/>
        <v/>
      </c>
    </row>
    <row r="756" spans="1:19" x14ac:dyDescent="0.45">
      <c r="A756" s="47" t="s">
        <v>862</v>
      </c>
      <c r="B756" s="47">
        <v>2021</v>
      </c>
      <c r="C756" s="49">
        <v>44415</v>
      </c>
      <c r="D756" s="47" t="s">
        <v>654</v>
      </c>
      <c r="E756" s="47" t="s">
        <v>202</v>
      </c>
      <c r="F756" s="47">
        <v>4</v>
      </c>
      <c r="G756" s="47" t="s">
        <v>79</v>
      </c>
      <c r="H756" s="47" t="s">
        <v>65</v>
      </c>
      <c r="I756" s="47">
        <f>(C756-VLOOKUP(G756,Riders!$A$2:$C$2000,2,FALSE))/365</f>
        <v>34.263013698630139</v>
      </c>
      <c r="J756" s="47">
        <v>3</v>
      </c>
      <c r="K756" s="47">
        <v>1</v>
      </c>
      <c r="L756" s="47">
        <v>10.861000000000001</v>
      </c>
      <c r="M756" s="47">
        <f t="shared" si="35"/>
        <v>66.292238283767603</v>
      </c>
      <c r="N756" s="47">
        <v>1</v>
      </c>
      <c r="O756" s="47">
        <v>10.958</v>
      </c>
      <c r="P756" s="47">
        <f t="shared" si="33"/>
        <v>65.705420697207515</v>
      </c>
      <c r="Q756" s="47"/>
      <c r="R756" s="47"/>
      <c r="S756" s="47" t="str">
        <f t="shared" si="34"/>
        <v/>
      </c>
    </row>
    <row r="757" spans="1:19" x14ac:dyDescent="0.45">
      <c r="A757" s="47" t="s">
        <v>862</v>
      </c>
      <c r="B757" s="47">
        <v>2021</v>
      </c>
      <c r="C757" s="49">
        <v>44415</v>
      </c>
      <c r="D757" s="47" t="s">
        <v>654</v>
      </c>
      <c r="E757" s="47" t="s">
        <v>202</v>
      </c>
      <c r="F757" s="47">
        <v>4</v>
      </c>
      <c r="G757" s="47" t="s">
        <v>133</v>
      </c>
      <c r="H757" s="47" t="s">
        <v>25</v>
      </c>
      <c r="I757" s="47">
        <f>(C757-VLOOKUP(G757,Riders!$A$2:$C$2000,2,FALSE))/365</f>
        <v>28.536986301369861</v>
      </c>
      <c r="J757" s="47">
        <v>6</v>
      </c>
      <c r="K757" s="47">
        <v>2</v>
      </c>
      <c r="L757" s="47">
        <v>10.888</v>
      </c>
      <c r="M757" s="47">
        <f t="shared" si="35"/>
        <v>66.127847171197644</v>
      </c>
      <c r="N757" s="47">
        <v>2</v>
      </c>
      <c r="O757" s="47">
        <v>10.994</v>
      </c>
      <c r="P757" s="47">
        <f t="shared" si="33"/>
        <v>65.490267418591955</v>
      </c>
      <c r="Q757" s="47"/>
      <c r="R757" s="47"/>
      <c r="S757" s="47" t="str">
        <f t="shared" si="34"/>
        <v/>
      </c>
    </row>
    <row r="758" spans="1:19" x14ac:dyDescent="0.45">
      <c r="A758" s="47" t="s">
        <v>862</v>
      </c>
      <c r="B758" s="47">
        <v>2021</v>
      </c>
      <c r="C758" s="49">
        <v>44414</v>
      </c>
      <c r="D758" s="47" t="s">
        <v>654</v>
      </c>
      <c r="E758" s="47" t="s">
        <v>864</v>
      </c>
      <c r="F758" s="47">
        <v>1</v>
      </c>
      <c r="G758" s="47" t="s">
        <v>14</v>
      </c>
      <c r="H758" s="47" t="s">
        <v>15</v>
      </c>
      <c r="I758" s="47">
        <f>(C758-VLOOKUP(G758,Riders!$A$2:$C$2000,2,FALSE))/365</f>
        <v>21.594520547945205</v>
      </c>
      <c r="J758" s="47">
        <v>5</v>
      </c>
      <c r="K758" s="47">
        <v>1</v>
      </c>
      <c r="L758" s="47">
        <v>11.226000000000001</v>
      </c>
      <c r="M758" s="47">
        <f t="shared" si="35"/>
        <v>64.136825227151249</v>
      </c>
      <c r="N758" s="47"/>
      <c r="O758" s="47"/>
      <c r="P758" s="47" t="str">
        <f t="shared" si="33"/>
        <v/>
      </c>
      <c r="Q758" s="47"/>
      <c r="R758" s="47"/>
      <c r="S758" s="47" t="str">
        <f t="shared" si="34"/>
        <v/>
      </c>
    </row>
    <row r="759" spans="1:19" x14ac:dyDescent="0.45">
      <c r="A759" s="47" t="s">
        <v>862</v>
      </c>
      <c r="B759" s="47">
        <v>2021</v>
      </c>
      <c r="C759" s="49">
        <v>44414</v>
      </c>
      <c r="D759" s="47" t="s">
        <v>654</v>
      </c>
      <c r="E759" s="47" t="s">
        <v>864</v>
      </c>
      <c r="F759" s="47">
        <v>1</v>
      </c>
      <c r="G759" s="47" t="s">
        <v>121</v>
      </c>
      <c r="H759" s="47" t="s">
        <v>120</v>
      </c>
      <c r="I759" s="47">
        <f>(C759-VLOOKUP(G759,Riders!$A$2:$C$2000,2,FALSE))/365</f>
        <v>25.424657534246574</v>
      </c>
      <c r="J759" s="47">
        <v>24</v>
      </c>
      <c r="K759" s="47">
        <v>2</v>
      </c>
      <c r="L759" s="47">
        <v>11.596</v>
      </c>
      <c r="M759" s="47">
        <f t="shared" si="35"/>
        <v>62.090375991721281</v>
      </c>
      <c r="N759" s="47"/>
      <c r="O759" s="47"/>
      <c r="P759" s="47" t="str">
        <f t="shared" si="33"/>
        <v/>
      </c>
      <c r="Q759" s="47"/>
      <c r="R759" s="47"/>
      <c r="S759" s="47" t="str">
        <f t="shared" si="34"/>
        <v/>
      </c>
    </row>
    <row r="760" spans="1:19" x14ac:dyDescent="0.45">
      <c r="A760" s="47" t="s">
        <v>862</v>
      </c>
      <c r="B760" s="47">
        <v>2021</v>
      </c>
      <c r="C760" s="49">
        <v>44414</v>
      </c>
      <c r="D760" s="47" t="s">
        <v>654</v>
      </c>
      <c r="E760" s="47" t="s">
        <v>864</v>
      </c>
      <c r="F760" s="47">
        <v>2</v>
      </c>
      <c r="G760" s="47" t="s">
        <v>33</v>
      </c>
      <c r="H760" s="47" t="s">
        <v>27</v>
      </c>
      <c r="I760" s="47">
        <f>(C760-VLOOKUP(G760,Riders!$A$2:$C$2000,2,FALSE))/365</f>
        <v>27.712328767123289</v>
      </c>
      <c r="J760" s="47">
        <v>1</v>
      </c>
      <c r="K760" s="47">
        <v>1</v>
      </c>
      <c r="L760" s="47">
        <v>11.105</v>
      </c>
      <c r="M760" s="47">
        <f t="shared" si="35"/>
        <v>64.835659612787026</v>
      </c>
      <c r="N760" s="47"/>
      <c r="O760" s="47"/>
      <c r="P760" s="47" t="str">
        <f t="shared" ref="P760:P823" si="36">IF(OR(O760="",O760="REL"),"",3.6*200/O760)</f>
        <v/>
      </c>
      <c r="Q760" s="47"/>
      <c r="R760" s="47"/>
      <c r="S760" s="47" t="str">
        <f t="shared" si="34"/>
        <v/>
      </c>
    </row>
    <row r="761" spans="1:19" x14ac:dyDescent="0.45">
      <c r="A761" s="47" t="s">
        <v>862</v>
      </c>
      <c r="B761" s="47">
        <v>2021</v>
      </c>
      <c r="C761" s="49">
        <v>44414</v>
      </c>
      <c r="D761" s="47" t="s">
        <v>654</v>
      </c>
      <c r="E761" s="47" t="s">
        <v>864</v>
      </c>
      <c r="F761" s="47">
        <v>2</v>
      </c>
      <c r="G761" s="47" t="s">
        <v>147</v>
      </c>
      <c r="H761" s="47" t="s">
        <v>31</v>
      </c>
      <c r="I761" s="47">
        <f>(C761-VLOOKUP(G761,Riders!$A$2:$C$2000,2,FALSE))/365</f>
        <v>33.079452054794523</v>
      </c>
      <c r="J761" s="47">
        <v>23</v>
      </c>
      <c r="K761" s="47">
        <v>2</v>
      </c>
      <c r="L761" s="47">
        <v>11.64</v>
      </c>
      <c r="M761" s="47">
        <f t="shared" si="35"/>
        <v>61.855670103092784</v>
      </c>
      <c r="N761" s="47"/>
      <c r="O761" s="47"/>
      <c r="P761" s="47" t="str">
        <f t="shared" si="36"/>
        <v/>
      </c>
      <c r="Q761" s="47"/>
      <c r="R761" s="47"/>
      <c r="S761" s="47" t="str">
        <f t="shared" si="34"/>
        <v/>
      </c>
    </row>
    <row r="762" spans="1:19" x14ac:dyDescent="0.45">
      <c r="A762" s="47" t="s">
        <v>862</v>
      </c>
      <c r="B762" s="47">
        <v>2021</v>
      </c>
      <c r="C762" s="49">
        <v>44414</v>
      </c>
      <c r="D762" s="47" t="s">
        <v>654</v>
      </c>
      <c r="E762" s="47" t="s">
        <v>864</v>
      </c>
      <c r="F762" s="47">
        <v>3</v>
      </c>
      <c r="G762" s="47" t="s">
        <v>23</v>
      </c>
      <c r="H762" s="47" t="s">
        <v>15</v>
      </c>
      <c r="I762" s="47">
        <f>(C762-VLOOKUP(G762,Riders!$A$2:$C$2000,2,FALSE))/365</f>
        <v>23.901369863013699</v>
      </c>
      <c r="J762" s="47">
        <v>4</v>
      </c>
      <c r="K762" s="47">
        <v>1</v>
      </c>
      <c r="L762" s="47">
        <v>10.923</v>
      </c>
      <c r="M762" s="47">
        <f t="shared" si="35"/>
        <v>65.915957154627847</v>
      </c>
      <c r="N762" s="47"/>
      <c r="O762" s="47"/>
      <c r="P762" s="47" t="str">
        <f t="shared" si="36"/>
        <v/>
      </c>
      <c r="Q762" s="47"/>
      <c r="R762" s="47"/>
      <c r="S762" s="47" t="str">
        <f t="shared" si="34"/>
        <v/>
      </c>
    </row>
    <row r="763" spans="1:19" x14ac:dyDescent="0.45">
      <c r="A763" s="47" t="s">
        <v>862</v>
      </c>
      <c r="B763" s="47">
        <v>2021</v>
      </c>
      <c r="C763" s="49">
        <v>44414</v>
      </c>
      <c r="D763" s="47" t="s">
        <v>654</v>
      </c>
      <c r="E763" s="47" t="s">
        <v>864</v>
      </c>
      <c r="F763" s="47">
        <v>3</v>
      </c>
      <c r="G763" s="47" t="s">
        <v>141</v>
      </c>
      <c r="H763" s="47" t="s">
        <v>142</v>
      </c>
      <c r="I763" s="47">
        <f>(C763-VLOOKUP(G763,Riders!$A$2:$C$2000,2,FALSE))/365</f>
        <v>33.695890410958903</v>
      </c>
      <c r="J763" s="47">
        <v>22</v>
      </c>
      <c r="K763" s="47">
        <v>2</v>
      </c>
      <c r="L763" s="47">
        <v>11.337999999999999</v>
      </c>
      <c r="M763" s="47">
        <f t="shared" si="35"/>
        <v>63.503263362145006</v>
      </c>
      <c r="N763" s="47"/>
      <c r="O763" s="47"/>
      <c r="P763" s="47" t="str">
        <f t="shared" si="36"/>
        <v/>
      </c>
      <c r="Q763" s="47"/>
      <c r="R763" s="47"/>
      <c r="S763" s="47" t="str">
        <f t="shared" si="34"/>
        <v/>
      </c>
    </row>
    <row r="764" spans="1:19" x14ac:dyDescent="0.45">
      <c r="A764" s="47" t="s">
        <v>862</v>
      </c>
      <c r="B764" s="47">
        <v>2021</v>
      </c>
      <c r="C764" s="49">
        <v>44414</v>
      </c>
      <c r="D764" s="47" t="s">
        <v>654</v>
      </c>
      <c r="E764" s="47" t="s">
        <v>864</v>
      </c>
      <c r="F764" s="47">
        <v>4</v>
      </c>
      <c r="G764" s="47" t="s">
        <v>16</v>
      </c>
      <c r="H764" s="47" t="s">
        <v>17</v>
      </c>
      <c r="I764" s="47">
        <f>(C764-VLOOKUP(G764,Riders!$A$2:$C$2000,2,FALSE))/365</f>
        <v>22.293150684931508</v>
      </c>
      <c r="J764" s="47">
        <v>9</v>
      </c>
      <c r="K764" s="47">
        <v>1</v>
      </c>
      <c r="L764" s="47">
        <v>11.215999999999999</v>
      </c>
      <c r="M764" s="47">
        <f t="shared" si="35"/>
        <v>64.194008559201151</v>
      </c>
      <c r="N764" s="47"/>
      <c r="O764" s="47"/>
      <c r="P764" s="47" t="str">
        <f t="shared" si="36"/>
        <v/>
      </c>
      <c r="Q764" s="47"/>
      <c r="R764" s="47"/>
      <c r="S764" s="47" t="str">
        <f t="shared" si="34"/>
        <v/>
      </c>
    </row>
    <row r="765" spans="1:19" x14ac:dyDescent="0.45">
      <c r="A765" s="47" t="s">
        <v>862</v>
      </c>
      <c r="B765" s="47">
        <v>2021</v>
      </c>
      <c r="C765" s="49">
        <v>44414</v>
      </c>
      <c r="D765" s="47" t="s">
        <v>654</v>
      </c>
      <c r="E765" s="47" t="s">
        <v>864</v>
      </c>
      <c r="F765" s="47">
        <v>4</v>
      </c>
      <c r="G765" s="47" t="s">
        <v>174</v>
      </c>
      <c r="H765" s="47" t="s">
        <v>156</v>
      </c>
      <c r="I765" s="47">
        <f>(C765-VLOOKUP(G765,Riders!$A$2:$C$2000,2,FALSE))/365</f>
        <v>29.556164383561644</v>
      </c>
      <c r="J765" s="47">
        <v>21</v>
      </c>
      <c r="K765" s="47">
        <v>2</v>
      </c>
      <c r="L765" s="47">
        <v>12.013</v>
      </c>
      <c r="M765" s="47">
        <f t="shared" si="35"/>
        <v>59.935070340464499</v>
      </c>
      <c r="N765" s="47"/>
      <c r="O765" s="47"/>
      <c r="P765" s="47" t="str">
        <f t="shared" si="36"/>
        <v/>
      </c>
      <c r="Q765" s="47"/>
      <c r="R765" s="47"/>
      <c r="S765" s="47" t="str">
        <f t="shared" si="34"/>
        <v/>
      </c>
    </row>
    <row r="766" spans="1:19" x14ac:dyDescent="0.45">
      <c r="A766" s="47" t="s">
        <v>862</v>
      </c>
      <c r="B766" s="47">
        <v>2021</v>
      </c>
      <c r="C766" s="49">
        <v>44414</v>
      </c>
      <c r="D766" s="47" t="s">
        <v>654</v>
      </c>
      <c r="E766" s="47" t="s">
        <v>864</v>
      </c>
      <c r="F766" s="47">
        <v>5</v>
      </c>
      <c r="G766" s="47" t="s">
        <v>26</v>
      </c>
      <c r="H766" s="47" t="s">
        <v>27</v>
      </c>
      <c r="I766" s="47">
        <f>(C766-VLOOKUP(G766,Riders!$A$2:$C$2000,2,FALSE))/365</f>
        <v>23.208219178082192</v>
      </c>
      <c r="J766" s="47">
        <v>8</v>
      </c>
      <c r="K766" s="47">
        <v>1</v>
      </c>
      <c r="L766" s="47">
        <v>11.102</v>
      </c>
      <c r="M766" s="47">
        <f t="shared" si="35"/>
        <v>64.853179607277966</v>
      </c>
      <c r="N766" s="47"/>
      <c r="O766" s="47"/>
      <c r="P766" s="47" t="str">
        <f t="shared" si="36"/>
        <v/>
      </c>
      <c r="Q766" s="47"/>
      <c r="R766" s="47"/>
      <c r="S766" s="47" t="str">
        <f t="shared" si="34"/>
        <v/>
      </c>
    </row>
    <row r="767" spans="1:19" x14ac:dyDescent="0.45">
      <c r="A767" s="47" t="s">
        <v>862</v>
      </c>
      <c r="B767" s="47">
        <v>2021</v>
      </c>
      <c r="C767" s="49">
        <v>44414</v>
      </c>
      <c r="D767" s="47" t="s">
        <v>654</v>
      </c>
      <c r="E767" s="47" t="s">
        <v>864</v>
      </c>
      <c r="F767" s="47">
        <v>5</v>
      </c>
      <c r="G767" s="47" t="s">
        <v>82</v>
      </c>
      <c r="H767" s="47" t="s">
        <v>67</v>
      </c>
      <c r="I767" s="47">
        <f>(C767-VLOOKUP(G767,Riders!$A$2:$C$2000,2,FALSE))/365</f>
        <v>28.936986301369863</v>
      </c>
      <c r="J767" s="47">
        <v>16</v>
      </c>
      <c r="K767" s="47">
        <v>2</v>
      </c>
      <c r="L767" s="47">
        <v>11.223000000000001</v>
      </c>
      <c r="M767" s="47">
        <f t="shared" si="35"/>
        <v>64.153969526864472</v>
      </c>
      <c r="N767" s="47"/>
      <c r="O767" s="47"/>
      <c r="P767" s="47" t="str">
        <f t="shared" si="36"/>
        <v/>
      </c>
      <c r="Q767" s="47"/>
      <c r="R767" s="47"/>
      <c r="S767" s="47" t="str">
        <f t="shared" si="34"/>
        <v/>
      </c>
    </row>
    <row r="768" spans="1:19" x14ac:dyDescent="0.45">
      <c r="A768" s="47" t="s">
        <v>862</v>
      </c>
      <c r="B768" s="47">
        <v>2021</v>
      </c>
      <c r="C768" s="49">
        <v>44414</v>
      </c>
      <c r="D768" s="47" t="s">
        <v>654</v>
      </c>
      <c r="E768" s="47" t="s">
        <v>864</v>
      </c>
      <c r="F768" s="47">
        <v>6</v>
      </c>
      <c r="G768" s="47" t="s">
        <v>30</v>
      </c>
      <c r="H768" s="47" t="s">
        <v>31</v>
      </c>
      <c r="I768" s="47">
        <f>(C768-VLOOKUP(G768,Riders!$A$2:$C$2000,2,FALSE))/365</f>
        <v>25.306849315068494</v>
      </c>
      <c r="J768" s="47">
        <v>2</v>
      </c>
      <c r="K768" s="47">
        <v>1</v>
      </c>
      <c r="L768" s="47">
        <v>10.87</v>
      </c>
      <c r="M768" s="47">
        <f t="shared" si="35"/>
        <v>66.237350505979762</v>
      </c>
      <c r="N768" s="47"/>
      <c r="O768" s="47"/>
      <c r="P768" s="47" t="str">
        <f t="shared" si="36"/>
        <v/>
      </c>
      <c r="Q768" s="47"/>
      <c r="R768" s="47"/>
      <c r="S768" s="47" t="str">
        <f t="shared" si="34"/>
        <v/>
      </c>
    </row>
    <row r="769" spans="1:19" x14ac:dyDescent="0.45">
      <c r="A769" s="47" t="s">
        <v>862</v>
      </c>
      <c r="B769" s="47">
        <v>2021</v>
      </c>
      <c r="C769" s="49">
        <v>44414</v>
      </c>
      <c r="D769" s="47" t="s">
        <v>654</v>
      </c>
      <c r="E769" s="47" t="s">
        <v>864</v>
      </c>
      <c r="F769" s="47">
        <v>6</v>
      </c>
      <c r="G769" s="47" t="s">
        <v>54</v>
      </c>
      <c r="H769" s="47" t="s">
        <v>44</v>
      </c>
      <c r="I769" s="47">
        <f>(C769-VLOOKUP(G769,Riders!$A$2:$C$2000,2,FALSE))/365</f>
        <v>24.12054794520548</v>
      </c>
      <c r="J769" s="47">
        <v>20</v>
      </c>
      <c r="K769" s="47">
        <v>2</v>
      </c>
      <c r="L769" s="47">
        <v>10.976999999999999</v>
      </c>
      <c r="M769" s="47">
        <f t="shared" si="35"/>
        <v>65.591691719048924</v>
      </c>
      <c r="N769" s="47"/>
      <c r="O769" s="47"/>
      <c r="P769" s="47" t="str">
        <f t="shared" si="36"/>
        <v/>
      </c>
      <c r="Q769" s="47"/>
      <c r="R769" s="47"/>
      <c r="S769" s="47" t="str">
        <f t="shared" si="34"/>
        <v/>
      </c>
    </row>
    <row r="770" spans="1:19" x14ac:dyDescent="0.45">
      <c r="A770" s="47" t="s">
        <v>862</v>
      </c>
      <c r="B770" s="47">
        <v>2021</v>
      </c>
      <c r="C770" s="49">
        <v>44414</v>
      </c>
      <c r="D770" s="47" t="s">
        <v>654</v>
      </c>
      <c r="E770" s="47" t="s">
        <v>864</v>
      </c>
      <c r="F770" s="47">
        <v>7</v>
      </c>
      <c r="G770" s="47" t="s">
        <v>77</v>
      </c>
      <c r="H770" s="47" t="s">
        <v>19</v>
      </c>
      <c r="I770" s="47">
        <f>(C770-VLOOKUP(G770,Riders!$A$2:$C$2000,2,FALSE))/365</f>
        <v>30.241095890410961</v>
      </c>
      <c r="J770" s="47">
        <v>7</v>
      </c>
      <c r="K770" s="47">
        <v>1</v>
      </c>
      <c r="L770" s="47">
        <v>10.978999999999999</v>
      </c>
      <c r="M770" s="47">
        <f t="shared" si="35"/>
        <v>65.57974314600601</v>
      </c>
      <c r="N770" s="47"/>
      <c r="O770" s="47"/>
      <c r="P770" s="47" t="str">
        <f t="shared" si="36"/>
        <v/>
      </c>
      <c r="Q770" s="47"/>
      <c r="R770" s="47"/>
      <c r="S770" s="47" t="str">
        <f t="shared" si="34"/>
        <v/>
      </c>
    </row>
    <row r="771" spans="1:19" x14ac:dyDescent="0.45">
      <c r="A771" s="47" t="s">
        <v>862</v>
      </c>
      <c r="B771" s="47">
        <v>2021</v>
      </c>
      <c r="C771" s="49">
        <v>44414</v>
      </c>
      <c r="D771" s="47" t="s">
        <v>654</v>
      </c>
      <c r="E771" s="47" t="s">
        <v>864</v>
      </c>
      <c r="F771" s="47">
        <v>7</v>
      </c>
      <c r="G771" s="47" t="s">
        <v>94</v>
      </c>
      <c r="H771" s="47" t="s">
        <v>38</v>
      </c>
      <c r="I771" s="47">
        <f>(C771-VLOOKUP(G771,Riders!$A$2:$C$2000,2,FALSE))/365</f>
        <v>23.772602739726029</v>
      </c>
      <c r="J771" s="47">
        <v>15</v>
      </c>
      <c r="K771" s="47">
        <v>2</v>
      </c>
      <c r="L771" s="47">
        <v>11.130999999999998</v>
      </c>
      <c r="M771" s="47">
        <f t="shared" si="35"/>
        <v>64.684215254694109</v>
      </c>
      <c r="N771" s="47"/>
      <c r="O771" s="47"/>
      <c r="P771" s="47" t="str">
        <f t="shared" si="36"/>
        <v/>
      </c>
      <c r="Q771" s="47"/>
      <c r="R771" s="47"/>
      <c r="S771" s="47" t="str">
        <f t="shared" si="34"/>
        <v/>
      </c>
    </row>
    <row r="772" spans="1:19" x14ac:dyDescent="0.45">
      <c r="A772" s="30" t="s">
        <v>862</v>
      </c>
      <c r="B772" s="30">
        <v>2021</v>
      </c>
      <c r="C772" s="124">
        <v>44414</v>
      </c>
      <c r="D772" s="30" t="s">
        <v>654</v>
      </c>
      <c r="E772" s="30" t="s">
        <v>864</v>
      </c>
      <c r="F772" s="30">
        <v>8</v>
      </c>
      <c r="G772" s="30" t="s">
        <v>133</v>
      </c>
      <c r="H772" s="30" t="s">
        <v>25</v>
      </c>
      <c r="I772" s="30">
        <f>(C772-VLOOKUP(G772,Riders!$A$2:$C$2000,2,FALSE))/365</f>
        <v>28.534246575342465</v>
      </c>
      <c r="J772" s="30">
        <v>6</v>
      </c>
      <c r="K772" s="30">
        <v>1</v>
      </c>
      <c r="L772" s="30">
        <v>11.134</v>
      </c>
      <c r="M772" s="30">
        <f t="shared" si="35"/>
        <v>64.666786419974855</v>
      </c>
      <c r="N772" s="30"/>
      <c r="O772" s="30"/>
      <c r="P772" s="30" t="str">
        <f t="shared" si="36"/>
        <v/>
      </c>
      <c r="Q772" s="30"/>
      <c r="R772" s="30"/>
      <c r="S772" s="30" t="str">
        <f t="shared" si="34"/>
        <v/>
      </c>
    </row>
    <row r="773" spans="1:19" x14ac:dyDescent="0.45">
      <c r="A773" s="30" t="s">
        <v>862</v>
      </c>
      <c r="B773" s="30">
        <v>2021</v>
      </c>
      <c r="C773" s="124">
        <v>44414</v>
      </c>
      <c r="D773" s="30" t="s">
        <v>654</v>
      </c>
      <c r="E773" s="30" t="s">
        <v>864</v>
      </c>
      <c r="F773" s="30">
        <v>8</v>
      </c>
      <c r="G773" s="30" t="s">
        <v>96</v>
      </c>
      <c r="H773" s="30" t="s">
        <v>40</v>
      </c>
      <c r="I773" s="30">
        <f>(C773-VLOOKUP(G773,Riders!$A$2:$C$2000,2,FALSE))/365</f>
        <v>27.567123287671233</v>
      </c>
      <c r="J773" s="30">
        <v>14</v>
      </c>
      <c r="K773" s="30">
        <v>2</v>
      </c>
      <c r="L773" s="30">
        <v>11.746</v>
      </c>
      <c r="M773" s="30">
        <f t="shared" si="35"/>
        <v>61.297462966116122</v>
      </c>
      <c r="N773" s="30"/>
      <c r="O773" s="30"/>
      <c r="P773" s="30" t="str">
        <f t="shared" si="36"/>
        <v/>
      </c>
      <c r="Q773" s="30"/>
      <c r="R773" s="30"/>
      <c r="S773" s="30" t="str">
        <f t="shared" si="34"/>
        <v/>
      </c>
    </row>
    <row r="774" spans="1:19" x14ac:dyDescent="0.45">
      <c r="A774" s="30" t="s">
        <v>862</v>
      </c>
      <c r="B774" s="30">
        <v>2021</v>
      </c>
      <c r="C774" s="124">
        <v>44414</v>
      </c>
      <c r="D774" s="30" t="s">
        <v>654</v>
      </c>
      <c r="E774" s="30" t="s">
        <v>864</v>
      </c>
      <c r="F774" s="30">
        <v>9</v>
      </c>
      <c r="G774" s="30" t="s">
        <v>79</v>
      </c>
      <c r="H774" s="30" t="s">
        <v>65</v>
      </c>
      <c r="I774" s="30">
        <f>(C774-VLOOKUP(G774,Riders!$A$2:$C$2000,2,FALSE))/365</f>
        <v>34.260273972602739</v>
      </c>
      <c r="J774" s="30">
        <v>3</v>
      </c>
      <c r="K774" s="30">
        <v>1</v>
      </c>
      <c r="L774" s="30">
        <v>11.196</v>
      </c>
      <c r="M774" s="30">
        <f t="shared" si="35"/>
        <v>64.308681672025727</v>
      </c>
      <c r="N774" s="30"/>
      <c r="O774" s="30"/>
      <c r="P774" s="30" t="str">
        <f t="shared" si="36"/>
        <v/>
      </c>
      <c r="Q774" s="30"/>
      <c r="R774" s="30"/>
      <c r="S774" s="30" t="str">
        <f t="shared" si="34"/>
        <v/>
      </c>
    </row>
    <row r="775" spans="1:19" x14ac:dyDescent="0.45">
      <c r="A775" s="30" t="s">
        <v>862</v>
      </c>
      <c r="B775" s="30">
        <v>2021</v>
      </c>
      <c r="C775" s="124">
        <v>44414</v>
      </c>
      <c r="D775" s="30" t="s">
        <v>654</v>
      </c>
      <c r="E775" s="30" t="s">
        <v>864</v>
      </c>
      <c r="F775" s="30">
        <v>9</v>
      </c>
      <c r="G775" s="30" t="s">
        <v>655</v>
      </c>
      <c r="H775" s="30" t="s">
        <v>120</v>
      </c>
      <c r="I775" s="30">
        <f>(C775-VLOOKUP(G775,Riders!$A$2:$C$2000,2,FALSE))/365</f>
        <v>38.673972602739724</v>
      </c>
      <c r="J775" s="30">
        <v>19</v>
      </c>
      <c r="K775" s="30">
        <v>2</v>
      </c>
      <c r="L775" s="30">
        <v>11.298</v>
      </c>
      <c r="M775" s="30">
        <f t="shared" si="35"/>
        <v>63.728093467870423</v>
      </c>
      <c r="N775" s="30"/>
      <c r="O775" s="30"/>
      <c r="P775" s="30" t="str">
        <f t="shared" si="36"/>
        <v/>
      </c>
      <c r="Q775" s="30"/>
      <c r="R775" s="30"/>
      <c r="S775" s="30" t="str">
        <f t="shared" si="34"/>
        <v/>
      </c>
    </row>
    <row r="776" spans="1:19" x14ac:dyDescent="0.45">
      <c r="A776" s="30" t="s">
        <v>862</v>
      </c>
      <c r="B776" s="30">
        <v>2021</v>
      </c>
      <c r="C776" s="124">
        <v>44414</v>
      </c>
      <c r="D776" s="30" t="s">
        <v>654</v>
      </c>
      <c r="E776" s="30" t="s">
        <v>864</v>
      </c>
      <c r="F776" s="30">
        <v>10</v>
      </c>
      <c r="G776" s="30" t="s">
        <v>134</v>
      </c>
      <c r="H776" s="30" t="s">
        <v>38</v>
      </c>
      <c r="I776" s="30">
        <f>(C776-VLOOKUP(G776,Riders!$A$2:$C$2000,2,FALSE))/365</f>
        <v>30.528767123287672</v>
      </c>
      <c r="J776" s="30">
        <v>10</v>
      </c>
      <c r="K776" s="30">
        <v>1</v>
      </c>
      <c r="L776" s="30">
        <v>10.744</v>
      </c>
      <c r="M776" s="30">
        <f t="shared" si="35"/>
        <v>67.014147431124343</v>
      </c>
      <c r="N776" s="30"/>
      <c r="O776" s="30"/>
      <c r="P776" s="30" t="str">
        <f t="shared" si="36"/>
        <v/>
      </c>
      <c r="Q776" s="30"/>
      <c r="R776" s="30"/>
      <c r="S776" s="30" t="str">
        <f t="shared" ref="S776:S839" si="37">IF(OR(R776="",R776="REL"),"",3.6*200/R776)</f>
        <v/>
      </c>
    </row>
    <row r="777" spans="1:19" x14ac:dyDescent="0.45">
      <c r="A777" s="30" t="s">
        <v>862</v>
      </c>
      <c r="B777" s="30">
        <v>2021</v>
      </c>
      <c r="C777" s="124">
        <v>44414</v>
      </c>
      <c r="D777" s="30" t="s">
        <v>654</v>
      </c>
      <c r="E777" s="30" t="s">
        <v>864</v>
      </c>
      <c r="F777" s="30">
        <v>10</v>
      </c>
      <c r="G777" s="30" t="s">
        <v>43</v>
      </c>
      <c r="H777" s="30" t="s">
        <v>44</v>
      </c>
      <c r="I777" s="30">
        <f>(C777-VLOOKUP(G777,Riders!$A$2:$C$2000,2,FALSE))/365</f>
        <v>28.715068493150685</v>
      </c>
      <c r="J777" s="30">
        <v>18</v>
      </c>
      <c r="K777" s="30">
        <v>2</v>
      </c>
      <c r="L777" s="30">
        <v>10.831</v>
      </c>
      <c r="M777" s="30">
        <f t="shared" si="35"/>
        <v>66.475856338288253</v>
      </c>
      <c r="N777" s="30"/>
      <c r="O777" s="30"/>
      <c r="P777" s="30" t="str">
        <f t="shared" si="36"/>
        <v/>
      </c>
      <c r="Q777" s="30"/>
      <c r="R777" s="30"/>
      <c r="S777" s="30" t="str">
        <f t="shared" si="37"/>
        <v/>
      </c>
    </row>
    <row r="778" spans="1:19" x14ac:dyDescent="0.45">
      <c r="A778" s="30" t="s">
        <v>862</v>
      </c>
      <c r="B778" s="30">
        <v>2021</v>
      </c>
      <c r="C778" s="124">
        <v>44414</v>
      </c>
      <c r="D778" s="30" t="s">
        <v>654</v>
      </c>
      <c r="E778" s="30" t="s">
        <v>864</v>
      </c>
      <c r="F778" s="30">
        <v>11</v>
      </c>
      <c r="G778" s="30" t="s">
        <v>28</v>
      </c>
      <c r="H778" s="30" t="s">
        <v>29</v>
      </c>
      <c r="I778" s="30">
        <f>(C778-VLOOKUP(G778,Riders!$A$2:$C$2000,2,FALSE))/365</f>
        <v>21.613698630136987</v>
      </c>
      <c r="J778" s="30">
        <v>11</v>
      </c>
      <c r="K778" s="30">
        <v>1</v>
      </c>
      <c r="L778" s="30">
        <v>10.996</v>
      </c>
      <c r="M778" s="30">
        <f t="shared" si="35"/>
        <v>65.478355765732985</v>
      </c>
      <c r="N778" s="30"/>
      <c r="O778" s="30"/>
      <c r="P778" s="30" t="str">
        <f t="shared" si="36"/>
        <v/>
      </c>
      <c r="Q778" s="30"/>
      <c r="R778" s="30"/>
      <c r="S778" s="30" t="str">
        <f t="shared" si="37"/>
        <v/>
      </c>
    </row>
    <row r="779" spans="1:19" x14ac:dyDescent="0.45">
      <c r="A779" s="30" t="s">
        <v>862</v>
      </c>
      <c r="B779" s="30">
        <v>2021</v>
      </c>
      <c r="C779" s="124">
        <v>44414</v>
      </c>
      <c r="D779" s="30" t="s">
        <v>654</v>
      </c>
      <c r="E779" s="30" t="s">
        <v>864</v>
      </c>
      <c r="F779" s="30">
        <v>11</v>
      </c>
      <c r="G779" s="30" t="s">
        <v>136</v>
      </c>
      <c r="H779" s="30" t="s">
        <v>36</v>
      </c>
      <c r="I779" s="30">
        <f>(C779-VLOOKUP(G779,Riders!$A$2:$C$2000,2,FALSE))/365</f>
        <v>33.56712328767123</v>
      </c>
      <c r="J779" s="30">
        <v>13</v>
      </c>
      <c r="K779" s="30">
        <v>2</v>
      </c>
      <c r="L779" s="30">
        <v>11.251000000000001</v>
      </c>
      <c r="M779" s="30">
        <f t="shared" si="35"/>
        <v>63.994311616745172</v>
      </c>
      <c r="N779" s="30"/>
      <c r="O779" s="30"/>
      <c r="P779" s="30" t="str">
        <f t="shared" si="36"/>
        <v/>
      </c>
      <c r="Q779" s="30"/>
      <c r="R779" s="30"/>
      <c r="S779" s="30" t="str">
        <f t="shared" si="37"/>
        <v/>
      </c>
    </row>
    <row r="780" spans="1:19" x14ac:dyDescent="0.45">
      <c r="A780" s="30" t="s">
        <v>862</v>
      </c>
      <c r="B780" s="30">
        <v>2021</v>
      </c>
      <c r="C780" s="124">
        <v>44414</v>
      </c>
      <c r="D780" s="30" t="s">
        <v>654</v>
      </c>
      <c r="E780" s="30" t="s">
        <v>864</v>
      </c>
      <c r="F780" s="30">
        <v>12</v>
      </c>
      <c r="G780" s="30" t="s">
        <v>109</v>
      </c>
      <c r="H780" s="30" t="s">
        <v>863</v>
      </c>
      <c r="I780" s="30">
        <f>(C780-VLOOKUP(G780,Riders!$A$2:$C$2000,2,FALSE))/365</f>
        <v>28.517808219178082</v>
      </c>
      <c r="J780" s="30">
        <v>12</v>
      </c>
      <c r="K780" s="30">
        <v>1</v>
      </c>
      <c r="L780" s="30">
        <v>11.34</v>
      </c>
      <c r="M780" s="30">
        <f t="shared" si="35"/>
        <v>63.492063492063494</v>
      </c>
      <c r="N780" s="30"/>
      <c r="O780" s="30"/>
      <c r="P780" s="30" t="str">
        <f t="shared" si="36"/>
        <v/>
      </c>
      <c r="Q780" s="30"/>
      <c r="R780" s="30"/>
      <c r="S780" s="30" t="str">
        <f t="shared" si="37"/>
        <v/>
      </c>
    </row>
    <row r="781" spans="1:19" x14ac:dyDescent="0.45">
      <c r="A781" s="30" t="s">
        <v>862</v>
      </c>
      <c r="B781" s="30">
        <v>2021</v>
      </c>
      <c r="C781" s="124">
        <v>44414</v>
      </c>
      <c r="D781" s="30" t="s">
        <v>654</v>
      </c>
      <c r="E781" s="30" t="s">
        <v>864</v>
      </c>
      <c r="F781" s="30">
        <v>12</v>
      </c>
      <c r="G781" s="30" t="s">
        <v>111</v>
      </c>
      <c r="H781" s="30" t="s">
        <v>863</v>
      </c>
      <c r="I781" s="30">
        <f>(C781-VLOOKUP(G781,Riders!$A$2:$C$2000,2,FALSE))/365</f>
        <v>26.797260273972604</v>
      </c>
      <c r="J781" s="30">
        <v>17</v>
      </c>
      <c r="K781" s="30">
        <v>2</v>
      </c>
      <c r="L781" s="30">
        <v>11.395999999999999</v>
      </c>
      <c r="M781" s="30">
        <f t="shared" si="35"/>
        <v>63.180063180063186</v>
      </c>
      <c r="N781" s="30"/>
      <c r="O781" s="30"/>
      <c r="P781" s="30" t="str">
        <f t="shared" si="36"/>
        <v/>
      </c>
      <c r="Q781" s="30"/>
      <c r="R781" s="30"/>
      <c r="S781" s="30" t="str">
        <f t="shared" si="37"/>
        <v/>
      </c>
    </row>
    <row r="782" spans="1:19" x14ac:dyDescent="0.45">
      <c r="A782" s="30" t="s">
        <v>862</v>
      </c>
      <c r="B782" s="30">
        <v>2021</v>
      </c>
      <c r="C782" s="124">
        <v>44414</v>
      </c>
      <c r="D782" s="30" t="s">
        <v>654</v>
      </c>
      <c r="E782" s="30" t="s">
        <v>865</v>
      </c>
      <c r="F782" s="30">
        <v>1</v>
      </c>
      <c r="G782" s="30" t="s">
        <v>96</v>
      </c>
      <c r="H782" s="30" t="s">
        <v>40</v>
      </c>
      <c r="I782" s="30">
        <f>(C782-VLOOKUP(G782,Riders!$A$2:$C$2000,2,FALSE))/365</f>
        <v>27.567123287671233</v>
      </c>
      <c r="J782" s="30">
        <v>14</v>
      </c>
      <c r="K782" s="30">
        <v>1</v>
      </c>
      <c r="L782" s="30">
        <v>11.335000000000001</v>
      </c>
      <c r="M782" s="30">
        <f t="shared" si="35"/>
        <v>63.520070577856195</v>
      </c>
      <c r="N782" s="30"/>
      <c r="O782" s="30"/>
      <c r="P782" s="30" t="str">
        <f t="shared" si="36"/>
        <v/>
      </c>
      <c r="Q782" s="30"/>
      <c r="R782" s="30"/>
      <c r="S782" s="30" t="str">
        <f t="shared" si="37"/>
        <v/>
      </c>
    </row>
    <row r="783" spans="1:19" x14ac:dyDescent="0.45">
      <c r="A783" s="30" t="s">
        <v>862</v>
      </c>
      <c r="B783" s="30">
        <v>2021</v>
      </c>
      <c r="C783" s="124">
        <v>44414</v>
      </c>
      <c r="D783" s="30" t="s">
        <v>654</v>
      </c>
      <c r="E783" s="30" t="s">
        <v>865</v>
      </c>
      <c r="F783" s="30">
        <v>1</v>
      </c>
      <c r="G783" s="30" t="s">
        <v>655</v>
      </c>
      <c r="H783" s="30" t="s">
        <v>120</v>
      </c>
      <c r="I783" s="30">
        <f>(C783-VLOOKUP(G783,Riders!$A$2:$C$2000,2,FALSE))/365</f>
        <v>38.673972602739724</v>
      </c>
      <c r="J783" s="30">
        <v>19</v>
      </c>
      <c r="K783" s="30">
        <v>2</v>
      </c>
      <c r="L783" s="30">
        <v>11.387</v>
      </c>
      <c r="M783" s="30">
        <f t="shared" si="35"/>
        <v>63.229999121805562</v>
      </c>
      <c r="N783" s="30"/>
      <c r="O783" s="30"/>
      <c r="P783" s="30" t="str">
        <f t="shared" si="36"/>
        <v/>
      </c>
      <c r="Q783" s="30"/>
      <c r="R783" s="30"/>
      <c r="S783" s="30" t="str">
        <f t="shared" si="37"/>
        <v/>
      </c>
    </row>
    <row r="784" spans="1:19" x14ac:dyDescent="0.45">
      <c r="A784" s="30" t="s">
        <v>862</v>
      </c>
      <c r="B784" s="30">
        <v>2021</v>
      </c>
      <c r="C784" s="124">
        <v>44414</v>
      </c>
      <c r="D784" s="30" t="s">
        <v>654</v>
      </c>
      <c r="E784" s="30" t="s">
        <v>865</v>
      </c>
      <c r="F784" s="30">
        <v>1</v>
      </c>
      <c r="G784" s="30" t="s">
        <v>121</v>
      </c>
      <c r="H784" s="30" t="s">
        <v>120</v>
      </c>
      <c r="I784" s="30">
        <f>(C784-VLOOKUP(G784,Riders!$A$2:$C$2000,2,FALSE))/365</f>
        <v>25.424657534246574</v>
      </c>
      <c r="J784" s="30">
        <v>24</v>
      </c>
      <c r="K784" s="30">
        <v>3</v>
      </c>
      <c r="L784" s="30">
        <v>11.600000000000001</v>
      </c>
      <c r="M784" s="30">
        <f t="shared" si="35"/>
        <v>62.068965517241374</v>
      </c>
      <c r="N784" s="30"/>
      <c r="O784" s="30"/>
      <c r="P784" s="30" t="str">
        <f t="shared" si="36"/>
        <v/>
      </c>
      <c r="Q784" s="30"/>
      <c r="R784" s="30"/>
      <c r="S784" s="30" t="str">
        <f t="shared" si="37"/>
        <v/>
      </c>
    </row>
    <row r="785" spans="1:19" x14ac:dyDescent="0.45">
      <c r="A785" s="30" t="s">
        <v>862</v>
      </c>
      <c r="B785" s="30">
        <v>2021</v>
      </c>
      <c r="C785" s="124">
        <v>44414</v>
      </c>
      <c r="D785" s="30" t="s">
        <v>654</v>
      </c>
      <c r="E785" s="30" t="s">
        <v>865</v>
      </c>
      <c r="F785" s="30">
        <v>2</v>
      </c>
      <c r="G785" s="30" t="s">
        <v>94</v>
      </c>
      <c r="H785" s="30" t="s">
        <v>38</v>
      </c>
      <c r="I785" s="30">
        <f>(C785-VLOOKUP(G785,Riders!$A$2:$C$2000,2,FALSE))/365</f>
        <v>23.772602739726029</v>
      </c>
      <c r="J785" s="30">
        <v>15</v>
      </c>
      <c r="K785" s="30">
        <v>1</v>
      </c>
      <c r="L785" s="30">
        <v>10.913</v>
      </c>
      <c r="M785" s="30">
        <f t="shared" si="35"/>
        <v>65.976358471547698</v>
      </c>
      <c r="N785" s="30"/>
      <c r="O785" s="30"/>
      <c r="P785" s="30" t="str">
        <f t="shared" si="36"/>
        <v/>
      </c>
      <c r="Q785" s="30"/>
      <c r="R785" s="30"/>
      <c r="S785" s="30" t="str">
        <f t="shared" si="37"/>
        <v/>
      </c>
    </row>
    <row r="786" spans="1:19" x14ac:dyDescent="0.45">
      <c r="A786" s="30" t="s">
        <v>862</v>
      </c>
      <c r="B786" s="30">
        <v>2021</v>
      </c>
      <c r="C786" s="124">
        <v>44414</v>
      </c>
      <c r="D786" s="30" t="s">
        <v>654</v>
      </c>
      <c r="E786" s="30" t="s">
        <v>865</v>
      </c>
      <c r="F786" s="30">
        <v>2</v>
      </c>
      <c r="G786" s="30" t="s">
        <v>43</v>
      </c>
      <c r="H786" s="30" t="s">
        <v>44</v>
      </c>
      <c r="I786" s="30">
        <f>(C786-VLOOKUP(G786,Riders!$A$2:$C$2000,2,FALSE))/365</f>
        <v>28.715068493150685</v>
      </c>
      <c r="J786" s="30">
        <v>18</v>
      </c>
      <c r="K786" s="30">
        <v>2</v>
      </c>
      <c r="L786" s="30">
        <v>10.94</v>
      </c>
      <c r="M786" s="30">
        <f t="shared" si="35"/>
        <v>65.813528336380259</v>
      </c>
      <c r="N786" s="30"/>
      <c r="O786" s="30"/>
      <c r="P786" s="30" t="str">
        <f t="shared" si="36"/>
        <v/>
      </c>
      <c r="Q786" s="30"/>
      <c r="R786" s="30"/>
      <c r="S786" s="30" t="str">
        <f t="shared" si="37"/>
        <v/>
      </c>
    </row>
    <row r="787" spans="1:19" x14ac:dyDescent="0.45">
      <c r="A787" s="30" t="s">
        <v>862</v>
      </c>
      <c r="B787" s="30">
        <v>2021</v>
      </c>
      <c r="C787" s="124">
        <v>44414</v>
      </c>
      <c r="D787" s="30" t="s">
        <v>654</v>
      </c>
      <c r="E787" s="30" t="s">
        <v>865</v>
      </c>
      <c r="F787" s="30">
        <v>2</v>
      </c>
      <c r="G787" s="30" t="s">
        <v>147</v>
      </c>
      <c r="H787" s="30" t="s">
        <v>31</v>
      </c>
      <c r="I787" s="30">
        <f>(C787-VLOOKUP(G787,Riders!$A$2:$C$2000,2,FALSE))/365</f>
        <v>33.079452054794523</v>
      </c>
      <c r="J787" s="30">
        <v>23</v>
      </c>
      <c r="K787" s="30">
        <v>3</v>
      </c>
      <c r="L787" s="30">
        <v>11.515000000000001</v>
      </c>
      <c r="M787" s="30">
        <f t="shared" si="35"/>
        <v>62.527138514980457</v>
      </c>
      <c r="N787" s="30"/>
      <c r="O787" s="30"/>
      <c r="P787" s="30" t="str">
        <f t="shared" si="36"/>
        <v/>
      </c>
      <c r="Q787" s="30"/>
      <c r="R787" s="30"/>
      <c r="S787" s="30" t="str">
        <f t="shared" si="37"/>
        <v/>
      </c>
    </row>
    <row r="788" spans="1:19" x14ac:dyDescent="0.45">
      <c r="A788" s="30" t="s">
        <v>862</v>
      </c>
      <c r="B788" s="30">
        <v>2021</v>
      </c>
      <c r="C788" s="124">
        <v>44414</v>
      </c>
      <c r="D788" s="30" t="s">
        <v>654</v>
      </c>
      <c r="E788" s="30" t="s">
        <v>865</v>
      </c>
      <c r="F788" s="30">
        <v>3</v>
      </c>
      <c r="G788" s="30" t="s">
        <v>136</v>
      </c>
      <c r="H788" s="30" t="s">
        <v>36</v>
      </c>
      <c r="I788" s="30">
        <f>(C788-VLOOKUP(G788,Riders!$A$2:$C$2000,2,FALSE))/365</f>
        <v>33.56712328767123</v>
      </c>
      <c r="J788" s="30">
        <v>13</v>
      </c>
      <c r="K788" s="30">
        <v>1</v>
      </c>
      <c r="L788" s="30">
        <v>11.194000000000001</v>
      </c>
      <c r="M788" s="30">
        <f t="shared" si="35"/>
        <v>64.320171520457379</v>
      </c>
      <c r="N788" s="30"/>
      <c r="O788" s="30"/>
      <c r="P788" s="30" t="str">
        <f t="shared" si="36"/>
        <v/>
      </c>
      <c r="Q788" s="30"/>
      <c r="R788" s="30"/>
      <c r="S788" s="30" t="str">
        <f t="shared" si="37"/>
        <v/>
      </c>
    </row>
    <row r="789" spans="1:19" x14ac:dyDescent="0.45">
      <c r="A789" s="30" t="s">
        <v>862</v>
      </c>
      <c r="B789" s="30">
        <v>2021</v>
      </c>
      <c r="C789" s="124">
        <v>44414</v>
      </c>
      <c r="D789" s="30" t="s">
        <v>654</v>
      </c>
      <c r="E789" s="30" t="s">
        <v>865</v>
      </c>
      <c r="F789" s="30">
        <v>3</v>
      </c>
      <c r="G789" s="30" t="s">
        <v>54</v>
      </c>
      <c r="H789" s="30" t="s">
        <v>44</v>
      </c>
      <c r="I789" s="30">
        <f>(C789-VLOOKUP(G789,Riders!$A$2:$C$2000,2,FALSE))/365</f>
        <v>24.12054794520548</v>
      </c>
      <c r="J789" s="30">
        <v>20</v>
      </c>
      <c r="K789" s="30">
        <v>2</v>
      </c>
      <c r="L789" s="30">
        <v>11.235000000000001</v>
      </c>
      <c r="M789" s="30">
        <f t="shared" si="35"/>
        <v>64.085447263017343</v>
      </c>
      <c r="N789" s="30"/>
      <c r="O789" s="30"/>
      <c r="P789" s="30" t="str">
        <f t="shared" si="36"/>
        <v/>
      </c>
      <c r="Q789" s="30"/>
      <c r="R789" s="30"/>
      <c r="S789" s="30" t="str">
        <f t="shared" si="37"/>
        <v/>
      </c>
    </row>
    <row r="790" spans="1:19" x14ac:dyDescent="0.45">
      <c r="A790" s="30" t="s">
        <v>862</v>
      </c>
      <c r="B790" s="30">
        <v>2021</v>
      </c>
      <c r="C790" s="124">
        <v>44414</v>
      </c>
      <c r="D790" s="30" t="s">
        <v>654</v>
      </c>
      <c r="E790" s="30" t="s">
        <v>865</v>
      </c>
      <c r="F790" s="30">
        <v>3</v>
      </c>
      <c r="G790" s="30" t="s">
        <v>141</v>
      </c>
      <c r="H790" s="30" t="s">
        <v>142</v>
      </c>
      <c r="I790" s="30">
        <f>(C790-VLOOKUP(G790,Riders!$A$2:$C$2000,2,FALSE))/365</f>
        <v>33.695890410958903</v>
      </c>
      <c r="J790" s="30">
        <v>22</v>
      </c>
      <c r="K790" s="30">
        <v>3</v>
      </c>
      <c r="L790" s="30">
        <v>11.548</v>
      </c>
      <c r="M790" s="30">
        <f t="shared" si="35"/>
        <v>62.348458607551088</v>
      </c>
      <c r="N790" s="30"/>
      <c r="O790" s="30"/>
      <c r="P790" s="30" t="str">
        <f t="shared" si="36"/>
        <v/>
      </c>
      <c r="Q790" s="30"/>
      <c r="R790" s="30"/>
      <c r="S790" s="30" t="str">
        <f t="shared" si="37"/>
        <v/>
      </c>
    </row>
    <row r="791" spans="1:19" x14ac:dyDescent="0.45">
      <c r="A791" s="30" t="s">
        <v>862</v>
      </c>
      <c r="B791" s="30">
        <v>2021</v>
      </c>
      <c r="C791" s="124">
        <v>44414</v>
      </c>
      <c r="D791" s="30" t="s">
        <v>654</v>
      </c>
      <c r="E791" s="30" t="s">
        <v>865</v>
      </c>
      <c r="F791" s="30">
        <v>4</v>
      </c>
      <c r="G791" s="30" t="s">
        <v>82</v>
      </c>
      <c r="H791" s="30" t="s">
        <v>67</v>
      </c>
      <c r="I791" s="30">
        <f>(C791-VLOOKUP(G791,Riders!$A$2:$C$2000,2,FALSE))/365</f>
        <v>28.936986301369863</v>
      </c>
      <c r="J791" s="30">
        <v>16</v>
      </c>
      <c r="K791" s="30">
        <v>1</v>
      </c>
      <c r="L791" s="30">
        <v>11.372</v>
      </c>
      <c r="M791" s="30">
        <f t="shared" si="35"/>
        <v>63.313401336616252</v>
      </c>
      <c r="N791" s="30"/>
      <c r="O791" s="30"/>
      <c r="P791" s="30" t="str">
        <f t="shared" si="36"/>
        <v/>
      </c>
      <c r="Q791" s="30"/>
      <c r="R791" s="30"/>
      <c r="S791" s="30" t="str">
        <f t="shared" si="37"/>
        <v/>
      </c>
    </row>
    <row r="792" spans="1:19" x14ac:dyDescent="0.45">
      <c r="A792" s="30" t="s">
        <v>862</v>
      </c>
      <c r="B792" s="30">
        <v>2021</v>
      </c>
      <c r="C792" s="124">
        <v>44414</v>
      </c>
      <c r="D792" s="30" t="s">
        <v>654</v>
      </c>
      <c r="E792" s="30" t="s">
        <v>865</v>
      </c>
      <c r="F792" s="30">
        <v>4</v>
      </c>
      <c r="G792" s="30" t="s">
        <v>174</v>
      </c>
      <c r="H792" s="30" t="s">
        <v>156</v>
      </c>
      <c r="I792" s="30">
        <f>(C792-VLOOKUP(G792,Riders!$A$2:$C$2000,2,FALSE))/365</f>
        <v>29.556164383561644</v>
      </c>
      <c r="J792" s="30">
        <v>21</v>
      </c>
      <c r="K792" s="30">
        <v>2</v>
      </c>
      <c r="L792" s="30">
        <v>11.426</v>
      </c>
      <c r="M792" s="30">
        <f t="shared" si="35"/>
        <v>63.014178190092771</v>
      </c>
      <c r="N792" s="30"/>
      <c r="O792" s="30"/>
      <c r="P792" s="30" t="str">
        <f t="shared" si="36"/>
        <v/>
      </c>
      <c r="Q792" s="30"/>
      <c r="R792" s="30"/>
      <c r="S792" s="30" t="str">
        <f t="shared" si="37"/>
        <v/>
      </c>
    </row>
    <row r="793" spans="1:19" x14ac:dyDescent="0.45">
      <c r="A793" s="30" t="s">
        <v>862</v>
      </c>
      <c r="B793" s="30">
        <v>2021</v>
      </c>
      <c r="C793" s="124">
        <v>44414</v>
      </c>
      <c r="D793" s="30" t="s">
        <v>654</v>
      </c>
      <c r="E793" s="30" t="s">
        <v>865</v>
      </c>
      <c r="F793" s="30">
        <v>4</v>
      </c>
      <c r="G793" s="30" t="s">
        <v>111</v>
      </c>
      <c r="H793" s="30" t="s">
        <v>863</v>
      </c>
      <c r="I793" s="30">
        <f>(C793-VLOOKUP(G793,Riders!$A$2:$C$2000,2,FALSE))/365</f>
        <v>26.797260273972604</v>
      </c>
      <c r="J793" s="30">
        <v>17</v>
      </c>
      <c r="K793" s="30">
        <v>3</v>
      </c>
      <c r="L793" s="30">
        <v>11.429</v>
      </c>
      <c r="M793" s="30">
        <f t="shared" si="35"/>
        <v>62.997637588590429</v>
      </c>
      <c r="N793" s="30"/>
      <c r="O793" s="30"/>
      <c r="P793" s="30" t="str">
        <f t="shared" si="36"/>
        <v/>
      </c>
      <c r="Q793" s="30"/>
      <c r="R793" s="30"/>
      <c r="S793" s="30" t="str">
        <f t="shared" si="37"/>
        <v/>
      </c>
    </row>
    <row r="794" spans="1:19" x14ac:dyDescent="0.45">
      <c r="A794" s="30" t="s">
        <v>862</v>
      </c>
      <c r="B794" s="30">
        <v>2021</v>
      </c>
      <c r="C794" s="124">
        <v>44414</v>
      </c>
      <c r="D794" s="30" t="s">
        <v>654</v>
      </c>
      <c r="E794" s="30" t="s">
        <v>200</v>
      </c>
      <c r="F794" s="30">
        <v>1</v>
      </c>
      <c r="G794" s="30" t="s">
        <v>14</v>
      </c>
      <c r="H794" s="30" t="s">
        <v>15</v>
      </c>
      <c r="I794" s="30">
        <f>(C794-VLOOKUP(G794,Riders!$A$2:$C$2000,2,FALSE))/365</f>
        <v>21.594520547945205</v>
      </c>
      <c r="J794" s="30">
        <v>5</v>
      </c>
      <c r="K794" s="30">
        <v>1</v>
      </c>
      <c r="L794" s="30">
        <v>11.085000000000001</v>
      </c>
      <c r="M794" s="30">
        <f t="shared" si="35"/>
        <v>64.952638700947219</v>
      </c>
      <c r="N794" s="30"/>
      <c r="O794" s="30"/>
      <c r="P794" s="30" t="str">
        <f t="shared" si="36"/>
        <v/>
      </c>
      <c r="Q794" s="30"/>
      <c r="R794" s="30"/>
      <c r="S794" s="30" t="str">
        <f t="shared" si="37"/>
        <v/>
      </c>
    </row>
    <row r="795" spans="1:19" x14ac:dyDescent="0.45">
      <c r="A795" s="30" t="s">
        <v>862</v>
      </c>
      <c r="B795" s="30">
        <v>2021</v>
      </c>
      <c r="C795" s="124">
        <v>44414</v>
      </c>
      <c r="D795" s="30" t="s">
        <v>654</v>
      </c>
      <c r="E795" s="30" t="s">
        <v>200</v>
      </c>
      <c r="F795" s="30">
        <v>1</v>
      </c>
      <c r="G795" s="30" t="s">
        <v>82</v>
      </c>
      <c r="H795" s="30" t="s">
        <v>67</v>
      </c>
      <c r="I795" s="30">
        <f>(C795-VLOOKUP(G795,Riders!$A$2:$C$2000,2,FALSE))/365</f>
        <v>28.936986301369863</v>
      </c>
      <c r="J795" s="30">
        <v>16</v>
      </c>
      <c r="K795" s="30">
        <v>2</v>
      </c>
      <c r="L795" s="30">
        <v>11.476000000000001</v>
      </c>
      <c r="M795" s="30">
        <f t="shared" si="35"/>
        <v>62.739630533286856</v>
      </c>
      <c r="N795" s="30"/>
      <c r="O795" s="30"/>
      <c r="P795" s="30" t="str">
        <f t="shared" si="36"/>
        <v/>
      </c>
      <c r="Q795" s="30"/>
      <c r="R795" s="30"/>
      <c r="S795" s="30" t="str">
        <f t="shared" si="37"/>
        <v/>
      </c>
    </row>
    <row r="796" spans="1:19" x14ac:dyDescent="0.45">
      <c r="A796" s="30" t="s">
        <v>862</v>
      </c>
      <c r="B796" s="30">
        <v>2021</v>
      </c>
      <c r="C796" s="124">
        <v>44414</v>
      </c>
      <c r="D796" s="30" t="s">
        <v>654</v>
      </c>
      <c r="E796" s="30" t="s">
        <v>200</v>
      </c>
      <c r="F796" s="30">
        <v>2</v>
      </c>
      <c r="G796" s="30" t="s">
        <v>33</v>
      </c>
      <c r="H796" s="30" t="s">
        <v>27</v>
      </c>
      <c r="I796" s="30">
        <f>(C796-VLOOKUP(G796,Riders!$A$2:$C$2000,2,FALSE))/365</f>
        <v>27.712328767123289</v>
      </c>
      <c r="J796" s="30">
        <v>1</v>
      </c>
      <c r="K796" s="30">
        <v>1</v>
      </c>
      <c r="L796" s="30">
        <v>11.198</v>
      </c>
      <c r="M796" s="30">
        <f t="shared" si="35"/>
        <v>64.297195927844257</v>
      </c>
      <c r="N796" s="30"/>
      <c r="O796" s="30"/>
      <c r="P796" s="30" t="str">
        <f t="shared" si="36"/>
        <v/>
      </c>
      <c r="Q796" s="30"/>
      <c r="R796" s="30"/>
      <c r="S796" s="30" t="str">
        <f t="shared" si="37"/>
        <v/>
      </c>
    </row>
    <row r="797" spans="1:19" x14ac:dyDescent="0.45">
      <c r="A797" s="47" t="s">
        <v>862</v>
      </c>
      <c r="B797" s="47">
        <v>2021</v>
      </c>
      <c r="C797" s="49">
        <v>44414</v>
      </c>
      <c r="D797" s="47" t="s">
        <v>654</v>
      </c>
      <c r="E797" s="47" t="s">
        <v>200</v>
      </c>
      <c r="F797" s="47">
        <v>2</v>
      </c>
      <c r="G797" s="47" t="s">
        <v>136</v>
      </c>
      <c r="H797" s="47" t="s">
        <v>36</v>
      </c>
      <c r="I797" s="47">
        <f>(C797-VLOOKUP(G797,Riders!$A$2:$C$2000,2,FALSE))/365</f>
        <v>33.56712328767123</v>
      </c>
      <c r="J797" s="47">
        <v>13</v>
      </c>
      <c r="K797" s="47">
        <v>2</v>
      </c>
      <c r="L797" s="47">
        <v>11.333</v>
      </c>
      <c r="M797" s="47">
        <f t="shared" si="35"/>
        <v>63.531280331774461</v>
      </c>
      <c r="N797" s="47"/>
      <c r="O797" s="47"/>
      <c r="P797" s="47" t="str">
        <f t="shared" si="36"/>
        <v/>
      </c>
      <c r="Q797" s="47"/>
      <c r="R797" s="47"/>
      <c r="S797" s="47" t="str">
        <f t="shared" si="37"/>
        <v/>
      </c>
    </row>
    <row r="798" spans="1:19" x14ac:dyDescent="0.45">
      <c r="A798" s="47" t="s">
        <v>862</v>
      </c>
      <c r="B798" s="47">
        <v>2021</v>
      </c>
      <c r="C798" s="49">
        <v>44414</v>
      </c>
      <c r="D798" s="47" t="s">
        <v>654</v>
      </c>
      <c r="E798" s="47" t="s">
        <v>200</v>
      </c>
      <c r="F798" s="47">
        <v>3</v>
      </c>
      <c r="G798" s="47" t="s">
        <v>23</v>
      </c>
      <c r="H798" s="47" t="s">
        <v>15</v>
      </c>
      <c r="I798" s="47">
        <f>(C798-VLOOKUP(G798,Riders!$A$2:$C$2000,2,FALSE))/365</f>
        <v>23.901369863013699</v>
      </c>
      <c r="J798" s="47">
        <v>4</v>
      </c>
      <c r="K798" s="47">
        <v>1</v>
      </c>
      <c r="L798" s="47">
        <v>10.904</v>
      </c>
      <c r="M798" s="47">
        <f t="shared" si="35"/>
        <v>66.030814380044021</v>
      </c>
      <c r="N798" s="47"/>
      <c r="O798" s="47"/>
      <c r="P798" s="47" t="str">
        <f t="shared" si="36"/>
        <v/>
      </c>
      <c r="Q798" s="47"/>
      <c r="R798" s="47"/>
      <c r="S798" s="47" t="str">
        <f t="shared" si="37"/>
        <v/>
      </c>
    </row>
    <row r="799" spans="1:19" x14ac:dyDescent="0.45">
      <c r="A799" s="30" t="s">
        <v>862</v>
      </c>
      <c r="B799" s="30">
        <v>2021</v>
      </c>
      <c r="C799" s="124">
        <v>44414</v>
      </c>
      <c r="D799" s="30" t="s">
        <v>654</v>
      </c>
      <c r="E799" s="30" t="s">
        <v>200</v>
      </c>
      <c r="F799" s="30">
        <v>3</v>
      </c>
      <c r="G799" s="30" t="s">
        <v>94</v>
      </c>
      <c r="H799" s="30" t="s">
        <v>38</v>
      </c>
      <c r="I799" s="30">
        <f>(C799-VLOOKUP(G799,Riders!$A$2:$C$2000,2,FALSE))/365</f>
        <v>23.772602739726029</v>
      </c>
      <c r="J799" s="30">
        <v>15</v>
      </c>
      <c r="K799" s="30">
        <v>2</v>
      </c>
      <c r="L799" s="30">
        <v>11.105</v>
      </c>
      <c r="M799" s="30">
        <f t="shared" si="35"/>
        <v>64.835659612787026</v>
      </c>
      <c r="N799" s="30"/>
      <c r="O799" s="30"/>
      <c r="P799" s="30" t="str">
        <f t="shared" si="36"/>
        <v/>
      </c>
      <c r="Q799" s="30"/>
      <c r="R799" s="30"/>
      <c r="S799" s="30" t="str">
        <f t="shared" si="37"/>
        <v/>
      </c>
    </row>
    <row r="800" spans="1:19" x14ac:dyDescent="0.45">
      <c r="A800" s="47" t="s">
        <v>862</v>
      </c>
      <c r="B800" s="47">
        <v>2021</v>
      </c>
      <c r="C800" s="49">
        <v>44414</v>
      </c>
      <c r="D800" s="47" t="s">
        <v>654</v>
      </c>
      <c r="E800" s="47" t="s">
        <v>200</v>
      </c>
      <c r="F800" s="47">
        <v>4</v>
      </c>
      <c r="G800" s="47" t="s">
        <v>16</v>
      </c>
      <c r="H800" s="47" t="s">
        <v>17</v>
      </c>
      <c r="I800" s="47">
        <f>(C800-VLOOKUP(G800,Riders!$A$2:$C$2000,2,FALSE))/365</f>
        <v>22.293150684931508</v>
      </c>
      <c r="J800" s="47">
        <v>9</v>
      </c>
      <c r="K800" s="47">
        <v>1</v>
      </c>
      <c r="L800" s="47">
        <v>11.292</v>
      </c>
      <c r="M800" s="47">
        <f t="shared" si="35"/>
        <v>63.761955366631241</v>
      </c>
      <c r="N800" s="47"/>
      <c r="O800" s="47"/>
      <c r="P800" s="47" t="str">
        <f t="shared" si="36"/>
        <v/>
      </c>
      <c r="Q800" s="47"/>
      <c r="R800" s="47"/>
      <c r="S800" s="47" t="str">
        <f t="shared" si="37"/>
        <v/>
      </c>
    </row>
    <row r="801" spans="1:19" x14ac:dyDescent="0.45">
      <c r="A801" s="47" t="s">
        <v>862</v>
      </c>
      <c r="B801" s="47">
        <v>2021</v>
      </c>
      <c r="C801" s="49">
        <v>44414</v>
      </c>
      <c r="D801" s="47" t="s">
        <v>654</v>
      </c>
      <c r="E801" s="47" t="s">
        <v>200</v>
      </c>
      <c r="F801" s="47">
        <v>4</v>
      </c>
      <c r="G801" s="47" t="s">
        <v>96</v>
      </c>
      <c r="H801" s="47" t="s">
        <v>40</v>
      </c>
      <c r="I801" s="47">
        <f>(C801-VLOOKUP(G801,Riders!$A$2:$C$2000,2,FALSE))/365</f>
        <v>27.567123287671233</v>
      </c>
      <c r="J801" s="47">
        <v>14</v>
      </c>
      <c r="K801" s="47">
        <v>2</v>
      </c>
      <c r="L801" s="47">
        <v>11.776999999999999</v>
      </c>
      <c r="M801" s="47">
        <f t="shared" si="35"/>
        <v>61.136112762163542</v>
      </c>
      <c r="N801" s="47"/>
      <c r="O801" s="47"/>
      <c r="P801" s="47" t="str">
        <f t="shared" si="36"/>
        <v/>
      </c>
      <c r="Q801" s="47"/>
      <c r="R801" s="47"/>
      <c r="S801" s="47" t="str">
        <f t="shared" si="37"/>
        <v/>
      </c>
    </row>
    <row r="802" spans="1:19" x14ac:dyDescent="0.45">
      <c r="A802" s="30" t="s">
        <v>862</v>
      </c>
      <c r="B802" s="30">
        <v>2021</v>
      </c>
      <c r="C802" s="124">
        <v>44414</v>
      </c>
      <c r="D802" s="30" t="s">
        <v>654</v>
      </c>
      <c r="E802" s="30" t="s">
        <v>200</v>
      </c>
      <c r="F802" s="30">
        <v>5</v>
      </c>
      <c r="G802" s="30" t="s">
        <v>26</v>
      </c>
      <c r="H802" s="30" t="s">
        <v>27</v>
      </c>
      <c r="I802" s="30">
        <f>(C802-VLOOKUP(G802,Riders!$A$2:$C$2000,2,FALSE))/365</f>
        <v>23.208219178082192</v>
      </c>
      <c r="J802" s="30">
        <v>8</v>
      </c>
      <c r="K802" s="30">
        <v>1</v>
      </c>
      <c r="L802" s="30">
        <v>11.250999999999999</v>
      </c>
      <c r="M802" s="30">
        <f t="shared" si="35"/>
        <v>63.994311616745179</v>
      </c>
      <c r="N802" s="30"/>
      <c r="O802" s="30"/>
      <c r="P802" s="30" t="str">
        <f t="shared" si="36"/>
        <v/>
      </c>
      <c r="Q802" s="30"/>
      <c r="R802" s="30"/>
      <c r="S802" s="30" t="str">
        <f t="shared" si="37"/>
        <v/>
      </c>
    </row>
    <row r="803" spans="1:19" x14ac:dyDescent="0.45">
      <c r="A803" s="47" t="s">
        <v>862</v>
      </c>
      <c r="B803" s="47">
        <v>2021</v>
      </c>
      <c r="C803" s="49">
        <v>44414</v>
      </c>
      <c r="D803" s="47" t="s">
        <v>654</v>
      </c>
      <c r="E803" s="47" t="s">
        <v>200</v>
      </c>
      <c r="F803" s="47">
        <v>5</v>
      </c>
      <c r="G803" s="47" t="s">
        <v>109</v>
      </c>
      <c r="H803" s="47" t="s">
        <v>863</v>
      </c>
      <c r="I803" s="47">
        <f>(C803-VLOOKUP(G803,Riders!$A$2:$C$2000,2,FALSE))/365</f>
        <v>28.517808219178082</v>
      </c>
      <c r="J803" s="47">
        <v>12</v>
      </c>
      <c r="K803" s="47">
        <v>2</v>
      </c>
      <c r="L803" s="47">
        <v>11.286</v>
      </c>
      <c r="M803" s="47">
        <f t="shared" si="35"/>
        <v>63.795853269537481</v>
      </c>
      <c r="N803" s="47"/>
      <c r="O803" s="47"/>
      <c r="P803" s="47" t="str">
        <f t="shared" si="36"/>
        <v/>
      </c>
      <c r="Q803" s="47"/>
      <c r="R803" s="47"/>
      <c r="S803" s="47" t="str">
        <f t="shared" si="37"/>
        <v/>
      </c>
    </row>
    <row r="804" spans="1:19" x14ac:dyDescent="0.45">
      <c r="A804" s="47" t="s">
        <v>862</v>
      </c>
      <c r="B804" s="47">
        <v>2021</v>
      </c>
      <c r="C804" s="49">
        <v>44414</v>
      </c>
      <c r="D804" s="47" t="s">
        <v>654</v>
      </c>
      <c r="E804" s="47" t="s">
        <v>200</v>
      </c>
      <c r="F804" s="47">
        <v>6</v>
      </c>
      <c r="G804" s="47" t="s">
        <v>30</v>
      </c>
      <c r="H804" s="47" t="s">
        <v>31</v>
      </c>
      <c r="I804" s="47">
        <f>(C804-VLOOKUP(G804,Riders!$A$2:$C$2000,2,FALSE))/365</f>
        <v>25.306849315068494</v>
      </c>
      <c r="J804" s="47">
        <v>2</v>
      </c>
      <c r="K804" s="47">
        <v>1</v>
      </c>
      <c r="L804" s="47">
        <v>10.9</v>
      </c>
      <c r="M804" s="47">
        <f t="shared" si="35"/>
        <v>66.055045871559628</v>
      </c>
      <c r="N804" s="47"/>
      <c r="O804" s="47"/>
      <c r="P804" s="47" t="str">
        <f t="shared" si="36"/>
        <v/>
      </c>
      <c r="Q804" s="47"/>
      <c r="R804" s="47"/>
      <c r="S804" s="47" t="str">
        <f t="shared" si="37"/>
        <v/>
      </c>
    </row>
    <row r="805" spans="1:19" x14ac:dyDescent="0.45">
      <c r="A805" s="30" t="s">
        <v>862</v>
      </c>
      <c r="B805" s="30">
        <v>2021</v>
      </c>
      <c r="C805" s="124">
        <v>44414</v>
      </c>
      <c r="D805" s="30" t="s">
        <v>654</v>
      </c>
      <c r="E805" s="30" t="s">
        <v>200</v>
      </c>
      <c r="F805" s="30">
        <v>6</v>
      </c>
      <c r="G805" s="30" t="s">
        <v>28</v>
      </c>
      <c r="H805" s="30" t="s">
        <v>29</v>
      </c>
      <c r="I805" s="30">
        <f>(C805-VLOOKUP(G805,Riders!$A$2:$C$2000,2,FALSE))/365</f>
        <v>21.613698630136987</v>
      </c>
      <c r="J805" s="30">
        <v>11</v>
      </c>
      <c r="K805" s="30">
        <v>2</v>
      </c>
      <c r="L805" s="30">
        <v>10.926</v>
      </c>
      <c r="M805" s="30">
        <f t="shared" si="35"/>
        <v>65.897858319604609</v>
      </c>
      <c r="N805" s="30"/>
      <c r="O805" s="30"/>
      <c r="P805" s="30" t="str">
        <f t="shared" si="36"/>
        <v/>
      </c>
      <c r="Q805" s="30"/>
      <c r="R805" s="30"/>
      <c r="S805" s="30" t="str">
        <f t="shared" si="37"/>
        <v/>
      </c>
    </row>
    <row r="806" spans="1:19" x14ac:dyDescent="0.45">
      <c r="A806" s="47" t="s">
        <v>862</v>
      </c>
      <c r="B806" s="47">
        <v>2021</v>
      </c>
      <c r="C806" s="49">
        <v>44414</v>
      </c>
      <c r="D806" s="47" t="s">
        <v>654</v>
      </c>
      <c r="E806" s="47" t="s">
        <v>200</v>
      </c>
      <c r="F806" s="47">
        <v>7</v>
      </c>
      <c r="G806" s="47" t="s">
        <v>77</v>
      </c>
      <c r="H806" s="47" t="s">
        <v>19</v>
      </c>
      <c r="I806" s="47">
        <f>(C806-VLOOKUP(G806,Riders!$A$2:$C$2000,2,FALSE))/365</f>
        <v>30.241095890410961</v>
      </c>
      <c r="J806" s="47">
        <v>7</v>
      </c>
      <c r="K806" s="47">
        <v>1</v>
      </c>
      <c r="L806" s="47">
        <v>10.912000000000001</v>
      </c>
      <c r="M806" s="47">
        <f t="shared" si="35"/>
        <v>65.982404692082113</v>
      </c>
      <c r="N806" s="47"/>
      <c r="O806" s="47"/>
      <c r="P806" s="47" t="str">
        <f t="shared" si="36"/>
        <v/>
      </c>
      <c r="Q806" s="47"/>
      <c r="R806" s="47"/>
      <c r="S806" s="47" t="str">
        <f t="shared" si="37"/>
        <v/>
      </c>
    </row>
    <row r="807" spans="1:19" x14ac:dyDescent="0.45">
      <c r="A807" s="47" t="s">
        <v>862</v>
      </c>
      <c r="B807" s="47">
        <v>2021</v>
      </c>
      <c r="C807" s="49">
        <v>44414</v>
      </c>
      <c r="D807" s="47" t="s">
        <v>654</v>
      </c>
      <c r="E807" s="47" t="s">
        <v>200</v>
      </c>
      <c r="F807" s="47">
        <v>7</v>
      </c>
      <c r="G807" s="47" t="s">
        <v>134</v>
      </c>
      <c r="H807" s="47" t="s">
        <v>38</v>
      </c>
      <c r="I807" s="47">
        <f>(C807-VLOOKUP(G807,Riders!$A$2:$C$2000,2,FALSE))/365</f>
        <v>30.528767123287672</v>
      </c>
      <c r="J807" s="47">
        <v>10</v>
      </c>
      <c r="K807" s="47">
        <v>2</v>
      </c>
      <c r="L807" s="47">
        <v>10.942</v>
      </c>
      <c r="M807" s="47">
        <f t="shared" si="35"/>
        <v>65.801498811917384</v>
      </c>
      <c r="N807" s="47"/>
      <c r="O807" s="47"/>
      <c r="P807" s="47" t="str">
        <f t="shared" si="36"/>
        <v/>
      </c>
      <c r="Q807" s="47"/>
      <c r="R807" s="47"/>
      <c r="S807" s="47" t="str">
        <f t="shared" si="37"/>
        <v/>
      </c>
    </row>
    <row r="808" spans="1:19" x14ac:dyDescent="0.45">
      <c r="A808" s="30" t="s">
        <v>862</v>
      </c>
      <c r="B808" s="30">
        <v>2021</v>
      </c>
      <c r="C808" s="124">
        <v>44414</v>
      </c>
      <c r="D808" s="30" t="s">
        <v>654</v>
      </c>
      <c r="E808" s="30" t="s">
        <v>200</v>
      </c>
      <c r="F808" s="30">
        <v>8</v>
      </c>
      <c r="G808" s="30" t="s">
        <v>133</v>
      </c>
      <c r="H808" s="30" t="s">
        <v>25</v>
      </c>
      <c r="I808" s="30">
        <f>(C808-VLOOKUP(G808,Riders!$A$2:$C$2000,2,FALSE))/365</f>
        <v>28.534246575342465</v>
      </c>
      <c r="J808" s="30">
        <v>6</v>
      </c>
      <c r="K808" s="30">
        <v>1</v>
      </c>
      <c r="L808" s="30">
        <v>10.97</v>
      </c>
      <c r="M808" s="30">
        <f t="shared" si="35"/>
        <v>65.63354603463992</v>
      </c>
      <c r="N808" s="30"/>
      <c r="O808" s="30"/>
      <c r="P808" s="30" t="str">
        <f t="shared" si="36"/>
        <v/>
      </c>
      <c r="Q808" s="30"/>
      <c r="R808" s="30"/>
      <c r="S808" s="30" t="str">
        <f t="shared" si="37"/>
        <v/>
      </c>
    </row>
    <row r="809" spans="1:19" x14ac:dyDescent="0.45">
      <c r="A809" s="30" t="s">
        <v>862</v>
      </c>
      <c r="B809" s="30">
        <v>2021</v>
      </c>
      <c r="C809" s="124">
        <v>44414</v>
      </c>
      <c r="D809" s="30" t="s">
        <v>654</v>
      </c>
      <c r="E809" s="30" t="s">
        <v>200</v>
      </c>
      <c r="F809" s="30">
        <v>8</v>
      </c>
      <c r="G809" s="30" t="s">
        <v>79</v>
      </c>
      <c r="H809" s="30" t="s">
        <v>65</v>
      </c>
      <c r="I809" s="30">
        <f>(C809-VLOOKUP(G809,Riders!$A$2:$C$2000,2,FALSE))/365</f>
        <v>34.260273972602739</v>
      </c>
      <c r="J809" s="30">
        <v>3</v>
      </c>
      <c r="K809" s="30">
        <v>2</v>
      </c>
      <c r="L809" s="30">
        <v>10.995000000000001</v>
      </c>
      <c r="M809" s="30">
        <f t="shared" si="35"/>
        <v>65.484311050477487</v>
      </c>
      <c r="N809" s="30"/>
      <c r="O809" s="30"/>
      <c r="P809" s="30" t="str">
        <f t="shared" si="36"/>
        <v/>
      </c>
      <c r="Q809" s="30"/>
      <c r="R809" s="30"/>
      <c r="S809" s="30" t="str">
        <f t="shared" si="37"/>
        <v/>
      </c>
    </row>
    <row r="810" spans="1:19" x14ac:dyDescent="0.45">
      <c r="A810" s="30" t="s">
        <v>862</v>
      </c>
      <c r="B810" s="30">
        <v>2021</v>
      </c>
      <c r="C810" s="124">
        <v>44414</v>
      </c>
      <c r="D810" s="30" t="s">
        <v>654</v>
      </c>
      <c r="E810" s="30" t="s">
        <v>866</v>
      </c>
      <c r="F810" s="30">
        <v>1</v>
      </c>
      <c r="G810" s="30" t="s">
        <v>79</v>
      </c>
      <c r="H810" s="30" t="s">
        <v>65</v>
      </c>
      <c r="I810" s="30">
        <f>(C810-VLOOKUP(G810,Riders!$A$2:$C$2000,2,FALSE))/365</f>
        <v>34.260273972602739</v>
      </c>
      <c r="J810" s="30">
        <v>3</v>
      </c>
      <c r="K810" s="30">
        <v>1</v>
      </c>
      <c r="L810" s="30">
        <v>11.401999999999999</v>
      </c>
      <c r="M810" s="30">
        <f t="shared" ref="M810:M873" si="38">IF(OR(L810="",L810="REL"),"",3.6*200/L810)</f>
        <v>63.146816348009125</v>
      </c>
      <c r="N810" s="30"/>
      <c r="O810" s="30"/>
      <c r="P810" s="30" t="str">
        <f t="shared" si="36"/>
        <v/>
      </c>
      <c r="Q810" s="30"/>
      <c r="R810" s="30"/>
      <c r="S810" s="30" t="str">
        <f t="shared" si="37"/>
        <v/>
      </c>
    </row>
    <row r="811" spans="1:19" x14ac:dyDescent="0.45">
      <c r="A811" s="30" t="s">
        <v>862</v>
      </c>
      <c r="B811" s="30">
        <v>2021</v>
      </c>
      <c r="C811" s="124">
        <v>44414</v>
      </c>
      <c r="D811" s="30" t="s">
        <v>654</v>
      </c>
      <c r="E811" s="30" t="s">
        <v>866</v>
      </c>
      <c r="F811" s="30">
        <v>1</v>
      </c>
      <c r="G811" s="30" t="s">
        <v>82</v>
      </c>
      <c r="H811" s="30" t="s">
        <v>67</v>
      </c>
      <c r="I811" s="30">
        <f>(C811-VLOOKUP(G811,Riders!$A$2:$C$2000,2,FALSE))/365</f>
        <v>28.936986301369863</v>
      </c>
      <c r="J811" s="30">
        <v>16</v>
      </c>
      <c r="K811" s="30">
        <v>2</v>
      </c>
      <c r="L811" s="30">
        <v>11.569999999999999</v>
      </c>
      <c r="M811" s="30">
        <f t="shared" si="38"/>
        <v>62.229904926534147</v>
      </c>
      <c r="N811" s="30"/>
      <c r="O811" s="30"/>
      <c r="P811" s="30" t="str">
        <f t="shared" si="36"/>
        <v/>
      </c>
      <c r="Q811" s="30"/>
      <c r="R811" s="30"/>
      <c r="S811" s="30" t="str">
        <f t="shared" si="37"/>
        <v/>
      </c>
    </row>
    <row r="812" spans="1:19" x14ac:dyDescent="0.45">
      <c r="A812" s="30" t="s">
        <v>862</v>
      </c>
      <c r="B812" s="30">
        <v>2021</v>
      </c>
      <c r="C812" s="124">
        <v>44414</v>
      </c>
      <c r="D812" s="30" t="s">
        <v>654</v>
      </c>
      <c r="E812" s="30" t="s">
        <v>866</v>
      </c>
      <c r="F812" s="30">
        <v>2</v>
      </c>
      <c r="G812" s="30" t="s">
        <v>134</v>
      </c>
      <c r="H812" s="30" t="s">
        <v>38</v>
      </c>
      <c r="I812" s="30">
        <f>(C812-VLOOKUP(G812,Riders!$A$2:$C$2000,2,FALSE))/365</f>
        <v>30.528767123287672</v>
      </c>
      <c r="J812" s="30">
        <v>10</v>
      </c>
      <c r="K812" s="30">
        <v>1</v>
      </c>
      <c r="L812" s="30">
        <v>11.2</v>
      </c>
      <c r="M812" s="30">
        <f t="shared" si="38"/>
        <v>64.285714285714292</v>
      </c>
      <c r="N812" s="30"/>
      <c r="O812" s="30"/>
      <c r="P812" s="30" t="str">
        <f t="shared" si="36"/>
        <v/>
      </c>
      <c r="Q812" s="30"/>
      <c r="R812" s="30"/>
      <c r="S812" s="30" t="str">
        <f t="shared" si="37"/>
        <v/>
      </c>
    </row>
    <row r="813" spans="1:19" x14ac:dyDescent="0.45">
      <c r="A813" s="30" t="s">
        <v>862</v>
      </c>
      <c r="B813" s="30">
        <v>2021</v>
      </c>
      <c r="C813" s="124">
        <v>44414</v>
      </c>
      <c r="D813" s="30" t="s">
        <v>654</v>
      </c>
      <c r="E813" s="30" t="s">
        <v>866</v>
      </c>
      <c r="F813" s="30">
        <v>2</v>
      </c>
      <c r="G813" s="30" t="s">
        <v>136</v>
      </c>
      <c r="H813" s="30" t="s">
        <v>36</v>
      </c>
      <c r="I813" s="30">
        <f>(C813-VLOOKUP(G813,Riders!$A$2:$C$2000,2,FALSE))/365</f>
        <v>33.56712328767123</v>
      </c>
      <c r="J813" s="30">
        <v>13</v>
      </c>
      <c r="K813" s="30">
        <v>2</v>
      </c>
      <c r="L813" s="30">
        <v>11.317</v>
      </c>
      <c r="M813" s="30">
        <f t="shared" si="38"/>
        <v>63.621100998497838</v>
      </c>
      <c r="N813" s="30"/>
      <c r="O813" s="30"/>
      <c r="P813" s="30" t="str">
        <f t="shared" si="36"/>
        <v/>
      </c>
      <c r="Q813" s="30"/>
      <c r="R813" s="30"/>
      <c r="S813" s="30" t="str">
        <f t="shared" si="37"/>
        <v/>
      </c>
    </row>
    <row r="814" spans="1:19" x14ac:dyDescent="0.45">
      <c r="A814" s="30" t="s">
        <v>862</v>
      </c>
      <c r="B814" s="30">
        <v>2021</v>
      </c>
      <c r="C814" s="124">
        <v>44414</v>
      </c>
      <c r="D814" s="30" t="s">
        <v>654</v>
      </c>
      <c r="E814" s="30" t="s">
        <v>866</v>
      </c>
      <c r="F814" s="30">
        <v>3</v>
      </c>
      <c r="G814" s="30" t="s">
        <v>28</v>
      </c>
      <c r="H814" s="30" t="s">
        <v>29</v>
      </c>
      <c r="I814" s="30">
        <f>(C814-VLOOKUP(G814,Riders!$A$2:$C$2000,2,FALSE))/365</f>
        <v>21.613698630136987</v>
      </c>
      <c r="J814" s="30">
        <v>11</v>
      </c>
      <c r="K814" s="30">
        <v>1</v>
      </c>
      <c r="L814" s="30">
        <v>11.144</v>
      </c>
      <c r="M814" s="30">
        <f t="shared" si="38"/>
        <v>64.608758076094759</v>
      </c>
      <c r="N814" s="30"/>
      <c r="O814" s="30"/>
      <c r="P814" s="30" t="str">
        <f t="shared" si="36"/>
        <v/>
      </c>
      <c r="Q814" s="30"/>
      <c r="R814" s="30"/>
      <c r="S814" s="30" t="str">
        <f t="shared" si="37"/>
        <v/>
      </c>
    </row>
    <row r="815" spans="1:19" x14ac:dyDescent="0.45">
      <c r="A815" s="30" t="s">
        <v>862</v>
      </c>
      <c r="B815" s="30">
        <v>2021</v>
      </c>
      <c r="C815" s="124">
        <v>44414</v>
      </c>
      <c r="D815" s="30" t="s">
        <v>654</v>
      </c>
      <c r="E815" s="30" t="s">
        <v>866</v>
      </c>
      <c r="F815" s="30">
        <v>3</v>
      </c>
      <c r="G815" s="30" t="s">
        <v>94</v>
      </c>
      <c r="H815" s="30" t="s">
        <v>38</v>
      </c>
      <c r="I815" s="30">
        <f>(C815-VLOOKUP(G815,Riders!$A$2:$C$2000,2,FALSE))/365</f>
        <v>23.772602739726029</v>
      </c>
      <c r="J815" s="30">
        <v>15</v>
      </c>
      <c r="K815" s="30">
        <v>2</v>
      </c>
      <c r="L815" s="30">
        <v>11.378</v>
      </c>
      <c r="M815" s="30">
        <f t="shared" si="38"/>
        <v>63.280014062225348</v>
      </c>
      <c r="N815" s="30"/>
      <c r="O815" s="30"/>
      <c r="P815" s="30" t="str">
        <f t="shared" si="36"/>
        <v/>
      </c>
      <c r="Q815" s="30"/>
      <c r="R815" s="30"/>
      <c r="S815" s="30" t="str">
        <f t="shared" si="37"/>
        <v/>
      </c>
    </row>
    <row r="816" spans="1:19" x14ac:dyDescent="0.45">
      <c r="A816" s="47" t="s">
        <v>862</v>
      </c>
      <c r="B816" s="47">
        <v>2021</v>
      </c>
      <c r="C816" s="49">
        <v>44414</v>
      </c>
      <c r="D816" s="47" t="s">
        <v>654</v>
      </c>
      <c r="E816" s="47" t="s">
        <v>866</v>
      </c>
      <c r="F816" s="47">
        <v>4</v>
      </c>
      <c r="G816" s="47" t="s">
        <v>109</v>
      </c>
      <c r="H816" s="47" t="s">
        <v>863</v>
      </c>
      <c r="I816" s="47">
        <f>(C816-VLOOKUP(G816,Riders!$A$2:$C$2000,2,FALSE))/365</f>
        <v>28.517808219178082</v>
      </c>
      <c r="J816" s="47">
        <v>12</v>
      </c>
      <c r="K816" s="47">
        <v>1</v>
      </c>
      <c r="L816" s="47">
        <v>11.385999999999999</v>
      </c>
      <c r="M816" s="47">
        <f t="shared" si="38"/>
        <v>63.235552432812227</v>
      </c>
      <c r="N816" s="47"/>
      <c r="O816" s="47"/>
      <c r="P816" s="47" t="str">
        <f t="shared" si="36"/>
        <v/>
      </c>
      <c r="Q816" s="47"/>
      <c r="R816" s="47"/>
      <c r="S816" s="47" t="str">
        <f t="shared" si="37"/>
        <v/>
      </c>
    </row>
    <row r="817" spans="1:19" x14ac:dyDescent="0.45">
      <c r="A817" s="47" t="s">
        <v>862</v>
      </c>
      <c r="B817" s="47">
        <v>2021</v>
      </c>
      <c r="C817" s="49">
        <v>44414</v>
      </c>
      <c r="D817" s="47" t="s">
        <v>654</v>
      </c>
      <c r="E817" s="47" t="s">
        <v>866</v>
      </c>
      <c r="F817" s="47">
        <v>4</v>
      </c>
      <c r="G817" s="47" t="s">
        <v>96</v>
      </c>
      <c r="H817" s="47" t="s">
        <v>40</v>
      </c>
      <c r="I817" s="47">
        <f>(C817-VLOOKUP(G817,Riders!$A$2:$C$2000,2,FALSE))/365</f>
        <v>27.567123287671233</v>
      </c>
      <c r="J817" s="47">
        <v>14</v>
      </c>
      <c r="K817" s="47">
        <v>2</v>
      </c>
      <c r="L817" s="47">
        <v>11.661</v>
      </c>
      <c r="M817" s="47">
        <f t="shared" si="38"/>
        <v>61.744275791098538</v>
      </c>
      <c r="N817" s="47"/>
      <c r="O817" s="47"/>
      <c r="P817" s="47" t="str">
        <f t="shared" si="36"/>
        <v/>
      </c>
      <c r="Q817" s="47"/>
      <c r="R817" s="47"/>
      <c r="S817" s="47" t="str">
        <f t="shared" si="37"/>
        <v/>
      </c>
    </row>
    <row r="818" spans="1:19" x14ac:dyDescent="0.45">
      <c r="A818" s="47" t="s">
        <v>117</v>
      </c>
      <c r="B818" s="47">
        <v>2021</v>
      </c>
      <c r="C818" s="49">
        <v>44386</v>
      </c>
      <c r="D818" s="47" t="s">
        <v>72</v>
      </c>
      <c r="E818" s="47" t="s">
        <v>201</v>
      </c>
      <c r="F818" s="47">
        <v>1</v>
      </c>
      <c r="G818" s="47" t="s">
        <v>122</v>
      </c>
      <c r="H818" s="47" t="s">
        <v>118</v>
      </c>
      <c r="I818" s="47" t="e">
        <f>(C818-VLOOKUP(G818,Riders!$A$2:$C$2000,2,FALSE))/365</f>
        <v>#N/A</v>
      </c>
      <c r="J818" s="47">
        <v>2</v>
      </c>
      <c r="K818" s="47">
        <v>1</v>
      </c>
      <c r="L818" s="47">
        <v>12.573</v>
      </c>
      <c r="M818" s="47">
        <f t="shared" si="38"/>
        <v>57.265569076592698</v>
      </c>
      <c r="N818" s="47"/>
      <c r="O818" s="47"/>
      <c r="P818" s="47" t="str">
        <f t="shared" si="36"/>
        <v/>
      </c>
      <c r="Q818" s="47"/>
      <c r="R818" s="47"/>
      <c r="S818" s="47" t="str">
        <f t="shared" si="37"/>
        <v/>
      </c>
    </row>
    <row r="819" spans="1:19" x14ac:dyDescent="0.45">
      <c r="A819" s="47" t="s">
        <v>117</v>
      </c>
      <c r="B819" s="47">
        <v>2021</v>
      </c>
      <c r="C819" s="49">
        <v>44386</v>
      </c>
      <c r="D819" s="47" t="s">
        <v>72</v>
      </c>
      <c r="E819" s="47" t="s">
        <v>201</v>
      </c>
      <c r="F819" s="47">
        <v>1</v>
      </c>
      <c r="G819" s="47" t="s">
        <v>113</v>
      </c>
      <c r="H819" s="47" t="s">
        <v>31</v>
      </c>
      <c r="I819" s="47">
        <f>(C819-VLOOKUP(G819,Riders!$A$2:$C$2000,2,FALSE))/365</f>
        <v>18.153424657534245</v>
      </c>
      <c r="J819" s="47">
        <v>11</v>
      </c>
      <c r="K819" s="47">
        <v>2</v>
      </c>
      <c r="L819" s="47">
        <v>12.620000000000001</v>
      </c>
      <c r="M819" s="47">
        <f t="shared" si="38"/>
        <v>57.052297939778128</v>
      </c>
      <c r="N819" s="47"/>
      <c r="O819" s="47"/>
      <c r="P819" s="47" t="str">
        <f t="shared" si="36"/>
        <v/>
      </c>
      <c r="Q819" s="47"/>
      <c r="R819" s="47"/>
      <c r="S819" s="47" t="str">
        <f t="shared" si="37"/>
        <v/>
      </c>
    </row>
    <row r="820" spans="1:19" x14ac:dyDescent="0.45">
      <c r="A820" s="47" t="s">
        <v>117</v>
      </c>
      <c r="B820" s="47">
        <v>2021</v>
      </c>
      <c r="C820" s="49">
        <v>44386</v>
      </c>
      <c r="D820" s="47" t="s">
        <v>72</v>
      </c>
      <c r="E820" s="47" t="s">
        <v>201</v>
      </c>
      <c r="F820" s="47">
        <v>2</v>
      </c>
      <c r="G820" s="47" t="s">
        <v>123</v>
      </c>
      <c r="H820" s="47" t="s">
        <v>124</v>
      </c>
      <c r="I820" s="47">
        <f>(C820-VLOOKUP(G820,Riders!$A$2:$C$2000,2,FALSE))/365</f>
        <v>22.358904109589041</v>
      </c>
      <c r="J820" s="47">
        <v>7</v>
      </c>
      <c r="K820" s="47">
        <v>1</v>
      </c>
      <c r="L820" s="47">
        <v>11.814</v>
      </c>
      <c r="M820" s="47">
        <f t="shared" si="38"/>
        <v>60.944641950228544</v>
      </c>
      <c r="N820" s="47"/>
      <c r="O820" s="47"/>
      <c r="P820" s="47" t="str">
        <f t="shared" si="36"/>
        <v/>
      </c>
      <c r="Q820" s="47"/>
      <c r="R820" s="47"/>
      <c r="S820" s="47" t="str">
        <f t="shared" si="37"/>
        <v/>
      </c>
    </row>
    <row r="821" spans="1:19" x14ac:dyDescent="0.45">
      <c r="A821" s="47" t="s">
        <v>117</v>
      </c>
      <c r="B821" s="47">
        <v>2021</v>
      </c>
      <c r="C821" s="49">
        <v>44386</v>
      </c>
      <c r="D821" s="47" t="s">
        <v>72</v>
      </c>
      <c r="E821" s="47" t="s">
        <v>201</v>
      </c>
      <c r="F821" s="47">
        <v>2</v>
      </c>
      <c r="G821" s="47" t="s">
        <v>126</v>
      </c>
      <c r="H821" s="47" t="s">
        <v>31</v>
      </c>
      <c r="I821" s="47">
        <f>(C821-VLOOKUP(G821,Riders!$A$2:$C$2000,2,FALSE))/365</f>
        <v>23.175342465753424</v>
      </c>
      <c r="J821" s="47">
        <v>10</v>
      </c>
      <c r="K821" s="47">
        <v>2</v>
      </c>
      <c r="L821" s="47">
        <v>11.92</v>
      </c>
      <c r="M821" s="47">
        <f t="shared" si="38"/>
        <v>60.402684563758392</v>
      </c>
      <c r="N821" s="47"/>
      <c r="O821" s="47"/>
      <c r="P821" s="47" t="str">
        <f t="shared" si="36"/>
        <v/>
      </c>
      <c r="Q821" s="47"/>
      <c r="R821" s="47"/>
      <c r="S821" s="47" t="str">
        <f t="shared" si="37"/>
        <v/>
      </c>
    </row>
    <row r="822" spans="1:19" x14ac:dyDescent="0.45">
      <c r="A822" s="47" t="s">
        <v>117</v>
      </c>
      <c r="B822" s="47">
        <v>2021</v>
      </c>
      <c r="C822" s="49">
        <v>44386</v>
      </c>
      <c r="D822" s="47" t="s">
        <v>72</v>
      </c>
      <c r="E822" s="47" t="s">
        <v>201</v>
      </c>
      <c r="F822" s="47">
        <v>3</v>
      </c>
      <c r="G822" s="47" t="s">
        <v>55</v>
      </c>
      <c r="H822" s="47" t="s">
        <v>56</v>
      </c>
      <c r="I822" s="47">
        <f>(C822-VLOOKUP(G822,Riders!$A$2:$C$2000,2,FALSE))/365</f>
        <v>32.18904109589041</v>
      </c>
      <c r="J822" s="47">
        <v>8</v>
      </c>
      <c r="K822" s="47">
        <v>1</v>
      </c>
      <c r="L822" s="47">
        <v>11.903</v>
      </c>
      <c r="M822" s="47">
        <f t="shared" si="38"/>
        <v>60.488952364950009</v>
      </c>
      <c r="N822" s="47"/>
      <c r="O822" s="47"/>
      <c r="P822" s="47" t="str">
        <f t="shared" si="36"/>
        <v/>
      </c>
      <c r="Q822" s="47"/>
      <c r="R822" s="47"/>
      <c r="S822" s="47" t="str">
        <f t="shared" si="37"/>
        <v/>
      </c>
    </row>
    <row r="823" spans="1:19" x14ac:dyDescent="0.45">
      <c r="A823" s="47" t="s">
        <v>117</v>
      </c>
      <c r="B823" s="47">
        <v>2021</v>
      </c>
      <c r="C823" s="49">
        <v>44386</v>
      </c>
      <c r="D823" s="47" t="s">
        <v>72</v>
      </c>
      <c r="E823" s="47" t="s">
        <v>201</v>
      </c>
      <c r="F823" s="47">
        <v>3</v>
      </c>
      <c r="G823" s="47" t="s">
        <v>125</v>
      </c>
      <c r="H823" s="47" t="s">
        <v>15</v>
      </c>
      <c r="I823" s="47">
        <f>(C823-VLOOKUP(G823,Riders!$A$2:$C$2000,2,FALSE))/365</f>
        <v>20.13150684931507</v>
      </c>
      <c r="J823" s="47">
        <v>9</v>
      </c>
      <c r="K823" s="47">
        <v>2</v>
      </c>
      <c r="L823" s="47">
        <v>12.043000000000001</v>
      </c>
      <c r="M823" s="47">
        <f t="shared" si="38"/>
        <v>59.785767665863979</v>
      </c>
      <c r="N823" s="47"/>
      <c r="O823" s="47"/>
      <c r="P823" s="47" t="str">
        <f t="shared" si="36"/>
        <v/>
      </c>
      <c r="Q823" s="47"/>
      <c r="R823" s="47"/>
      <c r="S823" s="47" t="str">
        <f t="shared" si="37"/>
        <v/>
      </c>
    </row>
    <row r="824" spans="1:19" x14ac:dyDescent="0.45">
      <c r="A824" s="47" t="s">
        <v>117</v>
      </c>
      <c r="B824" s="47">
        <v>2021</v>
      </c>
      <c r="C824" s="49">
        <v>44386</v>
      </c>
      <c r="D824" s="47" t="s">
        <v>72</v>
      </c>
      <c r="E824" s="47" t="s">
        <v>202</v>
      </c>
      <c r="F824" s="47">
        <v>1</v>
      </c>
      <c r="G824" s="47" t="s">
        <v>109</v>
      </c>
      <c r="H824" s="47" t="s">
        <v>118</v>
      </c>
      <c r="I824" s="47">
        <f>(C824-VLOOKUP(G824,Riders!$A$2:$C$2000,2,FALSE))/365</f>
        <v>28.44109589041096</v>
      </c>
      <c r="J824" s="47">
        <v>1</v>
      </c>
      <c r="K824" s="47">
        <v>1</v>
      </c>
      <c r="L824" s="47">
        <v>11.5</v>
      </c>
      <c r="M824" s="47">
        <f t="shared" si="38"/>
        <v>62.608695652173914</v>
      </c>
      <c r="N824" s="47">
        <v>1</v>
      </c>
      <c r="O824" s="47">
        <v>11.483000000000001</v>
      </c>
      <c r="P824" s="47">
        <f t="shared" ref="P824:P887" si="39">IF(OR(O824="",O824="REL"),"",3.6*200/O824)</f>
        <v>62.701384655577804</v>
      </c>
      <c r="Q824" s="47"/>
      <c r="R824" s="47"/>
      <c r="S824" s="47" t="str">
        <f t="shared" si="37"/>
        <v/>
      </c>
    </row>
    <row r="825" spans="1:19" x14ac:dyDescent="0.45">
      <c r="A825" s="47" t="s">
        <v>117</v>
      </c>
      <c r="B825" s="47">
        <v>2021</v>
      </c>
      <c r="C825" s="49">
        <v>44386</v>
      </c>
      <c r="D825" s="47" t="s">
        <v>72</v>
      </c>
      <c r="E825" s="47" t="s">
        <v>202</v>
      </c>
      <c r="F825" s="47">
        <v>1</v>
      </c>
      <c r="G825" s="47" t="s">
        <v>55</v>
      </c>
      <c r="H825" s="47" t="s">
        <v>56</v>
      </c>
      <c r="I825" s="47">
        <f>(C825-VLOOKUP(G825,Riders!$A$2:$C$2000,2,FALSE))/365</f>
        <v>32.18904109589041</v>
      </c>
      <c r="J825" s="47">
        <v>8</v>
      </c>
      <c r="K825" s="47">
        <v>2</v>
      </c>
      <c r="L825" s="47">
        <v>12.057</v>
      </c>
      <c r="M825" s="47">
        <f t="shared" si="38"/>
        <v>59.716347350087084</v>
      </c>
      <c r="N825" s="47">
        <v>2</v>
      </c>
      <c r="O825" s="47">
        <v>12.081000000000001</v>
      </c>
      <c r="P825" s="47">
        <f t="shared" si="39"/>
        <v>59.597715420908855</v>
      </c>
      <c r="Q825" s="47"/>
      <c r="R825" s="47"/>
      <c r="S825" s="47" t="str">
        <f t="shared" si="37"/>
        <v/>
      </c>
    </row>
    <row r="826" spans="1:19" x14ac:dyDescent="0.45">
      <c r="A826" s="47" t="s">
        <v>117</v>
      </c>
      <c r="B826" s="47">
        <v>2021</v>
      </c>
      <c r="C826" s="49">
        <v>44386</v>
      </c>
      <c r="D826" s="47" t="s">
        <v>72</v>
      </c>
      <c r="E826" s="47" t="s">
        <v>202</v>
      </c>
      <c r="F826" s="47">
        <v>2</v>
      </c>
      <c r="G826" s="47" t="s">
        <v>119</v>
      </c>
      <c r="H826" s="47" t="s">
        <v>120</v>
      </c>
      <c r="I826" s="47" t="e">
        <f>(C826-VLOOKUP(G826,Riders!$A$2:$C$2000,2,FALSE))/365</f>
        <v>#N/A</v>
      </c>
      <c r="J826" s="47">
        <v>3</v>
      </c>
      <c r="K826" s="47">
        <v>1</v>
      </c>
      <c r="L826" s="47">
        <v>11.859</v>
      </c>
      <c r="M826" s="47">
        <f t="shared" si="38"/>
        <v>60.713382241335694</v>
      </c>
      <c r="N826" s="47">
        <v>1</v>
      </c>
      <c r="O826" s="47">
        <v>12.084</v>
      </c>
      <c r="P826" s="47">
        <f t="shared" si="39"/>
        <v>59.582919563058589</v>
      </c>
      <c r="Q826" s="47"/>
      <c r="R826" s="47"/>
      <c r="S826" s="47" t="str">
        <f t="shared" si="37"/>
        <v/>
      </c>
    </row>
    <row r="827" spans="1:19" x14ac:dyDescent="0.45">
      <c r="A827" s="47" t="s">
        <v>117</v>
      </c>
      <c r="B827" s="47">
        <v>2021</v>
      </c>
      <c r="C827" s="49">
        <v>44386</v>
      </c>
      <c r="D827" s="47" t="s">
        <v>72</v>
      </c>
      <c r="E827" s="47" t="s">
        <v>202</v>
      </c>
      <c r="F827" s="47">
        <v>2</v>
      </c>
      <c r="G827" s="47" t="s">
        <v>123</v>
      </c>
      <c r="H827" s="47" t="s">
        <v>124</v>
      </c>
      <c r="I827" s="47">
        <f>(C827-VLOOKUP(G827,Riders!$A$2:$C$2000,2,FALSE))/365</f>
        <v>22.358904109589041</v>
      </c>
      <c r="J827" s="47">
        <v>7</v>
      </c>
      <c r="K827" s="47">
        <v>2</v>
      </c>
      <c r="L827" s="47">
        <v>11.91</v>
      </c>
      <c r="M827" s="47">
        <f t="shared" si="38"/>
        <v>60.45340050377834</v>
      </c>
      <c r="N827" s="47">
        <v>2</v>
      </c>
      <c r="O827" s="47">
        <v>12.102</v>
      </c>
      <c r="P827" s="47">
        <f t="shared" si="39"/>
        <v>59.494298463063956</v>
      </c>
      <c r="Q827" s="47"/>
      <c r="R827" s="47"/>
      <c r="S827" s="47" t="str">
        <f t="shared" si="37"/>
        <v/>
      </c>
    </row>
    <row r="828" spans="1:19" x14ac:dyDescent="0.45">
      <c r="A828" s="47" t="s">
        <v>117</v>
      </c>
      <c r="B828" s="47">
        <v>2021</v>
      </c>
      <c r="C828" s="49">
        <v>44386</v>
      </c>
      <c r="D828" s="47" t="s">
        <v>72</v>
      </c>
      <c r="E828" s="47" t="s">
        <v>202</v>
      </c>
      <c r="F828" s="47">
        <v>3</v>
      </c>
      <c r="G828" s="47" t="s">
        <v>122</v>
      </c>
      <c r="H828" s="47" t="s">
        <v>118</v>
      </c>
      <c r="I828" s="47" t="e">
        <f>(C828-VLOOKUP(G828,Riders!$A$2:$C$2000,2,FALSE))/365</f>
        <v>#N/A</v>
      </c>
      <c r="J828" s="47">
        <v>2</v>
      </c>
      <c r="K828" s="47">
        <v>2</v>
      </c>
      <c r="L828" s="47">
        <v>11.302000000000001</v>
      </c>
      <c r="M828" s="47">
        <f t="shared" si="38"/>
        <v>63.705538842682707</v>
      </c>
      <c r="N828" s="47">
        <v>1</v>
      </c>
      <c r="O828" s="47">
        <v>11.448</v>
      </c>
      <c r="P828" s="47">
        <f t="shared" si="39"/>
        <v>62.893081761006286</v>
      </c>
      <c r="Q828" s="47">
        <v>1</v>
      </c>
      <c r="R828" s="47">
        <v>11.377000000000001</v>
      </c>
      <c r="S828" s="47">
        <f t="shared" si="37"/>
        <v>63.285576162432974</v>
      </c>
    </row>
    <row r="829" spans="1:19" x14ac:dyDescent="0.45">
      <c r="A829" s="47" t="s">
        <v>117</v>
      </c>
      <c r="B829" s="47">
        <v>2021</v>
      </c>
      <c r="C829" s="49">
        <v>44386</v>
      </c>
      <c r="D829" s="47" t="s">
        <v>72</v>
      </c>
      <c r="E829" s="47" t="s">
        <v>202</v>
      </c>
      <c r="F829" s="47">
        <v>3</v>
      </c>
      <c r="G829" s="47" t="s">
        <v>20</v>
      </c>
      <c r="H829" s="47" t="s">
        <v>21</v>
      </c>
      <c r="I829" s="47">
        <f>(C829-VLOOKUP(G829,Riders!$A$2:$C$2000,2,FALSE))/365</f>
        <v>25.926027397260274</v>
      </c>
      <c r="J829" s="47">
        <v>5</v>
      </c>
      <c r="K829" s="47">
        <v>1</v>
      </c>
      <c r="L829" s="47">
        <v>11.284000000000001</v>
      </c>
      <c r="M829" s="47">
        <f t="shared" si="38"/>
        <v>63.807160581354125</v>
      </c>
      <c r="N829" s="47">
        <v>2</v>
      </c>
      <c r="O829" s="47">
        <v>11.513</v>
      </c>
      <c r="P829" s="47">
        <f t="shared" si="39"/>
        <v>62.538000521150003</v>
      </c>
      <c r="Q829" s="47">
        <v>2</v>
      </c>
      <c r="R829" s="47">
        <v>11.453000000000001</v>
      </c>
      <c r="S829" s="47">
        <f t="shared" si="37"/>
        <v>62.865624727145722</v>
      </c>
    </row>
    <row r="830" spans="1:19" x14ac:dyDescent="0.45">
      <c r="A830" s="47" t="s">
        <v>117</v>
      </c>
      <c r="B830" s="47">
        <v>2021</v>
      </c>
      <c r="C830" s="49">
        <v>44386</v>
      </c>
      <c r="D830" s="47" t="s">
        <v>72</v>
      </c>
      <c r="E830" s="47" t="s">
        <v>202</v>
      </c>
      <c r="F830" s="47">
        <v>4</v>
      </c>
      <c r="G830" s="47" t="s">
        <v>382</v>
      </c>
      <c r="H830" s="47" t="s">
        <v>15</v>
      </c>
      <c r="I830" s="47">
        <f>(C830-VLOOKUP(G830,Riders!$A$2:$C$2000,2,FALSE))/365</f>
        <v>20.361643835616437</v>
      </c>
      <c r="J830" s="47">
        <v>4</v>
      </c>
      <c r="K830" s="47">
        <v>1</v>
      </c>
      <c r="L830" s="47">
        <v>11.55</v>
      </c>
      <c r="M830" s="47">
        <f t="shared" si="38"/>
        <v>62.337662337662337</v>
      </c>
      <c r="N830" s="47">
        <v>1</v>
      </c>
      <c r="O830" s="47">
        <v>11.571999999999999</v>
      </c>
      <c r="P830" s="47">
        <f t="shared" si="39"/>
        <v>62.21914967162116</v>
      </c>
      <c r="Q830" s="47"/>
      <c r="R830" s="47"/>
      <c r="S830" s="47" t="str">
        <f t="shared" si="37"/>
        <v/>
      </c>
    </row>
    <row r="831" spans="1:19" x14ac:dyDescent="0.45">
      <c r="A831" s="47" t="s">
        <v>117</v>
      </c>
      <c r="B831" s="47">
        <v>2021</v>
      </c>
      <c r="C831" s="49">
        <v>44386</v>
      </c>
      <c r="D831" s="47" t="s">
        <v>72</v>
      </c>
      <c r="E831" s="47" t="s">
        <v>202</v>
      </c>
      <c r="F831" s="47">
        <v>4</v>
      </c>
      <c r="G831" s="47" t="s">
        <v>121</v>
      </c>
      <c r="H831" s="47" t="s">
        <v>120</v>
      </c>
      <c r="I831" s="47">
        <f>(C831-VLOOKUP(G831,Riders!$A$2:$C$2000,2,FALSE))/365</f>
        <v>25.347945205479451</v>
      </c>
      <c r="J831" s="47">
        <v>6</v>
      </c>
      <c r="K831" s="47">
        <v>2</v>
      </c>
      <c r="L831" s="47">
        <v>11.602</v>
      </c>
      <c r="M831" s="47">
        <f t="shared" si="38"/>
        <v>62.058265816238581</v>
      </c>
      <c r="N831" s="47">
        <v>2</v>
      </c>
      <c r="O831" s="47">
        <v>11.632</v>
      </c>
      <c r="P831" s="47">
        <f t="shared" si="39"/>
        <v>61.898211829436043</v>
      </c>
      <c r="Q831" s="47"/>
      <c r="R831" s="47"/>
      <c r="S831" s="47" t="str">
        <f t="shared" si="37"/>
        <v/>
      </c>
    </row>
    <row r="832" spans="1:19" x14ac:dyDescent="0.45">
      <c r="A832" s="47" t="s">
        <v>117</v>
      </c>
      <c r="B832" s="47">
        <v>2021</v>
      </c>
      <c r="C832" s="49">
        <v>44386</v>
      </c>
      <c r="D832" s="47" t="s">
        <v>72</v>
      </c>
      <c r="E832" s="47" t="s">
        <v>203</v>
      </c>
      <c r="F832" s="47">
        <v>1</v>
      </c>
      <c r="G832" s="47" t="s">
        <v>109</v>
      </c>
      <c r="H832" s="47" t="s">
        <v>118</v>
      </c>
      <c r="I832" s="47">
        <f>(C832-VLOOKUP(G832,Riders!$A$2:$C$2000,2,FALSE))/365</f>
        <v>28.44109589041096</v>
      </c>
      <c r="J832" s="47">
        <v>1</v>
      </c>
      <c r="K832" s="47">
        <v>1</v>
      </c>
      <c r="L832" s="47">
        <v>11.379</v>
      </c>
      <c r="M832" s="47">
        <f t="shared" si="38"/>
        <v>63.274452939625625</v>
      </c>
      <c r="N832" s="47">
        <v>1</v>
      </c>
      <c r="O832" s="47">
        <v>11.234999999999999</v>
      </c>
      <c r="P832" s="47">
        <f t="shared" si="39"/>
        <v>64.085447263017357</v>
      </c>
      <c r="Q832" s="47"/>
      <c r="R832" s="47"/>
      <c r="S832" s="47" t="str">
        <f t="shared" si="37"/>
        <v/>
      </c>
    </row>
    <row r="833" spans="1:19" x14ac:dyDescent="0.45">
      <c r="A833" s="47" t="s">
        <v>117</v>
      </c>
      <c r="B833" s="47">
        <v>2021</v>
      </c>
      <c r="C833" s="49">
        <v>44386</v>
      </c>
      <c r="D833" s="47" t="s">
        <v>72</v>
      </c>
      <c r="E833" s="47" t="s">
        <v>203</v>
      </c>
      <c r="F833" s="47">
        <v>1</v>
      </c>
      <c r="G833" s="47" t="s">
        <v>382</v>
      </c>
      <c r="H833" s="47" t="s">
        <v>15</v>
      </c>
      <c r="I833" s="47">
        <f>(C833-VLOOKUP(G833,Riders!$A$2:$C$2000,2,FALSE))/365</f>
        <v>20.361643835616437</v>
      </c>
      <c r="J833" s="47">
        <v>4</v>
      </c>
      <c r="K833" s="47">
        <v>2</v>
      </c>
      <c r="L833" s="47">
        <v>11.421999999999999</v>
      </c>
      <c r="M833" s="47">
        <f t="shared" si="38"/>
        <v>63.036245841358785</v>
      </c>
      <c r="N833" s="47">
        <v>2</v>
      </c>
      <c r="O833" s="47">
        <v>11.382</v>
      </c>
      <c r="P833" s="47">
        <f t="shared" si="39"/>
        <v>63.257775434897205</v>
      </c>
      <c r="Q833" s="47"/>
      <c r="R833" s="47"/>
      <c r="S833" s="47" t="str">
        <f t="shared" si="37"/>
        <v/>
      </c>
    </row>
    <row r="834" spans="1:19" x14ac:dyDescent="0.45">
      <c r="A834" s="47" t="s">
        <v>117</v>
      </c>
      <c r="B834" s="47">
        <v>2021</v>
      </c>
      <c r="C834" s="49">
        <v>44386</v>
      </c>
      <c r="D834" s="47" t="s">
        <v>72</v>
      </c>
      <c r="E834" s="47" t="s">
        <v>203</v>
      </c>
      <c r="F834" s="47">
        <v>2</v>
      </c>
      <c r="G834" s="47" t="s">
        <v>122</v>
      </c>
      <c r="H834" s="47" t="s">
        <v>118</v>
      </c>
      <c r="I834" s="47" t="e">
        <f>(C834-VLOOKUP(G834,Riders!$A$2:$C$2000,2,FALSE))/365</f>
        <v>#N/A</v>
      </c>
      <c r="J834" s="47">
        <v>2</v>
      </c>
      <c r="K834" s="47">
        <v>1</v>
      </c>
      <c r="L834" s="47">
        <v>11.356</v>
      </c>
      <c r="M834" s="47">
        <f t="shared" si="38"/>
        <v>63.40260655160268</v>
      </c>
      <c r="N834" s="47">
        <v>1</v>
      </c>
      <c r="O834" s="47">
        <v>11.577</v>
      </c>
      <c r="P834" s="47">
        <f t="shared" si="39"/>
        <v>62.192277792174139</v>
      </c>
      <c r="Q834" s="47"/>
      <c r="R834" s="47"/>
      <c r="S834" s="47" t="str">
        <f t="shared" si="37"/>
        <v/>
      </c>
    </row>
    <row r="835" spans="1:19" x14ac:dyDescent="0.45">
      <c r="A835" s="47" t="s">
        <v>117</v>
      </c>
      <c r="B835" s="47">
        <v>2021</v>
      </c>
      <c r="C835" s="49">
        <v>44386</v>
      </c>
      <c r="D835" s="47" t="s">
        <v>72</v>
      </c>
      <c r="E835" s="47" t="s">
        <v>203</v>
      </c>
      <c r="F835" s="47">
        <v>2</v>
      </c>
      <c r="G835" s="47" t="s">
        <v>655</v>
      </c>
      <c r="H835" s="47" t="s">
        <v>120</v>
      </c>
      <c r="I835" s="47">
        <f>(C835-VLOOKUP(G835,Riders!$A$2:$C$2000,2,FALSE))/365</f>
        <v>38.597260273972601</v>
      </c>
      <c r="J835" s="47">
        <v>3</v>
      </c>
      <c r="K835" s="47">
        <v>2</v>
      </c>
      <c r="L835" s="47">
        <v>11.372999999999999</v>
      </c>
      <c r="M835" s="47">
        <f t="shared" si="38"/>
        <v>63.307834344500137</v>
      </c>
      <c r="N835" s="47">
        <v>2</v>
      </c>
      <c r="O835" s="47">
        <v>11.589</v>
      </c>
      <c r="P835" s="47">
        <f t="shared" si="39"/>
        <v>62.127879886098881</v>
      </c>
      <c r="Q835" s="47"/>
      <c r="R835" s="47"/>
      <c r="S835" s="47" t="str">
        <f t="shared" si="37"/>
        <v/>
      </c>
    </row>
    <row r="836" spans="1:19" x14ac:dyDescent="0.45">
      <c r="A836" s="47" t="s">
        <v>117</v>
      </c>
      <c r="B836" s="47">
        <v>2021</v>
      </c>
      <c r="C836" s="49">
        <v>44386</v>
      </c>
      <c r="D836" s="47" t="s">
        <v>72</v>
      </c>
      <c r="E836" s="47" t="s">
        <v>204</v>
      </c>
      <c r="F836" s="47" t="s">
        <v>205</v>
      </c>
      <c r="G836" s="47" t="s">
        <v>109</v>
      </c>
      <c r="H836" s="47" t="s">
        <v>118</v>
      </c>
      <c r="I836" s="47">
        <f>(C836-VLOOKUP(G836,Riders!$A$2:$C$2000,2,FALSE))/365</f>
        <v>28.44109589041096</v>
      </c>
      <c r="J836" s="47">
        <v>1</v>
      </c>
      <c r="K836" s="47">
        <v>1</v>
      </c>
      <c r="L836" s="47">
        <v>10.984999999999999</v>
      </c>
      <c r="M836" s="47">
        <f t="shared" si="38"/>
        <v>65.54392353208921</v>
      </c>
      <c r="N836" s="47">
        <v>1</v>
      </c>
      <c r="O836" s="47">
        <v>11.103999999999999</v>
      </c>
      <c r="P836" s="47">
        <f t="shared" si="39"/>
        <v>64.84149855907782</v>
      </c>
      <c r="Q836" s="47"/>
      <c r="R836" s="47"/>
      <c r="S836" s="47" t="str">
        <f t="shared" si="37"/>
        <v/>
      </c>
    </row>
    <row r="837" spans="1:19" x14ac:dyDescent="0.45">
      <c r="A837" s="47" t="s">
        <v>117</v>
      </c>
      <c r="B837" s="47">
        <v>2021</v>
      </c>
      <c r="C837" s="49">
        <v>44386</v>
      </c>
      <c r="D837" s="47" t="s">
        <v>72</v>
      </c>
      <c r="E837" s="47" t="s">
        <v>204</v>
      </c>
      <c r="F837" s="47" t="s">
        <v>205</v>
      </c>
      <c r="G837" s="47" t="s">
        <v>122</v>
      </c>
      <c r="H837" s="47" t="s">
        <v>118</v>
      </c>
      <c r="I837" s="47" t="e">
        <f>(C837-VLOOKUP(G837,Riders!$A$2:$C$2000,2,FALSE))/365</f>
        <v>#N/A</v>
      </c>
      <c r="J837" s="47">
        <v>2</v>
      </c>
      <c r="K837" s="47">
        <v>2</v>
      </c>
      <c r="L837" s="47">
        <v>13.321</v>
      </c>
      <c r="M837" s="47">
        <f t="shared" si="38"/>
        <v>54.049996246528039</v>
      </c>
      <c r="N837" s="47">
        <v>2</v>
      </c>
      <c r="O837" s="47">
        <v>11.238</v>
      </c>
      <c r="P837" s="47">
        <f t="shared" si="39"/>
        <v>64.068339562199682</v>
      </c>
      <c r="Q837" s="47"/>
      <c r="R837" s="47"/>
      <c r="S837" s="47" t="str">
        <f t="shared" si="37"/>
        <v/>
      </c>
    </row>
    <row r="838" spans="1:19" x14ac:dyDescent="0.45">
      <c r="A838" s="47" t="s">
        <v>117</v>
      </c>
      <c r="B838" s="47">
        <v>2021</v>
      </c>
      <c r="C838" s="49">
        <v>44386</v>
      </c>
      <c r="D838" s="47" t="s">
        <v>72</v>
      </c>
      <c r="E838" s="47" t="s">
        <v>204</v>
      </c>
      <c r="F838" s="47" t="s">
        <v>206</v>
      </c>
      <c r="G838" s="47" t="s">
        <v>655</v>
      </c>
      <c r="H838" s="47" t="s">
        <v>120</v>
      </c>
      <c r="I838" s="47">
        <f>(C838-VLOOKUP(G838,Riders!$A$2:$C$2000,2,FALSE))/365</f>
        <v>38.597260273972601</v>
      </c>
      <c r="J838" s="47">
        <v>3</v>
      </c>
      <c r="K838" s="47">
        <v>2</v>
      </c>
      <c r="L838" s="47">
        <v>11.792</v>
      </c>
      <c r="M838" s="47">
        <f t="shared" si="38"/>
        <v>61.058344640434193</v>
      </c>
      <c r="N838" s="47">
        <v>1</v>
      </c>
      <c r="O838" s="47">
        <v>11.409000000000001</v>
      </c>
      <c r="P838" s="47">
        <f t="shared" si="39"/>
        <v>63.108072574283455</v>
      </c>
      <c r="Q838" s="47">
        <v>1</v>
      </c>
      <c r="R838" s="47">
        <v>11.499000000000001</v>
      </c>
      <c r="S838" s="47">
        <f t="shared" si="37"/>
        <v>62.614140360031307</v>
      </c>
    </row>
    <row r="839" spans="1:19" x14ac:dyDescent="0.45">
      <c r="A839" s="47" t="s">
        <v>117</v>
      </c>
      <c r="B839" s="47">
        <v>2021</v>
      </c>
      <c r="C839" s="49">
        <v>44386</v>
      </c>
      <c r="D839" s="47" t="s">
        <v>72</v>
      </c>
      <c r="E839" s="47" t="s">
        <v>204</v>
      </c>
      <c r="F839" s="47" t="s">
        <v>206</v>
      </c>
      <c r="G839" s="47" t="s">
        <v>382</v>
      </c>
      <c r="H839" s="47" t="s">
        <v>15</v>
      </c>
      <c r="I839" s="47">
        <f>(C839-VLOOKUP(G839,Riders!$A$2:$C$2000,2,FALSE))/365</f>
        <v>20.361643835616437</v>
      </c>
      <c r="J839" s="47">
        <v>4</v>
      </c>
      <c r="K839" s="47">
        <v>1</v>
      </c>
      <c r="L839" s="47">
        <v>11.714</v>
      </c>
      <c r="M839" s="47">
        <f t="shared" si="38"/>
        <v>61.464913778384833</v>
      </c>
      <c r="N839" s="47">
        <v>2</v>
      </c>
      <c r="O839" s="47">
        <v>11.429</v>
      </c>
      <c r="P839" s="47">
        <f t="shared" si="39"/>
        <v>62.997637588590429</v>
      </c>
      <c r="Q839" s="47">
        <v>2</v>
      </c>
      <c r="R839" s="47">
        <v>11.58</v>
      </c>
      <c r="S839" s="47">
        <f t="shared" si="37"/>
        <v>62.176165803108809</v>
      </c>
    </row>
    <row r="840" spans="1:19" x14ac:dyDescent="0.45">
      <c r="A840" s="47" t="s">
        <v>127</v>
      </c>
      <c r="B840" s="47">
        <v>2021</v>
      </c>
      <c r="C840" s="49">
        <v>44330</v>
      </c>
      <c r="D840" s="47" t="s">
        <v>72</v>
      </c>
      <c r="E840" s="47" t="s">
        <v>201</v>
      </c>
      <c r="F840" s="47">
        <v>1</v>
      </c>
      <c r="G840" s="47" t="s">
        <v>52</v>
      </c>
      <c r="H840" s="47" t="s">
        <v>53</v>
      </c>
      <c r="I840" s="47">
        <f>(C840-VLOOKUP(G840,Riders!$A$2:$C$2000,2,FALSE))/365</f>
        <v>24.17808219178082</v>
      </c>
      <c r="J840" s="47">
        <v>6</v>
      </c>
      <c r="K840" s="47">
        <v>1</v>
      </c>
      <c r="L840" s="47">
        <v>11.69</v>
      </c>
      <c r="M840" s="47">
        <f t="shared" si="38"/>
        <v>61.591103507271171</v>
      </c>
      <c r="N840" s="47"/>
      <c r="O840" s="47"/>
      <c r="P840" s="47" t="str">
        <f t="shared" si="39"/>
        <v/>
      </c>
      <c r="Q840" s="47"/>
      <c r="R840" s="47"/>
      <c r="S840" s="47" t="str">
        <f t="shared" ref="S840:S903" si="40">IF(OR(R840="",R840="REL"),"",3.6*200/R840)</f>
        <v/>
      </c>
    </row>
    <row r="841" spans="1:19" x14ac:dyDescent="0.45">
      <c r="A841" s="47" t="s">
        <v>127</v>
      </c>
      <c r="B841" s="47">
        <v>2021</v>
      </c>
      <c r="C841" s="49">
        <v>44330</v>
      </c>
      <c r="D841" s="47" t="s">
        <v>72</v>
      </c>
      <c r="E841" s="47" t="s">
        <v>201</v>
      </c>
      <c r="F841" s="47">
        <v>1</v>
      </c>
      <c r="G841" s="47" t="s">
        <v>60</v>
      </c>
      <c r="H841" s="47" t="s">
        <v>61</v>
      </c>
      <c r="I841" s="47">
        <f>(C841-VLOOKUP(G841,Riders!$A$2:$C$2000,2,FALSE))/365</f>
        <v>32.827397260273976</v>
      </c>
      <c r="J841" s="47">
        <v>12</v>
      </c>
      <c r="K841" s="47">
        <v>2</v>
      </c>
      <c r="L841" s="47">
        <v>11.927999999999999</v>
      </c>
      <c r="M841" s="47">
        <f t="shared" si="38"/>
        <v>60.362173038229379</v>
      </c>
      <c r="N841" s="47"/>
      <c r="O841" s="47"/>
      <c r="P841" s="47" t="str">
        <f t="shared" si="39"/>
        <v/>
      </c>
      <c r="Q841" s="47"/>
      <c r="R841" s="47"/>
      <c r="S841" s="47" t="str">
        <f t="shared" si="40"/>
        <v/>
      </c>
    </row>
    <row r="842" spans="1:19" x14ac:dyDescent="0.45">
      <c r="A842" s="47" t="s">
        <v>127</v>
      </c>
      <c r="B842" s="47">
        <v>2021</v>
      </c>
      <c r="C842" s="49">
        <v>44330</v>
      </c>
      <c r="D842" s="47" t="s">
        <v>72</v>
      </c>
      <c r="E842" s="47" t="s">
        <v>201</v>
      </c>
      <c r="F842" s="47">
        <v>2</v>
      </c>
      <c r="G842" s="47" t="s">
        <v>42</v>
      </c>
      <c r="H842" s="47" t="s">
        <v>97</v>
      </c>
      <c r="I842" s="47">
        <f>(C842-VLOOKUP(G842,Riders!$A$2:$C$2000,2,FALSE))/365</f>
        <v>22.449315068493149</v>
      </c>
      <c r="J842" s="47">
        <v>4</v>
      </c>
      <c r="K842" s="47">
        <v>1</v>
      </c>
      <c r="L842" s="47">
        <v>11.768000000000001</v>
      </c>
      <c r="M842" s="47">
        <f t="shared" si="38"/>
        <v>61.182868796736912</v>
      </c>
      <c r="N842" s="47"/>
      <c r="O842" s="47"/>
      <c r="P842" s="47" t="str">
        <f t="shared" si="39"/>
        <v/>
      </c>
      <c r="Q842" s="47"/>
      <c r="R842" s="47"/>
      <c r="S842" s="47" t="str">
        <f t="shared" si="40"/>
        <v/>
      </c>
    </row>
    <row r="843" spans="1:19" x14ac:dyDescent="0.45">
      <c r="A843" s="47" t="s">
        <v>127</v>
      </c>
      <c r="B843" s="47">
        <v>2021</v>
      </c>
      <c r="C843" s="49">
        <v>44330</v>
      </c>
      <c r="D843" s="47" t="s">
        <v>72</v>
      </c>
      <c r="E843" s="47" t="s">
        <v>201</v>
      </c>
      <c r="F843" s="47">
        <v>2</v>
      </c>
      <c r="G843" s="47" t="s">
        <v>58</v>
      </c>
      <c r="H843" s="47" t="s">
        <v>130</v>
      </c>
      <c r="I843" s="47">
        <f>(C843-VLOOKUP(G843,Riders!$A$2:$C$2000,2,FALSE))/365</f>
        <v>23.328767123287673</v>
      </c>
      <c r="J843" s="47">
        <v>11</v>
      </c>
      <c r="K843" s="47">
        <v>2</v>
      </c>
      <c r="L843" s="47">
        <v>12.032</v>
      </c>
      <c r="M843" s="47">
        <f t="shared" si="38"/>
        <v>59.840425531914896</v>
      </c>
      <c r="N843" s="47"/>
      <c r="O843" s="47"/>
      <c r="P843" s="47" t="str">
        <f t="shared" si="39"/>
        <v/>
      </c>
      <c r="Q843" s="47"/>
      <c r="R843" s="47"/>
      <c r="S843" s="47" t="str">
        <f t="shared" si="40"/>
        <v/>
      </c>
    </row>
    <row r="844" spans="1:19" x14ac:dyDescent="0.45">
      <c r="A844" s="47" t="s">
        <v>127</v>
      </c>
      <c r="B844" s="47">
        <v>2021</v>
      </c>
      <c r="C844" s="49">
        <v>44330</v>
      </c>
      <c r="D844" s="47" t="s">
        <v>72</v>
      </c>
      <c r="E844" s="47" t="s">
        <v>201</v>
      </c>
      <c r="F844" s="47">
        <v>3</v>
      </c>
      <c r="G844" s="47" t="s">
        <v>82</v>
      </c>
      <c r="H844" s="47" t="s">
        <v>67</v>
      </c>
      <c r="I844" s="47">
        <f>(C844-VLOOKUP(G844,Riders!$A$2:$C$2000,2,FALSE))/365</f>
        <v>28.706849315068492</v>
      </c>
      <c r="J844" s="47">
        <v>7</v>
      </c>
      <c r="K844" s="47">
        <v>1</v>
      </c>
      <c r="L844" s="47">
        <v>11.474</v>
      </c>
      <c r="M844" s="47">
        <f t="shared" si="38"/>
        <v>62.750566498169775</v>
      </c>
      <c r="N844" s="47"/>
      <c r="O844" s="47"/>
      <c r="P844" s="47" t="str">
        <f t="shared" si="39"/>
        <v/>
      </c>
      <c r="Q844" s="47"/>
      <c r="R844" s="47"/>
      <c r="S844" s="47" t="str">
        <f t="shared" si="40"/>
        <v/>
      </c>
    </row>
    <row r="845" spans="1:19" x14ac:dyDescent="0.45">
      <c r="A845" s="47" t="s">
        <v>127</v>
      </c>
      <c r="B845" s="47">
        <v>2021</v>
      </c>
      <c r="C845" s="49">
        <v>44330</v>
      </c>
      <c r="D845" s="47" t="s">
        <v>72</v>
      </c>
      <c r="E845" s="47" t="s">
        <v>201</v>
      </c>
      <c r="F845" s="47">
        <v>3</v>
      </c>
      <c r="G845" s="47" t="s">
        <v>129</v>
      </c>
      <c r="H845" s="47" t="s">
        <v>65</v>
      </c>
      <c r="I845" s="47">
        <f>(C845-VLOOKUP(G845,Riders!$A$2:$C$2000,2,FALSE))/365</f>
        <v>30.835616438356166</v>
      </c>
      <c r="J845" s="47">
        <v>10</v>
      </c>
      <c r="K845" s="47">
        <v>2</v>
      </c>
      <c r="L845" s="47">
        <v>11.595000000000001</v>
      </c>
      <c r="M845" s="47">
        <f t="shared" si="38"/>
        <v>62.095730918499349</v>
      </c>
      <c r="N845" s="47"/>
      <c r="O845" s="47"/>
      <c r="P845" s="47" t="str">
        <f t="shared" si="39"/>
        <v/>
      </c>
      <c r="Q845" s="47"/>
      <c r="R845" s="47"/>
      <c r="S845" s="47" t="str">
        <f t="shared" si="40"/>
        <v/>
      </c>
    </row>
    <row r="846" spans="1:19" x14ac:dyDescent="0.45">
      <c r="A846" s="47" t="s">
        <v>127</v>
      </c>
      <c r="B846" s="47">
        <v>2021</v>
      </c>
      <c r="C846" s="49">
        <v>44330</v>
      </c>
      <c r="D846" s="47" t="s">
        <v>72</v>
      </c>
      <c r="E846" s="47" t="s">
        <v>201</v>
      </c>
      <c r="F846" s="47">
        <v>4</v>
      </c>
      <c r="G846" s="47" t="s">
        <v>106</v>
      </c>
      <c r="H846" s="47" t="s">
        <v>63</v>
      </c>
      <c r="I846" s="47" t="e">
        <f>(C846-VLOOKUP(G846,Riders!$A$2:$C$2000,2,FALSE))/365</f>
        <v>#N/A</v>
      </c>
      <c r="J846" s="47">
        <v>8</v>
      </c>
      <c r="K846" s="47">
        <v>1</v>
      </c>
      <c r="L846" s="47">
        <v>11.821999999999999</v>
      </c>
      <c r="M846" s="47">
        <f t="shared" si="38"/>
        <v>60.903400439857897</v>
      </c>
      <c r="N846" s="47"/>
      <c r="O846" s="47"/>
      <c r="P846" s="47" t="str">
        <f t="shared" si="39"/>
        <v/>
      </c>
      <c r="Q846" s="47"/>
      <c r="R846" s="47"/>
      <c r="S846" s="47" t="str">
        <f t="shared" si="40"/>
        <v/>
      </c>
    </row>
    <row r="847" spans="1:19" x14ac:dyDescent="0.45">
      <c r="A847" s="47" t="s">
        <v>127</v>
      </c>
      <c r="B847" s="47">
        <v>2021</v>
      </c>
      <c r="C847" s="49">
        <v>44330</v>
      </c>
      <c r="D847" s="47" t="s">
        <v>72</v>
      </c>
      <c r="E847" s="47" t="s">
        <v>201</v>
      </c>
      <c r="F847" s="47">
        <v>4</v>
      </c>
      <c r="G847" s="47" t="s">
        <v>98</v>
      </c>
      <c r="H847" s="47" t="s">
        <v>67</v>
      </c>
      <c r="I847" s="47">
        <f>(C847-VLOOKUP(G847,Riders!$A$2:$C$2000,2,FALSE))/365</f>
        <v>29.789041095890411</v>
      </c>
      <c r="J847" s="47">
        <v>9</v>
      </c>
      <c r="K847" s="47">
        <v>2</v>
      </c>
      <c r="L847" s="47">
        <v>11.87</v>
      </c>
      <c r="M847" s="47">
        <f t="shared" si="38"/>
        <v>60.65711878685763</v>
      </c>
      <c r="N847" s="47"/>
      <c r="O847" s="47"/>
      <c r="P847" s="47" t="str">
        <f t="shared" si="39"/>
        <v/>
      </c>
      <c r="Q847" s="47"/>
      <c r="R847" s="47"/>
      <c r="S847" s="47" t="str">
        <f t="shared" si="40"/>
        <v/>
      </c>
    </row>
    <row r="848" spans="1:19" x14ac:dyDescent="0.45">
      <c r="A848" s="47" t="s">
        <v>127</v>
      </c>
      <c r="B848" s="47">
        <v>2021</v>
      </c>
      <c r="C848" s="49">
        <v>44330</v>
      </c>
      <c r="D848" s="47" t="s">
        <v>72</v>
      </c>
      <c r="E848" s="47" t="s">
        <v>202</v>
      </c>
      <c r="F848" s="47">
        <v>1</v>
      </c>
      <c r="G848" s="47" t="s">
        <v>79</v>
      </c>
      <c r="H848" s="47" t="s">
        <v>65</v>
      </c>
      <c r="I848" s="47">
        <f>(C848-VLOOKUP(G848,Riders!$A$2:$C$2000,2,FALSE))/365</f>
        <v>34.030136986301372</v>
      </c>
      <c r="J848" s="47">
        <v>1</v>
      </c>
      <c r="K848" s="47">
        <v>1</v>
      </c>
      <c r="L848" s="47">
        <v>11.218999999999999</v>
      </c>
      <c r="M848" s="47">
        <f t="shared" si="38"/>
        <v>64.176842855869509</v>
      </c>
      <c r="N848" s="47">
        <v>1</v>
      </c>
      <c r="O848" s="47">
        <v>11.881</v>
      </c>
      <c r="P848" s="47">
        <f t="shared" si="39"/>
        <v>60.600959515192322</v>
      </c>
      <c r="Q848" s="47"/>
      <c r="R848" s="47"/>
      <c r="S848" s="47" t="str">
        <f t="shared" si="40"/>
        <v/>
      </c>
    </row>
    <row r="849" spans="1:19" x14ac:dyDescent="0.45">
      <c r="A849" s="47" t="s">
        <v>127</v>
      </c>
      <c r="B849" s="47">
        <v>2021</v>
      </c>
      <c r="C849" s="49">
        <v>44330</v>
      </c>
      <c r="D849" s="47" t="s">
        <v>72</v>
      </c>
      <c r="E849" s="47" t="s">
        <v>202</v>
      </c>
      <c r="F849" s="47">
        <v>1</v>
      </c>
      <c r="G849" s="47" t="s">
        <v>106</v>
      </c>
      <c r="H849" s="47" t="s">
        <v>63</v>
      </c>
      <c r="I849" s="47" t="e">
        <f>(C849-VLOOKUP(G849,Riders!$A$2:$C$2000,2,FALSE))/365</f>
        <v>#N/A</v>
      </c>
      <c r="J849" s="47">
        <v>8</v>
      </c>
      <c r="K849" s="47">
        <v>2</v>
      </c>
      <c r="L849" s="47">
        <v>11.641999999999999</v>
      </c>
      <c r="M849" s="47">
        <f t="shared" si="38"/>
        <v>61.845043806906034</v>
      </c>
      <c r="N849" s="47">
        <v>2</v>
      </c>
      <c r="O849" s="47">
        <v>12.143000000000001</v>
      </c>
      <c r="P849" s="47">
        <f t="shared" si="39"/>
        <v>59.29342007741085</v>
      </c>
      <c r="Q849" s="47"/>
      <c r="R849" s="47"/>
      <c r="S849" s="47" t="str">
        <f t="shared" si="40"/>
        <v/>
      </c>
    </row>
    <row r="850" spans="1:19" x14ac:dyDescent="0.45">
      <c r="A850" s="47" t="s">
        <v>127</v>
      </c>
      <c r="B850" s="47">
        <v>2021</v>
      </c>
      <c r="C850" s="49">
        <v>44330</v>
      </c>
      <c r="D850" s="47" t="s">
        <v>72</v>
      </c>
      <c r="E850" s="47" t="s">
        <v>202</v>
      </c>
      <c r="F850" s="47">
        <v>2</v>
      </c>
      <c r="G850" s="47" t="s">
        <v>96</v>
      </c>
      <c r="H850" s="47" t="s">
        <v>40</v>
      </c>
      <c r="I850" s="47">
        <f>(C850-VLOOKUP(G850,Riders!$A$2:$C$2000,2,FALSE))/365</f>
        <v>27.336986301369862</v>
      </c>
      <c r="J850" s="47">
        <v>2</v>
      </c>
      <c r="K850" s="47">
        <v>1</v>
      </c>
      <c r="L850" s="47">
        <v>11.603</v>
      </c>
      <c r="M850" s="47">
        <f t="shared" si="38"/>
        <v>62.052917348961479</v>
      </c>
      <c r="N850" s="47">
        <v>1</v>
      </c>
      <c r="O850" s="47">
        <v>11.558</v>
      </c>
      <c r="P850" s="47">
        <f t="shared" si="39"/>
        <v>62.294514621906906</v>
      </c>
      <c r="Q850" s="47"/>
      <c r="R850" s="47"/>
      <c r="S850" s="47" t="str">
        <f t="shared" si="40"/>
        <v/>
      </c>
    </row>
    <row r="851" spans="1:19" x14ac:dyDescent="0.45">
      <c r="A851" s="47" t="s">
        <v>127</v>
      </c>
      <c r="B851" s="47">
        <v>2021</v>
      </c>
      <c r="C851" s="49">
        <v>44330</v>
      </c>
      <c r="D851" s="47" t="s">
        <v>72</v>
      </c>
      <c r="E851" s="47" t="s">
        <v>202</v>
      </c>
      <c r="F851" s="47">
        <v>2</v>
      </c>
      <c r="G851" s="47" t="s">
        <v>82</v>
      </c>
      <c r="H851" s="47" t="s">
        <v>67</v>
      </c>
      <c r="I851" s="47">
        <f>(C851-VLOOKUP(G851,Riders!$A$2:$C$2000,2,FALSE))/365</f>
        <v>28.706849315068492</v>
      </c>
      <c r="J851" s="47">
        <v>7</v>
      </c>
      <c r="K851" s="47">
        <v>2</v>
      </c>
      <c r="L851" s="47">
        <v>11.69</v>
      </c>
      <c r="M851" s="47">
        <f t="shared" si="38"/>
        <v>61.591103507271171</v>
      </c>
      <c r="N851" s="47">
        <v>2</v>
      </c>
      <c r="O851" s="47">
        <v>11.712999999999999</v>
      </c>
      <c r="P851" s="47">
        <f t="shared" si="39"/>
        <v>61.470161359173574</v>
      </c>
      <c r="Q851" s="47"/>
      <c r="R851" s="47"/>
      <c r="S851" s="47" t="str">
        <f t="shared" si="40"/>
        <v/>
      </c>
    </row>
    <row r="852" spans="1:19" x14ac:dyDescent="0.45">
      <c r="A852" s="47" t="s">
        <v>127</v>
      </c>
      <c r="B852" s="47">
        <v>2021</v>
      </c>
      <c r="C852" s="49">
        <v>44330</v>
      </c>
      <c r="D852" s="47" t="s">
        <v>72</v>
      </c>
      <c r="E852" s="47" t="s">
        <v>202</v>
      </c>
      <c r="F852" s="47">
        <v>3</v>
      </c>
      <c r="G852" s="47" t="s">
        <v>42</v>
      </c>
      <c r="H852" s="47" t="s">
        <v>97</v>
      </c>
      <c r="I852" s="47">
        <f>(C852-VLOOKUP(G852,Riders!$A$2:$C$2000,2,FALSE))/365</f>
        <v>22.449315068493149</v>
      </c>
      <c r="J852" s="47">
        <v>4</v>
      </c>
      <c r="K852" s="47">
        <v>1</v>
      </c>
      <c r="L852" s="47">
        <v>11.734999999999999</v>
      </c>
      <c r="M852" s="47">
        <f t="shared" si="38"/>
        <v>61.354921175969324</v>
      </c>
      <c r="N852" s="47">
        <v>2</v>
      </c>
      <c r="O852" s="47">
        <v>11.218</v>
      </c>
      <c r="P852" s="47">
        <f t="shared" si="39"/>
        <v>64.182563736851492</v>
      </c>
      <c r="Q852" s="47">
        <v>1</v>
      </c>
      <c r="R852" s="47">
        <v>11.548999999999999</v>
      </c>
      <c r="S852" s="47">
        <f t="shared" si="40"/>
        <v>62.343060005195255</v>
      </c>
    </row>
    <row r="853" spans="1:19" x14ac:dyDescent="0.45">
      <c r="A853" s="47" t="s">
        <v>127</v>
      </c>
      <c r="B853" s="47">
        <v>2021</v>
      </c>
      <c r="C853" s="49">
        <v>44330</v>
      </c>
      <c r="D853" s="47" t="s">
        <v>72</v>
      </c>
      <c r="E853" s="47" t="s">
        <v>202</v>
      </c>
      <c r="F853" s="47">
        <v>3</v>
      </c>
      <c r="G853" s="47" t="s">
        <v>39</v>
      </c>
      <c r="H853" s="47" t="s">
        <v>128</v>
      </c>
      <c r="I853" s="47">
        <f>(C853-VLOOKUP(G853,Riders!$A$2:$C$2000,2,FALSE))/365</f>
        <v>26.758904109589039</v>
      </c>
      <c r="J853" s="47">
        <v>5</v>
      </c>
      <c r="K853" s="47">
        <v>2</v>
      </c>
      <c r="L853" s="47">
        <v>11.753</v>
      </c>
      <c r="M853" s="47">
        <f t="shared" si="38"/>
        <v>61.260954649876624</v>
      </c>
      <c r="N853" s="47">
        <v>1</v>
      </c>
      <c r="O853" s="47">
        <v>11.079000000000001</v>
      </c>
      <c r="P853" s="47">
        <f t="shared" si="39"/>
        <v>64.98781478472786</v>
      </c>
      <c r="Q853" s="47">
        <v>2</v>
      </c>
      <c r="R853" s="47">
        <v>13.792</v>
      </c>
      <c r="S853" s="47">
        <f t="shared" si="40"/>
        <v>52.204176334106727</v>
      </c>
    </row>
    <row r="854" spans="1:19" x14ac:dyDescent="0.45">
      <c r="A854" s="47" t="s">
        <v>127</v>
      </c>
      <c r="B854" s="47">
        <v>2021</v>
      </c>
      <c r="C854" s="49">
        <v>44330</v>
      </c>
      <c r="D854" s="47" t="s">
        <v>72</v>
      </c>
      <c r="E854" s="47" t="s">
        <v>202</v>
      </c>
      <c r="F854" s="47">
        <v>4</v>
      </c>
      <c r="G854" s="47" t="s">
        <v>45</v>
      </c>
      <c r="H854" s="47" t="s">
        <v>97</v>
      </c>
      <c r="I854" s="47">
        <f>(C854-VLOOKUP(G854,Riders!$A$2:$C$2000,2,FALSE))/365</f>
        <v>30.224657534246575</v>
      </c>
      <c r="J854" s="47">
        <v>3</v>
      </c>
      <c r="K854" s="47">
        <v>1</v>
      </c>
      <c r="L854" s="47">
        <v>11.488</v>
      </c>
      <c r="M854" s="47">
        <f t="shared" si="38"/>
        <v>62.674094707520894</v>
      </c>
      <c r="N854" s="47">
        <v>1</v>
      </c>
      <c r="O854" s="47">
        <v>11.391999999999999</v>
      </c>
      <c r="P854" s="47">
        <f t="shared" si="39"/>
        <v>63.202247191011239</v>
      </c>
      <c r="Q854" s="47"/>
      <c r="R854" s="47"/>
      <c r="S854" s="47" t="str">
        <f t="shared" si="40"/>
        <v/>
      </c>
    </row>
    <row r="855" spans="1:19" x14ac:dyDescent="0.45">
      <c r="A855" s="47" t="s">
        <v>127</v>
      </c>
      <c r="B855" s="47">
        <v>2021</v>
      </c>
      <c r="C855" s="49">
        <v>44330</v>
      </c>
      <c r="D855" s="47" t="s">
        <v>72</v>
      </c>
      <c r="E855" s="47" t="s">
        <v>202</v>
      </c>
      <c r="F855" s="47">
        <v>4</v>
      </c>
      <c r="G855" s="47" t="s">
        <v>52</v>
      </c>
      <c r="H855" s="47" t="s">
        <v>53</v>
      </c>
      <c r="I855" s="47">
        <f>(C855-VLOOKUP(G855,Riders!$A$2:$C$2000,2,FALSE))/365</f>
        <v>24.17808219178082</v>
      </c>
      <c r="J855" s="47">
        <v>6</v>
      </c>
      <c r="K855" s="47">
        <v>2</v>
      </c>
      <c r="L855" s="47">
        <v>11.84</v>
      </c>
      <c r="M855" s="47">
        <f t="shared" si="38"/>
        <v>60.810810810810814</v>
      </c>
      <c r="N855" s="47">
        <v>2</v>
      </c>
      <c r="O855" s="47">
        <v>11.588999999999999</v>
      </c>
      <c r="P855" s="47">
        <f t="shared" si="39"/>
        <v>62.127879886098896</v>
      </c>
      <c r="Q855" s="47"/>
      <c r="R855" s="47"/>
      <c r="S855" s="47" t="str">
        <f t="shared" si="40"/>
        <v/>
      </c>
    </row>
    <row r="856" spans="1:19" x14ac:dyDescent="0.45">
      <c r="A856" s="47" t="s">
        <v>127</v>
      </c>
      <c r="B856" s="47">
        <v>2021</v>
      </c>
      <c r="C856" s="49">
        <v>44330</v>
      </c>
      <c r="D856" s="47" t="s">
        <v>72</v>
      </c>
      <c r="E856" s="47" t="s">
        <v>203</v>
      </c>
      <c r="F856" s="47">
        <v>1</v>
      </c>
      <c r="G856" s="47" t="s">
        <v>79</v>
      </c>
      <c r="H856" s="47" t="s">
        <v>65</v>
      </c>
      <c r="I856" s="47">
        <f>(C856-VLOOKUP(G856,Riders!$A$2:$C$2000,2,FALSE))/365</f>
        <v>34.030136986301372</v>
      </c>
      <c r="J856" s="47">
        <v>1</v>
      </c>
      <c r="K856" s="47">
        <v>1</v>
      </c>
      <c r="L856" s="47">
        <v>11.214</v>
      </c>
      <c r="M856" s="47">
        <f t="shared" si="38"/>
        <v>64.205457463884429</v>
      </c>
      <c r="N856" s="47">
        <v>1</v>
      </c>
      <c r="O856" s="47">
        <v>11.278</v>
      </c>
      <c r="P856" s="47">
        <f t="shared" si="39"/>
        <v>63.841106579180703</v>
      </c>
      <c r="Q856" s="47"/>
      <c r="R856" s="47"/>
      <c r="S856" s="47" t="str">
        <f t="shared" si="40"/>
        <v/>
      </c>
    </row>
    <row r="857" spans="1:19" x14ac:dyDescent="0.45">
      <c r="A857" s="47" t="s">
        <v>127</v>
      </c>
      <c r="B857" s="47">
        <v>2021</v>
      </c>
      <c r="C857" s="49">
        <v>44330</v>
      </c>
      <c r="D857" s="47" t="s">
        <v>72</v>
      </c>
      <c r="E857" s="47" t="s">
        <v>203</v>
      </c>
      <c r="F857" s="47">
        <v>1</v>
      </c>
      <c r="G857" s="47" t="s">
        <v>45</v>
      </c>
      <c r="H857" s="47" t="s">
        <v>97</v>
      </c>
      <c r="I857" s="47">
        <f>(C857-VLOOKUP(G857,Riders!$A$2:$C$2000,2,FALSE))/365</f>
        <v>30.224657534246575</v>
      </c>
      <c r="J857" s="47">
        <v>3</v>
      </c>
      <c r="K857" s="47">
        <v>2</v>
      </c>
      <c r="L857" s="47">
        <v>11.391</v>
      </c>
      <c r="M857" s="47">
        <f t="shared" si="38"/>
        <v>63.207795628127471</v>
      </c>
      <c r="N857" s="47">
        <v>2</v>
      </c>
      <c r="O857" s="47">
        <v>11.803000000000001</v>
      </c>
      <c r="P857" s="47">
        <f t="shared" si="39"/>
        <v>61.001440311785132</v>
      </c>
      <c r="Q857" s="47"/>
      <c r="R857" s="47"/>
      <c r="S857" s="47" t="str">
        <f t="shared" si="40"/>
        <v/>
      </c>
    </row>
    <row r="858" spans="1:19" x14ac:dyDescent="0.45">
      <c r="A858" s="47" t="s">
        <v>127</v>
      </c>
      <c r="B858" s="47">
        <v>2021</v>
      </c>
      <c r="C858" s="49">
        <v>44330</v>
      </c>
      <c r="D858" s="47" t="s">
        <v>72</v>
      </c>
      <c r="E858" s="47" t="s">
        <v>203</v>
      </c>
      <c r="F858" s="47">
        <v>2</v>
      </c>
      <c r="G858" s="47" t="s">
        <v>96</v>
      </c>
      <c r="H858" s="47" t="s">
        <v>40</v>
      </c>
      <c r="I858" s="47">
        <f>(C858-VLOOKUP(G858,Riders!$A$2:$C$2000,2,FALSE))/365</f>
        <v>27.336986301369862</v>
      </c>
      <c r="J858" s="47">
        <v>2</v>
      </c>
      <c r="K858" s="47">
        <v>1</v>
      </c>
      <c r="L858" s="47">
        <v>11.478</v>
      </c>
      <c r="M858" s="47">
        <f t="shared" si="38"/>
        <v>62.728698379508629</v>
      </c>
      <c r="N858" s="47">
        <v>1</v>
      </c>
      <c r="O858" s="47">
        <v>11.492000000000001</v>
      </c>
      <c r="P858" s="47">
        <f t="shared" si="39"/>
        <v>62.652279846849979</v>
      </c>
      <c r="Q858" s="47"/>
      <c r="R858" s="47"/>
      <c r="S858" s="47" t="str">
        <f t="shared" si="40"/>
        <v/>
      </c>
    </row>
    <row r="859" spans="1:19" x14ac:dyDescent="0.45">
      <c r="A859" s="47" t="s">
        <v>127</v>
      </c>
      <c r="B859" s="47">
        <v>2021</v>
      </c>
      <c r="C859" s="49">
        <v>44330</v>
      </c>
      <c r="D859" s="47" t="s">
        <v>72</v>
      </c>
      <c r="E859" s="47" t="s">
        <v>203</v>
      </c>
      <c r="F859" s="47">
        <v>2</v>
      </c>
      <c r="G859" s="47" t="s">
        <v>42</v>
      </c>
      <c r="H859" s="47" t="s">
        <v>97</v>
      </c>
      <c r="I859" s="47">
        <f>(C859-VLOOKUP(G859,Riders!$A$2:$C$2000,2,FALSE))/365</f>
        <v>22.449315068493149</v>
      </c>
      <c r="J859" s="47">
        <v>4</v>
      </c>
      <c r="K859" s="47">
        <v>2</v>
      </c>
      <c r="L859" s="47">
        <v>11.551</v>
      </c>
      <c r="M859" s="47">
        <f t="shared" si="38"/>
        <v>62.332265604709548</v>
      </c>
      <c r="N859" s="47">
        <v>2</v>
      </c>
      <c r="O859" s="47">
        <v>11.551</v>
      </c>
      <c r="P859" s="47">
        <f t="shared" si="39"/>
        <v>62.332265604709548</v>
      </c>
      <c r="Q859" s="47"/>
      <c r="R859" s="47"/>
      <c r="S859" s="47" t="str">
        <f t="shared" si="40"/>
        <v/>
      </c>
    </row>
    <row r="860" spans="1:19" x14ac:dyDescent="0.45">
      <c r="A860" s="47" t="s">
        <v>127</v>
      </c>
      <c r="B860" s="47">
        <v>2021</v>
      </c>
      <c r="C860" s="49">
        <v>44330</v>
      </c>
      <c r="D860" s="47" t="s">
        <v>72</v>
      </c>
      <c r="E860" s="47" t="s">
        <v>204</v>
      </c>
      <c r="F860" s="47" t="s">
        <v>205</v>
      </c>
      <c r="G860" s="47" t="s">
        <v>79</v>
      </c>
      <c r="H860" s="47" t="s">
        <v>65</v>
      </c>
      <c r="I860" s="47">
        <f>(C860-VLOOKUP(G860,Riders!$A$2:$C$2000,2,FALSE))/365</f>
        <v>34.030136986301372</v>
      </c>
      <c r="J860" s="47">
        <v>1</v>
      </c>
      <c r="K860" s="47">
        <v>1</v>
      </c>
      <c r="L860" s="47">
        <v>11.534000000000001</v>
      </c>
      <c r="M860" s="47">
        <f t="shared" si="38"/>
        <v>62.424137333102131</v>
      </c>
      <c r="N860" s="47">
        <v>1</v>
      </c>
      <c r="O860" s="47">
        <v>11.609</v>
      </c>
      <c r="P860" s="47">
        <f t="shared" si="39"/>
        <v>62.020845895425964</v>
      </c>
      <c r="Q860" s="47"/>
      <c r="R860" s="47"/>
      <c r="S860" s="47" t="str">
        <f t="shared" si="40"/>
        <v/>
      </c>
    </row>
    <row r="861" spans="1:19" x14ac:dyDescent="0.45">
      <c r="A861" s="47" t="s">
        <v>127</v>
      </c>
      <c r="B861" s="47">
        <v>2021</v>
      </c>
      <c r="C861" s="49">
        <v>44330</v>
      </c>
      <c r="D861" s="47" t="s">
        <v>72</v>
      </c>
      <c r="E861" s="47" t="s">
        <v>204</v>
      </c>
      <c r="F861" s="47" t="s">
        <v>205</v>
      </c>
      <c r="G861" s="47" t="s">
        <v>96</v>
      </c>
      <c r="H861" s="47" t="s">
        <v>40</v>
      </c>
      <c r="I861" s="47">
        <f>(C861-VLOOKUP(G861,Riders!$A$2:$C$2000,2,FALSE))/365</f>
        <v>27.336986301369862</v>
      </c>
      <c r="J861" s="47">
        <v>2</v>
      </c>
      <c r="K861" s="47">
        <v>2</v>
      </c>
      <c r="L861" s="47">
        <v>11.653</v>
      </c>
      <c r="M861" s="47">
        <f t="shared" si="38"/>
        <v>61.786664378271688</v>
      </c>
      <c r="N861" s="47">
        <v>2</v>
      </c>
      <c r="O861" s="47">
        <v>11.968</v>
      </c>
      <c r="P861" s="47">
        <f t="shared" si="39"/>
        <v>60.160427807486634</v>
      </c>
      <c r="Q861" s="47"/>
      <c r="R861" s="47"/>
      <c r="S861" s="47" t="str">
        <f t="shared" si="40"/>
        <v/>
      </c>
    </row>
    <row r="862" spans="1:19" x14ac:dyDescent="0.45">
      <c r="A862" s="47" t="s">
        <v>127</v>
      </c>
      <c r="B862" s="47">
        <v>2021</v>
      </c>
      <c r="C862" s="49">
        <v>44330</v>
      </c>
      <c r="D862" s="47" t="s">
        <v>72</v>
      </c>
      <c r="E862" s="47" t="s">
        <v>204</v>
      </c>
      <c r="F862" s="47" t="s">
        <v>206</v>
      </c>
      <c r="G862" s="47" t="s">
        <v>45</v>
      </c>
      <c r="H862" s="47" t="s">
        <v>97</v>
      </c>
      <c r="I862" s="47">
        <f>(C862-VLOOKUP(G862,Riders!$A$2:$C$2000,2,FALSE))/365</f>
        <v>30.224657534246575</v>
      </c>
      <c r="J862" s="47">
        <v>3</v>
      </c>
      <c r="K862" s="47">
        <v>1</v>
      </c>
      <c r="L862" s="47">
        <v>11.686</v>
      </c>
      <c r="M862" s="47">
        <f t="shared" si="38"/>
        <v>61.612185521136404</v>
      </c>
      <c r="N862" s="47">
        <v>2</v>
      </c>
      <c r="O862" s="47">
        <v>12.032</v>
      </c>
      <c r="P862" s="47">
        <f t="shared" si="39"/>
        <v>59.840425531914896</v>
      </c>
      <c r="Q862" s="47">
        <v>1</v>
      </c>
      <c r="R862" s="47">
        <v>11.657</v>
      </c>
      <c r="S862" s="47">
        <f t="shared" si="40"/>
        <v>61.765462812044262</v>
      </c>
    </row>
    <row r="863" spans="1:19" x14ac:dyDescent="0.45">
      <c r="A863" s="47" t="s">
        <v>127</v>
      </c>
      <c r="B863" s="47">
        <v>2021</v>
      </c>
      <c r="C863" s="49">
        <v>44330</v>
      </c>
      <c r="D863" s="47" t="s">
        <v>72</v>
      </c>
      <c r="E863" s="47" t="s">
        <v>204</v>
      </c>
      <c r="F863" s="47" t="s">
        <v>206</v>
      </c>
      <c r="G863" s="47" t="s">
        <v>42</v>
      </c>
      <c r="H863" s="47" t="s">
        <v>97</v>
      </c>
      <c r="I863" s="47">
        <f>(C863-VLOOKUP(G863,Riders!$A$2:$C$2000,2,FALSE))/365</f>
        <v>22.449315068493149</v>
      </c>
      <c r="J863" s="47">
        <v>4</v>
      </c>
      <c r="K863" s="47">
        <v>2</v>
      </c>
      <c r="L863" s="47">
        <v>11.803000000000001</v>
      </c>
      <c r="M863" s="47">
        <f t="shared" si="38"/>
        <v>61.001440311785132</v>
      </c>
      <c r="N863" s="47">
        <v>1</v>
      </c>
      <c r="O863" s="47">
        <v>11.949</v>
      </c>
      <c r="P863" s="47">
        <f t="shared" si="39"/>
        <v>60.256088375596285</v>
      </c>
      <c r="Q863" s="47">
        <v>2</v>
      </c>
      <c r="R863" s="47">
        <v>11.727</v>
      </c>
      <c r="S863" s="47">
        <f t="shared" si="40"/>
        <v>61.396776669224863</v>
      </c>
    </row>
    <row r="864" spans="1:19" x14ac:dyDescent="0.45">
      <c r="A864" s="47" t="s">
        <v>131</v>
      </c>
      <c r="B864" s="47">
        <v>2020</v>
      </c>
      <c r="C864" s="49">
        <v>43889</v>
      </c>
      <c r="D864" s="47" t="s">
        <v>13</v>
      </c>
      <c r="E864" s="47" t="s">
        <v>203</v>
      </c>
      <c r="F864" s="47">
        <v>1</v>
      </c>
      <c r="G864" s="47" t="s">
        <v>23</v>
      </c>
      <c r="H864" s="47" t="s">
        <v>15</v>
      </c>
      <c r="I864" s="47">
        <f>(C864-VLOOKUP(G864,Riders!$A$2:$C$2000,2,FALSE))/365</f>
        <v>22.463013698630139</v>
      </c>
      <c r="J864" s="47">
        <v>1</v>
      </c>
      <c r="K864" s="47">
        <v>1</v>
      </c>
      <c r="L864" s="47">
        <v>10.852</v>
      </c>
      <c r="M864" s="47">
        <f t="shared" si="38"/>
        <v>66.347217102838187</v>
      </c>
      <c r="N864" s="47">
        <v>1</v>
      </c>
      <c r="O864" s="47">
        <v>10.901</v>
      </c>
      <c r="P864" s="47">
        <f t="shared" si="39"/>
        <v>66.048986331529221</v>
      </c>
      <c r="Q864" s="47"/>
      <c r="R864" s="47"/>
      <c r="S864" s="47" t="str">
        <f t="shared" si="40"/>
        <v/>
      </c>
    </row>
    <row r="865" spans="1:19" x14ac:dyDescent="0.45">
      <c r="A865" s="47" t="s">
        <v>131</v>
      </c>
      <c r="B865" s="47">
        <v>2020</v>
      </c>
      <c r="C865" s="49">
        <v>43889</v>
      </c>
      <c r="D865" s="47" t="s">
        <v>13</v>
      </c>
      <c r="E865" s="47" t="s">
        <v>203</v>
      </c>
      <c r="F865" s="47">
        <v>1</v>
      </c>
      <c r="G865" s="47" t="s">
        <v>79</v>
      </c>
      <c r="H865" s="47" t="s">
        <v>65</v>
      </c>
      <c r="I865" s="47">
        <f>(C865-VLOOKUP(G865,Riders!$A$2:$C$2000,2,FALSE))/365</f>
        <v>32.821917808219176</v>
      </c>
      <c r="J865" s="47">
        <v>3</v>
      </c>
      <c r="K865" s="47">
        <v>2</v>
      </c>
      <c r="L865" s="47">
        <v>10.96</v>
      </c>
      <c r="M865" s="47">
        <f t="shared" si="38"/>
        <v>65.693430656934297</v>
      </c>
      <c r="N865" s="47">
        <v>2</v>
      </c>
      <c r="O865" s="47">
        <v>11.04</v>
      </c>
      <c r="P865" s="47">
        <f t="shared" si="39"/>
        <v>65.217391304347828</v>
      </c>
      <c r="Q865" s="47"/>
      <c r="R865" s="47"/>
      <c r="S865" s="47" t="str">
        <f t="shared" si="40"/>
        <v/>
      </c>
    </row>
    <row r="866" spans="1:19" x14ac:dyDescent="0.45">
      <c r="A866" s="47" t="s">
        <v>131</v>
      </c>
      <c r="B866" s="47">
        <v>2020</v>
      </c>
      <c r="C866" s="49">
        <v>43889</v>
      </c>
      <c r="D866" s="47" t="s">
        <v>13</v>
      </c>
      <c r="E866" s="47" t="s">
        <v>203</v>
      </c>
      <c r="F866" s="47">
        <v>2</v>
      </c>
      <c r="G866" s="47" t="s">
        <v>109</v>
      </c>
      <c r="H866" s="47" t="s">
        <v>118</v>
      </c>
      <c r="I866" s="47">
        <f>(C866-VLOOKUP(G866,Riders!$A$2:$C$2000,2,FALSE))/365</f>
        <v>27.079452054794519</v>
      </c>
      <c r="J866" s="47">
        <v>2</v>
      </c>
      <c r="K866" s="47">
        <v>1</v>
      </c>
      <c r="L866" s="47">
        <v>11.128</v>
      </c>
      <c r="M866" s="47">
        <f t="shared" si="38"/>
        <v>64.701653486700209</v>
      </c>
      <c r="N866" s="47">
        <v>2</v>
      </c>
      <c r="O866" s="47">
        <v>11.241</v>
      </c>
      <c r="P866" s="47">
        <f t="shared" si="39"/>
        <v>64.051240992794234</v>
      </c>
      <c r="Q866" s="47">
        <v>1</v>
      </c>
      <c r="R866" s="47">
        <v>11.324</v>
      </c>
      <c r="S866" s="47">
        <f t="shared" si="40"/>
        <v>63.581773225008831</v>
      </c>
    </row>
    <row r="867" spans="1:19" x14ac:dyDescent="0.45">
      <c r="A867" s="47" t="s">
        <v>131</v>
      </c>
      <c r="B867" s="47">
        <v>2020</v>
      </c>
      <c r="C867" s="49">
        <v>43889</v>
      </c>
      <c r="D867" s="47" t="s">
        <v>13</v>
      </c>
      <c r="E867" s="47" t="s">
        <v>203</v>
      </c>
      <c r="F867" s="47">
        <v>2</v>
      </c>
      <c r="G867" s="47" t="s">
        <v>33</v>
      </c>
      <c r="H867" s="47" t="s">
        <v>27</v>
      </c>
      <c r="I867" s="47">
        <f>(C867-VLOOKUP(G867,Riders!$A$2:$C$2000,2,FALSE))/365</f>
        <v>26.273972602739725</v>
      </c>
      <c r="J867" s="47">
        <v>4</v>
      </c>
      <c r="K867" s="47">
        <v>2</v>
      </c>
      <c r="L867" s="47">
        <v>11.192</v>
      </c>
      <c r="M867" s="47">
        <f t="shared" si="38"/>
        <v>64.331665475339534</v>
      </c>
      <c r="N867" s="47">
        <v>1</v>
      </c>
      <c r="O867" s="47">
        <v>11.195</v>
      </c>
      <c r="P867" s="47">
        <f t="shared" si="39"/>
        <v>64.314426083072803</v>
      </c>
      <c r="Q867" s="47">
        <v>2</v>
      </c>
      <c r="R867" s="47">
        <v>11.39</v>
      </c>
      <c r="S867" s="47">
        <f t="shared" si="40"/>
        <v>63.21334503950834</v>
      </c>
    </row>
    <row r="868" spans="1:19" x14ac:dyDescent="0.45">
      <c r="A868" s="47" t="s">
        <v>131</v>
      </c>
      <c r="B868" s="47">
        <v>2020</v>
      </c>
      <c r="C868" s="49">
        <v>43889</v>
      </c>
      <c r="D868" s="47" t="s">
        <v>13</v>
      </c>
      <c r="E868" s="47" t="s">
        <v>204</v>
      </c>
      <c r="F868" s="47" t="s">
        <v>205</v>
      </c>
      <c r="G868" s="47" t="s">
        <v>23</v>
      </c>
      <c r="H868" s="47" t="s">
        <v>15</v>
      </c>
      <c r="I868" s="47">
        <f>(C868-VLOOKUP(G868,Riders!$A$2:$C$2000,2,FALSE))/365</f>
        <v>22.463013698630139</v>
      </c>
      <c r="J868" s="47">
        <v>1</v>
      </c>
      <c r="K868" s="47">
        <v>1</v>
      </c>
      <c r="L868" s="47">
        <v>11.004</v>
      </c>
      <c r="M868" s="47">
        <f t="shared" si="38"/>
        <v>65.430752453653213</v>
      </c>
      <c r="N868" s="47">
        <v>1</v>
      </c>
      <c r="O868" s="47">
        <v>10.906000000000001</v>
      </c>
      <c r="P868" s="47">
        <f t="shared" si="39"/>
        <v>66.018705299834949</v>
      </c>
      <c r="Q868" s="47"/>
      <c r="R868" s="47"/>
      <c r="S868" s="47" t="str">
        <f t="shared" si="40"/>
        <v/>
      </c>
    </row>
    <row r="869" spans="1:19" x14ac:dyDescent="0.45">
      <c r="A869" s="47" t="s">
        <v>131</v>
      </c>
      <c r="B869" s="47">
        <v>2020</v>
      </c>
      <c r="C869" s="49">
        <v>43889</v>
      </c>
      <c r="D869" s="47" t="s">
        <v>13</v>
      </c>
      <c r="E869" s="47" t="s">
        <v>204</v>
      </c>
      <c r="F869" s="47" t="s">
        <v>205</v>
      </c>
      <c r="G869" s="47" t="s">
        <v>109</v>
      </c>
      <c r="H869" s="47" t="s">
        <v>118</v>
      </c>
      <c r="I869" s="47">
        <f>(C869-VLOOKUP(G869,Riders!$A$2:$C$2000,2,FALSE))/365</f>
        <v>27.079452054794519</v>
      </c>
      <c r="J869" s="47">
        <v>2</v>
      </c>
      <c r="K869" s="47">
        <v>2</v>
      </c>
      <c r="L869" s="47">
        <v>11.190999999999999</v>
      </c>
      <c r="M869" s="47">
        <f t="shared" si="38"/>
        <v>64.337413993387543</v>
      </c>
      <c r="N869" s="47">
        <v>2</v>
      </c>
      <c r="O869" s="47">
        <v>11.044</v>
      </c>
      <c r="P869" s="47">
        <f t="shared" si="39"/>
        <v>65.193770373053241</v>
      </c>
      <c r="Q869" s="47"/>
      <c r="R869" s="47"/>
      <c r="S869" s="47" t="str">
        <f t="shared" si="40"/>
        <v/>
      </c>
    </row>
    <row r="870" spans="1:19" x14ac:dyDescent="0.45">
      <c r="A870" s="47" t="s">
        <v>131</v>
      </c>
      <c r="B870" s="47">
        <v>2020</v>
      </c>
      <c r="C870" s="49">
        <v>43889</v>
      </c>
      <c r="D870" s="47" t="s">
        <v>13</v>
      </c>
      <c r="E870" s="47" t="s">
        <v>204</v>
      </c>
      <c r="F870" s="47" t="s">
        <v>206</v>
      </c>
      <c r="G870" s="47" t="s">
        <v>79</v>
      </c>
      <c r="H870" s="47" t="s">
        <v>65</v>
      </c>
      <c r="I870" s="47">
        <f>(C870-VLOOKUP(G870,Riders!$A$2:$C$2000,2,FALSE))/365</f>
        <v>32.821917808219176</v>
      </c>
      <c r="J870" s="47">
        <v>3</v>
      </c>
      <c r="K870" s="47">
        <v>1</v>
      </c>
      <c r="L870" s="47">
        <v>11.2</v>
      </c>
      <c r="M870" s="47">
        <f t="shared" si="38"/>
        <v>64.285714285714292</v>
      </c>
      <c r="N870" s="47">
        <v>1</v>
      </c>
      <c r="O870" s="47">
        <v>10.965</v>
      </c>
      <c r="P870" s="47">
        <f t="shared" si="39"/>
        <v>65.663474692202456</v>
      </c>
      <c r="Q870" s="47"/>
      <c r="R870" s="47"/>
      <c r="S870" s="47" t="str">
        <f t="shared" si="40"/>
        <v/>
      </c>
    </row>
    <row r="871" spans="1:19" x14ac:dyDescent="0.45">
      <c r="A871" s="47" t="s">
        <v>131</v>
      </c>
      <c r="B871" s="47">
        <v>2020</v>
      </c>
      <c r="C871" s="49">
        <v>43889</v>
      </c>
      <c r="D871" s="47" t="s">
        <v>13</v>
      </c>
      <c r="E871" s="47" t="s">
        <v>204</v>
      </c>
      <c r="F871" s="47" t="s">
        <v>206</v>
      </c>
      <c r="G871" s="47" t="s">
        <v>33</v>
      </c>
      <c r="H871" s="47" t="s">
        <v>27</v>
      </c>
      <c r="I871" s="47">
        <f>(C871-VLOOKUP(G871,Riders!$A$2:$C$2000,2,FALSE))/365</f>
        <v>26.273972602739725</v>
      </c>
      <c r="J871" s="47">
        <v>4</v>
      </c>
      <c r="K871" s="47">
        <v>2</v>
      </c>
      <c r="L871" s="47">
        <v>11.312999999999999</v>
      </c>
      <c r="M871" s="47">
        <f t="shared" si="38"/>
        <v>63.643595863166276</v>
      </c>
      <c r="N871" s="47">
        <v>2</v>
      </c>
      <c r="O871" s="47">
        <v>11.071999999999999</v>
      </c>
      <c r="P871" s="47">
        <f t="shared" si="39"/>
        <v>65.028901734104053</v>
      </c>
      <c r="Q871" s="47"/>
      <c r="R871" s="47"/>
      <c r="S871" s="47" t="str">
        <f t="shared" si="40"/>
        <v/>
      </c>
    </row>
    <row r="872" spans="1:19" x14ac:dyDescent="0.45">
      <c r="A872" s="47" t="s">
        <v>131</v>
      </c>
      <c r="B872" s="47">
        <v>2020</v>
      </c>
      <c r="C872" s="49">
        <v>43888</v>
      </c>
      <c r="D872" s="47" t="s">
        <v>13</v>
      </c>
      <c r="E872" s="47" t="s">
        <v>200</v>
      </c>
      <c r="F872" s="47">
        <v>1</v>
      </c>
      <c r="G872" s="47" t="s">
        <v>132</v>
      </c>
      <c r="H872" s="47" t="s">
        <v>36</v>
      </c>
      <c r="I872" s="47">
        <f>(C872-VLOOKUP(G872,Riders!$A$2:$C$2000,2,FALSE))/365</f>
        <v>29.268493150684932</v>
      </c>
      <c r="J872" s="47">
        <v>10</v>
      </c>
      <c r="K872" s="47">
        <v>1</v>
      </c>
      <c r="L872" s="47">
        <v>11.502000000000001</v>
      </c>
      <c r="M872" s="47">
        <f t="shared" si="38"/>
        <v>62.59780907668231</v>
      </c>
      <c r="N872" s="47"/>
      <c r="O872" s="47"/>
      <c r="P872" s="47" t="str">
        <f t="shared" si="39"/>
        <v/>
      </c>
      <c r="Q872" s="47"/>
      <c r="R872" s="47"/>
      <c r="S872" s="47" t="str">
        <f t="shared" si="40"/>
        <v/>
      </c>
    </row>
    <row r="873" spans="1:19" x14ac:dyDescent="0.45">
      <c r="A873" s="47" t="s">
        <v>131</v>
      </c>
      <c r="B873" s="47">
        <v>2020</v>
      </c>
      <c r="C873" s="49">
        <v>43888</v>
      </c>
      <c r="D873" s="47" t="s">
        <v>13</v>
      </c>
      <c r="E873" s="47" t="s">
        <v>200</v>
      </c>
      <c r="F873" s="47">
        <v>1</v>
      </c>
      <c r="G873" s="47" t="s">
        <v>121</v>
      </c>
      <c r="H873" s="47" t="s">
        <v>120</v>
      </c>
      <c r="I873" s="47">
        <f>(C873-VLOOKUP(G873,Riders!$A$2:$C$2000,2,FALSE))/365</f>
        <v>23.983561643835618</v>
      </c>
      <c r="J873" s="47">
        <v>28</v>
      </c>
      <c r="K873" s="47">
        <v>2</v>
      </c>
      <c r="L873" s="47">
        <v>11.638</v>
      </c>
      <c r="M873" s="47">
        <f t="shared" si="38"/>
        <v>61.86630005155525</v>
      </c>
      <c r="N873" s="47"/>
      <c r="O873" s="47"/>
      <c r="P873" s="47" t="str">
        <f t="shared" si="39"/>
        <v/>
      </c>
      <c r="Q873" s="47"/>
      <c r="R873" s="47"/>
      <c r="S873" s="47" t="str">
        <f t="shared" si="40"/>
        <v/>
      </c>
    </row>
    <row r="874" spans="1:19" x14ac:dyDescent="0.45">
      <c r="A874" s="47" t="s">
        <v>131</v>
      </c>
      <c r="B874" s="47">
        <v>2020</v>
      </c>
      <c r="C874" s="49">
        <v>43888</v>
      </c>
      <c r="D874" s="47" t="s">
        <v>13</v>
      </c>
      <c r="E874" s="47" t="s">
        <v>200</v>
      </c>
      <c r="F874" s="47">
        <v>2</v>
      </c>
      <c r="G874" s="47" t="s">
        <v>26</v>
      </c>
      <c r="H874" s="47" t="s">
        <v>27</v>
      </c>
      <c r="I874" s="47">
        <f>(C874-VLOOKUP(G874,Riders!$A$2:$C$2000,2,FALSE))/365</f>
        <v>21.767123287671232</v>
      </c>
      <c r="J874" s="47">
        <v>11</v>
      </c>
      <c r="K874" s="47">
        <v>1</v>
      </c>
      <c r="L874" s="47">
        <v>11.084</v>
      </c>
      <c r="M874" s="47">
        <f t="shared" ref="M874:M937" si="41">IF(OR(L874="",L874="REL"),"",3.6*200/L874)</f>
        <v>64.958498736918088</v>
      </c>
      <c r="N874" s="47"/>
      <c r="O874" s="47"/>
      <c r="P874" s="47" t="str">
        <f t="shared" si="39"/>
        <v/>
      </c>
      <c r="Q874" s="47"/>
      <c r="R874" s="47"/>
      <c r="S874" s="47" t="str">
        <f t="shared" si="40"/>
        <v/>
      </c>
    </row>
    <row r="875" spans="1:19" x14ac:dyDescent="0.45">
      <c r="A875" s="47" t="s">
        <v>131</v>
      </c>
      <c r="B875" s="47">
        <v>2020</v>
      </c>
      <c r="C875" s="49">
        <v>43888</v>
      </c>
      <c r="D875" s="47" t="s">
        <v>13</v>
      </c>
      <c r="E875" s="47" t="s">
        <v>200</v>
      </c>
      <c r="F875" s="47">
        <v>2</v>
      </c>
      <c r="G875" s="47" t="s">
        <v>41</v>
      </c>
      <c r="H875" s="47" t="s">
        <v>27</v>
      </c>
      <c r="I875" s="47">
        <f>(C875-VLOOKUP(G875,Riders!$A$2:$C$2000,2,FALSE))/365</f>
        <v>24.367123287671234</v>
      </c>
      <c r="J875" s="47">
        <v>27</v>
      </c>
      <c r="K875" s="47">
        <v>2</v>
      </c>
      <c r="L875" s="47">
        <v>11.368</v>
      </c>
      <c r="M875" s="47">
        <f t="shared" si="41"/>
        <v>63.335679099225892</v>
      </c>
      <c r="N875" s="47"/>
      <c r="O875" s="47"/>
      <c r="P875" s="47" t="str">
        <f t="shared" si="39"/>
        <v/>
      </c>
      <c r="Q875" s="47"/>
      <c r="R875" s="47"/>
      <c r="S875" s="47" t="str">
        <f t="shared" si="40"/>
        <v/>
      </c>
    </row>
    <row r="876" spans="1:19" x14ac:dyDescent="0.45">
      <c r="A876" s="30" t="s">
        <v>131</v>
      </c>
      <c r="B876" s="30">
        <v>2020</v>
      </c>
      <c r="C876" s="124">
        <v>43888</v>
      </c>
      <c r="D876" s="30" t="s">
        <v>13</v>
      </c>
      <c r="E876" s="30" t="s">
        <v>200</v>
      </c>
      <c r="F876" s="30">
        <v>3</v>
      </c>
      <c r="G876" s="30" t="s">
        <v>33</v>
      </c>
      <c r="H876" s="30" t="s">
        <v>27</v>
      </c>
      <c r="I876" s="30">
        <f>(C876-VLOOKUP(G876,Riders!$A$2:$C$2000,2,FALSE))/365</f>
        <v>26.271232876712329</v>
      </c>
      <c r="J876" s="30">
        <v>4</v>
      </c>
      <c r="K876" s="30">
        <v>1</v>
      </c>
      <c r="L876" s="30">
        <v>11.106</v>
      </c>
      <c r="M876" s="30">
        <f t="shared" si="41"/>
        <v>64.829821717990271</v>
      </c>
      <c r="N876" s="30"/>
      <c r="O876" s="30"/>
      <c r="P876" s="30" t="str">
        <f t="shared" si="39"/>
        <v/>
      </c>
      <c r="Q876" s="30"/>
      <c r="R876" s="30"/>
      <c r="S876" s="30" t="str">
        <f t="shared" si="40"/>
        <v/>
      </c>
    </row>
    <row r="877" spans="1:19" x14ac:dyDescent="0.45">
      <c r="A877" s="30" t="s">
        <v>131</v>
      </c>
      <c r="B877" s="30">
        <v>2020</v>
      </c>
      <c r="C877" s="124">
        <v>43888</v>
      </c>
      <c r="D877" s="30" t="s">
        <v>13</v>
      </c>
      <c r="E877" s="30" t="s">
        <v>200</v>
      </c>
      <c r="F877" s="30">
        <v>3</v>
      </c>
      <c r="G877" s="30" t="s">
        <v>39</v>
      </c>
      <c r="H877" s="30" t="s">
        <v>40</v>
      </c>
      <c r="I877" s="30">
        <f>(C877-VLOOKUP(G877,Riders!$A$2:$C$2000,2,FALSE))/365</f>
        <v>25.547945205479451</v>
      </c>
      <c r="J877" s="30">
        <v>26</v>
      </c>
      <c r="K877" s="30">
        <v>2</v>
      </c>
      <c r="L877" s="30">
        <v>11.204000000000001</v>
      </c>
      <c r="M877" s="30">
        <f t="shared" si="41"/>
        <v>64.262763298821852</v>
      </c>
      <c r="N877" s="30"/>
      <c r="O877" s="30"/>
      <c r="P877" s="30" t="str">
        <f t="shared" si="39"/>
        <v/>
      </c>
      <c r="Q877" s="30"/>
      <c r="R877" s="30"/>
      <c r="S877" s="30" t="str">
        <f t="shared" si="40"/>
        <v/>
      </c>
    </row>
    <row r="878" spans="1:19" x14ac:dyDescent="0.45">
      <c r="A878" s="30" t="s">
        <v>131</v>
      </c>
      <c r="B878" s="30">
        <v>2020</v>
      </c>
      <c r="C878" s="124">
        <v>43888</v>
      </c>
      <c r="D878" s="30" t="s">
        <v>13</v>
      </c>
      <c r="E878" s="30" t="s">
        <v>200</v>
      </c>
      <c r="F878" s="30">
        <v>4</v>
      </c>
      <c r="G878" s="30" t="s">
        <v>73</v>
      </c>
      <c r="H878" s="30" t="s">
        <v>19</v>
      </c>
      <c r="I878" s="30">
        <f>(C878-VLOOKUP(G878,Riders!$A$2:$C$2000,2,FALSE))/365</f>
        <v>32.57260273972603</v>
      </c>
      <c r="J878" s="30">
        <v>6</v>
      </c>
      <c r="K878" s="30">
        <v>1</v>
      </c>
      <c r="L878" s="30">
        <v>11.337</v>
      </c>
      <c r="M878" s="30">
        <f t="shared" si="41"/>
        <v>63.508864779042078</v>
      </c>
      <c r="N878" s="30"/>
      <c r="O878" s="30"/>
      <c r="P878" s="30" t="str">
        <f t="shared" si="39"/>
        <v/>
      </c>
      <c r="Q878" s="30"/>
      <c r="R878" s="30"/>
      <c r="S878" s="30" t="str">
        <f t="shared" si="40"/>
        <v/>
      </c>
    </row>
    <row r="879" spans="1:19" x14ac:dyDescent="0.45">
      <c r="A879" s="30" t="s">
        <v>131</v>
      </c>
      <c r="B879" s="30">
        <v>2020</v>
      </c>
      <c r="C879" s="124">
        <v>43888</v>
      </c>
      <c r="D879" s="30" t="s">
        <v>13</v>
      </c>
      <c r="E879" s="30" t="s">
        <v>200</v>
      </c>
      <c r="F879" s="30">
        <v>4</v>
      </c>
      <c r="G879" s="30" t="s">
        <v>82</v>
      </c>
      <c r="H879" s="30" t="s">
        <v>67</v>
      </c>
      <c r="I879" s="30">
        <f>(C879-VLOOKUP(G879,Riders!$A$2:$C$2000,2,FALSE))/365</f>
        <v>27.495890410958904</v>
      </c>
      <c r="J879" s="30">
        <v>25</v>
      </c>
      <c r="K879" s="30">
        <v>2</v>
      </c>
      <c r="L879" s="30">
        <v>11.58</v>
      </c>
      <c r="M879" s="30">
        <f t="shared" si="41"/>
        <v>62.176165803108809</v>
      </c>
      <c r="N879" s="30"/>
      <c r="O879" s="30"/>
      <c r="P879" s="30" t="str">
        <f t="shared" si="39"/>
        <v/>
      </c>
      <c r="Q879" s="30"/>
      <c r="R879" s="30"/>
      <c r="S879" s="30" t="str">
        <f t="shared" si="40"/>
        <v/>
      </c>
    </row>
    <row r="880" spans="1:19" x14ac:dyDescent="0.45">
      <c r="A880" s="30" t="s">
        <v>131</v>
      </c>
      <c r="B880" s="30">
        <v>2020</v>
      </c>
      <c r="C880" s="124">
        <v>43888</v>
      </c>
      <c r="D880" s="30" t="s">
        <v>13</v>
      </c>
      <c r="E880" s="30" t="s">
        <v>200</v>
      </c>
      <c r="F880" s="30">
        <v>5</v>
      </c>
      <c r="G880" s="30" t="s">
        <v>16</v>
      </c>
      <c r="H880" s="30" t="s">
        <v>17</v>
      </c>
      <c r="I880" s="30">
        <f>(C880-VLOOKUP(G880,Riders!$A$2:$C$2000,2,FALSE))/365</f>
        <v>20.852054794520548</v>
      </c>
      <c r="J880" s="30">
        <v>12</v>
      </c>
      <c r="K880" s="30">
        <v>1</v>
      </c>
      <c r="L880" s="30">
        <v>11.303000000000001</v>
      </c>
      <c r="M880" s="30">
        <f t="shared" si="41"/>
        <v>63.699902680704234</v>
      </c>
      <c r="N880" s="30"/>
      <c r="O880" s="30"/>
      <c r="P880" s="30" t="str">
        <f t="shared" si="39"/>
        <v/>
      </c>
      <c r="Q880" s="30"/>
      <c r="R880" s="30"/>
      <c r="S880" s="30" t="str">
        <f t="shared" si="40"/>
        <v/>
      </c>
    </row>
    <row r="881" spans="1:19" x14ac:dyDescent="0.45">
      <c r="A881" s="30" t="s">
        <v>131</v>
      </c>
      <c r="B881" s="30">
        <v>2020</v>
      </c>
      <c r="C881" s="124">
        <v>43888</v>
      </c>
      <c r="D881" s="30" t="s">
        <v>13</v>
      </c>
      <c r="E881" s="30" t="s">
        <v>200</v>
      </c>
      <c r="F881" s="30">
        <v>5</v>
      </c>
      <c r="G881" s="30" t="s">
        <v>20</v>
      </c>
      <c r="H881" s="30" t="s">
        <v>21</v>
      </c>
      <c r="I881" s="30">
        <f>(C881-VLOOKUP(G881,Riders!$A$2:$C$2000,2,FALSE))/365</f>
        <v>24.561643835616437</v>
      </c>
      <c r="J881" s="30">
        <v>24</v>
      </c>
      <c r="K881" s="30">
        <v>2</v>
      </c>
      <c r="L881" s="30">
        <v>11.404000000000002</v>
      </c>
      <c r="M881" s="30">
        <f t="shared" si="41"/>
        <v>63.135741844966667</v>
      </c>
      <c r="N881" s="30"/>
      <c r="O881" s="30"/>
      <c r="P881" s="30" t="str">
        <f t="shared" si="39"/>
        <v/>
      </c>
      <c r="Q881" s="30"/>
      <c r="R881" s="30"/>
      <c r="S881" s="30" t="str">
        <f t="shared" si="40"/>
        <v/>
      </c>
    </row>
    <row r="882" spans="1:19" x14ac:dyDescent="0.45">
      <c r="A882" s="30" t="s">
        <v>131</v>
      </c>
      <c r="B882" s="30">
        <v>2020</v>
      </c>
      <c r="C882" s="124">
        <v>43888</v>
      </c>
      <c r="D882" s="30" t="s">
        <v>13</v>
      </c>
      <c r="E882" s="30" t="s">
        <v>200</v>
      </c>
      <c r="F882" s="30">
        <v>6</v>
      </c>
      <c r="G882" s="30" t="s">
        <v>133</v>
      </c>
      <c r="H882" s="30" t="s">
        <v>25</v>
      </c>
      <c r="I882" s="30">
        <f>(C882-VLOOKUP(G882,Riders!$A$2:$C$2000,2,FALSE))/365</f>
        <v>27.093150684931508</v>
      </c>
      <c r="J882" s="30">
        <v>13</v>
      </c>
      <c r="K882" s="30">
        <v>1</v>
      </c>
      <c r="L882" s="30">
        <v>11.276999999999999</v>
      </c>
      <c r="M882" s="30">
        <f t="shared" si="41"/>
        <v>63.846767757382288</v>
      </c>
      <c r="N882" s="30"/>
      <c r="O882" s="30"/>
      <c r="P882" s="30" t="str">
        <f t="shared" si="39"/>
        <v/>
      </c>
      <c r="Q882" s="30"/>
      <c r="R882" s="30"/>
      <c r="S882" s="30" t="str">
        <f t="shared" si="40"/>
        <v/>
      </c>
    </row>
    <row r="883" spans="1:19" x14ac:dyDescent="0.45">
      <c r="A883" s="30" t="s">
        <v>131</v>
      </c>
      <c r="B883" s="30">
        <v>2020</v>
      </c>
      <c r="C883" s="124">
        <v>43888</v>
      </c>
      <c r="D883" s="30" t="s">
        <v>13</v>
      </c>
      <c r="E883" s="30" t="s">
        <v>200</v>
      </c>
      <c r="F883" s="30">
        <v>6</v>
      </c>
      <c r="G883" s="30" t="s">
        <v>111</v>
      </c>
      <c r="H883" s="30" t="s">
        <v>118</v>
      </c>
      <c r="I883" s="30">
        <f>(C883-VLOOKUP(G883,Riders!$A$2:$C$2000,2,FALSE))/365</f>
        <v>25.356164383561644</v>
      </c>
      <c r="J883" s="30">
        <v>23</v>
      </c>
      <c r="K883" s="30">
        <v>2</v>
      </c>
      <c r="L883" s="30">
        <v>11.504999999999999</v>
      </c>
      <c r="M883" s="30">
        <f t="shared" si="41"/>
        <v>62.581486310299873</v>
      </c>
      <c r="N883" s="30"/>
      <c r="O883" s="30"/>
      <c r="P883" s="30" t="str">
        <f t="shared" si="39"/>
        <v/>
      </c>
      <c r="Q883" s="30"/>
      <c r="R883" s="30"/>
      <c r="S883" s="30" t="str">
        <f t="shared" si="40"/>
        <v/>
      </c>
    </row>
    <row r="884" spans="1:19" x14ac:dyDescent="0.45">
      <c r="A884" s="30" t="s">
        <v>131</v>
      </c>
      <c r="B884" s="30">
        <v>2020</v>
      </c>
      <c r="C884" s="124">
        <v>43888</v>
      </c>
      <c r="D884" s="30" t="s">
        <v>13</v>
      </c>
      <c r="E884" s="30" t="s">
        <v>200</v>
      </c>
      <c r="F884" s="30">
        <v>7</v>
      </c>
      <c r="G884" s="30" t="s">
        <v>655</v>
      </c>
      <c r="H884" s="30" t="s">
        <v>120</v>
      </c>
      <c r="I884" s="30">
        <f>(C884-VLOOKUP(G884,Riders!$A$2:$C$2000,2,FALSE))/365</f>
        <v>37.232876712328768</v>
      </c>
      <c r="J884" s="30">
        <v>8</v>
      </c>
      <c r="K884" s="30">
        <v>1</v>
      </c>
      <c r="L884" s="30">
        <v>11.127000000000001</v>
      </c>
      <c r="M884" s="30">
        <f t="shared" si="41"/>
        <v>64.70746832030197</v>
      </c>
      <c r="N884" s="30"/>
      <c r="O884" s="30"/>
      <c r="P884" s="30" t="str">
        <f t="shared" si="39"/>
        <v/>
      </c>
      <c r="Q884" s="30"/>
      <c r="R884" s="30"/>
      <c r="S884" s="30" t="str">
        <f t="shared" si="40"/>
        <v/>
      </c>
    </row>
    <row r="885" spans="1:19" x14ac:dyDescent="0.45">
      <c r="A885" s="30" t="s">
        <v>131</v>
      </c>
      <c r="B885" s="30">
        <v>2020</v>
      </c>
      <c r="C885" s="124">
        <v>43888</v>
      </c>
      <c r="D885" s="30" t="s">
        <v>13</v>
      </c>
      <c r="E885" s="30" t="s">
        <v>200</v>
      </c>
      <c r="F885" s="30">
        <v>7</v>
      </c>
      <c r="G885" s="30" t="s">
        <v>52</v>
      </c>
      <c r="H885" s="30" t="s">
        <v>53</v>
      </c>
      <c r="I885" s="30">
        <f>(C885-VLOOKUP(G885,Riders!$A$2:$C$2000,2,FALSE))/365</f>
        <v>22.967123287671232</v>
      </c>
      <c r="J885" s="30">
        <v>17</v>
      </c>
      <c r="K885" s="30">
        <v>2</v>
      </c>
      <c r="L885" s="30">
        <v>11.143000000000001</v>
      </c>
      <c r="M885" s="30">
        <f t="shared" si="41"/>
        <v>64.614556223638161</v>
      </c>
      <c r="N885" s="30"/>
      <c r="O885" s="30"/>
      <c r="P885" s="30" t="str">
        <f t="shared" si="39"/>
        <v/>
      </c>
      <c r="Q885" s="30"/>
      <c r="R885" s="30"/>
      <c r="S885" s="30" t="str">
        <f t="shared" si="40"/>
        <v/>
      </c>
    </row>
    <row r="886" spans="1:19" x14ac:dyDescent="0.45">
      <c r="A886" s="30" t="s">
        <v>131</v>
      </c>
      <c r="B886" s="30">
        <v>2020</v>
      </c>
      <c r="C886" s="124">
        <v>43888</v>
      </c>
      <c r="D886" s="30" t="s">
        <v>13</v>
      </c>
      <c r="E886" s="30" t="s">
        <v>200</v>
      </c>
      <c r="F886" s="30">
        <v>8</v>
      </c>
      <c r="G886" s="30" t="s">
        <v>43</v>
      </c>
      <c r="H886" s="30" t="s">
        <v>44</v>
      </c>
      <c r="I886" s="30">
        <f>(C886-VLOOKUP(G886,Riders!$A$2:$C$2000,2,FALSE))/365</f>
        <v>27.273972602739725</v>
      </c>
      <c r="J886" s="30">
        <v>7</v>
      </c>
      <c r="K886" s="30">
        <v>1</v>
      </c>
      <c r="L886" s="30">
        <v>11.129</v>
      </c>
      <c r="M886" s="30">
        <f t="shared" si="41"/>
        <v>64.69583969808609</v>
      </c>
      <c r="N886" s="30"/>
      <c r="O886" s="30"/>
      <c r="P886" s="30" t="str">
        <f t="shared" si="39"/>
        <v/>
      </c>
      <c r="Q886" s="30"/>
      <c r="R886" s="30"/>
      <c r="S886" s="30" t="str">
        <f t="shared" si="40"/>
        <v/>
      </c>
    </row>
    <row r="887" spans="1:19" x14ac:dyDescent="0.45">
      <c r="A887" s="30" t="s">
        <v>131</v>
      </c>
      <c r="B887" s="30">
        <v>2020</v>
      </c>
      <c r="C887" s="124">
        <v>43888</v>
      </c>
      <c r="D887" s="30" t="s">
        <v>13</v>
      </c>
      <c r="E887" s="30" t="s">
        <v>200</v>
      </c>
      <c r="F887" s="30">
        <v>8</v>
      </c>
      <c r="G887" s="30" t="s">
        <v>138</v>
      </c>
      <c r="H887" s="30" t="s">
        <v>44</v>
      </c>
      <c r="I887" s="30">
        <f>(C887-VLOOKUP(G887,Riders!$A$2:$C$2000,2,FALSE))/365</f>
        <v>24.452054794520549</v>
      </c>
      <c r="J887" s="30">
        <v>22</v>
      </c>
      <c r="K887" s="30">
        <v>2</v>
      </c>
      <c r="L887" s="30">
        <v>11.163</v>
      </c>
      <c r="M887" s="30">
        <f t="shared" si="41"/>
        <v>64.498790647675349</v>
      </c>
      <c r="N887" s="30"/>
      <c r="O887" s="30"/>
      <c r="P887" s="30" t="str">
        <f t="shared" si="39"/>
        <v/>
      </c>
      <c r="Q887" s="30"/>
      <c r="R887" s="30"/>
      <c r="S887" s="30" t="str">
        <f t="shared" si="40"/>
        <v/>
      </c>
    </row>
    <row r="888" spans="1:19" x14ac:dyDescent="0.45">
      <c r="A888" s="30" t="s">
        <v>131</v>
      </c>
      <c r="B888" s="30">
        <v>2020</v>
      </c>
      <c r="C888" s="124">
        <v>43888</v>
      </c>
      <c r="D888" s="30" t="s">
        <v>13</v>
      </c>
      <c r="E888" s="30" t="s">
        <v>200</v>
      </c>
      <c r="F888" s="30">
        <v>9</v>
      </c>
      <c r="G888" s="30" t="s">
        <v>134</v>
      </c>
      <c r="H888" s="30" t="s">
        <v>38</v>
      </c>
      <c r="I888" s="30">
        <f>(C888-VLOOKUP(G888,Riders!$A$2:$C$2000,2,FALSE))/365</f>
        <v>29.087671232876712</v>
      </c>
      <c r="J888" s="30">
        <v>14</v>
      </c>
      <c r="K888" s="30">
        <v>1</v>
      </c>
      <c r="L888" s="30">
        <v>11.295999999999999</v>
      </c>
      <c r="M888" s="30">
        <f t="shared" si="41"/>
        <v>63.73937677053825</v>
      </c>
      <c r="N888" s="30"/>
      <c r="O888" s="30"/>
      <c r="P888" s="30" t="str">
        <f t="shared" ref="P888:P951" si="42">IF(OR(O888="",O888="REL"),"",3.6*200/O888)</f>
        <v/>
      </c>
      <c r="Q888" s="30"/>
      <c r="R888" s="30"/>
      <c r="S888" s="30" t="str">
        <f t="shared" si="40"/>
        <v/>
      </c>
    </row>
    <row r="889" spans="1:19" x14ac:dyDescent="0.45">
      <c r="A889" s="30" t="s">
        <v>131</v>
      </c>
      <c r="B889" s="30">
        <v>2020</v>
      </c>
      <c r="C889" s="124">
        <v>43888</v>
      </c>
      <c r="D889" s="30" t="s">
        <v>13</v>
      </c>
      <c r="E889" s="30" t="s">
        <v>200</v>
      </c>
      <c r="F889" s="30">
        <v>9</v>
      </c>
      <c r="G889" s="30" t="s">
        <v>137</v>
      </c>
      <c r="H889" s="30" t="s">
        <v>29</v>
      </c>
      <c r="I889" s="30">
        <f>(C889-VLOOKUP(G889,Riders!$A$2:$C$2000,2,FALSE))/365</f>
        <v>22.778082191780822</v>
      </c>
      <c r="J889" s="30">
        <v>21</v>
      </c>
      <c r="K889" s="30">
        <v>2</v>
      </c>
      <c r="L889" s="30">
        <v>11.324999999999999</v>
      </c>
      <c r="M889" s="30">
        <f t="shared" si="41"/>
        <v>63.576158940397356</v>
      </c>
      <c r="N889" s="30"/>
      <c r="O889" s="30"/>
      <c r="P889" s="30" t="str">
        <f t="shared" si="42"/>
        <v/>
      </c>
      <c r="Q889" s="30"/>
      <c r="R889" s="30"/>
      <c r="S889" s="30" t="str">
        <f t="shared" si="40"/>
        <v/>
      </c>
    </row>
    <row r="890" spans="1:19" x14ac:dyDescent="0.45">
      <c r="A890" s="30" t="s">
        <v>131</v>
      </c>
      <c r="B890" s="30">
        <v>2020</v>
      </c>
      <c r="C890" s="124">
        <v>43888</v>
      </c>
      <c r="D890" s="30" t="s">
        <v>13</v>
      </c>
      <c r="E890" s="30" t="s">
        <v>200</v>
      </c>
      <c r="F890" s="30">
        <v>10</v>
      </c>
      <c r="G890" s="30" t="s">
        <v>109</v>
      </c>
      <c r="H890" s="30" t="s">
        <v>118</v>
      </c>
      <c r="I890" s="30">
        <f>(C890-VLOOKUP(G890,Riders!$A$2:$C$2000,2,FALSE))/365</f>
        <v>27.076712328767123</v>
      </c>
      <c r="J890" s="30">
        <v>2</v>
      </c>
      <c r="K890" s="30">
        <v>1</v>
      </c>
      <c r="L890" s="30">
        <v>11.169</v>
      </c>
      <c r="M890" s="30">
        <f t="shared" si="41"/>
        <v>64.464141821112008</v>
      </c>
      <c r="N890" s="30"/>
      <c r="O890" s="30"/>
      <c r="P890" s="30" t="str">
        <f t="shared" si="42"/>
        <v/>
      </c>
      <c r="Q890" s="30"/>
      <c r="R890" s="30"/>
      <c r="S890" s="30" t="str">
        <f t="shared" si="40"/>
        <v/>
      </c>
    </row>
    <row r="891" spans="1:19" x14ac:dyDescent="0.45">
      <c r="A891" s="30" t="s">
        <v>131</v>
      </c>
      <c r="B891" s="30">
        <v>2020</v>
      </c>
      <c r="C891" s="124">
        <v>43888</v>
      </c>
      <c r="D891" s="30" t="s">
        <v>13</v>
      </c>
      <c r="E891" s="30" t="s">
        <v>200</v>
      </c>
      <c r="F891" s="30">
        <v>10</v>
      </c>
      <c r="G891" s="30" t="s">
        <v>136</v>
      </c>
      <c r="H891" s="30" t="s">
        <v>36</v>
      </c>
      <c r="I891" s="30">
        <f>(C891-VLOOKUP(G891,Riders!$A$2:$C$2000,2,FALSE))/365</f>
        <v>32.126027397260273</v>
      </c>
      <c r="J891" s="30">
        <v>20</v>
      </c>
      <c r="K891" s="30">
        <v>2</v>
      </c>
      <c r="L891" s="30">
        <v>11.476000000000001</v>
      </c>
      <c r="M891" s="30">
        <f t="shared" si="41"/>
        <v>62.739630533286856</v>
      </c>
      <c r="N891" s="30"/>
      <c r="O891" s="30"/>
      <c r="P891" s="30" t="str">
        <f t="shared" si="42"/>
        <v/>
      </c>
      <c r="Q891" s="30"/>
      <c r="R891" s="30"/>
      <c r="S891" s="30" t="str">
        <f t="shared" si="40"/>
        <v/>
      </c>
    </row>
    <row r="892" spans="1:19" x14ac:dyDescent="0.45">
      <c r="A892" s="30" t="s">
        <v>131</v>
      </c>
      <c r="B892" s="30">
        <v>2020</v>
      </c>
      <c r="C892" s="124">
        <v>43888</v>
      </c>
      <c r="D892" s="30" t="s">
        <v>13</v>
      </c>
      <c r="E892" s="30" t="s">
        <v>200</v>
      </c>
      <c r="F892" s="30">
        <v>11</v>
      </c>
      <c r="G892" s="30" t="s">
        <v>96</v>
      </c>
      <c r="H892" s="30" t="s">
        <v>40</v>
      </c>
      <c r="I892" s="30">
        <f>(C892-VLOOKUP(G892,Riders!$A$2:$C$2000,2,FALSE))/365</f>
        <v>26.126027397260273</v>
      </c>
      <c r="J892" s="30">
        <v>16</v>
      </c>
      <c r="K892" s="30">
        <v>1</v>
      </c>
      <c r="L892" s="30">
        <v>11.329000000000001</v>
      </c>
      <c r="M892" s="30">
        <f t="shared" si="41"/>
        <v>63.553711713302143</v>
      </c>
      <c r="N892" s="30"/>
      <c r="O892" s="30"/>
      <c r="P892" s="30" t="str">
        <f t="shared" si="42"/>
        <v/>
      </c>
      <c r="Q892" s="30"/>
      <c r="R892" s="30"/>
      <c r="S892" s="30" t="str">
        <f t="shared" si="40"/>
        <v/>
      </c>
    </row>
    <row r="893" spans="1:19" x14ac:dyDescent="0.45">
      <c r="A893" s="30" t="s">
        <v>131</v>
      </c>
      <c r="B893" s="30">
        <v>2020</v>
      </c>
      <c r="C893" s="124">
        <v>43888</v>
      </c>
      <c r="D893" s="30" t="s">
        <v>13</v>
      </c>
      <c r="E893" s="30" t="s">
        <v>200</v>
      </c>
      <c r="F893" s="30">
        <v>11</v>
      </c>
      <c r="G893" s="30" t="s">
        <v>24</v>
      </c>
      <c r="H893" s="30" t="s">
        <v>25</v>
      </c>
      <c r="I893" s="30">
        <f>(C893-VLOOKUP(G893,Riders!$A$2:$C$2000,2,FALSE))/365</f>
        <v>21.495890410958904</v>
      </c>
      <c r="J893" s="30">
        <v>18</v>
      </c>
      <c r="K893" s="30">
        <v>2</v>
      </c>
      <c r="L893" s="30">
        <v>11.364000000000001</v>
      </c>
      <c r="M893" s="30">
        <f t="shared" si="41"/>
        <v>63.357972544878557</v>
      </c>
      <c r="N893" s="30"/>
      <c r="O893" s="30"/>
      <c r="P893" s="30" t="str">
        <f t="shared" si="42"/>
        <v/>
      </c>
      <c r="Q893" s="30"/>
      <c r="R893" s="30"/>
      <c r="S893" s="30" t="str">
        <f t="shared" si="40"/>
        <v/>
      </c>
    </row>
    <row r="894" spans="1:19" x14ac:dyDescent="0.45">
      <c r="A894" s="30" t="s">
        <v>131</v>
      </c>
      <c r="B894" s="30">
        <v>2020</v>
      </c>
      <c r="C894" s="124">
        <v>43888</v>
      </c>
      <c r="D894" s="30" t="s">
        <v>13</v>
      </c>
      <c r="E894" s="30" t="s">
        <v>200</v>
      </c>
      <c r="F894" s="30">
        <v>12</v>
      </c>
      <c r="G894" s="30" t="s">
        <v>30</v>
      </c>
      <c r="H894" s="30" t="s">
        <v>31</v>
      </c>
      <c r="I894" s="30">
        <f>(C894-VLOOKUP(G894,Riders!$A$2:$C$2000,2,FALSE))/365</f>
        <v>23.865753424657534</v>
      </c>
      <c r="J894" s="30">
        <v>15</v>
      </c>
      <c r="K894" s="30">
        <v>1</v>
      </c>
      <c r="L894" s="30">
        <v>10.994</v>
      </c>
      <c r="M894" s="30">
        <f t="shared" si="41"/>
        <v>65.490267418591955</v>
      </c>
      <c r="N894" s="30"/>
      <c r="O894" s="30"/>
      <c r="P894" s="30" t="str">
        <f t="shared" si="42"/>
        <v/>
      </c>
      <c r="Q894" s="30"/>
      <c r="R894" s="30"/>
      <c r="S894" s="30" t="str">
        <f t="shared" si="40"/>
        <v/>
      </c>
    </row>
    <row r="895" spans="1:19" x14ac:dyDescent="0.45">
      <c r="A895" s="30" t="s">
        <v>131</v>
      </c>
      <c r="B895" s="30">
        <v>2020</v>
      </c>
      <c r="C895" s="124">
        <v>43888</v>
      </c>
      <c r="D895" s="30" t="s">
        <v>13</v>
      </c>
      <c r="E895" s="30" t="s">
        <v>200</v>
      </c>
      <c r="F895" s="30">
        <v>12</v>
      </c>
      <c r="G895" s="30" t="s">
        <v>135</v>
      </c>
      <c r="H895" s="30" t="s">
        <v>29</v>
      </c>
      <c r="I895" s="30">
        <f>(C895-VLOOKUP(G895,Riders!$A$2:$C$2000,2,FALSE))/365</f>
        <v>30.304109589041097</v>
      </c>
      <c r="J895" s="30">
        <v>19</v>
      </c>
      <c r="K895" s="30">
        <v>2</v>
      </c>
      <c r="L895" s="30">
        <v>11.052</v>
      </c>
      <c r="M895" s="30">
        <f t="shared" si="41"/>
        <v>65.146579804560261</v>
      </c>
      <c r="N895" s="30"/>
      <c r="O895" s="30"/>
      <c r="P895" s="30" t="str">
        <f t="shared" si="42"/>
        <v/>
      </c>
      <c r="Q895" s="30"/>
      <c r="R895" s="30"/>
      <c r="S895" s="30" t="str">
        <f t="shared" si="40"/>
        <v/>
      </c>
    </row>
    <row r="896" spans="1:19" x14ac:dyDescent="0.45">
      <c r="A896" s="30" t="s">
        <v>131</v>
      </c>
      <c r="B896" s="30">
        <v>2020</v>
      </c>
      <c r="C896" s="124">
        <v>43888</v>
      </c>
      <c r="D896" s="30" t="s">
        <v>13</v>
      </c>
      <c r="E896" s="30" t="s">
        <v>201</v>
      </c>
      <c r="F896" s="30">
        <v>1</v>
      </c>
      <c r="G896" s="30" t="s">
        <v>23</v>
      </c>
      <c r="H896" s="30" t="s">
        <v>15</v>
      </c>
      <c r="I896" s="30">
        <f>(C896-VLOOKUP(G896,Riders!$A$2:$C$2000,2,FALSE))/365</f>
        <v>22.460273972602739</v>
      </c>
      <c r="J896" s="30">
        <v>1</v>
      </c>
      <c r="K896" s="30">
        <v>1</v>
      </c>
      <c r="L896" s="30">
        <v>11.007</v>
      </c>
      <c r="M896" s="30">
        <f t="shared" si="41"/>
        <v>65.412919051512674</v>
      </c>
      <c r="N896" s="30"/>
      <c r="O896" s="30"/>
      <c r="P896" s="30" t="str">
        <f t="shared" si="42"/>
        <v/>
      </c>
      <c r="Q896" s="30"/>
      <c r="R896" s="30"/>
      <c r="S896" s="30" t="str">
        <f t="shared" si="40"/>
        <v/>
      </c>
    </row>
    <row r="897" spans="1:19" x14ac:dyDescent="0.45">
      <c r="A897" s="30" t="s">
        <v>131</v>
      </c>
      <c r="B897" s="30">
        <v>2020</v>
      </c>
      <c r="C897" s="124">
        <v>43888</v>
      </c>
      <c r="D897" s="30" t="s">
        <v>13</v>
      </c>
      <c r="E897" s="30" t="s">
        <v>201</v>
      </c>
      <c r="F897" s="30">
        <v>1</v>
      </c>
      <c r="G897" s="30" t="s">
        <v>30</v>
      </c>
      <c r="H897" s="30" t="s">
        <v>31</v>
      </c>
      <c r="I897" s="30">
        <f>(C897-VLOOKUP(G897,Riders!$A$2:$C$2000,2,FALSE))/365</f>
        <v>23.865753424657534</v>
      </c>
      <c r="J897" s="30">
        <v>15</v>
      </c>
      <c r="K897" s="30">
        <v>2</v>
      </c>
      <c r="L897" s="30">
        <v>11.138999999999999</v>
      </c>
      <c r="M897" s="30">
        <f t="shared" si="41"/>
        <v>64.637759224346894</v>
      </c>
      <c r="N897" s="30"/>
      <c r="O897" s="30"/>
      <c r="P897" s="30" t="str">
        <f t="shared" si="42"/>
        <v/>
      </c>
      <c r="Q897" s="30"/>
      <c r="R897" s="30"/>
      <c r="S897" s="30" t="str">
        <f t="shared" si="40"/>
        <v/>
      </c>
    </row>
    <row r="898" spans="1:19" x14ac:dyDescent="0.45">
      <c r="A898" s="30" t="s">
        <v>131</v>
      </c>
      <c r="B898" s="30">
        <v>2020</v>
      </c>
      <c r="C898" s="124">
        <v>43888</v>
      </c>
      <c r="D898" s="30" t="s">
        <v>13</v>
      </c>
      <c r="E898" s="30" t="s">
        <v>201</v>
      </c>
      <c r="F898" s="30">
        <v>2</v>
      </c>
      <c r="G898" s="30" t="s">
        <v>14</v>
      </c>
      <c r="H898" s="30" t="s">
        <v>15</v>
      </c>
      <c r="I898" s="30">
        <f>(C898-VLOOKUP(G898,Riders!$A$2:$C$2000,2,FALSE))/365</f>
        <v>20.153424657534245</v>
      </c>
      <c r="J898" s="30">
        <v>5</v>
      </c>
      <c r="K898" s="30">
        <v>1</v>
      </c>
      <c r="L898" s="30">
        <v>11.298999999999999</v>
      </c>
      <c r="M898" s="30">
        <f t="shared" si="41"/>
        <v>63.722453314452608</v>
      </c>
      <c r="N898" s="30"/>
      <c r="O898" s="30"/>
      <c r="P898" s="30" t="str">
        <f t="shared" si="42"/>
        <v/>
      </c>
      <c r="Q898" s="30"/>
      <c r="R898" s="30"/>
      <c r="S898" s="30" t="str">
        <f t="shared" si="40"/>
        <v/>
      </c>
    </row>
    <row r="899" spans="1:19" x14ac:dyDescent="0.45">
      <c r="A899" s="30" t="s">
        <v>131</v>
      </c>
      <c r="B899" s="30">
        <v>2020</v>
      </c>
      <c r="C899" s="124">
        <v>43888</v>
      </c>
      <c r="D899" s="30" t="s">
        <v>13</v>
      </c>
      <c r="E899" s="30" t="s">
        <v>201</v>
      </c>
      <c r="F899" s="30">
        <v>2</v>
      </c>
      <c r="G899" s="30" t="s">
        <v>96</v>
      </c>
      <c r="H899" s="30" t="s">
        <v>40</v>
      </c>
      <c r="I899" s="30">
        <f>(C899-VLOOKUP(G899,Riders!$A$2:$C$2000,2,FALSE))/365</f>
        <v>26.126027397260273</v>
      </c>
      <c r="J899" s="30">
        <v>16</v>
      </c>
      <c r="K899" s="30">
        <v>2</v>
      </c>
      <c r="L899" s="30">
        <v>11.686</v>
      </c>
      <c r="M899" s="30">
        <f t="shared" si="41"/>
        <v>61.612185521136404</v>
      </c>
      <c r="N899" s="30"/>
      <c r="O899" s="30"/>
      <c r="P899" s="30" t="str">
        <f t="shared" si="42"/>
        <v/>
      </c>
      <c r="Q899" s="30"/>
      <c r="R899" s="30"/>
      <c r="S899" s="30" t="str">
        <f t="shared" si="40"/>
        <v/>
      </c>
    </row>
    <row r="900" spans="1:19" x14ac:dyDescent="0.45">
      <c r="A900" s="30" t="s">
        <v>131</v>
      </c>
      <c r="B900" s="30">
        <v>2020</v>
      </c>
      <c r="C900" s="124">
        <v>43888</v>
      </c>
      <c r="D900" s="30" t="s">
        <v>13</v>
      </c>
      <c r="E900" s="30" t="s">
        <v>201</v>
      </c>
      <c r="F900" s="30">
        <v>3</v>
      </c>
      <c r="G900" s="30" t="s">
        <v>109</v>
      </c>
      <c r="H900" s="30" t="s">
        <v>118</v>
      </c>
      <c r="I900" s="30">
        <f>(C900-VLOOKUP(G900,Riders!$A$2:$C$2000,2,FALSE))/365</f>
        <v>27.076712328767123</v>
      </c>
      <c r="J900" s="30">
        <v>2</v>
      </c>
      <c r="K900" s="30">
        <v>1</v>
      </c>
      <c r="L900" s="30">
        <v>11.105</v>
      </c>
      <c r="M900" s="30">
        <f t="shared" si="41"/>
        <v>64.835659612787026</v>
      </c>
      <c r="N900" s="30"/>
      <c r="O900" s="30"/>
      <c r="P900" s="30" t="str">
        <f t="shared" si="42"/>
        <v/>
      </c>
      <c r="Q900" s="30"/>
      <c r="R900" s="30"/>
      <c r="S900" s="30" t="str">
        <f t="shared" si="40"/>
        <v/>
      </c>
    </row>
    <row r="901" spans="1:19" x14ac:dyDescent="0.45">
      <c r="A901" s="47" t="s">
        <v>131</v>
      </c>
      <c r="B901" s="47">
        <v>2020</v>
      </c>
      <c r="C901" s="49">
        <v>43888</v>
      </c>
      <c r="D901" s="47" t="s">
        <v>13</v>
      </c>
      <c r="E901" s="47" t="s">
        <v>201</v>
      </c>
      <c r="F901" s="47">
        <v>3</v>
      </c>
      <c r="G901" s="47" t="s">
        <v>77</v>
      </c>
      <c r="H901" s="47" t="s">
        <v>19</v>
      </c>
      <c r="I901" s="47">
        <f>(C901-VLOOKUP(G901,Riders!$A$2:$C$2000,2,FALSE))/365</f>
        <v>28.8</v>
      </c>
      <c r="J901" s="47">
        <v>9</v>
      </c>
      <c r="K901" s="47">
        <v>2</v>
      </c>
      <c r="L901" s="47">
        <v>11.134</v>
      </c>
      <c r="M901" s="47">
        <f t="shared" si="41"/>
        <v>64.666786419974855</v>
      </c>
      <c r="N901" s="47"/>
      <c r="O901" s="47"/>
      <c r="P901" s="47" t="str">
        <f t="shared" si="42"/>
        <v/>
      </c>
      <c r="Q901" s="47"/>
      <c r="R901" s="47"/>
      <c r="S901" s="47" t="str">
        <f t="shared" si="40"/>
        <v/>
      </c>
    </row>
    <row r="902" spans="1:19" x14ac:dyDescent="0.45">
      <c r="A902" s="47" t="s">
        <v>131</v>
      </c>
      <c r="B902" s="47">
        <v>2020</v>
      </c>
      <c r="C902" s="49">
        <v>43888</v>
      </c>
      <c r="D902" s="47" t="s">
        <v>13</v>
      </c>
      <c r="E902" s="47" t="s">
        <v>201</v>
      </c>
      <c r="F902" s="47">
        <v>4</v>
      </c>
      <c r="G902" s="47" t="s">
        <v>79</v>
      </c>
      <c r="H902" s="47" t="s">
        <v>65</v>
      </c>
      <c r="I902" s="47">
        <f>(C902-VLOOKUP(G902,Riders!$A$2:$C$2000,2,FALSE))/365</f>
        <v>32.819178082191783</v>
      </c>
      <c r="J902" s="47">
        <v>3</v>
      </c>
      <c r="K902" s="47">
        <v>1</v>
      </c>
      <c r="L902" s="47">
        <v>11.206</v>
      </c>
      <c r="M902" s="47">
        <f t="shared" si="41"/>
        <v>64.251293949669829</v>
      </c>
      <c r="N902" s="47"/>
      <c r="O902" s="47"/>
      <c r="P902" s="47" t="str">
        <f t="shared" si="42"/>
        <v/>
      </c>
      <c r="Q902" s="47"/>
      <c r="R902" s="47"/>
      <c r="S902" s="47" t="str">
        <f t="shared" si="40"/>
        <v/>
      </c>
    </row>
    <row r="903" spans="1:19" x14ac:dyDescent="0.45">
      <c r="A903" s="30" t="s">
        <v>131</v>
      </c>
      <c r="B903" s="30">
        <v>2020</v>
      </c>
      <c r="C903" s="124">
        <v>43888</v>
      </c>
      <c r="D903" s="30" t="s">
        <v>13</v>
      </c>
      <c r="E903" s="30" t="s">
        <v>201</v>
      </c>
      <c r="F903" s="30">
        <v>4</v>
      </c>
      <c r="G903" s="30" t="s">
        <v>134</v>
      </c>
      <c r="H903" s="30" t="s">
        <v>38</v>
      </c>
      <c r="I903" s="30">
        <f>(C903-VLOOKUP(G903,Riders!$A$2:$C$2000,2,FALSE))/365</f>
        <v>29.087671232876712</v>
      </c>
      <c r="J903" s="30">
        <v>14</v>
      </c>
      <c r="K903" s="30">
        <v>2</v>
      </c>
      <c r="L903" s="30">
        <v>11.331</v>
      </c>
      <c r="M903" s="30">
        <f t="shared" si="41"/>
        <v>63.542494042891185</v>
      </c>
      <c r="N903" s="30"/>
      <c r="O903" s="30"/>
      <c r="P903" s="30" t="str">
        <f t="shared" si="42"/>
        <v/>
      </c>
      <c r="Q903" s="30"/>
      <c r="R903" s="30"/>
      <c r="S903" s="30" t="str">
        <f t="shared" si="40"/>
        <v/>
      </c>
    </row>
    <row r="904" spans="1:19" x14ac:dyDescent="0.45">
      <c r="A904" s="47" t="s">
        <v>131</v>
      </c>
      <c r="B904" s="47">
        <v>2020</v>
      </c>
      <c r="C904" s="49">
        <v>43888</v>
      </c>
      <c r="D904" s="47" t="s">
        <v>13</v>
      </c>
      <c r="E904" s="47" t="s">
        <v>201</v>
      </c>
      <c r="F904" s="47">
        <v>5</v>
      </c>
      <c r="G904" s="47" t="s">
        <v>43</v>
      </c>
      <c r="H904" s="47" t="s">
        <v>44</v>
      </c>
      <c r="I904" s="47">
        <f>(C904-VLOOKUP(G904,Riders!$A$2:$C$2000,2,FALSE))/365</f>
        <v>27.273972602739725</v>
      </c>
      <c r="J904" s="47">
        <v>7</v>
      </c>
      <c r="K904" s="47">
        <v>1</v>
      </c>
      <c r="L904" s="47">
        <v>11.207000000000001</v>
      </c>
      <c r="M904" s="47">
        <f t="shared" si="41"/>
        <v>64.245560810207905</v>
      </c>
      <c r="N904" s="47"/>
      <c r="O904" s="47"/>
      <c r="P904" s="47" t="str">
        <f t="shared" si="42"/>
        <v/>
      </c>
      <c r="Q904" s="47"/>
      <c r="R904" s="47"/>
      <c r="S904" s="47" t="str">
        <f t="shared" ref="S904:S967" si="43">IF(OR(R904="",R904="REL"),"",3.6*200/R904)</f>
        <v/>
      </c>
    </row>
    <row r="905" spans="1:19" x14ac:dyDescent="0.45">
      <c r="A905" s="47" t="s">
        <v>131</v>
      </c>
      <c r="B905" s="47">
        <v>2020</v>
      </c>
      <c r="C905" s="49">
        <v>43888</v>
      </c>
      <c r="D905" s="47" t="s">
        <v>13</v>
      </c>
      <c r="E905" s="47" t="s">
        <v>201</v>
      </c>
      <c r="F905" s="47">
        <v>5</v>
      </c>
      <c r="G905" s="47" t="s">
        <v>132</v>
      </c>
      <c r="H905" s="47" t="s">
        <v>36</v>
      </c>
      <c r="I905" s="47">
        <f>(C905-VLOOKUP(G905,Riders!$A$2:$C$2000,2,FALSE))/365</f>
        <v>29.268493150684932</v>
      </c>
      <c r="J905" s="47">
        <v>10</v>
      </c>
      <c r="K905" s="47">
        <v>2</v>
      </c>
      <c r="L905" s="47">
        <v>11.211</v>
      </c>
      <c r="M905" s="47">
        <f t="shared" si="41"/>
        <v>64.222638480064219</v>
      </c>
      <c r="N905" s="47"/>
      <c r="O905" s="47"/>
      <c r="P905" s="47" t="str">
        <f t="shared" si="42"/>
        <v/>
      </c>
      <c r="Q905" s="47"/>
      <c r="R905" s="47"/>
      <c r="S905" s="47" t="str">
        <f t="shared" si="43"/>
        <v/>
      </c>
    </row>
    <row r="906" spans="1:19" x14ac:dyDescent="0.45">
      <c r="A906" s="30" t="s">
        <v>131</v>
      </c>
      <c r="B906" s="30">
        <v>2020</v>
      </c>
      <c r="C906" s="124">
        <v>43888</v>
      </c>
      <c r="D906" s="30" t="s">
        <v>13</v>
      </c>
      <c r="E906" s="30" t="s">
        <v>201</v>
      </c>
      <c r="F906" s="30">
        <v>6</v>
      </c>
      <c r="G906" s="30" t="s">
        <v>655</v>
      </c>
      <c r="H906" s="30" t="s">
        <v>120</v>
      </c>
      <c r="I906" s="30">
        <f>(C906-VLOOKUP(G906,Riders!$A$2:$C$2000,2,FALSE))/365</f>
        <v>37.232876712328768</v>
      </c>
      <c r="J906" s="30">
        <v>8</v>
      </c>
      <c r="K906" s="30">
        <v>1</v>
      </c>
      <c r="L906" s="30">
        <v>11.15</v>
      </c>
      <c r="M906" s="30">
        <f t="shared" si="41"/>
        <v>64.573991031390136</v>
      </c>
      <c r="N906" s="30"/>
      <c r="O906" s="30"/>
      <c r="P906" s="30" t="str">
        <f t="shared" si="42"/>
        <v/>
      </c>
      <c r="Q906" s="30"/>
      <c r="R906" s="30"/>
      <c r="S906" s="30" t="str">
        <f t="shared" si="43"/>
        <v/>
      </c>
    </row>
    <row r="907" spans="1:19" x14ac:dyDescent="0.45">
      <c r="A907" s="47" t="s">
        <v>131</v>
      </c>
      <c r="B907" s="47">
        <v>2020</v>
      </c>
      <c r="C907" s="49">
        <v>43888</v>
      </c>
      <c r="D907" s="47" t="s">
        <v>13</v>
      </c>
      <c r="E907" s="47" t="s">
        <v>201</v>
      </c>
      <c r="F907" s="47">
        <v>6</v>
      </c>
      <c r="G907" s="47" t="s">
        <v>26</v>
      </c>
      <c r="H907" s="47" t="s">
        <v>27</v>
      </c>
      <c r="I907" s="47">
        <f>(C907-VLOOKUP(G907,Riders!$A$2:$C$2000,2,FALSE))/365</f>
        <v>21.767123287671232</v>
      </c>
      <c r="J907" s="47">
        <v>11</v>
      </c>
      <c r="K907" s="47">
        <v>2</v>
      </c>
      <c r="L907" s="47">
        <v>11.191000000000001</v>
      </c>
      <c r="M907" s="47">
        <f t="shared" si="41"/>
        <v>64.337413993387543</v>
      </c>
      <c r="N907" s="47"/>
      <c r="O907" s="47"/>
      <c r="P907" s="47" t="str">
        <f t="shared" si="42"/>
        <v/>
      </c>
      <c r="Q907" s="47"/>
      <c r="R907" s="47"/>
      <c r="S907" s="47" t="str">
        <f t="shared" si="43"/>
        <v/>
      </c>
    </row>
    <row r="908" spans="1:19" x14ac:dyDescent="0.45">
      <c r="A908" s="47" t="s">
        <v>131</v>
      </c>
      <c r="B908" s="47">
        <v>2020</v>
      </c>
      <c r="C908" s="49">
        <v>43888</v>
      </c>
      <c r="D908" s="47" t="s">
        <v>13</v>
      </c>
      <c r="E908" s="47" t="s">
        <v>201</v>
      </c>
      <c r="F908" s="47">
        <v>7</v>
      </c>
      <c r="G908" s="47" t="s">
        <v>33</v>
      </c>
      <c r="H908" s="47" t="s">
        <v>27</v>
      </c>
      <c r="I908" s="47">
        <f>(C908-VLOOKUP(G908,Riders!$A$2:$C$2000,2,FALSE))/365</f>
        <v>26.271232876712329</v>
      </c>
      <c r="J908" s="47">
        <v>4</v>
      </c>
      <c r="K908" s="47">
        <v>1</v>
      </c>
      <c r="L908" s="47">
        <v>11.102</v>
      </c>
      <c r="M908" s="47">
        <f t="shared" si="41"/>
        <v>64.853179607277966</v>
      </c>
      <c r="N908" s="47"/>
      <c r="O908" s="47"/>
      <c r="P908" s="47" t="str">
        <f t="shared" si="42"/>
        <v/>
      </c>
      <c r="Q908" s="47"/>
      <c r="R908" s="47"/>
      <c r="S908" s="47" t="str">
        <f t="shared" si="43"/>
        <v/>
      </c>
    </row>
    <row r="909" spans="1:19" x14ac:dyDescent="0.45">
      <c r="A909" s="30" t="s">
        <v>131</v>
      </c>
      <c r="B909" s="30">
        <v>2020</v>
      </c>
      <c r="C909" s="124">
        <v>43888</v>
      </c>
      <c r="D909" s="30" t="s">
        <v>13</v>
      </c>
      <c r="E909" s="30" t="s">
        <v>201</v>
      </c>
      <c r="F909" s="30">
        <v>7</v>
      </c>
      <c r="G909" s="30" t="s">
        <v>133</v>
      </c>
      <c r="H909" s="30" t="s">
        <v>25</v>
      </c>
      <c r="I909" s="30">
        <f>(C909-VLOOKUP(G909,Riders!$A$2:$C$2000,2,FALSE))/365</f>
        <v>27.093150684931508</v>
      </c>
      <c r="J909" s="30">
        <v>13</v>
      </c>
      <c r="K909" s="30">
        <v>2</v>
      </c>
      <c r="L909" s="30">
        <v>11.139000000000001</v>
      </c>
      <c r="M909" s="30">
        <f t="shared" si="41"/>
        <v>64.63775922434688</v>
      </c>
      <c r="N909" s="30"/>
      <c r="O909" s="30"/>
      <c r="P909" s="30" t="str">
        <f t="shared" si="42"/>
        <v/>
      </c>
      <c r="Q909" s="30"/>
      <c r="R909" s="30"/>
      <c r="S909" s="30" t="str">
        <f t="shared" si="43"/>
        <v/>
      </c>
    </row>
    <row r="910" spans="1:19" x14ac:dyDescent="0.45">
      <c r="A910" s="47" t="s">
        <v>131</v>
      </c>
      <c r="B910" s="47">
        <v>2020</v>
      </c>
      <c r="C910" s="49">
        <v>43888</v>
      </c>
      <c r="D910" s="47" t="s">
        <v>13</v>
      </c>
      <c r="E910" s="47" t="s">
        <v>201</v>
      </c>
      <c r="F910" s="47">
        <v>8</v>
      </c>
      <c r="G910" s="47" t="s">
        <v>73</v>
      </c>
      <c r="H910" s="47" t="s">
        <v>19</v>
      </c>
      <c r="I910" s="47">
        <f>(C910-VLOOKUP(G910,Riders!$A$2:$C$2000,2,FALSE))/365</f>
        <v>32.57260273972603</v>
      </c>
      <c r="J910" s="47">
        <v>6</v>
      </c>
      <c r="K910" s="47">
        <v>1</v>
      </c>
      <c r="L910" s="47">
        <v>11.132</v>
      </c>
      <c r="M910" s="47">
        <f t="shared" si="41"/>
        <v>64.678404599353215</v>
      </c>
      <c r="N910" s="47"/>
      <c r="O910" s="47"/>
      <c r="P910" s="47" t="str">
        <f t="shared" si="42"/>
        <v/>
      </c>
      <c r="Q910" s="47"/>
      <c r="R910" s="47"/>
      <c r="S910" s="47" t="str">
        <f t="shared" si="43"/>
        <v/>
      </c>
    </row>
    <row r="911" spans="1:19" x14ac:dyDescent="0.45">
      <c r="A911" s="47" t="s">
        <v>131</v>
      </c>
      <c r="B911" s="47">
        <v>2020</v>
      </c>
      <c r="C911" s="49">
        <v>43888</v>
      </c>
      <c r="D911" s="47" t="s">
        <v>13</v>
      </c>
      <c r="E911" s="47" t="s">
        <v>201</v>
      </c>
      <c r="F911" s="47">
        <v>8</v>
      </c>
      <c r="G911" s="47" t="s">
        <v>16</v>
      </c>
      <c r="H911" s="47" t="s">
        <v>17</v>
      </c>
      <c r="I911" s="47">
        <f>(C911-VLOOKUP(G911,Riders!$A$2:$C$2000,2,FALSE))/365</f>
        <v>20.852054794520548</v>
      </c>
      <c r="J911" s="47">
        <v>12</v>
      </c>
      <c r="K911" s="47">
        <v>2</v>
      </c>
      <c r="L911" s="47">
        <v>11.180999999999999</v>
      </c>
      <c r="M911" s="47">
        <f t="shared" si="41"/>
        <v>64.394955728467949</v>
      </c>
      <c r="N911" s="47"/>
      <c r="O911" s="47"/>
      <c r="P911" s="47" t="str">
        <f t="shared" si="42"/>
        <v/>
      </c>
      <c r="Q911" s="47"/>
      <c r="R911" s="47"/>
      <c r="S911" s="47" t="str">
        <f t="shared" si="43"/>
        <v/>
      </c>
    </row>
    <row r="912" spans="1:19" x14ac:dyDescent="0.45">
      <c r="A912" s="30" t="s">
        <v>131</v>
      </c>
      <c r="B912" s="30">
        <v>2020</v>
      </c>
      <c r="C912" s="124">
        <v>43888</v>
      </c>
      <c r="D912" s="30" t="s">
        <v>13</v>
      </c>
      <c r="E912" s="30" t="s">
        <v>202</v>
      </c>
      <c r="F912" s="30">
        <v>1</v>
      </c>
      <c r="G912" s="30" t="s">
        <v>23</v>
      </c>
      <c r="H912" s="30" t="s">
        <v>15</v>
      </c>
      <c r="I912" s="30">
        <f>(C912-VLOOKUP(G912,Riders!$A$2:$C$2000,2,FALSE))/365</f>
        <v>22.460273972602739</v>
      </c>
      <c r="J912" s="30">
        <v>1</v>
      </c>
      <c r="K912" s="30">
        <v>1</v>
      </c>
      <c r="L912" s="30">
        <v>10.958</v>
      </c>
      <c r="M912" s="30">
        <f t="shared" si="41"/>
        <v>65.705420697207515</v>
      </c>
      <c r="N912" s="30">
        <v>1</v>
      </c>
      <c r="O912" s="30">
        <v>10.896000000000001</v>
      </c>
      <c r="P912" s="30">
        <f t="shared" si="42"/>
        <v>66.079295154185019</v>
      </c>
      <c r="Q912" s="30"/>
      <c r="R912" s="30"/>
      <c r="S912" s="30" t="str">
        <f t="shared" si="43"/>
        <v/>
      </c>
    </row>
    <row r="913" spans="1:19" x14ac:dyDescent="0.45">
      <c r="A913" s="47" t="s">
        <v>131</v>
      </c>
      <c r="B913" s="47">
        <v>2020</v>
      </c>
      <c r="C913" s="49">
        <v>43888</v>
      </c>
      <c r="D913" s="47" t="s">
        <v>13</v>
      </c>
      <c r="E913" s="47" t="s">
        <v>202</v>
      </c>
      <c r="F913" s="47">
        <v>1</v>
      </c>
      <c r="G913" s="47" t="s">
        <v>73</v>
      </c>
      <c r="H913" s="47" t="s">
        <v>19</v>
      </c>
      <c r="I913" s="47">
        <f>(C913-VLOOKUP(G913,Riders!$A$2:$C$2000,2,FALSE))/365</f>
        <v>32.57260273972603</v>
      </c>
      <c r="J913" s="47">
        <v>6</v>
      </c>
      <c r="K913" s="47">
        <v>2</v>
      </c>
      <c r="L913" s="47">
        <v>10.974</v>
      </c>
      <c r="M913" s="47">
        <f t="shared" si="41"/>
        <v>65.609622744669224</v>
      </c>
      <c r="N913" s="47">
        <v>2</v>
      </c>
      <c r="O913" s="47">
        <v>11.037000000000001</v>
      </c>
      <c r="P913" s="47">
        <f t="shared" si="42"/>
        <v>65.235118238651808</v>
      </c>
      <c r="Q913" s="47"/>
      <c r="R913" s="47"/>
      <c r="S913" s="47" t="str">
        <f t="shared" si="43"/>
        <v/>
      </c>
    </row>
    <row r="914" spans="1:19" x14ac:dyDescent="0.45">
      <c r="A914" s="47" t="s">
        <v>131</v>
      </c>
      <c r="B914" s="47">
        <v>2020</v>
      </c>
      <c r="C914" s="49">
        <v>43888</v>
      </c>
      <c r="D914" s="47" t="s">
        <v>13</v>
      </c>
      <c r="E914" s="47" t="s">
        <v>202</v>
      </c>
      <c r="F914" s="47">
        <v>2</v>
      </c>
      <c r="G914" s="47" t="s">
        <v>33</v>
      </c>
      <c r="H914" s="47" t="s">
        <v>27</v>
      </c>
      <c r="I914" s="47">
        <f>(C914-VLOOKUP(G914,Riders!$A$2:$C$2000,2,FALSE))/365</f>
        <v>26.271232876712329</v>
      </c>
      <c r="J914" s="47">
        <v>4</v>
      </c>
      <c r="K914" s="47">
        <v>1</v>
      </c>
      <c r="L914" s="47">
        <v>11.282999999999999</v>
      </c>
      <c r="M914" s="47">
        <f t="shared" si="41"/>
        <v>63.81281574049455</v>
      </c>
      <c r="N914" s="47">
        <v>1</v>
      </c>
      <c r="O914" s="47">
        <v>11.266999999999999</v>
      </c>
      <c r="P914" s="47">
        <f t="shared" si="42"/>
        <v>63.903434809621018</v>
      </c>
      <c r="Q914" s="47"/>
      <c r="R914" s="47"/>
      <c r="S914" s="47" t="str">
        <f t="shared" si="43"/>
        <v/>
      </c>
    </row>
    <row r="915" spans="1:19" x14ac:dyDescent="0.45">
      <c r="A915" s="30" t="s">
        <v>131</v>
      </c>
      <c r="B915" s="30">
        <v>2020</v>
      </c>
      <c r="C915" s="124">
        <v>43888</v>
      </c>
      <c r="D915" s="30" t="s">
        <v>13</v>
      </c>
      <c r="E915" s="30" t="s">
        <v>202</v>
      </c>
      <c r="F915" s="30">
        <v>2</v>
      </c>
      <c r="G915" s="30" t="s">
        <v>14</v>
      </c>
      <c r="H915" s="30" t="s">
        <v>15</v>
      </c>
      <c r="I915" s="30">
        <f>(C915-VLOOKUP(G915,Riders!$A$2:$C$2000,2,FALSE))/365</f>
        <v>20.153424657534245</v>
      </c>
      <c r="J915" s="30">
        <v>5</v>
      </c>
      <c r="K915" s="30">
        <v>2</v>
      </c>
      <c r="L915" s="30">
        <v>11.29</v>
      </c>
      <c r="M915" s="30">
        <f t="shared" si="41"/>
        <v>63.773250664304697</v>
      </c>
      <c r="N915" s="30">
        <v>2</v>
      </c>
      <c r="O915" s="30">
        <v>11.276999999999999</v>
      </c>
      <c r="P915" s="30">
        <f t="shared" si="42"/>
        <v>63.846767757382288</v>
      </c>
      <c r="Q915" s="30"/>
      <c r="R915" s="30"/>
      <c r="S915" s="30" t="str">
        <f t="shared" si="43"/>
        <v/>
      </c>
    </row>
    <row r="916" spans="1:19" x14ac:dyDescent="0.45">
      <c r="A916" s="47" t="s">
        <v>131</v>
      </c>
      <c r="B916" s="47">
        <v>2020</v>
      </c>
      <c r="C916" s="49">
        <v>43888</v>
      </c>
      <c r="D916" s="47" t="s">
        <v>13</v>
      </c>
      <c r="E916" s="47" t="s">
        <v>202</v>
      </c>
      <c r="F916" s="47">
        <v>3</v>
      </c>
      <c r="G916" s="47" t="s">
        <v>109</v>
      </c>
      <c r="H916" s="47" t="s">
        <v>118</v>
      </c>
      <c r="I916" s="47">
        <f>(C916-VLOOKUP(G916,Riders!$A$2:$C$2000,2,FALSE))/365</f>
        <v>27.076712328767123</v>
      </c>
      <c r="J916" s="47">
        <v>2</v>
      </c>
      <c r="K916" s="47">
        <v>1</v>
      </c>
      <c r="L916" s="47">
        <v>11.281000000000001</v>
      </c>
      <c r="M916" s="47">
        <f t="shared" si="41"/>
        <v>63.824129066572112</v>
      </c>
      <c r="N916" s="47">
        <v>1</v>
      </c>
      <c r="O916" s="47">
        <v>11.223000000000001</v>
      </c>
      <c r="P916" s="47">
        <f t="shared" si="42"/>
        <v>64.153969526864472</v>
      </c>
      <c r="Q916" s="47"/>
      <c r="R916" s="47"/>
      <c r="S916" s="47" t="str">
        <f t="shared" si="43"/>
        <v/>
      </c>
    </row>
    <row r="917" spans="1:19" x14ac:dyDescent="0.45">
      <c r="A917" s="47" t="s">
        <v>131</v>
      </c>
      <c r="B917" s="47">
        <v>2020</v>
      </c>
      <c r="C917" s="49">
        <v>43888</v>
      </c>
      <c r="D917" s="47" t="s">
        <v>13</v>
      </c>
      <c r="E917" s="47" t="s">
        <v>202</v>
      </c>
      <c r="F917" s="47">
        <v>3</v>
      </c>
      <c r="G917" s="47" t="s">
        <v>655</v>
      </c>
      <c r="H917" s="47" t="s">
        <v>120</v>
      </c>
      <c r="I917" s="47">
        <f>(C917-VLOOKUP(G917,Riders!$A$2:$C$2000,2,FALSE))/365</f>
        <v>37.232876712328768</v>
      </c>
      <c r="J917" s="47">
        <v>8</v>
      </c>
      <c r="K917" s="47">
        <v>2</v>
      </c>
      <c r="L917" s="47">
        <v>11.401</v>
      </c>
      <c r="M917" s="47">
        <f t="shared" si="41"/>
        <v>63.152355056573988</v>
      </c>
      <c r="N917" s="47">
        <v>2</v>
      </c>
      <c r="O917" s="47">
        <v>11.362</v>
      </c>
      <c r="P917" s="47">
        <f t="shared" si="42"/>
        <v>63.369125154022178</v>
      </c>
      <c r="Q917" s="47"/>
      <c r="R917" s="47"/>
      <c r="S917" s="47" t="str">
        <f t="shared" si="43"/>
        <v/>
      </c>
    </row>
    <row r="918" spans="1:19" x14ac:dyDescent="0.45">
      <c r="A918" s="47" t="s">
        <v>131</v>
      </c>
      <c r="B918" s="47">
        <v>2020</v>
      </c>
      <c r="C918" s="49">
        <v>43888</v>
      </c>
      <c r="D918" s="47" t="s">
        <v>13</v>
      </c>
      <c r="E918" s="47" t="s">
        <v>202</v>
      </c>
      <c r="F918" s="47">
        <v>4</v>
      </c>
      <c r="G918" s="47" t="s">
        <v>79</v>
      </c>
      <c r="H918" s="47" t="s">
        <v>65</v>
      </c>
      <c r="I918" s="47">
        <f>(C918-VLOOKUP(G918,Riders!$A$2:$C$2000,2,FALSE))/365</f>
        <v>32.819178082191783</v>
      </c>
      <c r="J918" s="47">
        <v>3</v>
      </c>
      <c r="K918" s="47">
        <v>1</v>
      </c>
      <c r="L918" s="47">
        <v>11.224</v>
      </c>
      <c r="M918" s="47">
        <f t="shared" si="41"/>
        <v>64.148253741981463</v>
      </c>
      <c r="N918" s="47">
        <v>1</v>
      </c>
      <c r="O918" s="47">
        <v>11.208</v>
      </c>
      <c r="P918" s="47">
        <f t="shared" si="42"/>
        <v>64.239828693790145</v>
      </c>
      <c r="Q918" s="47"/>
      <c r="R918" s="47"/>
      <c r="S918" s="47" t="str">
        <f t="shared" si="43"/>
        <v/>
      </c>
    </row>
    <row r="919" spans="1:19" x14ac:dyDescent="0.45">
      <c r="A919" s="47" t="s">
        <v>131</v>
      </c>
      <c r="B919" s="47">
        <v>2020</v>
      </c>
      <c r="C919" s="49">
        <v>43888</v>
      </c>
      <c r="D919" s="47" t="s">
        <v>13</v>
      </c>
      <c r="E919" s="47" t="s">
        <v>202</v>
      </c>
      <c r="F919" s="47">
        <v>4</v>
      </c>
      <c r="G919" s="47" t="s">
        <v>43</v>
      </c>
      <c r="H919" s="47" t="s">
        <v>44</v>
      </c>
      <c r="I919" s="47">
        <f>(C919-VLOOKUP(G919,Riders!$A$2:$C$2000,2,FALSE))/365</f>
        <v>27.273972602739725</v>
      </c>
      <c r="J919" s="47">
        <v>7</v>
      </c>
      <c r="K919" s="47">
        <v>2</v>
      </c>
      <c r="L919" s="47">
        <v>11.286</v>
      </c>
      <c r="M919" s="47">
        <f t="shared" si="41"/>
        <v>63.795853269537481</v>
      </c>
      <c r="N919" s="47">
        <v>2</v>
      </c>
      <c r="O919" s="47">
        <v>11.454000000000001</v>
      </c>
      <c r="P919" s="47">
        <f t="shared" si="42"/>
        <v>62.860136196961754</v>
      </c>
      <c r="Q919" s="47"/>
      <c r="R919" s="47"/>
      <c r="S919" s="47" t="str">
        <f t="shared" si="43"/>
        <v/>
      </c>
    </row>
    <row r="920" spans="1:19" x14ac:dyDescent="0.45">
      <c r="A920" s="47" t="s">
        <v>93</v>
      </c>
      <c r="B920" s="47">
        <v>2020</v>
      </c>
      <c r="C920" s="49">
        <v>43855</v>
      </c>
      <c r="D920" s="47" t="s">
        <v>72</v>
      </c>
      <c r="E920" s="47" t="s">
        <v>200</v>
      </c>
      <c r="F920" s="47">
        <v>1</v>
      </c>
      <c r="G920" s="47" t="s">
        <v>54</v>
      </c>
      <c r="H920" s="47" t="s">
        <v>44</v>
      </c>
      <c r="I920" s="47">
        <f>(C920-VLOOKUP(G920,Riders!$A$2:$C$2000,2,FALSE))/365</f>
        <v>22.589041095890412</v>
      </c>
      <c r="J920" s="47">
        <v>12</v>
      </c>
      <c r="K920" s="47">
        <v>1</v>
      </c>
      <c r="L920" s="47">
        <v>11.863</v>
      </c>
      <c r="M920" s="47">
        <f t="shared" si="41"/>
        <v>60.692910730843799</v>
      </c>
      <c r="N920" s="47"/>
      <c r="O920" s="47"/>
      <c r="P920" s="47" t="str">
        <f t="shared" si="42"/>
        <v/>
      </c>
      <c r="Q920" s="47"/>
      <c r="R920" s="47"/>
      <c r="S920" s="47" t="str">
        <f t="shared" si="43"/>
        <v/>
      </c>
    </row>
    <row r="921" spans="1:19" x14ac:dyDescent="0.45">
      <c r="A921" s="47" t="s">
        <v>93</v>
      </c>
      <c r="B921" s="47">
        <v>2020</v>
      </c>
      <c r="C921" s="49">
        <v>43855</v>
      </c>
      <c r="D921" s="47" t="s">
        <v>72</v>
      </c>
      <c r="E921" s="47" t="s">
        <v>200</v>
      </c>
      <c r="F921" s="47">
        <v>1</v>
      </c>
      <c r="G921" s="47" t="s">
        <v>157</v>
      </c>
      <c r="H921" s="47" t="s">
        <v>158</v>
      </c>
      <c r="I921" s="47">
        <f>(C921-VLOOKUP(G921,Riders!$A$2:$C$2000,2,FALSE))/365</f>
        <v>22.849315068493151</v>
      </c>
      <c r="J921" s="47">
        <v>22</v>
      </c>
      <c r="K921" s="47">
        <v>2</v>
      </c>
      <c r="L921" s="47">
        <v>11.995999999999999</v>
      </c>
      <c r="M921" s="47">
        <f t="shared" si="41"/>
        <v>60.020006668889636</v>
      </c>
      <c r="N921" s="47"/>
      <c r="O921" s="47"/>
      <c r="P921" s="47" t="str">
        <f t="shared" si="42"/>
        <v/>
      </c>
      <c r="Q921" s="47"/>
      <c r="R921" s="47"/>
      <c r="S921" s="47" t="str">
        <f t="shared" si="43"/>
        <v/>
      </c>
    </row>
    <row r="922" spans="1:19" x14ac:dyDescent="0.45">
      <c r="A922" s="47" t="s">
        <v>93</v>
      </c>
      <c r="B922" s="47">
        <v>2020</v>
      </c>
      <c r="C922" s="49">
        <v>43855</v>
      </c>
      <c r="D922" s="47" t="s">
        <v>72</v>
      </c>
      <c r="E922" s="47" t="s">
        <v>200</v>
      </c>
      <c r="F922" s="47">
        <v>2</v>
      </c>
      <c r="G922" s="47" t="s">
        <v>121</v>
      </c>
      <c r="H922" s="47" t="s">
        <v>120</v>
      </c>
      <c r="I922" s="47">
        <f>(C922-VLOOKUP(G922,Riders!$A$2:$C$2000,2,FALSE))/365</f>
        <v>23.893150684931506</v>
      </c>
      <c r="J922" s="47">
        <v>13</v>
      </c>
      <c r="K922" s="47">
        <v>1</v>
      </c>
      <c r="L922" s="47">
        <v>11.759</v>
      </c>
      <c r="M922" s="47">
        <f t="shared" si="41"/>
        <v>61.229696402755337</v>
      </c>
      <c r="N922" s="47"/>
      <c r="O922" s="47"/>
      <c r="P922" s="47" t="str">
        <f t="shared" si="42"/>
        <v/>
      </c>
      <c r="Q922" s="47"/>
      <c r="R922" s="47"/>
      <c r="S922" s="47" t="str">
        <f t="shared" si="43"/>
        <v/>
      </c>
    </row>
    <row r="923" spans="1:19" x14ac:dyDescent="0.45">
      <c r="A923" s="47" t="s">
        <v>93</v>
      </c>
      <c r="B923" s="47">
        <v>2020</v>
      </c>
      <c r="C923" s="49">
        <v>43855</v>
      </c>
      <c r="D923" s="47" t="s">
        <v>72</v>
      </c>
      <c r="E923" s="47" t="s">
        <v>200</v>
      </c>
      <c r="F923" s="47">
        <v>2</v>
      </c>
      <c r="G923" s="47" t="s">
        <v>166</v>
      </c>
      <c r="H923" s="47" t="s">
        <v>49</v>
      </c>
      <c r="I923" s="47" t="e">
        <f>(C923-VLOOKUP(G923,Riders!$A$2:$C$2000,2,FALSE))/365</f>
        <v>#N/A</v>
      </c>
      <c r="J923" s="47">
        <v>21</v>
      </c>
      <c r="K923" s="47">
        <v>2</v>
      </c>
      <c r="L923" s="47">
        <v>11.829000000000001</v>
      </c>
      <c r="M923" s="47">
        <f t="shared" si="41"/>
        <v>60.867359878265276</v>
      </c>
      <c r="N923" s="47"/>
      <c r="O923" s="47"/>
      <c r="P923" s="47" t="str">
        <f t="shared" si="42"/>
        <v/>
      </c>
      <c r="Q923" s="47"/>
      <c r="R923" s="47"/>
      <c r="S923" s="47" t="str">
        <f t="shared" si="43"/>
        <v/>
      </c>
    </row>
    <row r="924" spans="1:19" x14ac:dyDescent="0.45">
      <c r="A924" s="47" t="s">
        <v>93</v>
      </c>
      <c r="B924" s="47">
        <v>2020</v>
      </c>
      <c r="C924" s="49">
        <v>43855</v>
      </c>
      <c r="D924" s="47" t="s">
        <v>72</v>
      </c>
      <c r="E924" s="47" t="s">
        <v>200</v>
      </c>
      <c r="F924" s="47">
        <v>3</v>
      </c>
      <c r="G924" s="47" t="s">
        <v>50</v>
      </c>
      <c r="H924" s="47" t="s">
        <v>51</v>
      </c>
      <c r="I924" s="47">
        <f>(C924-VLOOKUP(G924,Riders!$A$2:$C$2000,2,FALSE))/365</f>
        <v>23.304109589041097</v>
      </c>
      <c r="J924" s="47">
        <v>8</v>
      </c>
      <c r="K924" s="47">
        <v>1</v>
      </c>
      <c r="L924" s="47">
        <v>11.366</v>
      </c>
      <c r="M924" s="47">
        <f t="shared" si="41"/>
        <v>63.346823860636988</v>
      </c>
      <c r="N924" s="47"/>
      <c r="O924" s="47"/>
      <c r="P924" s="47" t="str">
        <f t="shared" si="42"/>
        <v/>
      </c>
      <c r="Q924" s="47"/>
      <c r="R924" s="47"/>
      <c r="S924" s="47" t="str">
        <f t="shared" si="43"/>
        <v/>
      </c>
    </row>
    <row r="925" spans="1:19" x14ac:dyDescent="0.45">
      <c r="A925" s="47" t="s">
        <v>93</v>
      </c>
      <c r="B925" s="47">
        <v>2020</v>
      </c>
      <c r="C925" s="49">
        <v>43855</v>
      </c>
      <c r="D925" s="47" t="s">
        <v>72</v>
      </c>
      <c r="E925" s="47" t="s">
        <v>200</v>
      </c>
      <c r="F925" s="47">
        <v>3</v>
      </c>
      <c r="G925" s="47" t="s">
        <v>148</v>
      </c>
      <c r="H925" s="47" t="s">
        <v>63</v>
      </c>
      <c r="I925" s="47" t="e">
        <f>(C925-VLOOKUP(G925,Riders!$A$2:$C$2000,2,FALSE))/365</f>
        <v>#N/A</v>
      </c>
      <c r="J925" s="47">
        <v>20</v>
      </c>
      <c r="K925" s="47">
        <v>2</v>
      </c>
      <c r="L925" s="47">
        <v>11.875999999999999</v>
      </c>
      <c r="M925" s="47">
        <f t="shared" si="41"/>
        <v>60.626473560121255</v>
      </c>
      <c r="N925" s="47"/>
      <c r="O925" s="47"/>
      <c r="P925" s="47" t="str">
        <f t="shared" si="42"/>
        <v/>
      </c>
      <c r="Q925" s="47"/>
      <c r="R925" s="47"/>
      <c r="S925" s="47" t="str">
        <f t="shared" si="43"/>
        <v/>
      </c>
    </row>
    <row r="926" spans="1:19" x14ac:dyDescent="0.45">
      <c r="A926" s="47" t="s">
        <v>93</v>
      </c>
      <c r="B926" s="47">
        <v>2020</v>
      </c>
      <c r="C926" s="49">
        <v>43855</v>
      </c>
      <c r="D926" s="47" t="s">
        <v>72</v>
      </c>
      <c r="E926" s="47" t="s">
        <v>200</v>
      </c>
      <c r="F926" s="47">
        <v>4</v>
      </c>
      <c r="G926" s="47" t="s">
        <v>139</v>
      </c>
      <c r="H926" s="47" t="s">
        <v>61</v>
      </c>
      <c r="I926" s="47">
        <f>(C926-VLOOKUP(G926,Riders!$A$2:$C$2000,2,FALSE))/365</f>
        <v>27.627397260273973</v>
      </c>
      <c r="J926" s="47">
        <v>14</v>
      </c>
      <c r="K926" s="47">
        <v>1</v>
      </c>
      <c r="L926" s="47">
        <v>11.755000000000001</v>
      </c>
      <c r="M926" s="47">
        <f t="shared" si="41"/>
        <v>61.250531688643129</v>
      </c>
      <c r="N926" s="47"/>
      <c r="O926" s="47"/>
      <c r="P926" s="47" t="str">
        <f t="shared" si="42"/>
        <v/>
      </c>
      <c r="Q926" s="47"/>
      <c r="R926" s="47"/>
      <c r="S926" s="47" t="str">
        <f t="shared" si="43"/>
        <v/>
      </c>
    </row>
    <row r="927" spans="1:19" x14ac:dyDescent="0.45">
      <c r="A927" s="47" t="s">
        <v>93</v>
      </c>
      <c r="B927" s="47">
        <v>2020</v>
      </c>
      <c r="C927" s="49">
        <v>43855</v>
      </c>
      <c r="D927" s="47" t="s">
        <v>72</v>
      </c>
      <c r="E927" s="47" t="s">
        <v>200</v>
      </c>
      <c r="F927" s="47">
        <v>4</v>
      </c>
      <c r="G927" s="47" t="s">
        <v>116</v>
      </c>
      <c r="H927" s="47" t="s">
        <v>21</v>
      </c>
      <c r="I927" s="47">
        <f>(C927-VLOOKUP(G927,Riders!$A$2:$C$2000,2,FALSE))/365</f>
        <v>28.841095890410958</v>
      </c>
      <c r="J927" s="47">
        <v>19</v>
      </c>
      <c r="K927" s="47">
        <v>2</v>
      </c>
      <c r="L927" s="47">
        <v>11.755000000000001</v>
      </c>
      <c r="M927" s="47">
        <f t="shared" si="41"/>
        <v>61.250531688643129</v>
      </c>
      <c r="N927" s="47"/>
      <c r="O927" s="47"/>
      <c r="P927" s="47" t="str">
        <f t="shared" si="42"/>
        <v/>
      </c>
      <c r="Q927" s="47"/>
      <c r="R927" s="47"/>
      <c r="S927" s="47" t="str">
        <f t="shared" si="43"/>
        <v/>
      </c>
    </row>
    <row r="928" spans="1:19" x14ac:dyDescent="0.45">
      <c r="A928" s="47" t="s">
        <v>93</v>
      </c>
      <c r="B928" s="47">
        <v>2020</v>
      </c>
      <c r="C928" s="49">
        <v>43855</v>
      </c>
      <c r="D928" s="47" t="s">
        <v>72</v>
      </c>
      <c r="E928" s="47" t="s">
        <v>200</v>
      </c>
      <c r="F928" s="47">
        <v>5</v>
      </c>
      <c r="G928" s="47" t="s">
        <v>60</v>
      </c>
      <c r="H928" s="47" t="s">
        <v>61</v>
      </c>
      <c r="I928" s="47">
        <f>(C928-VLOOKUP(G928,Riders!$A$2:$C$2000,2,FALSE))/365</f>
        <v>31.526027397260275</v>
      </c>
      <c r="J928" s="47">
        <v>15</v>
      </c>
      <c r="K928" s="47">
        <v>1</v>
      </c>
      <c r="L928" s="47">
        <v>11.795999999999999</v>
      </c>
      <c r="M928" s="47">
        <f t="shared" si="41"/>
        <v>61.037639877924725</v>
      </c>
      <c r="N928" s="47"/>
      <c r="O928" s="47"/>
      <c r="P928" s="47" t="str">
        <f t="shared" si="42"/>
        <v/>
      </c>
      <c r="Q928" s="47"/>
      <c r="R928" s="47"/>
      <c r="S928" s="47" t="str">
        <f t="shared" si="43"/>
        <v/>
      </c>
    </row>
    <row r="929" spans="1:19" x14ac:dyDescent="0.45">
      <c r="A929" s="47" t="s">
        <v>93</v>
      </c>
      <c r="B929" s="47">
        <v>2020</v>
      </c>
      <c r="C929" s="49">
        <v>43855</v>
      </c>
      <c r="D929" s="47" t="s">
        <v>72</v>
      </c>
      <c r="E929" s="47" t="s">
        <v>200</v>
      </c>
      <c r="F929" s="47">
        <v>5</v>
      </c>
      <c r="G929" s="47" t="s">
        <v>147</v>
      </c>
      <c r="H929" s="47" t="s">
        <v>31</v>
      </c>
      <c r="I929" s="47">
        <f>(C929-VLOOKUP(G929,Riders!$A$2:$C$2000,2,FALSE))/365</f>
        <v>31.547945205479451</v>
      </c>
      <c r="J929" s="47">
        <v>18</v>
      </c>
      <c r="K929" s="47">
        <v>2</v>
      </c>
      <c r="L929" s="47">
        <v>11.883999999999999</v>
      </c>
      <c r="M929" s="47">
        <f t="shared" si="41"/>
        <v>60.585661393470218</v>
      </c>
      <c r="N929" s="47"/>
      <c r="O929" s="47"/>
      <c r="P929" s="47" t="str">
        <f t="shared" si="42"/>
        <v/>
      </c>
      <c r="Q929" s="47"/>
      <c r="R929" s="47"/>
      <c r="S929" s="47" t="str">
        <f t="shared" si="43"/>
        <v/>
      </c>
    </row>
    <row r="930" spans="1:19" x14ac:dyDescent="0.45">
      <c r="A930" s="47" t="s">
        <v>93</v>
      </c>
      <c r="B930" s="47">
        <v>2020</v>
      </c>
      <c r="C930" s="49">
        <v>43855</v>
      </c>
      <c r="D930" s="47" t="s">
        <v>72</v>
      </c>
      <c r="E930" s="47" t="s">
        <v>200</v>
      </c>
      <c r="F930" s="47">
        <v>6</v>
      </c>
      <c r="G930" s="47" t="s">
        <v>144</v>
      </c>
      <c r="H930" s="47" t="s">
        <v>145</v>
      </c>
      <c r="I930" s="47">
        <f>(C930-VLOOKUP(G930,Riders!$A$2:$C$2000,2,FALSE))/365</f>
        <v>21.772602739726029</v>
      </c>
      <c r="J930" s="47">
        <v>16</v>
      </c>
      <c r="K930" s="47">
        <v>1</v>
      </c>
      <c r="L930" s="47">
        <v>11.862</v>
      </c>
      <c r="M930" s="47">
        <f t="shared" si="41"/>
        <v>60.698027314112288</v>
      </c>
      <c r="N930" s="47"/>
      <c r="O930" s="47"/>
      <c r="P930" s="47" t="str">
        <f t="shared" si="42"/>
        <v/>
      </c>
      <c r="Q930" s="47"/>
      <c r="R930" s="47"/>
      <c r="S930" s="47" t="str">
        <f t="shared" si="43"/>
        <v/>
      </c>
    </row>
    <row r="931" spans="1:19" x14ac:dyDescent="0.45">
      <c r="A931" s="47" t="s">
        <v>93</v>
      </c>
      <c r="B931" s="47">
        <v>2020</v>
      </c>
      <c r="C931" s="49">
        <v>43855</v>
      </c>
      <c r="D931" s="47" t="s">
        <v>72</v>
      </c>
      <c r="E931" s="47" t="s">
        <v>200</v>
      </c>
      <c r="F931" s="47">
        <v>6</v>
      </c>
      <c r="G931" s="47" t="s">
        <v>146</v>
      </c>
      <c r="H931" s="47" t="s">
        <v>56</v>
      </c>
      <c r="I931" s="47">
        <f>(C931-VLOOKUP(G931,Riders!$A$2:$C$2000,2,FALSE))/365</f>
        <v>29.813698630136987</v>
      </c>
      <c r="J931" s="47">
        <v>17</v>
      </c>
      <c r="K931" s="47">
        <v>2</v>
      </c>
      <c r="L931" s="47">
        <v>11.939</v>
      </c>
      <c r="M931" s="47">
        <f t="shared" si="41"/>
        <v>60.306558338219283</v>
      </c>
      <c r="N931" s="47"/>
      <c r="O931" s="47"/>
      <c r="P931" s="47" t="str">
        <f t="shared" si="42"/>
        <v/>
      </c>
      <c r="Q931" s="47"/>
      <c r="R931" s="47"/>
      <c r="S931" s="47" t="str">
        <f t="shared" si="43"/>
        <v/>
      </c>
    </row>
    <row r="932" spans="1:19" x14ac:dyDescent="0.45">
      <c r="A932" s="30" t="s">
        <v>93</v>
      </c>
      <c r="B932" s="30">
        <v>2020</v>
      </c>
      <c r="C932" s="124">
        <v>43855</v>
      </c>
      <c r="D932" s="30" t="s">
        <v>72</v>
      </c>
      <c r="E932" s="30" t="s">
        <v>201</v>
      </c>
      <c r="F932" s="30">
        <v>1</v>
      </c>
      <c r="G932" s="30" t="s">
        <v>33</v>
      </c>
      <c r="H932" s="30" t="s">
        <v>27</v>
      </c>
      <c r="I932" s="30">
        <f>(C932-VLOOKUP(G932,Riders!$A$2:$C$2000,2,FALSE))/365</f>
        <v>26.18082191780822</v>
      </c>
      <c r="J932" s="30">
        <v>2</v>
      </c>
      <c r="K932" s="30">
        <v>1</v>
      </c>
      <c r="L932" s="30">
        <v>11.491</v>
      </c>
      <c r="M932" s="30">
        <f t="shared" si="41"/>
        <v>62.657732138195108</v>
      </c>
      <c r="N932" s="30"/>
      <c r="O932" s="30"/>
      <c r="P932" s="30" t="str">
        <f t="shared" si="42"/>
        <v/>
      </c>
      <c r="Q932" s="30"/>
      <c r="R932" s="30"/>
      <c r="S932" s="30" t="str">
        <f t="shared" si="43"/>
        <v/>
      </c>
    </row>
    <row r="933" spans="1:19" x14ac:dyDescent="0.45">
      <c r="A933" s="30" t="s">
        <v>93</v>
      </c>
      <c r="B933" s="30">
        <v>2020</v>
      </c>
      <c r="C933" s="124">
        <v>43855</v>
      </c>
      <c r="D933" s="30" t="s">
        <v>72</v>
      </c>
      <c r="E933" s="30" t="s">
        <v>201</v>
      </c>
      <c r="F933" s="30">
        <v>1</v>
      </c>
      <c r="G933" s="30" t="s">
        <v>144</v>
      </c>
      <c r="H933" s="30" t="s">
        <v>145</v>
      </c>
      <c r="I933" s="30">
        <f>(C933-VLOOKUP(G933,Riders!$A$2:$C$2000,2,FALSE))/365</f>
        <v>21.772602739726029</v>
      </c>
      <c r="J933" s="30">
        <v>16</v>
      </c>
      <c r="K933" s="30">
        <v>2</v>
      </c>
      <c r="L933" s="30">
        <v>11.655999999999999</v>
      </c>
      <c r="M933" s="30">
        <f t="shared" si="41"/>
        <v>61.770761839396023</v>
      </c>
      <c r="N933" s="30"/>
      <c r="O933" s="30"/>
      <c r="P933" s="30" t="str">
        <f t="shared" si="42"/>
        <v/>
      </c>
      <c r="Q933" s="30"/>
      <c r="R933" s="30"/>
      <c r="S933" s="30" t="str">
        <f t="shared" si="43"/>
        <v/>
      </c>
    </row>
    <row r="934" spans="1:19" x14ac:dyDescent="0.45">
      <c r="A934" s="30" t="s">
        <v>93</v>
      </c>
      <c r="B934" s="30">
        <v>2020</v>
      </c>
      <c r="C934" s="124">
        <v>43855</v>
      </c>
      <c r="D934" s="30" t="s">
        <v>72</v>
      </c>
      <c r="E934" s="30" t="s">
        <v>201</v>
      </c>
      <c r="F934" s="30">
        <v>2</v>
      </c>
      <c r="G934" s="30" t="s">
        <v>73</v>
      </c>
      <c r="H934" s="30" t="s">
        <v>19</v>
      </c>
      <c r="I934" s="30">
        <f>(C934-VLOOKUP(G934,Riders!$A$2:$C$2000,2,FALSE))/365</f>
        <v>32.482191780821921</v>
      </c>
      <c r="J934" s="30">
        <v>1</v>
      </c>
      <c r="K934" s="30">
        <v>1</v>
      </c>
      <c r="L934" s="30">
        <v>11.92</v>
      </c>
      <c r="M934" s="30">
        <f t="shared" si="41"/>
        <v>60.402684563758392</v>
      </c>
      <c r="N934" s="30"/>
      <c r="O934" s="30"/>
      <c r="P934" s="30" t="str">
        <f t="shared" si="42"/>
        <v/>
      </c>
      <c r="Q934" s="30"/>
      <c r="R934" s="30"/>
      <c r="S934" s="30" t="str">
        <f t="shared" si="43"/>
        <v/>
      </c>
    </row>
    <row r="935" spans="1:19" x14ac:dyDescent="0.45">
      <c r="A935" s="30" t="s">
        <v>93</v>
      </c>
      <c r="B935" s="30">
        <v>2020</v>
      </c>
      <c r="C935" s="124">
        <v>43855</v>
      </c>
      <c r="D935" s="30" t="s">
        <v>72</v>
      </c>
      <c r="E935" s="30" t="s">
        <v>201</v>
      </c>
      <c r="F935" s="30">
        <v>2</v>
      </c>
      <c r="G935" s="30" t="s">
        <v>60</v>
      </c>
      <c r="H935" s="30" t="s">
        <v>61</v>
      </c>
      <c r="I935" s="30">
        <f>(C935-VLOOKUP(G935,Riders!$A$2:$C$2000,2,FALSE))/365</f>
        <v>31.526027397260275</v>
      </c>
      <c r="J935" s="30">
        <v>15</v>
      </c>
      <c r="K935" s="30">
        <v>2</v>
      </c>
      <c r="L935" s="30">
        <v>12.036</v>
      </c>
      <c r="M935" s="30">
        <f t="shared" si="41"/>
        <v>59.820538384845463</v>
      </c>
      <c r="N935" s="30"/>
      <c r="O935" s="30"/>
      <c r="P935" s="30" t="str">
        <f t="shared" si="42"/>
        <v/>
      </c>
      <c r="Q935" s="30"/>
      <c r="R935" s="30"/>
      <c r="S935" s="30" t="str">
        <f t="shared" si="43"/>
        <v/>
      </c>
    </row>
    <row r="936" spans="1:19" x14ac:dyDescent="0.45">
      <c r="A936" s="30" t="s">
        <v>93</v>
      </c>
      <c r="B936" s="30">
        <v>2020</v>
      </c>
      <c r="C936" s="124">
        <v>43855</v>
      </c>
      <c r="D936" s="30" t="s">
        <v>72</v>
      </c>
      <c r="E936" s="30" t="s">
        <v>201</v>
      </c>
      <c r="F936" s="30">
        <v>3</v>
      </c>
      <c r="G936" s="30" t="s">
        <v>16</v>
      </c>
      <c r="H936" s="30" t="s">
        <v>17</v>
      </c>
      <c r="I936" s="30">
        <f>(C936-VLOOKUP(G936,Riders!$A$2:$C$2000,2,FALSE))/365</f>
        <v>20.761643835616439</v>
      </c>
      <c r="J936" s="30">
        <v>4</v>
      </c>
      <c r="K936" s="30">
        <v>1</v>
      </c>
      <c r="L936" s="30">
        <v>11.657999999999999</v>
      </c>
      <c r="M936" s="30">
        <f t="shared" si="41"/>
        <v>61.760164693772516</v>
      </c>
      <c r="N936" s="30"/>
      <c r="O936" s="30"/>
      <c r="P936" s="30" t="str">
        <f t="shared" si="42"/>
        <v/>
      </c>
      <c r="Q936" s="30"/>
      <c r="R936" s="30"/>
      <c r="S936" s="30" t="str">
        <f t="shared" si="43"/>
        <v/>
      </c>
    </row>
    <row r="937" spans="1:19" x14ac:dyDescent="0.45">
      <c r="A937" s="30" t="s">
        <v>93</v>
      </c>
      <c r="B937" s="30">
        <v>2020</v>
      </c>
      <c r="C937" s="124">
        <v>43855</v>
      </c>
      <c r="D937" s="30" t="s">
        <v>72</v>
      </c>
      <c r="E937" s="30" t="s">
        <v>201</v>
      </c>
      <c r="F937" s="30">
        <v>3</v>
      </c>
      <c r="G937" s="30" t="s">
        <v>139</v>
      </c>
      <c r="H937" s="30" t="s">
        <v>61</v>
      </c>
      <c r="I937" s="30">
        <f>(C937-VLOOKUP(G937,Riders!$A$2:$C$2000,2,FALSE))/365</f>
        <v>27.627397260273973</v>
      </c>
      <c r="J937" s="30">
        <v>14</v>
      </c>
      <c r="K937" s="30">
        <v>2</v>
      </c>
      <c r="L937" s="30">
        <v>11.747999999999999</v>
      </c>
      <c r="M937" s="30">
        <f t="shared" si="41"/>
        <v>61.287027579162412</v>
      </c>
      <c r="N937" s="30"/>
      <c r="O937" s="30"/>
      <c r="P937" s="30" t="str">
        <f t="shared" si="42"/>
        <v/>
      </c>
      <c r="Q937" s="30"/>
      <c r="R937" s="30"/>
      <c r="S937" s="30" t="str">
        <f t="shared" si="43"/>
        <v/>
      </c>
    </row>
    <row r="938" spans="1:19" x14ac:dyDescent="0.45">
      <c r="A938" s="30" t="s">
        <v>93</v>
      </c>
      <c r="B938" s="30">
        <v>2020</v>
      </c>
      <c r="C938" s="124">
        <v>43855</v>
      </c>
      <c r="D938" s="30" t="s">
        <v>72</v>
      </c>
      <c r="E938" s="30" t="s">
        <v>201</v>
      </c>
      <c r="F938" s="30">
        <v>4</v>
      </c>
      <c r="G938" s="30" t="s">
        <v>50</v>
      </c>
      <c r="H938" s="30" t="s">
        <v>51</v>
      </c>
      <c r="I938" s="30">
        <f>(C938-VLOOKUP(G938,Riders!$A$2:$C$2000,2,FALSE))/365</f>
        <v>23.304109589041097</v>
      </c>
      <c r="J938" s="30">
        <v>8</v>
      </c>
      <c r="K938" s="30">
        <v>1</v>
      </c>
      <c r="L938" s="30">
        <v>11.53</v>
      </c>
      <c r="M938" s="30">
        <f t="shared" ref="M938:M1001" si="44">IF(OR(L938="",L938="REL"),"",3.6*200/L938)</f>
        <v>62.44579358196011</v>
      </c>
      <c r="N938" s="30"/>
      <c r="O938" s="30"/>
      <c r="P938" s="30" t="str">
        <f t="shared" si="42"/>
        <v/>
      </c>
      <c r="Q938" s="30"/>
      <c r="R938" s="30"/>
      <c r="S938" s="30" t="str">
        <f t="shared" si="43"/>
        <v/>
      </c>
    </row>
    <row r="939" spans="1:19" x14ac:dyDescent="0.45">
      <c r="A939" s="30" t="s">
        <v>93</v>
      </c>
      <c r="B939" s="30">
        <v>2020</v>
      </c>
      <c r="C939" s="124">
        <v>43855</v>
      </c>
      <c r="D939" s="30" t="s">
        <v>72</v>
      </c>
      <c r="E939" s="30" t="s">
        <v>201</v>
      </c>
      <c r="F939" s="30">
        <v>4</v>
      </c>
      <c r="G939" s="30" t="s">
        <v>52</v>
      </c>
      <c r="H939" s="30" t="s">
        <v>53</v>
      </c>
      <c r="I939" s="30">
        <f>(C939-VLOOKUP(G939,Riders!$A$2:$C$2000,2,FALSE))/365</f>
        <v>22.876712328767123</v>
      </c>
      <c r="J939" s="30">
        <v>9</v>
      </c>
      <c r="K939" s="30">
        <v>2</v>
      </c>
      <c r="L939" s="30">
        <v>11.533999999999999</v>
      </c>
      <c r="M939" s="30">
        <f t="shared" si="44"/>
        <v>62.424137333102138</v>
      </c>
      <c r="N939" s="30"/>
      <c r="O939" s="30"/>
      <c r="P939" s="30" t="str">
        <f t="shared" si="42"/>
        <v/>
      </c>
      <c r="Q939" s="30"/>
      <c r="R939" s="30"/>
      <c r="S939" s="30" t="str">
        <f t="shared" si="43"/>
        <v/>
      </c>
    </row>
    <row r="940" spans="1:19" x14ac:dyDescent="0.45">
      <c r="A940" s="30" t="s">
        <v>93</v>
      </c>
      <c r="B940" s="30">
        <v>2020</v>
      </c>
      <c r="C940" s="124">
        <v>43855</v>
      </c>
      <c r="D940" s="30" t="s">
        <v>72</v>
      </c>
      <c r="E940" s="30" t="s">
        <v>201</v>
      </c>
      <c r="F940" s="30">
        <v>5</v>
      </c>
      <c r="G940" s="30" t="s">
        <v>82</v>
      </c>
      <c r="H940" s="30" t="s">
        <v>67</v>
      </c>
      <c r="I940" s="30">
        <f>(C940-VLOOKUP(G940,Riders!$A$2:$C$2000,2,FALSE))/365</f>
        <v>27.405479452054795</v>
      </c>
      <c r="J940" s="30">
        <v>3</v>
      </c>
      <c r="K940" s="30">
        <v>1</v>
      </c>
      <c r="L940" s="30">
        <v>11.456</v>
      </c>
      <c r="M940" s="30">
        <f t="shared" si="44"/>
        <v>62.849162011173185</v>
      </c>
      <c r="N940" s="30"/>
      <c r="O940" s="30"/>
      <c r="P940" s="30" t="str">
        <f t="shared" si="42"/>
        <v/>
      </c>
      <c r="Q940" s="30"/>
      <c r="R940" s="30"/>
      <c r="S940" s="30" t="str">
        <f t="shared" si="43"/>
        <v/>
      </c>
    </row>
    <row r="941" spans="1:19" x14ac:dyDescent="0.45">
      <c r="A941" s="30" t="s">
        <v>93</v>
      </c>
      <c r="B941" s="30">
        <v>2020</v>
      </c>
      <c r="C941" s="124">
        <v>43855</v>
      </c>
      <c r="D941" s="30" t="s">
        <v>72</v>
      </c>
      <c r="E941" s="30" t="s">
        <v>201</v>
      </c>
      <c r="F941" s="30">
        <v>5</v>
      </c>
      <c r="G941" s="30" t="s">
        <v>121</v>
      </c>
      <c r="H941" s="30" t="s">
        <v>120</v>
      </c>
      <c r="I941" s="30">
        <f>(C941-VLOOKUP(G941,Riders!$A$2:$C$2000,2,FALSE))/365</f>
        <v>23.893150684931506</v>
      </c>
      <c r="J941" s="30">
        <v>13</v>
      </c>
      <c r="K941" s="30">
        <v>2</v>
      </c>
      <c r="L941" s="30">
        <v>11.469999999999999</v>
      </c>
      <c r="M941" s="30">
        <f t="shared" si="44"/>
        <v>62.772449869224069</v>
      </c>
      <c r="N941" s="30"/>
      <c r="O941" s="30"/>
      <c r="P941" s="30" t="str">
        <f t="shared" si="42"/>
        <v/>
      </c>
      <c r="Q941" s="30"/>
      <c r="R941" s="30"/>
      <c r="S941" s="30" t="str">
        <f t="shared" si="43"/>
        <v/>
      </c>
    </row>
    <row r="942" spans="1:19" x14ac:dyDescent="0.45">
      <c r="A942" s="30" t="s">
        <v>93</v>
      </c>
      <c r="B942" s="30">
        <v>2020</v>
      </c>
      <c r="C942" s="124">
        <v>43855</v>
      </c>
      <c r="D942" s="30" t="s">
        <v>72</v>
      </c>
      <c r="E942" s="30" t="s">
        <v>201</v>
      </c>
      <c r="F942" s="30">
        <v>6</v>
      </c>
      <c r="G942" s="30" t="s">
        <v>138</v>
      </c>
      <c r="H942" s="30" t="s">
        <v>44</v>
      </c>
      <c r="I942" s="30">
        <f>(C942-VLOOKUP(G942,Riders!$A$2:$C$2000,2,FALSE))/365</f>
        <v>24.361643835616437</v>
      </c>
      <c r="J942" s="30">
        <v>5</v>
      </c>
      <c r="K942" s="30">
        <v>1</v>
      </c>
      <c r="L942" s="30">
        <v>11.465999999999999</v>
      </c>
      <c r="M942" s="30">
        <f t="shared" si="44"/>
        <v>62.794348508634229</v>
      </c>
      <c r="N942" s="30"/>
      <c r="O942" s="30"/>
      <c r="P942" s="30" t="str">
        <f t="shared" si="42"/>
        <v/>
      </c>
      <c r="Q942" s="30"/>
      <c r="R942" s="30"/>
      <c r="S942" s="30" t="str">
        <f t="shared" si="43"/>
        <v/>
      </c>
    </row>
    <row r="943" spans="1:19" x14ac:dyDescent="0.45">
      <c r="A943" s="30" t="s">
        <v>93</v>
      </c>
      <c r="B943" s="30">
        <v>2020</v>
      </c>
      <c r="C943" s="124">
        <v>43855</v>
      </c>
      <c r="D943" s="30" t="s">
        <v>72</v>
      </c>
      <c r="E943" s="30" t="s">
        <v>201</v>
      </c>
      <c r="F943" s="30">
        <v>6</v>
      </c>
      <c r="G943" s="30" t="s">
        <v>54</v>
      </c>
      <c r="H943" s="30" t="s">
        <v>44</v>
      </c>
      <c r="I943" s="30">
        <f>(C943-VLOOKUP(G943,Riders!$A$2:$C$2000,2,FALSE))/365</f>
        <v>22.589041095890412</v>
      </c>
      <c r="J943" s="30">
        <v>12</v>
      </c>
      <c r="K943" s="30">
        <v>2</v>
      </c>
      <c r="L943" s="30">
        <v>11.472999999999999</v>
      </c>
      <c r="M943" s="30">
        <f t="shared" si="44"/>
        <v>62.756035910398332</v>
      </c>
      <c r="N943" s="30"/>
      <c r="O943" s="30"/>
      <c r="P943" s="30" t="str">
        <f t="shared" si="42"/>
        <v/>
      </c>
      <c r="Q943" s="30"/>
      <c r="R943" s="30"/>
      <c r="S943" s="30" t="str">
        <f t="shared" si="43"/>
        <v/>
      </c>
    </row>
    <row r="944" spans="1:19" x14ac:dyDescent="0.45">
      <c r="A944" s="30" t="s">
        <v>93</v>
      </c>
      <c r="B944" s="30">
        <v>2020</v>
      </c>
      <c r="C944" s="124">
        <v>43855</v>
      </c>
      <c r="D944" s="30" t="s">
        <v>72</v>
      </c>
      <c r="E944" s="30" t="s">
        <v>201</v>
      </c>
      <c r="F944" s="30">
        <v>7</v>
      </c>
      <c r="G944" s="30" t="s">
        <v>655</v>
      </c>
      <c r="H944" s="30" t="s">
        <v>120</v>
      </c>
      <c r="I944" s="30">
        <f>(C944-VLOOKUP(G944,Riders!$A$2:$C$2000,2,FALSE))/365</f>
        <v>37.142465753424659</v>
      </c>
      <c r="J944" s="30">
        <v>7</v>
      </c>
      <c r="K944" s="30">
        <v>1</v>
      </c>
      <c r="L944" s="30">
        <v>11.49</v>
      </c>
      <c r="M944" s="30">
        <f t="shared" si="44"/>
        <v>62.663185378590079</v>
      </c>
      <c r="N944" s="30"/>
      <c r="O944" s="30"/>
      <c r="P944" s="30" t="str">
        <f t="shared" si="42"/>
        <v/>
      </c>
      <c r="Q944" s="30"/>
      <c r="R944" s="30"/>
      <c r="S944" s="30" t="str">
        <f t="shared" si="43"/>
        <v/>
      </c>
    </row>
    <row r="945" spans="1:19" x14ac:dyDescent="0.45">
      <c r="A945" s="30" t="s">
        <v>93</v>
      </c>
      <c r="B945" s="30">
        <v>2020</v>
      </c>
      <c r="C945" s="124">
        <v>43855</v>
      </c>
      <c r="D945" s="30" t="s">
        <v>72</v>
      </c>
      <c r="E945" s="30" t="s">
        <v>201</v>
      </c>
      <c r="F945" s="30">
        <v>7</v>
      </c>
      <c r="G945" s="30" t="s">
        <v>41</v>
      </c>
      <c r="H945" s="30" t="s">
        <v>143</v>
      </c>
      <c r="I945" s="30">
        <f>(C945-VLOOKUP(G945,Riders!$A$2:$C$2000,2,FALSE))/365</f>
        <v>24.276712328767122</v>
      </c>
      <c r="J945" s="30">
        <v>10</v>
      </c>
      <c r="K945" s="30">
        <v>2</v>
      </c>
      <c r="L945" s="30">
        <v>11.670999999999999</v>
      </c>
      <c r="M945" s="30">
        <f t="shared" si="44"/>
        <v>61.691371776197414</v>
      </c>
      <c r="N945" s="30"/>
      <c r="O945" s="30"/>
      <c r="P945" s="30" t="str">
        <f t="shared" si="42"/>
        <v/>
      </c>
      <c r="Q945" s="30"/>
      <c r="R945" s="30"/>
      <c r="S945" s="30" t="str">
        <f t="shared" si="43"/>
        <v/>
      </c>
    </row>
    <row r="946" spans="1:19" x14ac:dyDescent="0.45">
      <c r="A946" s="30" t="s">
        <v>93</v>
      </c>
      <c r="B946" s="30">
        <v>2020</v>
      </c>
      <c r="C946" s="124">
        <v>43855</v>
      </c>
      <c r="D946" s="30" t="s">
        <v>72</v>
      </c>
      <c r="E946" s="30" t="s">
        <v>201</v>
      </c>
      <c r="F946" s="30">
        <v>8</v>
      </c>
      <c r="G946" s="30" t="s">
        <v>98</v>
      </c>
      <c r="H946" s="30" t="s">
        <v>67</v>
      </c>
      <c r="I946" s="30">
        <f>(C946-VLOOKUP(G946,Riders!$A$2:$C$2000,2,FALSE))/365</f>
        <v>28.487671232876714</v>
      </c>
      <c r="J946" s="30">
        <v>6</v>
      </c>
      <c r="K946" s="30">
        <v>1</v>
      </c>
      <c r="L946" s="30">
        <v>11.430999999999999</v>
      </c>
      <c r="M946" s="30">
        <f t="shared" si="44"/>
        <v>62.986615344239354</v>
      </c>
      <c r="N946" s="30"/>
      <c r="O946" s="30"/>
      <c r="P946" s="30" t="str">
        <f t="shared" si="42"/>
        <v/>
      </c>
      <c r="Q946" s="30"/>
      <c r="R946" s="30"/>
      <c r="S946" s="30" t="str">
        <f t="shared" si="43"/>
        <v/>
      </c>
    </row>
    <row r="947" spans="1:19" x14ac:dyDescent="0.45">
      <c r="A947" s="30" t="s">
        <v>93</v>
      </c>
      <c r="B947" s="30">
        <v>2020</v>
      </c>
      <c r="C947" s="124">
        <v>43855</v>
      </c>
      <c r="D947" s="30" t="s">
        <v>72</v>
      </c>
      <c r="E947" s="30" t="s">
        <v>201</v>
      </c>
      <c r="F947" s="30">
        <v>8</v>
      </c>
      <c r="G947" s="30" t="s">
        <v>20</v>
      </c>
      <c r="H947" s="30" t="s">
        <v>21</v>
      </c>
      <c r="I947" s="30">
        <f>(C947-VLOOKUP(G947,Riders!$A$2:$C$2000,2,FALSE))/365</f>
        <v>24.471232876712328</v>
      </c>
      <c r="J947" s="30">
        <v>11</v>
      </c>
      <c r="K947" s="30">
        <v>2</v>
      </c>
      <c r="L947" s="30">
        <v>11.468</v>
      </c>
      <c r="M947" s="30">
        <f t="shared" si="44"/>
        <v>62.783397279386115</v>
      </c>
      <c r="N947" s="30"/>
      <c r="O947" s="30"/>
      <c r="P947" s="30" t="str">
        <f t="shared" si="42"/>
        <v/>
      </c>
      <c r="Q947" s="30"/>
      <c r="R947" s="30"/>
      <c r="S947" s="30" t="str">
        <f t="shared" si="43"/>
        <v/>
      </c>
    </row>
    <row r="948" spans="1:19" x14ac:dyDescent="0.45">
      <c r="A948" s="30" t="s">
        <v>93</v>
      </c>
      <c r="B948" s="30">
        <v>2020</v>
      </c>
      <c r="C948" s="124">
        <v>43855</v>
      </c>
      <c r="D948" s="30" t="s">
        <v>72</v>
      </c>
      <c r="E948" s="30" t="s">
        <v>202</v>
      </c>
      <c r="F948" s="30">
        <v>1</v>
      </c>
      <c r="G948" s="30" t="s">
        <v>33</v>
      </c>
      <c r="H948" s="30" t="s">
        <v>27</v>
      </c>
      <c r="I948" s="30">
        <f>(C948-VLOOKUP(G948,Riders!$A$2:$C$2000,2,FALSE))/365</f>
        <v>26.18082191780822</v>
      </c>
      <c r="J948" s="30">
        <v>2</v>
      </c>
      <c r="K948" s="30">
        <v>2</v>
      </c>
      <c r="L948" s="30">
        <v>11.384</v>
      </c>
      <c r="M948" s="30">
        <f t="shared" si="44"/>
        <v>63.246661981728742</v>
      </c>
      <c r="N948" s="30">
        <v>1</v>
      </c>
      <c r="O948" s="30">
        <v>11.422000000000001</v>
      </c>
      <c r="P948" s="30">
        <f t="shared" si="42"/>
        <v>63.036245841358777</v>
      </c>
      <c r="Q948" s="30">
        <v>1</v>
      </c>
      <c r="R948" s="30">
        <v>11.327999999999999</v>
      </c>
      <c r="S948" s="30">
        <f t="shared" si="43"/>
        <v>63.559322033898312</v>
      </c>
    </row>
    <row r="949" spans="1:19" x14ac:dyDescent="0.45">
      <c r="A949" s="30" t="s">
        <v>93</v>
      </c>
      <c r="B949" s="30">
        <v>2020</v>
      </c>
      <c r="C949" s="124">
        <v>43855</v>
      </c>
      <c r="D949" s="30" t="s">
        <v>72</v>
      </c>
      <c r="E949" s="30" t="s">
        <v>202</v>
      </c>
      <c r="F949" s="30">
        <v>1</v>
      </c>
      <c r="G949" s="30" t="s">
        <v>98</v>
      </c>
      <c r="H949" s="30" t="s">
        <v>67</v>
      </c>
      <c r="I949" s="30">
        <f>(C949-VLOOKUP(G949,Riders!$A$2:$C$2000,2,FALSE))/365</f>
        <v>28.487671232876714</v>
      </c>
      <c r="J949" s="30">
        <v>6</v>
      </c>
      <c r="K949" s="30">
        <v>1</v>
      </c>
      <c r="L949" s="30">
        <v>11.379</v>
      </c>
      <c r="M949" s="30">
        <f t="shared" si="44"/>
        <v>63.274452939625625</v>
      </c>
      <c r="N949" s="30">
        <v>2</v>
      </c>
      <c r="O949" s="30">
        <v>11.969000000000001</v>
      </c>
      <c r="P949" s="30">
        <f t="shared" si="42"/>
        <v>60.15540145375553</v>
      </c>
      <c r="Q949" s="30">
        <v>2</v>
      </c>
      <c r="R949" s="30">
        <v>12.282999999999999</v>
      </c>
      <c r="S949" s="30">
        <f t="shared" si="43"/>
        <v>58.617601563136041</v>
      </c>
    </row>
    <row r="950" spans="1:19" x14ac:dyDescent="0.45">
      <c r="A950" s="30" t="s">
        <v>93</v>
      </c>
      <c r="B950" s="30">
        <v>2020</v>
      </c>
      <c r="C950" s="124">
        <v>43855</v>
      </c>
      <c r="D950" s="30" t="s">
        <v>72</v>
      </c>
      <c r="E950" s="30" t="s">
        <v>202</v>
      </c>
      <c r="F950" s="30">
        <v>2</v>
      </c>
      <c r="G950" s="30" t="s">
        <v>73</v>
      </c>
      <c r="H950" s="30" t="s">
        <v>19</v>
      </c>
      <c r="I950" s="30">
        <f>(C950-VLOOKUP(G950,Riders!$A$2:$C$2000,2,FALSE))/365</f>
        <v>32.482191780821921</v>
      </c>
      <c r="J950" s="30">
        <v>1</v>
      </c>
      <c r="K950" s="30">
        <v>1</v>
      </c>
      <c r="L950" s="30">
        <v>11.347</v>
      </c>
      <c r="M950" s="30">
        <f t="shared" si="44"/>
        <v>63.452895038336123</v>
      </c>
      <c r="N950" s="30">
        <v>1</v>
      </c>
      <c r="O950" s="30">
        <v>11.512</v>
      </c>
      <c r="P950" s="30">
        <f t="shared" si="42"/>
        <v>62.543432939541347</v>
      </c>
      <c r="Q950" s="30"/>
      <c r="R950" s="30"/>
      <c r="S950" s="30" t="str">
        <f t="shared" si="43"/>
        <v/>
      </c>
    </row>
    <row r="951" spans="1:19" x14ac:dyDescent="0.45">
      <c r="A951" s="30" t="s">
        <v>93</v>
      </c>
      <c r="B951" s="30">
        <v>2020</v>
      </c>
      <c r="C951" s="124">
        <v>43855</v>
      </c>
      <c r="D951" s="30" t="s">
        <v>72</v>
      </c>
      <c r="E951" s="30" t="s">
        <v>202</v>
      </c>
      <c r="F951" s="30">
        <v>2</v>
      </c>
      <c r="G951" s="30" t="s">
        <v>655</v>
      </c>
      <c r="H951" s="30" t="s">
        <v>120</v>
      </c>
      <c r="I951" s="30">
        <f>(C951-VLOOKUP(G951,Riders!$A$2:$C$2000,2,FALSE))/365</f>
        <v>37.142465753424659</v>
      </c>
      <c r="J951" s="30">
        <v>7</v>
      </c>
      <c r="K951" s="30">
        <v>2</v>
      </c>
      <c r="L951" s="30">
        <v>11.545</v>
      </c>
      <c r="M951" s="30">
        <f t="shared" si="44"/>
        <v>62.364660025985273</v>
      </c>
      <c r="N951" s="30">
        <v>2</v>
      </c>
      <c r="O951" s="30">
        <v>11.719000000000001</v>
      </c>
      <c r="P951" s="30">
        <f t="shared" si="42"/>
        <v>61.438689307961425</v>
      </c>
      <c r="Q951" s="30"/>
      <c r="R951" s="30"/>
      <c r="S951" s="30" t="str">
        <f t="shared" si="43"/>
        <v/>
      </c>
    </row>
    <row r="952" spans="1:19" x14ac:dyDescent="0.45">
      <c r="A952" s="30" t="s">
        <v>93</v>
      </c>
      <c r="B952" s="30">
        <v>2020</v>
      </c>
      <c r="C952" s="124">
        <v>43855</v>
      </c>
      <c r="D952" s="30" t="s">
        <v>72</v>
      </c>
      <c r="E952" s="30" t="s">
        <v>202</v>
      </c>
      <c r="F952" s="30">
        <v>3</v>
      </c>
      <c r="G952" s="30" t="s">
        <v>16</v>
      </c>
      <c r="H952" s="30" t="s">
        <v>17</v>
      </c>
      <c r="I952" s="30">
        <f>(C952-VLOOKUP(G952,Riders!$A$2:$C$2000,2,FALSE))/365</f>
        <v>20.761643835616439</v>
      </c>
      <c r="J952" s="30">
        <v>4</v>
      </c>
      <c r="K952" s="30">
        <v>1</v>
      </c>
      <c r="L952" s="30">
        <v>11.42</v>
      </c>
      <c r="M952" s="30">
        <f t="shared" si="44"/>
        <v>63.047285464098074</v>
      </c>
      <c r="N952" s="30">
        <v>1</v>
      </c>
      <c r="O952" s="30">
        <v>11.401</v>
      </c>
      <c r="P952" s="30">
        <f t="shared" ref="P952:P1015" si="45">IF(OR(O952="",O952="REL"),"",3.6*200/O952)</f>
        <v>63.152355056573988</v>
      </c>
      <c r="Q952" s="30"/>
      <c r="R952" s="30"/>
      <c r="S952" s="30" t="str">
        <f t="shared" si="43"/>
        <v/>
      </c>
    </row>
    <row r="953" spans="1:19" x14ac:dyDescent="0.45">
      <c r="A953" s="30" t="s">
        <v>93</v>
      </c>
      <c r="B953" s="30">
        <v>2020</v>
      </c>
      <c r="C953" s="124">
        <v>43855</v>
      </c>
      <c r="D953" s="30" t="s">
        <v>72</v>
      </c>
      <c r="E953" s="30" t="s">
        <v>202</v>
      </c>
      <c r="F953" s="30">
        <v>3</v>
      </c>
      <c r="G953" s="30" t="s">
        <v>138</v>
      </c>
      <c r="H953" s="30" t="s">
        <v>44</v>
      </c>
      <c r="I953" s="30">
        <f>(C953-VLOOKUP(G953,Riders!$A$2:$C$2000,2,FALSE))/365</f>
        <v>24.361643835616437</v>
      </c>
      <c r="J953" s="30">
        <v>5</v>
      </c>
      <c r="K953" s="30">
        <v>2</v>
      </c>
      <c r="L953" s="30">
        <v>11.565</v>
      </c>
      <c r="M953" s="30">
        <f t="shared" si="44"/>
        <v>62.256809338521407</v>
      </c>
      <c r="N953" s="30">
        <v>2</v>
      </c>
      <c r="O953" s="30">
        <v>11.442</v>
      </c>
      <c r="P953" s="30">
        <f t="shared" si="45"/>
        <v>62.926061877294181</v>
      </c>
      <c r="Q953" s="30"/>
      <c r="R953" s="30"/>
      <c r="S953" s="30" t="str">
        <f t="shared" si="43"/>
        <v/>
      </c>
    </row>
    <row r="954" spans="1:19" x14ac:dyDescent="0.45">
      <c r="A954" s="30" t="s">
        <v>93</v>
      </c>
      <c r="B954" s="30">
        <v>2020</v>
      </c>
      <c r="C954" s="124">
        <v>43855</v>
      </c>
      <c r="D954" s="30" t="s">
        <v>72</v>
      </c>
      <c r="E954" s="30" t="s">
        <v>202</v>
      </c>
      <c r="F954" s="30">
        <v>4</v>
      </c>
      <c r="G954" s="30" t="s">
        <v>82</v>
      </c>
      <c r="H954" s="30" t="s">
        <v>67</v>
      </c>
      <c r="I954" s="30">
        <f>(C954-VLOOKUP(G954,Riders!$A$2:$C$2000,2,FALSE))/365</f>
        <v>27.405479452054795</v>
      </c>
      <c r="J954" s="30">
        <v>3</v>
      </c>
      <c r="K954" s="30">
        <v>2</v>
      </c>
      <c r="L954" s="30">
        <v>11.449</v>
      </c>
      <c r="M954" s="30">
        <f t="shared" si="44"/>
        <v>62.88758843567124</v>
      </c>
      <c r="N954" s="30">
        <v>1</v>
      </c>
      <c r="O954" s="30">
        <v>11.64</v>
      </c>
      <c r="P954" s="30">
        <f t="shared" si="45"/>
        <v>61.855670103092784</v>
      </c>
      <c r="Q954" s="30">
        <v>1</v>
      </c>
      <c r="R954" s="30">
        <v>12.095000000000001</v>
      </c>
      <c r="S954" s="30">
        <f t="shared" si="43"/>
        <v>59.528730880529139</v>
      </c>
    </row>
    <row r="955" spans="1:19" x14ac:dyDescent="0.45">
      <c r="A955" s="30" t="s">
        <v>93</v>
      </c>
      <c r="B955" s="30">
        <v>2020</v>
      </c>
      <c r="C955" s="124">
        <v>43855</v>
      </c>
      <c r="D955" s="30" t="s">
        <v>72</v>
      </c>
      <c r="E955" s="30" t="s">
        <v>202</v>
      </c>
      <c r="F955" s="30">
        <v>4</v>
      </c>
      <c r="G955" s="30" t="s">
        <v>50</v>
      </c>
      <c r="H955" s="30" t="s">
        <v>51</v>
      </c>
      <c r="I955" s="30">
        <f>(C955-VLOOKUP(G955,Riders!$A$2:$C$2000,2,FALSE))/365</f>
        <v>23.304109589041097</v>
      </c>
      <c r="J955" s="30">
        <v>8</v>
      </c>
      <c r="K955" s="30">
        <v>1</v>
      </c>
      <c r="L955" s="30">
        <v>11.443</v>
      </c>
      <c r="M955" s="30">
        <f t="shared" si="44"/>
        <v>62.920562789478289</v>
      </c>
      <c r="N955" s="30">
        <v>2</v>
      </c>
      <c r="O955" s="30">
        <v>11.645000000000001</v>
      </c>
      <c r="P955" s="30">
        <f t="shared" si="45"/>
        <v>61.829111206526399</v>
      </c>
      <c r="Q955" s="30">
        <v>2</v>
      </c>
      <c r="R955" s="30">
        <v>12.174000000000001</v>
      </c>
      <c r="S955" s="30">
        <f t="shared" si="43"/>
        <v>59.142434696895016</v>
      </c>
    </row>
    <row r="956" spans="1:19" x14ac:dyDescent="0.45">
      <c r="A956" s="30" t="s">
        <v>93</v>
      </c>
      <c r="B956" s="30">
        <v>2020</v>
      </c>
      <c r="C956" s="124">
        <v>43855</v>
      </c>
      <c r="D956" s="30" t="s">
        <v>72</v>
      </c>
      <c r="E956" s="30" t="s">
        <v>203</v>
      </c>
      <c r="F956" s="30">
        <v>1</v>
      </c>
      <c r="G956" s="30" t="s">
        <v>33</v>
      </c>
      <c r="H956" s="30" t="s">
        <v>27</v>
      </c>
      <c r="I956" s="30">
        <f>(C956-VLOOKUP(G956,Riders!$A$2:$C$2000,2,FALSE))/365</f>
        <v>26.18082191780822</v>
      </c>
      <c r="J956" s="30">
        <v>2</v>
      </c>
      <c r="K956" s="30">
        <v>1</v>
      </c>
      <c r="L956" s="30">
        <v>11.670999999999999</v>
      </c>
      <c r="M956" s="30">
        <f t="shared" si="44"/>
        <v>61.691371776197414</v>
      </c>
      <c r="N956" s="30">
        <v>1</v>
      </c>
      <c r="O956" s="30">
        <v>11.648</v>
      </c>
      <c r="P956" s="30">
        <f t="shared" si="45"/>
        <v>61.813186813186817</v>
      </c>
      <c r="Q956" s="30"/>
      <c r="R956" s="30"/>
      <c r="S956" s="30" t="str">
        <f t="shared" si="43"/>
        <v/>
      </c>
    </row>
    <row r="957" spans="1:19" x14ac:dyDescent="0.45">
      <c r="A957" s="47" t="s">
        <v>93</v>
      </c>
      <c r="B957" s="47">
        <v>2020</v>
      </c>
      <c r="C957" s="49">
        <v>43855</v>
      </c>
      <c r="D957" s="47" t="s">
        <v>72</v>
      </c>
      <c r="E957" s="47" t="s">
        <v>203</v>
      </c>
      <c r="F957" s="47">
        <v>1</v>
      </c>
      <c r="G957" s="47" t="s">
        <v>82</v>
      </c>
      <c r="H957" s="47" t="s">
        <v>67</v>
      </c>
      <c r="I957" s="47">
        <f>(C957-VLOOKUP(G957,Riders!$A$2:$C$2000,2,FALSE))/365</f>
        <v>27.405479452054795</v>
      </c>
      <c r="J957" s="47">
        <v>3</v>
      </c>
      <c r="K957" s="47">
        <v>2</v>
      </c>
      <c r="L957" s="47">
        <v>12.036999999999999</v>
      </c>
      <c r="M957" s="47">
        <f t="shared" si="44"/>
        <v>59.815568663288197</v>
      </c>
      <c r="N957" s="47">
        <v>2</v>
      </c>
      <c r="O957" s="47">
        <v>11.875</v>
      </c>
      <c r="P957" s="47">
        <f t="shared" si="45"/>
        <v>60.631578947368418</v>
      </c>
      <c r="Q957" s="47"/>
      <c r="R957" s="47"/>
      <c r="S957" s="47" t="str">
        <f t="shared" si="43"/>
        <v/>
      </c>
    </row>
    <row r="958" spans="1:19" x14ac:dyDescent="0.45">
      <c r="A958" s="47" t="s">
        <v>93</v>
      </c>
      <c r="B958" s="47">
        <v>2020</v>
      </c>
      <c r="C958" s="49">
        <v>43855</v>
      </c>
      <c r="D958" s="47" t="s">
        <v>72</v>
      </c>
      <c r="E958" s="47" t="s">
        <v>203</v>
      </c>
      <c r="F958" s="47">
        <v>2</v>
      </c>
      <c r="G958" s="47" t="s">
        <v>73</v>
      </c>
      <c r="H958" s="47" t="s">
        <v>19</v>
      </c>
      <c r="I958" s="47">
        <f>(C958-VLOOKUP(G958,Riders!$A$2:$C$2000,2,FALSE))/365</f>
        <v>32.482191780821921</v>
      </c>
      <c r="J958" s="47">
        <v>1</v>
      </c>
      <c r="K958" s="47">
        <v>1</v>
      </c>
      <c r="L958" s="47">
        <v>11.395</v>
      </c>
      <c r="M958" s="47">
        <f t="shared" si="44"/>
        <v>63.18560772268539</v>
      </c>
      <c r="N958" s="47">
        <v>1</v>
      </c>
      <c r="O958" s="47">
        <v>11.471</v>
      </c>
      <c r="P958" s="47">
        <f t="shared" si="45"/>
        <v>62.766977595676053</v>
      </c>
      <c r="Q958" s="47"/>
      <c r="R958" s="47"/>
      <c r="S958" s="47" t="str">
        <f t="shared" si="43"/>
        <v/>
      </c>
    </row>
    <row r="959" spans="1:19" x14ac:dyDescent="0.45">
      <c r="A959" s="30" t="s">
        <v>93</v>
      </c>
      <c r="B959" s="30">
        <v>2020</v>
      </c>
      <c r="C959" s="124">
        <v>43855</v>
      </c>
      <c r="D959" s="30" t="s">
        <v>72</v>
      </c>
      <c r="E959" s="30" t="s">
        <v>203</v>
      </c>
      <c r="F959" s="30">
        <v>2</v>
      </c>
      <c r="G959" s="30" t="s">
        <v>16</v>
      </c>
      <c r="H959" s="30" t="s">
        <v>17</v>
      </c>
      <c r="I959" s="30">
        <f>(C959-VLOOKUP(G959,Riders!$A$2:$C$2000,2,FALSE))/365</f>
        <v>20.761643835616439</v>
      </c>
      <c r="J959" s="30">
        <v>4</v>
      </c>
      <c r="K959" s="30">
        <v>2</v>
      </c>
      <c r="L959" s="30">
        <v>11.417999999999999</v>
      </c>
      <c r="M959" s="30">
        <f t="shared" si="44"/>
        <v>63.058328954282715</v>
      </c>
      <c r="N959" s="30">
        <v>2</v>
      </c>
      <c r="O959" s="30">
        <v>11.512</v>
      </c>
      <c r="P959" s="30">
        <f t="shared" si="45"/>
        <v>62.543432939541347</v>
      </c>
      <c r="Q959" s="30"/>
      <c r="R959" s="30"/>
      <c r="S959" s="30" t="str">
        <f t="shared" si="43"/>
        <v/>
      </c>
    </row>
    <row r="960" spans="1:19" x14ac:dyDescent="0.45">
      <c r="A960" s="47" t="s">
        <v>93</v>
      </c>
      <c r="B960" s="47">
        <v>2020</v>
      </c>
      <c r="C960" s="49">
        <v>43855</v>
      </c>
      <c r="D960" s="47" t="s">
        <v>72</v>
      </c>
      <c r="E960" s="47" t="s">
        <v>204</v>
      </c>
      <c r="F960" s="47" t="s">
        <v>205</v>
      </c>
      <c r="G960" s="47" t="s">
        <v>73</v>
      </c>
      <c r="H960" s="47" t="s">
        <v>19</v>
      </c>
      <c r="I960" s="47">
        <f>(C960-VLOOKUP(G960,Riders!$A$2:$C$2000,2,FALSE))/365</f>
        <v>32.482191780821921</v>
      </c>
      <c r="J960" s="47">
        <v>1</v>
      </c>
      <c r="K960" s="47">
        <v>1</v>
      </c>
      <c r="L960" s="47">
        <v>11.326000000000001</v>
      </c>
      <c r="M960" s="47">
        <f t="shared" si="44"/>
        <v>63.570545647183472</v>
      </c>
      <c r="N960" s="47">
        <v>1</v>
      </c>
      <c r="O960" s="47">
        <v>11.467000000000001</v>
      </c>
      <c r="P960" s="47">
        <f t="shared" si="45"/>
        <v>62.788872416499515</v>
      </c>
      <c r="Q960" s="47"/>
      <c r="R960" s="47"/>
      <c r="S960" s="47" t="str">
        <f t="shared" si="43"/>
        <v/>
      </c>
    </row>
    <row r="961" spans="1:19" x14ac:dyDescent="0.45">
      <c r="A961" s="47" t="s">
        <v>93</v>
      </c>
      <c r="B961" s="47">
        <v>2020</v>
      </c>
      <c r="C961" s="49">
        <v>43855</v>
      </c>
      <c r="D961" s="47" t="s">
        <v>72</v>
      </c>
      <c r="E961" s="47" t="s">
        <v>204</v>
      </c>
      <c r="F961" s="47" t="s">
        <v>205</v>
      </c>
      <c r="G961" s="47" t="s">
        <v>33</v>
      </c>
      <c r="H961" s="47" t="s">
        <v>27</v>
      </c>
      <c r="I961" s="47">
        <f>(C961-VLOOKUP(G961,Riders!$A$2:$C$2000,2,FALSE))/365</f>
        <v>26.18082191780822</v>
      </c>
      <c r="J961" s="47">
        <v>2</v>
      </c>
      <c r="K961" s="47">
        <v>2</v>
      </c>
      <c r="L961" s="47">
        <v>11.415000000000001</v>
      </c>
      <c r="M961" s="47">
        <f t="shared" si="44"/>
        <v>63.074901445466487</v>
      </c>
      <c r="N961" s="47">
        <v>2</v>
      </c>
      <c r="O961" s="47">
        <v>11.614000000000001</v>
      </c>
      <c r="P961" s="47">
        <f t="shared" si="45"/>
        <v>61.994144997416903</v>
      </c>
      <c r="Q961" s="47"/>
      <c r="R961" s="47"/>
      <c r="S961" s="47" t="str">
        <f t="shared" si="43"/>
        <v/>
      </c>
    </row>
    <row r="962" spans="1:19" x14ac:dyDescent="0.45">
      <c r="A962" s="30" t="s">
        <v>93</v>
      </c>
      <c r="B962" s="30">
        <v>2020</v>
      </c>
      <c r="C962" s="124">
        <v>43855</v>
      </c>
      <c r="D962" s="30" t="s">
        <v>72</v>
      </c>
      <c r="E962" s="30" t="s">
        <v>204</v>
      </c>
      <c r="F962" s="30" t="s">
        <v>206</v>
      </c>
      <c r="G962" s="30" t="s">
        <v>82</v>
      </c>
      <c r="H962" s="30" t="s">
        <v>67</v>
      </c>
      <c r="I962" s="30">
        <f>(C962-VLOOKUP(G962,Riders!$A$2:$C$2000,2,FALSE))/365</f>
        <v>27.405479452054795</v>
      </c>
      <c r="J962" s="30">
        <v>3</v>
      </c>
      <c r="K962" s="30">
        <v>1</v>
      </c>
      <c r="L962" s="30">
        <v>11.848000000000001</v>
      </c>
      <c r="M962" s="30">
        <f t="shared" si="44"/>
        <v>60.769750168804855</v>
      </c>
      <c r="N962" s="30">
        <v>2</v>
      </c>
      <c r="O962" s="30">
        <v>11.837000000000002</v>
      </c>
      <c r="P962" s="30">
        <f t="shared" si="45"/>
        <v>60.826222860522087</v>
      </c>
      <c r="Q962" s="30">
        <v>1</v>
      </c>
      <c r="R962" s="30">
        <v>11.529</v>
      </c>
      <c r="S962" s="30">
        <f t="shared" si="43"/>
        <v>62.451209992193597</v>
      </c>
    </row>
    <row r="963" spans="1:19" x14ac:dyDescent="0.45">
      <c r="A963" s="47" t="s">
        <v>93</v>
      </c>
      <c r="B963" s="47">
        <v>2020</v>
      </c>
      <c r="C963" s="49">
        <v>43855</v>
      </c>
      <c r="D963" s="47" t="s">
        <v>72</v>
      </c>
      <c r="E963" s="47" t="s">
        <v>204</v>
      </c>
      <c r="F963" s="47" t="s">
        <v>206</v>
      </c>
      <c r="G963" s="47" t="s">
        <v>16</v>
      </c>
      <c r="H963" s="47" t="s">
        <v>17</v>
      </c>
      <c r="I963" s="47">
        <f>(C963-VLOOKUP(G963,Riders!$A$2:$C$2000,2,FALSE))/365</f>
        <v>20.761643835616439</v>
      </c>
      <c r="J963" s="47">
        <v>4</v>
      </c>
      <c r="K963" s="47">
        <v>2</v>
      </c>
      <c r="L963" s="47">
        <v>11.851000000000001</v>
      </c>
      <c r="M963" s="47">
        <f t="shared" si="44"/>
        <v>60.754366720108003</v>
      </c>
      <c r="N963" s="47">
        <v>1</v>
      </c>
      <c r="O963" s="47">
        <v>11.691000000000001</v>
      </c>
      <c r="P963" s="47">
        <f t="shared" si="45"/>
        <v>61.585835257890679</v>
      </c>
      <c r="Q963" s="47">
        <v>2</v>
      </c>
      <c r="R963" s="47">
        <v>11.544</v>
      </c>
      <c r="S963" s="47">
        <f t="shared" si="43"/>
        <v>62.370062370062371</v>
      </c>
    </row>
    <row r="964" spans="1:19" x14ac:dyDescent="0.45">
      <c r="A964" s="47" t="s">
        <v>149</v>
      </c>
      <c r="B964" s="47">
        <v>2019</v>
      </c>
      <c r="C964" s="49">
        <v>43813</v>
      </c>
      <c r="D964" s="47" t="s">
        <v>72</v>
      </c>
      <c r="E964" s="47" t="s">
        <v>200</v>
      </c>
      <c r="F964" s="47">
        <v>1</v>
      </c>
      <c r="G964" s="47" t="s">
        <v>26</v>
      </c>
      <c r="H964" s="47" t="s">
        <v>27</v>
      </c>
      <c r="I964" s="47">
        <f>(C964-VLOOKUP(G964,Riders!$A$2:$C$2000,2,FALSE))/365</f>
        <v>21.561643835616437</v>
      </c>
      <c r="J964" s="47">
        <v>5</v>
      </c>
      <c r="K964" s="47">
        <v>1</v>
      </c>
      <c r="L964" s="47">
        <v>11.145</v>
      </c>
      <c r="M964" s="47">
        <f t="shared" si="44"/>
        <v>64.602960969044418</v>
      </c>
      <c r="N964" s="47"/>
      <c r="O964" s="47"/>
      <c r="P964" s="47" t="str">
        <f t="shared" si="45"/>
        <v/>
      </c>
      <c r="Q964" s="47"/>
      <c r="R964" s="47"/>
      <c r="S964" s="47" t="str">
        <f t="shared" si="43"/>
        <v/>
      </c>
    </row>
    <row r="965" spans="1:19" x14ac:dyDescent="0.45">
      <c r="A965" s="30" t="s">
        <v>149</v>
      </c>
      <c r="B965" s="30">
        <v>2019</v>
      </c>
      <c r="C965" s="124">
        <v>43813</v>
      </c>
      <c r="D965" s="30" t="s">
        <v>72</v>
      </c>
      <c r="E965" s="30" t="s">
        <v>200</v>
      </c>
      <c r="F965" s="30">
        <v>1</v>
      </c>
      <c r="G965" s="30" t="s">
        <v>140</v>
      </c>
      <c r="H965" s="30" t="s">
        <v>118</v>
      </c>
      <c r="I965" s="30">
        <f>(C965-VLOOKUP(G965,Riders!$A$2:$C$2000,2,FALSE))/365</f>
        <v>24.202739726027396</v>
      </c>
      <c r="J965" s="30">
        <v>28</v>
      </c>
      <c r="K965" s="30">
        <v>2</v>
      </c>
      <c r="L965" s="30">
        <v>11.516</v>
      </c>
      <c r="M965" s="30">
        <f t="shared" si="44"/>
        <v>62.521708926710666</v>
      </c>
      <c r="N965" s="30"/>
      <c r="O965" s="30"/>
      <c r="P965" s="30" t="str">
        <f t="shared" si="45"/>
        <v/>
      </c>
      <c r="Q965" s="30"/>
      <c r="R965" s="30"/>
      <c r="S965" s="30" t="str">
        <f t="shared" si="43"/>
        <v/>
      </c>
    </row>
    <row r="966" spans="1:19" x14ac:dyDescent="0.45">
      <c r="A966" s="47" t="s">
        <v>149</v>
      </c>
      <c r="B966" s="47">
        <v>2019</v>
      </c>
      <c r="C966" s="49">
        <v>43813</v>
      </c>
      <c r="D966" s="47" t="s">
        <v>72</v>
      </c>
      <c r="E966" s="47" t="s">
        <v>200</v>
      </c>
      <c r="F966" s="47">
        <v>2</v>
      </c>
      <c r="G966" s="47" t="s">
        <v>20</v>
      </c>
      <c r="H966" s="47" t="s">
        <v>21</v>
      </c>
      <c r="I966" s="47">
        <f>(C966-VLOOKUP(G966,Riders!$A$2:$C$2000,2,FALSE))/365</f>
        <v>24.356164383561644</v>
      </c>
      <c r="J966" s="47">
        <v>4</v>
      </c>
      <c r="K966" s="47">
        <v>1</v>
      </c>
      <c r="L966" s="47">
        <v>11.682</v>
      </c>
      <c r="M966" s="47">
        <f t="shared" si="44"/>
        <v>61.633281972265024</v>
      </c>
      <c r="N966" s="47"/>
      <c r="O966" s="47"/>
      <c r="P966" s="47" t="str">
        <f t="shared" si="45"/>
        <v/>
      </c>
      <c r="Q966" s="47"/>
      <c r="R966" s="47"/>
      <c r="S966" s="47" t="str">
        <f t="shared" si="43"/>
        <v/>
      </c>
    </row>
    <row r="967" spans="1:19" x14ac:dyDescent="0.45">
      <c r="A967" s="47" t="s">
        <v>149</v>
      </c>
      <c r="B967" s="47">
        <v>2019</v>
      </c>
      <c r="C967" s="49">
        <v>43813</v>
      </c>
      <c r="D967" s="47" t="s">
        <v>72</v>
      </c>
      <c r="E967" s="47" t="s">
        <v>200</v>
      </c>
      <c r="F967" s="47">
        <v>2</v>
      </c>
      <c r="G967" s="47" t="s">
        <v>116</v>
      </c>
      <c r="H967" s="47" t="s">
        <v>21</v>
      </c>
      <c r="I967" s="47">
        <f>(C967-VLOOKUP(G967,Riders!$A$2:$C$2000,2,FALSE))/365</f>
        <v>28.726027397260275</v>
      </c>
      <c r="J967" s="47">
        <v>27</v>
      </c>
      <c r="K967" s="47">
        <v>2</v>
      </c>
      <c r="L967" s="47">
        <v>12.067</v>
      </c>
      <c r="M967" s="47">
        <f t="shared" si="44"/>
        <v>59.666860031490842</v>
      </c>
      <c r="N967" s="47"/>
      <c r="O967" s="47"/>
      <c r="P967" s="47" t="str">
        <f t="shared" si="45"/>
        <v/>
      </c>
      <c r="Q967" s="47"/>
      <c r="R967" s="47"/>
      <c r="S967" s="47" t="str">
        <f t="shared" si="43"/>
        <v/>
      </c>
    </row>
    <row r="968" spans="1:19" x14ac:dyDescent="0.45">
      <c r="A968" s="30" t="s">
        <v>149</v>
      </c>
      <c r="B968" s="30">
        <v>2019</v>
      </c>
      <c r="C968" s="124">
        <v>43813</v>
      </c>
      <c r="D968" s="30" t="s">
        <v>72</v>
      </c>
      <c r="E968" s="30" t="s">
        <v>200</v>
      </c>
      <c r="F968" s="30">
        <v>3</v>
      </c>
      <c r="G968" s="30" t="s">
        <v>136</v>
      </c>
      <c r="H968" s="30" t="s">
        <v>36</v>
      </c>
      <c r="I968" s="30">
        <f>(C968-VLOOKUP(G968,Riders!$A$2:$C$2000,2,FALSE))/365</f>
        <v>31.920547945205481</v>
      </c>
      <c r="J968" s="30">
        <v>6</v>
      </c>
      <c r="K968" s="30">
        <v>1</v>
      </c>
      <c r="L968" s="30">
        <v>11.298999999999999</v>
      </c>
      <c r="M968" s="30">
        <f t="shared" si="44"/>
        <v>63.722453314452608</v>
      </c>
      <c r="N968" s="30"/>
      <c r="O968" s="30"/>
      <c r="P968" s="30" t="str">
        <f t="shared" si="45"/>
        <v/>
      </c>
      <c r="Q968" s="30"/>
      <c r="R968" s="30"/>
      <c r="S968" s="30" t="str">
        <f t="shared" ref="S968:S1031" si="46">IF(OR(R968="",R968="REL"),"",3.6*200/R968)</f>
        <v/>
      </c>
    </row>
    <row r="969" spans="1:19" x14ac:dyDescent="0.45">
      <c r="A969" s="47" t="s">
        <v>149</v>
      </c>
      <c r="B969" s="47">
        <v>2019</v>
      </c>
      <c r="C969" s="49">
        <v>43813</v>
      </c>
      <c r="D969" s="47" t="s">
        <v>72</v>
      </c>
      <c r="E969" s="47" t="s">
        <v>200</v>
      </c>
      <c r="F969" s="47">
        <v>3</v>
      </c>
      <c r="G969" s="47" t="s">
        <v>60</v>
      </c>
      <c r="H969" s="47" t="s">
        <v>61</v>
      </c>
      <c r="I969" s="47">
        <f>(C969-VLOOKUP(G969,Riders!$A$2:$C$2000,2,FALSE))/365</f>
        <v>31.410958904109588</v>
      </c>
      <c r="J969" s="47">
        <v>26</v>
      </c>
      <c r="K969" s="47">
        <v>2</v>
      </c>
      <c r="L969" s="47">
        <v>11.639999999999999</v>
      </c>
      <c r="M969" s="47">
        <f t="shared" si="44"/>
        <v>61.855670103092791</v>
      </c>
      <c r="N969" s="47"/>
      <c r="O969" s="47"/>
      <c r="P969" s="47" t="str">
        <f t="shared" si="45"/>
        <v/>
      </c>
      <c r="Q969" s="47"/>
      <c r="R969" s="47"/>
      <c r="S969" s="47" t="str">
        <f t="shared" si="46"/>
        <v/>
      </c>
    </row>
    <row r="970" spans="1:19" x14ac:dyDescent="0.45">
      <c r="A970" s="47" t="s">
        <v>149</v>
      </c>
      <c r="B970" s="47">
        <v>2019</v>
      </c>
      <c r="C970" s="49">
        <v>43813</v>
      </c>
      <c r="D970" s="47" t="s">
        <v>72</v>
      </c>
      <c r="E970" s="47" t="s">
        <v>200</v>
      </c>
      <c r="F970" s="47">
        <v>4</v>
      </c>
      <c r="G970" s="47" t="s">
        <v>135</v>
      </c>
      <c r="H970" s="47" t="s">
        <v>29</v>
      </c>
      <c r="I970" s="47">
        <f>(C970-VLOOKUP(G970,Riders!$A$2:$C$2000,2,FALSE))/365</f>
        <v>30.098630136986301</v>
      </c>
      <c r="J970" s="47">
        <v>10</v>
      </c>
      <c r="K970" s="47">
        <v>1</v>
      </c>
      <c r="L970" s="47">
        <v>11.164999999999999</v>
      </c>
      <c r="M970" s="47">
        <f t="shared" si="44"/>
        <v>64.487236901030016</v>
      </c>
      <c r="N970" s="47"/>
      <c r="O970" s="47"/>
      <c r="P970" s="47" t="str">
        <f t="shared" si="45"/>
        <v/>
      </c>
      <c r="Q970" s="47"/>
      <c r="R970" s="47"/>
      <c r="S970" s="47" t="str">
        <f t="shared" si="46"/>
        <v/>
      </c>
    </row>
    <row r="971" spans="1:19" x14ac:dyDescent="0.45">
      <c r="A971" s="30" t="s">
        <v>149</v>
      </c>
      <c r="B971" s="30">
        <v>2019</v>
      </c>
      <c r="C971" s="124">
        <v>43813</v>
      </c>
      <c r="D971" s="30" t="s">
        <v>72</v>
      </c>
      <c r="E971" s="30" t="s">
        <v>200</v>
      </c>
      <c r="F971" s="30">
        <v>4</v>
      </c>
      <c r="G971" s="30" t="s">
        <v>50</v>
      </c>
      <c r="H971" s="30" t="s">
        <v>51</v>
      </c>
      <c r="I971" s="30">
        <f>(C971-VLOOKUP(G971,Riders!$A$2:$C$2000,2,FALSE))/365</f>
        <v>23.18904109589041</v>
      </c>
      <c r="J971" s="30">
        <v>25</v>
      </c>
      <c r="K971" s="30">
        <v>2</v>
      </c>
      <c r="L971" s="30">
        <v>11.486999999999998</v>
      </c>
      <c r="M971" s="30">
        <f t="shared" si="44"/>
        <v>62.679550796552633</v>
      </c>
      <c r="N971" s="30"/>
      <c r="O971" s="30"/>
      <c r="P971" s="30" t="str">
        <f t="shared" si="45"/>
        <v/>
      </c>
      <c r="Q971" s="30"/>
      <c r="R971" s="30"/>
      <c r="S971" s="30" t="str">
        <f t="shared" si="46"/>
        <v/>
      </c>
    </row>
    <row r="972" spans="1:19" x14ac:dyDescent="0.45">
      <c r="A972" s="47" t="s">
        <v>149</v>
      </c>
      <c r="B972" s="47">
        <v>2019</v>
      </c>
      <c r="C972" s="49">
        <v>43813</v>
      </c>
      <c r="D972" s="47" t="s">
        <v>72</v>
      </c>
      <c r="E972" s="47" t="s">
        <v>200</v>
      </c>
      <c r="F972" s="47">
        <v>5</v>
      </c>
      <c r="G972" s="47" t="s">
        <v>30</v>
      </c>
      <c r="H972" s="47" t="s">
        <v>31</v>
      </c>
      <c r="I972" s="47">
        <f>(C972-VLOOKUP(G972,Riders!$A$2:$C$2000,2,FALSE))/365</f>
        <v>23.660273972602738</v>
      </c>
      <c r="J972" s="47">
        <v>7</v>
      </c>
      <c r="K972" s="47">
        <v>1</v>
      </c>
      <c r="L972" s="47">
        <v>11.468</v>
      </c>
      <c r="M972" s="47">
        <f t="shared" si="44"/>
        <v>62.783397279386115</v>
      </c>
      <c r="N972" s="47"/>
      <c r="O972" s="47"/>
      <c r="P972" s="47" t="str">
        <f t="shared" si="45"/>
        <v/>
      </c>
      <c r="Q972" s="47"/>
      <c r="R972" s="47"/>
      <c r="S972" s="47" t="str">
        <f t="shared" si="46"/>
        <v/>
      </c>
    </row>
    <row r="973" spans="1:19" x14ac:dyDescent="0.45">
      <c r="A973" s="47" t="s">
        <v>149</v>
      </c>
      <c r="B973" s="47">
        <v>2019</v>
      </c>
      <c r="C973" s="49">
        <v>43813</v>
      </c>
      <c r="D973" s="47" t="s">
        <v>72</v>
      </c>
      <c r="E973" s="47" t="s">
        <v>200</v>
      </c>
      <c r="F973" s="47">
        <v>5</v>
      </c>
      <c r="G973" s="47" t="s">
        <v>146</v>
      </c>
      <c r="H973" s="47" t="s">
        <v>56</v>
      </c>
      <c r="I973" s="47">
        <f>(C973-VLOOKUP(G973,Riders!$A$2:$C$2000,2,FALSE))/365</f>
        <v>29.698630136986303</v>
      </c>
      <c r="J973" s="47">
        <v>24</v>
      </c>
      <c r="K973" s="47">
        <v>2</v>
      </c>
      <c r="L973" s="47">
        <v>11.59</v>
      </c>
      <c r="M973" s="47">
        <f t="shared" si="44"/>
        <v>62.122519413287314</v>
      </c>
      <c r="N973" s="47"/>
      <c r="O973" s="47"/>
      <c r="P973" s="47" t="str">
        <f t="shared" si="45"/>
        <v/>
      </c>
      <c r="Q973" s="47"/>
      <c r="R973" s="47"/>
      <c r="S973" s="47" t="str">
        <f t="shared" si="46"/>
        <v/>
      </c>
    </row>
    <row r="974" spans="1:19" x14ac:dyDescent="0.45">
      <c r="A974" s="47" t="s">
        <v>149</v>
      </c>
      <c r="B974" s="47">
        <v>2019</v>
      </c>
      <c r="C974" s="49">
        <v>43813</v>
      </c>
      <c r="D974" s="47" t="s">
        <v>72</v>
      </c>
      <c r="E974" s="47" t="s">
        <v>200</v>
      </c>
      <c r="F974" s="47">
        <v>6</v>
      </c>
      <c r="G974" s="47" t="s">
        <v>43</v>
      </c>
      <c r="H974" s="47" t="s">
        <v>44</v>
      </c>
      <c r="I974" s="47">
        <f>(C974-VLOOKUP(G974,Riders!$A$2:$C$2000,2,FALSE))/365</f>
        <v>27.068493150684933</v>
      </c>
      <c r="J974" s="47">
        <v>11</v>
      </c>
      <c r="K974" s="47">
        <v>1</v>
      </c>
      <c r="L974" s="47">
        <v>11.234</v>
      </c>
      <c r="M974" s="47">
        <f t="shared" si="44"/>
        <v>64.091151860423707</v>
      </c>
      <c r="N974" s="47"/>
      <c r="O974" s="47"/>
      <c r="P974" s="47" t="str">
        <f t="shared" si="45"/>
        <v/>
      </c>
      <c r="Q974" s="47"/>
      <c r="R974" s="47"/>
      <c r="S974" s="47" t="str">
        <f t="shared" si="46"/>
        <v/>
      </c>
    </row>
    <row r="975" spans="1:19" x14ac:dyDescent="0.45">
      <c r="A975" s="47" t="s">
        <v>149</v>
      </c>
      <c r="B975" s="47">
        <v>2019</v>
      </c>
      <c r="C975" s="49">
        <v>43813</v>
      </c>
      <c r="D975" s="47" t="s">
        <v>72</v>
      </c>
      <c r="E975" s="47" t="s">
        <v>200</v>
      </c>
      <c r="F975" s="47">
        <v>6</v>
      </c>
      <c r="G975" s="47" t="s">
        <v>154</v>
      </c>
      <c r="H975" s="47" t="s">
        <v>38</v>
      </c>
      <c r="I975" s="47">
        <f>(C975-VLOOKUP(G975,Riders!$A$2:$C$2000,2,FALSE))/365</f>
        <v>29.032876712328768</v>
      </c>
      <c r="J975" s="47">
        <v>23</v>
      </c>
      <c r="K975" s="47">
        <v>2</v>
      </c>
      <c r="L975" s="47">
        <v>11.417999999999999</v>
      </c>
      <c r="M975" s="47">
        <f t="shared" si="44"/>
        <v>63.058328954282715</v>
      </c>
      <c r="N975" s="47"/>
      <c r="O975" s="47"/>
      <c r="P975" s="47" t="str">
        <f t="shared" si="45"/>
        <v/>
      </c>
      <c r="Q975" s="47"/>
      <c r="R975" s="47"/>
      <c r="S975" s="47" t="str">
        <f t="shared" si="46"/>
        <v/>
      </c>
    </row>
    <row r="976" spans="1:19" x14ac:dyDescent="0.45">
      <c r="A976" s="47" t="s">
        <v>149</v>
      </c>
      <c r="B976" s="47">
        <v>2019</v>
      </c>
      <c r="C976" s="49">
        <v>43813</v>
      </c>
      <c r="D976" s="47" t="s">
        <v>72</v>
      </c>
      <c r="E976" s="47" t="s">
        <v>200</v>
      </c>
      <c r="F976" s="47">
        <v>7</v>
      </c>
      <c r="G976" s="47" t="s">
        <v>137</v>
      </c>
      <c r="H976" s="47" t="s">
        <v>29</v>
      </c>
      <c r="I976" s="47">
        <f>(C976-VLOOKUP(G976,Riders!$A$2:$C$2000,2,FALSE))/365</f>
        <v>22.572602739726026</v>
      </c>
      <c r="J976" s="47">
        <v>12</v>
      </c>
      <c r="K976" s="47">
        <v>1</v>
      </c>
      <c r="L976" s="47">
        <v>11.648</v>
      </c>
      <c r="M976" s="47">
        <f t="shared" si="44"/>
        <v>61.813186813186817</v>
      </c>
      <c r="N976" s="47"/>
      <c r="O976" s="47"/>
      <c r="P976" s="47" t="str">
        <f t="shared" si="45"/>
        <v/>
      </c>
      <c r="Q976" s="47"/>
      <c r="R976" s="47"/>
      <c r="S976" s="47" t="str">
        <f t="shared" si="46"/>
        <v/>
      </c>
    </row>
    <row r="977" spans="1:19" x14ac:dyDescent="0.45">
      <c r="A977" s="47" t="s">
        <v>149</v>
      </c>
      <c r="B977" s="47">
        <v>2019</v>
      </c>
      <c r="C977" s="49">
        <v>43813</v>
      </c>
      <c r="D977" s="47" t="s">
        <v>72</v>
      </c>
      <c r="E977" s="47" t="s">
        <v>200</v>
      </c>
      <c r="F977" s="47">
        <v>7</v>
      </c>
      <c r="G977" s="47" t="s">
        <v>144</v>
      </c>
      <c r="H977" s="47" t="s">
        <v>145</v>
      </c>
      <c r="I977" s="47">
        <f>(C977-VLOOKUP(G977,Riders!$A$2:$C$2000,2,FALSE))/365</f>
        <v>21.657534246575342</v>
      </c>
      <c r="J977" s="47">
        <v>22</v>
      </c>
      <c r="K977" s="47">
        <v>2</v>
      </c>
      <c r="L977" s="47">
        <v>11.724</v>
      </c>
      <c r="M977" s="47">
        <f t="shared" si="44"/>
        <v>61.412487205731829</v>
      </c>
      <c r="N977" s="47"/>
      <c r="O977" s="47"/>
      <c r="P977" s="47" t="str">
        <f t="shared" si="45"/>
        <v/>
      </c>
      <c r="Q977" s="47"/>
      <c r="R977" s="47"/>
      <c r="S977" s="47" t="str">
        <f t="shared" si="46"/>
        <v/>
      </c>
    </row>
    <row r="978" spans="1:19" x14ac:dyDescent="0.45">
      <c r="A978" s="47" t="s">
        <v>149</v>
      </c>
      <c r="B978" s="47">
        <v>2019</v>
      </c>
      <c r="C978" s="49">
        <v>43813</v>
      </c>
      <c r="D978" s="47" t="s">
        <v>72</v>
      </c>
      <c r="E978" s="47" t="s">
        <v>200</v>
      </c>
      <c r="F978" s="47">
        <v>8</v>
      </c>
      <c r="G978" s="47" t="s">
        <v>138</v>
      </c>
      <c r="H978" s="47" t="s">
        <v>44</v>
      </c>
      <c r="I978" s="47">
        <f>(C978-VLOOKUP(G978,Riders!$A$2:$C$2000,2,FALSE))/365</f>
        <v>24.246575342465754</v>
      </c>
      <c r="J978" s="47">
        <v>13</v>
      </c>
      <c r="K978" s="47">
        <v>1</v>
      </c>
      <c r="L978" s="47">
        <v>11.385999999999999</v>
      </c>
      <c r="M978" s="47">
        <f t="shared" si="44"/>
        <v>63.235552432812227</v>
      </c>
      <c r="N978" s="47"/>
      <c r="O978" s="47"/>
      <c r="P978" s="47" t="str">
        <f t="shared" si="45"/>
        <v/>
      </c>
      <c r="Q978" s="47"/>
      <c r="R978" s="47"/>
      <c r="S978" s="47" t="str">
        <f t="shared" si="46"/>
        <v/>
      </c>
    </row>
    <row r="979" spans="1:19" x14ac:dyDescent="0.45">
      <c r="A979" s="47" t="s">
        <v>149</v>
      </c>
      <c r="B979" s="47">
        <v>2019</v>
      </c>
      <c r="C979" s="49">
        <v>43813</v>
      </c>
      <c r="D979" s="47" t="s">
        <v>72</v>
      </c>
      <c r="E979" s="47" t="s">
        <v>200</v>
      </c>
      <c r="F979" s="47">
        <v>8</v>
      </c>
      <c r="G979" s="47" t="s">
        <v>139</v>
      </c>
      <c r="H979" s="47" t="s">
        <v>61</v>
      </c>
      <c r="I979" s="47">
        <f>(C979-VLOOKUP(G979,Riders!$A$2:$C$2000,2,FALSE))/365</f>
        <v>27.512328767123286</v>
      </c>
      <c r="J979" s="47">
        <v>21</v>
      </c>
      <c r="K979" s="47">
        <v>2</v>
      </c>
      <c r="L979" s="47">
        <v>11.393999999999998</v>
      </c>
      <c r="M979" s="47">
        <f t="shared" si="44"/>
        <v>63.191153238546612</v>
      </c>
      <c r="N979" s="47"/>
      <c r="O979" s="47"/>
      <c r="P979" s="47" t="str">
        <f t="shared" si="45"/>
        <v/>
      </c>
      <c r="Q979" s="47"/>
      <c r="R979" s="47"/>
      <c r="S979" s="47" t="str">
        <f t="shared" si="46"/>
        <v/>
      </c>
    </row>
    <row r="980" spans="1:19" x14ac:dyDescent="0.45">
      <c r="A980" s="47" t="s">
        <v>149</v>
      </c>
      <c r="B980" s="47">
        <v>2019</v>
      </c>
      <c r="C980" s="49">
        <v>43813</v>
      </c>
      <c r="D980" s="47" t="s">
        <v>72</v>
      </c>
      <c r="E980" s="47" t="s">
        <v>200</v>
      </c>
      <c r="F980" s="47">
        <v>9</v>
      </c>
      <c r="G980" s="47" t="s">
        <v>52</v>
      </c>
      <c r="H980" s="47" t="s">
        <v>53</v>
      </c>
      <c r="I980" s="47">
        <f>(C980-VLOOKUP(G980,Riders!$A$2:$C$2000,2,FALSE))/365</f>
        <v>22.761643835616439</v>
      </c>
      <c r="J980" s="47">
        <v>14</v>
      </c>
      <c r="K980" s="47">
        <v>1</v>
      </c>
      <c r="L980" s="47">
        <v>11.266</v>
      </c>
      <c r="M980" s="47">
        <f t="shared" si="44"/>
        <v>63.909107047754304</v>
      </c>
      <c r="N980" s="47"/>
      <c r="O980" s="47"/>
      <c r="P980" s="47" t="str">
        <f t="shared" si="45"/>
        <v/>
      </c>
      <c r="Q980" s="47"/>
      <c r="R980" s="47"/>
      <c r="S980" s="47" t="str">
        <f t="shared" si="46"/>
        <v/>
      </c>
    </row>
    <row r="981" spans="1:19" x14ac:dyDescent="0.45">
      <c r="A981" s="47" t="s">
        <v>149</v>
      </c>
      <c r="B981" s="47">
        <v>2019</v>
      </c>
      <c r="C981" s="49">
        <v>43813</v>
      </c>
      <c r="D981" s="47" t="s">
        <v>72</v>
      </c>
      <c r="E981" s="47" t="s">
        <v>200</v>
      </c>
      <c r="F981" s="47">
        <v>9</v>
      </c>
      <c r="G981" s="47" t="s">
        <v>129</v>
      </c>
      <c r="H981" s="47" t="s">
        <v>153</v>
      </c>
      <c r="I981" s="47">
        <f>(C981-VLOOKUP(G981,Riders!$A$2:$C$2000,2,FALSE))/365</f>
        <v>29.419178082191781</v>
      </c>
      <c r="J981" s="47">
        <v>20</v>
      </c>
      <c r="K981" s="47">
        <v>2</v>
      </c>
      <c r="L981" s="47">
        <v>11.372999999999999</v>
      </c>
      <c r="M981" s="47">
        <f t="shared" si="44"/>
        <v>63.307834344500137</v>
      </c>
      <c r="N981" s="47"/>
      <c r="O981" s="47"/>
      <c r="P981" s="47" t="str">
        <f t="shared" si="45"/>
        <v/>
      </c>
      <c r="Q981" s="47"/>
      <c r="R981" s="47"/>
      <c r="S981" s="47" t="str">
        <f t="shared" si="46"/>
        <v/>
      </c>
    </row>
    <row r="982" spans="1:19" x14ac:dyDescent="0.45">
      <c r="A982" s="47" t="s">
        <v>149</v>
      </c>
      <c r="B982" s="47">
        <v>2019</v>
      </c>
      <c r="C982" s="49">
        <v>43813</v>
      </c>
      <c r="D982" s="47" t="s">
        <v>72</v>
      </c>
      <c r="E982" s="47" t="s">
        <v>200</v>
      </c>
      <c r="F982" s="47">
        <v>10</v>
      </c>
      <c r="G982" s="47" t="s">
        <v>133</v>
      </c>
      <c r="H982" s="47" t="s">
        <v>25</v>
      </c>
      <c r="I982" s="47">
        <f>(C982-VLOOKUP(G982,Riders!$A$2:$C$2000,2,FALSE))/365</f>
        <v>26.887671232876713</v>
      </c>
      <c r="J982" s="47">
        <v>8</v>
      </c>
      <c r="K982" s="47">
        <v>1</v>
      </c>
      <c r="L982" s="47">
        <v>11.603999999999999</v>
      </c>
      <c r="M982" s="47">
        <f t="shared" si="44"/>
        <v>62.047569803516033</v>
      </c>
      <c r="N982" s="47"/>
      <c r="O982" s="47"/>
      <c r="P982" s="47" t="str">
        <f t="shared" si="45"/>
        <v/>
      </c>
      <c r="Q982" s="47"/>
      <c r="R982" s="47"/>
      <c r="S982" s="47" t="str">
        <f t="shared" si="46"/>
        <v/>
      </c>
    </row>
    <row r="983" spans="1:19" x14ac:dyDescent="0.45">
      <c r="A983" s="47" t="s">
        <v>149</v>
      </c>
      <c r="B983" s="47">
        <v>2019</v>
      </c>
      <c r="C983" s="49">
        <v>43813</v>
      </c>
      <c r="D983" s="47" t="s">
        <v>72</v>
      </c>
      <c r="E983" s="47" t="s">
        <v>200</v>
      </c>
      <c r="F983" s="47">
        <v>10</v>
      </c>
      <c r="G983" s="47" t="s">
        <v>75</v>
      </c>
      <c r="H983" s="47" t="s">
        <v>152</v>
      </c>
      <c r="I983" s="47">
        <f>(C983-VLOOKUP(G983,Riders!$A$2:$C$2000,2,FALSE))/365</f>
        <v>20.764383561643836</v>
      </c>
      <c r="J983" s="47">
        <v>19</v>
      </c>
      <c r="K983" s="47">
        <v>2</v>
      </c>
      <c r="L983" s="47">
        <v>11.611999999999998</v>
      </c>
      <c r="M983" s="47">
        <f t="shared" si="44"/>
        <v>62.004822597313137</v>
      </c>
      <c r="N983" s="47"/>
      <c r="O983" s="47"/>
      <c r="P983" s="47" t="str">
        <f t="shared" si="45"/>
        <v/>
      </c>
      <c r="Q983" s="47"/>
      <c r="R983" s="47"/>
      <c r="S983" s="47" t="str">
        <f t="shared" si="46"/>
        <v/>
      </c>
    </row>
    <row r="984" spans="1:19" x14ac:dyDescent="0.45">
      <c r="A984" s="47" t="s">
        <v>149</v>
      </c>
      <c r="B984" s="47">
        <v>2019</v>
      </c>
      <c r="C984" s="49">
        <v>43813</v>
      </c>
      <c r="D984" s="47" t="s">
        <v>72</v>
      </c>
      <c r="E984" s="47" t="s">
        <v>200</v>
      </c>
      <c r="F984" s="47">
        <v>11</v>
      </c>
      <c r="G984" s="47" t="s">
        <v>96</v>
      </c>
      <c r="H984" s="47" t="s">
        <v>150</v>
      </c>
      <c r="I984" s="47">
        <f>(C984-VLOOKUP(G984,Riders!$A$2:$C$2000,2,FALSE))/365</f>
        <v>25.920547945205481</v>
      </c>
      <c r="J984" s="47">
        <v>15</v>
      </c>
      <c r="K984" s="47">
        <v>1</v>
      </c>
      <c r="L984" s="47">
        <v>11.624000000000001</v>
      </c>
      <c r="M984" s="47">
        <f t="shared" si="44"/>
        <v>61.940812112869921</v>
      </c>
      <c r="N984" s="47"/>
      <c r="O984" s="47"/>
      <c r="P984" s="47" t="str">
        <f t="shared" si="45"/>
        <v/>
      </c>
      <c r="Q984" s="47"/>
      <c r="R984" s="47"/>
      <c r="S984" s="47" t="str">
        <f t="shared" si="46"/>
        <v/>
      </c>
    </row>
    <row r="985" spans="1:19" x14ac:dyDescent="0.45">
      <c r="A985" s="47" t="s">
        <v>149</v>
      </c>
      <c r="B985" s="47">
        <v>2019</v>
      </c>
      <c r="C985" s="49">
        <v>43813</v>
      </c>
      <c r="D985" s="47" t="s">
        <v>72</v>
      </c>
      <c r="E985" s="47" t="s">
        <v>200</v>
      </c>
      <c r="F985" s="47">
        <v>11</v>
      </c>
      <c r="G985" s="47" t="s">
        <v>24</v>
      </c>
      <c r="H985" s="47" t="s">
        <v>151</v>
      </c>
      <c r="I985" s="47">
        <f>(C985-VLOOKUP(G985,Riders!$A$2:$C$2000,2,FALSE))/365</f>
        <v>21.290410958904111</v>
      </c>
      <c r="J985" s="47">
        <v>18</v>
      </c>
      <c r="K985" s="47">
        <v>2</v>
      </c>
      <c r="L985" s="47">
        <v>11.677000000000001</v>
      </c>
      <c r="M985" s="47">
        <f t="shared" si="44"/>
        <v>61.659672861180091</v>
      </c>
      <c r="N985" s="47"/>
      <c r="O985" s="47"/>
      <c r="P985" s="47" t="str">
        <f t="shared" si="45"/>
        <v/>
      </c>
      <c r="Q985" s="47"/>
      <c r="R985" s="47"/>
      <c r="S985" s="47" t="str">
        <f t="shared" si="46"/>
        <v/>
      </c>
    </row>
    <row r="986" spans="1:19" x14ac:dyDescent="0.45">
      <c r="A986" s="47" t="s">
        <v>149</v>
      </c>
      <c r="B986" s="47">
        <v>2019</v>
      </c>
      <c r="C986" s="49">
        <v>43813</v>
      </c>
      <c r="D986" s="47" t="s">
        <v>72</v>
      </c>
      <c r="E986" s="47" t="s">
        <v>200</v>
      </c>
      <c r="F986" s="47">
        <v>12</v>
      </c>
      <c r="G986" s="47" t="s">
        <v>82</v>
      </c>
      <c r="H986" s="47" t="s">
        <v>67</v>
      </c>
      <c r="I986" s="47">
        <f>(C986-VLOOKUP(G986,Riders!$A$2:$C$2000,2,FALSE))/365</f>
        <v>27.290410958904111</v>
      </c>
      <c r="J986" s="47">
        <v>16</v>
      </c>
      <c r="K986" s="47">
        <v>1</v>
      </c>
      <c r="L986" s="47">
        <v>11.568</v>
      </c>
      <c r="M986" s="47">
        <f t="shared" si="44"/>
        <v>62.240663900414937</v>
      </c>
      <c r="N986" s="47"/>
      <c r="O986" s="47"/>
      <c r="P986" s="47" t="str">
        <f t="shared" si="45"/>
        <v/>
      </c>
      <c r="Q986" s="47"/>
      <c r="R986" s="47"/>
      <c r="S986" s="47" t="str">
        <f t="shared" si="46"/>
        <v/>
      </c>
    </row>
    <row r="987" spans="1:19" x14ac:dyDescent="0.45">
      <c r="A987" s="47" t="s">
        <v>149</v>
      </c>
      <c r="B987" s="47">
        <v>2019</v>
      </c>
      <c r="C987" s="49">
        <v>43813</v>
      </c>
      <c r="D987" s="47" t="s">
        <v>72</v>
      </c>
      <c r="E987" s="47" t="s">
        <v>200</v>
      </c>
      <c r="F987" s="47">
        <v>12</v>
      </c>
      <c r="G987" s="47" t="s">
        <v>39</v>
      </c>
      <c r="H987" s="47" t="s">
        <v>40</v>
      </c>
      <c r="I987" s="47">
        <f>(C987-VLOOKUP(G987,Riders!$A$2:$C$2000,2,FALSE))/365</f>
        <v>25.342465753424658</v>
      </c>
      <c r="J987" s="47">
        <v>17</v>
      </c>
      <c r="K987" s="47">
        <v>2</v>
      </c>
      <c r="L987" s="47">
        <v>11.593999999999999</v>
      </c>
      <c r="M987" s="47">
        <f t="shared" si="44"/>
        <v>62.101086769018458</v>
      </c>
      <c r="N987" s="47"/>
      <c r="O987" s="47"/>
      <c r="P987" s="47" t="str">
        <f t="shared" si="45"/>
        <v/>
      </c>
      <c r="Q987" s="47"/>
      <c r="R987" s="47"/>
      <c r="S987" s="47" t="str">
        <f t="shared" si="46"/>
        <v/>
      </c>
    </row>
    <row r="988" spans="1:19" x14ac:dyDescent="0.45">
      <c r="A988" s="30" t="s">
        <v>149</v>
      </c>
      <c r="B988" s="30">
        <v>2019</v>
      </c>
      <c r="C988" s="124">
        <v>43813</v>
      </c>
      <c r="D988" s="30" t="s">
        <v>72</v>
      </c>
      <c r="E988" s="30" t="s">
        <v>201</v>
      </c>
      <c r="F988" s="30">
        <v>1</v>
      </c>
      <c r="G988" s="30" t="s">
        <v>79</v>
      </c>
      <c r="H988" s="30" t="s">
        <v>65</v>
      </c>
      <c r="I988" s="30">
        <f>(C988-VLOOKUP(G988,Riders!$A$2:$C$2000,2,FALSE))/365</f>
        <v>32.613698630136987</v>
      </c>
      <c r="J988" s="30">
        <v>1</v>
      </c>
      <c r="K988" s="30">
        <v>1</v>
      </c>
      <c r="L988" s="30">
        <v>11.345000000000001</v>
      </c>
      <c r="M988" s="30">
        <f t="shared" si="44"/>
        <v>63.464081092992501</v>
      </c>
      <c r="N988" s="30"/>
      <c r="O988" s="30"/>
      <c r="P988" s="30" t="str">
        <f t="shared" si="45"/>
        <v/>
      </c>
      <c r="Q988" s="30"/>
      <c r="R988" s="30"/>
      <c r="S988" s="30" t="str">
        <f t="shared" si="46"/>
        <v/>
      </c>
    </row>
    <row r="989" spans="1:19" x14ac:dyDescent="0.45">
      <c r="A989" s="30" t="s">
        <v>149</v>
      </c>
      <c r="B989" s="30">
        <v>2019</v>
      </c>
      <c r="C989" s="124">
        <v>43813</v>
      </c>
      <c r="D989" s="30" t="s">
        <v>72</v>
      </c>
      <c r="E989" s="30" t="s">
        <v>201</v>
      </c>
      <c r="F989" s="30">
        <v>1</v>
      </c>
      <c r="G989" s="30" t="s">
        <v>82</v>
      </c>
      <c r="H989" s="30" t="s">
        <v>67</v>
      </c>
      <c r="I989" s="30">
        <f>(C989-VLOOKUP(G989,Riders!$A$2:$C$2000,2,FALSE))/365</f>
        <v>27.290410958904111</v>
      </c>
      <c r="J989" s="30">
        <v>16</v>
      </c>
      <c r="K989" s="30">
        <v>2</v>
      </c>
      <c r="L989" s="30">
        <v>11.706000000000001</v>
      </c>
      <c r="M989" s="30">
        <f t="shared" si="44"/>
        <v>61.506919528446943</v>
      </c>
      <c r="N989" s="30"/>
      <c r="O989" s="30"/>
      <c r="P989" s="30" t="str">
        <f t="shared" si="45"/>
        <v/>
      </c>
      <c r="Q989" s="30"/>
      <c r="R989" s="30"/>
      <c r="S989" s="30" t="str">
        <f t="shared" si="46"/>
        <v/>
      </c>
    </row>
    <row r="990" spans="1:19" x14ac:dyDescent="0.45">
      <c r="A990" s="30" t="s">
        <v>149</v>
      </c>
      <c r="B990" s="30">
        <v>2019</v>
      </c>
      <c r="C990" s="124">
        <v>43813</v>
      </c>
      <c r="D990" s="30" t="s">
        <v>72</v>
      </c>
      <c r="E990" s="30" t="s">
        <v>201</v>
      </c>
      <c r="F990" s="30">
        <v>2</v>
      </c>
      <c r="G990" s="30" t="s">
        <v>132</v>
      </c>
      <c r="H990" s="30" t="s">
        <v>36</v>
      </c>
      <c r="I990" s="30">
        <f>(C990-VLOOKUP(G990,Riders!$A$2:$C$2000,2,FALSE))/365</f>
        <v>29.063013698630137</v>
      </c>
      <c r="J990" s="30">
        <v>2</v>
      </c>
      <c r="K990" s="30">
        <v>1</v>
      </c>
      <c r="L990" s="30">
        <v>11.11</v>
      </c>
      <c r="M990" s="30">
        <f t="shared" si="44"/>
        <v>64.806480648064806</v>
      </c>
      <c r="N990" s="30"/>
      <c r="O990" s="30"/>
      <c r="P990" s="30" t="str">
        <f t="shared" si="45"/>
        <v/>
      </c>
      <c r="Q990" s="30"/>
      <c r="R990" s="30"/>
      <c r="S990" s="30" t="str">
        <f t="shared" si="46"/>
        <v/>
      </c>
    </row>
    <row r="991" spans="1:19" x14ac:dyDescent="0.45">
      <c r="A991" s="30" t="s">
        <v>149</v>
      </c>
      <c r="B991" s="30">
        <v>2019</v>
      </c>
      <c r="C991" s="124">
        <v>43813</v>
      </c>
      <c r="D991" s="30" t="s">
        <v>72</v>
      </c>
      <c r="E991" s="30" t="s">
        <v>201</v>
      </c>
      <c r="F991" s="30">
        <v>2</v>
      </c>
      <c r="G991" s="30" t="s">
        <v>96</v>
      </c>
      <c r="H991" s="30" t="s">
        <v>150</v>
      </c>
      <c r="I991" s="30">
        <f>(C991-VLOOKUP(G991,Riders!$A$2:$C$2000,2,FALSE))/365</f>
        <v>25.920547945205481</v>
      </c>
      <c r="J991" s="30">
        <v>15</v>
      </c>
      <c r="K991" s="30">
        <v>2</v>
      </c>
      <c r="L991" s="30">
        <v>11.208</v>
      </c>
      <c r="M991" s="30">
        <f t="shared" si="44"/>
        <v>64.239828693790145</v>
      </c>
      <c r="N991" s="30"/>
      <c r="O991" s="30"/>
      <c r="P991" s="30" t="str">
        <f t="shared" si="45"/>
        <v/>
      </c>
      <c r="Q991" s="30"/>
      <c r="R991" s="30"/>
      <c r="S991" s="30" t="str">
        <f t="shared" si="46"/>
        <v/>
      </c>
    </row>
    <row r="992" spans="1:19" x14ac:dyDescent="0.45">
      <c r="A992" s="30" t="s">
        <v>149</v>
      </c>
      <c r="B992" s="30">
        <v>2019</v>
      </c>
      <c r="C992" s="124">
        <v>43813</v>
      </c>
      <c r="D992" s="30" t="s">
        <v>72</v>
      </c>
      <c r="E992" s="30" t="s">
        <v>201</v>
      </c>
      <c r="F992" s="30">
        <v>3</v>
      </c>
      <c r="G992" s="30" t="s">
        <v>133</v>
      </c>
      <c r="H992" s="30" t="s">
        <v>25</v>
      </c>
      <c r="I992" s="30">
        <f>(C992-VLOOKUP(G992,Riders!$A$2:$C$2000,2,FALSE))/365</f>
        <v>26.887671232876713</v>
      </c>
      <c r="J992" s="30">
        <v>8</v>
      </c>
      <c r="K992" s="30">
        <v>1</v>
      </c>
      <c r="L992" s="30">
        <v>11.191000000000001</v>
      </c>
      <c r="M992" s="30">
        <f t="shared" si="44"/>
        <v>64.337413993387543</v>
      </c>
      <c r="N992" s="30"/>
      <c r="O992" s="30"/>
      <c r="P992" s="30" t="str">
        <f t="shared" si="45"/>
        <v/>
      </c>
      <c r="Q992" s="30"/>
      <c r="R992" s="30"/>
      <c r="S992" s="30" t="str">
        <f t="shared" si="46"/>
        <v/>
      </c>
    </row>
    <row r="993" spans="1:19" x14ac:dyDescent="0.45">
      <c r="A993" s="30" t="s">
        <v>149</v>
      </c>
      <c r="B993" s="30">
        <v>2019</v>
      </c>
      <c r="C993" s="124">
        <v>43813</v>
      </c>
      <c r="D993" s="30" t="s">
        <v>72</v>
      </c>
      <c r="E993" s="30" t="s">
        <v>201</v>
      </c>
      <c r="F993" s="30">
        <v>3</v>
      </c>
      <c r="G993" s="30" t="s">
        <v>33</v>
      </c>
      <c r="H993" s="30" t="s">
        <v>143</v>
      </c>
      <c r="I993" s="30">
        <f>(C993-VLOOKUP(G993,Riders!$A$2:$C$2000,2,FALSE))/365</f>
        <v>26.065753424657533</v>
      </c>
      <c r="J993" s="30">
        <v>9</v>
      </c>
      <c r="K993" s="30">
        <v>2</v>
      </c>
      <c r="L993" s="30">
        <v>11.198</v>
      </c>
      <c r="M993" s="30">
        <f t="shared" si="44"/>
        <v>64.297195927844257</v>
      </c>
      <c r="N993" s="30"/>
      <c r="O993" s="30"/>
      <c r="P993" s="30" t="str">
        <f t="shared" si="45"/>
        <v/>
      </c>
      <c r="Q993" s="30"/>
      <c r="R993" s="30"/>
      <c r="S993" s="30" t="str">
        <f t="shared" si="46"/>
        <v/>
      </c>
    </row>
    <row r="994" spans="1:19" x14ac:dyDescent="0.45">
      <c r="A994" s="30" t="s">
        <v>149</v>
      </c>
      <c r="B994" s="30">
        <v>2019</v>
      </c>
      <c r="C994" s="124">
        <v>43813</v>
      </c>
      <c r="D994" s="30" t="s">
        <v>72</v>
      </c>
      <c r="E994" s="30" t="s">
        <v>201</v>
      </c>
      <c r="F994" s="30">
        <v>4</v>
      </c>
      <c r="G994" s="30" t="s">
        <v>109</v>
      </c>
      <c r="H994" s="30" t="s">
        <v>118</v>
      </c>
      <c r="I994" s="30">
        <f>(C994-VLOOKUP(G994,Riders!$A$2:$C$2000,2,FALSE))/365</f>
        <v>26.87123287671233</v>
      </c>
      <c r="J994" s="30">
        <v>3</v>
      </c>
      <c r="K994" s="30">
        <v>1</v>
      </c>
      <c r="L994" s="30">
        <v>11.157999999999999</v>
      </c>
      <c r="M994" s="30">
        <f t="shared" si="44"/>
        <v>64.527693134970434</v>
      </c>
      <c r="N994" s="30"/>
      <c r="O994" s="30"/>
      <c r="P994" s="30" t="str">
        <f t="shared" si="45"/>
        <v/>
      </c>
      <c r="Q994" s="30"/>
      <c r="R994" s="30"/>
      <c r="S994" s="30" t="str">
        <f t="shared" si="46"/>
        <v/>
      </c>
    </row>
    <row r="995" spans="1:19" x14ac:dyDescent="0.45">
      <c r="A995" s="30" t="s">
        <v>149</v>
      </c>
      <c r="B995" s="30">
        <v>2019</v>
      </c>
      <c r="C995" s="124">
        <v>43813</v>
      </c>
      <c r="D995" s="30" t="s">
        <v>72</v>
      </c>
      <c r="E995" s="30" t="s">
        <v>201</v>
      </c>
      <c r="F995" s="30">
        <v>4</v>
      </c>
      <c r="G995" s="30" t="s">
        <v>52</v>
      </c>
      <c r="H995" s="30" t="s">
        <v>53</v>
      </c>
      <c r="I995" s="30">
        <f>(C995-VLOOKUP(G995,Riders!$A$2:$C$2000,2,FALSE))/365</f>
        <v>22.761643835616439</v>
      </c>
      <c r="J995" s="30">
        <v>14</v>
      </c>
      <c r="K995" s="30">
        <v>2</v>
      </c>
      <c r="L995" s="30">
        <v>11.295</v>
      </c>
      <c r="M995" s="30">
        <f t="shared" si="44"/>
        <v>63.745019920318725</v>
      </c>
      <c r="N995" s="30"/>
      <c r="O995" s="30"/>
      <c r="P995" s="30" t="str">
        <f t="shared" si="45"/>
        <v/>
      </c>
      <c r="Q995" s="30"/>
      <c r="R995" s="30"/>
      <c r="S995" s="30" t="str">
        <f t="shared" si="46"/>
        <v/>
      </c>
    </row>
    <row r="996" spans="1:19" x14ac:dyDescent="0.45">
      <c r="A996" s="30" t="s">
        <v>149</v>
      </c>
      <c r="B996" s="30">
        <v>2019</v>
      </c>
      <c r="C996" s="124">
        <v>43813</v>
      </c>
      <c r="D996" s="30" t="s">
        <v>72</v>
      </c>
      <c r="E996" s="30" t="s">
        <v>201</v>
      </c>
      <c r="F996" s="30">
        <v>5</v>
      </c>
      <c r="G996" s="30" t="s">
        <v>26</v>
      </c>
      <c r="H996" s="30" t="s">
        <v>27</v>
      </c>
      <c r="I996" s="30">
        <f>(C996-VLOOKUP(G996,Riders!$A$2:$C$2000,2,FALSE))/365</f>
        <v>21.561643835616437</v>
      </c>
      <c r="J996" s="30">
        <v>5</v>
      </c>
      <c r="K996" s="30">
        <v>1</v>
      </c>
      <c r="L996" s="30">
        <v>11.207000000000001</v>
      </c>
      <c r="M996" s="30">
        <f t="shared" si="44"/>
        <v>64.245560810207905</v>
      </c>
      <c r="N996" s="30"/>
      <c r="O996" s="30"/>
      <c r="P996" s="30" t="str">
        <f t="shared" si="45"/>
        <v/>
      </c>
      <c r="Q996" s="30"/>
      <c r="R996" s="30"/>
      <c r="S996" s="30" t="str">
        <f t="shared" si="46"/>
        <v/>
      </c>
    </row>
    <row r="997" spans="1:19" x14ac:dyDescent="0.45">
      <c r="A997" s="30" t="s">
        <v>149</v>
      </c>
      <c r="B997" s="30">
        <v>2019</v>
      </c>
      <c r="C997" s="124">
        <v>43813</v>
      </c>
      <c r="D997" s="30" t="s">
        <v>72</v>
      </c>
      <c r="E997" s="30" t="s">
        <v>201</v>
      </c>
      <c r="F997" s="30">
        <v>5</v>
      </c>
      <c r="G997" s="30" t="s">
        <v>138</v>
      </c>
      <c r="H997" s="30" t="s">
        <v>44</v>
      </c>
      <c r="I997" s="30">
        <f>(C997-VLOOKUP(G997,Riders!$A$2:$C$2000,2,FALSE))/365</f>
        <v>24.246575342465754</v>
      </c>
      <c r="J997" s="30">
        <v>13</v>
      </c>
      <c r="K997" s="30">
        <v>2</v>
      </c>
      <c r="L997" s="30">
        <v>11.24</v>
      </c>
      <c r="M997" s="30">
        <f t="shared" si="44"/>
        <v>64.056939501779354</v>
      </c>
      <c r="N997" s="30"/>
      <c r="O997" s="30"/>
      <c r="P997" s="30" t="str">
        <f t="shared" si="45"/>
        <v/>
      </c>
      <c r="Q997" s="30"/>
      <c r="R997" s="30"/>
      <c r="S997" s="30" t="str">
        <f t="shared" si="46"/>
        <v/>
      </c>
    </row>
    <row r="998" spans="1:19" x14ac:dyDescent="0.45">
      <c r="A998" s="30" t="s">
        <v>149</v>
      </c>
      <c r="B998" s="30">
        <v>2019</v>
      </c>
      <c r="C998" s="124">
        <v>43813</v>
      </c>
      <c r="D998" s="30" t="s">
        <v>72</v>
      </c>
      <c r="E998" s="30" t="s">
        <v>201</v>
      </c>
      <c r="F998" s="30">
        <v>6</v>
      </c>
      <c r="G998" s="30" t="s">
        <v>20</v>
      </c>
      <c r="H998" s="30" t="s">
        <v>21</v>
      </c>
      <c r="I998" s="30">
        <f>(C998-VLOOKUP(G998,Riders!$A$2:$C$2000,2,FALSE))/365</f>
        <v>24.356164383561644</v>
      </c>
      <c r="J998" s="30">
        <v>4</v>
      </c>
      <c r="K998" s="30">
        <v>1</v>
      </c>
      <c r="L998" s="30">
        <v>11.297000000000001</v>
      </c>
      <c r="M998" s="30">
        <f t="shared" si="44"/>
        <v>63.733734619810569</v>
      </c>
      <c r="N998" s="30"/>
      <c r="O998" s="30"/>
      <c r="P998" s="30" t="str">
        <f t="shared" si="45"/>
        <v/>
      </c>
      <c r="Q998" s="30"/>
      <c r="R998" s="30"/>
      <c r="S998" s="30" t="str">
        <f t="shared" si="46"/>
        <v/>
      </c>
    </row>
    <row r="999" spans="1:19" x14ac:dyDescent="0.45">
      <c r="A999" s="30" t="s">
        <v>149</v>
      </c>
      <c r="B999" s="30">
        <v>2019</v>
      </c>
      <c r="C999" s="124">
        <v>43813</v>
      </c>
      <c r="D999" s="30" t="s">
        <v>72</v>
      </c>
      <c r="E999" s="30" t="s">
        <v>201</v>
      </c>
      <c r="F999" s="30">
        <v>6</v>
      </c>
      <c r="G999" s="30" t="s">
        <v>137</v>
      </c>
      <c r="H999" s="30" t="s">
        <v>29</v>
      </c>
      <c r="I999" s="30">
        <f>(C999-VLOOKUP(G999,Riders!$A$2:$C$2000,2,FALSE))/365</f>
        <v>22.572602739726026</v>
      </c>
      <c r="J999" s="30">
        <v>12</v>
      </c>
      <c r="K999" s="30">
        <v>2</v>
      </c>
      <c r="L999" s="30">
        <v>11.307</v>
      </c>
      <c r="M999" s="30">
        <f t="shared" si="44"/>
        <v>63.677368002122577</v>
      </c>
      <c r="N999" s="30"/>
      <c r="O999" s="30"/>
      <c r="P999" s="30" t="str">
        <f t="shared" si="45"/>
        <v/>
      </c>
      <c r="Q999" s="30"/>
      <c r="R999" s="30"/>
      <c r="S999" s="30" t="str">
        <f t="shared" si="46"/>
        <v/>
      </c>
    </row>
    <row r="1000" spans="1:19" x14ac:dyDescent="0.45">
      <c r="A1000" s="30" t="s">
        <v>149</v>
      </c>
      <c r="B1000" s="30">
        <v>2019</v>
      </c>
      <c r="C1000" s="124">
        <v>43813</v>
      </c>
      <c r="D1000" s="30" t="s">
        <v>72</v>
      </c>
      <c r="E1000" s="30" t="s">
        <v>201</v>
      </c>
      <c r="F1000" s="30">
        <v>7</v>
      </c>
      <c r="G1000" s="30" t="s">
        <v>136</v>
      </c>
      <c r="H1000" s="30" t="s">
        <v>36</v>
      </c>
      <c r="I1000" s="30">
        <f>(C1000-VLOOKUP(G1000,Riders!$A$2:$C$2000,2,FALSE))/365</f>
        <v>31.920547945205481</v>
      </c>
      <c r="J1000" s="30">
        <v>6</v>
      </c>
      <c r="K1000" s="30">
        <v>1</v>
      </c>
      <c r="L1000" s="30">
        <v>11.278</v>
      </c>
      <c r="M1000" s="30">
        <f t="shared" si="44"/>
        <v>63.841106579180703</v>
      </c>
      <c r="N1000" s="30"/>
      <c r="O1000" s="30"/>
      <c r="P1000" s="30" t="str">
        <f t="shared" si="45"/>
        <v/>
      </c>
      <c r="Q1000" s="30"/>
      <c r="R1000" s="30"/>
      <c r="S1000" s="30" t="str">
        <f t="shared" si="46"/>
        <v/>
      </c>
    </row>
    <row r="1001" spans="1:19" x14ac:dyDescent="0.45">
      <c r="A1001" s="30" t="s">
        <v>149</v>
      </c>
      <c r="B1001" s="30">
        <v>2019</v>
      </c>
      <c r="C1001" s="124">
        <v>43813</v>
      </c>
      <c r="D1001" s="30" t="s">
        <v>72</v>
      </c>
      <c r="E1001" s="30" t="s">
        <v>201</v>
      </c>
      <c r="F1001" s="30">
        <v>7</v>
      </c>
      <c r="G1001" s="30" t="s">
        <v>43</v>
      </c>
      <c r="H1001" s="30" t="s">
        <v>44</v>
      </c>
      <c r="I1001" s="30">
        <f>(C1001-VLOOKUP(G1001,Riders!$A$2:$C$2000,2,FALSE))/365</f>
        <v>27.068493150684933</v>
      </c>
      <c r="J1001" s="30">
        <v>11</v>
      </c>
      <c r="K1001" s="30">
        <v>2</v>
      </c>
      <c r="L1001" s="30">
        <v>11.337</v>
      </c>
      <c r="M1001" s="30">
        <f t="shared" si="44"/>
        <v>63.508864779042078</v>
      </c>
      <c r="N1001" s="30"/>
      <c r="O1001" s="30"/>
      <c r="P1001" s="30" t="str">
        <f t="shared" si="45"/>
        <v/>
      </c>
      <c r="Q1001" s="30"/>
      <c r="R1001" s="30"/>
      <c r="S1001" s="30" t="str">
        <f t="shared" si="46"/>
        <v/>
      </c>
    </row>
    <row r="1002" spans="1:19" x14ac:dyDescent="0.45">
      <c r="A1002" s="30" t="s">
        <v>149</v>
      </c>
      <c r="B1002" s="30">
        <v>2019</v>
      </c>
      <c r="C1002" s="124">
        <v>43813</v>
      </c>
      <c r="D1002" s="30" t="s">
        <v>72</v>
      </c>
      <c r="E1002" s="30" t="s">
        <v>201</v>
      </c>
      <c r="F1002" s="30">
        <v>8</v>
      </c>
      <c r="G1002" s="30" t="s">
        <v>30</v>
      </c>
      <c r="H1002" s="30" t="s">
        <v>31</v>
      </c>
      <c r="I1002" s="30">
        <f>(C1002-VLOOKUP(G1002,Riders!$A$2:$C$2000,2,FALSE))/365</f>
        <v>23.660273972602738</v>
      </c>
      <c r="J1002" s="30">
        <v>7</v>
      </c>
      <c r="K1002" s="30">
        <v>1</v>
      </c>
      <c r="L1002" s="30">
        <v>11.257</v>
      </c>
      <c r="M1002" s="30">
        <f t="shared" ref="M1002:M1065" si="47">IF(OR(L1002="",L1002="REL"),"",3.6*200/L1002)</f>
        <v>63.960202540641383</v>
      </c>
      <c r="N1002" s="30"/>
      <c r="O1002" s="30"/>
      <c r="P1002" s="30" t="str">
        <f t="shared" si="45"/>
        <v/>
      </c>
      <c r="Q1002" s="30"/>
      <c r="R1002" s="30"/>
      <c r="S1002" s="30" t="str">
        <f t="shared" si="46"/>
        <v/>
      </c>
    </row>
    <row r="1003" spans="1:19" x14ac:dyDescent="0.45">
      <c r="A1003" s="30" t="s">
        <v>149</v>
      </c>
      <c r="B1003" s="30">
        <v>2019</v>
      </c>
      <c r="C1003" s="124">
        <v>43813</v>
      </c>
      <c r="D1003" s="30" t="s">
        <v>72</v>
      </c>
      <c r="E1003" s="30" t="s">
        <v>201</v>
      </c>
      <c r="F1003" s="30">
        <v>8</v>
      </c>
      <c r="G1003" s="30" t="s">
        <v>135</v>
      </c>
      <c r="H1003" s="30" t="s">
        <v>29</v>
      </c>
      <c r="I1003" s="30">
        <f>(C1003-VLOOKUP(G1003,Riders!$A$2:$C$2000,2,FALSE))/365</f>
        <v>30.098630136986301</v>
      </c>
      <c r="J1003" s="30">
        <v>10</v>
      </c>
      <c r="K1003" s="30">
        <v>2</v>
      </c>
      <c r="L1003" s="30">
        <v>11.340999999999999</v>
      </c>
      <c r="M1003" s="30">
        <f t="shared" si="47"/>
        <v>63.486465038356407</v>
      </c>
      <c r="N1003" s="30"/>
      <c r="O1003" s="30"/>
      <c r="P1003" s="30" t="str">
        <f t="shared" si="45"/>
        <v/>
      </c>
      <c r="Q1003" s="30"/>
      <c r="R1003" s="30"/>
      <c r="S1003" s="30" t="str">
        <f t="shared" si="46"/>
        <v/>
      </c>
    </row>
    <row r="1004" spans="1:19" x14ac:dyDescent="0.45">
      <c r="A1004" s="30" t="s">
        <v>149</v>
      </c>
      <c r="B1004" s="30">
        <v>2019</v>
      </c>
      <c r="C1004" s="124">
        <v>43813</v>
      </c>
      <c r="D1004" s="30" t="s">
        <v>72</v>
      </c>
      <c r="E1004" s="30" t="s">
        <v>202</v>
      </c>
      <c r="F1004" s="30">
        <v>1</v>
      </c>
      <c r="G1004" s="30" t="s">
        <v>79</v>
      </c>
      <c r="H1004" s="30" t="s">
        <v>65</v>
      </c>
      <c r="I1004" s="30">
        <f>(C1004-VLOOKUP(G1004,Riders!$A$2:$C$2000,2,FALSE))/365</f>
        <v>32.613698630136987</v>
      </c>
      <c r="J1004" s="30">
        <v>1</v>
      </c>
      <c r="K1004" s="30">
        <v>1</v>
      </c>
      <c r="L1004" s="30">
        <v>11.446</v>
      </c>
      <c r="M1004" s="30">
        <f t="shared" si="47"/>
        <v>62.9040712912808</v>
      </c>
      <c r="N1004" s="30">
        <v>1</v>
      </c>
      <c r="O1004" s="30">
        <v>11.018000000000001</v>
      </c>
      <c r="P1004" s="30">
        <f t="shared" si="45"/>
        <v>65.347612996914137</v>
      </c>
      <c r="Q1004" s="30"/>
      <c r="R1004" s="30"/>
      <c r="S1004" s="30" t="str">
        <f t="shared" si="46"/>
        <v/>
      </c>
    </row>
    <row r="1005" spans="1:19" x14ac:dyDescent="0.45">
      <c r="A1005" s="30" t="s">
        <v>149</v>
      </c>
      <c r="B1005" s="30">
        <v>2019</v>
      </c>
      <c r="C1005" s="124">
        <v>43813</v>
      </c>
      <c r="D1005" s="30" t="s">
        <v>72</v>
      </c>
      <c r="E1005" s="30" t="s">
        <v>202</v>
      </c>
      <c r="F1005" s="30">
        <v>1</v>
      </c>
      <c r="G1005" s="30" t="s">
        <v>30</v>
      </c>
      <c r="H1005" s="30" t="s">
        <v>31</v>
      </c>
      <c r="I1005" s="30">
        <f>(C1005-VLOOKUP(G1005,Riders!$A$2:$C$2000,2,FALSE))/365</f>
        <v>23.660273972602738</v>
      </c>
      <c r="J1005" s="30">
        <v>7</v>
      </c>
      <c r="K1005" s="30">
        <v>2</v>
      </c>
      <c r="L1005" s="30">
        <v>13.777999999999999</v>
      </c>
      <c r="M1005" s="30">
        <f t="shared" si="47"/>
        <v>52.257221657715206</v>
      </c>
      <c r="N1005" s="30">
        <v>2</v>
      </c>
      <c r="O1005" s="30">
        <v>11.21</v>
      </c>
      <c r="P1005" s="30">
        <f t="shared" si="45"/>
        <v>64.228367528991967</v>
      </c>
      <c r="Q1005" s="30"/>
      <c r="R1005" s="30"/>
      <c r="S1005" s="30" t="str">
        <f t="shared" si="46"/>
        <v/>
      </c>
    </row>
    <row r="1006" spans="1:19" x14ac:dyDescent="0.45">
      <c r="A1006" s="30" t="s">
        <v>149</v>
      </c>
      <c r="B1006" s="30">
        <v>2019</v>
      </c>
      <c r="C1006" s="124">
        <v>43813</v>
      </c>
      <c r="D1006" s="30" t="s">
        <v>72</v>
      </c>
      <c r="E1006" s="30" t="s">
        <v>202</v>
      </c>
      <c r="F1006" s="30">
        <v>2</v>
      </c>
      <c r="G1006" s="30" t="s">
        <v>132</v>
      </c>
      <c r="H1006" s="30" t="s">
        <v>36</v>
      </c>
      <c r="I1006" s="30">
        <f>(C1006-VLOOKUP(G1006,Riders!$A$2:$C$2000,2,FALSE))/365</f>
        <v>29.063013698630137</v>
      </c>
      <c r="J1006" s="30">
        <v>2</v>
      </c>
      <c r="K1006" s="30">
        <v>1</v>
      </c>
      <c r="L1006" s="30">
        <v>11.266999999999999</v>
      </c>
      <c r="M1006" s="30">
        <f t="shared" si="47"/>
        <v>63.903434809621018</v>
      </c>
      <c r="N1006" s="30">
        <v>1</v>
      </c>
      <c r="O1006" s="30">
        <v>11.337999999999999</v>
      </c>
      <c r="P1006" s="30">
        <f t="shared" si="45"/>
        <v>63.503263362145006</v>
      </c>
      <c r="Q1006" s="30"/>
      <c r="R1006" s="30"/>
      <c r="S1006" s="30" t="str">
        <f t="shared" si="46"/>
        <v/>
      </c>
    </row>
    <row r="1007" spans="1:19" x14ac:dyDescent="0.45">
      <c r="A1007" s="30" t="s">
        <v>149</v>
      </c>
      <c r="B1007" s="30">
        <v>2019</v>
      </c>
      <c r="C1007" s="124">
        <v>43813</v>
      </c>
      <c r="D1007" s="30" t="s">
        <v>72</v>
      </c>
      <c r="E1007" s="30" t="s">
        <v>202</v>
      </c>
      <c r="F1007" s="30">
        <v>2</v>
      </c>
      <c r="G1007" s="30" t="s">
        <v>136</v>
      </c>
      <c r="H1007" s="30" t="s">
        <v>36</v>
      </c>
      <c r="I1007" s="30">
        <f>(C1007-VLOOKUP(G1007,Riders!$A$2:$C$2000,2,FALSE))/365</f>
        <v>31.920547945205481</v>
      </c>
      <c r="J1007" s="30">
        <v>6</v>
      </c>
      <c r="K1007" s="30">
        <v>2</v>
      </c>
      <c r="L1007" s="30">
        <v>11.337</v>
      </c>
      <c r="M1007" s="30">
        <f t="shared" si="47"/>
        <v>63.508864779042078</v>
      </c>
      <c r="N1007" s="30">
        <v>2</v>
      </c>
      <c r="O1007" s="30">
        <v>11.52</v>
      </c>
      <c r="P1007" s="30">
        <f t="shared" si="45"/>
        <v>62.5</v>
      </c>
      <c r="Q1007" s="30"/>
      <c r="R1007" s="30"/>
      <c r="S1007" s="30" t="str">
        <f t="shared" si="46"/>
        <v/>
      </c>
    </row>
    <row r="1008" spans="1:19" x14ac:dyDescent="0.45">
      <c r="A1008" s="30" t="s">
        <v>149</v>
      </c>
      <c r="B1008" s="30">
        <v>2019</v>
      </c>
      <c r="C1008" s="124">
        <v>43813</v>
      </c>
      <c r="D1008" s="30" t="s">
        <v>72</v>
      </c>
      <c r="E1008" s="30" t="s">
        <v>202</v>
      </c>
      <c r="F1008" s="30">
        <v>3</v>
      </c>
      <c r="G1008" s="30" t="s">
        <v>20</v>
      </c>
      <c r="H1008" s="30" t="s">
        <v>21</v>
      </c>
      <c r="I1008" s="30">
        <f>(C1008-VLOOKUP(G1008,Riders!$A$2:$C$2000,2,FALSE))/365</f>
        <v>24.356164383561644</v>
      </c>
      <c r="J1008" s="30">
        <v>4</v>
      </c>
      <c r="K1008" s="30">
        <v>1</v>
      </c>
      <c r="L1008" s="30">
        <v>11.481999999999999</v>
      </c>
      <c r="M1008" s="30">
        <f t="shared" si="47"/>
        <v>62.706845497300122</v>
      </c>
      <c r="N1008" s="30">
        <v>1</v>
      </c>
      <c r="O1008" s="30">
        <v>11.34</v>
      </c>
      <c r="P1008" s="30">
        <f t="shared" si="45"/>
        <v>63.492063492063494</v>
      </c>
      <c r="Q1008" s="30"/>
      <c r="R1008" s="30"/>
      <c r="S1008" s="30" t="str">
        <f t="shared" si="46"/>
        <v/>
      </c>
    </row>
    <row r="1009" spans="1:19" x14ac:dyDescent="0.45">
      <c r="A1009" s="30" t="s">
        <v>149</v>
      </c>
      <c r="B1009" s="30">
        <v>2019</v>
      </c>
      <c r="C1009" s="124">
        <v>43813</v>
      </c>
      <c r="D1009" s="30" t="s">
        <v>72</v>
      </c>
      <c r="E1009" s="30" t="s">
        <v>202</v>
      </c>
      <c r="F1009" s="30">
        <v>3</v>
      </c>
      <c r="G1009" s="30" t="s">
        <v>133</v>
      </c>
      <c r="H1009" s="30" t="s">
        <v>25</v>
      </c>
      <c r="I1009" s="30">
        <f>(C1009-VLOOKUP(G1009,Riders!$A$2:$C$2000,2,FALSE))/365</f>
        <v>26.887671232876713</v>
      </c>
      <c r="J1009" s="30">
        <v>8</v>
      </c>
      <c r="K1009" s="30">
        <v>2</v>
      </c>
      <c r="L1009" s="30">
        <v>11.561999999999999</v>
      </c>
      <c r="M1009" s="30">
        <f t="shared" si="47"/>
        <v>62.272963155163467</v>
      </c>
      <c r="N1009" s="30">
        <v>2</v>
      </c>
      <c r="O1009" s="30">
        <v>11.439</v>
      </c>
      <c r="P1009" s="30">
        <f t="shared" si="45"/>
        <v>62.942564909520065</v>
      </c>
      <c r="Q1009" s="30"/>
      <c r="R1009" s="30"/>
      <c r="S1009" s="30" t="str">
        <f t="shared" si="46"/>
        <v/>
      </c>
    </row>
    <row r="1010" spans="1:19" x14ac:dyDescent="0.45">
      <c r="A1010" s="30" t="s">
        <v>149</v>
      </c>
      <c r="B1010" s="30">
        <v>2019</v>
      </c>
      <c r="C1010" s="124">
        <v>43813</v>
      </c>
      <c r="D1010" s="30" t="s">
        <v>72</v>
      </c>
      <c r="E1010" s="30" t="s">
        <v>202</v>
      </c>
      <c r="F1010" s="30">
        <v>4</v>
      </c>
      <c r="G1010" s="30" t="s">
        <v>109</v>
      </c>
      <c r="H1010" s="30" t="s">
        <v>118</v>
      </c>
      <c r="I1010" s="30">
        <f>(C1010-VLOOKUP(G1010,Riders!$A$2:$C$2000,2,FALSE))/365</f>
        <v>26.87123287671233</v>
      </c>
      <c r="J1010" s="30">
        <v>3</v>
      </c>
      <c r="K1010" s="30">
        <v>1</v>
      </c>
      <c r="L1010" s="30">
        <v>11.183999999999999</v>
      </c>
      <c r="M1010" s="30">
        <f t="shared" si="47"/>
        <v>64.377682403433482</v>
      </c>
      <c r="N1010" s="30">
        <v>1</v>
      </c>
      <c r="O1010" s="30">
        <v>11.065</v>
      </c>
      <c r="P1010" s="30">
        <f t="shared" si="45"/>
        <v>65.07004066877542</v>
      </c>
      <c r="Q1010" s="30"/>
      <c r="R1010" s="30"/>
      <c r="S1010" s="30" t="str">
        <f t="shared" si="46"/>
        <v/>
      </c>
    </row>
    <row r="1011" spans="1:19" x14ac:dyDescent="0.45">
      <c r="A1011" s="30" t="s">
        <v>149</v>
      </c>
      <c r="B1011" s="30">
        <v>2019</v>
      </c>
      <c r="C1011" s="124">
        <v>43813</v>
      </c>
      <c r="D1011" s="30" t="s">
        <v>72</v>
      </c>
      <c r="E1011" s="30" t="s">
        <v>202</v>
      </c>
      <c r="F1011" s="30">
        <v>4</v>
      </c>
      <c r="G1011" s="30" t="s">
        <v>26</v>
      </c>
      <c r="H1011" s="30" t="s">
        <v>27</v>
      </c>
      <c r="I1011" s="30">
        <f>(C1011-VLOOKUP(G1011,Riders!$A$2:$C$2000,2,FALSE))/365</f>
        <v>21.561643835616437</v>
      </c>
      <c r="J1011" s="30">
        <v>5</v>
      </c>
      <c r="K1011" s="30">
        <v>2</v>
      </c>
      <c r="L1011" s="30">
        <v>11.331</v>
      </c>
      <c r="M1011" s="30">
        <f t="shared" si="47"/>
        <v>63.542494042891185</v>
      </c>
      <c r="N1011" s="30">
        <v>2</v>
      </c>
      <c r="O1011" s="30">
        <v>11.164999999999999</v>
      </c>
      <c r="P1011" s="30">
        <f t="shared" si="45"/>
        <v>64.487236901030016</v>
      </c>
      <c r="Q1011" s="30"/>
      <c r="R1011" s="30"/>
      <c r="S1011" s="30" t="str">
        <f t="shared" si="46"/>
        <v/>
      </c>
    </row>
    <row r="1012" spans="1:19" x14ac:dyDescent="0.45">
      <c r="A1012" s="30" t="s">
        <v>149</v>
      </c>
      <c r="B1012" s="30">
        <v>2019</v>
      </c>
      <c r="C1012" s="124">
        <v>43813</v>
      </c>
      <c r="D1012" s="30" t="s">
        <v>72</v>
      </c>
      <c r="E1012" s="30" t="s">
        <v>203</v>
      </c>
      <c r="F1012" s="30">
        <v>1</v>
      </c>
      <c r="G1012" s="30" t="s">
        <v>79</v>
      </c>
      <c r="H1012" s="30" t="s">
        <v>65</v>
      </c>
      <c r="I1012" s="30">
        <f>(C1012-VLOOKUP(G1012,Riders!$A$2:$C$2000,2,FALSE))/365</f>
        <v>32.613698630136987</v>
      </c>
      <c r="J1012" s="30">
        <v>1</v>
      </c>
      <c r="K1012" s="30">
        <v>1</v>
      </c>
      <c r="L1012" s="30">
        <v>11.257</v>
      </c>
      <c r="M1012" s="30">
        <f t="shared" si="47"/>
        <v>63.960202540641383</v>
      </c>
      <c r="N1012" s="30">
        <v>1</v>
      </c>
      <c r="O1012" s="30">
        <v>11.074999999999999</v>
      </c>
      <c r="P1012" s="30">
        <f t="shared" si="45"/>
        <v>65.011286681715575</v>
      </c>
      <c r="Q1012" s="30"/>
      <c r="R1012" s="30"/>
      <c r="S1012" s="30" t="str">
        <f t="shared" si="46"/>
        <v/>
      </c>
    </row>
    <row r="1013" spans="1:19" x14ac:dyDescent="0.45">
      <c r="A1013" s="47" t="s">
        <v>149</v>
      </c>
      <c r="B1013" s="47">
        <v>2019</v>
      </c>
      <c r="C1013" s="49">
        <v>43813</v>
      </c>
      <c r="D1013" s="47" t="s">
        <v>72</v>
      </c>
      <c r="E1013" s="47" t="s">
        <v>203</v>
      </c>
      <c r="F1013" s="47">
        <v>1</v>
      </c>
      <c r="G1013" s="47" t="s">
        <v>109</v>
      </c>
      <c r="H1013" s="47" t="s">
        <v>118</v>
      </c>
      <c r="I1013" s="47">
        <f>(C1013-VLOOKUP(G1013,Riders!$A$2:$C$2000,2,FALSE))/365</f>
        <v>26.87123287671233</v>
      </c>
      <c r="J1013" s="47">
        <v>3</v>
      </c>
      <c r="K1013" s="47">
        <v>2</v>
      </c>
      <c r="L1013" s="47">
        <v>11.356</v>
      </c>
      <c r="M1013" s="47">
        <f t="shared" si="47"/>
        <v>63.40260655160268</v>
      </c>
      <c r="N1013" s="47">
        <v>2</v>
      </c>
      <c r="O1013" s="47">
        <v>11.226999999999999</v>
      </c>
      <c r="P1013" s="47">
        <f t="shared" si="45"/>
        <v>64.131112496659853</v>
      </c>
      <c r="Q1013" s="47"/>
      <c r="R1013" s="47"/>
      <c r="S1013" s="47" t="str">
        <f t="shared" si="46"/>
        <v/>
      </c>
    </row>
    <row r="1014" spans="1:19" x14ac:dyDescent="0.45">
      <c r="A1014" s="47" t="s">
        <v>149</v>
      </c>
      <c r="B1014" s="47">
        <v>2019</v>
      </c>
      <c r="C1014" s="49">
        <v>43813</v>
      </c>
      <c r="D1014" s="47" t="s">
        <v>72</v>
      </c>
      <c r="E1014" s="47" t="s">
        <v>203</v>
      </c>
      <c r="F1014" s="47">
        <v>2</v>
      </c>
      <c r="G1014" s="47" t="s">
        <v>132</v>
      </c>
      <c r="H1014" s="47" t="s">
        <v>36</v>
      </c>
      <c r="I1014" s="47">
        <f>(C1014-VLOOKUP(G1014,Riders!$A$2:$C$2000,2,FALSE))/365</f>
        <v>29.063013698630137</v>
      </c>
      <c r="J1014" s="47">
        <v>2</v>
      </c>
      <c r="K1014" s="47">
        <v>1</v>
      </c>
      <c r="L1014" s="47">
        <v>11.191000000000001</v>
      </c>
      <c r="M1014" s="47">
        <f t="shared" si="47"/>
        <v>64.337413993387543</v>
      </c>
      <c r="N1014" s="47">
        <v>1</v>
      </c>
      <c r="O1014" s="47">
        <v>11.143000000000001</v>
      </c>
      <c r="P1014" s="47">
        <f t="shared" si="45"/>
        <v>64.614556223638161</v>
      </c>
      <c r="Q1014" s="47"/>
      <c r="R1014" s="47"/>
      <c r="S1014" s="47" t="str">
        <f t="shared" si="46"/>
        <v/>
      </c>
    </row>
    <row r="1015" spans="1:19" x14ac:dyDescent="0.45">
      <c r="A1015" s="30" t="s">
        <v>149</v>
      </c>
      <c r="B1015" s="30">
        <v>2019</v>
      </c>
      <c r="C1015" s="124">
        <v>43813</v>
      </c>
      <c r="D1015" s="30" t="s">
        <v>72</v>
      </c>
      <c r="E1015" s="30" t="s">
        <v>203</v>
      </c>
      <c r="F1015" s="30">
        <v>2</v>
      </c>
      <c r="G1015" s="30" t="s">
        <v>20</v>
      </c>
      <c r="H1015" s="30" t="s">
        <v>21</v>
      </c>
      <c r="I1015" s="30">
        <f>(C1015-VLOOKUP(G1015,Riders!$A$2:$C$2000,2,FALSE))/365</f>
        <v>24.356164383561644</v>
      </c>
      <c r="J1015" s="30">
        <v>4</v>
      </c>
      <c r="K1015" s="30">
        <v>2</v>
      </c>
      <c r="L1015" s="30">
        <v>11.258000000000001</v>
      </c>
      <c r="M1015" s="30">
        <f t="shared" si="47"/>
        <v>63.954521229348018</v>
      </c>
      <c r="N1015" s="30">
        <v>2</v>
      </c>
      <c r="O1015" s="30">
        <v>11.211</v>
      </c>
      <c r="P1015" s="30">
        <f t="shared" si="45"/>
        <v>64.222638480064219</v>
      </c>
      <c r="Q1015" s="30"/>
      <c r="R1015" s="30"/>
      <c r="S1015" s="30" t="str">
        <f t="shared" si="46"/>
        <v/>
      </c>
    </row>
    <row r="1016" spans="1:19" x14ac:dyDescent="0.45">
      <c r="A1016" s="47" t="s">
        <v>149</v>
      </c>
      <c r="B1016" s="47">
        <v>2019</v>
      </c>
      <c r="C1016" s="49">
        <v>43813</v>
      </c>
      <c r="D1016" s="47" t="s">
        <v>72</v>
      </c>
      <c r="E1016" s="47" t="s">
        <v>204</v>
      </c>
      <c r="F1016" s="47" t="s">
        <v>205</v>
      </c>
      <c r="G1016" s="47" t="s">
        <v>79</v>
      </c>
      <c r="H1016" s="47" t="s">
        <v>65</v>
      </c>
      <c r="I1016" s="47">
        <f>(C1016-VLOOKUP(G1016,Riders!$A$2:$C$2000,2,FALSE))/365</f>
        <v>32.613698630136987</v>
      </c>
      <c r="J1016" s="47">
        <v>1</v>
      </c>
      <c r="K1016" s="47">
        <v>1</v>
      </c>
      <c r="L1016" s="47">
        <v>11.303000000000001</v>
      </c>
      <c r="M1016" s="47">
        <f t="shared" si="47"/>
        <v>63.699902680704234</v>
      </c>
      <c r="N1016" s="47">
        <v>1</v>
      </c>
      <c r="O1016" s="47">
        <v>11.239000000000001</v>
      </c>
      <c r="P1016" s="47">
        <f t="shared" ref="P1016:P1079" si="48">IF(OR(O1016="",O1016="REL"),"",3.6*200/O1016)</f>
        <v>64.062639024824264</v>
      </c>
      <c r="Q1016" s="47"/>
      <c r="R1016" s="47"/>
      <c r="S1016" s="47" t="str">
        <f t="shared" si="46"/>
        <v/>
      </c>
    </row>
    <row r="1017" spans="1:19" x14ac:dyDescent="0.45">
      <c r="A1017" s="47" t="s">
        <v>149</v>
      </c>
      <c r="B1017" s="47">
        <v>2019</v>
      </c>
      <c r="C1017" s="49">
        <v>43813</v>
      </c>
      <c r="D1017" s="47" t="s">
        <v>72</v>
      </c>
      <c r="E1017" s="47" t="s">
        <v>204</v>
      </c>
      <c r="F1017" s="47" t="s">
        <v>205</v>
      </c>
      <c r="G1017" s="47" t="s">
        <v>132</v>
      </c>
      <c r="H1017" s="47" t="s">
        <v>36</v>
      </c>
      <c r="I1017" s="47">
        <f>(C1017-VLOOKUP(G1017,Riders!$A$2:$C$2000,2,FALSE))/365</f>
        <v>29.063013698630137</v>
      </c>
      <c r="J1017" s="47">
        <v>2</v>
      </c>
      <c r="K1017" s="47">
        <v>2</v>
      </c>
      <c r="L1017" s="47">
        <v>11.467000000000001</v>
      </c>
      <c r="M1017" s="47">
        <f t="shared" si="47"/>
        <v>62.788872416499515</v>
      </c>
      <c r="N1017" s="47">
        <v>2</v>
      </c>
      <c r="O1017" s="47">
        <v>11.356000000000002</v>
      </c>
      <c r="P1017" s="47">
        <f t="shared" si="48"/>
        <v>63.402606551602666</v>
      </c>
      <c r="Q1017" s="47"/>
      <c r="R1017" s="47"/>
      <c r="S1017" s="47" t="str">
        <f t="shared" si="46"/>
        <v/>
      </c>
    </row>
    <row r="1018" spans="1:19" x14ac:dyDescent="0.45">
      <c r="A1018" s="30" t="s">
        <v>149</v>
      </c>
      <c r="B1018" s="30">
        <v>2019</v>
      </c>
      <c r="C1018" s="124">
        <v>43813</v>
      </c>
      <c r="D1018" s="30" t="s">
        <v>72</v>
      </c>
      <c r="E1018" s="30" t="s">
        <v>204</v>
      </c>
      <c r="F1018" s="30" t="s">
        <v>206</v>
      </c>
      <c r="G1018" s="30" t="s">
        <v>109</v>
      </c>
      <c r="H1018" s="30" t="s">
        <v>118</v>
      </c>
      <c r="I1018" s="30">
        <f>(C1018-VLOOKUP(G1018,Riders!$A$2:$C$2000,2,FALSE))/365</f>
        <v>26.87123287671233</v>
      </c>
      <c r="J1018" s="30">
        <v>3</v>
      </c>
      <c r="K1018" s="30">
        <v>1</v>
      </c>
      <c r="L1018" s="30">
        <v>11.331</v>
      </c>
      <c r="M1018" s="30">
        <f t="shared" si="47"/>
        <v>63.542494042891185</v>
      </c>
      <c r="N1018" s="30">
        <v>1</v>
      </c>
      <c r="O1018" s="30">
        <v>11.391999999999999</v>
      </c>
      <c r="P1018" s="30">
        <f t="shared" si="48"/>
        <v>63.202247191011239</v>
      </c>
      <c r="Q1018" s="30"/>
      <c r="R1018" s="30"/>
      <c r="S1018" s="30" t="str">
        <f t="shared" si="46"/>
        <v/>
      </c>
    </row>
    <row r="1019" spans="1:19" x14ac:dyDescent="0.45">
      <c r="A1019" s="47" t="s">
        <v>149</v>
      </c>
      <c r="B1019" s="47">
        <v>2019</v>
      </c>
      <c r="C1019" s="49">
        <v>43813</v>
      </c>
      <c r="D1019" s="47" t="s">
        <v>72</v>
      </c>
      <c r="E1019" s="47" t="s">
        <v>204</v>
      </c>
      <c r="F1019" s="47" t="s">
        <v>206</v>
      </c>
      <c r="G1019" s="47" t="s">
        <v>20</v>
      </c>
      <c r="H1019" s="47" t="s">
        <v>21</v>
      </c>
      <c r="I1019" s="47">
        <f>(C1019-VLOOKUP(G1019,Riders!$A$2:$C$2000,2,FALSE))/365</f>
        <v>24.356164383561644</v>
      </c>
      <c r="J1019" s="47">
        <v>4</v>
      </c>
      <c r="K1019" s="47">
        <v>2</v>
      </c>
      <c r="L1019" s="47">
        <v>11.405999999999999</v>
      </c>
      <c r="M1019" s="47">
        <f t="shared" si="47"/>
        <v>63.124671225670703</v>
      </c>
      <c r="N1019" s="47">
        <v>2</v>
      </c>
      <c r="O1019" s="47">
        <v>11.657999999999999</v>
      </c>
      <c r="P1019" s="47">
        <f t="shared" si="48"/>
        <v>61.760164693772516</v>
      </c>
      <c r="Q1019" s="47"/>
      <c r="R1019" s="47"/>
      <c r="S1019" s="47" t="str">
        <f t="shared" si="46"/>
        <v/>
      </c>
    </row>
    <row r="1020" spans="1:19" x14ac:dyDescent="0.45">
      <c r="A1020" s="47" t="s">
        <v>159</v>
      </c>
      <c r="B1020" s="47">
        <v>2019</v>
      </c>
      <c r="C1020" s="49">
        <v>43806</v>
      </c>
      <c r="D1020" s="47" t="s">
        <v>72</v>
      </c>
      <c r="E1020" s="47" t="s">
        <v>200</v>
      </c>
      <c r="F1020" s="47">
        <v>1</v>
      </c>
      <c r="G1020" s="47" t="s">
        <v>135</v>
      </c>
      <c r="H1020" s="47" t="s">
        <v>29</v>
      </c>
      <c r="I1020" s="47">
        <f>(C1020-VLOOKUP(G1020,Riders!$A$2:$C$2000,2,FALSE))/365</f>
        <v>30.079452054794519</v>
      </c>
      <c r="J1020" s="47">
        <v>6</v>
      </c>
      <c r="K1020" s="47">
        <v>1</v>
      </c>
      <c r="L1020" s="47">
        <v>11.567</v>
      </c>
      <c r="M1020" s="47">
        <f t="shared" si="47"/>
        <v>62.246044782571104</v>
      </c>
      <c r="N1020" s="47"/>
      <c r="O1020" s="47"/>
      <c r="P1020" s="47" t="str">
        <f t="shared" si="48"/>
        <v/>
      </c>
      <c r="Q1020" s="47"/>
      <c r="R1020" s="47"/>
      <c r="S1020" s="47" t="str">
        <f t="shared" si="46"/>
        <v/>
      </c>
    </row>
    <row r="1021" spans="1:19" x14ac:dyDescent="0.45">
      <c r="A1021" s="30" t="s">
        <v>159</v>
      </c>
      <c r="B1021" s="30">
        <v>2019</v>
      </c>
      <c r="C1021" s="124">
        <v>43806</v>
      </c>
      <c r="D1021" s="30" t="s">
        <v>72</v>
      </c>
      <c r="E1021" s="30" t="s">
        <v>200</v>
      </c>
      <c r="F1021" s="30">
        <v>1</v>
      </c>
      <c r="G1021" s="30" t="s">
        <v>50</v>
      </c>
      <c r="H1021" s="30" t="s">
        <v>51</v>
      </c>
      <c r="I1021" s="30">
        <f>(C1021-VLOOKUP(G1021,Riders!$A$2:$C$2000,2,FALSE))/365</f>
        <v>23.169863013698631</v>
      </c>
      <c r="J1021" s="30">
        <v>28</v>
      </c>
      <c r="K1021" s="30">
        <v>2</v>
      </c>
      <c r="L1021" s="30">
        <v>11.835000000000001</v>
      </c>
      <c r="M1021" s="30">
        <f t="shared" si="47"/>
        <v>60.836501901140679</v>
      </c>
      <c r="N1021" s="30"/>
      <c r="O1021" s="30"/>
      <c r="P1021" s="30" t="str">
        <f t="shared" si="48"/>
        <v/>
      </c>
      <c r="Q1021" s="30"/>
      <c r="R1021" s="30"/>
      <c r="S1021" s="30" t="str">
        <f t="shared" si="46"/>
        <v/>
      </c>
    </row>
    <row r="1022" spans="1:19" x14ac:dyDescent="0.45">
      <c r="A1022" s="47" t="s">
        <v>159</v>
      </c>
      <c r="B1022" s="47">
        <v>2019</v>
      </c>
      <c r="C1022" s="49">
        <v>43806</v>
      </c>
      <c r="D1022" s="47" t="s">
        <v>72</v>
      </c>
      <c r="E1022" s="47" t="s">
        <v>200</v>
      </c>
      <c r="F1022" s="47">
        <v>2</v>
      </c>
      <c r="G1022" s="47" t="s">
        <v>111</v>
      </c>
      <c r="H1022" s="47" t="s">
        <v>160</v>
      </c>
      <c r="I1022" s="47">
        <f>(C1022-VLOOKUP(G1022,Riders!$A$2:$C$2000,2,FALSE))/365</f>
        <v>25.13150684931507</v>
      </c>
      <c r="J1022" s="47">
        <v>4</v>
      </c>
      <c r="K1022" s="47">
        <v>1</v>
      </c>
      <c r="L1022" s="47">
        <v>11.608000000000001</v>
      </c>
      <c r="M1022" s="47">
        <f t="shared" si="47"/>
        <v>62.026188835286007</v>
      </c>
      <c r="N1022" s="47"/>
      <c r="O1022" s="47"/>
      <c r="P1022" s="47" t="str">
        <f t="shared" si="48"/>
        <v/>
      </c>
      <c r="Q1022" s="47"/>
      <c r="R1022" s="47"/>
      <c r="S1022" s="47" t="str">
        <f t="shared" si="46"/>
        <v/>
      </c>
    </row>
    <row r="1023" spans="1:19" x14ac:dyDescent="0.45">
      <c r="A1023" s="47" t="s">
        <v>159</v>
      </c>
      <c r="B1023" s="47">
        <v>2019</v>
      </c>
      <c r="C1023" s="49">
        <v>43806</v>
      </c>
      <c r="D1023" s="47" t="s">
        <v>72</v>
      </c>
      <c r="E1023" s="47" t="s">
        <v>200</v>
      </c>
      <c r="F1023" s="47">
        <v>2</v>
      </c>
      <c r="G1023" s="47" t="s">
        <v>155</v>
      </c>
      <c r="H1023" s="47" t="s">
        <v>156</v>
      </c>
      <c r="I1023" s="47">
        <f>(C1023-VLOOKUP(G1023,Riders!$A$2:$C$2000,2,FALSE))/365</f>
        <v>21.12876712328767</v>
      </c>
      <c r="J1023" s="47">
        <v>27</v>
      </c>
      <c r="K1023" s="47">
        <v>2</v>
      </c>
      <c r="L1023" s="47">
        <v>11.697000000000001</v>
      </c>
      <c r="M1023" s="47">
        <f t="shared" si="47"/>
        <v>61.554244678122593</v>
      </c>
      <c r="N1023" s="47"/>
      <c r="O1023" s="47"/>
      <c r="P1023" s="47" t="str">
        <f t="shared" si="48"/>
        <v/>
      </c>
      <c r="Q1023" s="47"/>
      <c r="R1023" s="47"/>
      <c r="S1023" s="47" t="str">
        <f t="shared" si="46"/>
        <v/>
      </c>
    </row>
    <row r="1024" spans="1:19" x14ac:dyDescent="0.45">
      <c r="A1024" s="30" t="s">
        <v>159</v>
      </c>
      <c r="B1024" s="30">
        <v>2019</v>
      </c>
      <c r="C1024" s="124">
        <v>43806</v>
      </c>
      <c r="D1024" s="30" t="s">
        <v>72</v>
      </c>
      <c r="E1024" s="30" t="s">
        <v>200</v>
      </c>
      <c r="F1024" s="30">
        <v>3</v>
      </c>
      <c r="G1024" s="30" t="s">
        <v>138</v>
      </c>
      <c r="H1024" s="30" t="s">
        <v>44</v>
      </c>
      <c r="I1024" s="30">
        <f>(C1024-VLOOKUP(G1024,Riders!$A$2:$C$2000,2,FALSE))/365</f>
        <v>24.227397260273971</v>
      </c>
      <c r="J1024" s="30">
        <v>7</v>
      </c>
      <c r="K1024" s="30">
        <v>1</v>
      </c>
      <c r="L1024" s="30">
        <v>11.471</v>
      </c>
      <c r="M1024" s="30">
        <f t="shared" si="47"/>
        <v>62.766977595676053</v>
      </c>
      <c r="N1024" s="30"/>
      <c r="O1024" s="30"/>
      <c r="P1024" s="30" t="str">
        <f t="shared" si="48"/>
        <v/>
      </c>
      <c r="Q1024" s="30"/>
      <c r="R1024" s="30"/>
      <c r="S1024" s="30" t="str">
        <f t="shared" si="46"/>
        <v/>
      </c>
    </row>
    <row r="1025" spans="1:19" x14ac:dyDescent="0.45">
      <c r="A1025" s="47" t="s">
        <v>159</v>
      </c>
      <c r="B1025" s="47">
        <v>2019</v>
      </c>
      <c r="C1025" s="49">
        <v>43806</v>
      </c>
      <c r="D1025" s="47" t="s">
        <v>72</v>
      </c>
      <c r="E1025" s="47" t="s">
        <v>200</v>
      </c>
      <c r="F1025" s="47">
        <v>3</v>
      </c>
      <c r="G1025" s="47" t="s">
        <v>46</v>
      </c>
      <c r="H1025" s="47" t="s">
        <v>47</v>
      </c>
      <c r="I1025" s="47">
        <f>(C1025-VLOOKUP(G1025,Riders!$A$2:$C$2000,2,FALSE))/365</f>
        <v>19.473972602739725</v>
      </c>
      <c r="J1025" s="47">
        <v>26</v>
      </c>
      <c r="K1025" s="47">
        <v>2</v>
      </c>
      <c r="L1025" s="47">
        <v>12.744</v>
      </c>
      <c r="M1025" s="47">
        <f t="shared" si="47"/>
        <v>56.497175141242941</v>
      </c>
      <c r="N1025" s="47"/>
      <c r="O1025" s="47"/>
      <c r="P1025" s="47" t="str">
        <f t="shared" si="48"/>
        <v/>
      </c>
      <c r="Q1025" s="47"/>
      <c r="R1025" s="47"/>
      <c r="S1025" s="47" t="str">
        <f t="shared" si="46"/>
        <v/>
      </c>
    </row>
    <row r="1026" spans="1:19" x14ac:dyDescent="0.45">
      <c r="A1026" s="47" t="s">
        <v>159</v>
      </c>
      <c r="B1026" s="47">
        <v>2019</v>
      </c>
      <c r="C1026" s="49">
        <v>43806</v>
      </c>
      <c r="D1026" s="47" t="s">
        <v>72</v>
      </c>
      <c r="E1026" s="47" t="s">
        <v>200</v>
      </c>
      <c r="F1026" s="47">
        <v>4</v>
      </c>
      <c r="G1026" s="47" t="s">
        <v>52</v>
      </c>
      <c r="H1026" s="47" t="s">
        <v>53</v>
      </c>
      <c r="I1026" s="47">
        <f>(C1026-VLOOKUP(G1026,Riders!$A$2:$C$2000,2,FALSE))/365</f>
        <v>22.742465753424657</v>
      </c>
      <c r="J1026" s="47">
        <v>9</v>
      </c>
      <c r="K1026" s="47">
        <v>1</v>
      </c>
      <c r="L1026" s="47" t="s">
        <v>208</v>
      </c>
      <c r="M1026" s="47" t="e">
        <f t="shared" si="47"/>
        <v>#VALUE!</v>
      </c>
      <c r="N1026" s="47"/>
      <c r="O1026" s="47"/>
      <c r="P1026" s="47" t="str">
        <f t="shared" si="48"/>
        <v/>
      </c>
      <c r="Q1026" s="47"/>
      <c r="R1026" s="47"/>
      <c r="S1026" s="47" t="str">
        <f t="shared" si="46"/>
        <v/>
      </c>
    </row>
    <row r="1027" spans="1:19" x14ac:dyDescent="0.45">
      <c r="A1027" s="30" t="s">
        <v>159</v>
      </c>
      <c r="B1027" s="30">
        <v>2019</v>
      </c>
      <c r="C1027" s="124">
        <v>43806</v>
      </c>
      <c r="D1027" s="30" t="s">
        <v>72</v>
      </c>
      <c r="E1027" s="30" t="s">
        <v>200</v>
      </c>
      <c r="F1027" s="30">
        <v>4</v>
      </c>
      <c r="G1027" s="30" t="s">
        <v>147</v>
      </c>
      <c r="H1027" s="30" t="s">
        <v>31</v>
      </c>
      <c r="I1027" s="30">
        <f>(C1027-VLOOKUP(G1027,Riders!$A$2:$C$2000,2,FALSE))/365</f>
        <v>31.413698630136988</v>
      </c>
      <c r="J1027" s="30">
        <v>25</v>
      </c>
      <c r="K1027" s="30">
        <v>2</v>
      </c>
      <c r="L1027" s="30" t="s">
        <v>208</v>
      </c>
      <c r="M1027" s="30" t="e">
        <f t="shared" si="47"/>
        <v>#VALUE!</v>
      </c>
      <c r="N1027" s="30"/>
      <c r="O1027" s="30"/>
      <c r="P1027" s="30" t="str">
        <f t="shared" si="48"/>
        <v/>
      </c>
      <c r="Q1027" s="30"/>
      <c r="R1027" s="30"/>
      <c r="S1027" s="30" t="str">
        <f t="shared" si="46"/>
        <v/>
      </c>
    </row>
    <row r="1028" spans="1:19" x14ac:dyDescent="0.45">
      <c r="A1028" s="47" t="s">
        <v>159</v>
      </c>
      <c r="B1028" s="47">
        <v>2019</v>
      </c>
      <c r="C1028" s="49">
        <v>43806</v>
      </c>
      <c r="D1028" s="47" t="s">
        <v>72</v>
      </c>
      <c r="E1028" s="47" t="s">
        <v>200</v>
      </c>
      <c r="F1028" s="47">
        <v>5</v>
      </c>
      <c r="G1028" s="47" t="s">
        <v>30</v>
      </c>
      <c r="H1028" s="47" t="s">
        <v>31</v>
      </c>
      <c r="I1028" s="47">
        <f>(C1028-VLOOKUP(G1028,Riders!$A$2:$C$2000,2,FALSE))/365</f>
        <v>23.641095890410959</v>
      </c>
      <c r="J1028" s="47">
        <v>8</v>
      </c>
      <c r="K1028" s="47">
        <v>1</v>
      </c>
      <c r="L1028" s="47">
        <v>11.987</v>
      </c>
      <c r="M1028" s="47">
        <f t="shared" si="47"/>
        <v>60.065070493034121</v>
      </c>
      <c r="N1028" s="47"/>
      <c r="O1028" s="47"/>
      <c r="P1028" s="47" t="str">
        <f t="shared" si="48"/>
        <v/>
      </c>
      <c r="Q1028" s="47"/>
      <c r="R1028" s="47"/>
      <c r="S1028" s="47" t="str">
        <f t="shared" si="46"/>
        <v/>
      </c>
    </row>
    <row r="1029" spans="1:19" x14ac:dyDescent="0.45">
      <c r="A1029" s="47" t="s">
        <v>159</v>
      </c>
      <c r="B1029" s="47">
        <v>2019</v>
      </c>
      <c r="C1029" s="49">
        <v>43806</v>
      </c>
      <c r="D1029" s="47" t="s">
        <v>72</v>
      </c>
      <c r="E1029" s="47" t="s">
        <v>200</v>
      </c>
      <c r="F1029" s="47">
        <v>5</v>
      </c>
      <c r="G1029" s="47" t="s">
        <v>141</v>
      </c>
      <c r="H1029" s="47" t="s">
        <v>142</v>
      </c>
      <c r="I1029" s="47">
        <f>(C1029-VLOOKUP(G1029,Riders!$A$2:$C$2000,2,FALSE))/365</f>
        <v>32.030136986301372</v>
      </c>
      <c r="J1029" s="47">
        <v>24</v>
      </c>
      <c r="K1029" s="47">
        <v>2</v>
      </c>
      <c r="L1029" s="47">
        <v>12.036</v>
      </c>
      <c r="M1029" s="47">
        <f t="shared" si="47"/>
        <v>59.820538384845463</v>
      </c>
      <c r="N1029" s="47"/>
      <c r="O1029" s="47"/>
      <c r="P1029" s="47" t="str">
        <f t="shared" si="48"/>
        <v/>
      </c>
      <c r="Q1029" s="47"/>
      <c r="R1029" s="47"/>
      <c r="S1029" s="47" t="str">
        <f t="shared" si="46"/>
        <v/>
      </c>
    </row>
    <row r="1030" spans="1:19" x14ac:dyDescent="0.45">
      <c r="A1030" s="47" t="s">
        <v>159</v>
      </c>
      <c r="B1030" s="47">
        <v>2019</v>
      </c>
      <c r="C1030" s="49">
        <v>43806</v>
      </c>
      <c r="D1030" s="47" t="s">
        <v>72</v>
      </c>
      <c r="E1030" s="47" t="s">
        <v>200</v>
      </c>
      <c r="F1030" s="47">
        <v>6</v>
      </c>
      <c r="G1030" s="47" t="s">
        <v>43</v>
      </c>
      <c r="H1030" s="47" t="s">
        <v>44</v>
      </c>
      <c r="I1030" s="47">
        <f>(C1030-VLOOKUP(G1030,Riders!$A$2:$C$2000,2,FALSE))/365</f>
        <v>27.049315068493151</v>
      </c>
      <c r="J1030" s="47">
        <v>10</v>
      </c>
      <c r="K1030" s="47">
        <v>1</v>
      </c>
      <c r="L1030" s="47" t="s">
        <v>208</v>
      </c>
      <c r="M1030" s="47" t="e">
        <f t="shared" si="47"/>
        <v>#VALUE!</v>
      </c>
      <c r="N1030" s="47"/>
      <c r="O1030" s="47"/>
      <c r="P1030" s="47" t="str">
        <f t="shared" si="48"/>
        <v/>
      </c>
      <c r="Q1030" s="47"/>
      <c r="R1030" s="47"/>
      <c r="S1030" s="47" t="str">
        <f t="shared" si="46"/>
        <v/>
      </c>
    </row>
    <row r="1031" spans="1:19" x14ac:dyDescent="0.45">
      <c r="A1031" s="47" t="s">
        <v>159</v>
      </c>
      <c r="B1031" s="47">
        <v>2019</v>
      </c>
      <c r="C1031" s="49">
        <v>43806</v>
      </c>
      <c r="D1031" s="47" t="s">
        <v>72</v>
      </c>
      <c r="E1031" s="47" t="s">
        <v>200</v>
      </c>
      <c r="F1031" s="47">
        <v>6</v>
      </c>
      <c r="G1031" s="47" t="s">
        <v>99</v>
      </c>
      <c r="H1031" s="47" t="s">
        <v>47</v>
      </c>
      <c r="I1031" s="47">
        <f>(C1031-VLOOKUP(G1031,Riders!$A$2:$C$2000,2,FALSE))/365</f>
        <v>22.80821917808219</v>
      </c>
      <c r="J1031" s="47">
        <v>23</v>
      </c>
      <c r="K1031" s="47">
        <v>2</v>
      </c>
      <c r="L1031" s="47" t="s">
        <v>208</v>
      </c>
      <c r="M1031" s="47" t="e">
        <f t="shared" si="47"/>
        <v>#VALUE!</v>
      </c>
      <c r="N1031" s="47"/>
      <c r="O1031" s="47"/>
      <c r="P1031" s="47" t="str">
        <f t="shared" si="48"/>
        <v/>
      </c>
      <c r="Q1031" s="47"/>
      <c r="R1031" s="47"/>
      <c r="S1031" s="47" t="str">
        <f t="shared" si="46"/>
        <v/>
      </c>
    </row>
    <row r="1032" spans="1:19" x14ac:dyDescent="0.45">
      <c r="A1032" s="47" t="s">
        <v>159</v>
      </c>
      <c r="B1032" s="47">
        <v>2019</v>
      </c>
      <c r="C1032" s="49">
        <v>43806</v>
      </c>
      <c r="D1032" s="47" t="s">
        <v>72</v>
      </c>
      <c r="E1032" s="47" t="s">
        <v>200</v>
      </c>
      <c r="F1032" s="47">
        <v>7</v>
      </c>
      <c r="G1032" s="47" t="s">
        <v>20</v>
      </c>
      <c r="H1032" s="47" t="s">
        <v>21</v>
      </c>
      <c r="I1032" s="47">
        <f>(C1032-VLOOKUP(G1032,Riders!$A$2:$C$2000,2,FALSE))/365</f>
        <v>24.336986301369862</v>
      </c>
      <c r="J1032" s="47">
        <v>11</v>
      </c>
      <c r="K1032" s="47">
        <v>1</v>
      </c>
      <c r="L1032" s="47" t="s">
        <v>208</v>
      </c>
      <c r="M1032" s="47" t="e">
        <f t="shared" si="47"/>
        <v>#VALUE!</v>
      </c>
      <c r="N1032" s="47"/>
      <c r="O1032" s="47"/>
      <c r="P1032" s="47" t="str">
        <f t="shared" si="48"/>
        <v/>
      </c>
      <c r="Q1032" s="47"/>
      <c r="R1032" s="47"/>
      <c r="S1032" s="47" t="str">
        <f t="shared" ref="S1032:S1095" si="49">IF(OR(R1032="",R1032="REL"),"",3.6*200/R1032)</f>
        <v/>
      </c>
    </row>
    <row r="1033" spans="1:19" x14ac:dyDescent="0.45">
      <c r="A1033" s="47" t="s">
        <v>159</v>
      </c>
      <c r="B1033" s="47">
        <v>2019</v>
      </c>
      <c r="C1033" s="49">
        <v>43806</v>
      </c>
      <c r="D1033" s="47" t="s">
        <v>72</v>
      </c>
      <c r="E1033" s="47" t="s">
        <v>200</v>
      </c>
      <c r="F1033" s="47">
        <v>7</v>
      </c>
      <c r="G1033" s="47" t="s">
        <v>154</v>
      </c>
      <c r="H1033" s="47" t="s">
        <v>38</v>
      </c>
      <c r="I1033" s="47">
        <f>(C1033-VLOOKUP(G1033,Riders!$A$2:$C$2000,2,FALSE))/365</f>
        <v>29.013698630136986</v>
      </c>
      <c r="J1033" s="47">
        <v>22</v>
      </c>
      <c r="K1033" s="47">
        <v>2</v>
      </c>
      <c r="L1033" s="47" t="s">
        <v>208</v>
      </c>
      <c r="M1033" s="47" t="e">
        <f t="shared" si="47"/>
        <v>#VALUE!</v>
      </c>
      <c r="N1033" s="47"/>
      <c r="O1033" s="47"/>
      <c r="P1033" s="47" t="str">
        <f t="shared" si="48"/>
        <v/>
      </c>
      <c r="Q1033" s="47"/>
      <c r="R1033" s="47"/>
      <c r="S1033" s="47" t="str">
        <f t="shared" si="49"/>
        <v/>
      </c>
    </row>
    <row r="1034" spans="1:19" x14ac:dyDescent="0.45">
      <c r="A1034" s="47" t="s">
        <v>159</v>
      </c>
      <c r="B1034" s="47">
        <v>2019</v>
      </c>
      <c r="C1034" s="49">
        <v>43806</v>
      </c>
      <c r="D1034" s="47" t="s">
        <v>72</v>
      </c>
      <c r="E1034" s="47" t="s">
        <v>200</v>
      </c>
      <c r="F1034" s="47">
        <v>8</v>
      </c>
      <c r="G1034" s="47" t="s">
        <v>137</v>
      </c>
      <c r="H1034" s="47" t="s">
        <v>29</v>
      </c>
      <c r="I1034" s="47">
        <f>(C1034-VLOOKUP(G1034,Riders!$A$2:$C$2000,2,FALSE))/365</f>
        <v>22.553424657534247</v>
      </c>
      <c r="J1034" s="47">
        <v>12</v>
      </c>
      <c r="K1034" s="47">
        <v>1</v>
      </c>
      <c r="L1034" s="47">
        <v>11.419</v>
      </c>
      <c r="M1034" s="47">
        <f t="shared" si="47"/>
        <v>63.052806725632713</v>
      </c>
      <c r="N1034" s="47"/>
      <c r="O1034" s="47"/>
      <c r="P1034" s="47" t="str">
        <f t="shared" si="48"/>
        <v/>
      </c>
      <c r="Q1034" s="47"/>
      <c r="R1034" s="47"/>
      <c r="S1034" s="47" t="str">
        <f t="shared" si="49"/>
        <v/>
      </c>
    </row>
    <row r="1035" spans="1:19" x14ac:dyDescent="0.45">
      <c r="A1035" s="47" t="s">
        <v>159</v>
      </c>
      <c r="B1035" s="47">
        <v>2019</v>
      </c>
      <c r="C1035" s="49">
        <v>43806</v>
      </c>
      <c r="D1035" s="47" t="s">
        <v>72</v>
      </c>
      <c r="E1035" s="47" t="s">
        <v>200</v>
      </c>
      <c r="F1035" s="47">
        <v>8</v>
      </c>
      <c r="G1035" s="47" t="s">
        <v>60</v>
      </c>
      <c r="H1035" s="47" t="s">
        <v>61</v>
      </c>
      <c r="I1035" s="47">
        <f>(C1035-VLOOKUP(G1035,Riders!$A$2:$C$2000,2,FALSE))/365</f>
        <v>31.391780821917809</v>
      </c>
      <c r="J1035" s="47">
        <v>21</v>
      </c>
      <c r="K1035" s="47">
        <v>2</v>
      </c>
      <c r="L1035" s="47">
        <v>11.557</v>
      </c>
      <c r="M1035" s="47">
        <f t="shared" si="47"/>
        <v>62.299904819589855</v>
      </c>
      <c r="N1035" s="47"/>
      <c r="O1035" s="47"/>
      <c r="P1035" s="47" t="str">
        <f t="shared" si="48"/>
        <v/>
      </c>
      <c r="Q1035" s="47"/>
      <c r="R1035" s="47"/>
      <c r="S1035" s="47" t="str">
        <f t="shared" si="49"/>
        <v/>
      </c>
    </row>
    <row r="1036" spans="1:19" x14ac:dyDescent="0.45">
      <c r="A1036" s="47" t="s">
        <v>159</v>
      </c>
      <c r="B1036" s="47">
        <v>2019</v>
      </c>
      <c r="C1036" s="49">
        <v>43806</v>
      </c>
      <c r="D1036" s="47" t="s">
        <v>72</v>
      </c>
      <c r="E1036" s="47" t="s">
        <v>200</v>
      </c>
      <c r="F1036" s="47">
        <v>9</v>
      </c>
      <c r="G1036" s="47" t="s">
        <v>39</v>
      </c>
      <c r="H1036" s="47" t="s">
        <v>40</v>
      </c>
      <c r="I1036" s="47">
        <f>(C1036-VLOOKUP(G1036,Riders!$A$2:$C$2000,2,FALSE))/365</f>
        <v>25.323287671232876</v>
      </c>
      <c r="J1036" s="47">
        <v>13</v>
      </c>
      <c r="K1036" s="47">
        <v>1</v>
      </c>
      <c r="L1036" s="47">
        <v>11.597</v>
      </c>
      <c r="M1036" s="47">
        <f t="shared" si="47"/>
        <v>62.085021988445291</v>
      </c>
      <c r="N1036" s="47"/>
      <c r="O1036" s="47"/>
      <c r="P1036" s="47" t="str">
        <f t="shared" si="48"/>
        <v/>
      </c>
      <c r="Q1036" s="47"/>
      <c r="R1036" s="47"/>
      <c r="S1036" s="47" t="str">
        <f t="shared" si="49"/>
        <v/>
      </c>
    </row>
    <row r="1037" spans="1:19" x14ac:dyDescent="0.45">
      <c r="A1037" s="47" t="s">
        <v>159</v>
      </c>
      <c r="B1037" s="47">
        <v>2019</v>
      </c>
      <c r="C1037" s="49">
        <v>43806</v>
      </c>
      <c r="D1037" s="47" t="s">
        <v>72</v>
      </c>
      <c r="E1037" s="47" t="s">
        <v>200</v>
      </c>
      <c r="F1037" s="47">
        <v>9</v>
      </c>
      <c r="G1037" s="47" t="s">
        <v>96</v>
      </c>
      <c r="H1037" s="47" t="s">
        <v>150</v>
      </c>
      <c r="I1037" s="47">
        <f>(C1037-VLOOKUP(G1037,Riders!$A$2:$C$2000,2,FALSE))/365</f>
        <v>25.901369863013699</v>
      </c>
      <c r="J1037" s="47">
        <v>20</v>
      </c>
      <c r="K1037" s="47">
        <v>2</v>
      </c>
      <c r="L1037" s="47">
        <v>11.622</v>
      </c>
      <c r="M1037" s="47">
        <f t="shared" si="47"/>
        <v>61.951471347444503</v>
      </c>
      <c r="N1037" s="47"/>
      <c r="O1037" s="47"/>
      <c r="P1037" s="47" t="str">
        <f t="shared" si="48"/>
        <v/>
      </c>
      <c r="Q1037" s="47"/>
      <c r="R1037" s="47"/>
      <c r="S1037" s="47" t="str">
        <f t="shared" si="49"/>
        <v/>
      </c>
    </row>
    <row r="1038" spans="1:19" x14ac:dyDescent="0.45">
      <c r="A1038" s="47" t="s">
        <v>159</v>
      </c>
      <c r="B1038" s="47">
        <v>2019</v>
      </c>
      <c r="C1038" s="49">
        <v>43806</v>
      </c>
      <c r="D1038" s="47" t="s">
        <v>72</v>
      </c>
      <c r="E1038" s="47" t="s">
        <v>200</v>
      </c>
      <c r="F1038" s="47">
        <v>10</v>
      </c>
      <c r="G1038" s="47" t="s">
        <v>161</v>
      </c>
      <c r="H1038" s="47" t="s">
        <v>36</v>
      </c>
      <c r="I1038" s="47">
        <f>(C1038-VLOOKUP(G1038,Riders!$A$2:$C$2000,2,FALSE))/365</f>
        <v>25.863013698630137</v>
      </c>
      <c r="J1038" s="47">
        <v>14</v>
      </c>
      <c r="K1038" s="47">
        <v>1</v>
      </c>
      <c r="L1038" s="47">
        <v>11.148999999999999</v>
      </c>
      <c r="M1038" s="47">
        <f t="shared" si="47"/>
        <v>64.579782940174013</v>
      </c>
      <c r="N1038" s="47"/>
      <c r="O1038" s="47"/>
      <c r="P1038" s="47" t="str">
        <f t="shared" si="48"/>
        <v/>
      </c>
      <c r="Q1038" s="47"/>
      <c r="R1038" s="47"/>
      <c r="S1038" s="47" t="str">
        <f t="shared" si="49"/>
        <v/>
      </c>
    </row>
    <row r="1039" spans="1:19" x14ac:dyDescent="0.45">
      <c r="A1039" s="47" t="s">
        <v>159</v>
      </c>
      <c r="B1039" s="47">
        <v>2019</v>
      </c>
      <c r="C1039" s="49">
        <v>43806</v>
      </c>
      <c r="D1039" s="47" t="s">
        <v>72</v>
      </c>
      <c r="E1039" s="47" t="s">
        <v>200</v>
      </c>
      <c r="F1039" s="47">
        <v>10</v>
      </c>
      <c r="G1039" s="47" t="s">
        <v>116</v>
      </c>
      <c r="H1039" s="47" t="s">
        <v>21</v>
      </c>
      <c r="I1039" s="47">
        <f>(C1039-VLOOKUP(G1039,Riders!$A$2:$C$2000,2,FALSE))/365</f>
        <v>28.706849315068492</v>
      </c>
      <c r="J1039" s="47">
        <v>19</v>
      </c>
      <c r="K1039" s="47">
        <v>2</v>
      </c>
      <c r="L1039" s="47">
        <v>11.523</v>
      </c>
      <c r="M1039" s="47">
        <f t="shared" si="47"/>
        <v>62.483728195782348</v>
      </c>
      <c r="N1039" s="47"/>
      <c r="O1039" s="47"/>
      <c r="P1039" s="47" t="str">
        <f t="shared" si="48"/>
        <v/>
      </c>
      <c r="Q1039" s="47"/>
      <c r="R1039" s="47"/>
      <c r="S1039" s="47" t="str">
        <f t="shared" si="49"/>
        <v/>
      </c>
    </row>
    <row r="1040" spans="1:19" x14ac:dyDescent="0.45">
      <c r="A1040" s="47" t="s">
        <v>159</v>
      </c>
      <c r="B1040" s="47">
        <v>2019</v>
      </c>
      <c r="C1040" s="49">
        <v>43806</v>
      </c>
      <c r="D1040" s="47" t="s">
        <v>72</v>
      </c>
      <c r="E1040" s="47" t="s">
        <v>200</v>
      </c>
      <c r="F1040" s="47">
        <v>11</v>
      </c>
      <c r="G1040" s="47" t="s">
        <v>144</v>
      </c>
      <c r="H1040" s="47" t="s">
        <v>145</v>
      </c>
      <c r="I1040" s="47">
        <f>(C1040-VLOOKUP(G1040,Riders!$A$2:$C$2000,2,FALSE))/365</f>
        <v>21.638356164383563</v>
      </c>
      <c r="J1040" s="47">
        <v>16</v>
      </c>
      <c r="K1040" s="47">
        <v>1</v>
      </c>
      <c r="L1040" s="47">
        <v>11.526999999999999</v>
      </c>
      <c r="M1040" s="47">
        <f t="shared" si="47"/>
        <v>62.462045631994449</v>
      </c>
      <c r="N1040" s="47"/>
      <c r="O1040" s="47"/>
      <c r="P1040" s="47" t="str">
        <f t="shared" si="48"/>
        <v/>
      </c>
      <c r="Q1040" s="47"/>
      <c r="R1040" s="47"/>
      <c r="S1040" s="47" t="str">
        <f t="shared" si="49"/>
        <v/>
      </c>
    </row>
    <row r="1041" spans="1:19" x14ac:dyDescent="0.45">
      <c r="A1041" s="47" t="s">
        <v>159</v>
      </c>
      <c r="B1041" s="47">
        <v>2019</v>
      </c>
      <c r="C1041" s="49">
        <v>43806</v>
      </c>
      <c r="D1041" s="47" t="s">
        <v>72</v>
      </c>
      <c r="E1041" s="47" t="s">
        <v>200</v>
      </c>
      <c r="F1041" s="47">
        <v>11</v>
      </c>
      <c r="G1041" s="47" t="s">
        <v>139</v>
      </c>
      <c r="H1041" s="47" t="s">
        <v>61</v>
      </c>
      <c r="I1041" s="47">
        <f>(C1041-VLOOKUP(G1041,Riders!$A$2:$C$2000,2,FALSE))/365</f>
        <v>27.493150684931507</v>
      </c>
      <c r="J1041" s="47">
        <v>17</v>
      </c>
      <c r="K1041" s="47">
        <v>2</v>
      </c>
      <c r="L1041" s="47">
        <v>11.718</v>
      </c>
      <c r="M1041" s="47">
        <f t="shared" si="47"/>
        <v>61.443932411674346</v>
      </c>
      <c r="N1041" s="47"/>
      <c r="O1041" s="47"/>
      <c r="P1041" s="47" t="str">
        <f t="shared" si="48"/>
        <v/>
      </c>
      <c r="Q1041" s="47"/>
      <c r="R1041" s="47"/>
      <c r="S1041" s="47" t="str">
        <f t="shared" si="49"/>
        <v/>
      </c>
    </row>
    <row r="1042" spans="1:19" x14ac:dyDescent="0.45">
      <c r="A1042" s="47" t="s">
        <v>159</v>
      </c>
      <c r="B1042" s="47">
        <v>2019</v>
      </c>
      <c r="C1042" s="49">
        <v>43806</v>
      </c>
      <c r="D1042" s="47" t="s">
        <v>72</v>
      </c>
      <c r="E1042" s="47" t="s">
        <v>200</v>
      </c>
      <c r="F1042" s="47">
        <v>12</v>
      </c>
      <c r="G1042" s="47" t="s">
        <v>129</v>
      </c>
      <c r="H1042" s="47" t="s">
        <v>65</v>
      </c>
      <c r="I1042" s="47">
        <f>(C1042-VLOOKUP(G1042,Riders!$A$2:$C$2000,2,FALSE))/365</f>
        <v>29.4</v>
      </c>
      <c r="J1042" s="47">
        <v>15</v>
      </c>
      <c r="K1042" s="47">
        <v>1</v>
      </c>
      <c r="L1042" s="47">
        <v>11.618</v>
      </c>
      <c r="M1042" s="47">
        <f t="shared" si="47"/>
        <v>61.97280082630401</v>
      </c>
      <c r="N1042" s="47"/>
      <c r="O1042" s="47"/>
      <c r="P1042" s="47" t="str">
        <f t="shared" si="48"/>
        <v/>
      </c>
      <c r="Q1042" s="47"/>
      <c r="R1042" s="47"/>
      <c r="S1042" s="47" t="str">
        <f t="shared" si="49"/>
        <v/>
      </c>
    </row>
    <row r="1043" spans="1:19" x14ac:dyDescent="0.45">
      <c r="A1043" s="47" t="s">
        <v>159</v>
      </c>
      <c r="B1043" s="47">
        <v>2019</v>
      </c>
      <c r="C1043" s="49">
        <v>43806</v>
      </c>
      <c r="D1043" s="47" t="s">
        <v>72</v>
      </c>
      <c r="E1043" s="47" t="s">
        <v>200</v>
      </c>
      <c r="F1043" s="47">
        <v>12</v>
      </c>
      <c r="G1043" s="47" t="s">
        <v>146</v>
      </c>
      <c r="H1043" s="47" t="s">
        <v>56</v>
      </c>
      <c r="I1043" s="47">
        <f>(C1043-VLOOKUP(G1043,Riders!$A$2:$C$2000,2,FALSE))/365</f>
        <v>29.67945205479452</v>
      </c>
      <c r="J1043" s="47">
        <v>18</v>
      </c>
      <c r="K1043" s="47">
        <v>2</v>
      </c>
      <c r="L1043" s="47">
        <v>11.65</v>
      </c>
      <c r="M1043" s="47">
        <f t="shared" si="47"/>
        <v>61.802575107296136</v>
      </c>
      <c r="N1043" s="47"/>
      <c r="O1043" s="47"/>
      <c r="P1043" s="47" t="str">
        <f t="shared" si="48"/>
        <v/>
      </c>
      <c r="Q1043" s="47"/>
      <c r="R1043" s="47"/>
      <c r="S1043" s="47" t="str">
        <f t="shared" si="49"/>
        <v/>
      </c>
    </row>
    <row r="1044" spans="1:19" x14ac:dyDescent="0.45">
      <c r="A1044" s="30" t="s">
        <v>159</v>
      </c>
      <c r="B1044" s="30">
        <v>2019</v>
      </c>
      <c r="C1044" s="124">
        <v>43806</v>
      </c>
      <c r="D1044" s="30" t="s">
        <v>72</v>
      </c>
      <c r="E1044" s="30" t="s">
        <v>201</v>
      </c>
      <c r="F1044" s="30">
        <v>1</v>
      </c>
      <c r="G1044" s="30" t="s">
        <v>132</v>
      </c>
      <c r="H1044" s="30" t="s">
        <v>36</v>
      </c>
      <c r="I1044" s="30">
        <f>(C1044-VLOOKUP(G1044,Riders!$A$2:$C$2000,2,FALSE))/365</f>
        <v>29.043835616438358</v>
      </c>
      <c r="J1044" s="30">
        <v>3</v>
      </c>
      <c r="K1044" s="30">
        <v>1</v>
      </c>
      <c r="L1044" s="30">
        <v>11.573</v>
      </c>
      <c r="M1044" s="30">
        <f t="shared" si="47"/>
        <v>62.21377343817506</v>
      </c>
      <c r="N1044" s="30"/>
      <c r="O1044" s="30"/>
      <c r="P1044" s="30" t="str">
        <f t="shared" si="48"/>
        <v/>
      </c>
      <c r="Q1044" s="30"/>
      <c r="R1044" s="30"/>
      <c r="S1044" s="30" t="str">
        <f t="shared" si="49"/>
        <v/>
      </c>
    </row>
    <row r="1045" spans="1:19" x14ac:dyDescent="0.45">
      <c r="A1045" s="30" t="s">
        <v>159</v>
      </c>
      <c r="B1045" s="30">
        <v>2019</v>
      </c>
      <c r="C1045" s="124">
        <v>43806</v>
      </c>
      <c r="D1045" s="30" t="s">
        <v>72</v>
      </c>
      <c r="E1045" s="30" t="s">
        <v>201</v>
      </c>
      <c r="F1045" s="30">
        <v>1</v>
      </c>
      <c r="G1045" s="30" t="s">
        <v>129</v>
      </c>
      <c r="H1045" s="30" t="s">
        <v>65</v>
      </c>
      <c r="I1045" s="30">
        <f>(C1045-VLOOKUP(G1045,Riders!$A$2:$C$2000,2,FALSE))/365</f>
        <v>29.4</v>
      </c>
      <c r="J1045" s="30">
        <v>15</v>
      </c>
      <c r="K1045" s="30">
        <v>2</v>
      </c>
      <c r="L1045" s="30">
        <v>11.726000000000001</v>
      </c>
      <c r="M1045" s="30">
        <f t="shared" si="47"/>
        <v>61.402012621524811</v>
      </c>
      <c r="N1045" s="30"/>
      <c r="O1045" s="30"/>
      <c r="P1045" s="30" t="str">
        <f t="shared" si="48"/>
        <v/>
      </c>
      <c r="Q1045" s="30"/>
      <c r="R1045" s="30"/>
      <c r="S1045" s="30" t="str">
        <f t="shared" si="49"/>
        <v/>
      </c>
    </row>
    <row r="1046" spans="1:19" x14ac:dyDescent="0.45">
      <c r="A1046" s="30" t="s">
        <v>159</v>
      </c>
      <c r="B1046" s="30">
        <v>2019</v>
      </c>
      <c r="C1046" s="124">
        <v>43806</v>
      </c>
      <c r="D1046" s="30" t="s">
        <v>72</v>
      </c>
      <c r="E1046" s="30" t="s">
        <v>201</v>
      </c>
      <c r="F1046" s="30">
        <v>2</v>
      </c>
      <c r="G1046" s="30" t="s">
        <v>33</v>
      </c>
      <c r="H1046" s="30" t="s">
        <v>143</v>
      </c>
      <c r="I1046" s="30">
        <f>(C1046-VLOOKUP(G1046,Riders!$A$2:$C$2000,2,FALSE))/365</f>
        <v>26.046575342465754</v>
      </c>
      <c r="J1046" s="30">
        <v>2</v>
      </c>
      <c r="K1046" s="30">
        <v>1</v>
      </c>
      <c r="L1046" s="30">
        <v>11.375999999999999</v>
      </c>
      <c r="M1046" s="30">
        <f t="shared" si="47"/>
        <v>63.291139240506332</v>
      </c>
      <c r="N1046" s="30"/>
      <c r="O1046" s="30"/>
      <c r="P1046" s="30" t="str">
        <f t="shared" si="48"/>
        <v/>
      </c>
      <c r="Q1046" s="30"/>
      <c r="R1046" s="30"/>
      <c r="S1046" s="30" t="str">
        <f t="shared" si="49"/>
        <v/>
      </c>
    </row>
    <row r="1047" spans="1:19" x14ac:dyDescent="0.45">
      <c r="A1047" s="30" t="s">
        <v>159</v>
      </c>
      <c r="B1047" s="30">
        <v>2019</v>
      </c>
      <c r="C1047" s="124">
        <v>43806</v>
      </c>
      <c r="D1047" s="30" t="s">
        <v>72</v>
      </c>
      <c r="E1047" s="30" t="s">
        <v>201</v>
      </c>
      <c r="F1047" s="30">
        <v>2</v>
      </c>
      <c r="G1047" s="30" t="s">
        <v>144</v>
      </c>
      <c r="H1047" s="30" t="s">
        <v>145</v>
      </c>
      <c r="I1047" s="30">
        <f>(C1047-VLOOKUP(G1047,Riders!$A$2:$C$2000,2,FALSE))/365</f>
        <v>21.638356164383563</v>
      </c>
      <c r="J1047" s="30">
        <v>16</v>
      </c>
      <c r="K1047" s="30">
        <v>2</v>
      </c>
      <c r="L1047" s="30">
        <v>11.494999999999999</v>
      </c>
      <c r="M1047" s="30">
        <f t="shared" si="47"/>
        <v>62.635928664636801</v>
      </c>
      <c r="N1047" s="30"/>
      <c r="O1047" s="30"/>
      <c r="P1047" s="30" t="str">
        <f t="shared" si="48"/>
        <v/>
      </c>
      <c r="Q1047" s="30"/>
      <c r="R1047" s="30"/>
      <c r="S1047" s="30" t="str">
        <f t="shared" si="49"/>
        <v/>
      </c>
    </row>
    <row r="1048" spans="1:19" x14ac:dyDescent="0.45">
      <c r="A1048" s="30" t="s">
        <v>159</v>
      </c>
      <c r="B1048" s="30">
        <v>2019</v>
      </c>
      <c r="C1048" s="124">
        <v>43806</v>
      </c>
      <c r="D1048" s="30" t="s">
        <v>72</v>
      </c>
      <c r="E1048" s="30" t="s">
        <v>201</v>
      </c>
      <c r="F1048" s="30">
        <v>3</v>
      </c>
      <c r="G1048" s="30" t="s">
        <v>26</v>
      </c>
      <c r="H1048" s="30" t="s">
        <v>27</v>
      </c>
      <c r="I1048" s="30">
        <f>(C1048-VLOOKUP(G1048,Riders!$A$2:$C$2000,2,FALSE))/365</f>
        <v>21.542465753424658</v>
      </c>
      <c r="J1048" s="30">
        <v>5</v>
      </c>
      <c r="K1048" s="30">
        <v>1</v>
      </c>
      <c r="L1048" s="30">
        <v>11.244</v>
      </c>
      <c r="M1048" s="30">
        <f t="shared" si="47"/>
        <v>64.034151547492002</v>
      </c>
      <c r="N1048" s="30"/>
      <c r="O1048" s="30"/>
      <c r="P1048" s="30" t="str">
        <f t="shared" si="48"/>
        <v/>
      </c>
      <c r="Q1048" s="30"/>
      <c r="R1048" s="30"/>
      <c r="S1048" s="30" t="str">
        <f t="shared" si="49"/>
        <v/>
      </c>
    </row>
    <row r="1049" spans="1:19" x14ac:dyDescent="0.45">
      <c r="A1049" s="30" t="s">
        <v>159</v>
      </c>
      <c r="B1049" s="30">
        <v>2019</v>
      </c>
      <c r="C1049" s="124">
        <v>43806</v>
      </c>
      <c r="D1049" s="30" t="s">
        <v>72</v>
      </c>
      <c r="E1049" s="30" t="s">
        <v>201</v>
      </c>
      <c r="F1049" s="30">
        <v>3</v>
      </c>
      <c r="G1049" s="30" t="s">
        <v>161</v>
      </c>
      <c r="H1049" s="30" t="s">
        <v>36</v>
      </c>
      <c r="I1049" s="30">
        <f>(C1049-VLOOKUP(G1049,Riders!$A$2:$C$2000,2,FALSE))/365</f>
        <v>25.863013698630137</v>
      </c>
      <c r="J1049" s="30">
        <v>14</v>
      </c>
      <c r="K1049" s="30">
        <v>2</v>
      </c>
      <c r="L1049" s="30">
        <v>11.26</v>
      </c>
      <c r="M1049" s="30">
        <f t="shared" si="47"/>
        <v>63.943161634103021</v>
      </c>
      <c r="N1049" s="30"/>
      <c r="O1049" s="30"/>
      <c r="P1049" s="30" t="str">
        <f t="shared" si="48"/>
        <v/>
      </c>
      <c r="Q1049" s="30"/>
      <c r="R1049" s="30"/>
      <c r="S1049" s="30" t="str">
        <f t="shared" si="49"/>
        <v/>
      </c>
    </row>
    <row r="1050" spans="1:19" x14ac:dyDescent="0.45">
      <c r="A1050" s="30" t="s">
        <v>159</v>
      </c>
      <c r="B1050" s="30">
        <v>2019</v>
      </c>
      <c r="C1050" s="124">
        <v>43806</v>
      </c>
      <c r="D1050" s="30" t="s">
        <v>72</v>
      </c>
      <c r="E1050" s="30" t="s">
        <v>201</v>
      </c>
      <c r="F1050" s="30">
        <v>4</v>
      </c>
      <c r="G1050" s="30" t="s">
        <v>109</v>
      </c>
      <c r="H1050" s="30" t="s">
        <v>118</v>
      </c>
      <c r="I1050" s="30">
        <f>(C1050-VLOOKUP(G1050,Riders!$A$2:$C$2000,2,FALSE))/365</f>
        <v>26.852054794520548</v>
      </c>
      <c r="J1050" s="30">
        <v>1</v>
      </c>
      <c r="K1050" s="30">
        <v>1</v>
      </c>
      <c r="L1050" s="30">
        <v>11.173</v>
      </c>
      <c r="M1050" s="30">
        <f t="shared" si="47"/>
        <v>64.441063277544075</v>
      </c>
      <c r="N1050" s="30"/>
      <c r="O1050" s="30"/>
      <c r="P1050" s="30" t="str">
        <f t="shared" si="48"/>
        <v/>
      </c>
      <c r="Q1050" s="30"/>
      <c r="R1050" s="30"/>
      <c r="S1050" s="30" t="str">
        <f t="shared" si="49"/>
        <v/>
      </c>
    </row>
    <row r="1051" spans="1:19" x14ac:dyDescent="0.45">
      <c r="A1051" s="30" t="s">
        <v>159</v>
      </c>
      <c r="B1051" s="30">
        <v>2019</v>
      </c>
      <c r="C1051" s="124">
        <v>43806</v>
      </c>
      <c r="D1051" s="30" t="s">
        <v>72</v>
      </c>
      <c r="E1051" s="30" t="s">
        <v>201</v>
      </c>
      <c r="F1051" s="30">
        <v>4</v>
      </c>
      <c r="G1051" s="30" t="s">
        <v>39</v>
      </c>
      <c r="H1051" s="30" t="s">
        <v>40</v>
      </c>
      <c r="I1051" s="30">
        <f>(C1051-VLOOKUP(G1051,Riders!$A$2:$C$2000,2,FALSE))/365</f>
        <v>25.323287671232876</v>
      </c>
      <c r="J1051" s="30">
        <v>13</v>
      </c>
      <c r="K1051" s="30">
        <v>2</v>
      </c>
      <c r="L1051" s="30">
        <v>11.815</v>
      </c>
      <c r="M1051" s="30">
        <f t="shared" si="47"/>
        <v>60.939483707151929</v>
      </c>
      <c r="N1051" s="30"/>
      <c r="O1051" s="30"/>
      <c r="P1051" s="30" t="str">
        <f t="shared" si="48"/>
        <v/>
      </c>
      <c r="Q1051" s="30"/>
      <c r="R1051" s="30"/>
      <c r="S1051" s="30" t="str">
        <f t="shared" si="49"/>
        <v/>
      </c>
    </row>
    <row r="1052" spans="1:19" x14ac:dyDescent="0.45">
      <c r="A1052" s="30" t="s">
        <v>159</v>
      </c>
      <c r="B1052" s="30">
        <v>2019</v>
      </c>
      <c r="C1052" s="124">
        <v>43806</v>
      </c>
      <c r="D1052" s="30" t="s">
        <v>72</v>
      </c>
      <c r="E1052" s="30" t="s">
        <v>201</v>
      </c>
      <c r="F1052" s="30">
        <v>5</v>
      </c>
      <c r="G1052" s="30" t="s">
        <v>135</v>
      </c>
      <c r="H1052" s="30" t="s">
        <v>29</v>
      </c>
      <c r="I1052" s="30">
        <f>(C1052-VLOOKUP(G1052,Riders!$A$2:$C$2000,2,FALSE))/365</f>
        <v>30.079452054794519</v>
      </c>
      <c r="J1052" s="30">
        <v>6</v>
      </c>
      <c r="K1052" s="30">
        <v>1</v>
      </c>
      <c r="L1052" s="30">
        <v>11.13</v>
      </c>
      <c r="M1052" s="30">
        <f t="shared" si="47"/>
        <v>64.690026954177895</v>
      </c>
      <c r="N1052" s="30"/>
      <c r="O1052" s="30"/>
      <c r="P1052" s="30" t="str">
        <f t="shared" si="48"/>
        <v/>
      </c>
      <c r="Q1052" s="30"/>
      <c r="R1052" s="30"/>
      <c r="S1052" s="30" t="str">
        <f t="shared" si="49"/>
        <v/>
      </c>
    </row>
    <row r="1053" spans="1:19" x14ac:dyDescent="0.45">
      <c r="A1053" s="30" t="s">
        <v>159</v>
      </c>
      <c r="B1053" s="30">
        <v>2019</v>
      </c>
      <c r="C1053" s="124">
        <v>43806</v>
      </c>
      <c r="D1053" s="30" t="s">
        <v>72</v>
      </c>
      <c r="E1053" s="30" t="s">
        <v>201</v>
      </c>
      <c r="F1053" s="30">
        <v>5</v>
      </c>
      <c r="G1053" s="30" t="s">
        <v>137</v>
      </c>
      <c r="H1053" s="30" t="s">
        <v>29</v>
      </c>
      <c r="I1053" s="30">
        <f>(C1053-VLOOKUP(G1053,Riders!$A$2:$C$2000,2,FALSE))/365</f>
        <v>22.553424657534247</v>
      </c>
      <c r="J1053" s="30">
        <v>12</v>
      </c>
      <c r="K1053" s="30">
        <v>2</v>
      </c>
      <c r="L1053" s="30">
        <v>11.227</v>
      </c>
      <c r="M1053" s="30">
        <f t="shared" si="47"/>
        <v>64.131112496659838</v>
      </c>
      <c r="N1053" s="30"/>
      <c r="O1053" s="30"/>
      <c r="P1053" s="30" t="str">
        <f t="shared" si="48"/>
        <v/>
      </c>
      <c r="Q1053" s="30"/>
      <c r="R1053" s="30"/>
      <c r="S1053" s="30" t="str">
        <f t="shared" si="49"/>
        <v/>
      </c>
    </row>
    <row r="1054" spans="1:19" x14ac:dyDescent="0.45">
      <c r="A1054" s="30" t="s">
        <v>159</v>
      </c>
      <c r="B1054" s="30">
        <v>2019</v>
      </c>
      <c r="C1054" s="124">
        <v>43806</v>
      </c>
      <c r="D1054" s="30" t="s">
        <v>72</v>
      </c>
      <c r="E1054" s="30" t="s">
        <v>201</v>
      </c>
      <c r="F1054" s="30">
        <v>6</v>
      </c>
      <c r="G1054" s="30" t="s">
        <v>111</v>
      </c>
      <c r="H1054" s="30" t="s">
        <v>160</v>
      </c>
      <c r="I1054" s="30">
        <f>(C1054-VLOOKUP(G1054,Riders!$A$2:$C$2000,2,FALSE))/365</f>
        <v>25.13150684931507</v>
      </c>
      <c r="J1054" s="30">
        <v>4</v>
      </c>
      <c r="K1054" s="30">
        <v>1</v>
      </c>
      <c r="L1054" s="30">
        <v>11.404</v>
      </c>
      <c r="M1054" s="30">
        <f t="shared" si="47"/>
        <v>63.135741844966681</v>
      </c>
      <c r="N1054" s="30"/>
      <c r="O1054" s="30"/>
      <c r="P1054" s="30" t="str">
        <f t="shared" si="48"/>
        <v/>
      </c>
      <c r="Q1054" s="30"/>
      <c r="R1054" s="30"/>
      <c r="S1054" s="30" t="str">
        <f t="shared" si="49"/>
        <v/>
      </c>
    </row>
    <row r="1055" spans="1:19" x14ac:dyDescent="0.45">
      <c r="A1055" s="30" t="s">
        <v>159</v>
      </c>
      <c r="B1055" s="30">
        <v>2019</v>
      </c>
      <c r="C1055" s="124">
        <v>43806</v>
      </c>
      <c r="D1055" s="30" t="s">
        <v>72</v>
      </c>
      <c r="E1055" s="30" t="s">
        <v>201</v>
      </c>
      <c r="F1055" s="30">
        <v>6</v>
      </c>
      <c r="G1055" s="30" t="s">
        <v>20</v>
      </c>
      <c r="H1055" s="30" t="s">
        <v>21</v>
      </c>
      <c r="I1055" s="30">
        <f>(C1055-VLOOKUP(G1055,Riders!$A$2:$C$2000,2,FALSE))/365</f>
        <v>24.336986301369862</v>
      </c>
      <c r="J1055" s="30">
        <v>11</v>
      </c>
      <c r="K1055" s="30">
        <v>2</v>
      </c>
      <c r="L1055" s="30">
        <v>11.717000000000001</v>
      </c>
      <c r="M1055" s="30">
        <f t="shared" si="47"/>
        <v>61.449176410343945</v>
      </c>
      <c r="N1055" s="30"/>
      <c r="O1055" s="30"/>
      <c r="P1055" s="30" t="str">
        <f t="shared" si="48"/>
        <v/>
      </c>
      <c r="Q1055" s="30"/>
      <c r="R1055" s="30"/>
      <c r="S1055" s="30" t="str">
        <f t="shared" si="49"/>
        <v/>
      </c>
    </row>
    <row r="1056" spans="1:19" x14ac:dyDescent="0.45">
      <c r="A1056" s="30" t="s">
        <v>159</v>
      </c>
      <c r="B1056" s="30">
        <v>2019</v>
      </c>
      <c r="C1056" s="124">
        <v>43806</v>
      </c>
      <c r="D1056" s="30" t="s">
        <v>72</v>
      </c>
      <c r="E1056" s="30" t="s">
        <v>201</v>
      </c>
      <c r="F1056" s="30">
        <v>7</v>
      </c>
      <c r="G1056" s="30" t="s">
        <v>138</v>
      </c>
      <c r="H1056" s="30" t="s">
        <v>44</v>
      </c>
      <c r="I1056" s="30">
        <f>(C1056-VLOOKUP(G1056,Riders!$A$2:$C$2000,2,FALSE))/365</f>
        <v>24.227397260273971</v>
      </c>
      <c r="J1056" s="30">
        <v>7</v>
      </c>
      <c r="K1056" s="30">
        <v>1</v>
      </c>
      <c r="L1056" s="30">
        <v>11.874000000000001</v>
      </c>
      <c r="M1056" s="30">
        <f t="shared" si="47"/>
        <v>60.636685194542693</v>
      </c>
      <c r="N1056" s="30"/>
      <c r="O1056" s="30"/>
      <c r="P1056" s="30" t="str">
        <f t="shared" si="48"/>
        <v/>
      </c>
      <c r="Q1056" s="30"/>
      <c r="R1056" s="30"/>
      <c r="S1056" s="30" t="str">
        <f t="shared" si="49"/>
        <v/>
      </c>
    </row>
    <row r="1057" spans="1:19" x14ac:dyDescent="0.45">
      <c r="A1057" s="30" t="s">
        <v>159</v>
      </c>
      <c r="B1057" s="30">
        <v>2019</v>
      </c>
      <c r="C1057" s="124">
        <v>43806</v>
      </c>
      <c r="D1057" s="30" t="s">
        <v>72</v>
      </c>
      <c r="E1057" s="30" t="s">
        <v>201</v>
      </c>
      <c r="F1057" s="30">
        <v>7</v>
      </c>
      <c r="G1057" s="30" t="s">
        <v>43</v>
      </c>
      <c r="H1057" s="30" t="s">
        <v>44</v>
      </c>
      <c r="I1057" s="30">
        <f>(C1057-VLOOKUP(G1057,Riders!$A$2:$C$2000,2,FALSE))/365</f>
        <v>27.049315068493151</v>
      </c>
      <c r="J1057" s="30">
        <v>10</v>
      </c>
      <c r="K1057" s="30">
        <v>2</v>
      </c>
      <c r="L1057" s="30">
        <v>13.609</v>
      </c>
      <c r="M1057" s="30">
        <f t="shared" si="47"/>
        <v>52.906165037842605</v>
      </c>
      <c r="N1057" s="30"/>
      <c r="O1057" s="30"/>
      <c r="P1057" s="30" t="str">
        <f t="shared" si="48"/>
        <v/>
      </c>
      <c r="Q1057" s="30"/>
      <c r="R1057" s="30"/>
      <c r="S1057" s="30" t="str">
        <f t="shared" si="49"/>
        <v/>
      </c>
    </row>
    <row r="1058" spans="1:19" x14ac:dyDescent="0.45">
      <c r="A1058" s="30" t="s">
        <v>159</v>
      </c>
      <c r="B1058" s="30">
        <v>2019</v>
      </c>
      <c r="C1058" s="124">
        <v>43806</v>
      </c>
      <c r="D1058" s="30" t="s">
        <v>72</v>
      </c>
      <c r="E1058" s="30" t="s">
        <v>201</v>
      </c>
      <c r="F1058" s="30">
        <v>8</v>
      </c>
      <c r="G1058" s="30" t="s">
        <v>30</v>
      </c>
      <c r="H1058" s="30" t="s">
        <v>31</v>
      </c>
      <c r="I1058" s="30">
        <f>(C1058-VLOOKUP(G1058,Riders!$A$2:$C$2000,2,FALSE))/365</f>
        <v>23.641095890410959</v>
      </c>
      <c r="J1058" s="30">
        <v>8</v>
      </c>
      <c r="K1058" s="30">
        <v>1</v>
      </c>
      <c r="L1058" s="30">
        <v>11.192</v>
      </c>
      <c r="M1058" s="30">
        <f t="shared" si="47"/>
        <v>64.331665475339534</v>
      </c>
      <c r="N1058" s="30"/>
      <c r="O1058" s="30"/>
      <c r="P1058" s="30" t="str">
        <f t="shared" si="48"/>
        <v/>
      </c>
      <c r="Q1058" s="30"/>
      <c r="R1058" s="30"/>
      <c r="S1058" s="30" t="str">
        <f t="shared" si="49"/>
        <v/>
      </c>
    </row>
    <row r="1059" spans="1:19" x14ac:dyDescent="0.45">
      <c r="A1059" s="30" t="s">
        <v>159</v>
      </c>
      <c r="B1059" s="30">
        <v>2019</v>
      </c>
      <c r="C1059" s="124">
        <v>43806</v>
      </c>
      <c r="D1059" s="30" t="s">
        <v>72</v>
      </c>
      <c r="E1059" s="30" t="s">
        <v>201</v>
      </c>
      <c r="F1059" s="30">
        <v>8</v>
      </c>
      <c r="G1059" s="30" t="s">
        <v>52</v>
      </c>
      <c r="H1059" s="30" t="s">
        <v>53</v>
      </c>
      <c r="I1059" s="30">
        <f>(C1059-VLOOKUP(G1059,Riders!$A$2:$C$2000,2,FALSE))/365</f>
        <v>22.742465753424657</v>
      </c>
      <c r="J1059" s="30">
        <v>9</v>
      </c>
      <c r="K1059" s="30">
        <v>2</v>
      </c>
      <c r="L1059" s="30">
        <v>11.268000000000001</v>
      </c>
      <c r="M1059" s="30">
        <f t="shared" si="47"/>
        <v>63.897763578274756</v>
      </c>
      <c r="N1059" s="30"/>
      <c r="O1059" s="30"/>
      <c r="P1059" s="30" t="str">
        <f t="shared" si="48"/>
        <v/>
      </c>
      <c r="Q1059" s="30"/>
      <c r="R1059" s="30"/>
      <c r="S1059" s="30" t="str">
        <f t="shared" si="49"/>
        <v/>
      </c>
    </row>
    <row r="1060" spans="1:19" x14ac:dyDescent="0.45">
      <c r="A1060" s="30" t="s">
        <v>159</v>
      </c>
      <c r="B1060" s="30">
        <v>2019</v>
      </c>
      <c r="C1060" s="124">
        <v>43806</v>
      </c>
      <c r="D1060" s="30" t="s">
        <v>72</v>
      </c>
      <c r="E1060" s="30" t="s">
        <v>202</v>
      </c>
      <c r="F1060" s="30">
        <v>1</v>
      </c>
      <c r="G1060" s="30" t="s">
        <v>132</v>
      </c>
      <c r="H1060" s="30" t="s">
        <v>36</v>
      </c>
      <c r="I1060" s="30">
        <f>(C1060-VLOOKUP(G1060,Riders!$A$2:$C$2000,2,FALSE))/365</f>
        <v>29.043835616438358</v>
      </c>
      <c r="J1060" s="30">
        <v>3</v>
      </c>
      <c r="K1060" s="30">
        <v>1</v>
      </c>
      <c r="L1060" s="30">
        <v>11.061999999999999</v>
      </c>
      <c r="M1060" s="30">
        <f t="shared" si="47"/>
        <v>65.087687579099622</v>
      </c>
      <c r="N1060" s="30">
        <v>1</v>
      </c>
      <c r="O1060" s="30">
        <v>11.356</v>
      </c>
      <c r="P1060" s="30">
        <f t="shared" si="48"/>
        <v>63.40260655160268</v>
      </c>
      <c r="Q1060" s="30"/>
      <c r="R1060" s="30"/>
      <c r="S1060" s="30" t="str">
        <f t="shared" si="49"/>
        <v/>
      </c>
    </row>
    <row r="1061" spans="1:19" x14ac:dyDescent="0.45">
      <c r="A1061" s="30" t="s">
        <v>159</v>
      </c>
      <c r="B1061" s="30">
        <v>2019</v>
      </c>
      <c r="C1061" s="124">
        <v>43806</v>
      </c>
      <c r="D1061" s="30" t="s">
        <v>72</v>
      </c>
      <c r="E1061" s="30" t="s">
        <v>202</v>
      </c>
      <c r="F1061" s="30">
        <v>1</v>
      </c>
      <c r="G1061" s="30" t="s">
        <v>30</v>
      </c>
      <c r="H1061" s="30" t="s">
        <v>31</v>
      </c>
      <c r="I1061" s="30">
        <f>(C1061-VLOOKUP(G1061,Riders!$A$2:$C$2000,2,FALSE))/365</f>
        <v>23.641095890410959</v>
      </c>
      <c r="J1061" s="30">
        <v>8</v>
      </c>
      <c r="K1061" s="30">
        <v>2</v>
      </c>
      <c r="L1061" s="30">
        <v>12.639999999999999</v>
      </c>
      <c r="M1061" s="30">
        <f t="shared" si="47"/>
        <v>56.962025316455701</v>
      </c>
      <c r="N1061" s="30">
        <v>2</v>
      </c>
      <c r="O1061" s="30">
        <v>11.375</v>
      </c>
      <c r="P1061" s="30">
        <f t="shared" si="48"/>
        <v>63.296703296703299</v>
      </c>
      <c r="Q1061" s="30"/>
      <c r="R1061" s="30"/>
      <c r="S1061" s="30" t="str">
        <f t="shared" si="49"/>
        <v/>
      </c>
    </row>
    <row r="1062" spans="1:19" x14ac:dyDescent="0.45">
      <c r="A1062" s="30" t="s">
        <v>159</v>
      </c>
      <c r="B1062" s="30">
        <v>2019</v>
      </c>
      <c r="C1062" s="124">
        <v>43806</v>
      </c>
      <c r="D1062" s="30" t="s">
        <v>72</v>
      </c>
      <c r="E1062" s="30" t="s">
        <v>202</v>
      </c>
      <c r="F1062" s="30">
        <v>2</v>
      </c>
      <c r="G1062" s="30" t="s">
        <v>33</v>
      </c>
      <c r="H1062" s="30" t="s">
        <v>143</v>
      </c>
      <c r="I1062" s="30">
        <f>(C1062-VLOOKUP(G1062,Riders!$A$2:$C$2000,2,FALSE))/365</f>
        <v>26.046575342465754</v>
      </c>
      <c r="J1062" s="30">
        <v>2</v>
      </c>
      <c r="K1062" s="30">
        <v>2</v>
      </c>
      <c r="L1062" s="30">
        <v>11.407</v>
      </c>
      <c r="M1062" s="30">
        <f t="shared" si="47"/>
        <v>63.11913737178925</v>
      </c>
      <c r="N1062" s="30">
        <v>1</v>
      </c>
      <c r="O1062" s="30">
        <v>11.185</v>
      </c>
      <c r="P1062" s="30">
        <f t="shared" si="48"/>
        <v>64.371926687527932</v>
      </c>
      <c r="Q1062" s="30">
        <v>1</v>
      </c>
      <c r="R1062" s="30">
        <v>11.576000000000001</v>
      </c>
      <c r="S1062" s="30">
        <f t="shared" si="49"/>
        <v>62.197650310988251</v>
      </c>
    </row>
    <row r="1063" spans="1:19" x14ac:dyDescent="0.45">
      <c r="A1063" s="30" t="s">
        <v>159</v>
      </c>
      <c r="B1063" s="30">
        <v>2019</v>
      </c>
      <c r="C1063" s="124">
        <v>43806</v>
      </c>
      <c r="D1063" s="30" t="s">
        <v>72</v>
      </c>
      <c r="E1063" s="30" t="s">
        <v>202</v>
      </c>
      <c r="F1063" s="30">
        <v>2</v>
      </c>
      <c r="G1063" s="30" t="s">
        <v>138</v>
      </c>
      <c r="H1063" s="30" t="s">
        <v>44</v>
      </c>
      <c r="I1063" s="30">
        <f>(C1063-VLOOKUP(G1063,Riders!$A$2:$C$2000,2,FALSE))/365</f>
        <v>24.227397260273971</v>
      </c>
      <c r="J1063" s="30">
        <v>7</v>
      </c>
      <c r="K1063" s="30">
        <v>1</v>
      </c>
      <c r="L1063" s="30">
        <v>11.356</v>
      </c>
      <c r="M1063" s="30">
        <f t="shared" si="47"/>
        <v>63.40260655160268</v>
      </c>
      <c r="N1063" s="30">
        <v>2</v>
      </c>
      <c r="O1063" s="30">
        <v>11.347000000000001</v>
      </c>
      <c r="P1063" s="30">
        <f t="shared" si="48"/>
        <v>63.452895038336116</v>
      </c>
      <c r="Q1063" s="30">
        <v>2</v>
      </c>
      <c r="R1063" s="30">
        <v>12.188000000000001</v>
      </c>
      <c r="S1063" s="30">
        <f t="shared" si="49"/>
        <v>59.074499507712503</v>
      </c>
    </row>
    <row r="1064" spans="1:19" x14ac:dyDescent="0.45">
      <c r="A1064" s="30" t="s">
        <v>159</v>
      </c>
      <c r="B1064" s="30">
        <v>2019</v>
      </c>
      <c r="C1064" s="124">
        <v>43806</v>
      </c>
      <c r="D1064" s="30" t="s">
        <v>72</v>
      </c>
      <c r="E1064" s="30" t="s">
        <v>202</v>
      </c>
      <c r="F1064" s="30">
        <v>3</v>
      </c>
      <c r="G1064" s="30" t="s">
        <v>111</v>
      </c>
      <c r="H1064" s="30" t="s">
        <v>160</v>
      </c>
      <c r="I1064" s="30">
        <f>(C1064-VLOOKUP(G1064,Riders!$A$2:$C$2000,2,FALSE))/365</f>
        <v>25.13150684931507</v>
      </c>
      <c r="J1064" s="30">
        <v>4</v>
      </c>
      <c r="K1064" s="30">
        <v>2</v>
      </c>
      <c r="L1064" s="30">
        <v>11.276</v>
      </c>
      <c r="M1064" s="30">
        <f t="shared" si="47"/>
        <v>63.852429939694929</v>
      </c>
      <c r="N1064" s="30">
        <v>1</v>
      </c>
      <c r="O1064" s="30">
        <v>11.186999999999999</v>
      </c>
      <c r="P1064" s="30">
        <f t="shared" si="48"/>
        <v>64.360418342719228</v>
      </c>
      <c r="Q1064" s="30">
        <v>1</v>
      </c>
      <c r="R1064" s="30">
        <v>11.436999999999999</v>
      </c>
      <c r="S1064" s="30">
        <f t="shared" si="49"/>
        <v>62.953571740841134</v>
      </c>
    </row>
    <row r="1065" spans="1:19" x14ac:dyDescent="0.45">
      <c r="A1065" s="30" t="s">
        <v>159</v>
      </c>
      <c r="B1065" s="30">
        <v>2019</v>
      </c>
      <c r="C1065" s="124">
        <v>43806</v>
      </c>
      <c r="D1065" s="30" t="s">
        <v>72</v>
      </c>
      <c r="E1065" s="30" t="s">
        <v>202</v>
      </c>
      <c r="F1065" s="30">
        <v>3</v>
      </c>
      <c r="G1065" s="30" t="s">
        <v>26</v>
      </c>
      <c r="H1065" s="30" t="s">
        <v>27</v>
      </c>
      <c r="I1065" s="30">
        <f>(C1065-VLOOKUP(G1065,Riders!$A$2:$C$2000,2,FALSE))/365</f>
        <v>21.542465753424658</v>
      </c>
      <c r="J1065" s="30">
        <v>5</v>
      </c>
      <c r="K1065" s="30">
        <v>1</v>
      </c>
      <c r="L1065" s="30">
        <v>11.17</v>
      </c>
      <c r="M1065" s="30">
        <f t="shared" si="47"/>
        <v>64.458370635631155</v>
      </c>
      <c r="N1065" s="30">
        <v>2</v>
      </c>
      <c r="O1065" s="30">
        <v>11.695</v>
      </c>
      <c r="P1065" s="30">
        <f t="shared" si="48"/>
        <v>61.564771269773409</v>
      </c>
      <c r="Q1065" s="30">
        <v>2</v>
      </c>
      <c r="R1065" s="30">
        <v>11.481</v>
      </c>
      <c r="S1065" s="30">
        <f t="shared" si="49"/>
        <v>62.712307290305723</v>
      </c>
    </row>
    <row r="1066" spans="1:19" x14ac:dyDescent="0.45">
      <c r="A1066" s="30" t="s">
        <v>159</v>
      </c>
      <c r="B1066" s="30">
        <v>2019</v>
      </c>
      <c r="C1066" s="124">
        <v>43806</v>
      </c>
      <c r="D1066" s="30" t="s">
        <v>72</v>
      </c>
      <c r="E1066" s="30" t="s">
        <v>202</v>
      </c>
      <c r="F1066" s="30">
        <v>4</v>
      </c>
      <c r="G1066" s="30" t="s">
        <v>109</v>
      </c>
      <c r="H1066" s="30" t="s">
        <v>118</v>
      </c>
      <c r="I1066" s="30">
        <f>(C1066-VLOOKUP(G1066,Riders!$A$2:$C$2000,2,FALSE))/365</f>
        <v>26.852054794520548</v>
      </c>
      <c r="J1066" s="30">
        <v>1</v>
      </c>
      <c r="K1066" s="30">
        <v>1</v>
      </c>
      <c r="L1066" s="30">
        <v>10.898999999999999</v>
      </c>
      <c r="M1066" s="30">
        <f t="shared" ref="M1066:M1129" si="50">IF(OR(L1066="",L1066="REL"),"",3.6*200/L1066)</f>
        <v>66.061106523534278</v>
      </c>
      <c r="N1066" s="30">
        <v>1</v>
      </c>
      <c r="O1066" s="30">
        <v>11.173</v>
      </c>
      <c r="P1066" s="30">
        <f t="shared" si="48"/>
        <v>64.441063277544075</v>
      </c>
      <c r="Q1066" s="30"/>
      <c r="R1066" s="30"/>
      <c r="S1066" s="30" t="str">
        <f t="shared" si="49"/>
        <v/>
      </c>
    </row>
    <row r="1067" spans="1:19" x14ac:dyDescent="0.45">
      <c r="A1067" s="30" t="s">
        <v>159</v>
      </c>
      <c r="B1067" s="30">
        <v>2019</v>
      </c>
      <c r="C1067" s="124">
        <v>43806</v>
      </c>
      <c r="D1067" s="30" t="s">
        <v>72</v>
      </c>
      <c r="E1067" s="30" t="s">
        <v>202</v>
      </c>
      <c r="F1067" s="30">
        <v>4</v>
      </c>
      <c r="G1067" s="30" t="s">
        <v>135</v>
      </c>
      <c r="H1067" s="30" t="s">
        <v>29</v>
      </c>
      <c r="I1067" s="30">
        <f>(C1067-VLOOKUP(G1067,Riders!$A$2:$C$2000,2,FALSE))/365</f>
        <v>30.079452054794519</v>
      </c>
      <c r="J1067" s="30">
        <v>6</v>
      </c>
      <c r="K1067" s="30">
        <v>2</v>
      </c>
      <c r="L1067" s="30">
        <v>11.976999999999999</v>
      </c>
      <c r="M1067" s="30">
        <f t="shared" si="50"/>
        <v>60.115220839943234</v>
      </c>
      <c r="N1067" s="30">
        <v>2</v>
      </c>
      <c r="O1067" s="30">
        <v>11.252000000000001</v>
      </c>
      <c r="P1067" s="30">
        <f t="shared" si="48"/>
        <v>63.988624244578737</v>
      </c>
      <c r="Q1067" s="30"/>
      <c r="R1067" s="30"/>
      <c r="S1067" s="30" t="str">
        <f t="shared" si="49"/>
        <v/>
      </c>
    </row>
    <row r="1068" spans="1:19" x14ac:dyDescent="0.45">
      <c r="A1068" s="30" t="s">
        <v>159</v>
      </c>
      <c r="B1068" s="30">
        <v>2019</v>
      </c>
      <c r="C1068" s="124">
        <v>43806</v>
      </c>
      <c r="D1068" s="30" t="s">
        <v>72</v>
      </c>
      <c r="E1068" s="30" t="s">
        <v>203</v>
      </c>
      <c r="F1068" s="30">
        <v>1</v>
      </c>
      <c r="G1068" s="30" t="s">
        <v>109</v>
      </c>
      <c r="H1068" s="30" t="s">
        <v>118</v>
      </c>
      <c r="I1068" s="30">
        <f>(C1068-VLOOKUP(G1068,Riders!$A$2:$C$2000,2,FALSE))/365</f>
        <v>26.852054794520548</v>
      </c>
      <c r="J1068" s="30">
        <v>1</v>
      </c>
      <c r="K1068" s="30">
        <v>1</v>
      </c>
      <c r="L1068" s="30">
        <v>11.321999999999999</v>
      </c>
      <c r="M1068" s="30">
        <f t="shared" si="50"/>
        <v>63.593004769475364</v>
      </c>
      <c r="N1068" s="30">
        <v>1</v>
      </c>
      <c r="O1068" s="30">
        <v>11.226000000000001</v>
      </c>
      <c r="P1068" s="30">
        <f t="shared" si="48"/>
        <v>64.136825227151249</v>
      </c>
      <c r="Q1068" s="30"/>
      <c r="R1068" s="30"/>
      <c r="S1068" s="30" t="str">
        <f t="shared" si="49"/>
        <v/>
      </c>
    </row>
    <row r="1069" spans="1:19" x14ac:dyDescent="0.45">
      <c r="A1069" s="47" t="s">
        <v>159</v>
      </c>
      <c r="B1069" s="47">
        <v>2019</v>
      </c>
      <c r="C1069" s="49">
        <v>43806</v>
      </c>
      <c r="D1069" s="47" t="s">
        <v>72</v>
      </c>
      <c r="E1069" s="47" t="s">
        <v>203</v>
      </c>
      <c r="F1069" s="47">
        <v>1</v>
      </c>
      <c r="G1069" s="47" t="s">
        <v>132</v>
      </c>
      <c r="H1069" s="47" t="s">
        <v>36</v>
      </c>
      <c r="I1069" s="47">
        <f>(C1069-VLOOKUP(G1069,Riders!$A$2:$C$2000,2,FALSE))/365</f>
        <v>29.043835616438358</v>
      </c>
      <c r="J1069" s="47">
        <v>3</v>
      </c>
      <c r="K1069" s="47">
        <v>2</v>
      </c>
      <c r="L1069" s="47">
        <v>11.468</v>
      </c>
      <c r="M1069" s="47">
        <f t="shared" si="50"/>
        <v>62.783397279386115</v>
      </c>
      <c r="N1069" s="47">
        <v>2</v>
      </c>
      <c r="O1069" s="47">
        <v>11.387</v>
      </c>
      <c r="P1069" s="47">
        <f t="shared" si="48"/>
        <v>63.229999121805562</v>
      </c>
      <c r="Q1069" s="47"/>
      <c r="R1069" s="47"/>
      <c r="S1069" s="47" t="str">
        <f t="shared" si="49"/>
        <v/>
      </c>
    </row>
    <row r="1070" spans="1:19" x14ac:dyDescent="0.45">
      <c r="A1070" s="47" t="s">
        <v>159</v>
      </c>
      <c r="B1070" s="47">
        <v>2019</v>
      </c>
      <c r="C1070" s="49">
        <v>43806</v>
      </c>
      <c r="D1070" s="47" t="s">
        <v>72</v>
      </c>
      <c r="E1070" s="47" t="s">
        <v>203</v>
      </c>
      <c r="F1070" s="47">
        <v>2</v>
      </c>
      <c r="G1070" s="47" t="s">
        <v>33</v>
      </c>
      <c r="H1070" s="47" t="s">
        <v>143</v>
      </c>
      <c r="I1070" s="47">
        <f>(C1070-VLOOKUP(G1070,Riders!$A$2:$C$2000,2,FALSE))/365</f>
        <v>26.046575342465754</v>
      </c>
      <c r="J1070" s="47">
        <v>2</v>
      </c>
      <c r="K1070" s="47">
        <v>2</v>
      </c>
      <c r="L1070" s="47">
        <v>11.475999999999999</v>
      </c>
      <c r="M1070" s="47">
        <f t="shared" si="50"/>
        <v>62.739630533286864</v>
      </c>
      <c r="N1070" s="47">
        <v>1</v>
      </c>
      <c r="O1070" s="47">
        <v>11.303000000000001</v>
      </c>
      <c r="P1070" s="47">
        <f t="shared" si="48"/>
        <v>63.699902680704234</v>
      </c>
      <c r="Q1070" s="47">
        <v>1</v>
      </c>
      <c r="R1070" s="47">
        <v>11.51</v>
      </c>
      <c r="S1070" s="47">
        <f t="shared" si="49"/>
        <v>62.554300608166812</v>
      </c>
    </row>
    <row r="1071" spans="1:19" x14ac:dyDescent="0.45">
      <c r="A1071" s="30" t="s">
        <v>159</v>
      </c>
      <c r="B1071" s="30">
        <v>2019</v>
      </c>
      <c r="C1071" s="124">
        <v>43806</v>
      </c>
      <c r="D1071" s="30" t="s">
        <v>72</v>
      </c>
      <c r="E1071" s="30" t="s">
        <v>203</v>
      </c>
      <c r="F1071" s="30">
        <v>2</v>
      </c>
      <c r="G1071" s="30" t="s">
        <v>111</v>
      </c>
      <c r="H1071" s="30" t="s">
        <v>160</v>
      </c>
      <c r="I1071" s="30">
        <f>(C1071-VLOOKUP(G1071,Riders!$A$2:$C$2000,2,FALSE))/365</f>
        <v>25.13150684931507</v>
      </c>
      <c r="J1071" s="30">
        <v>4</v>
      </c>
      <c r="K1071" s="30">
        <v>1</v>
      </c>
      <c r="L1071" s="30">
        <v>11.433</v>
      </c>
      <c r="M1071" s="30">
        <f t="shared" si="50"/>
        <v>62.97559695617948</v>
      </c>
      <c r="N1071" s="30">
        <v>2</v>
      </c>
      <c r="O1071" s="30">
        <v>11.32</v>
      </c>
      <c r="P1071" s="30">
        <f t="shared" si="48"/>
        <v>63.60424028268551</v>
      </c>
      <c r="Q1071" s="30">
        <v>2</v>
      </c>
      <c r="R1071" s="30">
        <v>11.526999999999999</v>
      </c>
      <c r="S1071" s="30">
        <f t="shared" si="49"/>
        <v>62.462045631994449</v>
      </c>
    </row>
    <row r="1072" spans="1:19" x14ac:dyDescent="0.45">
      <c r="A1072" s="47" t="s">
        <v>159</v>
      </c>
      <c r="B1072" s="47">
        <v>2019</v>
      </c>
      <c r="C1072" s="49">
        <v>43806</v>
      </c>
      <c r="D1072" s="47" t="s">
        <v>72</v>
      </c>
      <c r="E1072" s="47" t="s">
        <v>204</v>
      </c>
      <c r="F1072" s="47" t="s">
        <v>205</v>
      </c>
      <c r="G1072" s="47" t="s">
        <v>109</v>
      </c>
      <c r="H1072" s="47" t="s">
        <v>118</v>
      </c>
      <c r="I1072" s="47">
        <f>(C1072-VLOOKUP(G1072,Riders!$A$2:$C$2000,2,FALSE))/365</f>
        <v>26.852054794520548</v>
      </c>
      <c r="J1072" s="47">
        <v>1</v>
      </c>
      <c r="K1072" s="47">
        <v>2</v>
      </c>
      <c r="L1072" s="47">
        <v>11.304</v>
      </c>
      <c r="M1072" s="47">
        <f t="shared" si="50"/>
        <v>63.694267515923563</v>
      </c>
      <c r="N1072" s="47">
        <v>1</v>
      </c>
      <c r="O1072" s="47">
        <v>11.196999999999999</v>
      </c>
      <c r="P1072" s="47">
        <f t="shared" si="48"/>
        <v>64.302938287041172</v>
      </c>
      <c r="Q1072" s="47">
        <v>1</v>
      </c>
      <c r="R1072" s="47">
        <v>11.329000000000001</v>
      </c>
      <c r="S1072" s="47">
        <f t="shared" si="49"/>
        <v>63.553711713302143</v>
      </c>
    </row>
    <row r="1073" spans="1:19" x14ac:dyDescent="0.45">
      <c r="A1073" s="47" t="s">
        <v>159</v>
      </c>
      <c r="B1073" s="47">
        <v>2019</v>
      </c>
      <c r="C1073" s="49">
        <v>43806</v>
      </c>
      <c r="D1073" s="47" t="s">
        <v>72</v>
      </c>
      <c r="E1073" s="47" t="s">
        <v>204</v>
      </c>
      <c r="F1073" s="47" t="s">
        <v>205</v>
      </c>
      <c r="G1073" s="47" t="s">
        <v>33</v>
      </c>
      <c r="H1073" s="47" t="s">
        <v>143</v>
      </c>
      <c r="I1073" s="47">
        <f>(C1073-VLOOKUP(G1073,Riders!$A$2:$C$2000,2,FALSE))/365</f>
        <v>26.046575342465754</v>
      </c>
      <c r="J1073" s="47">
        <v>2</v>
      </c>
      <c r="K1073" s="47">
        <v>1</v>
      </c>
      <c r="L1073" s="47">
        <v>11.297000000000001</v>
      </c>
      <c r="M1073" s="47">
        <f t="shared" si="50"/>
        <v>63.733734619810569</v>
      </c>
      <c r="N1073" s="47">
        <v>2</v>
      </c>
      <c r="O1073" s="47">
        <v>11.962</v>
      </c>
      <c r="P1073" s="47">
        <f t="shared" si="48"/>
        <v>60.190603577996988</v>
      </c>
      <c r="Q1073" s="47">
        <v>2</v>
      </c>
      <c r="R1073" s="47">
        <v>11.348000000000001</v>
      </c>
      <c r="S1073" s="47">
        <f t="shared" si="49"/>
        <v>63.447303489601687</v>
      </c>
    </row>
    <row r="1074" spans="1:19" x14ac:dyDescent="0.45">
      <c r="A1074" s="30" t="s">
        <v>159</v>
      </c>
      <c r="B1074" s="30">
        <v>2019</v>
      </c>
      <c r="C1074" s="124">
        <v>43806</v>
      </c>
      <c r="D1074" s="30" t="s">
        <v>72</v>
      </c>
      <c r="E1074" s="30" t="s">
        <v>204</v>
      </c>
      <c r="F1074" s="30" t="s">
        <v>206</v>
      </c>
      <c r="G1074" s="30" t="s">
        <v>132</v>
      </c>
      <c r="H1074" s="30" t="s">
        <v>36</v>
      </c>
      <c r="I1074" s="30">
        <f>(C1074-VLOOKUP(G1074,Riders!$A$2:$C$2000,2,FALSE))/365</f>
        <v>29.043835616438358</v>
      </c>
      <c r="J1074" s="30">
        <v>3</v>
      </c>
      <c r="K1074" s="30">
        <v>1</v>
      </c>
      <c r="L1074" s="30">
        <v>11.393000000000001</v>
      </c>
      <c r="M1074" s="30">
        <f t="shared" si="50"/>
        <v>63.196699727903095</v>
      </c>
      <c r="N1074" s="30">
        <v>1</v>
      </c>
      <c r="O1074" s="30">
        <v>11.374000000000001</v>
      </c>
      <c r="P1074" s="30">
        <f t="shared" si="48"/>
        <v>63.302268331281866</v>
      </c>
      <c r="Q1074" s="30"/>
      <c r="R1074" s="30"/>
      <c r="S1074" s="30" t="str">
        <f t="shared" si="49"/>
        <v/>
      </c>
    </row>
    <row r="1075" spans="1:19" x14ac:dyDescent="0.45">
      <c r="A1075" s="47" t="s">
        <v>159</v>
      </c>
      <c r="B1075" s="47">
        <v>2019</v>
      </c>
      <c r="C1075" s="49">
        <v>43806</v>
      </c>
      <c r="D1075" s="47" t="s">
        <v>72</v>
      </c>
      <c r="E1075" s="47" t="s">
        <v>204</v>
      </c>
      <c r="F1075" s="47" t="s">
        <v>206</v>
      </c>
      <c r="G1075" s="47" t="s">
        <v>111</v>
      </c>
      <c r="H1075" s="47" t="s">
        <v>160</v>
      </c>
      <c r="I1075" s="47">
        <f>(C1075-VLOOKUP(G1075,Riders!$A$2:$C$2000,2,FALSE))/365</f>
        <v>25.13150684931507</v>
      </c>
      <c r="J1075" s="47">
        <v>4</v>
      </c>
      <c r="K1075" s="47">
        <v>2</v>
      </c>
      <c r="L1075" s="47">
        <v>11.438000000000001</v>
      </c>
      <c r="M1075" s="47">
        <f t="shared" si="50"/>
        <v>62.948067844028671</v>
      </c>
      <c r="N1075" s="47">
        <v>2</v>
      </c>
      <c r="O1075" s="47">
        <v>11.428000000000001</v>
      </c>
      <c r="P1075" s="47">
        <f t="shared" si="48"/>
        <v>63.003150157507868</v>
      </c>
      <c r="Q1075" s="47"/>
      <c r="R1075" s="47"/>
      <c r="S1075" s="47" t="str">
        <f t="shared" si="49"/>
        <v/>
      </c>
    </row>
    <row r="1076" spans="1:19" x14ac:dyDescent="0.45">
      <c r="A1076" s="47" t="s">
        <v>127</v>
      </c>
      <c r="B1076" s="47">
        <v>2019</v>
      </c>
      <c r="C1076" s="49">
        <v>43799</v>
      </c>
      <c r="D1076" s="47" t="s">
        <v>72</v>
      </c>
      <c r="E1076" s="47" t="s">
        <v>200</v>
      </c>
      <c r="F1076" s="47">
        <v>1</v>
      </c>
      <c r="G1076" s="47" t="s">
        <v>30</v>
      </c>
      <c r="H1076" s="47" t="s">
        <v>31</v>
      </c>
      <c r="I1076" s="47">
        <f>(C1076-VLOOKUP(G1076,Riders!$A$2:$C$2000,2,FALSE))/365</f>
        <v>23.621917808219177</v>
      </c>
      <c r="J1076" s="47">
        <v>4</v>
      </c>
      <c r="K1076" s="47">
        <v>1</v>
      </c>
      <c r="L1076" s="47">
        <v>12.308</v>
      </c>
      <c r="M1076" s="47">
        <f t="shared" si="50"/>
        <v>58.498537536561585</v>
      </c>
      <c r="N1076" s="47"/>
      <c r="O1076" s="47"/>
      <c r="P1076" s="47" t="str">
        <f t="shared" si="48"/>
        <v/>
      </c>
      <c r="Q1076" s="47"/>
      <c r="R1076" s="47"/>
      <c r="S1076" s="47" t="str">
        <f t="shared" si="49"/>
        <v/>
      </c>
    </row>
    <row r="1077" spans="1:19" x14ac:dyDescent="0.45">
      <c r="A1077" s="30" t="s">
        <v>127</v>
      </c>
      <c r="B1077" s="30">
        <v>2019</v>
      </c>
      <c r="C1077" s="124">
        <v>43799</v>
      </c>
      <c r="D1077" s="30" t="s">
        <v>72</v>
      </c>
      <c r="E1077" s="30" t="s">
        <v>200</v>
      </c>
      <c r="F1077" s="30">
        <v>1</v>
      </c>
      <c r="G1077" s="30" t="s">
        <v>75</v>
      </c>
      <c r="H1077" s="30" t="s">
        <v>152</v>
      </c>
      <c r="I1077" s="30">
        <f>(C1077-VLOOKUP(G1077,Riders!$A$2:$C$2000,2,FALSE))/365</f>
        <v>20.726027397260275</v>
      </c>
      <c r="J1077" s="30">
        <v>28</v>
      </c>
      <c r="K1077" s="30">
        <v>2</v>
      </c>
      <c r="L1077" s="30">
        <v>12.343999999999999</v>
      </c>
      <c r="M1077" s="30">
        <f t="shared" si="50"/>
        <v>58.327932598833442</v>
      </c>
      <c r="N1077" s="30"/>
      <c r="O1077" s="30"/>
      <c r="P1077" s="30" t="str">
        <f t="shared" si="48"/>
        <v/>
      </c>
      <c r="Q1077" s="30"/>
      <c r="R1077" s="30"/>
      <c r="S1077" s="30" t="str">
        <f t="shared" si="49"/>
        <v/>
      </c>
    </row>
    <row r="1078" spans="1:19" x14ac:dyDescent="0.45">
      <c r="A1078" s="47" t="s">
        <v>127</v>
      </c>
      <c r="B1078" s="47">
        <v>2019</v>
      </c>
      <c r="C1078" s="49">
        <v>43799</v>
      </c>
      <c r="D1078" s="47" t="s">
        <v>72</v>
      </c>
      <c r="E1078" s="47" t="s">
        <v>200</v>
      </c>
      <c r="F1078" s="47">
        <v>2</v>
      </c>
      <c r="G1078" s="47" t="s">
        <v>98</v>
      </c>
      <c r="H1078" s="47" t="s">
        <v>67</v>
      </c>
      <c r="I1078" s="47">
        <f>(C1078-VLOOKUP(G1078,Riders!$A$2:$C$2000,2,FALSE))/365</f>
        <v>28.334246575342465</v>
      </c>
      <c r="J1078" s="47">
        <v>10</v>
      </c>
      <c r="K1078" s="47">
        <v>1</v>
      </c>
      <c r="L1078" s="47">
        <v>11.651999999999999</v>
      </c>
      <c r="M1078" s="47">
        <f t="shared" si="50"/>
        <v>61.791967044284249</v>
      </c>
      <c r="N1078" s="47"/>
      <c r="O1078" s="47"/>
      <c r="P1078" s="47" t="str">
        <f t="shared" si="48"/>
        <v/>
      </c>
      <c r="Q1078" s="47"/>
      <c r="R1078" s="47"/>
      <c r="S1078" s="47" t="str">
        <f t="shared" si="49"/>
        <v/>
      </c>
    </row>
    <row r="1079" spans="1:19" x14ac:dyDescent="0.45">
      <c r="A1079" s="47" t="s">
        <v>127</v>
      </c>
      <c r="B1079" s="47">
        <v>2019</v>
      </c>
      <c r="C1079" s="49">
        <v>43799</v>
      </c>
      <c r="D1079" s="47" t="s">
        <v>72</v>
      </c>
      <c r="E1079" s="47" t="s">
        <v>200</v>
      </c>
      <c r="F1079" s="47">
        <v>2</v>
      </c>
      <c r="G1079" s="47" t="s">
        <v>95</v>
      </c>
      <c r="H1079" s="47" t="s">
        <v>19</v>
      </c>
      <c r="I1079" s="47">
        <f>(C1079-VLOOKUP(G1079,Riders!$A$2:$C$2000,2,FALSE))/365</f>
        <v>20.235616438356164</v>
      </c>
      <c r="J1079" s="47">
        <v>27</v>
      </c>
      <c r="K1079" s="47">
        <v>2</v>
      </c>
      <c r="L1079" s="47">
        <v>11.87</v>
      </c>
      <c r="M1079" s="47">
        <f t="shared" si="50"/>
        <v>60.65711878685763</v>
      </c>
      <c r="N1079" s="47"/>
      <c r="O1079" s="47"/>
      <c r="P1079" s="47" t="str">
        <f t="shared" si="48"/>
        <v/>
      </c>
      <c r="Q1079" s="47"/>
      <c r="R1079" s="47"/>
      <c r="S1079" s="47" t="str">
        <f t="shared" si="49"/>
        <v/>
      </c>
    </row>
    <row r="1080" spans="1:19" x14ac:dyDescent="0.45">
      <c r="A1080" s="30" t="s">
        <v>127</v>
      </c>
      <c r="B1080" s="30">
        <v>2019</v>
      </c>
      <c r="C1080" s="124">
        <v>43799</v>
      </c>
      <c r="D1080" s="30" t="s">
        <v>72</v>
      </c>
      <c r="E1080" s="30" t="s">
        <v>200</v>
      </c>
      <c r="F1080" s="30">
        <v>3</v>
      </c>
      <c r="G1080" s="30" t="s">
        <v>77</v>
      </c>
      <c r="H1080" s="30" t="s">
        <v>19</v>
      </c>
      <c r="I1080" s="30">
        <f>(C1080-VLOOKUP(G1080,Riders!$A$2:$C$2000,2,FALSE))/365</f>
        <v>28.556164383561644</v>
      </c>
      <c r="J1080" s="30">
        <v>5</v>
      </c>
      <c r="K1080" s="30">
        <v>1</v>
      </c>
      <c r="L1080" s="30">
        <v>11.430999999999999</v>
      </c>
      <c r="M1080" s="30">
        <f t="shared" si="50"/>
        <v>62.986615344239354</v>
      </c>
      <c r="N1080" s="30"/>
      <c r="O1080" s="30"/>
      <c r="P1080" s="30" t="str">
        <f t="shared" ref="P1080:P1143" si="51">IF(OR(O1080="",O1080="REL"),"",3.6*200/O1080)</f>
        <v/>
      </c>
      <c r="Q1080" s="30"/>
      <c r="R1080" s="30"/>
      <c r="S1080" s="30" t="str">
        <f t="shared" si="49"/>
        <v/>
      </c>
    </row>
    <row r="1081" spans="1:19" x14ac:dyDescent="0.45">
      <c r="A1081" s="47" t="s">
        <v>127</v>
      </c>
      <c r="B1081" s="47">
        <v>2019</v>
      </c>
      <c r="C1081" s="49">
        <v>43799</v>
      </c>
      <c r="D1081" s="47" t="s">
        <v>72</v>
      </c>
      <c r="E1081" s="47" t="s">
        <v>200</v>
      </c>
      <c r="F1081" s="47">
        <v>3</v>
      </c>
      <c r="G1081" s="47" t="s">
        <v>121</v>
      </c>
      <c r="H1081" s="47" t="s">
        <v>120</v>
      </c>
      <c r="I1081" s="47">
        <f>(C1081-VLOOKUP(G1081,Riders!$A$2:$C$2000,2,FALSE))/365</f>
        <v>23.739726027397261</v>
      </c>
      <c r="J1081" s="47">
        <v>26</v>
      </c>
      <c r="K1081" s="47">
        <v>2</v>
      </c>
      <c r="L1081" s="47">
        <v>11.725999999999999</v>
      </c>
      <c r="M1081" s="47">
        <f t="shared" si="50"/>
        <v>61.402012621524818</v>
      </c>
      <c r="N1081" s="47"/>
      <c r="O1081" s="47"/>
      <c r="P1081" s="47" t="str">
        <f t="shared" si="51"/>
        <v/>
      </c>
      <c r="Q1081" s="47"/>
      <c r="R1081" s="47"/>
      <c r="S1081" s="47" t="str">
        <f t="shared" si="49"/>
        <v/>
      </c>
    </row>
    <row r="1082" spans="1:19" x14ac:dyDescent="0.45">
      <c r="A1082" s="47" t="s">
        <v>127</v>
      </c>
      <c r="B1082" s="47">
        <v>2019</v>
      </c>
      <c r="C1082" s="49">
        <v>43799</v>
      </c>
      <c r="D1082" s="47" t="s">
        <v>72</v>
      </c>
      <c r="E1082" s="47" t="s">
        <v>200</v>
      </c>
      <c r="F1082" s="47">
        <v>4</v>
      </c>
      <c r="G1082" s="47" t="s">
        <v>134</v>
      </c>
      <c r="H1082" s="47" t="s">
        <v>38</v>
      </c>
      <c r="I1082" s="47">
        <f>(C1082-VLOOKUP(G1082,Riders!$A$2:$C$2000,2,FALSE))/365</f>
        <v>28.843835616438355</v>
      </c>
      <c r="J1082" s="47">
        <v>6</v>
      </c>
      <c r="K1082" s="47">
        <v>1</v>
      </c>
      <c r="L1082" s="47">
        <v>11.335000000000001</v>
      </c>
      <c r="M1082" s="47">
        <f t="shared" si="50"/>
        <v>63.520070577856195</v>
      </c>
      <c r="N1082" s="47"/>
      <c r="O1082" s="47"/>
      <c r="P1082" s="47" t="str">
        <f t="shared" si="51"/>
        <v/>
      </c>
      <c r="Q1082" s="47"/>
      <c r="R1082" s="47"/>
      <c r="S1082" s="47" t="str">
        <f t="shared" si="49"/>
        <v/>
      </c>
    </row>
    <row r="1083" spans="1:19" x14ac:dyDescent="0.45">
      <c r="A1083" s="30" t="s">
        <v>127</v>
      </c>
      <c r="B1083" s="30">
        <v>2019</v>
      </c>
      <c r="C1083" s="124">
        <v>43799</v>
      </c>
      <c r="D1083" s="30" t="s">
        <v>72</v>
      </c>
      <c r="E1083" s="30" t="s">
        <v>200</v>
      </c>
      <c r="F1083" s="30">
        <v>4</v>
      </c>
      <c r="G1083" s="30" t="s">
        <v>28</v>
      </c>
      <c r="H1083" s="30" t="s">
        <v>29</v>
      </c>
      <c r="I1083" s="30">
        <f>(C1083-VLOOKUP(G1083,Riders!$A$2:$C$2000,2,FALSE))/365</f>
        <v>19.92876712328767</v>
      </c>
      <c r="J1083" s="30">
        <v>25</v>
      </c>
      <c r="K1083" s="30">
        <v>2</v>
      </c>
      <c r="L1083" s="30">
        <v>11.424000000000001</v>
      </c>
      <c r="M1083" s="30">
        <f t="shared" si="50"/>
        <v>63.02521008403361</v>
      </c>
      <c r="N1083" s="30"/>
      <c r="O1083" s="30"/>
      <c r="P1083" s="30" t="str">
        <f t="shared" si="51"/>
        <v/>
      </c>
      <c r="Q1083" s="30"/>
      <c r="R1083" s="30"/>
      <c r="S1083" s="30" t="str">
        <f t="shared" si="49"/>
        <v/>
      </c>
    </row>
    <row r="1084" spans="1:19" x14ac:dyDescent="0.45">
      <c r="A1084" s="47" t="s">
        <v>127</v>
      </c>
      <c r="B1084" s="47">
        <v>2019</v>
      </c>
      <c r="C1084" s="49">
        <v>43799</v>
      </c>
      <c r="D1084" s="47" t="s">
        <v>72</v>
      </c>
      <c r="E1084" s="47" t="s">
        <v>200</v>
      </c>
      <c r="F1084" s="47">
        <v>5</v>
      </c>
      <c r="G1084" s="47" t="s">
        <v>135</v>
      </c>
      <c r="H1084" s="47" t="s">
        <v>162</v>
      </c>
      <c r="I1084" s="47">
        <f>(C1084-VLOOKUP(G1084,Riders!$A$2:$C$2000,2,FALSE))/365</f>
        <v>30.06027397260274</v>
      </c>
      <c r="J1084" s="47">
        <v>11</v>
      </c>
      <c r="K1084" s="47">
        <v>1</v>
      </c>
      <c r="L1084" s="47">
        <v>11.365</v>
      </c>
      <c r="M1084" s="47">
        <f t="shared" si="50"/>
        <v>63.352397712274524</v>
      </c>
      <c r="N1084" s="47"/>
      <c r="O1084" s="47"/>
      <c r="P1084" s="47" t="str">
        <f t="shared" si="51"/>
        <v/>
      </c>
      <c r="Q1084" s="47"/>
      <c r="R1084" s="47"/>
      <c r="S1084" s="47" t="str">
        <f t="shared" si="49"/>
        <v/>
      </c>
    </row>
    <row r="1085" spans="1:19" x14ac:dyDescent="0.45">
      <c r="A1085" s="47" t="s">
        <v>127</v>
      </c>
      <c r="B1085" s="47">
        <v>2019</v>
      </c>
      <c r="C1085" s="49">
        <v>43799</v>
      </c>
      <c r="D1085" s="47" t="s">
        <v>72</v>
      </c>
      <c r="E1085" s="47" t="s">
        <v>200</v>
      </c>
      <c r="F1085" s="47">
        <v>5</v>
      </c>
      <c r="G1085" s="47" t="s">
        <v>655</v>
      </c>
      <c r="H1085" s="47" t="s">
        <v>120</v>
      </c>
      <c r="I1085" s="47">
        <f>(C1085-VLOOKUP(G1085,Riders!$A$2:$C$2000,2,FALSE))/365</f>
        <v>36.989041095890414</v>
      </c>
      <c r="J1085" s="47">
        <v>24</v>
      </c>
      <c r="K1085" s="47">
        <v>2</v>
      </c>
      <c r="L1085" s="47">
        <v>11.418000000000001</v>
      </c>
      <c r="M1085" s="47">
        <f t="shared" si="50"/>
        <v>63.058328954282707</v>
      </c>
      <c r="N1085" s="47"/>
      <c r="O1085" s="47"/>
      <c r="P1085" s="47" t="str">
        <f t="shared" si="51"/>
        <v/>
      </c>
      <c r="Q1085" s="47"/>
      <c r="R1085" s="47"/>
      <c r="S1085" s="47" t="str">
        <f t="shared" si="49"/>
        <v/>
      </c>
    </row>
    <row r="1086" spans="1:19" x14ac:dyDescent="0.45">
      <c r="A1086" s="47" t="s">
        <v>127</v>
      </c>
      <c r="B1086" s="47">
        <v>2019</v>
      </c>
      <c r="C1086" s="49">
        <v>43799</v>
      </c>
      <c r="D1086" s="47" t="s">
        <v>72</v>
      </c>
      <c r="E1086" s="47" t="s">
        <v>200</v>
      </c>
      <c r="F1086" s="47">
        <v>6</v>
      </c>
      <c r="G1086" s="47" t="s">
        <v>73</v>
      </c>
      <c r="H1086" s="47" t="s">
        <v>74</v>
      </c>
      <c r="I1086" s="47">
        <f>(C1086-VLOOKUP(G1086,Riders!$A$2:$C$2000,2,FALSE))/365</f>
        <v>32.328767123287669</v>
      </c>
      <c r="J1086" s="47">
        <v>12</v>
      </c>
      <c r="K1086" s="47">
        <v>1</v>
      </c>
      <c r="L1086" s="47">
        <v>11.3</v>
      </c>
      <c r="M1086" s="47">
        <f t="shared" si="50"/>
        <v>63.716814159292028</v>
      </c>
      <c r="N1086" s="47"/>
      <c r="O1086" s="47"/>
      <c r="P1086" s="47" t="str">
        <f t="shared" si="51"/>
        <v/>
      </c>
      <c r="Q1086" s="47"/>
      <c r="R1086" s="47"/>
      <c r="S1086" s="47" t="str">
        <f t="shared" si="49"/>
        <v/>
      </c>
    </row>
    <row r="1087" spans="1:19" x14ac:dyDescent="0.45">
      <c r="A1087" s="47" t="s">
        <v>127</v>
      </c>
      <c r="B1087" s="47">
        <v>2019</v>
      </c>
      <c r="C1087" s="49">
        <v>43799</v>
      </c>
      <c r="D1087" s="47" t="s">
        <v>72</v>
      </c>
      <c r="E1087" s="47" t="s">
        <v>200</v>
      </c>
      <c r="F1087" s="47">
        <v>6</v>
      </c>
      <c r="G1087" s="47" t="s">
        <v>26</v>
      </c>
      <c r="H1087" s="47" t="s">
        <v>27</v>
      </c>
      <c r="I1087" s="47">
        <f>(C1087-VLOOKUP(G1087,Riders!$A$2:$C$2000,2,FALSE))/365</f>
        <v>21.523287671232875</v>
      </c>
      <c r="J1087" s="47">
        <v>23</v>
      </c>
      <c r="K1087" s="47">
        <v>2</v>
      </c>
      <c r="L1087" s="47">
        <v>11.321000000000002</v>
      </c>
      <c r="M1087" s="47">
        <f t="shared" si="50"/>
        <v>63.59862202985601</v>
      </c>
      <c r="N1087" s="47"/>
      <c r="O1087" s="47"/>
      <c r="P1087" s="47" t="str">
        <f t="shared" si="51"/>
        <v/>
      </c>
      <c r="Q1087" s="47"/>
      <c r="R1087" s="47"/>
      <c r="S1087" s="47" t="str">
        <f t="shared" si="49"/>
        <v/>
      </c>
    </row>
    <row r="1088" spans="1:19" x14ac:dyDescent="0.45">
      <c r="A1088" s="47" t="s">
        <v>127</v>
      </c>
      <c r="B1088" s="47">
        <v>2019</v>
      </c>
      <c r="C1088" s="49">
        <v>43799</v>
      </c>
      <c r="D1088" s="47" t="s">
        <v>72</v>
      </c>
      <c r="E1088" s="47" t="s">
        <v>200</v>
      </c>
      <c r="F1088" s="47">
        <v>7</v>
      </c>
      <c r="G1088" s="47" t="s">
        <v>138</v>
      </c>
      <c r="H1088" s="47" t="s">
        <v>44</v>
      </c>
      <c r="I1088" s="47">
        <f>(C1088-VLOOKUP(G1088,Riders!$A$2:$C$2000,2,FALSE))/365</f>
        <v>24.208219178082192</v>
      </c>
      <c r="J1088" s="47">
        <v>7</v>
      </c>
      <c r="K1088" s="47">
        <v>1</v>
      </c>
      <c r="L1088" s="47">
        <v>11.544</v>
      </c>
      <c r="M1088" s="47">
        <f t="shared" si="50"/>
        <v>62.370062370062371</v>
      </c>
      <c r="N1088" s="47"/>
      <c r="O1088" s="47"/>
      <c r="P1088" s="47" t="str">
        <f t="shared" si="51"/>
        <v/>
      </c>
      <c r="Q1088" s="47"/>
      <c r="R1088" s="47"/>
      <c r="S1088" s="47" t="str">
        <f t="shared" si="49"/>
        <v/>
      </c>
    </row>
    <row r="1089" spans="1:19" x14ac:dyDescent="0.45">
      <c r="A1089" s="47" t="s">
        <v>127</v>
      </c>
      <c r="B1089" s="47">
        <v>2019</v>
      </c>
      <c r="C1089" s="49">
        <v>43799</v>
      </c>
      <c r="D1089" s="47" t="s">
        <v>72</v>
      </c>
      <c r="E1089" s="47" t="s">
        <v>200</v>
      </c>
      <c r="F1089" s="47">
        <v>7</v>
      </c>
      <c r="G1089" s="47" t="s">
        <v>165</v>
      </c>
      <c r="H1089" s="47" t="s">
        <v>145</v>
      </c>
      <c r="I1089" s="47" t="e">
        <f>(C1089-VLOOKUP(G1089,Riders!$A$2:$C$2000,2,FALSE))/365</f>
        <v>#N/A</v>
      </c>
      <c r="J1089" s="47">
        <v>22</v>
      </c>
      <c r="K1089" s="47">
        <v>2</v>
      </c>
      <c r="L1089" s="47">
        <v>11.662000000000001</v>
      </c>
      <c r="M1089" s="47">
        <f t="shared" si="50"/>
        <v>61.738981306808434</v>
      </c>
      <c r="N1089" s="47"/>
      <c r="O1089" s="47"/>
      <c r="P1089" s="47" t="str">
        <f t="shared" si="51"/>
        <v/>
      </c>
      <c r="Q1089" s="47"/>
      <c r="R1089" s="47"/>
      <c r="S1089" s="47" t="str">
        <f t="shared" si="49"/>
        <v/>
      </c>
    </row>
    <row r="1090" spans="1:19" x14ac:dyDescent="0.45">
      <c r="A1090" s="47" t="s">
        <v>127</v>
      </c>
      <c r="B1090" s="47">
        <v>2019</v>
      </c>
      <c r="C1090" s="49">
        <v>43799</v>
      </c>
      <c r="D1090" s="47" t="s">
        <v>72</v>
      </c>
      <c r="E1090" s="47" t="s">
        <v>200</v>
      </c>
      <c r="F1090" s="47">
        <v>8</v>
      </c>
      <c r="G1090" s="47" t="s">
        <v>96</v>
      </c>
      <c r="H1090" s="47" t="s">
        <v>150</v>
      </c>
      <c r="I1090" s="47">
        <f>(C1090-VLOOKUP(G1090,Riders!$A$2:$C$2000,2,FALSE))/365</f>
        <v>25.882191780821916</v>
      </c>
      <c r="J1090" s="47">
        <v>13</v>
      </c>
      <c r="K1090" s="47">
        <v>1</v>
      </c>
      <c r="L1090" s="47">
        <v>12.004</v>
      </c>
      <c r="M1090" s="47">
        <f t="shared" si="50"/>
        <v>59.980006664445185</v>
      </c>
      <c r="N1090" s="47"/>
      <c r="O1090" s="47"/>
      <c r="P1090" s="47" t="str">
        <f t="shared" si="51"/>
        <v/>
      </c>
      <c r="Q1090" s="47"/>
      <c r="R1090" s="47"/>
      <c r="S1090" s="47" t="str">
        <f t="shared" si="49"/>
        <v/>
      </c>
    </row>
    <row r="1091" spans="1:19" x14ac:dyDescent="0.45">
      <c r="A1091" s="47" t="s">
        <v>127</v>
      </c>
      <c r="B1091" s="47">
        <v>2019</v>
      </c>
      <c r="C1091" s="49">
        <v>43799</v>
      </c>
      <c r="D1091" s="47" t="s">
        <v>72</v>
      </c>
      <c r="E1091" s="47" t="s">
        <v>200</v>
      </c>
      <c r="F1091" s="47">
        <v>8</v>
      </c>
      <c r="G1091" s="47" t="s">
        <v>164</v>
      </c>
      <c r="H1091" s="47" t="s">
        <v>118</v>
      </c>
      <c r="I1091" s="47">
        <f>(C1091-VLOOKUP(G1091,Riders!$A$2:$C$2000,2,FALSE))/365</f>
        <v>26.986301369863014</v>
      </c>
      <c r="J1091" s="47">
        <v>21</v>
      </c>
      <c r="K1091" s="47">
        <v>2</v>
      </c>
      <c r="L1091" s="47">
        <v>12.032999999999999</v>
      </c>
      <c r="M1091" s="47">
        <f t="shared" si="50"/>
        <v>59.835452505609574</v>
      </c>
      <c r="N1091" s="47"/>
      <c r="O1091" s="47"/>
      <c r="P1091" s="47" t="str">
        <f t="shared" si="51"/>
        <v/>
      </c>
      <c r="Q1091" s="47"/>
      <c r="R1091" s="47"/>
      <c r="S1091" s="47" t="str">
        <f t="shared" si="49"/>
        <v/>
      </c>
    </row>
    <row r="1092" spans="1:19" x14ac:dyDescent="0.45">
      <c r="A1092" s="47" t="s">
        <v>127</v>
      </c>
      <c r="B1092" s="47">
        <v>2019</v>
      </c>
      <c r="C1092" s="49">
        <v>43799</v>
      </c>
      <c r="D1092" s="47" t="s">
        <v>72</v>
      </c>
      <c r="E1092" s="47" t="s">
        <v>200</v>
      </c>
      <c r="F1092" s="47">
        <v>9</v>
      </c>
      <c r="G1092" s="47" t="s">
        <v>43</v>
      </c>
      <c r="H1092" s="47" t="s">
        <v>44</v>
      </c>
      <c r="I1092" s="47">
        <f>(C1092-VLOOKUP(G1092,Riders!$A$2:$C$2000,2,FALSE))/365</f>
        <v>27.030136986301368</v>
      </c>
      <c r="J1092" s="47">
        <v>8</v>
      </c>
      <c r="K1092" s="47">
        <v>1</v>
      </c>
      <c r="L1092" s="47">
        <v>11.45</v>
      </c>
      <c r="M1092" s="47">
        <f t="shared" si="50"/>
        <v>62.882096069869</v>
      </c>
      <c r="N1092" s="47"/>
      <c r="O1092" s="47"/>
      <c r="P1092" s="47" t="str">
        <f t="shared" si="51"/>
        <v/>
      </c>
      <c r="Q1092" s="47"/>
      <c r="R1092" s="47"/>
      <c r="S1092" s="47" t="str">
        <f t="shared" si="49"/>
        <v/>
      </c>
    </row>
    <row r="1093" spans="1:19" x14ac:dyDescent="0.45">
      <c r="A1093" s="47" t="s">
        <v>127</v>
      </c>
      <c r="B1093" s="47">
        <v>2019</v>
      </c>
      <c r="C1093" s="49">
        <v>43799</v>
      </c>
      <c r="D1093" s="47" t="s">
        <v>72</v>
      </c>
      <c r="E1093" s="47" t="s">
        <v>200</v>
      </c>
      <c r="F1093" s="47">
        <v>9</v>
      </c>
      <c r="G1093" s="47" t="s">
        <v>52</v>
      </c>
      <c r="H1093" s="47" t="s">
        <v>53</v>
      </c>
      <c r="I1093" s="47">
        <f>(C1093-VLOOKUP(G1093,Riders!$A$2:$C$2000,2,FALSE))/365</f>
        <v>22.723287671232878</v>
      </c>
      <c r="J1093" s="47">
        <v>17</v>
      </c>
      <c r="K1093" s="47">
        <v>2</v>
      </c>
      <c r="L1093" s="47">
        <v>11.507999999999999</v>
      </c>
      <c r="M1093" s="47">
        <f t="shared" si="50"/>
        <v>62.565172054223154</v>
      </c>
      <c r="N1093" s="47"/>
      <c r="O1093" s="47"/>
      <c r="P1093" s="47" t="str">
        <f t="shared" si="51"/>
        <v/>
      </c>
      <c r="Q1093" s="47"/>
      <c r="R1093" s="47"/>
      <c r="S1093" s="47" t="str">
        <f t="shared" si="49"/>
        <v/>
      </c>
    </row>
    <row r="1094" spans="1:19" x14ac:dyDescent="0.45">
      <c r="A1094" s="47" t="s">
        <v>127</v>
      </c>
      <c r="B1094" s="47">
        <v>2019</v>
      </c>
      <c r="C1094" s="49">
        <v>43799</v>
      </c>
      <c r="D1094" s="47" t="s">
        <v>72</v>
      </c>
      <c r="E1094" s="47" t="s">
        <v>200</v>
      </c>
      <c r="F1094" s="47">
        <v>10</v>
      </c>
      <c r="G1094" s="47" t="s">
        <v>100</v>
      </c>
      <c r="H1094" s="47" t="s">
        <v>47</v>
      </c>
      <c r="I1094" s="47">
        <f>(C1094-VLOOKUP(G1094,Riders!$A$2:$C$2000,2,FALSE))/365</f>
        <v>25.797260273972604</v>
      </c>
      <c r="J1094" s="47">
        <v>14</v>
      </c>
      <c r="K1094" s="47">
        <v>1</v>
      </c>
      <c r="L1094" s="47">
        <v>11.446999999999999</v>
      </c>
      <c r="M1094" s="47">
        <f t="shared" si="50"/>
        <v>62.898576046125626</v>
      </c>
      <c r="N1094" s="47"/>
      <c r="O1094" s="47"/>
      <c r="P1094" s="47" t="str">
        <f t="shared" si="51"/>
        <v/>
      </c>
      <c r="Q1094" s="47"/>
      <c r="R1094" s="47"/>
      <c r="S1094" s="47" t="str">
        <f t="shared" si="49"/>
        <v/>
      </c>
    </row>
    <row r="1095" spans="1:19" x14ac:dyDescent="0.45">
      <c r="A1095" s="47" t="s">
        <v>127</v>
      </c>
      <c r="B1095" s="47">
        <v>2019</v>
      </c>
      <c r="C1095" s="49">
        <v>43799</v>
      </c>
      <c r="D1095" s="47" t="s">
        <v>72</v>
      </c>
      <c r="E1095" s="47" t="s">
        <v>200</v>
      </c>
      <c r="F1095" s="47">
        <v>10</v>
      </c>
      <c r="G1095" s="47" t="s">
        <v>24</v>
      </c>
      <c r="H1095" s="47" t="s">
        <v>151</v>
      </c>
      <c r="I1095" s="47">
        <f>(C1095-VLOOKUP(G1095,Riders!$A$2:$C$2000,2,FALSE))/365</f>
        <v>21.252054794520546</v>
      </c>
      <c r="J1095" s="47">
        <v>20</v>
      </c>
      <c r="K1095" s="47">
        <v>2</v>
      </c>
      <c r="L1095" s="47">
        <v>11.542</v>
      </c>
      <c r="M1095" s="47">
        <f t="shared" si="50"/>
        <v>62.380869866574251</v>
      </c>
      <c r="N1095" s="47"/>
      <c r="O1095" s="47"/>
      <c r="P1095" s="47" t="str">
        <f t="shared" si="51"/>
        <v/>
      </c>
      <c r="Q1095" s="47"/>
      <c r="R1095" s="47"/>
      <c r="S1095" s="47" t="str">
        <f t="shared" si="49"/>
        <v/>
      </c>
    </row>
    <row r="1096" spans="1:19" x14ac:dyDescent="0.45">
      <c r="A1096" s="47" t="s">
        <v>127</v>
      </c>
      <c r="B1096" s="47">
        <v>2019</v>
      </c>
      <c r="C1096" s="49">
        <v>43799</v>
      </c>
      <c r="D1096" s="47" t="s">
        <v>72</v>
      </c>
      <c r="E1096" s="47" t="s">
        <v>200</v>
      </c>
      <c r="F1096" s="47">
        <v>11</v>
      </c>
      <c r="G1096" s="47" t="s">
        <v>39</v>
      </c>
      <c r="H1096" s="47" t="s">
        <v>40</v>
      </c>
      <c r="I1096" s="47">
        <f>(C1096-VLOOKUP(G1096,Riders!$A$2:$C$2000,2,FALSE))/365</f>
        <v>25.304109589041097</v>
      </c>
      <c r="J1096" s="47">
        <v>16</v>
      </c>
      <c r="K1096" s="47">
        <v>1</v>
      </c>
      <c r="L1096" s="47">
        <v>11.518000000000001</v>
      </c>
      <c r="M1096" s="47">
        <f t="shared" si="50"/>
        <v>62.510852578572667</v>
      </c>
      <c r="N1096" s="47"/>
      <c r="O1096" s="47"/>
      <c r="P1096" s="47" t="str">
        <f t="shared" si="51"/>
        <v/>
      </c>
      <c r="Q1096" s="47"/>
      <c r="R1096" s="47"/>
      <c r="S1096" s="47" t="str">
        <f t="shared" ref="S1096:S1159" si="52">IF(OR(R1096="",R1096="REL"),"",3.6*200/R1096)</f>
        <v/>
      </c>
    </row>
    <row r="1097" spans="1:19" x14ac:dyDescent="0.45">
      <c r="A1097" s="47" t="s">
        <v>127</v>
      </c>
      <c r="B1097" s="47">
        <v>2019</v>
      </c>
      <c r="C1097" s="49">
        <v>43799</v>
      </c>
      <c r="D1097" s="47" t="s">
        <v>72</v>
      </c>
      <c r="E1097" s="47" t="s">
        <v>200</v>
      </c>
      <c r="F1097" s="47">
        <v>11</v>
      </c>
      <c r="G1097" s="47" t="s">
        <v>154</v>
      </c>
      <c r="H1097" s="47" t="s">
        <v>38</v>
      </c>
      <c r="I1097" s="47">
        <f>(C1097-VLOOKUP(G1097,Riders!$A$2:$C$2000,2,FALSE))/365</f>
        <v>28.994520547945207</v>
      </c>
      <c r="J1097" s="47">
        <v>18</v>
      </c>
      <c r="K1097" s="47">
        <v>2</v>
      </c>
      <c r="L1097" s="47">
        <v>11.591000000000001</v>
      </c>
      <c r="M1097" s="47">
        <f t="shared" si="50"/>
        <v>62.117159865412816</v>
      </c>
      <c r="N1097" s="47"/>
      <c r="O1097" s="47"/>
      <c r="P1097" s="47" t="str">
        <f t="shared" si="51"/>
        <v/>
      </c>
      <c r="Q1097" s="47"/>
      <c r="R1097" s="47"/>
      <c r="S1097" s="47" t="str">
        <f t="shared" si="52"/>
        <v/>
      </c>
    </row>
    <row r="1098" spans="1:19" x14ac:dyDescent="0.45">
      <c r="A1098" s="47" t="s">
        <v>127</v>
      </c>
      <c r="B1098" s="47">
        <v>2019</v>
      </c>
      <c r="C1098" s="49">
        <v>43799</v>
      </c>
      <c r="D1098" s="47" t="s">
        <v>72</v>
      </c>
      <c r="E1098" s="47" t="s">
        <v>200</v>
      </c>
      <c r="F1098" s="47">
        <v>12</v>
      </c>
      <c r="G1098" s="47" t="s">
        <v>129</v>
      </c>
      <c r="H1098" s="47" t="s">
        <v>153</v>
      </c>
      <c r="I1098" s="47">
        <f>(C1098-VLOOKUP(G1098,Riders!$A$2:$C$2000,2,FALSE))/365</f>
        <v>29.38082191780822</v>
      </c>
      <c r="J1098" s="47">
        <v>15</v>
      </c>
      <c r="K1098" s="47">
        <v>1</v>
      </c>
      <c r="L1098" s="47">
        <v>11.472</v>
      </c>
      <c r="M1098" s="47">
        <f t="shared" si="50"/>
        <v>62.761506276150634</v>
      </c>
      <c r="N1098" s="47"/>
      <c r="O1098" s="47"/>
      <c r="P1098" s="47" t="str">
        <f t="shared" si="51"/>
        <v/>
      </c>
      <c r="Q1098" s="47"/>
      <c r="R1098" s="47"/>
      <c r="S1098" s="47" t="str">
        <f t="shared" si="52"/>
        <v/>
      </c>
    </row>
    <row r="1099" spans="1:19" x14ac:dyDescent="0.45">
      <c r="A1099" s="47" t="s">
        <v>127</v>
      </c>
      <c r="B1099" s="47">
        <v>2019</v>
      </c>
      <c r="C1099" s="49">
        <v>43799</v>
      </c>
      <c r="D1099" s="47" t="s">
        <v>72</v>
      </c>
      <c r="E1099" s="47" t="s">
        <v>200</v>
      </c>
      <c r="F1099" s="47">
        <v>12</v>
      </c>
      <c r="G1099" s="47" t="s">
        <v>163</v>
      </c>
      <c r="H1099" s="47" t="s">
        <v>118</v>
      </c>
      <c r="I1099" s="47" t="e">
        <f>(C1099-VLOOKUP(G1099,Riders!$A$2:$C$2000,2,FALSE))/365</f>
        <v>#N/A</v>
      </c>
      <c r="J1099" s="47">
        <v>19</v>
      </c>
      <c r="K1099" s="47">
        <v>2</v>
      </c>
      <c r="L1099" s="47">
        <v>11.478</v>
      </c>
      <c r="M1099" s="47">
        <f t="shared" si="50"/>
        <v>62.728698379508629</v>
      </c>
      <c r="N1099" s="47"/>
      <c r="O1099" s="47"/>
      <c r="P1099" s="47" t="str">
        <f t="shared" si="51"/>
        <v/>
      </c>
      <c r="Q1099" s="47"/>
      <c r="R1099" s="47"/>
      <c r="S1099" s="47" t="str">
        <f t="shared" si="52"/>
        <v/>
      </c>
    </row>
    <row r="1100" spans="1:19" x14ac:dyDescent="0.45">
      <c r="A1100" s="30" t="s">
        <v>127</v>
      </c>
      <c r="B1100" s="30">
        <v>2019</v>
      </c>
      <c r="C1100" s="124">
        <v>43799</v>
      </c>
      <c r="D1100" s="30" t="s">
        <v>72</v>
      </c>
      <c r="E1100" s="30" t="s">
        <v>201</v>
      </c>
      <c r="F1100" s="30">
        <v>1</v>
      </c>
      <c r="G1100" s="30" t="s">
        <v>79</v>
      </c>
      <c r="H1100" s="30" t="s">
        <v>65</v>
      </c>
      <c r="I1100" s="30">
        <f>(C1100-VLOOKUP(G1100,Riders!$A$2:$C$2000,2,FALSE))/365</f>
        <v>32.575342465753423</v>
      </c>
      <c r="J1100" s="30">
        <v>1</v>
      </c>
      <c r="K1100" s="30">
        <v>1</v>
      </c>
      <c r="L1100" s="30">
        <v>11.311</v>
      </c>
      <c r="M1100" s="30">
        <f t="shared" si="50"/>
        <v>63.654849261780569</v>
      </c>
      <c r="N1100" s="30"/>
      <c r="O1100" s="30"/>
      <c r="P1100" s="30" t="str">
        <f t="shared" si="51"/>
        <v/>
      </c>
      <c r="Q1100" s="30"/>
      <c r="R1100" s="30"/>
      <c r="S1100" s="30" t="str">
        <f t="shared" si="52"/>
        <v/>
      </c>
    </row>
    <row r="1101" spans="1:19" x14ac:dyDescent="0.45">
      <c r="A1101" s="30" t="s">
        <v>127</v>
      </c>
      <c r="B1101" s="30">
        <v>2019</v>
      </c>
      <c r="C1101" s="124">
        <v>43799</v>
      </c>
      <c r="D1101" s="30" t="s">
        <v>72</v>
      </c>
      <c r="E1101" s="30" t="s">
        <v>201</v>
      </c>
      <c r="F1101" s="30">
        <v>1</v>
      </c>
      <c r="G1101" s="30" t="s">
        <v>129</v>
      </c>
      <c r="H1101" s="30" t="s">
        <v>153</v>
      </c>
      <c r="I1101" s="30">
        <f>(C1101-VLOOKUP(G1101,Riders!$A$2:$C$2000,2,FALSE))/365</f>
        <v>29.38082191780822</v>
      </c>
      <c r="J1101" s="30">
        <v>15</v>
      </c>
      <c r="K1101" s="30">
        <v>2</v>
      </c>
      <c r="L1101" s="30">
        <v>11.475999999999999</v>
      </c>
      <c r="M1101" s="30">
        <f t="shared" si="50"/>
        <v>62.739630533286864</v>
      </c>
      <c r="N1101" s="30"/>
      <c r="O1101" s="30"/>
      <c r="P1101" s="30" t="str">
        <f t="shared" si="51"/>
        <v/>
      </c>
      <c r="Q1101" s="30"/>
      <c r="R1101" s="30"/>
      <c r="S1101" s="30" t="str">
        <f t="shared" si="52"/>
        <v/>
      </c>
    </row>
    <row r="1102" spans="1:19" x14ac:dyDescent="0.45">
      <c r="A1102" s="30" t="s">
        <v>127</v>
      </c>
      <c r="B1102" s="30">
        <v>2019</v>
      </c>
      <c r="C1102" s="124">
        <v>43799</v>
      </c>
      <c r="D1102" s="30" t="s">
        <v>72</v>
      </c>
      <c r="E1102" s="30" t="s">
        <v>201</v>
      </c>
      <c r="F1102" s="30">
        <v>2</v>
      </c>
      <c r="G1102" s="30" t="s">
        <v>33</v>
      </c>
      <c r="H1102" s="30" t="s">
        <v>143</v>
      </c>
      <c r="I1102" s="30">
        <f>(C1102-VLOOKUP(G1102,Riders!$A$2:$C$2000,2,FALSE))/365</f>
        <v>26.027397260273972</v>
      </c>
      <c r="J1102" s="30">
        <v>3</v>
      </c>
      <c r="K1102" s="30">
        <v>1</v>
      </c>
      <c r="L1102" s="30">
        <v>11.170999999999999</v>
      </c>
      <c r="M1102" s="30">
        <f t="shared" si="50"/>
        <v>64.452600483394505</v>
      </c>
      <c r="N1102" s="30"/>
      <c r="O1102" s="30"/>
      <c r="P1102" s="30" t="str">
        <f t="shared" si="51"/>
        <v/>
      </c>
      <c r="Q1102" s="30"/>
      <c r="R1102" s="30"/>
      <c r="S1102" s="30" t="str">
        <f t="shared" si="52"/>
        <v/>
      </c>
    </row>
    <row r="1103" spans="1:19" x14ac:dyDescent="0.45">
      <c r="A1103" s="30" t="s">
        <v>127</v>
      </c>
      <c r="B1103" s="30">
        <v>2019</v>
      </c>
      <c r="C1103" s="124">
        <v>43799</v>
      </c>
      <c r="D1103" s="30" t="s">
        <v>72</v>
      </c>
      <c r="E1103" s="30" t="s">
        <v>201</v>
      </c>
      <c r="F1103" s="30">
        <v>2</v>
      </c>
      <c r="G1103" s="30" t="s">
        <v>39</v>
      </c>
      <c r="H1103" s="30" t="s">
        <v>40</v>
      </c>
      <c r="I1103" s="30">
        <f>(C1103-VLOOKUP(G1103,Riders!$A$2:$C$2000,2,FALSE))/365</f>
        <v>25.304109589041097</v>
      </c>
      <c r="J1103" s="30">
        <v>16</v>
      </c>
      <c r="K1103" s="30">
        <v>2</v>
      </c>
      <c r="L1103" s="30">
        <v>11.257999999999999</v>
      </c>
      <c r="M1103" s="30">
        <f t="shared" si="50"/>
        <v>63.954521229348025</v>
      </c>
      <c r="N1103" s="30"/>
      <c r="O1103" s="30"/>
      <c r="P1103" s="30" t="str">
        <f t="shared" si="51"/>
        <v/>
      </c>
      <c r="Q1103" s="30"/>
      <c r="R1103" s="30"/>
      <c r="S1103" s="30" t="str">
        <f t="shared" si="52"/>
        <v/>
      </c>
    </row>
    <row r="1104" spans="1:19" x14ac:dyDescent="0.45">
      <c r="A1104" s="30" t="s">
        <v>127</v>
      </c>
      <c r="B1104" s="30">
        <v>2019</v>
      </c>
      <c r="C1104" s="124">
        <v>43799</v>
      </c>
      <c r="D1104" s="30" t="s">
        <v>72</v>
      </c>
      <c r="E1104" s="30" t="s">
        <v>201</v>
      </c>
      <c r="F1104" s="30">
        <v>3</v>
      </c>
      <c r="G1104" s="30" t="s">
        <v>23</v>
      </c>
      <c r="H1104" s="30" t="s">
        <v>15</v>
      </c>
      <c r="I1104" s="30">
        <f>(C1104-VLOOKUP(G1104,Riders!$A$2:$C$2000,2,FALSE))/365</f>
        <v>22.216438356164385</v>
      </c>
      <c r="J1104" s="30">
        <v>2</v>
      </c>
      <c r="K1104" s="30">
        <v>1</v>
      </c>
      <c r="L1104" s="30">
        <v>11.224</v>
      </c>
      <c r="M1104" s="30">
        <f t="shared" si="50"/>
        <v>64.148253741981463</v>
      </c>
      <c r="N1104" s="30"/>
      <c r="O1104" s="30"/>
      <c r="P1104" s="30" t="str">
        <f t="shared" si="51"/>
        <v/>
      </c>
      <c r="Q1104" s="30"/>
      <c r="R1104" s="30"/>
      <c r="S1104" s="30" t="str">
        <f t="shared" si="52"/>
        <v/>
      </c>
    </row>
    <row r="1105" spans="1:19" x14ac:dyDescent="0.45">
      <c r="A1105" s="30" t="s">
        <v>127</v>
      </c>
      <c r="B1105" s="30">
        <v>2019</v>
      </c>
      <c r="C1105" s="124">
        <v>43799</v>
      </c>
      <c r="D1105" s="30" t="s">
        <v>72</v>
      </c>
      <c r="E1105" s="30" t="s">
        <v>201</v>
      </c>
      <c r="F1105" s="30">
        <v>3</v>
      </c>
      <c r="G1105" s="30" t="s">
        <v>100</v>
      </c>
      <c r="H1105" s="30" t="s">
        <v>47</v>
      </c>
      <c r="I1105" s="30">
        <f>(C1105-VLOOKUP(G1105,Riders!$A$2:$C$2000,2,FALSE))/365</f>
        <v>25.797260273972604</v>
      </c>
      <c r="J1105" s="30">
        <v>14</v>
      </c>
      <c r="K1105" s="30">
        <v>2</v>
      </c>
      <c r="L1105" s="30">
        <v>11.377000000000001</v>
      </c>
      <c r="M1105" s="30">
        <f t="shared" si="50"/>
        <v>63.285576162432974</v>
      </c>
      <c r="N1105" s="30"/>
      <c r="O1105" s="30"/>
      <c r="P1105" s="30" t="str">
        <f t="shared" si="51"/>
        <v/>
      </c>
      <c r="Q1105" s="30"/>
      <c r="R1105" s="30"/>
      <c r="S1105" s="30" t="str">
        <f t="shared" si="52"/>
        <v/>
      </c>
    </row>
    <row r="1106" spans="1:19" x14ac:dyDescent="0.45">
      <c r="A1106" s="30" t="s">
        <v>127</v>
      </c>
      <c r="B1106" s="30">
        <v>2019</v>
      </c>
      <c r="C1106" s="124">
        <v>43799</v>
      </c>
      <c r="D1106" s="30" t="s">
        <v>72</v>
      </c>
      <c r="E1106" s="30" t="s">
        <v>201</v>
      </c>
      <c r="F1106" s="30">
        <v>4</v>
      </c>
      <c r="G1106" s="30" t="s">
        <v>43</v>
      </c>
      <c r="H1106" s="30" t="s">
        <v>44</v>
      </c>
      <c r="I1106" s="30">
        <f>(C1106-VLOOKUP(G1106,Riders!$A$2:$C$2000,2,FALSE))/365</f>
        <v>27.030136986301368</v>
      </c>
      <c r="J1106" s="30">
        <v>8</v>
      </c>
      <c r="K1106" s="30">
        <v>1</v>
      </c>
      <c r="L1106" s="30">
        <v>11.45</v>
      </c>
      <c r="M1106" s="30">
        <f t="shared" si="50"/>
        <v>62.882096069869</v>
      </c>
      <c r="N1106" s="30"/>
      <c r="O1106" s="30"/>
      <c r="P1106" s="30" t="str">
        <f t="shared" si="51"/>
        <v/>
      </c>
      <c r="Q1106" s="30"/>
      <c r="R1106" s="30"/>
      <c r="S1106" s="30" t="str">
        <f t="shared" si="52"/>
        <v/>
      </c>
    </row>
    <row r="1107" spans="1:19" x14ac:dyDescent="0.45">
      <c r="A1107" s="30" t="s">
        <v>127</v>
      </c>
      <c r="B1107" s="30">
        <v>2019</v>
      </c>
      <c r="C1107" s="124">
        <v>43799</v>
      </c>
      <c r="D1107" s="30" t="s">
        <v>72</v>
      </c>
      <c r="E1107" s="30" t="s">
        <v>201</v>
      </c>
      <c r="F1107" s="30">
        <v>4</v>
      </c>
      <c r="G1107" s="30" t="s">
        <v>22</v>
      </c>
      <c r="H1107" s="30" t="s">
        <v>15</v>
      </c>
      <c r="I1107" s="30">
        <f>(C1107-VLOOKUP(G1107,Riders!$A$2:$C$2000,2,FALSE))/365</f>
        <v>21.890410958904109</v>
      </c>
      <c r="J1107" s="30">
        <v>9</v>
      </c>
      <c r="K1107" s="30">
        <v>2</v>
      </c>
      <c r="L1107" s="30">
        <v>11.498999999999999</v>
      </c>
      <c r="M1107" s="30">
        <f t="shared" si="50"/>
        <v>62.614140360031314</v>
      </c>
      <c r="N1107" s="30"/>
      <c r="O1107" s="30"/>
      <c r="P1107" s="30" t="str">
        <f t="shared" si="51"/>
        <v/>
      </c>
      <c r="Q1107" s="30"/>
      <c r="R1107" s="30"/>
      <c r="S1107" s="30" t="str">
        <f t="shared" si="52"/>
        <v/>
      </c>
    </row>
    <row r="1108" spans="1:19" x14ac:dyDescent="0.45">
      <c r="A1108" s="30" t="s">
        <v>127</v>
      </c>
      <c r="B1108" s="30">
        <v>2019</v>
      </c>
      <c r="C1108" s="124">
        <v>43799</v>
      </c>
      <c r="D1108" s="30" t="s">
        <v>72</v>
      </c>
      <c r="E1108" s="30" t="s">
        <v>201</v>
      </c>
      <c r="F1108" s="30">
        <v>5</v>
      </c>
      <c r="G1108" s="30" t="s">
        <v>30</v>
      </c>
      <c r="H1108" s="30" t="s">
        <v>31</v>
      </c>
      <c r="I1108" s="30">
        <f>(C1108-VLOOKUP(G1108,Riders!$A$2:$C$2000,2,FALSE))/365</f>
        <v>23.621917808219177</v>
      </c>
      <c r="J1108" s="30">
        <v>4</v>
      </c>
      <c r="K1108" s="30">
        <v>1</v>
      </c>
      <c r="L1108" s="30">
        <v>11.976000000000001</v>
      </c>
      <c r="M1108" s="30">
        <f t="shared" si="50"/>
        <v>60.120240480961918</v>
      </c>
      <c r="N1108" s="30"/>
      <c r="O1108" s="30"/>
      <c r="P1108" s="30" t="str">
        <f t="shared" si="51"/>
        <v/>
      </c>
      <c r="Q1108" s="30"/>
      <c r="R1108" s="30"/>
      <c r="S1108" s="30" t="str">
        <f t="shared" si="52"/>
        <v/>
      </c>
    </row>
    <row r="1109" spans="1:19" x14ac:dyDescent="0.45">
      <c r="A1109" s="30" t="s">
        <v>127</v>
      </c>
      <c r="B1109" s="30">
        <v>2019</v>
      </c>
      <c r="C1109" s="124">
        <v>43799</v>
      </c>
      <c r="D1109" s="30" t="s">
        <v>72</v>
      </c>
      <c r="E1109" s="30" t="s">
        <v>201</v>
      </c>
      <c r="F1109" s="30">
        <v>5</v>
      </c>
      <c r="G1109" s="30" t="s">
        <v>96</v>
      </c>
      <c r="H1109" s="30" t="s">
        <v>150</v>
      </c>
      <c r="I1109" s="30">
        <f>(C1109-VLOOKUP(G1109,Riders!$A$2:$C$2000,2,FALSE))/365</f>
        <v>25.882191780821916</v>
      </c>
      <c r="J1109" s="30">
        <v>13</v>
      </c>
      <c r="K1109" s="30">
        <v>2</v>
      </c>
      <c r="L1109" s="30">
        <v>12</v>
      </c>
      <c r="M1109" s="30">
        <f t="shared" si="50"/>
        <v>60</v>
      </c>
      <c r="N1109" s="30"/>
      <c r="O1109" s="30"/>
      <c r="P1109" s="30" t="str">
        <f t="shared" si="51"/>
        <v/>
      </c>
      <c r="Q1109" s="30"/>
      <c r="R1109" s="30"/>
      <c r="S1109" s="30" t="str">
        <f t="shared" si="52"/>
        <v/>
      </c>
    </row>
    <row r="1110" spans="1:19" x14ac:dyDescent="0.45">
      <c r="A1110" s="30" t="s">
        <v>127</v>
      </c>
      <c r="B1110" s="30">
        <v>2019</v>
      </c>
      <c r="C1110" s="124">
        <v>43799</v>
      </c>
      <c r="D1110" s="30" t="s">
        <v>72</v>
      </c>
      <c r="E1110" s="30" t="s">
        <v>201</v>
      </c>
      <c r="F1110" s="30">
        <v>6</v>
      </c>
      <c r="G1110" s="30" t="s">
        <v>138</v>
      </c>
      <c r="H1110" s="30" t="s">
        <v>44</v>
      </c>
      <c r="I1110" s="30">
        <f>(C1110-VLOOKUP(G1110,Riders!$A$2:$C$2000,2,FALSE))/365</f>
        <v>24.208219178082192</v>
      </c>
      <c r="J1110" s="30">
        <v>7</v>
      </c>
      <c r="K1110" s="30">
        <v>1</v>
      </c>
      <c r="L1110" s="30">
        <v>11.545</v>
      </c>
      <c r="M1110" s="30">
        <f t="shared" si="50"/>
        <v>62.364660025985273</v>
      </c>
      <c r="N1110" s="30"/>
      <c r="O1110" s="30"/>
      <c r="P1110" s="30" t="str">
        <f t="shared" si="51"/>
        <v/>
      </c>
      <c r="Q1110" s="30"/>
      <c r="R1110" s="30"/>
      <c r="S1110" s="30" t="str">
        <f t="shared" si="52"/>
        <v/>
      </c>
    </row>
    <row r="1111" spans="1:19" x14ac:dyDescent="0.45">
      <c r="A1111" s="30" t="s">
        <v>127</v>
      </c>
      <c r="B1111" s="30">
        <v>2019</v>
      </c>
      <c r="C1111" s="124">
        <v>43799</v>
      </c>
      <c r="D1111" s="30" t="s">
        <v>72</v>
      </c>
      <c r="E1111" s="30" t="s">
        <v>201</v>
      </c>
      <c r="F1111" s="30">
        <v>6</v>
      </c>
      <c r="G1111" s="30" t="s">
        <v>98</v>
      </c>
      <c r="H1111" s="30" t="s">
        <v>67</v>
      </c>
      <c r="I1111" s="30">
        <f>(C1111-VLOOKUP(G1111,Riders!$A$2:$C$2000,2,FALSE))/365</f>
        <v>28.334246575342465</v>
      </c>
      <c r="J1111" s="30">
        <v>10</v>
      </c>
      <c r="K1111" s="30">
        <v>2</v>
      </c>
      <c r="L1111" s="30">
        <v>11.571999999999999</v>
      </c>
      <c r="M1111" s="30">
        <f t="shared" si="50"/>
        <v>62.21914967162116</v>
      </c>
      <c r="N1111" s="30"/>
      <c r="O1111" s="30"/>
      <c r="P1111" s="30" t="str">
        <f t="shared" si="51"/>
        <v/>
      </c>
      <c r="Q1111" s="30"/>
      <c r="R1111" s="30"/>
      <c r="S1111" s="30" t="str">
        <f t="shared" si="52"/>
        <v/>
      </c>
    </row>
    <row r="1112" spans="1:19" x14ac:dyDescent="0.45">
      <c r="A1112" s="30" t="s">
        <v>127</v>
      </c>
      <c r="B1112" s="30">
        <v>2019</v>
      </c>
      <c r="C1112" s="124">
        <v>43799</v>
      </c>
      <c r="D1112" s="30" t="s">
        <v>72</v>
      </c>
      <c r="E1112" s="30" t="s">
        <v>201</v>
      </c>
      <c r="F1112" s="30">
        <v>7</v>
      </c>
      <c r="G1112" s="30" t="s">
        <v>77</v>
      </c>
      <c r="H1112" s="30" t="s">
        <v>19</v>
      </c>
      <c r="I1112" s="30">
        <f>(C1112-VLOOKUP(G1112,Riders!$A$2:$C$2000,2,FALSE))/365</f>
        <v>28.556164383561644</v>
      </c>
      <c r="J1112" s="30">
        <v>5</v>
      </c>
      <c r="K1112" s="30">
        <v>1</v>
      </c>
      <c r="L1112" s="30">
        <v>11.108000000000001</v>
      </c>
      <c r="M1112" s="30">
        <f t="shared" si="50"/>
        <v>64.818149081742888</v>
      </c>
      <c r="N1112" s="30"/>
      <c r="O1112" s="30"/>
      <c r="P1112" s="30" t="str">
        <f t="shared" si="51"/>
        <v/>
      </c>
      <c r="Q1112" s="30"/>
      <c r="R1112" s="30"/>
      <c r="S1112" s="30" t="str">
        <f t="shared" si="52"/>
        <v/>
      </c>
    </row>
    <row r="1113" spans="1:19" x14ac:dyDescent="0.45">
      <c r="A1113" s="30" t="s">
        <v>127</v>
      </c>
      <c r="B1113" s="30">
        <v>2019</v>
      </c>
      <c r="C1113" s="124">
        <v>43799</v>
      </c>
      <c r="D1113" s="30" t="s">
        <v>72</v>
      </c>
      <c r="E1113" s="30" t="s">
        <v>201</v>
      </c>
      <c r="F1113" s="30">
        <v>7</v>
      </c>
      <c r="G1113" s="30" t="s">
        <v>73</v>
      </c>
      <c r="H1113" s="30" t="s">
        <v>74</v>
      </c>
      <c r="I1113" s="30">
        <f>(C1113-VLOOKUP(G1113,Riders!$A$2:$C$2000,2,FALSE))/365</f>
        <v>32.328767123287669</v>
      </c>
      <c r="J1113" s="30">
        <v>12</v>
      </c>
      <c r="K1113" s="30">
        <v>2</v>
      </c>
      <c r="L1113" s="30">
        <v>11.186</v>
      </c>
      <c r="M1113" s="30">
        <f t="shared" si="50"/>
        <v>64.366172000715181</v>
      </c>
      <c r="N1113" s="30"/>
      <c r="O1113" s="30"/>
      <c r="P1113" s="30" t="str">
        <f t="shared" si="51"/>
        <v/>
      </c>
      <c r="Q1113" s="30"/>
      <c r="R1113" s="30"/>
      <c r="S1113" s="30" t="str">
        <f t="shared" si="52"/>
        <v/>
      </c>
    </row>
    <row r="1114" spans="1:19" x14ac:dyDescent="0.45">
      <c r="A1114" s="30" t="s">
        <v>127</v>
      </c>
      <c r="B1114" s="30">
        <v>2019</v>
      </c>
      <c r="C1114" s="124">
        <v>43799</v>
      </c>
      <c r="D1114" s="30" t="s">
        <v>72</v>
      </c>
      <c r="E1114" s="30" t="s">
        <v>201</v>
      </c>
      <c r="F1114" s="30">
        <v>8</v>
      </c>
      <c r="G1114" s="30" t="s">
        <v>134</v>
      </c>
      <c r="H1114" s="30" t="s">
        <v>38</v>
      </c>
      <c r="I1114" s="30">
        <f>(C1114-VLOOKUP(G1114,Riders!$A$2:$C$2000,2,FALSE))/365</f>
        <v>28.843835616438355</v>
      </c>
      <c r="J1114" s="30">
        <v>6</v>
      </c>
      <c r="K1114" s="30">
        <v>1</v>
      </c>
      <c r="L1114" s="30">
        <v>11.356999999999999</v>
      </c>
      <c r="M1114" s="30">
        <f t="shared" si="50"/>
        <v>63.397023861935374</v>
      </c>
      <c r="N1114" s="30"/>
      <c r="O1114" s="30"/>
      <c r="P1114" s="30" t="str">
        <f t="shared" si="51"/>
        <v/>
      </c>
      <c r="Q1114" s="30"/>
      <c r="R1114" s="30"/>
      <c r="S1114" s="30" t="str">
        <f t="shared" si="52"/>
        <v/>
      </c>
    </row>
    <row r="1115" spans="1:19" x14ac:dyDescent="0.45">
      <c r="A1115" s="30" t="s">
        <v>127</v>
      </c>
      <c r="B1115" s="30">
        <v>2019</v>
      </c>
      <c r="C1115" s="124">
        <v>43799</v>
      </c>
      <c r="D1115" s="30" t="s">
        <v>72</v>
      </c>
      <c r="E1115" s="30" t="s">
        <v>201</v>
      </c>
      <c r="F1115" s="30">
        <v>8</v>
      </c>
      <c r="G1115" s="30" t="s">
        <v>135</v>
      </c>
      <c r="H1115" s="30" t="s">
        <v>162</v>
      </c>
      <c r="I1115" s="30">
        <f>(C1115-VLOOKUP(G1115,Riders!$A$2:$C$2000,2,FALSE))/365</f>
        <v>30.06027397260274</v>
      </c>
      <c r="J1115" s="30">
        <v>11</v>
      </c>
      <c r="K1115" s="30">
        <v>2</v>
      </c>
      <c r="L1115" s="30">
        <v>11.394</v>
      </c>
      <c r="M1115" s="30">
        <f t="shared" si="50"/>
        <v>63.191153238546605</v>
      </c>
      <c r="N1115" s="30"/>
      <c r="O1115" s="30"/>
      <c r="P1115" s="30" t="str">
        <f t="shared" si="51"/>
        <v/>
      </c>
      <c r="Q1115" s="30"/>
      <c r="R1115" s="30"/>
      <c r="S1115" s="30" t="str">
        <f t="shared" si="52"/>
        <v/>
      </c>
    </row>
    <row r="1116" spans="1:19" x14ac:dyDescent="0.45">
      <c r="A1116" s="30" t="s">
        <v>127</v>
      </c>
      <c r="B1116" s="30">
        <v>2019</v>
      </c>
      <c r="C1116" s="124">
        <v>43799</v>
      </c>
      <c r="D1116" s="30" t="s">
        <v>72</v>
      </c>
      <c r="E1116" s="30" t="s">
        <v>202</v>
      </c>
      <c r="F1116" s="30">
        <v>1</v>
      </c>
      <c r="G1116" s="30" t="s">
        <v>79</v>
      </c>
      <c r="H1116" s="30" t="s">
        <v>65</v>
      </c>
      <c r="I1116" s="30">
        <f>(C1116-VLOOKUP(G1116,Riders!$A$2:$C$2000,2,FALSE))/365</f>
        <v>32.575342465753423</v>
      </c>
      <c r="J1116" s="30">
        <v>1</v>
      </c>
      <c r="K1116" s="30">
        <v>1</v>
      </c>
      <c r="L1116" s="30">
        <v>11.077999999999999</v>
      </c>
      <c r="M1116" s="30">
        <f t="shared" si="50"/>
        <v>64.993681169886258</v>
      </c>
      <c r="N1116" s="30">
        <v>1</v>
      </c>
      <c r="O1116" s="30">
        <v>11.515000000000001</v>
      </c>
      <c r="P1116" s="30">
        <f t="shared" si="51"/>
        <v>62.527138514980457</v>
      </c>
      <c r="Q1116" s="30"/>
      <c r="R1116" s="30"/>
      <c r="S1116" s="30" t="str">
        <f t="shared" si="52"/>
        <v/>
      </c>
    </row>
    <row r="1117" spans="1:19" x14ac:dyDescent="0.45">
      <c r="A1117" s="30" t="s">
        <v>127</v>
      </c>
      <c r="B1117" s="30">
        <v>2019</v>
      </c>
      <c r="C1117" s="124">
        <v>43799</v>
      </c>
      <c r="D1117" s="30" t="s">
        <v>72</v>
      </c>
      <c r="E1117" s="30" t="s">
        <v>202</v>
      </c>
      <c r="F1117" s="30">
        <v>1</v>
      </c>
      <c r="G1117" s="30" t="s">
        <v>134</v>
      </c>
      <c r="H1117" s="30" t="s">
        <v>38</v>
      </c>
      <c r="I1117" s="30">
        <f>(C1117-VLOOKUP(G1117,Riders!$A$2:$C$2000,2,FALSE))/365</f>
        <v>28.843835616438355</v>
      </c>
      <c r="J1117" s="30">
        <v>6</v>
      </c>
      <c r="K1117" s="30">
        <v>2</v>
      </c>
      <c r="L1117" s="30">
        <v>11.113999999999999</v>
      </c>
      <c r="M1117" s="30">
        <f t="shared" si="50"/>
        <v>64.783156379341378</v>
      </c>
      <c r="N1117" s="30">
        <v>2</v>
      </c>
      <c r="O1117" s="30">
        <v>11.734</v>
      </c>
      <c r="P1117" s="30">
        <f t="shared" si="51"/>
        <v>61.360149991477755</v>
      </c>
      <c r="Q1117" s="30"/>
      <c r="R1117" s="30"/>
      <c r="S1117" s="30" t="str">
        <f t="shared" si="52"/>
        <v/>
      </c>
    </row>
    <row r="1118" spans="1:19" x14ac:dyDescent="0.45">
      <c r="A1118" s="30" t="s">
        <v>127</v>
      </c>
      <c r="B1118" s="30">
        <v>2019</v>
      </c>
      <c r="C1118" s="124">
        <v>43799</v>
      </c>
      <c r="D1118" s="30" t="s">
        <v>72</v>
      </c>
      <c r="E1118" s="30" t="s">
        <v>202</v>
      </c>
      <c r="F1118" s="30">
        <v>2</v>
      </c>
      <c r="G1118" s="30" t="s">
        <v>33</v>
      </c>
      <c r="H1118" s="30" t="s">
        <v>143</v>
      </c>
      <c r="I1118" s="30">
        <f>(C1118-VLOOKUP(G1118,Riders!$A$2:$C$2000,2,FALSE))/365</f>
        <v>26.027397260273972</v>
      </c>
      <c r="J1118" s="30">
        <v>3</v>
      </c>
      <c r="K1118" s="30">
        <v>1</v>
      </c>
      <c r="L1118" s="30">
        <v>11.324</v>
      </c>
      <c r="M1118" s="30">
        <f t="shared" si="50"/>
        <v>63.581773225008831</v>
      </c>
      <c r="N1118" s="30">
        <v>1</v>
      </c>
      <c r="O1118" s="30">
        <v>11.372999999999999</v>
      </c>
      <c r="P1118" s="30">
        <f t="shared" si="51"/>
        <v>63.307834344500137</v>
      </c>
      <c r="Q1118" s="30"/>
      <c r="R1118" s="30"/>
      <c r="S1118" s="30" t="str">
        <f t="shared" si="52"/>
        <v/>
      </c>
    </row>
    <row r="1119" spans="1:19" x14ac:dyDescent="0.45">
      <c r="A1119" s="30" t="s">
        <v>127</v>
      </c>
      <c r="B1119" s="30">
        <v>2019</v>
      </c>
      <c r="C1119" s="124">
        <v>43799</v>
      </c>
      <c r="D1119" s="30" t="s">
        <v>72</v>
      </c>
      <c r="E1119" s="30" t="s">
        <v>202</v>
      </c>
      <c r="F1119" s="30">
        <v>2</v>
      </c>
      <c r="G1119" s="30" t="s">
        <v>77</v>
      </c>
      <c r="H1119" s="30" t="s">
        <v>19</v>
      </c>
      <c r="I1119" s="30">
        <f>(C1119-VLOOKUP(G1119,Riders!$A$2:$C$2000,2,FALSE))/365</f>
        <v>28.556164383561644</v>
      </c>
      <c r="J1119" s="30">
        <v>5</v>
      </c>
      <c r="K1119" s="30">
        <v>2</v>
      </c>
      <c r="L1119" s="30">
        <v>11.44</v>
      </c>
      <c r="M1119" s="30">
        <f t="shared" si="50"/>
        <v>62.93706293706294</v>
      </c>
      <c r="N1119" s="30">
        <v>2</v>
      </c>
      <c r="O1119" s="30">
        <v>11.54</v>
      </c>
      <c r="P1119" s="30">
        <f t="shared" si="51"/>
        <v>62.391681109185448</v>
      </c>
      <c r="Q1119" s="30"/>
      <c r="R1119" s="30"/>
      <c r="S1119" s="30" t="str">
        <f t="shared" si="52"/>
        <v/>
      </c>
    </row>
    <row r="1120" spans="1:19" x14ac:dyDescent="0.45">
      <c r="A1120" s="30" t="s">
        <v>127</v>
      </c>
      <c r="B1120" s="30">
        <v>2019</v>
      </c>
      <c r="C1120" s="124">
        <v>43799</v>
      </c>
      <c r="D1120" s="30" t="s">
        <v>72</v>
      </c>
      <c r="E1120" s="30" t="s">
        <v>202</v>
      </c>
      <c r="F1120" s="30">
        <v>3</v>
      </c>
      <c r="G1120" s="30" t="s">
        <v>23</v>
      </c>
      <c r="H1120" s="30" t="s">
        <v>15</v>
      </c>
      <c r="I1120" s="30">
        <f>(C1120-VLOOKUP(G1120,Riders!$A$2:$C$2000,2,FALSE))/365</f>
        <v>22.216438356164385</v>
      </c>
      <c r="J1120" s="30">
        <v>2</v>
      </c>
      <c r="K1120" s="30">
        <v>1</v>
      </c>
      <c r="L1120" s="30">
        <v>11.188000000000001</v>
      </c>
      <c r="M1120" s="30">
        <f t="shared" si="50"/>
        <v>64.354665713264211</v>
      </c>
      <c r="N1120" s="30">
        <v>1</v>
      </c>
      <c r="O1120" s="30">
        <v>11.105</v>
      </c>
      <c r="P1120" s="30">
        <f t="shared" si="51"/>
        <v>64.835659612787026</v>
      </c>
      <c r="Q1120" s="30"/>
      <c r="R1120" s="30"/>
      <c r="S1120" s="30" t="str">
        <f t="shared" si="52"/>
        <v/>
      </c>
    </row>
    <row r="1121" spans="1:19" x14ac:dyDescent="0.45">
      <c r="A1121" s="30" t="s">
        <v>127</v>
      </c>
      <c r="B1121" s="30">
        <v>2019</v>
      </c>
      <c r="C1121" s="124">
        <v>43799</v>
      </c>
      <c r="D1121" s="30" t="s">
        <v>72</v>
      </c>
      <c r="E1121" s="30" t="s">
        <v>202</v>
      </c>
      <c r="F1121" s="30">
        <v>3</v>
      </c>
      <c r="G1121" s="30" t="s">
        <v>138</v>
      </c>
      <c r="H1121" s="30" t="s">
        <v>44</v>
      </c>
      <c r="I1121" s="30">
        <f>(C1121-VLOOKUP(G1121,Riders!$A$2:$C$2000,2,FALSE))/365</f>
        <v>24.208219178082192</v>
      </c>
      <c r="J1121" s="30">
        <v>7</v>
      </c>
      <c r="K1121" s="30">
        <v>2</v>
      </c>
      <c r="L1121" s="30">
        <v>11.284000000000001</v>
      </c>
      <c r="M1121" s="30">
        <f t="shared" si="50"/>
        <v>63.807160581354125</v>
      </c>
      <c r="N1121" s="30">
        <v>2</v>
      </c>
      <c r="O1121" s="30">
        <v>11.235000000000001</v>
      </c>
      <c r="P1121" s="30">
        <f t="shared" si="51"/>
        <v>64.085447263017343</v>
      </c>
      <c r="Q1121" s="30"/>
      <c r="R1121" s="30"/>
      <c r="S1121" s="30" t="str">
        <f t="shared" si="52"/>
        <v/>
      </c>
    </row>
    <row r="1122" spans="1:19" x14ac:dyDescent="0.45">
      <c r="A1122" s="30" t="s">
        <v>127</v>
      </c>
      <c r="B1122" s="30">
        <v>2019</v>
      </c>
      <c r="C1122" s="124">
        <v>43799</v>
      </c>
      <c r="D1122" s="30" t="s">
        <v>72</v>
      </c>
      <c r="E1122" s="30" t="s">
        <v>202</v>
      </c>
      <c r="F1122" s="30">
        <v>4</v>
      </c>
      <c r="G1122" s="30" t="s">
        <v>30</v>
      </c>
      <c r="H1122" s="30" t="s">
        <v>31</v>
      </c>
      <c r="I1122" s="30">
        <f>(C1122-VLOOKUP(G1122,Riders!$A$2:$C$2000,2,FALSE))/365</f>
        <v>23.621917808219177</v>
      </c>
      <c r="J1122" s="30">
        <v>4</v>
      </c>
      <c r="K1122" s="30">
        <v>1</v>
      </c>
      <c r="L1122" s="30">
        <v>11.747</v>
      </c>
      <c r="M1122" s="30">
        <f t="shared" si="50"/>
        <v>61.292244828466842</v>
      </c>
      <c r="N1122" s="30">
        <v>1</v>
      </c>
      <c r="O1122" s="30">
        <v>11.244</v>
      </c>
      <c r="P1122" s="30">
        <f t="shared" si="51"/>
        <v>64.034151547492002</v>
      </c>
      <c r="Q1122" s="30"/>
      <c r="R1122" s="30"/>
      <c r="S1122" s="30" t="str">
        <f t="shared" si="52"/>
        <v/>
      </c>
    </row>
    <row r="1123" spans="1:19" x14ac:dyDescent="0.45">
      <c r="A1123" s="30" t="s">
        <v>127</v>
      </c>
      <c r="B1123" s="30">
        <v>2019</v>
      </c>
      <c r="C1123" s="124">
        <v>43799</v>
      </c>
      <c r="D1123" s="30" t="s">
        <v>72</v>
      </c>
      <c r="E1123" s="30" t="s">
        <v>202</v>
      </c>
      <c r="F1123" s="30">
        <v>4</v>
      </c>
      <c r="G1123" s="30" t="s">
        <v>43</v>
      </c>
      <c r="H1123" s="30" t="s">
        <v>44</v>
      </c>
      <c r="I1123" s="30">
        <f>(C1123-VLOOKUP(G1123,Riders!$A$2:$C$2000,2,FALSE))/365</f>
        <v>27.030136986301368</v>
      </c>
      <c r="J1123" s="30">
        <v>8</v>
      </c>
      <c r="K1123" s="30">
        <v>2</v>
      </c>
      <c r="L1123" s="30">
        <v>11.776</v>
      </c>
      <c r="M1123" s="30">
        <f t="shared" si="50"/>
        <v>61.141304347826086</v>
      </c>
      <c r="N1123" s="30">
        <v>2</v>
      </c>
      <c r="O1123" s="30">
        <v>11.629</v>
      </c>
      <c r="P1123" s="30">
        <f t="shared" si="51"/>
        <v>61.914180067073694</v>
      </c>
      <c r="Q1123" s="30"/>
      <c r="R1123" s="30"/>
      <c r="S1123" s="30" t="str">
        <f t="shared" si="52"/>
        <v/>
      </c>
    </row>
    <row r="1124" spans="1:19" x14ac:dyDescent="0.45">
      <c r="A1124" s="30" t="s">
        <v>127</v>
      </c>
      <c r="B1124" s="30">
        <v>2019</v>
      </c>
      <c r="C1124" s="124">
        <v>43799</v>
      </c>
      <c r="D1124" s="30" t="s">
        <v>72</v>
      </c>
      <c r="E1124" s="30" t="s">
        <v>203</v>
      </c>
      <c r="F1124" s="30">
        <v>1</v>
      </c>
      <c r="G1124" s="30" t="s">
        <v>79</v>
      </c>
      <c r="H1124" s="30" t="s">
        <v>65</v>
      </c>
      <c r="I1124" s="30">
        <f>(C1124-VLOOKUP(G1124,Riders!$A$2:$C$2000,2,FALSE))/365</f>
        <v>32.575342465753423</v>
      </c>
      <c r="J1124" s="30">
        <v>1</v>
      </c>
      <c r="K1124" s="30">
        <v>1</v>
      </c>
      <c r="L1124" s="30">
        <v>11.36</v>
      </c>
      <c r="M1124" s="30">
        <f t="shared" si="50"/>
        <v>63.380281690140848</v>
      </c>
      <c r="N1124" s="30">
        <v>1</v>
      </c>
      <c r="O1124" s="30">
        <v>11.414</v>
      </c>
      <c r="P1124" s="30">
        <f t="shared" si="51"/>
        <v>63.080427545120031</v>
      </c>
      <c r="Q1124" s="30"/>
      <c r="R1124" s="30"/>
      <c r="S1124" s="30" t="str">
        <f t="shared" si="52"/>
        <v/>
      </c>
    </row>
    <row r="1125" spans="1:19" x14ac:dyDescent="0.45">
      <c r="A1125" s="47" t="s">
        <v>127</v>
      </c>
      <c r="B1125" s="47">
        <v>2019</v>
      </c>
      <c r="C1125" s="49">
        <v>43799</v>
      </c>
      <c r="D1125" s="47" t="s">
        <v>72</v>
      </c>
      <c r="E1125" s="47" t="s">
        <v>203</v>
      </c>
      <c r="F1125" s="47">
        <v>1</v>
      </c>
      <c r="G1125" s="47" t="s">
        <v>30</v>
      </c>
      <c r="H1125" s="47" t="s">
        <v>31</v>
      </c>
      <c r="I1125" s="47">
        <f>(C1125-VLOOKUP(G1125,Riders!$A$2:$C$2000,2,FALSE))/365</f>
        <v>23.621917808219177</v>
      </c>
      <c r="J1125" s="47">
        <v>4</v>
      </c>
      <c r="K1125" s="47">
        <v>2</v>
      </c>
      <c r="L1125" s="47">
        <v>11.427</v>
      </c>
      <c r="M1125" s="47">
        <f t="shared" si="50"/>
        <v>63.008663691257553</v>
      </c>
      <c r="N1125" s="47">
        <v>2</v>
      </c>
      <c r="O1125" s="47">
        <v>12.087999999999999</v>
      </c>
      <c r="P1125" s="47">
        <f t="shared" si="51"/>
        <v>59.563203176704171</v>
      </c>
      <c r="Q1125" s="47"/>
      <c r="R1125" s="47"/>
      <c r="S1125" s="47" t="str">
        <f t="shared" si="52"/>
        <v/>
      </c>
    </row>
    <row r="1126" spans="1:19" x14ac:dyDescent="0.45">
      <c r="A1126" s="47" t="s">
        <v>127</v>
      </c>
      <c r="B1126" s="47">
        <v>2019</v>
      </c>
      <c r="C1126" s="49">
        <v>43799</v>
      </c>
      <c r="D1126" s="47" t="s">
        <v>72</v>
      </c>
      <c r="E1126" s="47" t="s">
        <v>203</v>
      </c>
      <c r="F1126" s="47">
        <v>2</v>
      </c>
      <c r="G1126" s="47" t="s">
        <v>23</v>
      </c>
      <c r="H1126" s="47" t="s">
        <v>15</v>
      </c>
      <c r="I1126" s="47">
        <f>(C1126-VLOOKUP(G1126,Riders!$A$2:$C$2000,2,FALSE))/365</f>
        <v>22.216438356164385</v>
      </c>
      <c r="J1126" s="47">
        <v>2</v>
      </c>
      <c r="K1126" s="47">
        <v>2</v>
      </c>
      <c r="L1126" s="47">
        <v>11.211</v>
      </c>
      <c r="M1126" s="47">
        <f t="shared" si="50"/>
        <v>64.222638480064219</v>
      </c>
      <c r="N1126" s="47">
        <v>1</v>
      </c>
      <c r="O1126" s="47">
        <v>11.237</v>
      </c>
      <c r="P1126" s="47">
        <f t="shared" si="51"/>
        <v>64.074041114176381</v>
      </c>
      <c r="Q1126" s="47">
        <v>1</v>
      </c>
      <c r="R1126" s="47">
        <v>11.246</v>
      </c>
      <c r="S1126" s="47">
        <f t="shared" si="52"/>
        <v>64.022763649297531</v>
      </c>
    </row>
    <row r="1127" spans="1:19" x14ac:dyDescent="0.45">
      <c r="A1127" s="30" t="s">
        <v>127</v>
      </c>
      <c r="B1127" s="30">
        <v>2019</v>
      </c>
      <c r="C1127" s="124">
        <v>43799</v>
      </c>
      <c r="D1127" s="30" t="s">
        <v>72</v>
      </c>
      <c r="E1127" s="30" t="s">
        <v>203</v>
      </c>
      <c r="F1127" s="30">
        <v>2</v>
      </c>
      <c r="G1127" s="30" t="s">
        <v>33</v>
      </c>
      <c r="H1127" s="30" t="s">
        <v>143</v>
      </c>
      <c r="I1127" s="30">
        <f>(C1127-VLOOKUP(G1127,Riders!$A$2:$C$2000,2,FALSE))/365</f>
        <v>26.027397260273972</v>
      </c>
      <c r="J1127" s="30">
        <v>3</v>
      </c>
      <c r="K1127" s="30">
        <v>1</v>
      </c>
      <c r="L1127" s="30">
        <v>11.207000000000001</v>
      </c>
      <c r="M1127" s="30">
        <f t="shared" si="50"/>
        <v>64.245560810207905</v>
      </c>
      <c r="N1127" s="30">
        <v>2</v>
      </c>
      <c r="O1127" s="30">
        <v>11.34</v>
      </c>
      <c r="P1127" s="30">
        <f t="shared" si="51"/>
        <v>63.492063492063494</v>
      </c>
      <c r="Q1127" s="30">
        <v>2</v>
      </c>
      <c r="R1127" s="30">
        <v>11.283000000000001</v>
      </c>
      <c r="S1127" s="30">
        <f t="shared" si="52"/>
        <v>63.812815740494543</v>
      </c>
    </row>
    <row r="1128" spans="1:19" x14ac:dyDescent="0.45">
      <c r="A1128" s="47" t="s">
        <v>127</v>
      </c>
      <c r="B1128" s="47">
        <v>2019</v>
      </c>
      <c r="C1128" s="49">
        <v>43799</v>
      </c>
      <c r="D1128" s="47" t="s">
        <v>72</v>
      </c>
      <c r="E1128" s="47" t="s">
        <v>204</v>
      </c>
      <c r="F1128" s="47" t="s">
        <v>205</v>
      </c>
      <c r="G1128" s="47" t="s">
        <v>79</v>
      </c>
      <c r="H1128" s="47" t="s">
        <v>65</v>
      </c>
      <c r="I1128" s="47">
        <f>(C1128-VLOOKUP(G1128,Riders!$A$2:$C$2000,2,FALSE))/365</f>
        <v>32.575342465753423</v>
      </c>
      <c r="J1128" s="47">
        <v>1</v>
      </c>
      <c r="K1128" s="47">
        <v>1</v>
      </c>
      <c r="L1128" s="47">
        <v>11.131</v>
      </c>
      <c r="M1128" s="47">
        <f t="shared" si="50"/>
        <v>64.684215254694095</v>
      </c>
      <c r="N1128" s="47">
        <v>1</v>
      </c>
      <c r="O1128" s="47">
        <v>11.106999999999999</v>
      </c>
      <c r="P1128" s="47">
        <f t="shared" si="51"/>
        <v>64.823984874403536</v>
      </c>
      <c r="Q1128" s="47"/>
      <c r="R1128" s="47"/>
      <c r="S1128" s="47" t="str">
        <f t="shared" si="52"/>
        <v/>
      </c>
    </row>
    <row r="1129" spans="1:19" x14ac:dyDescent="0.45">
      <c r="A1129" s="47" t="s">
        <v>127</v>
      </c>
      <c r="B1129" s="47">
        <v>2019</v>
      </c>
      <c r="C1129" s="49">
        <v>43799</v>
      </c>
      <c r="D1129" s="47" t="s">
        <v>72</v>
      </c>
      <c r="E1129" s="47" t="s">
        <v>204</v>
      </c>
      <c r="F1129" s="47" t="s">
        <v>205</v>
      </c>
      <c r="G1129" s="47" t="s">
        <v>23</v>
      </c>
      <c r="H1129" s="47" t="s">
        <v>15</v>
      </c>
      <c r="I1129" s="47">
        <f>(C1129-VLOOKUP(G1129,Riders!$A$2:$C$2000,2,FALSE))/365</f>
        <v>22.216438356164385</v>
      </c>
      <c r="J1129" s="47">
        <v>2</v>
      </c>
      <c r="K1129" s="47">
        <v>2</v>
      </c>
      <c r="L1129" s="47">
        <v>11.162000000000001</v>
      </c>
      <c r="M1129" s="47">
        <f t="shared" si="50"/>
        <v>64.504569073642713</v>
      </c>
      <c r="N1129" s="47">
        <v>2</v>
      </c>
      <c r="O1129" s="47">
        <v>11.222</v>
      </c>
      <c r="P1129" s="47">
        <f t="shared" si="51"/>
        <v>64.159686330422389</v>
      </c>
      <c r="Q1129" s="47"/>
      <c r="R1129" s="47"/>
      <c r="S1129" s="47" t="str">
        <f t="shared" si="52"/>
        <v/>
      </c>
    </row>
    <row r="1130" spans="1:19" x14ac:dyDescent="0.45">
      <c r="A1130" s="30" t="s">
        <v>127</v>
      </c>
      <c r="B1130" s="30">
        <v>2019</v>
      </c>
      <c r="C1130" s="124">
        <v>43799</v>
      </c>
      <c r="D1130" s="30" t="s">
        <v>72</v>
      </c>
      <c r="E1130" s="30" t="s">
        <v>204</v>
      </c>
      <c r="F1130" s="30" t="s">
        <v>206</v>
      </c>
      <c r="G1130" s="30" t="s">
        <v>33</v>
      </c>
      <c r="H1130" s="30" t="s">
        <v>143</v>
      </c>
      <c r="I1130" s="30">
        <f>(C1130-VLOOKUP(G1130,Riders!$A$2:$C$2000,2,FALSE))/365</f>
        <v>26.027397260273972</v>
      </c>
      <c r="J1130" s="30">
        <v>3</v>
      </c>
      <c r="K1130" s="30">
        <v>1</v>
      </c>
      <c r="L1130" s="30">
        <v>11.39</v>
      </c>
      <c r="M1130" s="30">
        <f t="shared" ref="M1130:M1193" si="53">IF(OR(L1130="",L1130="REL"),"",3.6*200/L1130)</f>
        <v>63.21334503950834</v>
      </c>
      <c r="N1130" s="30">
        <v>2</v>
      </c>
      <c r="O1130" s="30">
        <v>11.407</v>
      </c>
      <c r="P1130" s="30">
        <f t="shared" si="51"/>
        <v>63.11913737178925</v>
      </c>
      <c r="Q1130" s="30">
        <v>1</v>
      </c>
      <c r="R1130" s="30">
        <v>11.363</v>
      </c>
      <c r="S1130" s="30">
        <f t="shared" si="52"/>
        <v>63.363548358708087</v>
      </c>
    </row>
    <row r="1131" spans="1:19" x14ac:dyDescent="0.45">
      <c r="A1131" s="47" t="s">
        <v>127</v>
      </c>
      <c r="B1131" s="47">
        <v>2019</v>
      </c>
      <c r="C1131" s="49">
        <v>43799</v>
      </c>
      <c r="D1131" s="47" t="s">
        <v>72</v>
      </c>
      <c r="E1131" s="47" t="s">
        <v>204</v>
      </c>
      <c r="F1131" s="47" t="s">
        <v>206</v>
      </c>
      <c r="G1131" s="47" t="s">
        <v>30</v>
      </c>
      <c r="H1131" s="47" t="s">
        <v>31</v>
      </c>
      <c r="I1131" s="47">
        <f>(C1131-VLOOKUP(G1131,Riders!$A$2:$C$2000,2,FALSE))/365</f>
        <v>23.621917808219177</v>
      </c>
      <c r="J1131" s="47">
        <v>4</v>
      </c>
      <c r="K1131" s="47">
        <v>2</v>
      </c>
      <c r="L1131" s="47">
        <v>11.424000000000001</v>
      </c>
      <c r="M1131" s="47">
        <f t="shared" si="53"/>
        <v>63.02521008403361</v>
      </c>
      <c r="N1131" s="47">
        <v>1</v>
      </c>
      <c r="O1131" s="47">
        <v>11.394</v>
      </c>
      <c r="P1131" s="47">
        <f t="shared" si="51"/>
        <v>63.191153238546605</v>
      </c>
      <c r="Q1131" s="47">
        <v>2</v>
      </c>
      <c r="R1131" s="47">
        <v>11.365</v>
      </c>
      <c r="S1131" s="47">
        <f t="shared" si="52"/>
        <v>63.352397712274524</v>
      </c>
    </row>
    <row r="1132" spans="1:19" x14ac:dyDescent="0.45">
      <c r="A1132" s="47" t="s">
        <v>102</v>
      </c>
      <c r="B1132" s="47">
        <v>2019</v>
      </c>
      <c r="C1132" s="49">
        <v>43779</v>
      </c>
      <c r="D1132" s="47" t="s">
        <v>72</v>
      </c>
      <c r="E1132" s="47" t="s">
        <v>200</v>
      </c>
      <c r="F1132" s="47">
        <v>1</v>
      </c>
      <c r="G1132" s="47" t="s">
        <v>111</v>
      </c>
      <c r="H1132" s="47" t="s">
        <v>118</v>
      </c>
      <c r="I1132" s="47">
        <f>(C1132-VLOOKUP(G1132,Riders!$A$2:$C$2000,2,FALSE))/365</f>
        <v>25.057534246575344</v>
      </c>
      <c r="J1132" s="47">
        <v>9</v>
      </c>
      <c r="K1132" s="47">
        <v>1</v>
      </c>
      <c r="L1132" s="47">
        <v>11.634</v>
      </c>
      <c r="M1132" s="47">
        <f t="shared" si="53"/>
        <v>61.887570912841667</v>
      </c>
      <c r="N1132" s="47"/>
      <c r="O1132" s="47"/>
      <c r="P1132" s="47" t="str">
        <f t="shared" si="51"/>
        <v/>
      </c>
      <c r="Q1132" s="47"/>
      <c r="R1132" s="47"/>
      <c r="S1132" s="47" t="str">
        <f t="shared" si="52"/>
        <v/>
      </c>
    </row>
    <row r="1133" spans="1:19" x14ac:dyDescent="0.45">
      <c r="A1133" s="30" t="s">
        <v>102</v>
      </c>
      <c r="B1133" s="30">
        <v>2019</v>
      </c>
      <c r="C1133" s="124">
        <v>43779</v>
      </c>
      <c r="D1133" s="30" t="s">
        <v>72</v>
      </c>
      <c r="E1133" s="30" t="s">
        <v>200</v>
      </c>
      <c r="F1133" s="30">
        <v>1</v>
      </c>
      <c r="G1133" s="30" t="s">
        <v>166</v>
      </c>
      <c r="H1133" s="30" t="s">
        <v>49</v>
      </c>
      <c r="I1133" s="30" t="e">
        <f>(C1133-VLOOKUP(G1133,Riders!$A$2:$C$2000,2,FALSE))/365</f>
        <v>#N/A</v>
      </c>
      <c r="J1133" s="30">
        <v>28</v>
      </c>
      <c r="K1133" s="30">
        <v>2</v>
      </c>
      <c r="L1133" s="30">
        <v>11.712</v>
      </c>
      <c r="M1133" s="30">
        <f t="shared" si="53"/>
        <v>61.475409836065573</v>
      </c>
      <c r="N1133" s="30"/>
      <c r="O1133" s="30"/>
      <c r="P1133" s="30" t="str">
        <f t="shared" si="51"/>
        <v/>
      </c>
      <c r="Q1133" s="30"/>
      <c r="R1133" s="30"/>
      <c r="S1133" s="30" t="str">
        <f t="shared" si="52"/>
        <v/>
      </c>
    </row>
    <row r="1134" spans="1:19" x14ac:dyDescent="0.45">
      <c r="A1134" s="47" t="s">
        <v>102</v>
      </c>
      <c r="B1134" s="47">
        <v>2019</v>
      </c>
      <c r="C1134" s="49">
        <v>43779</v>
      </c>
      <c r="D1134" s="47" t="s">
        <v>72</v>
      </c>
      <c r="E1134" s="47" t="s">
        <v>200</v>
      </c>
      <c r="F1134" s="47">
        <v>2</v>
      </c>
      <c r="G1134" s="47" t="s">
        <v>30</v>
      </c>
      <c r="H1134" s="47" t="s">
        <v>31</v>
      </c>
      <c r="I1134" s="47">
        <f>(C1134-VLOOKUP(G1134,Riders!$A$2:$C$2000,2,FALSE))/365</f>
        <v>23.567123287671233</v>
      </c>
      <c r="J1134" s="47">
        <v>3</v>
      </c>
      <c r="K1134" s="47">
        <v>1</v>
      </c>
      <c r="L1134" s="47">
        <v>12.444000000000001</v>
      </c>
      <c r="M1134" s="47">
        <f t="shared" si="53"/>
        <v>57.859209257473481</v>
      </c>
      <c r="N1134" s="47"/>
      <c r="O1134" s="47"/>
      <c r="P1134" s="47" t="str">
        <f t="shared" si="51"/>
        <v/>
      </c>
      <c r="Q1134" s="47"/>
      <c r="R1134" s="47"/>
      <c r="S1134" s="47" t="str">
        <f t="shared" si="52"/>
        <v/>
      </c>
    </row>
    <row r="1135" spans="1:19" x14ac:dyDescent="0.45">
      <c r="A1135" s="47" t="s">
        <v>102</v>
      </c>
      <c r="B1135" s="47">
        <v>2019</v>
      </c>
      <c r="C1135" s="49">
        <v>43779</v>
      </c>
      <c r="D1135" s="47" t="s">
        <v>72</v>
      </c>
      <c r="E1135" s="47" t="s">
        <v>200</v>
      </c>
      <c r="F1135" s="47">
        <v>2</v>
      </c>
      <c r="G1135" s="47" t="s">
        <v>146</v>
      </c>
      <c r="H1135" s="47" t="s">
        <v>56</v>
      </c>
      <c r="I1135" s="47">
        <f>(C1135-VLOOKUP(G1135,Riders!$A$2:$C$2000,2,FALSE))/365</f>
        <v>29.605479452054794</v>
      </c>
      <c r="J1135" s="47">
        <v>27</v>
      </c>
      <c r="K1135" s="47">
        <v>2</v>
      </c>
      <c r="L1135" s="47">
        <v>12.655000000000001</v>
      </c>
      <c r="M1135" s="47">
        <f t="shared" si="53"/>
        <v>56.894508099565385</v>
      </c>
      <c r="N1135" s="47"/>
      <c r="O1135" s="47"/>
      <c r="P1135" s="47" t="str">
        <f t="shared" si="51"/>
        <v/>
      </c>
      <c r="Q1135" s="47"/>
      <c r="R1135" s="47"/>
      <c r="S1135" s="47" t="str">
        <f t="shared" si="52"/>
        <v/>
      </c>
    </row>
    <row r="1136" spans="1:19" x14ac:dyDescent="0.45">
      <c r="A1136" s="30" t="s">
        <v>102</v>
      </c>
      <c r="B1136" s="30">
        <v>2019</v>
      </c>
      <c r="C1136" s="124">
        <v>43779</v>
      </c>
      <c r="D1136" s="30" t="s">
        <v>72</v>
      </c>
      <c r="E1136" s="30" t="s">
        <v>200</v>
      </c>
      <c r="F1136" s="30">
        <v>3</v>
      </c>
      <c r="G1136" s="30" t="s">
        <v>134</v>
      </c>
      <c r="H1136" s="30" t="s">
        <v>38</v>
      </c>
      <c r="I1136" s="30">
        <f>(C1136-VLOOKUP(G1136,Riders!$A$2:$C$2000,2,FALSE))/365</f>
        <v>28.789041095890411</v>
      </c>
      <c r="J1136" s="30">
        <v>6</v>
      </c>
      <c r="K1136" s="30">
        <v>1</v>
      </c>
      <c r="L1136" s="30">
        <v>11.41</v>
      </c>
      <c r="M1136" s="30">
        <f t="shared" si="53"/>
        <v>63.102541630148991</v>
      </c>
      <c r="N1136" s="30"/>
      <c r="O1136" s="30"/>
      <c r="P1136" s="30" t="str">
        <f t="shared" si="51"/>
        <v/>
      </c>
      <c r="Q1136" s="30"/>
      <c r="R1136" s="30"/>
      <c r="S1136" s="30" t="str">
        <f t="shared" si="52"/>
        <v/>
      </c>
    </row>
    <row r="1137" spans="1:19" x14ac:dyDescent="0.45">
      <c r="A1137" s="47" t="s">
        <v>102</v>
      </c>
      <c r="B1137" s="47">
        <v>2019</v>
      </c>
      <c r="C1137" s="49">
        <v>43779</v>
      </c>
      <c r="D1137" s="47" t="s">
        <v>72</v>
      </c>
      <c r="E1137" s="47" t="s">
        <v>200</v>
      </c>
      <c r="F1137" s="47">
        <v>3</v>
      </c>
      <c r="G1137" s="47" t="s">
        <v>94</v>
      </c>
      <c r="H1137" s="47" t="s">
        <v>152</v>
      </c>
      <c r="I1137" s="47">
        <f>(C1137-VLOOKUP(G1137,Riders!$A$2:$C$2000,2,FALSE))/365</f>
        <v>22.032876712328768</v>
      </c>
      <c r="J1137" s="47">
        <v>26</v>
      </c>
      <c r="K1137" s="47">
        <v>2</v>
      </c>
      <c r="L1137" s="47">
        <v>11.635</v>
      </c>
      <c r="M1137" s="47">
        <f t="shared" si="53"/>
        <v>61.882251826385904</v>
      </c>
      <c r="N1137" s="47"/>
      <c r="O1137" s="47"/>
      <c r="P1137" s="47" t="str">
        <f t="shared" si="51"/>
        <v/>
      </c>
      <c r="Q1137" s="47"/>
      <c r="R1137" s="47"/>
      <c r="S1137" s="47" t="str">
        <f t="shared" si="52"/>
        <v/>
      </c>
    </row>
    <row r="1138" spans="1:19" x14ac:dyDescent="0.45">
      <c r="A1138" s="47" t="s">
        <v>102</v>
      </c>
      <c r="B1138" s="47">
        <v>2019</v>
      </c>
      <c r="C1138" s="49">
        <v>43779</v>
      </c>
      <c r="D1138" s="47" t="s">
        <v>72</v>
      </c>
      <c r="E1138" s="47" t="s">
        <v>200</v>
      </c>
      <c r="F1138" s="47">
        <v>4</v>
      </c>
      <c r="G1138" s="47" t="s">
        <v>22</v>
      </c>
      <c r="H1138" s="47" t="s">
        <v>169</v>
      </c>
      <c r="I1138" s="47">
        <f>(C1138-VLOOKUP(G1138,Riders!$A$2:$C$2000,2,FALSE))/365</f>
        <v>21.835616438356166</v>
      </c>
      <c r="J1138" s="47">
        <v>10</v>
      </c>
      <c r="K1138" s="47">
        <v>1</v>
      </c>
      <c r="L1138" s="47">
        <v>11.64</v>
      </c>
      <c r="M1138" s="47">
        <f t="shared" si="53"/>
        <v>61.855670103092784</v>
      </c>
      <c r="N1138" s="47"/>
      <c r="O1138" s="47"/>
      <c r="P1138" s="47" t="str">
        <f t="shared" si="51"/>
        <v/>
      </c>
      <c r="Q1138" s="47"/>
      <c r="R1138" s="47"/>
      <c r="S1138" s="47" t="str">
        <f t="shared" si="52"/>
        <v/>
      </c>
    </row>
    <row r="1139" spans="1:19" x14ac:dyDescent="0.45">
      <c r="A1139" s="30" t="s">
        <v>102</v>
      </c>
      <c r="B1139" s="30">
        <v>2019</v>
      </c>
      <c r="C1139" s="124">
        <v>43779</v>
      </c>
      <c r="D1139" s="30" t="s">
        <v>72</v>
      </c>
      <c r="E1139" s="30" t="s">
        <v>200</v>
      </c>
      <c r="F1139" s="30">
        <v>4</v>
      </c>
      <c r="G1139" s="30" t="s">
        <v>95</v>
      </c>
      <c r="H1139" s="30" t="s">
        <v>19</v>
      </c>
      <c r="I1139" s="30">
        <f>(C1139-VLOOKUP(G1139,Riders!$A$2:$C$2000,2,FALSE))/365</f>
        <v>20.18082191780822</v>
      </c>
      <c r="J1139" s="30">
        <v>25</v>
      </c>
      <c r="K1139" s="30">
        <v>2</v>
      </c>
      <c r="L1139" s="30">
        <v>11.976000000000001</v>
      </c>
      <c r="M1139" s="30">
        <f t="shared" si="53"/>
        <v>60.120240480961918</v>
      </c>
      <c r="N1139" s="30"/>
      <c r="O1139" s="30"/>
      <c r="P1139" s="30" t="str">
        <f t="shared" si="51"/>
        <v/>
      </c>
      <c r="Q1139" s="30"/>
      <c r="R1139" s="30"/>
      <c r="S1139" s="30" t="str">
        <f t="shared" si="52"/>
        <v/>
      </c>
    </row>
    <row r="1140" spans="1:19" x14ac:dyDescent="0.45">
      <c r="A1140" s="47" t="s">
        <v>102</v>
      </c>
      <c r="B1140" s="47">
        <v>2019</v>
      </c>
      <c r="C1140" s="49">
        <v>43779</v>
      </c>
      <c r="D1140" s="47" t="s">
        <v>72</v>
      </c>
      <c r="E1140" s="47" t="s">
        <v>200</v>
      </c>
      <c r="F1140" s="47">
        <v>5</v>
      </c>
      <c r="G1140" s="47" t="s">
        <v>73</v>
      </c>
      <c r="H1140" s="47" t="s">
        <v>74</v>
      </c>
      <c r="I1140" s="47">
        <f>(C1140-VLOOKUP(G1140,Riders!$A$2:$C$2000,2,FALSE))/365</f>
        <v>32.273972602739725</v>
      </c>
      <c r="J1140" s="47">
        <v>7</v>
      </c>
      <c r="K1140" s="47">
        <v>1</v>
      </c>
      <c r="L1140" s="47">
        <v>11.917999999999999</v>
      </c>
      <c r="M1140" s="47">
        <f t="shared" si="53"/>
        <v>60.412820943111264</v>
      </c>
      <c r="N1140" s="47"/>
      <c r="O1140" s="47"/>
      <c r="P1140" s="47" t="str">
        <f t="shared" si="51"/>
        <v/>
      </c>
      <c r="Q1140" s="47"/>
      <c r="R1140" s="47"/>
      <c r="S1140" s="47" t="str">
        <f t="shared" si="52"/>
        <v/>
      </c>
    </row>
    <row r="1141" spans="1:19" x14ac:dyDescent="0.45">
      <c r="A1141" s="47" t="s">
        <v>102</v>
      </c>
      <c r="B1141" s="47">
        <v>2019</v>
      </c>
      <c r="C1141" s="49">
        <v>43779</v>
      </c>
      <c r="D1141" s="47" t="s">
        <v>72</v>
      </c>
      <c r="E1141" s="47" t="s">
        <v>200</v>
      </c>
      <c r="F1141" s="47">
        <v>5</v>
      </c>
      <c r="G1141" s="47" t="s">
        <v>39</v>
      </c>
      <c r="H1141" s="47" t="s">
        <v>40</v>
      </c>
      <c r="I1141" s="47">
        <f>(C1141-VLOOKUP(G1141,Riders!$A$2:$C$2000,2,FALSE))/365</f>
        <v>25.24931506849315</v>
      </c>
      <c r="J1141" s="47">
        <v>24</v>
      </c>
      <c r="K1141" s="47">
        <v>2</v>
      </c>
      <c r="L1141" s="47">
        <v>12.042999999999999</v>
      </c>
      <c r="M1141" s="47">
        <f t="shared" si="53"/>
        <v>59.785767665863993</v>
      </c>
      <c r="N1141" s="47"/>
      <c r="O1141" s="47"/>
      <c r="P1141" s="47" t="str">
        <f t="shared" si="51"/>
        <v/>
      </c>
      <c r="Q1141" s="47"/>
      <c r="R1141" s="47"/>
      <c r="S1141" s="47" t="str">
        <f t="shared" si="52"/>
        <v/>
      </c>
    </row>
    <row r="1142" spans="1:19" x14ac:dyDescent="0.45">
      <c r="A1142" s="47" t="s">
        <v>102</v>
      </c>
      <c r="B1142" s="47">
        <v>2019</v>
      </c>
      <c r="C1142" s="49">
        <v>43779</v>
      </c>
      <c r="D1142" s="47" t="s">
        <v>72</v>
      </c>
      <c r="E1142" s="47" t="s">
        <v>200</v>
      </c>
      <c r="F1142" s="47">
        <v>6</v>
      </c>
      <c r="G1142" s="47" t="s">
        <v>77</v>
      </c>
      <c r="H1142" s="47" t="s">
        <v>19</v>
      </c>
      <c r="I1142" s="47">
        <f>(C1142-VLOOKUP(G1142,Riders!$A$2:$C$2000,2,FALSE))/365</f>
        <v>28.5013698630137</v>
      </c>
      <c r="J1142" s="47">
        <v>11</v>
      </c>
      <c r="K1142" s="47">
        <v>1</v>
      </c>
      <c r="L1142" s="47">
        <v>11.297000000000001</v>
      </c>
      <c r="M1142" s="47">
        <f t="shared" si="53"/>
        <v>63.733734619810569</v>
      </c>
      <c r="N1142" s="47"/>
      <c r="O1142" s="47"/>
      <c r="P1142" s="47" t="str">
        <f t="shared" si="51"/>
        <v/>
      </c>
      <c r="Q1142" s="47"/>
      <c r="R1142" s="47"/>
      <c r="S1142" s="47" t="str">
        <f t="shared" si="52"/>
        <v/>
      </c>
    </row>
    <row r="1143" spans="1:19" x14ac:dyDescent="0.45">
      <c r="A1143" s="47" t="s">
        <v>102</v>
      </c>
      <c r="B1143" s="47">
        <v>2019</v>
      </c>
      <c r="C1143" s="49">
        <v>43779</v>
      </c>
      <c r="D1143" s="47" t="s">
        <v>72</v>
      </c>
      <c r="E1143" s="47" t="s">
        <v>200</v>
      </c>
      <c r="F1143" s="47">
        <v>6</v>
      </c>
      <c r="G1143" s="47" t="s">
        <v>52</v>
      </c>
      <c r="H1143" s="47" t="s">
        <v>53</v>
      </c>
      <c r="I1143" s="47">
        <f>(C1143-VLOOKUP(G1143,Riders!$A$2:$C$2000,2,FALSE))/365</f>
        <v>22.668493150684931</v>
      </c>
      <c r="J1143" s="47">
        <v>23</v>
      </c>
      <c r="K1143" s="47">
        <v>2</v>
      </c>
      <c r="L1143" s="47">
        <v>11.382000000000001</v>
      </c>
      <c r="M1143" s="47">
        <f t="shared" si="53"/>
        <v>63.257775434897198</v>
      </c>
      <c r="N1143" s="47"/>
      <c r="O1143" s="47"/>
      <c r="P1143" s="47" t="str">
        <f t="shared" si="51"/>
        <v/>
      </c>
      <c r="Q1143" s="47"/>
      <c r="R1143" s="47"/>
      <c r="S1143" s="47" t="str">
        <f t="shared" si="52"/>
        <v/>
      </c>
    </row>
    <row r="1144" spans="1:19" x14ac:dyDescent="0.45">
      <c r="A1144" s="47" t="s">
        <v>102</v>
      </c>
      <c r="B1144" s="47">
        <v>2019</v>
      </c>
      <c r="C1144" s="49">
        <v>43779</v>
      </c>
      <c r="D1144" s="47" t="s">
        <v>72</v>
      </c>
      <c r="E1144" s="47" t="s">
        <v>200</v>
      </c>
      <c r="F1144" s="47">
        <v>7</v>
      </c>
      <c r="G1144" s="47" t="s">
        <v>16</v>
      </c>
      <c r="H1144" s="47" t="s">
        <v>17</v>
      </c>
      <c r="I1144" s="47">
        <f>(C1144-VLOOKUP(G1144,Riders!$A$2:$C$2000,2,FALSE))/365</f>
        <v>20.553424657534247</v>
      </c>
      <c r="J1144" s="47">
        <v>12</v>
      </c>
      <c r="K1144" s="47">
        <v>1</v>
      </c>
      <c r="L1144" s="47">
        <v>11.57</v>
      </c>
      <c r="M1144" s="47">
        <f t="shared" si="53"/>
        <v>62.22990492653414</v>
      </c>
      <c r="N1144" s="47"/>
      <c r="O1144" s="47"/>
      <c r="P1144" s="47" t="str">
        <f t="shared" ref="P1144:P1207" si="54">IF(OR(O1144="",O1144="REL"),"",3.6*200/O1144)</f>
        <v/>
      </c>
      <c r="Q1144" s="47"/>
      <c r="R1144" s="47"/>
      <c r="S1144" s="47" t="str">
        <f t="shared" si="52"/>
        <v/>
      </c>
    </row>
    <row r="1145" spans="1:19" x14ac:dyDescent="0.45">
      <c r="A1145" s="47" t="s">
        <v>102</v>
      </c>
      <c r="B1145" s="47">
        <v>2019</v>
      </c>
      <c r="C1145" s="49">
        <v>43779</v>
      </c>
      <c r="D1145" s="47" t="s">
        <v>72</v>
      </c>
      <c r="E1145" s="47" t="s">
        <v>200</v>
      </c>
      <c r="F1145" s="47">
        <v>7</v>
      </c>
      <c r="G1145" s="47" t="s">
        <v>129</v>
      </c>
      <c r="H1145" s="47" t="s">
        <v>153</v>
      </c>
      <c r="I1145" s="47">
        <f>(C1145-VLOOKUP(G1145,Riders!$A$2:$C$2000,2,FALSE))/365</f>
        <v>29.326027397260273</v>
      </c>
      <c r="J1145" s="47">
        <v>22</v>
      </c>
      <c r="K1145" s="47">
        <v>2</v>
      </c>
      <c r="L1145" s="47">
        <v>11.702999999999999</v>
      </c>
      <c r="M1145" s="47">
        <f t="shared" si="53"/>
        <v>61.52268649064343</v>
      </c>
      <c r="N1145" s="47"/>
      <c r="O1145" s="47"/>
      <c r="P1145" s="47" t="str">
        <f t="shared" si="54"/>
        <v/>
      </c>
      <c r="Q1145" s="47"/>
      <c r="R1145" s="47"/>
      <c r="S1145" s="47" t="str">
        <f t="shared" si="52"/>
        <v/>
      </c>
    </row>
    <row r="1146" spans="1:19" x14ac:dyDescent="0.45">
      <c r="A1146" s="47" t="s">
        <v>102</v>
      </c>
      <c r="B1146" s="47">
        <v>2019</v>
      </c>
      <c r="C1146" s="49">
        <v>43779</v>
      </c>
      <c r="D1146" s="47" t="s">
        <v>72</v>
      </c>
      <c r="E1146" s="47" t="s">
        <v>200</v>
      </c>
      <c r="F1146" s="47">
        <v>8</v>
      </c>
      <c r="G1146" s="47" t="s">
        <v>20</v>
      </c>
      <c r="H1146" s="47" t="s">
        <v>21</v>
      </c>
      <c r="I1146" s="47">
        <f>(C1146-VLOOKUP(G1146,Riders!$A$2:$C$2000,2,FALSE))/365</f>
        <v>24.263013698630136</v>
      </c>
      <c r="J1146" s="47">
        <v>8</v>
      </c>
      <c r="K1146" s="47">
        <v>1</v>
      </c>
      <c r="L1146" s="47">
        <v>11.602</v>
      </c>
      <c r="M1146" s="47">
        <f t="shared" si="53"/>
        <v>62.058265816238581</v>
      </c>
      <c r="N1146" s="47"/>
      <c r="O1146" s="47"/>
      <c r="P1146" s="47" t="str">
        <f t="shared" si="54"/>
        <v/>
      </c>
      <c r="Q1146" s="47"/>
      <c r="R1146" s="47"/>
      <c r="S1146" s="47" t="str">
        <f t="shared" si="52"/>
        <v/>
      </c>
    </row>
    <row r="1147" spans="1:19" x14ac:dyDescent="0.45">
      <c r="A1147" s="47" t="s">
        <v>102</v>
      </c>
      <c r="B1147" s="47">
        <v>2019</v>
      </c>
      <c r="C1147" s="49">
        <v>43779</v>
      </c>
      <c r="D1147" s="47" t="s">
        <v>72</v>
      </c>
      <c r="E1147" s="47" t="s">
        <v>200</v>
      </c>
      <c r="F1147" s="47">
        <v>8</v>
      </c>
      <c r="G1147" s="47" t="s">
        <v>144</v>
      </c>
      <c r="H1147" s="47" t="s">
        <v>145</v>
      </c>
      <c r="I1147" s="47">
        <f>(C1147-VLOOKUP(G1147,Riders!$A$2:$C$2000,2,FALSE))/365</f>
        <v>21.564383561643837</v>
      </c>
      <c r="J1147" s="47">
        <v>21</v>
      </c>
      <c r="K1147" s="47">
        <v>2</v>
      </c>
      <c r="L1147" s="47">
        <v>11.725</v>
      </c>
      <c r="M1147" s="47">
        <f t="shared" si="53"/>
        <v>61.407249466950958</v>
      </c>
      <c r="N1147" s="47"/>
      <c r="O1147" s="47"/>
      <c r="P1147" s="47" t="str">
        <f t="shared" si="54"/>
        <v/>
      </c>
      <c r="Q1147" s="47"/>
      <c r="R1147" s="47"/>
      <c r="S1147" s="47" t="str">
        <f t="shared" si="52"/>
        <v/>
      </c>
    </row>
    <row r="1148" spans="1:19" x14ac:dyDescent="0.45">
      <c r="A1148" s="47" t="s">
        <v>102</v>
      </c>
      <c r="B1148" s="47">
        <v>2019</v>
      </c>
      <c r="C1148" s="49">
        <v>43779</v>
      </c>
      <c r="D1148" s="47" t="s">
        <v>72</v>
      </c>
      <c r="E1148" s="47" t="s">
        <v>200</v>
      </c>
      <c r="F1148" s="47">
        <v>9</v>
      </c>
      <c r="G1148" s="47" t="s">
        <v>98</v>
      </c>
      <c r="H1148" s="47" t="s">
        <v>67</v>
      </c>
      <c r="I1148" s="47">
        <f>(C1148-VLOOKUP(G1148,Riders!$A$2:$C$2000,2,FALSE))/365</f>
        <v>28.279452054794522</v>
      </c>
      <c r="J1148" s="47">
        <v>13</v>
      </c>
      <c r="K1148" s="47">
        <v>1</v>
      </c>
      <c r="L1148" s="47">
        <v>11.384</v>
      </c>
      <c r="M1148" s="47">
        <f t="shared" si="53"/>
        <v>63.246661981728742</v>
      </c>
      <c r="N1148" s="47"/>
      <c r="O1148" s="47"/>
      <c r="P1148" s="47" t="str">
        <f t="shared" si="54"/>
        <v/>
      </c>
      <c r="Q1148" s="47"/>
      <c r="R1148" s="47"/>
      <c r="S1148" s="47" t="str">
        <f t="shared" si="52"/>
        <v/>
      </c>
    </row>
    <row r="1149" spans="1:19" x14ac:dyDescent="0.45">
      <c r="A1149" s="47" t="s">
        <v>102</v>
      </c>
      <c r="B1149" s="47">
        <v>2019</v>
      </c>
      <c r="C1149" s="49">
        <v>43779</v>
      </c>
      <c r="D1149" s="47" t="s">
        <v>72</v>
      </c>
      <c r="E1149" s="47" t="s">
        <v>200</v>
      </c>
      <c r="F1149" s="47">
        <v>9</v>
      </c>
      <c r="G1149" s="47" t="s">
        <v>121</v>
      </c>
      <c r="H1149" s="47" t="s">
        <v>120</v>
      </c>
      <c r="I1149" s="47">
        <f>(C1149-VLOOKUP(G1149,Riders!$A$2:$C$2000,2,FALSE))/365</f>
        <v>23.684931506849313</v>
      </c>
      <c r="J1149" s="47">
        <v>20</v>
      </c>
      <c r="K1149" s="47">
        <v>2</v>
      </c>
      <c r="L1149" s="47">
        <v>11.561</v>
      </c>
      <c r="M1149" s="47">
        <f t="shared" si="53"/>
        <v>62.278349623734968</v>
      </c>
      <c r="N1149" s="47"/>
      <c r="O1149" s="47"/>
      <c r="P1149" s="47" t="str">
        <f t="shared" si="54"/>
        <v/>
      </c>
      <c r="Q1149" s="47"/>
      <c r="R1149" s="47"/>
      <c r="S1149" s="47" t="str">
        <f t="shared" si="52"/>
        <v/>
      </c>
    </row>
    <row r="1150" spans="1:19" x14ac:dyDescent="0.45">
      <c r="A1150" s="47" t="s">
        <v>102</v>
      </c>
      <c r="B1150" s="47">
        <v>2019</v>
      </c>
      <c r="C1150" s="49">
        <v>43779</v>
      </c>
      <c r="D1150" s="47" t="s">
        <v>72</v>
      </c>
      <c r="E1150" s="47" t="s">
        <v>200</v>
      </c>
      <c r="F1150" s="47">
        <v>10</v>
      </c>
      <c r="G1150" s="47" t="s">
        <v>82</v>
      </c>
      <c r="H1150" s="47" t="s">
        <v>67</v>
      </c>
      <c r="I1150" s="47">
        <f>(C1150-VLOOKUP(G1150,Riders!$A$2:$C$2000,2,FALSE))/365</f>
        <v>27.197260273972603</v>
      </c>
      <c r="J1150" s="47">
        <v>16</v>
      </c>
      <c r="K1150" s="47">
        <v>1</v>
      </c>
      <c r="L1150" s="47">
        <v>11.869</v>
      </c>
      <c r="M1150" s="47">
        <f t="shared" si="53"/>
        <v>60.662229336928135</v>
      </c>
      <c r="N1150" s="47"/>
      <c r="O1150" s="47"/>
      <c r="P1150" s="47" t="str">
        <f t="shared" si="54"/>
        <v/>
      </c>
      <c r="Q1150" s="47"/>
      <c r="R1150" s="47"/>
      <c r="S1150" s="47" t="str">
        <f t="shared" si="52"/>
        <v/>
      </c>
    </row>
    <row r="1151" spans="1:19" x14ac:dyDescent="0.45">
      <c r="A1151" s="47" t="s">
        <v>102</v>
      </c>
      <c r="B1151" s="47">
        <v>2019</v>
      </c>
      <c r="C1151" s="49">
        <v>43779</v>
      </c>
      <c r="D1151" s="47" t="s">
        <v>72</v>
      </c>
      <c r="E1151" s="47" t="s">
        <v>200</v>
      </c>
      <c r="F1151" s="47">
        <v>10</v>
      </c>
      <c r="G1151" s="47" t="s">
        <v>24</v>
      </c>
      <c r="H1151" s="47" t="s">
        <v>151</v>
      </c>
      <c r="I1151" s="47">
        <f>(C1151-VLOOKUP(G1151,Riders!$A$2:$C$2000,2,FALSE))/365</f>
        <v>21.197260273972603</v>
      </c>
      <c r="J1151" s="47">
        <v>17</v>
      </c>
      <c r="K1151" s="47">
        <v>2</v>
      </c>
      <c r="L1151" s="47">
        <v>11.903</v>
      </c>
      <c r="M1151" s="47">
        <f t="shared" si="53"/>
        <v>60.488952364950009</v>
      </c>
      <c r="N1151" s="47"/>
      <c r="O1151" s="47"/>
      <c r="P1151" s="47" t="str">
        <f t="shared" si="54"/>
        <v/>
      </c>
      <c r="Q1151" s="47"/>
      <c r="R1151" s="47"/>
      <c r="S1151" s="47" t="str">
        <f t="shared" si="52"/>
        <v/>
      </c>
    </row>
    <row r="1152" spans="1:19" x14ac:dyDescent="0.45">
      <c r="A1152" s="47" t="s">
        <v>102</v>
      </c>
      <c r="B1152" s="47">
        <v>2019</v>
      </c>
      <c r="C1152" s="49">
        <v>43779</v>
      </c>
      <c r="D1152" s="47" t="s">
        <v>72</v>
      </c>
      <c r="E1152" s="47" t="s">
        <v>200</v>
      </c>
      <c r="F1152" s="47">
        <v>11</v>
      </c>
      <c r="G1152" s="47" t="s">
        <v>75</v>
      </c>
      <c r="H1152" s="47" t="s">
        <v>152</v>
      </c>
      <c r="I1152" s="47">
        <f>(C1152-VLOOKUP(G1152,Riders!$A$2:$C$2000,2,FALSE))/365</f>
        <v>20.671232876712327</v>
      </c>
      <c r="J1152" s="47">
        <v>15</v>
      </c>
      <c r="K1152" s="47">
        <v>1</v>
      </c>
      <c r="L1152" s="47">
        <v>11.772</v>
      </c>
      <c r="M1152" s="47">
        <f t="shared" si="53"/>
        <v>61.162079510703364</v>
      </c>
      <c r="N1152" s="47"/>
      <c r="O1152" s="47"/>
      <c r="P1152" s="47" t="str">
        <f t="shared" si="54"/>
        <v/>
      </c>
      <c r="Q1152" s="47"/>
      <c r="R1152" s="47"/>
      <c r="S1152" s="47" t="str">
        <f t="shared" si="52"/>
        <v/>
      </c>
    </row>
    <row r="1153" spans="1:19" x14ac:dyDescent="0.45">
      <c r="A1153" s="47" t="s">
        <v>102</v>
      </c>
      <c r="B1153" s="47">
        <v>2019</v>
      </c>
      <c r="C1153" s="49">
        <v>43779</v>
      </c>
      <c r="D1153" s="47" t="s">
        <v>72</v>
      </c>
      <c r="E1153" s="47" t="s">
        <v>200</v>
      </c>
      <c r="F1153" s="47">
        <v>11</v>
      </c>
      <c r="G1153" s="47" t="s">
        <v>655</v>
      </c>
      <c r="H1153" s="47" t="s">
        <v>120</v>
      </c>
      <c r="I1153" s="47">
        <f>(C1153-VLOOKUP(G1153,Riders!$A$2:$C$2000,2,FALSE))/365</f>
        <v>36.934246575342463</v>
      </c>
      <c r="J1153" s="47">
        <v>18</v>
      </c>
      <c r="K1153" s="47">
        <v>2</v>
      </c>
      <c r="L1153" s="47">
        <v>11.972</v>
      </c>
      <c r="M1153" s="47">
        <f t="shared" si="53"/>
        <v>60.140327430671569</v>
      </c>
      <c r="N1153" s="47"/>
      <c r="O1153" s="47"/>
      <c r="P1153" s="47" t="str">
        <f t="shared" si="54"/>
        <v/>
      </c>
      <c r="Q1153" s="47"/>
      <c r="R1153" s="47"/>
      <c r="S1153" s="47" t="str">
        <f t="shared" si="52"/>
        <v/>
      </c>
    </row>
    <row r="1154" spans="1:19" x14ac:dyDescent="0.45">
      <c r="A1154" s="47" t="s">
        <v>102</v>
      </c>
      <c r="B1154" s="47">
        <v>2019</v>
      </c>
      <c r="C1154" s="49">
        <v>43779</v>
      </c>
      <c r="D1154" s="47" t="s">
        <v>72</v>
      </c>
      <c r="E1154" s="47" t="s">
        <v>200</v>
      </c>
      <c r="F1154" s="47">
        <v>12</v>
      </c>
      <c r="G1154" s="47" t="s">
        <v>161</v>
      </c>
      <c r="H1154" s="47" t="s">
        <v>36</v>
      </c>
      <c r="I1154" s="47">
        <f>(C1154-VLOOKUP(G1154,Riders!$A$2:$C$2000,2,FALSE))/365</f>
        <v>25.789041095890411</v>
      </c>
      <c r="J1154" s="47">
        <v>14</v>
      </c>
      <c r="K1154" s="47">
        <v>1</v>
      </c>
      <c r="L1154" s="47">
        <v>11.638999999999999</v>
      </c>
      <c r="M1154" s="47">
        <f t="shared" si="53"/>
        <v>61.860984620671886</v>
      </c>
      <c r="N1154" s="47"/>
      <c r="O1154" s="47"/>
      <c r="P1154" s="47" t="str">
        <f t="shared" si="54"/>
        <v/>
      </c>
      <c r="Q1154" s="47"/>
      <c r="R1154" s="47"/>
      <c r="S1154" s="47" t="str">
        <f t="shared" si="52"/>
        <v/>
      </c>
    </row>
    <row r="1155" spans="1:19" x14ac:dyDescent="0.45">
      <c r="A1155" s="47" t="s">
        <v>102</v>
      </c>
      <c r="B1155" s="47">
        <v>2019</v>
      </c>
      <c r="C1155" s="49">
        <v>43779</v>
      </c>
      <c r="D1155" s="47" t="s">
        <v>72</v>
      </c>
      <c r="E1155" s="47" t="s">
        <v>200</v>
      </c>
      <c r="F1155" s="47">
        <v>12</v>
      </c>
      <c r="G1155" s="47" t="s">
        <v>100</v>
      </c>
      <c r="H1155" s="47" t="s">
        <v>47</v>
      </c>
      <c r="I1155" s="47">
        <f>(C1155-VLOOKUP(G1155,Riders!$A$2:$C$2000,2,FALSE))/365</f>
        <v>25.742465753424657</v>
      </c>
      <c r="J1155" s="47">
        <v>19</v>
      </c>
      <c r="K1155" s="47">
        <v>2</v>
      </c>
      <c r="L1155" s="47">
        <v>11.696999999999999</v>
      </c>
      <c r="M1155" s="47">
        <f t="shared" si="53"/>
        <v>61.5542446781226</v>
      </c>
      <c r="N1155" s="47"/>
      <c r="O1155" s="47"/>
      <c r="P1155" s="47" t="str">
        <f t="shared" si="54"/>
        <v/>
      </c>
      <c r="Q1155" s="47"/>
      <c r="R1155" s="47"/>
      <c r="S1155" s="47" t="str">
        <f t="shared" si="52"/>
        <v/>
      </c>
    </row>
    <row r="1156" spans="1:19" x14ac:dyDescent="0.45">
      <c r="A1156" s="47" t="s">
        <v>102</v>
      </c>
      <c r="B1156" s="47">
        <v>2019</v>
      </c>
      <c r="C1156" s="49">
        <v>43779</v>
      </c>
      <c r="D1156" s="47" t="s">
        <v>72</v>
      </c>
      <c r="E1156" s="47" t="s">
        <v>201</v>
      </c>
      <c r="F1156" s="47">
        <v>1</v>
      </c>
      <c r="G1156" s="47" t="s">
        <v>14</v>
      </c>
      <c r="H1156" s="47" t="s">
        <v>169</v>
      </c>
      <c r="I1156" s="47">
        <f>(C1156-VLOOKUP(G1156,Riders!$A$2:$C$2000,2,FALSE))/365</f>
        <v>19.854794520547944</v>
      </c>
      <c r="J1156" s="47">
        <v>4</v>
      </c>
      <c r="K1156" s="47">
        <v>1</v>
      </c>
      <c r="L1156" s="47">
        <v>11.234999999999999</v>
      </c>
      <c r="M1156" s="47">
        <f t="shared" si="53"/>
        <v>64.085447263017357</v>
      </c>
      <c r="N1156" s="47"/>
      <c r="O1156" s="47"/>
      <c r="P1156" s="47" t="str">
        <f t="shared" si="54"/>
        <v/>
      </c>
      <c r="Q1156" s="47"/>
      <c r="R1156" s="47"/>
      <c r="S1156" s="47" t="str">
        <f t="shared" si="52"/>
        <v/>
      </c>
    </row>
    <row r="1157" spans="1:19" x14ac:dyDescent="0.45">
      <c r="A1157" s="47" t="s">
        <v>102</v>
      </c>
      <c r="B1157" s="47">
        <v>2019</v>
      </c>
      <c r="C1157" s="49">
        <v>43779</v>
      </c>
      <c r="D1157" s="47" t="s">
        <v>72</v>
      </c>
      <c r="E1157" s="47" t="s">
        <v>201</v>
      </c>
      <c r="F1157" s="47">
        <v>1</v>
      </c>
      <c r="G1157" s="47" t="s">
        <v>161</v>
      </c>
      <c r="H1157" s="47" t="s">
        <v>36</v>
      </c>
      <c r="I1157" s="47">
        <f>(C1157-VLOOKUP(G1157,Riders!$A$2:$C$2000,2,FALSE))/365</f>
        <v>25.789041095890411</v>
      </c>
      <c r="J1157" s="47">
        <v>14</v>
      </c>
      <c r="K1157" s="47">
        <v>2</v>
      </c>
      <c r="L1157" s="47">
        <v>11.266999999999999</v>
      </c>
      <c r="M1157" s="47">
        <f t="shared" si="53"/>
        <v>63.903434809621018</v>
      </c>
      <c r="N1157" s="47"/>
      <c r="O1157" s="47"/>
      <c r="P1157" s="47" t="str">
        <f t="shared" si="54"/>
        <v/>
      </c>
      <c r="Q1157" s="47"/>
      <c r="R1157" s="47"/>
      <c r="S1157" s="47" t="str">
        <f t="shared" si="52"/>
        <v/>
      </c>
    </row>
    <row r="1158" spans="1:19" x14ac:dyDescent="0.45">
      <c r="A1158" s="47" t="s">
        <v>102</v>
      </c>
      <c r="B1158" s="47">
        <v>2019</v>
      </c>
      <c r="C1158" s="49">
        <v>43779</v>
      </c>
      <c r="D1158" s="47" t="s">
        <v>72</v>
      </c>
      <c r="E1158" s="47" t="s">
        <v>201</v>
      </c>
      <c r="F1158" s="47">
        <v>2</v>
      </c>
      <c r="G1158" s="47" t="s">
        <v>23</v>
      </c>
      <c r="H1158" s="47" t="s">
        <v>15</v>
      </c>
      <c r="I1158" s="47">
        <f>(C1158-VLOOKUP(G1158,Riders!$A$2:$C$2000,2,FALSE))/365</f>
        <v>22.161643835616438</v>
      </c>
      <c r="J1158" s="47">
        <v>2</v>
      </c>
      <c r="K1158" s="47">
        <v>1</v>
      </c>
      <c r="L1158" s="47">
        <v>11.342000000000001</v>
      </c>
      <c r="M1158" s="47">
        <f t="shared" si="53"/>
        <v>63.480867571856813</v>
      </c>
      <c r="N1158" s="47"/>
      <c r="O1158" s="47"/>
      <c r="P1158" s="47" t="str">
        <f t="shared" si="54"/>
        <v/>
      </c>
      <c r="Q1158" s="47"/>
      <c r="R1158" s="47"/>
      <c r="S1158" s="47" t="str">
        <f t="shared" si="52"/>
        <v/>
      </c>
    </row>
    <row r="1159" spans="1:19" x14ac:dyDescent="0.45">
      <c r="A1159" s="47" t="s">
        <v>102</v>
      </c>
      <c r="B1159" s="47">
        <v>2019</v>
      </c>
      <c r="C1159" s="49">
        <v>43779</v>
      </c>
      <c r="D1159" s="47" t="s">
        <v>72</v>
      </c>
      <c r="E1159" s="47" t="s">
        <v>201</v>
      </c>
      <c r="F1159" s="47">
        <v>2</v>
      </c>
      <c r="G1159" s="47" t="s">
        <v>75</v>
      </c>
      <c r="H1159" s="47" t="s">
        <v>152</v>
      </c>
      <c r="I1159" s="47">
        <f>(C1159-VLOOKUP(G1159,Riders!$A$2:$C$2000,2,FALSE))/365</f>
        <v>20.671232876712327</v>
      </c>
      <c r="J1159" s="47">
        <v>15</v>
      </c>
      <c r="K1159" s="47">
        <v>2</v>
      </c>
      <c r="L1159" s="47">
        <v>11.466000000000001</v>
      </c>
      <c r="M1159" s="47">
        <f t="shared" si="53"/>
        <v>62.794348508634215</v>
      </c>
      <c r="N1159" s="47"/>
      <c r="O1159" s="47"/>
      <c r="P1159" s="47" t="str">
        <f t="shared" si="54"/>
        <v/>
      </c>
      <c r="Q1159" s="47"/>
      <c r="R1159" s="47"/>
      <c r="S1159" s="47" t="str">
        <f t="shared" si="52"/>
        <v/>
      </c>
    </row>
    <row r="1160" spans="1:19" x14ac:dyDescent="0.45">
      <c r="A1160" s="47" t="s">
        <v>102</v>
      </c>
      <c r="B1160" s="47">
        <v>2019</v>
      </c>
      <c r="C1160" s="49">
        <v>43779</v>
      </c>
      <c r="D1160" s="47" t="s">
        <v>72</v>
      </c>
      <c r="E1160" s="47" t="s">
        <v>201</v>
      </c>
      <c r="F1160" s="47">
        <v>3</v>
      </c>
      <c r="G1160" s="47" t="s">
        <v>133</v>
      </c>
      <c r="H1160" s="47" t="s">
        <v>25</v>
      </c>
      <c r="I1160" s="47">
        <f>(C1160-VLOOKUP(G1160,Riders!$A$2:$C$2000,2,FALSE))/365</f>
        <v>26.794520547945204</v>
      </c>
      <c r="J1160" s="47">
        <v>5</v>
      </c>
      <c r="K1160" s="47">
        <v>1</v>
      </c>
      <c r="L1160" s="47">
        <v>11.849</v>
      </c>
      <c r="M1160" s="47">
        <f t="shared" si="53"/>
        <v>60.764621487045318</v>
      </c>
      <c r="N1160" s="47"/>
      <c r="O1160" s="47"/>
      <c r="P1160" s="47" t="str">
        <f t="shared" si="54"/>
        <v/>
      </c>
      <c r="Q1160" s="47"/>
      <c r="R1160" s="47"/>
      <c r="S1160" s="47" t="str">
        <f t="shared" ref="S1160:S1223" si="55">IF(OR(R1160="",R1160="REL"),"",3.6*200/R1160)</f>
        <v/>
      </c>
    </row>
    <row r="1161" spans="1:19" x14ac:dyDescent="0.45">
      <c r="A1161" s="47" t="s">
        <v>102</v>
      </c>
      <c r="B1161" s="47">
        <v>2019</v>
      </c>
      <c r="C1161" s="49">
        <v>43779</v>
      </c>
      <c r="D1161" s="47" t="s">
        <v>72</v>
      </c>
      <c r="E1161" s="47" t="s">
        <v>201</v>
      </c>
      <c r="F1161" s="47">
        <v>3</v>
      </c>
      <c r="G1161" s="47" t="s">
        <v>82</v>
      </c>
      <c r="H1161" s="47" t="s">
        <v>67</v>
      </c>
      <c r="I1161" s="47">
        <f>(C1161-VLOOKUP(G1161,Riders!$A$2:$C$2000,2,FALSE))/365</f>
        <v>27.197260273972603</v>
      </c>
      <c r="J1161" s="47">
        <v>16</v>
      </c>
      <c r="K1161" s="47">
        <v>2</v>
      </c>
      <c r="L1161" s="47">
        <v>11.859</v>
      </c>
      <c r="M1161" s="47">
        <f t="shared" si="53"/>
        <v>60.713382241335694</v>
      </c>
      <c r="N1161" s="47"/>
      <c r="O1161" s="47"/>
      <c r="P1161" s="47" t="str">
        <f t="shared" si="54"/>
        <v/>
      </c>
      <c r="Q1161" s="47"/>
      <c r="R1161" s="47"/>
      <c r="S1161" s="47" t="str">
        <f t="shared" si="55"/>
        <v/>
      </c>
    </row>
    <row r="1162" spans="1:19" x14ac:dyDescent="0.45">
      <c r="A1162" s="47" t="s">
        <v>102</v>
      </c>
      <c r="B1162" s="47">
        <v>2019</v>
      </c>
      <c r="C1162" s="49">
        <v>43779</v>
      </c>
      <c r="D1162" s="47" t="s">
        <v>72</v>
      </c>
      <c r="E1162" s="47" t="s">
        <v>201</v>
      </c>
      <c r="F1162" s="47">
        <v>4</v>
      </c>
      <c r="G1162" s="47" t="s">
        <v>79</v>
      </c>
      <c r="H1162" s="47" t="s">
        <v>65</v>
      </c>
      <c r="I1162" s="47">
        <f>(C1162-VLOOKUP(G1162,Riders!$A$2:$C$2000,2,FALSE))/365</f>
        <v>32.520547945205479</v>
      </c>
      <c r="J1162" s="47">
        <v>1</v>
      </c>
      <c r="K1162" s="47">
        <v>1</v>
      </c>
      <c r="L1162" s="47">
        <v>11.34</v>
      </c>
      <c r="M1162" s="47">
        <f t="shared" si="53"/>
        <v>63.492063492063494</v>
      </c>
      <c r="N1162" s="47"/>
      <c r="O1162" s="47"/>
      <c r="P1162" s="47" t="str">
        <f t="shared" si="54"/>
        <v/>
      </c>
      <c r="Q1162" s="47"/>
      <c r="R1162" s="47"/>
      <c r="S1162" s="47" t="str">
        <f t="shared" si="55"/>
        <v/>
      </c>
    </row>
    <row r="1163" spans="1:19" x14ac:dyDescent="0.45">
      <c r="A1163" s="47" t="s">
        <v>102</v>
      </c>
      <c r="B1163" s="47">
        <v>2019</v>
      </c>
      <c r="C1163" s="49">
        <v>43779</v>
      </c>
      <c r="D1163" s="47" t="s">
        <v>72</v>
      </c>
      <c r="E1163" s="47" t="s">
        <v>201</v>
      </c>
      <c r="F1163" s="47">
        <v>4</v>
      </c>
      <c r="G1163" s="47" t="s">
        <v>98</v>
      </c>
      <c r="H1163" s="47" t="s">
        <v>67</v>
      </c>
      <c r="I1163" s="47">
        <f>(C1163-VLOOKUP(G1163,Riders!$A$2:$C$2000,2,FALSE))/365</f>
        <v>28.279452054794522</v>
      </c>
      <c r="J1163" s="47">
        <v>13</v>
      </c>
      <c r="K1163" s="47">
        <v>2</v>
      </c>
      <c r="L1163" s="47">
        <v>11.507999999999999</v>
      </c>
      <c r="M1163" s="47">
        <f t="shared" si="53"/>
        <v>62.565172054223154</v>
      </c>
      <c r="N1163" s="47"/>
      <c r="O1163" s="47"/>
      <c r="P1163" s="47" t="str">
        <f t="shared" si="54"/>
        <v/>
      </c>
      <c r="Q1163" s="47"/>
      <c r="R1163" s="47"/>
      <c r="S1163" s="47" t="str">
        <f t="shared" si="55"/>
        <v/>
      </c>
    </row>
    <row r="1164" spans="1:19" x14ac:dyDescent="0.45">
      <c r="A1164" s="47" t="s">
        <v>102</v>
      </c>
      <c r="B1164" s="47">
        <v>2019</v>
      </c>
      <c r="C1164" s="49">
        <v>43779</v>
      </c>
      <c r="D1164" s="47" t="s">
        <v>72</v>
      </c>
      <c r="E1164" s="47" t="s">
        <v>201</v>
      </c>
      <c r="F1164" s="47">
        <v>5</v>
      </c>
      <c r="G1164" s="47" t="s">
        <v>20</v>
      </c>
      <c r="H1164" s="47" t="s">
        <v>21</v>
      </c>
      <c r="I1164" s="47">
        <f>(C1164-VLOOKUP(G1164,Riders!$A$2:$C$2000,2,FALSE))/365</f>
        <v>24.263013698630136</v>
      </c>
      <c r="J1164" s="47">
        <v>8</v>
      </c>
      <c r="K1164" s="47">
        <v>1</v>
      </c>
      <c r="L1164" s="47">
        <v>11.438000000000001</v>
      </c>
      <c r="M1164" s="47">
        <f t="shared" si="53"/>
        <v>62.948067844028671</v>
      </c>
      <c r="N1164" s="47"/>
      <c r="O1164" s="47"/>
      <c r="P1164" s="47" t="str">
        <f t="shared" si="54"/>
        <v/>
      </c>
      <c r="Q1164" s="47"/>
      <c r="R1164" s="47"/>
      <c r="S1164" s="47" t="str">
        <f t="shared" si="55"/>
        <v/>
      </c>
    </row>
    <row r="1165" spans="1:19" x14ac:dyDescent="0.45">
      <c r="A1165" s="47" t="s">
        <v>102</v>
      </c>
      <c r="B1165" s="47">
        <v>2019</v>
      </c>
      <c r="C1165" s="49">
        <v>43779</v>
      </c>
      <c r="D1165" s="47" t="s">
        <v>72</v>
      </c>
      <c r="E1165" s="47" t="s">
        <v>201</v>
      </c>
      <c r="F1165" s="47">
        <v>5</v>
      </c>
      <c r="G1165" s="47" t="s">
        <v>111</v>
      </c>
      <c r="H1165" s="47" t="s">
        <v>118</v>
      </c>
      <c r="I1165" s="47">
        <f>(C1165-VLOOKUP(G1165,Riders!$A$2:$C$2000,2,FALSE))/365</f>
        <v>25.057534246575344</v>
      </c>
      <c r="J1165" s="47">
        <v>9</v>
      </c>
      <c r="K1165" s="47">
        <v>2</v>
      </c>
      <c r="L1165" s="47">
        <v>11.458</v>
      </c>
      <c r="M1165" s="47">
        <f t="shared" si="53"/>
        <v>62.838191656484554</v>
      </c>
      <c r="N1165" s="47"/>
      <c r="O1165" s="47"/>
      <c r="P1165" s="47" t="str">
        <f t="shared" si="54"/>
        <v/>
      </c>
      <c r="Q1165" s="47"/>
      <c r="R1165" s="47"/>
      <c r="S1165" s="47" t="str">
        <f t="shared" si="55"/>
        <v/>
      </c>
    </row>
    <row r="1166" spans="1:19" x14ac:dyDescent="0.45">
      <c r="A1166" s="47" t="s">
        <v>102</v>
      </c>
      <c r="B1166" s="47">
        <v>2019</v>
      </c>
      <c r="C1166" s="49">
        <v>43779</v>
      </c>
      <c r="D1166" s="47" t="s">
        <v>72</v>
      </c>
      <c r="E1166" s="47" t="s">
        <v>201</v>
      </c>
      <c r="F1166" s="47">
        <v>6</v>
      </c>
      <c r="G1166" s="47" t="s">
        <v>30</v>
      </c>
      <c r="H1166" s="47" t="s">
        <v>31</v>
      </c>
      <c r="I1166" s="47">
        <f>(C1166-VLOOKUP(G1166,Riders!$A$2:$C$2000,2,FALSE))/365</f>
        <v>23.567123287671233</v>
      </c>
      <c r="J1166" s="47">
        <v>3</v>
      </c>
      <c r="K1166" s="47">
        <v>1</v>
      </c>
      <c r="L1166" s="47">
        <v>11.323</v>
      </c>
      <c r="M1166" s="47">
        <f t="shared" si="53"/>
        <v>63.587388501280579</v>
      </c>
      <c r="N1166" s="47"/>
      <c r="O1166" s="47"/>
      <c r="P1166" s="47" t="str">
        <f t="shared" si="54"/>
        <v/>
      </c>
      <c r="Q1166" s="47"/>
      <c r="R1166" s="47"/>
      <c r="S1166" s="47" t="str">
        <f t="shared" si="55"/>
        <v/>
      </c>
    </row>
    <row r="1167" spans="1:19" x14ac:dyDescent="0.45">
      <c r="A1167" s="47" t="s">
        <v>102</v>
      </c>
      <c r="B1167" s="47">
        <v>2019</v>
      </c>
      <c r="C1167" s="49">
        <v>43779</v>
      </c>
      <c r="D1167" s="47" t="s">
        <v>72</v>
      </c>
      <c r="E1167" s="47" t="s">
        <v>201</v>
      </c>
      <c r="F1167" s="47">
        <v>6</v>
      </c>
      <c r="G1167" s="47" t="s">
        <v>16</v>
      </c>
      <c r="H1167" s="47" t="s">
        <v>17</v>
      </c>
      <c r="I1167" s="47">
        <f>(C1167-VLOOKUP(G1167,Riders!$A$2:$C$2000,2,FALSE))/365</f>
        <v>20.553424657534247</v>
      </c>
      <c r="J1167" s="47">
        <v>12</v>
      </c>
      <c r="K1167" s="47">
        <v>2</v>
      </c>
      <c r="L1167" s="47">
        <v>11.407</v>
      </c>
      <c r="M1167" s="47">
        <f t="shared" si="53"/>
        <v>63.11913737178925</v>
      </c>
      <c r="N1167" s="47"/>
      <c r="O1167" s="47"/>
      <c r="P1167" s="47" t="str">
        <f t="shared" si="54"/>
        <v/>
      </c>
      <c r="Q1167" s="47"/>
      <c r="R1167" s="47"/>
      <c r="S1167" s="47" t="str">
        <f t="shared" si="55"/>
        <v/>
      </c>
    </row>
    <row r="1168" spans="1:19" x14ac:dyDescent="0.45">
      <c r="A1168" s="47" t="s">
        <v>102</v>
      </c>
      <c r="B1168" s="47">
        <v>2019</v>
      </c>
      <c r="C1168" s="49">
        <v>43779</v>
      </c>
      <c r="D1168" s="47" t="s">
        <v>72</v>
      </c>
      <c r="E1168" s="47" t="s">
        <v>201</v>
      </c>
      <c r="F1168" s="47">
        <v>7</v>
      </c>
      <c r="G1168" s="47" t="s">
        <v>134</v>
      </c>
      <c r="H1168" s="47" t="s">
        <v>38</v>
      </c>
      <c r="I1168" s="47">
        <f>(C1168-VLOOKUP(G1168,Riders!$A$2:$C$2000,2,FALSE))/365</f>
        <v>28.789041095890411</v>
      </c>
      <c r="J1168" s="47">
        <v>6</v>
      </c>
      <c r="K1168" s="47">
        <v>1</v>
      </c>
      <c r="L1168" s="47">
        <v>11.173</v>
      </c>
      <c r="M1168" s="47">
        <f t="shared" si="53"/>
        <v>64.441063277544075</v>
      </c>
      <c r="N1168" s="47"/>
      <c r="O1168" s="47"/>
      <c r="P1168" s="47" t="str">
        <f t="shared" si="54"/>
        <v/>
      </c>
      <c r="Q1168" s="47"/>
      <c r="R1168" s="47"/>
      <c r="S1168" s="47" t="str">
        <f t="shared" si="55"/>
        <v/>
      </c>
    </row>
    <row r="1169" spans="1:19" x14ac:dyDescent="0.45">
      <c r="A1169" s="47" t="s">
        <v>102</v>
      </c>
      <c r="B1169" s="47">
        <v>2019</v>
      </c>
      <c r="C1169" s="49">
        <v>43779</v>
      </c>
      <c r="D1169" s="47" t="s">
        <v>72</v>
      </c>
      <c r="E1169" s="47" t="s">
        <v>201</v>
      </c>
      <c r="F1169" s="47">
        <v>7</v>
      </c>
      <c r="G1169" s="47" t="s">
        <v>77</v>
      </c>
      <c r="H1169" s="47" t="s">
        <v>19</v>
      </c>
      <c r="I1169" s="47">
        <f>(C1169-VLOOKUP(G1169,Riders!$A$2:$C$2000,2,FALSE))/365</f>
        <v>28.5013698630137</v>
      </c>
      <c r="J1169" s="47">
        <v>11</v>
      </c>
      <c r="K1169" s="47">
        <v>2</v>
      </c>
      <c r="L1169" s="47">
        <v>11.244</v>
      </c>
      <c r="M1169" s="47">
        <f t="shared" si="53"/>
        <v>64.034151547492002</v>
      </c>
      <c r="N1169" s="47"/>
      <c r="O1169" s="47"/>
      <c r="P1169" s="47" t="str">
        <f t="shared" si="54"/>
        <v/>
      </c>
      <c r="Q1169" s="47"/>
      <c r="R1169" s="47"/>
      <c r="S1169" s="47" t="str">
        <f t="shared" si="55"/>
        <v/>
      </c>
    </row>
    <row r="1170" spans="1:19" x14ac:dyDescent="0.45">
      <c r="A1170" s="47" t="s">
        <v>102</v>
      </c>
      <c r="B1170" s="47">
        <v>2019</v>
      </c>
      <c r="C1170" s="49">
        <v>43779</v>
      </c>
      <c r="D1170" s="47" t="s">
        <v>72</v>
      </c>
      <c r="E1170" s="47" t="s">
        <v>201</v>
      </c>
      <c r="F1170" s="47">
        <v>8</v>
      </c>
      <c r="G1170" s="47" t="s">
        <v>73</v>
      </c>
      <c r="H1170" s="47" t="s">
        <v>74</v>
      </c>
      <c r="I1170" s="47">
        <f>(C1170-VLOOKUP(G1170,Riders!$A$2:$C$2000,2,FALSE))/365</f>
        <v>32.273972602739725</v>
      </c>
      <c r="J1170" s="47">
        <v>7</v>
      </c>
      <c r="K1170" s="47">
        <v>1</v>
      </c>
      <c r="L1170" s="47">
        <v>11.662000000000001</v>
      </c>
      <c r="M1170" s="47">
        <f t="shared" si="53"/>
        <v>61.738981306808434</v>
      </c>
      <c r="N1170" s="47"/>
      <c r="O1170" s="47"/>
      <c r="P1170" s="47" t="str">
        <f t="shared" si="54"/>
        <v/>
      </c>
      <c r="Q1170" s="47"/>
      <c r="R1170" s="47"/>
      <c r="S1170" s="47" t="str">
        <f t="shared" si="55"/>
        <v/>
      </c>
    </row>
    <row r="1171" spans="1:19" x14ac:dyDescent="0.45">
      <c r="A1171" s="47" t="s">
        <v>102</v>
      </c>
      <c r="B1171" s="47">
        <v>2019</v>
      </c>
      <c r="C1171" s="49">
        <v>43779</v>
      </c>
      <c r="D1171" s="47" t="s">
        <v>72</v>
      </c>
      <c r="E1171" s="47" t="s">
        <v>201</v>
      </c>
      <c r="F1171" s="47">
        <v>8</v>
      </c>
      <c r="G1171" s="47" t="s">
        <v>22</v>
      </c>
      <c r="H1171" s="47" t="s">
        <v>169</v>
      </c>
      <c r="I1171" s="47">
        <f>(C1171-VLOOKUP(G1171,Riders!$A$2:$C$2000,2,FALSE))/365</f>
        <v>21.835616438356166</v>
      </c>
      <c r="J1171" s="47">
        <v>10</v>
      </c>
      <c r="K1171" s="47">
        <v>2</v>
      </c>
      <c r="L1171" s="47">
        <v>11.827</v>
      </c>
      <c r="M1171" s="47">
        <f t="shared" si="53"/>
        <v>60.877652828274286</v>
      </c>
      <c r="N1171" s="47"/>
      <c r="O1171" s="47"/>
      <c r="P1171" s="47" t="str">
        <f t="shared" si="54"/>
        <v/>
      </c>
      <c r="Q1171" s="47"/>
      <c r="R1171" s="47"/>
      <c r="S1171" s="47" t="str">
        <f t="shared" si="55"/>
        <v/>
      </c>
    </row>
    <row r="1172" spans="1:19" x14ac:dyDescent="0.45">
      <c r="A1172" s="47" t="s">
        <v>102</v>
      </c>
      <c r="B1172" s="47">
        <v>2019</v>
      </c>
      <c r="C1172" s="49">
        <v>43779</v>
      </c>
      <c r="D1172" s="47" t="s">
        <v>72</v>
      </c>
      <c r="E1172" s="47" t="s">
        <v>202</v>
      </c>
      <c r="F1172" s="47">
        <v>1</v>
      </c>
      <c r="G1172" s="47" t="s">
        <v>14</v>
      </c>
      <c r="H1172" s="47" t="s">
        <v>169</v>
      </c>
      <c r="I1172" s="47">
        <f>(C1172-VLOOKUP(G1172,Riders!$A$2:$C$2000,2,FALSE))/365</f>
        <v>19.854794520547944</v>
      </c>
      <c r="J1172" s="47">
        <v>4</v>
      </c>
      <c r="K1172" s="47">
        <v>1</v>
      </c>
      <c r="L1172" s="47">
        <v>11.087</v>
      </c>
      <c r="M1172" s="47">
        <f t="shared" si="53"/>
        <v>64.940921800306668</v>
      </c>
      <c r="N1172" s="47">
        <v>1</v>
      </c>
      <c r="O1172" s="47">
        <v>10.99</v>
      </c>
      <c r="P1172" s="47">
        <f t="shared" si="54"/>
        <v>65.514103730664246</v>
      </c>
      <c r="Q1172" s="47"/>
      <c r="R1172" s="47"/>
      <c r="S1172" s="47" t="str">
        <f t="shared" si="55"/>
        <v/>
      </c>
    </row>
    <row r="1173" spans="1:19" x14ac:dyDescent="0.45">
      <c r="A1173" s="47" t="s">
        <v>102</v>
      </c>
      <c r="B1173" s="47">
        <v>2019</v>
      </c>
      <c r="C1173" s="49">
        <v>43779</v>
      </c>
      <c r="D1173" s="47" t="s">
        <v>72</v>
      </c>
      <c r="E1173" s="47" t="s">
        <v>202</v>
      </c>
      <c r="F1173" s="47">
        <v>1</v>
      </c>
      <c r="G1173" s="47" t="s">
        <v>73</v>
      </c>
      <c r="H1173" s="47" t="s">
        <v>74</v>
      </c>
      <c r="I1173" s="47">
        <f>(C1173-VLOOKUP(G1173,Riders!$A$2:$C$2000,2,FALSE))/365</f>
        <v>32.273972602739725</v>
      </c>
      <c r="J1173" s="47">
        <v>7</v>
      </c>
      <c r="K1173" s="47">
        <v>2</v>
      </c>
      <c r="L1173" s="47">
        <v>11.289</v>
      </c>
      <c r="M1173" s="47">
        <f t="shared" si="53"/>
        <v>63.778899813978214</v>
      </c>
      <c r="N1173" s="47">
        <v>2</v>
      </c>
      <c r="O1173" s="47">
        <v>11.447000000000001</v>
      </c>
      <c r="P1173" s="47">
        <f t="shared" si="54"/>
        <v>62.898576046125619</v>
      </c>
      <c r="Q1173" s="47"/>
      <c r="R1173" s="47"/>
      <c r="S1173" s="47" t="str">
        <f t="shared" si="55"/>
        <v/>
      </c>
    </row>
    <row r="1174" spans="1:19" x14ac:dyDescent="0.45">
      <c r="A1174" s="47" t="s">
        <v>102</v>
      </c>
      <c r="B1174" s="47">
        <v>2019</v>
      </c>
      <c r="C1174" s="49">
        <v>43779</v>
      </c>
      <c r="D1174" s="47" t="s">
        <v>72</v>
      </c>
      <c r="E1174" s="47" t="s">
        <v>202</v>
      </c>
      <c r="F1174" s="47">
        <v>2</v>
      </c>
      <c r="G1174" s="47" t="s">
        <v>23</v>
      </c>
      <c r="H1174" s="47" t="s">
        <v>15</v>
      </c>
      <c r="I1174" s="47">
        <f>(C1174-VLOOKUP(G1174,Riders!$A$2:$C$2000,2,FALSE))/365</f>
        <v>22.161643835616438</v>
      </c>
      <c r="J1174" s="47">
        <v>2</v>
      </c>
      <c r="K1174" s="47">
        <v>1</v>
      </c>
      <c r="L1174" s="47">
        <v>11.202999999999999</v>
      </c>
      <c r="M1174" s="47">
        <f t="shared" si="53"/>
        <v>64.268499509060078</v>
      </c>
      <c r="N1174" s="47">
        <v>1</v>
      </c>
      <c r="O1174" s="47">
        <v>11.243</v>
      </c>
      <c r="P1174" s="47">
        <f t="shared" si="54"/>
        <v>64.039847015921012</v>
      </c>
      <c r="Q1174" s="47"/>
      <c r="R1174" s="47"/>
      <c r="S1174" s="47" t="str">
        <f t="shared" si="55"/>
        <v/>
      </c>
    </row>
    <row r="1175" spans="1:19" x14ac:dyDescent="0.45">
      <c r="A1175" s="47" t="s">
        <v>102</v>
      </c>
      <c r="B1175" s="47">
        <v>2019</v>
      </c>
      <c r="C1175" s="49">
        <v>43779</v>
      </c>
      <c r="D1175" s="47" t="s">
        <v>72</v>
      </c>
      <c r="E1175" s="47" t="s">
        <v>202</v>
      </c>
      <c r="F1175" s="47">
        <v>2</v>
      </c>
      <c r="G1175" s="47" t="s">
        <v>134</v>
      </c>
      <c r="H1175" s="47" t="s">
        <v>38</v>
      </c>
      <c r="I1175" s="47">
        <f>(C1175-VLOOKUP(G1175,Riders!$A$2:$C$2000,2,FALSE))/365</f>
        <v>28.789041095890411</v>
      </c>
      <c r="J1175" s="47">
        <v>6</v>
      </c>
      <c r="K1175" s="47">
        <v>2</v>
      </c>
      <c r="L1175" s="47">
        <v>11.205</v>
      </c>
      <c r="M1175" s="47">
        <f t="shared" si="53"/>
        <v>64.257028112449802</v>
      </c>
      <c r="N1175" s="47">
        <v>2</v>
      </c>
      <c r="O1175" s="47">
        <v>11.280000000000001</v>
      </c>
      <c r="P1175" s="47">
        <f t="shared" si="54"/>
        <v>63.829787234042549</v>
      </c>
      <c r="Q1175" s="47"/>
      <c r="R1175" s="47"/>
      <c r="S1175" s="47" t="str">
        <f t="shared" si="55"/>
        <v/>
      </c>
    </row>
    <row r="1176" spans="1:19" x14ac:dyDescent="0.45">
      <c r="A1176" s="47" t="s">
        <v>102</v>
      </c>
      <c r="B1176" s="47">
        <v>2019</v>
      </c>
      <c r="C1176" s="49">
        <v>43779</v>
      </c>
      <c r="D1176" s="47" t="s">
        <v>72</v>
      </c>
      <c r="E1176" s="47" t="s">
        <v>202</v>
      </c>
      <c r="F1176" s="47">
        <v>3</v>
      </c>
      <c r="G1176" s="47" t="s">
        <v>30</v>
      </c>
      <c r="H1176" s="47" t="s">
        <v>31</v>
      </c>
      <c r="I1176" s="47">
        <f>(C1176-VLOOKUP(G1176,Riders!$A$2:$C$2000,2,FALSE))/365</f>
        <v>23.567123287671233</v>
      </c>
      <c r="J1176" s="47">
        <v>3</v>
      </c>
      <c r="K1176" s="47">
        <v>1</v>
      </c>
      <c r="L1176" s="47">
        <v>11.625</v>
      </c>
      <c r="M1176" s="47">
        <f t="shared" si="53"/>
        <v>61.935483870967744</v>
      </c>
      <c r="N1176" s="47">
        <v>1</v>
      </c>
      <c r="O1176" s="47">
        <v>11.207000000000001</v>
      </c>
      <c r="P1176" s="47">
        <f t="shared" si="54"/>
        <v>64.245560810207905</v>
      </c>
      <c r="Q1176" s="47"/>
      <c r="R1176" s="47"/>
      <c r="S1176" s="47" t="str">
        <f t="shared" si="55"/>
        <v/>
      </c>
    </row>
    <row r="1177" spans="1:19" x14ac:dyDescent="0.45">
      <c r="A1177" s="47" t="s">
        <v>102</v>
      </c>
      <c r="B1177" s="47">
        <v>2019</v>
      </c>
      <c r="C1177" s="49">
        <v>43779</v>
      </c>
      <c r="D1177" s="47" t="s">
        <v>72</v>
      </c>
      <c r="E1177" s="47" t="s">
        <v>202</v>
      </c>
      <c r="F1177" s="47">
        <v>3</v>
      </c>
      <c r="G1177" s="47" t="s">
        <v>133</v>
      </c>
      <c r="H1177" s="47" t="s">
        <v>25</v>
      </c>
      <c r="I1177" s="47">
        <f>(C1177-VLOOKUP(G1177,Riders!$A$2:$C$2000,2,FALSE))/365</f>
        <v>26.794520547945204</v>
      </c>
      <c r="J1177" s="47">
        <v>5</v>
      </c>
      <c r="K1177" s="47">
        <v>2</v>
      </c>
      <c r="L1177" s="47">
        <v>11.829000000000001</v>
      </c>
      <c r="M1177" s="47">
        <f t="shared" si="53"/>
        <v>60.867359878265276</v>
      </c>
      <c r="N1177" s="47">
        <v>2</v>
      </c>
      <c r="O1177" s="47">
        <v>11.265000000000001</v>
      </c>
      <c r="P1177" s="47">
        <f t="shared" si="54"/>
        <v>63.914780292942737</v>
      </c>
      <c r="Q1177" s="47"/>
      <c r="R1177" s="47"/>
      <c r="S1177" s="47" t="str">
        <f t="shared" si="55"/>
        <v/>
      </c>
    </row>
    <row r="1178" spans="1:19" x14ac:dyDescent="0.45">
      <c r="A1178" s="47" t="s">
        <v>102</v>
      </c>
      <c r="B1178" s="47">
        <v>2019</v>
      </c>
      <c r="C1178" s="49">
        <v>43779</v>
      </c>
      <c r="D1178" s="47" t="s">
        <v>72</v>
      </c>
      <c r="E1178" s="47" t="s">
        <v>202</v>
      </c>
      <c r="F1178" s="47">
        <v>4</v>
      </c>
      <c r="G1178" s="47" t="s">
        <v>79</v>
      </c>
      <c r="H1178" s="47" t="s">
        <v>65</v>
      </c>
      <c r="I1178" s="47">
        <f>(C1178-VLOOKUP(G1178,Riders!$A$2:$C$2000,2,FALSE))/365</f>
        <v>32.520547945205479</v>
      </c>
      <c r="J1178" s="47">
        <v>1</v>
      </c>
      <c r="K1178" s="47">
        <v>1</v>
      </c>
      <c r="L1178" s="47">
        <v>11.25</v>
      </c>
      <c r="M1178" s="47">
        <f t="shared" si="53"/>
        <v>64</v>
      </c>
      <c r="N1178" s="47">
        <v>1</v>
      </c>
      <c r="O1178" s="47">
        <v>11.085000000000001</v>
      </c>
      <c r="P1178" s="47">
        <f t="shared" si="54"/>
        <v>64.952638700947219</v>
      </c>
      <c r="Q1178" s="47"/>
      <c r="R1178" s="47"/>
      <c r="S1178" s="47" t="str">
        <f t="shared" si="55"/>
        <v/>
      </c>
    </row>
    <row r="1179" spans="1:19" x14ac:dyDescent="0.45">
      <c r="A1179" s="47" t="s">
        <v>102</v>
      </c>
      <c r="B1179" s="47">
        <v>2019</v>
      </c>
      <c r="C1179" s="49">
        <v>43779</v>
      </c>
      <c r="D1179" s="47" t="s">
        <v>72</v>
      </c>
      <c r="E1179" s="47" t="s">
        <v>202</v>
      </c>
      <c r="F1179" s="47">
        <v>4</v>
      </c>
      <c r="G1179" s="47" t="s">
        <v>20</v>
      </c>
      <c r="H1179" s="47" t="s">
        <v>21</v>
      </c>
      <c r="I1179" s="47">
        <f>(C1179-VLOOKUP(G1179,Riders!$A$2:$C$2000,2,FALSE))/365</f>
        <v>24.263013698630136</v>
      </c>
      <c r="J1179" s="47">
        <v>8</v>
      </c>
      <c r="K1179" s="47">
        <v>2</v>
      </c>
      <c r="L1179" s="47">
        <v>11.632999999999999</v>
      </c>
      <c r="M1179" s="47">
        <f t="shared" si="53"/>
        <v>61.892890913779766</v>
      </c>
      <c r="N1179" s="47">
        <v>2</v>
      </c>
      <c r="O1179" s="47">
        <v>11.255000000000001</v>
      </c>
      <c r="P1179" s="47">
        <f t="shared" si="54"/>
        <v>63.971568191914699</v>
      </c>
      <c r="Q1179" s="47"/>
      <c r="R1179" s="47"/>
      <c r="S1179" s="47" t="str">
        <f t="shared" si="55"/>
        <v/>
      </c>
    </row>
    <row r="1180" spans="1:19" x14ac:dyDescent="0.45">
      <c r="A1180" s="47" t="s">
        <v>102</v>
      </c>
      <c r="B1180" s="47">
        <v>2019</v>
      </c>
      <c r="C1180" s="49">
        <v>43779</v>
      </c>
      <c r="D1180" s="47" t="s">
        <v>72</v>
      </c>
      <c r="E1180" s="47" t="s">
        <v>203</v>
      </c>
      <c r="F1180" s="47">
        <v>1</v>
      </c>
      <c r="G1180" s="47" t="s">
        <v>79</v>
      </c>
      <c r="H1180" s="47" t="s">
        <v>65</v>
      </c>
      <c r="I1180" s="47">
        <f>(C1180-VLOOKUP(G1180,Riders!$A$2:$C$2000,2,FALSE))/365</f>
        <v>32.520547945205479</v>
      </c>
      <c r="J1180" s="47">
        <v>1</v>
      </c>
      <c r="K1180" s="47">
        <v>1</v>
      </c>
      <c r="L1180" s="47">
        <v>11.205</v>
      </c>
      <c r="M1180" s="47">
        <f t="shared" si="53"/>
        <v>64.257028112449802</v>
      </c>
      <c r="N1180" s="47">
        <v>1</v>
      </c>
      <c r="O1180" s="47">
        <v>11.196</v>
      </c>
      <c r="P1180" s="47">
        <f t="shared" si="54"/>
        <v>64.308681672025727</v>
      </c>
      <c r="Q1180" s="47"/>
      <c r="R1180" s="47"/>
      <c r="S1180" s="47" t="str">
        <f t="shared" si="55"/>
        <v/>
      </c>
    </row>
    <row r="1181" spans="1:19" x14ac:dyDescent="0.45">
      <c r="A1181" s="47" t="s">
        <v>102</v>
      </c>
      <c r="B1181" s="47">
        <v>2019</v>
      </c>
      <c r="C1181" s="49">
        <v>43779</v>
      </c>
      <c r="D1181" s="47" t="s">
        <v>72</v>
      </c>
      <c r="E1181" s="47" t="s">
        <v>203</v>
      </c>
      <c r="F1181" s="47">
        <v>1</v>
      </c>
      <c r="G1181" s="47" t="s">
        <v>14</v>
      </c>
      <c r="H1181" s="47" t="s">
        <v>169</v>
      </c>
      <c r="I1181" s="47">
        <f>(C1181-VLOOKUP(G1181,Riders!$A$2:$C$2000,2,FALSE))/365</f>
        <v>19.854794520547944</v>
      </c>
      <c r="J1181" s="47">
        <v>4</v>
      </c>
      <c r="K1181" s="47">
        <v>2</v>
      </c>
      <c r="L1181" s="47">
        <v>11.322000000000001</v>
      </c>
      <c r="M1181" s="47">
        <f t="shared" si="53"/>
        <v>63.59300476947535</v>
      </c>
      <c r="N1181" s="47">
        <v>2</v>
      </c>
      <c r="O1181" s="47">
        <v>11.25</v>
      </c>
      <c r="P1181" s="47">
        <f t="shared" si="54"/>
        <v>64</v>
      </c>
      <c r="Q1181" s="47"/>
      <c r="R1181" s="47"/>
      <c r="S1181" s="47" t="str">
        <f t="shared" si="55"/>
        <v/>
      </c>
    </row>
    <row r="1182" spans="1:19" x14ac:dyDescent="0.45">
      <c r="A1182" s="47" t="s">
        <v>102</v>
      </c>
      <c r="B1182" s="47">
        <v>2019</v>
      </c>
      <c r="C1182" s="49">
        <v>43779</v>
      </c>
      <c r="D1182" s="47" t="s">
        <v>72</v>
      </c>
      <c r="E1182" s="47" t="s">
        <v>203</v>
      </c>
      <c r="F1182" s="47">
        <v>2</v>
      </c>
      <c r="G1182" s="47" t="s">
        <v>23</v>
      </c>
      <c r="H1182" s="47" t="s">
        <v>15</v>
      </c>
      <c r="I1182" s="47">
        <f>(C1182-VLOOKUP(G1182,Riders!$A$2:$C$2000,2,FALSE))/365</f>
        <v>22.161643835616438</v>
      </c>
      <c r="J1182" s="47">
        <v>2</v>
      </c>
      <c r="K1182" s="47">
        <v>1</v>
      </c>
      <c r="L1182" s="47">
        <v>11.272</v>
      </c>
      <c r="M1182" s="47">
        <f t="shared" si="53"/>
        <v>63.875088715400992</v>
      </c>
      <c r="N1182" s="47">
        <v>1</v>
      </c>
      <c r="O1182" s="47">
        <v>11.302</v>
      </c>
      <c r="P1182" s="47">
        <f t="shared" si="54"/>
        <v>63.705538842682714</v>
      </c>
      <c r="Q1182" s="47"/>
      <c r="R1182" s="47"/>
      <c r="S1182" s="47" t="str">
        <f t="shared" si="55"/>
        <v/>
      </c>
    </row>
    <row r="1183" spans="1:19" x14ac:dyDescent="0.45">
      <c r="A1183" s="47" t="s">
        <v>102</v>
      </c>
      <c r="B1183" s="47">
        <v>2019</v>
      </c>
      <c r="C1183" s="49">
        <v>43779</v>
      </c>
      <c r="D1183" s="47" t="s">
        <v>72</v>
      </c>
      <c r="E1183" s="47" t="s">
        <v>203</v>
      </c>
      <c r="F1183" s="47">
        <v>2</v>
      </c>
      <c r="G1183" s="47" t="s">
        <v>30</v>
      </c>
      <c r="H1183" s="47" t="s">
        <v>31</v>
      </c>
      <c r="I1183" s="47">
        <f>(C1183-VLOOKUP(G1183,Riders!$A$2:$C$2000,2,FALSE))/365</f>
        <v>23.567123287671233</v>
      </c>
      <c r="J1183" s="47">
        <v>3</v>
      </c>
      <c r="K1183" s="47">
        <v>2</v>
      </c>
      <c r="L1183" s="47">
        <v>11.336</v>
      </c>
      <c r="M1183" s="47">
        <f t="shared" si="53"/>
        <v>63.51446718419195</v>
      </c>
      <c r="N1183" s="47">
        <v>2</v>
      </c>
      <c r="O1183" s="47">
        <v>11.449</v>
      </c>
      <c r="P1183" s="47">
        <f t="shared" si="54"/>
        <v>62.88758843567124</v>
      </c>
      <c r="Q1183" s="47"/>
      <c r="R1183" s="47"/>
      <c r="S1183" s="47" t="str">
        <f t="shared" si="55"/>
        <v/>
      </c>
    </row>
    <row r="1184" spans="1:19" x14ac:dyDescent="0.45">
      <c r="A1184" s="47" t="s">
        <v>102</v>
      </c>
      <c r="B1184" s="47">
        <v>2019</v>
      </c>
      <c r="C1184" s="49">
        <v>43779</v>
      </c>
      <c r="D1184" s="47" t="s">
        <v>72</v>
      </c>
      <c r="E1184" s="47" t="s">
        <v>204</v>
      </c>
      <c r="F1184" s="47" t="s">
        <v>205</v>
      </c>
      <c r="G1184" s="47" t="s">
        <v>79</v>
      </c>
      <c r="H1184" s="47" t="s">
        <v>65</v>
      </c>
      <c r="I1184" s="47">
        <f>(C1184-VLOOKUP(G1184,Riders!$A$2:$C$2000,2,FALSE))/365</f>
        <v>32.520547945205479</v>
      </c>
      <c r="J1184" s="47">
        <v>1</v>
      </c>
      <c r="K1184" s="47">
        <v>1</v>
      </c>
      <c r="L1184" s="47">
        <v>11.217000000000001</v>
      </c>
      <c r="M1184" s="47">
        <f t="shared" si="53"/>
        <v>64.18828563787109</v>
      </c>
      <c r="N1184" s="47">
        <v>1</v>
      </c>
      <c r="O1184" s="47">
        <v>11.17</v>
      </c>
      <c r="P1184" s="47">
        <f t="shared" si="54"/>
        <v>64.458370635631155</v>
      </c>
      <c r="Q1184" s="47"/>
      <c r="R1184" s="47"/>
      <c r="S1184" s="47" t="str">
        <f t="shared" si="55"/>
        <v/>
      </c>
    </row>
    <row r="1185" spans="1:19" x14ac:dyDescent="0.45">
      <c r="A1185" s="47" t="s">
        <v>102</v>
      </c>
      <c r="B1185" s="47">
        <v>2019</v>
      </c>
      <c r="C1185" s="49">
        <v>43779</v>
      </c>
      <c r="D1185" s="47" t="s">
        <v>72</v>
      </c>
      <c r="E1185" s="47" t="s">
        <v>204</v>
      </c>
      <c r="F1185" s="47" t="s">
        <v>205</v>
      </c>
      <c r="G1185" s="47" t="s">
        <v>23</v>
      </c>
      <c r="H1185" s="47" t="s">
        <v>15</v>
      </c>
      <c r="I1185" s="47">
        <f>(C1185-VLOOKUP(G1185,Riders!$A$2:$C$2000,2,FALSE))/365</f>
        <v>22.161643835616438</v>
      </c>
      <c r="J1185" s="47">
        <v>2</v>
      </c>
      <c r="K1185" s="47">
        <v>2</v>
      </c>
      <c r="L1185" s="47">
        <v>11.271000000000001</v>
      </c>
      <c r="M1185" s="47">
        <f t="shared" si="53"/>
        <v>63.880755922278411</v>
      </c>
      <c r="N1185" s="47">
        <v>2</v>
      </c>
      <c r="O1185" s="47">
        <v>11.189</v>
      </c>
      <c r="P1185" s="47">
        <f t="shared" si="54"/>
        <v>64.348914112074354</v>
      </c>
      <c r="Q1185" s="47"/>
      <c r="R1185" s="47"/>
      <c r="S1185" s="47" t="str">
        <f t="shared" si="55"/>
        <v/>
      </c>
    </row>
    <row r="1186" spans="1:19" x14ac:dyDescent="0.45">
      <c r="A1186" s="47" t="s">
        <v>102</v>
      </c>
      <c r="B1186" s="47">
        <v>2019</v>
      </c>
      <c r="C1186" s="49">
        <v>43779</v>
      </c>
      <c r="D1186" s="47" t="s">
        <v>72</v>
      </c>
      <c r="E1186" s="47" t="s">
        <v>204</v>
      </c>
      <c r="F1186" s="47" t="s">
        <v>206</v>
      </c>
      <c r="G1186" s="47" t="s">
        <v>30</v>
      </c>
      <c r="H1186" s="47" t="s">
        <v>31</v>
      </c>
      <c r="I1186" s="47">
        <f>(C1186-VLOOKUP(G1186,Riders!$A$2:$C$2000,2,FALSE))/365</f>
        <v>23.567123287671233</v>
      </c>
      <c r="J1186" s="47">
        <v>3</v>
      </c>
      <c r="K1186" s="47">
        <v>1</v>
      </c>
      <c r="L1186" s="47">
        <v>11.441000000000001</v>
      </c>
      <c r="M1186" s="47">
        <f t="shared" si="53"/>
        <v>62.931561926405031</v>
      </c>
      <c r="N1186" s="47">
        <v>1</v>
      </c>
      <c r="O1186" s="47">
        <v>11.276</v>
      </c>
      <c r="P1186" s="47">
        <f t="shared" si="54"/>
        <v>63.852429939694929</v>
      </c>
      <c r="Q1186" s="47"/>
      <c r="R1186" s="47"/>
      <c r="S1186" s="47" t="str">
        <f t="shared" si="55"/>
        <v/>
      </c>
    </row>
    <row r="1187" spans="1:19" x14ac:dyDescent="0.45">
      <c r="A1187" s="47" t="s">
        <v>102</v>
      </c>
      <c r="B1187" s="47">
        <v>2019</v>
      </c>
      <c r="C1187" s="49">
        <v>43779</v>
      </c>
      <c r="D1187" s="47" t="s">
        <v>72</v>
      </c>
      <c r="E1187" s="47" t="s">
        <v>204</v>
      </c>
      <c r="F1187" s="47" t="s">
        <v>206</v>
      </c>
      <c r="G1187" s="47" t="s">
        <v>14</v>
      </c>
      <c r="H1187" s="47" t="s">
        <v>169</v>
      </c>
      <c r="I1187" s="47">
        <f>(C1187-VLOOKUP(G1187,Riders!$A$2:$C$2000,2,FALSE))/365</f>
        <v>19.854794520547944</v>
      </c>
      <c r="J1187" s="47">
        <v>4</v>
      </c>
      <c r="K1187" s="47">
        <v>2</v>
      </c>
      <c r="L1187" s="47">
        <v>11.46</v>
      </c>
      <c r="M1187" s="47">
        <f t="shared" si="53"/>
        <v>62.827225130890049</v>
      </c>
      <c r="N1187" s="47">
        <v>2</v>
      </c>
      <c r="O1187" s="47">
        <v>11.29</v>
      </c>
      <c r="P1187" s="47">
        <f t="shared" si="54"/>
        <v>63.773250664304697</v>
      </c>
      <c r="Q1187" s="47"/>
      <c r="R1187" s="47"/>
      <c r="S1187" s="47" t="str">
        <f t="shared" si="55"/>
        <v/>
      </c>
    </row>
    <row r="1188" spans="1:19" x14ac:dyDescent="0.45">
      <c r="A1188" s="47" t="s">
        <v>170</v>
      </c>
      <c r="B1188" s="47">
        <v>2019</v>
      </c>
      <c r="C1188" s="49">
        <v>43771</v>
      </c>
      <c r="D1188" s="47" t="s">
        <v>72</v>
      </c>
      <c r="E1188" s="47" t="s">
        <v>200</v>
      </c>
      <c r="F1188" s="47">
        <v>1</v>
      </c>
      <c r="G1188" s="47" t="s">
        <v>133</v>
      </c>
      <c r="H1188" s="47" t="s">
        <v>25</v>
      </c>
      <c r="I1188" s="47">
        <f>(C1188-VLOOKUP(G1188,Riders!$A$2:$C$2000,2,FALSE))/365</f>
        <v>26.772602739726029</v>
      </c>
      <c r="J1188" s="47">
        <v>5</v>
      </c>
      <c r="K1188" s="47">
        <v>1</v>
      </c>
      <c r="L1188" s="47">
        <v>11.677</v>
      </c>
      <c r="M1188" s="47">
        <f t="shared" si="53"/>
        <v>61.659672861180098</v>
      </c>
      <c r="N1188" s="47"/>
      <c r="O1188" s="47"/>
      <c r="P1188" s="47" t="str">
        <f t="shared" si="54"/>
        <v/>
      </c>
      <c r="Q1188" s="47"/>
      <c r="R1188" s="47"/>
      <c r="S1188" s="47" t="str">
        <f t="shared" si="55"/>
        <v/>
      </c>
    </row>
    <row r="1189" spans="1:19" x14ac:dyDescent="0.45">
      <c r="A1189" s="47" t="s">
        <v>170</v>
      </c>
      <c r="B1189" s="47">
        <v>2019</v>
      </c>
      <c r="C1189" s="49">
        <v>43771</v>
      </c>
      <c r="D1189" s="47" t="s">
        <v>72</v>
      </c>
      <c r="E1189" s="47" t="s">
        <v>200</v>
      </c>
      <c r="F1189" s="47">
        <v>1</v>
      </c>
      <c r="G1189" s="47" t="s">
        <v>147</v>
      </c>
      <c r="H1189" s="47" t="s">
        <v>31</v>
      </c>
      <c r="I1189" s="47">
        <f>(C1189-VLOOKUP(G1189,Riders!$A$2:$C$2000,2,FALSE))/365</f>
        <v>31.317808219178083</v>
      </c>
      <c r="J1189" s="47">
        <v>28</v>
      </c>
      <c r="K1189" s="47">
        <v>2</v>
      </c>
      <c r="L1189" s="47">
        <v>11.796999999999999</v>
      </c>
      <c r="M1189" s="47">
        <f t="shared" si="53"/>
        <v>61.032465881156234</v>
      </c>
      <c r="N1189" s="47"/>
      <c r="O1189" s="47"/>
      <c r="P1189" s="47" t="str">
        <f t="shared" si="54"/>
        <v/>
      </c>
      <c r="Q1189" s="47"/>
      <c r="R1189" s="47"/>
      <c r="S1189" s="47" t="str">
        <f t="shared" si="55"/>
        <v/>
      </c>
    </row>
    <row r="1190" spans="1:19" x14ac:dyDescent="0.45">
      <c r="A1190" s="47" t="s">
        <v>170</v>
      </c>
      <c r="B1190" s="47">
        <v>2019</v>
      </c>
      <c r="C1190" s="49">
        <v>43771</v>
      </c>
      <c r="D1190" s="47" t="s">
        <v>72</v>
      </c>
      <c r="E1190" s="47" t="s">
        <v>200</v>
      </c>
      <c r="F1190" s="47">
        <v>2</v>
      </c>
      <c r="G1190" s="47" t="s">
        <v>22</v>
      </c>
      <c r="H1190" s="47" t="s">
        <v>169</v>
      </c>
      <c r="I1190" s="47">
        <f>(C1190-VLOOKUP(G1190,Riders!$A$2:$C$2000,2,FALSE))/365</f>
        <v>21.813698630136987</v>
      </c>
      <c r="J1190" s="47">
        <v>11</v>
      </c>
      <c r="K1190" s="47">
        <v>1</v>
      </c>
      <c r="L1190" s="47">
        <v>11.198</v>
      </c>
      <c r="M1190" s="47">
        <f t="shared" si="53"/>
        <v>64.297195927844257</v>
      </c>
      <c r="N1190" s="47"/>
      <c r="O1190" s="47"/>
      <c r="P1190" s="47" t="str">
        <f t="shared" si="54"/>
        <v/>
      </c>
      <c r="Q1190" s="47"/>
      <c r="R1190" s="47"/>
      <c r="S1190" s="47" t="str">
        <f t="shared" si="55"/>
        <v/>
      </c>
    </row>
    <row r="1191" spans="1:19" x14ac:dyDescent="0.45">
      <c r="A1191" s="47" t="s">
        <v>170</v>
      </c>
      <c r="B1191" s="47">
        <v>2019</v>
      </c>
      <c r="C1191" s="49">
        <v>43771</v>
      </c>
      <c r="D1191" s="47" t="s">
        <v>72</v>
      </c>
      <c r="E1191" s="47" t="s">
        <v>200</v>
      </c>
      <c r="F1191" s="47">
        <v>2</v>
      </c>
      <c r="G1191" s="47" t="s">
        <v>146</v>
      </c>
      <c r="H1191" s="47" t="s">
        <v>56</v>
      </c>
      <c r="I1191" s="47">
        <f>(C1191-VLOOKUP(G1191,Riders!$A$2:$C$2000,2,FALSE))/365</f>
        <v>29.583561643835615</v>
      </c>
      <c r="J1191" s="47">
        <v>27</v>
      </c>
      <c r="K1191" s="47">
        <v>2</v>
      </c>
      <c r="L1191" s="47">
        <v>11.341000000000001</v>
      </c>
      <c r="M1191" s="47">
        <f t="shared" si="53"/>
        <v>63.4864650383564</v>
      </c>
      <c r="N1191" s="47"/>
      <c r="O1191" s="47"/>
      <c r="P1191" s="47" t="str">
        <f t="shared" si="54"/>
        <v/>
      </c>
      <c r="Q1191" s="47"/>
      <c r="R1191" s="47"/>
      <c r="S1191" s="47" t="str">
        <f t="shared" si="55"/>
        <v/>
      </c>
    </row>
    <row r="1192" spans="1:19" x14ac:dyDescent="0.45">
      <c r="A1192" s="47" t="s">
        <v>170</v>
      </c>
      <c r="B1192" s="47">
        <v>2019</v>
      </c>
      <c r="C1192" s="49">
        <v>43771</v>
      </c>
      <c r="D1192" s="47" t="s">
        <v>72</v>
      </c>
      <c r="E1192" s="47" t="s">
        <v>200</v>
      </c>
      <c r="F1192" s="47">
        <v>3</v>
      </c>
      <c r="G1192" s="47" t="s">
        <v>16</v>
      </c>
      <c r="H1192" s="47" t="s">
        <v>17</v>
      </c>
      <c r="I1192" s="47">
        <f>(C1192-VLOOKUP(G1192,Riders!$A$2:$C$2000,2,FALSE))/365</f>
        <v>20.531506849315068</v>
      </c>
      <c r="J1192" s="47">
        <v>12</v>
      </c>
      <c r="K1192" s="47">
        <v>1</v>
      </c>
      <c r="L1192" s="47">
        <v>11.715</v>
      </c>
      <c r="M1192" s="47">
        <f t="shared" si="53"/>
        <v>61.459667093469911</v>
      </c>
      <c r="N1192" s="47"/>
      <c r="O1192" s="47"/>
      <c r="P1192" s="47" t="str">
        <f t="shared" si="54"/>
        <v/>
      </c>
      <c r="Q1192" s="47"/>
      <c r="R1192" s="47"/>
      <c r="S1192" s="47" t="str">
        <f t="shared" si="55"/>
        <v/>
      </c>
    </row>
    <row r="1193" spans="1:19" x14ac:dyDescent="0.45">
      <c r="A1193" s="47" t="s">
        <v>170</v>
      </c>
      <c r="B1193" s="47">
        <v>2019</v>
      </c>
      <c r="C1193" s="49">
        <v>43771</v>
      </c>
      <c r="D1193" s="47" t="s">
        <v>72</v>
      </c>
      <c r="E1193" s="47" t="s">
        <v>200</v>
      </c>
      <c r="F1193" s="47">
        <v>3</v>
      </c>
      <c r="G1193" s="47" t="s">
        <v>116</v>
      </c>
      <c r="H1193" s="47" t="s">
        <v>21</v>
      </c>
      <c r="I1193" s="47">
        <f>(C1193-VLOOKUP(G1193,Riders!$A$2:$C$2000,2,FALSE))/365</f>
        <v>28.610958904109587</v>
      </c>
      <c r="J1193" s="47">
        <v>26</v>
      </c>
      <c r="K1193" s="47">
        <v>2</v>
      </c>
      <c r="L1193" s="47">
        <v>12.05</v>
      </c>
      <c r="M1193" s="47">
        <f t="shared" si="53"/>
        <v>59.751037344398334</v>
      </c>
      <c r="N1193" s="47"/>
      <c r="O1193" s="47"/>
      <c r="P1193" s="47" t="str">
        <f t="shared" si="54"/>
        <v/>
      </c>
      <c r="Q1193" s="47"/>
      <c r="R1193" s="47"/>
      <c r="S1193" s="47" t="str">
        <f t="shared" si="55"/>
        <v/>
      </c>
    </row>
    <row r="1194" spans="1:19" x14ac:dyDescent="0.45">
      <c r="A1194" s="47" t="s">
        <v>170</v>
      </c>
      <c r="B1194" s="47">
        <v>2019</v>
      </c>
      <c r="C1194" s="49">
        <v>43771</v>
      </c>
      <c r="D1194" s="47" t="s">
        <v>72</v>
      </c>
      <c r="E1194" s="47" t="s">
        <v>200</v>
      </c>
      <c r="F1194" s="47">
        <v>4</v>
      </c>
      <c r="G1194" s="47" t="s">
        <v>30</v>
      </c>
      <c r="H1194" s="47" t="s">
        <v>31</v>
      </c>
      <c r="I1194" s="47">
        <f>(C1194-VLOOKUP(G1194,Riders!$A$2:$C$2000,2,FALSE))/365</f>
        <v>23.545205479452054</v>
      </c>
      <c r="J1194" s="47">
        <v>13</v>
      </c>
      <c r="K1194" s="47">
        <v>1</v>
      </c>
      <c r="L1194" s="47">
        <v>11.65</v>
      </c>
      <c r="M1194" s="47">
        <f t="shared" ref="M1194:M1257" si="56">IF(OR(L1194="",L1194="REL"),"",3.6*200/L1194)</f>
        <v>61.802575107296136</v>
      </c>
      <c r="N1194" s="47"/>
      <c r="O1194" s="47"/>
      <c r="P1194" s="47" t="str">
        <f t="shared" si="54"/>
        <v/>
      </c>
      <c r="Q1194" s="47"/>
      <c r="R1194" s="47"/>
      <c r="S1194" s="47" t="str">
        <f t="shared" si="55"/>
        <v/>
      </c>
    </row>
    <row r="1195" spans="1:19" x14ac:dyDescent="0.45">
      <c r="A1195" s="47" t="s">
        <v>170</v>
      </c>
      <c r="B1195" s="47">
        <v>2019</v>
      </c>
      <c r="C1195" s="49">
        <v>43771</v>
      </c>
      <c r="D1195" s="47" t="s">
        <v>72</v>
      </c>
      <c r="E1195" s="47" t="s">
        <v>200</v>
      </c>
      <c r="F1195" s="47">
        <v>4</v>
      </c>
      <c r="G1195" s="47" t="s">
        <v>144</v>
      </c>
      <c r="H1195" s="47" t="s">
        <v>145</v>
      </c>
      <c r="I1195" s="47">
        <f>(C1195-VLOOKUP(G1195,Riders!$A$2:$C$2000,2,FALSE))/365</f>
        <v>21.542465753424658</v>
      </c>
      <c r="J1195" s="47">
        <v>25</v>
      </c>
      <c r="K1195" s="47">
        <v>2</v>
      </c>
      <c r="L1195" s="47">
        <v>11.784000000000001</v>
      </c>
      <c r="M1195" s="47">
        <f t="shared" si="56"/>
        <v>61.099796334012218</v>
      </c>
      <c r="N1195" s="47"/>
      <c r="O1195" s="47"/>
      <c r="P1195" s="47" t="str">
        <f t="shared" si="54"/>
        <v/>
      </c>
      <c r="Q1195" s="47"/>
      <c r="R1195" s="47"/>
      <c r="S1195" s="47" t="str">
        <f t="shared" si="55"/>
        <v/>
      </c>
    </row>
    <row r="1196" spans="1:19" x14ac:dyDescent="0.45">
      <c r="A1196" s="47" t="s">
        <v>170</v>
      </c>
      <c r="B1196" s="47">
        <v>2019</v>
      </c>
      <c r="C1196" s="49">
        <v>43771</v>
      </c>
      <c r="D1196" s="47" t="s">
        <v>72</v>
      </c>
      <c r="E1196" s="47" t="s">
        <v>200</v>
      </c>
      <c r="F1196" s="47">
        <v>5</v>
      </c>
      <c r="G1196" s="47" t="s">
        <v>109</v>
      </c>
      <c r="H1196" s="47" t="s">
        <v>118</v>
      </c>
      <c r="I1196" s="47">
        <f>(C1196-VLOOKUP(G1196,Riders!$A$2:$C$2000,2,FALSE))/365</f>
        <v>26.756164383561643</v>
      </c>
      <c r="J1196" s="47">
        <v>2</v>
      </c>
      <c r="K1196" s="47">
        <v>1</v>
      </c>
      <c r="L1196" s="47">
        <v>11.276999999999999</v>
      </c>
      <c r="M1196" s="47">
        <f t="shared" si="56"/>
        <v>63.846767757382288</v>
      </c>
      <c r="N1196" s="47"/>
      <c r="O1196" s="47"/>
      <c r="P1196" s="47" t="str">
        <f t="shared" si="54"/>
        <v/>
      </c>
      <c r="Q1196" s="47"/>
      <c r="R1196" s="47"/>
      <c r="S1196" s="47" t="str">
        <f t="shared" si="55"/>
        <v/>
      </c>
    </row>
    <row r="1197" spans="1:19" x14ac:dyDescent="0.45">
      <c r="A1197" s="47" t="s">
        <v>170</v>
      </c>
      <c r="B1197" s="47">
        <v>2019</v>
      </c>
      <c r="C1197" s="49">
        <v>43771</v>
      </c>
      <c r="D1197" s="47" t="s">
        <v>72</v>
      </c>
      <c r="E1197" s="47" t="s">
        <v>200</v>
      </c>
      <c r="F1197" s="47">
        <v>5</v>
      </c>
      <c r="G1197" s="47" t="s">
        <v>167</v>
      </c>
      <c r="H1197" s="47" t="s">
        <v>59</v>
      </c>
      <c r="I1197" s="47">
        <f>(C1197-VLOOKUP(G1197,Riders!$A$2:$C$2000,2,FALSE))/365</f>
        <v>30.663013698630138</v>
      </c>
      <c r="J1197" s="47">
        <v>24</v>
      </c>
      <c r="K1197" s="47">
        <v>2</v>
      </c>
      <c r="L1197" s="47">
        <v>11.517999999999999</v>
      </c>
      <c r="M1197" s="47">
        <f t="shared" si="56"/>
        <v>62.510852578572674</v>
      </c>
      <c r="N1197" s="47"/>
      <c r="O1197" s="47"/>
      <c r="P1197" s="47" t="str">
        <f t="shared" si="54"/>
        <v/>
      </c>
      <c r="Q1197" s="47"/>
      <c r="R1197" s="47"/>
      <c r="S1197" s="47" t="str">
        <f t="shared" si="55"/>
        <v/>
      </c>
    </row>
    <row r="1198" spans="1:19" x14ac:dyDescent="0.45">
      <c r="A1198" s="47" t="s">
        <v>170</v>
      </c>
      <c r="B1198" s="47">
        <v>2019</v>
      </c>
      <c r="C1198" s="49">
        <v>43771</v>
      </c>
      <c r="D1198" s="47" t="s">
        <v>72</v>
      </c>
      <c r="E1198" s="47" t="s">
        <v>200</v>
      </c>
      <c r="F1198" s="47">
        <v>6</v>
      </c>
      <c r="G1198" s="47" t="s">
        <v>77</v>
      </c>
      <c r="H1198" s="47" t="s">
        <v>19</v>
      </c>
      <c r="I1198" s="47">
        <f>(C1198-VLOOKUP(G1198,Riders!$A$2:$C$2000,2,FALSE))/365</f>
        <v>28.479452054794521</v>
      </c>
      <c r="J1198" s="47">
        <v>6</v>
      </c>
      <c r="K1198" s="47">
        <v>1</v>
      </c>
      <c r="L1198" s="47">
        <v>11.308999999999999</v>
      </c>
      <c r="M1198" s="47">
        <f t="shared" si="56"/>
        <v>63.666106640728628</v>
      </c>
      <c r="N1198" s="47"/>
      <c r="O1198" s="47"/>
      <c r="P1198" s="47" t="str">
        <f t="shared" si="54"/>
        <v/>
      </c>
      <c r="Q1198" s="47"/>
      <c r="R1198" s="47"/>
      <c r="S1198" s="47" t="str">
        <f t="shared" si="55"/>
        <v/>
      </c>
    </row>
    <row r="1199" spans="1:19" x14ac:dyDescent="0.45">
      <c r="A1199" s="47" t="s">
        <v>170</v>
      </c>
      <c r="B1199" s="47">
        <v>2019</v>
      </c>
      <c r="C1199" s="49">
        <v>43771</v>
      </c>
      <c r="D1199" s="47" t="s">
        <v>72</v>
      </c>
      <c r="E1199" s="47" t="s">
        <v>200</v>
      </c>
      <c r="F1199" s="47">
        <v>6</v>
      </c>
      <c r="G1199" s="47" t="s">
        <v>39</v>
      </c>
      <c r="H1199" s="47" t="s">
        <v>40</v>
      </c>
      <c r="I1199" s="47">
        <f>(C1199-VLOOKUP(G1199,Riders!$A$2:$C$2000,2,FALSE))/365</f>
        <v>25.227397260273971</v>
      </c>
      <c r="J1199" s="47">
        <v>23</v>
      </c>
      <c r="K1199" s="47">
        <v>2</v>
      </c>
      <c r="L1199" s="47">
        <v>11.385999999999999</v>
      </c>
      <c r="M1199" s="47">
        <f t="shared" si="56"/>
        <v>63.235552432812227</v>
      </c>
      <c r="N1199" s="47"/>
      <c r="O1199" s="47"/>
      <c r="P1199" s="47" t="str">
        <f t="shared" si="54"/>
        <v/>
      </c>
      <c r="Q1199" s="47"/>
      <c r="R1199" s="47"/>
      <c r="S1199" s="47" t="str">
        <f t="shared" si="55"/>
        <v/>
      </c>
    </row>
    <row r="1200" spans="1:19" x14ac:dyDescent="0.45">
      <c r="A1200" s="47" t="s">
        <v>170</v>
      </c>
      <c r="B1200" s="47">
        <v>2019</v>
      </c>
      <c r="C1200" s="49">
        <v>43771</v>
      </c>
      <c r="D1200" s="47" t="s">
        <v>72</v>
      </c>
      <c r="E1200" s="47" t="s">
        <v>200</v>
      </c>
      <c r="F1200" s="47">
        <v>7</v>
      </c>
      <c r="G1200" s="47" t="s">
        <v>73</v>
      </c>
      <c r="H1200" s="47" t="s">
        <v>19</v>
      </c>
      <c r="I1200" s="47">
        <f>(C1200-VLOOKUP(G1200,Riders!$A$2:$C$2000,2,FALSE))/365</f>
        <v>32.252054794520546</v>
      </c>
      <c r="J1200" s="47">
        <v>7</v>
      </c>
      <c r="K1200" s="47">
        <v>1</v>
      </c>
      <c r="L1200" s="47">
        <v>11.536</v>
      </c>
      <c r="M1200" s="47">
        <f t="shared" si="56"/>
        <v>62.413314840499311</v>
      </c>
      <c r="N1200" s="47"/>
      <c r="O1200" s="47"/>
      <c r="P1200" s="47" t="str">
        <f t="shared" si="54"/>
        <v/>
      </c>
      <c r="Q1200" s="47"/>
      <c r="R1200" s="47"/>
      <c r="S1200" s="47" t="str">
        <f t="shared" si="55"/>
        <v/>
      </c>
    </row>
    <row r="1201" spans="1:19" x14ac:dyDescent="0.45">
      <c r="A1201" s="47" t="s">
        <v>170</v>
      </c>
      <c r="B1201" s="47">
        <v>2019</v>
      </c>
      <c r="C1201" s="49">
        <v>43771</v>
      </c>
      <c r="D1201" s="47" t="s">
        <v>72</v>
      </c>
      <c r="E1201" s="47" t="s">
        <v>200</v>
      </c>
      <c r="F1201" s="47">
        <v>7</v>
      </c>
      <c r="G1201" s="47" t="s">
        <v>100</v>
      </c>
      <c r="H1201" s="47" t="s">
        <v>47</v>
      </c>
      <c r="I1201" s="47">
        <f>(C1201-VLOOKUP(G1201,Riders!$A$2:$C$2000,2,FALSE))/365</f>
        <v>25.720547945205478</v>
      </c>
      <c r="J1201" s="47">
        <v>22</v>
      </c>
      <c r="K1201" s="47">
        <v>2</v>
      </c>
      <c r="L1201" s="47">
        <v>11.562999999999999</v>
      </c>
      <c r="M1201" s="47">
        <f t="shared" si="56"/>
        <v>62.267577618265165</v>
      </c>
      <c r="N1201" s="47"/>
      <c r="O1201" s="47"/>
      <c r="P1201" s="47" t="str">
        <f t="shared" si="54"/>
        <v/>
      </c>
      <c r="Q1201" s="47"/>
      <c r="R1201" s="47"/>
      <c r="S1201" s="47" t="str">
        <f t="shared" si="55"/>
        <v/>
      </c>
    </row>
    <row r="1202" spans="1:19" x14ac:dyDescent="0.45">
      <c r="A1202" s="47" t="s">
        <v>170</v>
      </c>
      <c r="B1202" s="47">
        <v>2019</v>
      </c>
      <c r="C1202" s="49">
        <v>43771</v>
      </c>
      <c r="D1202" s="47" t="s">
        <v>72</v>
      </c>
      <c r="E1202" s="47" t="s">
        <v>200</v>
      </c>
      <c r="F1202" s="47">
        <v>8</v>
      </c>
      <c r="G1202" s="47" t="s">
        <v>24</v>
      </c>
      <c r="H1202" s="47" t="s">
        <v>151</v>
      </c>
      <c r="I1202" s="47">
        <f>(C1202-VLOOKUP(G1202,Riders!$A$2:$C$2000,2,FALSE))/365</f>
        <v>21.175342465753424</v>
      </c>
      <c r="J1202" s="47">
        <v>14</v>
      </c>
      <c r="K1202" s="47">
        <v>1</v>
      </c>
      <c r="L1202" s="47">
        <v>11.552</v>
      </c>
      <c r="M1202" s="47">
        <f t="shared" si="56"/>
        <v>62.326869806094187</v>
      </c>
      <c r="N1202" s="47"/>
      <c r="O1202" s="47"/>
      <c r="P1202" s="47" t="str">
        <f t="shared" si="54"/>
        <v/>
      </c>
      <c r="Q1202" s="47"/>
      <c r="R1202" s="47"/>
      <c r="S1202" s="47" t="str">
        <f t="shared" si="55"/>
        <v/>
      </c>
    </row>
    <row r="1203" spans="1:19" x14ac:dyDescent="0.45">
      <c r="A1203" s="47" t="s">
        <v>170</v>
      </c>
      <c r="B1203" s="47">
        <v>2019</v>
      </c>
      <c r="C1203" s="49">
        <v>43771</v>
      </c>
      <c r="D1203" s="47" t="s">
        <v>72</v>
      </c>
      <c r="E1203" s="47" t="s">
        <v>200</v>
      </c>
      <c r="F1203" s="47">
        <v>8</v>
      </c>
      <c r="G1203" s="47" t="s">
        <v>139</v>
      </c>
      <c r="H1203" s="47" t="s">
        <v>61</v>
      </c>
      <c r="I1203" s="47">
        <f>(C1203-VLOOKUP(G1203,Riders!$A$2:$C$2000,2,FALSE))/365</f>
        <v>27.397260273972602</v>
      </c>
      <c r="J1203" s="47">
        <v>21</v>
      </c>
      <c r="K1203" s="47">
        <v>2</v>
      </c>
      <c r="L1203" s="47">
        <v>11.623999999999999</v>
      </c>
      <c r="M1203" s="47">
        <f t="shared" si="56"/>
        <v>61.940812112869928</v>
      </c>
      <c r="N1203" s="47"/>
      <c r="O1203" s="47"/>
      <c r="P1203" s="47" t="str">
        <f t="shared" si="54"/>
        <v/>
      </c>
      <c r="Q1203" s="47"/>
      <c r="R1203" s="47"/>
      <c r="S1203" s="47" t="str">
        <f t="shared" si="55"/>
        <v/>
      </c>
    </row>
    <row r="1204" spans="1:19" x14ac:dyDescent="0.45">
      <c r="A1204" s="47" t="s">
        <v>170</v>
      </c>
      <c r="B1204" s="47">
        <v>2019</v>
      </c>
      <c r="C1204" s="49">
        <v>43771</v>
      </c>
      <c r="D1204" s="47" t="s">
        <v>72</v>
      </c>
      <c r="E1204" s="47" t="s">
        <v>200</v>
      </c>
      <c r="F1204" s="47">
        <v>9</v>
      </c>
      <c r="G1204" s="47" t="s">
        <v>98</v>
      </c>
      <c r="H1204" s="47" t="s">
        <v>67</v>
      </c>
      <c r="I1204" s="47">
        <f>(C1204-VLOOKUP(G1204,Riders!$A$2:$C$2000,2,FALSE))/365</f>
        <v>28.257534246575343</v>
      </c>
      <c r="J1204" s="47">
        <v>4</v>
      </c>
      <c r="K1204" s="47">
        <v>1</v>
      </c>
      <c r="L1204" s="47">
        <v>11.686</v>
      </c>
      <c r="M1204" s="47">
        <f t="shared" si="56"/>
        <v>61.612185521136404</v>
      </c>
      <c r="N1204" s="47"/>
      <c r="O1204" s="47"/>
      <c r="P1204" s="47" t="str">
        <f t="shared" si="54"/>
        <v/>
      </c>
      <c r="Q1204" s="47"/>
      <c r="R1204" s="47"/>
      <c r="S1204" s="47" t="str">
        <f t="shared" si="55"/>
        <v/>
      </c>
    </row>
    <row r="1205" spans="1:19" x14ac:dyDescent="0.45">
      <c r="A1205" s="47" t="s">
        <v>170</v>
      </c>
      <c r="B1205" s="47">
        <v>2019</v>
      </c>
      <c r="C1205" s="49">
        <v>43771</v>
      </c>
      <c r="D1205" s="47" t="s">
        <v>72</v>
      </c>
      <c r="E1205" s="47" t="s">
        <v>200</v>
      </c>
      <c r="F1205" s="47">
        <v>9</v>
      </c>
      <c r="G1205" s="47" t="s">
        <v>164</v>
      </c>
      <c r="H1205" s="47" t="s">
        <v>118</v>
      </c>
      <c r="I1205" s="47">
        <f>(C1205-VLOOKUP(G1205,Riders!$A$2:$C$2000,2,FALSE))/365</f>
        <v>26.909589041095892</v>
      </c>
      <c r="J1205" s="47">
        <v>20</v>
      </c>
      <c r="K1205" s="47">
        <v>2</v>
      </c>
      <c r="L1205" s="47">
        <v>11.734999999999999</v>
      </c>
      <c r="M1205" s="47">
        <f t="shared" si="56"/>
        <v>61.354921175969324</v>
      </c>
      <c r="N1205" s="47"/>
      <c r="O1205" s="47"/>
      <c r="P1205" s="47" t="str">
        <f t="shared" si="54"/>
        <v/>
      </c>
      <c r="Q1205" s="47"/>
      <c r="R1205" s="47"/>
      <c r="S1205" s="47" t="str">
        <f t="shared" si="55"/>
        <v/>
      </c>
    </row>
    <row r="1206" spans="1:19" x14ac:dyDescent="0.45">
      <c r="A1206" s="47" t="s">
        <v>170</v>
      </c>
      <c r="B1206" s="47">
        <v>2019</v>
      </c>
      <c r="C1206" s="49">
        <v>43771</v>
      </c>
      <c r="D1206" s="47" t="s">
        <v>72</v>
      </c>
      <c r="E1206" s="47" t="s">
        <v>200</v>
      </c>
      <c r="F1206" s="47">
        <v>10</v>
      </c>
      <c r="G1206" s="47" t="s">
        <v>20</v>
      </c>
      <c r="H1206" s="47" t="s">
        <v>21</v>
      </c>
      <c r="I1206" s="47">
        <f>(C1206-VLOOKUP(G1206,Riders!$A$2:$C$2000,2,FALSE))/365</f>
        <v>24.241095890410961</v>
      </c>
      <c r="J1206" s="47">
        <v>15</v>
      </c>
      <c r="K1206" s="47">
        <v>1</v>
      </c>
      <c r="L1206" s="47">
        <v>11.436</v>
      </c>
      <c r="M1206" s="47">
        <f t="shared" si="56"/>
        <v>62.959076600209862</v>
      </c>
      <c r="N1206" s="47"/>
      <c r="O1206" s="47"/>
      <c r="P1206" s="47" t="str">
        <f t="shared" si="54"/>
        <v/>
      </c>
      <c r="Q1206" s="47"/>
      <c r="R1206" s="47"/>
      <c r="S1206" s="47" t="str">
        <f t="shared" si="55"/>
        <v/>
      </c>
    </row>
    <row r="1207" spans="1:19" x14ac:dyDescent="0.45">
      <c r="A1207" s="47" t="s">
        <v>170</v>
      </c>
      <c r="B1207" s="47">
        <v>2019</v>
      </c>
      <c r="C1207" s="49">
        <v>43771</v>
      </c>
      <c r="D1207" s="47" t="s">
        <v>72</v>
      </c>
      <c r="E1207" s="47" t="s">
        <v>200</v>
      </c>
      <c r="F1207" s="47">
        <v>10</v>
      </c>
      <c r="G1207" s="47" t="s">
        <v>121</v>
      </c>
      <c r="H1207" s="47" t="s">
        <v>120</v>
      </c>
      <c r="I1207" s="47">
        <f>(C1207-VLOOKUP(G1207,Riders!$A$2:$C$2000,2,FALSE))/365</f>
        <v>23.663013698630138</v>
      </c>
      <c r="J1207" s="47">
        <v>19</v>
      </c>
      <c r="K1207" s="47">
        <v>2</v>
      </c>
      <c r="L1207" s="47">
        <v>11.574999999999999</v>
      </c>
      <c r="M1207" s="47">
        <f t="shared" si="56"/>
        <v>62.203023758099356</v>
      </c>
      <c r="N1207" s="47"/>
      <c r="O1207" s="47"/>
      <c r="P1207" s="47" t="str">
        <f t="shared" si="54"/>
        <v/>
      </c>
      <c r="Q1207" s="47"/>
      <c r="R1207" s="47"/>
      <c r="S1207" s="47" t="str">
        <f t="shared" si="55"/>
        <v/>
      </c>
    </row>
    <row r="1208" spans="1:19" x14ac:dyDescent="0.45">
      <c r="A1208" s="47" t="s">
        <v>170</v>
      </c>
      <c r="B1208" s="47">
        <v>2019</v>
      </c>
      <c r="C1208" s="49">
        <v>43771</v>
      </c>
      <c r="D1208" s="47" t="s">
        <v>72</v>
      </c>
      <c r="E1208" s="47" t="s">
        <v>200</v>
      </c>
      <c r="F1208" s="47">
        <v>11</v>
      </c>
      <c r="G1208" s="47" t="s">
        <v>52</v>
      </c>
      <c r="H1208" s="47" t="s">
        <v>53</v>
      </c>
      <c r="I1208" s="47">
        <f>(C1208-VLOOKUP(G1208,Riders!$A$2:$C$2000,2,FALSE))/365</f>
        <v>22.646575342465752</v>
      </c>
      <c r="J1208" s="47">
        <v>16</v>
      </c>
      <c r="K1208" s="47">
        <v>1</v>
      </c>
      <c r="L1208" s="47">
        <v>11.331</v>
      </c>
      <c r="M1208" s="47">
        <f t="shared" si="56"/>
        <v>63.542494042891185</v>
      </c>
      <c r="N1208" s="47"/>
      <c r="O1208" s="47"/>
      <c r="P1208" s="47" t="str">
        <f t="shared" ref="P1208:P1271" si="57">IF(OR(O1208="",O1208="REL"),"",3.6*200/O1208)</f>
        <v/>
      </c>
      <c r="Q1208" s="47"/>
      <c r="R1208" s="47"/>
      <c r="S1208" s="47" t="str">
        <f t="shared" si="55"/>
        <v/>
      </c>
    </row>
    <row r="1209" spans="1:19" x14ac:dyDescent="0.45">
      <c r="A1209" s="47" t="s">
        <v>170</v>
      </c>
      <c r="B1209" s="47">
        <v>2019</v>
      </c>
      <c r="C1209" s="49">
        <v>43771</v>
      </c>
      <c r="D1209" s="47" t="s">
        <v>72</v>
      </c>
      <c r="E1209" s="47" t="s">
        <v>200</v>
      </c>
      <c r="F1209" s="47">
        <v>11</v>
      </c>
      <c r="G1209" s="47" t="s">
        <v>129</v>
      </c>
      <c r="H1209" s="47" t="s">
        <v>153</v>
      </c>
      <c r="I1209" s="47">
        <f>(C1209-VLOOKUP(G1209,Riders!$A$2:$C$2000,2,FALSE))/365</f>
        <v>29.304109589041097</v>
      </c>
      <c r="J1209" s="47">
        <v>17</v>
      </c>
      <c r="K1209" s="47">
        <v>2</v>
      </c>
      <c r="L1209" s="47">
        <v>11.418999999999999</v>
      </c>
      <c r="M1209" s="47">
        <f t="shared" si="56"/>
        <v>63.052806725632728</v>
      </c>
      <c r="N1209" s="47"/>
      <c r="O1209" s="47"/>
      <c r="P1209" s="47" t="str">
        <f t="shared" si="57"/>
        <v/>
      </c>
      <c r="Q1209" s="47"/>
      <c r="R1209" s="47"/>
      <c r="S1209" s="47" t="str">
        <f t="shared" si="55"/>
        <v/>
      </c>
    </row>
    <row r="1210" spans="1:19" x14ac:dyDescent="0.45">
      <c r="A1210" s="47" t="s">
        <v>170</v>
      </c>
      <c r="B1210" s="47">
        <v>2019</v>
      </c>
      <c r="C1210" s="49">
        <v>43771</v>
      </c>
      <c r="D1210" s="47" t="s">
        <v>72</v>
      </c>
      <c r="E1210" s="47" t="s">
        <v>200</v>
      </c>
      <c r="F1210" s="47">
        <v>12</v>
      </c>
      <c r="G1210" s="47" t="s">
        <v>655</v>
      </c>
      <c r="H1210" s="47" t="s">
        <v>120</v>
      </c>
      <c r="I1210" s="47">
        <f>(C1210-VLOOKUP(G1210,Riders!$A$2:$C$2000,2,FALSE))/365</f>
        <v>36.912328767123284</v>
      </c>
      <c r="J1210" s="47">
        <v>8</v>
      </c>
      <c r="K1210" s="47">
        <v>1</v>
      </c>
      <c r="L1210" s="47">
        <v>11.525</v>
      </c>
      <c r="M1210" s="47">
        <f t="shared" si="56"/>
        <v>62.47288503253796</v>
      </c>
      <c r="N1210" s="47"/>
      <c r="O1210" s="47"/>
      <c r="P1210" s="47" t="str">
        <f t="shared" si="57"/>
        <v/>
      </c>
      <c r="Q1210" s="47"/>
      <c r="R1210" s="47"/>
      <c r="S1210" s="47" t="str">
        <f t="shared" si="55"/>
        <v/>
      </c>
    </row>
    <row r="1211" spans="1:19" x14ac:dyDescent="0.45">
      <c r="A1211" s="47" t="s">
        <v>170</v>
      </c>
      <c r="B1211" s="47">
        <v>2019</v>
      </c>
      <c r="C1211" s="49">
        <v>43771</v>
      </c>
      <c r="D1211" s="47" t="s">
        <v>72</v>
      </c>
      <c r="E1211" s="47" t="s">
        <v>200</v>
      </c>
      <c r="F1211" s="47">
        <v>12</v>
      </c>
      <c r="G1211" s="47" t="s">
        <v>82</v>
      </c>
      <c r="H1211" s="47" t="s">
        <v>67</v>
      </c>
      <c r="I1211" s="47">
        <f>(C1211-VLOOKUP(G1211,Riders!$A$2:$C$2000,2,FALSE))/365</f>
        <v>27.175342465753424</v>
      </c>
      <c r="J1211" s="47">
        <v>18</v>
      </c>
      <c r="K1211" s="47">
        <v>2</v>
      </c>
      <c r="L1211" s="47">
        <v>11.566000000000001</v>
      </c>
      <c r="M1211" s="47">
        <f t="shared" si="56"/>
        <v>62.251426595192804</v>
      </c>
      <c r="N1211" s="47"/>
      <c r="O1211" s="47"/>
      <c r="P1211" s="47" t="str">
        <f t="shared" si="57"/>
        <v/>
      </c>
      <c r="Q1211" s="47"/>
      <c r="R1211" s="47"/>
      <c r="S1211" s="47" t="str">
        <f t="shared" si="55"/>
        <v/>
      </c>
    </row>
    <row r="1212" spans="1:19" x14ac:dyDescent="0.45">
      <c r="A1212" s="47" t="s">
        <v>170</v>
      </c>
      <c r="B1212" s="47">
        <v>2019</v>
      </c>
      <c r="C1212" s="49">
        <v>43771</v>
      </c>
      <c r="D1212" s="47" t="s">
        <v>72</v>
      </c>
      <c r="E1212" s="47" t="s">
        <v>201</v>
      </c>
      <c r="F1212" s="47">
        <v>1</v>
      </c>
      <c r="G1212" s="47" t="s">
        <v>655</v>
      </c>
      <c r="H1212" s="47" t="s">
        <v>120</v>
      </c>
      <c r="I1212" s="47">
        <f>(C1212-VLOOKUP(G1212,Riders!$A$2:$C$2000,2,FALSE))/365</f>
        <v>36.912328767123284</v>
      </c>
      <c r="J1212" s="47">
        <v>8</v>
      </c>
      <c r="K1212" s="47">
        <v>1</v>
      </c>
      <c r="L1212" s="47">
        <v>11.37</v>
      </c>
      <c r="M1212" s="47">
        <f t="shared" si="56"/>
        <v>63.324538258575203</v>
      </c>
      <c r="N1212" s="47"/>
      <c r="O1212" s="47"/>
      <c r="P1212" s="47" t="str">
        <f t="shared" si="57"/>
        <v/>
      </c>
      <c r="Q1212" s="47"/>
      <c r="R1212" s="47"/>
      <c r="S1212" s="47" t="str">
        <f t="shared" si="55"/>
        <v/>
      </c>
    </row>
    <row r="1213" spans="1:19" x14ac:dyDescent="0.45">
      <c r="A1213" s="47" t="s">
        <v>170</v>
      </c>
      <c r="B1213" s="47">
        <v>2019</v>
      </c>
      <c r="C1213" s="49">
        <v>43771</v>
      </c>
      <c r="D1213" s="47" t="s">
        <v>72</v>
      </c>
      <c r="E1213" s="47" t="s">
        <v>201</v>
      </c>
      <c r="F1213" s="47">
        <v>1</v>
      </c>
      <c r="G1213" s="47" t="s">
        <v>14</v>
      </c>
      <c r="H1213" s="47" t="s">
        <v>169</v>
      </c>
      <c r="I1213" s="47">
        <f>(C1213-VLOOKUP(G1213,Riders!$A$2:$C$2000,2,FALSE))/365</f>
        <v>19.832876712328765</v>
      </c>
      <c r="J1213" s="47">
        <v>9</v>
      </c>
      <c r="K1213" s="47">
        <v>2</v>
      </c>
      <c r="L1213" s="47">
        <v>11.399999999999999</v>
      </c>
      <c r="M1213" s="47">
        <f t="shared" si="56"/>
        <v>63.15789473684211</v>
      </c>
      <c r="N1213" s="47"/>
      <c r="O1213" s="47"/>
      <c r="P1213" s="47" t="str">
        <f t="shared" si="57"/>
        <v/>
      </c>
      <c r="Q1213" s="47"/>
      <c r="R1213" s="47"/>
      <c r="S1213" s="47" t="str">
        <f t="shared" si="55"/>
        <v/>
      </c>
    </row>
    <row r="1214" spans="1:19" x14ac:dyDescent="0.45">
      <c r="A1214" s="47" t="s">
        <v>170</v>
      </c>
      <c r="B1214" s="47">
        <v>2019</v>
      </c>
      <c r="C1214" s="49">
        <v>43771</v>
      </c>
      <c r="D1214" s="47" t="s">
        <v>72</v>
      </c>
      <c r="E1214" s="47" t="s">
        <v>201</v>
      </c>
      <c r="F1214" s="47">
        <v>2</v>
      </c>
      <c r="G1214" s="47" t="s">
        <v>79</v>
      </c>
      <c r="H1214" s="47" t="s">
        <v>65</v>
      </c>
      <c r="I1214" s="47">
        <f>(C1214-VLOOKUP(G1214,Riders!$A$2:$C$2000,2,FALSE))/365</f>
        <v>32.4986301369863</v>
      </c>
      <c r="J1214" s="47">
        <v>1</v>
      </c>
      <c r="K1214" s="47">
        <v>1</v>
      </c>
      <c r="L1214" s="47">
        <v>11.321999999999999</v>
      </c>
      <c r="M1214" s="47">
        <f t="shared" si="56"/>
        <v>63.593004769475364</v>
      </c>
      <c r="N1214" s="47"/>
      <c r="O1214" s="47"/>
      <c r="P1214" s="47" t="str">
        <f t="shared" si="57"/>
        <v/>
      </c>
      <c r="Q1214" s="47"/>
      <c r="R1214" s="47"/>
      <c r="S1214" s="47" t="str">
        <f t="shared" si="55"/>
        <v/>
      </c>
    </row>
    <row r="1215" spans="1:19" x14ac:dyDescent="0.45">
      <c r="A1215" s="47" t="s">
        <v>170</v>
      </c>
      <c r="B1215" s="47">
        <v>2019</v>
      </c>
      <c r="C1215" s="49">
        <v>43771</v>
      </c>
      <c r="D1215" s="47" t="s">
        <v>72</v>
      </c>
      <c r="E1215" s="47" t="s">
        <v>201</v>
      </c>
      <c r="F1215" s="47">
        <v>2</v>
      </c>
      <c r="G1215" s="47" t="s">
        <v>52</v>
      </c>
      <c r="H1215" s="47" t="s">
        <v>53</v>
      </c>
      <c r="I1215" s="47">
        <f>(C1215-VLOOKUP(G1215,Riders!$A$2:$C$2000,2,FALSE))/365</f>
        <v>22.646575342465752</v>
      </c>
      <c r="J1215" s="47">
        <v>16</v>
      </c>
      <c r="K1215" s="47">
        <v>2</v>
      </c>
      <c r="L1215" s="47">
        <v>11.943</v>
      </c>
      <c r="M1215" s="47">
        <f t="shared" si="56"/>
        <v>60.286360211002261</v>
      </c>
      <c r="N1215" s="47"/>
      <c r="O1215" s="47"/>
      <c r="P1215" s="47" t="str">
        <f t="shared" si="57"/>
        <v/>
      </c>
      <c r="Q1215" s="47"/>
      <c r="R1215" s="47"/>
      <c r="S1215" s="47" t="str">
        <f t="shared" si="55"/>
        <v/>
      </c>
    </row>
    <row r="1216" spans="1:19" x14ac:dyDescent="0.45">
      <c r="A1216" s="47" t="s">
        <v>170</v>
      </c>
      <c r="B1216" s="47">
        <v>2019</v>
      </c>
      <c r="C1216" s="49">
        <v>43771</v>
      </c>
      <c r="D1216" s="47" t="s">
        <v>72</v>
      </c>
      <c r="E1216" s="47" t="s">
        <v>201</v>
      </c>
      <c r="F1216" s="47">
        <v>3</v>
      </c>
      <c r="G1216" s="47" t="s">
        <v>23</v>
      </c>
      <c r="H1216" s="47" t="s">
        <v>15</v>
      </c>
      <c r="I1216" s="47">
        <f>(C1216-VLOOKUP(G1216,Riders!$A$2:$C$2000,2,FALSE))/365</f>
        <v>22.139726027397259</v>
      </c>
      <c r="J1216" s="47">
        <v>3</v>
      </c>
      <c r="K1216" s="47">
        <v>1</v>
      </c>
      <c r="L1216" s="47">
        <v>10.997</v>
      </c>
      <c r="M1216" s="47">
        <f t="shared" si="56"/>
        <v>65.47240156406292</v>
      </c>
      <c r="N1216" s="47"/>
      <c r="O1216" s="47"/>
      <c r="P1216" s="47" t="str">
        <f t="shared" si="57"/>
        <v/>
      </c>
      <c r="Q1216" s="47"/>
      <c r="R1216" s="47"/>
      <c r="S1216" s="47" t="str">
        <f t="shared" si="55"/>
        <v/>
      </c>
    </row>
    <row r="1217" spans="1:19" x14ac:dyDescent="0.45">
      <c r="A1217" s="47" t="s">
        <v>170</v>
      </c>
      <c r="B1217" s="47">
        <v>2019</v>
      </c>
      <c r="C1217" s="49">
        <v>43771</v>
      </c>
      <c r="D1217" s="47" t="s">
        <v>72</v>
      </c>
      <c r="E1217" s="47" t="s">
        <v>201</v>
      </c>
      <c r="F1217" s="47">
        <v>3</v>
      </c>
      <c r="G1217" s="47" t="s">
        <v>20</v>
      </c>
      <c r="H1217" s="47" t="s">
        <v>21</v>
      </c>
      <c r="I1217" s="47">
        <f>(C1217-VLOOKUP(G1217,Riders!$A$2:$C$2000,2,FALSE))/365</f>
        <v>24.241095890410961</v>
      </c>
      <c r="J1217" s="47">
        <v>15</v>
      </c>
      <c r="K1217" s="47">
        <v>2</v>
      </c>
      <c r="L1217" s="47">
        <v>11.087999999999999</v>
      </c>
      <c r="M1217" s="47">
        <f t="shared" si="56"/>
        <v>64.935064935064943</v>
      </c>
      <c r="N1217" s="47"/>
      <c r="O1217" s="47"/>
      <c r="P1217" s="47" t="str">
        <f t="shared" si="57"/>
        <v/>
      </c>
      <c r="Q1217" s="47"/>
      <c r="R1217" s="47"/>
      <c r="S1217" s="47" t="str">
        <f t="shared" si="55"/>
        <v/>
      </c>
    </row>
    <row r="1218" spans="1:19" x14ac:dyDescent="0.45">
      <c r="A1218" s="47" t="s">
        <v>170</v>
      </c>
      <c r="B1218" s="47">
        <v>2019</v>
      </c>
      <c r="C1218" s="49">
        <v>43771</v>
      </c>
      <c r="D1218" s="47" t="s">
        <v>72</v>
      </c>
      <c r="E1218" s="47" t="s">
        <v>201</v>
      </c>
      <c r="F1218" s="47">
        <v>4</v>
      </c>
      <c r="G1218" s="47" t="s">
        <v>98</v>
      </c>
      <c r="H1218" s="47" t="s">
        <v>67</v>
      </c>
      <c r="I1218" s="47">
        <f>(C1218-VLOOKUP(G1218,Riders!$A$2:$C$2000,2,FALSE))/365</f>
        <v>28.257534246575343</v>
      </c>
      <c r="J1218" s="47">
        <v>4</v>
      </c>
      <c r="K1218" s="47">
        <v>1</v>
      </c>
      <c r="L1218" s="47">
        <v>11.345000000000001</v>
      </c>
      <c r="M1218" s="47">
        <f t="shared" si="56"/>
        <v>63.464081092992501</v>
      </c>
      <c r="N1218" s="47"/>
      <c r="O1218" s="47"/>
      <c r="P1218" s="47" t="str">
        <f t="shared" si="57"/>
        <v/>
      </c>
      <c r="Q1218" s="47"/>
      <c r="R1218" s="47"/>
      <c r="S1218" s="47" t="str">
        <f t="shared" si="55"/>
        <v/>
      </c>
    </row>
    <row r="1219" spans="1:19" x14ac:dyDescent="0.45">
      <c r="A1219" s="47" t="s">
        <v>170</v>
      </c>
      <c r="B1219" s="47">
        <v>2019</v>
      </c>
      <c r="C1219" s="49">
        <v>43771</v>
      </c>
      <c r="D1219" s="47" t="s">
        <v>72</v>
      </c>
      <c r="E1219" s="47" t="s">
        <v>201</v>
      </c>
      <c r="F1219" s="47">
        <v>4</v>
      </c>
      <c r="G1219" s="47" t="s">
        <v>134</v>
      </c>
      <c r="H1219" s="47" t="s">
        <v>38</v>
      </c>
      <c r="I1219" s="47">
        <f>(C1219-VLOOKUP(G1219,Riders!$A$2:$C$2000,2,FALSE))/365</f>
        <v>28.767123287671232</v>
      </c>
      <c r="J1219" s="47">
        <v>10</v>
      </c>
      <c r="K1219" s="47">
        <v>2</v>
      </c>
      <c r="L1219" s="47">
        <v>11.345000000000001</v>
      </c>
      <c r="M1219" s="47">
        <f t="shared" si="56"/>
        <v>63.464081092992501</v>
      </c>
      <c r="N1219" s="47"/>
      <c r="O1219" s="47"/>
      <c r="P1219" s="47" t="str">
        <f t="shared" si="57"/>
        <v/>
      </c>
      <c r="Q1219" s="47"/>
      <c r="R1219" s="47"/>
      <c r="S1219" s="47" t="str">
        <f t="shared" si="55"/>
        <v/>
      </c>
    </row>
    <row r="1220" spans="1:19" x14ac:dyDescent="0.45">
      <c r="A1220" s="47" t="s">
        <v>170</v>
      </c>
      <c r="B1220" s="47">
        <v>2019</v>
      </c>
      <c r="C1220" s="49">
        <v>43771</v>
      </c>
      <c r="D1220" s="47" t="s">
        <v>72</v>
      </c>
      <c r="E1220" s="47" t="s">
        <v>201</v>
      </c>
      <c r="F1220" s="47">
        <v>5</v>
      </c>
      <c r="G1220" s="47" t="s">
        <v>133</v>
      </c>
      <c r="H1220" s="47" t="s">
        <v>25</v>
      </c>
      <c r="I1220" s="47">
        <f>(C1220-VLOOKUP(G1220,Riders!$A$2:$C$2000,2,FALSE))/365</f>
        <v>26.772602739726029</v>
      </c>
      <c r="J1220" s="47">
        <v>5</v>
      </c>
      <c r="K1220" s="47">
        <v>1</v>
      </c>
      <c r="L1220" s="47">
        <v>11.449</v>
      </c>
      <c r="M1220" s="47">
        <f t="shared" si="56"/>
        <v>62.88758843567124</v>
      </c>
      <c r="N1220" s="47"/>
      <c r="O1220" s="47"/>
      <c r="P1220" s="47" t="str">
        <f t="shared" si="57"/>
        <v/>
      </c>
      <c r="Q1220" s="47"/>
      <c r="R1220" s="47"/>
      <c r="S1220" s="47" t="str">
        <f t="shared" si="55"/>
        <v/>
      </c>
    </row>
    <row r="1221" spans="1:19" x14ac:dyDescent="0.45">
      <c r="A1221" s="47" t="s">
        <v>170</v>
      </c>
      <c r="B1221" s="47">
        <v>2019</v>
      </c>
      <c r="C1221" s="49">
        <v>43771</v>
      </c>
      <c r="D1221" s="47" t="s">
        <v>72</v>
      </c>
      <c r="E1221" s="47" t="s">
        <v>201</v>
      </c>
      <c r="F1221" s="47">
        <v>5</v>
      </c>
      <c r="G1221" s="47" t="s">
        <v>24</v>
      </c>
      <c r="H1221" s="47" t="s">
        <v>151</v>
      </c>
      <c r="I1221" s="47">
        <f>(C1221-VLOOKUP(G1221,Riders!$A$2:$C$2000,2,FALSE))/365</f>
        <v>21.175342465753424</v>
      </c>
      <c r="J1221" s="47">
        <v>14</v>
      </c>
      <c r="K1221" s="47">
        <v>2</v>
      </c>
      <c r="L1221" s="47">
        <v>11.766</v>
      </c>
      <c r="M1221" s="47">
        <f t="shared" si="56"/>
        <v>61.193268740438555</v>
      </c>
      <c r="N1221" s="47"/>
      <c r="O1221" s="47"/>
      <c r="P1221" s="47" t="str">
        <f t="shared" si="57"/>
        <v/>
      </c>
      <c r="Q1221" s="47"/>
      <c r="R1221" s="47"/>
      <c r="S1221" s="47" t="str">
        <f t="shared" si="55"/>
        <v/>
      </c>
    </row>
    <row r="1222" spans="1:19" x14ac:dyDescent="0.45">
      <c r="A1222" s="47" t="s">
        <v>170</v>
      </c>
      <c r="B1222" s="47">
        <v>2019</v>
      </c>
      <c r="C1222" s="49">
        <v>43771</v>
      </c>
      <c r="D1222" s="47" t="s">
        <v>72</v>
      </c>
      <c r="E1222" s="47" t="s">
        <v>201</v>
      </c>
      <c r="F1222" s="47">
        <v>6</v>
      </c>
      <c r="G1222" s="47" t="s">
        <v>73</v>
      </c>
      <c r="H1222" s="47" t="s">
        <v>19</v>
      </c>
      <c r="I1222" s="47">
        <f>(C1222-VLOOKUP(G1222,Riders!$A$2:$C$2000,2,FALSE))/365</f>
        <v>32.252054794520546</v>
      </c>
      <c r="J1222" s="47">
        <v>7</v>
      </c>
      <c r="K1222" s="47">
        <v>1</v>
      </c>
      <c r="L1222" s="47">
        <v>11.433</v>
      </c>
      <c r="M1222" s="47">
        <f t="shared" si="56"/>
        <v>62.97559695617948</v>
      </c>
      <c r="N1222" s="47"/>
      <c r="O1222" s="47"/>
      <c r="P1222" s="47" t="str">
        <f t="shared" si="57"/>
        <v/>
      </c>
      <c r="Q1222" s="47"/>
      <c r="R1222" s="47"/>
      <c r="S1222" s="47" t="str">
        <f t="shared" si="55"/>
        <v/>
      </c>
    </row>
    <row r="1223" spans="1:19" x14ac:dyDescent="0.45">
      <c r="A1223" s="47" t="s">
        <v>170</v>
      </c>
      <c r="B1223" s="47">
        <v>2019</v>
      </c>
      <c r="C1223" s="49">
        <v>43771</v>
      </c>
      <c r="D1223" s="47" t="s">
        <v>72</v>
      </c>
      <c r="E1223" s="47" t="s">
        <v>201</v>
      </c>
      <c r="F1223" s="47">
        <v>6</v>
      </c>
      <c r="G1223" s="47" t="s">
        <v>22</v>
      </c>
      <c r="H1223" s="47" t="s">
        <v>169</v>
      </c>
      <c r="I1223" s="47">
        <f>(C1223-VLOOKUP(G1223,Riders!$A$2:$C$2000,2,FALSE))/365</f>
        <v>21.813698630136987</v>
      </c>
      <c r="J1223" s="47">
        <v>11</v>
      </c>
      <c r="K1223" s="47">
        <v>2</v>
      </c>
      <c r="L1223" s="47">
        <v>11.507999999999999</v>
      </c>
      <c r="M1223" s="47">
        <f t="shared" si="56"/>
        <v>62.565172054223154</v>
      </c>
      <c r="N1223" s="47"/>
      <c r="O1223" s="47"/>
      <c r="P1223" s="47" t="str">
        <f t="shared" si="57"/>
        <v/>
      </c>
      <c r="Q1223" s="47"/>
      <c r="R1223" s="47"/>
      <c r="S1223" s="47" t="str">
        <f t="shared" si="55"/>
        <v/>
      </c>
    </row>
    <row r="1224" spans="1:19" x14ac:dyDescent="0.45">
      <c r="A1224" s="47" t="s">
        <v>170</v>
      </c>
      <c r="B1224" s="47">
        <v>2019</v>
      </c>
      <c r="C1224" s="49">
        <v>43771</v>
      </c>
      <c r="D1224" s="47" t="s">
        <v>72</v>
      </c>
      <c r="E1224" s="47" t="s">
        <v>201</v>
      </c>
      <c r="F1224" s="47">
        <v>7</v>
      </c>
      <c r="G1224" s="47" t="s">
        <v>77</v>
      </c>
      <c r="H1224" s="47" t="s">
        <v>19</v>
      </c>
      <c r="I1224" s="47">
        <f>(C1224-VLOOKUP(G1224,Riders!$A$2:$C$2000,2,FALSE))/365</f>
        <v>28.479452054794521</v>
      </c>
      <c r="J1224" s="47">
        <v>6</v>
      </c>
      <c r="K1224" s="47">
        <v>1</v>
      </c>
      <c r="L1224" s="47">
        <v>11.395</v>
      </c>
      <c r="M1224" s="47">
        <f t="shared" si="56"/>
        <v>63.18560772268539</v>
      </c>
      <c r="N1224" s="47"/>
      <c r="O1224" s="47"/>
      <c r="P1224" s="47" t="str">
        <f t="shared" si="57"/>
        <v/>
      </c>
      <c r="Q1224" s="47"/>
      <c r="R1224" s="47"/>
      <c r="S1224" s="47" t="str">
        <f t="shared" ref="S1224:S1287" si="58">IF(OR(R1224="",R1224="REL"),"",3.6*200/R1224)</f>
        <v/>
      </c>
    </row>
    <row r="1225" spans="1:19" x14ac:dyDescent="0.45">
      <c r="A1225" s="47" t="s">
        <v>170</v>
      </c>
      <c r="B1225" s="47">
        <v>2019</v>
      </c>
      <c r="C1225" s="49">
        <v>43771</v>
      </c>
      <c r="D1225" s="47" t="s">
        <v>72</v>
      </c>
      <c r="E1225" s="47" t="s">
        <v>201</v>
      </c>
      <c r="F1225" s="47">
        <v>7</v>
      </c>
      <c r="G1225" s="47" t="s">
        <v>16</v>
      </c>
      <c r="H1225" s="47" t="s">
        <v>17</v>
      </c>
      <c r="I1225" s="47">
        <f>(C1225-VLOOKUP(G1225,Riders!$A$2:$C$2000,2,FALSE))/365</f>
        <v>20.531506849315068</v>
      </c>
      <c r="J1225" s="47">
        <v>12</v>
      </c>
      <c r="K1225" s="47">
        <v>2</v>
      </c>
      <c r="L1225" s="47" t="s">
        <v>207</v>
      </c>
      <c r="M1225" s="47" t="str">
        <f t="shared" si="56"/>
        <v/>
      </c>
      <c r="N1225" s="47"/>
      <c r="O1225" s="47"/>
      <c r="P1225" s="47" t="str">
        <f t="shared" si="57"/>
        <v/>
      </c>
      <c r="Q1225" s="47"/>
      <c r="R1225" s="47"/>
      <c r="S1225" s="47" t="str">
        <f t="shared" si="58"/>
        <v/>
      </c>
    </row>
    <row r="1226" spans="1:19" x14ac:dyDescent="0.45">
      <c r="A1226" s="47" t="s">
        <v>170</v>
      </c>
      <c r="B1226" s="47">
        <v>2019</v>
      </c>
      <c r="C1226" s="49">
        <v>43771</v>
      </c>
      <c r="D1226" s="47" t="s">
        <v>72</v>
      </c>
      <c r="E1226" s="47" t="s">
        <v>201</v>
      </c>
      <c r="F1226" s="47">
        <v>8</v>
      </c>
      <c r="G1226" s="47" t="s">
        <v>109</v>
      </c>
      <c r="H1226" s="47" t="s">
        <v>118</v>
      </c>
      <c r="I1226" s="47">
        <f>(C1226-VLOOKUP(G1226,Riders!$A$2:$C$2000,2,FALSE))/365</f>
        <v>26.756164383561643</v>
      </c>
      <c r="J1226" s="47">
        <v>2</v>
      </c>
      <c r="K1226" s="47">
        <v>1</v>
      </c>
      <c r="L1226" s="47">
        <v>11.058</v>
      </c>
      <c r="M1226" s="47">
        <f t="shared" si="56"/>
        <v>65.111231687466088</v>
      </c>
      <c r="N1226" s="47"/>
      <c r="O1226" s="47"/>
      <c r="P1226" s="47" t="str">
        <f t="shared" si="57"/>
        <v/>
      </c>
      <c r="Q1226" s="47"/>
      <c r="R1226" s="47"/>
      <c r="S1226" s="47" t="str">
        <f t="shared" si="58"/>
        <v/>
      </c>
    </row>
    <row r="1227" spans="1:19" x14ac:dyDescent="0.45">
      <c r="A1227" s="47" t="s">
        <v>170</v>
      </c>
      <c r="B1227" s="47">
        <v>2019</v>
      </c>
      <c r="C1227" s="49">
        <v>43771</v>
      </c>
      <c r="D1227" s="47" t="s">
        <v>72</v>
      </c>
      <c r="E1227" s="47" t="s">
        <v>201</v>
      </c>
      <c r="F1227" s="47">
        <v>8</v>
      </c>
      <c r="G1227" s="47" t="s">
        <v>30</v>
      </c>
      <c r="H1227" s="47" t="s">
        <v>31</v>
      </c>
      <c r="I1227" s="47">
        <f>(C1227-VLOOKUP(G1227,Riders!$A$2:$C$2000,2,FALSE))/365</f>
        <v>23.545205479452054</v>
      </c>
      <c r="J1227" s="47">
        <v>13</v>
      </c>
      <c r="K1227" s="47">
        <v>2</v>
      </c>
      <c r="L1227" s="47">
        <v>11.065999999999999</v>
      </c>
      <c r="M1227" s="47">
        <f t="shared" si="56"/>
        <v>65.064160491595885</v>
      </c>
      <c r="N1227" s="47"/>
      <c r="O1227" s="47"/>
      <c r="P1227" s="47" t="str">
        <f t="shared" si="57"/>
        <v/>
      </c>
      <c r="Q1227" s="47"/>
      <c r="R1227" s="47"/>
      <c r="S1227" s="47" t="str">
        <f t="shared" si="58"/>
        <v/>
      </c>
    </row>
    <row r="1228" spans="1:19" x14ac:dyDescent="0.45">
      <c r="A1228" s="47" t="s">
        <v>170</v>
      </c>
      <c r="B1228" s="47">
        <v>2019</v>
      </c>
      <c r="C1228" s="49">
        <v>43771</v>
      </c>
      <c r="D1228" s="47" t="s">
        <v>72</v>
      </c>
      <c r="E1228" s="47" t="s">
        <v>202</v>
      </c>
      <c r="F1228" s="47">
        <v>1</v>
      </c>
      <c r="G1228" s="47" t="s">
        <v>109</v>
      </c>
      <c r="H1228" s="47" t="s">
        <v>118</v>
      </c>
      <c r="I1228" s="47">
        <f>(C1228-VLOOKUP(G1228,Riders!$A$2:$C$2000,2,FALSE))/365</f>
        <v>26.756164383561643</v>
      </c>
      <c r="J1228" s="47">
        <v>2</v>
      </c>
      <c r="K1228" s="47">
        <v>1</v>
      </c>
      <c r="L1228" s="47">
        <v>11.103999999999999</v>
      </c>
      <c r="M1228" s="47">
        <f t="shared" si="56"/>
        <v>64.84149855907782</v>
      </c>
      <c r="N1228" s="47">
        <v>1</v>
      </c>
      <c r="O1228" s="47">
        <v>11.089</v>
      </c>
      <c r="P1228" s="47">
        <f t="shared" si="57"/>
        <v>64.929209126161055</v>
      </c>
      <c r="Q1228" s="47"/>
      <c r="R1228" s="47"/>
      <c r="S1228" s="47" t="str">
        <f t="shared" si="58"/>
        <v/>
      </c>
    </row>
    <row r="1229" spans="1:19" x14ac:dyDescent="0.45">
      <c r="A1229" s="47" t="s">
        <v>170</v>
      </c>
      <c r="B1229" s="47">
        <v>2019</v>
      </c>
      <c r="C1229" s="49">
        <v>43771</v>
      </c>
      <c r="D1229" s="47" t="s">
        <v>72</v>
      </c>
      <c r="E1229" s="47" t="s">
        <v>202</v>
      </c>
      <c r="F1229" s="47">
        <v>1</v>
      </c>
      <c r="G1229" s="47" t="s">
        <v>655</v>
      </c>
      <c r="H1229" s="47" t="s">
        <v>120</v>
      </c>
      <c r="I1229" s="47">
        <f>(C1229-VLOOKUP(G1229,Riders!$A$2:$C$2000,2,FALSE))/365</f>
        <v>36.912328767123284</v>
      </c>
      <c r="J1229" s="47">
        <v>8</v>
      </c>
      <c r="K1229" s="47">
        <v>2</v>
      </c>
      <c r="L1229" s="47">
        <v>11.744999999999999</v>
      </c>
      <c r="M1229" s="47">
        <f t="shared" si="56"/>
        <v>61.30268199233717</v>
      </c>
      <c r="N1229" s="47">
        <v>2</v>
      </c>
      <c r="O1229" s="47">
        <v>11.16</v>
      </c>
      <c r="P1229" s="47">
        <f t="shared" si="57"/>
        <v>64.516129032258064</v>
      </c>
      <c r="Q1229" s="47"/>
      <c r="R1229" s="47"/>
      <c r="S1229" s="47" t="str">
        <f t="shared" si="58"/>
        <v/>
      </c>
    </row>
    <row r="1230" spans="1:19" x14ac:dyDescent="0.45">
      <c r="A1230" s="47" t="s">
        <v>170</v>
      </c>
      <c r="B1230" s="47">
        <v>2019</v>
      </c>
      <c r="C1230" s="49">
        <v>43771</v>
      </c>
      <c r="D1230" s="47" t="s">
        <v>72</v>
      </c>
      <c r="E1230" s="47" t="s">
        <v>202</v>
      </c>
      <c r="F1230" s="47">
        <v>2</v>
      </c>
      <c r="G1230" s="47" t="s">
        <v>79</v>
      </c>
      <c r="H1230" s="47" t="s">
        <v>65</v>
      </c>
      <c r="I1230" s="47">
        <f>(C1230-VLOOKUP(G1230,Riders!$A$2:$C$2000,2,FALSE))/365</f>
        <v>32.4986301369863</v>
      </c>
      <c r="J1230" s="47">
        <v>1</v>
      </c>
      <c r="K1230" s="47">
        <v>1</v>
      </c>
      <c r="L1230" s="47">
        <v>11.22</v>
      </c>
      <c r="M1230" s="47">
        <f t="shared" si="56"/>
        <v>64.171122994652407</v>
      </c>
      <c r="N1230" s="47">
        <v>1</v>
      </c>
      <c r="O1230" s="47">
        <v>10.977</v>
      </c>
      <c r="P1230" s="47">
        <f t="shared" si="57"/>
        <v>65.591691719048924</v>
      </c>
      <c r="Q1230" s="47"/>
      <c r="R1230" s="47"/>
      <c r="S1230" s="47" t="str">
        <f t="shared" si="58"/>
        <v/>
      </c>
    </row>
    <row r="1231" spans="1:19" x14ac:dyDescent="0.45">
      <c r="A1231" s="47" t="s">
        <v>170</v>
      </c>
      <c r="B1231" s="47">
        <v>2019</v>
      </c>
      <c r="C1231" s="49">
        <v>43771</v>
      </c>
      <c r="D1231" s="47" t="s">
        <v>72</v>
      </c>
      <c r="E1231" s="47" t="s">
        <v>202</v>
      </c>
      <c r="F1231" s="47">
        <v>2</v>
      </c>
      <c r="G1231" s="47" t="s">
        <v>77</v>
      </c>
      <c r="H1231" s="47" t="s">
        <v>19</v>
      </c>
      <c r="I1231" s="47">
        <f>(C1231-VLOOKUP(G1231,Riders!$A$2:$C$2000,2,FALSE))/365</f>
        <v>28.479452054794521</v>
      </c>
      <c r="J1231" s="47">
        <v>6</v>
      </c>
      <c r="K1231" s="47">
        <v>2</v>
      </c>
      <c r="L1231" s="47">
        <v>11.388</v>
      </c>
      <c r="M1231" s="47">
        <f t="shared" si="56"/>
        <v>63.224446786090624</v>
      </c>
      <c r="N1231" s="47">
        <v>2</v>
      </c>
      <c r="O1231" s="47">
        <v>11.092000000000001</v>
      </c>
      <c r="P1231" s="47">
        <f t="shared" si="57"/>
        <v>64.911648034619546</v>
      </c>
      <c r="Q1231" s="47"/>
      <c r="R1231" s="47"/>
      <c r="S1231" s="47" t="str">
        <f t="shared" si="58"/>
        <v/>
      </c>
    </row>
    <row r="1232" spans="1:19" x14ac:dyDescent="0.45">
      <c r="A1232" s="47" t="s">
        <v>170</v>
      </c>
      <c r="B1232" s="47">
        <v>2019</v>
      </c>
      <c r="C1232" s="49">
        <v>43771</v>
      </c>
      <c r="D1232" s="47" t="s">
        <v>72</v>
      </c>
      <c r="E1232" s="47" t="s">
        <v>202</v>
      </c>
      <c r="F1232" s="47">
        <v>3</v>
      </c>
      <c r="G1232" s="47" t="s">
        <v>23</v>
      </c>
      <c r="H1232" s="47" t="s">
        <v>15</v>
      </c>
      <c r="I1232" s="47">
        <f>(C1232-VLOOKUP(G1232,Riders!$A$2:$C$2000,2,FALSE))/365</f>
        <v>22.139726027397259</v>
      </c>
      <c r="J1232" s="47">
        <v>3</v>
      </c>
      <c r="K1232" s="47">
        <v>1</v>
      </c>
      <c r="L1232" s="47">
        <v>11.154</v>
      </c>
      <c r="M1232" s="47">
        <f t="shared" si="56"/>
        <v>64.550833781603018</v>
      </c>
      <c r="N1232" s="47">
        <v>2</v>
      </c>
      <c r="O1232" s="47">
        <v>11.211</v>
      </c>
      <c r="P1232" s="47">
        <f t="shared" si="57"/>
        <v>64.222638480064219</v>
      </c>
      <c r="Q1232" s="47">
        <v>1</v>
      </c>
      <c r="R1232" s="47">
        <v>11.346</v>
      </c>
      <c r="S1232" s="47">
        <f t="shared" si="58"/>
        <v>63.458487572712848</v>
      </c>
    </row>
    <row r="1233" spans="1:19" x14ac:dyDescent="0.45">
      <c r="A1233" s="47" t="s">
        <v>170</v>
      </c>
      <c r="B1233" s="47">
        <v>2019</v>
      </c>
      <c r="C1233" s="49">
        <v>43771</v>
      </c>
      <c r="D1233" s="47" t="s">
        <v>72</v>
      </c>
      <c r="E1233" s="47" t="s">
        <v>202</v>
      </c>
      <c r="F1233" s="47">
        <v>3</v>
      </c>
      <c r="G1233" s="47" t="s">
        <v>73</v>
      </c>
      <c r="H1233" s="47" t="s">
        <v>19</v>
      </c>
      <c r="I1233" s="47">
        <f>(C1233-VLOOKUP(G1233,Riders!$A$2:$C$2000,2,FALSE))/365</f>
        <v>32.252054794520546</v>
      </c>
      <c r="J1233" s="47">
        <v>7</v>
      </c>
      <c r="K1233" s="47">
        <v>2</v>
      </c>
      <c r="L1233" s="47">
        <v>11.536999999999999</v>
      </c>
      <c r="M1233" s="47">
        <f t="shared" si="56"/>
        <v>62.407905001300172</v>
      </c>
      <c r="N1233" s="47">
        <v>1</v>
      </c>
      <c r="O1233" s="47">
        <v>11.207000000000001</v>
      </c>
      <c r="P1233" s="47">
        <f t="shared" si="57"/>
        <v>64.245560810207905</v>
      </c>
      <c r="Q1233" s="47">
        <v>2</v>
      </c>
      <c r="R1233" s="47">
        <v>11.856</v>
      </c>
      <c r="S1233" s="47">
        <f t="shared" si="58"/>
        <v>60.728744939271259</v>
      </c>
    </row>
    <row r="1234" spans="1:19" x14ac:dyDescent="0.45">
      <c r="A1234" s="47" t="s">
        <v>170</v>
      </c>
      <c r="B1234" s="47">
        <v>2019</v>
      </c>
      <c r="C1234" s="49">
        <v>43771</v>
      </c>
      <c r="D1234" s="47" t="s">
        <v>72</v>
      </c>
      <c r="E1234" s="47" t="s">
        <v>202</v>
      </c>
      <c r="F1234" s="47">
        <v>4</v>
      </c>
      <c r="G1234" s="47" t="s">
        <v>98</v>
      </c>
      <c r="H1234" s="47" t="s">
        <v>67</v>
      </c>
      <c r="I1234" s="47">
        <f>(C1234-VLOOKUP(G1234,Riders!$A$2:$C$2000,2,FALSE))/365</f>
        <v>28.257534246575343</v>
      </c>
      <c r="J1234" s="47">
        <v>4</v>
      </c>
      <c r="K1234" s="47">
        <v>1</v>
      </c>
      <c r="L1234" s="47">
        <v>11.387</v>
      </c>
      <c r="M1234" s="47">
        <f t="shared" si="56"/>
        <v>63.229999121805562</v>
      </c>
      <c r="N1234" s="47">
        <v>1</v>
      </c>
      <c r="O1234" s="47">
        <v>11.462</v>
      </c>
      <c r="P1234" s="47">
        <f t="shared" si="57"/>
        <v>62.816262432385273</v>
      </c>
      <c r="Q1234" s="47"/>
      <c r="R1234" s="47"/>
      <c r="S1234" s="47" t="str">
        <f t="shared" si="58"/>
        <v/>
      </c>
    </row>
    <row r="1235" spans="1:19" x14ac:dyDescent="0.45">
      <c r="A1235" s="47" t="s">
        <v>170</v>
      </c>
      <c r="B1235" s="47">
        <v>2019</v>
      </c>
      <c r="C1235" s="49">
        <v>43771</v>
      </c>
      <c r="D1235" s="47" t="s">
        <v>72</v>
      </c>
      <c r="E1235" s="47" t="s">
        <v>202</v>
      </c>
      <c r="F1235" s="47">
        <v>4</v>
      </c>
      <c r="G1235" s="47" t="s">
        <v>133</v>
      </c>
      <c r="H1235" s="47" t="s">
        <v>25</v>
      </c>
      <c r="I1235" s="47">
        <f>(C1235-VLOOKUP(G1235,Riders!$A$2:$C$2000,2,FALSE))/365</f>
        <v>26.772602739726029</v>
      </c>
      <c r="J1235" s="47">
        <v>5</v>
      </c>
      <c r="K1235" s="47">
        <v>2</v>
      </c>
      <c r="L1235" s="47">
        <v>11.393000000000001</v>
      </c>
      <c r="M1235" s="47">
        <f t="shared" si="56"/>
        <v>63.196699727903095</v>
      </c>
      <c r="N1235" s="47">
        <v>2</v>
      </c>
      <c r="O1235" s="47">
        <v>11.516999999999999</v>
      </c>
      <c r="P1235" s="47">
        <f t="shared" si="57"/>
        <v>62.516280281323262</v>
      </c>
      <c r="Q1235" s="47"/>
      <c r="R1235" s="47"/>
      <c r="S1235" s="47" t="str">
        <f t="shared" si="58"/>
        <v/>
      </c>
    </row>
    <row r="1236" spans="1:19" x14ac:dyDescent="0.45">
      <c r="A1236" s="47" t="s">
        <v>170</v>
      </c>
      <c r="B1236" s="47">
        <v>2019</v>
      </c>
      <c r="C1236" s="49">
        <v>43771</v>
      </c>
      <c r="D1236" s="47" t="s">
        <v>72</v>
      </c>
      <c r="E1236" s="47" t="s">
        <v>203</v>
      </c>
      <c r="F1236" s="47">
        <v>1</v>
      </c>
      <c r="G1236" s="47" t="s">
        <v>109</v>
      </c>
      <c r="H1236" s="47" t="s">
        <v>118</v>
      </c>
      <c r="I1236" s="47">
        <f>(C1236-VLOOKUP(G1236,Riders!$A$2:$C$2000,2,FALSE))/365</f>
        <v>26.756164383561643</v>
      </c>
      <c r="J1236" s="47">
        <v>2</v>
      </c>
      <c r="K1236" s="47">
        <v>1</v>
      </c>
      <c r="L1236" s="47">
        <v>11.231999999999999</v>
      </c>
      <c r="M1236" s="47">
        <f t="shared" si="56"/>
        <v>64.102564102564102</v>
      </c>
      <c r="N1236" s="47">
        <v>1</v>
      </c>
      <c r="O1236" s="47">
        <v>11.316000000000001</v>
      </c>
      <c r="P1236" s="47">
        <f t="shared" si="57"/>
        <v>63.62672322375397</v>
      </c>
      <c r="Q1236" s="47"/>
      <c r="R1236" s="47"/>
      <c r="S1236" s="47" t="str">
        <f t="shared" si="58"/>
        <v/>
      </c>
    </row>
    <row r="1237" spans="1:19" x14ac:dyDescent="0.45">
      <c r="A1237" s="47" t="s">
        <v>170</v>
      </c>
      <c r="B1237" s="47">
        <v>2019</v>
      </c>
      <c r="C1237" s="49">
        <v>43771</v>
      </c>
      <c r="D1237" s="47" t="s">
        <v>72</v>
      </c>
      <c r="E1237" s="47" t="s">
        <v>203</v>
      </c>
      <c r="F1237" s="47">
        <v>1</v>
      </c>
      <c r="G1237" s="47" t="s">
        <v>98</v>
      </c>
      <c r="H1237" s="47" t="s">
        <v>67</v>
      </c>
      <c r="I1237" s="47">
        <f>(C1237-VLOOKUP(G1237,Riders!$A$2:$C$2000,2,FALSE))/365</f>
        <v>28.257534246575343</v>
      </c>
      <c r="J1237" s="47">
        <v>4</v>
      </c>
      <c r="K1237" s="47">
        <v>2</v>
      </c>
      <c r="L1237" s="47">
        <v>11.485999999999999</v>
      </c>
      <c r="M1237" s="47">
        <f t="shared" si="56"/>
        <v>62.685007835625989</v>
      </c>
      <c r="N1237" s="47">
        <v>2</v>
      </c>
      <c r="O1237" s="47">
        <v>11.862</v>
      </c>
      <c r="P1237" s="47">
        <f t="shared" si="57"/>
        <v>60.698027314112288</v>
      </c>
      <c r="Q1237" s="47"/>
      <c r="R1237" s="47"/>
      <c r="S1237" s="47" t="str">
        <f t="shared" si="58"/>
        <v/>
      </c>
    </row>
    <row r="1238" spans="1:19" x14ac:dyDescent="0.45">
      <c r="A1238" s="47" t="s">
        <v>170</v>
      </c>
      <c r="B1238" s="47">
        <v>2019</v>
      </c>
      <c r="C1238" s="49">
        <v>43771</v>
      </c>
      <c r="D1238" s="47" t="s">
        <v>72</v>
      </c>
      <c r="E1238" s="47" t="s">
        <v>203</v>
      </c>
      <c r="F1238" s="47">
        <v>2</v>
      </c>
      <c r="G1238" s="47" t="s">
        <v>79</v>
      </c>
      <c r="H1238" s="47" t="s">
        <v>65</v>
      </c>
      <c r="I1238" s="47">
        <f>(C1238-VLOOKUP(G1238,Riders!$A$2:$C$2000,2,FALSE))/365</f>
        <v>32.4986301369863</v>
      </c>
      <c r="J1238" s="47">
        <v>1</v>
      </c>
      <c r="K1238" s="47">
        <v>1</v>
      </c>
      <c r="L1238" s="47">
        <v>10.996</v>
      </c>
      <c r="M1238" s="47">
        <f t="shared" si="56"/>
        <v>65.478355765732985</v>
      </c>
      <c r="N1238" s="47">
        <v>1</v>
      </c>
      <c r="O1238" s="47">
        <v>11.282</v>
      </c>
      <c r="P1238" s="47">
        <f t="shared" si="57"/>
        <v>63.818471902145006</v>
      </c>
      <c r="Q1238" s="47"/>
      <c r="R1238" s="47"/>
      <c r="S1238" s="47" t="str">
        <f t="shared" si="58"/>
        <v/>
      </c>
    </row>
    <row r="1239" spans="1:19" x14ac:dyDescent="0.45">
      <c r="A1239" s="47" t="s">
        <v>170</v>
      </c>
      <c r="B1239" s="47">
        <v>2019</v>
      </c>
      <c r="C1239" s="49">
        <v>43771</v>
      </c>
      <c r="D1239" s="47" t="s">
        <v>72</v>
      </c>
      <c r="E1239" s="47" t="s">
        <v>203</v>
      </c>
      <c r="F1239" s="47">
        <v>2</v>
      </c>
      <c r="G1239" s="47" t="s">
        <v>23</v>
      </c>
      <c r="H1239" s="47" t="s">
        <v>15</v>
      </c>
      <c r="I1239" s="47">
        <f>(C1239-VLOOKUP(G1239,Riders!$A$2:$C$2000,2,FALSE))/365</f>
        <v>22.139726027397259</v>
      </c>
      <c r="J1239" s="47">
        <v>3</v>
      </c>
      <c r="K1239" s="47">
        <v>2</v>
      </c>
      <c r="L1239" s="47">
        <v>11.037000000000001</v>
      </c>
      <c r="M1239" s="47">
        <f t="shared" si="56"/>
        <v>65.235118238651808</v>
      </c>
      <c r="N1239" s="47">
        <v>2</v>
      </c>
      <c r="O1239" s="47">
        <v>11.311</v>
      </c>
      <c r="P1239" s="47">
        <f t="shared" si="57"/>
        <v>63.654849261780569</v>
      </c>
      <c r="Q1239" s="47"/>
      <c r="R1239" s="47"/>
      <c r="S1239" s="47" t="str">
        <f t="shared" si="58"/>
        <v/>
      </c>
    </row>
    <row r="1240" spans="1:19" x14ac:dyDescent="0.45">
      <c r="A1240" s="47" t="s">
        <v>170</v>
      </c>
      <c r="B1240" s="47">
        <v>2019</v>
      </c>
      <c r="C1240" s="49">
        <v>43771</v>
      </c>
      <c r="D1240" s="47" t="s">
        <v>72</v>
      </c>
      <c r="E1240" s="47" t="s">
        <v>204</v>
      </c>
      <c r="F1240" s="47" t="s">
        <v>205</v>
      </c>
      <c r="G1240" s="47" t="s">
        <v>79</v>
      </c>
      <c r="H1240" s="47" t="s">
        <v>65</v>
      </c>
      <c r="I1240" s="47">
        <f>(C1240-VLOOKUP(G1240,Riders!$A$2:$C$2000,2,FALSE))/365</f>
        <v>32.4986301369863</v>
      </c>
      <c r="J1240" s="47">
        <v>1</v>
      </c>
      <c r="K1240" s="47">
        <v>1</v>
      </c>
      <c r="L1240" s="47">
        <v>10.948</v>
      </c>
      <c r="M1240" s="47">
        <f t="shared" si="56"/>
        <v>65.765436609426374</v>
      </c>
      <c r="N1240" s="47">
        <v>1</v>
      </c>
      <c r="O1240" s="47">
        <v>11.340999999999999</v>
      </c>
      <c r="P1240" s="47">
        <f t="shared" si="57"/>
        <v>63.486465038356407</v>
      </c>
      <c r="Q1240" s="47"/>
      <c r="R1240" s="47"/>
      <c r="S1240" s="47" t="str">
        <f t="shared" si="58"/>
        <v/>
      </c>
    </row>
    <row r="1241" spans="1:19" x14ac:dyDescent="0.45">
      <c r="A1241" s="47" t="s">
        <v>170</v>
      </c>
      <c r="B1241" s="47">
        <v>2019</v>
      </c>
      <c r="C1241" s="49">
        <v>43771</v>
      </c>
      <c r="D1241" s="47" t="s">
        <v>72</v>
      </c>
      <c r="E1241" s="47" t="s">
        <v>204</v>
      </c>
      <c r="F1241" s="47" t="s">
        <v>205</v>
      </c>
      <c r="G1241" s="47" t="s">
        <v>109</v>
      </c>
      <c r="H1241" s="47" t="s">
        <v>118</v>
      </c>
      <c r="I1241" s="47">
        <f>(C1241-VLOOKUP(G1241,Riders!$A$2:$C$2000,2,FALSE))/365</f>
        <v>26.756164383561643</v>
      </c>
      <c r="J1241" s="47">
        <v>2</v>
      </c>
      <c r="K1241" s="47">
        <v>2</v>
      </c>
      <c r="L1241" s="47">
        <v>10.96</v>
      </c>
      <c r="M1241" s="47">
        <f t="shared" si="56"/>
        <v>65.693430656934297</v>
      </c>
      <c r="N1241" s="47">
        <v>2</v>
      </c>
      <c r="O1241" s="47">
        <v>11.516</v>
      </c>
      <c r="P1241" s="47">
        <f t="shared" si="57"/>
        <v>62.521708926710666</v>
      </c>
      <c r="Q1241" s="47"/>
      <c r="R1241" s="47"/>
      <c r="S1241" s="47" t="str">
        <f t="shared" si="58"/>
        <v/>
      </c>
    </row>
    <row r="1242" spans="1:19" x14ac:dyDescent="0.45">
      <c r="A1242" s="47" t="s">
        <v>170</v>
      </c>
      <c r="B1242" s="47">
        <v>2019</v>
      </c>
      <c r="C1242" s="49">
        <v>43771</v>
      </c>
      <c r="D1242" s="47" t="s">
        <v>72</v>
      </c>
      <c r="E1242" s="47" t="s">
        <v>204</v>
      </c>
      <c r="F1242" s="47" t="s">
        <v>206</v>
      </c>
      <c r="G1242" s="47" t="s">
        <v>23</v>
      </c>
      <c r="H1242" s="47" t="s">
        <v>15</v>
      </c>
      <c r="I1242" s="47">
        <f>(C1242-VLOOKUP(G1242,Riders!$A$2:$C$2000,2,FALSE))/365</f>
        <v>22.139726027397259</v>
      </c>
      <c r="J1242" s="47">
        <v>3</v>
      </c>
      <c r="K1242" s="47">
        <v>1</v>
      </c>
      <c r="L1242" s="47">
        <v>11.010999999999999</v>
      </c>
      <c r="M1242" s="47">
        <f t="shared" si="56"/>
        <v>65.389156298247215</v>
      </c>
      <c r="N1242" s="47">
        <v>1</v>
      </c>
      <c r="O1242" s="47">
        <v>11.218</v>
      </c>
      <c r="P1242" s="47">
        <f t="shared" si="57"/>
        <v>64.182563736851492</v>
      </c>
      <c r="Q1242" s="47"/>
      <c r="R1242" s="47"/>
      <c r="S1242" s="47" t="str">
        <f t="shared" si="58"/>
        <v/>
      </c>
    </row>
    <row r="1243" spans="1:19" x14ac:dyDescent="0.45">
      <c r="A1243" s="47" t="s">
        <v>170</v>
      </c>
      <c r="B1243" s="47">
        <v>2019</v>
      </c>
      <c r="C1243" s="49">
        <v>43771</v>
      </c>
      <c r="D1243" s="47" t="s">
        <v>72</v>
      </c>
      <c r="E1243" s="47" t="s">
        <v>204</v>
      </c>
      <c r="F1243" s="47" t="s">
        <v>206</v>
      </c>
      <c r="G1243" s="47" t="s">
        <v>98</v>
      </c>
      <c r="H1243" s="47" t="s">
        <v>67</v>
      </c>
      <c r="I1243" s="47">
        <f>(C1243-VLOOKUP(G1243,Riders!$A$2:$C$2000,2,FALSE))/365</f>
        <v>28.257534246575343</v>
      </c>
      <c r="J1243" s="47">
        <v>4</v>
      </c>
      <c r="K1243" s="47">
        <v>2</v>
      </c>
      <c r="L1243" s="47">
        <v>11.347</v>
      </c>
      <c r="M1243" s="47">
        <f t="shared" si="56"/>
        <v>63.452895038336123</v>
      </c>
      <c r="N1243" s="47">
        <v>2</v>
      </c>
      <c r="O1243" s="47">
        <v>11.523999999999999</v>
      </c>
      <c r="P1243" s="47">
        <f t="shared" si="57"/>
        <v>62.478306143700109</v>
      </c>
      <c r="Q1243" s="47"/>
      <c r="R1243" s="47"/>
      <c r="S1243" s="47" t="str">
        <f t="shared" si="58"/>
        <v/>
      </c>
    </row>
    <row r="1244" spans="1:19" x14ac:dyDescent="0.45">
      <c r="A1244" s="47" t="s">
        <v>173</v>
      </c>
      <c r="B1244" s="47">
        <v>2019</v>
      </c>
      <c r="C1244" s="49">
        <v>43525</v>
      </c>
      <c r="D1244" s="47" t="s">
        <v>13</v>
      </c>
      <c r="E1244" s="47" t="s">
        <v>203</v>
      </c>
      <c r="F1244" s="47">
        <v>1</v>
      </c>
      <c r="G1244" s="47" t="s">
        <v>132</v>
      </c>
      <c r="H1244" s="47" t="s">
        <v>36</v>
      </c>
      <c r="I1244" s="47">
        <f>(C1244-VLOOKUP(G1244,Riders!$A$2:$C$2000,2,FALSE))/365</f>
        <v>28.273972602739725</v>
      </c>
      <c r="J1244" s="47">
        <v>2</v>
      </c>
      <c r="K1244" s="47">
        <v>1</v>
      </c>
      <c r="L1244" s="47">
        <v>11.324999999999999</v>
      </c>
      <c r="M1244" s="47">
        <f t="shared" si="56"/>
        <v>63.576158940397356</v>
      </c>
      <c r="N1244" s="47">
        <v>1</v>
      </c>
      <c r="O1244" s="47">
        <v>11.132999999999999</v>
      </c>
      <c r="P1244" s="47">
        <f t="shared" si="57"/>
        <v>64.672594987873893</v>
      </c>
      <c r="Q1244" s="47"/>
      <c r="R1244" s="47"/>
      <c r="S1244" s="47" t="str">
        <f t="shared" si="58"/>
        <v/>
      </c>
    </row>
    <row r="1245" spans="1:19" x14ac:dyDescent="0.45">
      <c r="A1245" s="47" t="s">
        <v>173</v>
      </c>
      <c r="B1245" s="47">
        <v>2019</v>
      </c>
      <c r="C1245" s="49">
        <v>43525</v>
      </c>
      <c r="D1245" s="47" t="s">
        <v>13</v>
      </c>
      <c r="E1245" s="47" t="s">
        <v>203</v>
      </c>
      <c r="F1245" s="47">
        <v>1</v>
      </c>
      <c r="G1245" s="47" t="s">
        <v>14</v>
      </c>
      <c r="H1245" s="47" t="s">
        <v>15</v>
      </c>
      <c r="I1245" s="47">
        <f>(C1245-VLOOKUP(G1245,Riders!$A$2:$C$2000,2,FALSE))/365</f>
        <v>19.158904109589042</v>
      </c>
      <c r="J1245" s="47">
        <v>4</v>
      </c>
      <c r="K1245" s="47">
        <v>2</v>
      </c>
      <c r="L1245" s="47">
        <v>11.481</v>
      </c>
      <c r="M1245" s="47">
        <f t="shared" si="56"/>
        <v>62.712307290305723</v>
      </c>
      <c r="N1245" s="47">
        <v>2</v>
      </c>
      <c r="O1245" s="47">
        <v>11.286999999999999</v>
      </c>
      <c r="P1245" s="47">
        <f t="shared" si="57"/>
        <v>63.790201116328525</v>
      </c>
      <c r="Q1245" s="47"/>
      <c r="R1245" s="47"/>
      <c r="S1245" s="47" t="str">
        <f t="shared" si="58"/>
        <v/>
      </c>
    </row>
    <row r="1246" spans="1:19" x14ac:dyDescent="0.45">
      <c r="A1246" s="47" t="s">
        <v>173</v>
      </c>
      <c r="B1246" s="47">
        <v>2019</v>
      </c>
      <c r="C1246" s="49">
        <v>43525</v>
      </c>
      <c r="D1246" s="47" t="s">
        <v>13</v>
      </c>
      <c r="E1246" s="47" t="s">
        <v>203</v>
      </c>
      <c r="F1246" s="47">
        <v>2</v>
      </c>
      <c r="G1246" s="47" t="s">
        <v>79</v>
      </c>
      <c r="H1246" s="47" t="s">
        <v>65</v>
      </c>
      <c r="I1246" s="47">
        <f>(C1246-VLOOKUP(G1246,Riders!$A$2:$C$2000,2,FALSE))/365</f>
        <v>31.824657534246576</v>
      </c>
      <c r="J1246" s="47">
        <v>1</v>
      </c>
      <c r="K1246" s="47">
        <v>1</v>
      </c>
      <c r="L1246" s="47">
        <v>11.177</v>
      </c>
      <c r="M1246" s="47">
        <f t="shared" si="56"/>
        <v>64.418001252572253</v>
      </c>
      <c r="N1246" s="47">
        <v>1</v>
      </c>
      <c r="O1246" s="47">
        <v>11.215999999999999</v>
      </c>
      <c r="P1246" s="47">
        <f t="shared" si="57"/>
        <v>64.194008559201151</v>
      </c>
      <c r="Q1246" s="47"/>
      <c r="R1246" s="47"/>
      <c r="S1246" s="47" t="str">
        <f t="shared" si="58"/>
        <v/>
      </c>
    </row>
    <row r="1247" spans="1:19" x14ac:dyDescent="0.45">
      <c r="A1247" s="47" t="s">
        <v>173</v>
      </c>
      <c r="B1247" s="47">
        <v>2019</v>
      </c>
      <c r="C1247" s="49">
        <v>43525</v>
      </c>
      <c r="D1247" s="47" t="s">
        <v>13</v>
      </c>
      <c r="E1247" s="47" t="s">
        <v>203</v>
      </c>
      <c r="F1247" s="47">
        <v>2</v>
      </c>
      <c r="G1247" s="47" t="s">
        <v>16</v>
      </c>
      <c r="H1247" s="47" t="s">
        <v>17</v>
      </c>
      <c r="I1247" s="47">
        <f>(C1247-VLOOKUP(G1247,Riders!$A$2:$C$2000,2,FALSE))/365</f>
        <v>19.857534246575341</v>
      </c>
      <c r="J1247" s="47">
        <v>3</v>
      </c>
      <c r="K1247" s="47">
        <v>2</v>
      </c>
      <c r="L1247" s="47">
        <v>11.224</v>
      </c>
      <c r="M1247" s="47">
        <f t="shared" si="56"/>
        <v>64.148253741981463</v>
      </c>
      <c r="N1247" s="47">
        <v>2</v>
      </c>
      <c r="O1247" s="47">
        <v>11.267999999999999</v>
      </c>
      <c r="P1247" s="47">
        <f t="shared" si="57"/>
        <v>63.89776357827477</v>
      </c>
      <c r="Q1247" s="47"/>
      <c r="R1247" s="47"/>
      <c r="S1247" s="47" t="str">
        <f t="shared" si="58"/>
        <v/>
      </c>
    </row>
    <row r="1248" spans="1:19" x14ac:dyDescent="0.45">
      <c r="A1248" s="47" t="s">
        <v>173</v>
      </c>
      <c r="B1248" s="47">
        <v>2019</v>
      </c>
      <c r="C1248" s="49">
        <v>43525</v>
      </c>
      <c r="D1248" s="47" t="s">
        <v>13</v>
      </c>
      <c r="E1248" s="47" t="s">
        <v>204</v>
      </c>
      <c r="F1248" s="47" t="s">
        <v>205</v>
      </c>
      <c r="G1248" s="47" t="s">
        <v>79</v>
      </c>
      <c r="H1248" s="47" t="s">
        <v>65</v>
      </c>
      <c r="I1248" s="47">
        <f>(C1248-VLOOKUP(G1248,Riders!$A$2:$C$2000,2,FALSE))/365</f>
        <v>31.824657534246576</v>
      </c>
      <c r="J1248" s="47">
        <v>1</v>
      </c>
      <c r="K1248" s="47">
        <v>1</v>
      </c>
      <c r="L1248" s="47">
        <v>11.276</v>
      </c>
      <c r="M1248" s="47">
        <f t="shared" si="56"/>
        <v>63.852429939694929</v>
      </c>
      <c r="N1248" s="47">
        <v>1</v>
      </c>
      <c r="O1248" s="47">
        <v>11.112</v>
      </c>
      <c r="P1248" s="47">
        <f t="shared" si="57"/>
        <v>64.794816414686821</v>
      </c>
      <c r="Q1248" s="47"/>
      <c r="R1248" s="47"/>
      <c r="S1248" s="47" t="str">
        <f t="shared" si="58"/>
        <v/>
      </c>
    </row>
    <row r="1249" spans="1:19" x14ac:dyDescent="0.45">
      <c r="A1249" s="47" t="s">
        <v>173</v>
      </c>
      <c r="B1249" s="47">
        <v>2019</v>
      </c>
      <c r="C1249" s="49">
        <v>43525</v>
      </c>
      <c r="D1249" s="47" t="s">
        <v>13</v>
      </c>
      <c r="E1249" s="47" t="s">
        <v>204</v>
      </c>
      <c r="F1249" s="47" t="s">
        <v>205</v>
      </c>
      <c r="G1249" s="47" t="s">
        <v>132</v>
      </c>
      <c r="H1249" s="47" t="s">
        <v>36</v>
      </c>
      <c r="I1249" s="47">
        <f>(C1249-VLOOKUP(G1249,Riders!$A$2:$C$2000,2,FALSE))/365</f>
        <v>28.273972602739725</v>
      </c>
      <c r="J1249" s="47">
        <v>2</v>
      </c>
      <c r="K1249" s="47">
        <v>2</v>
      </c>
      <c r="L1249" s="47">
        <v>11.33</v>
      </c>
      <c r="M1249" s="47">
        <f t="shared" si="56"/>
        <v>63.548102383053838</v>
      </c>
      <c r="N1249" s="47">
        <v>2</v>
      </c>
      <c r="O1249" s="47">
        <v>11.247</v>
      </c>
      <c r="P1249" s="47">
        <f t="shared" si="57"/>
        <v>64.017071218991731</v>
      </c>
      <c r="Q1249" s="47"/>
      <c r="R1249" s="47"/>
      <c r="S1249" s="47" t="str">
        <f t="shared" si="58"/>
        <v/>
      </c>
    </row>
    <row r="1250" spans="1:19" x14ac:dyDescent="0.45">
      <c r="A1250" s="47" t="s">
        <v>173</v>
      </c>
      <c r="B1250" s="47">
        <v>2019</v>
      </c>
      <c r="C1250" s="49">
        <v>43525</v>
      </c>
      <c r="D1250" s="47" t="s">
        <v>13</v>
      </c>
      <c r="E1250" s="47" t="s">
        <v>204</v>
      </c>
      <c r="F1250" s="47" t="s">
        <v>206</v>
      </c>
      <c r="G1250" s="47" t="s">
        <v>16</v>
      </c>
      <c r="H1250" s="47" t="s">
        <v>17</v>
      </c>
      <c r="I1250" s="47">
        <f>(C1250-VLOOKUP(G1250,Riders!$A$2:$C$2000,2,FALSE))/365</f>
        <v>19.857534246575341</v>
      </c>
      <c r="J1250" s="47">
        <v>3</v>
      </c>
      <c r="K1250" s="47">
        <v>1</v>
      </c>
      <c r="L1250" s="47">
        <v>11.349</v>
      </c>
      <c r="M1250" s="47">
        <f t="shared" si="56"/>
        <v>63.441712926249011</v>
      </c>
      <c r="N1250" s="47">
        <v>1</v>
      </c>
      <c r="O1250" s="47">
        <v>11.167999999999999</v>
      </c>
      <c r="P1250" s="47">
        <f t="shared" si="57"/>
        <v>64.469914040114617</v>
      </c>
      <c r="Q1250" s="47"/>
      <c r="R1250" s="47"/>
      <c r="S1250" s="47" t="str">
        <f t="shared" si="58"/>
        <v/>
      </c>
    </row>
    <row r="1251" spans="1:19" x14ac:dyDescent="0.45">
      <c r="A1251" s="47" t="s">
        <v>173</v>
      </c>
      <c r="B1251" s="47">
        <v>2019</v>
      </c>
      <c r="C1251" s="49">
        <v>43525</v>
      </c>
      <c r="D1251" s="47" t="s">
        <v>13</v>
      </c>
      <c r="E1251" s="47" t="s">
        <v>204</v>
      </c>
      <c r="F1251" s="47" t="s">
        <v>206</v>
      </c>
      <c r="G1251" s="47" t="s">
        <v>14</v>
      </c>
      <c r="H1251" s="47" t="s">
        <v>15</v>
      </c>
      <c r="I1251" s="47">
        <f>(C1251-VLOOKUP(G1251,Riders!$A$2:$C$2000,2,FALSE))/365</f>
        <v>19.158904109589042</v>
      </c>
      <c r="J1251" s="47">
        <v>4</v>
      </c>
      <c r="K1251" s="47">
        <v>2</v>
      </c>
      <c r="L1251" s="47">
        <v>11.44</v>
      </c>
      <c r="M1251" s="47">
        <f t="shared" si="56"/>
        <v>62.93706293706294</v>
      </c>
      <c r="N1251" s="47">
        <v>2</v>
      </c>
      <c r="O1251" s="47">
        <v>11.331999999999999</v>
      </c>
      <c r="P1251" s="47">
        <f t="shared" si="57"/>
        <v>63.536886692552073</v>
      </c>
      <c r="Q1251" s="47"/>
      <c r="R1251" s="47"/>
      <c r="S1251" s="47" t="str">
        <f t="shared" si="58"/>
        <v/>
      </c>
    </row>
    <row r="1252" spans="1:19" x14ac:dyDescent="0.45">
      <c r="A1252" s="47" t="s">
        <v>173</v>
      </c>
      <c r="B1252" s="47">
        <v>2019</v>
      </c>
      <c r="C1252" s="49">
        <v>43524</v>
      </c>
      <c r="D1252" s="47" t="s">
        <v>13</v>
      </c>
      <c r="E1252" s="47" t="s">
        <v>200</v>
      </c>
      <c r="F1252" s="47">
        <v>1</v>
      </c>
      <c r="G1252" s="47" t="s">
        <v>111</v>
      </c>
      <c r="H1252" s="47" t="s">
        <v>118</v>
      </c>
      <c r="I1252" s="47">
        <f>(C1252-VLOOKUP(G1252,Riders!$A$2:$C$2000,2,FALSE))/365</f>
        <v>24.358904109589041</v>
      </c>
      <c r="J1252" s="47">
        <v>9</v>
      </c>
      <c r="K1252" s="47">
        <v>1</v>
      </c>
      <c r="L1252" s="47">
        <v>12.292</v>
      </c>
      <c r="M1252" s="47">
        <f t="shared" si="56"/>
        <v>58.574682720468601</v>
      </c>
      <c r="N1252" s="47"/>
      <c r="O1252" s="47"/>
      <c r="P1252" s="47" t="str">
        <f t="shared" si="57"/>
        <v/>
      </c>
      <c r="Q1252" s="47"/>
      <c r="R1252" s="47"/>
      <c r="S1252" s="47" t="str">
        <f t="shared" si="58"/>
        <v/>
      </c>
    </row>
    <row r="1253" spans="1:19" x14ac:dyDescent="0.45">
      <c r="A1253" s="47" t="s">
        <v>173</v>
      </c>
      <c r="B1253" s="47">
        <v>2019</v>
      </c>
      <c r="C1253" s="49">
        <v>43524</v>
      </c>
      <c r="D1253" s="47" t="s">
        <v>13</v>
      </c>
      <c r="E1253" s="47" t="s">
        <v>200</v>
      </c>
      <c r="F1253" s="47">
        <v>1</v>
      </c>
      <c r="G1253" s="47" t="s">
        <v>163</v>
      </c>
      <c r="H1253" s="47" t="s">
        <v>118</v>
      </c>
      <c r="I1253" s="47" t="e">
        <f>(C1253-VLOOKUP(G1253,Riders!$A$2:$C$2000,2,FALSE))/365</f>
        <v>#N/A</v>
      </c>
      <c r="J1253" s="47">
        <v>28</v>
      </c>
      <c r="K1253" s="47">
        <v>2</v>
      </c>
      <c r="L1253" s="47">
        <v>12.298</v>
      </c>
      <c r="M1253" s="47">
        <f t="shared" si="56"/>
        <v>58.546105057732966</v>
      </c>
      <c r="N1253" s="47"/>
      <c r="O1253" s="47"/>
      <c r="P1253" s="47" t="str">
        <f t="shared" si="57"/>
        <v/>
      </c>
      <c r="Q1253" s="47"/>
      <c r="R1253" s="47"/>
      <c r="S1253" s="47" t="str">
        <f t="shared" si="58"/>
        <v/>
      </c>
    </row>
    <row r="1254" spans="1:19" x14ac:dyDescent="0.45">
      <c r="A1254" s="47" t="s">
        <v>173</v>
      </c>
      <c r="B1254" s="47">
        <v>2019</v>
      </c>
      <c r="C1254" s="49">
        <v>43524</v>
      </c>
      <c r="D1254" s="47" t="s">
        <v>13</v>
      </c>
      <c r="E1254" s="47" t="s">
        <v>200</v>
      </c>
      <c r="F1254" s="47">
        <v>2</v>
      </c>
      <c r="G1254" s="47" t="s">
        <v>136</v>
      </c>
      <c r="H1254" s="47" t="s">
        <v>36</v>
      </c>
      <c r="I1254" s="47">
        <f>(C1254-VLOOKUP(G1254,Riders!$A$2:$C$2000,2,FALSE))/365</f>
        <v>31.12876712328767</v>
      </c>
      <c r="J1254" s="47">
        <v>10</v>
      </c>
      <c r="K1254" s="47">
        <v>1</v>
      </c>
      <c r="L1254" s="47">
        <v>11.722</v>
      </c>
      <c r="M1254" s="47">
        <f t="shared" si="56"/>
        <v>61.422965364272308</v>
      </c>
      <c r="N1254" s="47"/>
      <c r="O1254" s="47"/>
      <c r="P1254" s="47" t="str">
        <f t="shared" si="57"/>
        <v/>
      </c>
      <c r="Q1254" s="47"/>
      <c r="R1254" s="47"/>
      <c r="S1254" s="47" t="str">
        <f t="shared" si="58"/>
        <v/>
      </c>
    </row>
    <row r="1255" spans="1:19" x14ac:dyDescent="0.45">
      <c r="A1255" s="47" t="s">
        <v>173</v>
      </c>
      <c r="B1255" s="47">
        <v>2019</v>
      </c>
      <c r="C1255" s="49">
        <v>43524</v>
      </c>
      <c r="D1255" s="47" t="s">
        <v>13</v>
      </c>
      <c r="E1255" s="47" t="s">
        <v>200</v>
      </c>
      <c r="F1255" s="47">
        <v>2</v>
      </c>
      <c r="G1255" s="47" t="s">
        <v>98</v>
      </c>
      <c r="H1255" s="47" t="s">
        <v>67</v>
      </c>
      <c r="I1255" s="47">
        <f>(C1255-VLOOKUP(G1255,Riders!$A$2:$C$2000,2,FALSE))/365</f>
        <v>27.580821917808219</v>
      </c>
      <c r="J1255" s="47">
        <v>27</v>
      </c>
      <c r="K1255" s="47">
        <v>2</v>
      </c>
      <c r="L1255" s="47">
        <v>11.888</v>
      </c>
      <c r="M1255" s="47">
        <f t="shared" si="56"/>
        <v>60.565275908479137</v>
      </c>
      <c r="N1255" s="47"/>
      <c r="O1255" s="47"/>
      <c r="P1255" s="47" t="str">
        <f t="shared" si="57"/>
        <v/>
      </c>
      <c r="Q1255" s="47"/>
      <c r="R1255" s="47"/>
      <c r="S1255" s="47" t="str">
        <f t="shared" si="58"/>
        <v/>
      </c>
    </row>
    <row r="1256" spans="1:19" x14ac:dyDescent="0.45">
      <c r="A1256" s="47" t="s">
        <v>173</v>
      </c>
      <c r="B1256" s="47">
        <v>2019</v>
      </c>
      <c r="C1256" s="49">
        <v>43524</v>
      </c>
      <c r="D1256" s="47" t="s">
        <v>13</v>
      </c>
      <c r="E1256" s="47" t="s">
        <v>200</v>
      </c>
      <c r="F1256" s="47">
        <v>3</v>
      </c>
      <c r="G1256" s="47" t="s">
        <v>23</v>
      </c>
      <c r="H1256" s="47" t="s">
        <v>15</v>
      </c>
      <c r="I1256" s="47">
        <f>(C1256-VLOOKUP(G1256,Riders!$A$2:$C$2000,2,FALSE))/365</f>
        <v>21.463013698630139</v>
      </c>
      <c r="J1256" s="47">
        <v>11</v>
      </c>
      <c r="K1256" s="47">
        <v>1</v>
      </c>
      <c r="L1256" s="47">
        <v>11.347</v>
      </c>
      <c r="M1256" s="47">
        <f t="shared" si="56"/>
        <v>63.452895038336123</v>
      </c>
      <c r="N1256" s="47"/>
      <c r="O1256" s="47"/>
      <c r="P1256" s="47" t="str">
        <f t="shared" si="57"/>
        <v/>
      </c>
      <c r="Q1256" s="47"/>
      <c r="R1256" s="47"/>
      <c r="S1256" s="47" t="str">
        <f t="shared" si="58"/>
        <v/>
      </c>
    </row>
    <row r="1257" spans="1:19" x14ac:dyDescent="0.45">
      <c r="A1257" s="47" t="s">
        <v>173</v>
      </c>
      <c r="B1257" s="47">
        <v>2019</v>
      </c>
      <c r="C1257" s="49">
        <v>43524</v>
      </c>
      <c r="D1257" s="47" t="s">
        <v>13</v>
      </c>
      <c r="E1257" s="47" t="s">
        <v>200</v>
      </c>
      <c r="F1257" s="47">
        <v>3</v>
      </c>
      <c r="G1257" s="47" t="s">
        <v>50</v>
      </c>
      <c r="H1257" s="47" t="s">
        <v>51</v>
      </c>
      <c r="I1257" s="47">
        <f>(C1257-VLOOKUP(G1257,Riders!$A$2:$C$2000,2,FALSE))/365</f>
        <v>22.397260273972602</v>
      </c>
      <c r="J1257" s="47">
        <v>26</v>
      </c>
      <c r="K1257" s="47">
        <v>2</v>
      </c>
      <c r="L1257" s="47">
        <v>11.891</v>
      </c>
      <c r="M1257" s="47">
        <f t="shared" si="56"/>
        <v>60.549995795139182</v>
      </c>
      <c r="N1257" s="47"/>
      <c r="O1257" s="47"/>
      <c r="P1257" s="47" t="str">
        <f t="shared" si="57"/>
        <v/>
      </c>
      <c r="Q1257" s="47"/>
      <c r="R1257" s="47"/>
      <c r="S1257" s="47" t="str">
        <f t="shared" si="58"/>
        <v/>
      </c>
    </row>
    <row r="1258" spans="1:19" x14ac:dyDescent="0.45">
      <c r="A1258" s="47" t="s">
        <v>173</v>
      </c>
      <c r="B1258" s="47">
        <v>2019</v>
      </c>
      <c r="C1258" s="49">
        <v>43524</v>
      </c>
      <c r="D1258" s="47" t="s">
        <v>13</v>
      </c>
      <c r="E1258" s="47" t="s">
        <v>200</v>
      </c>
      <c r="F1258" s="47">
        <v>4</v>
      </c>
      <c r="G1258" s="47" t="s">
        <v>30</v>
      </c>
      <c r="H1258" s="47" t="s">
        <v>31</v>
      </c>
      <c r="I1258" s="47">
        <f>(C1258-VLOOKUP(G1258,Riders!$A$2:$C$2000,2,FALSE))/365</f>
        <v>22.86849315068493</v>
      </c>
      <c r="J1258" s="47">
        <v>5</v>
      </c>
      <c r="K1258" s="47">
        <v>1</v>
      </c>
      <c r="L1258" s="47">
        <v>11.704000000000001</v>
      </c>
      <c r="M1258" s="47">
        <f t="shared" ref="M1258:M1321" si="59">IF(OR(L1258="",L1258="REL"),"",3.6*200/L1258)</f>
        <v>61.517429938482564</v>
      </c>
      <c r="N1258" s="47"/>
      <c r="O1258" s="47"/>
      <c r="P1258" s="47" t="str">
        <f t="shared" si="57"/>
        <v/>
      </c>
      <c r="Q1258" s="47"/>
      <c r="R1258" s="47"/>
      <c r="S1258" s="47" t="str">
        <f t="shared" si="58"/>
        <v/>
      </c>
    </row>
    <row r="1259" spans="1:19" x14ac:dyDescent="0.45">
      <c r="A1259" s="47" t="s">
        <v>173</v>
      </c>
      <c r="B1259" s="47">
        <v>2019</v>
      </c>
      <c r="C1259" s="49">
        <v>43524</v>
      </c>
      <c r="D1259" s="47" t="s">
        <v>13</v>
      </c>
      <c r="E1259" s="47" t="s">
        <v>200</v>
      </c>
      <c r="F1259" s="47">
        <v>4</v>
      </c>
      <c r="G1259" s="47" t="s">
        <v>20</v>
      </c>
      <c r="H1259" s="47" t="s">
        <v>21</v>
      </c>
      <c r="I1259" s="47">
        <f>(C1259-VLOOKUP(G1259,Riders!$A$2:$C$2000,2,FALSE))/365</f>
        <v>23.564383561643837</v>
      </c>
      <c r="J1259" s="47">
        <v>25</v>
      </c>
      <c r="K1259" s="47">
        <v>2</v>
      </c>
      <c r="L1259" s="47">
        <v>11.781000000000001</v>
      </c>
      <c r="M1259" s="47">
        <f t="shared" si="59"/>
        <v>61.11535523300229</v>
      </c>
      <c r="N1259" s="47"/>
      <c r="O1259" s="47"/>
      <c r="P1259" s="47" t="str">
        <f t="shared" si="57"/>
        <v/>
      </c>
      <c r="Q1259" s="47"/>
      <c r="R1259" s="47"/>
      <c r="S1259" s="47" t="str">
        <f t="shared" si="58"/>
        <v/>
      </c>
    </row>
    <row r="1260" spans="1:19" x14ac:dyDescent="0.45">
      <c r="A1260" s="47" t="s">
        <v>173</v>
      </c>
      <c r="B1260" s="47">
        <v>2019</v>
      </c>
      <c r="C1260" s="49">
        <v>43524</v>
      </c>
      <c r="D1260" s="47" t="s">
        <v>13</v>
      </c>
      <c r="E1260" s="47" t="s">
        <v>200</v>
      </c>
      <c r="F1260" s="47">
        <v>5</v>
      </c>
      <c r="G1260" s="47" t="s">
        <v>135</v>
      </c>
      <c r="H1260" s="47" t="s">
        <v>29</v>
      </c>
      <c r="I1260" s="47">
        <f>(C1260-VLOOKUP(G1260,Riders!$A$2:$C$2000,2,FALSE))/365</f>
        <v>29.306849315068494</v>
      </c>
      <c r="J1260" s="47">
        <v>12</v>
      </c>
      <c r="K1260" s="47">
        <v>1</v>
      </c>
      <c r="L1260" s="47">
        <v>11.577999999999999</v>
      </c>
      <c r="M1260" s="47">
        <f t="shared" si="59"/>
        <v>62.186906201416484</v>
      </c>
      <c r="N1260" s="47"/>
      <c r="O1260" s="47"/>
      <c r="P1260" s="47" t="str">
        <f t="shared" si="57"/>
        <v/>
      </c>
      <c r="Q1260" s="47"/>
      <c r="R1260" s="47"/>
      <c r="S1260" s="47" t="str">
        <f t="shared" si="58"/>
        <v/>
      </c>
    </row>
    <row r="1261" spans="1:19" x14ac:dyDescent="0.45">
      <c r="A1261" s="47" t="s">
        <v>173</v>
      </c>
      <c r="B1261" s="47">
        <v>2019</v>
      </c>
      <c r="C1261" s="49">
        <v>43524</v>
      </c>
      <c r="D1261" s="47" t="s">
        <v>13</v>
      </c>
      <c r="E1261" s="47" t="s">
        <v>200</v>
      </c>
      <c r="F1261" s="47">
        <v>5</v>
      </c>
      <c r="G1261" s="47" t="s">
        <v>96</v>
      </c>
      <c r="H1261" s="47" t="s">
        <v>40</v>
      </c>
      <c r="I1261" s="47">
        <f>(C1261-VLOOKUP(G1261,Riders!$A$2:$C$2000,2,FALSE))/365</f>
        <v>25.12876712328767</v>
      </c>
      <c r="J1261" s="47">
        <v>24</v>
      </c>
      <c r="K1261" s="47">
        <v>2</v>
      </c>
      <c r="L1261" s="47">
        <v>12.136999999999999</v>
      </c>
      <c r="M1261" s="47">
        <f t="shared" si="59"/>
        <v>59.322732141385849</v>
      </c>
      <c r="N1261" s="47"/>
      <c r="O1261" s="47"/>
      <c r="P1261" s="47" t="str">
        <f t="shared" si="57"/>
        <v/>
      </c>
      <c r="Q1261" s="47"/>
      <c r="R1261" s="47"/>
      <c r="S1261" s="47" t="str">
        <f t="shared" si="58"/>
        <v/>
      </c>
    </row>
    <row r="1262" spans="1:19" x14ac:dyDescent="0.45">
      <c r="A1262" s="47" t="s">
        <v>173</v>
      </c>
      <c r="B1262" s="47">
        <v>2019</v>
      </c>
      <c r="C1262" s="49">
        <v>43524</v>
      </c>
      <c r="D1262" s="47" t="s">
        <v>13</v>
      </c>
      <c r="E1262" s="47" t="s">
        <v>200</v>
      </c>
      <c r="F1262" s="47">
        <v>6</v>
      </c>
      <c r="G1262" s="47" t="s">
        <v>109</v>
      </c>
      <c r="H1262" s="47" t="s">
        <v>118</v>
      </c>
      <c r="I1262" s="47">
        <f>(C1262-VLOOKUP(G1262,Riders!$A$2:$C$2000,2,FALSE))/365</f>
        <v>26.079452054794519</v>
      </c>
      <c r="J1262" s="47">
        <v>6</v>
      </c>
      <c r="K1262" s="47">
        <v>1</v>
      </c>
      <c r="L1262" s="47">
        <v>11.536</v>
      </c>
      <c r="M1262" s="47">
        <f t="shared" si="59"/>
        <v>62.413314840499311</v>
      </c>
      <c r="N1262" s="47"/>
      <c r="O1262" s="47"/>
      <c r="P1262" s="47" t="str">
        <f t="shared" si="57"/>
        <v/>
      </c>
      <c r="Q1262" s="47"/>
      <c r="R1262" s="47"/>
      <c r="S1262" s="47" t="str">
        <f t="shared" si="58"/>
        <v/>
      </c>
    </row>
    <row r="1263" spans="1:19" x14ac:dyDescent="0.45">
      <c r="A1263" s="47" t="s">
        <v>173</v>
      </c>
      <c r="B1263" s="47">
        <v>2019</v>
      </c>
      <c r="C1263" s="49">
        <v>43524</v>
      </c>
      <c r="D1263" s="47" t="s">
        <v>13</v>
      </c>
      <c r="E1263" s="47" t="s">
        <v>200</v>
      </c>
      <c r="F1263" s="47">
        <v>6</v>
      </c>
      <c r="G1263" s="47" t="s">
        <v>137</v>
      </c>
      <c r="H1263" s="47" t="s">
        <v>29</v>
      </c>
      <c r="I1263" s="47">
        <f>(C1263-VLOOKUP(G1263,Riders!$A$2:$C$2000,2,FALSE))/365</f>
        <v>21.780821917808218</v>
      </c>
      <c r="J1263" s="47">
        <v>23</v>
      </c>
      <c r="K1263" s="47">
        <v>2</v>
      </c>
      <c r="L1263" s="47">
        <v>11.84</v>
      </c>
      <c r="M1263" s="47">
        <f t="shared" si="59"/>
        <v>60.810810810810814</v>
      </c>
      <c r="N1263" s="47"/>
      <c r="O1263" s="47"/>
      <c r="P1263" s="47" t="str">
        <f t="shared" si="57"/>
        <v/>
      </c>
      <c r="Q1263" s="47"/>
      <c r="R1263" s="47"/>
      <c r="S1263" s="47" t="str">
        <f t="shared" si="58"/>
        <v/>
      </c>
    </row>
    <row r="1264" spans="1:19" x14ac:dyDescent="0.45">
      <c r="A1264" s="47" t="s">
        <v>173</v>
      </c>
      <c r="B1264" s="47">
        <v>2019</v>
      </c>
      <c r="C1264" s="49">
        <v>43524</v>
      </c>
      <c r="D1264" s="47" t="s">
        <v>13</v>
      </c>
      <c r="E1264" s="47" t="s">
        <v>200</v>
      </c>
      <c r="F1264" s="47">
        <v>7</v>
      </c>
      <c r="G1264" s="47" t="s">
        <v>73</v>
      </c>
      <c r="H1264" s="47" t="s">
        <v>19</v>
      </c>
      <c r="I1264" s="47">
        <f>(C1264-VLOOKUP(G1264,Riders!$A$2:$C$2000,2,FALSE))/365</f>
        <v>31.575342465753426</v>
      </c>
      <c r="J1264" s="47">
        <v>7</v>
      </c>
      <c r="K1264" s="47">
        <v>1</v>
      </c>
      <c r="L1264" s="47">
        <v>11.488</v>
      </c>
      <c r="M1264" s="47">
        <f t="shared" si="59"/>
        <v>62.674094707520894</v>
      </c>
      <c r="N1264" s="47"/>
      <c r="O1264" s="47"/>
      <c r="P1264" s="47" t="str">
        <f t="shared" si="57"/>
        <v/>
      </c>
      <c r="Q1264" s="47"/>
      <c r="R1264" s="47"/>
      <c r="S1264" s="47" t="str">
        <f t="shared" si="58"/>
        <v/>
      </c>
    </row>
    <row r="1265" spans="1:19" x14ac:dyDescent="0.45">
      <c r="A1265" s="47" t="s">
        <v>173</v>
      </c>
      <c r="B1265" s="47">
        <v>2019</v>
      </c>
      <c r="C1265" s="49">
        <v>43524</v>
      </c>
      <c r="D1265" s="47" t="s">
        <v>13</v>
      </c>
      <c r="E1265" s="47" t="s">
        <v>200</v>
      </c>
      <c r="F1265" s="47">
        <v>7</v>
      </c>
      <c r="G1265" s="47" t="s">
        <v>174</v>
      </c>
      <c r="H1265" s="47" t="s">
        <v>156</v>
      </c>
      <c r="I1265" s="47">
        <f>(C1265-VLOOKUP(G1265,Riders!$A$2:$C$2000,2,FALSE))/365</f>
        <v>27.117808219178084</v>
      </c>
      <c r="J1265" s="47">
        <v>22</v>
      </c>
      <c r="K1265" s="47">
        <v>2</v>
      </c>
      <c r="L1265" s="47">
        <v>11.536999999999999</v>
      </c>
      <c r="M1265" s="47">
        <f t="shared" si="59"/>
        <v>62.407905001300172</v>
      </c>
      <c r="N1265" s="47"/>
      <c r="O1265" s="47"/>
      <c r="P1265" s="47" t="str">
        <f t="shared" si="57"/>
        <v/>
      </c>
      <c r="Q1265" s="47"/>
      <c r="R1265" s="47"/>
      <c r="S1265" s="47" t="str">
        <f t="shared" si="58"/>
        <v/>
      </c>
    </row>
    <row r="1266" spans="1:19" x14ac:dyDescent="0.45">
      <c r="A1266" s="47" t="s">
        <v>173</v>
      </c>
      <c r="B1266" s="47">
        <v>2019</v>
      </c>
      <c r="C1266" s="49">
        <v>43524</v>
      </c>
      <c r="D1266" s="47" t="s">
        <v>13</v>
      </c>
      <c r="E1266" s="47" t="s">
        <v>200</v>
      </c>
      <c r="F1266" s="47">
        <v>8</v>
      </c>
      <c r="G1266" s="47" t="s">
        <v>139</v>
      </c>
      <c r="H1266" s="47" t="s">
        <v>61</v>
      </c>
      <c r="I1266" s="47">
        <f>(C1266-VLOOKUP(G1266,Riders!$A$2:$C$2000,2,FALSE))/365</f>
        <v>26.720547945205478</v>
      </c>
      <c r="J1266" s="47">
        <v>8</v>
      </c>
      <c r="K1266" s="47">
        <v>1</v>
      </c>
      <c r="L1266" s="47">
        <v>11.507</v>
      </c>
      <c r="M1266" s="47">
        <f t="shared" si="59"/>
        <v>62.57060919440341</v>
      </c>
      <c r="N1266" s="47"/>
      <c r="O1266" s="47"/>
      <c r="P1266" s="47" t="str">
        <f t="shared" si="57"/>
        <v/>
      </c>
      <c r="Q1266" s="47"/>
      <c r="R1266" s="47"/>
      <c r="S1266" s="47" t="str">
        <f t="shared" si="58"/>
        <v/>
      </c>
    </row>
    <row r="1267" spans="1:19" x14ac:dyDescent="0.45">
      <c r="A1267" s="47" t="s">
        <v>173</v>
      </c>
      <c r="B1267" s="47">
        <v>2019</v>
      </c>
      <c r="C1267" s="49">
        <v>43524</v>
      </c>
      <c r="D1267" s="47" t="s">
        <v>13</v>
      </c>
      <c r="E1267" s="47" t="s">
        <v>200</v>
      </c>
      <c r="F1267" s="47">
        <v>8</v>
      </c>
      <c r="G1267" s="47" t="s">
        <v>26</v>
      </c>
      <c r="H1267" s="47" t="s">
        <v>27</v>
      </c>
      <c r="I1267" s="47">
        <f>(C1267-VLOOKUP(G1267,Riders!$A$2:$C$2000,2,FALSE))/365</f>
        <v>20.769863013698629</v>
      </c>
      <c r="J1267" s="47">
        <v>17</v>
      </c>
      <c r="K1267" s="47">
        <v>2</v>
      </c>
      <c r="L1267" s="47">
        <v>11.565</v>
      </c>
      <c r="M1267" s="47">
        <f t="shared" si="59"/>
        <v>62.256809338521407</v>
      </c>
      <c r="N1267" s="47"/>
      <c r="O1267" s="47"/>
      <c r="P1267" s="47" t="str">
        <f t="shared" si="57"/>
        <v/>
      </c>
      <c r="Q1267" s="47"/>
      <c r="R1267" s="47"/>
      <c r="S1267" s="47" t="str">
        <f t="shared" si="58"/>
        <v/>
      </c>
    </row>
    <row r="1268" spans="1:19" x14ac:dyDescent="0.45">
      <c r="A1268" s="47" t="s">
        <v>173</v>
      </c>
      <c r="B1268" s="47">
        <v>2019</v>
      </c>
      <c r="C1268" s="49">
        <v>43524</v>
      </c>
      <c r="D1268" s="47" t="s">
        <v>13</v>
      </c>
      <c r="E1268" s="47" t="s">
        <v>200</v>
      </c>
      <c r="F1268" s="47">
        <v>9</v>
      </c>
      <c r="G1268" s="47" t="s">
        <v>133</v>
      </c>
      <c r="H1268" s="47" t="s">
        <v>25</v>
      </c>
      <c r="I1268" s="47">
        <f>(C1268-VLOOKUP(G1268,Riders!$A$2:$C$2000,2,FALSE))/365</f>
        <v>26.095890410958905</v>
      </c>
      <c r="J1268" s="47">
        <v>13</v>
      </c>
      <c r="K1268" s="47">
        <v>1</v>
      </c>
      <c r="L1268" s="47">
        <v>11.617000000000001</v>
      </c>
      <c r="M1268" s="47">
        <f t="shared" si="59"/>
        <v>61.97813549109064</v>
      </c>
      <c r="N1268" s="47"/>
      <c r="O1268" s="47"/>
      <c r="P1268" s="47" t="str">
        <f t="shared" si="57"/>
        <v/>
      </c>
      <c r="Q1268" s="47"/>
      <c r="R1268" s="47"/>
      <c r="S1268" s="47" t="str">
        <f t="shared" si="58"/>
        <v/>
      </c>
    </row>
    <row r="1269" spans="1:19" x14ac:dyDescent="0.45">
      <c r="A1269" s="47" t="s">
        <v>173</v>
      </c>
      <c r="B1269" s="47">
        <v>2019</v>
      </c>
      <c r="C1269" s="49">
        <v>43524</v>
      </c>
      <c r="D1269" s="47" t="s">
        <v>13</v>
      </c>
      <c r="E1269" s="47" t="s">
        <v>200</v>
      </c>
      <c r="F1269" s="47">
        <v>9</v>
      </c>
      <c r="G1269" s="47" t="s">
        <v>121</v>
      </c>
      <c r="H1269" s="47" t="s">
        <v>120</v>
      </c>
      <c r="I1269" s="47">
        <f>(C1269-VLOOKUP(G1269,Riders!$A$2:$C$2000,2,FALSE))/365</f>
        <v>22.986301369863014</v>
      </c>
      <c r="J1269" s="47">
        <v>21</v>
      </c>
      <c r="K1269" s="47">
        <v>2</v>
      </c>
      <c r="L1269" s="47">
        <v>11.714</v>
      </c>
      <c r="M1269" s="47">
        <f t="shared" si="59"/>
        <v>61.464913778384833</v>
      </c>
      <c r="N1269" s="47"/>
      <c r="O1269" s="47"/>
      <c r="P1269" s="47" t="str">
        <f t="shared" si="57"/>
        <v/>
      </c>
      <c r="Q1269" s="47"/>
      <c r="R1269" s="47"/>
      <c r="S1269" s="47" t="str">
        <f t="shared" si="58"/>
        <v/>
      </c>
    </row>
    <row r="1270" spans="1:19" x14ac:dyDescent="0.45">
      <c r="A1270" s="47" t="s">
        <v>173</v>
      </c>
      <c r="B1270" s="47">
        <v>2019</v>
      </c>
      <c r="C1270" s="49">
        <v>43524</v>
      </c>
      <c r="D1270" s="47" t="s">
        <v>13</v>
      </c>
      <c r="E1270" s="47" t="s">
        <v>200</v>
      </c>
      <c r="F1270" s="47">
        <v>10</v>
      </c>
      <c r="G1270" s="47" t="s">
        <v>655</v>
      </c>
      <c r="H1270" s="47" t="s">
        <v>120</v>
      </c>
      <c r="I1270" s="47">
        <f>(C1270-VLOOKUP(G1270,Riders!$A$2:$C$2000,2,FALSE))/365</f>
        <v>36.235616438356168</v>
      </c>
      <c r="J1270" s="47">
        <v>14</v>
      </c>
      <c r="K1270" s="47">
        <v>1</v>
      </c>
      <c r="L1270" s="47">
        <v>11.279</v>
      </c>
      <c r="M1270" s="47">
        <f t="shared" si="59"/>
        <v>63.835446404823124</v>
      </c>
      <c r="N1270" s="47"/>
      <c r="O1270" s="47"/>
      <c r="P1270" s="47" t="str">
        <f t="shared" si="57"/>
        <v/>
      </c>
      <c r="Q1270" s="47"/>
      <c r="R1270" s="47"/>
      <c r="S1270" s="47" t="str">
        <f t="shared" si="58"/>
        <v/>
      </c>
    </row>
    <row r="1271" spans="1:19" x14ac:dyDescent="0.45">
      <c r="A1271" s="47" t="s">
        <v>173</v>
      </c>
      <c r="B1271" s="47">
        <v>2019</v>
      </c>
      <c r="C1271" s="49">
        <v>43524</v>
      </c>
      <c r="D1271" s="47" t="s">
        <v>13</v>
      </c>
      <c r="E1271" s="47" t="s">
        <v>200</v>
      </c>
      <c r="F1271" s="47">
        <v>10</v>
      </c>
      <c r="G1271" s="47" t="s">
        <v>154</v>
      </c>
      <c r="H1271" s="47" t="s">
        <v>38</v>
      </c>
      <c r="I1271" s="47">
        <f>(C1271-VLOOKUP(G1271,Riders!$A$2:$C$2000,2,FALSE))/365</f>
        <v>28.241095890410961</v>
      </c>
      <c r="J1271" s="47">
        <v>20</v>
      </c>
      <c r="K1271" s="47">
        <v>2</v>
      </c>
      <c r="L1271" s="47">
        <v>11.334999999999999</v>
      </c>
      <c r="M1271" s="47">
        <f t="shared" si="59"/>
        <v>63.520070577856202</v>
      </c>
      <c r="N1271" s="47"/>
      <c r="O1271" s="47"/>
      <c r="P1271" s="47" t="str">
        <f t="shared" si="57"/>
        <v/>
      </c>
      <c r="Q1271" s="47"/>
      <c r="R1271" s="47"/>
      <c r="S1271" s="47" t="str">
        <f t="shared" si="58"/>
        <v/>
      </c>
    </row>
    <row r="1272" spans="1:19" x14ac:dyDescent="0.45">
      <c r="A1272" s="47" t="s">
        <v>173</v>
      </c>
      <c r="B1272" s="47">
        <v>2019</v>
      </c>
      <c r="C1272" s="49">
        <v>43524</v>
      </c>
      <c r="D1272" s="47" t="s">
        <v>13</v>
      </c>
      <c r="E1272" s="47" t="s">
        <v>200</v>
      </c>
      <c r="F1272" s="47">
        <v>11</v>
      </c>
      <c r="G1272" s="47" t="s">
        <v>43</v>
      </c>
      <c r="H1272" s="47" t="s">
        <v>44</v>
      </c>
      <c r="I1272" s="47">
        <f>(C1272-VLOOKUP(G1272,Riders!$A$2:$C$2000,2,FALSE))/365</f>
        <v>26.276712328767122</v>
      </c>
      <c r="J1272" s="47">
        <v>15</v>
      </c>
      <c r="K1272" s="47">
        <v>1</v>
      </c>
      <c r="L1272" s="47">
        <v>11.641</v>
      </c>
      <c r="M1272" s="47">
        <f t="shared" si="59"/>
        <v>61.850356498582599</v>
      </c>
      <c r="N1272" s="47"/>
      <c r="O1272" s="47"/>
      <c r="P1272" s="47" t="str">
        <f t="shared" ref="P1272:P1335" si="60">IF(OR(O1272="",O1272="REL"),"",3.6*200/O1272)</f>
        <v/>
      </c>
      <c r="Q1272" s="47"/>
      <c r="R1272" s="47"/>
      <c r="S1272" s="47" t="str">
        <f t="shared" si="58"/>
        <v/>
      </c>
    </row>
    <row r="1273" spans="1:19" x14ac:dyDescent="0.45">
      <c r="A1273" s="47" t="s">
        <v>173</v>
      </c>
      <c r="B1273" s="47">
        <v>2019</v>
      </c>
      <c r="C1273" s="49">
        <v>43524</v>
      </c>
      <c r="D1273" s="47" t="s">
        <v>13</v>
      </c>
      <c r="E1273" s="47" t="s">
        <v>200</v>
      </c>
      <c r="F1273" s="47">
        <v>11</v>
      </c>
      <c r="G1273" s="47" t="s">
        <v>18</v>
      </c>
      <c r="H1273" s="47" t="s">
        <v>19</v>
      </c>
      <c r="I1273" s="47">
        <f>(C1273-VLOOKUP(G1273,Riders!$A$2:$C$2000,2,FALSE))/365</f>
        <v>20.767123287671232</v>
      </c>
      <c r="J1273" s="47">
        <v>19</v>
      </c>
      <c r="K1273" s="47">
        <v>2</v>
      </c>
      <c r="L1273" s="47">
        <v>11.75</v>
      </c>
      <c r="M1273" s="47">
        <f t="shared" si="59"/>
        <v>61.276595744680854</v>
      </c>
      <c r="N1273" s="47"/>
      <c r="O1273" s="47"/>
      <c r="P1273" s="47" t="str">
        <f t="shared" si="60"/>
        <v/>
      </c>
      <c r="Q1273" s="47"/>
      <c r="R1273" s="47"/>
      <c r="S1273" s="47" t="str">
        <f t="shared" si="58"/>
        <v/>
      </c>
    </row>
    <row r="1274" spans="1:19" x14ac:dyDescent="0.45">
      <c r="A1274" s="47" t="s">
        <v>173</v>
      </c>
      <c r="B1274" s="47">
        <v>2019</v>
      </c>
      <c r="C1274" s="49">
        <v>43524</v>
      </c>
      <c r="D1274" s="47" t="s">
        <v>13</v>
      </c>
      <c r="E1274" s="47" t="s">
        <v>200</v>
      </c>
      <c r="F1274" s="47">
        <v>12</v>
      </c>
      <c r="G1274" s="47" t="s">
        <v>82</v>
      </c>
      <c r="H1274" s="47" t="s">
        <v>67</v>
      </c>
      <c r="I1274" s="47">
        <f>(C1274-VLOOKUP(G1274,Riders!$A$2:$C$2000,2,FALSE))/365</f>
        <v>26.4986301369863</v>
      </c>
      <c r="J1274" s="47">
        <v>16</v>
      </c>
      <c r="K1274" s="47">
        <v>1</v>
      </c>
      <c r="L1274" s="47">
        <v>11.491</v>
      </c>
      <c r="M1274" s="47">
        <f t="shared" si="59"/>
        <v>62.657732138195108</v>
      </c>
      <c r="N1274" s="47"/>
      <c r="O1274" s="47"/>
      <c r="P1274" s="47" t="str">
        <f t="shared" si="60"/>
        <v/>
      </c>
      <c r="Q1274" s="47"/>
      <c r="R1274" s="47"/>
      <c r="S1274" s="47" t="str">
        <f t="shared" si="58"/>
        <v/>
      </c>
    </row>
    <row r="1275" spans="1:19" x14ac:dyDescent="0.45">
      <c r="A1275" s="47" t="s">
        <v>173</v>
      </c>
      <c r="B1275" s="47">
        <v>2019</v>
      </c>
      <c r="C1275" s="49">
        <v>43524</v>
      </c>
      <c r="D1275" s="47" t="s">
        <v>13</v>
      </c>
      <c r="E1275" s="47" t="s">
        <v>200</v>
      </c>
      <c r="F1275" s="47">
        <v>12</v>
      </c>
      <c r="G1275" s="47" t="s">
        <v>129</v>
      </c>
      <c r="H1275" s="47" t="s">
        <v>65</v>
      </c>
      <c r="I1275" s="47">
        <f>(C1275-VLOOKUP(G1275,Riders!$A$2:$C$2000,2,FALSE))/365</f>
        <v>28.627397260273973</v>
      </c>
      <c r="J1275" s="47">
        <v>18</v>
      </c>
      <c r="K1275" s="47">
        <v>2</v>
      </c>
      <c r="L1275" s="47">
        <v>11.510999999999999</v>
      </c>
      <c r="M1275" s="47">
        <f t="shared" si="59"/>
        <v>62.548866301798284</v>
      </c>
      <c r="N1275" s="47"/>
      <c r="O1275" s="47"/>
      <c r="P1275" s="47" t="str">
        <f t="shared" si="60"/>
        <v/>
      </c>
      <c r="Q1275" s="47"/>
      <c r="R1275" s="47"/>
      <c r="S1275" s="47" t="str">
        <f t="shared" si="58"/>
        <v/>
      </c>
    </row>
    <row r="1276" spans="1:19" x14ac:dyDescent="0.45">
      <c r="A1276" s="47" t="s">
        <v>173</v>
      </c>
      <c r="B1276" s="47">
        <v>2019</v>
      </c>
      <c r="C1276" s="49">
        <v>43524</v>
      </c>
      <c r="D1276" s="47" t="s">
        <v>13</v>
      </c>
      <c r="E1276" s="47" t="s">
        <v>201</v>
      </c>
      <c r="F1276" s="47">
        <v>1</v>
      </c>
      <c r="G1276" s="47" t="s">
        <v>132</v>
      </c>
      <c r="H1276" s="47" t="s">
        <v>36</v>
      </c>
      <c r="I1276" s="47">
        <f>(C1276-VLOOKUP(G1276,Riders!$A$2:$C$2000,2,FALSE))/365</f>
        <v>28.271232876712329</v>
      </c>
      <c r="J1276" s="47">
        <v>2</v>
      </c>
      <c r="K1276" s="47">
        <v>1</v>
      </c>
      <c r="L1276" s="47">
        <v>11.397</v>
      </c>
      <c r="M1276" s="47">
        <f t="shared" si="59"/>
        <v>63.174519610423793</v>
      </c>
      <c r="N1276" s="47"/>
      <c r="O1276" s="47"/>
      <c r="P1276" s="47" t="str">
        <f t="shared" si="60"/>
        <v/>
      </c>
      <c r="Q1276" s="47"/>
      <c r="R1276" s="47"/>
      <c r="S1276" s="47" t="str">
        <f t="shared" si="58"/>
        <v/>
      </c>
    </row>
    <row r="1277" spans="1:19" x14ac:dyDescent="0.45">
      <c r="A1277" s="47" t="s">
        <v>173</v>
      </c>
      <c r="B1277" s="47">
        <v>2019</v>
      </c>
      <c r="C1277" s="49">
        <v>43524</v>
      </c>
      <c r="D1277" s="47" t="s">
        <v>13</v>
      </c>
      <c r="E1277" s="47" t="s">
        <v>201</v>
      </c>
      <c r="F1277" s="47">
        <v>1</v>
      </c>
      <c r="G1277" s="47" t="s">
        <v>82</v>
      </c>
      <c r="H1277" s="47" t="s">
        <v>67</v>
      </c>
      <c r="I1277" s="47">
        <f>(C1277-VLOOKUP(G1277,Riders!$A$2:$C$2000,2,FALSE))/365</f>
        <v>26.4986301369863</v>
      </c>
      <c r="J1277" s="47">
        <v>16</v>
      </c>
      <c r="K1277" s="47">
        <v>2</v>
      </c>
      <c r="L1277" s="47">
        <v>11.576000000000001</v>
      </c>
      <c r="M1277" s="47">
        <f t="shared" si="59"/>
        <v>62.197650310988251</v>
      </c>
      <c r="N1277" s="47"/>
      <c r="O1277" s="47"/>
      <c r="P1277" s="47" t="str">
        <f t="shared" si="60"/>
        <v/>
      </c>
      <c r="Q1277" s="47"/>
      <c r="R1277" s="47"/>
      <c r="S1277" s="47" t="str">
        <f t="shared" si="58"/>
        <v/>
      </c>
    </row>
    <row r="1278" spans="1:19" x14ac:dyDescent="0.45">
      <c r="A1278" s="47" t="s">
        <v>173</v>
      </c>
      <c r="B1278" s="47">
        <v>2019</v>
      </c>
      <c r="C1278" s="49">
        <v>43524</v>
      </c>
      <c r="D1278" s="47" t="s">
        <v>13</v>
      </c>
      <c r="E1278" s="47" t="s">
        <v>201</v>
      </c>
      <c r="F1278" s="47">
        <v>2</v>
      </c>
      <c r="G1278" s="47" t="s">
        <v>79</v>
      </c>
      <c r="H1278" s="47" t="s">
        <v>65</v>
      </c>
      <c r="I1278" s="47">
        <f>(C1278-VLOOKUP(G1278,Riders!$A$2:$C$2000,2,FALSE))/365</f>
        <v>31.82191780821918</v>
      </c>
      <c r="J1278" s="47">
        <v>1</v>
      </c>
      <c r="K1278" s="47">
        <v>1</v>
      </c>
      <c r="L1278" s="47">
        <v>11.297000000000001</v>
      </c>
      <c r="M1278" s="47">
        <f t="shared" si="59"/>
        <v>63.733734619810569</v>
      </c>
      <c r="N1278" s="47"/>
      <c r="O1278" s="47"/>
      <c r="P1278" s="47" t="str">
        <f t="shared" si="60"/>
        <v/>
      </c>
      <c r="Q1278" s="47"/>
      <c r="R1278" s="47"/>
      <c r="S1278" s="47" t="str">
        <f t="shared" si="58"/>
        <v/>
      </c>
    </row>
    <row r="1279" spans="1:19" x14ac:dyDescent="0.45">
      <c r="A1279" s="47" t="s">
        <v>173</v>
      </c>
      <c r="B1279" s="47">
        <v>2019</v>
      </c>
      <c r="C1279" s="49">
        <v>43524</v>
      </c>
      <c r="D1279" s="47" t="s">
        <v>13</v>
      </c>
      <c r="E1279" s="47" t="s">
        <v>201</v>
      </c>
      <c r="F1279" s="47">
        <v>2</v>
      </c>
      <c r="G1279" s="47" t="s">
        <v>43</v>
      </c>
      <c r="H1279" s="47" t="s">
        <v>44</v>
      </c>
      <c r="I1279" s="47">
        <f>(C1279-VLOOKUP(G1279,Riders!$A$2:$C$2000,2,FALSE))/365</f>
        <v>26.276712328767122</v>
      </c>
      <c r="J1279" s="47">
        <v>15</v>
      </c>
      <c r="K1279" s="47">
        <v>2</v>
      </c>
      <c r="L1279" s="47">
        <v>11.518000000000001</v>
      </c>
      <c r="M1279" s="47">
        <f t="shared" si="59"/>
        <v>62.510852578572667</v>
      </c>
      <c r="N1279" s="47"/>
      <c r="O1279" s="47"/>
      <c r="P1279" s="47" t="str">
        <f t="shared" si="60"/>
        <v/>
      </c>
      <c r="Q1279" s="47"/>
      <c r="R1279" s="47"/>
      <c r="S1279" s="47" t="str">
        <f t="shared" si="58"/>
        <v/>
      </c>
    </row>
    <row r="1280" spans="1:19" x14ac:dyDescent="0.45">
      <c r="A1280" s="47" t="s">
        <v>173</v>
      </c>
      <c r="B1280" s="47">
        <v>2019</v>
      </c>
      <c r="C1280" s="49">
        <v>43524</v>
      </c>
      <c r="D1280" s="47" t="s">
        <v>13</v>
      </c>
      <c r="E1280" s="47" t="s">
        <v>201</v>
      </c>
      <c r="F1280" s="47">
        <v>3</v>
      </c>
      <c r="G1280" s="47" t="s">
        <v>16</v>
      </c>
      <c r="H1280" s="47" t="s">
        <v>17</v>
      </c>
      <c r="I1280" s="47">
        <f>(C1280-VLOOKUP(G1280,Riders!$A$2:$C$2000,2,FALSE))/365</f>
        <v>19.854794520547944</v>
      </c>
      <c r="J1280" s="47">
        <v>3</v>
      </c>
      <c r="K1280" s="47">
        <v>1</v>
      </c>
      <c r="L1280" s="47">
        <v>11.7</v>
      </c>
      <c r="M1280" s="47">
        <f t="shared" si="59"/>
        <v>61.53846153846154</v>
      </c>
      <c r="N1280" s="47"/>
      <c r="O1280" s="47"/>
      <c r="P1280" s="47" t="str">
        <f t="shared" si="60"/>
        <v/>
      </c>
      <c r="Q1280" s="47"/>
      <c r="R1280" s="47"/>
      <c r="S1280" s="47" t="str">
        <f t="shared" si="58"/>
        <v/>
      </c>
    </row>
    <row r="1281" spans="1:19" x14ac:dyDescent="0.45">
      <c r="A1281" s="47" t="s">
        <v>173</v>
      </c>
      <c r="B1281" s="47">
        <v>2019</v>
      </c>
      <c r="C1281" s="49">
        <v>43524</v>
      </c>
      <c r="D1281" s="47" t="s">
        <v>13</v>
      </c>
      <c r="E1281" s="47" t="s">
        <v>201</v>
      </c>
      <c r="F1281" s="47">
        <v>3</v>
      </c>
      <c r="G1281" s="47" t="s">
        <v>655</v>
      </c>
      <c r="H1281" s="47" t="s">
        <v>120</v>
      </c>
      <c r="I1281" s="47">
        <f>(C1281-VLOOKUP(G1281,Riders!$A$2:$C$2000,2,FALSE))/365</f>
        <v>36.235616438356168</v>
      </c>
      <c r="J1281" s="47">
        <v>14</v>
      </c>
      <c r="K1281" s="47">
        <v>2</v>
      </c>
      <c r="L1281" s="47">
        <v>11.926</v>
      </c>
      <c r="M1281" s="47">
        <f t="shared" si="59"/>
        <v>60.372295824249541</v>
      </c>
      <c r="N1281" s="47"/>
      <c r="O1281" s="47"/>
      <c r="P1281" s="47" t="str">
        <f t="shared" si="60"/>
        <v/>
      </c>
      <c r="Q1281" s="47"/>
      <c r="R1281" s="47"/>
      <c r="S1281" s="47" t="str">
        <f t="shared" si="58"/>
        <v/>
      </c>
    </row>
    <row r="1282" spans="1:19" x14ac:dyDescent="0.45">
      <c r="A1282" s="47" t="s">
        <v>173</v>
      </c>
      <c r="B1282" s="47">
        <v>2019</v>
      </c>
      <c r="C1282" s="49">
        <v>43524</v>
      </c>
      <c r="D1282" s="47" t="s">
        <v>13</v>
      </c>
      <c r="E1282" s="47" t="s">
        <v>201</v>
      </c>
      <c r="F1282" s="47">
        <v>4</v>
      </c>
      <c r="G1282" s="47" t="s">
        <v>14</v>
      </c>
      <c r="H1282" s="47" t="s">
        <v>15</v>
      </c>
      <c r="I1282" s="47">
        <f>(C1282-VLOOKUP(G1282,Riders!$A$2:$C$2000,2,FALSE))/365</f>
        <v>19.156164383561645</v>
      </c>
      <c r="J1282" s="47">
        <v>4</v>
      </c>
      <c r="K1282" s="47">
        <v>1</v>
      </c>
      <c r="L1282" s="47">
        <v>11.311</v>
      </c>
      <c r="M1282" s="47">
        <f t="shared" si="59"/>
        <v>63.654849261780569</v>
      </c>
      <c r="N1282" s="47"/>
      <c r="O1282" s="47"/>
      <c r="P1282" s="47" t="str">
        <f t="shared" si="60"/>
        <v/>
      </c>
      <c r="Q1282" s="47"/>
      <c r="R1282" s="47"/>
      <c r="S1282" s="47" t="str">
        <f t="shared" si="58"/>
        <v/>
      </c>
    </row>
    <row r="1283" spans="1:19" x14ac:dyDescent="0.45">
      <c r="A1283" s="47" t="s">
        <v>173</v>
      </c>
      <c r="B1283" s="47">
        <v>2019</v>
      </c>
      <c r="C1283" s="49">
        <v>43524</v>
      </c>
      <c r="D1283" s="47" t="s">
        <v>13</v>
      </c>
      <c r="E1283" s="47" t="s">
        <v>201</v>
      </c>
      <c r="F1283" s="47">
        <v>4</v>
      </c>
      <c r="G1283" s="47" t="s">
        <v>133</v>
      </c>
      <c r="H1283" s="47" t="s">
        <v>25</v>
      </c>
      <c r="I1283" s="47">
        <f>(C1283-VLOOKUP(G1283,Riders!$A$2:$C$2000,2,FALSE))/365</f>
        <v>26.095890410958905</v>
      </c>
      <c r="J1283" s="47">
        <v>13</v>
      </c>
      <c r="K1283" s="47">
        <v>2</v>
      </c>
      <c r="L1283" s="47">
        <v>11.443999999999999</v>
      </c>
      <c r="M1283" s="47">
        <f t="shared" si="59"/>
        <v>62.915064662705355</v>
      </c>
      <c r="N1283" s="47"/>
      <c r="O1283" s="47"/>
      <c r="P1283" s="47" t="str">
        <f t="shared" si="60"/>
        <v/>
      </c>
      <c r="Q1283" s="47"/>
      <c r="R1283" s="47"/>
      <c r="S1283" s="47" t="str">
        <f t="shared" si="58"/>
        <v/>
      </c>
    </row>
    <row r="1284" spans="1:19" x14ac:dyDescent="0.45">
      <c r="A1284" s="47" t="s">
        <v>173</v>
      </c>
      <c r="B1284" s="47">
        <v>2019</v>
      </c>
      <c r="C1284" s="49">
        <v>43524</v>
      </c>
      <c r="D1284" s="47" t="s">
        <v>13</v>
      </c>
      <c r="E1284" s="47" t="s">
        <v>201</v>
      </c>
      <c r="F1284" s="47">
        <v>5</v>
      </c>
      <c r="G1284" s="47" t="s">
        <v>139</v>
      </c>
      <c r="H1284" s="47" t="s">
        <v>61</v>
      </c>
      <c r="I1284" s="47">
        <f>(C1284-VLOOKUP(G1284,Riders!$A$2:$C$2000,2,FALSE))/365</f>
        <v>26.720547945205478</v>
      </c>
      <c r="J1284" s="47">
        <v>8</v>
      </c>
      <c r="K1284" s="47">
        <v>1</v>
      </c>
      <c r="L1284" s="47">
        <v>11.551</v>
      </c>
      <c r="M1284" s="47">
        <f t="shared" si="59"/>
        <v>62.332265604709548</v>
      </c>
      <c r="N1284" s="47"/>
      <c r="O1284" s="47"/>
      <c r="P1284" s="47" t="str">
        <f t="shared" si="60"/>
        <v/>
      </c>
      <c r="Q1284" s="47"/>
      <c r="R1284" s="47"/>
      <c r="S1284" s="47" t="str">
        <f t="shared" si="58"/>
        <v/>
      </c>
    </row>
    <row r="1285" spans="1:19" x14ac:dyDescent="0.45">
      <c r="A1285" s="47" t="s">
        <v>173</v>
      </c>
      <c r="B1285" s="47">
        <v>2019</v>
      </c>
      <c r="C1285" s="49">
        <v>43524</v>
      </c>
      <c r="D1285" s="47" t="s">
        <v>13</v>
      </c>
      <c r="E1285" s="47" t="s">
        <v>201</v>
      </c>
      <c r="F1285" s="47">
        <v>5</v>
      </c>
      <c r="G1285" s="47" t="s">
        <v>111</v>
      </c>
      <c r="H1285" s="47" t="s">
        <v>118</v>
      </c>
      <c r="I1285" s="47">
        <f>(C1285-VLOOKUP(G1285,Riders!$A$2:$C$2000,2,FALSE))/365</f>
        <v>24.358904109589041</v>
      </c>
      <c r="J1285" s="47">
        <v>9</v>
      </c>
      <c r="K1285" s="47">
        <v>2</v>
      </c>
      <c r="L1285" s="47" t="s">
        <v>207</v>
      </c>
      <c r="M1285" s="47" t="str">
        <f t="shared" si="59"/>
        <v/>
      </c>
      <c r="N1285" s="47"/>
      <c r="O1285" s="47"/>
      <c r="P1285" s="47" t="str">
        <f t="shared" si="60"/>
        <v/>
      </c>
      <c r="Q1285" s="47"/>
      <c r="R1285" s="47"/>
      <c r="S1285" s="47" t="str">
        <f t="shared" si="58"/>
        <v/>
      </c>
    </row>
    <row r="1286" spans="1:19" x14ac:dyDescent="0.45">
      <c r="A1286" s="47" t="s">
        <v>173</v>
      </c>
      <c r="B1286" s="47">
        <v>2019</v>
      </c>
      <c r="C1286" s="49">
        <v>43524</v>
      </c>
      <c r="D1286" s="47" t="s">
        <v>13</v>
      </c>
      <c r="E1286" s="47" t="s">
        <v>201</v>
      </c>
      <c r="F1286" s="47">
        <v>6</v>
      </c>
      <c r="G1286" s="47" t="s">
        <v>73</v>
      </c>
      <c r="H1286" s="47" t="s">
        <v>19</v>
      </c>
      <c r="I1286" s="47">
        <f>(C1286-VLOOKUP(G1286,Riders!$A$2:$C$2000,2,FALSE))/365</f>
        <v>31.575342465753426</v>
      </c>
      <c r="J1286" s="47">
        <v>7</v>
      </c>
      <c r="K1286" s="47">
        <v>1</v>
      </c>
      <c r="L1286" s="47">
        <v>11.372</v>
      </c>
      <c r="M1286" s="47">
        <f t="shared" si="59"/>
        <v>63.313401336616252</v>
      </c>
      <c r="N1286" s="47"/>
      <c r="O1286" s="47"/>
      <c r="P1286" s="47" t="str">
        <f t="shared" si="60"/>
        <v/>
      </c>
      <c r="Q1286" s="47"/>
      <c r="R1286" s="47"/>
      <c r="S1286" s="47" t="str">
        <f t="shared" si="58"/>
        <v/>
      </c>
    </row>
    <row r="1287" spans="1:19" x14ac:dyDescent="0.45">
      <c r="A1287" s="47" t="s">
        <v>173</v>
      </c>
      <c r="B1287" s="47">
        <v>2019</v>
      </c>
      <c r="C1287" s="49">
        <v>43524</v>
      </c>
      <c r="D1287" s="47" t="s">
        <v>13</v>
      </c>
      <c r="E1287" s="47" t="s">
        <v>201</v>
      </c>
      <c r="F1287" s="47">
        <v>6</v>
      </c>
      <c r="G1287" s="47" t="s">
        <v>136</v>
      </c>
      <c r="H1287" s="47" t="s">
        <v>36</v>
      </c>
      <c r="I1287" s="47">
        <f>(C1287-VLOOKUP(G1287,Riders!$A$2:$C$2000,2,FALSE))/365</f>
        <v>31.12876712328767</v>
      </c>
      <c r="J1287" s="47">
        <v>10</v>
      </c>
      <c r="K1287" s="47">
        <v>2</v>
      </c>
      <c r="L1287" s="47">
        <v>11.420999999999999</v>
      </c>
      <c r="M1287" s="47">
        <f t="shared" si="59"/>
        <v>63.04176516942475</v>
      </c>
      <c r="N1287" s="47"/>
      <c r="O1287" s="47"/>
      <c r="P1287" s="47" t="str">
        <f t="shared" si="60"/>
        <v/>
      </c>
      <c r="Q1287" s="47"/>
      <c r="R1287" s="47"/>
      <c r="S1287" s="47" t="str">
        <f t="shared" si="58"/>
        <v/>
      </c>
    </row>
    <row r="1288" spans="1:19" x14ac:dyDescent="0.45">
      <c r="A1288" s="47" t="s">
        <v>173</v>
      </c>
      <c r="B1288" s="47">
        <v>2019</v>
      </c>
      <c r="C1288" s="49">
        <v>43524</v>
      </c>
      <c r="D1288" s="47" t="s">
        <v>13</v>
      </c>
      <c r="E1288" s="47" t="s">
        <v>201</v>
      </c>
      <c r="F1288" s="47">
        <v>7</v>
      </c>
      <c r="G1288" s="47" t="s">
        <v>109</v>
      </c>
      <c r="H1288" s="47" t="s">
        <v>118</v>
      </c>
      <c r="I1288" s="47">
        <f>(C1288-VLOOKUP(G1288,Riders!$A$2:$C$2000,2,FALSE))/365</f>
        <v>26.079452054794519</v>
      </c>
      <c r="J1288" s="47">
        <v>6</v>
      </c>
      <c r="K1288" s="47">
        <v>1</v>
      </c>
      <c r="L1288" s="47">
        <v>11.387</v>
      </c>
      <c r="M1288" s="47">
        <f t="shared" si="59"/>
        <v>63.229999121805562</v>
      </c>
      <c r="N1288" s="47"/>
      <c r="O1288" s="47"/>
      <c r="P1288" s="47" t="str">
        <f t="shared" si="60"/>
        <v/>
      </c>
      <c r="Q1288" s="47"/>
      <c r="R1288" s="47"/>
      <c r="S1288" s="47" t="str">
        <f t="shared" ref="S1288:S1351" si="61">IF(OR(R1288="",R1288="REL"),"",3.6*200/R1288)</f>
        <v/>
      </c>
    </row>
    <row r="1289" spans="1:19" x14ac:dyDescent="0.45">
      <c r="A1289" s="47" t="s">
        <v>173</v>
      </c>
      <c r="B1289" s="47">
        <v>2019</v>
      </c>
      <c r="C1289" s="49">
        <v>43524</v>
      </c>
      <c r="D1289" s="47" t="s">
        <v>13</v>
      </c>
      <c r="E1289" s="47" t="s">
        <v>201</v>
      </c>
      <c r="F1289" s="47">
        <v>7</v>
      </c>
      <c r="G1289" s="47" t="s">
        <v>23</v>
      </c>
      <c r="H1289" s="47" t="s">
        <v>15</v>
      </c>
      <c r="I1289" s="47">
        <f>(C1289-VLOOKUP(G1289,Riders!$A$2:$C$2000,2,FALSE))/365</f>
        <v>21.463013698630139</v>
      </c>
      <c r="J1289" s="47">
        <v>11</v>
      </c>
      <c r="K1289" s="47">
        <v>2</v>
      </c>
      <c r="L1289" s="47">
        <v>11.4</v>
      </c>
      <c r="M1289" s="47">
        <f t="shared" si="59"/>
        <v>63.157894736842103</v>
      </c>
      <c r="N1289" s="47"/>
      <c r="O1289" s="47"/>
      <c r="P1289" s="47" t="str">
        <f t="shared" si="60"/>
        <v/>
      </c>
      <c r="Q1289" s="47"/>
      <c r="R1289" s="47"/>
      <c r="S1289" s="47" t="str">
        <f t="shared" si="61"/>
        <v/>
      </c>
    </row>
    <row r="1290" spans="1:19" x14ac:dyDescent="0.45">
      <c r="A1290" s="47" t="s">
        <v>173</v>
      </c>
      <c r="B1290" s="47">
        <v>2019</v>
      </c>
      <c r="C1290" s="49">
        <v>43524</v>
      </c>
      <c r="D1290" s="47" t="s">
        <v>13</v>
      </c>
      <c r="E1290" s="47" t="s">
        <v>201</v>
      </c>
      <c r="F1290" s="47">
        <v>8</v>
      </c>
      <c r="G1290" s="47" t="s">
        <v>30</v>
      </c>
      <c r="H1290" s="47" t="s">
        <v>31</v>
      </c>
      <c r="I1290" s="47">
        <f>(C1290-VLOOKUP(G1290,Riders!$A$2:$C$2000,2,FALSE))/365</f>
        <v>22.86849315068493</v>
      </c>
      <c r="J1290" s="47">
        <v>5</v>
      </c>
      <c r="K1290" s="47">
        <v>1</v>
      </c>
      <c r="L1290" s="47">
        <v>11.225</v>
      </c>
      <c r="M1290" s="47">
        <f t="shared" si="59"/>
        <v>64.142538975501111</v>
      </c>
      <c r="N1290" s="47"/>
      <c r="O1290" s="47"/>
      <c r="P1290" s="47" t="str">
        <f t="shared" si="60"/>
        <v/>
      </c>
      <c r="Q1290" s="47"/>
      <c r="R1290" s="47"/>
      <c r="S1290" s="47" t="str">
        <f t="shared" si="61"/>
        <v/>
      </c>
    </row>
    <row r="1291" spans="1:19" x14ac:dyDescent="0.45">
      <c r="A1291" s="47" t="s">
        <v>173</v>
      </c>
      <c r="B1291" s="47">
        <v>2019</v>
      </c>
      <c r="C1291" s="49">
        <v>43524</v>
      </c>
      <c r="D1291" s="47" t="s">
        <v>13</v>
      </c>
      <c r="E1291" s="47" t="s">
        <v>201</v>
      </c>
      <c r="F1291" s="47">
        <v>8</v>
      </c>
      <c r="G1291" s="47" t="s">
        <v>135</v>
      </c>
      <c r="H1291" s="47" t="s">
        <v>29</v>
      </c>
      <c r="I1291" s="47">
        <f>(C1291-VLOOKUP(G1291,Riders!$A$2:$C$2000,2,FALSE))/365</f>
        <v>29.306849315068494</v>
      </c>
      <c r="J1291" s="47">
        <v>12</v>
      </c>
      <c r="K1291" s="47">
        <v>2</v>
      </c>
      <c r="L1291" s="47">
        <v>11.305</v>
      </c>
      <c r="M1291" s="47">
        <f t="shared" si="59"/>
        <v>63.688633348076074</v>
      </c>
      <c r="N1291" s="47"/>
      <c r="O1291" s="47"/>
      <c r="P1291" s="47" t="str">
        <f t="shared" si="60"/>
        <v/>
      </c>
      <c r="Q1291" s="47"/>
      <c r="R1291" s="47"/>
      <c r="S1291" s="47" t="str">
        <f t="shared" si="61"/>
        <v/>
      </c>
    </row>
    <row r="1292" spans="1:19" x14ac:dyDescent="0.45">
      <c r="A1292" s="47" t="s">
        <v>173</v>
      </c>
      <c r="B1292" s="47">
        <v>2019</v>
      </c>
      <c r="C1292" s="49">
        <v>43524</v>
      </c>
      <c r="D1292" s="47" t="s">
        <v>13</v>
      </c>
      <c r="E1292" s="47" t="s">
        <v>202</v>
      </c>
      <c r="F1292" s="47">
        <v>1</v>
      </c>
      <c r="G1292" s="47" t="s">
        <v>132</v>
      </c>
      <c r="H1292" s="47" t="s">
        <v>36</v>
      </c>
      <c r="I1292" s="47">
        <f>(C1292-VLOOKUP(G1292,Riders!$A$2:$C$2000,2,FALSE))/365</f>
        <v>28.271232876712329</v>
      </c>
      <c r="J1292" s="47">
        <v>2</v>
      </c>
      <c r="K1292" s="47">
        <v>1</v>
      </c>
      <c r="L1292" s="47">
        <v>10.895</v>
      </c>
      <c r="M1292" s="47">
        <f t="shared" si="59"/>
        <v>66.085360256998626</v>
      </c>
      <c r="N1292" s="47">
        <v>1</v>
      </c>
      <c r="O1292" s="47">
        <v>11.355</v>
      </c>
      <c r="P1292" s="47">
        <f t="shared" si="60"/>
        <v>63.408190224570674</v>
      </c>
      <c r="Q1292" s="47"/>
      <c r="R1292" s="47"/>
      <c r="S1292" s="47" t="str">
        <f t="shared" si="61"/>
        <v/>
      </c>
    </row>
    <row r="1293" spans="1:19" x14ac:dyDescent="0.45">
      <c r="A1293" s="47" t="s">
        <v>173</v>
      </c>
      <c r="B1293" s="47">
        <v>2019</v>
      </c>
      <c r="C1293" s="49">
        <v>43524</v>
      </c>
      <c r="D1293" s="47" t="s">
        <v>13</v>
      </c>
      <c r="E1293" s="47" t="s">
        <v>202</v>
      </c>
      <c r="F1293" s="47">
        <v>1</v>
      </c>
      <c r="G1293" s="47" t="s">
        <v>30</v>
      </c>
      <c r="H1293" s="47" t="s">
        <v>31</v>
      </c>
      <c r="I1293" s="47">
        <f>(C1293-VLOOKUP(G1293,Riders!$A$2:$C$2000,2,FALSE))/365</f>
        <v>22.86849315068493</v>
      </c>
      <c r="J1293" s="47">
        <v>5</v>
      </c>
      <c r="K1293" s="47">
        <v>2</v>
      </c>
      <c r="L1293" s="47">
        <v>10.977</v>
      </c>
      <c r="M1293" s="47">
        <f t="shared" si="59"/>
        <v>65.591691719048924</v>
      </c>
      <c r="N1293" s="47">
        <v>2</v>
      </c>
      <c r="O1293" s="47">
        <v>11.395</v>
      </c>
      <c r="P1293" s="47">
        <f t="shared" si="60"/>
        <v>63.18560772268539</v>
      </c>
      <c r="Q1293" s="47"/>
      <c r="R1293" s="47"/>
      <c r="S1293" s="47" t="str">
        <f t="shared" si="61"/>
        <v/>
      </c>
    </row>
    <row r="1294" spans="1:19" x14ac:dyDescent="0.45">
      <c r="A1294" s="47" t="s">
        <v>173</v>
      </c>
      <c r="B1294" s="47">
        <v>2019</v>
      </c>
      <c r="C1294" s="49">
        <v>43524</v>
      </c>
      <c r="D1294" s="47" t="s">
        <v>13</v>
      </c>
      <c r="E1294" s="47" t="s">
        <v>202</v>
      </c>
      <c r="F1294" s="47">
        <v>2</v>
      </c>
      <c r="G1294" s="47" t="s">
        <v>79</v>
      </c>
      <c r="H1294" s="47" t="s">
        <v>65</v>
      </c>
      <c r="I1294" s="47">
        <f>(C1294-VLOOKUP(G1294,Riders!$A$2:$C$2000,2,FALSE))/365</f>
        <v>31.82191780821918</v>
      </c>
      <c r="J1294" s="47">
        <v>1</v>
      </c>
      <c r="K1294" s="47">
        <v>1</v>
      </c>
      <c r="L1294" s="47">
        <v>11.282999999999999</v>
      </c>
      <c r="M1294" s="47">
        <f t="shared" si="59"/>
        <v>63.81281574049455</v>
      </c>
      <c r="N1294" s="47">
        <v>1</v>
      </c>
      <c r="O1294" s="47">
        <v>11.237</v>
      </c>
      <c r="P1294" s="47">
        <f t="shared" si="60"/>
        <v>64.074041114176381</v>
      </c>
      <c r="Q1294" s="47"/>
      <c r="R1294" s="47"/>
      <c r="S1294" s="47" t="str">
        <f t="shared" si="61"/>
        <v/>
      </c>
    </row>
    <row r="1295" spans="1:19" x14ac:dyDescent="0.45">
      <c r="A1295" s="47" t="s">
        <v>173</v>
      </c>
      <c r="B1295" s="47">
        <v>2019</v>
      </c>
      <c r="C1295" s="49">
        <v>43524</v>
      </c>
      <c r="D1295" s="47" t="s">
        <v>13</v>
      </c>
      <c r="E1295" s="47" t="s">
        <v>202</v>
      </c>
      <c r="F1295" s="47">
        <v>2</v>
      </c>
      <c r="G1295" s="47" t="s">
        <v>109</v>
      </c>
      <c r="H1295" s="47" t="s">
        <v>118</v>
      </c>
      <c r="I1295" s="47">
        <f>(C1295-VLOOKUP(G1295,Riders!$A$2:$C$2000,2,FALSE))/365</f>
        <v>26.079452054794519</v>
      </c>
      <c r="J1295" s="47">
        <v>6</v>
      </c>
      <c r="K1295" s="47">
        <v>2</v>
      </c>
      <c r="L1295" s="47">
        <v>11.466999999999999</v>
      </c>
      <c r="M1295" s="47">
        <f t="shared" si="59"/>
        <v>62.78887241649953</v>
      </c>
      <c r="N1295" s="47">
        <v>2</v>
      </c>
      <c r="O1295" s="47">
        <v>11.641999999999999</v>
      </c>
      <c r="P1295" s="47">
        <f t="shared" si="60"/>
        <v>61.845043806906034</v>
      </c>
      <c r="Q1295" s="47"/>
      <c r="R1295" s="47"/>
      <c r="S1295" s="47" t="str">
        <f t="shared" si="61"/>
        <v/>
      </c>
    </row>
    <row r="1296" spans="1:19" x14ac:dyDescent="0.45">
      <c r="A1296" s="47" t="s">
        <v>173</v>
      </c>
      <c r="B1296" s="47">
        <v>2019</v>
      </c>
      <c r="C1296" s="49">
        <v>43524</v>
      </c>
      <c r="D1296" s="47" t="s">
        <v>13</v>
      </c>
      <c r="E1296" s="47" t="s">
        <v>202</v>
      </c>
      <c r="F1296" s="47">
        <v>3</v>
      </c>
      <c r="G1296" s="47" t="s">
        <v>16</v>
      </c>
      <c r="H1296" s="47" t="s">
        <v>17</v>
      </c>
      <c r="I1296" s="47">
        <f>(C1296-VLOOKUP(G1296,Riders!$A$2:$C$2000,2,FALSE))/365</f>
        <v>19.854794520547944</v>
      </c>
      <c r="J1296" s="47">
        <v>3</v>
      </c>
      <c r="K1296" s="47">
        <v>1</v>
      </c>
      <c r="L1296" s="47">
        <v>11.336</v>
      </c>
      <c r="M1296" s="47">
        <f t="shared" si="59"/>
        <v>63.51446718419195</v>
      </c>
      <c r="N1296" s="47">
        <v>1</v>
      </c>
      <c r="O1296" s="47">
        <v>11.132999999999999</v>
      </c>
      <c r="P1296" s="47">
        <f t="shared" si="60"/>
        <v>64.672594987873893</v>
      </c>
      <c r="Q1296" s="47"/>
      <c r="R1296" s="47"/>
      <c r="S1296" s="47" t="str">
        <f t="shared" si="61"/>
        <v/>
      </c>
    </row>
    <row r="1297" spans="1:19" x14ac:dyDescent="0.45">
      <c r="A1297" s="47" t="s">
        <v>173</v>
      </c>
      <c r="B1297" s="47">
        <v>2019</v>
      </c>
      <c r="C1297" s="49">
        <v>43524</v>
      </c>
      <c r="D1297" s="47" t="s">
        <v>13</v>
      </c>
      <c r="E1297" s="47" t="s">
        <v>202</v>
      </c>
      <c r="F1297" s="47">
        <v>3</v>
      </c>
      <c r="G1297" s="47" t="s">
        <v>73</v>
      </c>
      <c r="H1297" s="47" t="s">
        <v>19</v>
      </c>
      <c r="I1297" s="47">
        <f>(C1297-VLOOKUP(G1297,Riders!$A$2:$C$2000,2,FALSE))/365</f>
        <v>31.575342465753426</v>
      </c>
      <c r="J1297" s="47">
        <v>7</v>
      </c>
      <c r="K1297" s="47">
        <v>2</v>
      </c>
      <c r="L1297" s="47">
        <v>11.347</v>
      </c>
      <c r="M1297" s="47">
        <f t="shared" si="59"/>
        <v>63.452895038336123</v>
      </c>
      <c r="N1297" s="47">
        <v>2</v>
      </c>
      <c r="O1297" s="47">
        <v>11.478</v>
      </c>
      <c r="P1297" s="47">
        <f t="shared" si="60"/>
        <v>62.728698379508629</v>
      </c>
      <c r="Q1297" s="47"/>
      <c r="R1297" s="47"/>
      <c r="S1297" s="47" t="str">
        <f t="shared" si="61"/>
        <v/>
      </c>
    </row>
    <row r="1298" spans="1:19" x14ac:dyDescent="0.45">
      <c r="A1298" s="47" t="s">
        <v>173</v>
      </c>
      <c r="B1298" s="47">
        <v>2019</v>
      </c>
      <c r="C1298" s="49">
        <v>43524</v>
      </c>
      <c r="D1298" s="47" t="s">
        <v>13</v>
      </c>
      <c r="E1298" s="47" t="s">
        <v>202</v>
      </c>
      <c r="F1298" s="47">
        <v>4</v>
      </c>
      <c r="G1298" s="47" t="s">
        <v>14</v>
      </c>
      <c r="H1298" s="47" t="s">
        <v>15</v>
      </c>
      <c r="I1298" s="47">
        <f>(C1298-VLOOKUP(G1298,Riders!$A$2:$C$2000,2,FALSE))/365</f>
        <v>19.156164383561645</v>
      </c>
      <c r="J1298" s="47">
        <v>4</v>
      </c>
      <c r="K1298" s="47">
        <v>1</v>
      </c>
      <c r="L1298" s="47">
        <v>11.455</v>
      </c>
      <c r="M1298" s="47">
        <f t="shared" si="59"/>
        <v>62.854648625054558</v>
      </c>
      <c r="N1298" s="47">
        <v>1</v>
      </c>
      <c r="O1298" s="47">
        <v>11.493</v>
      </c>
      <c r="P1298" s="47">
        <f t="shared" si="60"/>
        <v>62.646828504306967</v>
      </c>
      <c r="Q1298" s="47"/>
      <c r="R1298" s="47"/>
      <c r="S1298" s="47" t="str">
        <f t="shared" si="61"/>
        <v/>
      </c>
    </row>
    <row r="1299" spans="1:19" x14ac:dyDescent="0.45">
      <c r="A1299" s="47" t="s">
        <v>173</v>
      </c>
      <c r="B1299" s="47">
        <v>2019</v>
      </c>
      <c r="C1299" s="49">
        <v>43524</v>
      </c>
      <c r="D1299" s="47" t="s">
        <v>13</v>
      </c>
      <c r="E1299" s="47" t="s">
        <v>202</v>
      </c>
      <c r="F1299" s="47">
        <v>4</v>
      </c>
      <c r="G1299" s="47" t="s">
        <v>139</v>
      </c>
      <c r="H1299" s="47" t="s">
        <v>61</v>
      </c>
      <c r="I1299" s="47">
        <f>(C1299-VLOOKUP(G1299,Riders!$A$2:$C$2000,2,FALSE))/365</f>
        <v>26.720547945205478</v>
      </c>
      <c r="J1299" s="47">
        <v>8</v>
      </c>
      <c r="K1299" s="47">
        <v>2</v>
      </c>
      <c r="L1299" s="47">
        <v>11.519</v>
      </c>
      <c r="M1299" s="47">
        <f t="shared" si="59"/>
        <v>62.505425818213389</v>
      </c>
      <c r="N1299" s="47">
        <v>2</v>
      </c>
      <c r="O1299" s="47">
        <v>11.539</v>
      </c>
      <c r="P1299" s="47">
        <f t="shared" si="60"/>
        <v>62.397088135886996</v>
      </c>
      <c r="Q1299" s="47"/>
      <c r="R1299" s="47"/>
      <c r="S1299" s="47" t="str">
        <f t="shared" si="61"/>
        <v/>
      </c>
    </row>
    <row r="1300" spans="1:19" x14ac:dyDescent="0.45">
      <c r="A1300" s="47" t="s">
        <v>127</v>
      </c>
      <c r="B1300" s="47">
        <v>2019</v>
      </c>
      <c r="C1300" s="49">
        <v>43491</v>
      </c>
      <c r="D1300" s="47" t="s">
        <v>72</v>
      </c>
      <c r="E1300" s="47" t="s">
        <v>200</v>
      </c>
      <c r="F1300" s="47">
        <v>1</v>
      </c>
      <c r="G1300" s="47" t="s">
        <v>109</v>
      </c>
      <c r="H1300" s="47" t="s">
        <v>160</v>
      </c>
      <c r="I1300" s="47">
        <f>(C1300-VLOOKUP(G1300,Riders!$A$2:$C$2000,2,FALSE))/365</f>
        <v>25.989041095890411</v>
      </c>
      <c r="J1300" s="47"/>
      <c r="K1300" s="47">
        <v>1</v>
      </c>
      <c r="L1300" s="47">
        <v>11.494</v>
      </c>
      <c r="M1300" s="47">
        <f t="shared" si="59"/>
        <v>62.641378110318428</v>
      </c>
      <c r="N1300" s="47"/>
      <c r="O1300" s="47"/>
      <c r="P1300" s="47" t="str">
        <f t="shared" si="60"/>
        <v/>
      </c>
      <c r="Q1300" s="47"/>
      <c r="R1300" s="47"/>
      <c r="S1300" s="47" t="str">
        <f t="shared" si="61"/>
        <v/>
      </c>
    </row>
    <row r="1301" spans="1:19" x14ac:dyDescent="0.45">
      <c r="A1301" s="47" t="s">
        <v>127</v>
      </c>
      <c r="B1301" s="47">
        <v>2019</v>
      </c>
      <c r="C1301" s="49">
        <v>43491</v>
      </c>
      <c r="D1301" s="47" t="s">
        <v>72</v>
      </c>
      <c r="E1301" s="47" t="s">
        <v>200</v>
      </c>
      <c r="F1301" s="47">
        <v>1</v>
      </c>
      <c r="G1301" s="47" t="s">
        <v>60</v>
      </c>
      <c r="H1301" s="47" t="s">
        <v>61</v>
      </c>
      <c r="I1301" s="47">
        <f>(C1301-VLOOKUP(G1301,Riders!$A$2:$C$2000,2,FALSE))/365</f>
        <v>30.528767123287672</v>
      </c>
      <c r="J1301" s="47"/>
      <c r="K1301" s="47">
        <v>2</v>
      </c>
      <c r="L1301" s="47">
        <v>11.664999999999999</v>
      </c>
      <c r="M1301" s="47">
        <f t="shared" si="59"/>
        <v>61.7231033004715</v>
      </c>
      <c r="N1301" s="47"/>
      <c r="O1301" s="47"/>
      <c r="P1301" s="47" t="str">
        <f t="shared" si="60"/>
        <v/>
      </c>
      <c r="Q1301" s="47"/>
      <c r="R1301" s="47"/>
      <c r="S1301" s="47" t="str">
        <f t="shared" si="61"/>
        <v/>
      </c>
    </row>
    <row r="1302" spans="1:19" x14ac:dyDescent="0.45">
      <c r="A1302" s="47" t="s">
        <v>127</v>
      </c>
      <c r="B1302" s="47">
        <v>2019</v>
      </c>
      <c r="C1302" s="49">
        <v>43491</v>
      </c>
      <c r="D1302" s="47" t="s">
        <v>72</v>
      </c>
      <c r="E1302" s="47" t="s">
        <v>200</v>
      </c>
      <c r="F1302" s="47">
        <v>2</v>
      </c>
      <c r="G1302" s="47" t="s">
        <v>174</v>
      </c>
      <c r="H1302" s="47" t="s">
        <v>156</v>
      </c>
      <c r="I1302" s="47">
        <f>(C1302-VLOOKUP(G1302,Riders!$A$2:$C$2000,2,FALSE))/365</f>
        <v>27.027397260273972</v>
      </c>
      <c r="J1302" s="47"/>
      <c r="K1302" s="47">
        <v>1</v>
      </c>
      <c r="L1302" s="47">
        <v>11.749000000000001</v>
      </c>
      <c r="M1302" s="47">
        <f t="shared" si="59"/>
        <v>61.281811217975992</v>
      </c>
      <c r="N1302" s="47"/>
      <c r="O1302" s="47"/>
      <c r="P1302" s="47" t="str">
        <f t="shared" si="60"/>
        <v/>
      </c>
      <c r="Q1302" s="47"/>
      <c r="R1302" s="47"/>
      <c r="S1302" s="47" t="str">
        <f t="shared" si="61"/>
        <v/>
      </c>
    </row>
    <row r="1303" spans="1:19" x14ac:dyDescent="0.45">
      <c r="A1303" s="47" t="s">
        <v>127</v>
      </c>
      <c r="B1303" s="47">
        <v>2019</v>
      </c>
      <c r="C1303" s="49">
        <v>43491</v>
      </c>
      <c r="D1303" s="47" t="s">
        <v>72</v>
      </c>
      <c r="E1303" s="47" t="s">
        <v>200</v>
      </c>
      <c r="F1303" s="47">
        <v>2</v>
      </c>
      <c r="G1303" s="47" t="s">
        <v>99</v>
      </c>
      <c r="H1303" s="47" t="s">
        <v>47</v>
      </c>
      <c r="I1303" s="47">
        <f>(C1303-VLOOKUP(G1303,Riders!$A$2:$C$2000,2,FALSE))/365</f>
        <v>21.945205479452056</v>
      </c>
      <c r="J1303" s="47"/>
      <c r="K1303" s="47">
        <v>2</v>
      </c>
      <c r="L1303" s="47">
        <v>12.466000000000001</v>
      </c>
      <c r="M1303" s="47">
        <f t="shared" si="59"/>
        <v>57.757099310123529</v>
      </c>
      <c r="N1303" s="47"/>
      <c r="O1303" s="47"/>
      <c r="P1303" s="47" t="str">
        <f t="shared" si="60"/>
        <v/>
      </c>
      <c r="Q1303" s="47"/>
      <c r="R1303" s="47"/>
      <c r="S1303" s="47" t="str">
        <f t="shared" si="61"/>
        <v/>
      </c>
    </row>
    <row r="1304" spans="1:19" x14ac:dyDescent="0.45">
      <c r="A1304" s="47" t="s">
        <v>127</v>
      </c>
      <c r="B1304" s="47">
        <v>2019</v>
      </c>
      <c r="C1304" s="49">
        <v>43491</v>
      </c>
      <c r="D1304" s="47" t="s">
        <v>72</v>
      </c>
      <c r="E1304" s="47" t="s">
        <v>200</v>
      </c>
      <c r="F1304" s="47">
        <v>3</v>
      </c>
      <c r="G1304" s="47" t="s">
        <v>133</v>
      </c>
      <c r="H1304" s="47" t="s">
        <v>25</v>
      </c>
      <c r="I1304" s="47">
        <f>(C1304-VLOOKUP(G1304,Riders!$A$2:$C$2000,2,FALSE))/365</f>
        <v>26.005479452054793</v>
      </c>
      <c r="J1304" s="47"/>
      <c r="K1304" s="47">
        <v>1</v>
      </c>
      <c r="L1304" s="47">
        <v>11.672000000000001</v>
      </c>
      <c r="M1304" s="47">
        <f t="shared" si="59"/>
        <v>61.686086360520903</v>
      </c>
      <c r="N1304" s="47"/>
      <c r="O1304" s="47"/>
      <c r="P1304" s="47" t="str">
        <f t="shared" si="60"/>
        <v/>
      </c>
      <c r="Q1304" s="47"/>
      <c r="R1304" s="47"/>
      <c r="S1304" s="47" t="str">
        <f t="shared" si="61"/>
        <v/>
      </c>
    </row>
    <row r="1305" spans="1:19" x14ac:dyDescent="0.45">
      <c r="A1305" s="47" t="s">
        <v>127</v>
      </c>
      <c r="B1305" s="47">
        <v>2019</v>
      </c>
      <c r="C1305" s="49">
        <v>43491</v>
      </c>
      <c r="D1305" s="47" t="s">
        <v>72</v>
      </c>
      <c r="E1305" s="47" t="s">
        <v>200</v>
      </c>
      <c r="F1305" s="47">
        <v>3</v>
      </c>
      <c r="G1305" s="47" t="s">
        <v>177</v>
      </c>
      <c r="H1305" s="47" t="s">
        <v>178</v>
      </c>
      <c r="I1305" s="47">
        <f>(C1305-VLOOKUP(G1305,Riders!$A$2:$C$2000,2,FALSE))/365</f>
        <v>21.764383561643836</v>
      </c>
      <c r="J1305" s="47"/>
      <c r="K1305" s="47">
        <v>2</v>
      </c>
      <c r="L1305" s="47">
        <v>11.692</v>
      </c>
      <c r="M1305" s="47">
        <f t="shared" si="59"/>
        <v>61.580567909681832</v>
      </c>
      <c r="N1305" s="47"/>
      <c r="O1305" s="47"/>
      <c r="P1305" s="47" t="str">
        <f t="shared" si="60"/>
        <v/>
      </c>
      <c r="Q1305" s="47"/>
      <c r="R1305" s="47"/>
      <c r="S1305" s="47" t="str">
        <f t="shared" si="61"/>
        <v/>
      </c>
    </row>
    <row r="1306" spans="1:19" x14ac:dyDescent="0.45">
      <c r="A1306" s="47" t="s">
        <v>127</v>
      </c>
      <c r="B1306" s="47">
        <v>2019</v>
      </c>
      <c r="C1306" s="49">
        <v>43491</v>
      </c>
      <c r="D1306" s="47" t="s">
        <v>72</v>
      </c>
      <c r="E1306" s="47" t="s">
        <v>200</v>
      </c>
      <c r="F1306" s="47">
        <v>4</v>
      </c>
      <c r="G1306" s="47" t="s">
        <v>161</v>
      </c>
      <c r="H1306" s="47" t="s">
        <v>36</v>
      </c>
      <c r="I1306" s="47">
        <f>(C1306-VLOOKUP(G1306,Riders!$A$2:$C$2000,2,FALSE))/365</f>
        <v>25</v>
      </c>
      <c r="J1306" s="47"/>
      <c r="K1306" s="47">
        <v>1</v>
      </c>
      <c r="L1306" s="47">
        <v>11.919</v>
      </c>
      <c r="M1306" s="47">
        <f t="shared" si="59"/>
        <v>60.407752328215452</v>
      </c>
      <c r="N1306" s="47"/>
      <c r="O1306" s="47"/>
      <c r="P1306" s="47" t="str">
        <f t="shared" si="60"/>
        <v/>
      </c>
      <c r="Q1306" s="47"/>
      <c r="R1306" s="47"/>
      <c r="S1306" s="47" t="str">
        <f t="shared" si="61"/>
        <v/>
      </c>
    </row>
    <row r="1307" spans="1:19" x14ac:dyDescent="0.45">
      <c r="A1307" s="47" t="s">
        <v>127</v>
      </c>
      <c r="B1307" s="47">
        <v>2019</v>
      </c>
      <c r="C1307" s="49">
        <v>43491</v>
      </c>
      <c r="D1307" s="47" t="s">
        <v>72</v>
      </c>
      <c r="E1307" s="47" t="s">
        <v>200</v>
      </c>
      <c r="F1307" s="47">
        <v>4</v>
      </c>
      <c r="G1307" s="47" t="s">
        <v>176</v>
      </c>
      <c r="H1307" s="47" t="s">
        <v>27</v>
      </c>
      <c r="I1307" s="47">
        <f>(C1307-VLOOKUP(G1307,Riders!$A$2:$C$2000,2,FALSE))/365</f>
        <v>26.5013698630137</v>
      </c>
      <c r="J1307" s="47"/>
      <c r="K1307" s="47">
        <v>2</v>
      </c>
      <c r="L1307" s="47">
        <v>12.32</v>
      </c>
      <c r="M1307" s="47">
        <f t="shared" si="59"/>
        <v>58.441558441558442</v>
      </c>
      <c r="N1307" s="47"/>
      <c r="O1307" s="47"/>
      <c r="P1307" s="47" t="str">
        <f t="shared" si="60"/>
        <v/>
      </c>
      <c r="Q1307" s="47"/>
      <c r="R1307" s="47"/>
      <c r="S1307" s="47" t="str">
        <f t="shared" si="61"/>
        <v/>
      </c>
    </row>
    <row r="1308" spans="1:19" x14ac:dyDescent="0.45">
      <c r="A1308" s="47" t="s">
        <v>127</v>
      </c>
      <c r="B1308" s="47">
        <v>2019</v>
      </c>
      <c r="C1308" s="49">
        <v>43491</v>
      </c>
      <c r="D1308" s="47" t="s">
        <v>72</v>
      </c>
      <c r="E1308" s="47" t="s">
        <v>200</v>
      </c>
      <c r="F1308" s="47">
        <v>5</v>
      </c>
      <c r="G1308" s="47" t="s">
        <v>129</v>
      </c>
      <c r="H1308" s="47" t="s">
        <v>175</v>
      </c>
      <c r="I1308" s="47">
        <f>(C1308-VLOOKUP(G1308,Riders!$A$2:$C$2000,2,FALSE))/365</f>
        <v>28.536986301369861</v>
      </c>
      <c r="J1308" s="47"/>
      <c r="K1308" s="47">
        <v>1</v>
      </c>
      <c r="L1308" s="47">
        <v>11.387</v>
      </c>
      <c r="M1308" s="47">
        <f t="shared" si="59"/>
        <v>63.229999121805562</v>
      </c>
      <c r="N1308" s="47"/>
      <c r="O1308" s="47"/>
      <c r="P1308" s="47" t="str">
        <f t="shared" si="60"/>
        <v/>
      </c>
      <c r="Q1308" s="47"/>
      <c r="R1308" s="47"/>
      <c r="S1308" s="47" t="str">
        <f t="shared" si="61"/>
        <v/>
      </c>
    </row>
    <row r="1309" spans="1:19" x14ac:dyDescent="0.45">
      <c r="A1309" s="47" t="s">
        <v>127</v>
      </c>
      <c r="B1309" s="47">
        <v>2019</v>
      </c>
      <c r="C1309" s="49">
        <v>43491</v>
      </c>
      <c r="D1309" s="47" t="s">
        <v>72</v>
      </c>
      <c r="E1309" s="47" t="s">
        <v>200</v>
      </c>
      <c r="F1309" s="47">
        <v>5</v>
      </c>
      <c r="G1309" s="47" t="s">
        <v>39</v>
      </c>
      <c r="H1309" s="47" t="s">
        <v>40</v>
      </c>
      <c r="I1309" s="47">
        <f>(C1309-VLOOKUP(G1309,Riders!$A$2:$C$2000,2,FALSE))/365</f>
        <v>24.460273972602739</v>
      </c>
      <c r="J1309" s="47"/>
      <c r="K1309" s="47">
        <v>2</v>
      </c>
      <c r="L1309" s="47">
        <v>11.433</v>
      </c>
      <c r="M1309" s="47">
        <f t="shared" si="59"/>
        <v>62.97559695617948</v>
      </c>
      <c r="N1309" s="47"/>
      <c r="O1309" s="47"/>
      <c r="P1309" s="47" t="str">
        <f t="shared" si="60"/>
        <v/>
      </c>
      <c r="Q1309" s="47"/>
      <c r="R1309" s="47"/>
      <c r="S1309" s="47" t="str">
        <f t="shared" si="61"/>
        <v/>
      </c>
    </row>
    <row r="1310" spans="1:19" x14ac:dyDescent="0.45">
      <c r="A1310" s="47" t="s">
        <v>127</v>
      </c>
      <c r="B1310" s="47">
        <v>2019</v>
      </c>
      <c r="C1310" s="49">
        <v>43491</v>
      </c>
      <c r="D1310" s="47" t="s">
        <v>72</v>
      </c>
      <c r="E1310" s="47" t="s">
        <v>200</v>
      </c>
      <c r="F1310" s="47">
        <v>6</v>
      </c>
      <c r="G1310" s="47" t="s">
        <v>33</v>
      </c>
      <c r="H1310" s="47" t="s">
        <v>27</v>
      </c>
      <c r="I1310" s="47">
        <f>(C1310-VLOOKUP(G1310,Riders!$A$2:$C$2000,2,FALSE))/365</f>
        <v>25.183561643835617</v>
      </c>
      <c r="J1310" s="47"/>
      <c r="K1310" s="47">
        <v>1</v>
      </c>
      <c r="L1310" s="47">
        <v>12.03</v>
      </c>
      <c r="M1310" s="47">
        <f t="shared" si="59"/>
        <v>59.850374064837908</v>
      </c>
      <c r="N1310" s="47"/>
      <c r="O1310" s="47"/>
      <c r="P1310" s="47" t="str">
        <f t="shared" si="60"/>
        <v/>
      </c>
      <c r="Q1310" s="47"/>
      <c r="R1310" s="47"/>
      <c r="S1310" s="47" t="str">
        <f t="shared" si="61"/>
        <v/>
      </c>
    </row>
    <row r="1311" spans="1:19" x14ac:dyDescent="0.45">
      <c r="A1311" s="47" t="s">
        <v>127</v>
      </c>
      <c r="B1311" s="47">
        <v>2019</v>
      </c>
      <c r="C1311" s="49">
        <v>43491</v>
      </c>
      <c r="D1311" s="47" t="s">
        <v>72</v>
      </c>
      <c r="E1311" s="47" t="s">
        <v>200</v>
      </c>
      <c r="F1311" s="47">
        <v>6</v>
      </c>
      <c r="G1311" s="47" t="s">
        <v>50</v>
      </c>
      <c r="H1311" s="47" t="s">
        <v>51</v>
      </c>
      <c r="I1311" s="47">
        <f>(C1311-VLOOKUP(G1311,Riders!$A$2:$C$2000,2,FALSE))/365</f>
        <v>22.306849315068494</v>
      </c>
      <c r="J1311" s="47"/>
      <c r="K1311" s="47">
        <v>2</v>
      </c>
      <c r="L1311" s="47">
        <v>12.039</v>
      </c>
      <c r="M1311" s="47">
        <f t="shared" si="59"/>
        <v>59.805631696984804</v>
      </c>
      <c r="N1311" s="47"/>
      <c r="O1311" s="47"/>
      <c r="P1311" s="47" t="str">
        <f t="shared" si="60"/>
        <v/>
      </c>
      <c r="Q1311" s="47"/>
      <c r="R1311" s="47"/>
      <c r="S1311" s="47" t="str">
        <f t="shared" si="61"/>
        <v/>
      </c>
    </row>
    <row r="1312" spans="1:19" x14ac:dyDescent="0.45">
      <c r="A1312" s="47" t="s">
        <v>127</v>
      </c>
      <c r="B1312" s="47">
        <v>2019</v>
      </c>
      <c r="C1312" s="49">
        <v>43491</v>
      </c>
      <c r="D1312" s="47" t="s">
        <v>72</v>
      </c>
      <c r="E1312" s="47" t="s">
        <v>200</v>
      </c>
      <c r="F1312" s="47">
        <v>7</v>
      </c>
      <c r="G1312" s="47" t="s">
        <v>82</v>
      </c>
      <c r="H1312" s="47" t="s">
        <v>67</v>
      </c>
      <c r="I1312" s="47">
        <f>(C1312-VLOOKUP(G1312,Riders!$A$2:$C$2000,2,FALSE))/365</f>
        <v>26.408219178082192</v>
      </c>
      <c r="J1312" s="47"/>
      <c r="K1312" s="47">
        <v>1</v>
      </c>
      <c r="L1312" s="47">
        <v>11.769</v>
      </c>
      <c r="M1312" s="47">
        <f t="shared" si="59"/>
        <v>61.177670150395102</v>
      </c>
      <c r="N1312" s="47"/>
      <c r="O1312" s="47"/>
      <c r="P1312" s="47" t="str">
        <f t="shared" si="60"/>
        <v/>
      </c>
      <c r="Q1312" s="47"/>
      <c r="R1312" s="47"/>
      <c r="S1312" s="47" t="str">
        <f t="shared" si="61"/>
        <v/>
      </c>
    </row>
    <row r="1313" spans="1:19" x14ac:dyDescent="0.45">
      <c r="A1313" s="47" t="s">
        <v>127</v>
      </c>
      <c r="B1313" s="47">
        <v>2019</v>
      </c>
      <c r="C1313" s="49">
        <v>43491</v>
      </c>
      <c r="D1313" s="47" t="s">
        <v>72</v>
      </c>
      <c r="E1313" s="47" t="s">
        <v>200</v>
      </c>
      <c r="F1313" s="47">
        <v>7</v>
      </c>
      <c r="G1313" s="47" t="s">
        <v>147</v>
      </c>
      <c r="H1313" s="47" t="s">
        <v>31</v>
      </c>
      <c r="I1313" s="47">
        <f>(C1313-VLOOKUP(G1313,Riders!$A$2:$C$2000,2,FALSE))/365</f>
        <v>30.550684931506851</v>
      </c>
      <c r="J1313" s="47"/>
      <c r="K1313" s="47">
        <v>2</v>
      </c>
      <c r="L1313" s="47">
        <v>11.81</v>
      </c>
      <c r="M1313" s="47">
        <f t="shared" si="59"/>
        <v>60.96528365791702</v>
      </c>
      <c r="N1313" s="47"/>
      <c r="O1313" s="47"/>
      <c r="P1313" s="47" t="str">
        <f t="shared" si="60"/>
        <v/>
      </c>
      <c r="Q1313" s="47"/>
      <c r="R1313" s="47"/>
      <c r="S1313" s="47" t="str">
        <f t="shared" si="61"/>
        <v/>
      </c>
    </row>
    <row r="1314" spans="1:19" x14ac:dyDescent="0.45">
      <c r="A1314" s="47" t="s">
        <v>127</v>
      </c>
      <c r="B1314" s="47">
        <v>2019</v>
      </c>
      <c r="C1314" s="49">
        <v>43491</v>
      </c>
      <c r="D1314" s="47" t="s">
        <v>72</v>
      </c>
      <c r="E1314" s="47" t="s">
        <v>200</v>
      </c>
      <c r="F1314" s="47">
        <v>8</v>
      </c>
      <c r="G1314" s="47" t="s">
        <v>655</v>
      </c>
      <c r="H1314" s="47" t="s">
        <v>120</v>
      </c>
      <c r="I1314" s="47">
        <f>(C1314-VLOOKUP(G1314,Riders!$A$2:$C$2000,2,FALSE))/365</f>
        <v>36.145205479452052</v>
      </c>
      <c r="J1314" s="47"/>
      <c r="K1314" s="47">
        <v>1</v>
      </c>
      <c r="L1314" s="47">
        <v>12.012</v>
      </c>
      <c r="M1314" s="47">
        <f t="shared" si="59"/>
        <v>59.940059940059939</v>
      </c>
      <c r="N1314" s="47"/>
      <c r="O1314" s="47"/>
      <c r="P1314" s="47" t="str">
        <f t="shared" si="60"/>
        <v/>
      </c>
      <c r="Q1314" s="47"/>
      <c r="R1314" s="47"/>
      <c r="S1314" s="47" t="str">
        <f t="shared" si="61"/>
        <v/>
      </c>
    </row>
    <row r="1315" spans="1:19" x14ac:dyDescent="0.45">
      <c r="A1315" s="47" t="s">
        <v>127</v>
      </c>
      <c r="B1315" s="47">
        <v>2019</v>
      </c>
      <c r="C1315" s="49">
        <v>43491</v>
      </c>
      <c r="D1315" s="47" t="s">
        <v>72</v>
      </c>
      <c r="E1315" s="47" t="s">
        <v>200</v>
      </c>
      <c r="F1315" s="47">
        <v>8</v>
      </c>
      <c r="G1315" s="47" t="s">
        <v>137</v>
      </c>
      <c r="H1315" s="47" t="s">
        <v>29</v>
      </c>
      <c r="I1315" s="47">
        <f>(C1315-VLOOKUP(G1315,Riders!$A$2:$C$2000,2,FALSE))/365</f>
        <v>21.69041095890411</v>
      </c>
      <c r="J1315" s="47"/>
      <c r="K1315" s="47">
        <v>2</v>
      </c>
      <c r="L1315" s="47">
        <v>12.095000000000001</v>
      </c>
      <c r="M1315" s="47">
        <f t="shared" si="59"/>
        <v>59.528730880529139</v>
      </c>
      <c r="N1315" s="47"/>
      <c r="O1315" s="47"/>
      <c r="P1315" s="47" t="str">
        <f t="shared" si="60"/>
        <v/>
      </c>
      <c r="Q1315" s="47"/>
      <c r="R1315" s="47"/>
      <c r="S1315" s="47" t="str">
        <f t="shared" si="61"/>
        <v/>
      </c>
    </row>
    <row r="1316" spans="1:19" x14ac:dyDescent="0.45">
      <c r="A1316" s="47" t="s">
        <v>127</v>
      </c>
      <c r="B1316" s="47">
        <v>2019</v>
      </c>
      <c r="C1316" s="49">
        <v>43491</v>
      </c>
      <c r="D1316" s="47" t="s">
        <v>72</v>
      </c>
      <c r="E1316" s="47" t="s">
        <v>200</v>
      </c>
      <c r="F1316" s="47">
        <v>9</v>
      </c>
      <c r="G1316" s="47" t="s">
        <v>144</v>
      </c>
      <c r="H1316" s="47" t="s">
        <v>145</v>
      </c>
      <c r="I1316" s="47">
        <f>(C1316-VLOOKUP(G1316,Riders!$A$2:$C$2000,2,FALSE))/365</f>
        <v>20.775342465753425</v>
      </c>
      <c r="J1316" s="47"/>
      <c r="K1316" s="47">
        <v>1</v>
      </c>
      <c r="L1316" s="47">
        <v>11.487</v>
      </c>
      <c r="M1316" s="47">
        <f t="shared" si="59"/>
        <v>62.679550796552626</v>
      </c>
      <c r="N1316" s="47"/>
      <c r="O1316" s="47"/>
      <c r="P1316" s="47" t="str">
        <f t="shared" si="60"/>
        <v/>
      </c>
      <c r="Q1316" s="47"/>
      <c r="R1316" s="47"/>
      <c r="S1316" s="47" t="str">
        <f t="shared" si="61"/>
        <v/>
      </c>
    </row>
    <row r="1317" spans="1:19" x14ac:dyDescent="0.45">
      <c r="A1317" s="47" t="s">
        <v>127</v>
      </c>
      <c r="B1317" s="47">
        <v>2019</v>
      </c>
      <c r="C1317" s="49">
        <v>43491</v>
      </c>
      <c r="D1317" s="47" t="s">
        <v>72</v>
      </c>
      <c r="E1317" s="47" t="s">
        <v>200</v>
      </c>
      <c r="F1317" s="47">
        <v>9</v>
      </c>
      <c r="G1317" s="47" t="s">
        <v>52</v>
      </c>
      <c r="H1317" s="47" t="s">
        <v>53</v>
      </c>
      <c r="I1317" s="47">
        <f>(C1317-VLOOKUP(G1317,Riders!$A$2:$C$2000,2,FALSE))/365</f>
        <v>21.87945205479452</v>
      </c>
      <c r="J1317" s="47"/>
      <c r="K1317" s="47">
        <v>2</v>
      </c>
      <c r="L1317" s="47">
        <v>12.105</v>
      </c>
      <c r="M1317" s="47">
        <f t="shared" si="59"/>
        <v>59.479553903345725</v>
      </c>
      <c r="N1317" s="47"/>
      <c r="O1317" s="47"/>
      <c r="P1317" s="47" t="str">
        <f t="shared" si="60"/>
        <v/>
      </c>
      <c r="Q1317" s="47"/>
      <c r="R1317" s="47"/>
      <c r="S1317" s="47" t="str">
        <f t="shared" si="61"/>
        <v/>
      </c>
    </row>
    <row r="1318" spans="1:19" x14ac:dyDescent="0.45">
      <c r="A1318" s="47" t="s">
        <v>127</v>
      </c>
      <c r="B1318" s="47">
        <v>2019</v>
      </c>
      <c r="C1318" s="49">
        <v>43491</v>
      </c>
      <c r="D1318" s="47" t="s">
        <v>72</v>
      </c>
      <c r="E1318" s="47" t="s">
        <v>200</v>
      </c>
      <c r="F1318" s="47">
        <v>10</v>
      </c>
      <c r="G1318" s="47" t="s">
        <v>139</v>
      </c>
      <c r="H1318" s="47" t="s">
        <v>61</v>
      </c>
      <c r="I1318" s="47">
        <f>(C1318-VLOOKUP(G1318,Riders!$A$2:$C$2000,2,FALSE))/365</f>
        <v>26.63013698630137</v>
      </c>
      <c r="J1318" s="47"/>
      <c r="K1318" s="47">
        <v>1</v>
      </c>
      <c r="L1318" s="47">
        <v>11.638999999999999</v>
      </c>
      <c r="M1318" s="47">
        <f t="shared" si="59"/>
        <v>61.860984620671886</v>
      </c>
      <c r="N1318" s="47"/>
      <c r="O1318" s="47"/>
      <c r="P1318" s="47" t="str">
        <f t="shared" si="60"/>
        <v/>
      </c>
      <c r="Q1318" s="47"/>
      <c r="R1318" s="47"/>
      <c r="S1318" s="47" t="str">
        <f t="shared" si="61"/>
        <v/>
      </c>
    </row>
    <row r="1319" spans="1:19" x14ac:dyDescent="0.45">
      <c r="A1319" s="47" t="s">
        <v>127</v>
      </c>
      <c r="B1319" s="47">
        <v>2019</v>
      </c>
      <c r="C1319" s="49">
        <v>43491</v>
      </c>
      <c r="D1319" s="47" t="s">
        <v>72</v>
      </c>
      <c r="E1319" s="47" t="s">
        <v>200</v>
      </c>
      <c r="F1319" s="47">
        <v>10</v>
      </c>
      <c r="G1319" s="47" t="s">
        <v>121</v>
      </c>
      <c r="H1319" s="47" t="s">
        <v>120</v>
      </c>
      <c r="I1319" s="47">
        <f>(C1319-VLOOKUP(G1319,Riders!$A$2:$C$2000,2,FALSE))/365</f>
        <v>22.895890410958906</v>
      </c>
      <c r="J1319" s="47"/>
      <c r="K1319" s="47">
        <v>2</v>
      </c>
      <c r="L1319" s="47">
        <v>11.68</v>
      </c>
      <c r="M1319" s="47">
        <f t="shared" si="59"/>
        <v>61.643835616438359</v>
      </c>
      <c r="N1319" s="47"/>
      <c r="O1319" s="47"/>
      <c r="P1319" s="47" t="str">
        <f t="shared" si="60"/>
        <v/>
      </c>
      <c r="Q1319" s="47"/>
      <c r="R1319" s="47"/>
      <c r="S1319" s="47" t="str">
        <f t="shared" si="61"/>
        <v/>
      </c>
    </row>
    <row r="1320" spans="1:19" x14ac:dyDescent="0.45">
      <c r="A1320" s="47" t="s">
        <v>127</v>
      </c>
      <c r="B1320" s="47">
        <v>2019</v>
      </c>
      <c r="C1320" s="49">
        <v>43491</v>
      </c>
      <c r="D1320" s="47" t="s">
        <v>72</v>
      </c>
      <c r="E1320" s="47" t="s">
        <v>200</v>
      </c>
      <c r="F1320" s="47">
        <v>11</v>
      </c>
      <c r="G1320" s="47" t="s">
        <v>100</v>
      </c>
      <c r="H1320" s="47" t="s">
        <v>47</v>
      </c>
      <c r="I1320" s="47">
        <f>(C1320-VLOOKUP(G1320,Riders!$A$2:$C$2000,2,FALSE))/365</f>
        <v>24.953424657534246</v>
      </c>
      <c r="J1320" s="47"/>
      <c r="K1320" s="47">
        <v>1</v>
      </c>
      <c r="L1320" s="47">
        <v>11.791</v>
      </c>
      <c r="M1320" s="47">
        <f t="shared" si="59"/>
        <v>61.063523026036805</v>
      </c>
      <c r="N1320" s="47"/>
      <c r="O1320" s="47"/>
      <c r="P1320" s="47" t="str">
        <f t="shared" si="60"/>
        <v/>
      </c>
      <c r="Q1320" s="47"/>
      <c r="R1320" s="47"/>
      <c r="S1320" s="47" t="str">
        <f t="shared" si="61"/>
        <v/>
      </c>
    </row>
    <row r="1321" spans="1:19" x14ac:dyDescent="0.45">
      <c r="A1321" s="47" t="s">
        <v>127</v>
      </c>
      <c r="B1321" s="47">
        <v>2019</v>
      </c>
      <c r="C1321" s="49">
        <v>43491</v>
      </c>
      <c r="D1321" s="47" t="s">
        <v>72</v>
      </c>
      <c r="E1321" s="47" t="s">
        <v>200</v>
      </c>
      <c r="F1321" s="47">
        <v>11</v>
      </c>
      <c r="G1321" s="47" t="s">
        <v>146</v>
      </c>
      <c r="H1321" s="47" t="s">
        <v>56</v>
      </c>
      <c r="I1321" s="47">
        <f>(C1321-VLOOKUP(G1321,Riders!$A$2:$C$2000,2,FALSE))/365</f>
        <v>28.816438356164383</v>
      </c>
      <c r="J1321" s="47"/>
      <c r="K1321" s="47">
        <v>2</v>
      </c>
      <c r="L1321" s="47">
        <v>11.943</v>
      </c>
      <c r="M1321" s="47">
        <f t="shared" si="59"/>
        <v>60.286360211002261</v>
      </c>
      <c r="N1321" s="47"/>
      <c r="O1321" s="47"/>
      <c r="P1321" s="47" t="str">
        <f t="shared" si="60"/>
        <v/>
      </c>
      <c r="Q1321" s="47"/>
      <c r="R1321" s="47"/>
      <c r="S1321" s="47" t="str">
        <f t="shared" si="61"/>
        <v/>
      </c>
    </row>
    <row r="1322" spans="1:19" x14ac:dyDescent="0.45">
      <c r="A1322" s="47" t="s">
        <v>127</v>
      </c>
      <c r="B1322" s="47">
        <v>2019</v>
      </c>
      <c r="C1322" s="49">
        <v>43491</v>
      </c>
      <c r="D1322" s="47" t="s">
        <v>72</v>
      </c>
      <c r="E1322" s="47" t="s">
        <v>200</v>
      </c>
      <c r="F1322" s="47">
        <v>12</v>
      </c>
      <c r="G1322" s="47" t="s">
        <v>96</v>
      </c>
      <c r="H1322" s="47" t="s">
        <v>150</v>
      </c>
      <c r="I1322" s="47">
        <f>(C1322-VLOOKUP(G1322,Riders!$A$2:$C$2000,2,FALSE))/365</f>
        <v>25.038356164383561</v>
      </c>
      <c r="J1322" s="47"/>
      <c r="K1322" s="47">
        <v>1</v>
      </c>
      <c r="L1322" s="47">
        <v>11.776999999999999</v>
      </c>
      <c r="M1322" s="47">
        <f t="shared" ref="M1322:M1385" si="62">IF(OR(L1322="",L1322="REL"),"",3.6*200/L1322)</f>
        <v>61.136112762163542</v>
      </c>
      <c r="N1322" s="47"/>
      <c r="O1322" s="47"/>
      <c r="P1322" s="47" t="str">
        <f t="shared" si="60"/>
        <v/>
      </c>
      <c r="Q1322" s="47"/>
      <c r="R1322" s="47"/>
      <c r="S1322" s="47" t="str">
        <f t="shared" si="61"/>
        <v/>
      </c>
    </row>
    <row r="1323" spans="1:19" x14ac:dyDescent="0.45">
      <c r="A1323" s="47" t="s">
        <v>127</v>
      </c>
      <c r="B1323" s="47">
        <v>2019</v>
      </c>
      <c r="C1323" s="49">
        <v>43491</v>
      </c>
      <c r="D1323" s="47" t="s">
        <v>72</v>
      </c>
      <c r="E1323" s="47" t="s">
        <v>200</v>
      </c>
      <c r="F1323" s="47">
        <v>12</v>
      </c>
      <c r="G1323" s="47" t="s">
        <v>98</v>
      </c>
      <c r="H1323" s="47" t="s">
        <v>67</v>
      </c>
      <c r="I1323" s="47">
        <f>(C1323-VLOOKUP(G1323,Riders!$A$2:$C$2000,2,FALSE))/365</f>
        <v>27.490410958904111</v>
      </c>
      <c r="J1323" s="47"/>
      <c r="K1323" s="47">
        <v>2</v>
      </c>
      <c r="L1323" s="47">
        <v>11.838999999999999</v>
      </c>
      <c r="M1323" s="47">
        <f t="shared" si="62"/>
        <v>60.815947292845685</v>
      </c>
      <c r="N1323" s="47"/>
      <c r="O1323" s="47"/>
      <c r="P1323" s="47" t="str">
        <f t="shared" si="60"/>
        <v/>
      </c>
      <c r="Q1323" s="47"/>
      <c r="R1323" s="47"/>
      <c r="S1323" s="47" t="str">
        <f t="shared" si="61"/>
        <v/>
      </c>
    </row>
    <row r="1324" spans="1:19" x14ac:dyDescent="0.45">
      <c r="A1324" s="47" t="s">
        <v>127</v>
      </c>
      <c r="B1324" s="47">
        <v>2019</v>
      </c>
      <c r="C1324" s="49">
        <v>43491</v>
      </c>
      <c r="D1324" s="47" t="s">
        <v>72</v>
      </c>
      <c r="E1324" s="47" t="s">
        <v>201</v>
      </c>
      <c r="F1324" s="47">
        <v>1</v>
      </c>
      <c r="G1324" s="47" t="s">
        <v>79</v>
      </c>
      <c r="H1324" s="47" t="s">
        <v>65</v>
      </c>
      <c r="I1324" s="47">
        <f>(C1324-VLOOKUP(G1324,Riders!$A$2:$C$2000,2,FALSE))/365</f>
        <v>31.731506849315068</v>
      </c>
      <c r="J1324" s="47"/>
      <c r="K1324" s="47">
        <v>1</v>
      </c>
      <c r="L1324" s="47">
        <v>11.712</v>
      </c>
      <c r="M1324" s="47">
        <f t="shared" si="62"/>
        <v>61.475409836065573</v>
      </c>
      <c r="N1324" s="47"/>
      <c r="O1324" s="47"/>
      <c r="P1324" s="47" t="str">
        <f t="shared" si="60"/>
        <v/>
      </c>
      <c r="Q1324" s="47"/>
      <c r="R1324" s="47"/>
      <c r="S1324" s="47" t="str">
        <f t="shared" si="61"/>
        <v/>
      </c>
    </row>
    <row r="1325" spans="1:19" x14ac:dyDescent="0.45">
      <c r="A1325" s="47" t="s">
        <v>127</v>
      </c>
      <c r="B1325" s="47">
        <v>2019</v>
      </c>
      <c r="C1325" s="49">
        <v>43491</v>
      </c>
      <c r="D1325" s="47" t="s">
        <v>72</v>
      </c>
      <c r="E1325" s="47" t="s">
        <v>201</v>
      </c>
      <c r="F1325" s="47">
        <v>1</v>
      </c>
      <c r="G1325" s="47" t="s">
        <v>96</v>
      </c>
      <c r="H1325" s="47" t="s">
        <v>150</v>
      </c>
      <c r="I1325" s="47">
        <f>(C1325-VLOOKUP(G1325,Riders!$A$2:$C$2000,2,FALSE))/365</f>
        <v>25.038356164383561</v>
      </c>
      <c r="J1325" s="47"/>
      <c r="K1325" s="47">
        <v>2</v>
      </c>
      <c r="L1325" s="47">
        <v>11.962999999999999</v>
      </c>
      <c r="M1325" s="47">
        <f t="shared" si="62"/>
        <v>60.185572180891086</v>
      </c>
      <c r="N1325" s="47"/>
      <c r="O1325" s="47"/>
      <c r="P1325" s="47" t="str">
        <f t="shared" si="60"/>
        <v/>
      </c>
      <c r="Q1325" s="47"/>
      <c r="R1325" s="47"/>
      <c r="S1325" s="47" t="str">
        <f t="shared" si="61"/>
        <v/>
      </c>
    </row>
    <row r="1326" spans="1:19" x14ac:dyDescent="0.45">
      <c r="A1326" s="47" t="s">
        <v>127</v>
      </c>
      <c r="B1326" s="47">
        <v>2019</v>
      </c>
      <c r="C1326" s="49">
        <v>43491</v>
      </c>
      <c r="D1326" s="47" t="s">
        <v>72</v>
      </c>
      <c r="E1326" s="47" t="s">
        <v>201</v>
      </c>
      <c r="F1326" s="47">
        <v>2</v>
      </c>
      <c r="G1326" s="47" t="s">
        <v>30</v>
      </c>
      <c r="H1326" s="47" t="s">
        <v>31</v>
      </c>
      <c r="I1326" s="47">
        <f>(C1326-VLOOKUP(G1326,Riders!$A$2:$C$2000,2,FALSE))/365</f>
        <v>22.778082191780822</v>
      </c>
      <c r="J1326" s="47"/>
      <c r="K1326" s="47">
        <v>1</v>
      </c>
      <c r="L1326" s="47">
        <v>11.661</v>
      </c>
      <c r="M1326" s="47">
        <f t="shared" si="62"/>
        <v>61.744275791098538</v>
      </c>
      <c r="N1326" s="47"/>
      <c r="O1326" s="47"/>
      <c r="P1326" s="47" t="str">
        <f t="shared" si="60"/>
        <v/>
      </c>
      <c r="Q1326" s="47"/>
      <c r="R1326" s="47"/>
      <c r="S1326" s="47" t="str">
        <f t="shared" si="61"/>
        <v/>
      </c>
    </row>
    <row r="1327" spans="1:19" x14ac:dyDescent="0.45">
      <c r="A1327" s="47" t="s">
        <v>127</v>
      </c>
      <c r="B1327" s="47">
        <v>2019</v>
      </c>
      <c r="C1327" s="49">
        <v>43491</v>
      </c>
      <c r="D1327" s="47" t="s">
        <v>72</v>
      </c>
      <c r="E1327" s="47" t="s">
        <v>201</v>
      </c>
      <c r="F1327" s="47">
        <v>2</v>
      </c>
      <c r="G1327" s="47" t="s">
        <v>100</v>
      </c>
      <c r="H1327" s="47" t="s">
        <v>47</v>
      </c>
      <c r="I1327" s="47">
        <f>(C1327-VLOOKUP(G1327,Riders!$A$2:$C$2000,2,FALSE))/365</f>
        <v>24.953424657534246</v>
      </c>
      <c r="J1327" s="47"/>
      <c r="K1327" s="47">
        <v>2</v>
      </c>
      <c r="L1327" s="47">
        <v>11.728</v>
      </c>
      <c r="M1327" s="47">
        <f t="shared" si="62"/>
        <v>61.391541609822646</v>
      </c>
      <c r="N1327" s="47"/>
      <c r="O1327" s="47"/>
      <c r="P1327" s="47" t="str">
        <f t="shared" si="60"/>
        <v/>
      </c>
      <c r="Q1327" s="47"/>
      <c r="R1327" s="47"/>
      <c r="S1327" s="47" t="str">
        <f t="shared" si="61"/>
        <v/>
      </c>
    </row>
    <row r="1328" spans="1:19" x14ac:dyDescent="0.45">
      <c r="A1328" s="47" t="s">
        <v>127</v>
      </c>
      <c r="B1328" s="47">
        <v>2019</v>
      </c>
      <c r="C1328" s="49">
        <v>43491</v>
      </c>
      <c r="D1328" s="47" t="s">
        <v>72</v>
      </c>
      <c r="E1328" s="47" t="s">
        <v>201</v>
      </c>
      <c r="F1328" s="47">
        <v>3</v>
      </c>
      <c r="G1328" s="47" t="s">
        <v>139</v>
      </c>
      <c r="H1328" s="47" t="s">
        <v>61</v>
      </c>
      <c r="I1328" s="47">
        <f>(C1328-VLOOKUP(G1328,Riders!$A$2:$C$2000,2,FALSE))/365</f>
        <v>26.63013698630137</v>
      </c>
      <c r="J1328" s="47"/>
      <c r="K1328" s="47">
        <v>1</v>
      </c>
      <c r="L1328" s="47">
        <v>11.661</v>
      </c>
      <c r="M1328" s="47">
        <f t="shared" si="62"/>
        <v>61.744275791098538</v>
      </c>
      <c r="N1328" s="47"/>
      <c r="O1328" s="47"/>
      <c r="P1328" s="47" t="str">
        <f t="shared" si="60"/>
        <v/>
      </c>
      <c r="Q1328" s="47"/>
      <c r="R1328" s="47"/>
      <c r="S1328" s="47" t="str">
        <f t="shared" si="61"/>
        <v/>
      </c>
    </row>
    <row r="1329" spans="1:19" x14ac:dyDescent="0.45">
      <c r="A1329" s="47" t="s">
        <v>127</v>
      </c>
      <c r="B1329" s="47">
        <v>2019</v>
      </c>
      <c r="C1329" s="49">
        <v>43491</v>
      </c>
      <c r="D1329" s="47" t="s">
        <v>72</v>
      </c>
      <c r="E1329" s="47" t="s">
        <v>201</v>
      </c>
      <c r="F1329" s="47">
        <v>3</v>
      </c>
      <c r="G1329" s="47" t="s">
        <v>134</v>
      </c>
      <c r="H1329" s="47" t="s">
        <v>38</v>
      </c>
      <c r="I1329" s="47">
        <f>(C1329-VLOOKUP(G1329,Riders!$A$2:$C$2000,2,FALSE))/365</f>
        <v>28</v>
      </c>
      <c r="J1329" s="47"/>
      <c r="K1329" s="47">
        <v>2</v>
      </c>
      <c r="L1329" s="47" t="s">
        <v>207</v>
      </c>
      <c r="M1329" s="47" t="str">
        <f t="shared" si="62"/>
        <v/>
      </c>
      <c r="N1329" s="47"/>
      <c r="O1329" s="47"/>
      <c r="P1329" s="47" t="str">
        <f t="shared" si="60"/>
        <v/>
      </c>
      <c r="Q1329" s="47"/>
      <c r="R1329" s="47"/>
      <c r="S1329" s="47" t="str">
        <f t="shared" si="61"/>
        <v/>
      </c>
    </row>
    <row r="1330" spans="1:19" x14ac:dyDescent="0.45">
      <c r="A1330" s="47" t="s">
        <v>127</v>
      </c>
      <c r="B1330" s="47">
        <v>2019</v>
      </c>
      <c r="C1330" s="49">
        <v>43491</v>
      </c>
      <c r="D1330" s="47" t="s">
        <v>72</v>
      </c>
      <c r="E1330" s="47" t="s">
        <v>201</v>
      </c>
      <c r="F1330" s="47">
        <v>4</v>
      </c>
      <c r="G1330" s="47" t="s">
        <v>144</v>
      </c>
      <c r="H1330" s="47" t="s">
        <v>145</v>
      </c>
      <c r="I1330" s="47">
        <f>(C1330-VLOOKUP(G1330,Riders!$A$2:$C$2000,2,FALSE))/365</f>
        <v>20.775342465753425</v>
      </c>
      <c r="J1330" s="47"/>
      <c r="K1330" s="47">
        <v>1</v>
      </c>
      <c r="L1330" s="47">
        <v>11.339</v>
      </c>
      <c r="M1330" s="47">
        <f t="shared" si="62"/>
        <v>63.497662933239262</v>
      </c>
      <c r="N1330" s="47"/>
      <c r="O1330" s="47"/>
      <c r="P1330" s="47" t="str">
        <f t="shared" si="60"/>
        <v/>
      </c>
      <c r="Q1330" s="47"/>
      <c r="R1330" s="47"/>
      <c r="S1330" s="47" t="str">
        <f t="shared" si="61"/>
        <v/>
      </c>
    </row>
    <row r="1331" spans="1:19" x14ac:dyDescent="0.45">
      <c r="A1331" s="47" t="s">
        <v>127</v>
      </c>
      <c r="B1331" s="47">
        <v>2019</v>
      </c>
      <c r="C1331" s="49">
        <v>43491</v>
      </c>
      <c r="D1331" s="47" t="s">
        <v>72</v>
      </c>
      <c r="E1331" s="47" t="s">
        <v>201</v>
      </c>
      <c r="F1331" s="47">
        <v>4</v>
      </c>
      <c r="G1331" s="47" t="s">
        <v>14</v>
      </c>
      <c r="H1331" s="47" t="s">
        <v>15</v>
      </c>
      <c r="I1331" s="47">
        <f>(C1331-VLOOKUP(G1331,Riders!$A$2:$C$2000,2,FALSE))/365</f>
        <v>19.065753424657533</v>
      </c>
      <c r="J1331" s="47"/>
      <c r="K1331" s="47">
        <v>2</v>
      </c>
      <c r="L1331" s="47">
        <v>11.412000000000001</v>
      </c>
      <c r="M1331" s="47">
        <f t="shared" si="62"/>
        <v>63.09148264984227</v>
      </c>
      <c r="N1331" s="47"/>
      <c r="O1331" s="47"/>
      <c r="P1331" s="47" t="str">
        <f t="shared" si="60"/>
        <v/>
      </c>
      <c r="Q1331" s="47"/>
      <c r="R1331" s="47"/>
      <c r="S1331" s="47" t="str">
        <f t="shared" si="61"/>
        <v/>
      </c>
    </row>
    <row r="1332" spans="1:19" x14ac:dyDescent="0.45">
      <c r="A1332" s="47" t="s">
        <v>127</v>
      </c>
      <c r="B1332" s="47">
        <v>2019</v>
      </c>
      <c r="C1332" s="49">
        <v>43491</v>
      </c>
      <c r="D1332" s="47" t="s">
        <v>72</v>
      </c>
      <c r="E1332" s="47" t="s">
        <v>201</v>
      </c>
      <c r="F1332" s="47">
        <v>5</v>
      </c>
      <c r="G1332" s="47" t="s">
        <v>655</v>
      </c>
      <c r="H1332" s="47" t="s">
        <v>120</v>
      </c>
      <c r="I1332" s="47">
        <f>(C1332-VLOOKUP(G1332,Riders!$A$2:$C$2000,2,FALSE))/365</f>
        <v>36.145205479452052</v>
      </c>
      <c r="J1332" s="47"/>
      <c r="K1332" s="47">
        <v>1</v>
      </c>
      <c r="L1332" s="47">
        <v>11.765000000000001</v>
      </c>
      <c r="M1332" s="47">
        <f t="shared" si="62"/>
        <v>61.198470038249042</v>
      </c>
      <c r="N1332" s="47"/>
      <c r="O1332" s="47"/>
      <c r="P1332" s="47" t="str">
        <f t="shared" si="60"/>
        <v/>
      </c>
      <c r="Q1332" s="47"/>
      <c r="R1332" s="47"/>
      <c r="S1332" s="47" t="str">
        <f t="shared" si="61"/>
        <v/>
      </c>
    </row>
    <row r="1333" spans="1:19" x14ac:dyDescent="0.45">
      <c r="A1333" s="47" t="s">
        <v>127</v>
      </c>
      <c r="B1333" s="47">
        <v>2019</v>
      </c>
      <c r="C1333" s="49">
        <v>43491</v>
      </c>
      <c r="D1333" s="47" t="s">
        <v>72</v>
      </c>
      <c r="E1333" s="47" t="s">
        <v>201</v>
      </c>
      <c r="F1333" s="47">
        <v>5</v>
      </c>
      <c r="G1333" s="47" t="s">
        <v>109</v>
      </c>
      <c r="H1333" s="47" t="s">
        <v>160</v>
      </c>
      <c r="I1333" s="47">
        <f>(C1333-VLOOKUP(G1333,Riders!$A$2:$C$2000,2,FALSE))/365</f>
        <v>25.989041095890411</v>
      </c>
      <c r="J1333" s="47"/>
      <c r="K1333" s="47">
        <v>2</v>
      </c>
      <c r="L1333" s="47">
        <v>12.287000000000001</v>
      </c>
      <c r="M1333" s="47">
        <f t="shared" si="62"/>
        <v>58.598518759664685</v>
      </c>
      <c r="N1333" s="47"/>
      <c r="O1333" s="47"/>
      <c r="P1333" s="47" t="str">
        <f t="shared" si="60"/>
        <v/>
      </c>
      <c r="Q1333" s="47"/>
      <c r="R1333" s="47"/>
      <c r="S1333" s="47" t="str">
        <f t="shared" si="61"/>
        <v/>
      </c>
    </row>
    <row r="1334" spans="1:19" x14ac:dyDescent="0.45">
      <c r="A1334" s="47" t="s">
        <v>127</v>
      </c>
      <c r="B1334" s="47">
        <v>2019</v>
      </c>
      <c r="C1334" s="49">
        <v>43491</v>
      </c>
      <c r="D1334" s="47" t="s">
        <v>72</v>
      </c>
      <c r="E1334" s="47" t="s">
        <v>201</v>
      </c>
      <c r="F1334" s="47">
        <v>6</v>
      </c>
      <c r="G1334" s="47" t="s">
        <v>174</v>
      </c>
      <c r="H1334" s="47" t="s">
        <v>156</v>
      </c>
      <c r="I1334" s="47">
        <f>(C1334-VLOOKUP(G1334,Riders!$A$2:$C$2000,2,FALSE))/365</f>
        <v>27.027397260273972</v>
      </c>
      <c r="J1334" s="47"/>
      <c r="K1334" s="47">
        <v>1</v>
      </c>
      <c r="L1334" s="47">
        <v>11.554</v>
      </c>
      <c r="M1334" s="47">
        <f t="shared" si="62"/>
        <v>62.316081010905314</v>
      </c>
      <c r="N1334" s="47"/>
      <c r="O1334" s="47"/>
      <c r="P1334" s="47" t="str">
        <f t="shared" si="60"/>
        <v/>
      </c>
      <c r="Q1334" s="47"/>
      <c r="R1334" s="47"/>
      <c r="S1334" s="47" t="str">
        <f t="shared" si="61"/>
        <v/>
      </c>
    </row>
    <row r="1335" spans="1:19" x14ac:dyDescent="0.45">
      <c r="A1335" s="47" t="s">
        <v>127</v>
      </c>
      <c r="B1335" s="47">
        <v>2019</v>
      </c>
      <c r="C1335" s="49">
        <v>43491</v>
      </c>
      <c r="D1335" s="47" t="s">
        <v>72</v>
      </c>
      <c r="E1335" s="47" t="s">
        <v>201</v>
      </c>
      <c r="F1335" s="47">
        <v>6</v>
      </c>
      <c r="G1335" s="47" t="s">
        <v>82</v>
      </c>
      <c r="H1335" s="47" t="s">
        <v>67</v>
      </c>
      <c r="I1335" s="47">
        <f>(C1335-VLOOKUP(G1335,Riders!$A$2:$C$2000,2,FALSE))/365</f>
        <v>26.408219178082192</v>
      </c>
      <c r="J1335" s="47"/>
      <c r="K1335" s="47">
        <v>2</v>
      </c>
      <c r="L1335" s="47">
        <v>11.633000000000001</v>
      </c>
      <c r="M1335" s="47">
        <f t="shared" si="62"/>
        <v>61.892890913779759</v>
      </c>
      <c r="N1335" s="47"/>
      <c r="O1335" s="47"/>
      <c r="P1335" s="47" t="str">
        <f t="shared" si="60"/>
        <v/>
      </c>
      <c r="Q1335" s="47"/>
      <c r="R1335" s="47"/>
      <c r="S1335" s="47" t="str">
        <f t="shared" si="61"/>
        <v/>
      </c>
    </row>
    <row r="1336" spans="1:19" x14ac:dyDescent="0.45">
      <c r="A1336" s="47" t="s">
        <v>127</v>
      </c>
      <c r="B1336" s="47">
        <v>2019</v>
      </c>
      <c r="C1336" s="49">
        <v>43491</v>
      </c>
      <c r="D1336" s="47" t="s">
        <v>72</v>
      </c>
      <c r="E1336" s="47" t="s">
        <v>201</v>
      </c>
      <c r="F1336" s="47">
        <v>7</v>
      </c>
      <c r="G1336" s="47" t="s">
        <v>33</v>
      </c>
      <c r="H1336" s="47" t="s">
        <v>27</v>
      </c>
      <c r="I1336" s="47">
        <f>(C1336-VLOOKUP(G1336,Riders!$A$2:$C$2000,2,FALSE))/365</f>
        <v>25.183561643835617</v>
      </c>
      <c r="J1336" s="47"/>
      <c r="K1336" s="47">
        <v>1</v>
      </c>
      <c r="L1336" s="47">
        <v>11.571</v>
      </c>
      <c r="M1336" s="47">
        <f t="shared" si="62"/>
        <v>62.2245268343272</v>
      </c>
      <c r="N1336" s="47"/>
      <c r="O1336" s="47"/>
      <c r="P1336" s="47" t="str">
        <f t="shared" ref="P1336:P1399" si="63">IF(OR(O1336="",O1336="REL"),"",3.6*200/O1336)</f>
        <v/>
      </c>
      <c r="Q1336" s="47"/>
      <c r="R1336" s="47"/>
      <c r="S1336" s="47" t="str">
        <f t="shared" si="61"/>
        <v/>
      </c>
    </row>
    <row r="1337" spans="1:19" x14ac:dyDescent="0.45">
      <c r="A1337" s="47" t="s">
        <v>127</v>
      </c>
      <c r="B1337" s="47">
        <v>2019</v>
      </c>
      <c r="C1337" s="49">
        <v>43491</v>
      </c>
      <c r="D1337" s="47" t="s">
        <v>72</v>
      </c>
      <c r="E1337" s="47" t="s">
        <v>201</v>
      </c>
      <c r="F1337" s="47">
        <v>7</v>
      </c>
      <c r="G1337" s="47" t="s">
        <v>133</v>
      </c>
      <c r="H1337" s="47" t="s">
        <v>25</v>
      </c>
      <c r="I1337" s="47">
        <f>(C1337-VLOOKUP(G1337,Riders!$A$2:$C$2000,2,FALSE))/365</f>
        <v>26.005479452054793</v>
      </c>
      <c r="J1337" s="47"/>
      <c r="K1337" s="47">
        <v>2</v>
      </c>
      <c r="L1337" s="47">
        <v>11.631</v>
      </c>
      <c r="M1337" s="47">
        <f t="shared" si="62"/>
        <v>61.903533660046428</v>
      </c>
      <c r="N1337" s="47"/>
      <c r="O1337" s="47"/>
      <c r="P1337" s="47" t="str">
        <f t="shared" si="63"/>
        <v/>
      </c>
      <c r="Q1337" s="47"/>
      <c r="R1337" s="47"/>
      <c r="S1337" s="47" t="str">
        <f t="shared" si="61"/>
        <v/>
      </c>
    </row>
    <row r="1338" spans="1:19" x14ac:dyDescent="0.45">
      <c r="A1338" s="47" t="s">
        <v>127</v>
      </c>
      <c r="B1338" s="47">
        <v>2019</v>
      </c>
      <c r="C1338" s="49">
        <v>43491</v>
      </c>
      <c r="D1338" s="47" t="s">
        <v>72</v>
      </c>
      <c r="E1338" s="47" t="s">
        <v>201</v>
      </c>
      <c r="F1338" s="47">
        <v>8</v>
      </c>
      <c r="G1338" s="47" t="s">
        <v>161</v>
      </c>
      <c r="H1338" s="47" t="s">
        <v>36</v>
      </c>
      <c r="I1338" s="47">
        <f>(C1338-VLOOKUP(G1338,Riders!$A$2:$C$2000,2,FALSE))/365</f>
        <v>25</v>
      </c>
      <c r="J1338" s="47"/>
      <c r="K1338" s="47">
        <v>1</v>
      </c>
      <c r="L1338" s="47">
        <v>11.579000000000001</v>
      </c>
      <c r="M1338" s="47">
        <f t="shared" si="62"/>
        <v>62.181535538474819</v>
      </c>
      <c r="N1338" s="47"/>
      <c r="O1338" s="47"/>
      <c r="P1338" s="47" t="str">
        <f t="shared" si="63"/>
        <v/>
      </c>
      <c r="Q1338" s="47"/>
      <c r="R1338" s="47"/>
      <c r="S1338" s="47" t="str">
        <f t="shared" si="61"/>
        <v/>
      </c>
    </row>
    <row r="1339" spans="1:19" x14ac:dyDescent="0.45">
      <c r="A1339" s="47" t="s">
        <v>127</v>
      </c>
      <c r="B1339" s="47">
        <v>2019</v>
      </c>
      <c r="C1339" s="49">
        <v>43491</v>
      </c>
      <c r="D1339" s="47" t="s">
        <v>72</v>
      </c>
      <c r="E1339" s="47" t="s">
        <v>201</v>
      </c>
      <c r="F1339" s="47">
        <v>8</v>
      </c>
      <c r="G1339" s="47" t="s">
        <v>129</v>
      </c>
      <c r="H1339" s="47" t="s">
        <v>175</v>
      </c>
      <c r="I1339" s="47">
        <f>(C1339-VLOOKUP(G1339,Riders!$A$2:$C$2000,2,FALSE))/365</f>
        <v>28.536986301369861</v>
      </c>
      <c r="J1339" s="47"/>
      <c r="K1339" s="47">
        <v>2</v>
      </c>
      <c r="L1339" s="47">
        <v>11.729000000000001</v>
      </c>
      <c r="M1339" s="47">
        <f t="shared" si="62"/>
        <v>61.38630744308977</v>
      </c>
      <c r="N1339" s="47"/>
      <c r="O1339" s="47"/>
      <c r="P1339" s="47" t="str">
        <f t="shared" si="63"/>
        <v/>
      </c>
      <c r="Q1339" s="47"/>
      <c r="R1339" s="47"/>
      <c r="S1339" s="47" t="str">
        <f t="shared" si="61"/>
        <v/>
      </c>
    </row>
    <row r="1340" spans="1:19" x14ac:dyDescent="0.45">
      <c r="A1340" s="47" t="s">
        <v>127</v>
      </c>
      <c r="B1340" s="47">
        <v>2019</v>
      </c>
      <c r="C1340" s="49">
        <v>43491</v>
      </c>
      <c r="D1340" s="47" t="s">
        <v>72</v>
      </c>
      <c r="E1340" s="47" t="s">
        <v>202</v>
      </c>
      <c r="F1340" s="47">
        <v>1</v>
      </c>
      <c r="G1340" s="47" t="s">
        <v>79</v>
      </c>
      <c r="H1340" s="47" t="s">
        <v>65</v>
      </c>
      <c r="I1340" s="47">
        <f>(C1340-VLOOKUP(G1340,Riders!$A$2:$C$2000,2,FALSE))/365</f>
        <v>31.731506849315068</v>
      </c>
      <c r="J1340" s="47"/>
      <c r="K1340" s="47">
        <v>1</v>
      </c>
      <c r="L1340" s="47">
        <v>11.26</v>
      </c>
      <c r="M1340" s="47">
        <f t="shared" si="62"/>
        <v>63.943161634103021</v>
      </c>
      <c r="N1340" s="47">
        <v>1</v>
      </c>
      <c r="O1340" s="47">
        <v>11.839</v>
      </c>
      <c r="P1340" s="47">
        <f t="shared" si="63"/>
        <v>60.815947292845678</v>
      </c>
      <c r="Q1340" s="47"/>
      <c r="R1340" s="47"/>
      <c r="S1340" s="47" t="str">
        <f t="shared" si="61"/>
        <v/>
      </c>
    </row>
    <row r="1341" spans="1:19" x14ac:dyDescent="0.45">
      <c r="A1341" s="47" t="s">
        <v>127</v>
      </c>
      <c r="B1341" s="47">
        <v>2019</v>
      </c>
      <c r="C1341" s="49">
        <v>43491</v>
      </c>
      <c r="D1341" s="47" t="s">
        <v>72</v>
      </c>
      <c r="E1341" s="47" t="s">
        <v>202</v>
      </c>
      <c r="F1341" s="47">
        <v>1</v>
      </c>
      <c r="G1341" s="47" t="s">
        <v>161</v>
      </c>
      <c r="H1341" s="47" t="s">
        <v>36</v>
      </c>
      <c r="I1341" s="47">
        <f>(C1341-VLOOKUP(G1341,Riders!$A$2:$C$2000,2,FALSE))/365</f>
        <v>25</v>
      </c>
      <c r="J1341" s="47"/>
      <c r="K1341" s="47">
        <v>2</v>
      </c>
      <c r="L1341" s="47">
        <v>11.513</v>
      </c>
      <c r="M1341" s="47">
        <f t="shared" si="62"/>
        <v>62.538000521150003</v>
      </c>
      <c r="N1341" s="47">
        <v>2</v>
      </c>
      <c r="O1341" s="47">
        <v>12.117000000000001</v>
      </c>
      <c r="P1341" s="47">
        <f t="shared" si="63"/>
        <v>59.420648675414704</v>
      </c>
      <c r="Q1341" s="47"/>
      <c r="R1341" s="47"/>
      <c r="S1341" s="47" t="str">
        <f t="shared" si="61"/>
        <v/>
      </c>
    </row>
    <row r="1342" spans="1:19" x14ac:dyDescent="0.45">
      <c r="A1342" s="47" t="s">
        <v>127</v>
      </c>
      <c r="B1342" s="47">
        <v>2019</v>
      </c>
      <c r="C1342" s="49">
        <v>43491</v>
      </c>
      <c r="D1342" s="47" t="s">
        <v>72</v>
      </c>
      <c r="E1342" s="47" t="s">
        <v>202</v>
      </c>
      <c r="F1342" s="47">
        <v>2</v>
      </c>
      <c r="G1342" s="47" t="s">
        <v>30</v>
      </c>
      <c r="H1342" s="47" t="s">
        <v>31</v>
      </c>
      <c r="I1342" s="47">
        <f>(C1342-VLOOKUP(G1342,Riders!$A$2:$C$2000,2,FALSE))/365</f>
        <v>22.778082191780822</v>
      </c>
      <c r="J1342" s="47"/>
      <c r="K1342" s="47">
        <v>1</v>
      </c>
      <c r="L1342" s="47">
        <v>11.643000000000001</v>
      </c>
      <c r="M1342" s="47">
        <f t="shared" si="62"/>
        <v>61.839732027827878</v>
      </c>
      <c r="N1342" s="47">
        <v>1</v>
      </c>
      <c r="O1342" s="47">
        <v>11.347</v>
      </c>
      <c r="P1342" s="47">
        <f t="shared" si="63"/>
        <v>63.452895038336123</v>
      </c>
      <c r="Q1342" s="47"/>
      <c r="R1342" s="47"/>
      <c r="S1342" s="47" t="str">
        <f t="shared" si="61"/>
        <v/>
      </c>
    </row>
    <row r="1343" spans="1:19" x14ac:dyDescent="0.45">
      <c r="A1343" s="47" t="s">
        <v>127</v>
      </c>
      <c r="B1343" s="47">
        <v>2019</v>
      </c>
      <c r="C1343" s="49">
        <v>43491</v>
      </c>
      <c r="D1343" s="47" t="s">
        <v>72</v>
      </c>
      <c r="E1343" s="47" t="s">
        <v>202</v>
      </c>
      <c r="F1343" s="47">
        <v>2</v>
      </c>
      <c r="G1343" s="47" t="s">
        <v>33</v>
      </c>
      <c r="H1343" s="47" t="s">
        <v>27</v>
      </c>
      <c r="I1343" s="47">
        <f>(C1343-VLOOKUP(G1343,Riders!$A$2:$C$2000,2,FALSE))/365</f>
        <v>25.183561643835617</v>
      </c>
      <c r="J1343" s="47"/>
      <c r="K1343" s="47">
        <v>2</v>
      </c>
      <c r="L1343" s="47">
        <v>11.756</v>
      </c>
      <c r="M1343" s="47">
        <f t="shared" si="62"/>
        <v>61.245321537938075</v>
      </c>
      <c r="N1343" s="47">
        <v>2</v>
      </c>
      <c r="O1343" s="47">
        <v>11.481</v>
      </c>
      <c r="P1343" s="47">
        <f t="shared" si="63"/>
        <v>62.712307290305723</v>
      </c>
      <c r="Q1343" s="47"/>
      <c r="R1343" s="47"/>
      <c r="S1343" s="47" t="str">
        <f t="shared" si="61"/>
        <v/>
      </c>
    </row>
    <row r="1344" spans="1:19" x14ac:dyDescent="0.45">
      <c r="A1344" s="47" t="s">
        <v>127</v>
      </c>
      <c r="B1344" s="47">
        <v>2019</v>
      </c>
      <c r="C1344" s="49">
        <v>43491</v>
      </c>
      <c r="D1344" s="47" t="s">
        <v>72</v>
      </c>
      <c r="E1344" s="47" t="s">
        <v>202</v>
      </c>
      <c r="F1344" s="47">
        <v>3</v>
      </c>
      <c r="G1344" s="47" t="s">
        <v>174</v>
      </c>
      <c r="H1344" s="47" t="s">
        <v>156</v>
      </c>
      <c r="I1344" s="47">
        <f>(C1344-VLOOKUP(G1344,Riders!$A$2:$C$2000,2,FALSE))/365</f>
        <v>27.027397260273972</v>
      </c>
      <c r="J1344" s="47"/>
      <c r="K1344" s="47">
        <v>1</v>
      </c>
      <c r="L1344" s="47">
        <v>11.667999999999999</v>
      </c>
      <c r="M1344" s="47">
        <f t="shared" si="62"/>
        <v>61.707233459033255</v>
      </c>
      <c r="N1344" s="47">
        <v>1</v>
      </c>
      <c r="O1344" s="47">
        <v>11.805</v>
      </c>
      <c r="P1344" s="47">
        <f t="shared" si="63"/>
        <v>60.991105463786532</v>
      </c>
      <c r="Q1344" s="47"/>
      <c r="R1344" s="47"/>
      <c r="S1344" s="47" t="str">
        <f t="shared" si="61"/>
        <v/>
      </c>
    </row>
    <row r="1345" spans="1:19" x14ac:dyDescent="0.45">
      <c r="A1345" s="47" t="s">
        <v>127</v>
      </c>
      <c r="B1345" s="47">
        <v>2019</v>
      </c>
      <c r="C1345" s="49">
        <v>43491</v>
      </c>
      <c r="D1345" s="47" t="s">
        <v>72</v>
      </c>
      <c r="E1345" s="47" t="s">
        <v>202</v>
      </c>
      <c r="F1345" s="47">
        <v>3</v>
      </c>
      <c r="G1345" s="47" t="s">
        <v>139</v>
      </c>
      <c r="H1345" s="47" t="s">
        <v>61</v>
      </c>
      <c r="I1345" s="47">
        <f>(C1345-VLOOKUP(G1345,Riders!$A$2:$C$2000,2,FALSE))/365</f>
        <v>26.63013698630137</v>
      </c>
      <c r="J1345" s="47"/>
      <c r="K1345" s="47">
        <v>2</v>
      </c>
      <c r="L1345" s="47">
        <v>11.719999999999999</v>
      </c>
      <c r="M1345" s="47">
        <f t="shared" si="62"/>
        <v>61.433447098976117</v>
      </c>
      <c r="N1345" s="47">
        <v>2</v>
      </c>
      <c r="O1345" s="47">
        <v>12.03</v>
      </c>
      <c r="P1345" s="47">
        <f t="shared" si="63"/>
        <v>59.850374064837908</v>
      </c>
      <c r="Q1345" s="47"/>
      <c r="R1345" s="47"/>
      <c r="S1345" s="47" t="str">
        <f t="shared" si="61"/>
        <v/>
      </c>
    </row>
    <row r="1346" spans="1:19" x14ac:dyDescent="0.45">
      <c r="A1346" s="47" t="s">
        <v>127</v>
      </c>
      <c r="B1346" s="47">
        <v>2019</v>
      </c>
      <c r="C1346" s="49">
        <v>43491</v>
      </c>
      <c r="D1346" s="47" t="s">
        <v>72</v>
      </c>
      <c r="E1346" s="47" t="s">
        <v>202</v>
      </c>
      <c r="F1346" s="47">
        <v>4</v>
      </c>
      <c r="G1346" s="47" t="s">
        <v>655</v>
      </c>
      <c r="H1346" s="47" t="s">
        <v>120</v>
      </c>
      <c r="I1346" s="47">
        <f>(C1346-VLOOKUP(G1346,Riders!$A$2:$C$2000,2,FALSE))/365</f>
        <v>36.145205479452052</v>
      </c>
      <c r="J1346" s="47"/>
      <c r="K1346" s="47">
        <v>2</v>
      </c>
      <c r="L1346" s="47">
        <v>11.615</v>
      </c>
      <c r="M1346" s="47">
        <f t="shared" si="62"/>
        <v>61.988807576409812</v>
      </c>
      <c r="N1346" s="47">
        <v>1</v>
      </c>
      <c r="O1346" s="47">
        <v>11.56</v>
      </c>
      <c r="P1346" s="47">
        <f t="shared" si="63"/>
        <v>62.283737024221452</v>
      </c>
      <c r="Q1346" s="47">
        <v>1</v>
      </c>
      <c r="R1346" s="47">
        <v>12.039</v>
      </c>
      <c r="S1346" s="47">
        <f t="shared" si="61"/>
        <v>59.805631696984804</v>
      </c>
    </row>
    <row r="1347" spans="1:19" x14ac:dyDescent="0.45">
      <c r="A1347" s="47" t="s">
        <v>127</v>
      </c>
      <c r="B1347" s="47">
        <v>2019</v>
      </c>
      <c r="C1347" s="49">
        <v>43491</v>
      </c>
      <c r="D1347" s="47" t="s">
        <v>72</v>
      </c>
      <c r="E1347" s="47" t="s">
        <v>202</v>
      </c>
      <c r="F1347" s="47">
        <v>4</v>
      </c>
      <c r="G1347" s="47" t="s">
        <v>144</v>
      </c>
      <c r="H1347" s="47" t="s">
        <v>145</v>
      </c>
      <c r="I1347" s="47">
        <f>(C1347-VLOOKUP(G1347,Riders!$A$2:$C$2000,2,FALSE))/365</f>
        <v>20.775342465753425</v>
      </c>
      <c r="J1347" s="47"/>
      <c r="K1347" s="47">
        <v>1</v>
      </c>
      <c r="L1347" s="47">
        <v>11.419</v>
      </c>
      <c r="M1347" s="47">
        <f t="shared" si="62"/>
        <v>63.052806725632713</v>
      </c>
      <c r="N1347" s="47">
        <v>2</v>
      </c>
      <c r="O1347" s="47">
        <v>11.614000000000001</v>
      </c>
      <c r="P1347" s="47">
        <f t="shared" si="63"/>
        <v>61.994144997416903</v>
      </c>
      <c r="Q1347" s="47">
        <v>2</v>
      </c>
      <c r="R1347" s="47">
        <v>12.142999999999999</v>
      </c>
      <c r="S1347" s="47">
        <f t="shared" si="61"/>
        <v>59.293420077410858</v>
      </c>
    </row>
    <row r="1348" spans="1:19" x14ac:dyDescent="0.45">
      <c r="A1348" s="47" t="s">
        <v>127</v>
      </c>
      <c r="B1348" s="47">
        <v>2019</v>
      </c>
      <c r="C1348" s="49">
        <v>43491</v>
      </c>
      <c r="D1348" s="47" t="s">
        <v>72</v>
      </c>
      <c r="E1348" s="47" t="s">
        <v>203</v>
      </c>
      <c r="F1348" s="47">
        <v>1</v>
      </c>
      <c r="G1348" s="47" t="s">
        <v>79</v>
      </c>
      <c r="H1348" s="47" t="s">
        <v>65</v>
      </c>
      <c r="I1348" s="47">
        <f>(C1348-VLOOKUP(G1348,Riders!$A$2:$C$2000,2,FALSE))/365</f>
        <v>31.731506849315068</v>
      </c>
      <c r="J1348" s="47"/>
      <c r="K1348" s="47">
        <v>1</v>
      </c>
      <c r="L1348" s="47">
        <v>11.816000000000001</v>
      </c>
      <c r="M1348" s="47">
        <f t="shared" si="62"/>
        <v>60.934326337169935</v>
      </c>
      <c r="N1348" s="47">
        <v>1</v>
      </c>
      <c r="O1348" s="47">
        <v>11.726000000000001</v>
      </c>
      <c r="P1348" s="47">
        <f t="shared" si="63"/>
        <v>61.402012621524811</v>
      </c>
      <c r="Q1348" s="47"/>
      <c r="R1348" s="47"/>
      <c r="S1348" s="47" t="str">
        <f t="shared" si="61"/>
        <v/>
      </c>
    </row>
    <row r="1349" spans="1:19" x14ac:dyDescent="0.45">
      <c r="A1349" s="47" t="s">
        <v>127</v>
      </c>
      <c r="B1349" s="47">
        <v>2019</v>
      </c>
      <c r="C1349" s="49">
        <v>43491</v>
      </c>
      <c r="D1349" s="47" t="s">
        <v>72</v>
      </c>
      <c r="E1349" s="47" t="s">
        <v>203</v>
      </c>
      <c r="F1349" s="47">
        <v>1</v>
      </c>
      <c r="G1349" s="47" t="s">
        <v>655</v>
      </c>
      <c r="H1349" s="47" t="s">
        <v>120</v>
      </c>
      <c r="I1349" s="47">
        <f>(C1349-VLOOKUP(G1349,Riders!$A$2:$C$2000,2,FALSE))/365</f>
        <v>36.145205479452052</v>
      </c>
      <c r="J1349" s="47"/>
      <c r="K1349" s="47">
        <v>2</v>
      </c>
      <c r="L1349" s="47">
        <v>11.964</v>
      </c>
      <c r="M1349" s="47">
        <f t="shared" si="62"/>
        <v>60.180541624874621</v>
      </c>
      <c r="N1349" s="47">
        <v>2</v>
      </c>
      <c r="O1349" s="47">
        <v>11.97</v>
      </c>
      <c r="P1349" s="47">
        <f t="shared" si="63"/>
        <v>60.150375939849624</v>
      </c>
      <c r="Q1349" s="47"/>
      <c r="R1349" s="47"/>
      <c r="S1349" s="47" t="str">
        <f t="shared" si="61"/>
        <v/>
      </c>
    </row>
    <row r="1350" spans="1:19" x14ac:dyDescent="0.45">
      <c r="A1350" s="47" t="s">
        <v>127</v>
      </c>
      <c r="B1350" s="47">
        <v>2019</v>
      </c>
      <c r="C1350" s="49">
        <v>43491</v>
      </c>
      <c r="D1350" s="47" t="s">
        <v>72</v>
      </c>
      <c r="E1350" s="47" t="s">
        <v>203</v>
      </c>
      <c r="F1350" s="47">
        <v>2</v>
      </c>
      <c r="G1350" s="47" t="s">
        <v>174</v>
      </c>
      <c r="H1350" s="47" t="s">
        <v>156</v>
      </c>
      <c r="I1350" s="47">
        <f>(C1350-VLOOKUP(G1350,Riders!$A$2:$C$2000,2,FALSE))/365</f>
        <v>27.027397260273972</v>
      </c>
      <c r="J1350" s="47"/>
      <c r="K1350" s="47">
        <v>2</v>
      </c>
      <c r="L1350" s="47">
        <v>11.526</v>
      </c>
      <c r="M1350" s="47">
        <f t="shared" si="62"/>
        <v>62.467464862051017</v>
      </c>
      <c r="N1350" s="47">
        <v>1</v>
      </c>
      <c r="O1350" s="47">
        <v>11.407</v>
      </c>
      <c r="P1350" s="47">
        <f t="shared" si="63"/>
        <v>63.11913737178925</v>
      </c>
      <c r="Q1350" s="47">
        <v>1</v>
      </c>
      <c r="R1350" s="47">
        <v>11.742000000000001</v>
      </c>
      <c r="S1350" s="47">
        <f t="shared" si="61"/>
        <v>61.318344404701065</v>
      </c>
    </row>
    <row r="1351" spans="1:19" x14ac:dyDescent="0.45">
      <c r="A1351" s="47" t="s">
        <v>127</v>
      </c>
      <c r="B1351" s="47">
        <v>2019</v>
      </c>
      <c r="C1351" s="49">
        <v>43491</v>
      </c>
      <c r="D1351" s="47" t="s">
        <v>72</v>
      </c>
      <c r="E1351" s="47" t="s">
        <v>203</v>
      </c>
      <c r="F1351" s="47">
        <v>2</v>
      </c>
      <c r="G1351" s="47" t="s">
        <v>30</v>
      </c>
      <c r="H1351" s="47" t="s">
        <v>31</v>
      </c>
      <c r="I1351" s="47">
        <f>(C1351-VLOOKUP(G1351,Riders!$A$2:$C$2000,2,FALSE))/365</f>
        <v>22.778082191780822</v>
      </c>
      <c r="J1351" s="47"/>
      <c r="K1351" s="47">
        <v>1</v>
      </c>
      <c r="L1351" s="47">
        <v>11.523</v>
      </c>
      <c r="M1351" s="47">
        <f t="shared" si="62"/>
        <v>62.483728195782348</v>
      </c>
      <c r="N1351" s="47">
        <v>2</v>
      </c>
      <c r="O1351" s="47">
        <v>11.428000000000001</v>
      </c>
      <c r="P1351" s="47">
        <f t="shared" si="63"/>
        <v>63.003150157507868</v>
      </c>
      <c r="Q1351" s="47">
        <v>2</v>
      </c>
      <c r="R1351" s="47">
        <v>11.795000000000002</v>
      </c>
      <c r="S1351" s="47">
        <f t="shared" si="61"/>
        <v>61.042814752013555</v>
      </c>
    </row>
    <row r="1352" spans="1:19" x14ac:dyDescent="0.45">
      <c r="A1352" s="47" t="s">
        <v>127</v>
      </c>
      <c r="B1352" s="47">
        <v>2019</v>
      </c>
      <c r="C1352" s="49">
        <v>43491</v>
      </c>
      <c r="D1352" s="47" t="s">
        <v>72</v>
      </c>
      <c r="E1352" s="47" t="s">
        <v>204</v>
      </c>
      <c r="F1352" s="47" t="s">
        <v>205</v>
      </c>
      <c r="G1352" s="47" t="s">
        <v>79</v>
      </c>
      <c r="H1352" s="47" t="s">
        <v>65</v>
      </c>
      <c r="I1352" s="47">
        <f>(C1352-VLOOKUP(G1352,Riders!$A$2:$C$2000,2,FALSE))/365</f>
        <v>31.731506849315068</v>
      </c>
      <c r="J1352" s="47"/>
      <c r="K1352" s="47">
        <v>1</v>
      </c>
      <c r="L1352" s="47">
        <v>11.545</v>
      </c>
      <c r="M1352" s="47">
        <f t="shared" si="62"/>
        <v>62.364660025985273</v>
      </c>
      <c r="N1352" s="47">
        <v>1</v>
      </c>
      <c r="O1352" s="47">
        <v>11.792999999999999</v>
      </c>
      <c r="P1352" s="47">
        <f t="shared" si="63"/>
        <v>61.053167133045029</v>
      </c>
      <c r="Q1352" s="47"/>
      <c r="R1352" s="47"/>
      <c r="S1352" s="47" t="str">
        <f t="shared" ref="S1352:S1415" si="64">IF(OR(R1352="",R1352="REL"),"",3.6*200/R1352)</f>
        <v/>
      </c>
    </row>
    <row r="1353" spans="1:19" x14ac:dyDescent="0.45">
      <c r="A1353" s="47" t="s">
        <v>127</v>
      </c>
      <c r="B1353" s="47">
        <v>2019</v>
      </c>
      <c r="C1353" s="49">
        <v>43491</v>
      </c>
      <c r="D1353" s="47" t="s">
        <v>72</v>
      </c>
      <c r="E1353" s="47" t="s">
        <v>204</v>
      </c>
      <c r="F1353" s="47" t="s">
        <v>205</v>
      </c>
      <c r="G1353" s="47" t="s">
        <v>174</v>
      </c>
      <c r="H1353" s="47" t="s">
        <v>156</v>
      </c>
      <c r="I1353" s="47">
        <f>(C1353-VLOOKUP(G1353,Riders!$A$2:$C$2000,2,FALSE))/365</f>
        <v>27.027397260273972</v>
      </c>
      <c r="J1353" s="47"/>
      <c r="K1353" s="47">
        <v>2</v>
      </c>
      <c r="L1353" s="47">
        <v>12.022</v>
      </c>
      <c r="M1353" s="47">
        <f t="shared" si="62"/>
        <v>59.890201297621026</v>
      </c>
      <c r="N1353" s="47">
        <v>2</v>
      </c>
      <c r="O1353" s="47">
        <v>13.026</v>
      </c>
      <c r="P1353" s="47">
        <f t="shared" si="63"/>
        <v>55.274067250115152</v>
      </c>
      <c r="Q1353" s="47"/>
      <c r="R1353" s="47"/>
      <c r="S1353" s="47" t="str">
        <f t="shared" si="64"/>
        <v/>
      </c>
    </row>
    <row r="1354" spans="1:19" x14ac:dyDescent="0.45">
      <c r="A1354" s="47" t="s">
        <v>127</v>
      </c>
      <c r="B1354" s="47">
        <v>2019</v>
      </c>
      <c r="C1354" s="49">
        <v>43491</v>
      </c>
      <c r="D1354" s="47" t="s">
        <v>72</v>
      </c>
      <c r="E1354" s="47" t="s">
        <v>204</v>
      </c>
      <c r="F1354" s="47" t="s">
        <v>206</v>
      </c>
      <c r="G1354" s="47" t="s">
        <v>655</v>
      </c>
      <c r="H1354" s="47" t="s">
        <v>120</v>
      </c>
      <c r="I1354" s="47">
        <f>(C1354-VLOOKUP(G1354,Riders!$A$2:$C$2000,2,FALSE))/365</f>
        <v>36.145205479452052</v>
      </c>
      <c r="J1354" s="47"/>
      <c r="K1354" s="47">
        <v>1</v>
      </c>
      <c r="L1354" s="47">
        <v>11.44</v>
      </c>
      <c r="M1354" s="47">
        <f t="shared" si="62"/>
        <v>62.93706293706294</v>
      </c>
      <c r="N1354" s="47">
        <v>1</v>
      </c>
      <c r="O1354" s="47">
        <v>11.452999999999999</v>
      </c>
      <c r="P1354" s="47">
        <f t="shared" si="63"/>
        <v>62.865624727145729</v>
      </c>
      <c r="Q1354" s="47"/>
      <c r="R1354" s="47"/>
      <c r="S1354" s="47" t="str">
        <f t="shared" si="64"/>
        <v/>
      </c>
    </row>
    <row r="1355" spans="1:19" x14ac:dyDescent="0.45">
      <c r="A1355" s="47" t="s">
        <v>127</v>
      </c>
      <c r="B1355" s="47">
        <v>2019</v>
      </c>
      <c r="C1355" s="49">
        <v>43491</v>
      </c>
      <c r="D1355" s="47" t="s">
        <v>72</v>
      </c>
      <c r="E1355" s="47" t="s">
        <v>204</v>
      </c>
      <c r="F1355" s="47" t="s">
        <v>206</v>
      </c>
      <c r="G1355" s="47" t="s">
        <v>30</v>
      </c>
      <c r="H1355" s="47" t="s">
        <v>31</v>
      </c>
      <c r="I1355" s="47">
        <f>(C1355-VLOOKUP(G1355,Riders!$A$2:$C$2000,2,FALSE))/365</f>
        <v>22.778082191780822</v>
      </c>
      <c r="J1355" s="47"/>
      <c r="K1355" s="47">
        <v>2</v>
      </c>
      <c r="L1355" s="47">
        <v>11.468999999999999</v>
      </c>
      <c r="M1355" s="47">
        <f t="shared" si="62"/>
        <v>62.777923097044209</v>
      </c>
      <c r="N1355" s="47">
        <v>2</v>
      </c>
      <c r="O1355" s="47">
        <v>11.66</v>
      </c>
      <c r="P1355" s="47">
        <f t="shared" si="63"/>
        <v>61.749571183533448</v>
      </c>
      <c r="Q1355" s="47"/>
      <c r="R1355" s="47"/>
      <c r="S1355" s="47" t="str">
        <f t="shared" si="64"/>
        <v/>
      </c>
    </row>
    <row r="1356" spans="1:19" x14ac:dyDescent="0.45">
      <c r="A1356" t="s">
        <v>159</v>
      </c>
      <c r="B1356">
        <v>2019</v>
      </c>
      <c r="C1356" s="9">
        <v>43484</v>
      </c>
      <c r="D1356" t="s">
        <v>72</v>
      </c>
      <c r="E1356" t="s">
        <v>200</v>
      </c>
      <c r="F1356">
        <v>1</v>
      </c>
      <c r="G1356" t="s">
        <v>121</v>
      </c>
      <c r="H1356" t="s">
        <v>120</v>
      </c>
      <c r="I1356">
        <f>(C1356-VLOOKUP(G1356,Riders!$A$2:$C$2000,2,FALSE))/365</f>
        <v>22.876712328767123</v>
      </c>
      <c r="J1356">
        <v>10</v>
      </c>
      <c r="K1356">
        <v>1</v>
      </c>
      <c r="L1356">
        <v>11.986000000000001</v>
      </c>
      <c r="M1356">
        <f t="shared" si="62"/>
        <v>60.070081762055729</v>
      </c>
      <c r="P1356" t="str">
        <f t="shared" si="63"/>
        <v/>
      </c>
      <c r="S1356" t="str">
        <f t="shared" si="64"/>
        <v/>
      </c>
    </row>
    <row r="1357" spans="1:19" x14ac:dyDescent="0.45">
      <c r="A1357" t="s">
        <v>159</v>
      </c>
      <c r="B1357">
        <v>2019</v>
      </c>
      <c r="C1357" s="9">
        <v>43484</v>
      </c>
      <c r="D1357" t="s">
        <v>72</v>
      </c>
      <c r="E1357" t="s">
        <v>200</v>
      </c>
      <c r="F1357">
        <v>1</v>
      </c>
      <c r="G1357" t="s">
        <v>209</v>
      </c>
      <c r="H1357" t="s">
        <v>120</v>
      </c>
      <c r="I1357" t="e">
        <f>(C1357-VLOOKUP(G1357,Riders!$A$2:$C$2000,2,FALSE))/365</f>
        <v>#N/A</v>
      </c>
      <c r="J1357">
        <v>24</v>
      </c>
      <c r="K1357">
        <v>2</v>
      </c>
      <c r="L1357">
        <v>12.261000000000001</v>
      </c>
      <c r="M1357">
        <f t="shared" si="62"/>
        <v>58.722779544898451</v>
      </c>
      <c r="P1357" t="str">
        <f t="shared" si="63"/>
        <v/>
      </c>
      <c r="S1357" t="str">
        <f t="shared" si="64"/>
        <v/>
      </c>
    </row>
    <row r="1358" spans="1:19" x14ac:dyDescent="0.45">
      <c r="A1358" t="s">
        <v>159</v>
      </c>
      <c r="B1358">
        <v>2019</v>
      </c>
      <c r="C1358" s="9">
        <v>43484</v>
      </c>
      <c r="D1358" t="s">
        <v>72</v>
      </c>
      <c r="E1358" t="s">
        <v>200</v>
      </c>
      <c r="F1358">
        <v>2</v>
      </c>
      <c r="G1358" t="s">
        <v>139</v>
      </c>
      <c r="H1358" t="s">
        <v>61</v>
      </c>
      <c r="I1358">
        <f>(C1358-VLOOKUP(G1358,Riders!$A$2:$C$2000,2,FALSE))/365</f>
        <v>26.610958904109587</v>
      </c>
      <c r="J1358">
        <v>11</v>
      </c>
      <c r="K1358">
        <v>1</v>
      </c>
      <c r="L1358">
        <v>11.888999999999999</v>
      </c>
      <c r="M1358">
        <f t="shared" si="62"/>
        <v>60.560181680545043</v>
      </c>
      <c r="P1358" t="str">
        <f t="shared" si="63"/>
        <v/>
      </c>
      <c r="S1358" t="str">
        <f t="shared" si="64"/>
        <v/>
      </c>
    </row>
    <row r="1359" spans="1:19" x14ac:dyDescent="0.45">
      <c r="A1359" t="s">
        <v>159</v>
      </c>
      <c r="B1359">
        <v>2019</v>
      </c>
      <c r="C1359" s="9">
        <v>43484</v>
      </c>
      <c r="D1359" t="s">
        <v>72</v>
      </c>
      <c r="E1359" t="s">
        <v>200</v>
      </c>
      <c r="F1359">
        <v>2</v>
      </c>
      <c r="G1359" t="s">
        <v>210</v>
      </c>
      <c r="H1359" t="s">
        <v>38</v>
      </c>
      <c r="I1359">
        <f>(C1359-VLOOKUP(G1359,Riders!$A$2:$C$2000,2,FALSE))/365</f>
        <v>22.865753424657534</v>
      </c>
      <c r="J1359">
        <v>23</v>
      </c>
      <c r="K1359">
        <v>2</v>
      </c>
      <c r="L1359">
        <v>12.333</v>
      </c>
      <c r="M1359">
        <f t="shared" si="62"/>
        <v>58.379956215032841</v>
      </c>
      <c r="P1359" t="str">
        <f t="shared" si="63"/>
        <v/>
      </c>
      <c r="S1359" t="str">
        <f t="shared" si="64"/>
        <v/>
      </c>
    </row>
    <row r="1360" spans="1:19" x14ac:dyDescent="0.45">
      <c r="A1360" t="s">
        <v>159</v>
      </c>
      <c r="B1360">
        <v>2019</v>
      </c>
      <c r="C1360" s="9">
        <v>43484</v>
      </c>
      <c r="D1360" t="s">
        <v>72</v>
      </c>
      <c r="E1360" t="s">
        <v>200</v>
      </c>
      <c r="F1360">
        <v>3</v>
      </c>
      <c r="G1360" t="s">
        <v>133</v>
      </c>
      <c r="H1360" t="s">
        <v>25</v>
      </c>
      <c r="I1360">
        <f>(C1360-VLOOKUP(G1360,Riders!$A$2:$C$2000,2,FALSE))/365</f>
        <v>25.986301369863014</v>
      </c>
      <c r="J1360">
        <v>8</v>
      </c>
      <c r="K1360">
        <v>1</v>
      </c>
      <c r="L1360">
        <v>11.6</v>
      </c>
      <c r="M1360">
        <f t="shared" si="62"/>
        <v>62.068965517241381</v>
      </c>
      <c r="P1360" t="str">
        <f t="shared" si="63"/>
        <v/>
      </c>
      <c r="S1360" t="str">
        <f t="shared" si="64"/>
        <v/>
      </c>
    </row>
    <row r="1361" spans="1:19" x14ac:dyDescent="0.45">
      <c r="A1361" t="s">
        <v>159</v>
      </c>
      <c r="B1361">
        <v>2019</v>
      </c>
      <c r="C1361" s="9">
        <v>43484</v>
      </c>
      <c r="D1361" t="s">
        <v>72</v>
      </c>
      <c r="E1361" t="s">
        <v>200</v>
      </c>
      <c r="F1361">
        <v>3</v>
      </c>
      <c r="G1361" t="s">
        <v>60</v>
      </c>
      <c r="H1361" t="s">
        <v>61</v>
      </c>
      <c r="I1361">
        <f>(C1361-VLOOKUP(G1361,Riders!$A$2:$C$2000,2,FALSE))/365</f>
        <v>30.509589041095889</v>
      </c>
      <c r="J1361">
        <v>22</v>
      </c>
      <c r="K1361">
        <v>2</v>
      </c>
      <c r="L1361">
        <v>11.737</v>
      </c>
      <c r="M1361">
        <f t="shared" si="62"/>
        <v>61.344466217943257</v>
      </c>
      <c r="P1361" t="str">
        <f t="shared" si="63"/>
        <v/>
      </c>
      <c r="S1361" t="str">
        <f t="shared" si="64"/>
        <v/>
      </c>
    </row>
    <row r="1362" spans="1:19" x14ac:dyDescent="0.45">
      <c r="A1362" t="s">
        <v>159</v>
      </c>
      <c r="B1362">
        <v>2019</v>
      </c>
      <c r="C1362" s="9">
        <v>43484</v>
      </c>
      <c r="D1362" t="s">
        <v>72</v>
      </c>
      <c r="E1362" t="s">
        <v>200</v>
      </c>
      <c r="F1362">
        <v>4</v>
      </c>
      <c r="G1362" t="s">
        <v>100</v>
      </c>
      <c r="H1362" t="s">
        <v>47</v>
      </c>
      <c r="I1362">
        <f>(C1362-VLOOKUP(G1362,Riders!$A$2:$C$2000,2,FALSE))/365</f>
        <v>24.934246575342467</v>
      </c>
      <c r="J1362">
        <v>12</v>
      </c>
      <c r="K1362">
        <v>1</v>
      </c>
      <c r="L1362">
        <v>11.521000000000001</v>
      </c>
      <c r="M1362">
        <f t="shared" si="62"/>
        <v>62.494575123687177</v>
      </c>
      <c r="P1362" t="str">
        <f t="shared" si="63"/>
        <v/>
      </c>
      <c r="S1362" t="str">
        <f t="shared" si="64"/>
        <v/>
      </c>
    </row>
    <row r="1363" spans="1:19" x14ac:dyDescent="0.45">
      <c r="A1363" t="s">
        <v>159</v>
      </c>
      <c r="B1363">
        <v>2019</v>
      </c>
      <c r="C1363" s="9">
        <v>43484</v>
      </c>
      <c r="D1363" t="s">
        <v>72</v>
      </c>
      <c r="E1363" t="s">
        <v>200</v>
      </c>
      <c r="F1363">
        <v>4</v>
      </c>
      <c r="G1363" t="s">
        <v>177</v>
      </c>
      <c r="H1363" t="s">
        <v>178</v>
      </c>
      <c r="I1363">
        <f>(C1363-VLOOKUP(G1363,Riders!$A$2:$C$2000,2,FALSE))/365</f>
        <v>21.745205479452054</v>
      </c>
      <c r="J1363">
        <v>21</v>
      </c>
      <c r="K1363">
        <v>2</v>
      </c>
      <c r="L1363">
        <v>11.56</v>
      </c>
      <c r="M1363">
        <f t="shared" si="62"/>
        <v>62.283737024221452</v>
      </c>
      <c r="P1363" t="str">
        <f t="shared" si="63"/>
        <v/>
      </c>
      <c r="S1363" t="str">
        <f t="shared" si="64"/>
        <v/>
      </c>
    </row>
    <row r="1364" spans="1:19" x14ac:dyDescent="0.45">
      <c r="A1364" t="s">
        <v>159</v>
      </c>
      <c r="B1364">
        <v>2019</v>
      </c>
      <c r="C1364" s="9">
        <v>43484</v>
      </c>
      <c r="D1364" t="s">
        <v>72</v>
      </c>
      <c r="E1364" t="s">
        <v>200</v>
      </c>
      <c r="F1364">
        <v>5</v>
      </c>
      <c r="G1364" t="s">
        <v>129</v>
      </c>
      <c r="H1364" t="s">
        <v>65</v>
      </c>
      <c r="I1364">
        <f>(C1364-VLOOKUP(G1364,Riders!$A$2:$C$2000,2,FALSE))/365</f>
        <v>28.517808219178082</v>
      </c>
      <c r="J1364">
        <v>13</v>
      </c>
      <c r="K1364">
        <v>1</v>
      </c>
      <c r="L1364">
        <v>11.401</v>
      </c>
      <c r="M1364">
        <f t="shared" si="62"/>
        <v>63.152355056573988</v>
      </c>
      <c r="P1364" t="str">
        <f t="shared" si="63"/>
        <v/>
      </c>
      <c r="S1364" t="str">
        <f t="shared" si="64"/>
        <v/>
      </c>
    </row>
    <row r="1365" spans="1:19" x14ac:dyDescent="0.45">
      <c r="A1365" t="s">
        <v>159</v>
      </c>
      <c r="B1365">
        <v>2019</v>
      </c>
      <c r="C1365" s="9">
        <v>43484</v>
      </c>
      <c r="D1365" t="s">
        <v>72</v>
      </c>
      <c r="E1365" t="s">
        <v>200</v>
      </c>
      <c r="F1365">
        <v>5</v>
      </c>
      <c r="G1365" t="s">
        <v>99</v>
      </c>
      <c r="H1365" t="s">
        <v>47</v>
      </c>
      <c r="I1365">
        <f>(C1365-VLOOKUP(G1365,Riders!$A$2:$C$2000,2,FALSE))/365</f>
        <v>21.926027397260274</v>
      </c>
      <c r="J1365">
        <v>20</v>
      </c>
      <c r="K1365">
        <v>2</v>
      </c>
      <c r="L1365">
        <v>11.609</v>
      </c>
      <c r="M1365">
        <f t="shared" si="62"/>
        <v>62.020845895425964</v>
      </c>
      <c r="P1365" t="str">
        <f t="shared" si="63"/>
        <v/>
      </c>
      <c r="S1365" t="str">
        <f t="shared" si="64"/>
        <v/>
      </c>
    </row>
    <row r="1366" spans="1:19" x14ac:dyDescent="0.45">
      <c r="A1366" t="s">
        <v>159</v>
      </c>
      <c r="B1366">
        <v>2019</v>
      </c>
      <c r="C1366" s="9">
        <v>43484</v>
      </c>
      <c r="D1366" t="s">
        <v>72</v>
      </c>
      <c r="E1366" t="s">
        <v>200</v>
      </c>
      <c r="F1366">
        <v>6</v>
      </c>
      <c r="G1366" t="s">
        <v>98</v>
      </c>
      <c r="H1366" t="s">
        <v>67</v>
      </c>
      <c r="I1366">
        <f>(C1366-VLOOKUP(G1366,Riders!$A$2:$C$2000,2,FALSE))/365</f>
        <v>27.471232876712328</v>
      </c>
      <c r="J1366">
        <v>14</v>
      </c>
      <c r="K1366">
        <v>1</v>
      </c>
      <c r="L1366">
        <v>11.792999999999999</v>
      </c>
      <c r="M1366">
        <f t="shared" si="62"/>
        <v>61.053167133045029</v>
      </c>
      <c r="P1366" t="str">
        <f t="shared" si="63"/>
        <v/>
      </c>
      <c r="S1366" t="str">
        <f t="shared" si="64"/>
        <v/>
      </c>
    </row>
    <row r="1367" spans="1:19" x14ac:dyDescent="0.45">
      <c r="A1367" t="s">
        <v>159</v>
      </c>
      <c r="B1367">
        <v>2019</v>
      </c>
      <c r="C1367" s="9">
        <v>43484</v>
      </c>
      <c r="D1367" t="s">
        <v>72</v>
      </c>
      <c r="E1367" t="s">
        <v>200</v>
      </c>
      <c r="F1367">
        <v>6</v>
      </c>
      <c r="G1367" t="s">
        <v>176</v>
      </c>
      <c r="H1367" t="s">
        <v>27</v>
      </c>
      <c r="I1367">
        <f>(C1367-VLOOKUP(G1367,Riders!$A$2:$C$2000,2,FALSE))/365</f>
        <v>26.482191780821918</v>
      </c>
      <c r="J1367">
        <v>19</v>
      </c>
      <c r="K1367">
        <v>2</v>
      </c>
      <c r="L1367">
        <v>12.165999999999999</v>
      </c>
      <c r="M1367">
        <f t="shared" si="62"/>
        <v>59.181325004109823</v>
      </c>
      <c r="P1367" t="str">
        <f t="shared" si="63"/>
        <v/>
      </c>
      <c r="S1367" t="str">
        <f t="shared" si="64"/>
        <v/>
      </c>
    </row>
    <row r="1368" spans="1:19" x14ac:dyDescent="0.45">
      <c r="A1368" t="s">
        <v>159</v>
      </c>
      <c r="B1368">
        <v>2019</v>
      </c>
      <c r="C1368" s="9">
        <v>43484</v>
      </c>
      <c r="D1368" t="s">
        <v>72</v>
      </c>
      <c r="E1368" t="s">
        <v>200</v>
      </c>
      <c r="F1368">
        <v>7</v>
      </c>
      <c r="G1368" t="s">
        <v>147</v>
      </c>
      <c r="H1368" t="s">
        <v>31</v>
      </c>
      <c r="I1368">
        <f>(C1368-VLOOKUP(G1368,Riders!$A$2:$C$2000,2,FALSE))/365</f>
        <v>30.531506849315068</v>
      </c>
      <c r="J1368">
        <v>15</v>
      </c>
      <c r="K1368">
        <v>1</v>
      </c>
      <c r="L1368">
        <v>11.285</v>
      </c>
      <c r="M1368">
        <f t="shared" si="62"/>
        <v>63.801506424457244</v>
      </c>
      <c r="P1368" t="str">
        <f t="shared" si="63"/>
        <v/>
      </c>
      <c r="S1368" t="str">
        <f t="shared" si="64"/>
        <v/>
      </c>
    </row>
    <row r="1369" spans="1:19" x14ac:dyDescent="0.45">
      <c r="A1369" t="s">
        <v>159</v>
      </c>
      <c r="B1369">
        <v>2019</v>
      </c>
      <c r="C1369" s="9">
        <v>43484</v>
      </c>
      <c r="D1369" t="s">
        <v>72</v>
      </c>
      <c r="E1369" t="s">
        <v>200</v>
      </c>
      <c r="F1369">
        <v>7</v>
      </c>
      <c r="G1369" t="s">
        <v>50</v>
      </c>
      <c r="H1369" t="s">
        <v>51</v>
      </c>
      <c r="I1369">
        <f>(C1369-VLOOKUP(G1369,Riders!$A$2:$C$2000,2,FALSE))/365</f>
        <v>22.287671232876711</v>
      </c>
      <c r="J1369">
        <v>18</v>
      </c>
      <c r="K1369">
        <v>2</v>
      </c>
      <c r="L1369">
        <v>12.103</v>
      </c>
      <c r="M1369">
        <f t="shared" si="62"/>
        <v>59.489382797653477</v>
      </c>
      <c r="P1369" t="str">
        <f t="shared" si="63"/>
        <v/>
      </c>
      <c r="S1369" t="str">
        <f t="shared" si="64"/>
        <v/>
      </c>
    </row>
    <row r="1370" spans="1:19" x14ac:dyDescent="0.45">
      <c r="A1370" t="s">
        <v>159</v>
      </c>
      <c r="B1370">
        <v>2019</v>
      </c>
      <c r="C1370" s="9">
        <v>43484</v>
      </c>
      <c r="D1370" t="s">
        <v>72</v>
      </c>
      <c r="E1370" t="s">
        <v>200</v>
      </c>
      <c r="F1370">
        <v>8</v>
      </c>
      <c r="G1370" t="s">
        <v>52</v>
      </c>
      <c r="H1370" t="s">
        <v>53</v>
      </c>
      <c r="I1370">
        <f>(C1370-VLOOKUP(G1370,Riders!$A$2:$C$2000,2,FALSE))/365</f>
        <v>21.860273972602741</v>
      </c>
      <c r="J1370">
        <v>16</v>
      </c>
      <c r="K1370">
        <v>1</v>
      </c>
      <c r="L1370">
        <v>11.904</v>
      </c>
      <c r="M1370">
        <f t="shared" si="62"/>
        <v>60.483870967741936</v>
      </c>
      <c r="P1370" t="str">
        <f t="shared" si="63"/>
        <v/>
      </c>
      <c r="S1370" t="str">
        <f t="shared" si="64"/>
        <v/>
      </c>
    </row>
    <row r="1371" spans="1:19" x14ac:dyDescent="0.45">
      <c r="A1371" t="s">
        <v>159</v>
      </c>
      <c r="B1371">
        <v>2019</v>
      </c>
      <c r="C1371" s="9">
        <v>43484</v>
      </c>
      <c r="D1371" t="s">
        <v>72</v>
      </c>
      <c r="E1371" t="s">
        <v>200</v>
      </c>
      <c r="F1371">
        <v>8</v>
      </c>
      <c r="G1371" t="s">
        <v>146</v>
      </c>
      <c r="H1371" t="s">
        <v>56</v>
      </c>
      <c r="I1371">
        <f>(C1371-VLOOKUP(G1371,Riders!$A$2:$C$2000,2,FALSE))/365</f>
        <v>28.797260273972604</v>
      </c>
      <c r="J1371">
        <v>17</v>
      </c>
      <c r="K1371">
        <v>2</v>
      </c>
      <c r="L1371">
        <v>11.922000000000001</v>
      </c>
      <c r="M1371">
        <f t="shared" si="62"/>
        <v>60.392551585304474</v>
      </c>
      <c r="P1371" t="str">
        <f t="shared" si="63"/>
        <v/>
      </c>
      <c r="S1371" t="str">
        <f t="shared" si="64"/>
        <v/>
      </c>
    </row>
    <row r="1372" spans="1:19" x14ac:dyDescent="0.45">
      <c r="A1372" t="s">
        <v>159</v>
      </c>
      <c r="B1372">
        <v>2019</v>
      </c>
      <c r="C1372" s="9">
        <v>43484</v>
      </c>
      <c r="D1372" t="s">
        <v>72</v>
      </c>
      <c r="E1372" t="s">
        <v>201</v>
      </c>
      <c r="F1372">
        <v>1</v>
      </c>
      <c r="G1372" t="s">
        <v>79</v>
      </c>
      <c r="H1372" t="s">
        <v>65</v>
      </c>
      <c r="I1372">
        <f>(C1372-VLOOKUP(G1372,Riders!$A$2:$C$2000,2,FALSE))/365</f>
        <v>31.712328767123289</v>
      </c>
      <c r="J1372">
        <v>1</v>
      </c>
      <c r="K1372">
        <v>1</v>
      </c>
      <c r="L1372">
        <v>11.449</v>
      </c>
      <c r="M1372">
        <f t="shared" si="62"/>
        <v>62.88758843567124</v>
      </c>
      <c r="P1372" t="str">
        <f t="shared" si="63"/>
        <v/>
      </c>
      <c r="S1372" t="str">
        <f t="shared" si="64"/>
        <v/>
      </c>
    </row>
    <row r="1373" spans="1:19" x14ac:dyDescent="0.45">
      <c r="A1373" t="s">
        <v>159</v>
      </c>
      <c r="B1373">
        <v>2019</v>
      </c>
      <c r="C1373" s="9">
        <v>43484</v>
      </c>
      <c r="D1373" t="s">
        <v>72</v>
      </c>
      <c r="E1373" t="s">
        <v>201</v>
      </c>
      <c r="F1373">
        <v>1</v>
      </c>
      <c r="G1373" t="s">
        <v>52</v>
      </c>
      <c r="H1373" t="s">
        <v>53</v>
      </c>
      <c r="I1373">
        <f>(C1373-VLOOKUP(G1373,Riders!$A$2:$C$2000,2,FALSE))/365</f>
        <v>21.860273972602741</v>
      </c>
      <c r="J1373">
        <v>16</v>
      </c>
      <c r="K1373">
        <v>2</v>
      </c>
      <c r="L1373">
        <v>12.263999999999999</v>
      </c>
      <c r="M1373">
        <f t="shared" si="62"/>
        <v>58.708414872798436</v>
      </c>
      <c r="P1373" t="str">
        <f t="shared" si="63"/>
        <v/>
      </c>
      <c r="S1373" t="str">
        <f t="shared" si="64"/>
        <v/>
      </c>
    </row>
    <row r="1374" spans="1:19" x14ac:dyDescent="0.45">
      <c r="A1374" t="s">
        <v>159</v>
      </c>
      <c r="B1374">
        <v>2019</v>
      </c>
      <c r="C1374" s="9">
        <v>43484</v>
      </c>
      <c r="D1374" t="s">
        <v>72</v>
      </c>
      <c r="E1374" t="s">
        <v>201</v>
      </c>
      <c r="F1374">
        <v>2</v>
      </c>
      <c r="G1374" t="s">
        <v>136</v>
      </c>
      <c r="H1374" t="s">
        <v>36</v>
      </c>
      <c r="I1374">
        <f>(C1374-VLOOKUP(G1374,Riders!$A$2:$C$2000,2,FALSE))/365</f>
        <v>31.019178082191782</v>
      </c>
      <c r="J1374">
        <v>3</v>
      </c>
      <c r="K1374">
        <v>1</v>
      </c>
      <c r="L1374">
        <v>11.446</v>
      </c>
      <c r="M1374">
        <f t="shared" si="62"/>
        <v>62.9040712912808</v>
      </c>
      <c r="P1374" t="str">
        <f t="shared" si="63"/>
        <v/>
      </c>
      <c r="S1374" t="str">
        <f t="shared" si="64"/>
        <v/>
      </c>
    </row>
    <row r="1375" spans="1:19" x14ac:dyDescent="0.45">
      <c r="A1375" t="s">
        <v>159</v>
      </c>
      <c r="B1375">
        <v>2019</v>
      </c>
      <c r="C1375" s="9">
        <v>43484</v>
      </c>
      <c r="D1375" t="s">
        <v>72</v>
      </c>
      <c r="E1375" t="s">
        <v>201</v>
      </c>
      <c r="F1375">
        <v>2</v>
      </c>
      <c r="G1375" t="s">
        <v>147</v>
      </c>
      <c r="H1375" t="s">
        <v>31</v>
      </c>
      <c r="I1375">
        <f>(C1375-VLOOKUP(G1375,Riders!$A$2:$C$2000,2,FALSE))/365</f>
        <v>30.531506849315068</v>
      </c>
      <c r="J1375">
        <v>15</v>
      </c>
      <c r="K1375">
        <v>2</v>
      </c>
      <c r="L1375">
        <v>11.53</v>
      </c>
      <c r="M1375">
        <f t="shared" si="62"/>
        <v>62.44579358196011</v>
      </c>
      <c r="P1375" t="str">
        <f t="shared" si="63"/>
        <v/>
      </c>
      <c r="S1375" t="str">
        <f t="shared" si="64"/>
        <v/>
      </c>
    </row>
    <row r="1376" spans="1:19" x14ac:dyDescent="0.45">
      <c r="A1376" t="s">
        <v>159</v>
      </c>
      <c r="B1376">
        <v>2019</v>
      </c>
      <c r="C1376" s="9">
        <v>43484</v>
      </c>
      <c r="D1376" t="s">
        <v>72</v>
      </c>
      <c r="E1376" t="s">
        <v>201</v>
      </c>
      <c r="F1376">
        <v>3</v>
      </c>
      <c r="G1376" t="s">
        <v>30</v>
      </c>
      <c r="H1376" t="s">
        <v>31</v>
      </c>
      <c r="I1376">
        <f>(C1376-VLOOKUP(G1376,Riders!$A$2:$C$2000,2,FALSE))/365</f>
        <v>22.758904109589039</v>
      </c>
      <c r="J1376">
        <v>2</v>
      </c>
      <c r="K1376">
        <v>1</v>
      </c>
      <c r="L1376">
        <v>11.337999999999999</v>
      </c>
      <c r="M1376">
        <f t="shared" si="62"/>
        <v>63.503263362145006</v>
      </c>
      <c r="P1376" t="str">
        <f t="shared" si="63"/>
        <v/>
      </c>
      <c r="S1376" t="str">
        <f t="shared" si="64"/>
        <v/>
      </c>
    </row>
    <row r="1377" spans="1:19" x14ac:dyDescent="0.45">
      <c r="A1377" t="s">
        <v>159</v>
      </c>
      <c r="B1377">
        <v>2019</v>
      </c>
      <c r="C1377" s="9">
        <v>43484</v>
      </c>
      <c r="D1377" t="s">
        <v>72</v>
      </c>
      <c r="E1377" t="s">
        <v>201</v>
      </c>
      <c r="F1377">
        <v>3</v>
      </c>
      <c r="G1377" t="s">
        <v>98</v>
      </c>
      <c r="H1377" t="s">
        <v>67</v>
      </c>
      <c r="I1377">
        <f>(C1377-VLOOKUP(G1377,Riders!$A$2:$C$2000,2,FALSE))/365</f>
        <v>27.471232876712328</v>
      </c>
      <c r="J1377">
        <v>14</v>
      </c>
      <c r="K1377">
        <v>2</v>
      </c>
      <c r="L1377">
        <v>11.412999999999998</v>
      </c>
      <c r="M1377">
        <f t="shared" si="62"/>
        <v>63.085954613160439</v>
      </c>
      <c r="P1377" t="str">
        <f t="shared" si="63"/>
        <v/>
      </c>
      <c r="S1377" t="str">
        <f t="shared" si="64"/>
        <v/>
      </c>
    </row>
    <row r="1378" spans="1:19" x14ac:dyDescent="0.45">
      <c r="A1378" t="s">
        <v>159</v>
      </c>
      <c r="B1378">
        <v>2019</v>
      </c>
      <c r="C1378" s="9">
        <v>43484</v>
      </c>
      <c r="D1378" t="s">
        <v>72</v>
      </c>
      <c r="E1378" t="s">
        <v>201</v>
      </c>
      <c r="F1378">
        <v>4</v>
      </c>
      <c r="G1378" t="s">
        <v>16</v>
      </c>
      <c r="H1378" t="s">
        <v>17</v>
      </c>
      <c r="I1378">
        <f>(C1378-VLOOKUP(G1378,Riders!$A$2:$C$2000,2,FALSE))/365</f>
        <v>19.745205479452054</v>
      </c>
      <c r="J1378">
        <v>5</v>
      </c>
      <c r="K1378">
        <v>1</v>
      </c>
      <c r="L1378">
        <v>11.63</v>
      </c>
      <c r="M1378">
        <f t="shared" si="62"/>
        <v>61.90885640584694</v>
      </c>
      <c r="P1378" t="str">
        <f t="shared" si="63"/>
        <v/>
      </c>
      <c r="S1378" t="str">
        <f t="shared" si="64"/>
        <v/>
      </c>
    </row>
    <row r="1379" spans="1:19" x14ac:dyDescent="0.45">
      <c r="A1379" t="s">
        <v>159</v>
      </c>
      <c r="B1379">
        <v>2019</v>
      </c>
      <c r="C1379" s="9">
        <v>43484</v>
      </c>
      <c r="D1379" t="s">
        <v>72</v>
      </c>
      <c r="E1379" t="s">
        <v>201</v>
      </c>
      <c r="F1379">
        <v>4</v>
      </c>
      <c r="G1379" t="s">
        <v>129</v>
      </c>
      <c r="H1379" t="s">
        <v>65</v>
      </c>
      <c r="I1379">
        <f>(C1379-VLOOKUP(G1379,Riders!$A$2:$C$2000,2,FALSE))/365</f>
        <v>28.517808219178082</v>
      </c>
      <c r="J1379">
        <v>13</v>
      </c>
      <c r="K1379">
        <v>2</v>
      </c>
      <c r="L1379">
        <v>11.732000000000001</v>
      </c>
      <c r="M1379">
        <f t="shared" si="62"/>
        <v>61.370610296624612</v>
      </c>
      <c r="P1379" t="str">
        <f t="shared" si="63"/>
        <v/>
      </c>
      <c r="S1379" t="str">
        <f t="shared" si="64"/>
        <v/>
      </c>
    </row>
    <row r="1380" spans="1:19" x14ac:dyDescent="0.45">
      <c r="A1380" t="s">
        <v>159</v>
      </c>
      <c r="B1380">
        <v>2019</v>
      </c>
      <c r="C1380" s="9">
        <v>43484</v>
      </c>
      <c r="D1380" t="s">
        <v>72</v>
      </c>
      <c r="E1380" t="s">
        <v>201</v>
      </c>
      <c r="F1380">
        <v>5</v>
      </c>
      <c r="G1380" t="s">
        <v>135</v>
      </c>
      <c r="H1380" t="s">
        <v>29</v>
      </c>
      <c r="I1380">
        <f>(C1380-VLOOKUP(G1380,Riders!$A$2:$C$2000,2,FALSE))/365</f>
        <v>29.197260273972603</v>
      </c>
      <c r="J1380">
        <v>4</v>
      </c>
      <c r="K1380">
        <v>1</v>
      </c>
      <c r="L1380">
        <v>11.334</v>
      </c>
      <c r="M1380">
        <f t="shared" si="62"/>
        <v>63.525674960296456</v>
      </c>
      <c r="P1380" t="str">
        <f t="shared" si="63"/>
        <v/>
      </c>
      <c r="S1380" t="str">
        <f t="shared" si="64"/>
        <v/>
      </c>
    </row>
    <row r="1381" spans="1:19" x14ac:dyDescent="0.45">
      <c r="A1381" t="s">
        <v>159</v>
      </c>
      <c r="B1381">
        <v>2019</v>
      </c>
      <c r="C1381" s="9">
        <v>43484</v>
      </c>
      <c r="D1381" t="s">
        <v>72</v>
      </c>
      <c r="E1381" t="s">
        <v>201</v>
      </c>
      <c r="F1381">
        <v>5</v>
      </c>
      <c r="G1381" t="s">
        <v>100</v>
      </c>
      <c r="H1381" t="s">
        <v>47</v>
      </c>
      <c r="I1381">
        <f>(C1381-VLOOKUP(G1381,Riders!$A$2:$C$2000,2,FALSE))/365</f>
        <v>24.934246575342467</v>
      </c>
      <c r="J1381">
        <v>12</v>
      </c>
      <c r="K1381">
        <v>2</v>
      </c>
      <c r="L1381">
        <v>11.57</v>
      </c>
      <c r="M1381">
        <f t="shared" si="62"/>
        <v>62.22990492653414</v>
      </c>
      <c r="P1381" t="str">
        <f t="shared" si="63"/>
        <v/>
      </c>
      <c r="S1381" t="str">
        <f t="shared" si="64"/>
        <v/>
      </c>
    </row>
    <row r="1382" spans="1:19" x14ac:dyDescent="0.45">
      <c r="A1382" t="s">
        <v>159</v>
      </c>
      <c r="B1382">
        <v>2019</v>
      </c>
      <c r="C1382" s="9">
        <v>43484</v>
      </c>
      <c r="D1382" t="s">
        <v>72</v>
      </c>
      <c r="E1382" t="s">
        <v>201</v>
      </c>
      <c r="F1382">
        <v>6</v>
      </c>
      <c r="G1382" t="s">
        <v>133</v>
      </c>
      <c r="H1382" t="s">
        <v>25</v>
      </c>
      <c r="I1382">
        <f>(C1382-VLOOKUP(G1382,Riders!$A$2:$C$2000,2,FALSE))/365</f>
        <v>25.986301369863014</v>
      </c>
      <c r="J1382">
        <v>8</v>
      </c>
      <c r="K1382">
        <v>1</v>
      </c>
      <c r="L1382">
        <v>11.327</v>
      </c>
      <c r="M1382">
        <f t="shared" si="62"/>
        <v>63.56493334510462</v>
      </c>
      <c r="P1382" t="str">
        <f t="shared" si="63"/>
        <v/>
      </c>
      <c r="S1382" t="str">
        <f t="shared" si="64"/>
        <v/>
      </c>
    </row>
    <row r="1383" spans="1:19" x14ac:dyDescent="0.45">
      <c r="A1383" t="s">
        <v>159</v>
      </c>
      <c r="B1383">
        <v>2019</v>
      </c>
      <c r="C1383" s="9">
        <v>43484</v>
      </c>
      <c r="D1383" t="s">
        <v>72</v>
      </c>
      <c r="E1383" t="s">
        <v>201</v>
      </c>
      <c r="F1383">
        <v>6</v>
      </c>
      <c r="G1383" t="s">
        <v>26</v>
      </c>
      <c r="H1383" t="s">
        <v>27</v>
      </c>
      <c r="I1383">
        <f>(C1383-VLOOKUP(G1383,Riders!$A$2:$C$2000,2,FALSE))/365</f>
        <v>20.660273972602738</v>
      </c>
      <c r="J1383">
        <v>9</v>
      </c>
      <c r="K1383">
        <v>2</v>
      </c>
      <c r="L1383">
        <v>11.340999999999999</v>
      </c>
      <c r="M1383">
        <f t="shared" si="62"/>
        <v>63.486465038356407</v>
      </c>
      <c r="P1383" t="str">
        <f t="shared" si="63"/>
        <v/>
      </c>
      <c r="S1383" t="str">
        <f t="shared" si="64"/>
        <v/>
      </c>
    </row>
    <row r="1384" spans="1:19" x14ac:dyDescent="0.45">
      <c r="A1384" t="s">
        <v>159</v>
      </c>
      <c r="B1384">
        <v>2019</v>
      </c>
      <c r="C1384" s="9">
        <v>43484</v>
      </c>
      <c r="D1384" t="s">
        <v>72</v>
      </c>
      <c r="E1384" t="s">
        <v>201</v>
      </c>
      <c r="F1384">
        <v>7</v>
      </c>
      <c r="G1384" t="s">
        <v>82</v>
      </c>
      <c r="H1384" t="s">
        <v>67</v>
      </c>
      <c r="I1384">
        <f>(C1384-VLOOKUP(G1384,Riders!$A$2:$C$2000,2,FALSE))/365</f>
        <v>26.389041095890413</v>
      </c>
      <c r="J1384">
        <v>6</v>
      </c>
      <c r="K1384">
        <v>1</v>
      </c>
      <c r="L1384">
        <v>11.525</v>
      </c>
      <c r="M1384">
        <f t="shared" si="62"/>
        <v>62.47288503253796</v>
      </c>
      <c r="P1384" t="str">
        <f t="shared" si="63"/>
        <v/>
      </c>
      <c r="S1384" t="str">
        <f t="shared" si="64"/>
        <v/>
      </c>
    </row>
    <row r="1385" spans="1:19" x14ac:dyDescent="0.45">
      <c r="A1385" t="s">
        <v>159</v>
      </c>
      <c r="B1385">
        <v>2019</v>
      </c>
      <c r="C1385" s="9">
        <v>43484</v>
      </c>
      <c r="D1385" t="s">
        <v>72</v>
      </c>
      <c r="E1385" t="s">
        <v>201</v>
      </c>
      <c r="F1385">
        <v>7</v>
      </c>
      <c r="G1385" t="s">
        <v>139</v>
      </c>
      <c r="H1385" t="s">
        <v>61</v>
      </c>
      <c r="I1385">
        <f>(C1385-VLOOKUP(G1385,Riders!$A$2:$C$2000,2,FALSE))/365</f>
        <v>26.610958904109587</v>
      </c>
      <c r="J1385">
        <v>11</v>
      </c>
      <c r="K1385">
        <v>2</v>
      </c>
      <c r="L1385">
        <v>11.57</v>
      </c>
      <c r="M1385">
        <f t="shared" si="62"/>
        <v>62.22990492653414</v>
      </c>
      <c r="P1385" t="str">
        <f t="shared" si="63"/>
        <v/>
      </c>
      <c r="S1385" t="str">
        <f t="shared" si="64"/>
        <v/>
      </c>
    </row>
    <row r="1386" spans="1:19" x14ac:dyDescent="0.45">
      <c r="A1386" t="s">
        <v>159</v>
      </c>
      <c r="B1386">
        <v>2019</v>
      </c>
      <c r="C1386" s="9">
        <v>43484</v>
      </c>
      <c r="D1386" t="s">
        <v>72</v>
      </c>
      <c r="E1386" t="s">
        <v>201</v>
      </c>
      <c r="F1386">
        <v>8</v>
      </c>
      <c r="G1386" t="s">
        <v>137</v>
      </c>
      <c r="H1386" t="s">
        <v>162</v>
      </c>
      <c r="I1386">
        <f>(C1386-VLOOKUP(G1386,Riders!$A$2:$C$2000,2,FALSE))/365</f>
        <v>21.671232876712327</v>
      </c>
      <c r="J1386">
        <v>7</v>
      </c>
      <c r="K1386">
        <v>1</v>
      </c>
      <c r="L1386">
        <v>11.526</v>
      </c>
      <c r="M1386">
        <f t="shared" ref="M1386:M1449" si="65">IF(OR(L1386="",L1386="REL"),"",3.6*200/L1386)</f>
        <v>62.467464862051017</v>
      </c>
      <c r="P1386" t="str">
        <f t="shared" si="63"/>
        <v/>
      </c>
      <c r="S1386" t="str">
        <f t="shared" si="64"/>
        <v/>
      </c>
    </row>
    <row r="1387" spans="1:19" x14ac:dyDescent="0.45">
      <c r="A1387" t="s">
        <v>159</v>
      </c>
      <c r="B1387">
        <v>2019</v>
      </c>
      <c r="C1387" s="9">
        <v>43484</v>
      </c>
      <c r="D1387" t="s">
        <v>72</v>
      </c>
      <c r="E1387" t="s">
        <v>201</v>
      </c>
      <c r="F1387">
        <v>8</v>
      </c>
      <c r="G1387" t="s">
        <v>121</v>
      </c>
      <c r="H1387" t="s">
        <v>120</v>
      </c>
      <c r="I1387">
        <f>(C1387-VLOOKUP(G1387,Riders!$A$2:$C$2000,2,FALSE))/365</f>
        <v>22.876712328767123</v>
      </c>
      <c r="J1387">
        <v>10</v>
      </c>
      <c r="K1387">
        <v>2</v>
      </c>
      <c r="L1387">
        <v>11.574</v>
      </c>
      <c r="M1387">
        <f t="shared" si="65"/>
        <v>62.208398133748055</v>
      </c>
      <c r="P1387" t="str">
        <f t="shared" si="63"/>
        <v/>
      </c>
      <c r="S1387" t="str">
        <f t="shared" si="64"/>
        <v/>
      </c>
    </row>
    <row r="1388" spans="1:19" x14ac:dyDescent="0.45">
      <c r="A1388" t="s">
        <v>159</v>
      </c>
      <c r="B1388">
        <v>2019</v>
      </c>
      <c r="C1388" s="9">
        <v>43484</v>
      </c>
      <c r="D1388" t="s">
        <v>72</v>
      </c>
      <c r="E1388" t="s">
        <v>202</v>
      </c>
      <c r="F1388">
        <v>1</v>
      </c>
      <c r="G1388" t="s">
        <v>79</v>
      </c>
      <c r="H1388" t="s">
        <v>65</v>
      </c>
      <c r="I1388">
        <f>(C1388-VLOOKUP(G1388,Riders!$A$2:$C$2000,2,FALSE))/365</f>
        <v>31.712328767123289</v>
      </c>
      <c r="J1388">
        <v>1</v>
      </c>
      <c r="K1388">
        <v>1</v>
      </c>
      <c r="L1388">
        <v>11.202</v>
      </c>
      <c r="M1388">
        <f t="shared" si="65"/>
        <v>64.274236743438678</v>
      </c>
      <c r="N1388">
        <v>1</v>
      </c>
      <c r="O1388">
        <v>11.276999999999999</v>
      </c>
      <c r="P1388">
        <f t="shared" si="63"/>
        <v>63.846767757382288</v>
      </c>
      <c r="S1388" t="str">
        <f t="shared" si="64"/>
        <v/>
      </c>
    </row>
    <row r="1389" spans="1:19" x14ac:dyDescent="0.45">
      <c r="A1389" t="s">
        <v>159</v>
      </c>
      <c r="B1389">
        <v>2019</v>
      </c>
      <c r="C1389" s="9">
        <v>43484</v>
      </c>
      <c r="D1389" t="s">
        <v>72</v>
      </c>
      <c r="E1389" t="s">
        <v>202</v>
      </c>
      <c r="F1389">
        <v>1</v>
      </c>
      <c r="G1389" t="s">
        <v>137</v>
      </c>
      <c r="H1389" t="s">
        <v>162</v>
      </c>
      <c r="I1389">
        <f>(C1389-VLOOKUP(G1389,Riders!$A$2:$C$2000,2,FALSE))/365</f>
        <v>21.671232876712327</v>
      </c>
      <c r="J1389">
        <v>7</v>
      </c>
      <c r="K1389">
        <v>2</v>
      </c>
      <c r="L1389">
        <v>11.568</v>
      </c>
      <c r="M1389">
        <f t="shared" si="65"/>
        <v>62.240663900414937</v>
      </c>
      <c r="N1389">
        <v>2</v>
      </c>
      <c r="O1389">
        <v>11.843999999999999</v>
      </c>
      <c r="P1389">
        <f t="shared" si="63"/>
        <v>60.790273556231007</v>
      </c>
      <c r="S1389" t="str">
        <f t="shared" si="64"/>
        <v/>
      </c>
    </row>
    <row r="1390" spans="1:19" x14ac:dyDescent="0.45">
      <c r="A1390" t="s">
        <v>159</v>
      </c>
      <c r="B1390">
        <v>2019</v>
      </c>
      <c r="C1390" s="9">
        <v>43484</v>
      </c>
      <c r="D1390" t="s">
        <v>72</v>
      </c>
      <c r="E1390" t="s">
        <v>202</v>
      </c>
      <c r="F1390">
        <v>2</v>
      </c>
      <c r="G1390" t="s">
        <v>136</v>
      </c>
      <c r="H1390" t="s">
        <v>36</v>
      </c>
      <c r="I1390">
        <f>(C1390-VLOOKUP(G1390,Riders!$A$2:$C$2000,2,FALSE))/365</f>
        <v>31.019178082191782</v>
      </c>
      <c r="J1390">
        <v>3</v>
      </c>
      <c r="K1390">
        <v>1</v>
      </c>
      <c r="L1390">
        <v>11.36</v>
      </c>
      <c r="M1390">
        <f t="shared" si="65"/>
        <v>63.380281690140848</v>
      </c>
      <c r="N1390">
        <v>1</v>
      </c>
      <c r="O1390">
        <v>11.657999999999999</v>
      </c>
      <c r="P1390">
        <f t="shared" si="63"/>
        <v>61.760164693772516</v>
      </c>
      <c r="S1390" t="str">
        <f t="shared" si="64"/>
        <v/>
      </c>
    </row>
    <row r="1391" spans="1:19" x14ac:dyDescent="0.45">
      <c r="A1391" t="s">
        <v>159</v>
      </c>
      <c r="B1391">
        <v>2019</v>
      </c>
      <c r="C1391" s="9">
        <v>43484</v>
      </c>
      <c r="D1391" t="s">
        <v>72</v>
      </c>
      <c r="E1391" t="s">
        <v>202</v>
      </c>
      <c r="F1391">
        <v>2</v>
      </c>
      <c r="G1391" t="s">
        <v>82</v>
      </c>
      <c r="H1391" t="s">
        <v>67</v>
      </c>
      <c r="I1391">
        <f>(C1391-VLOOKUP(G1391,Riders!$A$2:$C$2000,2,FALSE))/365</f>
        <v>26.389041095890413</v>
      </c>
      <c r="J1391">
        <v>6</v>
      </c>
      <c r="K1391">
        <v>2</v>
      </c>
      <c r="L1391">
        <v>11.471</v>
      </c>
      <c r="M1391">
        <f t="shared" si="65"/>
        <v>62.766977595676053</v>
      </c>
      <c r="N1391">
        <v>2</v>
      </c>
      <c r="O1391">
        <v>11.728</v>
      </c>
      <c r="P1391">
        <f t="shared" si="63"/>
        <v>61.391541609822646</v>
      </c>
      <c r="S1391" t="str">
        <f t="shared" si="64"/>
        <v/>
      </c>
    </row>
    <row r="1392" spans="1:19" x14ac:dyDescent="0.45">
      <c r="A1392" t="s">
        <v>159</v>
      </c>
      <c r="B1392">
        <v>2019</v>
      </c>
      <c r="C1392" s="9">
        <v>43484</v>
      </c>
      <c r="D1392" t="s">
        <v>72</v>
      </c>
      <c r="E1392" t="s">
        <v>202</v>
      </c>
      <c r="F1392">
        <v>3</v>
      </c>
      <c r="G1392" t="s">
        <v>30</v>
      </c>
      <c r="H1392" t="s">
        <v>31</v>
      </c>
      <c r="I1392">
        <f>(C1392-VLOOKUP(G1392,Riders!$A$2:$C$2000,2,FALSE))/365</f>
        <v>22.758904109589039</v>
      </c>
      <c r="J1392">
        <v>2</v>
      </c>
      <c r="K1392">
        <v>1</v>
      </c>
      <c r="L1392">
        <v>11.205</v>
      </c>
      <c r="M1392">
        <f t="shared" si="65"/>
        <v>64.257028112449802</v>
      </c>
      <c r="N1392">
        <v>1</v>
      </c>
      <c r="O1392">
        <v>11.483000000000001</v>
      </c>
      <c r="P1392">
        <f t="shared" si="63"/>
        <v>62.701384655577804</v>
      </c>
      <c r="S1392" t="str">
        <f t="shared" si="64"/>
        <v/>
      </c>
    </row>
    <row r="1393" spans="1:19" x14ac:dyDescent="0.45">
      <c r="A1393" t="s">
        <v>159</v>
      </c>
      <c r="B1393">
        <v>2019</v>
      </c>
      <c r="C1393" s="9">
        <v>43484</v>
      </c>
      <c r="D1393" t="s">
        <v>72</v>
      </c>
      <c r="E1393" t="s">
        <v>202</v>
      </c>
      <c r="F1393">
        <v>3</v>
      </c>
      <c r="G1393" t="s">
        <v>133</v>
      </c>
      <c r="H1393" t="s">
        <v>25</v>
      </c>
      <c r="I1393">
        <f>(C1393-VLOOKUP(G1393,Riders!$A$2:$C$2000,2,FALSE))/365</f>
        <v>25.986301369863014</v>
      </c>
      <c r="J1393">
        <v>8</v>
      </c>
      <c r="K1393">
        <v>2</v>
      </c>
      <c r="L1393">
        <v>11.279</v>
      </c>
      <c r="M1393">
        <f t="shared" si="65"/>
        <v>63.835446404823124</v>
      </c>
      <c r="N1393">
        <v>2</v>
      </c>
      <c r="O1393">
        <v>11.531000000000001</v>
      </c>
      <c r="P1393">
        <f t="shared" si="63"/>
        <v>62.440378111178561</v>
      </c>
      <c r="S1393" t="str">
        <f t="shared" si="64"/>
        <v/>
      </c>
    </row>
    <row r="1394" spans="1:19" x14ac:dyDescent="0.45">
      <c r="A1394" t="s">
        <v>159</v>
      </c>
      <c r="B1394">
        <v>2019</v>
      </c>
      <c r="C1394" s="9">
        <v>43484</v>
      </c>
      <c r="D1394" t="s">
        <v>72</v>
      </c>
      <c r="E1394" t="s">
        <v>202</v>
      </c>
      <c r="F1394">
        <v>4</v>
      </c>
      <c r="G1394" t="s">
        <v>135</v>
      </c>
      <c r="H1394" t="s">
        <v>29</v>
      </c>
      <c r="I1394">
        <f>(C1394-VLOOKUP(G1394,Riders!$A$2:$C$2000,2,FALSE))/365</f>
        <v>29.197260273972603</v>
      </c>
      <c r="J1394">
        <v>4</v>
      </c>
      <c r="K1394">
        <v>1</v>
      </c>
      <c r="L1394">
        <v>11.481999999999999</v>
      </c>
      <c r="M1394">
        <f t="shared" si="65"/>
        <v>62.706845497300122</v>
      </c>
      <c r="N1394">
        <v>1</v>
      </c>
      <c r="O1394">
        <v>11.411</v>
      </c>
      <c r="P1394">
        <f t="shared" si="63"/>
        <v>63.097011655420211</v>
      </c>
      <c r="S1394" t="str">
        <f t="shared" si="64"/>
        <v/>
      </c>
    </row>
    <row r="1395" spans="1:19" x14ac:dyDescent="0.45">
      <c r="A1395" t="s">
        <v>159</v>
      </c>
      <c r="B1395">
        <v>2019</v>
      </c>
      <c r="C1395" s="9">
        <v>43484</v>
      </c>
      <c r="D1395" t="s">
        <v>72</v>
      </c>
      <c r="E1395" t="s">
        <v>202</v>
      </c>
      <c r="F1395">
        <v>4</v>
      </c>
      <c r="G1395" t="s">
        <v>16</v>
      </c>
      <c r="H1395" t="s">
        <v>17</v>
      </c>
      <c r="I1395">
        <f>(C1395-VLOOKUP(G1395,Riders!$A$2:$C$2000,2,FALSE))/365</f>
        <v>19.745205479452054</v>
      </c>
      <c r="J1395">
        <v>5</v>
      </c>
      <c r="K1395">
        <v>2</v>
      </c>
      <c r="L1395">
        <v>11.526999999999999</v>
      </c>
      <c r="M1395">
        <f t="shared" si="65"/>
        <v>62.462045631994449</v>
      </c>
      <c r="N1395">
        <v>2</v>
      </c>
      <c r="O1395">
        <v>11.618</v>
      </c>
      <c r="P1395">
        <f t="shared" si="63"/>
        <v>61.97280082630401</v>
      </c>
      <c r="S1395" t="str">
        <f t="shared" si="64"/>
        <v/>
      </c>
    </row>
    <row r="1396" spans="1:19" x14ac:dyDescent="0.45">
      <c r="A1396" t="s">
        <v>159</v>
      </c>
      <c r="B1396">
        <v>2019</v>
      </c>
      <c r="C1396" s="9">
        <v>43484</v>
      </c>
      <c r="D1396" t="s">
        <v>72</v>
      </c>
      <c r="E1396" t="s">
        <v>203</v>
      </c>
      <c r="F1396">
        <v>1</v>
      </c>
      <c r="G1396" t="s">
        <v>79</v>
      </c>
      <c r="H1396" t="s">
        <v>65</v>
      </c>
      <c r="I1396">
        <f>(C1396-VLOOKUP(G1396,Riders!$A$2:$C$2000,2,FALSE))/365</f>
        <v>31.712328767123289</v>
      </c>
      <c r="J1396">
        <v>1</v>
      </c>
      <c r="K1396">
        <v>1</v>
      </c>
      <c r="L1396">
        <v>11.05</v>
      </c>
      <c r="M1396">
        <f t="shared" si="65"/>
        <v>65.158371040723978</v>
      </c>
      <c r="N1396">
        <v>1</v>
      </c>
      <c r="O1396">
        <v>11.063000000000001</v>
      </c>
      <c r="P1396">
        <f t="shared" si="63"/>
        <v>65.081804212238993</v>
      </c>
      <c r="S1396" t="str">
        <f t="shared" si="64"/>
        <v/>
      </c>
    </row>
    <row r="1397" spans="1:19" x14ac:dyDescent="0.45">
      <c r="A1397" t="s">
        <v>159</v>
      </c>
      <c r="B1397">
        <v>2019</v>
      </c>
      <c r="C1397" s="9">
        <v>43484</v>
      </c>
      <c r="D1397" t="s">
        <v>72</v>
      </c>
      <c r="E1397" t="s">
        <v>203</v>
      </c>
      <c r="F1397">
        <v>1</v>
      </c>
      <c r="G1397" t="s">
        <v>135</v>
      </c>
      <c r="H1397" t="s">
        <v>29</v>
      </c>
      <c r="I1397">
        <f>(C1397-VLOOKUP(G1397,Riders!$A$2:$C$2000,2,FALSE))/365</f>
        <v>29.197260273972603</v>
      </c>
      <c r="J1397">
        <v>4</v>
      </c>
      <c r="K1397">
        <v>2</v>
      </c>
      <c r="L1397">
        <v>11.277000000000001</v>
      </c>
      <c r="M1397">
        <f t="shared" si="65"/>
        <v>63.846767757382274</v>
      </c>
      <c r="N1397">
        <v>2</v>
      </c>
      <c r="O1397">
        <v>11.278</v>
      </c>
      <c r="P1397">
        <f t="shared" si="63"/>
        <v>63.841106579180703</v>
      </c>
      <c r="S1397" t="str">
        <f t="shared" si="64"/>
        <v/>
      </c>
    </row>
    <row r="1398" spans="1:19" x14ac:dyDescent="0.45">
      <c r="A1398" t="s">
        <v>159</v>
      </c>
      <c r="B1398">
        <v>2019</v>
      </c>
      <c r="C1398" s="9">
        <v>43484</v>
      </c>
      <c r="D1398" t="s">
        <v>72</v>
      </c>
      <c r="E1398" t="s">
        <v>203</v>
      </c>
      <c r="F1398">
        <v>2</v>
      </c>
      <c r="G1398" t="s">
        <v>30</v>
      </c>
      <c r="H1398" t="s">
        <v>31</v>
      </c>
      <c r="I1398">
        <f>(C1398-VLOOKUP(G1398,Riders!$A$2:$C$2000,2,FALSE))/365</f>
        <v>22.758904109589039</v>
      </c>
      <c r="J1398">
        <v>2</v>
      </c>
      <c r="K1398">
        <v>1</v>
      </c>
      <c r="L1398">
        <v>11.241</v>
      </c>
      <c r="M1398">
        <f t="shared" si="65"/>
        <v>64.051240992794234</v>
      </c>
      <c r="N1398">
        <v>1</v>
      </c>
      <c r="O1398">
        <v>11.343</v>
      </c>
      <c r="P1398">
        <f t="shared" si="63"/>
        <v>63.475271092303622</v>
      </c>
      <c r="S1398" t="str">
        <f t="shared" si="64"/>
        <v/>
      </c>
    </row>
    <row r="1399" spans="1:19" x14ac:dyDescent="0.45">
      <c r="A1399" t="s">
        <v>159</v>
      </c>
      <c r="B1399">
        <v>2019</v>
      </c>
      <c r="C1399" s="9">
        <v>43484</v>
      </c>
      <c r="D1399" t="s">
        <v>72</v>
      </c>
      <c r="E1399" t="s">
        <v>203</v>
      </c>
      <c r="F1399">
        <v>2</v>
      </c>
      <c r="G1399" t="s">
        <v>136</v>
      </c>
      <c r="H1399" t="s">
        <v>36</v>
      </c>
      <c r="I1399">
        <f>(C1399-VLOOKUP(G1399,Riders!$A$2:$C$2000,2,FALSE))/365</f>
        <v>31.019178082191782</v>
      </c>
      <c r="J1399">
        <v>3</v>
      </c>
      <c r="K1399">
        <v>2</v>
      </c>
      <c r="L1399">
        <v>11.326000000000001</v>
      </c>
      <c r="M1399">
        <f t="shared" si="65"/>
        <v>63.570545647183472</v>
      </c>
      <c r="N1399">
        <v>2</v>
      </c>
      <c r="O1399">
        <v>11.404999999999999</v>
      </c>
      <c r="P1399">
        <f t="shared" si="63"/>
        <v>63.130206049978085</v>
      </c>
      <c r="S1399" t="str">
        <f t="shared" si="64"/>
        <v/>
      </c>
    </row>
    <row r="1400" spans="1:19" x14ac:dyDescent="0.45">
      <c r="A1400" t="s">
        <v>159</v>
      </c>
      <c r="B1400">
        <v>2019</v>
      </c>
      <c r="C1400" s="9">
        <v>43484</v>
      </c>
      <c r="D1400" t="s">
        <v>72</v>
      </c>
      <c r="E1400" t="s">
        <v>204</v>
      </c>
      <c r="F1400" t="s">
        <v>205</v>
      </c>
      <c r="G1400" t="s">
        <v>79</v>
      </c>
      <c r="H1400" t="s">
        <v>65</v>
      </c>
      <c r="I1400">
        <f>(C1400-VLOOKUP(G1400,Riders!$A$2:$C$2000,2,FALSE))/365</f>
        <v>31.712328767123289</v>
      </c>
      <c r="J1400">
        <v>1</v>
      </c>
      <c r="K1400">
        <v>1</v>
      </c>
      <c r="L1400">
        <v>11.208</v>
      </c>
      <c r="M1400">
        <f t="shared" si="65"/>
        <v>64.239828693790145</v>
      </c>
      <c r="N1400">
        <v>1</v>
      </c>
      <c r="O1400">
        <v>11.141999999999999</v>
      </c>
      <c r="P1400">
        <f t="shared" ref="P1400:P1463" si="66">IF(OR(O1400="",O1400="REL"),"",3.6*200/O1400)</f>
        <v>64.620355411954762</v>
      </c>
      <c r="S1400" t="str">
        <f t="shared" si="64"/>
        <v/>
      </c>
    </row>
    <row r="1401" spans="1:19" x14ac:dyDescent="0.45">
      <c r="A1401" t="s">
        <v>159</v>
      </c>
      <c r="B1401">
        <v>2019</v>
      </c>
      <c r="C1401" s="9">
        <v>43484</v>
      </c>
      <c r="D1401" t="s">
        <v>72</v>
      </c>
      <c r="E1401" t="s">
        <v>204</v>
      </c>
      <c r="F1401" t="s">
        <v>205</v>
      </c>
      <c r="G1401" t="s">
        <v>30</v>
      </c>
      <c r="H1401" t="s">
        <v>31</v>
      </c>
      <c r="I1401">
        <f>(C1401-VLOOKUP(G1401,Riders!$A$2:$C$2000,2,FALSE))/365</f>
        <v>22.758904109589039</v>
      </c>
      <c r="J1401">
        <v>2</v>
      </c>
      <c r="K1401">
        <v>2</v>
      </c>
      <c r="L1401">
        <v>11.434000000000001</v>
      </c>
      <c r="M1401">
        <f t="shared" si="65"/>
        <v>62.970089207626373</v>
      </c>
      <c r="N1401">
        <v>2</v>
      </c>
      <c r="O1401">
        <v>11.292999999999999</v>
      </c>
      <c r="P1401">
        <f t="shared" si="66"/>
        <v>63.756309218099709</v>
      </c>
      <c r="S1401" t="str">
        <f t="shared" si="64"/>
        <v/>
      </c>
    </row>
    <row r="1402" spans="1:19" x14ac:dyDescent="0.45">
      <c r="A1402" t="s">
        <v>159</v>
      </c>
      <c r="B1402">
        <v>2019</v>
      </c>
      <c r="C1402" s="9">
        <v>43484</v>
      </c>
      <c r="D1402" t="s">
        <v>72</v>
      </c>
      <c r="E1402" t="s">
        <v>204</v>
      </c>
      <c r="F1402" t="s">
        <v>206</v>
      </c>
      <c r="G1402" t="s">
        <v>136</v>
      </c>
      <c r="H1402" t="s">
        <v>36</v>
      </c>
      <c r="I1402">
        <f>(C1402-VLOOKUP(G1402,Riders!$A$2:$C$2000,2,FALSE))/365</f>
        <v>31.019178082191782</v>
      </c>
      <c r="J1402">
        <v>3</v>
      </c>
      <c r="K1402">
        <v>2</v>
      </c>
      <c r="L1402">
        <v>11.496</v>
      </c>
      <c r="M1402">
        <f t="shared" si="65"/>
        <v>62.630480167014611</v>
      </c>
      <c r="N1402">
        <v>1</v>
      </c>
      <c r="O1402">
        <v>11.576000000000001</v>
      </c>
      <c r="P1402">
        <f t="shared" si="66"/>
        <v>62.197650310988251</v>
      </c>
      <c r="Q1402">
        <v>1</v>
      </c>
      <c r="R1402">
        <v>11.497999999999999</v>
      </c>
      <c r="S1402">
        <f t="shared" si="64"/>
        <v>62.619586014959125</v>
      </c>
    </row>
    <row r="1403" spans="1:19" x14ac:dyDescent="0.45">
      <c r="A1403" t="s">
        <v>159</v>
      </c>
      <c r="B1403">
        <v>2019</v>
      </c>
      <c r="C1403" s="9">
        <v>43484</v>
      </c>
      <c r="D1403" t="s">
        <v>72</v>
      </c>
      <c r="E1403" t="s">
        <v>204</v>
      </c>
      <c r="F1403" t="s">
        <v>206</v>
      </c>
      <c r="G1403" t="s">
        <v>135</v>
      </c>
      <c r="H1403" t="s">
        <v>29</v>
      </c>
      <c r="I1403">
        <f>(C1403-VLOOKUP(G1403,Riders!$A$2:$C$2000,2,FALSE))/365</f>
        <v>29.197260273972603</v>
      </c>
      <c r="J1403">
        <v>4</v>
      </c>
      <c r="K1403">
        <v>1</v>
      </c>
      <c r="L1403">
        <v>11.474</v>
      </c>
      <c r="M1403">
        <f t="shared" si="65"/>
        <v>62.750566498169775</v>
      </c>
      <c r="N1403">
        <v>2</v>
      </c>
      <c r="O1403">
        <v>11.622</v>
      </c>
      <c r="P1403">
        <f t="shared" si="66"/>
        <v>61.951471347444503</v>
      </c>
      <c r="Q1403">
        <v>2</v>
      </c>
      <c r="R1403">
        <v>11.537999999999998</v>
      </c>
      <c r="S1403">
        <f t="shared" si="64"/>
        <v>62.402496099844001</v>
      </c>
    </row>
    <row r="1404" spans="1:19" x14ac:dyDescent="0.45">
      <c r="A1404" s="47" t="s">
        <v>181</v>
      </c>
      <c r="B1404" s="47">
        <v>2018</v>
      </c>
      <c r="C1404" s="49">
        <v>43449</v>
      </c>
      <c r="D1404" s="47" t="s">
        <v>72</v>
      </c>
      <c r="E1404" s="47" t="s">
        <v>200</v>
      </c>
      <c r="F1404" s="47">
        <v>1</v>
      </c>
      <c r="G1404" s="47" t="s">
        <v>30</v>
      </c>
      <c r="H1404" s="47" t="s">
        <v>31</v>
      </c>
      <c r="I1404" s="47">
        <f>(C1404-VLOOKUP(G1404,Riders!$A$2:$C$2000,2,FALSE))/365</f>
        <v>22.663013698630138</v>
      </c>
      <c r="J1404" s="47">
        <v>4</v>
      </c>
      <c r="K1404" s="47">
        <v>1</v>
      </c>
      <c r="L1404" s="47">
        <v>11.262</v>
      </c>
      <c r="M1404" s="47">
        <f t="shared" si="65"/>
        <v>63.931806073521571</v>
      </c>
      <c r="N1404" s="47"/>
      <c r="O1404" s="47"/>
      <c r="P1404" s="47" t="str">
        <f t="shared" si="66"/>
        <v/>
      </c>
      <c r="Q1404" s="47"/>
      <c r="R1404" s="47"/>
      <c r="S1404" s="47" t="str">
        <f t="shared" si="64"/>
        <v/>
      </c>
    </row>
    <row r="1405" spans="1:19" x14ac:dyDescent="0.45">
      <c r="A1405" s="47" t="s">
        <v>181</v>
      </c>
      <c r="B1405" s="47">
        <v>2018</v>
      </c>
      <c r="C1405" s="49">
        <v>43449</v>
      </c>
      <c r="D1405" s="47" t="s">
        <v>72</v>
      </c>
      <c r="E1405" s="47" t="s">
        <v>200</v>
      </c>
      <c r="F1405" s="47">
        <v>1</v>
      </c>
      <c r="G1405" s="47" t="s">
        <v>60</v>
      </c>
      <c r="H1405" s="47" t="s">
        <v>61</v>
      </c>
      <c r="I1405" s="47">
        <f>(C1405-VLOOKUP(G1405,Riders!$A$2:$C$2000,2,FALSE))/365</f>
        <v>30.413698630136988</v>
      </c>
      <c r="J1405" s="47">
        <v>28</v>
      </c>
      <c r="K1405" s="47">
        <v>2</v>
      </c>
      <c r="L1405" s="47">
        <v>11.429</v>
      </c>
      <c r="M1405" s="47">
        <f t="shared" si="65"/>
        <v>62.997637588590429</v>
      </c>
      <c r="N1405" s="47"/>
      <c r="O1405" s="47"/>
      <c r="P1405" s="47" t="str">
        <f t="shared" si="66"/>
        <v/>
      </c>
      <c r="Q1405" s="47"/>
      <c r="R1405" s="47"/>
      <c r="S1405" s="47" t="str">
        <f t="shared" si="64"/>
        <v/>
      </c>
    </row>
    <row r="1406" spans="1:19" x14ac:dyDescent="0.45">
      <c r="A1406" s="47" t="s">
        <v>181</v>
      </c>
      <c r="B1406" s="47">
        <v>2018</v>
      </c>
      <c r="C1406" s="49">
        <v>43449</v>
      </c>
      <c r="D1406" s="47" t="s">
        <v>72</v>
      </c>
      <c r="E1406" s="47" t="s">
        <v>200</v>
      </c>
      <c r="F1406" s="47">
        <v>2</v>
      </c>
      <c r="G1406" s="47" t="s">
        <v>22</v>
      </c>
      <c r="H1406" s="47" t="s">
        <v>15</v>
      </c>
      <c r="I1406" s="47">
        <f>(C1406-VLOOKUP(G1406,Riders!$A$2:$C$2000,2,FALSE))/365</f>
        <v>20.931506849315067</v>
      </c>
      <c r="J1406" s="47">
        <v>10</v>
      </c>
      <c r="K1406" s="47">
        <v>1</v>
      </c>
      <c r="L1406" s="47">
        <v>11.598000000000001</v>
      </c>
      <c r="M1406" s="47">
        <f t="shared" si="65"/>
        <v>62.079668908432481</v>
      </c>
      <c r="N1406" s="47"/>
      <c r="O1406" s="47"/>
      <c r="P1406" s="47" t="str">
        <f t="shared" si="66"/>
        <v/>
      </c>
      <c r="Q1406" s="47"/>
      <c r="R1406" s="47"/>
      <c r="S1406" s="47" t="str">
        <f t="shared" si="64"/>
        <v/>
      </c>
    </row>
    <row r="1407" spans="1:19" x14ac:dyDescent="0.45">
      <c r="A1407" s="47" t="s">
        <v>181</v>
      </c>
      <c r="B1407" s="47">
        <v>2018</v>
      </c>
      <c r="C1407" s="49">
        <v>43449</v>
      </c>
      <c r="D1407" s="47" t="s">
        <v>72</v>
      </c>
      <c r="E1407" s="47" t="s">
        <v>200</v>
      </c>
      <c r="F1407" s="47">
        <v>2</v>
      </c>
      <c r="G1407" s="47" t="s">
        <v>166</v>
      </c>
      <c r="H1407" s="47" t="s">
        <v>49</v>
      </c>
      <c r="I1407" s="47" t="e">
        <f>(C1407-VLOOKUP(G1407,Riders!$A$2:$C$2000,2,FALSE))/365</f>
        <v>#N/A</v>
      </c>
      <c r="J1407" s="47">
        <v>27</v>
      </c>
      <c r="K1407" s="47">
        <v>2</v>
      </c>
      <c r="L1407" s="47">
        <v>12.029</v>
      </c>
      <c r="M1407" s="47">
        <f t="shared" si="65"/>
        <v>59.855349571867983</v>
      </c>
      <c r="N1407" s="47"/>
      <c r="O1407" s="47"/>
      <c r="P1407" s="47" t="str">
        <f t="shared" si="66"/>
        <v/>
      </c>
      <c r="Q1407" s="47"/>
      <c r="R1407" s="47"/>
      <c r="S1407" s="47" t="str">
        <f t="shared" si="64"/>
        <v/>
      </c>
    </row>
    <row r="1408" spans="1:19" x14ac:dyDescent="0.45">
      <c r="A1408" s="47" t="s">
        <v>181</v>
      </c>
      <c r="B1408" s="47">
        <v>2018</v>
      </c>
      <c r="C1408" s="49">
        <v>43449</v>
      </c>
      <c r="D1408" s="47" t="s">
        <v>72</v>
      </c>
      <c r="E1408" s="47" t="s">
        <v>200</v>
      </c>
      <c r="F1408" s="47">
        <v>3</v>
      </c>
      <c r="G1408" s="47" t="s">
        <v>134</v>
      </c>
      <c r="H1408" s="47" t="s">
        <v>38</v>
      </c>
      <c r="I1408" s="47">
        <f>(C1408-VLOOKUP(G1408,Riders!$A$2:$C$2000,2,FALSE))/365</f>
        <v>27.884931506849316</v>
      </c>
      <c r="J1408" s="47">
        <v>5</v>
      </c>
      <c r="K1408" s="47">
        <v>1</v>
      </c>
      <c r="L1408" s="47">
        <v>11.587</v>
      </c>
      <c r="M1408" s="47">
        <f t="shared" si="65"/>
        <v>62.138603607491156</v>
      </c>
      <c r="N1408" s="47"/>
      <c r="O1408" s="47"/>
      <c r="P1408" s="47" t="str">
        <f t="shared" si="66"/>
        <v/>
      </c>
      <c r="Q1408" s="47"/>
      <c r="R1408" s="47"/>
      <c r="S1408" s="47" t="str">
        <f t="shared" si="64"/>
        <v/>
      </c>
    </row>
    <row r="1409" spans="1:19" x14ac:dyDescent="0.45">
      <c r="A1409" s="47" t="s">
        <v>181</v>
      </c>
      <c r="B1409" s="47">
        <v>2018</v>
      </c>
      <c r="C1409" s="49">
        <v>43449</v>
      </c>
      <c r="D1409" s="47" t="s">
        <v>72</v>
      </c>
      <c r="E1409" s="47" t="s">
        <v>200</v>
      </c>
      <c r="F1409" s="47">
        <v>3</v>
      </c>
      <c r="G1409" s="47" t="s">
        <v>182</v>
      </c>
      <c r="H1409" s="47" t="s">
        <v>25</v>
      </c>
      <c r="I1409" s="47">
        <f>(C1409-VLOOKUP(G1409,Riders!$A$2:$C$2000,2,FALSE))/365</f>
        <v>19.156164383561645</v>
      </c>
      <c r="J1409" s="47">
        <v>26</v>
      </c>
      <c r="K1409" s="47">
        <v>2</v>
      </c>
      <c r="L1409" s="47">
        <v>11.66</v>
      </c>
      <c r="M1409" s="47">
        <f t="shared" si="65"/>
        <v>61.749571183533448</v>
      </c>
      <c r="N1409" s="47"/>
      <c r="O1409" s="47"/>
      <c r="P1409" s="47" t="str">
        <f t="shared" si="66"/>
        <v/>
      </c>
      <c r="Q1409" s="47"/>
      <c r="R1409" s="47"/>
      <c r="S1409" s="47" t="str">
        <f t="shared" si="64"/>
        <v/>
      </c>
    </row>
    <row r="1410" spans="1:19" x14ac:dyDescent="0.45">
      <c r="A1410" s="47" t="s">
        <v>181</v>
      </c>
      <c r="B1410" s="47">
        <v>2018</v>
      </c>
      <c r="C1410" s="49">
        <v>43449</v>
      </c>
      <c r="D1410" s="47" t="s">
        <v>72</v>
      </c>
      <c r="E1410" s="47" t="s">
        <v>200</v>
      </c>
      <c r="F1410" s="47">
        <v>4</v>
      </c>
      <c r="G1410" s="47" t="s">
        <v>133</v>
      </c>
      <c r="H1410" s="47" t="s">
        <v>25</v>
      </c>
      <c r="I1410" s="47">
        <f>(C1410-VLOOKUP(G1410,Riders!$A$2:$C$2000,2,FALSE))/365</f>
        <v>25.890410958904109</v>
      </c>
      <c r="J1410" s="47">
        <v>6</v>
      </c>
      <c r="K1410" s="47">
        <v>1</v>
      </c>
      <c r="L1410" s="47">
        <v>11.397</v>
      </c>
      <c r="M1410" s="47">
        <f t="shared" si="65"/>
        <v>63.174519610423793</v>
      </c>
      <c r="N1410" s="47"/>
      <c r="O1410" s="47"/>
      <c r="P1410" s="47" t="str">
        <f t="shared" si="66"/>
        <v/>
      </c>
      <c r="Q1410" s="47"/>
      <c r="R1410" s="47"/>
      <c r="S1410" s="47" t="str">
        <f t="shared" si="64"/>
        <v/>
      </c>
    </row>
    <row r="1411" spans="1:19" x14ac:dyDescent="0.45">
      <c r="A1411" s="47" t="s">
        <v>181</v>
      </c>
      <c r="B1411" s="47">
        <v>2018</v>
      </c>
      <c r="C1411" s="49">
        <v>43449</v>
      </c>
      <c r="D1411" s="47" t="s">
        <v>72</v>
      </c>
      <c r="E1411" s="47" t="s">
        <v>200</v>
      </c>
      <c r="F1411" s="47">
        <v>4</v>
      </c>
      <c r="G1411" s="47" t="s">
        <v>138</v>
      </c>
      <c r="H1411" s="47" t="s">
        <v>44</v>
      </c>
      <c r="I1411" s="47">
        <f>(C1411-VLOOKUP(G1411,Riders!$A$2:$C$2000,2,FALSE))/365</f>
        <v>23.24931506849315</v>
      </c>
      <c r="J1411" s="47">
        <v>25</v>
      </c>
      <c r="K1411" s="47">
        <v>2</v>
      </c>
      <c r="L1411" s="47">
        <v>11.456</v>
      </c>
      <c r="M1411" s="47">
        <f t="shared" si="65"/>
        <v>62.849162011173185</v>
      </c>
      <c r="N1411" s="47"/>
      <c r="O1411" s="47"/>
      <c r="P1411" s="47" t="str">
        <f t="shared" si="66"/>
        <v/>
      </c>
      <c r="Q1411" s="47"/>
      <c r="R1411" s="47"/>
      <c r="S1411" s="47" t="str">
        <f t="shared" si="64"/>
        <v/>
      </c>
    </row>
    <row r="1412" spans="1:19" x14ac:dyDescent="0.45">
      <c r="A1412" s="47" t="s">
        <v>181</v>
      </c>
      <c r="B1412" s="47">
        <v>2018</v>
      </c>
      <c r="C1412" s="49">
        <v>43449</v>
      </c>
      <c r="D1412" s="47" t="s">
        <v>72</v>
      </c>
      <c r="E1412" s="47" t="s">
        <v>200</v>
      </c>
      <c r="F1412" s="47">
        <v>5</v>
      </c>
      <c r="G1412" s="47" t="s">
        <v>16</v>
      </c>
      <c r="H1412" s="47" t="s">
        <v>17</v>
      </c>
      <c r="I1412" s="47">
        <f>(C1412-VLOOKUP(G1412,Riders!$A$2:$C$2000,2,FALSE))/365</f>
        <v>19.649315068493152</v>
      </c>
      <c r="J1412" s="47">
        <v>11</v>
      </c>
      <c r="K1412" s="47">
        <v>1</v>
      </c>
      <c r="L1412" s="47">
        <v>11.628</v>
      </c>
      <c r="M1412" s="47">
        <f t="shared" si="65"/>
        <v>61.919504643962846</v>
      </c>
      <c r="N1412" s="47"/>
      <c r="O1412" s="47"/>
      <c r="P1412" s="47" t="str">
        <f t="shared" si="66"/>
        <v/>
      </c>
      <c r="Q1412" s="47"/>
      <c r="R1412" s="47"/>
      <c r="S1412" s="47" t="str">
        <f t="shared" si="64"/>
        <v/>
      </c>
    </row>
    <row r="1413" spans="1:19" x14ac:dyDescent="0.45">
      <c r="A1413" s="47" t="s">
        <v>181</v>
      </c>
      <c r="B1413" s="47">
        <v>2018</v>
      </c>
      <c r="C1413" s="49">
        <v>43449</v>
      </c>
      <c r="D1413" s="47" t="s">
        <v>72</v>
      </c>
      <c r="E1413" s="47" t="s">
        <v>200</v>
      </c>
      <c r="F1413" s="47">
        <v>5</v>
      </c>
      <c r="G1413" s="47" t="s">
        <v>43</v>
      </c>
      <c r="H1413" s="47" t="s">
        <v>44</v>
      </c>
      <c r="I1413" s="47">
        <f>(C1413-VLOOKUP(G1413,Riders!$A$2:$C$2000,2,FALSE))/365</f>
        <v>26.07123287671233</v>
      </c>
      <c r="J1413" s="47">
        <v>24</v>
      </c>
      <c r="K1413" s="47">
        <v>2</v>
      </c>
      <c r="L1413" s="47">
        <v>11.677</v>
      </c>
      <c r="M1413" s="47">
        <f t="shared" si="65"/>
        <v>61.659672861180098</v>
      </c>
      <c r="N1413" s="47"/>
      <c r="O1413" s="47"/>
      <c r="P1413" s="47" t="str">
        <f t="shared" si="66"/>
        <v/>
      </c>
      <c r="Q1413" s="47"/>
      <c r="R1413" s="47"/>
      <c r="S1413" s="47" t="str">
        <f t="shared" si="64"/>
        <v/>
      </c>
    </row>
    <row r="1414" spans="1:19" x14ac:dyDescent="0.45">
      <c r="A1414" s="47" t="s">
        <v>181</v>
      </c>
      <c r="B1414" s="47">
        <v>2018</v>
      </c>
      <c r="C1414" s="49">
        <v>43449</v>
      </c>
      <c r="D1414" s="47" t="s">
        <v>72</v>
      </c>
      <c r="E1414" s="47" t="s">
        <v>200</v>
      </c>
      <c r="F1414" s="47">
        <v>6</v>
      </c>
      <c r="G1414" s="47" t="s">
        <v>26</v>
      </c>
      <c r="H1414" s="47" t="s">
        <v>27</v>
      </c>
      <c r="I1414" s="47">
        <f>(C1414-VLOOKUP(G1414,Riders!$A$2:$C$2000,2,FALSE))/365</f>
        <v>20.564383561643837</v>
      </c>
      <c r="J1414" s="47">
        <v>12</v>
      </c>
      <c r="K1414" s="47">
        <v>1</v>
      </c>
      <c r="L1414" s="47">
        <v>11.406000000000001</v>
      </c>
      <c r="M1414" s="47">
        <f t="shared" si="65"/>
        <v>63.124671225670696</v>
      </c>
      <c r="N1414" s="47"/>
      <c r="O1414" s="47"/>
      <c r="P1414" s="47" t="str">
        <f t="shared" si="66"/>
        <v/>
      </c>
      <c r="Q1414" s="47"/>
      <c r="R1414" s="47"/>
      <c r="S1414" s="47" t="str">
        <f t="shared" si="64"/>
        <v/>
      </c>
    </row>
    <row r="1415" spans="1:19" x14ac:dyDescent="0.45">
      <c r="A1415" s="47" t="s">
        <v>181</v>
      </c>
      <c r="B1415" s="47">
        <v>2018</v>
      </c>
      <c r="C1415" s="49">
        <v>43449</v>
      </c>
      <c r="D1415" s="47" t="s">
        <v>72</v>
      </c>
      <c r="E1415" s="47" t="s">
        <v>200</v>
      </c>
      <c r="F1415" s="47">
        <v>6</v>
      </c>
      <c r="G1415" s="47" t="s">
        <v>50</v>
      </c>
      <c r="H1415" s="47" t="s">
        <v>74</v>
      </c>
      <c r="I1415" s="47">
        <f>(C1415-VLOOKUP(G1415,Riders!$A$2:$C$2000,2,FALSE))/365</f>
        <v>22.19178082191781</v>
      </c>
      <c r="J1415" s="47">
        <v>23</v>
      </c>
      <c r="K1415" s="47">
        <v>2</v>
      </c>
      <c r="L1415" s="47">
        <v>12.265000000000001</v>
      </c>
      <c r="M1415" s="47">
        <f t="shared" si="65"/>
        <v>58.703628210354665</v>
      </c>
      <c r="N1415" s="47"/>
      <c r="O1415" s="47"/>
      <c r="P1415" s="47" t="str">
        <f t="shared" si="66"/>
        <v/>
      </c>
      <c r="Q1415" s="47"/>
      <c r="R1415" s="47"/>
      <c r="S1415" s="47" t="str">
        <f t="shared" si="64"/>
        <v/>
      </c>
    </row>
    <row r="1416" spans="1:19" x14ac:dyDescent="0.45">
      <c r="A1416" s="47" t="s">
        <v>181</v>
      </c>
      <c r="B1416" s="47">
        <v>2018</v>
      </c>
      <c r="C1416" s="49">
        <v>43449</v>
      </c>
      <c r="D1416" s="47" t="s">
        <v>72</v>
      </c>
      <c r="E1416" s="47" t="s">
        <v>200</v>
      </c>
      <c r="F1416" s="47">
        <v>7</v>
      </c>
      <c r="G1416" s="47" t="s">
        <v>20</v>
      </c>
      <c r="H1416" s="47" t="s">
        <v>21</v>
      </c>
      <c r="I1416" s="47">
        <f>(C1416-VLOOKUP(G1416,Riders!$A$2:$C$2000,2,FALSE))/365</f>
        <v>23.358904109589041</v>
      </c>
      <c r="J1416" s="47">
        <v>7</v>
      </c>
      <c r="K1416" s="47">
        <v>1</v>
      </c>
      <c r="L1416" s="47">
        <v>11.52</v>
      </c>
      <c r="M1416" s="47">
        <f t="shared" si="65"/>
        <v>62.5</v>
      </c>
      <c r="N1416" s="47"/>
      <c r="O1416" s="47"/>
      <c r="P1416" s="47" t="str">
        <f t="shared" si="66"/>
        <v/>
      </c>
      <c r="Q1416" s="47"/>
      <c r="R1416" s="47"/>
      <c r="S1416" s="47" t="str">
        <f t="shared" ref="S1416:S1479" si="67">IF(OR(R1416="",R1416="REL"),"",3.6*200/R1416)</f>
        <v/>
      </c>
    </row>
    <row r="1417" spans="1:19" x14ac:dyDescent="0.45">
      <c r="A1417" s="47" t="s">
        <v>181</v>
      </c>
      <c r="B1417" s="47">
        <v>2018</v>
      </c>
      <c r="C1417" s="49">
        <v>43449</v>
      </c>
      <c r="D1417" s="47" t="s">
        <v>72</v>
      </c>
      <c r="E1417" s="47" t="s">
        <v>200</v>
      </c>
      <c r="F1417" s="47">
        <v>7</v>
      </c>
      <c r="G1417" s="47" t="s">
        <v>176</v>
      </c>
      <c r="H1417" s="47" t="s">
        <v>27</v>
      </c>
      <c r="I1417" s="47">
        <f>(C1417-VLOOKUP(G1417,Riders!$A$2:$C$2000,2,FALSE))/365</f>
        <v>26.386301369863013</v>
      </c>
      <c r="J1417" s="47">
        <v>22</v>
      </c>
      <c r="K1417" s="47">
        <v>2</v>
      </c>
      <c r="L1417" s="47">
        <v>11.67</v>
      </c>
      <c r="M1417" s="47">
        <f t="shared" si="65"/>
        <v>61.696658097686374</v>
      </c>
      <c r="N1417" s="47"/>
      <c r="O1417" s="47"/>
      <c r="P1417" s="47" t="str">
        <f t="shared" si="66"/>
        <v/>
      </c>
      <c r="Q1417" s="47"/>
      <c r="R1417" s="47"/>
      <c r="S1417" s="47" t="str">
        <f t="shared" si="67"/>
        <v/>
      </c>
    </row>
    <row r="1418" spans="1:19" x14ac:dyDescent="0.45">
      <c r="A1418" s="47" t="s">
        <v>181</v>
      </c>
      <c r="B1418" s="47">
        <v>2018</v>
      </c>
      <c r="C1418" s="49">
        <v>43449</v>
      </c>
      <c r="D1418" s="47" t="s">
        <v>72</v>
      </c>
      <c r="E1418" s="47" t="s">
        <v>200</v>
      </c>
      <c r="F1418" s="47">
        <v>8</v>
      </c>
      <c r="G1418" s="47" t="s">
        <v>18</v>
      </c>
      <c r="H1418" s="47" t="s">
        <v>19</v>
      </c>
      <c r="I1418" s="47">
        <f>(C1418-VLOOKUP(G1418,Riders!$A$2:$C$2000,2,FALSE))/365</f>
        <v>20.561643835616437</v>
      </c>
      <c r="J1418" s="47">
        <v>13</v>
      </c>
      <c r="K1418" s="47">
        <v>1</v>
      </c>
      <c r="L1418" s="47">
        <v>11.47</v>
      </c>
      <c r="M1418" s="47">
        <f t="shared" si="65"/>
        <v>62.772449869224062</v>
      </c>
      <c r="N1418" s="47"/>
      <c r="O1418" s="47"/>
      <c r="P1418" s="47" t="str">
        <f t="shared" si="66"/>
        <v/>
      </c>
      <c r="Q1418" s="47"/>
      <c r="R1418" s="47"/>
      <c r="S1418" s="47" t="str">
        <f t="shared" si="67"/>
        <v/>
      </c>
    </row>
    <row r="1419" spans="1:19" x14ac:dyDescent="0.45">
      <c r="A1419" s="47" t="s">
        <v>181</v>
      </c>
      <c r="B1419" s="47">
        <v>2018</v>
      </c>
      <c r="C1419" s="49">
        <v>43449</v>
      </c>
      <c r="D1419" s="47" t="s">
        <v>72</v>
      </c>
      <c r="E1419" s="47" t="s">
        <v>200</v>
      </c>
      <c r="F1419" s="47">
        <v>8</v>
      </c>
      <c r="G1419" s="47" t="s">
        <v>146</v>
      </c>
      <c r="H1419" s="47" t="s">
        <v>56</v>
      </c>
      <c r="I1419" s="47">
        <f>(C1419-VLOOKUP(G1419,Riders!$A$2:$C$2000,2,FALSE))/365</f>
        <v>28.701369863013699</v>
      </c>
      <c r="J1419" s="47">
        <v>21</v>
      </c>
      <c r="K1419" s="47">
        <v>2</v>
      </c>
      <c r="L1419" s="47">
        <v>11.809000000000001</v>
      </c>
      <c r="M1419" s="47">
        <f t="shared" si="65"/>
        <v>60.970446269794216</v>
      </c>
      <c r="N1419" s="47"/>
      <c r="O1419" s="47"/>
      <c r="P1419" s="47" t="str">
        <f t="shared" si="66"/>
        <v/>
      </c>
      <c r="Q1419" s="47"/>
      <c r="R1419" s="47"/>
      <c r="S1419" s="47" t="str">
        <f t="shared" si="67"/>
        <v/>
      </c>
    </row>
    <row r="1420" spans="1:19" x14ac:dyDescent="0.45">
      <c r="A1420" s="47" t="s">
        <v>181</v>
      </c>
      <c r="B1420" s="47">
        <v>2018</v>
      </c>
      <c r="C1420" s="49">
        <v>43449</v>
      </c>
      <c r="D1420" s="47" t="s">
        <v>72</v>
      </c>
      <c r="E1420" s="47" t="s">
        <v>200</v>
      </c>
      <c r="F1420" s="47">
        <v>9</v>
      </c>
      <c r="G1420" s="47" t="s">
        <v>655</v>
      </c>
      <c r="H1420" s="47" t="s">
        <v>120</v>
      </c>
      <c r="I1420" s="47">
        <f>(C1420-VLOOKUP(G1420,Riders!$A$2:$C$2000,2,FALSE))/365</f>
        <v>36.030136986301372</v>
      </c>
      <c r="J1420" s="47">
        <v>8</v>
      </c>
      <c r="K1420" s="47">
        <v>1</v>
      </c>
      <c r="L1420" s="47">
        <v>11.563000000000001</v>
      </c>
      <c r="M1420" s="47">
        <f t="shared" si="65"/>
        <v>62.26757761826515</v>
      </c>
      <c r="N1420" s="47"/>
      <c r="O1420" s="47"/>
      <c r="P1420" s="47" t="str">
        <f t="shared" si="66"/>
        <v/>
      </c>
      <c r="Q1420" s="47"/>
      <c r="R1420" s="47"/>
      <c r="S1420" s="47" t="str">
        <f t="shared" si="67"/>
        <v/>
      </c>
    </row>
    <row r="1421" spans="1:19" x14ac:dyDescent="0.45">
      <c r="A1421" s="47" t="s">
        <v>181</v>
      </c>
      <c r="B1421" s="47">
        <v>2018</v>
      </c>
      <c r="C1421" s="49">
        <v>43449</v>
      </c>
      <c r="D1421" s="47" t="s">
        <v>72</v>
      </c>
      <c r="E1421" s="47" t="s">
        <v>200</v>
      </c>
      <c r="F1421" s="47">
        <v>9</v>
      </c>
      <c r="G1421" s="47" t="s">
        <v>147</v>
      </c>
      <c r="H1421" s="47" t="s">
        <v>31</v>
      </c>
      <c r="I1421" s="47">
        <f>(C1421-VLOOKUP(G1421,Riders!$A$2:$C$2000,2,FALSE))/365</f>
        <v>30.435616438356163</v>
      </c>
      <c r="J1421" s="47">
        <v>20</v>
      </c>
      <c r="K1421" s="47">
        <v>2</v>
      </c>
      <c r="L1421" s="47">
        <v>11.648000000000001</v>
      </c>
      <c r="M1421" s="47">
        <f t="shared" si="65"/>
        <v>61.813186813186803</v>
      </c>
      <c r="N1421" s="47"/>
      <c r="O1421" s="47"/>
      <c r="P1421" s="47" t="str">
        <f t="shared" si="66"/>
        <v/>
      </c>
      <c r="Q1421" s="47"/>
      <c r="R1421" s="47"/>
      <c r="S1421" s="47" t="str">
        <f t="shared" si="67"/>
        <v/>
      </c>
    </row>
    <row r="1422" spans="1:19" x14ac:dyDescent="0.45">
      <c r="A1422" s="47" t="s">
        <v>181</v>
      </c>
      <c r="B1422" s="47">
        <v>2018</v>
      </c>
      <c r="C1422" s="49">
        <v>43449</v>
      </c>
      <c r="D1422" s="47" t="s">
        <v>72</v>
      </c>
      <c r="E1422" s="47" t="s">
        <v>200</v>
      </c>
      <c r="F1422" s="47">
        <v>10</v>
      </c>
      <c r="G1422" s="47" t="s">
        <v>174</v>
      </c>
      <c r="H1422" s="47" t="s">
        <v>156</v>
      </c>
      <c r="I1422" s="47">
        <f>(C1422-VLOOKUP(G1422,Riders!$A$2:$C$2000,2,FALSE))/365</f>
        <v>26.912328767123288</v>
      </c>
      <c r="J1422" s="47">
        <v>14</v>
      </c>
      <c r="K1422" s="47">
        <v>1</v>
      </c>
      <c r="L1422" s="47">
        <v>11.585000000000001</v>
      </c>
      <c r="M1422" s="47">
        <f t="shared" si="65"/>
        <v>62.14933103150625</v>
      </c>
      <c r="N1422" s="47"/>
      <c r="O1422" s="47"/>
      <c r="P1422" s="47" t="str">
        <f t="shared" si="66"/>
        <v/>
      </c>
      <c r="Q1422" s="47"/>
      <c r="R1422" s="47"/>
      <c r="S1422" s="47" t="str">
        <f t="shared" si="67"/>
        <v/>
      </c>
    </row>
    <row r="1423" spans="1:19" x14ac:dyDescent="0.45">
      <c r="A1423" s="47" t="s">
        <v>181</v>
      </c>
      <c r="B1423" s="47">
        <v>2018</v>
      </c>
      <c r="C1423" s="49">
        <v>43449</v>
      </c>
      <c r="D1423" s="47" t="s">
        <v>72</v>
      </c>
      <c r="E1423" s="47" t="s">
        <v>200</v>
      </c>
      <c r="F1423" s="47">
        <v>10</v>
      </c>
      <c r="G1423" s="47" t="s">
        <v>52</v>
      </c>
      <c r="H1423" s="47" t="s">
        <v>53</v>
      </c>
      <c r="I1423" s="47">
        <f>(C1423-VLOOKUP(G1423,Riders!$A$2:$C$2000,2,FALSE))/365</f>
        <v>21.764383561643836</v>
      </c>
      <c r="J1423" s="47">
        <v>19</v>
      </c>
      <c r="K1423" s="47">
        <v>2</v>
      </c>
      <c r="L1423" s="47">
        <v>11.876000000000001</v>
      </c>
      <c r="M1423" s="47">
        <f t="shared" si="65"/>
        <v>60.626473560121248</v>
      </c>
      <c r="N1423" s="47"/>
      <c r="O1423" s="47"/>
      <c r="P1423" s="47" t="str">
        <f t="shared" si="66"/>
        <v/>
      </c>
      <c r="Q1423" s="47"/>
      <c r="R1423" s="47"/>
      <c r="S1423" s="47" t="str">
        <f t="shared" si="67"/>
        <v/>
      </c>
    </row>
    <row r="1424" spans="1:19" x14ac:dyDescent="0.45">
      <c r="A1424" s="47" t="s">
        <v>181</v>
      </c>
      <c r="B1424" s="47">
        <v>2018</v>
      </c>
      <c r="C1424" s="49">
        <v>43449</v>
      </c>
      <c r="D1424" s="47" t="s">
        <v>72</v>
      </c>
      <c r="E1424" s="47" t="s">
        <v>200</v>
      </c>
      <c r="F1424" s="47">
        <v>11</v>
      </c>
      <c r="G1424" s="47" t="s">
        <v>139</v>
      </c>
      <c r="H1424" s="47" t="s">
        <v>61</v>
      </c>
      <c r="I1424" s="47">
        <f>(C1424-VLOOKUP(G1424,Riders!$A$2:$C$2000,2,FALSE))/365</f>
        <v>26.515068493150686</v>
      </c>
      <c r="J1424" s="47">
        <v>15</v>
      </c>
      <c r="K1424" s="47">
        <v>1</v>
      </c>
      <c r="L1424" s="47">
        <v>11.522</v>
      </c>
      <c r="M1424" s="47">
        <f t="shared" si="65"/>
        <v>62.489151189029684</v>
      </c>
      <c r="N1424" s="47"/>
      <c r="O1424" s="47"/>
      <c r="P1424" s="47" t="str">
        <f t="shared" si="66"/>
        <v/>
      </c>
      <c r="Q1424" s="47"/>
      <c r="R1424" s="47"/>
      <c r="S1424" s="47" t="str">
        <f t="shared" si="67"/>
        <v/>
      </c>
    </row>
    <row r="1425" spans="1:19" x14ac:dyDescent="0.45">
      <c r="A1425" s="47" t="s">
        <v>181</v>
      </c>
      <c r="B1425" s="47">
        <v>2018</v>
      </c>
      <c r="C1425" s="49">
        <v>43449</v>
      </c>
      <c r="D1425" s="47" t="s">
        <v>72</v>
      </c>
      <c r="E1425" s="47" t="s">
        <v>200</v>
      </c>
      <c r="F1425" s="47">
        <v>11</v>
      </c>
      <c r="G1425" s="47" t="s">
        <v>129</v>
      </c>
      <c r="H1425" s="47" t="s">
        <v>65</v>
      </c>
      <c r="I1425" s="47">
        <f>(C1425-VLOOKUP(G1425,Riders!$A$2:$C$2000,2,FALSE))/365</f>
        <v>28.421917808219177</v>
      </c>
      <c r="J1425" s="47">
        <v>18</v>
      </c>
      <c r="K1425" s="47">
        <v>2</v>
      </c>
      <c r="L1425" s="47">
        <v>11.613</v>
      </c>
      <c r="M1425" s="47">
        <f t="shared" si="65"/>
        <v>61.999483337638857</v>
      </c>
      <c r="N1425" s="47"/>
      <c r="O1425" s="47"/>
      <c r="P1425" s="47" t="str">
        <f t="shared" si="66"/>
        <v/>
      </c>
      <c r="Q1425" s="47"/>
      <c r="R1425" s="47"/>
      <c r="S1425" s="47" t="str">
        <f t="shared" si="67"/>
        <v/>
      </c>
    </row>
    <row r="1426" spans="1:19" x14ac:dyDescent="0.45">
      <c r="A1426" s="47" t="s">
        <v>181</v>
      </c>
      <c r="B1426" s="47">
        <v>2018</v>
      </c>
      <c r="C1426" s="49">
        <v>43449</v>
      </c>
      <c r="D1426" s="47" t="s">
        <v>72</v>
      </c>
      <c r="E1426" s="47" t="s">
        <v>200</v>
      </c>
      <c r="F1426" s="47">
        <v>12</v>
      </c>
      <c r="G1426" s="47" t="s">
        <v>100</v>
      </c>
      <c r="H1426" s="47" t="s">
        <v>47</v>
      </c>
      <c r="I1426" s="47">
        <f>(C1426-VLOOKUP(G1426,Riders!$A$2:$C$2000,2,FALSE))/365</f>
        <v>24.838356164383562</v>
      </c>
      <c r="J1426" s="47">
        <v>16</v>
      </c>
      <c r="K1426" s="47">
        <v>1</v>
      </c>
      <c r="L1426" s="47">
        <v>11.597</v>
      </c>
      <c r="M1426" s="47">
        <f t="shared" si="65"/>
        <v>62.085021988445291</v>
      </c>
      <c r="N1426" s="47"/>
      <c r="O1426" s="47"/>
      <c r="P1426" s="47" t="str">
        <f t="shared" si="66"/>
        <v/>
      </c>
      <c r="Q1426" s="47"/>
      <c r="R1426" s="47"/>
      <c r="S1426" s="47" t="str">
        <f t="shared" si="67"/>
        <v/>
      </c>
    </row>
    <row r="1427" spans="1:19" x14ac:dyDescent="0.45">
      <c r="A1427" s="47" t="s">
        <v>181</v>
      </c>
      <c r="B1427" s="47">
        <v>2018</v>
      </c>
      <c r="C1427" s="49">
        <v>43449</v>
      </c>
      <c r="D1427" s="47" t="s">
        <v>72</v>
      </c>
      <c r="E1427" s="47" t="s">
        <v>200</v>
      </c>
      <c r="F1427" s="47">
        <v>12</v>
      </c>
      <c r="G1427" s="47" t="s">
        <v>121</v>
      </c>
      <c r="H1427" s="47" t="s">
        <v>120</v>
      </c>
      <c r="I1427" s="47">
        <f>(C1427-VLOOKUP(G1427,Riders!$A$2:$C$2000,2,FALSE))/365</f>
        <v>22.780821917808218</v>
      </c>
      <c r="J1427" s="47">
        <v>17</v>
      </c>
      <c r="K1427" s="47">
        <v>2</v>
      </c>
      <c r="L1427" s="47">
        <v>11.635</v>
      </c>
      <c r="M1427" s="47">
        <f t="shared" si="65"/>
        <v>61.882251826385904</v>
      </c>
      <c r="N1427" s="47"/>
      <c r="O1427" s="47"/>
      <c r="P1427" s="47" t="str">
        <f t="shared" si="66"/>
        <v/>
      </c>
      <c r="Q1427" s="47"/>
      <c r="R1427" s="47"/>
      <c r="S1427" s="47" t="str">
        <f t="shared" si="67"/>
        <v/>
      </c>
    </row>
    <row r="1428" spans="1:19" x14ac:dyDescent="0.45">
      <c r="A1428" s="47" t="s">
        <v>181</v>
      </c>
      <c r="B1428" s="47">
        <v>2018</v>
      </c>
      <c r="C1428" s="49">
        <v>43449</v>
      </c>
      <c r="D1428" s="47" t="s">
        <v>72</v>
      </c>
      <c r="E1428" s="47" t="s">
        <v>201</v>
      </c>
      <c r="F1428" s="47">
        <v>1</v>
      </c>
      <c r="G1428" s="47" t="s">
        <v>132</v>
      </c>
      <c r="H1428" s="47" t="s">
        <v>36</v>
      </c>
      <c r="I1428" s="47">
        <f>(C1428-VLOOKUP(G1428,Riders!$A$2:$C$2000,2,FALSE))/365</f>
        <v>28.065753424657533</v>
      </c>
      <c r="J1428" s="47">
        <v>1</v>
      </c>
      <c r="K1428" s="47">
        <v>1</v>
      </c>
      <c r="L1428" s="47">
        <v>11.725</v>
      </c>
      <c r="M1428" s="47">
        <f t="shared" si="65"/>
        <v>61.407249466950958</v>
      </c>
      <c r="N1428" s="47"/>
      <c r="O1428" s="47"/>
      <c r="P1428" s="47" t="str">
        <f t="shared" si="66"/>
        <v/>
      </c>
      <c r="Q1428" s="47"/>
      <c r="R1428" s="47"/>
      <c r="S1428" s="47" t="str">
        <f t="shared" si="67"/>
        <v/>
      </c>
    </row>
    <row r="1429" spans="1:19" x14ac:dyDescent="0.45">
      <c r="A1429" s="47" t="s">
        <v>181</v>
      </c>
      <c r="B1429" s="47">
        <v>2018</v>
      </c>
      <c r="C1429" s="49">
        <v>43449</v>
      </c>
      <c r="D1429" s="47" t="s">
        <v>72</v>
      </c>
      <c r="E1429" s="47" t="s">
        <v>201</v>
      </c>
      <c r="F1429" s="47">
        <v>1</v>
      </c>
      <c r="G1429" s="47" t="s">
        <v>100</v>
      </c>
      <c r="H1429" s="47" t="s">
        <v>47</v>
      </c>
      <c r="I1429" s="47">
        <f>(C1429-VLOOKUP(G1429,Riders!$A$2:$C$2000,2,FALSE))/365</f>
        <v>24.838356164383562</v>
      </c>
      <c r="J1429" s="47">
        <v>16</v>
      </c>
      <c r="K1429" s="47">
        <v>2</v>
      </c>
      <c r="L1429" s="47">
        <v>11.855</v>
      </c>
      <c r="M1429" s="47">
        <f t="shared" si="65"/>
        <v>60.733867566427662</v>
      </c>
      <c r="N1429" s="47"/>
      <c r="O1429" s="47"/>
      <c r="P1429" s="47" t="str">
        <f t="shared" si="66"/>
        <v/>
      </c>
      <c r="Q1429" s="47"/>
      <c r="R1429" s="47"/>
      <c r="S1429" s="47" t="str">
        <f t="shared" si="67"/>
        <v/>
      </c>
    </row>
    <row r="1430" spans="1:19" x14ac:dyDescent="0.45">
      <c r="A1430" s="47" t="s">
        <v>181</v>
      </c>
      <c r="B1430" s="47">
        <v>2018</v>
      </c>
      <c r="C1430" s="49">
        <v>43449</v>
      </c>
      <c r="D1430" s="47" t="s">
        <v>72</v>
      </c>
      <c r="E1430" s="47" t="s">
        <v>201</v>
      </c>
      <c r="F1430" s="47">
        <v>2</v>
      </c>
      <c r="G1430" s="47" t="s">
        <v>73</v>
      </c>
      <c r="H1430" s="47" t="s">
        <v>19</v>
      </c>
      <c r="I1430" s="47">
        <f>(C1430-VLOOKUP(G1430,Riders!$A$2:$C$2000,2,FALSE))/365</f>
        <v>31.36986301369863</v>
      </c>
      <c r="J1430" s="47">
        <v>3</v>
      </c>
      <c r="K1430" s="47">
        <v>1</v>
      </c>
      <c r="L1430" s="47">
        <v>11.667</v>
      </c>
      <c r="M1430" s="47">
        <f t="shared" si="65"/>
        <v>61.712522499357163</v>
      </c>
      <c r="N1430" s="47"/>
      <c r="O1430" s="47"/>
      <c r="P1430" s="47" t="str">
        <f t="shared" si="66"/>
        <v/>
      </c>
      <c r="Q1430" s="47"/>
      <c r="R1430" s="47"/>
      <c r="S1430" s="47" t="str">
        <f t="shared" si="67"/>
        <v/>
      </c>
    </row>
    <row r="1431" spans="1:19" x14ac:dyDescent="0.45">
      <c r="A1431" s="47" t="s">
        <v>181</v>
      </c>
      <c r="B1431" s="47">
        <v>2018</v>
      </c>
      <c r="C1431" s="49">
        <v>43449</v>
      </c>
      <c r="D1431" s="47" t="s">
        <v>72</v>
      </c>
      <c r="E1431" s="47" t="s">
        <v>201</v>
      </c>
      <c r="F1431" s="47">
        <v>2</v>
      </c>
      <c r="G1431" s="47" t="s">
        <v>139</v>
      </c>
      <c r="H1431" s="47" t="s">
        <v>61</v>
      </c>
      <c r="I1431" s="47">
        <f>(C1431-VLOOKUP(G1431,Riders!$A$2:$C$2000,2,FALSE))/365</f>
        <v>26.515068493150686</v>
      </c>
      <c r="J1431" s="47">
        <v>15</v>
      </c>
      <c r="K1431" s="47">
        <v>2</v>
      </c>
      <c r="L1431" s="47">
        <v>11.775</v>
      </c>
      <c r="M1431" s="47">
        <f t="shared" si="65"/>
        <v>61.146496815286625</v>
      </c>
      <c r="N1431" s="47"/>
      <c r="O1431" s="47"/>
      <c r="P1431" s="47" t="str">
        <f t="shared" si="66"/>
        <v/>
      </c>
      <c r="Q1431" s="47"/>
      <c r="R1431" s="47"/>
      <c r="S1431" s="47" t="str">
        <f t="shared" si="67"/>
        <v/>
      </c>
    </row>
    <row r="1432" spans="1:19" x14ac:dyDescent="0.45">
      <c r="A1432" s="47" t="s">
        <v>181</v>
      </c>
      <c r="B1432" s="47">
        <v>2018</v>
      </c>
      <c r="C1432" s="49">
        <v>43449</v>
      </c>
      <c r="D1432" s="47" t="s">
        <v>72</v>
      </c>
      <c r="E1432" s="47" t="s">
        <v>201</v>
      </c>
      <c r="F1432" s="47">
        <v>3</v>
      </c>
      <c r="G1432" s="47" t="s">
        <v>23</v>
      </c>
      <c r="H1432" s="47" t="s">
        <v>15</v>
      </c>
      <c r="I1432" s="47">
        <f>(C1432-VLOOKUP(G1432,Riders!$A$2:$C$2000,2,FALSE))/365</f>
        <v>21.257534246575343</v>
      </c>
      <c r="J1432" s="47">
        <v>2</v>
      </c>
      <c r="K1432" s="47">
        <v>1</v>
      </c>
      <c r="L1432" s="47">
        <v>11.561</v>
      </c>
      <c r="M1432" s="47">
        <f t="shared" si="65"/>
        <v>62.278349623734968</v>
      </c>
      <c r="N1432" s="47"/>
      <c r="O1432" s="47"/>
      <c r="P1432" s="47" t="str">
        <f t="shared" si="66"/>
        <v/>
      </c>
      <c r="Q1432" s="47"/>
      <c r="R1432" s="47"/>
      <c r="S1432" s="47" t="str">
        <f t="shared" si="67"/>
        <v/>
      </c>
    </row>
    <row r="1433" spans="1:19" x14ac:dyDescent="0.45">
      <c r="A1433" s="47" t="s">
        <v>181</v>
      </c>
      <c r="B1433" s="47">
        <v>2018</v>
      </c>
      <c r="C1433" s="49">
        <v>43449</v>
      </c>
      <c r="D1433" s="47" t="s">
        <v>72</v>
      </c>
      <c r="E1433" s="47" t="s">
        <v>201</v>
      </c>
      <c r="F1433" s="47">
        <v>3</v>
      </c>
      <c r="G1433" s="47" t="s">
        <v>174</v>
      </c>
      <c r="H1433" s="47" t="s">
        <v>156</v>
      </c>
      <c r="I1433" s="47">
        <f>(C1433-VLOOKUP(G1433,Riders!$A$2:$C$2000,2,FALSE))/365</f>
        <v>26.912328767123288</v>
      </c>
      <c r="J1433" s="47">
        <v>14</v>
      </c>
      <c r="K1433" s="47">
        <v>2</v>
      </c>
      <c r="L1433" s="47" t="s">
        <v>207</v>
      </c>
      <c r="M1433" s="47" t="str">
        <f t="shared" si="65"/>
        <v/>
      </c>
      <c r="N1433" s="47"/>
      <c r="O1433" s="47"/>
      <c r="P1433" s="47" t="str">
        <f t="shared" si="66"/>
        <v/>
      </c>
      <c r="Q1433" s="47"/>
      <c r="R1433" s="47"/>
      <c r="S1433" s="47" t="str">
        <f t="shared" si="67"/>
        <v/>
      </c>
    </row>
    <row r="1434" spans="1:19" x14ac:dyDescent="0.45">
      <c r="A1434" s="47" t="s">
        <v>181</v>
      </c>
      <c r="B1434" s="47">
        <v>2018</v>
      </c>
      <c r="C1434" s="49">
        <v>43449</v>
      </c>
      <c r="D1434" s="47" t="s">
        <v>72</v>
      </c>
      <c r="E1434" s="47" t="s">
        <v>201</v>
      </c>
      <c r="F1434" s="47">
        <v>4</v>
      </c>
      <c r="G1434" s="47" t="s">
        <v>655</v>
      </c>
      <c r="H1434" s="47" t="s">
        <v>120</v>
      </c>
      <c r="I1434" s="47">
        <f>(C1434-VLOOKUP(G1434,Riders!$A$2:$C$2000,2,FALSE))/365</f>
        <v>36.030136986301372</v>
      </c>
      <c r="J1434" s="47">
        <v>8</v>
      </c>
      <c r="K1434" s="47">
        <v>1</v>
      </c>
      <c r="L1434" s="47">
        <v>11.395</v>
      </c>
      <c r="M1434" s="47">
        <f t="shared" si="65"/>
        <v>63.18560772268539</v>
      </c>
      <c r="N1434" s="47"/>
      <c r="O1434" s="47"/>
      <c r="P1434" s="47" t="str">
        <f t="shared" si="66"/>
        <v/>
      </c>
      <c r="Q1434" s="47"/>
      <c r="R1434" s="47"/>
      <c r="S1434" s="47" t="str">
        <f t="shared" si="67"/>
        <v/>
      </c>
    </row>
    <row r="1435" spans="1:19" x14ac:dyDescent="0.45">
      <c r="A1435" s="47" t="s">
        <v>181</v>
      </c>
      <c r="B1435" s="47">
        <v>2018</v>
      </c>
      <c r="C1435" s="49">
        <v>43449</v>
      </c>
      <c r="D1435" s="47" t="s">
        <v>72</v>
      </c>
      <c r="E1435" s="47" t="s">
        <v>201</v>
      </c>
      <c r="F1435" s="47">
        <v>4</v>
      </c>
      <c r="G1435" s="47" t="s">
        <v>111</v>
      </c>
      <c r="H1435" s="47" t="s">
        <v>160</v>
      </c>
      <c r="I1435" s="47">
        <f>(C1435-VLOOKUP(G1435,Riders!$A$2:$C$2000,2,FALSE))/365</f>
        <v>24.153424657534245</v>
      </c>
      <c r="J1435" s="47">
        <v>9</v>
      </c>
      <c r="K1435" s="47">
        <v>2</v>
      </c>
      <c r="L1435" s="47">
        <v>11.398</v>
      </c>
      <c r="M1435" s="47">
        <f t="shared" si="65"/>
        <v>63.168977013511146</v>
      </c>
      <c r="N1435" s="47"/>
      <c r="O1435" s="47"/>
      <c r="P1435" s="47" t="str">
        <f t="shared" si="66"/>
        <v/>
      </c>
      <c r="Q1435" s="47"/>
      <c r="R1435" s="47"/>
      <c r="S1435" s="47" t="str">
        <f t="shared" si="67"/>
        <v/>
      </c>
    </row>
    <row r="1436" spans="1:19" x14ac:dyDescent="0.45">
      <c r="A1436" s="47" t="s">
        <v>181</v>
      </c>
      <c r="B1436" s="47">
        <v>2018</v>
      </c>
      <c r="C1436" s="49">
        <v>43449</v>
      </c>
      <c r="D1436" s="47" t="s">
        <v>72</v>
      </c>
      <c r="E1436" s="47" t="s">
        <v>201</v>
      </c>
      <c r="F1436" s="47">
        <v>5</v>
      </c>
      <c r="G1436" s="47" t="s">
        <v>30</v>
      </c>
      <c r="H1436" s="47" t="s">
        <v>31</v>
      </c>
      <c r="I1436" s="47">
        <f>(C1436-VLOOKUP(G1436,Riders!$A$2:$C$2000,2,FALSE))/365</f>
        <v>22.663013698630138</v>
      </c>
      <c r="J1436" s="47">
        <v>4</v>
      </c>
      <c r="K1436" s="47">
        <v>1</v>
      </c>
      <c r="L1436" s="47">
        <v>11.372</v>
      </c>
      <c r="M1436" s="47">
        <f t="shared" si="65"/>
        <v>63.313401336616252</v>
      </c>
      <c r="N1436" s="47"/>
      <c r="O1436" s="47"/>
      <c r="P1436" s="47" t="str">
        <f t="shared" si="66"/>
        <v/>
      </c>
      <c r="Q1436" s="47"/>
      <c r="R1436" s="47"/>
      <c r="S1436" s="47" t="str">
        <f t="shared" si="67"/>
        <v/>
      </c>
    </row>
    <row r="1437" spans="1:19" x14ac:dyDescent="0.45">
      <c r="A1437" s="47" t="s">
        <v>181</v>
      </c>
      <c r="B1437" s="47">
        <v>2018</v>
      </c>
      <c r="C1437" s="49">
        <v>43449</v>
      </c>
      <c r="D1437" s="47" t="s">
        <v>72</v>
      </c>
      <c r="E1437" s="47" t="s">
        <v>201</v>
      </c>
      <c r="F1437" s="47">
        <v>5</v>
      </c>
      <c r="G1437" s="47" t="s">
        <v>18</v>
      </c>
      <c r="H1437" s="47" t="s">
        <v>19</v>
      </c>
      <c r="I1437" s="47">
        <f>(C1437-VLOOKUP(G1437,Riders!$A$2:$C$2000,2,FALSE))/365</f>
        <v>20.561643835616437</v>
      </c>
      <c r="J1437" s="47">
        <v>13</v>
      </c>
      <c r="K1437" s="47">
        <v>2</v>
      </c>
      <c r="L1437" s="47">
        <v>11.627000000000001</v>
      </c>
      <c r="M1437" s="47">
        <f t="shared" si="65"/>
        <v>61.924830136750664</v>
      </c>
      <c r="N1437" s="47"/>
      <c r="O1437" s="47"/>
      <c r="P1437" s="47" t="str">
        <f t="shared" si="66"/>
        <v/>
      </c>
      <c r="Q1437" s="47"/>
      <c r="R1437" s="47"/>
      <c r="S1437" s="47" t="str">
        <f t="shared" si="67"/>
        <v/>
      </c>
    </row>
    <row r="1438" spans="1:19" x14ac:dyDescent="0.45">
      <c r="A1438" s="47" t="s">
        <v>181</v>
      </c>
      <c r="B1438" s="47">
        <v>2018</v>
      </c>
      <c r="C1438" s="49">
        <v>43449</v>
      </c>
      <c r="D1438" s="47" t="s">
        <v>72</v>
      </c>
      <c r="E1438" s="47" t="s">
        <v>201</v>
      </c>
      <c r="F1438" s="47">
        <v>6</v>
      </c>
      <c r="G1438" s="47" t="s">
        <v>20</v>
      </c>
      <c r="H1438" s="47" t="s">
        <v>21</v>
      </c>
      <c r="I1438" s="47">
        <f>(C1438-VLOOKUP(G1438,Riders!$A$2:$C$2000,2,FALSE))/365</f>
        <v>23.358904109589041</v>
      </c>
      <c r="J1438" s="47">
        <v>7</v>
      </c>
      <c r="K1438" s="47">
        <v>1</v>
      </c>
      <c r="L1438" s="47">
        <v>11.327999999999999</v>
      </c>
      <c r="M1438" s="47">
        <f t="shared" si="65"/>
        <v>63.559322033898312</v>
      </c>
      <c r="N1438" s="47"/>
      <c r="O1438" s="47"/>
      <c r="P1438" s="47" t="str">
        <f t="shared" si="66"/>
        <v/>
      </c>
      <c r="Q1438" s="47"/>
      <c r="R1438" s="47"/>
      <c r="S1438" s="47" t="str">
        <f t="shared" si="67"/>
        <v/>
      </c>
    </row>
    <row r="1439" spans="1:19" x14ac:dyDescent="0.45">
      <c r="A1439" s="47" t="s">
        <v>181</v>
      </c>
      <c r="B1439" s="47">
        <v>2018</v>
      </c>
      <c r="C1439" s="49">
        <v>43449</v>
      </c>
      <c r="D1439" s="47" t="s">
        <v>72</v>
      </c>
      <c r="E1439" s="47" t="s">
        <v>201</v>
      </c>
      <c r="F1439" s="47">
        <v>6</v>
      </c>
      <c r="G1439" s="47" t="s">
        <v>22</v>
      </c>
      <c r="H1439" s="47" t="s">
        <v>15</v>
      </c>
      <c r="I1439" s="47">
        <f>(C1439-VLOOKUP(G1439,Riders!$A$2:$C$2000,2,FALSE))/365</f>
        <v>20.931506849315067</v>
      </c>
      <c r="J1439" s="47">
        <v>10</v>
      </c>
      <c r="K1439" s="47">
        <v>2</v>
      </c>
      <c r="L1439" s="47">
        <v>11.584999999999999</v>
      </c>
      <c r="M1439" s="47">
        <f t="shared" si="65"/>
        <v>62.149331031506264</v>
      </c>
      <c r="N1439" s="47"/>
      <c r="O1439" s="47"/>
      <c r="P1439" s="47" t="str">
        <f t="shared" si="66"/>
        <v/>
      </c>
      <c r="Q1439" s="47"/>
      <c r="R1439" s="47"/>
      <c r="S1439" s="47" t="str">
        <f t="shared" si="67"/>
        <v/>
      </c>
    </row>
    <row r="1440" spans="1:19" x14ac:dyDescent="0.45">
      <c r="A1440" s="47" t="s">
        <v>181</v>
      </c>
      <c r="B1440" s="47">
        <v>2018</v>
      </c>
      <c r="C1440" s="49">
        <v>43449</v>
      </c>
      <c r="D1440" s="47" t="s">
        <v>72</v>
      </c>
      <c r="E1440" s="47" t="s">
        <v>201</v>
      </c>
      <c r="F1440" s="47">
        <v>7</v>
      </c>
      <c r="G1440" s="47" t="s">
        <v>134</v>
      </c>
      <c r="H1440" s="47" t="s">
        <v>38</v>
      </c>
      <c r="I1440" s="47">
        <f>(C1440-VLOOKUP(G1440,Riders!$A$2:$C$2000,2,FALSE))/365</f>
        <v>27.884931506849316</v>
      </c>
      <c r="J1440" s="47">
        <v>5</v>
      </c>
      <c r="K1440" s="47">
        <v>1</v>
      </c>
      <c r="L1440" s="47">
        <v>11.343999999999999</v>
      </c>
      <c r="M1440" s="47">
        <f t="shared" si="65"/>
        <v>63.469675599435831</v>
      </c>
      <c r="N1440" s="47"/>
      <c r="O1440" s="47"/>
      <c r="P1440" s="47" t="str">
        <f t="shared" si="66"/>
        <v/>
      </c>
      <c r="Q1440" s="47"/>
      <c r="R1440" s="47"/>
      <c r="S1440" s="47" t="str">
        <f t="shared" si="67"/>
        <v/>
      </c>
    </row>
    <row r="1441" spans="1:19" x14ac:dyDescent="0.45">
      <c r="A1441" s="47" t="s">
        <v>181</v>
      </c>
      <c r="B1441" s="47">
        <v>2018</v>
      </c>
      <c r="C1441" s="49">
        <v>43449</v>
      </c>
      <c r="D1441" s="47" t="s">
        <v>72</v>
      </c>
      <c r="E1441" s="47" t="s">
        <v>201</v>
      </c>
      <c r="F1441" s="47">
        <v>7</v>
      </c>
      <c r="G1441" s="47" t="s">
        <v>26</v>
      </c>
      <c r="H1441" s="47" t="s">
        <v>27</v>
      </c>
      <c r="I1441" s="47">
        <f>(C1441-VLOOKUP(G1441,Riders!$A$2:$C$2000,2,FALSE))/365</f>
        <v>20.564383561643837</v>
      </c>
      <c r="J1441" s="47">
        <v>12</v>
      </c>
      <c r="K1441" s="47">
        <v>2</v>
      </c>
      <c r="L1441" s="47">
        <v>11.462</v>
      </c>
      <c r="M1441" s="47">
        <f t="shared" si="65"/>
        <v>62.816262432385273</v>
      </c>
      <c r="N1441" s="47"/>
      <c r="O1441" s="47"/>
      <c r="P1441" s="47" t="str">
        <f t="shared" si="66"/>
        <v/>
      </c>
      <c r="Q1441" s="47"/>
      <c r="R1441" s="47"/>
      <c r="S1441" s="47" t="str">
        <f t="shared" si="67"/>
        <v/>
      </c>
    </row>
    <row r="1442" spans="1:19" x14ac:dyDescent="0.45">
      <c r="A1442" s="47" t="s">
        <v>181</v>
      </c>
      <c r="B1442" s="47">
        <v>2018</v>
      </c>
      <c r="C1442" s="49">
        <v>43449</v>
      </c>
      <c r="D1442" s="47" t="s">
        <v>72</v>
      </c>
      <c r="E1442" s="47" t="s">
        <v>201</v>
      </c>
      <c r="F1442" s="47">
        <v>8</v>
      </c>
      <c r="G1442" s="47" t="s">
        <v>133</v>
      </c>
      <c r="H1442" s="47" t="s">
        <v>25</v>
      </c>
      <c r="I1442" s="47">
        <f>(C1442-VLOOKUP(G1442,Riders!$A$2:$C$2000,2,FALSE))/365</f>
        <v>25.890410958904109</v>
      </c>
      <c r="J1442" s="47">
        <v>6</v>
      </c>
      <c r="K1442" s="47">
        <v>1</v>
      </c>
      <c r="L1442" s="47">
        <v>11.548</v>
      </c>
      <c r="M1442" s="47">
        <f t="shared" si="65"/>
        <v>62.348458607551088</v>
      </c>
      <c r="N1442" s="47"/>
      <c r="O1442" s="47"/>
      <c r="P1442" s="47" t="str">
        <f t="shared" si="66"/>
        <v/>
      </c>
      <c r="Q1442" s="47"/>
      <c r="R1442" s="47"/>
      <c r="S1442" s="47" t="str">
        <f t="shared" si="67"/>
        <v/>
      </c>
    </row>
    <row r="1443" spans="1:19" x14ac:dyDescent="0.45">
      <c r="A1443" s="47" t="s">
        <v>181</v>
      </c>
      <c r="B1443" s="47">
        <v>2018</v>
      </c>
      <c r="C1443" s="49">
        <v>43449</v>
      </c>
      <c r="D1443" s="47" t="s">
        <v>72</v>
      </c>
      <c r="E1443" s="47" t="s">
        <v>201</v>
      </c>
      <c r="F1443" s="47">
        <v>8</v>
      </c>
      <c r="G1443" s="47" t="s">
        <v>16</v>
      </c>
      <c r="H1443" s="47" t="s">
        <v>17</v>
      </c>
      <c r="I1443" s="47">
        <f>(C1443-VLOOKUP(G1443,Riders!$A$2:$C$2000,2,FALSE))/365</f>
        <v>19.649315068493152</v>
      </c>
      <c r="J1443" s="47">
        <v>11</v>
      </c>
      <c r="K1443" s="47">
        <v>2</v>
      </c>
      <c r="L1443" s="47">
        <v>11.558</v>
      </c>
      <c r="M1443" s="47">
        <f t="shared" si="65"/>
        <v>62.294514621906906</v>
      </c>
      <c r="N1443" s="47"/>
      <c r="O1443" s="47"/>
      <c r="P1443" s="47" t="str">
        <f t="shared" si="66"/>
        <v/>
      </c>
      <c r="Q1443" s="47"/>
      <c r="R1443" s="47"/>
      <c r="S1443" s="47" t="str">
        <f t="shared" si="67"/>
        <v/>
      </c>
    </row>
    <row r="1444" spans="1:19" x14ac:dyDescent="0.45">
      <c r="A1444" s="47" t="s">
        <v>181</v>
      </c>
      <c r="B1444" s="47">
        <v>2018</v>
      </c>
      <c r="C1444" s="49">
        <v>43449</v>
      </c>
      <c r="D1444" s="47" t="s">
        <v>72</v>
      </c>
      <c r="E1444" s="47" t="s">
        <v>202</v>
      </c>
      <c r="F1444" s="47">
        <v>1</v>
      </c>
      <c r="G1444" s="47" t="s">
        <v>132</v>
      </c>
      <c r="H1444" s="47" t="s">
        <v>36</v>
      </c>
      <c r="I1444" s="47">
        <f>(C1444-VLOOKUP(G1444,Riders!$A$2:$C$2000,2,FALSE))/365</f>
        <v>28.065753424657533</v>
      </c>
      <c r="J1444" s="47">
        <v>1</v>
      </c>
      <c r="K1444" s="47">
        <v>1</v>
      </c>
      <c r="L1444" s="47">
        <v>11.333</v>
      </c>
      <c r="M1444" s="47">
        <f t="shared" si="65"/>
        <v>63.531280331774461</v>
      </c>
      <c r="N1444" s="47">
        <v>1</v>
      </c>
      <c r="O1444" s="47">
        <v>11.239000000000001</v>
      </c>
      <c r="P1444" s="47">
        <f t="shared" si="66"/>
        <v>64.062639024824264</v>
      </c>
      <c r="Q1444" s="47"/>
      <c r="R1444" s="47"/>
      <c r="S1444" s="47" t="str">
        <f t="shared" si="67"/>
        <v/>
      </c>
    </row>
    <row r="1445" spans="1:19" x14ac:dyDescent="0.45">
      <c r="A1445" s="47" t="s">
        <v>181</v>
      </c>
      <c r="B1445" s="47">
        <v>2018</v>
      </c>
      <c r="C1445" s="49">
        <v>43449</v>
      </c>
      <c r="D1445" s="47" t="s">
        <v>72</v>
      </c>
      <c r="E1445" s="47" t="s">
        <v>202</v>
      </c>
      <c r="F1445" s="47">
        <v>1</v>
      </c>
      <c r="G1445" s="47" t="s">
        <v>133</v>
      </c>
      <c r="H1445" s="47" t="s">
        <v>25</v>
      </c>
      <c r="I1445" s="47">
        <f>(C1445-VLOOKUP(G1445,Riders!$A$2:$C$2000,2,FALSE))/365</f>
        <v>25.890410958904109</v>
      </c>
      <c r="J1445" s="47">
        <v>6</v>
      </c>
      <c r="K1445" s="47">
        <v>2</v>
      </c>
      <c r="L1445" s="47">
        <v>11.516999999999999</v>
      </c>
      <c r="M1445" s="47">
        <f t="shared" si="65"/>
        <v>62.516280281323262</v>
      </c>
      <c r="N1445" s="47">
        <v>2</v>
      </c>
      <c r="O1445" s="47">
        <v>11.66</v>
      </c>
      <c r="P1445" s="47">
        <f t="shared" si="66"/>
        <v>61.749571183533448</v>
      </c>
      <c r="Q1445" s="47"/>
      <c r="R1445" s="47"/>
      <c r="S1445" s="47" t="str">
        <f t="shared" si="67"/>
        <v/>
      </c>
    </row>
    <row r="1446" spans="1:19" x14ac:dyDescent="0.45">
      <c r="A1446" s="47" t="s">
        <v>181</v>
      </c>
      <c r="B1446" s="47">
        <v>2018</v>
      </c>
      <c r="C1446" s="49">
        <v>43449</v>
      </c>
      <c r="D1446" s="47" t="s">
        <v>72</v>
      </c>
      <c r="E1446" s="47" t="s">
        <v>202</v>
      </c>
      <c r="F1446" s="47">
        <v>2</v>
      </c>
      <c r="G1446" s="47" t="s">
        <v>73</v>
      </c>
      <c r="H1446" s="47" t="s">
        <v>19</v>
      </c>
      <c r="I1446" s="47">
        <f>(C1446-VLOOKUP(G1446,Riders!$A$2:$C$2000,2,FALSE))/365</f>
        <v>31.36986301369863</v>
      </c>
      <c r="J1446" s="47">
        <v>3</v>
      </c>
      <c r="K1446" s="47">
        <v>1</v>
      </c>
      <c r="L1446" s="47">
        <v>11.18</v>
      </c>
      <c r="M1446" s="47">
        <f t="shared" si="65"/>
        <v>64.400715563506267</v>
      </c>
      <c r="N1446" s="47">
        <v>1</v>
      </c>
      <c r="O1446" s="47">
        <v>11.564</v>
      </c>
      <c r="P1446" s="47">
        <f t="shared" si="66"/>
        <v>62.262193012798342</v>
      </c>
      <c r="Q1446" s="47"/>
      <c r="R1446" s="47"/>
      <c r="S1446" s="47" t="str">
        <f t="shared" si="67"/>
        <v/>
      </c>
    </row>
    <row r="1447" spans="1:19" x14ac:dyDescent="0.45">
      <c r="A1447" s="47" t="s">
        <v>181</v>
      </c>
      <c r="B1447" s="47">
        <v>2018</v>
      </c>
      <c r="C1447" s="49">
        <v>43449</v>
      </c>
      <c r="D1447" s="47" t="s">
        <v>72</v>
      </c>
      <c r="E1447" s="47" t="s">
        <v>202</v>
      </c>
      <c r="F1447" s="47">
        <v>2</v>
      </c>
      <c r="G1447" s="47" t="s">
        <v>134</v>
      </c>
      <c r="H1447" s="47" t="s">
        <v>38</v>
      </c>
      <c r="I1447" s="47">
        <f>(C1447-VLOOKUP(G1447,Riders!$A$2:$C$2000,2,FALSE))/365</f>
        <v>27.884931506849316</v>
      </c>
      <c r="J1447" s="47">
        <v>5</v>
      </c>
      <c r="K1447" s="47">
        <v>2</v>
      </c>
      <c r="L1447" s="47">
        <v>11.201000000000001</v>
      </c>
      <c r="M1447" s="47">
        <f t="shared" si="65"/>
        <v>64.279975002231936</v>
      </c>
      <c r="N1447" s="47">
        <v>2</v>
      </c>
      <c r="O1447" s="47">
        <v>11.564</v>
      </c>
      <c r="P1447" s="47">
        <f t="shared" si="66"/>
        <v>62.262193012798342</v>
      </c>
      <c r="Q1447" s="47"/>
      <c r="R1447" s="47"/>
      <c r="S1447" s="47" t="str">
        <f t="shared" si="67"/>
        <v/>
      </c>
    </row>
    <row r="1448" spans="1:19" x14ac:dyDescent="0.45">
      <c r="A1448" s="47" t="s">
        <v>181</v>
      </c>
      <c r="B1448" s="47">
        <v>2018</v>
      </c>
      <c r="C1448" s="49">
        <v>43449</v>
      </c>
      <c r="D1448" s="47" t="s">
        <v>72</v>
      </c>
      <c r="E1448" s="47" t="s">
        <v>202</v>
      </c>
      <c r="F1448" s="47">
        <v>3</v>
      </c>
      <c r="G1448" s="47" t="s">
        <v>23</v>
      </c>
      <c r="H1448" s="47" t="s">
        <v>15</v>
      </c>
      <c r="I1448" s="47">
        <f>(C1448-VLOOKUP(G1448,Riders!$A$2:$C$2000,2,FALSE))/365</f>
        <v>21.257534246575343</v>
      </c>
      <c r="J1448" s="47">
        <v>2</v>
      </c>
      <c r="K1448" s="47">
        <v>1</v>
      </c>
      <c r="L1448" s="47">
        <v>11.6</v>
      </c>
      <c r="M1448" s="47">
        <f t="shared" si="65"/>
        <v>62.068965517241381</v>
      </c>
      <c r="N1448" s="47">
        <v>1</v>
      </c>
      <c r="O1448" s="47">
        <v>11.333</v>
      </c>
      <c r="P1448" s="47">
        <f t="shared" si="66"/>
        <v>63.531280331774461</v>
      </c>
      <c r="Q1448" s="47"/>
      <c r="R1448" s="47"/>
      <c r="S1448" s="47" t="str">
        <f t="shared" si="67"/>
        <v/>
      </c>
    </row>
    <row r="1449" spans="1:19" x14ac:dyDescent="0.45">
      <c r="A1449" s="47" t="s">
        <v>181</v>
      </c>
      <c r="B1449" s="47">
        <v>2018</v>
      </c>
      <c r="C1449" s="49">
        <v>43449</v>
      </c>
      <c r="D1449" s="47" t="s">
        <v>72</v>
      </c>
      <c r="E1449" s="47" t="s">
        <v>202</v>
      </c>
      <c r="F1449" s="47">
        <v>3</v>
      </c>
      <c r="G1449" s="47" t="s">
        <v>20</v>
      </c>
      <c r="H1449" s="47" t="s">
        <v>21</v>
      </c>
      <c r="I1449" s="47">
        <f>(C1449-VLOOKUP(G1449,Riders!$A$2:$C$2000,2,FALSE))/365</f>
        <v>23.358904109589041</v>
      </c>
      <c r="J1449" s="47">
        <v>7</v>
      </c>
      <c r="K1449" s="47">
        <v>2</v>
      </c>
      <c r="L1449" s="47">
        <v>11.888999999999999</v>
      </c>
      <c r="M1449" s="47">
        <f t="shared" si="65"/>
        <v>60.560181680545043</v>
      </c>
      <c r="N1449" s="47">
        <v>2</v>
      </c>
      <c r="O1449" s="47">
        <v>11.457000000000001</v>
      </c>
      <c r="P1449" s="47">
        <f t="shared" si="66"/>
        <v>62.843676355066769</v>
      </c>
      <c r="Q1449" s="47"/>
      <c r="R1449" s="47"/>
      <c r="S1449" s="47" t="str">
        <f t="shared" si="67"/>
        <v/>
      </c>
    </row>
    <row r="1450" spans="1:19" x14ac:dyDescent="0.45">
      <c r="A1450" s="47" t="s">
        <v>181</v>
      </c>
      <c r="B1450" s="47">
        <v>2018</v>
      </c>
      <c r="C1450" s="49">
        <v>43449</v>
      </c>
      <c r="D1450" s="47" t="s">
        <v>72</v>
      </c>
      <c r="E1450" s="47" t="s">
        <v>202</v>
      </c>
      <c r="F1450" s="47">
        <v>4</v>
      </c>
      <c r="G1450" s="47" t="s">
        <v>30</v>
      </c>
      <c r="H1450" s="47" t="s">
        <v>31</v>
      </c>
      <c r="I1450" s="47">
        <f>(C1450-VLOOKUP(G1450,Riders!$A$2:$C$2000,2,FALSE))/365</f>
        <v>22.663013698630138</v>
      </c>
      <c r="J1450" s="47">
        <v>4</v>
      </c>
      <c r="K1450" s="47">
        <v>1</v>
      </c>
      <c r="L1450" s="47">
        <v>11.135</v>
      </c>
      <c r="M1450" s="47">
        <f t="shared" ref="M1450:M1513" si="68">IF(OR(L1450="",L1450="REL"),"",3.6*200/L1450)</f>
        <v>64.660978895374939</v>
      </c>
      <c r="N1450" s="47">
        <v>1</v>
      </c>
      <c r="O1450" s="47">
        <v>11.125999999999999</v>
      </c>
      <c r="P1450" s="47">
        <f t="shared" si="66"/>
        <v>64.713284199173117</v>
      </c>
      <c r="Q1450" s="47"/>
      <c r="R1450" s="47"/>
      <c r="S1450" s="47" t="str">
        <f t="shared" si="67"/>
        <v/>
      </c>
    </row>
    <row r="1451" spans="1:19" x14ac:dyDescent="0.45">
      <c r="A1451" s="47" t="s">
        <v>181</v>
      </c>
      <c r="B1451" s="47">
        <v>2018</v>
      </c>
      <c r="C1451" s="49">
        <v>43449</v>
      </c>
      <c r="D1451" s="47" t="s">
        <v>72</v>
      </c>
      <c r="E1451" s="47" t="s">
        <v>202</v>
      </c>
      <c r="F1451" s="47">
        <v>4</v>
      </c>
      <c r="G1451" s="47" t="s">
        <v>119</v>
      </c>
      <c r="H1451" s="47" t="s">
        <v>120</v>
      </c>
      <c r="I1451" s="47" t="e">
        <f>(C1451-VLOOKUP(G1451,Riders!$A$2:$C$2000,2,FALSE))/365</f>
        <v>#N/A</v>
      </c>
      <c r="J1451" s="47">
        <v>8</v>
      </c>
      <c r="K1451" s="47">
        <v>2</v>
      </c>
      <c r="L1451" s="47">
        <v>11.182</v>
      </c>
      <c r="M1451" s="47">
        <f t="shared" si="68"/>
        <v>64.389196923627253</v>
      </c>
      <c r="N1451" s="47">
        <v>2</v>
      </c>
      <c r="O1451" s="47">
        <v>11.369</v>
      </c>
      <c r="P1451" s="47">
        <f t="shared" si="66"/>
        <v>63.330108188934823</v>
      </c>
      <c r="Q1451" s="47"/>
      <c r="R1451" s="47"/>
      <c r="S1451" s="47" t="str">
        <f t="shared" si="67"/>
        <v/>
      </c>
    </row>
    <row r="1452" spans="1:19" x14ac:dyDescent="0.45">
      <c r="A1452" s="47" t="s">
        <v>181</v>
      </c>
      <c r="B1452" s="47">
        <v>2018</v>
      </c>
      <c r="C1452" s="49">
        <v>43449</v>
      </c>
      <c r="D1452" s="47" t="s">
        <v>72</v>
      </c>
      <c r="E1452" s="47" t="s">
        <v>203</v>
      </c>
      <c r="F1452" s="47">
        <v>1</v>
      </c>
      <c r="G1452" s="47" t="s">
        <v>132</v>
      </c>
      <c r="H1452" s="47" t="s">
        <v>36</v>
      </c>
      <c r="I1452" s="47">
        <f>(C1452-VLOOKUP(G1452,Riders!$A$2:$C$2000,2,FALSE))/365</f>
        <v>28.065753424657533</v>
      </c>
      <c r="J1452" s="47">
        <v>1</v>
      </c>
      <c r="K1452" s="47">
        <v>1</v>
      </c>
      <c r="L1452" s="47">
        <v>11.259</v>
      </c>
      <c r="M1452" s="47">
        <f t="shared" si="68"/>
        <v>63.948840927258189</v>
      </c>
      <c r="N1452" s="47">
        <v>1</v>
      </c>
      <c r="O1452" s="47">
        <v>11.239000000000001</v>
      </c>
      <c r="P1452" s="47">
        <f t="shared" si="66"/>
        <v>64.062639024824264</v>
      </c>
      <c r="Q1452" s="47"/>
      <c r="R1452" s="47"/>
      <c r="S1452" s="47" t="str">
        <f t="shared" si="67"/>
        <v/>
      </c>
    </row>
    <row r="1453" spans="1:19" x14ac:dyDescent="0.45">
      <c r="A1453" s="47" t="s">
        <v>181</v>
      </c>
      <c r="B1453" s="47">
        <v>2018</v>
      </c>
      <c r="C1453" s="49">
        <v>43449</v>
      </c>
      <c r="D1453" s="47" t="s">
        <v>72</v>
      </c>
      <c r="E1453" s="47" t="s">
        <v>203</v>
      </c>
      <c r="F1453" s="47">
        <v>1</v>
      </c>
      <c r="G1453" s="47" t="s">
        <v>30</v>
      </c>
      <c r="H1453" s="47" t="s">
        <v>31</v>
      </c>
      <c r="I1453" s="47">
        <f>(C1453-VLOOKUP(G1453,Riders!$A$2:$C$2000,2,FALSE))/365</f>
        <v>22.663013698630138</v>
      </c>
      <c r="J1453" s="47">
        <v>4</v>
      </c>
      <c r="K1453" s="47">
        <v>2</v>
      </c>
      <c r="L1453" s="47">
        <v>11.303000000000001</v>
      </c>
      <c r="M1453" s="47">
        <f t="shared" si="68"/>
        <v>63.699902680704234</v>
      </c>
      <c r="N1453" s="47">
        <v>2</v>
      </c>
      <c r="O1453" s="47">
        <v>11.947000000000001</v>
      </c>
      <c r="P1453" s="47">
        <f t="shared" si="66"/>
        <v>60.266175608939477</v>
      </c>
      <c r="Q1453" s="47"/>
      <c r="R1453" s="47"/>
      <c r="S1453" s="47" t="str">
        <f t="shared" si="67"/>
        <v/>
      </c>
    </row>
    <row r="1454" spans="1:19" x14ac:dyDescent="0.45">
      <c r="A1454" s="47" t="s">
        <v>181</v>
      </c>
      <c r="B1454" s="47">
        <v>2018</v>
      </c>
      <c r="C1454" s="49">
        <v>43449</v>
      </c>
      <c r="D1454" s="47" t="s">
        <v>72</v>
      </c>
      <c r="E1454" s="47" t="s">
        <v>203</v>
      </c>
      <c r="F1454" s="47">
        <v>2</v>
      </c>
      <c r="G1454" s="47" t="s">
        <v>23</v>
      </c>
      <c r="H1454" s="47" t="s">
        <v>15</v>
      </c>
      <c r="I1454" s="47">
        <f>(C1454-VLOOKUP(G1454,Riders!$A$2:$C$2000,2,FALSE))/365</f>
        <v>21.257534246575343</v>
      </c>
      <c r="J1454" s="47">
        <v>2</v>
      </c>
      <c r="K1454" s="47">
        <v>1</v>
      </c>
      <c r="L1454" s="47">
        <v>11.254</v>
      </c>
      <c r="M1454" s="47">
        <f t="shared" si="68"/>
        <v>63.977252532432914</v>
      </c>
      <c r="N1454" s="47">
        <v>1</v>
      </c>
      <c r="O1454" s="47">
        <v>11.272</v>
      </c>
      <c r="P1454" s="47">
        <f t="shared" si="66"/>
        <v>63.875088715400992</v>
      </c>
      <c r="Q1454" s="47"/>
      <c r="R1454" s="47"/>
      <c r="S1454" s="47" t="str">
        <f t="shared" si="67"/>
        <v/>
      </c>
    </row>
    <row r="1455" spans="1:19" x14ac:dyDescent="0.45">
      <c r="A1455" s="47" t="s">
        <v>181</v>
      </c>
      <c r="B1455" s="47">
        <v>2018</v>
      </c>
      <c r="C1455" s="49">
        <v>43449</v>
      </c>
      <c r="D1455" s="47" t="s">
        <v>72</v>
      </c>
      <c r="E1455" s="47" t="s">
        <v>203</v>
      </c>
      <c r="F1455" s="47">
        <v>2</v>
      </c>
      <c r="G1455" s="47" t="s">
        <v>73</v>
      </c>
      <c r="H1455" s="47" t="s">
        <v>19</v>
      </c>
      <c r="I1455" s="47">
        <f>(C1455-VLOOKUP(G1455,Riders!$A$2:$C$2000,2,FALSE))/365</f>
        <v>31.36986301369863</v>
      </c>
      <c r="J1455" s="47">
        <v>3</v>
      </c>
      <c r="K1455" s="47">
        <v>2</v>
      </c>
      <c r="L1455" s="47">
        <v>11.436</v>
      </c>
      <c r="M1455" s="47">
        <f t="shared" si="68"/>
        <v>62.959076600209862</v>
      </c>
      <c r="N1455" s="47">
        <v>2</v>
      </c>
      <c r="O1455" s="47">
        <v>11.515000000000001</v>
      </c>
      <c r="P1455" s="47">
        <f t="shared" si="66"/>
        <v>62.527138514980457</v>
      </c>
      <c r="Q1455" s="47"/>
      <c r="R1455" s="47"/>
      <c r="S1455" s="47" t="str">
        <f t="shared" si="67"/>
        <v/>
      </c>
    </row>
    <row r="1456" spans="1:19" x14ac:dyDescent="0.45">
      <c r="A1456" s="47" t="s">
        <v>181</v>
      </c>
      <c r="B1456" s="47">
        <v>2018</v>
      </c>
      <c r="C1456" s="49">
        <v>43449</v>
      </c>
      <c r="D1456" s="47" t="s">
        <v>72</v>
      </c>
      <c r="E1456" s="47" t="s">
        <v>204</v>
      </c>
      <c r="F1456" s="47" t="s">
        <v>205</v>
      </c>
      <c r="G1456" s="47" t="s">
        <v>132</v>
      </c>
      <c r="H1456" s="47" t="s">
        <v>36</v>
      </c>
      <c r="I1456" s="47">
        <f>(C1456-VLOOKUP(G1456,Riders!$A$2:$C$2000,2,FALSE))/365</f>
        <v>28.065753424657533</v>
      </c>
      <c r="J1456" s="47">
        <v>1</v>
      </c>
      <c r="K1456" s="47">
        <v>1</v>
      </c>
      <c r="L1456" s="47">
        <v>11.212</v>
      </c>
      <c r="M1456" s="47">
        <f t="shared" si="68"/>
        <v>64.216910453085987</v>
      </c>
      <c r="N1456" s="47">
        <v>1</v>
      </c>
      <c r="O1456" s="47">
        <v>11.196</v>
      </c>
      <c r="P1456" s="47">
        <f t="shared" si="66"/>
        <v>64.308681672025727</v>
      </c>
      <c r="Q1456" s="47"/>
      <c r="R1456" s="47"/>
      <c r="S1456" s="47" t="str">
        <f t="shared" si="67"/>
        <v/>
      </c>
    </row>
    <row r="1457" spans="1:19" x14ac:dyDescent="0.45">
      <c r="A1457" s="47" t="s">
        <v>181</v>
      </c>
      <c r="B1457" s="47">
        <v>2018</v>
      </c>
      <c r="C1457" s="49">
        <v>43449</v>
      </c>
      <c r="D1457" s="47" t="s">
        <v>72</v>
      </c>
      <c r="E1457" s="47" t="s">
        <v>204</v>
      </c>
      <c r="F1457" s="47" t="s">
        <v>205</v>
      </c>
      <c r="G1457" s="47" t="s">
        <v>23</v>
      </c>
      <c r="H1457" s="47" t="s">
        <v>15</v>
      </c>
      <c r="I1457" s="47">
        <f>(C1457-VLOOKUP(G1457,Riders!$A$2:$C$2000,2,FALSE))/365</f>
        <v>21.257534246575343</v>
      </c>
      <c r="J1457" s="47">
        <v>2</v>
      </c>
      <c r="K1457" s="47">
        <v>2</v>
      </c>
      <c r="L1457" s="47">
        <v>11.243</v>
      </c>
      <c r="M1457" s="47">
        <f t="shared" si="68"/>
        <v>64.039847015921012</v>
      </c>
      <c r="N1457" s="47">
        <v>2</v>
      </c>
      <c r="O1457" s="47">
        <v>11.272</v>
      </c>
      <c r="P1457" s="47">
        <f t="shared" si="66"/>
        <v>63.875088715400992</v>
      </c>
      <c r="Q1457" s="47"/>
      <c r="R1457" s="47"/>
      <c r="S1457" s="47" t="str">
        <f t="shared" si="67"/>
        <v/>
      </c>
    </row>
    <row r="1458" spans="1:19" x14ac:dyDescent="0.45">
      <c r="A1458" s="47" t="s">
        <v>181</v>
      </c>
      <c r="B1458" s="47">
        <v>2018</v>
      </c>
      <c r="C1458" s="49">
        <v>43449</v>
      </c>
      <c r="D1458" s="47" t="s">
        <v>72</v>
      </c>
      <c r="E1458" s="47" t="s">
        <v>204</v>
      </c>
      <c r="F1458" s="47" t="s">
        <v>206</v>
      </c>
      <c r="G1458" s="47" t="s">
        <v>73</v>
      </c>
      <c r="H1458" s="47" t="s">
        <v>19</v>
      </c>
      <c r="I1458" s="47">
        <f>(C1458-VLOOKUP(G1458,Riders!$A$2:$C$2000,2,FALSE))/365</f>
        <v>31.36986301369863</v>
      </c>
      <c r="J1458" s="47">
        <v>3</v>
      </c>
      <c r="K1458" s="47">
        <v>1</v>
      </c>
      <c r="L1458" s="47">
        <v>11.448</v>
      </c>
      <c r="M1458" s="47">
        <f t="shared" si="68"/>
        <v>62.893081761006286</v>
      </c>
      <c r="N1458" s="47">
        <v>1</v>
      </c>
      <c r="O1458" s="47">
        <v>11.336</v>
      </c>
      <c r="P1458" s="47">
        <f t="shared" si="66"/>
        <v>63.51446718419195</v>
      </c>
      <c r="Q1458" s="47"/>
      <c r="R1458" s="47"/>
      <c r="S1458" s="47" t="str">
        <f t="shared" si="67"/>
        <v/>
      </c>
    </row>
    <row r="1459" spans="1:19" x14ac:dyDescent="0.45">
      <c r="A1459" s="47" t="s">
        <v>181</v>
      </c>
      <c r="B1459" s="47">
        <v>2018</v>
      </c>
      <c r="C1459" s="49">
        <v>43449</v>
      </c>
      <c r="D1459" s="47" t="s">
        <v>72</v>
      </c>
      <c r="E1459" s="47" t="s">
        <v>204</v>
      </c>
      <c r="F1459" s="47" t="s">
        <v>206</v>
      </c>
      <c r="G1459" s="47" t="s">
        <v>30</v>
      </c>
      <c r="H1459" s="47" t="s">
        <v>31</v>
      </c>
      <c r="I1459" s="47">
        <f>(C1459-VLOOKUP(G1459,Riders!$A$2:$C$2000,2,FALSE))/365</f>
        <v>22.663013698630138</v>
      </c>
      <c r="J1459" s="47">
        <v>4</v>
      </c>
      <c r="K1459" s="47">
        <v>2</v>
      </c>
      <c r="L1459" s="47">
        <v>11.456</v>
      </c>
      <c r="M1459" s="47">
        <f t="shared" si="68"/>
        <v>62.849162011173185</v>
      </c>
      <c r="N1459" s="47">
        <v>2</v>
      </c>
      <c r="O1459" s="47">
        <v>11.343999999999999</v>
      </c>
      <c r="P1459" s="47">
        <f t="shared" si="66"/>
        <v>63.469675599435831</v>
      </c>
      <c r="Q1459" s="47"/>
      <c r="R1459" s="47"/>
      <c r="S1459" s="47" t="str">
        <f t="shared" si="67"/>
        <v/>
      </c>
    </row>
    <row r="1460" spans="1:19" x14ac:dyDescent="0.45">
      <c r="A1460" s="47" t="s">
        <v>131</v>
      </c>
      <c r="B1460" s="47">
        <v>2018</v>
      </c>
      <c r="C1460" s="49">
        <v>43435</v>
      </c>
      <c r="D1460" s="47" t="s">
        <v>72</v>
      </c>
      <c r="E1460" s="47" t="s">
        <v>200</v>
      </c>
      <c r="F1460" s="47">
        <v>1</v>
      </c>
      <c r="G1460" s="47" t="s">
        <v>23</v>
      </c>
      <c r="H1460" s="47" t="s">
        <v>15</v>
      </c>
      <c r="I1460" s="47">
        <f>(C1460-VLOOKUP(G1460,Riders!$A$2:$C$2000,2,FALSE))/365</f>
        <v>21.219178082191782</v>
      </c>
      <c r="J1460" s="47"/>
      <c r="K1460" s="47">
        <v>1</v>
      </c>
      <c r="L1460" s="47">
        <v>11.401</v>
      </c>
      <c r="M1460" s="47">
        <f t="shared" si="68"/>
        <v>63.152355056573988</v>
      </c>
      <c r="N1460" s="47"/>
      <c r="O1460" s="47"/>
      <c r="P1460" s="47" t="str">
        <f t="shared" si="66"/>
        <v/>
      </c>
      <c r="Q1460" s="47"/>
      <c r="R1460" s="47"/>
      <c r="S1460" s="47" t="str">
        <f t="shared" si="67"/>
        <v/>
      </c>
    </row>
    <row r="1461" spans="1:19" x14ac:dyDescent="0.45">
      <c r="A1461" s="47" t="s">
        <v>131</v>
      </c>
      <c r="B1461" s="47">
        <v>2018</v>
      </c>
      <c r="C1461" s="49">
        <v>43435</v>
      </c>
      <c r="D1461" s="47" t="s">
        <v>72</v>
      </c>
      <c r="E1461" s="47" t="s">
        <v>200</v>
      </c>
      <c r="F1461" s="47">
        <v>1</v>
      </c>
      <c r="G1461" s="47" t="s">
        <v>39</v>
      </c>
      <c r="H1461" s="47" t="s">
        <v>40</v>
      </c>
      <c r="I1461" s="47">
        <f>(C1461-VLOOKUP(G1461,Riders!$A$2:$C$2000,2,FALSE))/365</f>
        <v>24.306849315068494</v>
      </c>
      <c r="J1461" s="47"/>
      <c r="K1461" s="47">
        <v>2</v>
      </c>
      <c r="L1461" s="47">
        <v>11.670999999999999</v>
      </c>
      <c r="M1461" s="47">
        <f t="shared" si="68"/>
        <v>61.691371776197414</v>
      </c>
      <c r="N1461" s="47"/>
      <c r="O1461" s="47"/>
      <c r="P1461" s="47" t="str">
        <f t="shared" si="66"/>
        <v/>
      </c>
      <c r="Q1461" s="47"/>
      <c r="R1461" s="47"/>
      <c r="S1461" s="47" t="str">
        <f t="shared" si="67"/>
        <v/>
      </c>
    </row>
    <row r="1462" spans="1:19" x14ac:dyDescent="0.45">
      <c r="A1462" s="47" t="s">
        <v>131</v>
      </c>
      <c r="B1462" s="47">
        <v>2018</v>
      </c>
      <c r="C1462" s="49">
        <v>43435</v>
      </c>
      <c r="D1462" s="47" t="s">
        <v>72</v>
      </c>
      <c r="E1462" s="47" t="s">
        <v>200</v>
      </c>
      <c r="F1462" s="47">
        <v>2</v>
      </c>
      <c r="G1462" s="47" t="s">
        <v>109</v>
      </c>
      <c r="H1462" s="47" t="s">
        <v>160</v>
      </c>
      <c r="I1462" s="47">
        <f>(C1462-VLOOKUP(G1462,Riders!$A$2:$C$2000,2,FALSE))/365</f>
        <v>25.835616438356166</v>
      </c>
      <c r="J1462" s="47"/>
      <c r="K1462" s="47">
        <v>1</v>
      </c>
      <c r="L1462" s="47">
        <v>11.731999999999999</v>
      </c>
      <c r="M1462" s="47">
        <f t="shared" si="68"/>
        <v>61.370610296624619</v>
      </c>
      <c r="N1462" s="47"/>
      <c r="O1462" s="47"/>
      <c r="P1462" s="47" t="str">
        <f t="shared" si="66"/>
        <v/>
      </c>
      <c r="Q1462" s="47"/>
      <c r="R1462" s="47"/>
      <c r="S1462" s="47" t="str">
        <f t="shared" si="67"/>
        <v/>
      </c>
    </row>
    <row r="1463" spans="1:19" x14ac:dyDescent="0.45">
      <c r="A1463" s="47" t="s">
        <v>131</v>
      </c>
      <c r="B1463" s="47">
        <v>2018</v>
      </c>
      <c r="C1463" s="49">
        <v>43435</v>
      </c>
      <c r="D1463" s="47" t="s">
        <v>72</v>
      </c>
      <c r="E1463" s="47" t="s">
        <v>200</v>
      </c>
      <c r="F1463" s="47">
        <v>2</v>
      </c>
      <c r="G1463" s="47" t="s">
        <v>176</v>
      </c>
      <c r="H1463" s="47" t="s">
        <v>27</v>
      </c>
      <c r="I1463" s="47">
        <f>(C1463-VLOOKUP(G1463,Riders!$A$2:$C$2000,2,FALSE))/365</f>
        <v>26.347945205479451</v>
      </c>
      <c r="J1463" s="47"/>
      <c r="K1463" s="47">
        <v>2</v>
      </c>
      <c r="L1463" s="47">
        <v>11.863</v>
      </c>
      <c r="M1463" s="47">
        <f t="shared" si="68"/>
        <v>60.692910730843799</v>
      </c>
      <c r="N1463" s="47"/>
      <c r="O1463" s="47"/>
      <c r="P1463" s="47" t="str">
        <f t="shared" si="66"/>
        <v/>
      </c>
      <c r="Q1463" s="47"/>
      <c r="R1463" s="47"/>
      <c r="S1463" s="47" t="str">
        <f t="shared" si="67"/>
        <v/>
      </c>
    </row>
    <row r="1464" spans="1:19" x14ac:dyDescent="0.45">
      <c r="A1464" s="47" t="s">
        <v>131</v>
      </c>
      <c r="B1464" s="47">
        <v>2018</v>
      </c>
      <c r="C1464" s="49">
        <v>43435</v>
      </c>
      <c r="D1464" s="47" t="s">
        <v>72</v>
      </c>
      <c r="E1464" s="47" t="s">
        <v>200</v>
      </c>
      <c r="F1464" s="47">
        <v>3</v>
      </c>
      <c r="G1464" s="47" t="s">
        <v>147</v>
      </c>
      <c r="H1464" s="47" t="s">
        <v>31</v>
      </c>
      <c r="I1464" s="47">
        <f>(C1464-VLOOKUP(G1464,Riders!$A$2:$C$2000,2,FALSE))/365</f>
        <v>30.397260273972602</v>
      </c>
      <c r="J1464" s="47"/>
      <c r="K1464" s="47">
        <v>1</v>
      </c>
      <c r="L1464" s="47">
        <v>11.247</v>
      </c>
      <c r="M1464" s="47">
        <f t="shared" si="68"/>
        <v>64.017071218991731</v>
      </c>
      <c r="N1464" s="47"/>
      <c r="O1464" s="47"/>
      <c r="P1464" s="47" t="str">
        <f t="shared" ref="P1464:P1527" si="69">IF(OR(O1464="",O1464="REL"),"",3.6*200/O1464)</f>
        <v/>
      </c>
      <c r="Q1464" s="47"/>
      <c r="R1464" s="47"/>
      <c r="S1464" s="47" t="str">
        <f t="shared" si="67"/>
        <v/>
      </c>
    </row>
    <row r="1465" spans="1:19" x14ac:dyDescent="0.45">
      <c r="A1465" s="47" t="s">
        <v>131</v>
      </c>
      <c r="B1465" s="47">
        <v>2018</v>
      </c>
      <c r="C1465" s="49">
        <v>43435</v>
      </c>
      <c r="D1465" s="47" t="s">
        <v>72</v>
      </c>
      <c r="E1465" s="47" t="s">
        <v>200</v>
      </c>
      <c r="F1465" s="47">
        <v>3</v>
      </c>
      <c r="G1465" s="47" t="s">
        <v>26</v>
      </c>
      <c r="H1465" s="47" t="s">
        <v>27</v>
      </c>
      <c r="I1465" s="47">
        <f>(C1465-VLOOKUP(G1465,Riders!$A$2:$C$2000,2,FALSE))/365</f>
        <v>20.526027397260275</v>
      </c>
      <c r="J1465" s="47"/>
      <c r="K1465" s="47">
        <v>2</v>
      </c>
      <c r="L1465" s="47" t="s">
        <v>207</v>
      </c>
      <c r="M1465" s="47" t="str">
        <f t="shared" si="68"/>
        <v/>
      </c>
      <c r="N1465" s="47"/>
      <c r="O1465" s="47"/>
      <c r="P1465" s="47" t="str">
        <f t="shared" si="69"/>
        <v/>
      </c>
      <c r="Q1465" s="47"/>
      <c r="R1465" s="47"/>
      <c r="S1465" s="47" t="str">
        <f t="shared" si="67"/>
        <v/>
      </c>
    </row>
    <row r="1466" spans="1:19" x14ac:dyDescent="0.45">
      <c r="A1466" s="47" t="s">
        <v>131</v>
      </c>
      <c r="B1466" s="47">
        <v>2018</v>
      </c>
      <c r="C1466" s="49">
        <v>43435</v>
      </c>
      <c r="D1466" s="47" t="s">
        <v>72</v>
      </c>
      <c r="E1466" s="47" t="s">
        <v>200</v>
      </c>
      <c r="F1466" s="47">
        <v>4</v>
      </c>
      <c r="G1466" s="47" t="s">
        <v>133</v>
      </c>
      <c r="H1466" s="47" t="s">
        <v>25</v>
      </c>
      <c r="I1466" s="47">
        <f>(C1466-VLOOKUP(G1466,Riders!$A$2:$C$2000,2,FALSE))/365</f>
        <v>25.852054794520548</v>
      </c>
      <c r="J1466" s="47"/>
      <c r="K1466" s="47">
        <v>1</v>
      </c>
      <c r="L1466" s="47">
        <v>11.574</v>
      </c>
      <c r="M1466" s="47">
        <f t="shared" si="68"/>
        <v>62.208398133748055</v>
      </c>
      <c r="N1466" s="47"/>
      <c r="O1466" s="47"/>
      <c r="P1466" s="47" t="str">
        <f t="shared" si="69"/>
        <v/>
      </c>
      <c r="Q1466" s="47"/>
      <c r="R1466" s="47"/>
      <c r="S1466" s="47" t="str">
        <f t="shared" si="67"/>
        <v/>
      </c>
    </row>
    <row r="1467" spans="1:19" x14ac:dyDescent="0.45">
      <c r="A1467" s="47" t="s">
        <v>131</v>
      </c>
      <c r="B1467" s="47">
        <v>2018</v>
      </c>
      <c r="C1467" s="49">
        <v>43435</v>
      </c>
      <c r="D1467" s="47" t="s">
        <v>72</v>
      </c>
      <c r="E1467" s="47" t="s">
        <v>200</v>
      </c>
      <c r="F1467" s="47">
        <v>4</v>
      </c>
      <c r="G1467" s="47" t="s">
        <v>182</v>
      </c>
      <c r="H1467" s="47" t="s">
        <v>25</v>
      </c>
      <c r="I1467" s="47">
        <f>(C1467-VLOOKUP(G1467,Riders!$A$2:$C$2000,2,FALSE))/365</f>
        <v>19.117808219178084</v>
      </c>
      <c r="J1467" s="47"/>
      <c r="K1467" s="47">
        <v>2</v>
      </c>
      <c r="L1467" s="47">
        <v>11.682</v>
      </c>
      <c r="M1467" s="47">
        <f t="shared" si="68"/>
        <v>61.633281972265024</v>
      </c>
      <c r="N1467" s="47"/>
      <c r="O1467" s="47"/>
      <c r="P1467" s="47" t="str">
        <f t="shared" si="69"/>
        <v/>
      </c>
      <c r="Q1467" s="47"/>
      <c r="R1467" s="47"/>
      <c r="S1467" s="47" t="str">
        <f t="shared" si="67"/>
        <v/>
      </c>
    </row>
    <row r="1468" spans="1:19" x14ac:dyDescent="0.45">
      <c r="A1468" s="47" t="s">
        <v>131</v>
      </c>
      <c r="B1468" s="47">
        <v>2018</v>
      </c>
      <c r="C1468" s="49">
        <v>43435</v>
      </c>
      <c r="D1468" s="47" t="s">
        <v>72</v>
      </c>
      <c r="E1468" s="47" t="s">
        <v>200</v>
      </c>
      <c r="F1468" s="47">
        <v>5</v>
      </c>
      <c r="G1468" s="47" t="s">
        <v>121</v>
      </c>
      <c r="H1468" s="47" t="s">
        <v>120</v>
      </c>
      <c r="I1468" s="47">
        <f>(C1468-VLOOKUP(G1468,Riders!$A$2:$C$2000,2,FALSE))/365</f>
        <v>22.742465753424657</v>
      </c>
      <c r="J1468" s="47"/>
      <c r="K1468" s="47">
        <v>1</v>
      </c>
      <c r="L1468" s="47">
        <v>11.672000000000001</v>
      </c>
      <c r="M1468" s="47">
        <f t="shared" si="68"/>
        <v>61.686086360520903</v>
      </c>
      <c r="N1468" s="47"/>
      <c r="O1468" s="47"/>
      <c r="P1468" s="47" t="str">
        <f t="shared" si="69"/>
        <v/>
      </c>
      <c r="Q1468" s="47"/>
      <c r="R1468" s="47"/>
      <c r="S1468" s="47" t="str">
        <f t="shared" si="67"/>
        <v/>
      </c>
    </row>
    <row r="1469" spans="1:19" x14ac:dyDescent="0.45">
      <c r="A1469" s="47" t="s">
        <v>131</v>
      </c>
      <c r="B1469" s="47">
        <v>2018</v>
      </c>
      <c r="C1469" s="49">
        <v>43435</v>
      </c>
      <c r="D1469" s="47" t="s">
        <v>72</v>
      </c>
      <c r="E1469" s="47" t="s">
        <v>200</v>
      </c>
      <c r="F1469" s="47">
        <v>5</v>
      </c>
      <c r="G1469" s="47" t="s">
        <v>138</v>
      </c>
      <c r="H1469" s="47" t="s">
        <v>44</v>
      </c>
      <c r="I1469" s="47">
        <f>(C1469-VLOOKUP(G1469,Riders!$A$2:$C$2000,2,FALSE))/365</f>
        <v>23.210958904109589</v>
      </c>
      <c r="J1469" s="47"/>
      <c r="K1469" s="47">
        <v>2</v>
      </c>
      <c r="L1469" s="47">
        <v>11.732000000000001</v>
      </c>
      <c r="M1469" s="47">
        <f t="shared" si="68"/>
        <v>61.370610296624612</v>
      </c>
      <c r="N1469" s="47"/>
      <c r="O1469" s="47"/>
      <c r="P1469" s="47" t="str">
        <f t="shared" si="69"/>
        <v/>
      </c>
      <c r="Q1469" s="47"/>
      <c r="R1469" s="47"/>
      <c r="S1469" s="47" t="str">
        <f t="shared" si="67"/>
        <v/>
      </c>
    </row>
    <row r="1470" spans="1:19" x14ac:dyDescent="0.45">
      <c r="A1470" s="47" t="s">
        <v>131</v>
      </c>
      <c r="B1470" s="47">
        <v>2018</v>
      </c>
      <c r="C1470" s="49">
        <v>43435</v>
      </c>
      <c r="D1470" s="47" t="s">
        <v>72</v>
      </c>
      <c r="E1470" s="47" t="s">
        <v>200</v>
      </c>
      <c r="F1470" s="47">
        <v>6</v>
      </c>
      <c r="G1470" s="47" t="s">
        <v>184</v>
      </c>
      <c r="H1470" s="47" t="s">
        <v>19</v>
      </c>
      <c r="I1470" s="47">
        <f>(C1470-VLOOKUP(G1470,Riders!$A$2:$C$2000,2,FALSE))/365</f>
        <v>24.443835616438356</v>
      </c>
      <c r="J1470" s="47"/>
      <c r="K1470" s="47">
        <v>1</v>
      </c>
      <c r="L1470" s="47">
        <v>11.651999999999999</v>
      </c>
      <c r="M1470" s="47">
        <f t="shared" si="68"/>
        <v>61.791967044284249</v>
      </c>
      <c r="N1470" s="47"/>
      <c r="O1470" s="47"/>
      <c r="P1470" s="47" t="str">
        <f t="shared" si="69"/>
        <v/>
      </c>
      <c r="Q1470" s="47"/>
      <c r="R1470" s="47"/>
      <c r="S1470" s="47" t="str">
        <f t="shared" si="67"/>
        <v/>
      </c>
    </row>
    <row r="1471" spans="1:19" x14ac:dyDescent="0.45">
      <c r="A1471" s="47" t="s">
        <v>131</v>
      </c>
      <c r="B1471" s="47">
        <v>2018</v>
      </c>
      <c r="C1471" s="49">
        <v>43435</v>
      </c>
      <c r="D1471" s="47" t="s">
        <v>72</v>
      </c>
      <c r="E1471" s="47" t="s">
        <v>200</v>
      </c>
      <c r="F1471" s="47">
        <v>6</v>
      </c>
      <c r="G1471" s="47" t="s">
        <v>52</v>
      </c>
      <c r="H1471" s="47" t="s">
        <v>53</v>
      </c>
      <c r="I1471" s="47">
        <f>(C1471-VLOOKUP(G1471,Riders!$A$2:$C$2000,2,FALSE))/365</f>
        <v>21.726027397260275</v>
      </c>
      <c r="J1471" s="47"/>
      <c r="K1471" s="47">
        <v>2</v>
      </c>
      <c r="L1471" s="47">
        <v>11.683999999999999</v>
      </c>
      <c r="M1471" s="47">
        <f t="shared" si="68"/>
        <v>61.622731941116058</v>
      </c>
      <c r="N1471" s="47"/>
      <c r="O1471" s="47"/>
      <c r="P1471" s="47" t="str">
        <f t="shared" si="69"/>
        <v/>
      </c>
      <c r="Q1471" s="47"/>
      <c r="R1471" s="47"/>
      <c r="S1471" s="47" t="str">
        <f t="shared" si="67"/>
        <v/>
      </c>
    </row>
    <row r="1472" spans="1:19" x14ac:dyDescent="0.45">
      <c r="A1472" s="47" t="s">
        <v>131</v>
      </c>
      <c r="B1472" s="47">
        <v>2018</v>
      </c>
      <c r="C1472" s="49">
        <v>43435</v>
      </c>
      <c r="D1472" s="47" t="s">
        <v>72</v>
      </c>
      <c r="E1472" s="47" t="s">
        <v>200</v>
      </c>
      <c r="F1472" s="47">
        <v>7</v>
      </c>
      <c r="G1472" s="47" t="s">
        <v>22</v>
      </c>
      <c r="H1472" s="47" t="s">
        <v>15</v>
      </c>
      <c r="I1472" s="47">
        <f>(C1472-VLOOKUP(G1472,Riders!$A$2:$C$2000,2,FALSE))/365</f>
        <v>20.893150684931506</v>
      </c>
      <c r="J1472" s="47"/>
      <c r="K1472" s="47">
        <v>1</v>
      </c>
      <c r="L1472" s="47">
        <v>11.529</v>
      </c>
      <c r="M1472" s="47">
        <f t="shared" si="68"/>
        <v>62.451209992193597</v>
      </c>
      <c r="N1472" s="47"/>
      <c r="O1472" s="47"/>
      <c r="P1472" s="47" t="str">
        <f t="shared" si="69"/>
        <v/>
      </c>
      <c r="Q1472" s="47"/>
      <c r="R1472" s="47"/>
      <c r="S1472" s="47" t="str">
        <f t="shared" si="67"/>
        <v/>
      </c>
    </row>
    <row r="1473" spans="1:19" x14ac:dyDescent="0.45">
      <c r="A1473" s="47" t="s">
        <v>131</v>
      </c>
      <c r="B1473" s="47">
        <v>2018</v>
      </c>
      <c r="C1473" s="49">
        <v>43435</v>
      </c>
      <c r="D1473" s="47" t="s">
        <v>72</v>
      </c>
      <c r="E1473" s="47" t="s">
        <v>200</v>
      </c>
      <c r="F1473" s="47">
        <v>7</v>
      </c>
      <c r="G1473" s="47" t="s">
        <v>146</v>
      </c>
      <c r="H1473" s="47" t="s">
        <v>56</v>
      </c>
      <c r="I1473" s="47">
        <f>(C1473-VLOOKUP(G1473,Riders!$A$2:$C$2000,2,FALSE))/365</f>
        <v>28.663013698630138</v>
      </c>
      <c r="J1473" s="47"/>
      <c r="K1473" s="47">
        <v>2</v>
      </c>
      <c r="L1473" s="47">
        <v>11.773999999999999</v>
      </c>
      <c r="M1473" s="47">
        <f t="shared" si="68"/>
        <v>61.151690164769839</v>
      </c>
      <c r="N1473" s="47"/>
      <c r="O1473" s="47"/>
      <c r="P1473" s="47" t="str">
        <f t="shared" si="69"/>
        <v/>
      </c>
      <c r="Q1473" s="47"/>
      <c r="R1473" s="47"/>
      <c r="S1473" s="47" t="str">
        <f t="shared" si="67"/>
        <v/>
      </c>
    </row>
    <row r="1474" spans="1:19" x14ac:dyDescent="0.45">
      <c r="A1474" s="47" t="s">
        <v>131</v>
      </c>
      <c r="B1474" s="47">
        <v>2018</v>
      </c>
      <c r="C1474" s="49">
        <v>43435</v>
      </c>
      <c r="D1474" s="47" t="s">
        <v>72</v>
      </c>
      <c r="E1474" s="47" t="s">
        <v>200</v>
      </c>
      <c r="F1474" s="47">
        <v>8</v>
      </c>
      <c r="G1474" s="47" t="s">
        <v>20</v>
      </c>
      <c r="H1474" s="47" t="s">
        <v>21</v>
      </c>
      <c r="I1474" s="47">
        <f>(C1474-VLOOKUP(G1474,Riders!$A$2:$C$2000,2,FALSE))/365</f>
        <v>23.32054794520548</v>
      </c>
      <c r="J1474" s="47"/>
      <c r="K1474" s="47">
        <v>1</v>
      </c>
      <c r="L1474" s="47">
        <v>11.57</v>
      </c>
      <c r="M1474" s="47">
        <f t="shared" si="68"/>
        <v>62.22990492653414</v>
      </c>
      <c r="N1474" s="47"/>
      <c r="O1474" s="47"/>
      <c r="P1474" s="47" t="str">
        <f t="shared" si="69"/>
        <v/>
      </c>
      <c r="Q1474" s="47"/>
      <c r="R1474" s="47"/>
      <c r="S1474" s="47" t="str">
        <f t="shared" si="67"/>
        <v/>
      </c>
    </row>
    <row r="1475" spans="1:19" x14ac:dyDescent="0.45">
      <c r="A1475" s="47" t="s">
        <v>131</v>
      </c>
      <c r="B1475" s="47">
        <v>2018</v>
      </c>
      <c r="C1475" s="49">
        <v>43435</v>
      </c>
      <c r="D1475" s="47" t="s">
        <v>72</v>
      </c>
      <c r="E1475" s="47" t="s">
        <v>200</v>
      </c>
      <c r="F1475" s="47">
        <v>8</v>
      </c>
      <c r="G1475" s="47" t="s">
        <v>43</v>
      </c>
      <c r="H1475" s="47" t="s">
        <v>44</v>
      </c>
      <c r="I1475" s="47">
        <f>(C1475-VLOOKUP(G1475,Riders!$A$2:$C$2000,2,FALSE))/365</f>
        <v>26.032876712328768</v>
      </c>
      <c r="J1475" s="47"/>
      <c r="K1475" s="47">
        <v>2</v>
      </c>
      <c r="L1475" s="47">
        <v>11.715</v>
      </c>
      <c r="M1475" s="47">
        <f t="shared" si="68"/>
        <v>61.459667093469911</v>
      </c>
      <c r="N1475" s="47"/>
      <c r="O1475" s="47"/>
      <c r="P1475" s="47" t="str">
        <f t="shared" si="69"/>
        <v/>
      </c>
      <c r="Q1475" s="47"/>
      <c r="R1475" s="47"/>
      <c r="S1475" s="47" t="str">
        <f t="shared" si="67"/>
        <v/>
      </c>
    </row>
    <row r="1476" spans="1:19" x14ac:dyDescent="0.45">
      <c r="A1476" s="47" t="s">
        <v>131</v>
      </c>
      <c r="B1476" s="47">
        <v>2018</v>
      </c>
      <c r="C1476" s="49">
        <v>43435</v>
      </c>
      <c r="D1476" s="47" t="s">
        <v>72</v>
      </c>
      <c r="E1476" s="47" t="s">
        <v>200</v>
      </c>
      <c r="F1476" s="47">
        <v>9</v>
      </c>
      <c r="G1476" s="47" t="s">
        <v>655</v>
      </c>
      <c r="H1476" s="47" t="s">
        <v>120</v>
      </c>
      <c r="I1476" s="47">
        <f>(C1476-VLOOKUP(G1476,Riders!$A$2:$C$2000,2,FALSE))/365</f>
        <v>35.991780821917807</v>
      </c>
      <c r="J1476" s="47"/>
      <c r="K1476" s="47">
        <v>1</v>
      </c>
      <c r="L1476" s="47">
        <v>11.615</v>
      </c>
      <c r="M1476" s="47">
        <f t="shared" si="68"/>
        <v>61.988807576409812</v>
      </c>
      <c r="N1476" s="47"/>
      <c r="O1476" s="47"/>
      <c r="P1476" s="47" t="str">
        <f t="shared" si="69"/>
        <v/>
      </c>
      <c r="Q1476" s="47"/>
      <c r="R1476" s="47"/>
      <c r="S1476" s="47" t="str">
        <f t="shared" si="67"/>
        <v/>
      </c>
    </row>
    <row r="1477" spans="1:19" x14ac:dyDescent="0.45">
      <c r="A1477" s="47" t="s">
        <v>131</v>
      </c>
      <c r="B1477" s="47">
        <v>2018</v>
      </c>
      <c r="C1477" s="49">
        <v>43435</v>
      </c>
      <c r="D1477" s="47" t="s">
        <v>72</v>
      </c>
      <c r="E1477" s="47" t="s">
        <v>200</v>
      </c>
      <c r="F1477" s="47">
        <v>9</v>
      </c>
      <c r="G1477" s="47" t="s">
        <v>96</v>
      </c>
      <c r="H1477" s="47" t="s">
        <v>150</v>
      </c>
      <c r="I1477" s="47">
        <f>(C1477-VLOOKUP(G1477,Riders!$A$2:$C$2000,2,FALSE))/365</f>
        <v>24.884931506849316</v>
      </c>
      <c r="J1477" s="47"/>
      <c r="K1477" s="47">
        <v>2</v>
      </c>
      <c r="L1477" s="47">
        <v>11.654999999999999</v>
      </c>
      <c r="M1477" s="47">
        <f t="shared" si="68"/>
        <v>61.776061776061781</v>
      </c>
      <c r="N1477" s="47"/>
      <c r="O1477" s="47"/>
      <c r="P1477" s="47" t="str">
        <f t="shared" si="69"/>
        <v/>
      </c>
      <c r="Q1477" s="47"/>
      <c r="R1477" s="47"/>
      <c r="S1477" s="47" t="str">
        <f t="shared" si="67"/>
        <v/>
      </c>
    </row>
    <row r="1478" spans="1:19" x14ac:dyDescent="0.45">
      <c r="A1478" s="47" t="s">
        <v>131</v>
      </c>
      <c r="B1478" s="47">
        <v>2018</v>
      </c>
      <c r="C1478" s="49">
        <v>43435</v>
      </c>
      <c r="D1478" s="47" t="s">
        <v>72</v>
      </c>
      <c r="E1478" s="47" t="s">
        <v>200</v>
      </c>
      <c r="F1478" s="47">
        <v>10</v>
      </c>
      <c r="G1478" s="47" t="s">
        <v>134</v>
      </c>
      <c r="H1478" s="47" t="s">
        <v>38</v>
      </c>
      <c r="I1478" s="47">
        <f>(C1478-VLOOKUP(G1478,Riders!$A$2:$C$2000,2,FALSE))/365</f>
        <v>27.846575342465755</v>
      </c>
      <c r="J1478" s="47"/>
      <c r="K1478" s="47">
        <v>1</v>
      </c>
      <c r="L1478" s="47">
        <v>11.606</v>
      </c>
      <c r="M1478" s="47">
        <f t="shared" si="68"/>
        <v>62.036877477166982</v>
      </c>
      <c r="N1478" s="47"/>
      <c r="O1478" s="47"/>
      <c r="P1478" s="47" t="str">
        <f t="shared" si="69"/>
        <v/>
      </c>
      <c r="Q1478" s="47"/>
      <c r="R1478" s="47"/>
      <c r="S1478" s="47" t="str">
        <f t="shared" si="67"/>
        <v/>
      </c>
    </row>
    <row r="1479" spans="1:19" x14ac:dyDescent="0.45">
      <c r="A1479" s="47" t="s">
        <v>131</v>
      </c>
      <c r="B1479" s="47">
        <v>2018</v>
      </c>
      <c r="C1479" s="49">
        <v>43435</v>
      </c>
      <c r="D1479" s="47" t="s">
        <v>72</v>
      </c>
      <c r="E1479" s="47" t="s">
        <v>200</v>
      </c>
      <c r="F1479" s="47">
        <v>10</v>
      </c>
      <c r="G1479" s="47" t="s">
        <v>174</v>
      </c>
      <c r="H1479" s="47" t="s">
        <v>156</v>
      </c>
      <c r="I1479" s="47">
        <f>(C1479-VLOOKUP(G1479,Riders!$A$2:$C$2000,2,FALSE))/365</f>
        <v>26.873972602739727</v>
      </c>
      <c r="J1479" s="47"/>
      <c r="K1479" s="47">
        <v>2</v>
      </c>
      <c r="L1479" s="47">
        <v>11.802999999999999</v>
      </c>
      <c r="M1479" s="47">
        <f t="shared" si="68"/>
        <v>61.001440311785146</v>
      </c>
      <c r="N1479" s="47"/>
      <c r="O1479" s="47"/>
      <c r="P1479" s="47" t="str">
        <f t="shared" si="69"/>
        <v/>
      </c>
      <c r="Q1479" s="47"/>
      <c r="R1479" s="47"/>
      <c r="S1479" s="47" t="str">
        <f t="shared" si="67"/>
        <v/>
      </c>
    </row>
    <row r="1480" spans="1:19" x14ac:dyDescent="0.45">
      <c r="A1480" s="47" t="s">
        <v>131</v>
      </c>
      <c r="B1480" s="47">
        <v>2018</v>
      </c>
      <c r="C1480" s="49">
        <v>43435</v>
      </c>
      <c r="D1480" s="47" t="s">
        <v>72</v>
      </c>
      <c r="E1480" s="47" t="s">
        <v>200</v>
      </c>
      <c r="F1480" s="47">
        <v>11</v>
      </c>
      <c r="G1480" s="47" t="s">
        <v>139</v>
      </c>
      <c r="H1480" s="47" t="s">
        <v>61</v>
      </c>
      <c r="I1480" s="47">
        <f>(C1480-VLOOKUP(G1480,Riders!$A$2:$C$2000,2,FALSE))/365</f>
        <v>26.476712328767125</v>
      </c>
      <c r="J1480" s="47"/>
      <c r="K1480" s="47">
        <v>1</v>
      </c>
      <c r="L1480" s="47">
        <v>11.629</v>
      </c>
      <c r="M1480" s="47">
        <f t="shared" si="68"/>
        <v>61.914180067073694</v>
      </c>
      <c r="N1480" s="47"/>
      <c r="O1480" s="47"/>
      <c r="P1480" s="47" t="str">
        <f t="shared" si="69"/>
        <v/>
      </c>
      <c r="Q1480" s="47"/>
      <c r="R1480" s="47"/>
      <c r="S1480" s="47" t="str">
        <f t="shared" ref="S1480:S1543" si="70">IF(OR(R1480="",R1480="REL"),"",3.6*200/R1480)</f>
        <v/>
      </c>
    </row>
    <row r="1481" spans="1:19" x14ac:dyDescent="0.45">
      <c r="A1481" s="47" t="s">
        <v>131</v>
      </c>
      <c r="B1481" s="47">
        <v>2018</v>
      </c>
      <c r="C1481" s="49">
        <v>43435</v>
      </c>
      <c r="D1481" s="47" t="s">
        <v>72</v>
      </c>
      <c r="E1481" s="47" t="s">
        <v>200</v>
      </c>
      <c r="F1481" s="47">
        <v>11</v>
      </c>
      <c r="G1481" s="47" t="s">
        <v>129</v>
      </c>
      <c r="H1481" s="47" t="s">
        <v>65</v>
      </c>
      <c r="I1481" s="47">
        <f>(C1481-VLOOKUP(G1481,Riders!$A$2:$C$2000,2,FALSE))/365</f>
        <v>28.383561643835616</v>
      </c>
      <c r="J1481" s="47"/>
      <c r="K1481" s="47">
        <v>2</v>
      </c>
      <c r="L1481" s="47">
        <v>11.661999999999999</v>
      </c>
      <c r="M1481" s="47">
        <f t="shared" si="68"/>
        <v>61.738981306808441</v>
      </c>
      <c r="N1481" s="47"/>
      <c r="O1481" s="47"/>
      <c r="P1481" s="47" t="str">
        <f t="shared" si="69"/>
        <v/>
      </c>
      <c r="Q1481" s="47"/>
      <c r="R1481" s="47"/>
      <c r="S1481" s="47" t="str">
        <f t="shared" si="70"/>
        <v/>
      </c>
    </row>
    <row r="1482" spans="1:19" x14ac:dyDescent="0.45">
      <c r="A1482" s="47" t="s">
        <v>131</v>
      </c>
      <c r="B1482" s="47">
        <v>2018</v>
      </c>
      <c r="C1482" s="49">
        <v>43435</v>
      </c>
      <c r="D1482" s="47" t="s">
        <v>72</v>
      </c>
      <c r="E1482" s="47" t="s">
        <v>200</v>
      </c>
      <c r="F1482" s="47">
        <v>12</v>
      </c>
      <c r="G1482" s="47" t="s">
        <v>77</v>
      </c>
      <c r="H1482" s="47" t="s">
        <v>19</v>
      </c>
      <c r="I1482" s="47">
        <f>(C1482-VLOOKUP(G1482,Riders!$A$2:$C$2000,2,FALSE))/365</f>
        <v>27.55890410958904</v>
      </c>
      <c r="J1482" s="47"/>
      <c r="K1482" s="47">
        <v>1</v>
      </c>
      <c r="L1482" s="47">
        <v>11.45</v>
      </c>
      <c r="M1482" s="47">
        <f t="shared" si="68"/>
        <v>62.882096069869</v>
      </c>
      <c r="N1482" s="47"/>
      <c r="O1482" s="47"/>
      <c r="P1482" s="47" t="str">
        <f t="shared" si="69"/>
        <v/>
      </c>
      <c r="Q1482" s="47"/>
      <c r="R1482" s="47"/>
      <c r="S1482" s="47" t="str">
        <f t="shared" si="70"/>
        <v/>
      </c>
    </row>
    <row r="1483" spans="1:19" x14ac:dyDescent="0.45">
      <c r="A1483" s="47" t="s">
        <v>131</v>
      </c>
      <c r="B1483" s="47">
        <v>2018</v>
      </c>
      <c r="C1483" s="49">
        <v>43435</v>
      </c>
      <c r="D1483" s="47" t="s">
        <v>72</v>
      </c>
      <c r="E1483" s="47" t="s">
        <v>200</v>
      </c>
      <c r="F1483" s="47">
        <v>12</v>
      </c>
      <c r="G1483" s="47" t="s">
        <v>100</v>
      </c>
      <c r="H1483" s="47" t="s">
        <v>47</v>
      </c>
      <c r="I1483" s="47">
        <f>(C1483-VLOOKUP(G1483,Riders!$A$2:$C$2000,2,FALSE))/365</f>
        <v>24.8</v>
      </c>
      <c r="J1483" s="47"/>
      <c r="K1483" s="47">
        <v>2</v>
      </c>
      <c r="L1483" s="47">
        <v>11.516999999999999</v>
      </c>
      <c r="M1483" s="47">
        <f t="shared" si="68"/>
        <v>62.516280281323262</v>
      </c>
      <c r="N1483" s="47"/>
      <c r="O1483" s="47"/>
      <c r="P1483" s="47" t="str">
        <f t="shared" si="69"/>
        <v/>
      </c>
      <c r="Q1483" s="47"/>
      <c r="R1483" s="47"/>
      <c r="S1483" s="47" t="str">
        <f t="shared" si="70"/>
        <v/>
      </c>
    </row>
    <row r="1484" spans="1:19" x14ac:dyDescent="0.45">
      <c r="A1484" s="47" t="s">
        <v>131</v>
      </c>
      <c r="B1484" s="47">
        <v>2018</v>
      </c>
      <c r="C1484" s="49">
        <v>43435</v>
      </c>
      <c r="D1484" s="47" t="s">
        <v>72</v>
      </c>
      <c r="E1484" s="47" t="s">
        <v>201</v>
      </c>
      <c r="F1484" s="47">
        <v>1</v>
      </c>
      <c r="G1484" s="47" t="s">
        <v>132</v>
      </c>
      <c r="H1484" s="47" t="s">
        <v>36</v>
      </c>
      <c r="I1484" s="47">
        <f>(C1484-VLOOKUP(G1484,Riders!$A$2:$C$2000,2,FALSE))/365</f>
        <v>28.027397260273972</v>
      </c>
      <c r="J1484" s="47"/>
      <c r="K1484" s="47">
        <v>1</v>
      </c>
      <c r="L1484" s="47">
        <v>11.257</v>
      </c>
      <c r="M1484" s="47">
        <f t="shared" si="68"/>
        <v>63.960202540641383</v>
      </c>
      <c r="N1484" s="47"/>
      <c r="O1484" s="47"/>
      <c r="P1484" s="47" t="str">
        <f t="shared" si="69"/>
        <v/>
      </c>
      <c r="Q1484" s="47"/>
      <c r="R1484" s="47"/>
      <c r="S1484" s="47" t="str">
        <f t="shared" si="70"/>
        <v/>
      </c>
    </row>
    <row r="1485" spans="1:19" x14ac:dyDescent="0.45">
      <c r="A1485" s="47" t="s">
        <v>131</v>
      </c>
      <c r="B1485" s="47">
        <v>2018</v>
      </c>
      <c r="C1485" s="49">
        <v>43435</v>
      </c>
      <c r="D1485" s="47" t="s">
        <v>72</v>
      </c>
      <c r="E1485" s="47" t="s">
        <v>201</v>
      </c>
      <c r="F1485" s="47">
        <v>1</v>
      </c>
      <c r="G1485" s="47" t="s">
        <v>77</v>
      </c>
      <c r="H1485" s="47" t="s">
        <v>19</v>
      </c>
      <c r="I1485" s="47">
        <f>(C1485-VLOOKUP(G1485,Riders!$A$2:$C$2000,2,FALSE))/365</f>
        <v>27.55890410958904</v>
      </c>
      <c r="J1485" s="47"/>
      <c r="K1485" s="47">
        <v>2</v>
      </c>
      <c r="L1485" s="47">
        <v>11.430999999999999</v>
      </c>
      <c r="M1485" s="47">
        <f t="shared" si="68"/>
        <v>62.986615344239354</v>
      </c>
      <c r="N1485" s="47"/>
      <c r="O1485" s="47"/>
      <c r="P1485" s="47" t="str">
        <f t="shared" si="69"/>
        <v/>
      </c>
      <c r="Q1485" s="47"/>
      <c r="R1485" s="47"/>
      <c r="S1485" s="47" t="str">
        <f t="shared" si="70"/>
        <v/>
      </c>
    </row>
    <row r="1486" spans="1:19" x14ac:dyDescent="0.45">
      <c r="A1486" s="47" t="s">
        <v>131</v>
      </c>
      <c r="B1486" s="47">
        <v>2018</v>
      </c>
      <c r="C1486" s="49">
        <v>43435</v>
      </c>
      <c r="D1486" s="47" t="s">
        <v>72</v>
      </c>
      <c r="E1486" s="47" t="s">
        <v>201</v>
      </c>
      <c r="F1486" s="47">
        <v>2</v>
      </c>
      <c r="G1486" s="47" t="s">
        <v>30</v>
      </c>
      <c r="H1486" s="47" t="s">
        <v>31</v>
      </c>
      <c r="I1486" s="47">
        <f>(C1486-VLOOKUP(G1486,Riders!$A$2:$C$2000,2,FALSE))/365</f>
        <v>22.624657534246577</v>
      </c>
      <c r="J1486" s="47"/>
      <c r="K1486" s="47">
        <v>1</v>
      </c>
      <c r="L1486" s="47">
        <v>11.358000000000001</v>
      </c>
      <c r="M1486" s="47">
        <f t="shared" si="68"/>
        <v>63.391442155309029</v>
      </c>
      <c r="N1486" s="47"/>
      <c r="O1486" s="47"/>
      <c r="P1486" s="47" t="str">
        <f t="shared" si="69"/>
        <v/>
      </c>
      <c r="Q1486" s="47"/>
      <c r="R1486" s="47"/>
      <c r="S1486" s="47" t="str">
        <f t="shared" si="70"/>
        <v/>
      </c>
    </row>
    <row r="1487" spans="1:19" x14ac:dyDescent="0.45">
      <c r="A1487" s="47" t="s">
        <v>131</v>
      </c>
      <c r="B1487" s="47">
        <v>2018</v>
      </c>
      <c r="C1487" s="49">
        <v>43435</v>
      </c>
      <c r="D1487" s="47" t="s">
        <v>72</v>
      </c>
      <c r="E1487" s="47" t="s">
        <v>201</v>
      </c>
      <c r="F1487" s="47">
        <v>2</v>
      </c>
      <c r="G1487" s="47" t="s">
        <v>139</v>
      </c>
      <c r="H1487" s="47" t="s">
        <v>61</v>
      </c>
      <c r="I1487" s="47">
        <f>(C1487-VLOOKUP(G1487,Riders!$A$2:$C$2000,2,FALSE))/365</f>
        <v>26.476712328767125</v>
      </c>
      <c r="J1487" s="47"/>
      <c r="K1487" s="47">
        <v>2</v>
      </c>
      <c r="L1487" s="47">
        <v>11.443000000000001</v>
      </c>
      <c r="M1487" s="47">
        <f t="shared" si="68"/>
        <v>62.920562789478275</v>
      </c>
      <c r="N1487" s="47"/>
      <c r="O1487" s="47"/>
      <c r="P1487" s="47" t="str">
        <f t="shared" si="69"/>
        <v/>
      </c>
      <c r="Q1487" s="47"/>
      <c r="R1487" s="47"/>
      <c r="S1487" s="47" t="str">
        <f t="shared" si="70"/>
        <v/>
      </c>
    </row>
    <row r="1488" spans="1:19" x14ac:dyDescent="0.45">
      <c r="A1488" s="47" t="s">
        <v>131</v>
      </c>
      <c r="B1488" s="47">
        <v>2018</v>
      </c>
      <c r="C1488" s="49">
        <v>43435</v>
      </c>
      <c r="D1488" s="47" t="s">
        <v>72</v>
      </c>
      <c r="E1488" s="47" t="s">
        <v>201</v>
      </c>
      <c r="F1488" s="47">
        <v>3</v>
      </c>
      <c r="G1488" s="47" t="s">
        <v>73</v>
      </c>
      <c r="H1488" s="47" t="s">
        <v>74</v>
      </c>
      <c r="I1488" s="47">
        <f>(C1488-VLOOKUP(G1488,Riders!$A$2:$C$2000,2,FALSE))/365</f>
        <v>31.331506849315069</v>
      </c>
      <c r="J1488" s="47"/>
      <c r="K1488" s="47">
        <v>1</v>
      </c>
      <c r="L1488" s="47">
        <v>11.429</v>
      </c>
      <c r="M1488" s="47">
        <f t="shared" si="68"/>
        <v>62.997637588590429</v>
      </c>
      <c r="N1488" s="47"/>
      <c r="O1488" s="47"/>
      <c r="P1488" s="47" t="str">
        <f t="shared" si="69"/>
        <v/>
      </c>
      <c r="Q1488" s="47"/>
      <c r="R1488" s="47"/>
      <c r="S1488" s="47" t="str">
        <f t="shared" si="70"/>
        <v/>
      </c>
    </row>
    <row r="1489" spans="1:19" x14ac:dyDescent="0.45">
      <c r="A1489" s="47" t="s">
        <v>131</v>
      </c>
      <c r="B1489" s="47">
        <v>2018</v>
      </c>
      <c r="C1489" s="49">
        <v>43435</v>
      </c>
      <c r="D1489" s="47" t="s">
        <v>72</v>
      </c>
      <c r="E1489" s="47" t="s">
        <v>201</v>
      </c>
      <c r="F1489" s="47">
        <v>3</v>
      </c>
      <c r="G1489" s="47" t="s">
        <v>134</v>
      </c>
      <c r="H1489" s="47" t="s">
        <v>38</v>
      </c>
      <c r="I1489" s="47">
        <f>(C1489-VLOOKUP(G1489,Riders!$A$2:$C$2000,2,FALSE))/365</f>
        <v>27.846575342465755</v>
      </c>
      <c r="J1489" s="47"/>
      <c r="K1489" s="47">
        <v>2</v>
      </c>
      <c r="L1489" s="47">
        <v>11.436</v>
      </c>
      <c r="M1489" s="47">
        <f t="shared" si="68"/>
        <v>62.959076600209862</v>
      </c>
      <c r="N1489" s="47"/>
      <c r="O1489" s="47"/>
      <c r="P1489" s="47" t="str">
        <f t="shared" si="69"/>
        <v/>
      </c>
      <c r="Q1489" s="47"/>
      <c r="R1489" s="47"/>
      <c r="S1489" s="47" t="str">
        <f t="shared" si="70"/>
        <v/>
      </c>
    </row>
    <row r="1490" spans="1:19" x14ac:dyDescent="0.45">
      <c r="A1490" s="47" t="s">
        <v>131</v>
      </c>
      <c r="B1490" s="47">
        <v>2018</v>
      </c>
      <c r="C1490" s="49">
        <v>43435</v>
      </c>
      <c r="D1490" s="47" t="s">
        <v>72</v>
      </c>
      <c r="E1490" s="47" t="s">
        <v>201</v>
      </c>
      <c r="F1490" s="47">
        <v>4</v>
      </c>
      <c r="G1490" s="47" t="s">
        <v>111</v>
      </c>
      <c r="H1490" s="47" t="s">
        <v>160</v>
      </c>
      <c r="I1490" s="47">
        <f>(C1490-VLOOKUP(G1490,Riders!$A$2:$C$2000,2,FALSE))/365</f>
        <v>24.115068493150684</v>
      </c>
      <c r="J1490" s="47"/>
      <c r="K1490" s="47">
        <v>1</v>
      </c>
      <c r="L1490" s="47">
        <v>11.21</v>
      </c>
      <c r="M1490" s="47">
        <f t="shared" si="68"/>
        <v>64.228367528991967</v>
      </c>
      <c r="N1490" s="47"/>
      <c r="O1490" s="47"/>
      <c r="P1490" s="47" t="str">
        <f t="shared" si="69"/>
        <v/>
      </c>
      <c r="Q1490" s="47"/>
      <c r="R1490" s="47"/>
      <c r="S1490" s="47" t="str">
        <f t="shared" si="70"/>
        <v/>
      </c>
    </row>
    <row r="1491" spans="1:19" x14ac:dyDescent="0.45">
      <c r="A1491" s="47" t="s">
        <v>131</v>
      </c>
      <c r="B1491" s="47">
        <v>2018</v>
      </c>
      <c r="C1491" s="49">
        <v>43435</v>
      </c>
      <c r="D1491" s="47" t="s">
        <v>72</v>
      </c>
      <c r="E1491" s="47" t="s">
        <v>201</v>
      </c>
      <c r="F1491" s="47">
        <v>4</v>
      </c>
      <c r="G1491" s="47" t="s">
        <v>655</v>
      </c>
      <c r="H1491" s="47" t="s">
        <v>120</v>
      </c>
      <c r="I1491" s="47">
        <f>(C1491-VLOOKUP(G1491,Riders!$A$2:$C$2000,2,FALSE))/365</f>
        <v>35.991780821917807</v>
      </c>
      <c r="J1491" s="47"/>
      <c r="K1491" s="47">
        <v>2</v>
      </c>
      <c r="L1491" s="47">
        <v>11.357000000000001</v>
      </c>
      <c r="M1491" s="47">
        <f t="shared" si="68"/>
        <v>63.397023861935367</v>
      </c>
      <c r="N1491" s="47"/>
      <c r="O1491" s="47"/>
      <c r="P1491" s="47" t="str">
        <f t="shared" si="69"/>
        <v/>
      </c>
      <c r="Q1491" s="47"/>
      <c r="R1491" s="47"/>
      <c r="S1491" s="47" t="str">
        <f t="shared" si="70"/>
        <v/>
      </c>
    </row>
    <row r="1492" spans="1:19" x14ac:dyDescent="0.45">
      <c r="A1492" s="47" t="s">
        <v>131</v>
      </c>
      <c r="B1492" s="47">
        <v>2018</v>
      </c>
      <c r="C1492" s="49">
        <v>43435</v>
      </c>
      <c r="D1492" s="47" t="s">
        <v>72</v>
      </c>
      <c r="E1492" s="47" t="s">
        <v>201</v>
      </c>
      <c r="F1492" s="47">
        <v>5</v>
      </c>
      <c r="G1492" s="47" t="s">
        <v>23</v>
      </c>
      <c r="H1492" s="47" t="s">
        <v>15</v>
      </c>
      <c r="I1492" s="47">
        <f>(C1492-VLOOKUP(G1492,Riders!$A$2:$C$2000,2,FALSE))/365</f>
        <v>21.219178082191782</v>
      </c>
      <c r="J1492" s="47"/>
      <c r="K1492" s="47">
        <v>1</v>
      </c>
      <c r="L1492" s="47">
        <v>11.393000000000001</v>
      </c>
      <c r="M1492" s="47">
        <f t="shared" si="68"/>
        <v>63.196699727903095</v>
      </c>
      <c r="N1492" s="47"/>
      <c r="O1492" s="47"/>
      <c r="P1492" s="47" t="str">
        <f t="shared" si="69"/>
        <v/>
      </c>
      <c r="Q1492" s="47"/>
      <c r="R1492" s="47"/>
      <c r="S1492" s="47" t="str">
        <f t="shared" si="70"/>
        <v/>
      </c>
    </row>
    <row r="1493" spans="1:19" x14ac:dyDescent="0.45">
      <c r="A1493" s="47" t="s">
        <v>131</v>
      </c>
      <c r="B1493" s="47">
        <v>2018</v>
      </c>
      <c r="C1493" s="49">
        <v>43435</v>
      </c>
      <c r="D1493" s="47" t="s">
        <v>72</v>
      </c>
      <c r="E1493" s="47" t="s">
        <v>201</v>
      </c>
      <c r="F1493" s="47">
        <v>5</v>
      </c>
      <c r="G1493" s="47" t="s">
        <v>20</v>
      </c>
      <c r="H1493" s="47" t="s">
        <v>21</v>
      </c>
      <c r="I1493" s="47">
        <f>(C1493-VLOOKUP(G1493,Riders!$A$2:$C$2000,2,FALSE))/365</f>
        <v>23.32054794520548</v>
      </c>
      <c r="J1493" s="47"/>
      <c r="K1493" s="47">
        <v>2</v>
      </c>
      <c r="L1493" s="47">
        <v>11.493</v>
      </c>
      <c r="M1493" s="47">
        <f t="shared" si="68"/>
        <v>62.646828504306967</v>
      </c>
      <c r="N1493" s="47"/>
      <c r="O1493" s="47"/>
      <c r="P1493" s="47" t="str">
        <f t="shared" si="69"/>
        <v/>
      </c>
      <c r="Q1493" s="47"/>
      <c r="R1493" s="47"/>
      <c r="S1493" s="47" t="str">
        <f t="shared" si="70"/>
        <v/>
      </c>
    </row>
    <row r="1494" spans="1:19" x14ac:dyDescent="0.45">
      <c r="A1494" s="47" t="s">
        <v>131</v>
      </c>
      <c r="B1494" s="47">
        <v>2018</v>
      </c>
      <c r="C1494" s="49">
        <v>43435</v>
      </c>
      <c r="D1494" s="47" t="s">
        <v>72</v>
      </c>
      <c r="E1494" s="47" t="s">
        <v>201</v>
      </c>
      <c r="F1494" s="47">
        <v>6</v>
      </c>
      <c r="G1494" s="47" t="s">
        <v>109</v>
      </c>
      <c r="H1494" s="47" t="s">
        <v>160</v>
      </c>
      <c r="I1494" s="47">
        <f>(C1494-VLOOKUP(G1494,Riders!$A$2:$C$2000,2,FALSE))/365</f>
        <v>25.835616438356166</v>
      </c>
      <c r="J1494" s="47"/>
      <c r="K1494" s="47">
        <v>1</v>
      </c>
      <c r="L1494" s="47">
        <v>11.327999999999999</v>
      </c>
      <c r="M1494" s="47">
        <f t="shared" si="68"/>
        <v>63.559322033898312</v>
      </c>
      <c r="N1494" s="47"/>
      <c r="O1494" s="47"/>
      <c r="P1494" s="47" t="str">
        <f t="shared" si="69"/>
        <v/>
      </c>
      <c r="Q1494" s="47"/>
      <c r="R1494" s="47"/>
      <c r="S1494" s="47" t="str">
        <f t="shared" si="70"/>
        <v/>
      </c>
    </row>
    <row r="1495" spans="1:19" x14ac:dyDescent="0.45">
      <c r="A1495" s="47" t="s">
        <v>131</v>
      </c>
      <c r="B1495" s="47">
        <v>2018</v>
      </c>
      <c r="C1495" s="49">
        <v>43435</v>
      </c>
      <c r="D1495" s="47" t="s">
        <v>72</v>
      </c>
      <c r="E1495" s="47" t="s">
        <v>201</v>
      </c>
      <c r="F1495" s="47">
        <v>6</v>
      </c>
      <c r="G1495" s="47" t="s">
        <v>22</v>
      </c>
      <c r="H1495" s="47" t="s">
        <v>15</v>
      </c>
      <c r="I1495" s="47">
        <f>(C1495-VLOOKUP(G1495,Riders!$A$2:$C$2000,2,FALSE))/365</f>
        <v>20.893150684931506</v>
      </c>
      <c r="J1495" s="47"/>
      <c r="K1495" s="47">
        <v>2</v>
      </c>
      <c r="L1495" s="47">
        <v>11.665999999999999</v>
      </c>
      <c r="M1495" s="47">
        <f t="shared" si="68"/>
        <v>61.717812446425519</v>
      </c>
      <c r="N1495" s="47"/>
      <c r="O1495" s="47"/>
      <c r="P1495" s="47" t="str">
        <f t="shared" si="69"/>
        <v/>
      </c>
      <c r="Q1495" s="47"/>
      <c r="R1495" s="47"/>
      <c r="S1495" s="47" t="str">
        <f t="shared" si="70"/>
        <v/>
      </c>
    </row>
    <row r="1496" spans="1:19" x14ac:dyDescent="0.45">
      <c r="A1496" s="47" t="s">
        <v>131</v>
      </c>
      <c r="B1496" s="47">
        <v>2018</v>
      </c>
      <c r="C1496" s="49">
        <v>43435</v>
      </c>
      <c r="D1496" s="47" t="s">
        <v>72</v>
      </c>
      <c r="E1496" s="47" t="s">
        <v>201</v>
      </c>
      <c r="F1496" s="47">
        <v>7</v>
      </c>
      <c r="G1496" s="47" t="s">
        <v>184</v>
      </c>
      <c r="H1496" s="47" t="s">
        <v>19</v>
      </c>
      <c r="I1496" s="47">
        <f>(C1496-VLOOKUP(G1496,Riders!$A$2:$C$2000,2,FALSE))/365</f>
        <v>24.443835616438356</v>
      </c>
      <c r="J1496" s="47"/>
      <c r="K1496" s="47">
        <v>1</v>
      </c>
      <c r="L1496" s="47">
        <v>11.755000000000001</v>
      </c>
      <c r="M1496" s="47">
        <f t="shared" si="68"/>
        <v>61.250531688643129</v>
      </c>
      <c r="N1496" s="47"/>
      <c r="O1496" s="47"/>
      <c r="P1496" s="47" t="str">
        <f t="shared" si="69"/>
        <v/>
      </c>
      <c r="Q1496" s="47"/>
      <c r="R1496" s="47"/>
      <c r="S1496" s="47" t="str">
        <f t="shared" si="70"/>
        <v/>
      </c>
    </row>
    <row r="1497" spans="1:19" x14ac:dyDescent="0.45">
      <c r="A1497" s="47" t="s">
        <v>131</v>
      </c>
      <c r="B1497" s="47">
        <v>2018</v>
      </c>
      <c r="C1497" s="49">
        <v>43435</v>
      </c>
      <c r="D1497" s="47" t="s">
        <v>72</v>
      </c>
      <c r="E1497" s="47" t="s">
        <v>201</v>
      </c>
      <c r="F1497" s="47">
        <v>7</v>
      </c>
      <c r="G1497" s="47" t="s">
        <v>147</v>
      </c>
      <c r="H1497" s="47" t="s">
        <v>31</v>
      </c>
      <c r="I1497" s="47">
        <f>(C1497-VLOOKUP(G1497,Riders!$A$2:$C$2000,2,FALSE))/365</f>
        <v>30.397260273972602</v>
      </c>
      <c r="J1497" s="47"/>
      <c r="K1497" s="47">
        <v>2</v>
      </c>
      <c r="L1497" s="47">
        <v>11.781000000000001</v>
      </c>
      <c r="M1497" s="47">
        <f t="shared" si="68"/>
        <v>61.11535523300229</v>
      </c>
      <c r="N1497" s="47"/>
      <c r="O1497" s="47"/>
      <c r="P1497" s="47" t="str">
        <f t="shared" si="69"/>
        <v/>
      </c>
      <c r="Q1497" s="47"/>
      <c r="R1497" s="47"/>
      <c r="S1497" s="47" t="str">
        <f t="shared" si="70"/>
        <v/>
      </c>
    </row>
    <row r="1498" spans="1:19" x14ac:dyDescent="0.45">
      <c r="A1498" s="47" t="s">
        <v>131</v>
      </c>
      <c r="B1498" s="47">
        <v>2018</v>
      </c>
      <c r="C1498" s="49">
        <v>43435</v>
      </c>
      <c r="D1498" s="47" t="s">
        <v>72</v>
      </c>
      <c r="E1498" s="47" t="s">
        <v>201</v>
      </c>
      <c r="F1498" s="47">
        <v>8</v>
      </c>
      <c r="G1498" s="47" t="s">
        <v>133</v>
      </c>
      <c r="H1498" s="47" t="s">
        <v>25</v>
      </c>
      <c r="I1498" s="47">
        <f>(C1498-VLOOKUP(G1498,Riders!$A$2:$C$2000,2,FALSE))/365</f>
        <v>25.852054794520548</v>
      </c>
      <c r="J1498" s="47"/>
      <c r="K1498" s="47">
        <v>1</v>
      </c>
      <c r="L1498" s="47">
        <v>11.512</v>
      </c>
      <c r="M1498" s="47">
        <f t="shared" si="68"/>
        <v>62.543432939541347</v>
      </c>
      <c r="N1498" s="47"/>
      <c r="O1498" s="47"/>
      <c r="P1498" s="47" t="str">
        <f t="shared" si="69"/>
        <v/>
      </c>
      <c r="Q1498" s="47"/>
      <c r="R1498" s="47"/>
      <c r="S1498" s="47" t="str">
        <f t="shared" si="70"/>
        <v/>
      </c>
    </row>
    <row r="1499" spans="1:19" x14ac:dyDescent="0.45">
      <c r="A1499" s="47" t="s">
        <v>131</v>
      </c>
      <c r="B1499" s="47">
        <v>2018</v>
      </c>
      <c r="C1499" s="49">
        <v>43435</v>
      </c>
      <c r="D1499" s="47" t="s">
        <v>72</v>
      </c>
      <c r="E1499" s="47" t="s">
        <v>201</v>
      </c>
      <c r="F1499" s="47">
        <v>8</v>
      </c>
      <c r="G1499" s="47" t="s">
        <v>121</v>
      </c>
      <c r="H1499" s="47" t="s">
        <v>120</v>
      </c>
      <c r="I1499" s="47">
        <f>(C1499-VLOOKUP(G1499,Riders!$A$2:$C$2000,2,FALSE))/365</f>
        <v>22.742465753424657</v>
      </c>
      <c r="J1499" s="47"/>
      <c r="K1499" s="47">
        <v>2</v>
      </c>
      <c r="L1499" s="47">
        <v>11.522</v>
      </c>
      <c r="M1499" s="47">
        <f t="shared" si="68"/>
        <v>62.489151189029684</v>
      </c>
      <c r="N1499" s="47"/>
      <c r="O1499" s="47"/>
      <c r="P1499" s="47" t="str">
        <f t="shared" si="69"/>
        <v/>
      </c>
      <c r="Q1499" s="47"/>
      <c r="R1499" s="47"/>
      <c r="S1499" s="47" t="str">
        <f t="shared" si="70"/>
        <v/>
      </c>
    </row>
    <row r="1500" spans="1:19" x14ac:dyDescent="0.45">
      <c r="A1500" s="47" t="s">
        <v>131</v>
      </c>
      <c r="B1500" s="47">
        <v>2018</v>
      </c>
      <c r="C1500" s="49">
        <v>43435</v>
      </c>
      <c r="D1500" s="47" t="s">
        <v>72</v>
      </c>
      <c r="E1500" s="47" t="s">
        <v>202</v>
      </c>
      <c r="F1500" s="47">
        <v>1</v>
      </c>
      <c r="G1500" s="47" t="s">
        <v>132</v>
      </c>
      <c r="H1500" s="47" t="s">
        <v>36</v>
      </c>
      <c r="I1500" s="47">
        <f>(C1500-VLOOKUP(G1500,Riders!$A$2:$C$2000,2,FALSE))/365</f>
        <v>28.027397260273972</v>
      </c>
      <c r="J1500" s="47"/>
      <c r="K1500" s="47">
        <v>1</v>
      </c>
      <c r="L1500" s="47">
        <v>11.326000000000001</v>
      </c>
      <c r="M1500" s="47">
        <f t="shared" si="68"/>
        <v>63.570545647183472</v>
      </c>
      <c r="N1500" s="47">
        <v>1</v>
      </c>
      <c r="O1500" s="47">
        <v>11.321999999999999</v>
      </c>
      <c r="P1500" s="47">
        <f t="shared" si="69"/>
        <v>63.593004769475364</v>
      </c>
      <c r="Q1500" s="47"/>
      <c r="R1500" s="47"/>
      <c r="S1500" s="47" t="str">
        <f t="shared" si="70"/>
        <v/>
      </c>
    </row>
    <row r="1501" spans="1:19" x14ac:dyDescent="0.45">
      <c r="A1501" s="47" t="s">
        <v>131</v>
      </c>
      <c r="B1501" s="47">
        <v>2018</v>
      </c>
      <c r="C1501" s="49">
        <v>43435</v>
      </c>
      <c r="D1501" s="47" t="s">
        <v>72</v>
      </c>
      <c r="E1501" s="47" t="s">
        <v>202</v>
      </c>
      <c r="F1501" s="47">
        <v>1</v>
      </c>
      <c r="G1501" s="47" t="s">
        <v>133</v>
      </c>
      <c r="H1501" s="47" t="s">
        <v>25</v>
      </c>
      <c r="I1501" s="47">
        <f>(C1501-VLOOKUP(G1501,Riders!$A$2:$C$2000,2,FALSE))/365</f>
        <v>25.852054794520548</v>
      </c>
      <c r="J1501" s="47"/>
      <c r="K1501" s="47">
        <v>2</v>
      </c>
      <c r="L1501" s="47">
        <v>11.48</v>
      </c>
      <c r="M1501" s="47">
        <f t="shared" si="68"/>
        <v>62.717770034843205</v>
      </c>
      <c r="N1501" s="47">
        <v>2</v>
      </c>
      <c r="O1501" s="47">
        <v>11.501999999999999</v>
      </c>
      <c r="P1501" s="47">
        <f t="shared" si="69"/>
        <v>62.597809076682324</v>
      </c>
      <c r="Q1501" s="47"/>
      <c r="R1501" s="47"/>
      <c r="S1501" s="47" t="str">
        <f t="shared" si="70"/>
        <v/>
      </c>
    </row>
    <row r="1502" spans="1:19" x14ac:dyDescent="0.45">
      <c r="A1502" s="47" t="s">
        <v>131</v>
      </c>
      <c r="B1502" s="47">
        <v>2018</v>
      </c>
      <c r="C1502" s="49">
        <v>43435</v>
      </c>
      <c r="D1502" s="47" t="s">
        <v>72</v>
      </c>
      <c r="E1502" s="47" t="s">
        <v>202</v>
      </c>
      <c r="F1502" s="47">
        <v>2</v>
      </c>
      <c r="G1502" s="47" t="s">
        <v>30</v>
      </c>
      <c r="H1502" s="47" t="s">
        <v>31</v>
      </c>
      <c r="I1502" s="47">
        <f>(C1502-VLOOKUP(G1502,Riders!$A$2:$C$2000,2,FALSE))/365</f>
        <v>22.624657534246577</v>
      </c>
      <c r="J1502" s="47"/>
      <c r="K1502" s="47">
        <v>1</v>
      </c>
      <c r="L1502" s="47">
        <v>11.667999999999999</v>
      </c>
      <c r="M1502" s="47">
        <f t="shared" si="68"/>
        <v>61.707233459033255</v>
      </c>
      <c r="N1502" s="47">
        <v>1</v>
      </c>
      <c r="O1502" s="47">
        <v>11.215999999999999</v>
      </c>
      <c r="P1502" s="47">
        <f t="shared" si="69"/>
        <v>64.194008559201151</v>
      </c>
      <c r="Q1502" s="47"/>
      <c r="R1502" s="47"/>
      <c r="S1502" s="47" t="str">
        <f t="shared" si="70"/>
        <v/>
      </c>
    </row>
    <row r="1503" spans="1:19" x14ac:dyDescent="0.45">
      <c r="A1503" s="47" t="s">
        <v>131</v>
      </c>
      <c r="B1503" s="47">
        <v>2018</v>
      </c>
      <c r="C1503" s="49">
        <v>43435</v>
      </c>
      <c r="D1503" s="47" t="s">
        <v>72</v>
      </c>
      <c r="E1503" s="47" t="s">
        <v>202</v>
      </c>
      <c r="F1503" s="47">
        <v>2</v>
      </c>
      <c r="G1503" s="47" t="s">
        <v>184</v>
      </c>
      <c r="H1503" s="47" t="s">
        <v>19</v>
      </c>
      <c r="I1503" s="47">
        <f>(C1503-VLOOKUP(G1503,Riders!$A$2:$C$2000,2,FALSE))/365</f>
        <v>24.443835616438356</v>
      </c>
      <c r="J1503" s="47"/>
      <c r="K1503" s="47">
        <v>2</v>
      </c>
      <c r="L1503" s="47">
        <v>11.934999999999999</v>
      </c>
      <c r="M1503" s="47">
        <f t="shared" si="68"/>
        <v>60.326770004189363</v>
      </c>
      <c r="N1503" s="47">
        <v>2</v>
      </c>
      <c r="O1503" s="47">
        <v>11.657</v>
      </c>
      <c r="P1503" s="47">
        <f t="shared" si="69"/>
        <v>61.765462812044262</v>
      </c>
      <c r="Q1503" s="47"/>
      <c r="R1503" s="47"/>
      <c r="S1503" s="47" t="str">
        <f t="shared" si="70"/>
        <v/>
      </c>
    </row>
    <row r="1504" spans="1:19" x14ac:dyDescent="0.45">
      <c r="A1504" s="47" t="s">
        <v>131</v>
      </c>
      <c r="B1504" s="47">
        <v>2018</v>
      </c>
      <c r="C1504" s="49">
        <v>43435</v>
      </c>
      <c r="D1504" s="47" t="s">
        <v>72</v>
      </c>
      <c r="E1504" s="47" t="s">
        <v>202</v>
      </c>
      <c r="F1504" s="47">
        <v>3</v>
      </c>
      <c r="G1504" s="47" t="s">
        <v>109</v>
      </c>
      <c r="H1504" s="47" t="s">
        <v>160</v>
      </c>
      <c r="I1504" s="47">
        <f>(C1504-VLOOKUP(G1504,Riders!$A$2:$C$2000,2,FALSE))/365</f>
        <v>25.835616438356166</v>
      </c>
      <c r="J1504" s="47"/>
      <c r="K1504" s="47">
        <v>1</v>
      </c>
      <c r="L1504" s="47">
        <v>11.337999999999999</v>
      </c>
      <c r="M1504" s="47">
        <f t="shared" si="68"/>
        <v>63.503263362145006</v>
      </c>
      <c r="N1504" s="47">
        <v>1</v>
      </c>
      <c r="O1504" s="47">
        <v>11.238</v>
      </c>
      <c r="P1504" s="47">
        <f t="shared" si="69"/>
        <v>64.068339562199682</v>
      </c>
      <c r="Q1504" s="47"/>
      <c r="R1504" s="47"/>
      <c r="S1504" s="47" t="str">
        <f t="shared" si="70"/>
        <v/>
      </c>
    </row>
    <row r="1505" spans="1:19" x14ac:dyDescent="0.45">
      <c r="A1505" s="47" t="s">
        <v>131</v>
      </c>
      <c r="B1505" s="47">
        <v>2018</v>
      </c>
      <c r="C1505" s="49">
        <v>43435</v>
      </c>
      <c r="D1505" s="47" t="s">
        <v>72</v>
      </c>
      <c r="E1505" s="47" t="s">
        <v>202</v>
      </c>
      <c r="F1505" s="47">
        <v>3</v>
      </c>
      <c r="G1505" s="47" t="s">
        <v>73</v>
      </c>
      <c r="H1505" s="47" t="s">
        <v>74</v>
      </c>
      <c r="I1505" s="47">
        <f>(C1505-VLOOKUP(G1505,Riders!$A$2:$C$2000,2,FALSE))/365</f>
        <v>31.331506849315069</v>
      </c>
      <c r="J1505" s="47"/>
      <c r="K1505" s="47">
        <v>2</v>
      </c>
      <c r="L1505" s="47">
        <v>11.417999999999999</v>
      </c>
      <c r="M1505" s="47">
        <f t="shared" si="68"/>
        <v>63.058328954282715</v>
      </c>
      <c r="N1505" s="47">
        <v>2</v>
      </c>
      <c r="O1505" s="47">
        <v>11.398</v>
      </c>
      <c r="P1505" s="47">
        <f t="shared" si="69"/>
        <v>63.168977013511146</v>
      </c>
      <c r="Q1505" s="47"/>
      <c r="R1505" s="47"/>
      <c r="S1505" s="47" t="str">
        <f t="shared" si="70"/>
        <v/>
      </c>
    </row>
    <row r="1506" spans="1:19" x14ac:dyDescent="0.45">
      <c r="A1506" s="47" t="s">
        <v>131</v>
      </c>
      <c r="B1506" s="47">
        <v>2018</v>
      </c>
      <c r="C1506" s="49">
        <v>43435</v>
      </c>
      <c r="D1506" s="47" t="s">
        <v>72</v>
      </c>
      <c r="E1506" s="47" t="s">
        <v>202</v>
      </c>
      <c r="F1506" s="47">
        <v>4</v>
      </c>
      <c r="G1506" s="47" t="s">
        <v>111</v>
      </c>
      <c r="H1506" s="47" t="s">
        <v>160</v>
      </c>
      <c r="I1506" s="47">
        <f>(C1506-VLOOKUP(G1506,Riders!$A$2:$C$2000,2,FALSE))/365</f>
        <v>24.115068493150684</v>
      </c>
      <c r="J1506" s="47"/>
      <c r="K1506" s="47">
        <v>1</v>
      </c>
      <c r="L1506" s="47">
        <v>11.531000000000001</v>
      </c>
      <c r="M1506" s="47">
        <f t="shared" si="68"/>
        <v>62.440378111178561</v>
      </c>
      <c r="N1506" s="47">
        <v>1</v>
      </c>
      <c r="O1506" s="47">
        <v>11.515000000000001</v>
      </c>
      <c r="P1506" s="47">
        <f t="shared" si="69"/>
        <v>62.527138514980457</v>
      </c>
      <c r="Q1506" s="47"/>
      <c r="R1506" s="47"/>
      <c r="S1506" s="47" t="str">
        <f t="shared" si="70"/>
        <v/>
      </c>
    </row>
    <row r="1507" spans="1:19" x14ac:dyDescent="0.45">
      <c r="A1507" s="47" t="s">
        <v>131</v>
      </c>
      <c r="B1507" s="47">
        <v>2018</v>
      </c>
      <c r="C1507" s="49">
        <v>43435</v>
      </c>
      <c r="D1507" s="47" t="s">
        <v>72</v>
      </c>
      <c r="E1507" s="47" t="s">
        <v>202</v>
      </c>
      <c r="F1507" s="47">
        <v>4</v>
      </c>
      <c r="G1507" s="47" t="s">
        <v>23</v>
      </c>
      <c r="H1507" s="47" t="s">
        <v>15</v>
      </c>
      <c r="I1507" s="47">
        <f>(C1507-VLOOKUP(G1507,Riders!$A$2:$C$2000,2,FALSE))/365</f>
        <v>21.219178082191782</v>
      </c>
      <c r="J1507" s="47"/>
      <c r="K1507" s="47">
        <v>2</v>
      </c>
      <c r="L1507" s="47">
        <v>11.679</v>
      </c>
      <c r="M1507" s="47">
        <f t="shared" si="68"/>
        <v>61.649113793989208</v>
      </c>
      <c r="N1507" s="47">
        <v>2</v>
      </c>
      <c r="O1507" s="47">
        <v>11.556000000000001</v>
      </c>
      <c r="P1507" s="47">
        <f t="shared" si="69"/>
        <v>62.305295950155759</v>
      </c>
      <c r="Q1507" s="47"/>
      <c r="R1507" s="47"/>
      <c r="S1507" s="47" t="str">
        <f t="shared" si="70"/>
        <v/>
      </c>
    </row>
    <row r="1508" spans="1:19" x14ac:dyDescent="0.45">
      <c r="A1508" s="47" t="s">
        <v>131</v>
      </c>
      <c r="B1508" s="47">
        <v>2018</v>
      </c>
      <c r="C1508" s="49">
        <v>43435</v>
      </c>
      <c r="D1508" s="47" t="s">
        <v>72</v>
      </c>
      <c r="E1508" s="47" t="s">
        <v>203</v>
      </c>
      <c r="F1508" s="47">
        <v>1</v>
      </c>
      <c r="G1508" s="47" t="s">
        <v>132</v>
      </c>
      <c r="H1508" s="47" t="s">
        <v>36</v>
      </c>
      <c r="I1508" s="47">
        <f>(C1508-VLOOKUP(G1508,Riders!$A$2:$C$2000,2,FALSE))/365</f>
        <v>28.027397260273972</v>
      </c>
      <c r="J1508" s="47"/>
      <c r="K1508" s="47">
        <v>1</v>
      </c>
      <c r="L1508" s="47">
        <v>11.327</v>
      </c>
      <c r="M1508" s="47">
        <f t="shared" si="68"/>
        <v>63.56493334510462</v>
      </c>
      <c r="N1508" s="47">
        <v>1</v>
      </c>
      <c r="O1508" s="47">
        <v>12.18</v>
      </c>
      <c r="P1508" s="47">
        <f t="shared" si="69"/>
        <v>59.11330049261084</v>
      </c>
      <c r="Q1508" s="47"/>
      <c r="R1508" s="47"/>
      <c r="S1508" s="47" t="str">
        <f t="shared" si="70"/>
        <v/>
      </c>
    </row>
    <row r="1509" spans="1:19" x14ac:dyDescent="0.45">
      <c r="A1509" s="47" t="s">
        <v>131</v>
      </c>
      <c r="B1509" s="47">
        <v>2018</v>
      </c>
      <c r="C1509" s="49">
        <v>43435</v>
      </c>
      <c r="D1509" s="47" t="s">
        <v>72</v>
      </c>
      <c r="E1509" s="47" t="s">
        <v>203</v>
      </c>
      <c r="F1509" s="47">
        <v>1</v>
      </c>
      <c r="G1509" s="47" t="s">
        <v>111</v>
      </c>
      <c r="H1509" s="47" t="s">
        <v>160</v>
      </c>
      <c r="I1509" s="47">
        <f>(C1509-VLOOKUP(G1509,Riders!$A$2:$C$2000,2,FALSE))/365</f>
        <v>24.115068493150684</v>
      </c>
      <c r="J1509" s="47"/>
      <c r="K1509" s="47">
        <v>2</v>
      </c>
      <c r="L1509" s="47">
        <v>11.356999999999999</v>
      </c>
      <c r="M1509" s="47">
        <f t="shared" si="68"/>
        <v>63.397023861935374</v>
      </c>
      <c r="N1509" s="47">
        <v>2</v>
      </c>
      <c r="O1509" s="47">
        <v>13.827999999999999</v>
      </c>
      <c r="P1509" s="47">
        <f t="shared" si="69"/>
        <v>52.068267283772059</v>
      </c>
      <c r="Q1509" s="47"/>
      <c r="R1509" s="47"/>
      <c r="S1509" s="47" t="str">
        <f t="shared" si="70"/>
        <v/>
      </c>
    </row>
    <row r="1510" spans="1:19" x14ac:dyDescent="0.45">
      <c r="A1510" s="47" t="s">
        <v>131</v>
      </c>
      <c r="B1510" s="47">
        <v>2018</v>
      </c>
      <c r="C1510" s="49">
        <v>43435</v>
      </c>
      <c r="D1510" s="47" t="s">
        <v>72</v>
      </c>
      <c r="E1510" s="47" t="s">
        <v>203</v>
      </c>
      <c r="F1510" s="47">
        <v>2</v>
      </c>
      <c r="G1510" s="47" t="s">
        <v>109</v>
      </c>
      <c r="H1510" s="47" t="s">
        <v>160</v>
      </c>
      <c r="I1510" s="47">
        <f>(C1510-VLOOKUP(G1510,Riders!$A$2:$C$2000,2,FALSE))/365</f>
        <v>25.835616438356166</v>
      </c>
      <c r="J1510" s="47"/>
      <c r="K1510" s="47">
        <v>2</v>
      </c>
      <c r="L1510" s="47">
        <v>11.334999999999999</v>
      </c>
      <c r="M1510" s="47">
        <f t="shared" si="68"/>
        <v>63.520070577856202</v>
      </c>
      <c r="N1510" s="47">
        <v>1</v>
      </c>
      <c r="O1510" s="47">
        <v>11.292999999999999</v>
      </c>
      <c r="P1510" s="47">
        <f t="shared" si="69"/>
        <v>63.756309218099709</v>
      </c>
      <c r="Q1510" s="47">
        <v>1</v>
      </c>
      <c r="R1510" s="47">
        <v>11.711</v>
      </c>
      <c r="S1510" s="47">
        <f t="shared" si="70"/>
        <v>61.480659209290408</v>
      </c>
    </row>
    <row r="1511" spans="1:19" x14ac:dyDescent="0.45">
      <c r="A1511" s="47" t="s">
        <v>131</v>
      </c>
      <c r="B1511" s="47">
        <v>2018</v>
      </c>
      <c r="C1511" s="49">
        <v>43435</v>
      </c>
      <c r="D1511" s="47" t="s">
        <v>72</v>
      </c>
      <c r="E1511" s="47" t="s">
        <v>203</v>
      </c>
      <c r="F1511" s="47">
        <v>2</v>
      </c>
      <c r="G1511" s="47" t="s">
        <v>30</v>
      </c>
      <c r="H1511" s="47" t="s">
        <v>31</v>
      </c>
      <c r="I1511" s="47">
        <f>(C1511-VLOOKUP(G1511,Riders!$A$2:$C$2000,2,FALSE))/365</f>
        <v>22.624657534246577</v>
      </c>
      <c r="J1511" s="47"/>
      <c r="K1511" s="47">
        <v>1</v>
      </c>
      <c r="L1511" s="47">
        <v>11.305999999999999</v>
      </c>
      <c r="M1511" s="47">
        <f t="shared" si="68"/>
        <v>63.683000176897231</v>
      </c>
      <c r="N1511" s="47">
        <v>2</v>
      </c>
      <c r="O1511" s="47">
        <v>11.311999999999999</v>
      </c>
      <c r="P1511" s="47">
        <f t="shared" si="69"/>
        <v>63.649222065063654</v>
      </c>
      <c r="Q1511" s="47">
        <v>2</v>
      </c>
      <c r="R1511" s="47">
        <v>11.738</v>
      </c>
      <c r="S1511" s="47">
        <f t="shared" si="70"/>
        <v>61.339240074970185</v>
      </c>
    </row>
    <row r="1512" spans="1:19" x14ac:dyDescent="0.45">
      <c r="A1512" s="47" t="s">
        <v>131</v>
      </c>
      <c r="B1512" s="47">
        <v>2018</v>
      </c>
      <c r="C1512" s="49">
        <v>43435</v>
      </c>
      <c r="D1512" s="47" t="s">
        <v>72</v>
      </c>
      <c r="E1512" s="47" t="s">
        <v>204</v>
      </c>
      <c r="F1512" s="47" t="s">
        <v>205</v>
      </c>
      <c r="G1512" s="47" t="s">
        <v>132</v>
      </c>
      <c r="H1512" s="47" t="s">
        <v>36</v>
      </c>
      <c r="I1512" s="47">
        <f>(C1512-VLOOKUP(G1512,Riders!$A$2:$C$2000,2,FALSE))/365</f>
        <v>28.027397260273972</v>
      </c>
      <c r="J1512" s="47"/>
      <c r="K1512" s="47">
        <v>1</v>
      </c>
      <c r="L1512" s="47">
        <v>11.412000000000001</v>
      </c>
      <c r="M1512" s="47">
        <f t="shared" si="68"/>
        <v>63.09148264984227</v>
      </c>
      <c r="N1512" s="47">
        <v>1</v>
      </c>
      <c r="O1512" s="47">
        <v>11.38</v>
      </c>
      <c r="P1512" s="47">
        <f t="shared" si="69"/>
        <v>63.268892794376093</v>
      </c>
      <c r="Q1512" s="47"/>
      <c r="R1512" s="47"/>
      <c r="S1512" s="47" t="str">
        <f t="shared" si="70"/>
        <v/>
      </c>
    </row>
    <row r="1513" spans="1:19" x14ac:dyDescent="0.45">
      <c r="A1513" s="47" t="s">
        <v>131</v>
      </c>
      <c r="B1513" s="47">
        <v>2018</v>
      </c>
      <c r="C1513" s="49">
        <v>43435</v>
      </c>
      <c r="D1513" s="47" t="s">
        <v>72</v>
      </c>
      <c r="E1513" s="47" t="s">
        <v>204</v>
      </c>
      <c r="F1513" s="47" t="s">
        <v>205</v>
      </c>
      <c r="G1513" s="47" t="s">
        <v>109</v>
      </c>
      <c r="H1513" s="47" t="s">
        <v>160</v>
      </c>
      <c r="I1513" s="47">
        <f>(C1513-VLOOKUP(G1513,Riders!$A$2:$C$2000,2,FALSE))/365</f>
        <v>25.835616438356166</v>
      </c>
      <c r="J1513" s="47"/>
      <c r="K1513" s="47">
        <v>2</v>
      </c>
      <c r="L1513" s="47">
        <v>11.483000000000001</v>
      </c>
      <c r="M1513" s="47">
        <f t="shared" si="68"/>
        <v>62.701384655577804</v>
      </c>
      <c r="N1513" s="47">
        <v>2</v>
      </c>
      <c r="O1513" s="47">
        <v>11.562000000000001</v>
      </c>
      <c r="P1513" s="47">
        <f t="shared" si="69"/>
        <v>62.27296315516346</v>
      </c>
      <c r="Q1513" s="47"/>
      <c r="R1513" s="47"/>
      <c r="S1513" s="47" t="str">
        <f t="shared" si="70"/>
        <v/>
      </c>
    </row>
    <row r="1514" spans="1:19" x14ac:dyDescent="0.45">
      <c r="A1514" s="47" t="s">
        <v>131</v>
      </c>
      <c r="B1514" s="47">
        <v>2018</v>
      </c>
      <c r="C1514" s="49">
        <v>43435</v>
      </c>
      <c r="D1514" s="47" t="s">
        <v>72</v>
      </c>
      <c r="E1514" s="47" t="s">
        <v>204</v>
      </c>
      <c r="F1514" s="47" t="s">
        <v>206</v>
      </c>
      <c r="G1514" s="47" t="s">
        <v>30</v>
      </c>
      <c r="H1514" s="47" t="s">
        <v>31</v>
      </c>
      <c r="I1514" s="47">
        <f>(C1514-VLOOKUP(G1514,Riders!$A$2:$C$2000,2,FALSE))/365</f>
        <v>22.624657534246577</v>
      </c>
      <c r="J1514" s="47"/>
      <c r="K1514" s="47">
        <v>1</v>
      </c>
      <c r="L1514" s="47">
        <v>62.423999999999999</v>
      </c>
      <c r="M1514" s="47">
        <f t="shared" ref="M1514:M1577" si="71">IF(OR(L1514="",L1514="REL"),"",3.6*200/L1514)</f>
        <v>11.534025374855824</v>
      </c>
      <c r="N1514" s="47">
        <v>2</v>
      </c>
      <c r="O1514" s="47">
        <v>11.384</v>
      </c>
      <c r="P1514" s="47">
        <f t="shared" si="69"/>
        <v>63.246661981728742</v>
      </c>
      <c r="Q1514" s="47">
        <v>1</v>
      </c>
      <c r="R1514" s="47">
        <v>11.416</v>
      </c>
      <c r="S1514" s="47">
        <f t="shared" si="70"/>
        <v>63.069376313945341</v>
      </c>
    </row>
    <row r="1515" spans="1:19" x14ac:dyDescent="0.45">
      <c r="A1515" s="47" t="s">
        <v>131</v>
      </c>
      <c r="B1515" s="47">
        <v>2018</v>
      </c>
      <c r="C1515" s="49">
        <v>43435</v>
      </c>
      <c r="D1515" s="47" t="s">
        <v>72</v>
      </c>
      <c r="E1515" s="47" t="s">
        <v>204</v>
      </c>
      <c r="F1515" s="47" t="s">
        <v>206</v>
      </c>
      <c r="G1515" s="47" t="s">
        <v>111</v>
      </c>
      <c r="H1515" s="47" t="s">
        <v>160</v>
      </c>
      <c r="I1515" s="47">
        <f>(C1515-VLOOKUP(G1515,Riders!$A$2:$C$2000,2,FALSE))/365</f>
        <v>24.115068493150684</v>
      </c>
      <c r="J1515" s="47"/>
      <c r="K1515" s="47">
        <v>2</v>
      </c>
      <c r="L1515" s="47">
        <v>62.717999999999996</v>
      </c>
      <c r="M1515" s="47">
        <f t="shared" si="71"/>
        <v>11.479957906821008</v>
      </c>
      <c r="N1515" s="47">
        <v>1</v>
      </c>
      <c r="O1515" s="47">
        <v>11.369</v>
      </c>
      <c r="P1515" s="47">
        <f t="shared" si="69"/>
        <v>63.330108188934823</v>
      </c>
      <c r="Q1515" s="47">
        <v>2</v>
      </c>
      <c r="R1515" s="47">
        <v>11.449</v>
      </c>
      <c r="S1515" s="47">
        <f t="shared" si="70"/>
        <v>62.88758843567124</v>
      </c>
    </row>
    <row r="1516" spans="1:19" x14ac:dyDescent="0.45">
      <c r="A1516" s="47" t="s">
        <v>93</v>
      </c>
      <c r="B1516" s="47">
        <v>2018</v>
      </c>
      <c r="C1516" s="49">
        <v>43400</v>
      </c>
      <c r="D1516" s="47" t="s">
        <v>72</v>
      </c>
      <c r="E1516" s="47" t="s">
        <v>200</v>
      </c>
      <c r="F1516" s="47">
        <v>1</v>
      </c>
      <c r="G1516" s="47" t="s">
        <v>79</v>
      </c>
      <c r="H1516" s="47" t="s">
        <v>65</v>
      </c>
      <c r="I1516" s="47">
        <f>(C1516-VLOOKUP(G1516,Riders!$A$2:$C$2000,2,FALSE))/365</f>
        <v>31.482191780821918</v>
      </c>
      <c r="J1516" s="47">
        <v>1</v>
      </c>
      <c r="K1516" s="47">
        <v>1</v>
      </c>
      <c r="L1516" s="47">
        <v>11.435</v>
      </c>
      <c r="M1516" s="47">
        <f t="shared" si="71"/>
        <v>62.964582422387402</v>
      </c>
      <c r="N1516" s="47"/>
      <c r="O1516" s="47"/>
      <c r="P1516" s="47" t="str">
        <f t="shared" si="69"/>
        <v/>
      </c>
      <c r="Q1516" s="47"/>
      <c r="R1516" s="47"/>
      <c r="S1516" s="47" t="str">
        <f t="shared" si="70"/>
        <v/>
      </c>
    </row>
    <row r="1517" spans="1:19" x14ac:dyDescent="0.45">
      <c r="A1517" s="47" t="s">
        <v>93</v>
      </c>
      <c r="B1517" s="47">
        <v>2018</v>
      </c>
      <c r="C1517" s="49">
        <v>43400</v>
      </c>
      <c r="D1517" s="47" t="s">
        <v>72</v>
      </c>
      <c r="E1517" s="47" t="s">
        <v>200</v>
      </c>
      <c r="F1517" s="47">
        <v>1</v>
      </c>
      <c r="G1517" s="47" t="s">
        <v>39</v>
      </c>
      <c r="H1517" s="47" t="s">
        <v>40</v>
      </c>
      <c r="I1517" s="47">
        <f>(C1517-VLOOKUP(G1517,Riders!$A$2:$C$2000,2,FALSE))/365</f>
        <v>24.210958904109589</v>
      </c>
      <c r="J1517" s="47">
        <v>28</v>
      </c>
      <c r="K1517" s="47">
        <v>2</v>
      </c>
      <c r="L1517" s="47">
        <v>11.68</v>
      </c>
      <c r="M1517" s="47">
        <f t="shared" si="71"/>
        <v>61.643835616438359</v>
      </c>
      <c r="N1517" s="47"/>
      <c r="O1517" s="47"/>
      <c r="P1517" s="47" t="str">
        <f t="shared" si="69"/>
        <v/>
      </c>
      <c r="Q1517" s="47"/>
      <c r="R1517" s="47"/>
      <c r="S1517" s="47" t="str">
        <f t="shared" si="70"/>
        <v/>
      </c>
    </row>
    <row r="1518" spans="1:19" x14ac:dyDescent="0.45">
      <c r="A1518" s="47" t="s">
        <v>93</v>
      </c>
      <c r="B1518" s="47">
        <v>2018</v>
      </c>
      <c r="C1518" s="49">
        <v>43400</v>
      </c>
      <c r="D1518" s="47" t="s">
        <v>72</v>
      </c>
      <c r="E1518" s="47" t="s">
        <v>200</v>
      </c>
      <c r="F1518" s="47">
        <v>2</v>
      </c>
      <c r="G1518" s="47" t="s">
        <v>136</v>
      </c>
      <c r="H1518" s="47" t="s">
        <v>36</v>
      </c>
      <c r="I1518" s="47">
        <f>(C1518-VLOOKUP(G1518,Riders!$A$2:$C$2000,2,FALSE))/365</f>
        <v>30.789041095890411</v>
      </c>
      <c r="J1518" s="47">
        <v>6</v>
      </c>
      <c r="K1518" s="47">
        <v>1</v>
      </c>
      <c r="L1518" s="47">
        <v>11.484999999999999</v>
      </c>
      <c r="M1518" s="47">
        <f t="shared" si="71"/>
        <v>62.690465824989118</v>
      </c>
      <c r="N1518" s="47"/>
      <c r="O1518" s="47"/>
      <c r="P1518" s="47" t="str">
        <f t="shared" si="69"/>
        <v/>
      </c>
      <c r="Q1518" s="47"/>
      <c r="R1518" s="47"/>
      <c r="S1518" s="47" t="str">
        <f t="shared" si="70"/>
        <v/>
      </c>
    </row>
    <row r="1519" spans="1:19" x14ac:dyDescent="0.45">
      <c r="A1519" s="47" t="s">
        <v>93</v>
      </c>
      <c r="B1519" s="47">
        <v>2018</v>
      </c>
      <c r="C1519" s="49">
        <v>43400</v>
      </c>
      <c r="D1519" s="47" t="s">
        <v>72</v>
      </c>
      <c r="E1519" s="47" t="s">
        <v>200</v>
      </c>
      <c r="F1519" s="47">
        <v>2</v>
      </c>
      <c r="G1519" s="47" t="s">
        <v>109</v>
      </c>
      <c r="H1519" s="47" t="s">
        <v>160</v>
      </c>
      <c r="I1519" s="47">
        <f>(C1519-VLOOKUP(G1519,Riders!$A$2:$C$2000,2,FALSE))/365</f>
        <v>25.739726027397261</v>
      </c>
      <c r="J1519" s="47">
        <v>27</v>
      </c>
      <c r="K1519" s="47">
        <v>2</v>
      </c>
      <c r="L1519" s="47">
        <v>11.492999999999999</v>
      </c>
      <c r="M1519" s="47">
        <f t="shared" si="71"/>
        <v>62.646828504306974</v>
      </c>
      <c r="N1519" s="47"/>
      <c r="O1519" s="47"/>
      <c r="P1519" s="47" t="str">
        <f t="shared" si="69"/>
        <v/>
      </c>
      <c r="Q1519" s="47"/>
      <c r="R1519" s="47"/>
      <c r="S1519" s="47" t="str">
        <f t="shared" si="70"/>
        <v/>
      </c>
    </row>
    <row r="1520" spans="1:19" x14ac:dyDescent="0.45">
      <c r="A1520" s="47" t="s">
        <v>93</v>
      </c>
      <c r="B1520" s="47">
        <v>2018</v>
      </c>
      <c r="C1520" s="49">
        <v>43400</v>
      </c>
      <c r="D1520" s="47" t="s">
        <v>72</v>
      </c>
      <c r="E1520" s="47" t="s">
        <v>200</v>
      </c>
      <c r="F1520" s="47">
        <v>3</v>
      </c>
      <c r="G1520" s="47" t="s">
        <v>73</v>
      </c>
      <c r="H1520" s="47" t="s">
        <v>74</v>
      </c>
      <c r="I1520" s="47">
        <f>(C1520-VLOOKUP(G1520,Riders!$A$2:$C$2000,2,FALSE))/365</f>
        <v>31.235616438356164</v>
      </c>
      <c r="J1520" s="47">
        <v>9</v>
      </c>
      <c r="K1520" s="47">
        <v>1</v>
      </c>
      <c r="L1520" s="47">
        <v>11.632</v>
      </c>
      <c r="M1520" s="47">
        <f t="shared" si="71"/>
        <v>61.898211829436043</v>
      </c>
      <c r="N1520" s="47"/>
      <c r="O1520" s="47"/>
      <c r="P1520" s="47" t="str">
        <f t="shared" si="69"/>
        <v/>
      </c>
      <c r="Q1520" s="47"/>
      <c r="R1520" s="47"/>
      <c r="S1520" s="47" t="str">
        <f t="shared" si="70"/>
        <v/>
      </c>
    </row>
    <row r="1521" spans="1:19" x14ac:dyDescent="0.45">
      <c r="A1521" s="47" t="s">
        <v>93</v>
      </c>
      <c r="B1521" s="47">
        <v>2018</v>
      </c>
      <c r="C1521" s="49">
        <v>43400</v>
      </c>
      <c r="D1521" s="47" t="s">
        <v>72</v>
      </c>
      <c r="E1521" s="47" t="s">
        <v>200</v>
      </c>
      <c r="F1521" s="47">
        <v>3</v>
      </c>
      <c r="G1521" s="47" t="s">
        <v>146</v>
      </c>
      <c r="H1521" s="47" t="s">
        <v>56</v>
      </c>
      <c r="I1521" s="47">
        <f>(C1521-VLOOKUP(G1521,Riders!$A$2:$C$2000,2,FALSE))/365</f>
        <v>28.567123287671233</v>
      </c>
      <c r="J1521" s="47">
        <v>26</v>
      </c>
      <c r="K1521" s="47">
        <v>2</v>
      </c>
      <c r="L1521" s="47">
        <v>11.798999999999999</v>
      </c>
      <c r="M1521" s="47">
        <f t="shared" si="71"/>
        <v>61.022120518688027</v>
      </c>
      <c r="N1521" s="47"/>
      <c r="O1521" s="47"/>
      <c r="P1521" s="47" t="str">
        <f t="shared" si="69"/>
        <v/>
      </c>
      <c r="Q1521" s="47"/>
      <c r="R1521" s="47"/>
      <c r="S1521" s="47" t="str">
        <f t="shared" si="70"/>
        <v/>
      </c>
    </row>
    <row r="1522" spans="1:19" x14ac:dyDescent="0.45">
      <c r="A1522" s="47" t="s">
        <v>93</v>
      </c>
      <c r="B1522" s="47">
        <v>2018</v>
      </c>
      <c r="C1522" s="49">
        <v>43400</v>
      </c>
      <c r="D1522" s="47" t="s">
        <v>72</v>
      </c>
      <c r="E1522" s="47" t="s">
        <v>200</v>
      </c>
      <c r="F1522" s="47">
        <v>4</v>
      </c>
      <c r="G1522" s="47" t="s">
        <v>135</v>
      </c>
      <c r="H1522" s="47" t="s">
        <v>29</v>
      </c>
      <c r="I1522" s="47">
        <f>(C1522-VLOOKUP(G1522,Riders!$A$2:$C$2000,2,FALSE))/365</f>
        <v>28.967123287671232</v>
      </c>
      <c r="J1522" s="47">
        <v>7</v>
      </c>
      <c r="K1522" s="47">
        <v>1</v>
      </c>
      <c r="L1522" s="47">
        <v>11.09</v>
      </c>
      <c r="M1522" s="47">
        <f t="shared" si="71"/>
        <v>64.923354373309294</v>
      </c>
      <c r="N1522" s="47"/>
      <c r="O1522" s="47"/>
      <c r="P1522" s="47" t="str">
        <f t="shared" si="69"/>
        <v/>
      </c>
      <c r="Q1522" s="47"/>
      <c r="R1522" s="47"/>
      <c r="S1522" s="47" t="str">
        <f t="shared" si="70"/>
        <v/>
      </c>
    </row>
    <row r="1523" spans="1:19" x14ac:dyDescent="0.45">
      <c r="A1523" s="47" t="s">
        <v>93</v>
      </c>
      <c r="B1523" s="47">
        <v>2018</v>
      </c>
      <c r="C1523" s="49">
        <v>43400</v>
      </c>
      <c r="D1523" s="47" t="s">
        <v>72</v>
      </c>
      <c r="E1523" s="47" t="s">
        <v>200</v>
      </c>
      <c r="F1523" s="47">
        <v>4</v>
      </c>
      <c r="G1523" s="47" t="s">
        <v>694</v>
      </c>
      <c r="H1523" s="47" t="s">
        <v>29</v>
      </c>
      <c r="I1523" s="47">
        <f>(C1523-VLOOKUP(G1523,Riders!$A$2:$C$2000,2,FALSE))/365</f>
        <v>20.695890410958903</v>
      </c>
      <c r="J1523" s="47">
        <v>25</v>
      </c>
      <c r="K1523" s="47">
        <v>2</v>
      </c>
      <c r="L1523" s="47">
        <v>11.326000000000001</v>
      </c>
      <c r="M1523" s="47">
        <f t="shared" si="71"/>
        <v>63.570545647183472</v>
      </c>
      <c r="N1523" s="47"/>
      <c r="O1523" s="47"/>
      <c r="P1523" s="47" t="str">
        <f t="shared" si="69"/>
        <v/>
      </c>
      <c r="Q1523" s="47"/>
      <c r="R1523" s="47"/>
      <c r="S1523" s="47" t="str">
        <f t="shared" si="70"/>
        <v/>
      </c>
    </row>
    <row r="1524" spans="1:19" x14ac:dyDescent="0.45">
      <c r="A1524" s="47" t="s">
        <v>93</v>
      </c>
      <c r="B1524" s="47">
        <v>2018</v>
      </c>
      <c r="C1524" s="49">
        <v>43400</v>
      </c>
      <c r="D1524" s="47" t="s">
        <v>72</v>
      </c>
      <c r="E1524" s="47" t="s">
        <v>200</v>
      </c>
      <c r="F1524" s="47">
        <v>5</v>
      </c>
      <c r="G1524" s="47" t="s">
        <v>139</v>
      </c>
      <c r="H1524" s="47" t="s">
        <v>61</v>
      </c>
      <c r="I1524" s="47">
        <f>(C1524-VLOOKUP(G1524,Riders!$A$2:$C$2000,2,FALSE))/365</f>
        <v>26.38082191780822</v>
      </c>
      <c r="J1524" s="47">
        <v>16</v>
      </c>
      <c r="K1524" s="47">
        <v>1</v>
      </c>
      <c r="L1524" s="47">
        <v>11.404</v>
      </c>
      <c r="M1524" s="47">
        <f t="shared" si="71"/>
        <v>63.135741844966681</v>
      </c>
      <c r="N1524" s="47"/>
      <c r="O1524" s="47"/>
      <c r="P1524" s="47" t="str">
        <f t="shared" si="69"/>
        <v/>
      </c>
      <c r="Q1524" s="47"/>
      <c r="R1524" s="47"/>
      <c r="S1524" s="47" t="str">
        <f t="shared" si="70"/>
        <v/>
      </c>
    </row>
    <row r="1525" spans="1:19" x14ac:dyDescent="0.45">
      <c r="A1525" s="47" t="s">
        <v>93</v>
      </c>
      <c r="B1525" s="47">
        <v>2018</v>
      </c>
      <c r="C1525" s="49">
        <v>43400</v>
      </c>
      <c r="D1525" s="47" t="s">
        <v>72</v>
      </c>
      <c r="E1525" s="47" t="s">
        <v>200</v>
      </c>
      <c r="F1525" s="47">
        <v>5</v>
      </c>
      <c r="G1525" s="47" t="s">
        <v>26</v>
      </c>
      <c r="H1525" s="47" t="s">
        <v>27</v>
      </c>
      <c r="I1525" s="47">
        <f>(C1525-VLOOKUP(G1525,Riders!$A$2:$C$2000,2,FALSE))/365</f>
        <v>20.43013698630137</v>
      </c>
      <c r="J1525" s="47">
        <v>17</v>
      </c>
      <c r="K1525" s="47">
        <v>2</v>
      </c>
      <c r="L1525" s="47">
        <v>11.467000000000001</v>
      </c>
      <c r="M1525" s="47">
        <f t="shared" si="71"/>
        <v>62.788872416499515</v>
      </c>
      <c r="N1525" s="47"/>
      <c r="O1525" s="47"/>
      <c r="P1525" s="47" t="str">
        <f t="shared" si="69"/>
        <v/>
      </c>
      <c r="Q1525" s="47"/>
      <c r="R1525" s="47"/>
      <c r="S1525" s="47" t="str">
        <f t="shared" si="70"/>
        <v/>
      </c>
    </row>
    <row r="1526" spans="1:19" x14ac:dyDescent="0.45">
      <c r="A1526" s="47" t="s">
        <v>93</v>
      </c>
      <c r="B1526" s="47">
        <v>2018</v>
      </c>
      <c r="C1526" s="49">
        <v>43400</v>
      </c>
      <c r="D1526" s="47" t="s">
        <v>72</v>
      </c>
      <c r="E1526" s="47" t="s">
        <v>200</v>
      </c>
      <c r="F1526" s="47">
        <v>6</v>
      </c>
      <c r="G1526" s="47" t="s">
        <v>22</v>
      </c>
      <c r="H1526" s="47" t="s">
        <v>15</v>
      </c>
      <c r="I1526" s="47">
        <f>(C1526-VLOOKUP(G1526,Riders!$A$2:$C$2000,2,FALSE))/365</f>
        <v>20.797260273972604</v>
      </c>
      <c r="J1526" s="47">
        <v>8</v>
      </c>
      <c r="K1526" s="47">
        <v>1</v>
      </c>
      <c r="L1526" s="47">
        <v>11.487</v>
      </c>
      <c r="M1526" s="47">
        <f t="shared" si="71"/>
        <v>62.679550796552626</v>
      </c>
      <c r="N1526" s="47"/>
      <c r="O1526" s="47"/>
      <c r="P1526" s="47" t="str">
        <f t="shared" si="69"/>
        <v/>
      </c>
      <c r="Q1526" s="47"/>
      <c r="R1526" s="47"/>
      <c r="S1526" s="47" t="str">
        <f t="shared" si="70"/>
        <v/>
      </c>
    </row>
    <row r="1527" spans="1:19" x14ac:dyDescent="0.45">
      <c r="A1527" s="47" t="s">
        <v>93</v>
      </c>
      <c r="B1527" s="47">
        <v>2018</v>
      </c>
      <c r="C1527" s="49">
        <v>43400</v>
      </c>
      <c r="D1527" s="47" t="s">
        <v>72</v>
      </c>
      <c r="E1527" s="47" t="s">
        <v>200</v>
      </c>
      <c r="F1527" s="47">
        <v>6</v>
      </c>
      <c r="G1527" s="47" t="s">
        <v>138</v>
      </c>
      <c r="H1527" s="47" t="s">
        <v>44</v>
      </c>
      <c r="I1527" s="47">
        <f>(C1527-VLOOKUP(G1527,Riders!$A$2:$C$2000,2,FALSE))/365</f>
        <v>23.115068493150684</v>
      </c>
      <c r="J1527" s="47">
        <v>24</v>
      </c>
      <c r="K1527" s="47">
        <v>2</v>
      </c>
      <c r="L1527" s="47">
        <v>11.689</v>
      </c>
      <c r="M1527" s="47">
        <f t="shared" si="71"/>
        <v>61.596372658054584</v>
      </c>
      <c r="N1527" s="47"/>
      <c r="O1527" s="47"/>
      <c r="P1527" s="47" t="str">
        <f t="shared" si="69"/>
        <v/>
      </c>
      <c r="Q1527" s="47"/>
      <c r="R1527" s="47"/>
      <c r="S1527" s="47" t="str">
        <f t="shared" si="70"/>
        <v/>
      </c>
    </row>
    <row r="1528" spans="1:19" x14ac:dyDescent="0.45">
      <c r="A1528" s="47" t="s">
        <v>93</v>
      </c>
      <c r="B1528" s="47">
        <v>2018</v>
      </c>
      <c r="C1528" s="49">
        <v>43400</v>
      </c>
      <c r="D1528" s="47" t="s">
        <v>72</v>
      </c>
      <c r="E1528" s="47" t="s">
        <v>200</v>
      </c>
      <c r="F1528" s="47">
        <v>7</v>
      </c>
      <c r="G1528" s="47" t="s">
        <v>30</v>
      </c>
      <c r="H1528" s="47" t="s">
        <v>31</v>
      </c>
      <c r="I1528" s="47">
        <f>(C1528-VLOOKUP(G1528,Riders!$A$2:$C$2000,2,FALSE))/365</f>
        <v>22.528767123287672</v>
      </c>
      <c r="J1528" s="47">
        <v>10</v>
      </c>
      <c r="K1528" s="47">
        <v>1</v>
      </c>
      <c r="L1528" s="47">
        <v>11.978999999999999</v>
      </c>
      <c r="M1528" s="47">
        <f t="shared" si="71"/>
        <v>60.105184072126228</v>
      </c>
      <c r="N1528" s="47"/>
      <c r="O1528" s="47"/>
      <c r="P1528" s="47" t="str">
        <f t="shared" ref="P1528:P1591" si="72">IF(OR(O1528="",O1528="REL"),"",3.6*200/O1528)</f>
        <v/>
      </c>
      <c r="Q1528" s="47"/>
      <c r="R1528" s="47"/>
      <c r="S1528" s="47" t="str">
        <f t="shared" si="70"/>
        <v/>
      </c>
    </row>
    <row r="1529" spans="1:19" x14ac:dyDescent="0.45">
      <c r="A1529" s="47" t="s">
        <v>93</v>
      </c>
      <c r="B1529" s="47">
        <v>2018</v>
      </c>
      <c r="C1529" s="49">
        <v>43400</v>
      </c>
      <c r="D1529" s="47" t="s">
        <v>72</v>
      </c>
      <c r="E1529" s="47" t="s">
        <v>200</v>
      </c>
      <c r="F1529" s="47">
        <v>7</v>
      </c>
      <c r="G1529" s="47" t="s">
        <v>147</v>
      </c>
      <c r="H1529" s="47" t="s">
        <v>31</v>
      </c>
      <c r="I1529" s="47">
        <f>(C1529-VLOOKUP(G1529,Riders!$A$2:$C$2000,2,FALSE))/365</f>
        <v>30.301369863013697</v>
      </c>
      <c r="J1529" s="47">
        <v>23</v>
      </c>
      <c r="K1529" s="47">
        <v>2</v>
      </c>
      <c r="L1529" s="47">
        <v>12.04</v>
      </c>
      <c r="M1529" s="47">
        <f t="shared" si="71"/>
        <v>59.800664451827245</v>
      </c>
      <c r="N1529" s="47"/>
      <c r="O1529" s="47"/>
      <c r="P1529" s="47" t="str">
        <f t="shared" si="72"/>
        <v/>
      </c>
      <c r="Q1529" s="47"/>
      <c r="R1529" s="47"/>
      <c r="S1529" s="47" t="str">
        <f t="shared" si="70"/>
        <v/>
      </c>
    </row>
    <row r="1530" spans="1:19" x14ac:dyDescent="0.45">
      <c r="A1530" s="47" t="s">
        <v>93</v>
      </c>
      <c r="B1530" s="47">
        <v>2018</v>
      </c>
      <c r="C1530" s="49">
        <v>43400</v>
      </c>
      <c r="D1530" s="47" t="s">
        <v>72</v>
      </c>
      <c r="E1530" s="47" t="s">
        <v>200</v>
      </c>
      <c r="F1530" s="47">
        <v>8</v>
      </c>
      <c r="G1530" s="47" t="s">
        <v>18</v>
      </c>
      <c r="H1530" s="47" t="s">
        <v>19</v>
      </c>
      <c r="I1530" s="47">
        <f>(C1530-VLOOKUP(G1530,Riders!$A$2:$C$2000,2,FALSE))/365</f>
        <v>20.427397260273974</v>
      </c>
      <c r="J1530" s="47">
        <v>11</v>
      </c>
      <c r="K1530" s="47">
        <v>1</v>
      </c>
      <c r="L1530" s="47">
        <v>11.311</v>
      </c>
      <c r="M1530" s="47">
        <f t="shared" si="71"/>
        <v>63.654849261780569</v>
      </c>
      <c r="N1530" s="47"/>
      <c r="O1530" s="47"/>
      <c r="P1530" s="47" t="str">
        <f t="shared" si="72"/>
        <v/>
      </c>
      <c r="Q1530" s="47"/>
      <c r="R1530" s="47"/>
      <c r="S1530" s="47" t="str">
        <f t="shared" si="70"/>
        <v/>
      </c>
    </row>
    <row r="1531" spans="1:19" x14ac:dyDescent="0.45">
      <c r="A1531" s="47" t="s">
        <v>93</v>
      </c>
      <c r="B1531" s="47">
        <v>2018</v>
      </c>
      <c r="C1531" s="49">
        <v>43400</v>
      </c>
      <c r="D1531" s="47" t="s">
        <v>72</v>
      </c>
      <c r="E1531" s="47" t="s">
        <v>200</v>
      </c>
      <c r="F1531" s="47">
        <v>8</v>
      </c>
      <c r="G1531" s="47" t="s">
        <v>20</v>
      </c>
      <c r="H1531" s="47" t="s">
        <v>21</v>
      </c>
      <c r="I1531" s="47">
        <f>(C1531-VLOOKUP(G1531,Riders!$A$2:$C$2000,2,FALSE))/365</f>
        <v>23.224657534246575</v>
      </c>
      <c r="J1531" s="47">
        <v>22</v>
      </c>
      <c r="K1531" s="47">
        <v>2</v>
      </c>
      <c r="L1531" s="47">
        <v>11.509</v>
      </c>
      <c r="M1531" s="47">
        <f t="shared" si="71"/>
        <v>62.559735858893042</v>
      </c>
      <c r="N1531" s="47"/>
      <c r="O1531" s="47"/>
      <c r="P1531" s="47" t="str">
        <f t="shared" si="72"/>
        <v/>
      </c>
      <c r="Q1531" s="47"/>
      <c r="R1531" s="47"/>
      <c r="S1531" s="47" t="str">
        <f t="shared" si="70"/>
        <v/>
      </c>
    </row>
    <row r="1532" spans="1:19" x14ac:dyDescent="0.45">
      <c r="A1532" s="47" t="s">
        <v>93</v>
      </c>
      <c r="B1532" s="47">
        <v>2018</v>
      </c>
      <c r="C1532" s="49">
        <v>43400</v>
      </c>
      <c r="D1532" s="47" t="s">
        <v>72</v>
      </c>
      <c r="E1532" s="47" t="s">
        <v>200</v>
      </c>
      <c r="F1532" s="47">
        <v>9</v>
      </c>
      <c r="G1532" s="47" t="s">
        <v>133</v>
      </c>
      <c r="H1532" s="47" t="s">
        <v>25</v>
      </c>
      <c r="I1532" s="47">
        <f>(C1532-VLOOKUP(G1532,Riders!$A$2:$C$2000,2,FALSE))/365</f>
        <v>25.756164383561643</v>
      </c>
      <c r="J1532" s="47">
        <v>12</v>
      </c>
      <c r="K1532" s="47">
        <v>1</v>
      </c>
      <c r="L1532" s="47">
        <v>11.487</v>
      </c>
      <c r="M1532" s="47">
        <f t="shared" si="71"/>
        <v>62.679550796552626</v>
      </c>
      <c r="N1532" s="47"/>
      <c r="O1532" s="47"/>
      <c r="P1532" s="47" t="str">
        <f t="shared" si="72"/>
        <v/>
      </c>
      <c r="Q1532" s="47"/>
      <c r="R1532" s="47"/>
      <c r="S1532" s="47" t="str">
        <f t="shared" si="70"/>
        <v/>
      </c>
    </row>
    <row r="1533" spans="1:19" x14ac:dyDescent="0.45">
      <c r="A1533" s="47" t="s">
        <v>93</v>
      </c>
      <c r="B1533" s="47">
        <v>2018</v>
      </c>
      <c r="C1533" s="49">
        <v>43400</v>
      </c>
      <c r="D1533" s="47" t="s">
        <v>72</v>
      </c>
      <c r="E1533" s="47" t="s">
        <v>200</v>
      </c>
      <c r="F1533" s="47">
        <v>9</v>
      </c>
      <c r="G1533" s="47" t="s">
        <v>96</v>
      </c>
      <c r="H1533" s="47" t="s">
        <v>150</v>
      </c>
      <c r="I1533" s="47">
        <f>(C1533-VLOOKUP(G1533,Riders!$A$2:$C$2000,2,FALSE))/365</f>
        <v>24.789041095890411</v>
      </c>
      <c r="J1533" s="47">
        <v>21</v>
      </c>
      <c r="K1533" s="47">
        <v>2</v>
      </c>
      <c r="L1533" s="47">
        <v>11.870000000000001</v>
      </c>
      <c r="M1533" s="47">
        <f t="shared" si="71"/>
        <v>60.657118786857616</v>
      </c>
      <c r="N1533" s="47"/>
      <c r="O1533" s="47"/>
      <c r="P1533" s="47" t="str">
        <f t="shared" si="72"/>
        <v/>
      </c>
      <c r="Q1533" s="47"/>
      <c r="R1533" s="47"/>
      <c r="S1533" s="47" t="str">
        <f t="shared" si="70"/>
        <v/>
      </c>
    </row>
    <row r="1534" spans="1:19" x14ac:dyDescent="0.45">
      <c r="A1534" s="47" t="s">
        <v>93</v>
      </c>
      <c r="B1534" s="47">
        <v>2018</v>
      </c>
      <c r="C1534" s="49">
        <v>43400</v>
      </c>
      <c r="D1534" s="47" t="s">
        <v>72</v>
      </c>
      <c r="E1534" s="47" t="s">
        <v>200</v>
      </c>
      <c r="F1534" s="47">
        <v>10</v>
      </c>
      <c r="G1534" s="47" t="s">
        <v>129</v>
      </c>
      <c r="H1534" s="47" t="s">
        <v>175</v>
      </c>
      <c r="I1534" s="47">
        <f>(C1534-VLOOKUP(G1534,Riders!$A$2:$C$2000,2,FALSE))/365</f>
        <v>28.287671232876711</v>
      </c>
      <c r="J1534" s="47">
        <v>15</v>
      </c>
      <c r="K1534" s="47">
        <v>1</v>
      </c>
      <c r="L1534" s="47">
        <v>11.374000000000001</v>
      </c>
      <c r="M1534" s="47">
        <f t="shared" si="71"/>
        <v>63.302268331281866</v>
      </c>
      <c r="N1534" s="47"/>
      <c r="O1534" s="47"/>
      <c r="P1534" s="47" t="str">
        <f t="shared" si="72"/>
        <v/>
      </c>
      <c r="Q1534" s="47"/>
      <c r="R1534" s="47"/>
      <c r="S1534" s="47" t="str">
        <f t="shared" si="70"/>
        <v/>
      </c>
    </row>
    <row r="1535" spans="1:19" x14ac:dyDescent="0.45">
      <c r="A1535" s="47" t="s">
        <v>93</v>
      </c>
      <c r="B1535" s="47">
        <v>2018</v>
      </c>
      <c r="C1535" s="49">
        <v>43400</v>
      </c>
      <c r="D1535" s="47" t="s">
        <v>72</v>
      </c>
      <c r="E1535" s="47" t="s">
        <v>200</v>
      </c>
      <c r="F1535" s="47">
        <v>10</v>
      </c>
      <c r="G1535" s="47" t="s">
        <v>121</v>
      </c>
      <c r="H1535" s="47" t="s">
        <v>120</v>
      </c>
      <c r="I1535" s="47">
        <f>(C1535-VLOOKUP(G1535,Riders!$A$2:$C$2000,2,FALSE))/365</f>
        <v>22.646575342465752</v>
      </c>
      <c r="J1535" s="47">
        <v>18</v>
      </c>
      <c r="K1535" s="47">
        <v>2</v>
      </c>
      <c r="L1535" s="47">
        <v>11.403</v>
      </c>
      <c r="M1535" s="47">
        <f t="shared" si="71"/>
        <v>63.141278610891867</v>
      </c>
      <c r="N1535" s="47"/>
      <c r="O1535" s="47"/>
      <c r="P1535" s="47" t="str">
        <f t="shared" si="72"/>
        <v/>
      </c>
      <c r="Q1535" s="47"/>
      <c r="R1535" s="47"/>
      <c r="S1535" s="47" t="str">
        <f t="shared" si="70"/>
        <v/>
      </c>
    </row>
    <row r="1536" spans="1:19" x14ac:dyDescent="0.45">
      <c r="A1536" s="47" t="s">
        <v>93</v>
      </c>
      <c r="B1536" s="47">
        <v>2018</v>
      </c>
      <c r="C1536" s="49">
        <v>43400</v>
      </c>
      <c r="D1536" s="47" t="s">
        <v>72</v>
      </c>
      <c r="E1536" s="47" t="s">
        <v>200</v>
      </c>
      <c r="F1536" s="47">
        <v>11</v>
      </c>
      <c r="G1536" s="47" t="s">
        <v>100</v>
      </c>
      <c r="H1536" s="47" t="s">
        <v>47</v>
      </c>
      <c r="I1536" s="47">
        <f>(C1536-VLOOKUP(G1536,Riders!$A$2:$C$2000,2,FALSE))/365</f>
        <v>24.704109589041096</v>
      </c>
      <c r="J1536" s="47">
        <v>13</v>
      </c>
      <c r="K1536" s="47">
        <v>1</v>
      </c>
      <c r="L1536" s="47">
        <v>11.244999999999999</v>
      </c>
      <c r="M1536" s="47">
        <f t="shared" si="71"/>
        <v>64.02845709204091</v>
      </c>
      <c r="N1536" s="47"/>
      <c r="O1536" s="47"/>
      <c r="P1536" s="47" t="str">
        <f t="shared" si="72"/>
        <v/>
      </c>
      <c r="Q1536" s="47"/>
      <c r="R1536" s="47"/>
      <c r="S1536" s="47" t="str">
        <f t="shared" si="70"/>
        <v/>
      </c>
    </row>
    <row r="1537" spans="1:19" x14ac:dyDescent="0.45">
      <c r="A1537" s="47" t="s">
        <v>93</v>
      </c>
      <c r="B1537" s="47">
        <v>2018</v>
      </c>
      <c r="C1537" s="49">
        <v>43400</v>
      </c>
      <c r="D1537" s="47" t="s">
        <v>72</v>
      </c>
      <c r="E1537" s="47" t="s">
        <v>200</v>
      </c>
      <c r="F1537" s="47">
        <v>11</v>
      </c>
      <c r="G1537" s="47" t="s">
        <v>77</v>
      </c>
      <c r="H1537" s="47" t="s">
        <v>19</v>
      </c>
      <c r="I1537" s="47">
        <f>(C1537-VLOOKUP(G1537,Riders!$A$2:$C$2000,2,FALSE))/365</f>
        <v>27.463013698630139</v>
      </c>
      <c r="J1537" s="47">
        <v>20</v>
      </c>
      <c r="K1537" s="47">
        <v>2</v>
      </c>
      <c r="L1537" s="47">
        <v>11.270999999999999</v>
      </c>
      <c r="M1537" s="47">
        <f t="shared" si="71"/>
        <v>63.880755922278418</v>
      </c>
      <c r="N1537" s="47"/>
      <c r="O1537" s="47"/>
      <c r="P1537" s="47" t="str">
        <f t="shared" si="72"/>
        <v/>
      </c>
      <c r="Q1537" s="47"/>
      <c r="R1537" s="47"/>
      <c r="S1537" s="47" t="str">
        <f t="shared" si="70"/>
        <v/>
      </c>
    </row>
    <row r="1538" spans="1:19" x14ac:dyDescent="0.45">
      <c r="A1538" s="47" t="s">
        <v>93</v>
      </c>
      <c r="B1538" s="47">
        <v>2018</v>
      </c>
      <c r="C1538" s="49">
        <v>43400</v>
      </c>
      <c r="D1538" s="47" t="s">
        <v>72</v>
      </c>
      <c r="E1538" s="47" t="s">
        <v>200</v>
      </c>
      <c r="F1538" s="47">
        <v>12</v>
      </c>
      <c r="G1538" s="47" t="s">
        <v>655</v>
      </c>
      <c r="H1538" s="47" t="s">
        <v>120</v>
      </c>
      <c r="I1538" s="47">
        <f>(C1538-VLOOKUP(G1538,Riders!$A$2:$C$2000,2,FALSE))/365</f>
        <v>35.895890410958906</v>
      </c>
      <c r="J1538" s="47">
        <v>14</v>
      </c>
      <c r="K1538" s="47">
        <v>1</v>
      </c>
      <c r="L1538" s="47">
        <v>11.398999999999999</v>
      </c>
      <c r="M1538" s="47">
        <f t="shared" si="71"/>
        <v>63.163435389069221</v>
      </c>
      <c r="N1538" s="47"/>
      <c r="O1538" s="47"/>
      <c r="P1538" s="47" t="str">
        <f t="shared" si="72"/>
        <v/>
      </c>
      <c r="Q1538" s="47"/>
      <c r="R1538" s="47"/>
      <c r="S1538" s="47" t="str">
        <f t="shared" si="70"/>
        <v/>
      </c>
    </row>
    <row r="1539" spans="1:19" x14ac:dyDescent="0.45">
      <c r="A1539" s="47" t="s">
        <v>93</v>
      </c>
      <c r="B1539" s="47">
        <v>2018</v>
      </c>
      <c r="C1539" s="49">
        <v>43400</v>
      </c>
      <c r="D1539" s="47" t="s">
        <v>72</v>
      </c>
      <c r="E1539" s="47" t="s">
        <v>200</v>
      </c>
      <c r="F1539" s="47">
        <v>12</v>
      </c>
      <c r="G1539" s="47" t="s">
        <v>82</v>
      </c>
      <c r="H1539" s="47" t="s">
        <v>67</v>
      </c>
      <c r="I1539" s="47">
        <f>(C1539-VLOOKUP(G1539,Riders!$A$2:$C$2000,2,FALSE))/365</f>
        <v>26.158904109589042</v>
      </c>
      <c r="J1539" s="47">
        <v>19</v>
      </c>
      <c r="K1539" s="47">
        <v>2</v>
      </c>
      <c r="L1539" s="47">
        <v>11.494</v>
      </c>
      <c r="M1539" s="47">
        <f t="shared" si="71"/>
        <v>62.641378110318428</v>
      </c>
      <c r="N1539" s="47"/>
      <c r="O1539" s="47"/>
      <c r="P1539" s="47" t="str">
        <f t="shared" si="72"/>
        <v/>
      </c>
      <c r="Q1539" s="47"/>
      <c r="R1539" s="47"/>
      <c r="S1539" s="47" t="str">
        <f t="shared" si="70"/>
        <v/>
      </c>
    </row>
    <row r="1540" spans="1:19" x14ac:dyDescent="0.45">
      <c r="A1540" s="47" t="s">
        <v>93</v>
      </c>
      <c r="B1540" s="47">
        <v>2018</v>
      </c>
      <c r="C1540" s="49">
        <v>43400</v>
      </c>
      <c r="D1540" s="47" t="s">
        <v>72</v>
      </c>
      <c r="E1540" s="47" t="s">
        <v>201</v>
      </c>
      <c r="F1540" s="47">
        <v>1</v>
      </c>
      <c r="G1540" s="47" t="s">
        <v>132</v>
      </c>
      <c r="H1540" s="47" t="s">
        <v>36</v>
      </c>
      <c r="I1540" s="47">
        <f>(C1540-VLOOKUP(G1540,Riders!$A$2:$C$2000,2,FALSE))/365</f>
        <v>27.931506849315067</v>
      </c>
      <c r="J1540" s="47">
        <v>3</v>
      </c>
      <c r="K1540" s="47">
        <v>1</v>
      </c>
      <c r="L1540" s="47">
        <v>11.31</v>
      </c>
      <c r="M1540" s="47">
        <f t="shared" si="71"/>
        <v>63.660477453580896</v>
      </c>
      <c r="N1540" s="47"/>
      <c r="O1540" s="47"/>
      <c r="P1540" s="47" t="str">
        <f t="shared" si="72"/>
        <v/>
      </c>
      <c r="Q1540" s="47"/>
      <c r="R1540" s="47"/>
      <c r="S1540" s="47" t="str">
        <f t="shared" si="70"/>
        <v/>
      </c>
    </row>
    <row r="1541" spans="1:19" x14ac:dyDescent="0.45">
      <c r="A1541" s="47" t="s">
        <v>93</v>
      </c>
      <c r="B1541" s="47">
        <v>2018</v>
      </c>
      <c r="C1541" s="49">
        <v>43400</v>
      </c>
      <c r="D1541" s="47" t="s">
        <v>72</v>
      </c>
      <c r="E1541" s="47" t="s">
        <v>201</v>
      </c>
      <c r="F1541" s="47">
        <v>1</v>
      </c>
      <c r="G1541" s="47" t="s">
        <v>655</v>
      </c>
      <c r="H1541" s="47" t="s">
        <v>120</v>
      </c>
      <c r="I1541" s="47">
        <f>(C1541-VLOOKUP(G1541,Riders!$A$2:$C$2000,2,FALSE))/365</f>
        <v>35.895890410958906</v>
      </c>
      <c r="J1541" s="47">
        <v>14</v>
      </c>
      <c r="K1541" s="47">
        <v>2</v>
      </c>
      <c r="L1541" s="47">
        <v>11.542</v>
      </c>
      <c r="M1541" s="47">
        <f t="shared" si="71"/>
        <v>62.380869866574251</v>
      </c>
      <c r="N1541" s="47"/>
      <c r="O1541" s="47"/>
      <c r="P1541" s="47" t="str">
        <f t="shared" si="72"/>
        <v/>
      </c>
      <c r="Q1541" s="47"/>
      <c r="R1541" s="47"/>
      <c r="S1541" s="47" t="str">
        <f t="shared" si="70"/>
        <v/>
      </c>
    </row>
    <row r="1542" spans="1:19" x14ac:dyDescent="0.45">
      <c r="A1542" s="47" t="s">
        <v>93</v>
      </c>
      <c r="B1542" s="47">
        <v>2018</v>
      </c>
      <c r="C1542" s="49">
        <v>43400</v>
      </c>
      <c r="D1542" s="47" t="s">
        <v>72</v>
      </c>
      <c r="E1542" s="47" t="s">
        <v>201</v>
      </c>
      <c r="F1542" s="47">
        <v>2</v>
      </c>
      <c r="G1542" s="47" t="s">
        <v>111</v>
      </c>
      <c r="H1542" s="47" t="s">
        <v>160</v>
      </c>
      <c r="I1542" s="47">
        <f>(C1542-VLOOKUP(G1542,Riders!$A$2:$C$2000,2,FALSE))/365</f>
        <v>24.019178082191782</v>
      </c>
      <c r="J1542" s="47">
        <v>4</v>
      </c>
      <c r="K1542" s="47">
        <v>1</v>
      </c>
      <c r="L1542" s="47">
        <v>11.4</v>
      </c>
      <c r="M1542" s="47">
        <f t="shared" si="71"/>
        <v>63.157894736842103</v>
      </c>
      <c r="N1542" s="47"/>
      <c r="O1542" s="47"/>
      <c r="P1542" s="47" t="str">
        <f t="shared" si="72"/>
        <v/>
      </c>
      <c r="Q1542" s="47"/>
      <c r="R1542" s="47"/>
      <c r="S1542" s="47" t="str">
        <f t="shared" si="70"/>
        <v/>
      </c>
    </row>
    <row r="1543" spans="1:19" x14ac:dyDescent="0.45">
      <c r="A1543" s="47" t="s">
        <v>93</v>
      </c>
      <c r="B1543" s="47">
        <v>2018</v>
      </c>
      <c r="C1543" s="49">
        <v>43400</v>
      </c>
      <c r="D1543" s="47" t="s">
        <v>72</v>
      </c>
      <c r="E1543" s="47" t="s">
        <v>201</v>
      </c>
      <c r="F1543" s="47">
        <v>2</v>
      </c>
      <c r="G1543" s="47" t="s">
        <v>100</v>
      </c>
      <c r="H1543" s="47" t="s">
        <v>47</v>
      </c>
      <c r="I1543" s="47">
        <f>(C1543-VLOOKUP(G1543,Riders!$A$2:$C$2000,2,FALSE))/365</f>
        <v>24.704109589041096</v>
      </c>
      <c r="J1543" s="47">
        <v>13</v>
      </c>
      <c r="K1543" s="47">
        <v>2</v>
      </c>
      <c r="L1543" s="47">
        <v>11.44</v>
      </c>
      <c r="M1543" s="47">
        <f t="shared" si="71"/>
        <v>62.93706293706294</v>
      </c>
      <c r="N1543" s="47"/>
      <c r="O1543" s="47"/>
      <c r="P1543" s="47" t="str">
        <f t="shared" si="72"/>
        <v/>
      </c>
      <c r="Q1543" s="47"/>
      <c r="R1543" s="47"/>
      <c r="S1543" s="47" t="str">
        <f t="shared" si="70"/>
        <v/>
      </c>
    </row>
    <row r="1544" spans="1:19" x14ac:dyDescent="0.45">
      <c r="A1544" s="47" t="s">
        <v>93</v>
      </c>
      <c r="B1544" s="47">
        <v>2018</v>
      </c>
      <c r="C1544" s="49">
        <v>43400</v>
      </c>
      <c r="D1544" s="47" t="s">
        <v>72</v>
      </c>
      <c r="E1544" s="47" t="s">
        <v>201</v>
      </c>
      <c r="F1544" s="47">
        <v>3</v>
      </c>
      <c r="G1544" s="47" t="s">
        <v>23</v>
      </c>
      <c r="H1544" s="47" t="s">
        <v>15</v>
      </c>
      <c r="I1544" s="47">
        <f>(C1544-VLOOKUP(G1544,Riders!$A$2:$C$2000,2,FALSE))/365</f>
        <v>21.123287671232877</v>
      </c>
      <c r="J1544" s="47">
        <v>2</v>
      </c>
      <c r="K1544" s="47">
        <v>1</v>
      </c>
      <c r="L1544" s="47">
        <v>11.352</v>
      </c>
      <c r="M1544" s="47">
        <f t="shared" si="71"/>
        <v>63.424947145877375</v>
      </c>
      <c r="N1544" s="47"/>
      <c r="O1544" s="47"/>
      <c r="P1544" s="47" t="str">
        <f t="shared" si="72"/>
        <v/>
      </c>
      <c r="Q1544" s="47"/>
      <c r="R1544" s="47"/>
      <c r="S1544" s="47" t="str">
        <f t="shared" ref="S1544:S1607" si="73">IF(OR(R1544="",R1544="REL"),"",3.6*200/R1544)</f>
        <v/>
      </c>
    </row>
    <row r="1545" spans="1:19" x14ac:dyDescent="0.45">
      <c r="A1545" s="47" t="s">
        <v>93</v>
      </c>
      <c r="B1545" s="47">
        <v>2018</v>
      </c>
      <c r="C1545" s="49">
        <v>43400</v>
      </c>
      <c r="D1545" s="47" t="s">
        <v>72</v>
      </c>
      <c r="E1545" s="47" t="s">
        <v>201</v>
      </c>
      <c r="F1545" s="47">
        <v>3</v>
      </c>
      <c r="G1545" s="47" t="s">
        <v>129</v>
      </c>
      <c r="H1545" s="47" t="s">
        <v>175</v>
      </c>
      <c r="I1545" s="47">
        <f>(C1545-VLOOKUP(G1545,Riders!$A$2:$C$2000,2,FALSE))/365</f>
        <v>28.287671232876711</v>
      </c>
      <c r="J1545" s="47">
        <v>15</v>
      </c>
      <c r="K1545" s="47">
        <v>2</v>
      </c>
      <c r="L1545" s="47">
        <v>11.488</v>
      </c>
      <c r="M1545" s="47">
        <f t="shared" si="71"/>
        <v>62.674094707520894</v>
      </c>
      <c r="N1545" s="47"/>
      <c r="O1545" s="47"/>
      <c r="P1545" s="47" t="str">
        <f t="shared" si="72"/>
        <v/>
      </c>
      <c r="Q1545" s="47"/>
      <c r="R1545" s="47"/>
      <c r="S1545" s="47" t="str">
        <f t="shared" si="73"/>
        <v/>
      </c>
    </row>
    <row r="1546" spans="1:19" x14ac:dyDescent="0.45">
      <c r="A1546" s="47" t="s">
        <v>93</v>
      </c>
      <c r="B1546" s="47">
        <v>2018</v>
      </c>
      <c r="C1546" s="49">
        <v>43400</v>
      </c>
      <c r="D1546" s="47" t="s">
        <v>72</v>
      </c>
      <c r="E1546" s="47" t="s">
        <v>201</v>
      </c>
      <c r="F1546" s="47">
        <v>4</v>
      </c>
      <c r="G1546" s="47" t="s">
        <v>16</v>
      </c>
      <c r="H1546" s="47" t="s">
        <v>17</v>
      </c>
      <c r="I1546" s="47">
        <f>(C1546-VLOOKUP(G1546,Riders!$A$2:$C$2000,2,FALSE))/365</f>
        <v>19.515068493150686</v>
      </c>
      <c r="J1546" s="47">
        <v>5</v>
      </c>
      <c r="K1546" s="47">
        <v>1</v>
      </c>
      <c r="L1546" s="47">
        <v>11.464</v>
      </c>
      <c r="M1546" s="47">
        <f t="shared" si="71"/>
        <v>62.805303558967196</v>
      </c>
      <c r="N1546" s="47"/>
      <c r="O1546" s="47"/>
      <c r="P1546" s="47" t="str">
        <f t="shared" si="72"/>
        <v/>
      </c>
      <c r="Q1546" s="47"/>
      <c r="R1546" s="47"/>
      <c r="S1546" s="47" t="str">
        <f t="shared" si="73"/>
        <v/>
      </c>
    </row>
    <row r="1547" spans="1:19" x14ac:dyDescent="0.45">
      <c r="A1547" s="47" t="s">
        <v>93</v>
      </c>
      <c r="B1547" s="47">
        <v>2018</v>
      </c>
      <c r="C1547" s="49">
        <v>43400</v>
      </c>
      <c r="D1547" s="47" t="s">
        <v>72</v>
      </c>
      <c r="E1547" s="47" t="s">
        <v>201</v>
      </c>
      <c r="F1547" s="47">
        <v>4</v>
      </c>
      <c r="G1547" s="47" t="s">
        <v>133</v>
      </c>
      <c r="H1547" s="47" t="s">
        <v>25</v>
      </c>
      <c r="I1547" s="47">
        <f>(C1547-VLOOKUP(G1547,Riders!$A$2:$C$2000,2,FALSE))/365</f>
        <v>25.756164383561643</v>
      </c>
      <c r="J1547" s="47">
        <v>12</v>
      </c>
      <c r="K1547" s="47">
        <v>2</v>
      </c>
      <c r="L1547" s="47">
        <v>11.469000000000001</v>
      </c>
      <c r="M1547" s="47">
        <f t="shared" si="71"/>
        <v>62.777923097044201</v>
      </c>
      <c r="N1547" s="47"/>
      <c r="O1547" s="47"/>
      <c r="P1547" s="47" t="str">
        <f t="shared" si="72"/>
        <v/>
      </c>
      <c r="Q1547" s="47"/>
      <c r="R1547" s="47"/>
      <c r="S1547" s="47" t="str">
        <f t="shared" si="73"/>
        <v/>
      </c>
    </row>
    <row r="1548" spans="1:19" x14ac:dyDescent="0.45">
      <c r="A1548" s="47" t="s">
        <v>93</v>
      </c>
      <c r="B1548" s="47">
        <v>2018</v>
      </c>
      <c r="C1548" s="49">
        <v>43400</v>
      </c>
      <c r="D1548" s="47" t="s">
        <v>72</v>
      </c>
      <c r="E1548" s="47" t="s">
        <v>201</v>
      </c>
      <c r="F1548" s="47">
        <v>5</v>
      </c>
      <c r="G1548" s="47" t="s">
        <v>79</v>
      </c>
      <c r="H1548" s="47" t="s">
        <v>65</v>
      </c>
      <c r="I1548" s="47">
        <f>(C1548-VLOOKUP(G1548,Riders!$A$2:$C$2000,2,FALSE))/365</f>
        <v>31.482191780821918</v>
      </c>
      <c r="J1548" s="47">
        <v>1</v>
      </c>
      <c r="K1548" s="47">
        <v>1</v>
      </c>
      <c r="L1548" s="47">
        <v>11.308</v>
      </c>
      <c r="M1548" s="47">
        <f t="shared" si="71"/>
        <v>63.671736823487798</v>
      </c>
      <c r="N1548" s="47"/>
      <c r="O1548" s="47"/>
      <c r="P1548" s="47" t="str">
        <f t="shared" si="72"/>
        <v/>
      </c>
      <c r="Q1548" s="47"/>
      <c r="R1548" s="47"/>
      <c r="S1548" s="47" t="str">
        <f t="shared" si="73"/>
        <v/>
      </c>
    </row>
    <row r="1549" spans="1:19" x14ac:dyDescent="0.45">
      <c r="A1549" s="47" t="s">
        <v>93</v>
      </c>
      <c r="B1549" s="47">
        <v>2018</v>
      </c>
      <c r="C1549" s="49">
        <v>43400</v>
      </c>
      <c r="D1549" s="47" t="s">
        <v>72</v>
      </c>
      <c r="E1549" s="47" t="s">
        <v>201</v>
      </c>
      <c r="F1549" s="47">
        <v>5</v>
      </c>
      <c r="G1549" s="47" t="s">
        <v>18</v>
      </c>
      <c r="H1549" s="47" t="s">
        <v>19</v>
      </c>
      <c r="I1549" s="47">
        <f>(C1549-VLOOKUP(G1549,Riders!$A$2:$C$2000,2,FALSE))/365</f>
        <v>20.427397260273974</v>
      </c>
      <c r="J1549" s="47">
        <v>11</v>
      </c>
      <c r="K1549" s="47">
        <v>2</v>
      </c>
      <c r="L1549" s="47">
        <v>11.406000000000001</v>
      </c>
      <c r="M1549" s="47">
        <f t="shared" si="71"/>
        <v>63.124671225670696</v>
      </c>
      <c r="N1549" s="47"/>
      <c r="O1549" s="47"/>
      <c r="P1549" s="47" t="str">
        <f t="shared" si="72"/>
        <v/>
      </c>
      <c r="Q1549" s="47"/>
      <c r="R1549" s="47"/>
      <c r="S1549" s="47" t="str">
        <f t="shared" si="73"/>
        <v/>
      </c>
    </row>
    <row r="1550" spans="1:19" x14ac:dyDescent="0.45">
      <c r="A1550" s="47" t="s">
        <v>93</v>
      </c>
      <c r="B1550" s="47">
        <v>2018</v>
      </c>
      <c r="C1550" s="49">
        <v>43400</v>
      </c>
      <c r="D1550" s="47" t="s">
        <v>72</v>
      </c>
      <c r="E1550" s="47" t="s">
        <v>201</v>
      </c>
      <c r="F1550" s="47">
        <v>6</v>
      </c>
      <c r="G1550" s="47" t="s">
        <v>136</v>
      </c>
      <c r="H1550" s="47" t="s">
        <v>36</v>
      </c>
      <c r="I1550" s="47">
        <f>(C1550-VLOOKUP(G1550,Riders!$A$2:$C$2000,2,FALSE))/365</f>
        <v>30.789041095890411</v>
      </c>
      <c r="J1550" s="47">
        <v>6</v>
      </c>
      <c r="K1550" s="47">
        <v>1</v>
      </c>
      <c r="L1550" s="47">
        <v>11.455</v>
      </c>
      <c r="M1550" s="47">
        <f t="shared" si="71"/>
        <v>62.854648625054558</v>
      </c>
      <c r="N1550" s="47"/>
      <c r="O1550" s="47"/>
      <c r="P1550" s="47" t="str">
        <f t="shared" si="72"/>
        <v/>
      </c>
      <c r="Q1550" s="47"/>
      <c r="R1550" s="47"/>
      <c r="S1550" s="47" t="str">
        <f t="shared" si="73"/>
        <v/>
      </c>
    </row>
    <row r="1551" spans="1:19" x14ac:dyDescent="0.45">
      <c r="A1551" s="47" t="s">
        <v>93</v>
      </c>
      <c r="B1551" s="47">
        <v>2018</v>
      </c>
      <c r="C1551" s="49">
        <v>43400</v>
      </c>
      <c r="D1551" s="47" t="s">
        <v>72</v>
      </c>
      <c r="E1551" s="47" t="s">
        <v>201</v>
      </c>
      <c r="F1551" s="47">
        <v>6</v>
      </c>
      <c r="G1551" s="47" t="s">
        <v>30</v>
      </c>
      <c r="H1551" s="47" t="s">
        <v>31</v>
      </c>
      <c r="I1551" s="47">
        <f>(C1551-VLOOKUP(G1551,Riders!$A$2:$C$2000,2,FALSE))/365</f>
        <v>22.528767123287672</v>
      </c>
      <c r="J1551" s="47">
        <v>10</v>
      </c>
      <c r="K1551" s="47">
        <v>2</v>
      </c>
      <c r="L1551" s="47">
        <v>11.496</v>
      </c>
      <c r="M1551" s="47">
        <f t="shared" si="71"/>
        <v>62.630480167014611</v>
      </c>
      <c r="N1551" s="47"/>
      <c r="O1551" s="47"/>
      <c r="P1551" s="47" t="str">
        <f t="shared" si="72"/>
        <v/>
      </c>
      <c r="Q1551" s="47"/>
      <c r="R1551" s="47"/>
      <c r="S1551" s="47" t="str">
        <f t="shared" si="73"/>
        <v/>
      </c>
    </row>
    <row r="1552" spans="1:19" x14ac:dyDescent="0.45">
      <c r="A1552" s="47" t="s">
        <v>93</v>
      </c>
      <c r="B1552" s="47">
        <v>2018</v>
      </c>
      <c r="C1552" s="49">
        <v>43400</v>
      </c>
      <c r="D1552" s="47" t="s">
        <v>72</v>
      </c>
      <c r="E1552" s="47" t="s">
        <v>201</v>
      </c>
      <c r="F1552" s="47">
        <v>7</v>
      </c>
      <c r="G1552" s="47" t="s">
        <v>22</v>
      </c>
      <c r="H1552" s="47" t="s">
        <v>15</v>
      </c>
      <c r="I1552" s="47">
        <f>(C1552-VLOOKUP(G1552,Riders!$A$2:$C$2000,2,FALSE))/365</f>
        <v>20.797260273972604</v>
      </c>
      <c r="J1552" s="47">
        <v>8</v>
      </c>
      <c r="K1552" s="47">
        <v>1</v>
      </c>
      <c r="L1552" s="47">
        <v>11.417</v>
      </c>
      <c r="M1552" s="47">
        <f t="shared" si="71"/>
        <v>63.063852150302182</v>
      </c>
      <c r="N1552" s="47"/>
      <c r="O1552" s="47"/>
      <c r="P1552" s="47" t="str">
        <f t="shared" si="72"/>
        <v/>
      </c>
      <c r="Q1552" s="47"/>
      <c r="R1552" s="47"/>
      <c r="S1552" s="47" t="str">
        <f t="shared" si="73"/>
        <v/>
      </c>
    </row>
    <row r="1553" spans="1:19" x14ac:dyDescent="0.45">
      <c r="A1553" s="47" t="s">
        <v>93</v>
      </c>
      <c r="B1553" s="47">
        <v>2018</v>
      </c>
      <c r="C1553" s="49">
        <v>43400</v>
      </c>
      <c r="D1553" s="47" t="s">
        <v>72</v>
      </c>
      <c r="E1553" s="47" t="s">
        <v>201</v>
      </c>
      <c r="F1553" s="47">
        <v>7</v>
      </c>
      <c r="G1553" s="47" t="s">
        <v>73</v>
      </c>
      <c r="H1553" s="47" t="s">
        <v>74</v>
      </c>
      <c r="I1553" s="47">
        <f>(C1553-VLOOKUP(G1553,Riders!$A$2:$C$2000,2,FALSE))/365</f>
        <v>31.235616438356164</v>
      </c>
      <c r="J1553" s="47">
        <v>9</v>
      </c>
      <c r="K1553" s="47">
        <v>2</v>
      </c>
      <c r="L1553" s="47">
        <v>11.461</v>
      </c>
      <c r="M1553" s="47">
        <f t="shared" si="71"/>
        <v>62.821743303376664</v>
      </c>
      <c r="N1553" s="47"/>
      <c r="O1553" s="47"/>
      <c r="P1553" s="47" t="str">
        <f t="shared" si="72"/>
        <v/>
      </c>
      <c r="Q1553" s="47"/>
      <c r="R1553" s="47"/>
      <c r="S1553" s="47" t="str">
        <f t="shared" si="73"/>
        <v/>
      </c>
    </row>
    <row r="1554" spans="1:19" x14ac:dyDescent="0.45">
      <c r="A1554" s="47" t="s">
        <v>93</v>
      </c>
      <c r="B1554" s="47">
        <v>2018</v>
      </c>
      <c r="C1554" s="49">
        <v>43400</v>
      </c>
      <c r="D1554" s="47" t="s">
        <v>72</v>
      </c>
      <c r="E1554" s="47" t="s">
        <v>201</v>
      </c>
      <c r="F1554" s="47">
        <v>8</v>
      </c>
      <c r="G1554" s="47" t="s">
        <v>135</v>
      </c>
      <c r="H1554" s="47" t="s">
        <v>29</v>
      </c>
      <c r="I1554" s="47">
        <f>(C1554-VLOOKUP(G1554,Riders!$A$2:$C$2000,2,FALSE))/365</f>
        <v>28.967123287671232</v>
      </c>
      <c r="J1554" s="47">
        <v>7</v>
      </c>
      <c r="K1554" s="47">
        <v>1</v>
      </c>
      <c r="L1554" s="47">
        <v>11.257999999999999</v>
      </c>
      <c r="M1554" s="47">
        <f t="shared" si="71"/>
        <v>63.954521229348025</v>
      </c>
      <c r="N1554" s="47"/>
      <c r="O1554" s="47"/>
      <c r="P1554" s="47" t="str">
        <f t="shared" si="72"/>
        <v/>
      </c>
      <c r="Q1554" s="47"/>
      <c r="R1554" s="47"/>
      <c r="S1554" s="47" t="str">
        <f t="shared" si="73"/>
        <v/>
      </c>
    </row>
    <row r="1555" spans="1:19" x14ac:dyDescent="0.45">
      <c r="A1555" s="47" t="s">
        <v>93</v>
      </c>
      <c r="B1555" s="47">
        <v>2018</v>
      </c>
      <c r="C1555" s="49">
        <v>43400</v>
      </c>
      <c r="D1555" s="47" t="s">
        <v>72</v>
      </c>
      <c r="E1555" s="47" t="s">
        <v>201</v>
      </c>
      <c r="F1555" s="47">
        <v>8</v>
      </c>
      <c r="G1555" s="47" t="s">
        <v>139</v>
      </c>
      <c r="H1555" s="47" t="s">
        <v>61</v>
      </c>
      <c r="I1555" s="47">
        <f>(C1555-VLOOKUP(G1555,Riders!$A$2:$C$2000,2,FALSE))/365</f>
        <v>26.38082191780822</v>
      </c>
      <c r="J1555" s="47">
        <v>16</v>
      </c>
      <c r="K1555" s="47">
        <v>2</v>
      </c>
      <c r="L1555" s="47">
        <v>11.338999999999999</v>
      </c>
      <c r="M1555" s="47">
        <f t="shared" si="71"/>
        <v>63.497662933239269</v>
      </c>
      <c r="N1555" s="47"/>
      <c r="O1555" s="47"/>
      <c r="P1555" s="47" t="str">
        <f t="shared" si="72"/>
        <v/>
      </c>
      <c r="Q1555" s="47"/>
      <c r="R1555" s="47"/>
      <c r="S1555" s="47" t="str">
        <f t="shared" si="73"/>
        <v/>
      </c>
    </row>
    <row r="1556" spans="1:19" x14ac:dyDescent="0.45">
      <c r="A1556" s="47" t="s">
        <v>93</v>
      </c>
      <c r="B1556" s="47">
        <v>2018</v>
      </c>
      <c r="C1556" s="49">
        <v>43400</v>
      </c>
      <c r="D1556" s="47" t="s">
        <v>72</v>
      </c>
      <c r="E1556" s="47" t="s">
        <v>202</v>
      </c>
      <c r="F1556" s="47">
        <v>1</v>
      </c>
      <c r="G1556" s="47" t="s">
        <v>132</v>
      </c>
      <c r="H1556" s="47" t="s">
        <v>36</v>
      </c>
      <c r="I1556" s="47">
        <f>(C1556-VLOOKUP(G1556,Riders!$A$2:$C$2000,2,FALSE))/365</f>
        <v>27.931506849315067</v>
      </c>
      <c r="J1556" s="47">
        <v>3</v>
      </c>
      <c r="K1556" s="47">
        <v>1</v>
      </c>
      <c r="L1556" s="47">
        <v>11.243</v>
      </c>
      <c r="M1556" s="47">
        <f t="shared" si="71"/>
        <v>64.039847015921012</v>
      </c>
      <c r="N1556" s="47">
        <v>1</v>
      </c>
      <c r="O1556" s="47">
        <v>11.465</v>
      </c>
      <c r="P1556" s="47">
        <f t="shared" si="72"/>
        <v>62.799825556040126</v>
      </c>
      <c r="Q1556" s="47"/>
      <c r="R1556" s="47"/>
      <c r="S1556" s="47" t="str">
        <f t="shared" si="73"/>
        <v/>
      </c>
    </row>
    <row r="1557" spans="1:19" x14ac:dyDescent="0.45">
      <c r="A1557" s="47" t="s">
        <v>93</v>
      </c>
      <c r="B1557" s="47">
        <v>2018</v>
      </c>
      <c r="C1557" s="49">
        <v>43400</v>
      </c>
      <c r="D1557" s="47" t="s">
        <v>72</v>
      </c>
      <c r="E1557" s="47" t="s">
        <v>202</v>
      </c>
      <c r="F1557" s="47">
        <v>1</v>
      </c>
      <c r="G1557" s="47" t="s">
        <v>135</v>
      </c>
      <c r="H1557" s="47" t="s">
        <v>29</v>
      </c>
      <c r="I1557" s="47">
        <f>(C1557-VLOOKUP(G1557,Riders!$A$2:$C$2000,2,FALSE))/365</f>
        <v>28.967123287671232</v>
      </c>
      <c r="J1557" s="47">
        <v>7</v>
      </c>
      <c r="K1557" s="47">
        <v>2</v>
      </c>
      <c r="L1557" s="47">
        <v>11.339</v>
      </c>
      <c r="M1557" s="47">
        <f t="shared" si="71"/>
        <v>63.497662933239262</v>
      </c>
      <c r="N1557" s="47">
        <v>2</v>
      </c>
      <c r="O1557" s="47">
        <v>11.827</v>
      </c>
      <c r="P1557" s="47">
        <f t="shared" si="72"/>
        <v>60.877652828274286</v>
      </c>
      <c r="Q1557" s="47"/>
      <c r="R1557" s="47"/>
      <c r="S1557" s="47" t="str">
        <f t="shared" si="73"/>
        <v/>
      </c>
    </row>
    <row r="1558" spans="1:19" x14ac:dyDescent="0.45">
      <c r="A1558" s="47" t="s">
        <v>93</v>
      </c>
      <c r="B1558" s="47">
        <v>2018</v>
      </c>
      <c r="C1558" s="49">
        <v>43400</v>
      </c>
      <c r="D1558" s="47" t="s">
        <v>72</v>
      </c>
      <c r="E1558" s="47" t="s">
        <v>202</v>
      </c>
      <c r="F1558" s="47">
        <v>2</v>
      </c>
      <c r="G1558" s="47" t="s">
        <v>111</v>
      </c>
      <c r="H1558" s="47" t="s">
        <v>160</v>
      </c>
      <c r="I1558" s="47">
        <f>(C1558-VLOOKUP(G1558,Riders!$A$2:$C$2000,2,FALSE))/365</f>
        <v>24.019178082191782</v>
      </c>
      <c r="J1558" s="47">
        <v>4</v>
      </c>
      <c r="K1558" s="47">
        <v>1</v>
      </c>
      <c r="L1558" s="47">
        <v>11.377000000000001</v>
      </c>
      <c r="M1558" s="47">
        <f t="shared" si="71"/>
        <v>63.285576162432974</v>
      </c>
      <c r="N1558" s="47">
        <v>1</v>
      </c>
      <c r="O1558" s="47">
        <v>11.462</v>
      </c>
      <c r="P1558" s="47">
        <f t="shared" si="72"/>
        <v>62.816262432385273</v>
      </c>
      <c r="Q1558" s="47"/>
      <c r="R1558" s="47"/>
      <c r="S1558" s="47" t="str">
        <f t="shared" si="73"/>
        <v/>
      </c>
    </row>
    <row r="1559" spans="1:19" x14ac:dyDescent="0.45">
      <c r="A1559" s="47" t="s">
        <v>93</v>
      </c>
      <c r="B1559" s="47">
        <v>2018</v>
      </c>
      <c r="C1559" s="49">
        <v>43400</v>
      </c>
      <c r="D1559" s="47" t="s">
        <v>72</v>
      </c>
      <c r="E1559" s="47" t="s">
        <v>202</v>
      </c>
      <c r="F1559" s="47">
        <v>2</v>
      </c>
      <c r="G1559" s="47" t="s">
        <v>22</v>
      </c>
      <c r="H1559" s="47" t="s">
        <v>15</v>
      </c>
      <c r="I1559" s="47">
        <f>(C1559-VLOOKUP(G1559,Riders!$A$2:$C$2000,2,FALSE))/365</f>
        <v>20.797260273972604</v>
      </c>
      <c r="J1559" s="47">
        <v>8</v>
      </c>
      <c r="K1559" s="47">
        <v>2</v>
      </c>
      <c r="L1559" s="47">
        <v>11.512</v>
      </c>
      <c r="M1559" s="47">
        <f t="shared" si="71"/>
        <v>62.543432939541347</v>
      </c>
      <c r="N1559" s="47">
        <v>2</v>
      </c>
      <c r="O1559" s="47">
        <v>12.074</v>
      </c>
      <c r="P1559" s="47">
        <f t="shared" si="72"/>
        <v>59.632267682623819</v>
      </c>
      <c r="Q1559" s="47"/>
      <c r="R1559" s="47"/>
      <c r="S1559" s="47" t="str">
        <f t="shared" si="73"/>
        <v/>
      </c>
    </row>
    <row r="1560" spans="1:19" x14ac:dyDescent="0.45">
      <c r="A1560" s="47" t="s">
        <v>93</v>
      </c>
      <c r="B1560" s="47">
        <v>2018</v>
      </c>
      <c r="C1560" s="49">
        <v>43400</v>
      </c>
      <c r="D1560" s="47" t="s">
        <v>72</v>
      </c>
      <c r="E1560" s="47" t="s">
        <v>202</v>
      </c>
      <c r="F1560" s="47">
        <v>3</v>
      </c>
      <c r="G1560" s="47" t="s">
        <v>23</v>
      </c>
      <c r="H1560" s="47" t="s">
        <v>15</v>
      </c>
      <c r="I1560" s="47">
        <f>(C1560-VLOOKUP(G1560,Riders!$A$2:$C$2000,2,FALSE))/365</f>
        <v>21.123287671232877</v>
      </c>
      <c r="J1560" s="47">
        <v>2</v>
      </c>
      <c r="K1560" s="47">
        <v>1</v>
      </c>
      <c r="L1560" s="47">
        <v>11.201000000000001</v>
      </c>
      <c r="M1560" s="47">
        <f t="shared" si="71"/>
        <v>64.279975002231936</v>
      </c>
      <c r="N1560" s="47">
        <v>1</v>
      </c>
      <c r="O1560" s="47">
        <v>11.538</v>
      </c>
      <c r="P1560" s="47">
        <f t="shared" si="72"/>
        <v>62.402496099843994</v>
      </c>
      <c r="Q1560" s="47"/>
      <c r="R1560" s="47"/>
      <c r="S1560" s="47" t="str">
        <f t="shared" si="73"/>
        <v/>
      </c>
    </row>
    <row r="1561" spans="1:19" x14ac:dyDescent="0.45">
      <c r="A1561" s="47" t="s">
        <v>93</v>
      </c>
      <c r="B1561" s="47">
        <v>2018</v>
      </c>
      <c r="C1561" s="49">
        <v>43400</v>
      </c>
      <c r="D1561" s="47" t="s">
        <v>72</v>
      </c>
      <c r="E1561" s="47" t="s">
        <v>202</v>
      </c>
      <c r="F1561" s="47">
        <v>3</v>
      </c>
      <c r="G1561" s="47" t="s">
        <v>136</v>
      </c>
      <c r="H1561" s="47" t="s">
        <v>36</v>
      </c>
      <c r="I1561" s="47">
        <f>(C1561-VLOOKUP(G1561,Riders!$A$2:$C$2000,2,FALSE))/365</f>
        <v>30.789041095890411</v>
      </c>
      <c r="J1561" s="47">
        <v>6</v>
      </c>
      <c r="K1561" s="47">
        <v>2</v>
      </c>
      <c r="L1561" s="47">
        <v>11.209</v>
      </c>
      <c r="M1561" s="47">
        <f t="shared" si="71"/>
        <v>64.234097600142746</v>
      </c>
      <c r="N1561" s="47">
        <v>2</v>
      </c>
      <c r="O1561" s="47">
        <v>11.655000000000001</v>
      </c>
      <c r="P1561" s="47">
        <f t="shared" si="72"/>
        <v>61.776061776061773</v>
      </c>
      <c r="Q1561" s="47"/>
      <c r="R1561" s="47"/>
      <c r="S1561" s="47" t="str">
        <f t="shared" si="73"/>
        <v/>
      </c>
    </row>
    <row r="1562" spans="1:19" x14ac:dyDescent="0.45">
      <c r="A1562" s="47" t="s">
        <v>93</v>
      </c>
      <c r="B1562" s="47">
        <v>2018</v>
      </c>
      <c r="C1562" s="49">
        <v>43400</v>
      </c>
      <c r="D1562" s="47" t="s">
        <v>72</v>
      </c>
      <c r="E1562" s="47" t="s">
        <v>202</v>
      </c>
      <c r="F1562" s="47">
        <v>4</v>
      </c>
      <c r="G1562" s="47" t="s">
        <v>79</v>
      </c>
      <c r="H1562" s="47" t="s">
        <v>65</v>
      </c>
      <c r="I1562" s="47">
        <f>(C1562-VLOOKUP(G1562,Riders!$A$2:$C$2000,2,FALSE))/365</f>
        <v>31.482191780821918</v>
      </c>
      <c r="J1562" s="47">
        <v>1</v>
      </c>
      <c r="K1562" s="47">
        <v>1</v>
      </c>
      <c r="L1562" s="47">
        <v>11.272</v>
      </c>
      <c r="M1562" s="47">
        <f t="shared" si="71"/>
        <v>63.875088715400992</v>
      </c>
      <c r="N1562" s="47">
        <v>1</v>
      </c>
      <c r="O1562" s="47">
        <v>11.052</v>
      </c>
      <c r="P1562" s="47">
        <f t="shared" si="72"/>
        <v>65.146579804560261</v>
      </c>
      <c r="Q1562" s="47"/>
      <c r="R1562" s="47"/>
      <c r="S1562" s="47" t="str">
        <f t="shared" si="73"/>
        <v/>
      </c>
    </row>
    <row r="1563" spans="1:19" x14ac:dyDescent="0.45">
      <c r="A1563" s="47" t="s">
        <v>93</v>
      </c>
      <c r="B1563" s="47">
        <v>2018</v>
      </c>
      <c r="C1563" s="49">
        <v>43400</v>
      </c>
      <c r="D1563" s="47" t="s">
        <v>72</v>
      </c>
      <c r="E1563" s="47" t="s">
        <v>202</v>
      </c>
      <c r="F1563" s="47">
        <v>4</v>
      </c>
      <c r="G1563" s="47" t="s">
        <v>16</v>
      </c>
      <c r="H1563" s="47" t="s">
        <v>17</v>
      </c>
      <c r="I1563" s="47">
        <f>(C1563-VLOOKUP(G1563,Riders!$A$2:$C$2000,2,FALSE))/365</f>
        <v>19.515068493150686</v>
      </c>
      <c r="J1563" s="47">
        <v>5</v>
      </c>
      <c r="K1563" s="47">
        <v>2</v>
      </c>
      <c r="L1563" s="47">
        <v>11.425000000000001</v>
      </c>
      <c r="M1563" s="47">
        <f t="shared" si="71"/>
        <v>63.019693654266952</v>
      </c>
      <c r="N1563" s="47">
        <v>2</v>
      </c>
      <c r="O1563" s="47">
        <v>11.148</v>
      </c>
      <c r="P1563" s="47">
        <f t="shared" si="72"/>
        <v>64.585575888051665</v>
      </c>
      <c r="Q1563" s="47"/>
      <c r="R1563" s="47"/>
      <c r="S1563" s="47" t="str">
        <f t="shared" si="73"/>
        <v/>
      </c>
    </row>
    <row r="1564" spans="1:19" x14ac:dyDescent="0.45">
      <c r="A1564" s="47" t="s">
        <v>93</v>
      </c>
      <c r="B1564" s="47">
        <v>2018</v>
      </c>
      <c r="C1564" s="49">
        <v>43400</v>
      </c>
      <c r="D1564" s="47" t="s">
        <v>72</v>
      </c>
      <c r="E1564" s="47" t="s">
        <v>203</v>
      </c>
      <c r="F1564" s="47">
        <v>1</v>
      </c>
      <c r="G1564" s="47" t="s">
        <v>79</v>
      </c>
      <c r="H1564" s="47" t="s">
        <v>65</v>
      </c>
      <c r="I1564" s="47">
        <f>(C1564-VLOOKUP(G1564,Riders!$A$2:$C$2000,2,FALSE))/365</f>
        <v>31.482191780821918</v>
      </c>
      <c r="J1564" s="47">
        <v>1</v>
      </c>
      <c r="K1564" s="47">
        <v>1</v>
      </c>
      <c r="L1564" s="47">
        <v>11.285</v>
      </c>
      <c r="M1564" s="47">
        <f t="shared" si="71"/>
        <v>63.801506424457244</v>
      </c>
      <c r="N1564" s="47">
        <v>1</v>
      </c>
      <c r="O1564" s="47">
        <v>10.993</v>
      </c>
      <c r="P1564" s="47">
        <f t="shared" si="72"/>
        <v>65.496224870372046</v>
      </c>
      <c r="Q1564" s="47"/>
      <c r="R1564" s="47"/>
      <c r="S1564" s="47" t="str">
        <f t="shared" si="73"/>
        <v/>
      </c>
    </row>
    <row r="1565" spans="1:19" x14ac:dyDescent="0.45">
      <c r="A1565" s="47" t="s">
        <v>93</v>
      </c>
      <c r="B1565" s="47">
        <v>2018</v>
      </c>
      <c r="C1565" s="49">
        <v>43400</v>
      </c>
      <c r="D1565" s="47" t="s">
        <v>72</v>
      </c>
      <c r="E1565" s="47" t="s">
        <v>203</v>
      </c>
      <c r="F1565" s="47">
        <v>1</v>
      </c>
      <c r="G1565" s="47" t="s">
        <v>132</v>
      </c>
      <c r="H1565" s="47" t="s">
        <v>36</v>
      </c>
      <c r="I1565" s="47">
        <f>(C1565-VLOOKUP(G1565,Riders!$A$2:$C$2000,2,FALSE))/365</f>
        <v>27.931506849315067</v>
      </c>
      <c r="J1565" s="47">
        <v>3</v>
      </c>
      <c r="K1565" s="47">
        <v>2</v>
      </c>
      <c r="L1565" s="47">
        <v>11.372999999999999</v>
      </c>
      <c r="M1565" s="47">
        <f t="shared" si="71"/>
        <v>63.307834344500137</v>
      </c>
      <c r="N1565" s="47">
        <v>2</v>
      </c>
      <c r="O1565" s="47">
        <v>11.144</v>
      </c>
      <c r="P1565" s="47">
        <f t="shared" si="72"/>
        <v>64.608758076094759</v>
      </c>
      <c r="Q1565" s="47"/>
      <c r="R1565" s="47"/>
      <c r="S1565" s="47" t="str">
        <f t="shared" si="73"/>
        <v/>
      </c>
    </row>
    <row r="1566" spans="1:19" x14ac:dyDescent="0.45">
      <c r="A1566" s="47" t="s">
        <v>93</v>
      </c>
      <c r="B1566" s="47">
        <v>2018</v>
      </c>
      <c r="C1566" s="49">
        <v>43400</v>
      </c>
      <c r="D1566" s="47" t="s">
        <v>72</v>
      </c>
      <c r="E1566" s="47" t="s">
        <v>203</v>
      </c>
      <c r="F1566" s="47">
        <v>2</v>
      </c>
      <c r="G1566" s="47" t="s">
        <v>23</v>
      </c>
      <c r="H1566" s="47" t="s">
        <v>15</v>
      </c>
      <c r="I1566" s="47">
        <f>(C1566-VLOOKUP(G1566,Riders!$A$2:$C$2000,2,FALSE))/365</f>
        <v>21.123287671232877</v>
      </c>
      <c r="J1566" s="47">
        <v>2</v>
      </c>
      <c r="K1566" s="47">
        <v>1</v>
      </c>
      <c r="L1566" s="47">
        <v>11.345000000000001</v>
      </c>
      <c r="M1566" s="47">
        <f t="shared" si="71"/>
        <v>63.464081092992501</v>
      </c>
      <c r="N1566" s="47">
        <v>1</v>
      </c>
      <c r="O1566" s="47">
        <v>11.398</v>
      </c>
      <c r="P1566" s="47">
        <f t="shared" si="72"/>
        <v>63.168977013511146</v>
      </c>
      <c r="Q1566" s="47"/>
      <c r="R1566" s="47"/>
      <c r="S1566" s="47" t="str">
        <f t="shared" si="73"/>
        <v/>
      </c>
    </row>
    <row r="1567" spans="1:19" x14ac:dyDescent="0.45">
      <c r="A1567" s="47" t="s">
        <v>93</v>
      </c>
      <c r="B1567" s="47">
        <v>2018</v>
      </c>
      <c r="C1567" s="49">
        <v>43400</v>
      </c>
      <c r="D1567" s="47" t="s">
        <v>72</v>
      </c>
      <c r="E1567" s="47" t="s">
        <v>203</v>
      </c>
      <c r="F1567" s="47">
        <v>2</v>
      </c>
      <c r="G1567" s="47" t="s">
        <v>111</v>
      </c>
      <c r="H1567" s="47" t="s">
        <v>160</v>
      </c>
      <c r="I1567" s="47">
        <f>(C1567-VLOOKUP(G1567,Riders!$A$2:$C$2000,2,FALSE))/365</f>
        <v>24.019178082191782</v>
      </c>
      <c r="J1567" s="47">
        <v>4</v>
      </c>
      <c r="K1567" s="47">
        <v>2</v>
      </c>
      <c r="L1567" s="47">
        <v>11.356</v>
      </c>
      <c r="M1567" s="47">
        <f t="shared" si="71"/>
        <v>63.40260655160268</v>
      </c>
      <c r="N1567" s="47">
        <v>2</v>
      </c>
      <c r="O1567" s="47">
        <v>11.625999999999999</v>
      </c>
      <c r="P1567" s="47">
        <f t="shared" si="72"/>
        <v>61.930156545673491</v>
      </c>
      <c r="Q1567" s="47"/>
      <c r="R1567" s="47"/>
      <c r="S1567" s="47" t="str">
        <f t="shared" si="73"/>
        <v/>
      </c>
    </row>
    <row r="1568" spans="1:19" x14ac:dyDescent="0.45">
      <c r="A1568" s="47" t="s">
        <v>93</v>
      </c>
      <c r="B1568" s="47">
        <v>2018</v>
      </c>
      <c r="C1568" s="49">
        <v>43400</v>
      </c>
      <c r="D1568" s="47" t="s">
        <v>72</v>
      </c>
      <c r="E1568" s="47" t="s">
        <v>204</v>
      </c>
      <c r="F1568" s="47" t="s">
        <v>205</v>
      </c>
      <c r="G1568" s="47" t="s">
        <v>79</v>
      </c>
      <c r="H1568" s="47" t="s">
        <v>65</v>
      </c>
      <c r="I1568" s="47">
        <f>(C1568-VLOOKUP(G1568,Riders!$A$2:$C$2000,2,FALSE))/365</f>
        <v>31.482191780821918</v>
      </c>
      <c r="J1568" s="47">
        <v>1</v>
      </c>
      <c r="K1568" s="47">
        <v>1</v>
      </c>
      <c r="L1568" s="47">
        <v>11.361000000000001</v>
      </c>
      <c r="M1568" s="47">
        <f t="shared" si="71"/>
        <v>63.374702931080009</v>
      </c>
      <c r="N1568" s="47">
        <v>1</v>
      </c>
      <c r="O1568" s="47">
        <v>11.353</v>
      </c>
      <c r="P1568" s="47">
        <f t="shared" si="72"/>
        <v>63.419360521448077</v>
      </c>
      <c r="Q1568" s="47"/>
      <c r="R1568" s="47"/>
      <c r="S1568" s="47" t="str">
        <f t="shared" si="73"/>
        <v/>
      </c>
    </row>
    <row r="1569" spans="1:19" x14ac:dyDescent="0.45">
      <c r="A1569" s="47" t="s">
        <v>93</v>
      </c>
      <c r="B1569" s="47">
        <v>2018</v>
      </c>
      <c r="C1569" s="49">
        <v>43400</v>
      </c>
      <c r="D1569" s="47" t="s">
        <v>72</v>
      </c>
      <c r="E1569" s="47" t="s">
        <v>204</v>
      </c>
      <c r="F1569" s="47" t="s">
        <v>205</v>
      </c>
      <c r="G1569" s="47" t="s">
        <v>23</v>
      </c>
      <c r="H1569" s="47" t="s">
        <v>15</v>
      </c>
      <c r="I1569" s="47">
        <f>(C1569-VLOOKUP(G1569,Riders!$A$2:$C$2000,2,FALSE))/365</f>
        <v>21.123287671232877</v>
      </c>
      <c r="J1569" s="47">
        <v>2</v>
      </c>
      <c r="K1569" s="47">
        <v>2</v>
      </c>
      <c r="L1569" s="47">
        <v>11.452</v>
      </c>
      <c r="M1569" s="47">
        <f t="shared" si="71"/>
        <v>62.871114215857496</v>
      </c>
      <c r="N1569" s="47">
        <v>2</v>
      </c>
      <c r="O1569" s="47">
        <v>11.491</v>
      </c>
      <c r="P1569" s="47">
        <f t="shared" si="72"/>
        <v>62.657732138195108</v>
      </c>
      <c r="Q1569" s="47"/>
      <c r="R1569" s="47"/>
      <c r="S1569" s="47" t="str">
        <f t="shared" si="73"/>
        <v/>
      </c>
    </row>
    <row r="1570" spans="1:19" x14ac:dyDescent="0.45">
      <c r="A1570" s="47" t="s">
        <v>93</v>
      </c>
      <c r="B1570" s="47">
        <v>2018</v>
      </c>
      <c r="C1570" s="49">
        <v>43400</v>
      </c>
      <c r="D1570" s="47" t="s">
        <v>72</v>
      </c>
      <c r="E1570" s="47" t="s">
        <v>204</v>
      </c>
      <c r="F1570" s="47" t="s">
        <v>206</v>
      </c>
      <c r="G1570" s="47" t="s">
        <v>132</v>
      </c>
      <c r="H1570" s="47" t="s">
        <v>36</v>
      </c>
      <c r="I1570" s="47">
        <f>(C1570-VLOOKUP(G1570,Riders!$A$2:$C$2000,2,FALSE))/365</f>
        <v>27.931506849315067</v>
      </c>
      <c r="J1570" s="47">
        <v>3</v>
      </c>
      <c r="K1570" s="47">
        <v>1</v>
      </c>
      <c r="L1570" s="47"/>
      <c r="M1570" s="47" t="str">
        <f t="shared" si="71"/>
        <v/>
      </c>
      <c r="N1570" s="47">
        <v>1</v>
      </c>
      <c r="O1570" s="47">
        <v>11.321999999999999</v>
      </c>
      <c r="P1570" s="47">
        <f t="shared" si="72"/>
        <v>63.593004769475364</v>
      </c>
      <c r="Q1570" s="47"/>
      <c r="R1570" s="47"/>
      <c r="S1570" s="47" t="str">
        <f t="shared" si="73"/>
        <v/>
      </c>
    </row>
    <row r="1571" spans="1:19" x14ac:dyDescent="0.45">
      <c r="A1571" s="47" t="s">
        <v>93</v>
      </c>
      <c r="B1571" s="47">
        <v>2018</v>
      </c>
      <c r="C1571" s="49">
        <v>43400</v>
      </c>
      <c r="D1571" s="47" t="s">
        <v>72</v>
      </c>
      <c r="E1571" s="47" t="s">
        <v>204</v>
      </c>
      <c r="F1571" s="47" t="s">
        <v>206</v>
      </c>
      <c r="G1571" s="47" t="s">
        <v>111</v>
      </c>
      <c r="H1571" s="47" t="s">
        <v>160</v>
      </c>
      <c r="I1571" s="47">
        <f>(C1571-VLOOKUP(G1571,Riders!$A$2:$C$2000,2,FALSE))/365</f>
        <v>24.019178082191782</v>
      </c>
      <c r="J1571" s="47">
        <v>4</v>
      </c>
      <c r="K1571" s="47">
        <v>2</v>
      </c>
      <c r="L1571" s="47"/>
      <c r="M1571" s="47" t="str">
        <f t="shared" si="71"/>
        <v/>
      </c>
      <c r="N1571" s="47">
        <v>2</v>
      </c>
      <c r="O1571" s="47">
        <v>11.331</v>
      </c>
      <c r="P1571" s="47">
        <f t="shared" si="72"/>
        <v>63.542494042891185</v>
      </c>
      <c r="Q1571" s="47"/>
      <c r="R1571" s="47"/>
      <c r="S1571" s="47" t="str">
        <f t="shared" si="73"/>
        <v/>
      </c>
    </row>
  </sheetData>
  <autoFilter ref="A1:S1365" xr:uid="{BA4CDADF-A33D-4A19-95ED-FA4CA66EAC16}">
    <sortState xmlns:xlrd2="http://schemas.microsoft.com/office/spreadsheetml/2017/richdata2" ref="A2:S1571">
      <sortCondition descending="1" ref="C1:C1365"/>
    </sortState>
  </autoFilter>
  <phoneticPr fontId="2" type="noConversion"/>
  <conditionalFormatting sqref="A2:S1459 J1516:S1571">
    <cfRule type="expression" dxfId="682" priority="177">
      <formula>$E2="F"</formula>
    </cfRule>
    <cfRule type="expression" dxfId="681" priority="178">
      <formula>$E2="SF"</formula>
    </cfRule>
    <cfRule type="expression" dxfId="680" priority="179">
      <formula>$E2="QF"</formula>
    </cfRule>
    <cfRule type="expression" dxfId="679" priority="180">
      <formula>$E2="R16"</formula>
    </cfRule>
    <cfRule type="expression" dxfId="678" priority="181">
      <formula>$E2="R8"</formula>
    </cfRule>
  </conditionalFormatting>
  <conditionalFormatting sqref="A1460:F1515">
    <cfRule type="expression" dxfId="677" priority="47">
      <formula>$E1460="F"</formula>
    </cfRule>
    <cfRule type="expression" dxfId="676" priority="48">
      <formula>$E1460="SF"</formula>
    </cfRule>
    <cfRule type="expression" dxfId="675" priority="49">
      <formula>$E1460="QF"</formula>
    </cfRule>
    <cfRule type="expression" dxfId="674" priority="50">
      <formula>$E1460="R16"</formula>
    </cfRule>
    <cfRule type="expression" dxfId="673" priority="51">
      <formula>$E1460="R8"</formula>
    </cfRule>
  </conditionalFormatting>
  <conditionalFormatting sqref="A1516:F1571">
    <cfRule type="expression" dxfId="672" priority="36">
      <formula>$E1516="F"</formula>
    </cfRule>
    <cfRule type="expression" dxfId="671" priority="37">
      <formula>$E1516="SF"</formula>
    </cfRule>
    <cfRule type="expression" dxfId="670" priority="38">
      <formula>$E1516="QF"</formula>
    </cfRule>
    <cfRule type="expression" dxfId="669" priority="39">
      <formula>$E1516="R16"</formula>
    </cfRule>
    <cfRule type="expression" dxfId="668" priority="40">
      <formula>$E1516="R8"</formula>
    </cfRule>
  </conditionalFormatting>
  <conditionalFormatting sqref="G1460:S1515 I1516:I1571">
    <cfRule type="expression" dxfId="667" priority="16">
      <formula>$E1460="F"</formula>
    </cfRule>
    <cfRule type="expression" dxfId="666" priority="17">
      <formula>$E1460="SF"</formula>
    </cfRule>
    <cfRule type="expression" dxfId="665" priority="18">
      <formula>$E1460="QF"</formula>
    </cfRule>
    <cfRule type="expression" dxfId="664" priority="19">
      <formula>$E1460="R16"</formula>
    </cfRule>
    <cfRule type="expression" dxfId="663" priority="20">
      <formula>$E1460="R8"</formula>
    </cfRule>
  </conditionalFormatting>
  <conditionalFormatting sqref="G1516:H1523 G1525:H1543 H1524 G1555:H1556 H1554 G1558:H1571 H1557 G1545:H1553 H1544">
    <cfRule type="expression" dxfId="662" priority="11">
      <formula>$E1516="F"</formula>
    </cfRule>
    <cfRule type="expression" dxfId="661" priority="12">
      <formula>$E1516="SF"</formula>
    </cfRule>
    <cfRule type="expression" dxfId="660" priority="13">
      <formula>$E1516="QF"</formula>
    </cfRule>
    <cfRule type="expression" dxfId="659" priority="14">
      <formula>$E1516="R16"</formula>
    </cfRule>
    <cfRule type="expression" dxfId="658" priority="15">
      <formula>$E1516="R8"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7340-B807-4789-9BA1-2173B0625DD3}">
  <sheetPr codeName="Sheet7"/>
  <dimension ref="A1:T2131"/>
  <sheetViews>
    <sheetView zoomScale="70" zoomScaleNormal="70" workbookViewId="0">
      <pane ySplit="1" topLeftCell="A2063" activePane="bottomLeft" state="frozen"/>
      <selection activeCell="K162" sqref="K162"/>
      <selection pane="bottomLeft" activeCell="S2127" sqref="S2127"/>
    </sheetView>
  </sheetViews>
  <sheetFormatPr defaultRowHeight="14.25" x14ac:dyDescent="0.45"/>
  <cols>
    <col min="1" max="1" width="13.265625" bestFit="1" customWidth="1"/>
    <col min="2" max="2" width="8.59765625" bestFit="1" customWidth="1"/>
    <col min="3" max="3" width="11.53125" style="9" bestFit="1" customWidth="1"/>
    <col min="4" max="4" width="9.3984375" bestFit="1" customWidth="1"/>
    <col min="5" max="5" width="10.33203125" bestFit="1" customWidth="1"/>
    <col min="6" max="6" width="9.796875" bestFit="1" customWidth="1"/>
    <col min="7" max="7" width="8.59765625" bestFit="1" customWidth="1"/>
    <col min="8" max="8" width="31.9296875" bestFit="1" customWidth="1"/>
    <col min="9" max="9" width="11.265625" bestFit="1" customWidth="1"/>
    <col min="10" max="10" width="13.796875" bestFit="1" customWidth="1"/>
    <col min="11" max="11" width="14.33203125" bestFit="1" customWidth="1"/>
    <col min="12" max="12" width="9" bestFit="1" customWidth="1"/>
    <col min="13" max="13" width="8.59765625" bestFit="1" customWidth="1"/>
    <col min="14" max="14" width="14.19921875" bestFit="1" customWidth="1"/>
    <col min="15" max="15" width="10.59765625" bestFit="1" customWidth="1"/>
    <col min="16" max="16" width="10.33203125" bestFit="1" customWidth="1"/>
    <col min="17" max="17" width="8.06640625" bestFit="1" customWidth="1"/>
    <col min="18" max="18" width="6.86328125" bestFit="1" customWidth="1"/>
  </cols>
  <sheetData>
    <row r="1" spans="1:18" x14ac:dyDescent="0.45">
      <c r="A1" s="20" t="s">
        <v>0</v>
      </c>
      <c r="B1" s="20" t="s">
        <v>1</v>
      </c>
      <c r="C1" s="123" t="s">
        <v>2</v>
      </c>
      <c r="D1" s="20" t="s">
        <v>3</v>
      </c>
      <c r="E1" s="20" t="s">
        <v>189</v>
      </c>
      <c r="F1" s="20" t="s">
        <v>374</v>
      </c>
      <c r="G1" s="20" t="s">
        <v>190</v>
      </c>
      <c r="H1" s="20" t="s">
        <v>4</v>
      </c>
      <c r="I1" s="20" t="s">
        <v>5</v>
      </c>
      <c r="J1" s="20" t="s">
        <v>6</v>
      </c>
      <c r="K1" s="20" t="s">
        <v>869</v>
      </c>
      <c r="L1" s="20" t="s">
        <v>7</v>
      </c>
      <c r="M1" s="20" t="s">
        <v>213</v>
      </c>
      <c r="N1" s="20" t="s">
        <v>11</v>
      </c>
      <c r="O1" t="s">
        <v>3838</v>
      </c>
      <c r="P1" t="s">
        <v>3839</v>
      </c>
      <c r="Q1" t="s">
        <v>3813</v>
      </c>
      <c r="R1" t="s">
        <v>3814</v>
      </c>
    </row>
    <row r="2" spans="1:18" x14ac:dyDescent="0.45">
      <c r="A2" t="s">
        <v>93</v>
      </c>
      <c r="B2">
        <v>2018</v>
      </c>
      <c r="C2" s="9">
        <v>43400</v>
      </c>
      <c r="D2" t="s">
        <v>72</v>
      </c>
      <c r="E2">
        <v>1</v>
      </c>
      <c r="F2" t="s">
        <v>200</v>
      </c>
      <c r="G2">
        <v>1</v>
      </c>
      <c r="H2" t="s">
        <v>79</v>
      </c>
      <c r="I2" t="s">
        <v>65</v>
      </c>
      <c r="J2">
        <v>31.4821917808219</v>
      </c>
      <c r="K2">
        <v>1</v>
      </c>
      <c r="L2">
        <v>1</v>
      </c>
      <c r="M2">
        <v>11.435</v>
      </c>
      <c r="N2">
        <v>62.964582422387402</v>
      </c>
      <c r="O2">
        <v>9</v>
      </c>
      <c r="P2">
        <v>15.054</v>
      </c>
      <c r="Q2">
        <v>29.396000000000001</v>
      </c>
      <c r="R2">
        <v>7.1710000000000003</v>
      </c>
    </row>
    <row r="3" spans="1:18" x14ac:dyDescent="0.45">
      <c r="A3" t="s">
        <v>93</v>
      </c>
      <c r="B3">
        <v>2018</v>
      </c>
      <c r="C3" s="9">
        <v>43400</v>
      </c>
      <c r="D3" t="s">
        <v>72</v>
      </c>
      <c r="E3">
        <v>1</v>
      </c>
      <c r="F3" t="s">
        <v>200</v>
      </c>
      <c r="G3">
        <v>1</v>
      </c>
      <c r="H3" t="s">
        <v>39</v>
      </c>
      <c r="I3" t="s">
        <v>40</v>
      </c>
      <c r="J3">
        <v>24.2109589041095</v>
      </c>
      <c r="K3">
        <v>28</v>
      </c>
      <c r="L3">
        <v>2</v>
      </c>
      <c r="M3">
        <v>11.68</v>
      </c>
      <c r="N3">
        <v>61.643835616438302</v>
      </c>
      <c r="O3">
        <v>9</v>
      </c>
      <c r="P3">
        <v>6.2619999999999898</v>
      </c>
      <c r="Q3">
        <v>20.603999999999999</v>
      </c>
      <c r="R3">
        <v>7.1710000000000003</v>
      </c>
    </row>
    <row r="4" spans="1:18" x14ac:dyDescent="0.45">
      <c r="A4" t="s">
        <v>93</v>
      </c>
      <c r="B4">
        <v>2018</v>
      </c>
      <c r="C4" s="9">
        <v>43400</v>
      </c>
      <c r="D4" t="s">
        <v>72</v>
      </c>
      <c r="E4">
        <v>1</v>
      </c>
      <c r="F4" t="s">
        <v>200</v>
      </c>
      <c r="G4">
        <v>2</v>
      </c>
      <c r="H4" t="s">
        <v>136</v>
      </c>
      <c r="I4" t="s">
        <v>36</v>
      </c>
      <c r="K4">
        <v>6</v>
      </c>
      <c r="L4">
        <v>1</v>
      </c>
      <c r="M4">
        <v>11.484999999999999</v>
      </c>
      <c r="N4">
        <v>62.690465824989097</v>
      </c>
      <c r="O4">
        <v>9</v>
      </c>
      <c r="P4">
        <v>15.054</v>
      </c>
      <c r="Q4">
        <v>29.396000000000001</v>
      </c>
      <c r="R4">
        <v>7.1710000000000003</v>
      </c>
    </row>
    <row r="5" spans="1:18" x14ac:dyDescent="0.45">
      <c r="A5" t="s">
        <v>93</v>
      </c>
      <c r="B5">
        <v>2018</v>
      </c>
      <c r="C5" s="9">
        <v>43400</v>
      </c>
      <c r="D5" t="s">
        <v>72</v>
      </c>
      <c r="E5">
        <v>1</v>
      </c>
      <c r="F5" t="s">
        <v>200</v>
      </c>
      <c r="G5">
        <v>2</v>
      </c>
      <c r="H5" t="s">
        <v>109</v>
      </c>
      <c r="I5" t="s">
        <v>160</v>
      </c>
      <c r="K5">
        <v>27</v>
      </c>
      <c r="L5">
        <v>2</v>
      </c>
      <c r="M5">
        <v>11.492999999999901</v>
      </c>
      <c r="N5">
        <v>62.646828504306903</v>
      </c>
      <c r="O5">
        <v>9</v>
      </c>
      <c r="P5">
        <v>6.2619999999999898</v>
      </c>
      <c r="Q5">
        <v>20.603999999999999</v>
      </c>
      <c r="R5">
        <v>7.1710000000000003</v>
      </c>
    </row>
    <row r="6" spans="1:18" x14ac:dyDescent="0.45">
      <c r="A6" t="s">
        <v>93</v>
      </c>
      <c r="B6">
        <v>2018</v>
      </c>
      <c r="C6" s="9">
        <v>43400</v>
      </c>
      <c r="D6" t="s">
        <v>72</v>
      </c>
      <c r="E6">
        <v>1</v>
      </c>
      <c r="F6" t="s">
        <v>200</v>
      </c>
      <c r="G6">
        <v>3</v>
      </c>
      <c r="H6" t="s">
        <v>73</v>
      </c>
      <c r="I6" t="s">
        <v>74</v>
      </c>
      <c r="J6">
        <v>31.2356164383561</v>
      </c>
      <c r="K6">
        <v>9</v>
      </c>
      <c r="L6">
        <v>1</v>
      </c>
      <c r="M6">
        <v>11.632</v>
      </c>
      <c r="N6">
        <v>61.898211829436001</v>
      </c>
      <c r="O6">
        <v>9</v>
      </c>
      <c r="P6">
        <v>15.054</v>
      </c>
      <c r="Q6">
        <v>29.396000000000001</v>
      </c>
      <c r="R6">
        <v>7.1710000000000003</v>
      </c>
    </row>
    <row r="7" spans="1:18" x14ac:dyDescent="0.45">
      <c r="A7" t="s">
        <v>93</v>
      </c>
      <c r="B7">
        <v>2018</v>
      </c>
      <c r="C7" s="9">
        <v>43400</v>
      </c>
      <c r="D7" t="s">
        <v>72</v>
      </c>
      <c r="E7">
        <v>1</v>
      </c>
      <c r="F7" t="s">
        <v>200</v>
      </c>
      <c r="G7">
        <v>3</v>
      </c>
      <c r="H7" t="s">
        <v>146</v>
      </c>
      <c r="I7" t="s">
        <v>56</v>
      </c>
      <c r="K7">
        <v>26</v>
      </c>
      <c r="L7">
        <v>2</v>
      </c>
      <c r="M7">
        <v>11.798999999999999</v>
      </c>
      <c r="N7">
        <v>61.022120518687998</v>
      </c>
      <c r="O7">
        <v>9</v>
      </c>
      <c r="P7">
        <v>6.2619999999999898</v>
      </c>
      <c r="Q7">
        <v>20.603999999999999</v>
      </c>
      <c r="R7">
        <v>7.1710000000000003</v>
      </c>
    </row>
    <row r="8" spans="1:18" x14ac:dyDescent="0.45">
      <c r="A8" t="s">
        <v>93</v>
      </c>
      <c r="B8">
        <v>2018</v>
      </c>
      <c r="C8" s="9">
        <v>43400</v>
      </c>
      <c r="D8" t="s">
        <v>72</v>
      </c>
      <c r="E8">
        <v>1</v>
      </c>
      <c r="F8" t="s">
        <v>200</v>
      </c>
      <c r="G8">
        <v>4</v>
      </c>
      <c r="H8" t="s">
        <v>135</v>
      </c>
      <c r="I8" t="s">
        <v>29</v>
      </c>
      <c r="K8">
        <v>7</v>
      </c>
      <c r="L8">
        <v>1</v>
      </c>
      <c r="M8">
        <v>11.09</v>
      </c>
      <c r="N8">
        <v>64.923354373309294</v>
      </c>
      <c r="O8">
        <v>9</v>
      </c>
      <c r="P8">
        <v>15.054</v>
      </c>
      <c r="Q8">
        <v>29.396000000000001</v>
      </c>
      <c r="R8">
        <v>7.1710000000000003</v>
      </c>
    </row>
    <row r="9" spans="1:18" x14ac:dyDescent="0.45">
      <c r="A9" t="s">
        <v>93</v>
      </c>
      <c r="B9">
        <v>2018</v>
      </c>
      <c r="C9" s="9">
        <v>43400</v>
      </c>
      <c r="D9" t="s">
        <v>72</v>
      </c>
      <c r="E9">
        <v>1</v>
      </c>
      <c r="F9" t="s">
        <v>200</v>
      </c>
      <c r="G9">
        <v>4</v>
      </c>
      <c r="H9" t="s">
        <v>694</v>
      </c>
      <c r="I9" t="s">
        <v>29</v>
      </c>
      <c r="K9">
        <v>25</v>
      </c>
      <c r="L9">
        <v>2</v>
      </c>
      <c r="M9">
        <v>11.326000000000001</v>
      </c>
      <c r="N9">
        <v>63.570545647183401</v>
      </c>
      <c r="O9">
        <v>9</v>
      </c>
      <c r="P9">
        <v>6.2619999999999898</v>
      </c>
      <c r="Q9">
        <v>20.603999999999999</v>
      </c>
      <c r="R9">
        <v>7.1710000000000003</v>
      </c>
    </row>
    <row r="10" spans="1:18" x14ac:dyDescent="0.45">
      <c r="A10" t="s">
        <v>93</v>
      </c>
      <c r="B10">
        <v>2018</v>
      </c>
      <c r="C10" s="9">
        <v>43400</v>
      </c>
      <c r="D10" t="s">
        <v>72</v>
      </c>
      <c r="E10">
        <v>1</v>
      </c>
      <c r="F10" t="s">
        <v>200</v>
      </c>
      <c r="G10">
        <v>5</v>
      </c>
      <c r="H10" t="s">
        <v>139</v>
      </c>
      <c r="I10" t="s">
        <v>61</v>
      </c>
      <c r="K10">
        <v>16</v>
      </c>
      <c r="L10">
        <v>1</v>
      </c>
      <c r="M10">
        <v>11.404</v>
      </c>
      <c r="N10">
        <v>63.135741844966603</v>
      </c>
      <c r="O10">
        <v>9</v>
      </c>
      <c r="P10">
        <v>15.054</v>
      </c>
      <c r="Q10">
        <v>29.396000000000001</v>
      </c>
      <c r="R10">
        <v>7.1710000000000003</v>
      </c>
    </row>
    <row r="11" spans="1:18" x14ac:dyDescent="0.45">
      <c r="A11" t="s">
        <v>93</v>
      </c>
      <c r="B11">
        <v>2018</v>
      </c>
      <c r="C11" s="9">
        <v>43400</v>
      </c>
      <c r="D11" t="s">
        <v>72</v>
      </c>
      <c r="E11">
        <v>1</v>
      </c>
      <c r="F11" t="s">
        <v>200</v>
      </c>
      <c r="G11">
        <v>5</v>
      </c>
      <c r="H11" t="s">
        <v>26</v>
      </c>
      <c r="I11" t="s">
        <v>27</v>
      </c>
      <c r="J11">
        <v>20.430136986301299</v>
      </c>
      <c r="K11">
        <v>17</v>
      </c>
      <c r="L11">
        <v>2</v>
      </c>
      <c r="M11">
        <v>11.467000000000001</v>
      </c>
      <c r="N11">
        <v>62.788872416499501</v>
      </c>
      <c r="O11">
        <v>9</v>
      </c>
      <c r="P11">
        <v>6.2619999999999898</v>
      </c>
      <c r="Q11">
        <v>20.603999999999999</v>
      </c>
      <c r="R11">
        <v>7.1710000000000003</v>
      </c>
    </row>
    <row r="12" spans="1:18" x14ac:dyDescent="0.45">
      <c r="A12" t="s">
        <v>93</v>
      </c>
      <c r="B12">
        <v>2018</v>
      </c>
      <c r="C12" s="9">
        <v>43400</v>
      </c>
      <c r="D12" t="s">
        <v>72</v>
      </c>
      <c r="E12">
        <v>1</v>
      </c>
      <c r="F12" t="s">
        <v>200</v>
      </c>
      <c r="G12">
        <v>6</v>
      </c>
      <c r="H12" t="s">
        <v>22</v>
      </c>
      <c r="I12" t="s">
        <v>15</v>
      </c>
      <c r="J12">
        <v>20.797260273972601</v>
      </c>
      <c r="K12">
        <v>8</v>
      </c>
      <c r="L12">
        <v>1</v>
      </c>
      <c r="M12">
        <v>11.487</v>
      </c>
      <c r="N12">
        <v>62.679550796552597</v>
      </c>
      <c r="O12">
        <v>9</v>
      </c>
      <c r="P12">
        <v>15.054</v>
      </c>
      <c r="Q12">
        <v>29.396000000000001</v>
      </c>
      <c r="R12">
        <v>7.1710000000000003</v>
      </c>
    </row>
    <row r="13" spans="1:18" x14ac:dyDescent="0.45">
      <c r="A13" t="s">
        <v>93</v>
      </c>
      <c r="B13">
        <v>2018</v>
      </c>
      <c r="C13" s="9">
        <v>43400</v>
      </c>
      <c r="D13" t="s">
        <v>72</v>
      </c>
      <c r="E13">
        <v>1</v>
      </c>
      <c r="F13" t="s">
        <v>200</v>
      </c>
      <c r="G13">
        <v>6</v>
      </c>
      <c r="H13" t="s">
        <v>138</v>
      </c>
      <c r="I13" t="s">
        <v>44</v>
      </c>
      <c r="J13">
        <v>23.115068493150599</v>
      </c>
      <c r="K13">
        <v>24</v>
      </c>
      <c r="L13">
        <v>2</v>
      </c>
      <c r="M13">
        <v>11.689</v>
      </c>
      <c r="N13">
        <v>61.596372658054499</v>
      </c>
      <c r="O13">
        <v>9</v>
      </c>
      <c r="P13">
        <v>6.2619999999999898</v>
      </c>
      <c r="Q13">
        <v>20.603999999999999</v>
      </c>
      <c r="R13">
        <v>7.1710000000000003</v>
      </c>
    </row>
    <row r="14" spans="1:18" x14ac:dyDescent="0.45">
      <c r="A14" t="s">
        <v>93</v>
      </c>
      <c r="B14">
        <v>2018</v>
      </c>
      <c r="C14" s="9">
        <v>43400</v>
      </c>
      <c r="D14" t="s">
        <v>72</v>
      </c>
      <c r="E14">
        <v>1</v>
      </c>
      <c r="F14" t="s">
        <v>200</v>
      </c>
      <c r="G14">
        <v>7</v>
      </c>
      <c r="H14" t="s">
        <v>30</v>
      </c>
      <c r="I14" t="s">
        <v>31</v>
      </c>
      <c r="J14">
        <v>22.528767123287601</v>
      </c>
      <c r="K14">
        <v>10</v>
      </c>
      <c r="L14">
        <v>1</v>
      </c>
      <c r="M14">
        <v>11.978999999999999</v>
      </c>
      <c r="N14">
        <v>60.1051840721262</v>
      </c>
      <c r="O14">
        <v>9</v>
      </c>
      <c r="P14">
        <v>15.054</v>
      </c>
      <c r="Q14">
        <v>29.396000000000001</v>
      </c>
      <c r="R14">
        <v>7.1710000000000003</v>
      </c>
    </row>
    <row r="15" spans="1:18" x14ac:dyDescent="0.45">
      <c r="A15" t="s">
        <v>93</v>
      </c>
      <c r="B15">
        <v>2018</v>
      </c>
      <c r="C15" s="9">
        <v>43400</v>
      </c>
      <c r="D15" t="s">
        <v>72</v>
      </c>
      <c r="E15">
        <v>1</v>
      </c>
      <c r="F15" t="s">
        <v>200</v>
      </c>
      <c r="G15">
        <v>7</v>
      </c>
      <c r="H15" t="s">
        <v>147</v>
      </c>
      <c r="I15" t="s">
        <v>31</v>
      </c>
      <c r="K15">
        <v>23</v>
      </c>
      <c r="L15">
        <v>2</v>
      </c>
      <c r="M15">
        <v>12.04</v>
      </c>
      <c r="N15">
        <v>59.800664451827203</v>
      </c>
      <c r="O15">
        <v>9</v>
      </c>
      <c r="P15">
        <v>6.2619999999999898</v>
      </c>
      <c r="Q15">
        <v>20.603999999999999</v>
      </c>
      <c r="R15">
        <v>7.1710000000000003</v>
      </c>
    </row>
    <row r="16" spans="1:18" x14ac:dyDescent="0.45">
      <c r="A16" t="s">
        <v>93</v>
      </c>
      <c r="B16">
        <v>2018</v>
      </c>
      <c r="C16" s="9">
        <v>43400</v>
      </c>
      <c r="D16" t="s">
        <v>72</v>
      </c>
      <c r="E16">
        <v>1</v>
      </c>
      <c r="F16" t="s">
        <v>200</v>
      </c>
      <c r="G16">
        <v>8</v>
      </c>
      <c r="H16" t="s">
        <v>18</v>
      </c>
      <c r="I16" t="s">
        <v>19</v>
      </c>
      <c r="J16">
        <v>20.427397260273899</v>
      </c>
      <c r="K16">
        <v>11</v>
      </c>
      <c r="L16">
        <v>1</v>
      </c>
      <c r="M16">
        <v>11.311</v>
      </c>
      <c r="N16">
        <v>63.654849261780498</v>
      </c>
      <c r="O16">
        <v>9</v>
      </c>
      <c r="P16">
        <v>15.054</v>
      </c>
      <c r="Q16">
        <v>29.396000000000001</v>
      </c>
      <c r="R16">
        <v>7.1710000000000003</v>
      </c>
    </row>
    <row r="17" spans="1:18" x14ac:dyDescent="0.45">
      <c r="A17" t="s">
        <v>93</v>
      </c>
      <c r="B17">
        <v>2018</v>
      </c>
      <c r="C17" s="9">
        <v>43400</v>
      </c>
      <c r="D17" t="s">
        <v>72</v>
      </c>
      <c r="E17">
        <v>1</v>
      </c>
      <c r="F17" t="s">
        <v>200</v>
      </c>
      <c r="G17">
        <v>8</v>
      </c>
      <c r="H17" t="s">
        <v>20</v>
      </c>
      <c r="I17" t="s">
        <v>21</v>
      </c>
      <c r="J17">
        <v>23.2246575342465</v>
      </c>
      <c r="K17">
        <v>22</v>
      </c>
      <c r="L17">
        <v>2</v>
      </c>
      <c r="M17">
        <v>11.509</v>
      </c>
      <c r="N17">
        <v>62.559735858892999</v>
      </c>
      <c r="O17">
        <v>9</v>
      </c>
      <c r="P17">
        <v>6.2619999999999898</v>
      </c>
      <c r="Q17">
        <v>20.603999999999999</v>
      </c>
      <c r="R17">
        <v>7.1710000000000003</v>
      </c>
    </row>
    <row r="18" spans="1:18" x14ac:dyDescent="0.45">
      <c r="A18" t="s">
        <v>93</v>
      </c>
      <c r="B18">
        <v>2018</v>
      </c>
      <c r="C18" s="9">
        <v>43400</v>
      </c>
      <c r="D18" t="s">
        <v>72</v>
      </c>
      <c r="E18">
        <v>1</v>
      </c>
      <c r="F18" t="s">
        <v>200</v>
      </c>
      <c r="G18">
        <v>9</v>
      </c>
      <c r="H18" t="s">
        <v>133</v>
      </c>
      <c r="I18" t="s">
        <v>25</v>
      </c>
      <c r="J18">
        <v>25.7561643835616</v>
      </c>
      <c r="K18">
        <v>12</v>
      </c>
      <c r="L18">
        <v>1</v>
      </c>
      <c r="M18">
        <v>11.487</v>
      </c>
      <c r="N18">
        <v>62.679550796552597</v>
      </c>
      <c r="O18">
        <v>9</v>
      </c>
      <c r="P18">
        <v>15.054</v>
      </c>
      <c r="Q18">
        <v>29.396000000000001</v>
      </c>
      <c r="R18">
        <v>7.1710000000000003</v>
      </c>
    </row>
    <row r="19" spans="1:18" x14ac:dyDescent="0.45">
      <c r="A19" t="s">
        <v>93</v>
      </c>
      <c r="B19">
        <v>2018</v>
      </c>
      <c r="C19" s="9">
        <v>43400</v>
      </c>
      <c r="D19" t="s">
        <v>72</v>
      </c>
      <c r="E19">
        <v>1</v>
      </c>
      <c r="F19" t="s">
        <v>200</v>
      </c>
      <c r="G19">
        <v>9</v>
      </c>
      <c r="H19" t="s">
        <v>96</v>
      </c>
      <c r="I19" t="s">
        <v>150</v>
      </c>
      <c r="J19">
        <v>24.789041095890401</v>
      </c>
      <c r="K19">
        <v>21</v>
      </c>
      <c r="L19">
        <v>2</v>
      </c>
      <c r="M19">
        <v>11.87</v>
      </c>
      <c r="N19">
        <v>60.657118786857602</v>
      </c>
      <c r="O19">
        <v>9</v>
      </c>
      <c r="P19">
        <v>6.2619999999999898</v>
      </c>
      <c r="Q19">
        <v>20.603999999999999</v>
      </c>
      <c r="R19">
        <v>7.1710000000000003</v>
      </c>
    </row>
    <row r="20" spans="1:18" x14ac:dyDescent="0.45">
      <c r="A20" t="s">
        <v>93</v>
      </c>
      <c r="B20">
        <v>2018</v>
      </c>
      <c r="C20" s="9">
        <v>43400</v>
      </c>
      <c r="D20" t="s">
        <v>72</v>
      </c>
      <c r="E20">
        <v>1</v>
      </c>
      <c r="F20" t="s">
        <v>200</v>
      </c>
      <c r="G20">
        <v>10</v>
      </c>
      <c r="H20" t="s">
        <v>129</v>
      </c>
      <c r="I20" t="s">
        <v>175</v>
      </c>
      <c r="K20">
        <v>15</v>
      </c>
      <c r="L20">
        <v>1</v>
      </c>
      <c r="M20">
        <v>11.374000000000001</v>
      </c>
      <c r="N20">
        <v>63.302268331281802</v>
      </c>
      <c r="O20">
        <v>9</v>
      </c>
      <c r="P20">
        <v>15.054</v>
      </c>
      <c r="Q20">
        <v>29.396000000000001</v>
      </c>
      <c r="R20">
        <v>7.1710000000000003</v>
      </c>
    </row>
    <row r="21" spans="1:18" x14ac:dyDescent="0.45">
      <c r="A21" t="s">
        <v>93</v>
      </c>
      <c r="B21">
        <v>2018</v>
      </c>
      <c r="C21" s="9">
        <v>43400</v>
      </c>
      <c r="D21" t="s">
        <v>72</v>
      </c>
      <c r="E21">
        <v>1</v>
      </c>
      <c r="F21" t="s">
        <v>200</v>
      </c>
      <c r="G21">
        <v>10</v>
      </c>
      <c r="H21" t="s">
        <v>121</v>
      </c>
      <c r="I21" t="s">
        <v>120</v>
      </c>
      <c r="K21">
        <v>18</v>
      </c>
      <c r="L21">
        <v>2</v>
      </c>
      <c r="M21">
        <v>11.403</v>
      </c>
      <c r="N21">
        <v>63.141278610891803</v>
      </c>
      <c r="O21">
        <v>9</v>
      </c>
      <c r="P21">
        <v>6.2619999999999898</v>
      </c>
      <c r="Q21">
        <v>20.603999999999999</v>
      </c>
      <c r="R21">
        <v>7.1710000000000003</v>
      </c>
    </row>
    <row r="22" spans="1:18" x14ac:dyDescent="0.45">
      <c r="A22" t="s">
        <v>93</v>
      </c>
      <c r="B22">
        <v>2018</v>
      </c>
      <c r="C22" s="9">
        <v>43400</v>
      </c>
      <c r="D22" t="s">
        <v>72</v>
      </c>
      <c r="E22">
        <v>1</v>
      </c>
      <c r="F22" t="s">
        <v>200</v>
      </c>
      <c r="G22">
        <v>11</v>
      </c>
      <c r="H22" t="s">
        <v>100</v>
      </c>
      <c r="I22" t="s">
        <v>47</v>
      </c>
      <c r="J22">
        <v>24.704109589041</v>
      </c>
      <c r="K22">
        <v>13</v>
      </c>
      <c r="L22">
        <v>1</v>
      </c>
      <c r="M22">
        <v>11.244999999999999</v>
      </c>
      <c r="N22">
        <v>64.028457092040895</v>
      </c>
      <c r="O22">
        <v>9</v>
      </c>
      <c r="P22">
        <v>15.054</v>
      </c>
      <c r="Q22">
        <v>29.396000000000001</v>
      </c>
      <c r="R22">
        <v>7.1710000000000003</v>
      </c>
    </row>
    <row r="23" spans="1:18" x14ac:dyDescent="0.45">
      <c r="A23" t="s">
        <v>93</v>
      </c>
      <c r="B23">
        <v>2018</v>
      </c>
      <c r="C23" s="9">
        <v>43400</v>
      </c>
      <c r="D23" t="s">
        <v>72</v>
      </c>
      <c r="E23">
        <v>1</v>
      </c>
      <c r="F23" t="s">
        <v>200</v>
      </c>
      <c r="G23">
        <v>11</v>
      </c>
      <c r="H23" t="s">
        <v>77</v>
      </c>
      <c r="I23" t="s">
        <v>19</v>
      </c>
      <c r="J23">
        <v>27.4630136986301</v>
      </c>
      <c r="K23">
        <v>20</v>
      </c>
      <c r="L23">
        <v>2</v>
      </c>
      <c r="M23">
        <v>11.2709999999999</v>
      </c>
      <c r="N23">
        <v>63.880755922278396</v>
      </c>
      <c r="O23">
        <v>9</v>
      </c>
      <c r="P23">
        <v>6.2619999999999898</v>
      </c>
      <c r="Q23">
        <v>20.603999999999999</v>
      </c>
      <c r="R23">
        <v>7.1710000000000003</v>
      </c>
    </row>
    <row r="24" spans="1:18" x14ac:dyDescent="0.45">
      <c r="A24" t="s">
        <v>93</v>
      </c>
      <c r="B24">
        <v>2018</v>
      </c>
      <c r="C24" s="9">
        <v>43400</v>
      </c>
      <c r="D24" t="s">
        <v>72</v>
      </c>
      <c r="E24">
        <v>1</v>
      </c>
      <c r="F24" t="s">
        <v>200</v>
      </c>
      <c r="G24">
        <v>12</v>
      </c>
      <c r="H24" t="s">
        <v>119</v>
      </c>
      <c r="I24" t="s">
        <v>120</v>
      </c>
      <c r="K24">
        <v>14</v>
      </c>
      <c r="L24">
        <v>1</v>
      </c>
      <c r="M24">
        <v>11.398999999999999</v>
      </c>
      <c r="N24">
        <v>63.1634353890692</v>
      </c>
      <c r="O24">
        <v>9</v>
      </c>
      <c r="P24">
        <v>15.054</v>
      </c>
      <c r="Q24">
        <v>29.396000000000001</v>
      </c>
      <c r="R24">
        <v>7.1710000000000003</v>
      </c>
    </row>
    <row r="25" spans="1:18" x14ac:dyDescent="0.45">
      <c r="A25" t="s">
        <v>93</v>
      </c>
      <c r="B25">
        <v>2018</v>
      </c>
      <c r="C25" s="9">
        <v>43400</v>
      </c>
      <c r="D25" t="s">
        <v>72</v>
      </c>
      <c r="E25">
        <v>1</v>
      </c>
      <c r="F25" t="s">
        <v>200</v>
      </c>
      <c r="G25">
        <v>12</v>
      </c>
      <c r="H25" t="s">
        <v>82</v>
      </c>
      <c r="I25" t="s">
        <v>67</v>
      </c>
      <c r="J25">
        <v>26.158904109588999</v>
      </c>
      <c r="K25">
        <v>19</v>
      </c>
      <c r="L25">
        <v>2</v>
      </c>
      <c r="M25">
        <v>11.494</v>
      </c>
      <c r="N25">
        <v>62.641378110318399</v>
      </c>
      <c r="O25">
        <v>9</v>
      </c>
      <c r="P25">
        <v>6.2619999999999898</v>
      </c>
      <c r="Q25">
        <v>20.603999999999999</v>
      </c>
      <c r="R25">
        <v>7.1710000000000003</v>
      </c>
    </row>
    <row r="26" spans="1:18" x14ac:dyDescent="0.45">
      <c r="A26" t="s">
        <v>93</v>
      </c>
      <c r="B26">
        <v>2018</v>
      </c>
      <c r="C26" s="9">
        <v>43400</v>
      </c>
      <c r="D26" t="s">
        <v>72</v>
      </c>
      <c r="E26">
        <v>1</v>
      </c>
      <c r="F26" t="s">
        <v>201</v>
      </c>
      <c r="G26">
        <v>1</v>
      </c>
      <c r="H26" t="s">
        <v>132</v>
      </c>
      <c r="I26" t="s">
        <v>36</v>
      </c>
      <c r="K26">
        <v>3</v>
      </c>
      <c r="L26">
        <v>1</v>
      </c>
      <c r="M26">
        <v>11.31</v>
      </c>
      <c r="N26">
        <v>63.660477453580803</v>
      </c>
      <c r="O26">
        <v>9</v>
      </c>
      <c r="P26">
        <v>17.253</v>
      </c>
      <c r="Q26">
        <v>30.997</v>
      </c>
      <c r="R26">
        <v>6.8719999999999999</v>
      </c>
    </row>
    <row r="27" spans="1:18" x14ac:dyDescent="0.45">
      <c r="A27" t="s">
        <v>93</v>
      </c>
      <c r="B27">
        <v>2018</v>
      </c>
      <c r="C27" s="9">
        <v>43400</v>
      </c>
      <c r="D27" t="s">
        <v>72</v>
      </c>
      <c r="E27">
        <v>1</v>
      </c>
      <c r="F27" t="s">
        <v>201</v>
      </c>
      <c r="G27">
        <v>1</v>
      </c>
      <c r="H27" t="s">
        <v>119</v>
      </c>
      <c r="I27" t="s">
        <v>120</v>
      </c>
      <c r="K27">
        <v>14</v>
      </c>
      <c r="L27">
        <v>2</v>
      </c>
      <c r="M27">
        <v>11.542</v>
      </c>
      <c r="N27">
        <v>62.380869866574201</v>
      </c>
      <c r="O27">
        <v>15.054</v>
      </c>
      <c r="P27">
        <v>12.424999999999899</v>
      </c>
      <c r="Q27">
        <v>24.954999999999998</v>
      </c>
      <c r="R27">
        <v>6.2649999999999997</v>
      </c>
    </row>
    <row r="28" spans="1:18" x14ac:dyDescent="0.45">
      <c r="A28" t="s">
        <v>93</v>
      </c>
      <c r="B28">
        <v>2018</v>
      </c>
      <c r="C28" s="9">
        <v>43400</v>
      </c>
      <c r="D28" t="s">
        <v>72</v>
      </c>
      <c r="E28">
        <v>1</v>
      </c>
      <c r="F28" t="s">
        <v>201</v>
      </c>
      <c r="G28">
        <v>2</v>
      </c>
      <c r="H28" t="s">
        <v>111</v>
      </c>
      <c r="I28" t="s">
        <v>160</v>
      </c>
      <c r="K28">
        <v>4</v>
      </c>
      <c r="L28">
        <v>1</v>
      </c>
      <c r="M28">
        <v>11.4</v>
      </c>
      <c r="N28">
        <v>63.157894736842103</v>
      </c>
      <c r="O28">
        <v>9</v>
      </c>
      <c r="P28">
        <v>17.253</v>
      </c>
      <c r="Q28">
        <v>30.997</v>
      </c>
      <c r="R28">
        <v>6.8719999999999999</v>
      </c>
    </row>
    <row r="29" spans="1:18" x14ac:dyDescent="0.45">
      <c r="A29" t="s">
        <v>93</v>
      </c>
      <c r="B29">
        <v>2018</v>
      </c>
      <c r="C29" s="9">
        <v>43400</v>
      </c>
      <c r="D29" t="s">
        <v>72</v>
      </c>
      <c r="E29">
        <v>1</v>
      </c>
      <c r="F29" t="s">
        <v>201</v>
      </c>
      <c r="G29">
        <v>2</v>
      </c>
      <c r="H29" t="s">
        <v>100</v>
      </c>
      <c r="I29" t="s">
        <v>47</v>
      </c>
      <c r="J29">
        <v>24.704109589041</v>
      </c>
      <c r="K29">
        <v>13</v>
      </c>
      <c r="L29">
        <v>2</v>
      </c>
      <c r="M29">
        <v>11.44</v>
      </c>
      <c r="N29">
        <v>62.937062937062898</v>
      </c>
      <c r="O29">
        <v>15.054</v>
      </c>
      <c r="P29">
        <v>12.424999999999899</v>
      </c>
      <c r="Q29">
        <v>24.954999999999998</v>
      </c>
      <c r="R29">
        <v>6.2649999999999997</v>
      </c>
    </row>
    <row r="30" spans="1:18" x14ac:dyDescent="0.45">
      <c r="A30" t="s">
        <v>93</v>
      </c>
      <c r="B30">
        <v>2018</v>
      </c>
      <c r="C30" s="9">
        <v>43400</v>
      </c>
      <c r="D30" t="s">
        <v>72</v>
      </c>
      <c r="E30">
        <v>1</v>
      </c>
      <c r="F30" t="s">
        <v>201</v>
      </c>
      <c r="G30">
        <v>3</v>
      </c>
      <c r="H30" t="s">
        <v>23</v>
      </c>
      <c r="I30" t="s">
        <v>15</v>
      </c>
      <c r="J30">
        <v>21.123287671232799</v>
      </c>
      <c r="K30">
        <v>2</v>
      </c>
      <c r="L30">
        <v>1</v>
      </c>
      <c r="M30">
        <v>11.352</v>
      </c>
      <c r="N30">
        <v>63.424947145877297</v>
      </c>
      <c r="O30">
        <v>9</v>
      </c>
      <c r="P30">
        <v>17.253</v>
      </c>
      <c r="Q30">
        <v>30.997</v>
      </c>
      <c r="R30">
        <v>6.8719999999999999</v>
      </c>
    </row>
    <row r="31" spans="1:18" x14ac:dyDescent="0.45">
      <c r="A31" t="s">
        <v>93</v>
      </c>
      <c r="B31">
        <v>2018</v>
      </c>
      <c r="C31" s="9">
        <v>43400</v>
      </c>
      <c r="D31" t="s">
        <v>72</v>
      </c>
      <c r="E31">
        <v>1</v>
      </c>
      <c r="F31" t="s">
        <v>201</v>
      </c>
      <c r="G31">
        <v>3</v>
      </c>
      <c r="H31" t="s">
        <v>129</v>
      </c>
      <c r="I31" t="s">
        <v>175</v>
      </c>
      <c r="K31">
        <v>15</v>
      </c>
      <c r="L31">
        <v>2</v>
      </c>
      <c r="M31">
        <v>11.488</v>
      </c>
      <c r="N31">
        <v>62.674094707520801</v>
      </c>
      <c r="O31">
        <v>15.054</v>
      </c>
      <c r="P31">
        <v>12.424999999999899</v>
      </c>
      <c r="Q31">
        <v>24.954999999999998</v>
      </c>
      <c r="R31">
        <v>6.2649999999999997</v>
      </c>
    </row>
    <row r="32" spans="1:18" x14ac:dyDescent="0.45">
      <c r="A32" t="s">
        <v>93</v>
      </c>
      <c r="B32">
        <v>2018</v>
      </c>
      <c r="C32" s="9">
        <v>43400</v>
      </c>
      <c r="D32" t="s">
        <v>72</v>
      </c>
      <c r="E32">
        <v>1</v>
      </c>
      <c r="F32" t="s">
        <v>201</v>
      </c>
      <c r="G32">
        <v>4</v>
      </c>
      <c r="H32" t="s">
        <v>16</v>
      </c>
      <c r="I32" t="s">
        <v>17</v>
      </c>
      <c r="J32">
        <v>19.515068493150601</v>
      </c>
      <c r="K32">
        <v>5</v>
      </c>
      <c r="L32">
        <v>1</v>
      </c>
      <c r="M32">
        <v>11.464</v>
      </c>
      <c r="N32">
        <v>62.805303558967097</v>
      </c>
      <c r="O32">
        <v>9</v>
      </c>
      <c r="P32">
        <v>17.253</v>
      </c>
      <c r="Q32">
        <v>30.997</v>
      </c>
      <c r="R32">
        <v>6.8719999999999999</v>
      </c>
    </row>
    <row r="33" spans="1:18" x14ac:dyDescent="0.45">
      <c r="A33" t="s">
        <v>93</v>
      </c>
      <c r="B33">
        <v>2018</v>
      </c>
      <c r="C33" s="9">
        <v>43400</v>
      </c>
      <c r="D33" t="s">
        <v>72</v>
      </c>
      <c r="E33">
        <v>1</v>
      </c>
      <c r="F33" t="s">
        <v>201</v>
      </c>
      <c r="G33">
        <v>4</v>
      </c>
      <c r="H33" t="s">
        <v>133</v>
      </c>
      <c r="I33" t="s">
        <v>25</v>
      </c>
      <c r="J33">
        <v>25.7561643835616</v>
      </c>
      <c r="K33">
        <v>12</v>
      </c>
      <c r="L33">
        <v>2</v>
      </c>
      <c r="M33">
        <v>11.468999999999999</v>
      </c>
      <c r="N33">
        <v>62.777923097044201</v>
      </c>
      <c r="O33">
        <v>15.054</v>
      </c>
      <c r="P33">
        <v>12.424999999999899</v>
      </c>
      <c r="Q33">
        <v>24.954999999999998</v>
      </c>
      <c r="R33">
        <v>6.2649999999999997</v>
      </c>
    </row>
    <row r="34" spans="1:18" x14ac:dyDescent="0.45">
      <c r="A34" t="s">
        <v>93</v>
      </c>
      <c r="B34">
        <v>2018</v>
      </c>
      <c r="C34" s="9">
        <v>43400</v>
      </c>
      <c r="D34" t="s">
        <v>72</v>
      </c>
      <c r="E34">
        <v>1</v>
      </c>
      <c r="F34" t="s">
        <v>201</v>
      </c>
      <c r="G34">
        <v>5</v>
      </c>
      <c r="H34" t="s">
        <v>79</v>
      </c>
      <c r="I34" t="s">
        <v>65</v>
      </c>
      <c r="J34">
        <v>31.4821917808219</v>
      </c>
      <c r="K34">
        <v>1</v>
      </c>
      <c r="L34">
        <v>1</v>
      </c>
      <c r="M34">
        <v>11.308</v>
      </c>
      <c r="N34">
        <v>63.671736823487798</v>
      </c>
      <c r="O34">
        <v>15.054</v>
      </c>
      <c r="P34">
        <v>20.594999999999999</v>
      </c>
      <c r="Q34">
        <v>33.073</v>
      </c>
      <c r="R34">
        <v>6.2389999999999999</v>
      </c>
    </row>
    <row r="35" spans="1:18" x14ac:dyDescent="0.45">
      <c r="A35" t="s">
        <v>93</v>
      </c>
      <c r="B35">
        <v>2018</v>
      </c>
      <c r="C35" s="9">
        <v>43400</v>
      </c>
      <c r="D35" t="s">
        <v>72</v>
      </c>
      <c r="E35">
        <v>1</v>
      </c>
      <c r="F35" t="s">
        <v>201</v>
      </c>
      <c r="G35">
        <v>5</v>
      </c>
      <c r="H35" t="s">
        <v>18</v>
      </c>
      <c r="I35" t="s">
        <v>19</v>
      </c>
      <c r="J35">
        <v>20.427397260273899</v>
      </c>
      <c r="K35">
        <v>11</v>
      </c>
      <c r="L35">
        <v>2</v>
      </c>
      <c r="M35">
        <v>11.406000000000001</v>
      </c>
      <c r="N35">
        <v>63.124671225670603</v>
      </c>
      <c r="O35">
        <v>15.054</v>
      </c>
      <c r="P35">
        <v>13.241</v>
      </c>
      <c r="Q35">
        <v>25.719000000000001</v>
      </c>
      <c r="R35">
        <v>6.2389999999999999</v>
      </c>
    </row>
    <row r="36" spans="1:18" x14ac:dyDescent="0.45">
      <c r="A36" t="s">
        <v>93</v>
      </c>
      <c r="B36">
        <v>2018</v>
      </c>
      <c r="C36" s="9">
        <v>43400</v>
      </c>
      <c r="D36" t="s">
        <v>72</v>
      </c>
      <c r="E36">
        <v>1</v>
      </c>
      <c r="F36" t="s">
        <v>201</v>
      </c>
      <c r="G36">
        <v>6</v>
      </c>
      <c r="H36" t="s">
        <v>136</v>
      </c>
      <c r="I36" t="s">
        <v>36</v>
      </c>
      <c r="K36">
        <v>6</v>
      </c>
      <c r="L36">
        <v>1</v>
      </c>
      <c r="M36">
        <v>11.455</v>
      </c>
      <c r="N36">
        <v>62.854648625054502</v>
      </c>
      <c r="O36">
        <v>15.054</v>
      </c>
      <c r="P36">
        <v>20.594999999999999</v>
      </c>
      <c r="Q36">
        <v>33.073</v>
      </c>
      <c r="R36">
        <v>6.2389999999999999</v>
      </c>
    </row>
    <row r="37" spans="1:18" x14ac:dyDescent="0.45">
      <c r="A37" t="s">
        <v>93</v>
      </c>
      <c r="B37">
        <v>2018</v>
      </c>
      <c r="C37" s="9">
        <v>43400</v>
      </c>
      <c r="D37" t="s">
        <v>72</v>
      </c>
      <c r="E37">
        <v>1</v>
      </c>
      <c r="F37" t="s">
        <v>201</v>
      </c>
      <c r="G37">
        <v>6</v>
      </c>
      <c r="H37" t="s">
        <v>30</v>
      </c>
      <c r="I37" t="s">
        <v>31</v>
      </c>
      <c r="J37">
        <v>22.528767123287601</v>
      </c>
      <c r="K37">
        <v>10</v>
      </c>
      <c r="L37">
        <v>2</v>
      </c>
      <c r="M37">
        <v>11.496</v>
      </c>
      <c r="N37">
        <v>62.630480167014603</v>
      </c>
      <c r="O37">
        <v>15.054</v>
      </c>
      <c r="P37">
        <v>13.241</v>
      </c>
      <c r="Q37">
        <v>25.719000000000001</v>
      </c>
      <c r="R37">
        <v>6.2389999999999999</v>
      </c>
    </row>
    <row r="38" spans="1:18" x14ac:dyDescent="0.45">
      <c r="A38" t="s">
        <v>93</v>
      </c>
      <c r="B38">
        <v>2018</v>
      </c>
      <c r="C38" s="9">
        <v>43400</v>
      </c>
      <c r="D38" t="s">
        <v>72</v>
      </c>
      <c r="E38">
        <v>1</v>
      </c>
      <c r="F38" t="s">
        <v>201</v>
      </c>
      <c r="G38">
        <v>7</v>
      </c>
      <c r="H38" t="s">
        <v>22</v>
      </c>
      <c r="I38" t="s">
        <v>15</v>
      </c>
      <c r="J38">
        <v>20.797260273972601</v>
      </c>
      <c r="K38">
        <v>8</v>
      </c>
      <c r="L38">
        <v>1</v>
      </c>
      <c r="M38">
        <v>11.417</v>
      </c>
      <c r="N38">
        <v>63.063852150302097</v>
      </c>
      <c r="O38">
        <v>15.054</v>
      </c>
      <c r="P38">
        <v>20.594999999999999</v>
      </c>
      <c r="Q38">
        <v>33.073</v>
      </c>
      <c r="R38">
        <v>6.2389999999999999</v>
      </c>
    </row>
    <row r="39" spans="1:18" x14ac:dyDescent="0.45">
      <c r="A39" t="s">
        <v>93</v>
      </c>
      <c r="B39">
        <v>2018</v>
      </c>
      <c r="C39" s="9">
        <v>43400</v>
      </c>
      <c r="D39" t="s">
        <v>72</v>
      </c>
      <c r="E39">
        <v>1</v>
      </c>
      <c r="F39" t="s">
        <v>201</v>
      </c>
      <c r="G39">
        <v>7</v>
      </c>
      <c r="H39" t="s">
        <v>73</v>
      </c>
      <c r="I39" t="s">
        <v>74</v>
      </c>
      <c r="J39">
        <v>31.2356164383561</v>
      </c>
      <c r="K39">
        <v>9</v>
      </c>
      <c r="L39">
        <v>2</v>
      </c>
      <c r="M39">
        <v>11.461</v>
      </c>
      <c r="N39">
        <v>62.8217433033766</v>
      </c>
      <c r="O39">
        <v>15.054</v>
      </c>
      <c r="P39">
        <v>13.241</v>
      </c>
      <c r="Q39">
        <v>25.719000000000001</v>
      </c>
      <c r="R39">
        <v>6.2389999999999999</v>
      </c>
    </row>
    <row r="40" spans="1:18" x14ac:dyDescent="0.45">
      <c r="A40" t="s">
        <v>93</v>
      </c>
      <c r="B40">
        <v>2018</v>
      </c>
      <c r="C40" s="9">
        <v>43400</v>
      </c>
      <c r="D40" t="s">
        <v>72</v>
      </c>
      <c r="E40">
        <v>1</v>
      </c>
      <c r="F40" t="s">
        <v>201</v>
      </c>
      <c r="G40">
        <v>8</v>
      </c>
      <c r="H40" t="s">
        <v>135</v>
      </c>
      <c r="I40" t="s">
        <v>29</v>
      </c>
      <c r="K40">
        <v>7</v>
      </c>
      <c r="L40">
        <v>1</v>
      </c>
      <c r="M40">
        <v>11.257999999999999</v>
      </c>
      <c r="N40">
        <v>63.954521229348003</v>
      </c>
      <c r="O40">
        <v>15.054</v>
      </c>
      <c r="P40">
        <v>20.594999999999999</v>
      </c>
      <c r="Q40">
        <v>33.073</v>
      </c>
      <c r="R40">
        <v>6.2389999999999999</v>
      </c>
    </row>
    <row r="41" spans="1:18" x14ac:dyDescent="0.45">
      <c r="A41" t="s">
        <v>93</v>
      </c>
      <c r="B41">
        <v>2018</v>
      </c>
      <c r="C41" s="9">
        <v>43400</v>
      </c>
      <c r="D41" t="s">
        <v>72</v>
      </c>
      <c r="E41">
        <v>1</v>
      </c>
      <c r="F41" t="s">
        <v>201</v>
      </c>
      <c r="G41">
        <v>8</v>
      </c>
      <c r="H41" t="s">
        <v>139</v>
      </c>
      <c r="I41" t="s">
        <v>61</v>
      </c>
      <c r="K41">
        <v>16</v>
      </c>
      <c r="L41">
        <v>2</v>
      </c>
      <c r="M41">
        <v>11.338999999999899</v>
      </c>
      <c r="N41">
        <v>63.497662933239198</v>
      </c>
      <c r="O41">
        <v>15.054</v>
      </c>
      <c r="P41">
        <v>13.241</v>
      </c>
      <c r="Q41">
        <v>25.719000000000001</v>
      </c>
      <c r="R41">
        <v>6.2389999999999999</v>
      </c>
    </row>
    <row r="42" spans="1:18" x14ac:dyDescent="0.45">
      <c r="A42" t="s">
        <v>93</v>
      </c>
      <c r="B42">
        <v>2018</v>
      </c>
      <c r="C42" s="9">
        <v>43400</v>
      </c>
      <c r="D42" t="s">
        <v>72</v>
      </c>
      <c r="E42">
        <v>1</v>
      </c>
      <c r="F42" t="s">
        <v>202</v>
      </c>
      <c r="G42">
        <v>1</v>
      </c>
      <c r="H42" t="s">
        <v>132</v>
      </c>
      <c r="I42" t="s">
        <v>36</v>
      </c>
      <c r="K42">
        <v>3</v>
      </c>
      <c r="L42">
        <v>1</v>
      </c>
      <c r="M42">
        <v>11.243</v>
      </c>
      <c r="N42">
        <v>64.039847015920998</v>
      </c>
      <c r="O42">
        <v>17.253</v>
      </c>
      <c r="P42">
        <v>23.402000000000001</v>
      </c>
      <c r="Q42">
        <v>35.154000000000003</v>
      </c>
      <c r="R42">
        <v>5.8760000000000003</v>
      </c>
    </row>
    <row r="43" spans="1:18" x14ac:dyDescent="0.45">
      <c r="A43" t="s">
        <v>93</v>
      </c>
      <c r="B43">
        <v>2018</v>
      </c>
      <c r="C43" s="9">
        <v>43400</v>
      </c>
      <c r="D43" t="s">
        <v>72</v>
      </c>
      <c r="E43">
        <v>1</v>
      </c>
      <c r="F43" t="s">
        <v>202</v>
      </c>
      <c r="G43">
        <v>1</v>
      </c>
      <c r="H43" t="s">
        <v>135</v>
      </c>
      <c r="I43" t="s">
        <v>29</v>
      </c>
      <c r="K43">
        <v>7</v>
      </c>
      <c r="L43">
        <v>2</v>
      </c>
      <c r="M43">
        <v>11.339</v>
      </c>
      <c r="N43">
        <v>63.497662933239198</v>
      </c>
      <c r="O43">
        <v>20.594999999999999</v>
      </c>
      <c r="P43">
        <v>18.638000000000002</v>
      </c>
      <c r="Q43">
        <v>29.646000000000001</v>
      </c>
      <c r="R43">
        <v>5.5039999999999996</v>
      </c>
    </row>
    <row r="44" spans="1:18" x14ac:dyDescent="0.45">
      <c r="A44" t="s">
        <v>93</v>
      </c>
      <c r="B44">
        <v>2018</v>
      </c>
      <c r="C44" s="9">
        <v>43400</v>
      </c>
      <c r="D44" t="s">
        <v>72</v>
      </c>
      <c r="E44">
        <v>1</v>
      </c>
      <c r="F44" t="s">
        <v>202</v>
      </c>
      <c r="G44">
        <v>2</v>
      </c>
      <c r="H44" t="s">
        <v>111</v>
      </c>
      <c r="I44" t="s">
        <v>160</v>
      </c>
      <c r="K44">
        <v>4</v>
      </c>
      <c r="L44">
        <v>1</v>
      </c>
      <c r="M44">
        <v>11.377000000000001</v>
      </c>
      <c r="N44">
        <v>63.285576162432903</v>
      </c>
      <c r="O44">
        <v>17.253</v>
      </c>
      <c r="P44">
        <v>23.402000000000001</v>
      </c>
      <c r="Q44">
        <v>35.154000000000003</v>
      </c>
      <c r="R44">
        <v>5.8760000000000003</v>
      </c>
    </row>
    <row r="45" spans="1:18" x14ac:dyDescent="0.45">
      <c r="A45" t="s">
        <v>93</v>
      </c>
      <c r="B45">
        <v>2018</v>
      </c>
      <c r="C45" s="9">
        <v>43400</v>
      </c>
      <c r="D45" t="s">
        <v>72</v>
      </c>
      <c r="E45">
        <v>1</v>
      </c>
      <c r="F45" t="s">
        <v>202</v>
      </c>
      <c r="G45">
        <v>2</v>
      </c>
      <c r="H45" t="s">
        <v>22</v>
      </c>
      <c r="I45" t="s">
        <v>15</v>
      </c>
      <c r="J45">
        <v>20.797260273972601</v>
      </c>
      <c r="K45">
        <v>8</v>
      </c>
      <c r="L45">
        <v>2</v>
      </c>
      <c r="M45">
        <v>11.512</v>
      </c>
      <c r="N45">
        <v>62.543432939541297</v>
      </c>
      <c r="O45">
        <v>20.594999999999999</v>
      </c>
      <c r="P45">
        <v>18.638000000000002</v>
      </c>
      <c r="Q45">
        <v>29.646000000000001</v>
      </c>
      <c r="R45">
        <v>5.5039999999999996</v>
      </c>
    </row>
    <row r="46" spans="1:18" x14ac:dyDescent="0.45">
      <c r="A46" t="s">
        <v>93</v>
      </c>
      <c r="B46">
        <v>2018</v>
      </c>
      <c r="C46" s="9">
        <v>43400</v>
      </c>
      <c r="D46" t="s">
        <v>72</v>
      </c>
      <c r="E46">
        <v>1</v>
      </c>
      <c r="F46" t="s">
        <v>202</v>
      </c>
      <c r="G46">
        <v>3</v>
      </c>
      <c r="H46" t="s">
        <v>23</v>
      </c>
      <c r="I46" t="s">
        <v>15</v>
      </c>
      <c r="J46">
        <v>21.123287671232799</v>
      </c>
      <c r="K46">
        <v>2</v>
      </c>
      <c r="L46">
        <v>1</v>
      </c>
      <c r="M46">
        <v>11.201000000000001</v>
      </c>
      <c r="N46">
        <v>64.279975002231893</v>
      </c>
      <c r="O46">
        <v>17.253</v>
      </c>
      <c r="P46">
        <v>23.402000000000001</v>
      </c>
      <c r="Q46">
        <v>35.154000000000003</v>
      </c>
      <c r="R46">
        <v>5.8760000000000003</v>
      </c>
    </row>
    <row r="47" spans="1:18" x14ac:dyDescent="0.45">
      <c r="A47" t="s">
        <v>93</v>
      </c>
      <c r="B47">
        <v>2018</v>
      </c>
      <c r="C47" s="9">
        <v>43400</v>
      </c>
      <c r="D47" t="s">
        <v>72</v>
      </c>
      <c r="E47">
        <v>1</v>
      </c>
      <c r="F47" t="s">
        <v>202</v>
      </c>
      <c r="G47">
        <v>3</v>
      </c>
      <c r="H47" t="s">
        <v>136</v>
      </c>
      <c r="I47" t="s">
        <v>36</v>
      </c>
      <c r="K47">
        <v>6</v>
      </c>
      <c r="L47">
        <v>2</v>
      </c>
      <c r="M47">
        <v>11.209</v>
      </c>
      <c r="N47">
        <v>64.234097600142704</v>
      </c>
      <c r="O47">
        <v>20.594999999999999</v>
      </c>
      <c r="P47">
        <v>18.638000000000002</v>
      </c>
      <c r="Q47">
        <v>29.646000000000001</v>
      </c>
      <c r="R47">
        <v>5.5039999999999996</v>
      </c>
    </row>
    <row r="48" spans="1:18" x14ac:dyDescent="0.45">
      <c r="A48" t="s">
        <v>93</v>
      </c>
      <c r="B48">
        <v>2018</v>
      </c>
      <c r="C48" s="9">
        <v>43400</v>
      </c>
      <c r="D48" t="s">
        <v>72</v>
      </c>
      <c r="E48">
        <v>1</v>
      </c>
      <c r="F48" t="s">
        <v>202</v>
      </c>
      <c r="G48">
        <v>4</v>
      </c>
      <c r="H48" t="s">
        <v>79</v>
      </c>
      <c r="I48" t="s">
        <v>65</v>
      </c>
      <c r="J48">
        <v>31.4821917808219</v>
      </c>
      <c r="K48">
        <v>1</v>
      </c>
      <c r="L48">
        <v>1</v>
      </c>
      <c r="M48">
        <v>11.272</v>
      </c>
      <c r="N48">
        <v>63.875088715400899</v>
      </c>
      <c r="O48">
        <v>20.594999999999999</v>
      </c>
      <c r="P48">
        <v>24.442</v>
      </c>
      <c r="Q48">
        <v>35.630000000000003</v>
      </c>
      <c r="R48">
        <v>5.5940000000000003</v>
      </c>
    </row>
    <row r="49" spans="1:18" x14ac:dyDescent="0.45">
      <c r="A49" t="s">
        <v>93</v>
      </c>
      <c r="B49">
        <v>2018</v>
      </c>
      <c r="C49" s="9">
        <v>43400</v>
      </c>
      <c r="D49" t="s">
        <v>72</v>
      </c>
      <c r="E49">
        <v>1</v>
      </c>
      <c r="F49" t="s">
        <v>202</v>
      </c>
      <c r="G49">
        <v>4</v>
      </c>
      <c r="H49" t="s">
        <v>16</v>
      </c>
      <c r="I49" t="s">
        <v>17</v>
      </c>
      <c r="J49">
        <v>19.515068493150601</v>
      </c>
      <c r="K49">
        <v>5</v>
      </c>
      <c r="L49">
        <v>2</v>
      </c>
      <c r="M49">
        <v>11.425000000000001</v>
      </c>
      <c r="N49">
        <v>63.019693654266902</v>
      </c>
      <c r="O49">
        <v>17.253</v>
      </c>
      <c r="P49">
        <v>15.897</v>
      </c>
      <c r="Q49">
        <v>27.895</v>
      </c>
      <c r="R49">
        <v>5.9989999999999997</v>
      </c>
    </row>
    <row r="50" spans="1:18" x14ac:dyDescent="0.45">
      <c r="A50" t="s">
        <v>93</v>
      </c>
      <c r="B50">
        <v>2018</v>
      </c>
      <c r="C50" s="9">
        <v>43400</v>
      </c>
      <c r="D50" t="s">
        <v>72</v>
      </c>
      <c r="E50">
        <v>2</v>
      </c>
      <c r="F50" t="s">
        <v>202</v>
      </c>
      <c r="G50">
        <v>1</v>
      </c>
      <c r="H50" t="s">
        <v>132</v>
      </c>
      <c r="I50" t="s">
        <v>36</v>
      </c>
      <c r="K50">
        <v>3</v>
      </c>
      <c r="L50">
        <v>1</v>
      </c>
      <c r="M50">
        <v>11.465</v>
      </c>
      <c r="N50">
        <v>62.799825556040098</v>
      </c>
      <c r="O50">
        <v>23.402000000000001</v>
      </c>
      <c r="P50">
        <v>26.315999999999999</v>
      </c>
      <c r="Q50">
        <v>36.956000000000003</v>
      </c>
      <c r="R50">
        <v>5.32</v>
      </c>
    </row>
    <row r="51" spans="1:18" x14ac:dyDescent="0.45">
      <c r="A51" t="s">
        <v>93</v>
      </c>
      <c r="B51">
        <v>2018</v>
      </c>
      <c r="C51" s="9">
        <v>43400</v>
      </c>
      <c r="D51" t="s">
        <v>72</v>
      </c>
      <c r="E51">
        <v>2</v>
      </c>
      <c r="F51" t="s">
        <v>202</v>
      </c>
      <c r="G51">
        <v>1</v>
      </c>
      <c r="H51" t="s">
        <v>135</v>
      </c>
      <c r="I51" t="s">
        <v>29</v>
      </c>
      <c r="K51">
        <v>7</v>
      </c>
      <c r="L51">
        <v>2</v>
      </c>
      <c r="M51">
        <v>11.827</v>
      </c>
      <c r="N51">
        <v>60.877652828274201</v>
      </c>
      <c r="O51">
        <v>18.638000000000002</v>
      </c>
      <c r="P51">
        <v>17.965</v>
      </c>
      <c r="Q51">
        <v>28.065000000000001</v>
      </c>
      <c r="R51">
        <v>5.05</v>
      </c>
    </row>
    <row r="52" spans="1:18" x14ac:dyDescent="0.45">
      <c r="A52" t="s">
        <v>93</v>
      </c>
      <c r="B52">
        <v>2018</v>
      </c>
      <c r="C52" s="9">
        <v>43400</v>
      </c>
      <c r="D52" t="s">
        <v>72</v>
      </c>
      <c r="E52">
        <v>2</v>
      </c>
      <c r="F52" t="s">
        <v>202</v>
      </c>
      <c r="G52">
        <v>2</v>
      </c>
      <c r="H52" t="s">
        <v>111</v>
      </c>
      <c r="I52" t="s">
        <v>160</v>
      </c>
      <c r="K52">
        <v>4</v>
      </c>
      <c r="L52">
        <v>1</v>
      </c>
      <c r="M52">
        <v>11.462</v>
      </c>
      <c r="N52">
        <v>62.816262432385201</v>
      </c>
      <c r="O52">
        <v>23.402000000000001</v>
      </c>
      <c r="P52">
        <v>26.315999999999999</v>
      </c>
      <c r="Q52">
        <v>36.956000000000003</v>
      </c>
      <c r="R52">
        <v>5.32</v>
      </c>
    </row>
    <row r="53" spans="1:18" x14ac:dyDescent="0.45">
      <c r="A53" t="s">
        <v>93</v>
      </c>
      <c r="B53">
        <v>2018</v>
      </c>
      <c r="C53" s="9">
        <v>43400</v>
      </c>
      <c r="D53" t="s">
        <v>72</v>
      </c>
      <c r="E53">
        <v>2</v>
      </c>
      <c r="F53" t="s">
        <v>202</v>
      </c>
      <c r="G53">
        <v>2</v>
      </c>
      <c r="H53" t="s">
        <v>22</v>
      </c>
      <c r="I53" t="s">
        <v>15</v>
      </c>
      <c r="J53">
        <v>20.797260273972601</v>
      </c>
      <c r="K53">
        <v>8</v>
      </c>
      <c r="L53">
        <v>2</v>
      </c>
      <c r="M53">
        <v>12.074</v>
      </c>
      <c r="N53">
        <v>59.632267682623798</v>
      </c>
      <c r="O53">
        <v>18.638000000000002</v>
      </c>
      <c r="P53">
        <v>17.965</v>
      </c>
      <c r="Q53">
        <v>28.065000000000001</v>
      </c>
      <c r="R53">
        <v>5.05</v>
      </c>
    </row>
    <row r="54" spans="1:18" x14ac:dyDescent="0.45">
      <c r="A54" t="s">
        <v>93</v>
      </c>
      <c r="B54">
        <v>2018</v>
      </c>
      <c r="C54" s="9">
        <v>43400</v>
      </c>
      <c r="D54" t="s">
        <v>72</v>
      </c>
      <c r="E54">
        <v>2</v>
      </c>
      <c r="F54" t="s">
        <v>202</v>
      </c>
      <c r="G54">
        <v>3</v>
      </c>
      <c r="H54" t="s">
        <v>23</v>
      </c>
      <c r="I54" t="s">
        <v>15</v>
      </c>
      <c r="J54">
        <v>21.123287671232799</v>
      </c>
      <c r="K54">
        <v>2</v>
      </c>
      <c r="L54">
        <v>1</v>
      </c>
      <c r="M54">
        <v>11.538</v>
      </c>
      <c r="N54">
        <v>62.402496099843901</v>
      </c>
      <c r="O54">
        <v>23.402000000000001</v>
      </c>
      <c r="P54">
        <v>26.315999999999999</v>
      </c>
      <c r="Q54">
        <v>36.956000000000003</v>
      </c>
      <c r="R54">
        <v>5.32</v>
      </c>
    </row>
    <row r="55" spans="1:18" x14ac:dyDescent="0.45">
      <c r="A55" t="s">
        <v>93</v>
      </c>
      <c r="B55">
        <v>2018</v>
      </c>
      <c r="C55" s="9">
        <v>43400</v>
      </c>
      <c r="D55" t="s">
        <v>72</v>
      </c>
      <c r="E55">
        <v>2</v>
      </c>
      <c r="F55" t="s">
        <v>202</v>
      </c>
      <c r="G55">
        <v>3</v>
      </c>
      <c r="H55" t="s">
        <v>136</v>
      </c>
      <c r="I55" t="s">
        <v>36</v>
      </c>
      <c r="K55">
        <v>6</v>
      </c>
      <c r="L55">
        <v>2</v>
      </c>
      <c r="M55">
        <v>11.654999999999999</v>
      </c>
      <c r="N55">
        <v>61.776061776061702</v>
      </c>
      <c r="O55">
        <v>18.638000000000002</v>
      </c>
      <c r="P55">
        <v>17.965</v>
      </c>
      <c r="Q55">
        <v>28.065000000000001</v>
      </c>
      <c r="R55">
        <v>5.05</v>
      </c>
    </row>
    <row r="56" spans="1:18" x14ac:dyDescent="0.45">
      <c r="A56" t="s">
        <v>93</v>
      </c>
      <c r="B56">
        <v>2018</v>
      </c>
      <c r="C56" s="9">
        <v>43400</v>
      </c>
      <c r="D56" t="s">
        <v>72</v>
      </c>
      <c r="E56">
        <v>2</v>
      </c>
      <c r="F56" t="s">
        <v>202</v>
      </c>
      <c r="G56">
        <v>4</v>
      </c>
      <c r="H56" t="s">
        <v>79</v>
      </c>
      <c r="I56" t="s">
        <v>65</v>
      </c>
      <c r="J56">
        <v>31.4821917808219</v>
      </c>
      <c r="K56">
        <v>1</v>
      </c>
      <c r="L56">
        <v>1</v>
      </c>
      <c r="M56">
        <v>11.052</v>
      </c>
      <c r="N56">
        <v>65.146579804560204</v>
      </c>
      <c r="O56">
        <v>24.442</v>
      </c>
      <c r="P56">
        <v>26.547000000000001</v>
      </c>
      <c r="Q56">
        <v>36.917000000000002</v>
      </c>
      <c r="R56">
        <v>5.1849999999999996</v>
      </c>
    </row>
    <row r="57" spans="1:18" x14ac:dyDescent="0.45">
      <c r="A57" t="s">
        <v>93</v>
      </c>
      <c r="B57">
        <v>2018</v>
      </c>
      <c r="C57" s="9">
        <v>43400</v>
      </c>
      <c r="D57" t="s">
        <v>72</v>
      </c>
      <c r="E57">
        <v>2</v>
      </c>
      <c r="F57" t="s">
        <v>202</v>
      </c>
      <c r="G57">
        <v>4</v>
      </c>
      <c r="H57" t="s">
        <v>16</v>
      </c>
      <c r="I57" t="s">
        <v>17</v>
      </c>
      <c r="J57">
        <v>19.515068493150601</v>
      </c>
      <c r="K57">
        <v>5</v>
      </c>
      <c r="L57">
        <v>2</v>
      </c>
      <c r="M57">
        <v>11.148</v>
      </c>
      <c r="N57">
        <v>64.585575888051594</v>
      </c>
      <c r="O57">
        <v>15.897</v>
      </c>
      <c r="P57">
        <v>15.433</v>
      </c>
      <c r="Q57">
        <v>26.414999999999999</v>
      </c>
      <c r="R57">
        <v>5.4909999999999997</v>
      </c>
    </row>
    <row r="58" spans="1:18" x14ac:dyDescent="0.45">
      <c r="A58" t="s">
        <v>93</v>
      </c>
      <c r="B58">
        <v>2018</v>
      </c>
      <c r="C58" s="9">
        <v>43400</v>
      </c>
      <c r="D58" t="s">
        <v>72</v>
      </c>
      <c r="E58">
        <v>1</v>
      </c>
      <c r="F58" t="s">
        <v>203</v>
      </c>
      <c r="G58">
        <v>1</v>
      </c>
      <c r="H58" t="s">
        <v>79</v>
      </c>
      <c r="I58" t="s">
        <v>65</v>
      </c>
      <c r="J58">
        <v>31.4821917808219</v>
      </c>
      <c r="K58">
        <v>1</v>
      </c>
      <c r="L58">
        <v>1</v>
      </c>
      <c r="M58">
        <v>11.285</v>
      </c>
      <c r="N58">
        <v>63.801506424457202</v>
      </c>
      <c r="O58">
        <v>26.547000000000001</v>
      </c>
      <c r="P58">
        <v>30.027999999999999</v>
      </c>
      <c r="Q58">
        <v>39.33</v>
      </c>
      <c r="R58">
        <v>4.6509999999999998</v>
      </c>
    </row>
    <row r="59" spans="1:18" x14ac:dyDescent="0.45">
      <c r="A59" t="s">
        <v>93</v>
      </c>
      <c r="B59">
        <v>2018</v>
      </c>
      <c r="C59" s="9">
        <v>43400</v>
      </c>
      <c r="D59" t="s">
        <v>72</v>
      </c>
      <c r="E59">
        <v>1</v>
      </c>
      <c r="F59" t="s">
        <v>203</v>
      </c>
      <c r="G59">
        <v>1</v>
      </c>
      <c r="H59" t="s">
        <v>132</v>
      </c>
      <c r="I59" t="s">
        <v>36</v>
      </c>
      <c r="K59">
        <v>3</v>
      </c>
      <c r="L59">
        <v>2</v>
      </c>
      <c r="M59">
        <v>11.372999999999999</v>
      </c>
      <c r="N59">
        <v>63.307834344500101</v>
      </c>
      <c r="O59">
        <v>26.315999999999999</v>
      </c>
      <c r="P59">
        <v>24.933999999999902</v>
      </c>
      <c r="Q59">
        <v>34.415999999999997</v>
      </c>
      <c r="R59">
        <v>4.7409999999999997</v>
      </c>
    </row>
    <row r="60" spans="1:18" x14ac:dyDescent="0.45">
      <c r="A60" t="s">
        <v>93</v>
      </c>
      <c r="B60">
        <v>2018</v>
      </c>
      <c r="C60" s="9">
        <v>43400</v>
      </c>
      <c r="D60" t="s">
        <v>72</v>
      </c>
      <c r="E60">
        <v>1</v>
      </c>
      <c r="F60" t="s">
        <v>203</v>
      </c>
      <c r="G60">
        <v>2</v>
      </c>
      <c r="H60" t="s">
        <v>23</v>
      </c>
      <c r="I60" t="s">
        <v>15</v>
      </c>
      <c r="J60">
        <v>21.123287671232799</v>
      </c>
      <c r="K60">
        <v>2</v>
      </c>
      <c r="L60">
        <v>1</v>
      </c>
      <c r="M60">
        <v>11.345000000000001</v>
      </c>
      <c r="N60">
        <v>63.464081092992501</v>
      </c>
      <c r="O60">
        <v>26.315999999999999</v>
      </c>
      <c r="P60">
        <v>29.963000000000001</v>
      </c>
      <c r="Q60">
        <v>39.466999999999999</v>
      </c>
      <c r="R60">
        <v>4.7519999999999998</v>
      </c>
    </row>
    <row r="61" spans="1:18" x14ac:dyDescent="0.45">
      <c r="A61" t="s">
        <v>93</v>
      </c>
      <c r="B61">
        <v>2018</v>
      </c>
      <c r="C61" s="9">
        <v>43400</v>
      </c>
      <c r="D61" t="s">
        <v>72</v>
      </c>
      <c r="E61">
        <v>1</v>
      </c>
      <c r="F61" t="s">
        <v>203</v>
      </c>
      <c r="G61">
        <v>2</v>
      </c>
      <c r="H61" t="s">
        <v>111</v>
      </c>
      <c r="I61" t="s">
        <v>160</v>
      </c>
      <c r="K61">
        <v>4</v>
      </c>
      <c r="L61">
        <v>2</v>
      </c>
      <c r="M61">
        <v>11.356</v>
      </c>
      <c r="N61">
        <v>63.402606551602602</v>
      </c>
      <c r="O61">
        <v>26.315999999999999</v>
      </c>
      <c r="P61">
        <v>24.940999999999999</v>
      </c>
      <c r="Q61">
        <v>34.445</v>
      </c>
      <c r="R61">
        <v>4.7519999999999998</v>
      </c>
    </row>
    <row r="62" spans="1:18" x14ac:dyDescent="0.45">
      <c r="A62" t="s">
        <v>93</v>
      </c>
      <c r="B62">
        <v>2018</v>
      </c>
      <c r="C62" s="9">
        <v>43400</v>
      </c>
      <c r="D62" t="s">
        <v>72</v>
      </c>
      <c r="E62">
        <v>2</v>
      </c>
      <c r="F62" t="s">
        <v>203</v>
      </c>
      <c r="G62">
        <v>1</v>
      </c>
      <c r="H62" t="s">
        <v>79</v>
      </c>
      <c r="I62" t="s">
        <v>65</v>
      </c>
      <c r="J62">
        <v>31.4821917808219</v>
      </c>
      <c r="K62">
        <v>1</v>
      </c>
      <c r="L62">
        <v>1</v>
      </c>
      <c r="M62">
        <v>10.993</v>
      </c>
      <c r="N62">
        <v>65.496224870372004</v>
      </c>
      <c r="O62">
        <v>30.027999999999999</v>
      </c>
      <c r="P62">
        <v>31.997</v>
      </c>
      <c r="Q62">
        <v>40.609000000000002</v>
      </c>
      <c r="R62">
        <v>4.306</v>
      </c>
    </row>
    <row r="63" spans="1:18" x14ac:dyDescent="0.45">
      <c r="A63" t="s">
        <v>93</v>
      </c>
      <c r="B63">
        <v>2018</v>
      </c>
      <c r="C63" s="9">
        <v>43400</v>
      </c>
      <c r="D63" t="s">
        <v>72</v>
      </c>
      <c r="E63">
        <v>2</v>
      </c>
      <c r="F63" t="s">
        <v>203</v>
      </c>
      <c r="G63">
        <v>1</v>
      </c>
      <c r="H63" t="s">
        <v>132</v>
      </c>
      <c r="I63" t="s">
        <v>36</v>
      </c>
      <c r="K63">
        <v>3</v>
      </c>
      <c r="L63">
        <v>2</v>
      </c>
      <c r="M63">
        <v>11.144</v>
      </c>
      <c r="N63">
        <v>64.608758076094702</v>
      </c>
      <c r="O63">
        <v>24.933999999999902</v>
      </c>
      <c r="P63">
        <v>24.337</v>
      </c>
      <c r="Q63">
        <v>33.087000000000003</v>
      </c>
      <c r="R63">
        <v>4.375</v>
      </c>
    </row>
    <row r="64" spans="1:18" x14ac:dyDescent="0.45">
      <c r="A64" t="s">
        <v>93</v>
      </c>
      <c r="B64">
        <v>2018</v>
      </c>
      <c r="C64" s="9">
        <v>43400</v>
      </c>
      <c r="D64" t="s">
        <v>72</v>
      </c>
      <c r="E64">
        <v>2</v>
      </c>
      <c r="F64" t="s">
        <v>203</v>
      </c>
      <c r="G64">
        <v>2</v>
      </c>
      <c r="H64" t="s">
        <v>23</v>
      </c>
      <c r="I64" t="s">
        <v>15</v>
      </c>
      <c r="J64">
        <v>21.123287671232799</v>
      </c>
      <c r="K64">
        <v>2</v>
      </c>
      <c r="L64">
        <v>1</v>
      </c>
      <c r="M64">
        <v>11.398</v>
      </c>
      <c r="N64">
        <v>63.168977013511103</v>
      </c>
      <c r="O64">
        <v>29.963000000000001</v>
      </c>
      <c r="P64">
        <v>32.000999999999998</v>
      </c>
      <c r="Q64">
        <v>40.780999999999999</v>
      </c>
      <c r="R64">
        <v>4.3899999999999997</v>
      </c>
    </row>
    <row r="65" spans="1:18" x14ac:dyDescent="0.45">
      <c r="A65" t="s">
        <v>93</v>
      </c>
      <c r="B65">
        <v>2018</v>
      </c>
      <c r="C65" s="9">
        <v>43400</v>
      </c>
      <c r="D65" t="s">
        <v>72</v>
      </c>
      <c r="E65">
        <v>2</v>
      </c>
      <c r="F65" t="s">
        <v>203</v>
      </c>
      <c r="G65">
        <v>2</v>
      </c>
      <c r="H65" t="s">
        <v>111</v>
      </c>
      <c r="I65" t="s">
        <v>160</v>
      </c>
      <c r="K65">
        <v>4</v>
      </c>
      <c r="L65">
        <v>2</v>
      </c>
      <c r="M65">
        <v>11.625999999999999</v>
      </c>
      <c r="N65">
        <v>61.930156545673398</v>
      </c>
      <c r="O65">
        <v>24.940999999999999</v>
      </c>
      <c r="P65">
        <v>24.350999999999999</v>
      </c>
      <c r="Q65">
        <v>33.131</v>
      </c>
      <c r="R65">
        <v>4.3899999999999997</v>
      </c>
    </row>
    <row r="66" spans="1:18" x14ac:dyDescent="0.45">
      <c r="A66" t="s">
        <v>93</v>
      </c>
      <c r="B66">
        <v>2018</v>
      </c>
      <c r="C66" s="9">
        <v>43400</v>
      </c>
      <c r="D66" t="s">
        <v>72</v>
      </c>
      <c r="E66">
        <v>1</v>
      </c>
      <c r="F66" t="s">
        <v>204</v>
      </c>
      <c r="G66" t="s">
        <v>205</v>
      </c>
      <c r="H66" t="s">
        <v>79</v>
      </c>
      <c r="I66" t="s">
        <v>65</v>
      </c>
      <c r="J66">
        <v>31.4821917808219</v>
      </c>
      <c r="K66">
        <v>1</v>
      </c>
      <c r="L66">
        <v>1</v>
      </c>
      <c r="M66">
        <v>11.361000000000001</v>
      </c>
      <c r="N66">
        <v>63.374702931080002</v>
      </c>
      <c r="O66">
        <v>31.997</v>
      </c>
      <c r="P66">
        <v>34.643999999999998</v>
      </c>
      <c r="Q66">
        <v>42.497999999999998</v>
      </c>
      <c r="R66">
        <v>3.927</v>
      </c>
    </row>
    <row r="67" spans="1:18" x14ac:dyDescent="0.45">
      <c r="A67" t="s">
        <v>93</v>
      </c>
      <c r="B67">
        <v>2018</v>
      </c>
      <c r="C67" s="9">
        <v>43400</v>
      </c>
      <c r="D67" t="s">
        <v>72</v>
      </c>
      <c r="E67">
        <v>1</v>
      </c>
      <c r="F67" t="s">
        <v>204</v>
      </c>
      <c r="G67" t="s">
        <v>205</v>
      </c>
      <c r="H67" t="s">
        <v>23</v>
      </c>
      <c r="I67" t="s">
        <v>15</v>
      </c>
      <c r="J67">
        <v>21.123287671232799</v>
      </c>
      <c r="K67">
        <v>2</v>
      </c>
      <c r="L67">
        <v>2</v>
      </c>
      <c r="M67">
        <v>11.452</v>
      </c>
      <c r="N67">
        <v>62.871114215857403</v>
      </c>
      <c r="O67">
        <v>32.000999999999998</v>
      </c>
      <c r="P67">
        <v>30.841999999999999</v>
      </c>
      <c r="Q67">
        <v>38.817999999999998</v>
      </c>
      <c r="R67">
        <v>3.988</v>
      </c>
    </row>
    <row r="68" spans="1:18" x14ac:dyDescent="0.45">
      <c r="A68" t="s">
        <v>93</v>
      </c>
      <c r="B68">
        <v>2018</v>
      </c>
      <c r="C68" s="9">
        <v>43400</v>
      </c>
      <c r="D68" t="s">
        <v>72</v>
      </c>
      <c r="E68">
        <v>1</v>
      </c>
      <c r="F68" t="s">
        <v>204</v>
      </c>
      <c r="G68" t="s">
        <v>206</v>
      </c>
      <c r="H68" t="s">
        <v>132</v>
      </c>
      <c r="I68" t="s">
        <v>36</v>
      </c>
      <c r="K68">
        <v>3</v>
      </c>
      <c r="L68">
        <v>1</v>
      </c>
      <c r="O68">
        <v>24.337</v>
      </c>
      <c r="P68">
        <v>27.042000000000002</v>
      </c>
      <c r="Q68">
        <v>35.006</v>
      </c>
      <c r="R68">
        <v>3.9820000000000002</v>
      </c>
    </row>
    <row r="69" spans="1:18" x14ac:dyDescent="0.45">
      <c r="A69" t="s">
        <v>93</v>
      </c>
      <c r="B69">
        <v>2018</v>
      </c>
      <c r="C69" s="9">
        <v>43400</v>
      </c>
      <c r="D69" t="s">
        <v>72</v>
      </c>
      <c r="E69">
        <v>1</v>
      </c>
      <c r="F69" t="s">
        <v>204</v>
      </c>
      <c r="G69" t="s">
        <v>206</v>
      </c>
      <c r="H69" t="s">
        <v>111</v>
      </c>
      <c r="I69" t="s">
        <v>160</v>
      </c>
      <c r="K69">
        <v>4</v>
      </c>
      <c r="L69">
        <v>2</v>
      </c>
      <c r="O69">
        <v>24.350999999999999</v>
      </c>
      <c r="P69">
        <v>23.213000000000001</v>
      </c>
      <c r="Q69">
        <v>31.199000000000002</v>
      </c>
      <c r="R69">
        <v>3.9929999999999999</v>
      </c>
    </row>
    <row r="70" spans="1:18" x14ac:dyDescent="0.45">
      <c r="A70" t="s">
        <v>93</v>
      </c>
      <c r="B70">
        <v>2018</v>
      </c>
      <c r="C70" s="9">
        <v>43400</v>
      </c>
      <c r="D70" t="s">
        <v>72</v>
      </c>
      <c r="E70">
        <v>2</v>
      </c>
      <c r="F70" t="s">
        <v>204</v>
      </c>
      <c r="G70" t="s">
        <v>205</v>
      </c>
      <c r="H70" t="s">
        <v>79</v>
      </c>
      <c r="I70" t="s">
        <v>65</v>
      </c>
      <c r="J70">
        <v>31.4821917808219</v>
      </c>
      <c r="K70">
        <v>1</v>
      </c>
      <c r="L70">
        <v>1</v>
      </c>
      <c r="M70">
        <v>11.353</v>
      </c>
      <c r="N70">
        <v>63.419360521447999</v>
      </c>
      <c r="O70">
        <v>34.643999999999998</v>
      </c>
      <c r="P70">
        <v>36.269999999999897</v>
      </c>
      <c r="Q70">
        <v>43.603999999999999</v>
      </c>
      <c r="R70">
        <v>3.6669999999999998</v>
      </c>
    </row>
    <row r="71" spans="1:18" x14ac:dyDescent="0.45">
      <c r="A71" t="s">
        <v>93</v>
      </c>
      <c r="B71">
        <v>2018</v>
      </c>
      <c r="C71" s="9">
        <v>43400</v>
      </c>
      <c r="D71" t="s">
        <v>72</v>
      </c>
      <c r="E71">
        <v>2</v>
      </c>
      <c r="F71" t="s">
        <v>204</v>
      </c>
      <c r="G71" t="s">
        <v>205</v>
      </c>
      <c r="H71" t="s">
        <v>23</v>
      </c>
      <c r="I71" t="s">
        <v>15</v>
      </c>
      <c r="J71">
        <v>21.123287671232799</v>
      </c>
      <c r="K71">
        <v>2</v>
      </c>
      <c r="L71">
        <v>2</v>
      </c>
      <c r="M71">
        <v>11.491</v>
      </c>
      <c r="N71">
        <v>62.657732138195101</v>
      </c>
      <c r="O71">
        <v>30.841999999999999</v>
      </c>
      <c r="P71">
        <v>30.247</v>
      </c>
      <c r="Q71">
        <v>37.677</v>
      </c>
      <c r="R71">
        <v>3.7149999999999999</v>
      </c>
    </row>
    <row r="72" spans="1:18" x14ac:dyDescent="0.45">
      <c r="A72" t="s">
        <v>93</v>
      </c>
      <c r="B72">
        <v>2018</v>
      </c>
      <c r="C72" s="9">
        <v>43400</v>
      </c>
      <c r="D72" t="s">
        <v>72</v>
      </c>
      <c r="E72">
        <v>2</v>
      </c>
      <c r="F72" t="s">
        <v>204</v>
      </c>
      <c r="G72" t="s">
        <v>206</v>
      </c>
      <c r="H72" t="s">
        <v>132</v>
      </c>
      <c r="I72" t="s">
        <v>36</v>
      </c>
      <c r="K72">
        <v>3</v>
      </c>
      <c r="L72">
        <v>1</v>
      </c>
      <c r="M72">
        <v>11.321999999999999</v>
      </c>
      <c r="N72">
        <v>63.5930047694753</v>
      </c>
      <c r="O72">
        <v>27.042000000000002</v>
      </c>
      <c r="P72">
        <v>28.696000000000002</v>
      </c>
      <c r="Q72">
        <v>36.124000000000002</v>
      </c>
      <c r="R72">
        <v>3.714</v>
      </c>
    </row>
    <row r="73" spans="1:18" x14ac:dyDescent="0.45">
      <c r="A73" t="s">
        <v>93</v>
      </c>
      <c r="B73">
        <v>2018</v>
      </c>
      <c r="C73" s="9">
        <v>43400</v>
      </c>
      <c r="D73" t="s">
        <v>72</v>
      </c>
      <c r="E73">
        <v>2</v>
      </c>
      <c r="F73" t="s">
        <v>204</v>
      </c>
      <c r="G73" t="s">
        <v>206</v>
      </c>
      <c r="H73" t="s">
        <v>111</v>
      </c>
      <c r="I73" t="s">
        <v>160</v>
      </c>
      <c r="K73">
        <v>4</v>
      </c>
      <c r="L73">
        <v>2</v>
      </c>
      <c r="M73">
        <v>11.331</v>
      </c>
      <c r="N73">
        <v>63.5424940428911</v>
      </c>
      <c r="O73">
        <v>23.213000000000001</v>
      </c>
      <c r="P73">
        <v>22.628999999999898</v>
      </c>
      <c r="Q73">
        <v>30.074999999999999</v>
      </c>
      <c r="R73">
        <v>3.7229999999999999</v>
      </c>
    </row>
    <row r="74" spans="1:18" x14ac:dyDescent="0.45">
      <c r="A74" t="s">
        <v>131</v>
      </c>
      <c r="B74">
        <v>2018</v>
      </c>
      <c r="C74" s="9">
        <v>43435</v>
      </c>
      <c r="D74" t="s">
        <v>72</v>
      </c>
      <c r="E74">
        <v>1</v>
      </c>
      <c r="F74" t="s">
        <v>200</v>
      </c>
      <c r="G74">
        <v>1</v>
      </c>
      <c r="H74" t="s">
        <v>23</v>
      </c>
      <c r="I74" t="s">
        <v>15</v>
      </c>
      <c r="J74">
        <v>21.2191780821917</v>
      </c>
      <c r="L74">
        <v>1</v>
      </c>
      <c r="M74">
        <v>11.401</v>
      </c>
      <c r="N74">
        <v>63.152355056573903</v>
      </c>
      <c r="O74">
        <v>30.247</v>
      </c>
      <c r="P74">
        <v>30.497999999999902</v>
      </c>
      <c r="Q74">
        <v>37.83</v>
      </c>
      <c r="R74">
        <v>3.6659999999999999</v>
      </c>
    </row>
    <row r="75" spans="1:18" x14ac:dyDescent="0.45">
      <c r="A75" t="s">
        <v>131</v>
      </c>
      <c r="B75">
        <v>2018</v>
      </c>
      <c r="C75" s="9">
        <v>43435</v>
      </c>
      <c r="D75" t="s">
        <v>72</v>
      </c>
      <c r="E75">
        <v>1</v>
      </c>
      <c r="F75" t="s">
        <v>200</v>
      </c>
      <c r="G75">
        <v>1</v>
      </c>
      <c r="H75" t="s">
        <v>39</v>
      </c>
      <c r="I75" t="s">
        <v>40</v>
      </c>
      <c r="J75">
        <v>24.306849315068401</v>
      </c>
      <c r="L75">
        <v>2</v>
      </c>
      <c r="M75">
        <v>11.670999999999999</v>
      </c>
      <c r="N75">
        <v>61.6913717761974</v>
      </c>
      <c r="O75">
        <v>6.2619999999999898</v>
      </c>
      <c r="P75">
        <v>6.4219999999999899</v>
      </c>
      <c r="Q75">
        <v>20.033999999999999</v>
      </c>
      <c r="R75">
        <v>6.806</v>
      </c>
    </row>
    <row r="76" spans="1:18" x14ac:dyDescent="0.45">
      <c r="A76" t="s">
        <v>131</v>
      </c>
      <c r="B76">
        <v>2018</v>
      </c>
      <c r="C76" s="9">
        <v>43435</v>
      </c>
      <c r="D76" t="s">
        <v>72</v>
      </c>
      <c r="E76">
        <v>1</v>
      </c>
      <c r="F76" t="s">
        <v>200</v>
      </c>
      <c r="G76">
        <v>2</v>
      </c>
      <c r="H76" t="s">
        <v>109</v>
      </c>
      <c r="I76" t="s">
        <v>160</v>
      </c>
      <c r="L76">
        <v>1</v>
      </c>
      <c r="M76">
        <v>11.731999999999999</v>
      </c>
      <c r="N76">
        <v>61.370610296624598</v>
      </c>
      <c r="O76">
        <v>6.2619999999999898</v>
      </c>
      <c r="P76">
        <v>12.515000000000001</v>
      </c>
      <c r="Q76">
        <v>25.045000000000002</v>
      </c>
      <c r="R76">
        <v>6.2649999999999997</v>
      </c>
    </row>
    <row r="77" spans="1:18" x14ac:dyDescent="0.45">
      <c r="A77" t="s">
        <v>131</v>
      </c>
      <c r="B77">
        <v>2018</v>
      </c>
      <c r="C77" s="9">
        <v>43435</v>
      </c>
      <c r="D77" t="s">
        <v>72</v>
      </c>
      <c r="E77">
        <v>1</v>
      </c>
      <c r="F77" t="s">
        <v>200</v>
      </c>
      <c r="G77">
        <v>2</v>
      </c>
      <c r="H77" t="s">
        <v>176</v>
      </c>
      <c r="I77" t="s">
        <v>27</v>
      </c>
      <c r="L77">
        <v>2</v>
      </c>
      <c r="M77">
        <v>11.863</v>
      </c>
      <c r="N77">
        <v>60.692910730843799</v>
      </c>
      <c r="O77">
        <v>9</v>
      </c>
      <c r="P77">
        <v>5.2590000000000003</v>
      </c>
      <c r="Q77">
        <v>19.003</v>
      </c>
      <c r="R77">
        <v>6.8719999999999999</v>
      </c>
    </row>
    <row r="78" spans="1:18" x14ac:dyDescent="0.45">
      <c r="A78" t="s">
        <v>131</v>
      </c>
      <c r="B78">
        <v>2018</v>
      </c>
      <c r="C78" s="9">
        <v>43435</v>
      </c>
      <c r="D78" t="s">
        <v>72</v>
      </c>
      <c r="E78">
        <v>1</v>
      </c>
      <c r="F78" t="s">
        <v>200</v>
      </c>
      <c r="G78">
        <v>3</v>
      </c>
      <c r="H78" t="s">
        <v>147</v>
      </c>
      <c r="I78" t="s">
        <v>31</v>
      </c>
      <c r="L78">
        <v>1</v>
      </c>
      <c r="M78">
        <v>11.247</v>
      </c>
      <c r="N78">
        <v>64.017071218991703</v>
      </c>
      <c r="O78">
        <v>6.2619999999999898</v>
      </c>
      <c r="P78">
        <v>11.8029999999999</v>
      </c>
      <c r="Q78">
        <v>24.280999999999999</v>
      </c>
      <c r="R78">
        <v>6.2389999999999999</v>
      </c>
    </row>
    <row r="79" spans="1:18" x14ac:dyDescent="0.45">
      <c r="A79" t="s">
        <v>131</v>
      </c>
      <c r="B79">
        <v>2018</v>
      </c>
      <c r="C79" s="9">
        <v>43435</v>
      </c>
      <c r="D79" t="s">
        <v>72</v>
      </c>
      <c r="E79">
        <v>1</v>
      </c>
      <c r="F79" t="s">
        <v>200</v>
      </c>
      <c r="G79">
        <v>3</v>
      </c>
      <c r="H79" t="s">
        <v>26</v>
      </c>
      <c r="I79" t="s">
        <v>27</v>
      </c>
      <c r="J79">
        <v>20.526027397260201</v>
      </c>
      <c r="L79">
        <v>2</v>
      </c>
      <c r="M79" t="s">
        <v>207</v>
      </c>
      <c r="O79">
        <v>6.2619999999999898</v>
      </c>
      <c r="P79">
        <v>4.4489999999999998</v>
      </c>
      <c r="Q79">
        <v>16.927</v>
      </c>
      <c r="R79">
        <v>6.2389999999999999</v>
      </c>
    </row>
    <row r="80" spans="1:18" x14ac:dyDescent="0.45">
      <c r="A80" t="s">
        <v>131</v>
      </c>
      <c r="B80">
        <v>2018</v>
      </c>
      <c r="C80" s="9">
        <v>43435</v>
      </c>
      <c r="D80" t="s">
        <v>72</v>
      </c>
      <c r="E80">
        <v>1</v>
      </c>
      <c r="F80" t="s">
        <v>200</v>
      </c>
      <c r="G80">
        <v>4</v>
      </c>
      <c r="H80" t="s">
        <v>133</v>
      </c>
      <c r="I80" t="s">
        <v>25</v>
      </c>
      <c r="J80">
        <v>25.852054794520502</v>
      </c>
      <c r="L80">
        <v>1</v>
      </c>
      <c r="M80">
        <v>11.574</v>
      </c>
      <c r="N80">
        <v>62.208398133747998</v>
      </c>
      <c r="O80">
        <v>12.424999999999899</v>
      </c>
      <c r="P80">
        <v>16.349</v>
      </c>
      <c r="Q80">
        <v>27.709</v>
      </c>
      <c r="R80">
        <v>5.68</v>
      </c>
    </row>
    <row r="81" spans="1:18" x14ac:dyDescent="0.45">
      <c r="A81" t="s">
        <v>131</v>
      </c>
      <c r="B81">
        <v>2018</v>
      </c>
      <c r="C81" s="9">
        <v>43435</v>
      </c>
      <c r="D81" t="s">
        <v>72</v>
      </c>
      <c r="E81">
        <v>1</v>
      </c>
      <c r="F81" t="s">
        <v>200</v>
      </c>
      <c r="G81">
        <v>4</v>
      </c>
      <c r="H81" t="s">
        <v>182</v>
      </c>
      <c r="I81" t="s">
        <v>25</v>
      </c>
      <c r="L81">
        <v>2</v>
      </c>
      <c r="M81">
        <v>11.682</v>
      </c>
      <c r="N81">
        <v>61.633281972265003</v>
      </c>
      <c r="O81">
        <v>9</v>
      </c>
      <c r="P81">
        <v>6.3339999999999996</v>
      </c>
      <c r="Q81">
        <v>20.128</v>
      </c>
      <c r="R81">
        <v>6.8970000000000002</v>
      </c>
    </row>
    <row r="82" spans="1:18" x14ac:dyDescent="0.45">
      <c r="A82" t="s">
        <v>131</v>
      </c>
      <c r="B82">
        <v>2018</v>
      </c>
      <c r="C82" s="9">
        <v>43435</v>
      </c>
      <c r="D82" t="s">
        <v>72</v>
      </c>
      <c r="E82">
        <v>1</v>
      </c>
      <c r="F82" t="s">
        <v>200</v>
      </c>
      <c r="G82">
        <v>5</v>
      </c>
      <c r="H82" t="s">
        <v>121</v>
      </c>
      <c r="I82" t="s">
        <v>120</v>
      </c>
      <c r="L82">
        <v>1</v>
      </c>
      <c r="M82">
        <v>11.672000000000001</v>
      </c>
      <c r="N82">
        <v>61.686086360520903</v>
      </c>
      <c r="O82">
        <v>6.2619999999999898</v>
      </c>
      <c r="P82">
        <v>11.8029999999999</v>
      </c>
      <c r="Q82">
        <v>24.280999999999999</v>
      </c>
      <c r="R82">
        <v>6.2389999999999999</v>
      </c>
    </row>
    <row r="83" spans="1:18" x14ac:dyDescent="0.45">
      <c r="A83" t="s">
        <v>131</v>
      </c>
      <c r="B83">
        <v>2018</v>
      </c>
      <c r="C83" s="9">
        <v>43435</v>
      </c>
      <c r="D83" t="s">
        <v>72</v>
      </c>
      <c r="E83">
        <v>1</v>
      </c>
      <c r="F83" t="s">
        <v>200</v>
      </c>
      <c r="G83">
        <v>5</v>
      </c>
      <c r="H83" t="s">
        <v>138</v>
      </c>
      <c r="I83" t="s">
        <v>44</v>
      </c>
      <c r="J83">
        <v>23.2109589041095</v>
      </c>
      <c r="L83">
        <v>2</v>
      </c>
      <c r="M83">
        <v>11.731999999999999</v>
      </c>
      <c r="N83">
        <v>61.370610296624598</v>
      </c>
      <c r="O83">
        <v>6.2619999999999898</v>
      </c>
      <c r="P83">
        <v>4.4489999999999998</v>
      </c>
      <c r="Q83">
        <v>16.927</v>
      </c>
      <c r="R83">
        <v>6.2389999999999999</v>
      </c>
    </row>
    <row r="84" spans="1:18" x14ac:dyDescent="0.45">
      <c r="A84" t="s">
        <v>131</v>
      </c>
      <c r="B84">
        <v>2018</v>
      </c>
      <c r="C84" s="9">
        <v>43435</v>
      </c>
      <c r="D84" t="s">
        <v>72</v>
      </c>
      <c r="E84">
        <v>1</v>
      </c>
      <c r="F84" t="s">
        <v>200</v>
      </c>
      <c r="G84">
        <v>6</v>
      </c>
      <c r="H84" t="s">
        <v>184</v>
      </c>
      <c r="I84" t="s">
        <v>19</v>
      </c>
      <c r="L84">
        <v>1</v>
      </c>
      <c r="M84">
        <v>11.651999999999999</v>
      </c>
      <c r="N84">
        <v>61.791967044284199</v>
      </c>
      <c r="O84">
        <v>9</v>
      </c>
      <c r="P84">
        <v>15.054</v>
      </c>
      <c r="Q84">
        <v>29.396000000000001</v>
      </c>
      <c r="R84">
        <v>7.1710000000000003</v>
      </c>
    </row>
    <row r="85" spans="1:18" x14ac:dyDescent="0.45">
      <c r="A85" t="s">
        <v>131</v>
      </c>
      <c r="B85">
        <v>2018</v>
      </c>
      <c r="C85" s="9">
        <v>43435</v>
      </c>
      <c r="D85" t="s">
        <v>72</v>
      </c>
      <c r="E85">
        <v>1</v>
      </c>
      <c r="F85" t="s">
        <v>200</v>
      </c>
      <c r="G85">
        <v>6</v>
      </c>
      <c r="H85" t="s">
        <v>52</v>
      </c>
      <c r="I85" t="s">
        <v>53</v>
      </c>
      <c r="J85">
        <v>21.7260273972602</v>
      </c>
      <c r="L85">
        <v>2</v>
      </c>
      <c r="M85">
        <v>11.683999999999999</v>
      </c>
      <c r="N85">
        <v>61.622731941116001</v>
      </c>
      <c r="O85">
        <v>9</v>
      </c>
      <c r="P85">
        <v>6.2619999999999898</v>
      </c>
      <c r="Q85">
        <v>20.603999999999999</v>
      </c>
      <c r="R85">
        <v>7.1710000000000003</v>
      </c>
    </row>
    <row r="86" spans="1:18" x14ac:dyDescent="0.45">
      <c r="A86" t="s">
        <v>131</v>
      </c>
      <c r="B86">
        <v>2018</v>
      </c>
      <c r="C86" s="9">
        <v>43435</v>
      </c>
      <c r="D86" t="s">
        <v>72</v>
      </c>
      <c r="E86">
        <v>1</v>
      </c>
      <c r="F86" t="s">
        <v>200</v>
      </c>
      <c r="G86">
        <v>7</v>
      </c>
      <c r="H86" t="s">
        <v>22</v>
      </c>
      <c r="I86" t="s">
        <v>15</v>
      </c>
      <c r="J86">
        <v>20.893150684931499</v>
      </c>
      <c r="L86">
        <v>1</v>
      </c>
      <c r="M86">
        <v>11.529</v>
      </c>
      <c r="N86">
        <v>62.451209992193597</v>
      </c>
      <c r="O86">
        <v>17.965</v>
      </c>
      <c r="P86">
        <v>19.596</v>
      </c>
      <c r="Q86">
        <v>29.132000000000001</v>
      </c>
      <c r="R86">
        <v>4.7679999999999998</v>
      </c>
    </row>
    <row r="87" spans="1:18" x14ac:dyDescent="0.45">
      <c r="A87" t="s">
        <v>131</v>
      </c>
      <c r="B87">
        <v>2018</v>
      </c>
      <c r="C87" s="9">
        <v>43435</v>
      </c>
      <c r="D87" t="s">
        <v>72</v>
      </c>
      <c r="E87">
        <v>1</v>
      </c>
      <c r="F87" t="s">
        <v>200</v>
      </c>
      <c r="G87">
        <v>7</v>
      </c>
      <c r="H87" t="s">
        <v>146</v>
      </c>
      <c r="I87" t="s">
        <v>56</v>
      </c>
      <c r="L87">
        <v>2</v>
      </c>
      <c r="M87">
        <v>11.773999999999999</v>
      </c>
      <c r="N87">
        <v>61.151690164769803</v>
      </c>
      <c r="O87">
        <v>6.2619999999999898</v>
      </c>
      <c r="P87">
        <v>5.782</v>
      </c>
      <c r="Q87">
        <v>18.454000000000001</v>
      </c>
      <c r="R87">
        <v>6.3360000000000003</v>
      </c>
    </row>
    <row r="88" spans="1:18" x14ac:dyDescent="0.45">
      <c r="A88" t="s">
        <v>131</v>
      </c>
      <c r="B88">
        <v>2018</v>
      </c>
      <c r="C88" s="9">
        <v>43435</v>
      </c>
      <c r="D88" t="s">
        <v>72</v>
      </c>
      <c r="E88">
        <v>1</v>
      </c>
      <c r="F88" t="s">
        <v>200</v>
      </c>
      <c r="G88">
        <v>8</v>
      </c>
      <c r="H88" t="s">
        <v>20</v>
      </c>
      <c r="I88" t="s">
        <v>21</v>
      </c>
      <c r="J88">
        <v>23.320547945205401</v>
      </c>
      <c r="L88">
        <v>1</v>
      </c>
      <c r="M88">
        <v>11.57</v>
      </c>
      <c r="N88">
        <v>62.229904926534097</v>
      </c>
      <c r="O88">
        <v>6.2619999999999898</v>
      </c>
      <c r="P88">
        <v>12.515000000000001</v>
      </c>
      <c r="Q88">
        <v>25.045000000000002</v>
      </c>
      <c r="R88">
        <v>6.2649999999999997</v>
      </c>
    </row>
    <row r="89" spans="1:18" x14ac:dyDescent="0.45">
      <c r="A89" t="s">
        <v>131</v>
      </c>
      <c r="B89">
        <v>2018</v>
      </c>
      <c r="C89" s="9">
        <v>43435</v>
      </c>
      <c r="D89" t="s">
        <v>72</v>
      </c>
      <c r="E89">
        <v>1</v>
      </c>
      <c r="F89" t="s">
        <v>200</v>
      </c>
      <c r="G89">
        <v>8</v>
      </c>
      <c r="H89" t="s">
        <v>43</v>
      </c>
      <c r="I89" t="s">
        <v>44</v>
      </c>
      <c r="J89">
        <v>26.032876712328701</v>
      </c>
      <c r="L89">
        <v>2</v>
      </c>
      <c r="M89">
        <v>11.715</v>
      </c>
      <c r="N89">
        <v>61.459667093469903</v>
      </c>
      <c r="O89">
        <v>9</v>
      </c>
      <c r="P89">
        <v>5.2590000000000003</v>
      </c>
      <c r="Q89">
        <v>19.003</v>
      </c>
      <c r="R89">
        <v>6.8719999999999999</v>
      </c>
    </row>
    <row r="90" spans="1:18" x14ac:dyDescent="0.45">
      <c r="A90" t="s">
        <v>131</v>
      </c>
      <c r="B90">
        <v>2018</v>
      </c>
      <c r="C90" s="9">
        <v>43435</v>
      </c>
      <c r="D90" t="s">
        <v>72</v>
      </c>
      <c r="E90">
        <v>1</v>
      </c>
      <c r="F90" t="s">
        <v>200</v>
      </c>
      <c r="G90">
        <v>9</v>
      </c>
      <c r="H90" t="s">
        <v>119</v>
      </c>
      <c r="I90" t="s">
        <v>120</v>
      </c>
      <c r="L90">
        <v>1</v>
      </c>
      <c r="M90">
        <v>11.615</v>
      </c>
      <c r="N90">
        <v>61.988807576409798</v>
      </c>
      <c r="O90">
        <v>12.424999999999899</v>
      </c>
      <c r="P90">
        <v>15.696</v>
      </c>
      <c r="Q90">
        <v>27.074000000000002</v>
      </c>
      <c r="R90">
        <v>5.6890000000000001</v>
      </c>
    </row>
    <row r="91" spans="1:18" x14ac:dyDescent="0.45">
      <c r="A91" t="s">
        <v>131</v>
      </c>
      <c r="B91">
        <v>2018</v>
      </c>
      <c r="C91" s="9">
        <v>43435</v>
      </c>
      <c r="D91" t="s">
        <v>72</v>
      </c>
      <c r="E91">
        <v>1</v>
      </c>
      <c r="F91" t="s">
        <v>200</v>
      </c>
      <c r="G91">
        <v>9</v>
      </c>
      <c r="H91" t="s">
        <v>96</v>
      </c>
      <c r="I91" t="s">
        <v>150</v>
      </c>
      <c r="J91">
        <v>24.884931506849298</v>
      </c>
      <c r="L91">
        <v>2</v>
      </c>
      <c r="M91">
        <v>11.654999999999999</v>
      </c>
      <c r="N91">
        <v>61.776061776061702</v>
      </c>
      <c r="O91">
        <v>6.2619999999999898</v>
      </c>
      <c r="P91">
        <v>5.2389999999999999</v>
      </c>
      <c r="Q91">
        <v>17.827000000000002</v>
      </c>
      <c r="R91">
        <v>6.2939999999999996</v>
      </c>
    </row>
    <row r="92" spans="1:18" x14ac:dyDescent="0.45">
      <c r="A92" t="s">
        <v>131</v>
      </c>
      <c r="B92">
        <v>2018</v>
      </c>
      <c r="C92" s="9">
        <v>43435</v>
      </c>
      <c r="D92" t="s">
        <v>72</v>
      </c>
      <c r="E92">
        <v>1</v>
      </c>
      <c r="F92" t="s">
        <v>200</v>
      </c>
      <c r="G92">
        <v>10</v>
      </c>
      <c r="H92" t="s">
        <v>134</v>
      </c>
      <c r="I92" t="s">
        <v>38</v>
      </c>
      <c r="L92">
        <v>1</v>
      </c>
      <c r="M92">
        <v>11.606</v>
      </c>
      <c r="N92">
        <v>62.036877477166897</v>
      </c>
      <c r="O92">
        <v>9</v>
      </c>
      <c r="P92">
        <v>15.054</v>
      </c>
      <c r="Q92">
        <v>29.396000000000001</v>
      </c>
      <c r="R92">
        <v>7.1710000000000003</v>
      </c>
    </row>
    <row r="93" spans="1:18" x14ac:dyDescent="0.45">
      <c r="A93" t="s">
        <v>131</v>
      </c>
      <c r="B93">
        <v>2018</v>
      </c>
      <c r="C93" s="9">
        <v>43435</v>
      </c>
      <c r="D93" t="s">
        <v>72</v>
      </c>
      <c r="E93">
        <v>1</v>
      </c>
      <c r="F93" t="s">
        <v>200</v>
      </c>
      <c r="G93">
        <v>10</v>
      </c>
      <c r="H93" t="s">
        <v>174</v>
      </c>
      <c r="I93" t="s">
        <v>156</v>
      </c>
      <c r="J93">
        <v>26.873972602739698</v>
      </c>
      <c r="L93">
        <v>2</v>
      </c>
      <c r="M93">
        <v>11.8029999999999</v>
      </c>
      <c r="N93">
        <v>61.001440311785103</v>
      </c>
      <c r="O93">
        <v>9</v>
      </c>
      <c r="P93">
        <v>6.2619999999999898</v>
      </c>
      <c r="Q93">
        <v>20.603999999999999</v>
      </c>
      <c r="R93">
        <v>7.1710000000000003</v>
      </c>
    </row>
    <row r="94" spans="1:18" x14ac:dyDescent="0.45">
      <c r="A94" t="s">
        <v>131</v>
      </c>
      <c r="B94">
        <v>2018</v>
      </c>
      <c r="C94" s="9">
        <v>43435</v>
      </c>
      <c r="D94" t="s">
        <v>72</v>
      </c>
      <c r="E94">
        <v>1</v>
      </c>
      <c r="F94" t="s">
        <v>200</v>
      </c>
      <c r="G94">
        <v>11</v>
      </c>
      <c r="H94" t="s">
        <v>139</v>
      </c>
      <c r="I94" t="s">
        <v>61</v>
      </c>
      <c r="L94">
        <v>1</v>
      </c>
      <c r="M94">
        <v>11.629</v>
      </c>
      <c r="N94">
        <v>61.914180067073602</v>
      </c>
      <c r="O94">
        <v>13.241</v>
      </c>
      <c r="P94">
        <v>17.611000000000001</v>
      </c>
      <c r="Q94">
        <v>28.637</v>
      </c>
      <c r="R94">
        <v>5.5129999999999999</v>
      </c>
    </row>
    <row r="95" spans="1:18" x14ac:dyDescent="0.45">
      <c r="A95" t="s">
        <v>131</v>
      </c>
      <c r="B95">
        <v>2018</v>
      </c>
      <c r="C95" s="9">
        <v>43435</v>
      </c>
      <c r="D95" t="s">
        <v>72</v>
      </c>
      <c r="E95">
        <v>1</v>
      </c>
      <c r="F95" t="s">
        <v>200</v>
      </c>
      <c r="G95">
        <v>11</v>
      </c>
      <c r="H95" t="s">
        <v>129</v>
      </c>
      <c r="I95" t="s">
        <v>65</v>
      </c>
      <c r="L95">
        <v>2</v>
      </c>
      <c r="M95">
        <v>11.6619999999999</v>
      </c>
      <c r="N95">
        <v>61.738981306808398</v>
      </c>
      <c r="O95">
        <v>12.424999999999899</v>
      </c>
      <c r="P95">
        <v>10.954000000000001</v>
      </c>
      <c r="Q95">
        <v>22.012</v>
      </c>
      <c r="R95">
        <v>5.5289999999999999</v>
      </c>
    </row>
    <row r="96" spans="1:18" x14ac:dyDescent="0.45">
      <c r="A96" t="s">
        <v>131</v>
      </c>
      <c r="B96">
        <v>2018</v>
      </c>
      <c r="C96" s="9">
        <v>43435</v>
      </c>
      <c r="D96" t="s">
        <v>72</v>
      </c>
      <c r="E96">
        <v>1</v>
      </c>
      <c r="F96" t="s">
        <v>200</v>
      </c>
      <c r="G96">
        <v>12</v>
      </c>
      <c r="H96" t="s">
        <v>77</v>
      </c>
      <c r="I96" t="s">
        <v>19</v>
      </c>
      <c r="J96">
        <v>27.558904109589001</v>
      </c>
      <c r="L96">
        <v>1</v>
      </c>
      <c r="M96">
        <v>11.45</v>
      </c>
      <c r="N96">
        <v>62.882096069869</v>
      </c>
      <c r="O96">
        <v>6.2619999999999898</v>
      </c>
      <c r="P96">
        <v>13.667</v>
      </c>
      <c r="Q96">
        <v>25.693000000000001</v>
      </c>
      <c r="R96">
        <v>6.0129999999999999</v>
      </c>
    </row>
    <row r="97" spans="1:18" x14ac:dyDescent="0.45">
      <c r="A97" t="s">
        <v>131</v>
      </c>
      <c r="B97">
        <v>2018</v>
      </c>
      <c r="C97" s="9">
        <v>43435</v>
      </c>
      <c r="D97" t="s">
        <v>72</v>
      </c>
      <c r="E97">
        <v>1</v>
      </c>
      <c r="F97" t="s">
        <v>200</v>
      </c>
      <c r="G97">
        <v>12</v>
      </c>
      <c r="H97" t="s">
        <v>100</v>
      </c>
      <c r="I97" t="s">
        <v>47</v>
      </c>
      <c r="J97">
        <v>24.8</v>
      </c>
      <c r="L97">
        <v>2</v>
      </c>
      <c r="M97">
        <v>11.516999999999999</v>
      </c>
      <c r="N97">
        <v>62.516280281323198</v>
      </c>
      <c r="O97">
        <v>12.424999999999899</v>
      </c>
      <c r="P97">
        <v>10.051</v>
      </c>
      <c r="Q97">
        <v>21.071000000000002</v>
      </c>
      <c r="R97">
        <v>5.51</v>
      </c>
    </row>
    <row r="98" spans="1:18" x14ac:dyDescent="0.45">
      <c r="A98" t="s">
        <v>131</v>
      </c>
      <c r="B98">
        <v>2018</v>
      </c>
      <c r="C98" s="9">
        <v>43435</v>
      </c>
      <c r="D98" t="s">
        <v>72</v>
      </c>
      <c r="E98">
        <v>1</v>
      </c>
      <c r="F98" t="s">
        <v>201</v>
      </c>
      <c r="G98">
        <v>1</v>
      </c>
      <c r="H98" t="s">
        <v>132</v>
      </c>
      <c r="I98" t="s">
        <v>36</v>
      </c>
      <c r="L98">
        <v>1</v>
      </c>
      <c r="M98">
        <v>11.257</v>
      </c>
      <c r="N98">
        <v>63.960202540641298</v>
      </c>
      <c r="O98">
        <v>28.696000000000002</v>
      </c>
      <c r="P98">
        <v>29.314</v>
      </c>
      <c r="Q98">
        <v>36.526000000000003</v>
      </c>
      <c r="R98">
        <v>3.6059999999999999</v>
      </c>
    </row>
    <row r="99" spans="1:18" x14ac:dyDescent="0.45">
      <c r="A99" t="s">
        <v>131</v>
      </c>
      <c r="B99">
        <v>2018</v>
      </c>
      <c r="C99" s="9">
        <v>43435</v>
      </c>
      <c r="D99" t="s">
        <v>72</v>
      </c>
      <c r="E99">
        <v>1</v>
      </c>
      <c r="F99" t="s">
        <v>201</v>
      </c>
      <c r="G99">
        <v>1</v>
      </c>
      <c r="H99" t="s">
        <v>77</v>
      </c>
      <c r="I99" t="s">
        <v>19</v>
      </c>
      <c r="J99">
        <v>27.558904109589001</v>
      </c>
      <c r="L99">
        <v>2</v>
      </c>
      <c r="M99">
        <v>11.430999999999999</v>
      </c>
      <c r="N99">
        <v>62.986615344239297</v>
      </c>
      <c r="O99">
        <v>13.667</v>
      </c>
      <c r="P99">
        <v>13.558</v>
      </c>
      <c r="Q99">
        <v>24.638000000000002</v>
      </c>
      <c r="R99">
        <v>5.54</v>
      </c>
    </row>
    <row r="100" spans="1:18" x14ac:dyDescent="0.45">
      <c r="A100" t="s">
        <v>131</v>
      </c>
      <c r="B100">
        <v>2018</v>
      </c>
      <c r="C100" s="9">
        <v>43435</v>
      </c>
      <c r="D100" t="s">
        <v>72</v>
      </c>
      <c r="E100">
        <v>1</v>
      </c>
      <c r="F100" t="s">
        <v>201</v>
      </c>
      <c r="G100">
        <v>2</v>
      </c>
      <c r="H100" t="s">
        <v>30</v>
      </c>
      <c r="I100" t="s">
        <v>31</v>
      </c>
      <c r="J100">
        <v>22.624657534246499</v>
      </c>
      <c r="L100">
        <v>1</v>
      </c>
      <c r="M100">
        <v>11.358000000000001</v>
      </c>
      <c r="N100">
        <v>63.391442155309001</v>
      </c>
      <c r="O100">
        <v>13.241</v>
      </c>
      <c r="P100">
        <v>18.986000000000001</v>
      </c>
      <c r="Q100">
        <v>29.686</v>
      </c>
      <c r="R100">
        <v>5.35</v>
      </c>
    </row>
    <row r="101" spans="1:18" x14ac:dyDescent="0.45">
      <c r="A101" t="s">
        <v>131</v>
      </c>
      <c r="B101">
        <v>2018</v>
      </c>
      <c r="C101" s="9">
        <v>43435</v>
      </c>
      <c r="D101" t="s">
        <v>72</v>
      </c>
      <c r="E101">
        <v>1</v>
      </c>
      <c r="F101" t="s">
        <v>201</v>
      </c>
      <c r="G101">
        <v>2</v>
      </c>
      <c r="H101" t="s">
        <v>139</v>
      </c>
      <c r="I101" t="s">
        <v>61</v>
      </c>
      <c r="L101">
        <v>2</v>
      </c>
      <c r="M101">
        <v>11.443</v>
      </c>
      <c r="N101">
        <v>62.920562789478197</v>
      </c>
      <c r="O101">
        <v>17.611000000000001</v>
      </c>
      <c r="P101">
        <v>15.718</v>
      </c>
      <c r="Q101">
        <v>25.54</v>
      </c>
      <c r="R101">
        <v>4.9109999999999996</v>
      </c>
    </row>
    <row r="102" spans="1:18" x14ac:dyDescent="0.45">
      <c r="A102" t="s">
        <v>131</v>
      </c>
      <c r="B102">
        <v>2018</v>
      </c>
      <c r="C102" s="9">
        <v>43435</v>
      </c>
      <c r="D102" t="s">
        <v>72</v>
      </c>
      <c r="E102">
        <v>1</v>
      </c>
      <c r="F102" t="s">
        <v>201</v>
      </c>
      <c r="G102">
        <v>3</v>
      </c>
      <c r="H102" t="s">
        <v>73</v>
      </c>
      <c r="I102" t="s">
        <v>74</v>
      </c>
      <c r="J102">
        <v>31.331506849315002</v>
      </c>
      <c r="L102">
        <v>1</v>
      </c>
      <c r="M102">
        <v>11.429</v>
      </c>
      <c r="N102">
        <v>62.997637588590401</v>
      </c>
      <c r="O102">
        <v>13.241</v>
      </c>
      <c r="P102">
        <v>18.420999999999999</v>
      </c>
      <c r="Q102">
        <v>29.427</v>
      </c>
      <c r="R102">
        <v>5.5030000000000001</v>
      </c>
    </row>
    <row r="103" spans="1:18" x14ac:dyDescent="0.45">
      <c r="A103" t="s">
        <v>131</v>
      </c>
      <c r="B103">
        <v>2018</v>
      </c>
      <c r="C103" s="9">
        <v>43435</v>
      </c>
      <c r="D103" t="s">
        <v>72</v>
      </c>
      <c r="E103">
        <v>1</v>
      </c>
      <c r="F103" t="s">
        <v>201</v>
      </c>
      <c r="G103">
        <v>3</v>
      </c>
      <c r="H103" t="s">
        <v>134</v>
      </c>
      <c r="I103" t="s">
        <v>38</v>
      </c>
      <c r="L103">
        <v>2</v>
      </c>
      <c r="M103">
        <v>11.436</v>
      </c>
      <c r="N103">
        <v>62.959076600209798</v>
      </c>
      <c r="O103">
        <v>15.054</v>
      </c>
      <c r="P103">
        <v>12.442</v>
      </c>
      <c r="Q103">
        <v>24.498000000000001</v>
      </c>
      <c r="R103">
        <v>6.0279999999999996</v>
      </c>
    </row>
    <row r="104" spans="1:18" x14ac:dyDescent="0.45">
      <c r="A104" t="s">
        <v>131</v>
      </c>
      <c r="B104">
        <v>2018</v>
      </c>
      <c r="C104" s="9">
        <v>43435</v>
      </c>
      <c r="D104" t="s">
        <v>72</v>
      </c>
      <c r="E104">
        <v>1</v>
      </c>
      <c r="F104" t="s">
        <v>201</v>
      </c>
      <c r="G104">
        <v>4</v>
      </c>
      <c r="H104" t="s">
        <v>111</v>
      </c>
      <c r="I104" t="s">
        <v>160</v>
      </c>
      <c r="L104">
        <v>1</v>
      </c>
      <c r="M104">
        <v>11.21</v>
      </c>
      <c r="N104">
        <v>64.228367528991896</v>
      </c>
      <c r="O104">
        <v>22.628999999999898</v>
      </c>
      <c r="P104">
        <v>23.998999999999999</v>
      </c>
      <c r="Q104">
        <v>31.068999999999999</v>
      </c>
      <c r="R104">
        <v>3.5350000000000001</v>
      </c>
    </row>
    <row r="105" spans="1:18" x14ac:dyDescent="0.45">
      <c r="A105" t="s">
        <v>131</v>
      </c>
      <c r="B105">
        <v>2018</v>
      </c>
      <c r="C105" s="9">
        <v>43435</v>
      </c>
      <c r="D105" t="s">
        <v>72</v>
      </c>
      <c r="E105">
        <v>1</v>
      </c>
      <c r="F105" t="s">
        <v>201</v>
      </c>
      <c r="G105">
        <v>4</v>
      </c>
      <c r="H105" t="s">
        <v>119</v>
      </c>
      <c r="I105" t="s">
        <v>120</v>
      </c>
      <c r="L105">
        <v>2</v>
      </c>
      <c r="M105">
        <v>11.356999999999999</v>
      </c>
      <c r="N105">
        <v>63.397023861935303</v>
      </c>
      <c r="O105">
        <v>15.696</v>
      </c>
      <c r="P105">
        <v>14.775</v>
      </c>
      <c r="Q105">
        <v>24.753</v>
      </c>
      <c r="R105">
        <v>4.9889999999999999</v>
      </c>
    </row>
    <row r="106" spans="1:18" x14ac:dyDescent="0.45">
      <c r="A106" t="s">
        <v>131</v>
      </c>
      <c r="B106">
        <v>2018</v>
      </c>
      <c r="C106" s="9">
        <v>43435</v>
      </c>
      <c r="D106" t="s">
        <v>72</v>
      </c>
      <c r="E106">
        <v>1</v>
      </c>
      <c r="F106" t="s">
        <v>201</v>
      </c>
      <c r="G106">
        <v>5</v>
      </c>
      <c r="H106" t="s">
        <v>23</v>
      </c>
      <c r="I106" t="s">
        <v>15</v>
      </c>
      <c r="J106">
        <v>21.2191780821917</v>
      </c>
      <c r="L106">
        <v>1</v>
      </c>
      <c r="M106">
        <v>11.393000000000001</v>
      </c>
      <c r="N106">
        <v>63.196699727903002</v>
      </c>
      <c r="O106">
        <v>30.497999999999902</v>
      </c>
      <c r="P106">
        <v>30.937999999999899</v>
      </c>
      <c r="Q106">
        <v>38.107999999999997</v>
      </c>
      <c r="R106">
        <v>3.585</v>
      </c>
    </row>
    <row r="107" spans="1:18" x14ac:dyDescent="0.45">
      <c r="A107" t="s">
        <v>131</v>
      </c>
      <c r="B107">
        <v>2018</v>
      </c>
      <c r="C107" s="9">
        <v>43435</v>
      </c>
      <c r="D107" t="s">
        <v>72</v>
      </c>
      <c r="E107">
        <v>1</v>
      </c>
      <c r="F107" t="s">
        <v>201</v>
      </c>
      <c r="G107">
        <v>5</v>
      </c>
      <c r="H107" t="s">
        <v>20</v>
      </c>
      <c r="I107" t="s">
        <v>21</v>
      </c>
      <c r="J107">
        <v>23.320547945205401</v>
      </c>
      <c r="L107">
        <v>2</v>
      </c>
      <c r="M107">
        <v>11.493</v>
      </c>
      <c r="N107">
        <v>62.646828504306903</v>
      </c>
      <c r="O107">
        <v>12.515000000000001</v>
      </c>
      <c r="P107">
        <v>12.536</v>
      </c>
      <c r="Q107">
        <v>24.234000000000002</v>
      </c>
      <c r="R107">
        <v>5.8490000000000002</v>
      </c>
    </row>
    <row r="108" spans="1:18" x14ac:dyDescent="0.45">
      <c r="A108" t="s">
        <v>131</v>
      </c>
      <c r="B108">
        <v>2018</v>
      </c>
      <c r="C108" s="9">
        <v>43435</v>
      </c>
      <c r="D108" t="s">
        <v>72</v>
      </c>
      <c r="E108">
        <v>1</v>
      </c>
      <c r="F108" t="s">
        <v>201</v>
      </c>
      <c r="G108">
        <v>6</v>
      </c>
      <c r="H108" t="s">
        <v>109</v>
      </c>
      <c r="I108" t="s">
        <v>160</v>
      </c>
      <c r="L108">
        <v>1</v>
      </c>
      <c r="M108">
        <v>11.327999999999999</v>
      </c>
      <c r="N108">
        <v>63.559322033898297</v>
      </c>
      <c r="O108">
        <v>12.515000000000001</v>
      </c>
      <c r="P108">
        <v>19.061</v>
      </c>
      <c r="Q108">
        <v>29.573</v>
      </c>
      <c r="R108">
        <v>5.2560000000000002</v>
      </c>
    </row>
    <row r="109" spans="1:18" x14ac:dyDescent="0.45">
      <c r="A109" t="s">
        <v>131</v>
      </c>
      <c r="B109">
        <v>2018</v>
      </c>
      <c r="C109" s="9">
        <v>43435</v>
      </c>
      <c r="D109" t="s">
        <v>72</v>
      </c>
      <c r="E109">
        <v>1</v>
      </c>
      <c r="F109" t="s">
        <v>201</v>
      </c>
      <c r="G109">
        <v>6</v>
      </c>
      <c r="H109" t="s">
        <v>22</v>
      </c>
      <c r="I109" t="s">
        <v>15</v>
      </c>
      <c r="J109">
        <v>20.893150684931499</v>
      </c>
      <c r="L109">
        <v>2</v>
      </c>
      <c r="M109">
        <v>11.665999999999899</v>
      </c>
      <c r="N109">
        <v>61.717812446425498</v>
      </c>
      <c r="O109">
        <v>19.596</v>
      </c>
      <c r="P109">
        <v>17.829000000000001</v>
      </c>
      <c r="Q109">
        <v>26.509</v>
      </c>
      <c r="R109">
        <v>4.34</v>
      </c>
    </row>
    <row r="110" spans="1:18" x14ac:dyDescent="0.45">
      <c r="A110" t="s">
        <v>131</v>
      </c>
      <c r="B110">
        <v>2018</v>
      </c>
      <c r="C110" s="9">
        <v>43435</v>
      </c>
      <c r="D110" t="s">
        <v>72</v>
      </c>
      <c r="E110">
        <v>1</v>
      </c>
      <c r="F110" t="s">
        <v>201</v>
      </c>
      <c r="G110">
        <v>7</v>
      </c>
      <c r="H110" t="s">
        <v>184</v>
      </c>
      <c r="I110" t="s">
        <v>19</v>
      </c>
      <c r="L110">
        <v>1</v>
      </c>
      <c r="M110">
        <v>11.755000000000001</v>
      </c>
      <c r="N110">
        <v>61.2505316886431</v>
      </c>
      <c r="O110">
        <v>15.054</v>
      </c>
      <c r="P110">
        <v>19.36</v>
      </c>
      <c r="Q110">
        <v>32.002000000000002</v>
      </c>
      <c r="R110">
        <v>6.3209999999999997</v>
      </c>
    </row>
    <row r="111" spans="1:18" x14ac:dyDescent="0.45">
      <c r="A111" t="s">
        <v>131</v>
      </c>
      <c r="B111">
        <v>2018</v>
      </c>
      <c r="C111" s="9">
        <v>43435</v>
      </c>
      <c r="D111" t="s">
        <v>72</v>
      </c>
      <c r="E111">
        <v>1</v>
      </c>
      <c r="F111" t="s">
        <v>201</v>
      </c>
      <c r="G111">
        <v>7</v>
      </c>
      <c r="H111" t="s">
        <v>147</v>
      </c>
      <c r="I111" t="s">
        <v>31</v>
      </c>
      <c r="L111">
        <v>2</v>
      </c>
      <c r="M111">
        <v>11.781000000000001</v>
      </c>
      <c r="N111">
        <v>61.115355233002198</v>
      </c>
      <c r="O111">
        <v>11.8029999999999</v>
      </c>
      <c r="P111">
        <v>10.932</v>
      </c>
      <c r="Q111">
        <v>22.308</v>
      </c>
      <c r="R111">
        <v>5.6879999999999997</v>
      </c>
    </row>
    <row r="112" spans="1:18" x14ac:dyDescent="0.45">
      <c r="A112" t="s">
        <v>131</v>
      </c>
      <c r="B112">
        <v>2018</v>
      </c>
      <c r="C112" s="9">
        <v>43435</v>
      </c>
      <c r="D112" t="s">
        <v>72</v>
      </c>
      <c r="E112">
        <v>1</v>
      </c>
      <c r="F112" t="s">
        <v>201</v>
      </c>
      <c r="G112">
        <v>8</v>
      </c>
      <c r="H112" t="s">
        <v>133</v>
      </c>
      <c r="I112" t="s">
        <v>25</v>
      </c>
      <c r="J112">
        <v>25.852054794520502</v>
      </c>
      <c r="L112">
        <v>1</v>
      </c>
      <c r="M112">
        <v>11.512</v>
      </c>
      <c r="N112">
        <v>62.543432939541297</v>
      </c>
      <c r="O112">
        <v>16.349</v>
      </c>
      <c r="P112">
        <v>19.3979999999999</v>
      </c>
      <c r="Q112">
        <v>29.713999999999999</v>
      </c>
      <c r="R112">
        <v>5.1580000000000004</v>
      </c>
    </row>
    <row r="113" spans="1:18" x14ac:dyDescent="0.45">
      <c r="A113" t="s">
        <v>131</v>
      </c>
      <c r="B113">
        <v>2018</v>
      </c>
      <c r="C113" s="9">
        <v>43435</v>
      </c>
      <c r="D113" t="s">
        <v>72</v>
      </c>
      <c r="E113">
        <v>1</v>
      </c>
      <c r="F113" t="s">
        <v>201</v>
      </c>
      <c r="G113">
        <v>8</v>
      </c>
      <c r="H113" t="s">
        <v>121</v>
      </c>
      <c r="I113" t="s">
        <v>120</v>
      </c>
      <c r="L113">
        <v>2</v>
      </c>
      <c r="M113">
        <v>11.522</v>
      </c>
      <c r="N113">
        <v>62.489151189029599</v>
      </c>
      <c r="O113">
        <v>11.8029999999999</v>
      </c>
      <c r="P113">
        <v>10.781999999999901</v>
      </c>
      <c r="Q113">
        <v>21.861999999999998</v>
      </c>
      <c r="R113">
        <v>5.54</v>
      </c>
    </row>
    <row r="114" spans="1:18" x14ac:dyDescent="0.45">
      <c r="A114" t="s">
        <v>131</v>
      </c>
      <c r="B114">
        <v>2018</v>
      </c>
      <c r="C114" s="9">
        <v>43435</v>
      </c>
      <c r="D114" t="s">
        <v>72</v>
      </c>
      <c r="E114">
        <v>1</v>
      </c>
      <c r="F114" t="s">
        <v>202</v>
      </c>
      <c r="G114">
        <v>1</v>
      </c>
      <c r="H114" t="s">
        <v>132</v>
      </c>
      <c r="I114" t="s">
        <v>36</v>
      </c>
      <c r="L114">
        <v>1</v>
      </c>
      <c r="M114">
        <v>11.326000000000001</v>
      </c>
      <c r="N114">
        <v>63.570545647183401</v>
      </c>
      <c r="O114">
        <v>29.314</v>
      </c>
      <c r="P114">
        <v>30.225000000000001</v>
      </c>
      <c r="Q114">
        <v>37.145000000000003</v>
      </c>
      <c r="R114">
        <v>3.46</v>
      </c>
    </row>
    <row r="115" spans="1:18" x14ac:dyDescent="0.45">
      <c r="A115" t="s">
        <v>131</v>
      </c>
      <c r="B115">
        <v>2018</v>
      </c>
      <c r="C115" s="9">
        <v>43435</v>
      </c>
      <c r="D115" t="s">
        <v>72</v>
      </c>
      <c r="E115">
        <v>1</v>
      </c>
      <c r="F115" t="s">
        <v>202</v>
      </c>
      <c r="G115">
        <v>1</v>
      </c>
      <c r="H115" t="s">
        <v>133</v>
      </c>
      <c r="I115" t="s">
        <v>25</v>
      </c>
      <c r="J115">
        <v>25.852054794520502</v>
      </c>
      <c r="L115">
        <v>2</v>
      </c>
      <c r="M115">
        <v>11.48</v>
      </c>
      <c r="N115">
        <v>62.717770034843198</v>
      </c>
      <c r="O115">
        <v>19.3979999999999</v>
      </c>
      <c r="P115">
        <v>19.013000000000002</v>
      </c>
      <c r="Q115">
        <v>28.449000000000002</v>
      </c>
      <c r="R115">
        <v>4.718</v>
      </c>
    </row>
    <row r="116" spans="1:18" x14ac:dyDescent="0.45">
      <c r="A116" t="s">
        <v>131</v>
      </c>
      <c r="B116">
        <v>2018</v>
      </c>
      <c r="C116" s="9">
        <v>43435</v>
      </c>
      <c r="D116" t="s">
        <v>72</v>
      </c>
      <c r="E116">
        <v>1</v>
      </c>
      <c r="F116" t="s">
        <v>202</v>
      </c>
      <c r="G116">
        <v>2</v>
      </c>
      <c r="H116" t="s">
        <v>30</v>
      </c>
      <c r="I116" t="s">
        <v>31</v>
      </c>
      <c r="J116">
        <v>22.624657534246499</v>
      </c>
      <c r="L116">
        <v>1</v>
      </c>
      <c r="M116">
        <v>11.667999999999999</v>
      </c>
      <c r="N116">
        <v>61.707233459033198</v>
      </c>
      <c r="O116">
        <v>18.986000000000001</v>
      </c>
      <c r="P116">
        <v>22.887</v>
      </c>
      <c r="Q116">
        <v>32.499000000000002</v>
      </c>
      <c r="R116">
        <v>4.806</v>
      </c>
    </row>
    <row r="117" spans="1:18" x14ac:dyDescent="0.45">
      <c r="A117" t="s">
        <v>131</v>
      </c>
      <c r="B117">
        <v>2018</v>
      </c>
      <c r="C117" s="9">
        <v>43435</v>
      </c>
      <c r="D117" t="s">
        <v>72</v>
      </c>
      <c r="E117">
        <v>1</v>
      </c>
      <c r="F117" t="s">
        <v>202</v>
      </c>
      <c r="G117">
        <v>2</v>
      </c>
      <c r="H117" t="s">
        <v>184</v>
      </c>
      <c r="I117" t="s">
        <v>19</v>
      </c>
      <c r="L117">
        <v>2</v>
      </c>
      <c r="M117">
        <v>11.934999999999899</v>
      </c>
      <c r="N117">
        <v>60.326770004189299</v>
      </c>
      <c r="O117">
        <v>19.36</v>
      </c>
      <c r="P117">
        <v>17.27</v>
      </c>
      <c r="Q117">
        <v>28.076000000000001</v>
      </c>
      <c r="R117">
        <v>5.4029999999999996</v>
      </c>
    </row>
    <row r="118" spans="1:18" x14ac:dyDescent="0.45">
      <c r="A118" t="s">
        <v>131</v>
      </c>
      <c r="B118">
        <v>2018</v>
      </c>
      <c r="C118" s="9">
        <v>43435</v>
      </c>
      <c r="D118" t="s">
        <v>72</v>
      </c>
      <c r="E118">
        <v>1</v>
      </c>
      <c r="F118" t="s">
        <v>202</v>
      </c>
      <c r="G118">
        <v>3</v>
      </c>
      <c r="H118" t="s">
        <v>109</v>
      </c>
      <c r="I118" t="s">
        <v>160</v>
      </c>
      <c r="L118">
        <v>1</v>
      </c>
      <c r="M118">
        <v>11.337999999999999</v>
      </c>
      <c r="N118">
        <v>63.503263362144999</v>
      </c>
      <c r="O118">
        <v>19.061</v>
      </c>
      <c r="P118">
        <v>22.538</v>
      </c>
      <c r="Q118">
        <v>31.978000000000002</v>
      </c>
      <c r="R118">
        <v>4.72</v>
      </c>
    </row>
    <row r="119" spans="1:18" x14ac:dyDescent="0.45">
      <c r="A119" t="s">
        <v>131</v>
      </c>
      <c r="B119">
        <v>2018</v>
      </c>
      <c r="C119" s="9">
        <v>43435</v>
      </c>
      <c r="D119" t="s">
        <v>72</v>
      </c>
      <c r="E119">
        <v>1</v>
      </c>
      <c r="F119" t="s">
        <v>202</v>
      </c>
      <c r="G119">
        <v>3</v>
      </c>
      <c r="H119" t="s">
        <v>73</v>
      </c>
      <c r="I119" t="s">
        <v>74</v>
      </c>
      <c r="J119">
        <v>31.331506849315002</v>
      </c>
      <c r="L119">
        <v>2</v>
      </c>
      <c r="M119">
        <v>11.417999999999999</v>
      </c>
      <c r="N119">
        <v>63.0583289542827</v>
      </c>
      <c r="O119">
        <v>18.420999999999999</v>
      </c>
      <c r="P119">
        <v>17.023</v>
      </c>
      <c r="Q119">
        <v>26.791</v>
      </c>
      <c r="R119">
        <v>4.8840000000000003</v>
      </c>
    </row>
    <row r="120" spans="1:18" x14ac:dyDescent="0.45">
      <c r="A120" t="s">
        <v>131</v>
      </c>
      <c r="B120">
        <v>2018</v>
      </c>
      <c r="C120" s="9">
        <v>43435</v>
      </c>
      <c r="D120" t="s">
        <v>72</v>
      </c>
      <c r="E120">
        <v>1</v>
      </c>
      <c r="F120" t="s">
        <v>202</v>
      </c>
      <c r="G120">
        <v>4</v>
      </c>
      <c r="H120" t="s">
        <v>111</v>
      </c>
      <c r="I120" t="s">
        <v>160</v>
      </c>
      <c r="L120">
        <v>1</v>
      </c>
      <c r="M120">
        <v>11.531000000000001</v>
      </c>
      <c r="N120">
        <v>62.440378111178497</v>
      </c>
      <c r="O120">
        <v>23.998999999999999</v>
      </c>
      <c r="P120">
        <v>27.077999999999999</v>
      </c>
      <c r="Q120">
        <v>33.533999999999999</v>
      </c>
      <c r="R120">
        <v>3.2280000000000002</v>
      </c>
    </row>
    <row r="121" spans="1:18" x14ac:dyDescent="0.45">
      <c r="A121" t="s">
        <v>131</v>
      </c>
      <c r="B121">
        <v>2018</v>
      </c>
      <c r="C121" s="9">
        <v>43435</v>
      </c>
      <c r="D121" t="s">
        <v>72</v>
      </c>
      <c r="E121">
        <v>1</v>
      </c>
      <c r="F121" t="s">
        <v>202</v>
      </c>
      <c r="G121">
        <v>4</v>
      </c>
      <c r="H121" t="s">
        <v>23</v>
      </c>
      <c r="I121" t="s">
        <v>15</v>
      </c>
      <c r="J121">
        <v>21.2191780821917</v>
      </c>
      <c r="L121">
        <v>2</v>
      </c>
      <c r="M121">
        <v>11.679</v>
      </c>
      <c r="N121">
        <v>61.649113793989201</v>
      </c>
      <c r="O121">
        <v>30.937999999999899</v>
      </c>
      <c r="P121">
        <v>29.045000000000002</v>
      </c>
      <c r="Q121">
        <v>35.573</v>
      </c>
      <c r="R121">
        <v>3.2639999999999998</v>
      </c>
    </row>
    <row r="122" spans="1:18" x14ac:dyDescent="0.45">
      <c r="A122" t="s">
        <v>131</v>
      </c>
      <c r="B122">
        <v>2018</v>
      </c>
      <c r="C122" s="9">
        <v>43435</v>
      </c>
      <c r="D122" t="s">
        <v>72</v>
      </c>
      <c r="E122">
        <v>2</v>
      </c>
      <c r="F122" t="s">
        <v>202</v>
      </c>
      <c r="G122">
        <v>1</v>
      </c>
      <c r="H122" t="s">
        <v>132</v>
      </c>
      <c r="I122" t="s">
        <v>36</v>
      </c>
      <c r="L122">
        <v>1</v>
      </c>
      <c r="M122">
        <v>11.321999999999999</v>
      </c>
      <c r="N122">
        <v>63.5930047694753</v>
      </c>
      <c r="O122">
        <v>30.225000000000001</v>
      </c>
      <c r="P122">
        <v>30.895</v>
      </c>
      <c r="Q122">
        <v>37.582999999999998</v>
      </c>
      <c r="R122">
        <v>3.3439999999999999</v>
      </c>
    </row>
    <row r="123" spans="1:18" x14ac:dyDescent="0.45">
      <c r="A123" t="s">
        <v>131</v>
      </c>
      <c r="B123">
        <v>2018</v>
      </c>
      <c r="C123" s="9">
        <v>43435</v>
      </c>
      <c r="D123" t="s">
        <v>72</v>
      </c>
      <c r="E123">
        <v>2</v>
      </c>
      <c r="F123" t="s">
        <v>202</v>
      </c>
      <c r="G123">
        <v>1</v>
      </c>
      <c r="H123" t="s">
        <v>133</v>
      </c>
      <c r="I123" t="s">
        <v>25</v>
      </c>
      <c r="J123">
        <v>25.852054794520502</v>
      </c>
      <c r="L123">
        <v>2</v>
      </c>
      <c r="M123">
        <v>11.501999999999899</v>
      </c>
      <c r="N123">
        <v>62.597809076682303</v>
      </c>
      <c r="O123">
        <v>19.013000000000002</v>
      </c>
      <c r="P123">
        <v>18.798999999999999</v>
      </c>
      <c r="Q123">
        <v>27.635000000000002</v>
      </c>
      <c r="R123">
        <v>4.4180000000000001</v>
      </c>
    </row>
    <row r="124" spans="1:18" x14ac:dyDescent="0.45">
      <c r="A124" t="s">
        <v>131</v>
      </c>
      <c r="B124">
        <v>2018</v>
      </c>
      <c r="C124" s="9">
        <v>43435</v>
      </c>
      <c r="D124" t="s">
        <v>72</v>
      </c>
      <c r="E124">
        <v>2</v>
      </c>
      <c r="F124" t="s">
        <v>202</v>
      </c>
      <c r="G124">
        <v>2</v>
      </c>
      <c r="H124" t="s">
        <v>30</v>
      </c>
      <c r="I124" t="s">
        <v>31</v>
      </c>
      <c r="J124">
        <v>22.624657534246499</v>
      </c>
      <c r="L124">
        <v>1</v>
      </c>
      <c r="M124">
        <v>11.215999999999999</v>
      </c>
      <c r="N124">
        <v>64.194008559201094</v>
      </c>
      <c r="O124">
        <v>22.887</v>
      </c>
      <c r="P124">
        <v>25.001999999999999</v>
      </c>
      <c r="Q124">
        <v>33.898000000000003</v>
      </c>
      <c r="R124">
        <v>4.4480000000000004</v>
      </c>
    </row>
    <row r="125" spans="1:18" x14ac:dyDescent="0.45">
      <c r="A125" t="s">
        <v>131</v>
      </c>
      <c r="B125">
        <v>2018</v>
      </c>
      <c r="C125" s="9">
        <v>43435</v>
      </c>
      <c r="D125" t="s">
        <v>72</v>
      </c>
      <c r="E125">
        <v>2</v>
      </c>
      <c r="F125" t="s">
        <v>202</v>
      </c>
      <c r="G125">
        <v>2</v>
      </c>
      <c r="H125" t="s">
        <v>184</v>
      </c>
      <c r="I125" t="s">
        <v>19</v>
      </c>
      <c r="L125">
        <v>2</v>
      </c>
      <c r="M125">
        <v>11.657</v>
      </c>
      <c r="N125">
        <v>61.765462812044198</v>
      </c>
      <c r="O125">
        <v>17.27</v>
      </c>
      <c r="P125">
        <v>16.532</v>
      </c>
      <c r="Q125">
        <v>26.308</v>
      </c>
      <c r="R125">
        <v>4.8879999999999999</v>
      </c>
    </row>
    <row r="126" spans="1:18" x14ac:dyDescent="0.45">
      <c r="A126" t="s">
        <v>131</v>
      </c>
      <c r="B126">
        <v>2018</v>
      </c>
      <c r="C126" s="9">
        <v>43435</v>
      </c>
      <c r="D126" t="s">
        <v>72</v>
      </c>
      <c r="E126">
        <v>2</v>
      </c>
      <c r="F126" t="s">
        <v>202</v>
      </c>
      <c r="G126">
        <v>3</v>
      </c>
      <c r="H126" t="s">
        <v>109</v>
      </c>
      <c r="I126" t="s">
        <v>160</v>
      </c>
      <c r="L126">
        <v>1</v>
      </c>
      <c r="M126">
        <v>11.238</v>
      </c>
      <c r="N126">
        <v>64.068339562199597</v>
      </c>
      <c r="O126">
        <v>22.538</v>
      </c>
      <c r="P126">
        <v>24.500999999999902</v>
      </c>
      <c r="Q126">
        <v>33.247</v>
      </c>
      <c r="R126">
        <v>4.3730000000000002</v>
      </c>
    </row>
    <row r="127" spans="1:18" x14ac:dyDescent="0.45">
      <c r="A127" t="s">
        <v>131</v>
      </c>
      <c r="B127">
        <v>2018</v>
      </c>
      <c r="C127" s="9">
        <v>43435</v>
      </c>
      <c r="D127" t="s">
        <v>72</v>
      </c>
      <c r="E127">
        <v>2</v>
      </c>
      <c r="F127" t="s">
        <v>202</v>
      </c>
      <c r="G127">
        <v>3</v>
      </c>
      <c r="H127" t="s">
        <v>73</v>
      </c>
      <c r="I127" t="s">
        <v>74</v>
      </c>
      <c r="J127">
        <v>31.331506849315002</v>
      </c>
      <c r="L127">
        <v>2</v>
      </c>
      <c r="M127">
        <v>11.398</v>
      </c>
      <c r="N127">
        <v>63.168977013511103</v>
      </c>
      <c r="O127">
        <v>17.023</v>
      </c>
      <c r="P127">
        <v>16.436</v>
      </c>
      <c r="Q127">
        <v>25.431999999999999</v>
      </c>
      <c r="R127">
        <v>4.4980000000000002</v>
      </c>
    </row>
    <row r="128" spans="1:18" x14ac:dyDescent="0.45">
      <c r="A128" t="s">
        <v>131</v>
      </c>
      <c r="B128">
        <v>2018</v>
      </c>
      <c r="C128" s="9">
        <v>43435</v>
      </c>
      <c r="D128" t="s">
        <v>72</v>
      </c>
      <c r="E128">
        <v>2</v>
      </c>
      <c r="F128" t="s">
        <v>202</v>
      </c>
      <c r="G128">
        <v>4</v>
      </c>
      <c r="H128" t="s">
        <v>111</v>
      </c>
      <c r="I128" t="s">
        <v>160</v>
      </c>
      <c r="L128">
        <v>1</v>
      </c>
      <c r="M128">
        <v>11.515000000000001</v>
      </c>
      <c r="N128">
        <v>62.5271385149804</v>
      </c>
      <c r="O128">
        <v>27.077999999999999</v>
      </c>
      <c r="P128">
        <v>28.983999999999899</v>
      </c>
      <c r="Q128">
        <v>34.997999999999998</v>
      </c>
      <c r="R128">
        <v>3.0070000000000001</v>
      </c>
    </row>
    <row r="129" spans="1:18" x14ac:dyDescent="0.45">
      <c r="A129" t="s">
        <v>131</v>
      </c>
      <c r="B129">
        <v>2018</v>
      </c>
      <c r="C129" s="9">
        <v>43435</v>
      </c>
      <c r="D129" t="s">
        <v>72</v>
      </c>
      <c r="E129">
        <v>2</v>
      </c>
      <c r="F129" t="s">
        <v>202</v>
      </c>
      <c r="G129">
        <v>4</v>
      </c>
      <c r="H129" t="s">
        <v>23</v>
      </c>
      <c r="I129" t="s">
        <v>15</v>
      </c>
      <c r="J129">
        <v>21.2191780821917</v>
      </c>
      <c r="L129">
        <v>2</v>
      </c>
      <c r="M129">
        <v>11.555999999999999</v>
      </c>
      <c r="N129">
        <v>62.305295950155703</v>
      </c>
      <c r="O129">
        <v>29.045000000000002</v>
      </c>
      <c r="P129">
        <v>28.004000000000001</v>
      </c>
      <c r="Q129">
        <v>34.076000000000001</v>
      </c>
      <c r="R129">
        <v>3.036</v>
      </c>
    </row>
    <row r="130" spans="1:18" x14ac:dyDescent="0.45">
      <c r="A130" t="s">
        <v>131</v>
      </c>
      <c r="B130">
        <v>2018</v>
      </c>
      <c r="C130" s="9">
        <v>43435</v>
      </c>
      <c r="D130" t="s">
        <v>72</v>
      </c>
      <c r="E130">
        <v>1</v>
      </c>
      <c r="F130" t="s">
        <v>203</v>
      </c>
      <c r="G130">
        <v>1</v>
      </c>
      <c r="H130" t="s">
        <v>132</v>
      </c>
      <c r="I130" t="s">
        <v>36</v>
      </c>
      <c r="L130">
        <v>1</v>
      </c>
      <c r="M130">
        <v>11.327</v>
      </c>
      <c r="N130">
        <v>63.564933345104599</v>
      </c>
      <c r="O130">
        <v>30.895</v>
      </c>
      <c r="P130">
        <v>32.332000000000001</v>
      </c>
      <c r="Q130">
        <v>38.542000000000002</v>
      </c>
      <c r="R130">
        <v>3.105</v>
      </c>
    </row>
    <row r="131" spans="1:18" x14ac:dyDescent="0.45">
      <c r="A131" t="s">
        <v>131</v>
      </c>
      <c r="B131">
        <v>2018</v>
      </c>
      <c r="C131" s="9">
        <v>43435</v>
      </c>
      <c r="D131" t="s">
        <v>72</v>
      </c>
      <c r="E131">
        <v>1</v>
      </c>
      <c r="F131" t="s">
        <v>203</v>
      </c>
      <c r="G131">
        <v>1</v>
      </c>
      <c r="H131" t="s">
        <v>111</v>
      </c>
      <c r="I131" t="s">
        <v>160</v>
      </c>
      <c r="L131">
        <v>2</v>
      </c>
      <c r="M131">
        <v>11.356999999999999</v>
      </c>
      <c r="N131">
        <v>63.397023861935303</v>
      </c>
      <c r="O131">
        <v>28.983999999999899</v>
      </c>
      <c r="P131">
        <v>28.852</v>
      </c>
      <c r="Q131">
        <v>34.295999999999999</v>
      </c>
      <c r="R131">
        <v>2.722</v>
      </c>
    </row>
    <row r="132" spans="1:18" x14ac:dyDescent="0.45">
      <c r="A132" t="s">
        <v>131</v>
      </c>
      <c r="B132">
        <v>2018</v>
      </c>
      <c r="C132" s="9">
        <v>43435</v>
      </c>
      <c r="D132" t="s">
        <v>72</v>
      </c>
      <c r="E132">
        <v>1</v>
      </c>
      <c r="F132" t="s">
        <v>203</v>
      </c>
      <c r="G132">
        <v>2</v>
      </c>
      <c r="H132" t="s">
        <v>109</v>
      </c>
      <c r="I132" t="s">
        <v>160</v>
      </c>
      <c r="L132">
        <v>2</v>
      </c>
      <c r="M132">
        <v>11.3349999999999</v>
      </c>
      <c r="N132">
        <v>63.520070577856202</v>
      </c>
      <c r="O132">
        <v>24.500999999999902</v>
      </c>
      <c r="P132">
        <v>26.009999999999899</v>
      </c>
      <c r="Q132">
        <v>33.091999999999999</v>
      </c>
      <c r="R132">
        <v>3.5409999999999999</v>
      </c>
    </row>
    <row r="133" spans="1:18" x14ac:dyDescent="0.45">
      <c r="A133" t="s">
        <v>131</v>
      </c>
      <c r="B133">
        <v>2018</v>
      </c>
      <c r="C133" s="9">
        <v>43435</v>
      </c>
      <c r="D133" t="s">
        <v>72</v>
      </c>
      <c r="E133">
        <v>1</v>
      </c>
      <c r="F133" t="s">
        <v>203</v>
      </c>
      <c r="G133">
        <v>2</v>
      </c>
      <c r="H133" t="s">
        <v>30</v>
      </c>
      <c r="I133" t="s">
        <v>31</v>
      </c>
      <c r="J133">
        <v>22.624657534246499</v>
      </c>
      <c r="L133">
        <v>1</v>
      </c>
      <c r="M133">
        <v>11.305999999999999</v>
      </c>
      <c r="N133">
        <v>63.683000176897202</v>
      </c>
      <c r="O133">
        <v>25.001999999999999</v>
      </c>
      <c r="P133">
        <v>29.042000000000002</v>
      </c>
      <c r="Q133">
        <v>36.173999999999999</v>
      </c>
      <c r="R133">
        <v>3.5659999999999998</v>
      </c>
    </row>
    <row r="134" spans="1:18" x14ac:dyDescent="0.45">
      <c r="A134" t="s">
        <v>131</v>
      </c>
      <c r="B134">
        <v>2018</v>
      </c>
      <c r="C134" s="9">
        <v>43435</v>
      </c>
      <c r="D134" t="s">
        <v>72</v>
      </c>
      <c r="E134">
        <v>2</v>
      </c>
      <c r="F134" t="s">
        <v>203</v>
      </c>
      <c r="G134">
        <v>1</v>
      </c>
      <c r="H134" t="s">
        <v>132</v>
      </c>
      <c r="I134" t="s">
        <v>36</v>
      </c>
      <c r="L134">
        <v>1</v>
      </c>
      <c r="M134">
        <v>12.18</v>
      </c>
      <c r="N134">
        <v>59.113300492610797</v>
      </c>
      <c r="O134">
        <v>32.332000000000001</v>
      </c>
      <c r="P134">
        <v>32.848999999999997</v>
      </c>
      <c r="Q134">
        <v>38.417000000000002</v>
      </c>
      <c r="R134">
        <v>2.7839999999999998</v>
      </c>
    </row>
    <row r="135" spans="1:18" x14ac:dyDescent="0.45">
      <c r="A135" t="s">
        <v>131</v>
      </c>
      <c r="B135">
        <v>2018</v>
      </c>
      <c r="C135" s="9">
        <v>43435</v>
      </c>
      <c r="D135" t="s">
        <v>72</v>
      </c>
      <c r="E135">
        <v>2</v>
      </c>
      <c r="F135" t="s">
        <v>203</v>
      </c>
      <c r="G135">
        <v>1</v>
      </c>
      <c r="H135" t="s">
        <v>111</v>
      </c>
      <c r="I135" t="s">
        <v>160</v>
      </c>
      <c r="L135">
        <v>2</v>
      </c>
      <c r="M135">
        <v>13.827999999999999</v>
      </c>
      <c r="N135">
        <v>52.068267283772002</v>
      </c>
      <c r="O135">
        <v>28.852</v>
      </c>
      <c r="P135">
        <v>28.390999999999998</v>
      </c>
      <c r="Q135">
        <v>33.539000000000001</v>
      </c>
      <c r="R135">
        <v>2.5739999999999998</v>
      </c>
    </row>
    <row r="136" spans="1:18" x14ac:dyDescent="0.45">
      <c r="A136" t="s">
        <v>131</v>
      </c>
      <c r="B136">
        <v>2018</v>
      </c>
      <c r="C136" s="9">
        <v>43435</v>
      </c>
      <c r="D136" t="s">
        <v>72</v>
      </c>
      <c r="E136">
        <v>2</v>
      </c>
      <c r="F136" t="s">
        <v>203</v>
      </c>
      <c r="G136">
        <v>2</v>
      </c>
      <c r="H136" t="s">
        <v>109</v>
      </c>
      <c r="I136" t="s">
        <v>160</v>
      </c>
      <c r="L136">
        <v>1</v>
      </c>
      <c r="M136">
        <v>11.292999999999999</v>
      </c>
      <c r="N136">
        <v>63.756309218099702</v>
      </c>
      <c r="O136">
        <v>26.009999999999899</v>
      </c>
      <c r="P136">
        <v>28.413</v>
      </c>
      <c r="Q136">
        <v>34.933</v>
      </c>
      <c r="R136">
        <v>3.26</v>
      </c>
    </row>
    <row r="137" spans="1:18" x14ac:dyDescent="0.45">
      <c r="A137" t="s">
        <v>131</v>
      </c>
      <c r="B137">
        <v>2018</v>
      </c>
      <c r="C137" s="9">
        <v>43435</v>
      </c>
      <c r="D137" t="s">
        <v>72</v>
      </c>
      <c r="E137">
        <v>2</v>
      </c>
      <c r="F137" t="s">
        <v>203</v>
      </c>
      <c r="G137">
        <v>2</v>
      </c>
      <c r="H137" t="s">
        <v>30</v>
      </c>
      <c r="I137" t="s">
        <v>31</v>
      </c>
      <c r="J137">
        <v>22.624657534246499</v>
      </c>
      <c r="L137">
        <v>2</v>
      </c>
      <c r="M137">
        <v>11.311999999999999</v>
      </c>
      <c r="N137">
        <v>63.649222065063597</v>
      </c>
      <c r="O137">
        <v>29.042000000000002</v>
      </c>
      <c r="P137">
        <v>27.748999999999999</v>
      </c>
      <c r="Q137">
        <v>34.307000000000002</v>
      </c>
      <c r="R137">
        <v>3.2789999999999999</v>
      </c>
    </row>
    <row r="138" spans="1:18" x14ac:dyDescent="0.45">
      <c r="A138" t="s">
        <v>131</v>
      </c>
      <c r="B138">
        <v>2018</v>
      </c>
      <c r="C138" s="9">
        <v>43435</v>
      </c>
      <c r="D138" t="s">
        <v>72</v>
      </c>
      <c r="E138">
        <v>3</v>
      </c>
      <c r="F138" t="s">
        <v>203</v>
      </c>
      <c r="G138">
        <v>2</v>
      </c>
      <c r="H138" t="s">
        <v>109</v>
      </c>
      <c r="I138" t="s">
        <v>160</v>
      </c>
      <c r="L138">
        <v>1</v>
      </c>
      <c r="M138">
        <v>11.711</v>
      </c>
      <c r="N138">
        <v>61.480659209290401</v>
      </c>
      <c r="O138">
        <v>28.413</v>
      </c>
      <c r="P138">
        <v>29.965999999999902</v>
      </c>
      <c r="Q138">
        <v>36.08</v>
      </c>
      <c r="R138">
        <v>3.0569999999999999</v>
      </c>
    </row>
    <row r="139" spans="1:18" x14ac:dyDescent="0.45">
      <c r="A139" t="s">
        <v>131</v>
      </c>
      <c r="B139">
        <v>2018</v>
      </c>
      <c r="C139" s="9">
        <v>43435</v>
      </c>
      <c r="D139" t="s">
        <v>72</v>
      </c>
      <c r="E139">
        <v>3</v>
      </c>
      <c r="F139" t="s">
        <v>203</v>
      </c>
      <c r="G139">
        <v>2</v>
      </c>
      <c r="H139" t="s">
        <v>30</v>
      </c>
      <c r="I139" t="s">
        <v>31</v>
      </c>
      <c r="J139">
        <v>22.624657534246499</v>
      </c>
      <c r="L139">
        <v>2</v>
      </c>
      <c r="M139">
        <v>11.738</v>
      </c>
      <c r="N139">
        <v>61.3392400749701</v>
      </c>
      <c r="O139">
        <v>27.748999999999999</v>
      </c>
      <c r="P139">
        <v>27.003</v>
      </c>
      <c r="Q139">
        <v>33.146999999999998</v>
      </c>
      <c r="R139">
        <v>3.0720000000000001</v>
      </c>
    </row>
    <row r="140" spans="1:18" x14ac:dyDescent="0.45">
      <c r="A140" t="s">
        <v>131</v>
      </c>
      <c r="B140">
        <v>2018</v>
      </c>
      <c r="C140" s="9">
        <v>43435</v>
      </c>
      <c r="D140" t="s">
        <v>72</v>
      </c>
      <c r="E140">
        <v>1</v>
      </c>
      <c r="F140" t="s">
        <v>204</v>
      </c>
      <c r="G140" t="s">
        <v>205</v>
      </c>
      <c r="H140" t="s">
        <v>132</v>
      </c>
      <c r="I140" t="s">
        <v>36</v>
      </c>
      <c r="L140">
        <v>1</v>
      </c>
      <c r="M140">
        <v>11.412000000000001</v>
      </c>
      <c r="N140">
        <v>63.091482649842199</v>
      </c>
      <c r="O140">
        <v>32.848999999999997</v>
      </c>
      <c r="P140">
        <v>33.811</v>
      </c>
      <c r="Q140">
        <v>39.131</v>
      </c>
      <c r="R140">
        <v>2.66</v>
      </c>
    </row>
    <row r="141" spans="1:18" x14ac:dyDescent="0.45">
      <c r="A141" t="s">
        <v>131</v>
      </c>
      <c r="B141">
        <v>2018</v>
      </c>
      <c r="C141" s="9">
        <v>43435</v>
      </c>
      <c r="D141" t="s">
        <v>72</v>
      </c>
      <c r="E141">
        <v>1</v>
      </c>
      <c r="F141" t="s">
        <v>204</v>
      </c>
      <c r="G141" t="s">
        <v>205</v>
      </c>
      <c r="H141" t="s">
        <v>109</v>
      </c>
      <c r="I141" t="s">
        <v>160</v>
      </c>
      <c r="L141">
        <v>2</v>
      </c>
      <c r="M141">
        <v>11.483000000000001</v>
      </c>
      <c r="N141">
        <v>62.701384655577797</v>
      </c>
      <c r="O141">
        <v>29.965999999999902</v>
      </c>
      <c r="P141">
        <v>29.436</v>
      </c>
      <c r="Q141">
        <v>35.22</v>
      </c>
      <c r="R141">
        <v>2.8919999999999999</v>
      </c>
    </row>
    <row r="142" spans="1:18" x14ac:dyDescent="0.45">
      <c r="A142" t="s">
        <v>131</v>
      </c>
      <c r="B142">
        <v>2018</v>
      </c>
      <c r="C142" s="9">
        <v>43435</v>
      </c>
      <c r="D142" t="s">
        <v>72</v>
      </c>
      <c r="E142">
        <v>1</v>
      </c>
      <c r="F142" t="s">
        <v>204</v>
      </c>
      <c r="G142" t="s">
        <v>206</v>
      </c>
      <c r="H142" t="s">
        <v>30</v>
      </c>
      <c r="I142" t="s">
        <v>31</v>
      </c>
      <c r="J142">
        <v>22.624657534246499</v>
      </c>
      <c r="L142">
        <v>1</v>
      </c>
      <c r="M142">
        <v>62.423999999999999</v>
      </c>
      <c r="N142">
        <v>11.534025374855799</v>
      </c>
      <c r="O142">
        <v>27.003</v>
      </c>
      <c r="P142">
        <v>28.591999999999999</v>
      </c>
      <c r="Q142">
        <v>34.341999999999999</v>
      </c>
      <c r="R142">
        <v>2.875</v>
      </c>
    </row>
    <row r="143" spans="1:18" x14ac:dyDescent="0.45">
      <c r="A143" t="s">
        <v>131</v>
      </c>
      <c r="B143">
        <v>2018</v>
      </c>
      <c r="C143" s="9">
        <v>43435</v>
      </c>
      <c r="D143" t="s">
        <v>72</v>
      </c>
      <c r="E143">
        <v>1</v>
      </c>
      <c r="F143" t="s">
        <v>204</v>
      </c>
      <c r="G143" t="s">
        <v>206</v>
      </c>
      <c r="H143" t="s">
        <v>111</v>
      </c>
      <c r="I143" t="s">
        <v>160</v>
      </c>
      <c r="L143">
        <v>2</v>
      </c>
      <c r="M143">
        <v>62.717999999999897</v>
      </c>
      <c r="N143">
        <v>11.479957906820999</v>
      </c>
      <c r="O143">
        <v>28.390999999999998</v>
      </c>
      <c r="P143">
        <v>27.78</v>
      </c>
      <c r="Q143">
        <v>32.700000000000003</v>
      </c>
      <c r="R143">
        <v>2.46</v>
      </c>
    </row>
    <row r="144" spans="1:18" x14ac:dyDescent="0.45">
      <c r="A144" t="s">
        <v>131</v>
      </c>
      <c r="B144">
        <v>2018</v>
      </c>
      <c r="C144" s="9">
        <v>43435</v>
      </c>
      <c r="D144" t="s">
        <v>72</v>
      </c>
      <c r="E144">
        <v>2</v>
      </c>
      <c r="F144" t="s">
        <v>204</v>
      </c>
      <c r="G144" t="s">
        <v>205</v>
      </c>
      <c r="H144" t="s">
        <v>132</v>
      </c>
      <c r="I144" t="s">
        <v>36</v>
      </c>
      <c r="L144">
        <v>1</v>
      </c>
      <c r="M144">
        <v>11.38</v>
      </c>
      <c r="N144">
        <v>63.268892794376001</v>
      </c>
      <c r="O144">
        <v>33.811</v>
      </c>
      <c r="P144">
        <v>34.598999999999997</v>
      </c>
      <c r="Q144">
        <v>39.668999999999997</v>
      </c>
      <c r="R144">
        <v>2.5350000000000001</v>
      </c>
    </row>
    <row r="145" spans="1:18" x14ac:dyDescent="0.45">
      <c r="A145" t="s">
        <v>131</v>
      </c>
      <c r="B145">
        <v>2018</v>
      </c>
      <c r="C145" s="9">
        <v>43435</v>
      </c>
      <c r="D145" t="s">
        <v>72</v>
      </c>
      <c r="E145">
        <v>2</v>
      </c>
      <c r="F145" t="s">
        <v>204</v>
      </c>
      <c r="G145" t="s">
        <v>205</v>
      </c>
      <c r="H145" t="s">
        <v>109</v>
      </c>
      <c r="I145" t="s">
        <v>160</v>
      </c>
      <c r="L145">
        <v>2</v>
      </c>
      <c r="M145">
        <v>11.561999999999999</v>
      </c>
      <c r="N145">
        <v>62.272963155163403</v>
      </c>
      <c r="O145">
        <v>29.436</v>
      </c>
      <c r="P145">
        <v>29.550999999999998</v>
      </c>
      <c r="Q145">
        <v>34.759</v>
      </c>
      <c r="R145">
        <v>2.6040000000000001</v>
      </c>
    </row>
    <row r="146" spans="1:18" x14ac:dyDescent="0.45">
      <c r="A146" t="s">
        <v>131</v>
      </c>
      <c r="B146">
        <v>2018</v>
      </c>
      <c r="C146" s="9">
        <v>43435</v>
      </c>
      <c r="D146" t="s">
        <v>72</v>
      </c>
      <c r="E146">
        <v>2</v>
      </c>
      <c r="F146" t="s">
        <v>204</v>
      </c>
      <c r="G146" t="s">
        <v>206</v>
      </c>
      <c r="H146" t="s">
        <v>30</v>
      </c>
      <c r="I146" t="s">
        <v>31</v>
      </c>
      <c r="J146">
        <v>22.624657534246499</v>
      </c>
      <c r="L146">
        <v>2</v>
      </c>
      <c r="M146">
        <v>11.384</v>
      </c>
      <c r="N146">
        <v>63.2466619817287</v>
      </c>
      <c r="O146">
        <v>28.591999999999999</v>
      </c>
      <c r="P146">
        <v>28.984000000000002</v>
      </c>
      <c r="Q146">
        <v>34.17</v>
      </c>
      <c r="R146">
        <v>2.593</v>
      </c>
    </row>
    <row r="147" spans="1:18" x14ac:dyDescent="0.45">
      <c r="A147" t="s">
        <v>131</v>
      </c>
      <c r="B147">
        <v>2018</v>
      </c>
      <c r="C147" s="9">
        <v>43435</v>
      </c>
      <c r="D147" t="s">
        <v>72</v>
      </c>
      <c r="E147">
        <v>2</v>
      </c>
      <c r="F147" t="s">
        <v>204</v>
      </c>
      <c r="G147" t="s">
        <v>206</v>
      </c>
      <c r="H147" t="s">
        <v>111</v>
      </c>
      <c r="I147" t="s">
        <v>160</v>
      </c>
      <c r="L147">
        <v>1</v>
      </c>
      <c r="M147">
        <v>11.369</v>
      </c>
      <c r="N147">
        <v>63.330108188934801</v>
      </c>
      <c r="O147">
        <v>27.78</v>
      </c>
      <c r="P147">
        <v>28.771999999999998</v>
      </c>
      <c r="Q147">
        <v>33.298000000000002</v>
      </c>
      <c r="R147">
        <v>2.2629999999999999</v>
      </c>
    </row>
    <row r="148" spans="1:18" x14ac:dyDescent="0.45">
      <c r="A148" t="s">
        <v>131</v>
      </c>
      <c r="B148">
        <v>2018</v>
      </c>
      <c r="C148" s="9">
        <v>43435</v>
      </c>
      <c r="D148" t="s">
        <v>72</v>
      </c>
      <c r="E148">
        <v>3</v>
      </c>
      <c r="F148" t="s">
        <v>204</v>
      </c>
      <c r="G148" t="s">
        <v>206</v>
      </c>
      <c r="H148" t="s">
        <v>30</v>
      </c>
      <c r="I148" t="s">
        <v>31</v>
      </c>
      <c r="J148">
        <v>22.624657534246499</v>
      </c>
      <c r="L148">
        <v>1</v>
      </c>
      <c r="M148">
        <v>11.416</v>
      </c>
      <c r="N148">
        <v>63.069376313945298</v>
      </c>
      <c r="O148">
        <v>28.984000000000002</v>
      </c>
      <c r="P148">
        <v>29.6859999999999</v>
      </c>
      <c r="Q148">
        <v>34.409999999999997</v>
      </c>
      <c r="R148">
        <v>2.3620000000000001</v>
      </c>
    </row>
    <row r="149" spans="1:18" x14ac:dyDescent="0.45">
      <c r="A149" t="s">
        <v>131</v>
      </c>
      <c r="B149">
        <v>2018</v>
      </c>
      <c r="C149" s="9">
        <v>43435</v>
      </c>
      <c r="D149" t="s">
        <v>72</v>
      </c>
      <c r="E149">
        <v>3</v>
      </c>
      <c r="F149" t="s">
        <v>204</v>
      </c>
      <c r="G149" t="s">
        <v>206</v>
      </c>
      <c r="H149" t="s">
        <v>111</v>
      </c>
      <c r="I149" t="s">
        <v>160</v>
      </c>
      <c r="L149">
        <v>2</v>
      </c>
      <c r="M149">
        <v>11.449</v>
      </c>
      <c r="N149">
        <v>62.887588435671198</v>
      </c>
      <c r="O149">
        <v>28.771999999999998</v>
      </c>
      <c r="P149">
        <v>27.239000000000001</v>
      </c>
      <c r="Q149">
        <v>31.885000000000002</v>
      </c>
      <c r="R149">
        <v>2.323</v>
      </c>
    </row>
    <row r="150" spans="1:18" x14ac:dyDescent="0.45">
      <c r="A150" t="s">
        <v>181</v>
      </c>
      <c r="B150">
        <v>2018</v>
      </c>
      <c r="C150" s="9">
        <v>43449</v>
      </c>
      <c r="D150" t="s">
        <v>72</v>
      </c>
      <c r="E150">
        <v>1</v>
      </c>
      <c r="F150" t="s">
        <v>200</v>
      </c>
      <c r="G150">
        <v>1</v>
      </c>
      <c r="H150" t="s">
        <v>30</v>
      </c>
      <c r="I150" t="s">
        <v>31</v>
      </c>
      <c r="J150">
        <v>22.663013698630099</v>
      </c>
      <c r="K150">
        <v>4</v>
      </c>
      <c r="L150">
        <v>1</v>
      </c>
      <c r="M150">
        <v>11.262</v>
      </c>
      <c r="N150">
        <v>63.9318060735215</v>
      </c>
      <c r="O150">
        <v>29.6859999999999</v>
      </c>
      <c r="P150">
        <v>29.923999999999999</v>
      </c>
      <c r="Q150">
        <v>34.6</v>
      </c>
      <c r="R150">
        <v>2.3380000000000001</v>
      </c>
    </row>
    <row r="151" spans="1:18" x14ac:dyDescent="0.45">
      <c r="A151" t="s">
        <v>181</v>
      </c>
      <c r="B151">
        <v>2018</v>
      </c>
      <c r="C151" s="9">
        <v>43449</v>
      </c>
      <c r="D151" t="s">
        <v>72</v>
      </c>
      <c r="E151">
        <v>1</v>
      </c>
      <c r="F151" t="s">
        <v>200</v>
      </c>
      <c r="G151">
        <v>1</v>
      </c>
      <c r="H151" t="s">
        <v>60</v>
      </c>
      <c r="I151" t="s">
        <v>61</v>
      </c>
      <c r="J151">
        <v>30.413698630136899</v>
      </c>
      <c r="K151">
        <v>28</v>
      </c>
      <c r="L151">
        <v>2</v>
      </c>
      <c r="M151">
        <v>11.429</v>
      </c>
      <c r="N151">
        <v>62.997637588590401</v>
      </c>
      <c r="O151">
        <v>9</v>
      </c>
      <c r="P151">
        <v>8.3669999999999902</v>
      </c>
      <c r="Q151">
        <v>22.640999999999998</v>
      </c>
      <c r="R151">
        <v>7.1369999999999996</v>
      </c>
    </row>
    <row r="152" spans="1:18" x14ac:dyDescent="0.45">
      <c r="A152" t="s">
        <v>181</v>
      </c>
      <c r="B152">
        <v>2018</v>
      </c>
      <c r="C152" s="9">
        <v>43449</v>
      </c>
      <c r="D152" t="s">
        <v>72</v>
      </c>
      <c r="E152">
        <v>1</v>
      </c>
      <c r="F152" t="s">
        <v>200</v>
      </c>
      <c r="G152">
        <v>2</v>
      </c>
      <c r="H152" t="s">
        <v>22</v>
      </c>
      <c r="I152" t="s">
        <v>15</v>
      </c>
      <c r="J152">
        <v>20.931506849314999</v>
      </c>
      <c r="K152">
        <v>10</v>
      </c>
      <c r="L152">
        <v>1</v>
      </c>
      <c r="M152">
        <v>11.598000000000001</v>
      </c>
      <c r="N152">
        <v>62.079668908432403</v>
      </c>
      <c r="O152">
        <v>17.829000000000001</v>
      </c>
      <c r="P152">
        <v>19.532</v>
      </c>
      <c r="Q152">
        <v>27.79</v>
      </c>
      <c r="R152">
        <v>4.1289999999999996</v>
      </c>
    </row>
    <row r="153" spans="1:18" x14ac:dyDescent="0.45">
      <c r="A153" t="s">
        <v>181</v>
      </c>
      <c r="B153">
        <v>2018</v>
      </c>
      <c r="C153" s="9">
        <v>43449</v>
      </c>
      <c r="D153" t="s">
        <v>72</v>
      </c>
      <c r="E153">
        <v>1</v>
      </c>
      <c r="F153" t="s">
        <v>200</v>
      </c>
      <c r="G153">
        <v>2</v>
      </c>
      <c r="H153" t="s">
        <v>166</v>
      </c>
      <c r="I153" t="s">
        <v>49</v>
      </c>
      <c r="K153">
        <v>27</v>
      </c>
      <c r="L153">
        <v>2</v>
      </c>
      <c r="M153">
        <v>12.029</v>
      </c>
      <c r="N153">
        <v>59.855349571867897</v>
      </c>
      <c r="O153">
        <v>9</v>
      </c>
      <c r="P153">
        <v>6.8470000000000004</v>
      </c>
      <c r="Q153">
        <v>20.277000000000001</v>
      </c>
      <c r="R153">
        <v>6.7149999999999999</v>
      </c>
    </row>
    <row r="154" spans="1:18" x14ac:dyDescent="0.45">
      <c r="A154" t="s">
        <v>181</v>
      </c>
      <c r="B154">
        <v>2018</v>
      </c>
      <c r="C154" s="9">
        <v>43449</v>
      </c>
      <c r="D154" t="s">
        <v>72</v>
      </c>
      <c r="E154">
        <v>1</v>
      </c>
      <c r="F154" t="s">
        <v>200</v>
      </c>
      <c r="G154">
        <v>3</v>
      </c>
      <c r="H154" t="s">
        <v>134</v>
      </c>
      <c r="I154" t="s">
        <v>38</v>
      </c>
      <c r="K154">
        <v>5</v>
      </c>
      <c r="L154">
        <v>1</v>
      </c>
      <c r="M154">
        <v>11.587</v>
      </c>
      <c r="N154">
        <v>62.138603607491099</v>
      </c>
      <c r="O154">
        <v>12.442</v>
      </c>
      <c r="P154">
        <v>15.516999999999999</v>
      </c>
      <c r="Q154">
        <v>26.495000000000001</v>
      </c>
      <c r="R154">
        <v>5.4889999999999999</v>
      </c>
    </row>
    <row r="155" spans="1:18" x14ac:dyDescent="0.45">
      <c r="A155" t="s">
        <v>181</v>
      </c>
      <c r="B155">
        <v>2018</v>
      </c>
      <c r="C155" s="9">
        <v>43449</v>
      </c>
      <c r="D155" t="s">
        <v>72</v>
      </c>
      <c r="E155">
        <v>1</v>
      </c>
      <c r="F155" t="s">
        <v>200</v>
      </c>
      <c r="G155">
        <v>3</v>
      </c>
      <c r="H155" t="s">
        <v>182</v>
      </c>
      <c r="I155" t="s">
        <v>25</v>
      </c>
      <c r="K155">
        <v>26</v>
      </c>
      <c r="L155">
        <v>2</v>
      </c>
      <c r="M155">
        <v>11.66</v>
      </c>
      <c r="N155">
        <v>61.749571183533398</v>
      </c>
      <c r="O155">
        <v>6.3339999999999996</v>
      </c>
      <c r="P155">
        <v>5.3599999999999897</v>
      </c>
      <c r="Q155">
        <v>17.513999999999999</v>
      </c>
      <c r="R155">
        <v>6.077</v>
      </c>
    </row>
    <row r="156" spans="1:18" x14ac:dyDescent="0.45">
      <c r="A156" t="s">
        <v>181</v>
      </c>
      <c r="B156">
        <v>2018</v>
      </c>
      <c r="C156" s="9">
        <v>43449</v>
      </c>
      <c r="D156" t="s">
        <v>72</v>
      </c>
      <c r="E156">
        <v>1</v>
      </c>
      <c r="F156" t="s">
        <v>200</v>
      </c>
      <c r="G156">
        <v>4</v>
      </c>
      <c r="H156" t="s">
        <v>133</v>
      </c>
      <c r="I156" t="s">
        <v>25</v>
      </c>
      <c r="J156">
        <v>25.890410958904098</v>
      </c>
      <c r="K156">
        <v>6</v>
      </c>
      <c r="L156">
        <v>1</v>
      </c>
      <c r="M156">
        <v>11.397</v>
      </c>
      <c r="N156">
        <v>63.174519610423701</v>
      </c>
      <c r="O156">
        <v>18.798999999999999</v>
      </c>
      <c r="P156">
        <v>19.695</v>
      </c>
      <c r="Q156">
        <v>28.193000000000001</v>
      </c>
      <c r="R156">
        <v>4.2489999999999997</v>
      </c>
    </row>
    <row r="157" spans="1:18" x14ac:dyDescent="0.45">
      <c r="A157" t="s">
        <v>181</v>
      </c>
      <c r="B157">
        <v>2018</v>
      </c>
      <c r="C157" s="9">
        <v>43449</v>
      </c>
      <c r="D157" t="s">
        <v>72</v>
      </c>
      <c r="E157">
        <v>1</v>
      </c>
      <c r="F157" t="s">
        <v>200</v>
      </c>
      <c r="G157">
        <v>4</v>
      </c>
      <c r="H157" t="s">
        <v>138</v>
      </c>
      <c r="I157" t="s">
        <v>44</v>
      </c>
      <c r="J157">
        <v>23.2493150684931</v>
      </c>
      <c r="K157">
        <v>25</v>
      </c>
      <c r="L157">
        <v>2</v>
      </c>
      <c r="M157">
        <v>11.456</v>
      </c>
      <c r="N157">
        <v>62.8491620111731</v>
      </c>
      <c r="O157">
        <v>4.4489999999999998</v>
      </c>
      <c r="P157">
        <v>4.3149999999999897</v>
      </c>
      <c r="Q157">
        <v>15.815</v>
      </c>
      <c r="R157">
        <v>5.75</v>
      </c>
    </row>
    <row r="158" spans="1:18" x14ac:dyDescent="0.45">
      <c r="A158" t="s">
        <v>181</v>
      </c>
      <c r="B158">
        <v>2018</v>
      </c>
      <c r="C158" s="9">
        <v>43449</v>
      </c>
      <c r="D158" t="s">
        <v>72</v>
      </c>
      <c r="E158">
        <v>1</v>
      </c>
      <c r="F158" t="s">
        <v>200</v>
      </c>
      <c r="G158">
        <v>5</v>
      </c>
      <c r="H158" t="s">
        <v>16</v>
      </c>
      <c r="I158" t="s">
        <v>17</v>
      </c>
      <c r="J158">
        <v>19.649315068493099</v>
      </c>
      <c r="K158">
        <v>11</v>
      </c>
      <c r="L158">
        <v>1</v>
      </c>
      <c r="M158">
        <v>11.628</v>
      </c>
      <c r="N158">
        <v>61.919504643962803</v>
      </c>
      <c r="O158">
        <v>15.433</v>
      </c>
      <c r="P158">
        <v>17.427</v>
      </c>
      <c r="Q158">
        <v>27.681000000000001</v>
      </c>
      <c r="R158">
        <v>5.1269999999999998</v>
      </c>
    </row>
    <row r="159" spans="1:18" x14ac:dyDescent="0.45">
      <c r="A159" t="s">
        <v>181</v>
      </c>
      <c r="B159">
        <v>2018</v>
      </c>
      <c r="C159" s="9">
        <v>43449</v>
      </c>
      <c r="D159" t="s">
        <v>72</v>
      </c>
      <c r="E159">
        <v>1</v>
      </c>
      <c r="F159" t="s">
        <v>200</v>
      </c>
      <c r="G159">
        <v>5</v>
      </c>
      <c r="H159" t="s">
        <v>43</v>
      </c>
      <c r="I159" t="s">
        <v>44</v>
      </c>
      <c r="J159">
        <v>26.071232876712301</v>
      </c>
      <c r="K159">
        <v>24</v>
      </c>
      <c r="L159">
        <v>2</v>
      </c>
      <c r="M159">
        <v>11.677</v>
      </c>
      <c r="N159">
        <v>61.659672861180098</v>
      </c>
      <c r="O159">
        <v>5.2590000000000003</v>
      </c>
      <c r="P159">
        <v>4.73599999999999</v>
      </c>
      <c r="Q159">
        <v>17.02</v>
      </c>
      <c r="R159">
        <v>6.1420000000000003</v>
      </c>
    </row>
    <row r="160" spans="1:18" x14ac:dyDescent="0.45">
      <c r="A160" t="s">
        <v>181</v>
      </c>
      <c r="B160">
        <v>2018</v>
      </c>
      <c r="C160" s="9">
        <v>43449</v>
      </c>
      <c r="D160" t="s">
        <v>72</v>
      </c>
      <c r="E160">
        <v>1</v>
      </c>
      <c r="F160" t="s">
        <v>200</v>
      </c>
      <c r="G160">
        <v>6</v>
      </c>
      <c r="H160" t="s">
        <v>26</v>
      </c>
      <c r="I160" t="s">
        <v>27</v>
      </c>
      <c r="J160">
        <v>20.564383561643801</v>
      </c>
      <c r="K160">
        <v>12</v>
      </c>
      <c r="L160">
        <v>1</v>
      </c>
      <c r="M160">
        <v>11.406000000000001</v>
      </c>
      <c r="N160">
        <v>63.124671225670603</v>
      </c>
      <c r="O160">
        <v>4.4489999999999998</v>
      </c>
      <c r="P160">
        <v>10.118</v>
      </c>
      <c r="Q160">
        <v>21.218</v>
      </c>
      <c r="R160">
        <v>5.55</v>
      </c>
    </row>
    <row r="161" spans="1:18" x14ac:dyDescent="0.45">
      <c r="A161" t="s">
        <v>181</v>
      </c>
      <c r="B161">
        <v>2018</v>
      </c>
      <c r="C161" s="9">
        <v>43449</v>
      </c>
      <c r="D161" t="s">
        <v>72</v>
      </c>
      <c r="E161">
        <v>1</v>
      </c>
      <c r="F161" t="s">
        <v>200</v>
      </c>
      <c r="G161">
        <v>6</v>
      </c>
      <c r="H161" t="s">
        <v>50</v>
      </c>
      <c r="I161" t="s">
        <v>74</v>
      </c>
      <c r="J161">
        <v>22.191780821917799</v>
      </c>
      <c r="K161">
        <v>23</v>
      </c>
      <c r="L161">
        <v>2</v>
      </c>
      <c r="M161">
        <v>12.265000000000001</v>
      </c>
      <c r="N161">
        <v>58.703628210354601</v>
      </c>
      <c r="O161">
        <v>9</v>
      </c>
      <c r="P161">
        <v>4.1409999999999902</v>
      </c>
      <c r="Q161">
        <v>17.344999999999999</v>
      </c>
      <c r="R161">
        <v>6.6020000000000003</v>
      </c>
    </row>
    <row r="162" spans="1:18" x14ac:dyDescent="0.45">
      <c r="A162" t="s">
        <v>181</v>
      </c>
      <c r="B162">
        <v>2018</v>
      </c>
      <c r="C162" s="9">
        <v>43449</v>
      </c>
      <c r="D162" t="s">
        <v>72</v>
      </c>
      <c r="E162">
        <v>1</v>
      </c>
      <c r="F162" t="s">
        <v>200</v>
      </c>
      <c r="G162">
        <v>7</v>
      </c>
      <c r="H162" t="s">
        <v>20</v>
      </c>
      <c r="I162" t="s">
        <v>21</v>
      </c>
      <c r="J162">
        <v>23.358904109589002</v>
      </c>
      <c r="K162">
        <v>7</v>
      </c>
      <c r="L162">
        <v>1</v>
      </c>
      <c r="M162">
        <v>11.52</v>
      </c>
      <c r="N162">
        <v>62.5</v>
      </c>
      <c r="O162">
        <v>12.536</v>
      </c>
      <c r="P162">
        <v>15.253</v>
      </c>
      <c r="Q162">
        <v>25.989000000000001</v>
      </c>
      <c r="R162">
        <v>5.3680000000000003</v>
      </c>
    </row>
    <row r="163" spans="1:18" x14ac:dyDescent="0.45">
      <c r="A163" t="s">
        <v>181</v>
      </c>
      <c r="B163">
        <v>2018</v>
      </c>
      <c r="C163" s="9">
        <v>43449</v>
      </c>
      <c r="D163" t="s">
        <v>72</v>
      </c>
      <c r="E163">
        <v>1</v>
      </c>
      <c r="F163" t="s">
        <v>200</v>
      </c>
      <c r="G163">
        <v>7</v>
      </c>
      <c r="H163" t="s">
        <v>176</v>
      </c>
      <c r="I163" t="s">
        <v>27</v>
      </c>
      <c r="K163">
        <v>22</v>
      </c>
      <c r="L163">
        <v>2</v>
      </c>
      <c r="M163">
        <v>11.67</v>
      </c>
      <c r="N163">
        <v>61.696658097686303</v>
      </c>
      <c r="O163">
        <v>5.2590000000000003</v>
      </c>
      <c r="P163">
        <v>4.4239999999999897</v>
      </c>
      <c r="Q163">
        <v>16.579999999999998</v>
      </c>
      <c r="R163">
        <v>6.0780000000000003</v>
      </c>
    </row>
    <row r="164" spans="1:18" x14ac:dyDescent="0.45">
      <c r="A164" t="s">
        <v>181</v>
      </c>
      <c r="B164">
        <v>2018</v>
      </c>
      <c r="C164" s="9">
        <v>43449</v>
      </c>
      <c r="D164" t="s">
        <v>72</v>
      </c>
      <c r="E164">
        <v>1</v>
      </c>
      <c r="F164" t="s">
        <v>200</v>
      </c>
      <c r="G164">
        <v>8</v>
      </c>
      <c r="H164" t="s">
        <v>18</v>
      </c>
      <c r="I164" t="s">
        <v>19</v>
      </c>
      <c r="J164">
        <v>20.561643835616401</v>
      </c>
      <c r="K164">
        <v>13</v>
      </c>
      <c r="L164">
        <v>1</v>
      </c>
      <c r="M164">
        <v>11.47</v>
      </c>
      <c r="N164">
        <v>62.772449869223998</v>
      </c>
      <c r="O164">
        <v>13.241</v>
      </c>
      <c r="P164">
        <v>15.972</v>
      </c>
      <c r="Q164">
        <v>27.373999999999999</v>
      </c>
      <c r="R164">
        <v>5.7009999999999996</v>
      </c>
    </row>
    <row r="165" spans="1:18" x14ac:dyDescent="0.45">
      <c r="A165" t="s">
        <v>181</v>
      </c>
      <c r="B165">
        <v>2018</v>
      </c>
      <c r="C165" s="9">
        <v>43449</v>
      </c>
      <c r="D165" t="s">
        <v>72</v>
      </c>
      <c r="E165">
        <v>1</v>
      </c>
      <c r="F165" t="s">
        <v>200</v>
      </c>
      <c r="G165">
        <v>8</v>
      </c>
      <c r="H165" t="s">
        <v>146</v>
      </c>
      <c r="I165" t="s">
        <v>56</v>
      </c>
      <c r="K165">
        <v>21</v>
      </c>
      <c r="L165">
        <v>2</v>
      </c>
      <c r="M165">
        <v>11.808999999999999</v>
      </c>
      <c r="N165">
        <v>60.970446269794202</v>
      </c>
      <c r="O165">
        <v>5.782</v>
      </c>
      <c r="P165">
        <v>5.2050000000000001</v>
      </c>
      <c r="Q165">
        <v>16.747</v>
      </c>
      <c r="R165">
        <v>5.7709999999999999</v>
      </c>
    </row>
    <row r="166" spans="1:18" x14ac:dyDescent="0.45">
      <c r="A166" t="s">
        <v>181</v>
      </c>
      <c r="B166">
        <v>2018</v>
      </c>
      <c r="C166" s="9">
        <v>43449</v>
      </c>
      <c r="D166" t="s">
        <v>72</v>
      </c>
      <c r="E166">
        <v>1</v>
      </c>
      <c r="F166" t="s">
        <v>200</v>
      </c>
      <c r="G166">
        <v>9</v>
      </c>
      <c r="H166" t="s">
        <v>119</v>
      </c>
      <c r="I166" t="s">
        <v>120</v>
      </c>
      <c r="K166">
        <v>8</v>
      </c>
      <c r="L166">
        <v>1</v>
      </c>
      <c r="M166">
        <v>11.563000000000001</v>
      </c>
      <c r="N166">
        <v>62.267577618265101</v>
      </c>
      <c r="O166">
        <v>14.775</v>
      </c>
      <c r="P166">
        <v>17.402000000000001</v>
      </c>
      <c r="Q166">
        <v>26.54</v>
      </c>
      <c r="R166">
        <v>4.569</v>
      </c>
    </row>
    <row r="167" spans="1:18" x14ac:dyDescent="0.45">
      <c r="A167" t="s">
        <v>181</v>
      </c>
      <c r="B167">
        <v>2018</v>
      </c>
      <c r="C167" s="9">
        <v>43449</v>
      </c>
      <c r="D167" t="s">
        <v>72</v>
      </c>
      <c r="E167">
        <v>1</v>
      </c>
      <c r="F167" t="s">
        <v>200</v>
      </c>
      <c r="G167">
        <v>9</v>
      </c>
      <c r="H167" t="s">
        <v>147</v>
      </c>
      <c r="I167" t="s">
        <v>31</v>
      </c>
      <c r="K167">
        <v>20</v>
      </c>
      <c r="L167">
        <v>2</v>
      </c>
      <c r="M167">
        <v>11.648</v>
      </c>
      <c r="N167">
        <v>61.813186813186803</v>
      </c>
      <c r="O167">
        <v>10.932</v>
      </c>
      <c r="P167">
        <v>9.8719999999999999</v>
      </c>
      <c r="Q167">
        <v>19.986000000000001</v>
      </c>
      <c r="R167">
        <v>5.0570000000000004</v>
      </c>
    </row>
    <row r="168" spans="1:18" x14ac:dyDescent="0.45">
      <c r="A168" t="s">
        <v>181</v>
      </c>
      <c r="B168">
        <v>2018</v>
      </c>
      <c r="C168" s="9">
        <v>43449</v>
      </c>
      <c r="D168" t="s">
        <v>72</v>
      </c>
      <c r="E168">
        <v>1</v>
      </c>
      <c r="F168" t="s">
        <v>200</v>
      </c>
      <c r="G168">
        <v>10</v>
      </c>
      <c r="H168" t="s">
        <v>174</v>
      </c>
      <c r="I168" t="s">
        <v>156</v>
      </c>
      <c r="J168">
        <v>26.912328767123199</v>
      </c>
      <c r="K168">
        <v>14</v>
      </c>
      <c r="L168">
        <v>1</v>
      </c>
      <c r="M168">
        <v>11.585000000000001</v>
      </c>
      <c r="N168">
        <v>62.1493310315062</v>
      </c>
      <c r="O168">
        <v>6.2619999999999898</v>
      </c>
      <c r="P168">
        <v>11.8029999999999</v>
      </c>
      <c r="Q168">
        <v>24.280999999999999</v>
      </c>
      <c r="R168">
        <v>6.2389999999999999</v>
      </c>
    </row>
    <row r="169" spans="1:18" x14ac:dyDescent="0.45">
      <c r="A169" t="s">
        <v>181</v>
      </c>
      <c r="B169">
        <v>2018</v>
      </c>
      <c r="C169" s="9">
        <v>43449</v>
      </c>
      <c r="D169" t="s">
        <v>72</v>
      </c>
      <c r="E169">
        <v>1</v>
      </c>
      <c r="F169" t="s">
        <v>200</v>
      </c>
      <c r="G169">
        <v>10</v>
      </c>
      <c r="H169" t="s">
        <v>52</v>
      </c>
      <c r="I169" t="s">
        <v>53</v>
      </c>
      <c r="J169">
        <v>21.7643835616438</v>
      </c>
      <c r="K169">
        <v>19</v>
      </c>
      <c r="L169">
        <v>2</v>
      </c>
      <c r="M169">
        <v>11.875999999999999</v>
      </c>
      <c r="N169">
        <v>60.626473560121198</v>
      </c>
      <c r="O169">
        <v>6.2619999999999898</v>
      </c>
      <c r="P169">
        <v>4.4489999999999998</v>
      </c>
      <c r="Q169">
        <v>16.927</v>
      </c>
      <c r="R169">
        <v>6.2389999999999999</v>
      </c>
    </row>
    <row r="170" spans="1:18" x14ac:dyDescent="0.45">
      <c r="A170" t="s">
        <v>181</v>
      </c>
      <c r="B170">
        <v>2018</v>
      </c>
      <c r="C170" s="9">
        <v>43449</v>
      </c>
      <c r="D170" t="s">
        <v>72</v>
      </c>
      <c r="E170">
        <v>1</v>
      </c>
      <c r="F170" t="s">
        <v>200</v>
      </c>
      <c r="G170">
        <v>11</v>
      </c>
      <c r="H170" t="s">
        <v>139</v>
      </c>
      <c r="I170" t="s">
        <v>61</v>
      </c>
      <c r="K170">
        <v>15</v>
      </c>
      <c r="L170">
        <v>1</v>
      </c>
      <c r="M170">
        <v>11.522</v>
      </c>
      <c r="N170">
        <v>62.489151189029599</v>
      </c>
      <c r="O170">
        <v>15.718</v>
      </c>
      <c r="P170">
        <v>18.082000000000001</v>
      </c>
      <c r="Q170">
        <v>27.122</v>
      </c>
      <c r="R170">
        <v>4.5199999999999996</v>
      </c>
    </row>
    <row r="171" spans="1:18" x14ac:dyDescent="0.45">
      <c r="A171" t="s">
        <v>181</v>
      </c>
      <c r="B171">
        <v>2018</v>
      </c>
      <c r="C171" s="9">
        <v>43449</v>
      </c>
      <c r="D171" t="s">
        <v>72</v>
      </c>
      <c r="E171">
        <v>1</v>
      </c>
      <c r="F171" t="s">
        <v>200</v>
      </c>
      <c r="G171">
        <v>11</v>
      </c>
      <c r="H171" t="s">
        <v>129</v>
      </c>
      <c r="I171" t="s">
        <v>65</v>
      </c>
      <c r="K171">
        <v>18</v>
      </c>
      <c r="L171">
        <v>2</v>
      </c>
      <c r="M171">
        <v>11.613</v>
      </c>
      <c r="N171">
        <v>61.9994833376388</v>
      </c>
      <c r="O171">
        <v>10.954000000000001</v>
      </c>
      <c r="P171">
        <v>10.079000000000001</v>
      </c>
      <c r="Q171">
        <v>20.007000000000001</v>
      </c>
      <c r="R171">
        <v>4.9640000000000004</v>
      </c>
    </row>
    <row r="172" spans="1:18" x14ac:dyDescent="0.45">
      <c r="A172" t="s">
        <v>181</v>
      </c>
      <c r="B172">
        <v>2018</v>
      </c>
      <c r="C172" s="9">
        <v>43449</v>
      </c>
      <c r="D172" t="s">
        <v>72</v>
      </c>
      <c r="E172">
        <v>1</v>
      </c>
      <c r="F172" t="s">
        <v>200</v>
      </c>
      <c r="G172">
        <v>12</v>
      </c>
      <c r="H172" t="s">
        <v>100</v>
      </c>
      <c r="I172" t="s">
        <v>47</v>
      </c>
      <c r="J172">
        <v>24.838356164383502</v>
      </c>
      <c r="K172">
        <v>16</v>
      </c>
      <c r="L172">
        <v>1</v>
      </c>
      <c r="M172">
        <v>11.597</v>
      </c>
      <c r="N172">
        <v>62.085021988445199</v>
      </c>
      <c r="O172">
        <v>10.051</v>
      </c>
      <c r="P172">
        <v>14.082000000000001</v>
      </c>
      <c r="Q172">
        <v>23.864000000000001</v>
      </c>
      <c r="R172">
        <v>4.891</v>
      </c>
    </row>
    <row r="173" spans="1:18" x14ac:dyDescent="0.45">
      <c r="A173" t="s">
        <v>181</v>
      </c>
      <c r="B173">
        <v>2018</v>
      </c>
      <c r="C173" s="9">
        <v>43449</v>
      </c>
      <c r="D173" t="s">
        <v>72</v>
      </c>
      <c r="E173">
        <v>1</v>
      </c>
      <c r="F173" t="s">
        <v>200</v>
      </c>
      <c r="G173">
        <v>12</v>
      </c>
      <c r="H173" t="s">
        <v>121</v>
      </c>
      <c r="I173" t="s">
        <v>120</v>
      </c>
      <c r="K173">
        <v>17</v>
      </c>
      <c r="L173">
        <v>2</v>
      </c>
      <c r="M173">
        <v>11.635</v>
      </c>
      <c r="N173">
        <v>61.882251826385897</v>
      </c>
      <c r="O173">
        <v>10.781999999999901</v>
      </c>
      <c r="P173">
        <v>9.2170000000000005</v>
      </c>
      <c r="Q173">
        <v>19.039000000000001</v>
      </c>
      <c r="R173">
        <v>4.9109999999999996</v>
      </c>
    </row>
    <row r="174" spans="1:18" x14ac:dyDescent="0.45">
      <c r="A174" t="s">
        <v>181</v>
      </c>
      <c r="B174">
        <v>2018</v>
      </c>
      <c r="C174" s="9">
        <v>43449</v>
      </c>
      <c r="D174" t="s">
        <v>72</v>
      </c>
      <c r="E174">
        <v>1</v>
      </c>
      <c r="F174" t="s">
        <v>201</v>
      </c>
      <c r="G174">
        <v>1</v>
      </c>
      <c r="H174" t="s">
        <v>132</v>
      </c>
      <c r="I174" t="s">
        <v>36</v>
      </c>
      <c r="K174">
        <v>1</v>
      </c>
      <c r="L174">
        <v>1</v>
      </c>
      <c r="M174">
        <v>11.725</v>
      </c>
      <c r="N174">
        <v>61.407249466950901</v>
      </c>
      <c r="O174">
        <v>34.598999999999997</v>
      </c>
      <c r="P174">
        <v>34.688000000000002</v>
      </c>
      <c r="Q174">
        <v>39.725999999999999</v>
      </c>
      <c r="R174">
        <v>2.5190000000000001</v>
      </c>
    </row>
    <row r="175" spans="1:18" x14ac:dyDescent="0.45">
      <c r="A175" t="s">
        <v>181</v>
      </c>
      <c r="B175">
        <v>2018</v>
      </c>
      <c r="C175" s="9">
        <v>43449</v>
      </c>
      <c r="D175" t="s">
        <v>72</v>
      </c>
      <c r="E175">
        <v>1</v>
      </c>
      <c r="F175" t="s">
        <v>201</v>
      </c>
      <c r="G175">
        <v>1</v>
      </c>
      <c r="H175" t="s">
        <v>100</v>
      </c>
      <c r="I175" t="s">
        <v>47</v>
      </c>
      <c r="J175">
        <v>24.838356164383502</v>
      </c>
      <c r="K175">
        <v>16</v>
      </c>
      <c r="L175">
        <v>2</v>
      </c>
      <c r="M175">
        <v>11.855</v>
      </c>
      <c r="N175">
        <v>60.733867566427598</v>
      </c>
      <c r="O175">
        <v>14.082000000000001</v>
      </c>
      <c r="P175">
        <v>14.1219999999999</v>
      </c>
      <c r="Q175">
        <v>23.65</v>
      </c>
      <c r="R175">
        <v>4.7640000000000002</v>
      </c>
    </row>
    <row r="176" spans="1:18" x14ac:dyDescent="0.45">
      <c r="A176" t="s">
        <v>181</v>
      </c>
      <c r="B176">
        <v>2018</v>
      </c>
      <c r="C176" s="9">
        <v>43449</v>
      </c>
      <c r="D176" t="s">
        <v>72</v>
      </c>
      <c r="E176">
        <v>1</v>
      </c>
      <c r="F176" t="s">
        <v>201</v>
      </c>
      <c r="G176">
        <v>2</v>
      </c>
      <c r="H176" t="s">
        <v>73</v>
      </c>
      <c r="I176" t="s">
        <v>19</v>
      </c>
      <c r="J176">
        <v>31.369863013698598</v>
      </c>
      <c r="K176">
        <v>3</v>
      </c>
      <c r="L176">
        <v>1</v>
      </c>
      <c r="M176">
        <v>11.667</v>
      </c>
      <c r="N176">
        <v>61.7125224993571</v>
      </c>
      <c r="O176">
        <v>16.436</v>
      </c>
      <c r="P176">
        <v>19.607999999999901</v>
      </c>
      <c r="Q176">
        <v>27.725999999999999</v>
      </c>
      <c r="R176">
        <v>4.0590000000000002</v>
      </c>
    </row>
    <row r="177" spans="1:18" x14ac:dyDescent="0.45">
      <c r="A177" t="s">
        <v>181</v>
      </c>
      <c r="B177">
        <v>2018</v>
      </c>
      <c r="C177" s="9">
        <v>43449</v>
      </c>
      <c r="D177" t="s">
        <v>72</v>
      </c>
      <c r="E177">
        <v>1</v>
      </c>
      <c r="F177" t="s">
        <v>201</v>
      </c>
      <c r="G177">
        <v>2</v>
      </c>
      <c r="H177" t="s">
        <v>139</v>
      </c>
      <c r="I177" t="s">
        <v>61</v>
      </c>
      <c r="K177">
        <v>15</v>
      </c>
      <c r="L177">
        <v>2</v>
      </c>
      <c r="M177">
        <v>11.775</v>
      </c>
      <c r="N177">
        <v>61.146496815286604</v>
      </c>
      <c r="O177">
        <v>18.082000000000001</v>
      </c>
      <c r="P177">
        <v>16.658000000000001</v>
      </c>
      <c r="Q177">
        <v>24.806000000000001</v>
      </c>
      <c r="R177">
        <v>4.0739999999999998</v>
      </c>
    </row>
    <row r="178" spans="1:18" x14ac:dyDescent="0.45">
      <c r="A178" t="s">
        <v>181</v>
      </c>
      <c r="B178">
        <v>2018</v>
      </c>
      <c r="C178" s="9">
        <v>43449</v>
      </c>
      <c r="D178" t="s">
        <v>72</v>
      </c>
      <c r="E178">
        <v>1</v>
      </c>
      <c r="F178" t="s">
        <v>201</v>
      </c>
      <c r="G178">
        <v>3</v>
      </c>
      <c r="H178" t="s">
        <v>23</v>
      </c>
      <c r="I178" t="s">
        <v>15</v>
      </c>
      <c r="J178">
        <v>21.2575342465753</v>
      </c>
      <c r="K178">
        <v>2</v>
      </c>
      <c r="L178">
        <v>1</v>
      </c>
      <c r="M178">
        <v>11.561</v>
      </c>
      <c r="N178">
        <v>62.278349623734897</v>
      </c>
      <c r="O178">
        <v>28.004000000000001</v>
      </c>
      <c r="P178">
        <v>28.420999999999999</v>
      </c>
      <c r="Q178">
        <v>34.369</v>
      </c>
      <c r="R178">
        <v>2.9740000000000002</v>
      </c>
    </row>
    <row r="179" spans="1:18" x14ac:dyDescent="0.45">
      <c r="A179" t="s">
        <v>181</v>
      </c>
      <c r="B179">
        <v>2018</v>
      </c>
      <c r="C179" s="9">
        <v>43449</v>
      </c>
      <c r="D179" t="s">
        <v>72</v>
      </c>
      <c r="E179">
        <v>1</v>
      </c>
      <c r="F179" t="s">
        <v>201</v>
      </c>
      <c r="G179">
        <v>3</v>
      </c>
      <c r="H179" t="s">
        <v>174</v>
      </c>
      <c r="I179" t="s">
        <v>156</v>
      </c>
      <c r="J179">
        <v>26.912328767123199</v>
      </c>
      <c r="K179">
        <v>14</v>
      </c>
      <c r="L179">
        <v>2</v>
      </c>
      <c r="M179" t="s">
        <v>207</v>
      </c>
      <c r="O179">
        <v>11.8029999999999</v>
      </c>
      <c r="P179">
        <v>11.706999999999899</v>
      </c>
      <c r="Q179">
        <v>23.042999999999999</v>
      </c>
      <c r="R179">
        <v>5.6680000000000001</v>
      </c>
    </row>
    <row r="180" spans="1:18" x14ac:dyDescent="0.45">
      <c r="A180" t="s">
        <v>181</v>
      </c>
      <c r="B180">
        <v>2018</v>
      </c>
      <c r="C180" s="9">
        <v>43449</v>
      </c>
      <c r="D180" t="s">
        <v>72</v>
      </c>
      <c r="E180">
        <v>1</v>
      </c>
      <c r="F180" t="s">
        <v>201</v>
      </c>
      <c r="G180">
        <v>4</v>
      </c>
      <c r="H180" t="s">
        <v>119</v>
      </c>
      <c r="I180" t="s">
        <v>120</v>
      </c>
      <c r="K180">
        <v>8</v>
      </c>
      <c r="L180">
        <v>1</v>
      </c>
      <c r="M180">
        <v>11.395</v>
      </c>
      <c r="N180">
        <v>63.185607722685297</v>
      </c>
      <c r="O180">
        <v>17.402000000000001</v>
      </c>
      <c r="P180">
        <v>22.314999999999898</v>
      </c>
      <c r="Q180">
        <v>30.152999999999999</v>
      </c>
      <c r="R180">
        <v>3.919</v>
      </c>
    </row>
    <row r="181" spans="1:18" x14ac:dyDescent="0.45">
      <c r="A181" t="s">
        <v>181</v>
      </c>
      <c r="B181">
        <v>2018</v>
      </c>
      <c r="C181" s="9">
        <v>43449</v>
      </c>
      <c r="D181" t="s">
        <v>72</v>
      </c>
      <c r="E181">
        <v>1</v>
      </c>
      <c r="F181" t="s">
        <v>201</v>
      </c>
      <c r="G181">
        <v>4</v>
      </c>
      <c r="H181" t="s">
        <v>111</v>
      </c>
      <c r="I181" t="s">
        <v>160</v>
      </c>
      <c r="K181">
        <v>9</v>
      </c>
      <c r="L181">
        <v>2</v>
      </c>
      <c r="M181">
        <v>11.398</v>
      </c>
      <c r="N181">
        <v>63.168977013511103</v>
      </c>
      <c r="O181">
        <v>27.239000000000001</v>
      </c>
      <c r="P181">
        <v>26.462</v>
      </c>
      <c r="Q181">
        <v>30.95</v>
      </c>
      <c r="R181">
        <v>2.2440000000000002</v>
      </c>
    </row>
    <row r="182" spans="1:18" x14ac:dyDescent="0.45">
      <c r="A182" t="s">
        <v>181</v>
      </c>
      <c r="B182">
        <v>2018</v>
      </c>
      <c r="C182" s="9">
        <v>43449</v>
      </c>
      <c r="D182" t="s">
        <v>72</v>
      </c>
      <c r="E182">
        <v>1</v>
      </c>
      <c r="F182" t="s">
        <v>201</v>
      </c>
      <c r="G182">
        <v>5</v>
      </c>
      <c r="H182" t="s">
        <v>30</v>
      </c>
      <c r="I182" t="s">
        <v>31</v>
      </c>
      <c r="J182">
        <v>22.663013698630099</v>
      </c>
      <c r="K182">
        <v>4</v>
      </c>
      <c r="L182">
        <v>1</v>
      </c>
      <c r="M182">
        <v>11.372</v>
      </c>
      <c r="N182">
        <v>63.313401336616202</v>
      </c>
      <c r="O182">
        <v>29.923999999999999</v>
      </c>
      <c r="P182">
        <v>30.247</v>
      </c>
      <c r="Q182">
        <v>34.847000000000001</v>
      </c>
      <c r="R182">
        <v>2.2999999999999998</v>
      </c>
    </row>
    <row r="183" spans="1:18" x14ac:dyDescent="0.45">
      <c r="A183" t="s">
        <v>181</v>
      </c>
      <c r="B183">
        <v>2018</v>
      </c>
      <c r="C183" s="9">
        <v>43449</v>
      </c>
      <c r="D183" t="s">
        <v>72</v>
      </c>
      <c r="E183">
        <v>1</v>
      </c>
      <c r="F183" t="s">
        <v>201</v>
      </c>
      <c r="G183">
        <v>5</v>
      </c>
      <c r="H183" t="s">
        <v>18</v>
      </c>
      <c r="I183" t="s">
        <v>19</v>
      </c>
      <c r="J183">
        <v>20.561643835616401</v>
      </c>
      <c r="K183">
        <v>13</v>
      </c>
      <c r="L183">
        <v>2</v>
      </c>
      <c r="M183">
        <v>11.627000000000001</v>
      </c>
      <c r="N183">
        <v>61.9248301367506</v>
      </c>
      <c r="O183">
        <v>15.972</v>
      </c>
      <c r="P183">
        <v>15.689</v>
      </c>
      <c r="Q183">
        <v>25.907</v>
      </c>
      <c r="R183">
        <v>5.109</v>
      </c>
    </row>
    <row r="184" spans="1:18" x14ac:dyDescent="0.45">
      <c r="A184" t="s">
        <v>181</v>
      </c>
      <c r="B184">
        <v>2018</v>
      </c>
      <c r="C184" s="9">
        <v>43449</v>
      </c>
      <c r="D184" t="s">
        <v>72</v>
      </c>
      <c r="E184">
        <v>1</v>
      </c>
      <c r="F184" t="s">
        <v>201</v>
      </c>
      <c r="G184">
        <v>6</v>
      </c>
      <c r="H184" t="s">
        <v>20</v>
      </c>
      <c r="I184" t="s">
        <v>21</v>
      </c>
      <c r="J184">
        <v>23.358904109589002</v>
      </c>
      <c r="K184">
        <v>7</v>
      </c>
      <c r="L184">
        <v>1</v>
      </c>
      <c r="M184">
        <v>11.327999999999999</v>
      </c>
      <c r="N184">
        <v>63.559322033898297</v>
      </c>
      <c r="O184">
        <v>15.253</v>
      </c>
      <c r="P184">
        <v>19.845999999999901</v>
      </c>
      <c r="Q184">
        <v>29.155999999999999</v>
      </c>
      <c r="R184">
        <v>4.6550000000000002</v>
      </c>
    </row>
    <row r="185" spans="1:18" x14ac:dyDescent="0.45">
      <c r="A185" t="s">
        <v>181</v>
      </c>
      <c r="B185">
        <v>2018</v>
      </c>
      <c r="C185" s="9">
        <v>43449</v>
      </c>
      <c r="D185" t="s">
        <v>72</v>
      </c>
      <c r="E185">
        <v>1</v>
      </c>
      <c r="F185" t="s">
        <v>201</v>
      </c>
      <c r="G185">
        <v>6</v>
      </c>
      <c r="H185" t="s">
        <v>22</v>
      </c>
      <c r="I185" t="s">
        <v>15</v>
      </c>
      <c r="J185">
        <v>20.931506849314999</v>
      </c>
      <c r="K185">
        <v>10</v>
      </c>
      <c r="L185">
        <v>2</v>
      </c>
      <c r="M185">
        <v>11.5849999999999</v>
      </c>
      <c r="N185">
        <v>62.1493310315062</v>
      </c>
      <c r="O185">
        <v>19.532</v>
      </c>
      <c r="P185">
        <v>18.286000000000001</v>
      </c>
      <c r="Q185">
        <v>25.916</v>
      </c>
      <c r="R185">
        <v>3.8149999999999999</v>
      </c>
    </row>
    <row r="186" spans="1:18" x14ac:dyDescent="0.45">
      <c r="A186" t="s">
        <v>181</v>
      </c>
      <c r="B186">
        <v>2018</v>
      </c>
      <c r="C186" s="9">
        <v>43449</v>
      </c>
      <c r="D186" t="s">
        <v>72</v>
      </c>
      <c r="E186">
        <v>1</v>
      </c>
      <c r="F186" t="s">
        <v>201</v>
      </c>
      <c r="G186">
        <v>7</v>
      </c>
      <c r="H186" t="s">
        <v>134</v>
      </c>
      <c r="I186" t="s">
        <v>38</v>
      </c>
      <c r="K186">
        <v>5</v>
      </c>
      <c r="L186">
        <v>1</v>
      </c>
      <c r="M186">
        <v>11.343999999999999</v>
      </c>
      <c r="N186">
        <v>63.469675599435803</v>
      </c>
      <c r="O186">
        <v>15.516999999999999</v>
      </c>
      <c r="P186">
        <v>18.088000000000001</v>
      </c>
      <c r="Q186">
        <v>28.122</v>
      </c>
      <c r="R186">
        <v>5.0170000000000003</v>
      </c>
    </row>
    <row r="187" spans="1:18" x14ac:dyDescent="0.45">
      <c r="A187" t="s">
        <v>181</v>
      </c>
      <c r="B187">
        <v>2018</v>
      </c>
      <c r="C187" s="9">
        <v>43449</v>
      </c>
      <c r="D187" t="s">
        <v>72</v>
      </c>
      <c r="E187">
        <v>1</v>
      </c>
      <c r="F187" t="s">
        <v>201</v>
      </c>
      <c r="G187">
        <v>7</v>
      </c>
      <c r="H187" t="s">
        <v>26</v>
      </c>
      <c r="I187" t="s">
        <v>27</v>
      </c>
      <c r="J187">
        <v>20.564383561643801</v>
      </c>
      <c r="K187">
        <v>12</v>
      </c>
      <c r="L187">
        <v>2</v>
      </c>
      <c r="M187">
        <v>11.462</v>
      </c>
      <c r="N187">
        <v>62.816262432385201</v>
      </c>
      <c r="O187">
        <v>10.118</v>
      </c>
      <c r="P187">
        <v>9.4329999999999998</v>
      </c>
      <c r="Q187">
        <v>19.555</v>
      </c>
      <c r="R187">
        <v>5.0609999999999999</v>
      </c>
    </row>
    <row r="188" spans="1:18" x14ac:dyDescent="0.45">
      <c r="A188" t="s">
        <v>181</v>
      </c>
      <c r="B188">
        <v>2018</v>
      </c>
      <c r="C188" s="9">
        <v>43449</v>
      </c>
      <c r="D188" t="s">
        <v>72</v>
      </c>
      <c r="E188">
        <v>1</v>
      </c>
      <c r="F188" t="s">
        <v>201</v>
      </c>
      <c r="G188">
        <v>8</v>
      </c>
      <c r="H188" t="s">
        <v>133</v>
      </c>
      <c r="I188" t="s">
        <v>25</v>
      </c>
      <c r="J188">
        <v>25.890410958904098</v>
      </c>
      <c r="K188">
        <v>6</v>
      </c>
      <c r="L188">
        <v>1</v>
      </c>
      <c r="M188">
        <v>11.548</v>
      </c>
      <c r="N188">
        <v>62.348458607551002</v>
      </c>
      <c r="O188">
        <v>19.695</v>
      </c>
      <c r="P188">
        <v>21.995000000000001</v>
      </c>
      <c r="Q188">
        <v>29.847000000000001</v>
      </c>
      <c r="R188">
        <v>3.9260000000000002</v>
      </c>
    </row>
    <row r="189" spans="1:18" x14ac:dyDescent="0.45">
      <c r="A189" t="s">
        <v>181</v>
      </c>
      <c r="B189">
        <v>2018</v>
      </c>
      <c r="C189" s="9">
        <v>43449</v>
      </c>
      <c r="D189" t="s">
        <v>72</v>
      </c>
      <c r="E189">
        <v>1</v>
      </c>
      <c r="F189" t="s">
        <v>201</v>
      </c>
      <c r="G189">
        <v>8</v>
      </c>
      <c r="H189" t="s">
        <v>16</v>
      </c>
      <c r="I189" t="s">
        <v>17</v>
      </c>
      <c r="J189">
        <v>19.649315068493099</v>
      </c>
      <c r="K189">
        <v>11</v>
      </c>
      <c r="L189">
        <v>2</v>
      </c>
      <c r="M189">
        <v>11.558</v>
      </c>
      <c r="N189">
        <v>62.294514621906899</v>
      </c>
      <c r="O189">
        <v>17.427</v>
      </c>
      <c r="P189">
        <v>16.178999999999998</v>
      </c>
      <c r="Q189">
        <v>25.273</v>
      </c>
      <c r="R189">
        <v>4.5469999999999997</v>
      </c>
    </row>
    <row r="190" spans="1:18" x14ac:dyDescent="0.45">
      <c r="A190" t="s">
        <v>181</v>
      </c>
      <c r="B190">
        <v>2018</v>
      </c>
      <c r="C190" s="9">
        <v>43449</v>
      </c>
      <c r="D190" t="s">
        <v>72</v>
      </c>
      <c r="E190">
        <v>1</v>
      </c>
      <c r="F190" t="s">
        <v>202</v>
      </c>
      <c r="G190">
        <v>1</v>
      </c>
      <c r="H190" t="s">
        <v>132</v>
      </c>
      <c r="I190" t="s">
        <v>36</v>
      </c>
      <c r="K190">
        <v>1</v>
      </c>
      <c r="L190">
        <v>1</v>
      </c>
      <c r="M190">
        <v>11.333</v>
      </c>
      <c r="N190">
        <v>63.531280331774397</v>
      </c>
      <c r="O190">
        <v>34.688000000000002</v>
      </c>
      <c r="P190">
        <v>34.952999999999903</v>
      </c>
      <c r="Q190">
        <v>39.906999999999996</v>
      </c>
      <c r="R190">
        <v>2.4769999999999999</v>
      </c>
    </row>
    <row r="191" spans="1:18" x14ac:dyDescent="0.45">
      <c r="A191" t="s">
        <v>181</v>
      </c>
      <c r="B191">
        <v>2018</v>
      </c>
      <c r="C191" s="9">
        <v>43449</v>
      </c>
      <c r="D191" t="s">
        <v>72</v>
      </c>
      <c r="E191">
        <v>1</v>
      </c>
      <c r="F191" t="s">
        <v>202</v>
      </c>
      <c r="G191">
        <v>1</v>
      </c>
      <c r="H191" t="s">
        <v>133</v>
      </c>
      <c r="I191" t="s">
        <v>25</v>
      </c>
      <c r="J191">
        <v>25.890410958904098</v>
      </c>
      <c r="K191">
        <v>6</v>
      </c>
      <c r="L191">
        <v>2</v>
      </c>
      <c r="M191">
        <v>11.516999999999999</v>
      </c>
      <c r="N191">
        <v>62.516280281323198</v>
      </c>
      <c r="O191">
        <v>21.995000000000001</v>
      </c>
      <c r="P191">
        <v>21.888999999999999</v>
      </c>
      <c r="Q191">
        <v>29.407</v>
      </c>
      <c r="R191">
        <v>3.7589999999999999</v>
      </c>
    </row>
    <row r="192" spans="1:18" x14ac:dyDescent="0.45">
      <c r="A192" t="s">
        <v>181</v>
      </c>
      <c r="B192">
        <v>2018</v>
      </c>
      <c r="C192" s="9">
        <v>43449</v>
      </c>
      <c r="D192" t="s">
        <v>72</v>
      </c>
      <c r="E192">
        <v>1</v>
      </c>
      <c r="F192" t="s">
        <v>202</v>
      </c>
      <c r="G192">
        <v>2</v>
      </c>
      <c r="H192" t="s">
        <v>73</v>
      </c>
      <c r="I192" t="s">
        <v>19</v>
      </c>
      <c r="J192">
        <v>31.369863013698598</v>
      </c>
      <c r="K192">
        <v>3</v>
      </c>
      <c r="L192">
        <v>1</v>
      </c>
      <c r="M192">
        <v>11.18</v>
      </c>
      <c r="N192">
        <v>64.400715563506196</v>
      </c>
      <c r="O192">
        <v>19.607999999999901</v>
      </c>
      <c r="P192">
        <v>21.873999999999999</v>
      </c>
      <c r="Q192">
        <v>29.39</v>
      </c>
      <c r="R192">
        <v>3.758</v>
      </c>
    </row>
    <row r="193" spans="1:18" x14ac:dyDescent="0.45">
      <c r="A193" t="s">
        <v>181</v>
      </c>
      <c r="B193">
        <v>2018</v>
      </c>
      <c r="C193" s="9">
        <v>43449</v>
      </c>
      <c r="D193" t="s">
        <v>72</v>
      </c>
      <c r="E193">
        <v>1</v>
      </c>
      <c r="F193" t="s">
        <v>202</v>
      </c>
      <c r="G193">
        <v>2</v>
      </c>
      <c r="H193" t="s">
        <v>134</v>
      </c>
      <c r="I193" t="s">
        <v>38</v>
      </c>
      <c r="K193">
        <v>5</v>
      </c>
      <c r="L193">
        <v>2</v>
      </c>
      <c r="M193">
        <v>11.201000000000001</v>
      </c>
      <c r="N193">
        <v>64.279975002231893</v>
      </c>
      <c r="O193">
        <v>18.088000000000001</v>
      </c>
      <c r="P193">
        <v>16.71</v>
      </c>
      <c r="Q193">
        <v>25.58</v>
      </c>
      <c r="R193">
        <v>4.4349999999999996</v>
      </c>
    </row>
    <row r="194" spans="1:18" x14ac:dyDescent="0.45">
      <c r="A194" t="s">
        <v>181</v>
      </c>
      <c r="B194">
        <v>2018</v>
      </c>
      <c r="C194" s="9">
        <v>43449</v>
      </c>
      <c r="D194" t="s">
        <v>72</v>
      </c>
      <c r="E194">
        <v>1</v>
      </c>
      <c r="F194" t="s">
        <v>202</v>
      </c>
      <c r="G194">
        <v>3</v>
      </c>
      <c r="H194" t="s">
        <v>23</v>
      </c>
      <c r="I194" t="s">
        <v>15</v>
      </c>
      <c r="J194">
        <v>21.2575342465753</v>
      </c>
      <c r="K194">
        <v>2</v>
      </c>
      <c r="L194">
        <v>1</v>
      </c>
      <c r="M194">
        <v>11.6</v>
      </c>
      <c r="N194">
        <v>62.068965517241303</v>
      </c>
      <c r="O194">
        <v>28.420999999999999</v>
      </c>
      <c r="P194">
        <v>29.1509999999999</v>
      </c>
      <c r="Q194">
        <v>34.896999999999998</v>
      </c>
      <c r="R194">
        <v>2.8730000000000002</v>
      </c>
    </row>
    <row r="195" spans="1:18" x14ac:dyDescent="0.45">
      <c r="A195" t="s">
        <v>181</v>
      </c>
      <c r="B195">
        <v>2018</v>
      </c>
      <c r="C195" s="9">
        <v>43449</v>
      </c>
      <c r="D195" t="s">
        <v>72</v>
      </c>
      <c r="E195">
        <v>1</v>
      </c>
      <c r="F195" t="s">
        <v>202</v>
      </c>
      <c r="G195">
        <v>3</v>
      </c>
      <c r="H195" t="s">
        <v>20</v>
      </c>
      <c r="I195" t="s">
        <v>21</v>
      </c>
      <c r="J195">
        <v>23.358904109589002</v>
      </c>
      <c r="K195">
        <v>7</v>
      </c>
      <c r="L195">
        <v>2</v>
      </c>
      <c r="M195">
        <v>11.888999999999999</v>
      </c>
      <c r="N195">
        <v>60.560181680545</v>
      </c>
      <c r="O195">
        <v>19.845999999999901</v>
      </c>
      <c r="P195">
        <v>19.359000000000002</v>
      </c>
      <c r="Q195">
        <v>27.863</v>
      </c>
      <c r="R195">
        <v>4.2519999999999998</v>
      </c>
    </row>
    <row r="196" spans="1:18" x14ac:dyDescent="0.45">
      <c r="A196" t="s">
        <v>181</v>
      </c>
      <c r="B196">
        <v>2018</v>
      </c>
      <c r="C196" s="9">
        <v>43449</v>
      </c>
      <c r="D196" t="s">
        <v>72</v>
      </c>
      <c r="E196">
        <v>1</v>
      </c>
      <c r="F196" t="s">
        <v>202</v>
      </c>
      <c r="G196">
        <v>4</v>
      </c>
      <c r="H196" t="s">
        <v>30</v>
      </c>
      <c r="I196" t="s">
        <v>31</v>
      </c>
      <c r="J196">
        <v>22.663013698630099</v>
      </c>
      <c r="K196">
        <v>4</v>
      </c>
      <c r="L196">
        <v>1</v>
      </c>
      <c r="M196">
        <v>11.135</v>
      </c>
      <c r="N196">
        <v>64.660978895374896</v>
      </c>
      <c r="O196">
        <v>30.247</v>
      </c>
      <c r="P196">
        <v>30.707999999999998</v>
      </c>
      <c r="Q196">
        <v>35.198</v>
      </c>
      <c r="R196">
        <v>2.2450000000000001</v>
      </c>
    </row>
    <row r="197" spans="1:18" x14ac:dyDescent="0.45">
      <c r="A197" t="s">
        <v>181</v>
      </c>
      <c r="B197">
        <v>2018</v>
      </c>
      <c r="C197" s="9">
        <v>43449</v>
      </c>
      <c r="D197" t="s">
        <v>72</v>
      </c>
      <c r="E197">
        <v>1</v>
      </c>
      <c r="F197" t="s">
        <v>202</v>
      </c>
      <c r="G197">
        <v>4</v>
      </c>
      <c r="H197" t="s">
        <v>119</v>
      </c>
      <c r="I197" t="s">
        <v>120</v>
      </c>
      <c r="K197">
        <v>8</v>
      </c>
      <c r="L197">
        <v>2</v>
      </c>
      <c r="M197">
        <v>11.182</v>
      </c>
      <c r="N197">
        <v>64.389196923627196</v>
      </c>
      <c r="O197">
        <v>22.314999999999898</v>
      </c>
      <c r="P197">
        <v>21.864999999999998</v>
      </c>
      <c r="Q197">
        <v>29.135000000000002</v>
      </c>
      <c r="R197">
        <v>3.6349999999999998</v>
      </c>
    </row>
    <row r="198" spans="1:18" x14ac:dyDescent="0.45">
      <c r="A198" t="s">
        <v>181</v>
      </c>
      <c r="B198">
        <v>2018</v>
      </c>
      <c r="C198" s="9">
        <v>43449</v>
      </c>
      <c r="D198" t="s">
        <v>72</v>
      </c>
      <c r="E198">
        <v>2</v>
      </c>
      <c r="F198" t="s">
        <v>202</v>
      </c>
      <c r="G198">
        <v>1</v>
      </c>
      <c r="H198" t="s">
        <v>132</v>
      </c>
      <c r="I198" t="s">
        <v>36</v>
      </c>
      <c r="K198">
        <v>1</v>
      </c>
      <c r="L198">
        <v>1</v>
      </c>
      <c r="M198">
        <v>11.239000000000001</v>
      </c>
      <c r="N198">
        <v>64.062639024824193</v>
      </c>
      <c r="O198">
        <v>34.952999999999903</v>
      </c>
      <c r="P198">
        <v>35.18</v>
      </c>
      <c r="Q198">
        <v>40.06</v>
      </c>
      <c r="R198">
        <v>2.44</v>
      </c>
    </row>
    <row r="199" spans="1:18" x14ac:dyDescent="0.45">
      <c r="A199" t="s">
        <v>181</v>
      </c>
      <c r="B199">
        <v>2018</v>
      </c>
      <c r="C199" s="9">
        <v>43449</v>
      </c>
      <c r="D199" t="s">
        <v>72</v>
      </c>
      <c r="E199">
        <v>2</v>
      </c>
      <c r="F199" t="s">
        <v>202</v>
      </c>
      <c r="G199">
        <v>1</v>
      </c>
      <c r="H199" t="s">
        <v>133</v>
      </c>
      <c r="I199" t="s">
        <v>25</v>
      </c>
      <c r="J199">
        <v>25.890410958904098</v>
      </c>
      <c r="K199">
        <v>6</v>
      </c>
      <c r="L199">
        <v>2</v>
      </c>
      <c r="M199">
        <v>11.66</v>
      </c>
      <c r="N199">
        <v>61.749571183533398</v>
      </c>
      <c r="O199">
        <v>21.888999999999999</v>
      </c>
      <c r="P199">
        <v>21.808</v>
      </c>
      <c r="Q199">
        <v>29.053999999999998</v>
      </c>
      <c r="R199">
        <v>3.6230000000000002</v>
      </c>
    </row>
    <row r="200" spans="1:18" x14ac:dyDescent="0.45">
      <c r="A200" t="s">
        <v>181</v>
      </c>
      <c r="B200">
        <v>2018</v>
      </c>
      <c r="C200" s="9">
        <v>43449</v>
      </c>
      <c r="D200" t="s">
        <v>72</v>
      </c>
      <c r="E200">
        <v>2</v>
      </c>
      <c r="F200" t="s">
        <v>202</v>
      </c>
      <c r="G200">
        <v>2</v>
      </c>
      <c r="H200" t="s">
        <v>73</v>
      </c>
      <c r="I200" t="s">
        <v>19</v>
      </c>
      <c r="J200">
        <v>31.369863013698598</v>
      </c>
      <c r="K200">
        <v>3</v>
      </c>
      <c r="L200">
        <v>1</v>
      </c>
      <c r="M200">
        <v>11.564</v>
      </c>
      <c r="N200">
        <v>62.262193012798299</v>
      </c>
      <c r="O200">
        <v>21.873999999999999</v>
      </c>
      <c r="P200">
        <v>23.295999999999999</v>
      </c>
      <c r="Q200">
        <v>30.376000000000001</v>
      </c>
      <c r="R200">
        <v>3.54</v>
      </c>
    </row>
    <row r="201" spans="1:18" x14ac:dyDescent="0.45">
      <c r="A201" t="s">
        <v>181</v>
      </c>
      <c r="B201">
        <v>2018</v>
      </c>
      <c r="C201" s="9">
        <v>43449</v>
      </c>
      <c r="D201" t="s">
        <v>72</v>
      </c>
      <c r="E201">
        <v>2</v>
      </c>
      <c r="F201" t="s">
        <v>202</v>
      </c>
      <c r="G201">
        <v>2</v>
      </c>
      <c r="H201" t="s">
        <v>134</v>
      </c>
      <c r="I201" t="s">
        <v>38</v>
      </c>
      <c r="K201">
        <v>5</v>
      </c>
      <c r="L201">
        <v>2</v>
      </c>
      <c r="M201">
        <v>11.564</v>
      </c>
      <c r="N201">
        <v>62.262193012798299</v>
      </c>
      <c r="O201">
        <v>16.71</v>
      </c>
      <c r="P201">
        <v>16.062999999999999</v>
      </c>
      <c r="Q201">
        <v>24.207000000000001</v>
      </c>
      <c r="R201">
        <v>4.0720000000000001</v>
      </c>
    </row>
    <row r="202" spans="1:18" x14ac:dyDescent="0.45">
      <c r="A202" t="s">
        <v>181</v>
      </c>
      <c r="B202">
        <v>2018</v>
      </c>
      <c r="C202" s="9">
        <v>43449</v>
      </c>
      <c r="D202" t="s">
        <v>72</v>
      </c>
      <c r="E202">
        <v>2</v>
      </c>
      <c r="F202" t="s">
        <v>202</v>
      </c>
      <c r="G202">
        <v>3</v>
      </c>
      <c r="H202" t="s">
        <v>23</v>
      </c>
      <c r="I202" t="s">
        <v>15</v>
      </c>
      <c r="J202">
        <v>21.2575342465753</v>
      </c>
      <c r="K202">
        <v>2</v>
      </c>
      <c r="L202">
        <v>1</v>
      </c>
      <c r="M202">
        <v>11.333</v>
      </c>
      <c r="N202">
        <v>63.531280331774397</v>
      </c>
      <c r="O202">
        <v>29.1509999999999</v>
      </c>
      <c r="P202">
        <v>29.702999999999999</v>
      </c>
      <c r="Q202">
        <v>35.283000000000001</v>
      </c>
      <c r="R202">
        <v>2.79</v>
      </c>
    </row>
    <row r="203" spans="1:18" x14ac:dyDescent="0.45">
      <c r="A203" t="s">
        <v>181</v>
      </c>
      <c r="B203">
        <v>2018</v>
      </c>
      <c r="C203" s="9">
        <v>43449</v>
      </c>
      <c r="D203" t="s">
        <v>72</v>
      </c>
      <c r="E203">
        <v>2</v>
      </c>
      <c r="F203" t="s">
        <v>202</v>
      </c>
      <c r="G203">
        <v>3</v>
      </c>
      <c r="H203" t="s">
        <v>20</v>
      </c>
      <c r="I203" t="s">
        <v>21</v>
      </c>
      <c r="J203">
        <v>23.358904109589002</v>
      </c>
      <c r="K203">
        <v>7</v>
      </c>
      <c r="L203">
        <v>2</v>
      </c>
      <c r="M203">
        <v>11.457000000000001</v>
      </c>
      <c r="N203">
        <v>62.843676355066698</v>
      </c>
      <c r="O203">
        <v>19.359000000000002</v>
      </c>
      <c r="P203">
        <v>19.07</v>
      </c>
      <c r="Q203">
        <v>27.018000000000001</v>
      </c>
      <c r="R203">
        <v>3.9740000000000002</v>
      </c>
    </row>
    <row r="204" spans="1:18" x14ac:dyDescent="0.45">
      <c r="A204" t="s">
        <v>181</v>
      </c>
      <c r="B204">
        <v>2018</v>
      </c>
      <c r="C204" s="9">
        <v>43449</v>
      </c>
      <c r="D204" t="s">
        <v>72</v>
      </c>
      <c r="E204">
        <v>2</v>
      </c>
      <c r="F204" t="s">
        <v>202</v>
      </c>
      <c r="G204">
        <v>4</v>
      </c>
      <c r="H204" t="s">
        <v>30</v>
      </c>
      <c r="I204" t="s">
        <v>31</v>
      </c>
      <c r="J204">
        <v>22.663013698630099</v>
      </c>
      <c r="K204">
        <v>4</v>
      </c>
      <c r="L204">
        <v>1</v>
      </c>
      <c r="M204">
        <v>11.125999999999999</v>
      </c>
      <c r="N204">
        <v>64.713284199173103</v>
      </c>
      <c r="O204">
        <v>30.707999999999998</v>
      </c>
      <c r="P204">
        <v>31.0779999999999</v>
      </c>
      <c r="Q204">
        <v>35.473999999999997</v>
      </c>
      <c r="R204">
        <v>2.198</v>
      </c>
    </row>
    <row r="205" spans="1:18" x14ac:dyDescent="0.45">
      <c r="A205" t="s">
        <v>181</v>
      </c>
      <c r="B205">
        <v>2018</v>
      </c>
      <c r="C205" s="9">
        <v>43449</v>
      </c>
      <c r="D205" t="s">
        <v>72</v>
      </c>
      <c r="E205">
        <v>2</v>
      </c>
      <c r="F205" t="s">
        <v>202</v>
      </c>
      <c r="G205">
        <v>4</v>
      </c>
      <c r="H205" t="s">
        <v>119</v>
      </c>
      <c r="I205" t="s">
        <v>120</v>
      </c>
      <c r="K205">
        <v>8</v>
      </c>
      <c r="L205">
        <v>2</v>
      </c>
      <c r="M205">
        <v>11.369</v>
      </c>
      <c r="N205">
        <v>63.330108188934801</v>
      </c>
      <c r="O205">
        <v>21.864999999999998</v>
      </c>
      <c r="P205">
        <v>21.561</v>
      </c>
      <c r="Q205">
        <v>28.413</v>
      </c>
      <c r="R205">
        <v>3.4260000000000002</v>
      </c>
    </row>
    <row r="206" spans="1:18" x14ac:dyDescent="0.45">
      <c r="A206" t="s">
        <v>181</v>
      </c>
      <c r="B206">
        <v>2018</v>
      </c>
      <c r="C206" s="9">
        <v>43449</v>
      </c>
      <c r="D206" t="s">
        <v>72</v>
      </c>
      <c r="E206">
        <v>1</v>
      </c>
      <c r="F206" t="s">
        <v>203</v>
      </c>
      <c r="G206">
        <v>1</v>
      </c>
      <c r="H206" t="s">
        <v>132</v>
      </c>
      <c r="I206" t="s">
        <v>36</v>
      </c>
      <c r="K206">
        <v>1</v>
      </c>
      <c r="L206">
        <v>1</v>
      </c>
      <c r="M206">
        <v>11.259</v>
      </c>
      <c r="N206">
        <v>63.948840927258097</v>
      </c>
      <c r="O206">
        <v>35.18</v>
      </c>
      <c r="P206">
        <v>35.756999999999998</v>
      </c>
      <c r="Q206">
        <v>40.478999999999999</v>
      </c>
      <c r="R206">
        <v>2.3610000000000002</v>
      </c>
    </row>
    <row r="207" spans="1:18" x14ac:dyDescent="0.45">
      <c r="A207" t="s">
        <v>181</v>
      </c>
      <c r="B207">
        <v>2018</v>
      </c>
      <c r="C207" s="9">
        <v>43449</v>
      </c>
      <c r="D207" t="s">
        <v>72</v>
      </c>
      <c r="E207">
        <v>1</v>
      </c>
      <c r="F207" t="s">
        <v>203</v>
      </c>
      <c r="G207">
        <v>1</v>
      </c>
      <c r="H207" t="s">
        <v>30</v>
      </c>
      <c r="I207" t="s">
        <v>31</v>
      </c>
      <c r="J207">
        <v>22.663013698630099</v>
      </c>
      <c r="K207">
        <v>4</v>
      </c>
      <c r="L207">
        <v>2</v>
      </c>
      <c r="M207">
        <v>11.303000000000001</v>
      </c>
      <c r="N207">
        <v>63.699902680704199</v>
      </c>
      <c r="O207">
        <v>31.0779999999999</v>
      </c>
      <c r="P207">
        <v>30.852</v>
      </c>
      <c r="Q207">
        <v>35.134</v>
      </c>
      <c r="R207">
        <v>2.141</v>
      </c>
    </row>
    <row r="208" spans="1:18" x14ac:dyDescent="0.45">
      <c r="A208" t="s">
        <v>181</v>
      </c>
      <c r="B208">
        <v>2018</v>
      </c>
      <c r="C208" s="9">
        <v>43449</v>
      </c>
      <c r="D208" t="s">
        <v>72</v>
      </c>
      <c r="E208">
        <v>1</v>
      </c>
      <c r="F208" t="s">
        <v>203</v>
      </c>
      <c r="G208">
        <v>2</v>
      </c>
      <c r="H208" t="s">
        <v>23</v>
      </c>
      <c r="I208" t="s">
        <v>15</v>
      </c>
      <c r="J208">
        <v>21.2575342465753</v>
      </c>
      <c r="K208">
        <v>2</v>
      </c>
      <c r="L208">
        <v>1</v>
      </c>
      <c r="M208">
        <v>11.254</v>
      </c>
      <c r="N208">
        <v>63.9772525324329</v>
      </c>
      <c r="O208">
        <v>29.702999999999999</v>
      </c>
      <c r="P208">
        <v>30.402999999999999</v>
      </c>
      <c r="Q208">
        <v>35.784999999999997</v>
      </c>
      <c r="R208">
        <v>2.6909999999999998</v>
      </c>
    </row>
    <row r="209" spans="1:18" x14ac:dyDescent="0.45">
      <c r="A209" t="s">
        <v>181</v>
      </c>
      <c r="B209">
        <v>2018</v>
      </c>
      <c r="C209" s="9">
        <v>43449</v>
      </c>
      <c r="D209" t="s">
        <v>72</v>
      </c>
      <c r="E209">
        <v>1</v>
      </c>
      <c r="F209" t="s">
        <v>203</v>
      </c>
      <c r="G209">
        <v>2</v>
      </c>
      <c r="H209" t="s">
        <v>73</v>
      </c>
      <c r="I209" t="s">
        <v>19</v>
      </c>
      <c r="J209">
        <v>31.369863013698598</v>
      </c>
      <c r="K209">
        <v>3</v>
      </c>
      <c r="L209">
        <v>2</v>
      </c>
      <c r="M209">
        <v>11.436</v>
      </c>
      <c r="N209">
        <v>62.959076600209798</v>
      </c>
      <c r="O209">
        <v>23.295999999999999</v>
      </c>
      <c r="P209">
        <v>22.898</v>
      </c>
      <c r="Q209">
        <v>29.568000000000001</v>
      </c>
      <c r="R209">
        <v>3.335</v>
      </c>
    </row>
    <row r="210" spans="1:18" x14ac:dyDescent="0.45">
      <c r="A210" t="s">
        <v>181</v>
      </c>
      <c r="B210">
        <v>2018</v>
      </c>
      <c r="C210" s="9">
        <v>43449</v>
      </c>
      <c r="D210" t="s">
        <v>72</v>
      </c>
      <c r="E210">
        <v>2</v>
      </c>
      <c r="F210" t="s">
        <v>203</v>
      </c>
      <c r="G210">
        <v>1</v>
      </c>
      <c r="H210" t="s">
        <v>132</v>
      </c>
      <c r="I210" t="s">
        <v>36</v>
      </c>
      <c r="K210">
        <v>1</v>
      </c>
      <c r="L210">
        <v>1</v>
      </c>
      <c r="M210">
        <v>11.239000000000001</v>
      </c>
      <c r="N210">
        <v>64.062639024824193</v>
      </c>
      <c r="O210">
        <v>35.756999999999998</v>
      </c>
      <c r="P210">
        <v>36.238999999999997</v>
      </c>
      <c r="Q210">
        <v>40.826999999999998</v>
      </c>
      <c r="R210">
        <v>2.294</v>
      </c>
    </row>
    <row r="211" spans="1:18" x14ac:dyDescent="0.45">
      <c r="A211" t="s">
        <v>181</v>
      </c>
      <c r="B211">
        <v>2018</v>
      </c>
      <c r="C211" s="9">
        <v>43449</v>
      </c>
      <c r="D211" t="s">
        <v>72</v>
      </c>
      <c r="E211">
        <v>2</v>
      </c>
      <c r="F211" t="s">
        <v>203</v>
      </c>
      <c r="G211">
        <v>1</v>
      </c>
      <c r="H211" t="s">
        <v>30</v>
      </c>
      <c r="I211" t="s">
        <v>31</v>
      </c>
      <c r="J211">
        <v>22.663013698630099</v>
      </c>
      <c r="K211">
        <v>4</v>
      </c>
      <c r="L211">
        <v>2</v>
      </c>
      <c r="M211">
        <v>11.946999999999999</v>
      </c>
      <c r="N211">
        <v>60.266175608939399</v>
      </c>
      <c r="O211">
        <v>30.852</v>
      </c>
      <c r="P211">
        <v>30.665999999999901</v>
      </c>
      <c r="Q211">
        <v>34.847999999999999</v>
      </c>
      <c r="R211">
        <v>2.0910000000000002</v>
      </c>
    </row>
    <row r="212" spans="1:18" x14ac:dyDescent="0.45">
      <c r="A212" t="s">
        <v>181</v>
      </c>
      <c r="B212">
        <v>2018</v>
      </c>
      <c r="C212" s="9">
        <v>43449</v>
      </c>
      <c r="D212" t="s">
        <v>72</v>
      </c>
      <c r="E212">
        <v>2</v>
      </c>
      <c r="F212" t="s">
        <v>203</v>
      </c>
      <c r="G212">
        <v>2</v>
      </c>
      <c r="H212" t="s">
        <v>23</v>
      </c>
      <c r="I212" t="s">
        <v>15</v>
      </c>
      <c r="J212">
        <v>21.2575342465753</v>
      </c>
      <c r="K212">
        <v>2</v>
      </c>
      <c r="L212">
        <v>1</v>
      </c>
      <c r="M212">
        <v>11.272</v>
      </c>
      <c r="N212">
        <v>63.875088715400899</v>
      </c>
      <c r="O212">
        <v>30.402999999999999</v>
      </c>
      <c r="P212">
        <v>30.951999999999899</v>
      </c>
      <c r="Q212">
        <v>36.171999999999997</v>
      </c>
      <c r="R212">
        <v>2.61</v>
      </c>
    </row>
    <row r="213" spans="1:18" x14ac:dyDescent="0.45">
      <c r="A213" t="s">
        <v>181</v>
      </c>
      <c r="B213">
        <v>2018</v>
      </c>
      <c r="C213" s="9">
        <v>43449</v>
      </c>
      <c r="D213" t="s">
        <v>72</v>
      </c>
      <c r="E213">
        <v>2</v>
      </c>
      <c r="F213" t="s">
        <v>203</v>
      </c>
      <c r="G213">
        <v>2</v>
      </c>
      <c r="H213" t="s">
        <v>73</v>
      </c>
      <c r="I213" t="s">
        <v>19</v>
      </c>
      <c r="J213">
        <v>31.369863013698598</v>
      </c>
      <c r="K213">
        <v>3</v>
      </c>
      <c r="L213">
        <v>2</v>
      </c>
      <c r="M213">
        <v>11.515000000000001</v>
      </c>
      <c r="N213">
        <v>62.5271385149804</v>
      </c>
      <c r="O213">
        <v>22.898</v>
      </c>
      <c r="P213">
        <v>22.62</v>
      </c>
      <c r="Q213">
        <v>28.974</v>
      </c>
      <c r="R213">
        <v>3.177</v>
      </c>
    </row>
    <row r="214" spans="1:18" x14ac:dyDescent="0.45">
      <c r="A214" t="s">
        <v>181</v>
      </c>
      <c r="B214">
        <v>2018</v>
      </c>
      <c r="C214" s="9">
        <v>43449</v>
      </c>
      <c r="D214" t="s">
        <v>72</v>
      </c>
      <c r="E214">
        <v>1</v>
      </c>
      <c r="F214" t="s">
        <v>204</v>
      </c>
      <c r="G214" t="s">
        <v>205</v>
      </c>
      <c r="H214" t="s">
        <v>132</v>
      </c>
      <c r="I214" t="s">
        <v>36</v>
      </c>
      <c r="K214">
        <v>1</v>
      </c>
      <c r="L214">
        <v>1</v>
      </c>
      <c r="M214">
        <v>11.212</v>
      </c>
      <c r="N214">
        <v>64.216910453085902</v>
      </c>
      <c r="O214">
        <v>36.238999999999997</v>
      </c>
      <c r="P214">
        <v>36.728999999999999</v>
      </c>
      <c r="Q214">
        <v>41.191000000000003</v>
      </c>
      <c r="R214">
        <v>2.2309999999999999</v>
      </c>
    </row>
    <row r="215" spans="1:18" x14ac:dyDescent="0.45">
      <c r="A215" t="s">
        <v>181</v>
      </c>
      <c r="B215">
        <v>2018</v>
      </c>
      <c r="C215" s="9">
        <v>43449</v>
      </c>
      <c r="D215" t="s">
        <v>72</v>
      </c>
      <c r="E215">
        <v>1</v>
      </c>
      <c r="F215" t="s">
        <v>204</v>
      </c>
      <c r="G215" t="s">
        <v>205</v>
      </c>
      <c r="H215" t="s">
        <v>23</v>
      </c>
      <c r="I215" t="s">
        <v>15</v>
      </c>
      <c r="J215">
        <v>21.2575342465753</v>
      </c>
      <c r="K215">
        <v>2</v>
      </c>
      <c r="L215">
        <v>2</v>
      </c>
      <c r="M215">
        <v>11.243</v>
      </c>
      <c r="N215">
        <v>64.039847015920998</v>
      </c>
      <c r="O215">
        <v>30.951999999999899</v>
      </c>
      <c r="P215">
        <v>30.669</v>
      </c>
      <c r="Q215">
        <v>35.701000000000001</v>
      </c>
      <c r="R215">
        <v>2.516</v>
      </c>
    </row>
    <row r="216" spans="1:18" x14ac:dyDescent="0.45">
      <c r="A216" t="s">
        <v>181</v>
      </c>
      <c r="B216">
        <v>2018</v>
      </c>
      <c r="C216" s="9">
        <v>43449</v>
      </c>
      <c r="D216" t="s">
        <v>72</v>
      </c>
      <c r="E216">
        <v>1</v>
      </c>
      <c r="F216" t="s">
        <v>204</v>
      </c>
      <c r="G216" t="s">
        <v>206</v>
      </c>
      <c r="H216" t="s">
        <v>73</v>
      </c>
      <c r="I216" t="s">
        <v>19</v>
      </c>
      <c r="J216">
        <v>31.369863013698598</v>
      </c>
      <c r="K216">
        <v>3</v>
      </c>
      <c r="L216">
        <v>1</v>
      </c>
      <c r="M216">
        <v>11.448</v>
      </c>
      <c r="N216">
        <v>62.893081761006201</v>
      </c>
      <c r="O216">
        <v>22.62</v>
      </c>
      <c r="P216">
        <v>25.289000000000001</v>
      </c>
      <c r="Q216">
        <v>31.105</v>
      </c>
      <c r="R216">
        <v>2.9079999999999999</v>
      </c>
    </row>
    <row r="217" spans="1:18" x14ac:dyDescent="0.45">
      <c r="A217" t="s">
        <v>181</v>
      </c>
      <c r="B217">
        <v>2018</v>
      </c>
      <c r="C217" s="9">
        <v>43449</v>
      </c>
      <c r="D217" t="s">
        <v>72</v>
      </c>
      <c r="E217">
        <v>1</v>
      </c>
      <c r="F217" t="s">
        <v>204</v>
      </c>
      <c r="G217" t="s">
        <v>206</v>
      </c>
      <c r="H217" t="s">
        <v>30</v>
      </c>
      <c r="I217" t="s">
        <v>31</v>
      </c>
      <c r="J217">
        <v>22.663013698630099</v>
      </c>
      <c r="K217">
        <v>4</v>
      </c>
      <c r="L217">
        <v>2</v>
      </c>
      <c r="M217">
        <v>11.456</v>
      </c>
      <c r="N217">
        <v>62.8491620111731</v>
      </c>
      <c r="O217">
        <v>30.665999999999901</v>
      </c>
      <c r="P217">
        <v>29.89</v>
      </c>
      <c r="Q217">
        <v>33.923999999999999</v>
      </c>
      <c r="R217">
        <v>2.0169999999999999</v>
      </c>
    </row>
    <row r="218" spans="1:18" x14ac:dyDescent="0.45">
      <c r="A218" t="s">
        <v>181</v>
      </c>
      <c r="B218">
        <v>2018</v>
      </c>
      <c r="C218" s="9">
        <v>43449</v>
      </c>
      <c r="D218" t="s">
        <v>72</v>
      </c>
      <c r="E218">
        <v>2</v>
      </c>
      <c r="F218" t="s">
        <v>204</v>
      </c>
      <c r="G218" t="s">
        <v>205</v>
      </c>
      <c r="H218" t="s">
        <v>132</v>
      </c>
      <c r="I218" t="s">
        <v>36</v>
      </c>
      <c r="K218">
        <v>1</v>
      </c>
      <c r="L218">
        <v>1</v>
      </c>
      <c r="M218">
        <v>11.196</v>
      </c>
      <c r="N218">
        <v>64.308681672025699</v>
      </c>
      <c r="O218">
        <v>36.728999999999999</v>
      </c>
      <c r="P218">
        <v>37.14</v>
      </c>
      <c r="Q218">
        <v>41.494</v>
      </c>
      <c r="R218">
        <v>2.177</v>
      </c>
    </row>
    <row r="219" spans="1:18" x14ac:dyDescent="0.45">
      <c r="A219" t="s">
        <v>181</v>
      </c>
      <c r="B219">
        <v>2018</v>
      </c>
      <c r="C219" s="9">
        <v>43449</v>
      </c>
      <c r="D219" t="s">
        <v>72</v>
      </c>
      <c r="E219">
        <v>2</v>
      </c>
      <c r="F219" t="s">
        <v>204</v>
      </c>
      <c r="G219" t="s">
        <v>205</v>
      </c>
      <c r="H219" t="s">
        <v>23</v>
      </c>
      <c r="I219" t="s">
        <v>15</v>
      </c>
      <c r="J219">
        <v>21.2575342465753</v>
      </c>
      <c r="K219">
        <v>2</v>
      </c>
      <c r="L219">
        <v>2</v>
      </c>
      <c r="M219">
        <v>11.272</v>
      </c>
      <c r="N219">
        <v>63.875088715400899</v>
      </c>
      <c r="O219">
        <v>30.669</v>
      </c>
      <c r="P219">
        <v>30.442</v>
      </c>
      <c r="Q219">
        <v>35.316000000000003</v>
      </c>
      <c r="R219">
        <v>2.4369999999999998</v>
      </c>
    </row>
    <row r="220" spans="1:18" x14ac:dyDescent="0.45">
      <c r="A220" t="s">
        <v>181</v>
      </c>
      <c r="B220">
        <v>2018</v>
      </c>
      <c r="C220" s="9">
        <v>43449</v>
      </c>
      <c r="D220" t="s">
        <v>72</v>
      </c>
      <c r="E220">
        <v>2</v>
      </c>
      <c r="F220" t="s">
        <v>204</v>
      </c>
      <c r="G220" t="s">
        <v>206</v>
      </c>
      <c r="H220" t="s">
        <v>73</v>
      </c>
      <c r="I220" t="s">
        <v>19</v>
      </c>
      <c r="J220">
        <v>31.369863013698598</v>
      </c>
      <c r="K220">
        <v>3</v>
      </c>
      <c r="L220">
        <v>1</v>
      </c>
      <c r="M220">
        <v>11.336</v>
      </c>
      <c r="N220">
        <v>63.514467184191901</v>
      </c>
      <c r="O220">
        <v>25.289000000000001</v>
      </c>
      <c r="P220">
        <v>27.103999999999999</v>
      </c>
      <c r="Q220">
        <v>32.526000000000003</v>
      </c>
      <c r="R220">
        <v>2.7109999999999999</v>
      </c>
    </row>
    <row r="221" spans="1:18" x14ac:dyDescent="0.45">
      <c r="A221" t="s">
        <v>181</v>
      </c>
      <c r="B221">
        <v>2018</v>
      </c>
      <c r="C221" s="9">
        <v>43449</v>
      </c>
      <c r="D221" t="s">
        <v>72</v>
      </c>
      <c r="E221">
        <v>2</v>
      </c>
      <c r="F221" t="s">
        <v>204</v>
      </c>
      <c r="G221" t="s">
        <v>206</v>
      </c>
      <c r="H221" t="s">
        <v>30</v>
      </c>
      <c r="I221" t="s">
        <v>31</v>
      </c>
      <c r="J221">
        <v>22.663013698630099</v>
      </c>
      <c r="K221">
        <v>4</v>
      </c>
      <c r="L221">
        <v>2</v>
      </c>
      <c r="M221">
        <v>11.343999999999999</v>
      </c>
      <c r="N221">
        <v>63.469675599435803</v>
      </c>
      <c r="O221">
        <v>29.89</v>
      </c>
      <c r="P221">
        <v>29.332000000000001</v>
      </c>
      <c r="Q221">
        <v>33.24</v>
      </c>
      <c r="R221">
        <v>1.954</v>
      </c>
    </row>
    <row r="222" spans="1:18" x14ac:dyDescent="0.45">
      <c r="A222" t="s">
        <v>159</v>
      </c>
      <c r="B222">
        <v>2019</v>
      </c>
      <c r="C222" s="9">
        <v>43484</v>
      </c>
      <c r="D222" t="s">
        <v>72</v>
      </c>
      <c r="E222">
        <v>1</v>
      </c>
      <c r="F222" t="s">
        <v>200</v>
      </c>
      <c r="G222">
        <v>1</v>
      </c>
      <c r="H222" t="s">
        <v>121</v>
      </c>
      <c r="I222" t="s">
        <v>120</v>
      </c>
      <c r="K222">
        <v>10</v>
      </c>
      <c r="L222">
        <v>1</v>
      </c>
      <c r="M222">
        <v>11.986000000000001</v>
      </c>
      <c r="N222">
        <v>60.0700817620557</v>
      </c>
      <c r="O222">
        <v>9.2170000000000005</v>
      </c>
      <c r="P222">
        <v>12.506</v>
      </c>
      <c r="Q222">
        <v>21.614000000000001</v>
      </c>
      <c r="R222">
        <v>4.5540000000000003</v>
      </c>
    </row>
    <row r="223" spans="1:18" x14ac:dyDescent="0.45">
      <c r="A223" t="s">
        <v>159</v>
      </c>
      <c r="B223">
        <v>2019</v>
      </c>
      <c r="C223" s="9">
        <v>43484</v>
      </c>
      <c r="D223" t="s">
        <v>72</v>
      </c>
      <c r="E223">
        <v>1</v>
      </c>
      <c r="F223" t="s">
        <v>200</v>
      </c>
      <c r="G223">
        <v>1</v>
      </c>
      <c r="H223" t="s">
        <v>209</v>
      </c>
      <c r="I223" t="s">
        <v>120</v>
      </c>
      <c r="K223">
        <v>24</v>
      </c>
      <c r="L223">
        <v>2</v>
      </c>
      <c r="M223">
        <v>12.260999999999999</v>
      </c>
      <c r="N223">
        <v>58.722779544898401</v>
      </c>
      <c r="O223">
        <v>9</v>
      </c>
      <c r="P223">
        <v>4.7209999999999903</v>
      </c>
      <c r="Q223">
        <v>17.588999999999999</v>
      </c>
      <c r="R223">
        <v>6.4340000000000002</v>
      </c>
    </row>
    <row r="224" spans="1:18" x14ac:dyDescent="0.45">
      <c r="A224" t="s">
        <v>159</v>
      </c>
      <c r="B224">
        <v>2019</v>
      </c>
      <c r="C224" s="9">
        <v>43484</v>
      </c>
      <c r="D224" t="s">
        <v>72</v>
      </c>
      <c r="E224">
        <v>1</v>
      </c>
      <c r="F224" t="s">
        <v>200</v>
      </c>
      <c r="G224">
        <v>2</v>
      </c>
      <c r="H224" t="s">
        <v>139</v>
      </c>
      <c r="I224" t="s">
        <v>61</v>
      </c>
      <c r="K224">
        <v>11</v>
      </c>
      <c r="L224">
        <v>1</v>
      </c>
      <c r="M224">
        <v>11.888999999999999</v>
      </c>
      <c r="N224">
        <v>60.560181680545</v>
      </c>
      <c r="O224">
        <v>16.658000000000001</v>
      </c>
      <c r="P224">
        <v>18.32</v>
      </c>
      <c r="Q224">
        <v>26.094000000000001</v>
      </c>
      <c r="R224">
        <v>3.887</v>
      </c>
    </row>
    <row r="225" spans="1:18" x14ac:dyDescent="0.45">
      <c r="A225" t="s">
        <v>159</v>
      </c>
      <c r="B225">
        <v>2019</v>
      </c>
      <c r="C225" s="9">
        <v>43484</v>
      </c>
      <c r="D225" t="s">
        <v>72</v>
      </c>
      <c r="E225">
        <v>1</v>
      </c>
      <c r="F225" t="s">
        <v>200</v>
      </c>
      <c r="G225">
        <v>2</v>
      </c>
      <c r="H225" t="s">
        <v>210</v>
      </c>
      <c r="I225" t="s">
        <v>38</v>
      </c>
      <c r="K225">
        <v>23</v>
      </c>
      <c r="L225">
        <v>2</v>
      </c>
      <c r="M225">
        <v>12.333</v>
      </c>
      <c r="N225">
        <v>58.379956215032799</v>
      </c>
      <c r="O225">
        <v>9</v>
      </c>
      <c r="P225">
        <v>6.4509999999999996</v>
      </c>
      <c r="Q225">
        <v>19.611000000000001</v>
      </c>
      <c r="R225">
        <v>6.58</v>
      </c>
    </row>
    <row r="226" spans="1:18" x14ac:dyDescent="0.45">
      <c r="A226" t="s">
        <v>159</v>
      </c>
      <c r="B226">
        <v>2019</v>
      </c>
      <c r="C226" s="9">
        <v>43484</v>
      </c>
      <c r="D226" t="s">
        <v>72</v>
      </c>
      <c r="E226">
        <v>1</v>
      </c>
      <c r="F226" t="s">
        <v>200</v>
      </c>
      <c r="G226">
        <v>3</v>
      </c>
      <c r="H226" t="s">
        <v>133</v>
      </c>
      <c r="I226" t="s">
        <v>25</v>
      </c>
      <c r="J226">
        <v>25.986301369863</v>
      </c>
      <c r="K226">
        <v>8</v>
      </c>
      <c r="L226">
        <v>1</v>
      </c>
      <c r="M226">
        <v>11.6</v>
      </c>
      <c r="N226">
        <v>62.068965517241303</v>
      </c>
      <c r="O226">
        <v>21.808</v>
      </c>
      <c r="P226">
        <v>22.673999999999999</v>
      </c>
      <c r="Q226">
        <v>29.68</v>
      </c>
      <c r="R226">
        <v>3.5030000000000001</v>
      </c>
    </row>
    <row r="227" spans="1:18" x14ac:dyDescent="0.45">
      <c r="A227" t="s">
        <v>159</v>
      </c>
      <c r="B227">
        <v>2019</v>
      </c>
      <c r="C227" s="9">
        <v>43484</v>
      </c>
      <c r="D227" t="s">
        <v>72</v>
      </c>
      <c r="E227">
        <v>1</v>
      </c>
      <c r="F227" t="s">
        <v>200</v>
      </c>
      <c r="G227">
        <v>3</v>
      </c>
      <c r="H227" t="s">
        <v>60</v>
      </c>
      <c r="I227" t="s">
        <v>61</v>
      </c>
      <c r="J227">
        <v>30.509589041095801</v>
      </c>
      <c r="K227">
        <v>22</v>
      </c>
      <c r="L227">
        <v>2</v>
      </c>
      <c r="M227">
        <v>11.737</v>
      </c>
      <c r="N227">
        <v>61.3444662179432</v>
      </c>
      <c r="O227">
        <v>8.3669999999999902</v>
      </c>
      <c r="P227">
        <v>7.8919999999999897</v>
      </c>
      <c r="Q227">
        <v>20.213999999999999</v>
      </c>
      <c r="R227">
        <v>6.1609999999999996</v>
      </c>
    </row>
    <row r="228" spans="1:18" x14ac:dyDescent="0.45">
      <c r="A228" t="s">
        <v>159</v>
      </c>
      <c r="B228">
        <v>2019</v>
      </c>
      <c r="C228" s="9">
        <v>43484</v>
      </c>
      <c r="D228" t="s">
        <v>72</v>
      </c>
      <c r="E228">
        <v>1</v>
      </c>
      <c r="F228" t="s">
        <v>200</v>
      </c>
      <c r="G228">
        <v>4</v>
      </c>
      <c r="H228" t="s">
        <v>100</v>
      </c>
      <c r="I228" t="s">
        <v>47</v>
      </c>
      <c r="J228">
        <v>24.934246575342399</v>
      </c>
      <c r="K228">
        <v>12</v>
      </c>
      <c r="L228">
        <v>1</v>
      </c>
      <c r="M228">
        <v>11.521000000000001</v>
      </c>
      <c r="N228">
        <v>62.494575123687099</v>
      </c>
      <c r="O228">
        <v>14.1219999999999</v>
      </c>
      <c r="P228">
        <v>16.568000000000001</v>
      </c>
      <c r="Q228">
        <v>25.504000000000001</v>
      </c>
      <c r="R228">
        <v>4.468</v>
      </c>
    </row>
    <row r="229" spans="1:18" x14ac:dyDescent="0.45">
      <c r="A229" t="s">
        <v>159</v>
      </c>
      <c r="B229">
        <v>2019</v>
      </c>
      <c r="C229" s="9">
        <v>43484</v>
      </c>
      <c r="D229" t="s">
        <v>72</v>
      </c>
      <c r="E229">
        <v>1</v>
      </c>
      <c r="F229" t="s">
        <v>200</v>
      </c>
      <c r="G229">
        <v>4</v>
      </c>
      <c r="H229" t="s">
        <v>177</v>
      </c>
      <c r="I229" t="s">
        <v>178</v>
      </c>
      <c r="K229">
        <v>21</v>
      </c>
      <c r="L229">
        <v>2</v>
      </c>
      <c r="M229">
        <v>11.56</v>
      </c>
      <c r="N229">
        <v>62.283737024221402</v>
      </c>
      <c r="O229">
        <v>9</v>
      </c>
      <c r="P229">
        <v>6.0959999999999903</v>
      </c>
      <c r="Q229">
        <v>19.329999999999998</v>
      </c>
      <c r="R229">
        <v>6.617</v>
      </c>
    </row>
    <row r="230" spans="1:18" x14ac:dyDescent="0.45">
      <c r="A230" t="s">
        <v>159</v>
      </c>
      <c r="B230">
        <v>2019</v>
      </c>
      <c r="C230" s="9">
        <v>43484</v>
      </c>
      <c r="D230" t="s">
        <v>72</v>
      </c>
      <c r="E230">
        <v>1</v>
      </c>
      <c r="F230" t="s">
        <v>200</v>
      </c>
      <c r="G230">
        <v>5</v>
      </c>
      <c r="H230" t="s">
        <v>129</v>
      </c>
      <c r="I230" t="s">
        <v>65</v>
      </c>
      <c r="K230">
        <v>13</v>
      </c>
      <c r="L230">
        <v>1</v>
      </c>
      <c r="M230">
        <v>11.401</v>
      </c>
      <c r="N230">
        <v>63.152355056573903</v>
      </c>
      <c r="O230">
        <v>10.079000000000001</v>
      </c>
      <c r="P230">
        <v>13.284999999999901</v>
      </c>
      <c r="Q230">
        <v>22.492999999999999</v>
      </c>
      <c r="R230">
        <v>4.6040000000000001</v>
      </c>
    </row>
    <row r="231" spans="1:18" x14ac:dyDescent="0.45">
      <c r="A231" t="s">
        <v>159</v>
      </c>
      <c r="B231">
        <v>2019</v>
      </c>
      <c r="C231" s="9">
        <v>43484</v>
      </c>
      <c r="D231" t="s">
        <v>72</v>
      </c>
      <c r="E231">
        <v>1</v>
      </c>
      <c r="F231" t="s">
        <v>200</v>
      </c>
      <c r="G231">
        <v>5</v>
      </c>
      <c r="H231" t="s">
        <v>99</v>
      </c>
      <c r="I231" t="s">
        <v>47</v>
      </c>
      <c r="J231">
        <v>21.926027397260199</v>
      </c>
      <c r="K231">
        <v>20</v>
      </c>
      <c r="L231">
        <v>2</v>
      </c>
      <c r="M231">
        <v>11.609</v>
      </c>
      <c r="N231">
        <v>62.0208458954259</v>
      </c>
      <c r="O231">
        <v>9</v>
      </c>
      <c r="P231">
        <v>5.0289999999999999</v>
      </c>
      <c r="Q231">
        <v>17.995000000000001</v>
      </c>
      <c r="R231">
        <v>6.4829999999999997</v>
      </c>
    </row>
    <row r="232" spans="1:18" x14ac:dyDescent="0.45">
      <c r="A232" t="s">
        <v>159</v>
      </c>
      <c r="B232">
        <v>2019</v>
      </c>
      <c r="C232" s="9">
        <v>43484</v>
      </c>
      <c r="D232" t="s">
        <v>72</v>
      </c>
      <c r="E232">
        <v>1</v>
      </c>
      <c r="F232" t="s">
        <v>200</v>
      </c>
      <c r="G232">
        <v>6</v>
      </c>
      <c r="H232" t="s">
        <v>98</v>
      </c>
      <c r="I232" t="s">
        <v>67</v>
      </c>
      <c r="J232">
        <v>27.4712328767123</v>
      </c>
      <c r="K232">
        <v>14</v>
      </c>
      <c r="L232">
        <v>1</v>
      </c>
      <c r="M232">
        <v>11.792999999999999</v>
      </c>
      <c r="N232">
        <v>61.053167133045001</v>
      </c>
      <c r="O232">
        <v>9</v>
      </c>
      <c r="P232">
        <v>12.9559999999999</v>
      </c>
      <c r="Q232">
        <v>27.553999999999998</v>
      </c>
      <c r="R232">
        <v>7.2990000000000004</v>
      </c>
    </row>
    <row r="233" spans="1:18" x14ac:dyDescent="0.45">
      <c r="A233" t="s">
        <v>159</v>
      </c>
      <c r="B233">
        <v>2019</v>
      </c>
      <c r="C233" s="9">
        <v>43484</v>
      </c>
      <c r="D233" t="s">
        <v>72</v>
      </c>
      <c r="E233">
        <v>1</v>
      </c>
      <c r="F233" t="s">
        <v>200</v>
      </c>
      <c r="G233">
        <v>6</v>
      </c>
      <c r="H233" t="s">
        <v>176</v>
      </c>
      <c r="I233" t="s">
        <v>27</v>
      </c>
      <c r="K233">
        <v>19</v>
      </c>
      <c r="L233">
        <v>2</v>
      </c>
      <c r="M233">
        <v>12.165999999999899</v>
      </c>
      <c r="N233">
        <v>59.181325004109802</v>
      </c>
      <c r="O233">
        <v>4.4239999999999897</v>
      </c>
      <c r="P233">
        <v>3.84099999999999</v>
      </c>
      <c r="Q233">
        <v>15.221</v>
      </c>
      <c r="R233">
        <v>5.69</v>
      </c>
    </row>
    <row r="234" spans="1:18" x14ac:dyDescent="0.45">
      <c r="A234" t="s">
        <v>159</v>
      </c>
      <c r="B234">
        <v>2019</v>
      </c>
      <c r="C234" s="9">
        <v>43484</v>
      </c>
      <c r="D234" t="s">
        <v>72</v>
      </c>
      <c r="E234">
        <v>1</v>
      </c>
      <c r="F234" t="s">
        <v>200</v>
      </c>
      <c r="G234">
        <v>7</v>
      </c>
      <c r="H234" t="s">
        <v>147</v>
      </c>
      <c r="I234" t="s">
        <v>31</v>
      </c>
      <c r="K234">
        <v>15</v>
      </c>
      <c r="L234">
        <v>1</v>
      </c>
      <c r="M234">
        <v>11.285</v>
      </c>
      <c r="N234">
        <v>63.801506424457202</v>
      </c>
      <c r="O234">
        <v>9.8719999999999999</v>
      </c>
      <c r="P234">
        <v>12.353999999999999</v>
      </c>
      <c r="Q234">
        <v>21.7</v>
      </c>
      <c r="R234">
        <v>4.673</v>
      </c>
    </row>
    <row r="235" spans="1:18" x14ac:dyDescent="0.45">
      <c r="A235" t="s">
        <v>159</v>
      </c>
      <c r="B235">
        <v>2019</v>
      </c>
      <c r="C235" s="9">
        <v>43484</v>
      </c>
      <c r="D235" t="s">
        <v>72</v>
      </c>
      <c r="E235">
        <v>1</v>
      </c>
      <c r="F235" t="s">
        <v>200</v>
      </c>
      <c r="G235">
        <v>7</v>
      </c>
      <c r="H235" t="s">
        <v>50</v>
      </c>
      <c r="I235" t="s">
        <v>51</v>
      </c>
      <c r="J235">
        <v>22.287671232876701</v>
      </c>
      <c r="K235">
        <v>18</v>
      </c>
      <c r="L235">
        <v>2</v>
      </c>
      <c r="M235">
        <v>12.103</v>
      </c>
      <c r="N235">
        <v>59.489382797653398</v>
      </c>
      <c r="O235">
        <v>4.1409999999999902</v>
      </c>
      <c r="P235">
        <v>2.98199999999999</v>
      </c>
      <c r="Q235">
        <v>14.423999999999999</v>
      </c>
      <c r="R235">
        <v>5.7210000000000001</v>
      </c>
    </row>
    <row r="236" spans="1:18" x14ac:dyDescent="0.45">
      <c r="A236" t="s">
        <v>159</v>
      </c>
      <c r="B236">
        <v>2019</v>
      </c>
      <c r="C236" s="9">
        <v>43484</v>
      </c>
      <c r="D236" t="s">
        <v>72</v>
      </c>
      <c r="E236">
        <v>1</v>
      </c>
      <c r="F236" t="s">
        <v>200</v>
      </c>
      <c r="G236">
        <v>8</v>
      </c>
      <c r="H236" t="s">
        <v>52</v>
      </c>
      <c r="I236" t="s">
        <v>53</v>
      </c>
      <c r="J236">
        <v>21.860273972602702</v>
      </c>
      <c r="K236">
        <v>16</v>
      </c>
      <c r="L236">
        <v>1</v>
      </c>
      <c r="M236">
        <v>11.904</v>
      </c>
      <c r="N236">
        <v>60.4838709677419</v>
      </c>
      <c r="O236">
        <v>4.4489999999999998</v>
      </c>
      <c r="P236">
        <v>9.1539999999999999</v>
      </c>
      <c r="Q236">
        <v>20.062000000000001</v>
      </c>
      <c r="R236">
        <v>5.4539999999999997</v>
      </c>
    </row>
    <row r="237" spans="1:18" x14ac:dyDescent="0.45">
      <c r="A237" t="s">
        <v>159</v>
      </c>
      <c r="B237">
        <v>2019</v>
      </c>
      <c r="C237" s="9">
        <v>43484</v>
      </c>
      <c r="D237" t="s">
        <v>72</v>
      </c>
      <c r="E237">
        <v>1</v>
      </c>
      <c r="F237" t="s">
        <v>200</v>
      </c>
      <c r="G237">
        <v>8</v>
      </c>
      <c r="H237" t="s">
        <v>146</v>
      </c>
      <c r="I237" t="s">
        <v>56</v>
      </c>
      <c r="K237">
        <v>17</v>
      </c>
      <c r="L237">
        <v>2</v>
      </c>
      <c r="M237">
        <v>11.922000000000001</v>
      </c>
      <c r="N237">
        <v>60.392551585304403</v>
      </c>
      <c r="O237">
        <v>5.2050000000000001</v>
      </c>
      <c r="P237">
        <v>3.7530000000000001</v>
      </c>
      <c r="Q237">
        <v>14.065</v>
      </c>
      <c r="R237">
        <v>5.1559999999999997</v>
      </c>
    </row>
    <row r="238" spans="1:18" x14ac:dyDescent="0.45">
      <c r="A238" t="s">
        <v>159</v>
      </c>
      <c r="B238">
        <v>2019</v>
      </c>
      <c r="C238" s="9">
        <v>43484</v>
      </c>
      <c r="D238" t="s">
        <v>72</v>
      </c>
      <c r="E238">
        <v>1</v>
      </c>
      <c r="F238" t="s">
        <v>201</v>
      </c>
      <c r="G238">
        <v>1</v>
      </c>
      <c r="H238" t="s">
        <v>79</v>
      </c>
      <c r="I238" t="s">
        <v>65</v>
      </c>
      <c r="J238">
        <v>31.7123287671232</v>
      </c>
      <c r="K238">
        <v>1</v>
      </c>
      <c r="L238">
        <v>1</v>
      </c>
      <c r="M238">
        <v>11.449</v>
      </c>
      <c r="N238">
        <v>62.887588435671198</v>
      </c>
      <c r="O238">
        <v>36.269999999999897</v>
      </c>
      <c r="P238">
        <v>36.314</v>
      </c>
      <c r="Q238">
        <v>43.625999999999998</v>
      </c>
      <c r="R238">
        <v>3.6560000000000001</v>
      </c>
    </row>
    <row r="239" spans="1:18" x14ac:dyDescent="0.45">
      <c r="A239" t="s">
        <v>159</v>
      </c>
      <c r="B239">
        <v>2019</v>
      </c>
      <c r="C239" s="9">
        <v>43484</v>
      </c>
      <c r="D239" t="s">
        <v>72</v>
      </c>
      <c r="E239">
        <v>1</v>
      </c>
      <c r="F239" t="s">
        <v>201</v>
      </c>
      <c r="G239">
        <v>1</v>
      </c>
      <c r="H239" t="s">
        <v>52</v>
      </c>
      <c r="I239" t="s">
        <v>53</v>
      </c>
      <c r="J239">
        <v>21.860273972602702</v>
      </c>
      <c r="K239">
        <v>16</v>
      </c>
      <c r="L239">
        <v>2</v>
      </c>
      <c r="M239">
        <v>12.263999999999999</v>
      </c>
      <c r="N239">
        <v>58.7084148727984</v>
      </c>
      <c r="O239">
        <v>9.1539999999999999</v>
      </c>
      <c r="P239">
        <v>9.1819999999999897</v>
      </c>
      <c r="Q239">
        <v>20.013999999999999</v>
      </c>
      <c r="R239">
        <v>5.4160000000000004</v>
      </c>
    </row>
    <row r="240" spans="1:18" x14ac:dyDescent="0.45">
      <c r="A240" t="s">
        <v>159</v>
      </c>
      <c r="B240">
        <v>2019</v>
      </c>
      <c r="C240" s="9">
        <v>43484</v>
      </c>
      <c r="D240" t="s">
        <v>72</v>
      </c>
      <c r="E240">
        <v>1</v>
      </c>
      <c r="F240" t="s">
        <v>201</v>
      </c>
      <c r="G240">
        <v>2</v>
      </c>
      <c r="H240" t="s">
        <v>136</v>
      </c>
      <c r="I240" t="s">
        <v>36</v>
      </c>
      <c r="K240">
        <v>3</v>
      </c>
      <c r="L240">
        <v>1</v>
      </c>
      <c r="M240">
        <v>11.446</v>
      </c>
      <c r="N240">
        <v>62.9040712912808</v>
      </c>
      <c r="O240">
        <v>17.965</v>
      </c>
      <c r="P240">
        <v>20.012999999999899</v>
      </c>
      <c r="Q240">
        <v>29.329000000000001</v>
      </c>
      <c r="R240">
        <v>4.6580000000000004</v>
      </c>
    </row>
    <row r="241" spans="1:18" x14ac:dyDescent="0.45">
      <c r="A241" t="s">
        <v>159</v>
      </c>
      <c r="B241">
        <v>2019</v>
      </c>
      <c r="C241" s="9">
        <v>43484</v>
      </c>
      <c r="D241" t="s">
        <v>72</v>
      </c>
      <c r="E241">
        <v>1</v>
      </c>
      <c r="F241" t="s">
        <v>201</v>
      </c>
      <c r="G241">
        <v>2</v>
      </c>
      <c r="H241" t="s">
        <v>147</v>
      </c>
      <c r="I241" t="s">
        <v>31</v>
      </c>
      <c r="K241">
        <v>15</v>
      </c>
      <c r="L241">
        <v>2</v>
      </c>
      <c r="M241">
        <v>11.53</v>
      </c>
      <c r="N241">
        <v>62.445793581960103</v>
      </c>
      <c r="O241">
        <v>12.353999999999999</v>
      </c>
      <c r="P241">
        <v>11.887</v>
      </c>
      <c r="Q241">
        <v>20.617000000000001</v>
      </c>
      <c r="R241">
        <v>4.3650000000000002</v>
      </c>
    </row>
    <row r="242" spans="1:18" x14ac:dyDescent="0.45">
      <c r="A242" t="s">
        <v>159</v>
      </c>
      <c r="B242">
        <v>2019</v>
      </c>
      <c r="C242" s="9">
        <v>43484</v>
      </c>
      <c r="D242" t="s">
        <v>72</v>
      </c>
      <c r="E242">
        <v>1</v>
      </c>
      <c r="F242" t="s">
        <v>201</v>
      </c>
      <c r="G242">
        <v>3</v>
      </c>
      <c r="H242" t="s">
        <v>30</v>
      </c>
      <c r="I242" t="s">
        <v>31</v>
      </c>
      <c r="J242">
        <v>22.758904109589</v>
      </c>
      <c r="K242">
        <v>2</v>
      </c>
      <c r="L242">
        <v>1</v>
      </c>
      <c r="M242">
        <v>11.337999999999999</v>
      </c>
      <c r="N242">
        <v>63.503263362144999</v>
      </c>
      <c r="O242">
        <v>29.332000000000001</v>
      </c>
      <c r="P242">
        <v>29.569999999999901</v>
      </c>
      <c r="Q242">
        <v>33.44</v>
      </c>
      <c r="R242">
        <v>1.9350000000000001</v>
      </c>
    </row>
    <row r="243" spans="1:18" x14ac:dyDescent="0.45">
      <c r="A243" t="s">
        <v>159</v>
      </c>
      <c r="B243">
        <v>2019</v>
      </c>
      <c r="C243" s="9">
        <v>43484</v>
      </c>
      <c r="D243" t="s">
        <v>72</v>
      </c>
      <c r="E243">
        <v>1</v>
      </c>
      <c r="F243" t="s">
        <v>201</v>
      </c>
      <c r="G243">
        <v>3</v>
      </c>
      <c r="H243" t="s">
        <v>98</v>
      </c>
      <c r="I243" t="s">
        <v>67</v>
      </c>
      <c r="J243">
        <v>27.4712328767123</v>
      </c>
      <c r="K243">
        <v>14</v>
      </c>
      <c r="L243">
        <v>2</v>
      </c>
      <c r="M243">
        <v>11.412999999999901</v>
      </c>
      <c r="N243">
        <v>63.085954613160403</v>
      </c>
      <c r="O243">
        <v>12.9559999999999</v>
      </c>
      <c r="P243">
        <v>12.5169999999999</v>
      </c>
      <c r="Q243">
        <v>24.768999999999998</v>
      </c>
      <c r="R243">
        <v>6.1260000000000003</v>
      </c>
    </row>
    <row r="244" spans="1:18" x14ac:dyDescent="0.45">
      <c r="A244" t="s">
        <v>159</v>
      </c>
      <c r="B244">
        <v>2019</v>
      </c>
      <c r="C244" s="9">
        <v>43484</v>
      </c>
      <c r="D244" t="s">
        <v>72</v>
      </c>
      <c r="E244">
        <v>1</v>
      </c>
      <c r="F244" t="s">
        <v>201</v>
      </c>
      <c r="G244">
        <v>4</v>
      </c>
      <c r="H244" t="s">
        <v>16</v>
      </c>
      <c r="I244" t="s">
        <v>17</v>
      </c>
      <c r="J244">
        <v>19.745205479452</v>
      </c>
      <c r="K244">
        <v>5</v>
      </c>
      <c r="L244">
        <v>1</v>
      </c>
      <c r="M244">
        <v>11.63</v>
      </c>
      <c r="N244">
        <v>61.908856405846898</v>
      </c>
      <c r="O244">
        <v>16.178999999999998</v>
      </c>
      <c r="P244">
        <v>18.472000000000001</v>
      </c>
      <c r="Q244">
        <v>26.821999999999999</v>
      </c>
      <c r="R244">
        <v>4.1749999999999998</v>
      </c>
    </row>
    <row r="245" spans="1:18" x14ac:dyDescent="0.45">
      <c r="A245" t="s">
        <v>159</v>
      </c>
      <c r="B245">
        <v>2019</v>
      </c>
      <c r="C245" s="9">
        <v>43484</v>
      </c>
      <c r="D245" t="s">
        <v>72</v>
      </c>
      <c r="E245">
        <v>1</v>
      </c>
      <c r="F245" t="s">
        <v>201</v>
      </c>
      <c r="G245">
        <v>4</v>
      </c>
      <c r="H245" t="s">
        <v>129</v>
      </c>
      <c r="I245" t="s">
        <v>65</v>
      </c>
      <c r="K245">
        <v>13</v>
      </c>
      <c r="L245">
        <v>2</v>
      </c>
      <c r="M245">
        <v>11.731999999999999</v>
      </c>
      <c r="N245">
        <v>61.370610296624598</v>
      </c>
      <c r="O245">
        <v>13.284999999999901</v>
      </c>
      <c r="P245">
        <v>12.471</v>
      </c>
      <c r="Q245">
        <v>20.905000000000001</v>
      </c>
      <c r="R245">
        <v>4.2169999999999996</v>
      </c>
    </row>
    <row r="246" spans="1:18" x14ac:dyDescent="0.45">
      <c r="A246" t="s">
        <v>159</v>
      </c>
      <c r="B246">
        <v>2019</v>
      </c>
      <c r="C246" s="9">
        <v>43484</v>
      </c>
      <c r="D246" t="s">
        <v>72</v>
      </c>
      <c r="E246">
        <v>1</v>
      </c>
      <c r="F246" t="s">
        <v>201</v>
      </c>
      <c r="G246">
        <v>5</v>
      </c>
      <c r="H246" t="s">
        <v>135</v>
      </c>
      <c r="I246" t="s">
        <v>29</v>
      </c>
      <c r="K246">
        <v>4</v>
      </c>
      <c r="L246">
        <v>1</v>
      </c>
      <c r="M246">
        <v>11.334</v>
      </c>
      <c r="N246">
        <v>63.525674960296399</v>
      </c>
      <c r="O246">
        <v>17.965</v>
      </c>
      <c r="P246">
        <v>20.878</v>
      </c>
      <c r="Q246">
        <v>29.981999999999999</v>
      </c>
      <c r="R246">
        <v>4.5519999999999996</v>
      </c>
    </row>
    <row r="247" spans="1:18" x14ac:dyDescent="0.45">
      <c r="A247" t="s">
        <v>159</v>
      </c>
      <c r="B247">
        <v>2019</v>
      </c>
      <c r="C247" s="9">
        <v>43484</v>
      </c>
      <c r="D247" t="s">
        <v>72</v>
      </c>
      <c r="E247">
        <v>1</v>
      </c>
      <c r="F247" t="s">
        <v>201</v>
      </c>
      <c r="G247">
        <v>5</v>
      </c>
      <c r="H247" t="s">
        <v>100</v>
      </c>
      <c r="I247" t="s">
        <v>47</v>
      </c>
      <c r="J247">
        <v>24.934246575342399</v>
      </c>
      <c r="K247">
        <v>12</v>
      </c>
      <c r="L247">
        <v>2</v>
      </c>
      <c r="M247">
        <v>11.57</v>
      </c>
      <c r="N247">
        <v>62.229904926534097</v>
      </c>
      <c r="O247">
        <v>16.568000000000001</v>
      </c>
      <c r="P247">
        <v>15.747</v>
      </c>
      <c r="Q247">
        <v>24.003</v>
      </c>
      <c r="R247">
        <v>4.1280000000000001</v>
      </c>
    </row>
    <row r="248" spans="1:18" x14ac:dyDescent="0.45">
      <c r="A248" t="s">
        <v>159</v>
      </c>
      <c r="B248">
        <v>2019</v>
      </c>
      <c r="C248" s="9">
        <v>43484</v>
      </c>
      <c r="D248" t="s">
        <v>72</v>
      </c>
      <c r="E248">
        <v>1</v>
      </c>
      <c r="F248" t="s">
        <v>201</v>
      </c>
      <c r="G248">
        <v>6</v>
      </c>
      <c r="H248" t="s">
        <v>133</v>
      </c>
      <c r="I248" t="s">
        <v>25</v>
      </c>
      <c r="J248">
        <v>25.986301369863</v>
      </c>
      <c r="K248">
        <v>8</v>
      </c>
      <c r="L248">
        <v>1</v>
      </c>
      <c r="M248">
        <v>11.327</v>
      </c>
      <c r="N248">
        <v>63.564933345104599</v>
      </c>
      <c r="O248">
        <v>22.673999999999999</v>
      </c>
      <c r="P248">
        <v>23.238999999999901</v>
      </c>
      <c r="Q248">
        <v>30.042999999999999</v>
      </c>
      <c r="R248">
        <v>3.4020000000000001</v>
      </c>
    </row>
    <row r="249" spans="1:18" x14ac:dyDescent="0.45">
      <c r="A249" t="s">
        <v>159</v>
      </c>
      <c r="B249">
        <v>2019</v>
      </c>
      <c r="C249" s="9">
        <v>43484</v>
      </c>
      <c r="D249" t="s">
        <v>72</v>
      </c>
      <c r="E249">
        <v>1</v>
      </c>
      <c r="F249" t="s">
        <v>201</v>
      </c>
      <c r="G249">
        <v>6</v>
      </c>
      <c r="H249" t="s">
        <v>26</v>
      </c>
      <c r="I249" t="s">
        <v>27</v>
      </c>
      <c r="J249">
        <v>20.660273972602699</v>
      </c>
      <c r="K249">
        <v>9</v>
      </c>
      <c r="L249">
        <v>2</v>
      </c>
      <c r="M249">
        <v>11.340999999999999</v>
      </c>
      <c r="N249">
        <v>63.4864650383564</v>
      </c>
      <c r="O249">
        <v>9.4329999999999998</v>
      </c>
      <c r="P249">
        <v>9.3019999999999907</v>
      </c>
      <c r="Q249">
        <v>18.797999999999998</v>
      </c>
      <c r="R249">
        <v>4.7480000000000002</v>
      </c>
    </row>
    <row r="250" spans="1:18" x14ac:dyDescent="0.45">
      <c r="A250" t="s">
        <v>159</v>
      </c>
      <c r="B250">
        <v>2019</v>
      </c>
      <c r="C250" s="9">
        <v>43484</v>
      </c>
      <c r="D250" t="s">
        <v>72</v>
      </c>
      <c r="E250">
        <v>1</v>
      </c>
      <c r="F250" t="s">
        <v>201</v>
      </c>
      <c r="G250">
        <v>7</v>
      </c>
      <c r="H250" t="s">
        <v>82</v>
      </c>
      <c r="I250" t="s">
        <v>67</v>
      </c>
      <c r="J250">
        <v>26.389041095890398</v>
      </c>
      <c r="K250">
        <v>6</v>
      </c>
      <c r="L250">
        <v>1</v>
      </c>
      <c r="M250">
        <v>11.525</v>
      </c>
      <c r="N250">
        <v>62.472885032537903</v>
      </c>
      <c r="O250">
        <v>6.2619999999999898</v>
      </c>
      <c r="P250">
        <v>15.603</v>
      </c>
      <c r="Q250">
        <v>26.887</v>
      </c>
      <c r="R250">
        <v>5.6420000000000003</v>
      </c>
    </row>
    <row r="251" spans="1:18" x14ac:dyDescent="0.45">
      <c r="A251" t="s">
        <v>159</v>
      </c>
      <c r="B251">
        <v>2019</v>
      </c>
      <c r="C251" s="9">
        <v>43484</v>
      </c>
      <c r="D251" t="s">
        <v>72</v>
      </c>
      <c r="E251">
        <v>1</v>
      </c>
      <c r="F251" t="s">
        <v>201</v>
      </c>
      <c r="G251">
        <v>7</v>
      </c>
      <c r="H251" t="s">
        <v>139</v>
      </c>
      <c r="I251" t="s">
        <v>61</v>
      </c>
      <c r="K251">
        <v>11</v>
      </c>
      <c r="L251">
        <v>2</v>
      </c>
      <c r="M251">
        <v>11.57</v>
      </c>
      <c r="N251">
        <v>62.229904926534097</v>
      </c>
      <c r="O251">
        <v>18.32</v>
      </c>
      <c r="P251">
        <v>16.919</v>
      </c>
      <c r="Q251">
        <v>24.247</v>
      </c>
      <c r="R251">
        <v>3.6640000000000001</v>
      </c>
    </row>
    <row r="252" spans="1:18" x14ac:dyDescent="0.45">
      <c r="A252" t="s">
        <v>159</v>
      </c>
      <c r="B252">
        <v>2019</v>
      </c>
      <c r="C252" s="9">
        <v>43484</v>
      </c>
      <c r="D252" t="s">
        <v>72</v>
      </c>
      <c r="E252">
        <v>1</v>
      </c>
      <c r="F252" t="s">
        <v>201</v>
      </c>
      <c r="G252">
        <v>8</v>
      </c>
      <c r="H252" t="s">
        <v>137</v>
      </c>
      <c r="I252" t="s">
        <v>162</v>
      </c>
      <c r="K252">
        <v>7</v>
      </c>
      <c r="L252">
        <v>1</v>
      </c>
      <c r="M252">
        <v>11.526</v>
      </c>
      <c r="N252">
        <v>62.467464862051003</v>
      </c>
      <c r="O252">
        <v>9</v>
      </c>
      <c r="P252">
        <v>15.353</v>
      </c>
      <c r="Q252">
        <v>29.061</v>
      </c>
      <c r="R252">
        <v>6.8540000000000001</v>
      </c>
    </row>
    <row r="253" spans="1:18" x14ac:dyDescent="0.45">
      <c r="A253" t="s">
        <v>159</v>
      </c>
      <c r="B253">
        <v>2019</v>
      </c>
      <c r="C253" s="9">
        <v>43484</v>
      </c>
      <c r="D253" t="s">
        <v>72</v>
      </c>
      <c r="E253">
        <v>1</v>
      </c>
      <c r="F253" t="s">
        <v>201</v>
      </c>
      <c r="G253">
        <v>8</v>
      </c>
      <c r="H253" t="s">
        <v>121</v>
      </c>
      <c r="I253" t="s">
        <v>120</v>
      </c>
      <c r="K253">
        <v>10</v>
      </c>
      <c r="L253">
        <v>2</v>
      </c>
      <c r="M253">
        <v>11.574</v>
      </c>
      <c r="N253">
        <v>62.208398133747998</v>
      </c>
      <c r="O253">
        <v>12.506</v>
      </c>
      <c r="P253">
        <v>11.743</v>
      </c>
      <c r="Q253">
        <v>20.401</v>
      </c>
      <c r="R253">
        <v>4.3289999999999997</v>
      </c>
    </row>
    <row r="254" spans="1:18" x14ac:dyDescent="0.45">
      <c r="A254" t="s">
        <v>159</v>
      </c>
      <c r="B254">
        <v>2019</v>
      </c>
      <c r="C254" s="9">
        <v>43484</v>
      </c>
      <c r="D254" t="s">
        <v>72</v>
      </c>
      <c r="E254">
        <v>1</v>
      </c>
      <c r="F254" t="s">
        <v>202</v>
      </c>
      <c r="G254">
        <v>1</v>
      </c>
      <c r="H254" t="s">
        <v>79</v>
      </c>
      <c r="I254" t="s">
        <v>65</v>
      </c>
      <c r="J254">
        <v>31.7123287671232</v>
      </c>
      <c r="K254">
        <v>1</v>
      </c>
      <c r="L254">
        <v>1</v>
      </c>
      <c r="M254">
        <v>11.202</v>
      </c>
      <c r="N254">
        <v>64.274236743438607</v>
      </c>
      <c r="O254">
        <v>36.314</v>
      </c>
      <c r="P254">
        <v>36.658999999999999</v>
      </c>
      <c r="Q254">
        <v>43.843000000000004</v>
      </c>
      <c r="R254">
        <v>3.5920000000000001</v>
      </c>
    </row>
    <row r="255" spans="1:18" x14ac:dyDescent="0.45">
      <c r="A255" t="s">
        <v>159</v>
      </c>
      <c r="B255">
        <v>2019</v>
      </c>
      <c r="C255" s="9">
        <v>43484</v>
      </c>
      <c r="D255" t="s">
        <v>72</v>
      </c>
      <c r="E255">
        <v>1</v>
      </c>
      <c r="F255" t="s">
        <v>202</v>
      </c>
      <c r="G255">
        <v>1</v>
      </c>
      <c r="H255" t="s">
        <v>137</v>
      </c>
      <c r="I255" t="s">
        <v>162</v>
      </c>
      <c r="K255">
        <v>7</v>
      </c>
      <c r="L255">
        <v>2</v>
      </c>
      <c r="M255">
        <v>11.568</v>
      </c>
      <c r="N255">
        <v>62.240663900414901</v>
      </c>
      <c r="O255">
        <v>15.353</v>
      </c>
      <c r="P255">
        <v>15.4619999999999</v>
      </c>
      <c r="Q255">
        <v>28.297999999999998</v>
      </c>
      <c r="R255">
        <v>6.4180000000000001</v>
      </c>
    </row>
    <row r="256" spans="1:18" x14ac:dyDescent="0.45">
      <c r="A256" t="s">
        <v>159</v>
      </c>
      <c r="B256">
        <v>2019</v>
      </c>
      <c r="C256" s="9">
        <v>43484</v>
      </c>
      <c r="D256" t="s">
        <v>72</v>
      </c>
      <c r="E256">
        <v>1</v>
      </c>
      <c r="F256" t="s">
        <v>202</v>
      </c>
      <c r="G256">
        <v>2</v>
      </c>
      <c r="H256" t="s">
        <v>136</v>
      </c>
      <c r="I256" t="s">
        <v>36</v>
      </c>
      <c r="K256">
        <v>3</v>
      </c>
      <c r="L256">
        <v>1</v>
      </c>
      <c r="M256">
        <v>11.36</v>
      </c>
      <c r="N256">
        <v>63.380281690140798</v>
      </c>
      <c r="O256">
        <v>20.012999999999899</v>
      </c>
      <c r="P256">
        <v>22.306000000000001</v>
      </c>
      <c r="Q256">
        <v>30.914000000000001</v>
      </c>
      <c r="R256">
        <v>4.3040000000000003</v>
      </c>
    </row>
    <row r="257" spans="1:18" x14ac:dyDescent="0.45">
      <c r="A257" t="s">
        <v>159</v>
      </c>
      <c r="B257">
        <v>2019</v>
      </c>
      <c r="C257" s="9">
        <v>43484</v>
      </c>
      <c r="D257" t="s">
        <v>72</v>
      </c>
      <c r="E257">
        <v>1</v>
      </c>
      <c r="F257" t="s">
        <v>202</v>
      </c>
      <c r="G257">
        <v>2</v>
      </c>
      <c r="H257" t="s">
        <v>82</v>
      </c>
      <c r="I257" t="s">
        <v>67</v>
      </c>
      <c r="J257">
        <v>26.389041095890398</v>
      </c>
      <c r="K257">
        <v>6</v>
      </c>
      <c r="L257">
        <v>2</v>
      </c>
      <c r="M257">
        <v>11.471</v>
      </c>
      <c r="N257">
        <v>62.766977595676003</v>
      </c>
      <c r="O257">
        <v>15.603</v>
      </c>
      <c r="P257">
        <v>14.561</v>
      </c>
      <c r="Q257">
        <v>24.561</v>
      </c>
      <c r="R257">
        <v>5</v>
      </c>
    </row>
    <row r="258" spans="1:18" x14ac:dyDescent="0.45">
      <c r="A258" t="s">
        <v>159</v>
      </c>
      <c r="B258">
        <v>2019</v>
      </c>
      <c r="C258" s="9">
        <v>43484</v>
      </c>
      <c r="D258" t="s">
        <v>72</v>
      </c>
      <c r="E258">
        <v>1</v>
      </c>
      <c r="F258" t="s">
        <v>202</v>
      </c>
      <c r="G258">
        <v>3</v>
      </c>
      <c r="H258" t="s">
        <v>30</v>
      </c>
      <c r="I258" t="s">
        <v>31</v>
      </c>
      <c r="J258">
        <v>22.758904109589</v>
      </c>
      <c r="K258">
        <v>2</v>
      </c>
      <c r="L258">
        <v>1</v>
      </c>
      <c r="M258">
        <v>11.205</v>
      </c>
      <c r="N258">
        <v>64.257028112449802</v>
      </c>
      <c r="O258">
        <v>29.569999999999901</v>
      </c>
      <c r="P258">
        <v>29.950999999999901</v>
      </c>
      <c r="Q258">
        <v>33.744999999999997</v>
      </c>
      <c r="R258">
        <v>1.897</v>
      </c>
    </row>
    <row r="259" spans="1:18" x14ac:dyDescent="0.45">
      <c r="A259" t="s">
        <v>159</v>
      </c>
      <c r="B259">
        <v>2019</v>
      </c>
      <c r="C259" s="9">
        <v>43484</v>
      </c>
      <c r="D259" t="s">
        <v>72</v>
      </c>
      <c r="E259">
        <v>1</v>
      </c>
      <c r="F259" t="s">
        <v>202</v>
      </c>
      <c r="G259">
        <v>3</v>
      </c>
      <c r="H259" t="s">
        <v>133</v>
      </c>
      <c r="I259" t="s">
        <v>25</v>
      </c>
      <c r="J259">
        <v>25.986301369863</v>
      </c>
      <c r="K259">
        <v>8</v>
      </c>
      <c r="L259">
        <v>2</v>
      </c>
      <c r="M259">
        <v>11.279</v>
      </c>
      <c r="N259">
        <v>63.835446404823102</v>
      </c>
      <c r="O259">
        <v>23.238999999999901</v>
      </c>
      <c r="P259">
        <v>22.741</v>
      </c>
      <c r="Q259">
        <v>29.100999999999999</v>
      </c>
      <c r="R259">
        <v>3.18</v>
      </c>
    </row>
    <row r="260" spans="1:18" x14ac:dyDescent="0.45">
      <c r="A260" t="s">
        <v>159</v>
      </c>
      <c r="B260">
        <v>2019</v>
      </c>
      <c r="C260" s="9">
        <v>43484</v>
      </c>
      <c r="D260" t="s">
        <v>72</v>
      </c>
      <c r="E260">
        <v>1</v>
      </c>
      <c r="F260" t="s">
        <v>202</v>
      </c>
      <c r="G260">
        <v>4</v>
      </c>
      <c r="H260" t="s">
        <v>135</v>
      </c>
      <c r="I260" t="s">
        <v>29</v>
      </c>
      <c r="K260">
        <v>4</v>
      </c>
      <c r="L260">
        <v>1</v>
      </c>
      <c r="M260">
        <v>11.481999999999999</v>
      </c>
      <c r="N260">
        <v>62.706845497300101</v>
      </c>
      <c r="O260">
        <v>20.878</v>
      </c>
      <c r="P260">
        <v>23.169</v>
      </c>
      <c r="Q260">
        <v>31.503</v>
      </c>
      <c r="R260">
        <v>4.1669999999999998</v>
      </c>
    </row>
    <row r="261" spans="1:18" x14ac:dyDescent="0.45">
      <c r="A261" t="s">
        <v>159</v>
      </c>
      <c r="B261">
        <v>2019</v>
      </c>
      <c r="C261" s="9">
        <v>43484</v>
      </c>
      <c r="D261" t="s">
        <v>72</v>
      </c>
      <c r="E261">
        <v>1</v>
      </c>
      <c r="F261" t="s">
        <v>202</v>
      </c>
      <c r="G261">
        <v>4</v>
      </c>
      <c r="H261" t="s">
        <v>16</v>
      </c>
      <c r="I261" t="s">
        <v>17</v>
      </c>
      <c r="J261">
        <v>19.745205479452</v>
      </c>
      <c r="K261">
        <v>5</v>
      </c>
      <c r="L261">
        <v>2</v>
      </c>
      <c r="M261">
        <v>11.526999999999999</v>
      </c>
      <c r="N261">
        <v>62.4620456319944</v>
      </c>
      <c r="O261">
        <v>18.472000000000001</v>
      </c>
      <c r="P261">
        <v>17.78</v>
      </c>
      <c r="Q261">
        <v>25.542000000000002</v>
      </c>
      <c r="R261">
        <v>3.8809999999999998</v>
      </c>
    </row>
    <row r="262" spans="1:18" x14ac:dyDescent="0.45">
      <c r="A262" t="s">
        <v>159</v>
      </c>
      <c r="B262">
        <v>2019</v>
      </c>
      <c r="C262" s="9">
        <v>43484</v>
      </c>
      <c r="D262" t="s">
        <v>72</v>
      </c>
      <c r="E262">
        <v>2</v>
      </c>
      <c r="F262" t="s">
        <v>202</v>
      </c>
      <c r="G262">
        <v>1</v>
      </c>
      <c r="H262" t="s">
        <v>79</v>
      </c>
      <c r="I262" t="s">
        <v>65</v>
      </c>
      <c r="J262">
        <v>31.7123287671232</v>
      </c>
      <c r="K262">
        <v>1</v>
      </c>
      <c r="L262">
        <v>1</v>
      </c>
      <c r="M262">
        <v>11.276999999999999</v>
      </c>
      <c r="N262">
        <v>63.846767757382203</v>
      </c>
      <c r="O262">
        <v>36.658999999999999</v>
      </c>
      <c r="P262">
        <v>36.936</v>
      </c>
      <c r="Q262">
        <v>44.012</v>
      </c>
      <c r="R262">
        <v>3.5379999999999998</v>
      </c>
    </row>
    <row r="263" spans="1:18" x14ac:dyDescent="0.45">
      <c r="A263" t="s">
        <v>159</v>
      </c>
      <c r="B263">
        <v>2019</v>
      </c>
      <c r="C263" s="9">
        <v>43484</v>
      </c>
      <c r="D263" t="s">
        <v>72</v>
      </c>
      <c r="E263">
        <v>2</v>
      </c>
      <c r="F263" t="s">
        <v>202</v>
      </c>
      <c r="G263">
        <v>1</v>
      </c>
      <c r="H263" t="s">
        <v>137</v>
      </c>
      <c r="I263" t="s">
        <v>162</v>
      </c>
      <c r="K263">
        <v>7</v>
      </c>
      <c r="L263">
        <v>2</v>
      </c>
      <c r="M263">
        <v>11.843999999999999</v>
      </c>
      <c r="N263">
        <v>60.790273556231</v>
      </c>
      <c r="O263">
        <v>15.4619999999999</v>
      </c>
      <c r="P263">
        <v>15.558999999999999</v>
      </c>
      <c r="Q263">
        <v>27.759</v>
      </c>
      <c r="R263">
        <v>6.1</v>
      </c>
    </row>
    <row r="264" spans="1:18" x14ac:dyDescent="0.45">
      <c r="A264" t="s">
        <v>159</v>
      </c>
      <c r="B264">
        <v>2019</v>
      </c>
      <c r="C264" s="9">
        <v>43484</v>
      </c>
      <c r="D264" t="s">
        <v>72</v>
      </c>
      <c r="E264">
        <v>2</v>
      </c>
      <c r="F264" t="s">
        <v>202</v>
      </c>
      <c r="G264">
        <v>2</v>
      </c>
      <c r="H264" t="s">
        <v>136</v>
      </c>
      <c r="I264" t="s">
        <v>36</v>
      </c>
      <c r="K264">
        <v>3</v>
      </c>
      <c r="L264">
        <v>1</v>
      </c>
      <c r="M264">
        <v>11.657999999999999</v>
      </c>
      <c r="N264">
        <v>61.760164693772502</v>
      </c>
      <c r="O264">
        <v>22.306000000000001</v>
      </c>
      <c r="P264">
        <v>23.731000000000002</v>
      </c>
      <c r="Q264">
        <v>31.841000000000001</v>
      </c>
      <c r="R264">
        <v>4.0549999999999997</v>
      </c>
    </row>
    <row r="265" spans="1:18" x14ac:dyDescent="0.45">
      <c r="A265" t="s">
        <v>159</v>
      </c>
      <c r="B265">
        <v>2019</v>
      </c>
      <c r="C265" s="9">
        <v>43484</v>
      </c>
      <c r="D265" t="s">
        <v>72</v>
      </c>
      <c r="E265">
        <v>2</v>
      </c>
      <c r="F265" t="s">
        <v>202</v>
      </c>
      <c r="G265">
        <v>2</v>
      </c>
      <c r="H265" t="s">
        <v>82</v>
      </c>
      <c r="I265" t="s">
        <v>67</v>
      </c>
      <c r="J265">
        <v>26.389041095890398</v>
      </c>
      <c r="K265">
        <v>6</v>
      </c>
      <c r="L265">
        <v>2</v>
      </c>
      <c r="M265">
        <v>11.728</v>
      </c>
      <c r="N265">
        <v>61.391541609822603</v>
      </c>
      <c r="O265">
        <v>14.561</v>
      </c>
      <c r="P265">
        <v>14.101999999999901</v>
      </c>
      <c r="Q265">
        <v>23.31</v>
      </c>
      <c r="R265">
        <v>4.6040000000000001</v>
      </c>
    </row>
    <row r="266" spans="1:18" x14ac:dyDescent="0.45">
      <c r="A266" t="s">
        <v>159</v>
      </c>
      <c r="B266">
        <v>2019</v>
      </c>
      <c r="C266" s="9">
        <v>43484</v>
      </c>
      <c r="D266" t="s">
        <v>72</v>
      </c>
      <c r="E266">
        <v>2</v>
      </c>
      <c r="F266" t="s">
        <v>202</v>
      </c>
      <c r="G266">
        <v>3</v>
      </c>
      <c r="H266" t="s">
        <v>30</v>
      </c>
      <c r="I266" t="s">
        <v>31</v>
      </c>
      <c r="J266">
        <v>22.758904109589</v>
      </c>
      <c r="K266">
        <v>2</v>
      </c>
      <c r="L266">
        <v>1</v>
      </c>
      <c r="M266">
        <v>11.483000000000001</v>
      </c>
      <c r="N266">
        <v>62.701384655577797</v>
      </c>
      <c r="O266">
        <v>29.950999999999901</v>
      </c>
      <c r="P266">
        <v>30.266999999999999</v>
      </c>
      <c r="Q266">
        <v>33.993000000000002</v>
      </c>
      <c r="R266">
        <v>1.863</v>
      </c>
    </row>
    <row r="267" spans="1:18" x14ac:dyDescent="0.45">
      <c r="A267" t="s">
        <v>159</v>
      </c>
      <c r="B267">
        <v>2019</v>
      </c>
      <c r="C267" s="9">
        <v>43484</v>
      </c>
      <c r="D267" t="s">
        <v>72</v>
      </c>
      <c r="E267">
        <v>2</v>
      </c>
      <c r="F267" t="s">
        <v>202</v>
      </c>
      <c r="G267">
        <v>3</v>
      </c>
      <c r="H267" t="s">
        <v>133</v>
      </c>
      <c r="I267" t="s">
        <v>25</v>
      </c>
      <c r="J267">
        <v>25.986301369863</v>
      </c>
      <c r="K267">
        <v>8</v>
      </c>
      <c r="L267">
        <v>2</v>
      </c>
      <c r="M267">
        <v>11.531000000000001</v>
      </c>
      <c r="N267">
        <v>62.440378111178497</v>
      </c>
      <c r="O267">
        <v>22.741</v>
      </c>
      <c r="P267">
        <v>22.382999999999999</v>
      </c>
      <c r="Q267">
        <v>28.405000000000001</v>
      </c>
      <c r="R267">
        <v>3.0110000000000001</v>
      </c>
    </row>
    <row r="268" spans="1:18" x14ac:dyDescent="0.45">
      <c r="A268" t="s">
        <v>159</v>
      </c>
      <c r="B268">
        <v>2019</v>
      </c>
      <c r="C268" s="9">
        <v>43484</v>
      </c>
      <c r="D268" t="s">
        <v>72</v>
      </c>
      <c r="E268">
        <v>2</v>
      </c>
      <c r="F268" t="s">
        <v>202</v>
      </c>
      <c r="G268">
        <v>4</v>
      </c>
      <c r="H268" t="s">
        <v>135</v>
      </c>
      <c r="I268" t="s">
        <v>29</v>
      </c>
      <c r="K268">
        <v>4</v>
      </c>
      <c r="L268">
        <v>1</v>
      </c>
      <c r="M268">
        <v>11.411</v>
      </c>
      <c r="N268">
        <v>63.097011655420197</v>
      </c>
      <c r="O268">
        <v>23.169</v>
      </c>
      <c r="P268">
        <v>24.632000000000001</v>
      </c>
      <c r="Q268">
        <v>32.438000000000002</v>
      </c>
      <c r="R268">
        <v>3.903</v>
      </c>
    </row>
    <row r="269" spans="1:18" x14ac:dyDescent="0.45">
      <c r="A269" t="s">
        <v>159</v>
      </c>
      <c r="B269">
        <v>2019</v>
      </c>
      <c r="C269" s="9">
        <v>43484</v>
      </c>
      <c r="D269" t="s">
        <v>72</v>
      </c>
      <c r="E269">
        <v>2</v>
      </c>
      <c r="F269" t="s">
        <v>202</v>
      </c>
      <c r="G269">
        <v>4</v>
      </c>
      <c r="H269" t="s">
        <v>16</v>
      </c>
      <c r="I269" t="s">
        <v>17</v>
      </c>
      <c r="J269">
        <v>19.745205479452</v>
      </c>
      <c r="K269">
        <v>5</v>
      </c>
      <c r="L269">
        <v>2</v>
      </c>
      <c r="M269">
        <v>11.618</v>
      </c>
      <c r="N269">
        <v>61.972800826304002</v>
      </c>
      <c r="O269">
        <v>17.78</v>
      </c>
      <c r="P269">
        <v>17.391999999999999</v>
      </c>
      <c r="Q269">
        <v>24.73</v>
      </c>
      <c r="R269">
        <v>3.669</v>
      </c>
    </row>
    <row r="270" spans="1:18" x14ac:dyDescent="0.45">
      <c r="A270" t="s">
        <v>159</v>
      </c>
      <c r="B270">
        <v>2019</v>
      </c>
      <c r="C270" s="9">
        <v>43484</v>
      </c>
      <c r="D270" t="s">
        <v>72</v>
      </c>
      <c r="E270">
        <v>1</v>
      </c>
      <c r="F270" t="s">
        <v>203</v>
      </c>
      <c r="G270">
        <v>1</v>
      </c>
      <c r="H270" t="s">
        <v>79</v>
      </c>
      <c r="I270" t="s">
        <v>65</v>
      </c>
      <c r="J270">
        <v>31.7123287671232</v>
      </c>
      <c r="K270">
        <v>1</v>
      </c>
      <c r="L270">
        <v>1</v>
      </c>
      <c r="M270">
        <v>11.05</v>
      </c>
      <c r="N270">
        <v>65.158371040723907</v>
      </c>
      <c r="O270">
        <v>36.936</v>
      </c>
      <c r="P270">
        <v>37.391999999999904</v>
      </c>
      <c r="Q270">
        <v>44.281999999999996</v>
      </c>
      <c r="R270">
        <v>3.4449999999999998</v>
      </c>
    </row>
    <row r="271" spans="1:18" x14ac:dyDescent="0.45">
      <c r="A271" t="s">
        <v>159</v>
      </c>
      <c r="B271">
        <v>2019</v>
      </c>
      <c r="C271" s="9">
        <v>43484</v>
      </c>
      <c r="D271" t="s">
        <v>72</v>
      </c>
      <c r="E271">
        <v>1</v>
      </c>
      <c r="F271" t="s">
        <v>203</v>
      </c>
      <c r="G271">
        <v>1</v>
      </c>
      <c r="H271" t="s">
        <v>135</v>
      </c>
      <c r="I271" t="s">
        <v>29</v>
      </c>
      <c r="K271">
        <v>4</v>
      </c>
      <c r="L271">
        <v>2</v>
      </c>
      <c r="M271">
        <v>11.276999999999999</v>
      </c>
      <c r="N271">
        <v>63.846767757382203</v>
      </c>
      <c r="O271">
        <v>24.632000000000001</v>
      </c>
      <c r="P271">
        <v>24.555</v>
      </c>
      <c r="Q271">
        <v>32.109000000000002</v>
      </c>
      <c r="R271">
        <v>3.7770000000000001</v>
      </c>
    </row>
    <row r="272" spans="1:18" x14ac:dyDescent="0.45">
      <c r="A272" t="s">
        <v>159</v>
      </c>
      <c r="B272">
        <v>2019</v>
      </c>
      <c r="C272" s="9">
        <v>43484</v>
      </c>
      <c r="D272" t="s">
        <v>72</v>
      </c>
      <c r="E272">
        <v>1</v>
      </c>
      <c r="F272" t="s">
        <v>203</v>
      </c>
      <c r="G272">
        <v>2</v>
      </c>
      <c r="H272" t="s">
        <v>30</v>
      </c>
      <c r="I272" t="s">
        <v>31</v>
      </c>
      <c r="J272">
        <v>22.758904109589</v>
      </c>
      <c r="K272">
        <v>2</v>
      </c>
      <c r="L272">
        <v>1</v>
      </c>
      <c r="M272">
        <v>11.241</v>
      </c>
      <c r="N272">
        <v>64.051240992794206</v>
      </c>
      <c r="O272">
        <v>30.266999999999999</v>
      </c>
      <c r="P272">
        <v>30.655000000000001</v>
      </c>
      <c r="Q272">
        <v>34.313000000000002</v>
      </c>
      <c r="R272">
        <v>1.829</v>
      </c>
    </row>
    <row r="273" spans="1:18" x14ac:dyDescent="0.45">
      <c r="A273" t="s">
        <v>159</v>
      </c>
      <c r="B273">
        <v>2019</v>
      </c>
      <c r="C273" s="9">
        <v>43484</v>
      </c>
      <c r="D273" t="s">
        <v>72</v>
      </c>
      <c r="E273">
        <v>1</v>
      </c>
      <c r="F273" t="s">
        <v>203</v>
      </c>
      <c r="G273">
        <v>2</v>
      </c>
      <c r="H273" t="s">
        <v>136</v>
      </c>
      <c r="I273" t="s">
        <v>36</v>
      </c>
      <c r="K273">
        <v>3</v>
      </c>
      <c r="L273">
        <v>2</v>
      </c>
      <c r="M273">
        <v>11.326000000000001</v>
      </c>
      <c r="N273">
        <v>63.570545647183401</v>
      </c>
      <c r="O273">
        <v>23.731000000000002</v>
      </c>
      <c r="P273">
        <v>22.975000000000001</v>
      </c>
      <c r="Q273">
        <v>30.327000000000002</v>
      </c>
      <c r="R273">
        <v>3.6760000000000002</v>
      </c>
    </row>
    <row r="274" spans="1:18" x14ac:dyDescent="0.45">
      <c r="A274" t="s">
        <v>159</v>
      </c>
      <c r="B274">
        <v>2019</v>
      </c>
      <c r="C274" s="9">
        <v>43484</v>
      </c>
      <c r="D274" t="s">
        <v>72</v>
      </c>
      <c r="E274">
        <v>2</v>
      </c>
      <c r="F274" t="s">
        <v>203</v>
      </c>
      <c r="G274">
        <v>1</v>
      </c>
      <c r="H274" t="s">
        <v>79</v>
      </c>
      <c r="I274" t="s">
        <v>65</v>
      </c>
      <c r="J274">
        <v>31.7123287671232</v>
      </c>
      <c r="K274">
        <v>1</v>
      </c>
      <c r="L274">
        <v>1</v>
      </c>
      <c r="M274">
        <v>11.063000000000001</v>
      </c>
      <c r="N274">
        <v>65.081804212238893</v>
      </c>
      <c r="O274">
        <v>37.391999999999904</v>
      </c>
      <c r="P274">
        <v>37.774999999999999</v>
      </c>
      <c r="Q274">
        <v>44.505000000000003</v>
      </c>
      <c r="R274">
        <v>3.3650000000000002</v>
      </c>
    </row>
    <row r="275" spans="1:18" x14ac:dyDescent="0.45">
      <c r="A275" t="s">
        <v>159</v>
      </c>
      <c r="B275">
        <v>2019</v>
      </c>
      <c r="C275" s="9">
        <v>43484</v>
      </c>
      <c r="D275" t="s">
        <v>72</v>
      </c>
      <c r="E275">
        <v>2</v>
      </c>
      <c r="F275" t="s">
        <v>203</v>
      </c>
      <c r="G275">
        <v>1</v>
      </c>
      <c r="H275" t="s">
        <v>135</v>
      </c>
      <c r="I275" t="s">
        <v>29</v>
      </c>
      <c r="K275">
        <v>4</v>
      </c>
      <c r="L275">
        <v>2</v>
      </c>
      <c r="M275">
        <v>11.278</v>
      </c>
      <c r="N275">
        <v>63.841106579180703</v>
      </c>
      <c r="O275">
        <v>24.555</v>
      </c>
      <c r="P275">
        <v>24.495999999999999</v>
      </c>
      <c r="Q275">
        <v>31.84</v>
      </c>
      <c r="R275">
        <v>3.6720000000000002</v>
      </c>
    </row>
    <row r="276" spans="1:18" x14ac:dyDescent="0.45">
      <c r="A276" t="s">
        <v>159</v>
      </c>
      <c r="B276">
        <v>2019</v>
      </c>
      <c r="C276" s="9">
        <v>43484</v>
      </c>
      <c r="D276" t="s">
        <v>72</v>
      </c>
      <c r="E276">
        <v>2</v>
      </c>
      <c r="F276" t="s">
        <v>203</v>
      </c>
      <c r="G276">
        <v>2</v>
      </c>
      <c r="H276" t="s">
        <v>30</v>
      </c>
      <c r="I276" t="s">
        <v>31</v>
      </c>
      <c r="J276">
        <v>22.758904109589</v>
      </c>
      <c r="K276">
        <v>2</v>
      </c>
      <c r="L276">
        <v>1</v>
      </c>
      <c r="M276">
        <v>11.343</v>
      </c>
      <c r="N276">
        <v>63.475271092303601</v>
      </c>
      <c r="O276">
        <v>30.655000000000001</v>
      </c>
      <c r="P276">
        <v>30.963999999999999</v>
      </c>
      <c r="Q276">
        <v>34.561999999999998</v>
      </c>
      <c r="R276">
        <v>1.7989999999999999</v>
      </c>
    </row>
    <row r="277" spans="1:18" x14ac:dyDescent="0.45">
      <c r="A277" t="s">
        <v>159</v>
      </c>
      <c r="B277">
        <v>2019</v>
      </c>
      <c r="C277" s="9">
        <v>43484</v>
      </c>
      <c r="D277" t="s">
        <v>72</v>
      </c>
      <c r="E277">
        <v>2</v>
      </c>
      <c r="F277" t="s">
        <v>203</v>
      </c>
      <c r="G277">
        <v>2</v>
      </c>
      <c r="H277" t="s">
        <v>136</v>
      </c>
      <c r="I277" t="s">
        <v>36</v>
      </c>
      <c r="K277">
        <v>3</v>
      </c>
      <c r="L277">
        <v>2</v>
      </c>
      <c r="M277">
        <v>11.404999999999999</v>
      </c>
      <c r="N277">
        <v>63.130206049978</v>
      </c>
      <c r="O277">
        <v>22.975000000000001</v>
      </c>
      <c r="P277">
        <v>22.492999999999999</v>
      </c>
      <c r="Q277">
        <v>29.321000000000002</v>
      </c>
      <c r="R277">
        <v>3.4140000000000001</v>
      </c>
    </row>
    <row r="278" spans="1:18" x14ac:dyDescent="0.45">
      <c r="A278" t="s">
        <v>159</v>
      </c>
      <c r="B278">
        <v>2019</v>
      </c>
      <c r="C278" s="9">
        <v>43484</v>
      </c>
      <c r="D278" t="s">
        <v>72</v>
      </c>
      <c r="E278">
        <v>1</v>
      </c>
      <c r="F278" t="s">
        <v>204</v>
      </c>
      <c r="G278" t="s">
        <v>205</v>
      </c>
      <c r="H278" t="s">
        <v>79</v>
      </c>
      <c r="I278" t="s">
        <v>65</v>
      </c>
      <c r="J278">
        <v>31.7123287671232</v>
      </c>
      <c r="K278">
        <v>1</v>
      </c>
      <c r="L278">
        <v>1</v>
      </c>
      <c r="M278">
        <v>11.208</v>
      </c>
      <c r="N278">
        <v>64.239828693790102</v>
      </c>
      <c r="O278">
        <v>37.774999999999999</v>
      </c>
      <c r="P278">
        <v>38.073999999999998</v>
      </c>
      <c r="Q278">
        <v>44.655999999999999</v>
      </c>
      <c r="R278">
        <v>3.2909999999999999</v>
      </c>
    </row>
    <row r="279" spans="1:18" x14ac:dyDescent="0.45">
      <c r="A279" t="s">
        <v>159</v>
      </c>
      <c r="B279">
        <v>2019</v>
      </c>
      <c r="C279" s="9">
        <v>43484</v>
      </c>
      <c r="D279" t="s">
        <v>72</v>
      </c>
      <c r="E279">
        <v>1</v>
      </c>
      <c r="F279" t="s">
        <v>204</v>
      </c>
      <c r="G279" t="s">
        <v>205</v>
      </c>
      <c r="H279" t="s">
        <v>30</v>
      </c>
      <c r="I279" t="s">
        <v>31</v>
      </c>
      <c r="J279">
        <v>22.758904109589</v>
      </c>
      <c r="K279">
        <v>2</v>
      </c>
      <c r="L279">
        <v>2</v>
      </c>
      <c r="M279">
        <v>11.433999999999999</v>
      </c>
      <c r="N279">
        <v>62.970089207626302</v>
      </c>
      <c r="O279">
        <v>30.963999999999999</v>
      </c>
      <c r="P279">
        <v>30.721</v>
      </c>
      <c r="Q279">
        <v>34.195</v>
      </c>
      <c r="R279">
        <v>1.7370000000000001</v>
      </c>
    </row>
    <row r="280" spans="1:18" x14ac:dyDescent="0.45">
      <c r="A280" t="s">
        <v>159</v>
      </c>
      <c r="B280">
        <v>2019</v>
      </c>
      <c r="C280" s="9">
        <v>43484</v>
      </c>
      <c r="D280" t="s">
        <v>72</v>
      </c>
      <c r="E280">
        <v>1</v>
      </c>
      <c r="F280" t="s">
        <v>204</v>
      </c>
      <c r="G280" t="s">
        <v>206</v>
      </c>
      <c r="H280" t="s">
        <v>136</v>
      </c>
      <c r="I280" t="s">
        <v>36</v>
      </c>
      <c r="K280">
        <v>3</v>
      </c>
      <c r="L280">
        <v>2</v>
      </c>
      <c r="M280">
        <v>11.496</v>
      </c>
      <c r="N280">
        <v>62.630480167014603</v>
      </c>
      <c r="O280">
        <v>22.492999999999999</v>
      </c>
      <c r="P280">
        <v>24.538</v>
      </c>
      <c r="Q280">
        <v>30.484000000000002</v>
      </c>
      <c r="R280">
        <v>2.9729999999999999</v>
      </c>
    </row>
    <row r="281" spans="1:18" x14ac:dyDescent="0.45">
      <c r="A281" t="s">
        <v>159</v>
      </c>
      <c r="B281">
        <v>2019</v>
      </c>
      <c r="C281" s="9">
        <v>43484</v>
      </c>
      <c r="D281" t="s">
        <v>72</v>
      </c>
      <c r="E281">
        <v>1</v>
      </c>
      <c r="F281" t="s">
        <v>204</v>
      </c>
      <c r="G281" t="s">
        <v>206</v>
      </c>
      <c r="H281" t="s">
        <v>135</v>
      </c>
      <c r="I281" t="s">
        <v>29</v>
      </c>
      <c r="K281">
        <v>4</v>
      </c>
      <c r="L281">
        <v>1</v>
      </c>
      <c r="M281">
        <v>11.474</v>
      </c>
      <c r="N281">
        <v>62.750566498169697</v>
      </c>
      <c r="O281">
        <v>24.495999999999999</v>
      </c>
      <c r="P281">
        <v>28.972999999999999</v>
      </c>
      <c r="Q281">
        <v>35.250999999999998</v>
      </c>
      <c r="R281">
        <v>3.1389999999999998</v>
      </c>
    </row>
    <row r="282" spans="1:18" x14ac:dyDescent="0.45">
      <c r="A282" t="s">
        <v>159</v>
      </c>
      <c r="B282">
        <v>2019</v>
      </c>
      <c r="C282" s="9">
        <v>43484</v>
      </c>
      <c r="D282" t="s">
        <v>72</v>
      </c>
      <c r="E282">
        <v>2</v>
      </c>
      <c r="F282" t="s">
        <v>204</v>
      </c>
      <c r="G282" t="s">
        <v>205</v>
      </c>
      <c r="H282" t="s">
        <v>79</v>
      </c>
      <c r="I282" t="s">
        <v>65</v>
      </c>
      <c r="J282">
        <v>31.7123287671232</v>
      </c>
      <c r="K282">
        <v>1</v>
      </c>
      <c r="L282">
        <v>1</v>
      </c>
      <c r="M282">
        <v>11.141999999999999</v>
      </c>
      <c r="N282">
        <v>64.620355411954705</v>
      </c>
      <c r="O282">
        <v>38.073999999999998</v>
      </c>
      <c r="P282">
        <v>36.945999999999998</v>
      </c>
      <c r="Q282">
        <v>42.746000000000002</v>
      </c>
      <c r="R282">
        <v>2.9</v>
      </c>
    </row>
    <row r="283" spans="1:18" x14ac:dyDescent="0.45">
      <c r="A283" t="s">
        <v>159</v>
      </c>
      <c r="B283">
        <v>2019</v>
      </c>
      <c r="C283" s="9">
        <v>43484</v>
      </c>
      <c r="D283" t="s">
        <v>72</v>
      </c>
      <c r="E283">
        <v>2</v>
      </c>
      <c r="F283" t="s">
        <v>204</v>
      </c>
      <c r="G283" t="s">
        <v>205</v>
      </c>
      <c r="H283" t="s">
        <v>30</v>
      </c>
      <c r="I283" t="s">
        <v>31</v>
      </c>
      <c r="J283">
        <v>22.758904109589</v>
      </c>
      <c r="K283">
        <v>2</v>
      </c>
      <c r="L283">
        <v>2</v>
      </c>
      <c r="M283">
        <v>11.292999999999999</v>
      </c>
      <c r="N283">
        <v>63.756309218099702</v>
      </c>
      <c r="O283">
        <v>30.721</v>
      </c>
      <c r="P283">
        <v>30.559000000000001</v>
      </c>
      <c r="Q283">
        <v>33.963000000000001</v>
      </c>
      <c r="R283">
        <v>1.702</v>
      </c>
    </row>
    <row r="284" spans="1:18" x14ac:dyDescent="0.45">
      <c r="A284" t="s">
        <v>159</v>
      </c>
      <c r="B284">
        <v>2019</v>
      </c>
      <c r="C284" s="9">
        <v>43484</v>
      </c>
      <c r="D284" t="s">
        <v>72</v>
      </c>
      <c r="E284">
        <v>2</v>
      </c>
      <c r="F284" t="s">
        <v>204</v>
      </c>
      <c r="G284" t="s">
        <v>206</v>
      </c>
      <c r="H284" t="s">
        <v>136</v>
      </c>
      <c r="I284" t="s">
        <v>36</v>
      </c>
      <c r="K284">
        <v>3</v>
      </c>
      <c r="L284">
        <v>1</v>
      </c>
      <c r="M284">
        <v>11.576000000000001</v>
      </c>
      <c r="N284">
        <v>62.197650310988202</v>
      </c>
      <c r="O284">
        <v>24.538</v>
      </c>
      <c r="P284">
        <v>26.538999999999898</v>
      </c>
      <c r="Q284">
        <v>32.094999999999999</v>
      </c>
      <c r="R284">
        <v>2.778</v>
      </c>
    </row>
    <row r="285" spans="1:18" x14ac:dyDescent="0.45">
      <c r="A285" t="s">
        <v>159</v>
      </c>
      <c r="B285">
        <v>2019</v>
      </c>
      <c r="C285" s="9">
        <v>43484</v>
      </c>
      <c r="D285" t="s">
        <v>72</v>
      </c>
      <c r="E285">
        <v>2</v>
      </c>
      <c r="F285" t="s">
        <v>204</v>
      </c>
      <c r="G285" t="s">
        <v>206</v>
      </c>
      <c r="H285" t="s">
        <v>135</v>
      </c>
      <c r="I285" t="s">
        <v>29</v>
      </c>
      <c r="K285">
        <v>4</v>
      </c>
      <c r="L285">
        <v>2</v>
      </c>
      <c r="M285">
        <v>11.622</v>
      </c>
      <c r="N285">
        <v>61.951471347444503</v>
      </c>
      <c r="O285">
        <v>28.972999999999999</v>
      </c>
      <c r="P285">
        <v>27.637</v>
      </c>
      <c r="Q285">
        <v>33.454999999999998</v>
      </c>
      <c r="R285">
        <v>2.9089999999999998</v>
      </c>
    </row>
    <row r="286" spans="1:18" x14ac:dyDescent="0.45">
      <c r="A286" t="s">
        <v>159</v>
      </c>
      <c r="B286">
        <v>2019</v>
      </c>
      <c r="C286" s="9">
        <v>43484</v>
      </c>
      <c r="D286" t="s">
        <v>72</v>
      </c>
      <c r="E286">
        <v>3</v>
      </c>
      <c r="F286" t="s">
        <v>204</v>
      </c>
      <c r="G286" t="s">
        <v>206</v>
      </c>
      <c r="H286" t="s">
        <v>136</v>
      </c>
      <c r="I286" t="s">
        <v>36</v>
      </c>
      <c r="K286">
        <v>3</v>
      </c>
      <c r="L286">
        <v>1</v>
      </c>
      <c r="M286">
        <v>11.497999999999999</v>
      </c>
      <c r="N286">
        <v>62.619586014959097</v>
      </c>
      <c r="O286">
        <v>26.538999999999898</v>
      </c>
      <c r="P286">
        <v>27.914999999999999</v>
      </c>
      <c r="Q286">
        <v>33.170999999999999</v>
      </c>
      <c r="R286">
        <v>2.6280000000000001</v>
      </c>
    </row>
    <row r="287" spans="1:18" x14ac:dyDescent="0.45">
      <c r="A287" t="s">
        <v>159</v>
      </c>
      <c r="B287">
        <v>2019</v>
      </c>
      <c r="C287" s="9">
        <v>43484</v>
      </c>
      <c r="D287" t="s">
        <v>72</v>
      </c>
      <c r="E287">
        <v>3</v>
      </c>
      <c r="F287" t="s">
        <v>204</v>
      </c>
      <c r="G287" t="s">
        <v>206</v>
      </c>
      <c r="H287" t="s">
        <v>135</v>
      </c>
      <c r="I287" t="s">
        <v>29</v>
      </c>
      <c r="K287">
        <v>4</v>
      </c>
      <c r="L287">
        <v>2</v>
      </c>
      <c r="M287">
        <v>11.537999999999901</v>
      </c>
      <c r="N287">
        <v>62.402496099844001</v>
      </c>
      <c r="O287">
        <v>27.637</v>
      </c>
      <c r="P287">
        <v>26.800999999999998</v>
      </c>
      <c r="Q287">
        <v>32.274999999999999</v>
      </c>
      <c r="R287">
        <v>2.7370000000000001</v>
      </c>
    </row>
    <row r="288" spans="1:18" x14ac:dyDescent="0.45">
      <c r="A288" t="s">
        <v>127</v>
      </c>
      <c r="B288">
        <v>2019</v>
      </c>
      <c r="C288" s="9">
        <v>43491</v>
      </c>
      <c r="D288" t="s">
        <v>72</v>
      </c>
      <c r="E288">
        <v>1</v>
      </c>
      <c r="F288" t="s">
        <v>200</v>
      </c>
      <c r="G288">
        <v>1</v>
      </c>
      <c r="H288" t="s">
        <v>109</v>
      </c>
      <c r="I288" t="s">
        <v>160</v>
      </c>
      <c r="L288">
        <v>1</v>
      </c>
      <c r="M288">
        <v>11.494</v>
      </c>
      <c r="N288">
        <v>62.641378110318399</v>
      </c>
      <c r="O288">
        <v>29.550999999999998</v>
      </c>
      <c r="P288">
        <v>29.695</v>
      </c>
      <c r="Q288">
        <v>34.856999999999999</v>
      </c>
      <c r="R288">
        <v>2.581</v>
      </c>
    </row>
    <row r="289" spans="1:18" x14ac:dyDescent="0.45">
      <c r="A289" t="s">
        <v>127</v>
      </c>
      <c r="B289">
        <v>2019</v>
      </c>
      <c r="C289" s="9">
        <v>43491</v>
      </c>
      <c r="D289" t="s">
        <v>72</v>
      </c>
      <c r="E289">
        <v>1</v>
      </c>
      <c r="F289" t="s">
        <v>200</v>
      </c>
      <c r="G289">
        <v>1</v>
      </c>
      <c r="H289" t="s">
        <v>60</v>
      </c>
      <c r="I289" t="s">
        <v>61</v>
      </c>
      <c r="J289">
        <v>30.528767123287601</v>
      </c>
      <c r="L289">
        <v>2</v>
      </c>
      <c r="M289">
        <v>11.664999999999999</v>
      </c>
      <c r="N289">
        <v>61.7231033004715</v>
      </c>
      <c r="O289">
        <v>7.8919999999999897</v>
      </c>
      <c r="P289">
        <v>7.9950000000000001</v>
      </c>
      <c r="Q289">
        <v>19.669</v>
      </c>
      <c r="R289">
        <v>5.8369999999999997</v>
      </c>
    </row>
    <row r="290" spans="1:18" x14ac:dyDescent="0.45">
      <c r="A290" t="s">
        <v>127</v>
      </c>
      <c r="B290">
        <v>2019</v>
      </c>
      <c r="C290" s="9">
        <v>43491</v>
      </c>
      <c r="D290" t="s">
        <v>72</v>
      </c>
      <c r="E290">
        <v>1</v>
      </c>
      <c r="F290" t="s">
        <v>200</v>
      </c>
      <c r="G290">
        <v>2</v>
      </c>
      <c r="H290" t="s">
        <v>174</v>
      </c>
      <c r="I290" t="s">
        <v>156</v>
      </c>
      <c r="J290">
        <v>27.027397260273901</v>
      </c>
      <c r="L290">
        <v>1</v>
      </c>
      <c r="M290">
        <v>11.749000000000001</v>
      </c>
      <c r="N290">
        <v>61.2818112179759</v>
      </c>
      <c r="O290">
        <v>11.706999999999899</v>
      </c>
      <c r="P290">
        <v>14.351999999999901</v>
      </c>
      <c r="Q290">
        <v>24.751999999999999</v>
      </c>
      <c r="R290">
        <v>5.2</v>
      </c>
    </row>
    <row r="291" spans="1:18" x14ac:dyDescent="0.45">
      <c r="A291" t="s">
        <v>127</v>
      </c>
      <c r="B291">
        <v>2019</v>
      </c>
      <c r="C291" s="9">
        <v>43491</v>
      </c>
      <c r="D291" t="s">
        <v>72</v>
      </c>
      <c r="E291">
        <v>1</v>
      </c>
      <c r="F291" t="s">
        <v>200</v>
      </c>
      <c r="G291">
        <v>2</v>
      </c>
      <c r="H291" t="s">
        <v>99</v>
      </c>
      <c r="I291" t="s">
        <v>47</v>
      </c>
      <c r="J291">
        <v>21.945205479452</v>
      </c>
      <c r="L291">
        <v>2</v>
      </c>
      <c r="M291">
        <v>12.465999999999999</v>
      </c>
      <c r="N291">
        <v>57.7570993101235</v>
      </c>
      <c r="O291">
        <v>5.0289999999999999</v>
      </c>
      <c r="P291">
        <v>4.2149999999999999</v>
      </c>
      <c r="Q291">
        <v>15.759</v>
      </c>
      <c r="R291">
        <v>5.7720000000000002</v>
      </c>
    </row>
    <row r="292" spans="1:18" x14ac:dyDescent="0.45">
      <c r="A292" t="s">
        <v>127</v>
      </c>
      <c r="B292">
        <v>2019</v>
      </c>
      <c r="C292" s="9">
        <v>43491</v>
      </c>
      <c r="D292" t="s">
        <v>72</v>
      </c>
      <c r="E292">
        <v>1</v>
      </c>
      <c r="F292" t="s">
        <v>200</v>
      </c>
      <c r="G292">
        <v>3</v>
      </c>
      <c r="H292" t="s">
        <v>133</v>
      </c>
      <c r="I292" t="s">
        <v>25</v>
      </c>
      <c r="J292">
        <v>26.005479452054701</v>
      </c>
      <c r="L292">
        <v>1</v>
      </c>
      <c r="M292">
        <v>11.672000000000001</v>
      </c>
      <c r="N292">
        <v>61.686086360520903</v>
      </c>
      <c r="O292">
        <v>22.382999999999999</v>
      </c>
      <c r="P292">
        <v>22.827000000000002</v>
      </c>
      <c r="Q292">
        <v>28.725000000000001</v>
      </c>
      <c r="R292">
        <v>2.9489999999999998</v>
      </c>
    </row>
    <row r="293" spans="1:18" x14ac:dyDescent="0.45">
      <c r="A293" t="s">
        <v>127</v>
      </c>
      <c r="B293">
        <v>2019</v>
      </c>
      <c r="C293" s="9">
        <v>43491</v>
      </c>
      <c r="D293" t="s">
        <v>72</v>
      </c>
      <c r="E293">
        <v>1</v>
      </c>
      <c r="F293" t="s">
        <v>200</v>
      </c>
      <c r="G293">
        <v>3</v>
      </c>
      <c r="H293" t="s">
        <v>177</v>
      </c>
      <c r="I293" t="s">
        <v>178</v>
      </c>
      <c r="L293">
        <v>2</v>
      </c>
      <c r="M293">
        <v>11.692</v>
      </c>
      <c r="N293">
        <v>61.580567909681797</v>
      </c>
      <c r="O293">
        <v>6.0959999999999903</v>
      </c>
      <c r="P293">
        <v>5.9580000000000002</v>
      </c>
      <c r="Q293">
        <v>17.786000000000001</v>
      </c>
      <c r="R293">
        <v>5.9139999999999997</v>
      </c>
    </row>
    <row r="294" spans="1:18" x14ac:dyDescent="0.45">
      <c r="A294" t="s">
        <v>127</v>
      </c>
      <c r="B294">
        <v>2019</v>
      </c>
      <c r="C294" s="9">
        <v>43491</v>
      </c>
      <c r="D294" t="s">
        <v>72</v>
      </c>
      <c r="E294">
        <v>1</v>
      </c>
      <c r="F294" t="s">
        <v>200</v>
      </c>
      <c r="G294">
        <v>4</v>
      </c>
      <c r="H294" t="s">
        <v>161</v>
      </c>
      <c r="I294" t="s">
        <v>36</v>
      </c>
      <c r="L294">
        <v>1</v>
      </c>
      <c r="M294">
        <v>11.919</v>
      </c>
      <c r="N294">
        <v>60.407752328215402</v>
      </c>
      <c r="O294">
        <v>9</v>
      </c>
      <c r="P294">
        <v>12.553000000000001</v>
      </c>
      <c r="Q294">
        <v>27.253</v>
      </c>
      <c r="R294">
        <v>7.35</v>
      </c>
    </row>
    <row r="295" spans="1:18" x14ac:dyDescent="0.45">
      <c r="A295" t="s">
        <v>127</v>
      </c>
      <c r="B295">
        <v>2019</v>
      </c>
      <c r="C295" s="9">
        <v>43491</v>
      </c>
      <c r="D295" t="s">
        <v>72</v>
      </c>
      <c r="E295">
        <v>1</v>
      </c>
      <c r="F295" t="s">
        <v>200</v>
      </c>
      <c r="G295">
        <v>4</v>
      </c>
      <c r="H295" t="s">
        <v>176</v>
      </c>
      <c r="I295" t="s">
        <v>27</v>
      </c>
      <c r="L295">
        <v>2</v>
      </c>
      <c r="M295">
        <v>12.32</v>
      </c>
      <c r="N295">
        <v>58.441558441558399</v>
      </c>
      <c r="O295">
        <v>3.84099999999999</v>
      </c>
      <c r="P295">
        <v>3.3949999999999898</v>
      </c>
      <c r="Q295">
        <v>14.170999999999999</v>
      </c>
      <c r="R295">
        <v>5.3879999999999999</v>
      </c>
    </row>
    <row r="296" spans="1:18" x14ac:dyDescent="0.45">
      <c r="A296" t="s">
        <v>127</v>
      </c>
      <c r="B296">
        <v>2019</v>
      </c>
      <c r="C296" s="9">
        <v>43491</v>
      </c>
      <c r="D296" t="s">
        <v>72</v>
      </c>
      <c r="E296">
        <v>1</v>
      </c>
      <c r="F296" t="s">
        <v>200</v>
      </c>
      <c r="G296">
        <v>5</v>
      </c>
      <c r="H296" t="s">
        <v>129</v>
      </c>
      <c r="I296" t="s">
        <v>175</v>
      </c>
      <c r="L296">
        <v>1</v>
      </c>
      <c r="M296">
        <v>11.387</v>
      </c>
      <c r="N296">
        <v>63.229999121805498</v>
      </c>
      <c r="O296">
        <v>12.471</v>
      </c>
      <c r="P296">
        <v>14.378</v>
      </c>
      <c r="Q296">
        <v>22.318000000000001</v>
      </c>
      <c r="R296">
        <v>3.97</v>
      </c>
    </row>
    <row r="297" spans="1:18" x14ac:dyDescent="0.45">
      <c r="A297" t="s">
        <v>127</v>
      </c>
      <c r="B297">
        <v>2019</v>
      </c>
      <c r="C297" s="9">
        <v>43491</v>
      </c>
      <c r="D297" t="s">
        <v>72</v>
      </c>
      <c r="E297">
        <v>1</v>
      </c>
      <c r="F297" t="s">
        <v>200</v>
      </c>
      <c r="G297">
        <v>5</v>
      </c>
      <c r="H297" t="s">
        <v>39</v>
      </c>
      <c r="I297" t="s">
        <v>40</v>
      </c>
      <c r="J297">
        <v>24.4602739726027</v>
      </c>
      <c r="L297">
        <v>2</v>
      </c>
      <c r="M297">
        <v>11.433</v>
      </c>
      <c r="N297">
        <v>62.975596956179402</v>
      </c>
      <c r="O297">
        <v>6.4219999999999899</v>
      </c>
      <c r="P297">
        <v>4.9409999999999998</v>
      </c>
      <c r="Q297">
        <v>16.355</v>
      </c>
      <c r="R297">
        <v>5.7069999999999999</v>
      </c>
    </row>
    <row r="298" spans="1:18" x14ac:dyDescent="0.45">
      <c r="A298" t="s">
        <v>127</v>
      </c>
      <c r="B298">
        <v>2019</v>
      </c>
      <c r="C298" s="9">
        <v>43491</v>
      </c>
      <c r="D298" t="s">
        <v>72</v>
      </c>
      <c r="E298">
        <v>1</v>
      </c>
      <c r="F298" t="s">
        <v>200</v>
      </c>
      <c r="G298">
        <v>6</v>
      </c>
      <c r="H298" t="s">
        <v>33</v>
      </c>
      <c r="I298" t="s">
        <v>27</v>
      </c>
      <c r="J298">
        <v>25.183561643835599</v>
      </c>
      <c r="L298">
        <v>1</v>
      </c>
      <c r="M298">
        <v>12.03</v>
      </c>
      <c r="N298">
        <v>59.850374064837901</v>
      </c>
      <c r="O298">
        <v>9</v>
      </c>
      <c r="P298">
        <v>12.281999999999901</v>
      </c>
      <c r="Q298">
        <v>27.08</v>
      </c>
      <c r="R298">
        <v>7.399</v>
      </c>
    </row>
    <row r="299" spans="1:18" x14ac:dyDescent="0.45">
      <c r="A299" t="s">
        <v>127</v>
      </c>
      <c r="B299">
        <v>2019</v>
      </c>
      <c r="C299" s="9">
        <v>43491</v>
      </c>
      <c r="D299" t="s">
        <v>72</v>
      </c>
      <c r="E299">
        <v>1</v>
      </c>
      <c r="F299" t="s">
        <v>200</v>
      </c>
      <c r="G299">
        <v>6</v>
      </c>
      <c r="H299" t="s">
        <v>50</v>
      </c>
      <c r="I299" t="s">
        <v>51</v>
      </c>
      <c r="J299">
        <v>22.306849315068401</v>
      </c>
      <c r="L299">
        <v>2</v>
      </c>
      <c r="M299">
        <v>12.039</v>
      </c>
      <c r="N299">
        <v>59.805631696984797</v>
      </c>
      <c r="O299">
        <v>2.98199999999999</v>
      </c>
      <c r="P299">
        <v>2.5859999999999999</v>
      </c>
      <c r="Q299">
        <v>13.444000000000001</v>
      </c>
      <c r="R299">
        <v>5.4290000000000003</v>
      </c>
    </row>
    <row r="300" spans="1:18" x14ac:dyDescent="0.45">
      <c r="A300" t="s">
        <v>127</v>
      </c>
      <c r="B300">
        <v>2019</v>
      </c>
      <c r="C300" s="9">
        <v>43491</v>
      </c>
      <c r="D300" t="s">
        <v>72</v>
      </c>
      <c r="E300">
        <v>1</v>
      </c>
      <c r="F300" t="s">
        <v>200</v>
      </c>
      <c r="G300">
        <v>7</v>
      </c>
      <c r="H300" t="s">
        <v>82</v>
      </c>
      <c r="I300" t="s">
        <v>67</v>
      </c>
      <c r="J300">
        <v>26.408219178082099</v>
      </c>
      <c r="L300">
        <v>1</v>
      </c>
      <c r="M300">
        <v>11.769</v>
      </c>
      <c r="N300">
        <v>61.177670150395102</v>
      </c>
      <c r="O300">
        <v>14.101999999999901</v>
      </c>
      <c r="P300">
        <v>16.512</v>
      </c>
      <c r="Q300">
        <v>24.925999999999998</v>
      </c>
      <c r="R300">
        <v>4.2069999999999999</v>
      </c>
    </row>
    <row r="301" spans="1:18" x14ac:dyDescent="0.45">
      <c r="A301" t="s">
        <v>127</v>
      </c>
      <c r="B301">
        <v>2019</v>
      </c>
      <c r="C301" s="9">
        <v>43491</v>
      </c>
      <c r="D301" t="s">
        <v>72</v>
      </c>
      <c r="E301">
        <v>1</v>
      </c>
      <c r="F301" t="s">
        <v>200</v>
      </c>
      <c r="G301">
        <v>7</v>
      </c>
      <c r="H301" t="s">
        <v>147</v>
      </c>
      <c r="I301" t="s">
        <v>31</v>
      </c>
      <c r="L301">
        <v>2</v>
      </c>
      <c r="M301">
        <v>11.81</v>
      </c>
      <c r="N301">
        <v>60.965283657916999</v>
      </c>
      <c r="O301">
        <v>11.887</v>
      </c>
      <c r="P301">
        <v>11.108000000000001</v>
      </c>
      <c r="Q301">
        <v>19.164000000000001</v>
      </c>
      <c r="R301">
        <v>4.0279999999999996</v>
      </c>
    </row>
    <row r="302" spans="1:18" x14ac:dyDescent="0.45">
      <c r="A302" t="s">
        <v>127</v>
      </c>
      <c r="B302">
        <v>2019</v>
      </c>
      <c r="C302" s="9">
        <v>43491</v>
      </c>
      <c r="D302" t="s">
        <v>72</v>
      </c>
      <c r="E302">
        <v>1</v>
      </c>
      <c r="F302" t="s">
        <v>200</v>
      </c>
      <c r="G302">
        <v>8</v>
      </c>
      <c r="H302" t="s">
        <v>119</v>
      </c>
      <c r="I302" t="s">
        <v>120</v>
      </c>
      <c r="L302">
        <v>1</v>
      </c>
      <c r="M302">
        <v>12.012</v>
      </c>
      <c r="N302">
        <v>59.940059940059903</v>
      </c>
      <c r="O302">
        <v>21.561</v>
      </c>
      <c r="P302">
        <v>22.905000000000001</v>
      </c>
      <c r="Q302">
        <v>29.445</v>
      </c>
      <c r="R302">
        <v>3.27</v>
      </c>
    </row>
    <row r="303" spans="1:18" x14ac:dyDescent="0.45">
      <c r="A303" t="s">
        <v>127</v>
      </c>
      <c r="B303">
        <v>2019</v>
      </c>
      <c r="C303" s="9">
        <v>43491</v>
      </c>
      <c r="D303" t="s">
        <v>72</v>
      </c>
      <c r="E303">
        <v>1</v>
      </c>
      <c r="F303" t="s">
        <v>200</v>
      </c>
      <c r="G303">
        <v>8</v>
      </c>
      <c r="H303" t="s">
        <v>137</v>
      </c>
      <c r="I303" t="s">
        <v>29</v>
      </c>
      <c r="L303">
        <v>2</v>
      </c>
      <c r="M303">
        <v>12.095000000000001</v>
      </c>
      <c r="N303">
        <v>59.528730880529103</v>
      </c>
      <c r="O303">
        <v>15.558999999999999</v>
      </c>
      <c r="P303">
        <v>14.164</v>
      </c>
      <c r="Q303">
        <v>24.488</v>
      </c>
      <c r="R303">
        <v>5.1619999999999999</v>
      </c>
    </row>
    <row r="304" spans="1:18" x14ac:dyDescent="0.45">
      <c r="A304" t="s">
        <v>127</v>
      </c>
      <c r="B304">
        <v>2019</v>
      </c>
      <c r="C304" s="9">
        <v>43491</v>
      </c>
      <c r="D304" t="s">
        <v>72</v>
      </c>
      <c r="E304">
        <v>1</v>
      </c>
      <c r="F304" t="s">
        <v>200</v>
      </c>
      <c r="G304">
        <v>9</v>
      </c>
      <c r="H304" t="s">
        <v>144</v>
      </c>
      <c r="I304" t="s">
        <v>145</v>
      </c>
      <c r="L304">
        <v>1</v>
      </c>
      <c r="M304">
        <v>11.487</v>
      </c>
      <c r="N304">
        <v>62.679550796552597</v>
      </c>
      <c r="O304">
        <v>9</v>
      </c>
      <c r="P304">
        <v>14.396000000000001</v>
      </c>
      <c r="Q304">
        <v>28.484000000000002</v>
      </c>
      <c r="R304">
        <v>7.0439999999999996</v>
      </c>
    </row>
    <row r="305" spans="1:18" x14ac:dyDescent="0.45">
      <c r="A305" t="s">
        <v>127</v>
      </c>
      <c r="B305">
        <v>2019</v>
      </c>
      <c r="C305" s="9">
        <v>43491</v>
      </c>
      <c r="D305" t="s">
        <v>72</v>
      </c>
      <c r="E305">
        <v>1</v>
      </c>
      <c r="F305" t="s">
        <v>200</v>
      </c>
      <c r="G305">
        <v>9</v>
      </c>
      <c r="H305" t="s">
        <v>52</v>
      </c>
      <c r="I305" t="s">
        <v>53</v>
      </c>
      <c r="J305">
        <v>21.879452054794498</v>
      </c>
      <c r="L305">
        <v>2</v>
      </c>
      <c r="M305">
        <v>12.105</v>
      </c>
      <c r="N305">
        <v>59.479553903345703</v>
      </c>
      <c r="O305">
        <v>9.1819999999999897</v>
      </c>
      <c r="P305">
        <v>8.3840000000000003</v>
      </c>
      <c r="Q305">
        <v>18.542000000000002</v>
      </c>
      <c r="R305">
        <v>5.0789999999999997</v>
      </c>
    </row>
    <row r="306" spans="1:18" x14ac:dyDescent="0.45">
      <c r="A306" t="s">
        <v>127</v>
      </c>
      <c r="B306">
        <v>2019</v>
      </c>
      <c r="C306" s="9">
        <v>43491</v>
      </c>
      <c r="D306" t="s">
        <v>72</v>
      </c>
      <c r="E306">
        <v>1</v>
      </c>
      <c r="F306" t="s">
        <v>200</v>
      </c>
      <c r="G306">
        <v>10</v>
      </c>
      <c r="H306" t="s">
        <v>139</v>
      </c>
      <c r="I306" t="s">
        <v>61</v>
      </c>
      <c r="L306">
        <v>1</v>
      </c>
      <c r="M306">
        <v>11.638999999999999</v>
      </c>
      <c r="N306">
        <v>61.8609846206718</v>
      </c>
      <c r="O306">
        <v>16.919</v>
      </c>
      <c r="P306">
        <v>18.271999999999998</v>
      </c>
      <c r="Q306">
        <v>25.187999999999999</v>
      </c>
      <c r="R306">
        <v>3.4580000000000002</v>
      </c>
    </row>
    <row r="307" spans="1:18" x14ac:dyDescent="0.45">
      <c r="A307" t="s">
        <v>127</v>
      </c>
      <c r="B307">
        <v>2019</v>
      </c>
      <c r="C307" s="9">
        <v>43491</v>
      </c>
      <c r="D307" t="s">
        <v>72</v>
      </c>
      <c r="E307">
        <v>1</v>
      </c>
      <c r="F307" t="s">
        <v>200</v>
      </c>
      <c r="G307">
        <v>10</v>
      </c>
      <c r="H307" t="s">
        <v>121</v>
      </c>
      <c r="I307" t="s">
        <v>120</v>
      </c>
      <c r="L307">
        <v>2</v>
      </c>
      <c r="M307">
        <v>11.68</v>
      </c>
      <c r="N307">
        <v>61.643835616438302</v>
      </c>
      <c r="O307">
        <v>11.743</v>
      </c>
      <c r="P307">
        <v>11.118</v>
      </c>
      <c r="Q307">
        <v>19.088000000000001</v>
      </c>
      <c r="R307">
        <v>3.9849999999999999</v>
      </c>
    </row>
    <row r="308" spans="1:18" x14ac:dyDescent="0.45">
      <c r="A308" t="s">
        <v>127</v>
      </c>
      <c r="B308">
        <v>2019</v>
      </c>
      <c r="C308" s="9">
        <v>43491</v>
      </c>
      <c r="D308" t="s">
        <v>72</v>
      </c>
      <c r="E308">
        <v>1</v>
      </c>
      <c r="F308" t="s">
        <v>200</v>
      </c>
      <c r="G308">
        <v>11</v>
      </c>
      <c r="H308" t="s">
        <v>100</v>
      </c>
      <c r="I308" t="s">
        <v>47</v>
      </c>
      <c r="J308">
        <v>24.9534246575342</v>
      </c>
      <c r="L308">
        <v>1</v>
      </c>
      <c r="M308">
        <v>11.791</v>
      </c>
      <c r="N308">
        <v>61.063523026036798</v>
      </c>
      <c r="O308">
        <v>15.747</v>
      </c>
      <c r="P308">
        <v>16.600999999999999</v>
      </c>
      <c r="Q308">
        <v>24.529</v>
      </c>
      <c r="R308">
        <v>3.964</v>
      </c>
    </row>
    <row r="309" spans="1:18" x14ac:dyDescent="0.45">
      <c r="A309" t="s">
        <v>127</v>
      </c>
      <c r="B309">
        <v>2019</v>
      </c>
      <c r="C309" s="9">
        <v>43491</v>
      </c>
      <c r="D309" t="s">
        <v>72</v>
      </c>
      <c r="E309">
        <v>1</v>
      </c>
      <c r="F309" t="s">
        <v>200</v>
      </c>
      <c r="G309">
        <v>11</v>
      </c>
      <c r="H309" t="s">
        <v>146</v>
      </c>
      <c r="I309" t="s">
        <v>56</v>
      </c>
      <c r="L309">
        <v>2</v>
      </c>
      <c r="M309">
        <v>11.943</v>
      </c>
      <c r="N309">
        <v>60.286360211002197</v>
      </c>
      <c r="O309">
        <v>3.7530000000000001</v>
      </c>
      <c r="P309">
        <v>3.5779999999999901</v>
      </c>
      <c r="Q309">
        <v>13.244</v>
      </c>
      <c r="R309">
        <v>4.8330000000000002</v>
      </c>
    </row>
    <row r="310" spans="1:18" x14ac:dyDescent="0.45">
      <c r="A310" t="s">
        <v>127</v>
      </c>
      <c r="B310">
        <v>2019</v>
      </c>
      <c r="C310" s="9">
        <v>43491</v>
      </c>
      <c r="D310" t="s">
        <v>72</v>
      </c>
      <c r="E310">
        <v>1</v>
      </c>
      <c r="F310" t="s">
        <v>200</v>
      </c>
      <c r="G310">
        <v>12</v>
      </c>
      <c r="H310" t="s">
        <v>96</v>
      </c>
      <c r="I310" t="s">
        <v>150</v>
      </c>
      <c r="J310">
        <v>25.038356164383501</v>
      </c>
      <c r="L310">
        <v>1</v>
      </c>
      <c r="M310">
        <v>11.776999999999999</v>
      </c>
      <c r="N310">
        <v>61.136112762163499</v>
      </c>
      <c r="O310">
        <v>5.2389999999999999</v>
      </c>
      <c r="P310">
        <v>11.988</v>
      </c>
      <c r="Q310">
        <v>22.736000000000001</v>
      </c>
      <c r="R310">
        <v>5.3739999999999997</v>
      </c>
    </row>
    <row r="311" spans="1:18" x14ac:dyDescent="0.45">
      <c r="A311" t="s">
        <v>127</v>
      </c>
      <c r="B311">
        <v>2019</v>
      </c>
      <c r="C311" s="9">
        <v>43491</v>
      </c>
      <c r="D311" t="s">
        <v>72</v>
      </c>
      <c r="E311">
        <v>1</v>
      </c>
      <c r="F311" t="s">
        <v>200</v>
      </c>
      <c r="G311">
        <v>12</v>
      </c>
      <c r="H311" t="s">
        <v>98</v>
      </c>
      <c r="I311" t="s">
        <v>67</v>
      </c>
      <c r="J311">
        <v>27.4904109589041</v>
      </c>
      <c r="L311">
        <v>2</v>
      </c>
      <c r="M311">
        <v>11.838999999999899</v>
      </c>
      <c r="N311">
        <v>60.8159472928456</v>
      </c>
      <c r="O311">
        <v>12.5169999999999</v>
      </c>
      <c r="P311">
        <v>9.5559999999999992</v>
      </c>
      <c r="Q311">
        <v>20.117999999999999</v>
      </c>
      <c r="R311">
        <v>5.2809999999999997</v>
      </c>
    </row>
    <row r="312" spans="1:18" x14ac:dyDescent="0.45">
      <c r="A312" t="s">
        <v>127</v>
      </c>
      <c r="B312">
        <v>2019</v>
      </c>
      <c r="C312" s="9">
        <v>43491</v>
      </c>
      <c r="D312" t="s">
        <v>72</v>
      </c>
      <c r="E312">
        <v>1</v>
      </c>
      <c r="F312" t="s">
        <v>201</v>
      </c>
      <c r="G312">
        <v>1</v>
      </c>
      <c r="H312" t="s">
        <v>79</v>
      </c>
      <c r="I312" t="s">
        <v>65</v>
      </c>
      <c r="J312">
        <v>31.731506849315</v>
      </c>
      <c r="L312">
        <v>1</v>
      </c>
      <c r="M312">
        <v>11.712</v>
      </c>
      <c r="N312">
        <v>61.475409836065502</v>
      </c>
      <c r="O312">
        <v>36.945999999999998</v>
      </c>
      <c r="P312">
        <v>36.997999999999998</v>
      </c>
      <c r="Q312">
        <v>42.776000000000003</v>
      </c>
      <c r="R312">
        <v>2.8889999999999998</v>
      </c>
    </row>
    <row r="313" spans="1:18" x14ac:dyDescent="0.45">
      <c r="A313" t="s">
        <v>127</v>
      </c>
      <c r="B313">
        <v>2019</v>
      </c>
      <c r="C313" s="9">
        <v>43491</v>
      </c>
      <c r="D313" t="s">
        <v>72</v>
      </c>
      <c r="E313">
        <v>1</v>
      </c>
      <c r="F313" t="s">
        <v>201</v>
      </c>
      <c r="G313">
        <v>1</v>
      </c>
      <c r="H313" t="s">
        <v>96</v>
      </c>
      <c r="I313" t="s">
        <v>150</v>
      </c>
      <c r="J313">
        <v>25.038356164383501</v>
      </c>
      <c r="L313">
        <v>2</v>
      </c>
      <c r="M313">
        <v>11.962999999999999</v>
      </c>
      <c r="N313">
        <v>60.185572180891</v>
      </c>
      <c r="O313">
        <v>11.988</v>
      </c>
      <c r="P313">
        <v>12.036</v>
      </c>
      <c r="Q313">
        <v>22.632000000000001</v>
      </c>
      <c r="R313">
        <v>5.298</v>
      </c>
    </row>
    <row r="314" spans="1:18" x14ac:dyDescent="0.45">
      <c r="A314" t="s">
        <v>127</v>
      </c>
      <c r="B314">
        <v>2019</v>
      </c>
      <c r="C314" s="9">
        <v>43491</v>
      </c>
      <c r="D314" t="s">
        <v>72</v>
      </c>
      <c r="E314">
        <v>1</v>
      </c>
      <c r="F314" t="s">
        <v>201</v>
      </c>
      <c r="G314">
        <v>2</v>
      </c>
      <c r="H314" t="s">
        <v>30</v>
      </c>
      <c r="I314" t="s">
        <v>31</v>
      </c>
      <c r="J314">
        <v>22.778082191780801</v>
      </c>
      <c r="L314">
        <v>1</v>
      </c>
      <c r="M314">
        <v>11.661</v>
      </c>
      <c r="N314">
        <v>61.744275791098502</v>
      </c>
      <c r="O314">
        <v>30.559000000000001</v>
      </c>
      <c r="P314">
        <v>30.672999999999998</v>
      </c>
      <c r="Q314">
        <v>34.051000000000002</v>
      </c>
      <c r="R314">
        <v>1.6890000000000001</v>
      </c>
    </row>
    <row r="315" spans="1:18" x14ac:dyDescent="0.45">
      <c r="A315" t="s">
        <v>127</v>
      </c>
      <c r="B315">
        <v>2019</v>
      </c>
      <c r="C315" s="9">
        <v>43491</v>
      </c>
      <c r="D315" t="s">
        <v>72</v>
      </c>
      <c r="E315">
        <v>1</v>
      </c>
      <c r="F315" t="s">
        <v>201</v>
      </c>
      <c r="G315">
        <v>2</v>
      </c>
      <c r="H315" t="s">
        <v>100</v>
      </c>
      <c r="I315" t="s">
        <v>47</v>
      </c>
      <c r="J315">
        <v>24.9534246575342</v>
      </c>
      <c r="L315">
        <v>2</v>
      </c>
      <c r="M315">
        <v>11.728</v>
      </c>
      <c r="N315">
        <v>61.391541609822603</v>
      </c>
      <c r="O315">
        <v>16.600999999999999</v>
      </c>
      <c r="P315">
        <v>16.495999999999999</v>
      </c>
      <c r="Q315">
        <v>24.05</v>
      </c>
      <c r="R315">
        <v>3.7770000000000001</v>
      </c>
    </row>
    <row r="316" spans="1:18" x14ac:dyDescent="0.45">
      <c r="A316" t="s">
        <v>127</v>
      </c>
      <c r="B316">
        <v>2019</v>
      </c>
      <c r="C316" s="9">
        <v>43491</v>
      </c>
      <c r="D316" t="s">
        <v>72</v>
      </c>
      <c r="E316">
        <v>1</v>
      </c>
      <c r="F316" t="s">
        <v>201</v>
      </c>
      <c r="G316">
        <v>3</v>
      </c>
      <c r="H316" t="s">
        <v>139</v>
      </c>
      <c r="I316" t="s">
        <v>61</v>
      </c>
      <c r="L316">
        <v>1</v>
      </c>
      <c r="M316">
        <v>11.661</v>
      </c>
      <c r="N316">
        <v>61.744275791098502</v>
      </c>
      <c r="O316">
        <v>18.271999999999998</v>
      </c>
      <c r="P316">
        <v>19.867000000000001</v>
      </c>
      <c r="Q316">
        <v>26.359000000000002</v>
      </c>
      <c r="R316">
        <v>3.246</v>
      </c>
    </row>
    <row r="317" spans="1:18" x14ac:dyDescent="0.45">
      <c r="A317" t="s">
        <v>127</v>
      </c>
      <c r="B317">
        <v>2019</v>
      </c>
      <c r="C317" s="9">
        <v>43491</v>
      </c>
      <c r="D317" t="s">
        <v>72</v>
      </c>
      <c r="E317">
        <v>1</v>
      </c>
      <c r="F317" t="s">
        <v>201</v>
      </c>
      <c r="G317">
        <v>3</v>
      </c>
      <c r="H317" t="s">
        <v>134</v>
      </c>
      <c r="I317" t="s">
        <v>38</v>
      </c>
      <c r="L317">
        <v>2</v>
      </c>
      <c r="M317" t="s">
        <v>207</v>
      </c>
      <c r="O317">
        <v>16.062999999999999</v>
      </c>
      <c r="P317">
        <v>15.140999999999901</v>
      </c>
      <c r="Q317">
        <v>22.582999999999998</v>
      </c>
      <c r="R317">
        <v>3.7210000000000001</v>
      </c>
    </row>
    <row r="318" spans="1:18" x14ac:dyDescent="0.45">
      <c r="A318" t="s">
        <v>127</v>
      </c>
      <c r="B318">
        <v>2019</v>
      </c>
      <c r="C318" s="9">
        <v>43491</v>
      </c>
      <c r="D318" t="s">
        <v>72</v>
      </c>
      <c r="E318">
        <v>1</v>
      </c>
      <c r="F318" t="s">
        <v>201</v>
      </c>
      <c r="G318">
        <v>4</v>
      </c>
      <c r="H318" t="s">
        <v>144</v>
      </c>
      <c r="I318" t="s">
        <v>145</v>
      </c>
      <c r="L318">
        <v>1</v>
      </c>
      <c r="M318">
        <v>11.339</v>
      </c>
      <c r="N318">
        <v>63.497662933239198</v>
      </c>
      <c r="O318">
        <v>14.396000000000001</v>
      </c>
      <c r="P318">
        <v>18.446999999999999</v>
      </c>
      <c r="Q318">
        <v>31.135000000000002</v>
      </c>
      <c r="R318">
        <v>6.3440000000000003</v>
      </c>
    </row>
    <row r="319" spans="1:18" x14ac:dyDescent="0.45">
      <c r="A319" t="s">
        <v>127</v>
      </c>
      <c r="B319">
        <v>2019</v>
      </c>
      <c r="C319" s="9">
        <v>43491</v>
      </c>
      <c r="D319" t="s">
        <v>72</v>
      </c>
      <c r="E319">
        <v>1</v>
      </c>
      <c r="F319" t="s">
        <v>201</v>
      </c>
      <c r="G319">
        <v>4</v>
      </c>
      <c r="H319" t="s">
        <v>14</v>
      </c>
      <c r="I319" t="s">
        <v>15</v>
      </c>
      <c r="J319">
        <v>19.065753424657501</v>
      </c>
      <c r="L319">
        <v>2</v>
      </c>
      <c r="M319">
        <v>11.412000000000001</v>
      </c>
      <c r="N319">
        <v>63.091482649842199</v>
      </c>
      <c r="O319">
        <v>9</v>
      </c>
      <c r="P319">
        <v>6.9959999999999898</v>
      </c>
      <c r="Q319">
        <v>21.29</v>
      </c>
      <c r="R319">
        <v>7.1470000000000002</v>
      </c>
    </row>
    <row r="320" spans="1:18" x14ac:dyDescent="0.45">
      <c r="A320" t="s">
        <v>127</v>
      </c>
      <c r="B320">
        <v>2019</v>
      </c>
      <c r="C320" s="9">
        <v>43491</v>
      </c>
      <c r="D320" t="s">
        <v>72</v>
      </c>
      <c r="E320">
        <v>1</v>
      </c>
      <c r="F320" t="s">
        <v>201</v>
      </c>
      <c r="G320">
        <v>5</v>
      </c>
      <c r="H320" t="s">
        <v>119</v>
      </c>
      <c r="I320" t="s">
        <v>120</v>
      </c>
      <c r="L320">
        <v>1</v>
      </c>
      <c r="M320">
        <v>11.765000000000001</v>
      </c>
      <c r="N320">
        <v>61.198470038248999</v>
      </c>
      <c r="O320">
        <v>22.905000000000001</v>
      </c>
      <c r="P320">
        <v>25.539000000000001</v>
      </c>
      <c r="Q320">
        <v>31.533000000000001</v>
      </c>
      <c r="R320">
        <v>2.9969999999999999</v>
      </c>
    </row>
    <row r="321" spans="1:18" x14ac:dyDescent="0.45">
      <c r="A321" t="s">
        <v>127</v>
      </c>
      <c r="B321">
        <v>2019</v>
      </c>
      <c r="C321" s="9">
        <v>43491</v>
      </c>
      <c r="D321" t="s">
        <v>72</v>
      </c>
      <c r="E321">
        <v>1</v>
      </c>
      <c r="F321" t="s">
        <v>201</v>
      </c>
      <c r="G321">
        <v>5</v>
      </c>
      <c r="H321" t="s">
        <v>109</v>
      </c>
      <c r="I321" t="s">
        <v>160</v>
      </c>
      <c r="L321">
        <v>2</v>
      </c>
      <c r="M321">
        <v>12.287000000000001</v>
      </c>
      <c r="N321">
        <v>58.5985187596646</v>
      </c>
      <c r="O321">
        <v>29.695</v>
      </c>
      <c r="P321">
        <v>28.655999999999999</v>
      </c>
      <c r="Q321">
        <v>33.555999999999997</v>
      </c>
      <c r="R321">
        <v>2.4500000000000002</v>
      </c>
    </row>
    <row r="322" spans="1:18" x14ac:dyDescent="0.45">
      <c r="A322" t="s">
        <v>127</v>
      </c>
      <c r="B322">
        <v>2019</v>
      </c>
      <c r="C322" s="9">
        <v>43491</v>
      </c>
      <c r="D322" t="s">
        <v>72</v>
      </c>
      <c r="E322">
        <v>1</v>
      </c>
      <c r="F322" t="s">
        <v>201</v>
      </c>
      <c r="G322">
        <v>6</v>
      </c>
      <c r="H322" t="s">
        <v>174</v>
      </c>
      <c r="I322" t="s">
        <v>156</v>
      </c>
      <c r="J322">
        <v>27.027397260273901</v>
      </c>
      <c r="L322">
        <v>1</v>
      </c>
      <c r="M322">
        <v>11.554</v>
      </c>
      <c r="N322">
        <v>62.3160810109053</v>
      </c>
      <c r="O322">
        <v>14.351999999999901</v>
      </c>
      <c r="P322">
        <v>18.2119999999999</v>
      </c>
      <c r="Q322">
        <v>27.373999999999999</v>
      </c>
      <c r="R322">
        <v>4.5810000000000004</v>
      </c>
    </row>
    <row r="323" spans="1:18" x14ac:dyDescent="0.45">
      <c r="A323" t="s">
        <v>127</v>
      </c>
      <c r="B323">
        <v>2019</v>
      </c>
      <c r="C323" s="9">
        <v>43491</v>
      </c>
      <c r="D323" t="s">
        <v>72</v>
      </c>
      <c r="E323">
        <v>1</v>
      </c>
      <c r="F323" t="s">
        <v>201</v>
      </c>
      <c r="G323">
        <v>6</v>
      </c>
      <c r="H323" t="s">
        <v>82</v>
      </c>
      <c r="I323" t="s">
        <v>67</v>
      </c>
      <c r="J323">
        <v>26.408219178082099</v>
      </c>
      <c r="L323">
        <v>2</v>
      </c>
      <c r="M323">
        <v>11.632999999999999</v>
      </c>
      <c r="N323">
        <v>61.892890913779702</v>
      </c>
      <c r="O323">
        <v>16.512</v>
      </c>
      <c r="P323">
        <v>15.434999999999899</v>
      </c>
      <c r="Q323">
        <v>23.209</v>
      </c>
      <c r="R323">
        <v>3.887</v>
      </c>
    </row>
    <row r="324" spans="1:18" x14ac:dyDescent="0.45">
      <c r="A324" t="s">
        <v>127</v>
      </c>
      <c r="B324">
        <v>2019</v>
      </c>
      <c r="C324" s="9">
        <v>43491</v>
      </c>
      <c r="D324" t="s">
        <v>72</v>
      </c>
      <c r="E324">
        <v>1</v>
      </c>
      <c r="F324" t="s">
        <v>201</v>
      </c>
      <c r="G324">
        <v>7</v>
      </c>
      <c r="H324" t="s">
        <v>33</v>
      </c>
      <c r="I324" t="s">
        <v>27</v>
      </c>
      <c r="J324">
        <v>25.183561643835599</v>
      </c>
      <c r="L324">
        <v>1</v>
      </c>
      <c r="M324">
        <v>11.571</v>
      </c>
      <c r="N324">
        <v>62.2245268343272</v>
      </c>
      <c r="O324">
        <v>12.281999999999901</v>
      </c>
      <c r="P324">
        <v>20.738999999999901</v>
      </c>
      <c r="Q324">
        <v>32.369</v>
      </c>
      <c r="R324">
        <v>5.8150000000000004</v>
      </c>
    </row>
    <row r="325" spans="1:18" x14ac:dyDescent="0.45">
      <c r="A325" t="s">
        <v>127</v>
      </c>
      <c r="B325">
        <v>2019</v>
      </c>
      <c r="C325" s="9">
        <v>43491</v>
      </c>
      <c r="D325" t="s">
        <v>72</v>
      </c>
      <c r="E325">
        <v>1</v>
      </c>
      <c r="F325" t="s">
        <v>201</v>
      </c>
      <c r="G325">
        <v>7</v>
      </c>
      <c r="H325" t="s">
        <v>133</v>
      </c>
      <c r="I325" t="s">
        <v>25</v>
      </c>
      <c r="J325">
        <v>26.005479452054701</v>
      </c>
      <c r="L325">
        <v>2</v>
      </c>
      <c r="M325">
        <v>11.631</v>
      </c>
      <c r="N325">
        <v>61.903533660046399</v>
      </c>
      <c r="O325">
        <v>22.827000000000002</v>
      </c>
      <c r="P325">
        <v>22.166</v>
      </c>
      <c r="Q325">
        <v>27.884</v>
      </c>
      <c r="R325">
        <v>2.859</v>
      </c>
    </row>
    <row r="326" spans="1:18" x14ac:dyDescent="0.45">
      <c r="A326" t="s">
        <v>127</v>
      </c>
      <c r="B326">
        <v>2019</v>
      </c>
      <c r="C326" s="9">
        <v>43491</v>
      </c>
      <c r="D326" t="s">
        <v>72</v>
      </c>
      <c r="E326">
        <v>1</v>
      </c>
      <c r="F326" t="s">
        <v>201</v>
      </c>
      <c r="G326">
        <v>8</v>
      </c>
      <c r="H326" t="s">
        <v>161</v>
      </c>
      <c r="I326" t="s">
        <v>36</v>
      </c>
      <c r="L326">
        <v>1</v>
      </c>
      <c r="M326">
        <v>11.579000000000001</v>
      </c>
      <c r="N326">
        <v>62.181535538474797</v>
      </c>
      <c r="O326">
        <v>12.553000000000001</v>
      </c>
      <c r="P326">
        <v>17.701000000000001</v>
      </c>
      <c r="Q326">
        <v>30.193000000000001</v>
      </c>
      <c r="R326">
        <v>6.2460000000000004</v>
      </c>
    </row>
    <row r="327" spans="1:18" x14ac:dyDescent="0.45">
      <c r="A327" t="s">
        <v>127</v>
      </c>
      <c r="B327">
        <v>2019</v>
      </c>
      <c r="C327" s="9">
        <v>43491</v>
      </c>
      <c r="D327" t="s">
        <v>72</v>
      </c>
      <c r="E327">
        <v>1</v>
      </c>
      <c r="F327" t="s">
        <v>201</v>
      </c>
      <c r="G327">
        <v>8</v>
      </c>
      <c r="H327" t="s">
        <v>129</v>
      </c>
      <c r="I327" t="s">
        <v>175</v>
      </c>
      <c r="L327">
        <v>2</v>
      </c>
      <c r="M327">
        <v>11.728999999999999</v>
      </c>
      <c r="N327">
        <v>61.386307443089699</v>
      </c>
      <c r="O327">
        <v>14.378</v>
      </c>
      <c r="P327">
        <v>13.848000000000001</v>
      </c>
      <c r="Q327">
        <v>21.46</v>
      </c>
      <c r="R327">
        <v>3.806</v>
      </c>
    </row>
    <row r="328" spans="1:18" x14ac:dyDescent="0.45">
      <c r="A328" t="s">
        <v>127</v>
      </c>
      <c r="B328">
        <v>2019</v>
      </c>
      <c r="C328" s="9">
        <v>43491</v>
      </c>
      <c r="D328" t="s">
        <v>72</v>
      </c>
      <c r="E328">
        <v>1</v>
      </c>
      <c r="F328" t="s">
        <v>202</v>
      </c>
      <c r="G328">
        <v>1</v>
      </c>
      <c r="H328" t="s">
        <v>79</v>
      </c>
      <c r="I328" t="s">
        <v>65</v>
      </c>
      <c r="J328">
        <v>31.731506849315</v>
      </c>
      <c r="L328">
        <v>1</v>
      </c>
      <c r="M328">
        <v>11.26</v>
      </c>
      <c r="N328">
        <v>63.943161634102999</v>
      </c>
      <c r="O328">
        <v>36.997999999999998</v>
      </c>
      <c r="P328">
        <v>37.250999999999998</v>
      </c>
      <c r="Q328">
        <v>42.948999999999998</v>
      </c>
      <c r="R328">
        <v>2.8490000000000002</v>
      </c>
    </row>
    <row r="329" spans="1:18" x14ac:dyDescent="0.45">
      <c r="A329" t="s">
        <v>127</v>
      </c>
      <c r="B329">
        <v>2019</v>
      </c>
      <c r="C329" s="9">
        <v>43491</v>
      </c>
      <c r="D329" t="s">
        <v>72</v>
      </c>
      <c r="E329">
        <v>1</v>
      </c>
      <c r="F329" t="s">
        <v>202</v>
      </c>
      <c r="G329">
        <v>1</v>
      </c>
      <c r="H329" t="s">
        <v>161</v>
      </c>
      <c r="I329" t="s">
        <v>36</v>
      </c>
      <c r="L329">
        <v>2</v>
      </c>
      <c r="M329">
        <v>11.513</v>
      </c>
      <c r="N329">
        <v>62.538000521150003</v>
      </c>
      <c r="O329">
        <v>17.701000000000001</v>
      </c>
      <c r="P329">
        <v>17.753999999999898</v>
      </c>
      <c r="Q329">
        <v>29.384</v>
      </c>
      <c r="R329">
        <v>5.8150000000000004</v>
      </c>
    </row>
    <row r="330" spans="1:18" x14ac:dyDescent="0.45">
      <c r="A330" t="s">
        <v>127</v>
      </c>
      <c r="B330">
        <v>2019</v>
      </c>
      <c r="C330" s="9">
        <v>43491</v>
      </c>
      <c r="D330" t="s">
        <v>72</v>
      </c>
      <c r="E330">
        <v>1</v>
      </c>
      <c r="F330" t="s">
        <v>202</v>
      </c>
      <c r="G330">
        <v>2</v>
      </c>
      <c r="H330" t="s">
        <v>30</v>
      </c>
      <c r="I330" t="s">
        <v>31</v>
      </c>
      <c r="J330">
        <v>22.778082191780801</v>
      </c>
      <c r="L330">
        <v>1</v>
      </c>
      <c r="M330">
        <v>11.643000000000001</v>
      </c>
      <c r="N330">
        <v>61.8397320278278</v>
      </c>
      <c r="O330">
        <v>30.672999999999998</v>
      </c>
      <c r="P330">
        <v>30.956999999999901</v>
      </c>
      <c r="Q330">
        <v>34.296999999999997</v>
      </c>
      <c r="R330">
        <v>1.67</v>
      </c>
    </row>
    <row r="331" spans="1:18" x14ac:dyDescent="0.45">
      <c r="A331" t="s">
        <v>127</v>
      </c>
      <c r="B331">
        <v>2019</v>
      </c>
      <c r="C331" s="9">
        <v>43491</v>
      </c>
      <c r="D331" t="s">
        <v>72</v>
      </c>
      <c r="E331">
        <v>1</v>
      </c>
      <c r="F331" t="s">
        <v>202</v>
      </c>
      <c r="G331">
        <v>2</v>
      </c>
      <c r="H331" t="s">
        <v>33</v>
      </c>
      <c r="I331" t="s">
        <v>27</v>
      </c>
      <c r="J331">
        <v>25.183561643835599</v>
      </c>
      <c r="L331">
        <v>2</v>
      </c>
      <c r="M331">
        <v>11.756</v>
      </c>
      <c r="N331">
        <v>61.245321537937997</v>
      </c>
      <c r="O331">
        <v>20.738999999999901</v>
      </c>
      <c r="P331">
        <v>19.652000000000001</v>
      </c>
      <c r="Q331">
        <v>29.454000000000001</v>
      </c>
      <c r="R331">
        <v>4.9009999999999998</v>
      </c>
    </row>
    <row r="332" spans="1:18" x14ac:dyDescent="0.45">
      <c r="A332" t="s">
        <v>127</v>
      </c>
      <c r="B332">
        <v>2019</v>
      </c>
      <c r="C332" s="9">
        <v>43491</v>
      </c>
      <c r="D332" t="s">
        <v>72</v>
      </c>
      <c r="E332">
        <v>1</v>
      </c>
      <c r="F332" t="s">
        <v>202</v>
      </c>
      <c r="G332">
        <v>3</v>
      </c>
      <c r="H332" t="s">
        <v>174</v>
      </c>
      <c r="I332" t="s">
        <v>156</v>
      </c>
      <c r="J332">
        <v>27.027397260273901</v>
      </c>
      <c r="L332">
        <v>1</v>
      </c>
      <c r="M332">
        <v>11.667999999999999</v>
      </c>
      <c r="N332">
        <v>61.707233459033198</v>
      </c>
      <c r="O332">
        <v>18.2119999999999</v>
      </c>
      <c r="P332">
        <v>22.585999999999999</v>
      </c>
      <c r="Q332">
        <v>30.341999999999999</v>
      </c>
      <c r="R332">
        <v>3.8780000000000001</v>
      </c>
    </row>
    <row r="333" spans="1:18" x14ac:dyDescent="0.45">
      <c r="A333" t="s">
        <v>127</v>
      </c>
      <c r="B333">
        <v>2019</v>
      </c>
      <c r="C333" s="9">
        <v>43491</v>
      </c>
      <c r="D333" t="s">
        <v>72</v>
      </c>
      <c r="E333">
        <v>1</v>
      </c>
      <c r="F333" t="s">
        <v>202</v>
      </c>
      <c r="G333">
        <v>3</v>
      </c>
      <c r="H333" t="s">
        <v>139</v>
      </c>
      <c r="I333" t="s">
        <v>61</v>
      </c>
      <c r="L333">
        <v>2</v>
      </c>
      <c r="M333">
        <v>11.719999999999899</v>
      </c>
      <c r="N333">
        <v>61.433447098976103</v>
      </c>
      <c r="O333">
        <v>19.867000000000001</v>
      </c>
      <c r="P333">
        <v>20.927</v>
      </c>
      <c r="Q333">
        <v>26.635000000000002</v>
      </c>
      <c r="R333">
        <v>2.8540000000000001</v>
      </c>
    </row>
    <row r="334" spans="1:18" x14ac:dyDescent="0.45">
      <c r="A334" t="s">
        <v>127</v>
      </c>
      <c r="B334">
        <v>2019</v>
      </c>
      <c r="C334" s="9">
        <v>43491</v>
      </c>
      <c r="D334" t="s">
        <v>72</v>
      </c>
      <c r="E334">
        <v>1</v>
      </c>
      <c r="F334" t="s">
        <v>202</v>
      </c>
      <c r="G334">
        <v>4</v>
      </c>
      <c r="H334" t="s">
        <v>119</v>
      </c>
      <c r="I334" t="s">
        <v>120</v>
      </c>
      <c r="L334">
        <v>2</v>
      </c>
      <c r="M334">
        <v>11.615</v>
      </c>
      <c r="N334">
        <v>61.988807576409798</v>
      </c>
      <c r="O334">
        <v>25.539000000000001</v>
      </c>
      <c r="P334">
        <v>24.652999999999999</v>
      </c>
      <c r="Q334">
        <v>30.027000000000001</v>
      </c>
      <c r="R334">
        <v>2.6869999999999998</v>
      </c>
    </row>
    <row r="335" spans="1:18" x14ac:dyDescent="0.45">
      <c r="A335" t="s">
        <v>127</v>
      </c>
      <c r="B335">
        <v>2019</v>
      </c>
      <c r="C335" s="9">
        <v>43491</v>
      </c>
      <c r="D335" t="s">
        <v>72</v>
      </c>
      <c r="E335">
        <v>1</v>
      </c>
      <c r="F335" t="s">
        <v>202</v>
      </c>
      <c r="G335">
        <v>4</v>
      </c>
      <c r="H335" t="s">
        <v>144</v>
      </c>
      <c r="I335" t="s">
        <v>145</v>
      </c>
      <c r="L335">
        <v>1</v>
      </c>
      <c r="M335">
        <v>11.419</v>
      </c>
      <c r="N335">
        <v>63.052806725632699</v>
      </c>
      <c r="O335">
        <v>18.446999999999999</v>
      </c>
      <c r="P335">
        <v>28.257999999999999</v>
      </c>
      <c r="Q335">
        <v>37.213999999999999</v>
      </c>
      <c r="R335">
        <v>4.4779999999999998</v>
      </c>
    </row>
    <row r="336" spans="1:18" x14ac:dyDescent="0.45">
      <c r="A336" t="s">
        <v>127</v>
      </c>
      <c r="B336">
        <v>2019</v>
      </c>
      <c r="C336" s="9">
        <v>43491</v>
      </c>
      <c r="D336" t="s">
        <v>72</v>
      </c>
      <c r="E336">
        <v>2</v>
      </c>
      <c r="F336" t="s">
        <v>202</v>
      </c>
      <c r="G336">
        <v>1</v>
      </c>
      <c r="H336" t="s">
        <v>79</v>
      </c>
      <c r="I336" t="s">
        <v>65</v>
      </c>
      <c r="J336">
        <v>31.731506849315</v>
      </c>
      <c r="L336">
        <v>1</v>
      </c>
      <c r="M336">
        <v>11.839</v>
      </c>
      <c r="N336">
        <v>60.8159472928456</v>
      </c>
      <c r="O336">
        <v>37.250999999999998</v>
      </c>
      <c r="P336">
        <v>36.607999999999997</v>
      </c>
      <c r="Q336">
        <v>41.966000000000001</v>
      </c>
      <c r="R336">
        <v>2.6789999999999998</v>
      </c>
    </row>
    <row r="337" spans="1:18" x14ac:dyDescent="0.45">
      <c r="A337" t="s">
        <v>127</v>
      </c>
      <c r="B337">
        <v>2019</v>
      </c>
      <c r="C337" s="9">
        <v>43491</v>
      </c>
      <c r="D337" t="s">
        <v>72</v>
      </c>
      <c r="E337">
        <v>2</v>
      </c>
      <c r="F337" t="s">
        <v>202</v>
      </c>
      <c r="G337">
        <v>1</v>
      </c>
      <c r="H337" t="s">
        <v>161</v>
      </c>
      <c r="I337" t="s">
        <v>36</v>
      </c>
      <c r="L337">
        <v>2</v>
      </c>
      <c r="M337">
        <v>12.117000000000001</v>
      </c>
      <c r="N337">
        <v>59.420648675414697</v>
      </c>
      <c r="O337">
        <v>17.753999999999898</v>
      </c>
      <c r="P337">
        <v>17.748000000000001</v>
      </c>
      <c r="Q337">
        <v>28.37</v>
      </c>
      <c r="R337">
        <v>5.3109999999999999</v>
      </c>
    </row>
    <row r="338" spans="1:18" x14ac:dyDescent="0.45">
      <c r="A338" t="s">
        <v>127</v>
      </c>
      <c r="B338">
        <v>2019</v>
      </c>
      <c r="C338" s="9">
        <v>43491</v>
      </c>
      <c r="D338" t="s">
        <v>72</v>
      </c>
      <c r="E338">
        <v>2</v>
      </c>
      <c r="F338" t="s">
        <v>202</v>
      </c>
      <c r="G338">
        <v>2</v>
      </c>
      <c r="H338" t="s">
        <v>30</v>
      </c>
      <c r="I338" t="s">
        <v>31</v>
      </c>
      <c r="J338">
        <v>22.778082191780801</v>
      </c>
      <c r="L338">
        <v>1</v>
      </c>
      <c r="M338">
        <v>11.347</v>
      </c>
      <c r="N338">
        <v>63.452895038336102</v>
      </c>
      <c r="O338">
        <v>30.956999999999901</v>
      </c>
      <c r="P338">
        <v>31.1679999999999</v>
      </c>
      <c r="Q338">
        <v>34.473999999999997</v>
      </c>
      <c r="R338">
        <v>1.653</v>
      </c>
    </row>
    <row r="339" spans="1:18" x14ac:dyDescent="0.45">
      <c r="A339" t="s">
        <v>127</v>
      </c>
      <c r="B339">
        <v>2019</v>
      </c>
      <c r="C339" s="9">
        <v>43491</v>
      </c>
      <c r="D339" t="s">
        <v>72</v>
      </c>
      <c r="E339">
        <v>2</v>
      </c>
      <c r="F339" t="s">
        <v>202</v>
      </c>
      <c r="G339">
        <v>2</v>
      </c>
      <c r="H339" t="s">
        <v>33</v>
      </c>
      <c r="I339" t="s">
        <v>27</v>
      </c>
      <c r="J339">
        <v>25.183561643835599</v>
      </c>
      <c r="L339">
        <v>2</v>
      </c>
      <c r="M339">
        <v>11.481</v>
      </c>
      <c r="N339">
        <v>62.712307290305702</v>
      </c>
      <c r="O339">
        <v>19.652000000000001</v>
      </c>
      <c r="P339">
        <v>19.152999999999999</v>
      </c>
      <c r="Q339">
        <v>27.931000000000001</v>
      </c>
      <c r="R339">
        <v>4.3890000000000002</v>
      </c>
    </row>
    <row r="340" spans="1:18" x14ac:dyDescent="0.45">
      <c r="A340" t="s">
        <v>127</v>
      </c>
      <c r="B340">
        <v>2019</v>
      </c>
      <c r="C340" s="9">
        <v>43491</v>
      </c>
      <c r="D340" t="s">
        <v>72</v>
      </c>
      <c r="E340">
        <v>2</v>
      </c>
      <c r="F340" t="s">
        <v>202</v>
      </c>
      <c r="G340">
        <v>3</v>
      </c>
      <c r="H340" t="s">
        <v>174</v>
      </c>
      <c r="I340" t="s">
        <v>156</v>
      </c>
      <c r="J340">
        <v>27.027397260273901</v>
      </c>
      <c r="L340">
        <v>1</v>
      </c>
      <c r="M340">
        <v>11.805</v>
      </c>
      <c r="N340">
        <v>60.991105463786504</v>
      </c>
      <c r="O340">
        <v>22.585999999999999</v>
      </c>
      <c r="P340">
        <v>24.273999999999901</v>
      </c>
      <c r="Q340">
        <v>31.463999999999999</v>
      </c>
      <c r="R340">
        <v>3.5950000000000002</v>
      </c>
    </row>
    <row r="341" spans="1:18" x14ac:dyDescent="0.45">
      <c r="A341" t="s">
        <v>127</v>
      </c>
      <c r="B341">
        <v>2019</v>
      </c>
      <c r="C341" s="9">
        <v>43491</v>
      </c>
      <c r="D341" t="s">
        <v>72</v>
      </c>
      <c r="E341">
        <v>2</v>
      </c>
      <c r="F341" t="s">
        <v>202</v>
      </c>
      <c r="G341">
        <v>3</v>
      </c>
      <c r="H341" t="s">
        <v>139</v>
      </c>
      <c r="I341" t="s">
        <v>61</v>
      </c>
      <c r="L341">
        <v>2</v>
      </c>
      <c r="M341">
        <v>12.03</v>
      </c>
      <c r="N341">
        <v>59.850374064837901</v>
      </c>
      <c r="O341">
        <v>20.927</v>
      </c>
      <c r="P341">
        <v>20.539000000000001</v>
      </c>
      <c r="Q341">
        <v>26.027000000000001</v>
      </c>
      <c r="R341">
        <v>2.7440000000000002</v>
      </c>
    </row>
    <row r="342" spans="1:18" x14ac:dyDescent="0.45">
      <c r="A342" t="s">
        <v>127</v>
      </c>
      <c r="B342">
        <v>2019</v>
      </c>
      <c r="C342" s="9">
        <v>43491</v>
      </c>
      <c r="D342" t="s">
        <v>72</v>
      </c>
      <c r="E342">
        <v>2</v>
      </c>
      <c r="F342" t="s">
        <v>202</v>
      </c>
      <c r="G342">
        <v>4</v>
      </c>
      <c r="H342" t="s">
        <v>119</v>
      </c>
      <c r="I342" t="s">
        <v>120</v>
      </c>
      <c r="L342">
        <v>1</v>
      </c>
      <c r="M342">
        <v>11.56</v>
      </c>
      <c r="N342">
        <v>62.283737024221402</v>
      </c>
      <c r="O342">
        <v>24.652999999999999</v>
      </c>
      <c r="P342">
        <v>26.311999999999902</v>
      </c>
      <c r="Q342">
        <v>31.431999999999999</v>
      </c>
      <c r="R342">
        <v>2.56</v>
      </c>
    </row>
    <row r="343" spans="1:18" x14ac:dyDescent="0.45">
      <c r="A343" t="s">
        <v>127</v>
      </c>
      <c r="B343">
        <v>2019</v>
      </c>
      <c r="C343" s="9">
        <v>43491</v>
      </c>
      <c r="D343" t="s">
        <v>72</v>
      </c>
      <c r="E343">
        <v>2</v>
      </c>
      <c r="F343" t="s">
        <v>202</v>
      </c>
      <c r="G343">
        <v>4</v>
      </c>
      <c r="H343" t="s">
        <v>144</v>
      </c>
      <c r="I343" t="s">
        <v>145</v>
      </c>
      <c r="L343">
        <v>2</v>
      </c>
      <c r="M343">
        <v>11.614000000000001</v>
      </c>
      <c r="N343">
        <v>61.994144997416903</v>
      </c>
      <c r="O343">
        <v>28.257999999999999</v>
      </c>
      <c r="P343">
        <v>25.604999999999901</v>
      </c>
      <c r="Q343">
        <v>33.314999999999998</v>
      </c>
      <c r="R343">
        <v>3.855</v>
      </c>
    </row>
    <row r="344" spans="1:18" x14ac:dyDescent="0.45">
      <c r="A344" t="s">
        <v>127</v>
      </c>
      <c r="B344">
        <v>2019</v>
      </c>
      <c r="C344" s="9">
        <v>43491</v>
      </c>
      <c r="D344" t="s">
        <v>72</v>
      </c>
      <c r="E344">
        <v>3</v>
      </c>
      <c r="F344" t="s">
        <v>202</v>
      </c>
      <c r="G344">
        <v>4</v>
      </c>
      <c r="H344" t="s">
        <v>119</v>
      </c>
      <c r="I344" t="s">
        <v>120</v>
      </c>
      <c r="L344">
        <v>1</v>
      </c>
      <c r="M344">
        <v>12.039</v>
      </c>
      <c r="N344">
        <v>59.805631696984797</v>
      </c>
      <c r="O344">
        <v>26.311999999999902</v>
      </c>
      <c r="P344">
        <v>27.431000000000001</v>
      </c>
      <c r="Q344">
        <v>32.337000000000003</v>
      </c>
      <c r="R344">
        <v>2.4529999999999998</v>
      </c>
    </row>
    <row r="345" spans="1:18" x14ac:dyDescent="0.45">
      <c r="A345" t="s">
        <v>127</v>
      </c>
      <c r="B345">
        <v>2019</v>
      </c>
      <c r="C345" s="9">
        <v>43491</v>
      </c>
      <c r="D345" t="s">
        <v>72</v>
      </c>
      <c r="E345">
        <v>3</v>
      </c>
      <c r="F345" t="s">
        <v>202</v>
      </c>
      <c r="G345">
        <v>4</v>
      </c>
      <c r="H345" t="s">
        <v>144</v>
      </c>
      <c r="I345" t="s">
        <v>145</v>
      </c>
      <c r="L345">
        <v>2</v>
      </c>
      <c r="M345">
        <v>12.142999999999899</v>
      </c>
      <c r="N345">
        <v>59.293420077410801</v>
      </c>
      <c r="O345">
        <v>25.604999999999901</v>
      </c>
      <c r="P345">
        <v>24.311</v>
      </c>
      <c r="Q345">
        <v>31.265000000000001</v>
      </c>
      <c r="R345">
        <v>3.4769999999999999</v>
      </c>
    </row>
    <row r="346" spans="1:18" x14ac:dyDescent="0.45">
      <c r="A346" t="s">
        <v>127</v>
      </c>
      <c r="B346">
        <v>2019</v>
      </c>
      <c r="C346" s="9">
        <v>43491</v>
      </c>
      <c r="D346" t="s">
        <v>72</v>
      </c>
      <c r="E346">
        <v>1</v>
      </c>
      <c r="F346" t="s">
        <v>203</v>
      </c>
      <c r="G346">
        <v>1</v>
      </c>
      <c r="H346" t="s">
        <v>79</v>
      </c>
      <c r="I346" t="s">
        <v>65</v>
      </c>
      <c r="J346">
        <v>31.731506849315</v>
      </c>
      <c r="L346">
        <v>1</v>
      </c>
      <c r="M346">
        <v>11.816000000000001</v>
      </c>
      <c r="N346">
        <v>60.9343263371699</v>
      </c>
      <c r="O346">
        <v>36.607999999999997</v>
      </c>
      <c r="P346">
        <v>36.881999999999998</v>
      </c>
      <c r="Q346">
        <v>42.125999999999998</v>
      </c>
      <c r="R346">
        <v>2.6219999999999999</v>
      </c>
    </row>
    <row r="347" spans="1:18" x14ac:dyDescent="0.45">
      <c r="A347" t="s">
        <v>127</v>
      </c>
      <c r="B347">
        <v>2019</v>
      </c>
      <c r="C347" s="9">
        <v>43491</v>
      </c>
      <c r="D347" t="s">
        <v>72</v>
      </c>
      <c r="E347">
        <v>1</v>
      </c>
      <c r="F347" t="s">
        <v>203</v>
      </c>
      <c r="G347">
        <v>1</v>
      </c>
      <c r="H347" t="s">
        <v>119</v>
      </c>
      <c r="I347" t="s">
        <v>120</v>
      </c>
      <c r="L347">
        <v>2</v>
      </c>
      <c r="M347">
        <v>11.964</v>
      </c>
      <c r="N347">
        <v>60.1805416248746</v>
      </c>
      <c r="O347">
        <v>27.431000000000001</v>
      </c>
      <c r="P347">
        <v>27.566999999999901</v>
      </c>
      <c r="Q347">
        <v>32.162999999999997</v>
      </c>
      <c r="R347">
        <v>2.298</v>
      </c>
    </row>
    <row r="348" spans="1:18" x14ac:dyDescent="0.45">
      <c r="A348" t="s">
        <v>127</v>
      </c>
      <c r="B348">
        <v>2019</v>
      </c>
      <c r="C348" s="9">
        <v>43491</v>
      </c>
      <c r="D348" t="s">
        <v>72</v>
      </c>
      <c r="E348">
        <v>1</v>
      </c>
      <c r="F348" t="s">
        <v>203</v>
      </c>
      <c r="G348">
        <v>2</v>
      </c>
      <c r="H348" t="s">
        <v>174</v>
      </c>
      <c r="I348" t="s">
        <v>156</v>
      </c>
      <c r="J348">
        <v>27.027397260273901</v>
      </c>
      <c r="L348">
        <v>2</v>
      </c>
      <c r="M348">
        <v>11.526</v>
      </c>
      <c r="N348">
        <v>62.467464862051003</v>
      </c>
      <c r="O348">
        <v>24.273999999999901</v>
      </c>
      <c r="P348">
        <v>25.337999999999901</v>
      </c>
      <c r="Q348">
        <v>31.547999999999998</v>
      </c>
      <c r="R348">
        <v>3.105</v>
      </c>
    </row>
    <row r="349" spans="1:18" x14ac:dyDescent="0.45">
      <c r="A349" t="s">
        <v>127</v>
      </c>
      <c r="B349">
        <v>2019</v>
      </c>
      <c r="C349" s="9">
        <v>43491</v>
      </c>
      <c r="D349" t="s">
        <v>72</v>
      </c>
      <c r="E349">
        <v>1</v>
      </c>
      <c r="F349" t="s">
        <v>203</v>
      </c>
      <c r="G349">
        <v>2</v>
      </c>
      <c r="H349" t="s">
        <v>30</v>
      </c>
      <c r="I349" t="s">
        <v>31</v>
      </c>
      <c r="J349">
        <v>22.778082191780801</v>
      </c>
      <c r="L349">
        <v>1</v>
      </c>
      <c r="M349">
        <v>11.523</v>
      </c>
      <c r="N349">
        <v>62.483728195782298</v>
      </c>
      <c r="O349">
        <v>31.1679999999999</v>
      </c>
      <c r="P349">
        <v>31.841999999999899</v>
      </c>
      <c r="Q349">
        <v>35.031999999999996</v>
      </c>
      <c r="R349">
        <v>1.595</v>
      </c>
    </row>
    <row r="350" spans="1:18" x14ac:dyDescent="0.45">
      <c r="A350" t="s">
        <v>127</v>
      </c>
      <c r="B350">
        <v>2019</v>
      </c>
      <c r="C350" s="9">
        <v>43491</v>
      </c>
      <c r="D350" t="s">
        <v>72</v>
      </c>
      <c r="E350">
        <v>2</v>
      </c>
      <c r="F350" t="s">
        <v>203</v>
      </c>
      <c r="G350">
        <v>1</v>
      </c>
      <c r="H350" t="s">
        <v>79</v>
      </c>
      <c r="I350" t="s">
        <v>65</v>
      </c>
      <c r="J350">
        <v>31.731506849315</v>
      </c>
      <c r="L350">
        <v>1</v>
      </c>
      <c r="M350">
        <v>11.726000000000001</v>
      </c>
      <c r="N350">
        <v>61.402012621524797</v>
      </c>
      <c r="O350">
        <v>36.881999999999998</v>
      </c>
      <c r="P350">
        <v>36.351999999999997</v>
      </c>
      <c r="Q350">
        <v>41.125999999999998</v>
      </c>
      <c r="R350">
        <v>2.387</v>
      </c>
    </row>
    <row r="351" spans="1:18" x14ac:dyDescent="0.45">
      <c r="A351" t="s">
        <v>127</v>
      </c>
      <c r="B351">
        <v>2019</v>
      </c>
      <c r="C351" s="9">
        <v>43491</v>
      </c>
      <c r="D351" t="s">
        <v>72</v>
      </c>
      <c r="E351">
        <v>2</v>
      </c>
      <c r="F351" t="s">
        <v>203</v>
      </c>
      <c r="G351">
        <v>1</v>
      </c>
      <c r="H351" t="s">
        <v>119</v>
      </c>
      <c r="I351" t="s">
        <v>120</v>
      </c>
      <c r="L351">
        <v>2</v>
      </c>
      <c r="M351">
        <v>11.97</v>
      </c>
      <c r="N351">
        <v>60.150375939849603</v>
      </c>
      <c r="O351">
        <v>27.566999999999901</v>
      </c>
      <c r="P351">
        <v>27.405000000000001</v>
      </c>
      <c r="Q351">
        <v>31.855</v>
      </c>
      <c r="R351">
        <v>2.2250000000000001</v>
      </c>
    </row>
    <row r="352" spans="1:18" x14ac:dyDescent="0.45">
      <c r="A352" t="s">
        <v>127</v>
      </c>
      <c r="B352">
        <v>2019</v>
      </c>
      <c r="C352" s="9">
        <v>43491</v>
      </c>
      <c r="D352" t="s">
        <v>72</v>
      </c>
      <c r="E352">
        <v>2</v>
      </c>
      <c r="F352" t="s">
        <v>203</v>
      </c>
      <c r="G352">
        <v>2</v>
      </c>
      <c r="H352" t="s">
        <v>174</v>
      </c>
      <c r="I352" t="s">
        <v>156</v>
      </c>
      <c r="J352">
        <v>27.027397260273901</v>
      </c>
      <c r="L352">
        <v>1</v>
      </c>
      <c r="M352">
        <v>11.407</v>
      </c>
      <c r="N352">
        <v>63.119137371789201</v>
      </c>
      <c r="O352">
        <v>25.337999999999901</v>
      </c>
      <c r="P352">
        <v>27.562999999999999</v>
      </c>
      <c r="Q352">
        <v>33.277000000000001</v>
      </c>
      <c r="R352">
        <v>2.8570000000000002</v>
      </c>
    </row>
    <row r="353" spans="1:18" x14ac:dyDescent="0.45">
      <c r="A353" t="s">
        <v>127</v>
      </c>
      <c r="B353">
        <v>2019</v>
      </c>
      <c r="C353" s="9">
        <v>43491</v>
      </c>
      <c r="D353" t="s">
        <v>72</v>
      </c>
      <c r="E353">
        <v>2</v>
      </c>
      <c r="F353" t="s">
        <v>203</v>
      </c>
      <c r="G353">
        <v>2</v>
      </c>
      <c r="H353" t="s">
        <v>30</v>
      </c>
      <c r="I353" t="s">
        <v>31</v>
      </c>
      <c r="J353">
        <v>22.778082191780801</v>
      </c>
      <c r="L353">
        <v>2</v>
      </c>
      <c r="M353">
        <v>11.428000000000001</v>
      </c>
      <c r="N353">
        <v>63.003150157507797</v>
      </c>
      <c r="O353">
        <v>31.841999999999899</v>
      </c>
      <c r="P353">
        <v>31.446999999999999</v>
      </c>
      <c r="Q353">
        <v>34.575000000000003</v>
      </c>
      <c r="R353">
        <v>1.5640000000000001</v>
      </c>
    </row>
    <row r="354" spans="1:18" x14ac:dyDescent="0.45">
      <c r="A354" t="s">
        <v>127</v>
      </c>
      <c r="B354">
        <v>2019</v>
      </c>
      <c r="C354" s="9">
        <v>43491</v>
      </c>
      <c r="D354" t="s">
        <v>72</v>
      </c>
      <c r="E354">
        <v>3</v>
      </c>
      <c r="F354" t="s">
        <v>203</v>
      </c>
      <c r="G354">
        <v>2</v>
      </c>
      <c r="H354" t="s">
        <v>174</v>
      </c>
      <c r="I354" t="s">
        <v>156</v>
      </c>
      <c r="J354">
        <v>27.027397260273901</v>
      </c>
      <c r="L354">
        <v>1</v>
      </c>
      <c r="M354">
        <v>11.742000000000001</v>
      </c>
      <c r="N354">
        <v>61.318344404701001</v>
      </c>
      <c r="O354">
        <v>27.562999999999999</v>
      </c>
      <c r="P354">
        <v>29.143999999999998</v>
      </c>
      <c r="Q354">
        <v>34.49</v>
      </c>
      <c r="R354">
        <v>2.673</v>
      </c>
    </row>
    <row r="355" spans="1:18" x14ac:dyDescent="0.45">
      <c r="A355" t="s">
        <v>127</v>
      </c>
      <c r="B355">
        <v>2019</v>
      </c>
      <c r="C355" s="9">
        <v>43491</v>
      </c>
      <c r="D355" t="s">
        <v>72</v>
      </c>
      <c r="E355">
        <v>3</v>
      </c>
      <c r="F355" t="s">
        <v>203</v>
      </c>
      <c r="G355">
        <v>2</v>
      </c>
      <c r="H355" t="s">
        <v>30</v>
      </c>
      <c r="I355" t="s">
        <v>31</v>
      </c>
      <c r="J355">
        <v>22.778082191780801</v>
      </c>
      <c r="L355">
        <v>2</v>
      </c>
      <c r="M355">
        <v>11.795</v>
      </c>
      <c r="N355">
        <v>61.042814752013498</v>
      </c>
      <c r="O355">
        <v>31.446999999999999</v>
      </c>
      <c r="P355">
        <v>31.138999999999999</v>
      </c>
      <c r="Q355">
        <v>34.210999999999999</v>
      </c>
      <c r="R355">
        <v>1.536</v>
      </c>
    </row>
    <row r="356" spans="1:18" x14ac:dyDescent="0.45">
      <c r="A356" t="s">
        <v>127</v>
      </c>
      <c r="B356">
        <v>2019</v>
      </c>
      <c r="C356" s="9">
        <v>43491</v>
      </c>
      <c r="D356" t="s">
        <v>72</v>
      </c>
      <c r="E356">
        <v>1</v>
      </c>
      <c r="F356" t="s">
        <v>204</v>
      </c>
      <c r="G356" t="s">
        <v>205</v>
      </c>
      <c r="H356" t="s">
        <v>79</v>
      </c>
      <c r="I356" t="s">
        <v>65</v>
      </c>
      <c r="J356">
        <v>31.731506849315</v>
      </c>
      <c r="L356">
        <v>1</v>
      </c>
      <c r="M356">
        <v>11.545</v>
      </c>
      <c r="N356">
        <v>62.364660025985202</v>
      </c>
      <c r="O356">
        <v>36.351999999999997</v>
      </c>
      <c r="P356">
        <v>36.753</v>
      </c>
      <c r="Q356">
        <v>41.411000000000001</v>
      </c>
      <c r="R356">
        <v>2.3290000000000002</v>
      </c>
    </row>
    <row r="357" spans="1:18" x14ac:dyDescent="0.45">
      <c r="A357" t="s">
        <v>127</v>
      </c>
      <c r="B357">
        <v>2019</v>
      </c>
      <c r="C357" s="9">
        <v>43491</v>
      </c>
      <c r="D357" t="s">
        <v>72</v>
      </c>
      <c r="E357">
        <v>1</v>
      </c>
      <c r="F357" t="s">
        <v>204</v>
      </c>
      <c r="G357" t="s">
        <v>205</v>
      </c>
      <c r="H357" t="s">
        <v>174</v>
      </c>
      <c r="I357" t="s">
        <v>156</v>
      </c>
      <c r="J357">
        <v>27.027397260273901</v>
      </c>
      <c r="L357">
        <v>2</v>
      </c>
      <c r="M357">
        <v>12.022</v>
      </c>
      <c r="N357">
        <v>59.890201297620997</v>
      </c>
      <c r="O357">
        <v>29.143999999999998</v>
      </c>
      <c r="P357">
        <v>28.952999999999999</v>
      </c>
      <c r="Q357">
        <v>34.133000000000003</v>
      </c>
      <c r="R357">
        <v>2.59</v>
      </c>
    </row>
    <row r="358" spans="1:18" x14ac:dyDescent="0.45">
      <c r="A358" t="s">
        <v>127</v>
      </c>
      <c r="B358">
        <v>2019</v>
      </c>
      <c r="C358" s="9">
        <v>43491</v>
      </c>
      <c r="D358" t="s">
        <v>72</v>
      </c>
      <c r="E358">
        <v>1</v>
      </c>
      <c r="F358" t="s">
        <v>204</v>
      </c>
      <c r="G358" t="s">
        <v>206</v>
      </c>
      <c r="H358" t="s">
        <v>119</v>
      </c>
      <c r="I358" t="s">
        <v>120</v>
      </c>
      <c r="L358">
        <v>1</v>
      </c>
      <c r="M358">
        <v>11.44</v>
      </c>
      <c r="N358">
        <v>62.937062937062898</v>
      </c>
      <c r="O358">
        <v>27.405000000000001</v>
      </c>
      <c r="P358">
        <v>28.457000000000001</v>
      </c>
      <c r="Q358">
        <v>32.715000000000003</v>
      </c>
      <c r="R358">
        <v>2.129</v>
      </c>
    </row>
    <row r="359" spans="1:18" x14ac:dyDescent="0.45">
      <c r="A359" t="s">
        <v>127</v>
      </c>
      <c r="B359">
        <v>2019</v>
      </c>
      <c r="C359" s="9">
        <v>43491</v>
      </c>
      <c r="D359" t="s">
        <v>72</v>
      </c>
      <c r="E359">
        <v>1</v>
      </c>
      <c r="F359" t="s">
        <v>204</v>
      </c>
      <c r="G359" t="s">
        <v>206</v>
      </c>
      <c r="H359" t="s">
        <v>30</v>
      </c>
      <c r="I359" t="s">
        <v>31</v>
      </c>
      <c r="J359">
        <v>22.778082191780801</v>
      </c>
      <c r="L359">
        <v>2</v>
      </c>
      <c r="M359">
        <v>11.468999999999999</v>
      </c>
      <c r="N359">
        <v>62.777923097044201</v>
      </c>
      <c r="O359">
        <v>31.138999999999999</v>
      </c>
      <c r="P359">
        <v>30.789000000000001</v>
      </c>
      <c r="Q359">
        <v>33.801000000000002</v>
      </c>
      <c r="R359">
        <v>1.506</v>
      </c>
    </row>
    <row r="360" spans="1:18" x14ac:dyDescent="0.45">
      <c r="A360" t="s">
        <v>127</v>
      </c>
      <c r="B360">
        <v>2019</v>
      </c>
      <c r="C360" s="9">
        <v>43491</v>
      </c>
      <c r="D360" t="s">
        <v>72</v>
      </c>
      <c r="E360">
        <v>2</v>
      </c>
      <c r="F360" t="s">
        <v>204</v>
      </c>
      <c r="G360" t="s">
        <v>205</v>
      </c>
      <c r="H360" t="s">
        <v>79</v>
      </c>
      <c r="I360" t="s">
        <v>65</v>
      </c>
      <c r="J360">
        <v>31.731506849315</v>
      </c>
      <c r="L360">
        <v>1</v>
      </c>
      <c r="M360">
        <v>11.792999999999999</v>
      </c>
      <c r="N360">
        <v>61.053167133045001</v>
      </c>
      <c r="O360">
        <v>36.753</v>
      </c>
      <c r="P360">
        <v>37.097000000000001</v>
      </c>
      <c r="Q360">
        <v>41.652999999999999</v>
      </c>
      <c r="R360">
        <v>2.278</v>
      </c>
    </row>
    <row r="361" spans="1:18" x14ac:dyDescent="0.45">
      <c r="A361" t="s">
        <v>127</v>
      </c>
      <c r="B361">
        <v>2019</v>
      </c>
      <c r="C361" s="9">
        <v>43491</v>
      </c>
      <c r="D361" t="s">
        <v>72</v>
      </c>
      <c r="E361">
        <v>2</v>
      </c>
      <c r="F361" t="s">
        <v>204</v>
      </c>
      <c r="G361" t="s">
        <v>205</v>
      </c>
      <c r="H361" t="s">
        <v>174</v>
      </c>
      <c r="I361" t="s">
        <v>156</v>
      </c>
      <c r="J361">
        <v>27.027397260273901</v>
      </c>
      <c r="L361">
        <v>2</v>
      </c>
      <c r="M361">
        <v>13.026</v>
      </c>
      <c r="N361">
        <v>55.274067250115102</v>
      </c>
      <c r="O361">
        <v>28.952999999999999</v>
      </c>
      <c r="P361">
        <v>28.795999999999999</v>
      </c>
      <c r="Q361">
        <v>33.834000000000003</v>
      </c>
      <c r="R361">
        <v>2.5190000000000001</v>
      </c>
    </row>
    <row r="362" spans="1:18" x14ac:dyDescent="0.45">
      <c r="A362" t="s">
        <v>127</v>
      </c>
      <c r="B362">
        <v>2019</v>
      </c>
      <c r="C362" s="9">
        <v>43491</v>
      </c>
      <c r="D362" t="s">
        <v>72</v>
      </c>
      <c r="E362">
        <v>2</v>
      </c>
      <c r="F362" t="s">
        <v>204</v>
      </c>
      <c r="G362" t="s">
        <v>206</v>
      </c>
      <c r="H362" t="s">
        <v>119</v>
      </c>
      <c r="I362" t="s">
        <v>120</v>
      </c>
      <c r="L362">
        <v>1</v>
      </c>
      <c r="M362">
        <v>11.452999999999999</v>
      </c>
      <c r="N362">
        <v>62.8656247271457</v>
      </c>
      <c r="O362">
        <v>28.457000000000001</v>
      </c>
      <c r="P362">
        <v>29.313999999999901</v>
      </c>
      <c r="Q362">
        <v>33.409999999999997</v>
      </c>
      <c r="R362">
        <v>2.048</v>
      </c>
    </row>
    <row r="363" spans="1:18" x14ac:dyDescent="0.45">
      <c r="A363" t="s">
        <v>127</v>
      </c>
      <c r="B363">
        <v>2019</v>
      </c>
      <c r="C363" s="9">
        <v>43491</v>
      </c>
      <c r="D363" t="s">
        <v>72</v>
      </c>
      <c r="E363">
        <v>2</v>
      </c>
      <c r="F363" t="s">
        <v>204</v>
      </c>
      <c r="G363" t="s">
        <v>206</v>
      </c>
      <c r="H363" t="s">
        <v>30</v>
      </c>
      <c r="I363" t="s">
        <v>31</v>
      </c>
      <c r="J363">
        <v>22.778082191780801</v>
      </c>
      <c r="L363">
        <v>2</v>
      </c>
      <c r="M363">
        <v>11.66</v>
      </c>
      <c r="N363">
        <v>61.749571183533398</v>
      </c>
      <c r="O363">
        <v>30.789000000000001</v>
      </c>
      <c r="P363">
        <v>30.495000000000001</v>
      </c>
      <c r="Q363">
        <v>33.453000000000003</v>
      </c>
      <c r="R363">
        <v>1.4790000000000001</v>
      </c>
    </row>
    <row r="364" spans="1:18" x14ac:dyDescent="0.45">
      <c r="A364" t="s">
        <v>173</v>
      </c>
      <c r="B364">
        <v>2019</v>
      </c>
      <c r="C364" s="9">
        <v>43524</v>
      </c>
      <c r="D364" t="s">
        <v>13</v>
      </c>
      <c r="E364">
        <v>1</v>
      </c>
      <c r="F364" t="s">
        <v>200</v>
      </c>
      <c r="G364">
        <v>1</v>
      </c>
      <c r="H364" t="s">
        <v>111</v>
      </c>
      <c r="I364" t="s">
        <v>118</v>
      </c>
      <c r="K364">
        <v>9</v>
      </c>
      <c r="L364">
        <v>1</v>
      </c>
      <c r="M364">
        <v>12.292</v>
      </c>
      <c r="N364">
        <v>58.574682720468601</v>
      </c>
      <c r="O364">
        <v>26.462</v>
      </c>
      <c r="P364">
        <v>26.757999999999999</v>
      </c>
      <c r="Q364">
        <v>31.196000000000002</v>
      </c>
      <c r="R364">
        <v>2.2189999999999999</v>
      </c>
    </row>
    <row r="365" spans="1:18" x14ac:dyDescent="0.45">
      <c r="A365" t="s">
        <v>173</v>
      </c>
      <c r="B365">
        <v>2019</v>
      </c>
      <c r="C365" s="9">
        <v>43524</v>
      </c>
      <c r="D365" t="s">
        <v>13</v>
      </c>
      <c r="E365">
        <v>1</v>
      </c>
      <c r="F365" t="s">
        <v>200</v>
      </c>
      <c r="G365">
        <v>1</v>
      </c>
      <c r="H365" t="s">
        <v>163</v>
      </c>
      <c r="I365" t="s">
        <v>118</v>
      </c>
      <c r="K365">
        <v>28</v>
      </c>
      <c r="L365">
        <v>2</v>
      </c>
      <c r="M365">
        <v>12.298</v>
      </c>
      <c r="N365">
        <v>58.546105057732902</v>
      </c>
      <c r="O365">
        <v>9</v>
      </c>
      <c r="P365">
        <v>7.9390000000000001</v>
      </c>
      <c r="Q365">
        <v>21.611000000000001</v>
      </c>
      <c r="R365">
        <v>6.8360000000000003</v>
      </c>
    </row>
    <row r="366" spans="1:18" x14ac:dyDescent="0.45">
      <c r="A366" t="s">
        <v>173</v>
      </c>
      <c r="B366">
        <v>2019</v>
      </c>
      <c r="C366" s="9">
        <v>43524</v>
      </c>
      <c r="D366" t="s">
        <v>13</v>
      </c>
      <c r="E366">
        <v>1</v>
      </c>
      <c r="F366" t="s">
        <v>200</v>
      </c>
      <c r="G366">
        <v>2</v>
      </c>
      <c r="H366" t="s">
        <v>136</v>
      </c>
      <c r="I366" t="s">
        <v>36</v>
      </c>
      <c r="K366">
        <v>10</v>
      </c>
      <c r="L366">
        <v>1</v>
      </c>
      <c r="M366">
        <v>11.722</v>
      </c>
      <c r="N366">
        <v>61.422965364272301</v>
      </c>
      <c r="O366">
        <v>27.914999999999999</v>
      </c>
      <c r="P366">
        <v>28.0929999999999</v>
      </c>
      <c r="Q366">
        <v>33.290999999999997</v>
      </c>
      <c r="R366">
        <v>2.5990000000000002</v>
      </c>
    </row>
    <row r="367" spans="1:18" x14ac:dyDescent="0.45">
      <c r="A367" t="s">
        <v>173</v>
      </c>
      <c r="B367">
        <v>2019</v>
      </c>
      <c r="C367" s="9">
        <v>43524</v>
      </c>
      <c r="D367" t="s">
        <v>13</v>
      </c>
      <c r="E367">
        <v>1</v>
      </c>
      <c r="F367" t="s">
        <v>200</v>
      </c>
      <c r="G367">
        <v>2</v>
      </c>
      <c r="H367" t="s">
        <v>98</v>
      </c>
      <c r="I367" t="s">
        <v>67</v>
      </c>
      <c r="J367">
        <v>27.580821917808201</v>
      </c>
      <c r="K367">
        <v>27</v>
      </c>
      <c r="L367">
        <v>2</v>
      </c>
      <c r="M367">
        <v>11.888</v>
      </c>
      <c r="N367">
        <v>60.565275908479101</v>
      </c>
      <c r="O367">
        <v>9.5559999999999992</v>
      </c>
      <c r="P367">
        <v>9.58</v>
      </c>
      <c r="Q367">
        <v>19.635999999999999</v>
      </c>
      <c r="R367">
        <v>5.0279999999999996</v>
      </c>
    </row>
    <row r="368" spans="1:18" x14ac:dyDescent="0.45">
      <c r="A368" t="s">
        <v>173</v>
      </c>
      <c r="B368">
        <v>2019</v>
      </c>
      <c r="C368" s="9">
        <v>43524</v>
      </c>
      <c r="D368" t="s">
        <v>13</v>
      </c>
      <c r="E368">
        <v>1</v>
      </c>
      <c r="F368" t="s">
        <v>200</v>
      </c>
      <c r="G368">
        <v>3</v>
      </c>
      <c r="H368" t="s">
        <v>23</v>
      </c>
      <c r="I368" t="s">
        <v>15</v>
      </c>
      <c r="J368">
        <v>21.4630136986301</v>
      </c>
      <c r="K368">
        <v>11</v>
      </c>
      <c r="L368">
        <v>1</v>
      </c>
      <c r="M368">
        <v>11.347</v>
      </c>
      <c r="N368">
        <v>63.452895038336102</v>
      </c>
      <c r="O368">
        <v>30.442</v>
      </c>
      <c r="P368">
        <v>30.46</v>
      </c>
      <c r="Q368">
        <v>35.328000000000003</v>
      </c>
      <c r="R368">
        <v>2.4340000000000002</v>
      </c>
    </row>
    <row r="369" spans="1:18" x14ac:dyDescent="0.45">
      <c r="A369" t="s">
        <v>173</v>
      </c>
      <c r="B369">
        <v>2019</v>
      </c>
      <c r="C369" s="9">
        <v>43524</v>
      </c>
      <c r="D369" t="s">
        <v>13</v>
      </c>
      <c r="E369">
        <v>1</v>
      </c>
      <c r="F369" t="s">
        <v>200</v>
      </c>
      <c r="G369">
        <v>3</v>
      </c>
      <c r="H369" t="s">
        <v>50</v>
      </c>
      <c r="I369" t="s">
        <v>51</v>
      </c>
      <c r="J369">
        <v>22.397260273972599</v>
      </c>
      <c r="K369">
        <v>26</v>
      </c>
      <c r="L369">
        <v>2</v>
      </c>
      <c r="M369">
        <v>11.891</v>
      </c>
      <c r="N369">
        <v>60.549995795139097</v>
      </c>
      <c r="O369">
        <v>2.5859999999999999</v>
      </c>
      <c r="P369">
        <v>2.62299999999999</v>
      </c>
      <c r="Q369">
        <v>13.385</v>
      </c>
      <c r="R369">
        <v>5.3810000000000002</v>
      </c>
    </row>
    <row r="370" spans="1:18" x14ac:dyDescent="0.45">
      <c r="A370" t="s">
        <v>173</v>
      </c>
      <c r="B370">
        <v>2019</v>
      </c>
      <c r="C370" s="9">
        <v>43524</v>
      </c>
      <c r="D370" t="s">
        <v>13</v>
      </c>
      <c r="E370">
        <v>1</v>
      </c>
      <c r="F370" t="s">
        <v>200</v>
      </c>
      <c r="G370">
        <v>4</v>
      </c>
      <c r="H370" t="s">
        <v>30</v>
      </c>
      <c r="I370" t="s">
        <v>31</v>
      </c>
      <c r="J370">
        <v>22.868493150684898</v>
      </c>
      <c r="K370">
        <v>5</v>
      </c>
      <c r="L370">
        <v>1</v>
      </c>
      <c r="M370">
        <v>11.704000000000001</v>
      </c>
      <c r="N370">
        <v>61.517429938482501</v>
      </c>
      <c r="O370">
        <v>30.495000000000001</v>
      </c>
      <c r="P370">
        <v>30.63</v>
      </c>
      <c r="Q370">
        <v>33.566000000000003</v>
      </c>
      <c r="R370">
        <v>1.468</v>
      </c>
    </row>
    <row r="371" spans="1:18" x14ac:dyDescent="0.45">
      <c r="A371" t="s">
        <v>173</v>
      </c>
      <c r="B371">
        <v>2019</v>
      </c>
      <c r="C371" s="9">
        <v>43524</v>
      </c>
      <c r="D371" t="s">
        <v>13</v>
      </c>
      <c r="E371">
        <v>1</v>
      </c>
      <c r="F371" t="s">
        <v>200</v>
      </c>
      <c r="G371">
        <v>4</v>
      </c>
      <c r="H371" t="s">
        <v>20</v>
      </c>
      <c r="I371" t="s">
        <v>21</v>
      </c>
      <c r="J371">
        <v>23.564383561643801</v>
      </c>
      <c r="K371">
        <v>25</v>
      </c>
      <c r="L371">
        <v>2</v>
      </c>
      <c r="M371">
        <v>11.781000000000001</v>
      </c>
      <c r="N371">
        <v>61.115355233002198</v>
      </c>
      <c r="O371">
        <v>19.07</v>
      </c>
      <c r="P371">
        <v>18.786999999999999</v>
      </c>
      <c r="Q371">
        <v>26.202999999999999</v>
      </c>
      <c r="R371">
        <v>3.7080000000000002</v>
      </c>
    </row>
    <row r="372" spans="1:18" x14ac:dyDescent="0.45">
      <c r="A372" t="s">
        <v>173</v>
      </c>
      <c r="B372">
        <v>2019</v>
      </c>
      <c r="C372" s="9">
        <v>43524</v>
      </c>
      <c r="D372" t="s">
        <v>13</v>
      </c>
      <c r="E372">
        <v>1</v>
      </c>
      <c r="F372" t="s">
        <v>200</v>
      </c>
      <c r="G372">
        <v>5</v>
      </c>
      <c r="H372" t="s">
        <v>135</v>
      </c>
      <c r="I372" t="s">
        <v>29</v>
      </c>
      <c r="K372">
        <v>12</v>
      </c>
      <c r="L372">
        <v>1</v>
      </c>
      <c r="M372">
        <v>11.577999999999999</v>
      </c>
      <c r="N372">
        <v>62.186906201416399</v>
      </c>
      <c r="O372">
        <v>26.800999999999998</v>
      </c>
      <c r="P372">
        <v>27.14</v>
      </c>
      <c r="Q372">
        <v>32.512</v>
      </c>
      <c r="R372">
        <v>2.6859999999999999</v>
      </c>
    </row>
    <row r="373" spans="1:18" x14ac:dyDescent="0.45">
      <c r="A373" t="s">
        <v>173</v>
      </c>
      <c r="B373">
        <v>2019</v>
      </c>
      <c r="C373" s="9">
        <v>43524</v>
      </c>
      <c r="D373" t="s">
        <v>13</v>
      </c>
      <c r="E373">
        <v>1</v>
      </c>
      <c r="F373" t="s">
        <v>200</v>
      </c>
      <c r="G373">
        <v>5</v>
      </c>
      <c r="H373" t="s">
        <v>96</v>
      </c>
      <c r="I373" t="s">
        <v>40</v>
      </c>
      <c r="J373">
        <v>25.128767123287599</v>
      </c>
      <c r="K373">
        <v>24</v>
      </c>
      <c r="L373">
        <v>2</v>
      </c>
      <c r="M373">
        <v>12.136999999999899</v>
      </c>
      <c r="N373">
        <v>59.322732141385799</v>
      </c>
      <c r="O373">
        <v>12.036</v>
      </c>
      <c r="P373">
        <v>11.92</v>
      </c>
      <c r="Q373">
        <v>21.744</v>
      </c>
      <c r="R373">
        <v>4.9119999999999999</v>
      </c>
    </row>
    <row r="374" spans="1:18" x14ac:dyDescent="0.45">
      <c r="A374" t="s">
        <v>173</v>
      </c>
      <c r="B374">
        <v>2019</v>
      </c>
      <c r="C374" s="9">
        <v>43524</v>
      </c>
      <c r="D374" t="s">
        <v>13</v>
      </c>
      <c r="E374">
        <v>1</v>
      </c>
      <c r="F374" t="s">
        <v>200</v>
      </c>
      <c r="G374">
        <v>6</v>
      </c>
      <c r="H374" t="s">
        <v>109</v>
      </c>
      <c r="I374" t="s">
        <v>118</v>
      </c>
      <c r="K374">
        <v>6</v>
      </c>
      <c r="L374">
        <v>1</v>
      </c>
      <c r="M374">
        <v>11.536</v>
      </c>
      <c r="N374">
        <v>62.413314840499297</v>
      </c>
      <c r="O374">
        <v>28.655999999999999</v>
      </c>
      <c r="P374">
        <v>28.940999999999999</v>
      </c>
      <c r="Q374">
        <v>33.762999999999998</v>
      </c>
      <c r="R374">
        <v>2.411</v>
      </c>
    </row>
    <row r="375" spans="1:18" x14ac:dyDescent="0.45">
      <c r="A375" t="s">
        <v>173</v>
      </c>
      <c r="B375">
        <v>2019</v>
      </c>
      <c r="C375" s="9">
        <v>43524</v>
      </c>
      <c r="D375" t="s">
        <v>13</v>
      </c>
      <c r="E375">
        <v>1</v>
      </c>
      <c r="F375" t="s">
        <v>200</v>
      </c>
      <c r="G375">
        <v>6</v>
      </c>
      <c r="H375" t="s">
        <v>137</v>
      </c>
      <c r="I375" t="s">
        <v>29</v>
      </c>
      <c r="K375">
        <v>23</v>
      </c>
      <c r="L375">
        <v>2</v>
      </c>
      <c r="M375">
        <v>11.84</v>
      </c>
      <c r="N375">
        <v>60.8108108108108</v>
      </c>
      <c r="O375">
        <v>14.164</v>
      </c>
      <c r="P375">
        <v>14.023</v>
      </c>
      <c r="Q375">
        <v>23.571000000000002</v>
      </c>
      <c r="R375">
        <v>4.774</v>
      </c>
    </row>
    <row r="376" spans="1:18" x14ac:dyDescent="0.45">
      <c r="A376" t="s">
        <v>173</v>
      </c>
      <c r="B376">
        <v>2019</v>
      </c>
      <c r="C376" s="9">
        <v>43524</v>
      </c>
      <c r="D376" t="s">
        <v>13</v>
      </c>
      <c r="E376">
        <v>1</v>
      </c>
      <c r="F376" t="s">
        <v>200</v>
      </c>
      <c r="G376">
        <v>7</v>
      </c>
      <c r="H376" t="s">
        <v>73</v>
      </c>
      <c r="I376" t="s">
        <v>19</v>
      </c>
      <c r="J376">
        <v>31.575342465753401</v>
      </c>
      <c r="K376">
        <v>7</v>
      </c>
      <c r="L376">
        <v>1</v>
      </c>
      <c r="M376">
        <v>11.488</v>
      </c>
      <c r="N376">
        <v>62.674094707520801</v>
      </c>
      <c r="O376">
        <v>27.103999999999999</v>
      </c>
      <c r="P376">
        <v>28.446999999999999</v>
      </c>
      <c r="Q376">
        <v>33.576999999999998</v>
      </c>
      <c r="R376">
        <v>2.5649999999999999</v>
      </c>
    </row>
    <row r="377" spans="1:18" x14ac:dyDescent="0.45">
      <c r="A377" t="s">
        <v>173</v>
      </c>
      <c r="B377">
        <v>2019</v>
      </c>
      <c r="C377" s="9">
        <v>43524</v>
      </c>
      <c r="D377" t="s">
        <v>13</v>
      </c>
      <c r="E377">
        <v>1</v>
      </c>
      <c r="F377" t="s">
        <v>200</v>
      </c>
      <c r="G377">
        <v>7</v>
      </c>
      <c r="H377" t="s">
        <v>174</v>
      </c>
      <c r="I377" t="s">
        <v>156</v>
      </c>
      <c r="J377">
        <v>27.117808219177999</v>
      </c>
      <c r="K377">
        <v>22</v>
      </c>
      <c r="L377">
        <v>2</v>
      </c>
      <c r="M377">
        <v>11.5369999999999</v>
      </c>
      <c r="N377">
        <v>62.407905001300101</v>
      </c>
      <c r="O377">
        <v>28.795999999999999</v>
      </c>
      <c r="P377">
        <v>28.12</v>
      </c>
      <c r="Q377">
        <v>32.926000000000002</v>
      </c>
      <c r="R377">
        <v>2.403</v>
      </c>
    </row>
    <row r="378" spans="1:18" x14ac:dyDescent="0.45">
      <c r="A378" t="s">
        <v>173</v>
      </c>
      <c r="B378">
        <v>2019</v>
      </c>
      <c r="C378" s="9">
        <v>43524</v>
      </c>
      <c r="D378" t="s">
        <v>13</v>
      </c>
      <c r="E378">
        <v>1</v>
      </c>
      <c r="F378" t="s">
        <v>200</v>
      </c>
      <c r="G378">
        <v>8</v>
      </c>
      <c r="H378" t="s">
        <v>139</v>
      </c>
      <c r="I378" t="s">
        <v>61</v>
      </c>
      <c r="K378">
        <v>8</v>
      </c>
      <c r="L378">
        <v>1</v>
      </c>
      <c r="M378">
        <v>11.507</v>
      </c>
      <c r="N378">
        <v>62.570609194403403</v>
      </c>
      <c r="O378">
        <v>20.539000000000001</v>
      </c>
      <c r="P378">
        <v>21.016999999999999</v>
      </c>
      <c r="Q378">
        <v>26.369</v>
      </c>
      <c r="R378">
        <v>2.6760000000000002</v>
      </c>
    </row>
    <row r="379" spans="1:18" x14ac:dyDescent="0.45">
      <c r="A379" t="s">
        <v>173</v>
      </c>
      <c r="B379">
        <v>2019</v>
      </c>
      <c r="C379" s="9">
        <v>43524</v>
      </c>
      <c r="D379" t="s">
        <v>13</v>
      </c>
      <c r="E379">
        <v>1</v>
      </c>
      <c r="F379" t="s">
        <v>200</v>
      </c>
      <c r="G379">
        <v>8</v>
      </c>
      <c r="H379" t="s">
        <v>26</v>
      </c>
      <c r="I379" t="s">
        <v>27</v>
      </c>
      <c r="J379">
        <v>20.7698630136986</v>
      </c>
      <c r="K379">
        <v>17</v>
      </c>
      <c r="L379">
        <v>2</v>
      </c>
      <c r="M379">
        <v>11.565</v>
      </c>
      <c r="N379">
        <v>62.2568093385214</v>
      </c>
      <c r="O379">
        <v>9.3019999999999907</v>
      </c>
      <c r="P379">
        <v>9.0139999999999993</v>
      </c>
      <c r="Q379">
        <v>17.776</v>
      </c>
      <c r="R379">
        <v>4.3810000000000002</v>
      </c>
    </row>
    <row r="380" spans="1:18" x14ac:dyDescent="0.45">
      <c r="A380" t="s">
        <v>173</v>
      </c>
      <c r="B380">
        <v>2019</v>
      </c>
      <c r="C380" s="9">
        <v>43524</v>
      </c>
      <c r="D380" t="s">
        <v>13</v>
      </c>
      <c r="E380">
        <v>1</v>
      </c>
      <c r="F380" t="s">
        <v>200</v>
      </c>
      <c r="G380">
        <v>9</v>
      </c>
      <c r="H380" t="s">
        <v>133</v>
      </c>
      <c r="I380" t="s">
        <v>25</v>
      </c>
      <c r="J380">
        <v>26.095890410958901</v>
      </c>
      <c r="K380">
        <v>13</v>
      </c>
      <c r="L380">
        <v>1</v>
      </c>
      <c r="M380">
        <v>11.617000000000001</v>
      </c>
      <c r="N380">
        <v>61.978135491090597</v>
      </c>
      <c r="O380">
        <v>22.166</v>
      </c>
      <c r="P380">
        <v>22.593</v>
      </c>
      <c r="Q380">
        <v>28.170999999999999</v>
      </c>
      <c r="R380">
        <v>2.7890000000000001</v>
      </c>
    </row>
    <row r="381" spans="1:18" x14ac:dyDescent="0.45">
      <c r="A381" t="s">
        <v>173</v>
      </c>
      <c r="B381">
        <v>2019</v>
      </c>
      <c r="C381" s="9">
        <v>43524</v>
      </c>
      <c r="D381" t="s">
        <v>13</v>
      </c>
      <c r="E381">
        <v>1</v>
      </c>
      <c r="F381" t="s">
        <v>200</v>
      </c>
      <c r="G381">
        <v>9</v>
      </c>
      <c r="H381" t="s">
        <v>121</v>
      </c>
      <c r="I381" t="s">
        <v>120</v>
      </c>
      <c r="K381">
        <v>21</v>
      </c>
      <c r="L381">
        <v>2</v>
      </c>
      <c r="M381">
        <v>11.714</v>
      </c>
      <c r="N381">
        <v>61.464913778384798</v>
      </c>
      <c r="O381">
        <v>11.118</v>
      </c>
      <c r="P381">
        <v>10.95</v>
      </c>
      <c r="Q381">
        <v>18.53</v>
      </c>
      <c r="R381">
        <v>3.79</v>
      </c>
    </row>
    <row r="382" spans="1:18" x14ac:dyDescent="0.45">
      <c r="A382" t="s">
        <v>173</v>
      </c>
      <c r="B382">
        <v>2019</v>
      </c>
      <c r="C382" s="9">
        <v>43524</v>
      </c>
      <c r="D382" t="s">
        <v>13</v>
      </c>
      <c r="E382">
        <v>1</v>
      </c>
      <c r="F382" t="s">
        <v>200</v>
      </c>
      <c r="G382">
        <v>10</v>
      </c>
      <c r="H382" t="s">
        <v>119</v>
      </c>
      <c r="I382" t="s">
        <v>120</v>
      </c>
      <c r="K382">
        <v>14</v>
      </c>
      <c r="L382">
        <v>1</v>
      </c>
      <c r="M382">
        <v>11.279</v>
      </c>
      <c r="N382">
        <v>63.835446404823102</v>
      </c>
      <c r="O382">
        <v>29.313999999999901</v>
      </c>
      <c r="P382">
        <v>29.506</v>
      </c>
      <c r="Q382">
        <v>33.57</v>
      </c>
      <c r="R382">
        <v>2.032</v>
      </c>
    </row>
    <row r="383" spans="1:18" x14ac:dyDescent="0.45">
      <c r="A383" t="s">
        <v>173</v>
      </c>
      <c r="B383">
        <v>2019</v>
      </c>
      <c r="C383" s="9">
        <v>43524</v>
      </c>
      <c r="D383" t="s">
        <v>13</v>
      </c>
      <c r="E383">
        <v>1</v>
      </c>
      <c r="F383" t="s">
        <v>200</v>
      </c>
      <c r="G383">
        <v>10</v>
      </c>
      <c r="H383" t="s">
        <v>154</v>
      </c>
      <c r="I383" t="s">
        <v>38</v>
      </c>
      <c r="K383">
        <v>20</v>
      </c>
      <c r="L383">
        <v>2</v>
      </c>
      <c r="M383">
        <v>11.3349999999999</v>
      </c>
      <c r="N383">
        <v>63.520070577856202</v>
      </c>
      <c r="O383">
        <v>9</v>
      </c>
      <c r="P383">
        <v>8.2869999999999902</v>
      </c>
      <c r="Q383">
        <v>22.363</v>
      </c>
      <c r="R383">
        <v>7.0380000000000003</v>
      </c>
    </row>
    <row r="384" spans="1:18" x14ac:dyDescent="0.45">
      <c r="A384" t="s">
        <v>173</v>
      </c>
      <c r="B384">
        <v>2019</v>
      </c>
      <c r="C384" s="9">
        <v>43524</v>
      </c>
      <c r="D384" t="s">
        <v>13</v>
      </c>
      <c r="E384">
        <v>1</v>
      </c>
      <c r="F384" t="s">
        <v>200</v>
      </c>
      <c r="G384">
        <v>11</v>
      </c>
      <c r="H384" t="s">
        <v>43</v>
      </c>
      <c r="I384" t="s">
        <v>44</v>
      </c>
      <c r="J384">
        <v>26.276712328767101</v>
      </c>
      <c r="K384">
        <v>15</v>
      </c>
      <c r="L384">
        <v>1</v>
      </c>
      <c r="M384">
        <v>11.641</v>
      </c>
      <c r="N384">
        <v>61.850356498582599</v>
      </c>
      <c r="O384">
        <v>4.73599999999999</v>
      </c>
      <c r="P384">
        <v>12.484</v>
      </c>
      <c r="Q384">
        <v>22.724</v>
      </c>
      <c r="R384">
        <v>5.12</v>
      </c>
    </row>
    <row r="385" spans="1:18" x14ac:dyDescent="0.45">
      <c r="A385" t="s">
        <v>173</v>
      </c>
      <c r="B385">
        <v>2019</v>
      </c>
      <c r="C385" s="9">
        <v>43524</v>
      </c>
      <c r="D385" t="s">
        <v>13</v>
      </c>
      <c r="E385">
        <v>1</v>
      </c>
      <c r="F385" t="s">
        <v>200</v>
      </c>
      <c r="G385">
        <v>11</v>
      </c>
      <c r="H385" t="s">
        <v>18</v>
      </c>
      <c r="I385" t="s">
        <v>19</v>
      </c>
      <c r="J385">
        <v>20.7671232876712</v>
      </c>
      <c r="K385">
        <v>19</v>
      </c>
      <c r="L385">
        <v>2</v>
      </c>
      <c r="M385">
        <v>11.75</v>
      </c>
      <c r="N385">
        <v>61.276595744680797</v>
      </c>
      <c r="O385">
        <v>15.689</v>
      </c>
      <c r="P385">
        <v>12.884</v>
      </c>
      <c r="Q385">
        <v>21.96</v>
      </c>
      <c r="R385">
        <v>4.5380000000000003</v>
      </c>
    </row>
    <row r="386" spans="1:18" x14ac:dyDescent="0.45">
      <c r="A386" t="s">
        <v>173</v>
      </c>
      <c r="B386">
        <v>2019</v>
      </c>
      <c r="C386" s="9">
        <v>43524</v>
      </c>
      <c r="D386" t="s">
        <v>13</v>
      </c>
      <c r="E386">
        <v>1</v>
      </c>
      <c r="F386" t="s">
        <v>200</v>
      </c>
      <c r="G386">
        <v>12</v>
      </c>
      <c r="H386" t="s">
        <v>82</v>
      </c>
      <c r="I386" t="s">
        <v>67</v>
      </c>
      <c r="J386">
        <v>26.4986301369863</v>
      </c>
      <c r="K386">
        <v>16</v>
      </c>
      <c r="L386">
        <v>1</v>
      </c>
      <c r="M386">
        <v>11.491</v>
      </c>
      <c r="N386">
        <v>62.657732138195101</v>
      </c>
      <c r="O386">
        <v>15.434999999999899</v>
      </c>
      <c r="P386">
        <v>17.367000000000001</v>
      </c>
      <c r="Q386">
        <v>24.565000000000001</v>
      </c>
      <c r="R386">
        <v>3.5990000000000002</v>
      </c>
    </row>
    <row r="387" spans="1:18" x14ac:dyDescent="0.45">
      <c r="A387" t="s">
        <v>173</v>
      </c>
      <c r="B387">
        <v>2019</v>
      </c>
      <c r="C387" s="9">
        <v>43524</v>
      </c>
      <c r="D387" t="s">
        <v>13</v>
      </c>
      <c r="E387">
        <v>1</v>
      </c>
      <c r="F387" t="s">
        <v>200</v>
      </c>
      <c r="G387">
        <v>12</v>
      </c>
      <c r="H387" t="s">
        <v>129</v>
      </c>
      <c r="I387" t="s">
        <v>65</v>
      </c>
      <c r="K387">
        <v>18</v>
      </c>
      <c r="L387">
        <v>2</v>
      </c>
      <c r="M387">
        <v>11.510999999999999</v>
      </c>
      <c r="N387">
        <v>62.548866301798199</v>
      </c>
      <c r="O387">
        <v>13.848000000000001</v>
      </c>
      <c r="P387">
        <v>13.087999999999999</v>
      </c>
      <c r="Q387">
        <v>20.16</v>
      </c>
      <c r="R387">
        <v>3.536</v>
      </c>
    </row>
    <row r="388" spans="1:18" x14ac:dyDescent="0.45">
      <c r="A388" t="s">
        <v>173</v>
      </c>
      <c r="B388">
        <v>2019</v>
      </c>
      <c r="C388" s="9">
        <v>43524</v>
      </c>
      <c r="D388" t="s">
        <v>13</v>
      </c>
      <c r="E388">
        <v>1</v>
      </c>
      <c r="F388" t="s">
        <v>201</v>
      </c>
      <c r="G388">
        <v>1</v>
      </c>
      <c r="H388" t="s">
        <v>132</v>
      </c>
      <c r="I388" t="s">
        <v>36</v>
      </c>
      <c r="K388">
        <v>2</v>
      </c>
      <c r="L388">
        <v>1</v>
      </c>
      <c r="M388">
        <v>11.397</v>
      </c>
      <c r="N388">
        <v>63.174519610423701</v>
      </c>
      <c r="O388">
        <v>37.14</v>
      </c>
      <c r="P388">
        <v>37.173999999999999</v>
      </c>
      <c r="Q388">
        <v>41.515999999999998</v>
      </c>
      <c r="R388">
        <v>2.1709999999999998</v>
      </c>
    </row>
    <row r="389" spans="1:18" x14ac:dyDescent="0.45">
      <c r="A389" t="s">
        <v>173</v>
      </c>
      <c r="B389">
        <v>2019</v>
      </c>
      <c r="C389" s="9">
        <v>43524</v>
      </c>
      <c r="D389" t="s">
        <v>13</v>
      </c>
      <c r="E389">
        <v>1</v>
      </c>
      <c r="F389" t="s">
        <v>201</v>
      </c>
      <c r="G389">
        <v>1</v>
      </c>
      <c r="H389" t="s">
        <v>82</v>
      </c>
      <c r="I389" t="s">
        <v>67</v>
      </c>
      <c r="J389">
        <v>26.4986301369863</v>
      </c>
      <c r="K389">
        <v>16</v>
      </c>
      <c r="L389">
        <v>2</v>
      </c>
      <c r="M389">
        <v>11.576000000000001</v>
      </c>
      <c r="N389">
        <v>62.197650310988202</v>
      </c>
      <c r="O389">
        <v>17.367000000000001</v>
      </c>
      <c r="P389">
        <v>17.373999999999999</v>
      </c>
      <c r="Q389">
        <v>24.506</v>
      </c>
      <c r="R389">
        <v>3.5659999999999998</v>
      </c>
    </row>
    <row r="390" spans="1:18" x14ac:dyDescent="0.45">
      <c r="A390" t="s">
        <v>173</v>
      </c>
      <c r="B390">
        <v>2019</v>
      </c>
      <c r="C390" s="9">
        <v>43524</v>
      </c>
      <c r="D390" t="s">
        <v>13</v>
      </c>
      <c r="E390">
        <v>1</v>
      </c>
      <c r="F390" t="s">
        <v>201</v>
      </c>
      <c r="G390">
        <v>2</v>
      </c>
      <c r="H390" t="s">
        <v>79</v>
      </c>
      <c r="I390" t="s">
        <v>65</v>
      </c>
      <c r="J390">
        <v>31.821917808219101</v>
      </c>
      <c r="K390">
        <v>1</v>
      </c>
      <c r="L390">
        <v>1</v>
      </c>
      <c r="M390">
        <v>11.297000000000001</v>
      </c>
      <c r="N390">
        <v>63.733734619810498</v>
      </c>
      <c r="O390">
        <v>37.097000000000001</v>
      </c>
      <c r="P390">
        <v>37.128</v>
      </c>
      <c r="Q390">
        <v>41.673999999999999</v>
      </c>
      <c r="R390">
        <v>2.2730000000000001</v>
      </c>
    </row>
    <row r="391" spans="1:18" x14ac:dyDescent="0.45">
      <c r="A391" t="s">
        <v>173</v>
      </c>
      <c r="B391">
        <v>2019</v>
      </c>
      <c r="C391" s="9">
        <v>43524</v>
      </c>
      <c r="D391" t="s">
        <v>13</v>
      </c>
      <c r="E391">
        <v>1</v>
      </c>
      <c r="F391" t="s">
        <v>201</v>
      </c>
      <c r="G391">
        <v>2</v>
      </c>
      <c r="H391" t="s">
        <v>43</v>
      </c>
      <c r="I391" t="s">
        <v>44</v>
      </c>
      <c r="J391">
        <v>26.276712328767101</v>
      </c>
      <c r="K391">
        <v>15</v>
      </c>
      <c r="L391">
        <v>2</v>
      </c>
      <c r="M391">
        <v>11.518000000000001</v>
      </c>
      <c r="N391">
        <v>62.510852578572603</v>
      </c>
      <c r="O391">
        <v>12.484</v>
      </c>
      <c r="P391">
        <v>12.529</v>
      </c>
      <c r="Q391">
        <v>22.617000000000001</v>
      </c>
      <c r="R391">
        <v>5.0439999999999996</v>
      </c>
    </row>
    <row r="392" spans="1:18" x14ac:dyDescent="0.45">
      <c r="A392" t="s">
        <v>173</v>
      </c>
      <c r="B392">
        <v>2019</v>
      </c>
      <c r="C392" s="9">
        <v>43524</v>
      </c>
      <c r="D392" t="s">
        <v>13</v>
      </c>
      <c r="E392">
        <v>1</v>
      </c>
      <c r="F392" t="s">
        <v>201</v>
      </c>
      <c r="G392">
        <v>3</v>
      </c>
      <c r="H392" t="s">
        <v>16</v>
      </c>
      <c r="I392" t="s">
        <v>17</v>
      </c>
      <c r="J392">
        <v>19.854794520547902</v>
      </c>
      <c r="K392">
        <v>3</v>
      </c>
      <c r="L392">
        <v>1</v>
      </c>
      <c r="M392">
        <v>11.7</v>
      </c>
      <c r="N392">
        <v>61.538461538461497</v>
      </c>
      <c r="O392">
        <v>17.391999999999999</v>
      </c>
      <c r="P392">
        <v>21.56</v>
      </c>
      <c r="Q392">
        <v>28.064</v>
      </c>
      <c r="R392">
        <v>3.2519999999999998</v>
      </c>
    </row>
    <row r="393" spans="1:18" x14ac:dyDescent="0.45">
      <c r="A393" t="s">
        <v>173</v>
      </c>
      <c r="B393">
        <v>2019</v>
      </c>
      <c r="C393" s="9">
        <v>43524</v>
      </c>
      <c r="D393" t="s">
        <v>13</v>
      </c>
      <c r="E393">
        <v>1</v>
      </c>
      <c r="F393" t="s">
        <v>201</v>
      </c>
      <c r="G393">
        <v>3</v>
      </c>
      <c r="H393" t="s">
        <v>119</v>
      </c>
      <c r="I393" t="s">
        <v>120</v>
      </c>
      <c r="K393">
        <v>14</v>
      </c>
      <c r="L393">
        <v>2</v>
      </c>
      <c r="M393">
        <v>11.926</v>
      </c>
      <c r="N393">
        <v>60.372295824249498</v>
      </c>
      <c r="O393">
        <v>29.506</v>
      </c>
      <c r="P393">
        <v>28.616</v>
      </c>
      <c r="Q393">
        <v>32.545999999999999</v>
      </c>
      <c r="R393">
        <v>1.9650000000000001</v>
      </c>
    </row>
    <row r="394" spans="1:18" x14ac:dyDescent="0.45">
      <c r="A394" t="s">
        <v>173</v>
      </c>
      <c r="B394">
        <v>2019</v>
      </c>
      <c r="C394" s="9">
        <v>43524</v>
      </c>
      <c r="D394" t="s">
        <v>13</v>
      </c>
      <c r="E394">
        <v>1</v>
      </c>
      <c r="F394" t="s">
        <v>201</v>
      </c>
      <c r="G394">
        <v>4</v>
      </c>
      <c r="H394" t="s">
        <v>14</v>
      </c>
      <c r="I394" t="s">
        <v>15</v>
      </c>
      <c r="J394">
        <v>19.156164383561599</v>
      </c>
      <c r="K394">
        <v>4</v>
      </c>
      <c r="L394">
        <v>1</v>
      </c>
      <c r="M394">
        <v>11.311</v>
      </c>
      <c r="N394">
        <v>63.654849261780498</v>
      </c>
      <c r="O394">
        <v>6.9959999999999898</v>
      </c>
      <c r="P394">
        <v>17.598999999999901</v>
      </c>
      <c r="Q394">
        <v>28.460999999999999</v>
      </c>
      <c r="R394">
        <v>5.431</v>
      </c>
    </row>
    <row r="395" spans="1:18" x14ac:dyDescent="0.45">
      <c r="A395" t="s">
        <v>173</v>
      </c>
      <c r="B395">
        <v>2019</v>
      </c>
      <c r="C395" s="9">
        <v>43524</v>
      </c>
      <c r="D395" t="s">
        <v>13</v>
      </c>
      <c r="E395">
        <v>1</v>
      </c>
      <c r="F395" t="s">
        <v>201</v>
      </c>
      <c r="G395">
        <v>4</v>
      </c>
      <c r="H395" t="s">
        <v>133</v>
      </c>
      <c r="I395" t="s">
        <v>25</v>
      </c>
      <c r="J395">
        <v>26.095890410958901</v>
      </c>
      <c r="K395">
        <v>13</v>
      </c>
      <c r="L395">
        <v>2</v>
      </c>
      <c r="M395">
        <v>11.4439999999999</v>
      </c>
      <c r="N395">
        <v>62.915064662705298</v>
      </c>
      <c r="O395">
        <v>22.593</v>
      </c>
      <c r="P395">
        <v>21.68</v>
      </c>
      <c r="Q395">
        <v>27.077999999999999</v>
      </c>
      <c r="R395">
        <v>2.6989999999999998</v>
      </c>
    </row>
    <row r="396" spans="1:18" x14ac:dyDescent="0.45">
      <c r="A396" t="s">
        <v>173</v>
      </c>
      <c r="B396">
        <v>2019</v>
      </c>
      <c r="C396" s="9">
        <v>43524</v>
      </c>
      <c r="D396" t="s">
        <v>13</v>
      </c>
      <c r="E396">
        <v>1</v>
      </c>
      <c r="F396" t="s">
        <v>201</v>
      </c>
      <c r="G396">
        <v>5</v>
      </c>
      <c r="H396" t="s">
        <v>139</v>
      </c>
      <c r="I396" t="s">
        <v>61</v>
      </c>
      <c r="K396">
        <v>8</v>
      </c>
      <c r="L396">
        <v>1</v>
      </c>
      <c r="M396">
        <v>11.551</v>
      </c>
      <c r="N396">
        <v>62.332265604709498</v>
      </c>
      <c r="O396">
        <v>21.016999999999999</v>
      </c>
      <c r="P396">
        <v>22.786999999999999</v>
      </c>
      <c r="Q396">
        <v>27.812999999999999</v>
      </c>
      <c r="R396">
        <v>2.5129999999999999</v>
      </c>
    </row>
    <row r="397" spans="1:18" x14ac:dyDescent="0.45">
      <c r="A397" t="s">
        <v>173</v>
      </c>
      <c r="B397">
        <v>2019</v>
      </c>
      <c r="C397" s="9">
        <v>43524</v>
      </c>
      <c r="D397" t="s">
        <v>13</v>
      </c>
      <c r="E397">
        <v>1</v>
      </c>
      <c r="F397" t="s">
        <v>201</v>
      </c>
      <c r="G397">
        <v>5</v>
      </c>
      <c r="H397" t="s">
        <v>111</v>
      </c>
      <c r="I397" t="s">
        <v>118</v>
      </c>
      <c r="K397">
        <v>9</v>
      </c>
      <c r="L397">
        <v>2</v>
      </c>
      <c r="M397" t="s">
        <v>207</v>
      </c>
      <c r="O397">
        <v>26.757999999999999</v>
      </c>
      <c r="P397">
        <v>25.946999999999999</v>
      </c>
      <c r="Q397">
        <v>30.202999999999999</v>
      </c>
      <c r="R397">
        <v>2.1280000000000001</v>
      </c>
    </row>
    <row r="398" spans="1:18" x14ac:dyDescent="0.45">
      <c r="A398" t="s">
        <v>173</v>
      </c>
      <c r="B398">
        <v>2019</v>
      </c>
      <c r="C398" s="9">
        <v>43524</v>
      </c>
      <c r="D398" t="s">
        <v>13</v>
      </c>
      <c r="E398">
        <v>1</v>
      </c>
      <c r="F398" t="s">
        <v>201</v>
      </c>
      <c r="G398">
        <v>6</v>
      </c>
      <c r="H398" t="s">
        <v>73</v>
      </c>
      <c r="I398" t="s">
        <v>19</v>
      </c>
      <c r="J398">
        <v>31.575342465753401</v>
      </c>
      <c r="K398">
        <v>7</v>
      </c>
      <c r="L398">
        <v>1</v>
      </c>
      <c r="M398">
        <v>11.372</v>
      </c>
      <c r="N398">
        <v>63.313401336616202</v>
      </c>
      <c r="O398">
        <v>28.446999999999999</v>
      </c>
      <c r="P398">
        <v>29.477</v>
      </c>
      <c r="Q398">
        <v>34.375</v>
      </c>
      <c r="R398">
        <v>2.4489999999999998</v>
      </c>
    </row>
    <row r="399" spans="1:18" x14ac:dyDescent="0.45">
      <c r="A399" t="s">
        <v>173</v>
      </c>
      <c r="B399">
        <v>2019</v>
      </c>
      <c r="C399" s="9">
        <v>43524</v>
      </c>
      <c r="D399" t="s">
        <v>13</v>
      </c>
      <c r="E399">
        <v>1</v>
      </c>
      <c r="F399" t="s">
        <v>201</v>
      </c>
      <c r="G399">
        <v>6</v>
      </c>
      <c r="H399" t="s">
        <v>136</v>
      </c>
      <c r="I399" t="s">
        <v>36</v>
      </c>
      <c r="K399">
        <v>10</v>
      </c>
      <c r="L399">
        <v>2</v>
      </c>
      <c r="M399">
        <v>11.420999999999999</v>
      </c>
      <c r="N399">
        <v>63.0417651694247</v>
      </c>
      <c r="O399">
        <v>28.0929999999999</v>
      </c>
      <c r="P399">
        <v>27.515999999999998</v>
      </c>
      <c r="Q399">
        <v>32.472000000000001</v>
      </c>
      <c r="R399">
        <v>2.4780000000000002</v>
      </c>
    </row>
    <row r="400" spans="1:18" x14ac:dyDescent="0.45">
      <c r="A400" t="s">
        <v>173</v>
      </c>
      <c r="B400">
        <v>2019</v>
      </c>
      <c r="C400" s="9">
        <v>43524</v>
      </c>
      <c r="D400" t="s">
        <v>13</v>
      </c>
      <c r="E400">
        <v>1</v>
      </c>
      <c r="F400" t="s">
        <v>201</v>
      </c>
      <c r="G400">
        <v>7</v>
      </c>
      <c r="H400" t="s">
        <v>109</v>
      </c>
      <c r="I400" t="s">
        <v>118</v>
      </c>
      <c r="K400">
        <v>6</v>
      </c>
      <c r="L400">
        <v>1</v>
      </c>
      <c r="M400">
        <v>11.387</v>
      </c>
      <c r="N400">
        <v>63.229999121805498</v>
      </c>
      <c r="O400">
        <v>28.940999999999999</v>
      </c>
      <c r="P400">
        <v>30.029999999999902</v>
      </c>
      <c r="Q400">
        <v>34.637999999999998</v>
      </c>
      <c r="R400">
        <v>2.3039999999999998</v>
      </c>
    </row>
    <row r="401" spans="1:18" x14ac:dyDescent="0.45">
      <c r="A401" t="s">
        <v>173</v>
      </c>
      <c r="B401">
        <v>2019</v>
      </c>
      <c r="C401" s="9">
        <v>43524</v>
      </c>
      <c r="D401" t="s">
        <v>13</v>
      </c>
      <c r="E401">
        <v>1</v>
      </c>
      <c r="F401" t="s">
        <v>201</v>
      </c>
      <c r="G401">
        <v>7</v>
      </c>
      <c r="H401" t="s">
        <v>23</v>
      </c>
      <c r="I401" t="s">
        <v>15</v>
      </c>
      <c r="J401">
        <v>21.4630136986301</v>
      </c>
      <c r="K401">
        <v>11</v>
      </c>
      <c r="L401">
        <v>2</v>
      </c>
      <c r="M401">
        <v>11.4</v>
      </c>
      <c r="N401">
        <v>63.157894736842103</v>
      </c>
      <c r="O401">
        <v>30.46</v>
      </c>
      <c r="P401">
        <v>29.79</v>
      </c>
      <c r="Q401">
        <v>34.436</v>
      </c>
      <c r="R401">
        <v>2.323</v>
      </c>
    </row>
    <row r="402" spans="1:18" x14ac:dyDescent="0.45">
      <c r="A402" t="s">
        <v>173</v>
      </c>
      <c r="B402">
        <v>2019</v>
      </c>
      <c r="C402" s="9">
        <v>43524</v>
      </c>
      <c r="D402" t="s">
        <v>13</v>
      </c>
      <c r="E402">
        <v>1</v>
      </c>
      <c r="F402" t="s">
        <v>201</v>
      </c>
      <c r="G402">
        <v>8</v>
      </c>
      <c r="H402" t="s">
        <v>30</v>
      </c>
      <c r="I402" t="s">
        <v>31</v>
      </c>
      <c r="J402">
        <v>22.868493150684898</v>
      </c>
      <c r="K402">
        <v>5</v>
      </c>
      <c r="L402">
        <v>1</v>
      </c>
      <c r="M402">
        <v>11.225</v>
      </c>
      <c r="N402">
        <v>64.142538975501097</v>
      </c>
      <c r="O402">
        <v>30.63</v>
      </c>
      <c r="P402">
        <v>30.92</v>
      </c>
      <c r="Q402">
        <v>33.816000000000003</v>
      </c>
      <c r="R402">
        <v>1.448</v>
      </c>
    </row>
    <row r="403" spans="1:18" x14ac:dyDescent="0.45">
      <c r="A403" t="s">
        <v>173</v>
      </c>
      <c r="B403">
        <v>2019</v>
      </c>
      <c r="C403" s="9">
        <v>43524</v>
      </c>
      <c r="D403" t="s">
        <v>13</v>
      </c>
      <c r="E403">
        <v>1</v>
      </c>
      <c r="F403" t="s">
        <v>201</v>
      </c>
      <c r="G403">
        <v>8</v>
      </c>
      <c r="H403" t="s">
        <v>135</v>
      </c>
      <c r="I403" t="s">
        <v>29</v>
      </c>
      <c r="K403">
        <v>12</v>
      </c>
      <c r="L403">
        <v>2</v>
      </c>
      <c r="M403">
        <v>11.305</v>
      </c>
      <c r="N403">
        <v>63.688633348076003</v>
      </c>
      <c r="O403">
        <v>27.14</v>
      </c>
      <c r="P403">
        <v>26.585000000000001</v>
      </c>
      <c r="Q403">
        <v>31.677</v>
      </c>
      <c r="R403">
        <v>2.5459999999999998</v>
      </c>
    </row>
    <row r="404" spans="1:18" x14ac:dyDescent="0.45">
      <c r="A404" t="s">
        <v>173</v>
      </c>
      <c r="B404">
        <v>2019</v>
      </c>
      <c r="C404" s="9">
        <v>43524</v>
      </c>
      <c r="D404" t="s">
        <v>13</v>
      </c>
      <c r="E404">
        <v>1</v>
      </c>
      <c r="F404" t="s">
        <v>202</v>
      </c>
      <c r="G404">
        <v>1</v>
      </c>
      <c r="H404" t="s">
        <v>132</v>
      </c>
      <c r="I404" t="s">
        <v>36</v>
      </c>
      <c r="K404">
        <v>2</v>
      </c>
      <c r="L404">
        <v>1</v>
      </c>
      <c r="M404">
        <v>10.895</v>
      </c>
      <c r="N404">
        <v>66.085360256998598</v>
      </c>
      <c r="O404">
        <v>37.173999999999999</v>
      </c>
      <c r="P404">
        <v>37.448</v>
      </c>
      <c r="Q404">
        <v>41.706000000000003</v>
      </c>
      <c r="R404">
        <v>2.129</v>
      </c>
    </row>
    <row r="405" spans="1:18" x14ac:dyDescent="0.45">
      <c r="A405" t="s">
        <v>173</v>
      </c>
      <c r="B405">
        <v>2019</v>
      </c>
      <c r="C405" s="9">
        <v>43524</v>
      </c>
      <c r="D405" t="s">
        <v>13</v>
      </c>
      <c r="E405">
        <v>1</v>
      </c>
      <c r="F405" t="s">
        <v>202</v>
      </c>
      <c r="G405">
        <v>1</v>
      </c>
      <c r="H405" t="s">
        <v>30</v>
      </c>
      <c r="I405" t="s">
        <v>31</v>
      </c>
      <c r="J405">
        <v>22.868493150684898</v>
      </c>
      <c r="K405">
        <v>5</v>
      </c>
      <c r="L405">
        <v>2</v>
      </c>
      <c r="M405">
        <v>10.977</v>
      </c>
      <c r="N405">
        <v>65.591691719048896</v>
      </c>
      <c r="O405">
        <v>30.92</v>
      </c>
      <c r="P405">
        <v>30.855</v>
      </c>
      <c r="Q405">
        <v>33.731000000000002</v>
      </c>
      <c r="R405">
        <v>1.4379999999999999</v>
      </c>
    </row>
    <row r="406" spans="1:18" x14ac:dyDescent="0.45">
      <c r="A406" t="s">
        <v>173</v>
      </c>
      <c r="B406">
        <v>2019</v>
      </c>
      <c r="C406" s="9">
        <v>43524</v>
      </c>
      <c r="D406" t="s">
        <v>13</v>
      </c>
      <c r="E406">
        <v>1</v>
      </c>
      <c r="F406" t="s">
        <v>202</v>
      </c>
      <c r="G406">
        <v>2</v>
      </c>
      <c r="H406" t="s">
        <v>79</v>
      </c>
      <c r="I406" t="s">
        <v>65</v>
      </c>
      <c r="J406">
        <v>31.821917808219101</v>
      </c>
      <c r="K406">
        <v>1</v>
      </c>
      <c r="L406">
        <v>1</v>
      </c>
      <c r="M406">
        <v>11.282999999999999</v>
      </c>
      <c r="N406">
        <v>63.8128157404945</v>
      </c>
      <c r="O406">
        <v>37.128</v>
      </c>
      <c r="P406">
        <v>37.468000000000004</v>
      </c>
      <c r="Q406">
        <v>41.914000000000001</v>
      </c>
      <c r="R406">
        <v>2.2229999999999999</v>
      </c>
    </row>
    <row r="407" spans="1:18" x14ac:dyDescent="0.45">
      <c r="A407" t="s">
        <v>173</v>
      </c>
      <c r="B407">
        <v>2019</v>
      </c>
      <c r="C407" s="9">
        <v>43524</v>
      </c>
      <c r="D407" t="s">
        <v>13</v>
      </c>
      <c r="E407">
        <v>1</v>
      </c>
      <c r="F407" t="s">
        <v>202</v>
      </c>
      <c r="G407">
        <v>2</v>
      </c>
      <c r="H407" t="s">
        <v>109</v>
      </c>
      <c r="I407" t="s">
        <v>118</v>
      </c>
      <c r="K407">
        <v>6</v>
      </c>
      <c r="L407">
        <v>2</v>
      </c>
      <c r="M407">
        <v>11.466999999999899</v>
      </c>
      <c r="N407">
        <v>62.788872416499501</v>
      </c>
      <c r="O407">
        <v>30.029999999999902</v>
      </c>
      <c r="P407">
        <v>29.888000000000002</v>
      </c>
      <c r="Q407">
        <v>34.392000000000003</v>
      </c>
      <c r="R407">
        <v>2.2519999999999998</v>
      </c>
    </row>
    <row r="408" spans="1:18" x14ac:dyDescent="0.45">
      <c r="A408" t="s">
        <v>173</v>
      </c>
      <c r="B408">
        <v>2019</v>
      </c>
      <c r="C408" s="9">
        <v>43524</v>
      </c>
      <c r="D408" t="s">
        <v>13</v>
      </c>
      <c r="E408">
        <v>1</v>
      </c>
      <c r="F408" t="s">
        <v>202</v>
      </c>
      <c r="G408">
        <v>3</v>
      </c>
      <c r="H408" t="s">
        <v>16</v>
      </c>
      <c r="I408" t="s">
        <v>17</v>
      </c>
      <c r="J408">
        <v>19.854794520547902</v>
      </c>
      <c r="K408">
        <v>3</v>
      </c>
      <c r="L408">
        <v>1</v>
      </c>
      <c r="M408">
        <v>11.336</v>
      </c>
      <c r="N408">
        <v>63.514467184191901</v>
      </c>
      <c r="O408">
        <v>21.56</v>
      </c>
      <c r="P408">
        <v>24.353000000000002</v>
      </c>
      <c r="Q408">
        <v>30.298999999999999</v>
      </c>
      <c r="R408">
        <v>2.9729999999999999</v>
      </c>
    </row>
    <row r="409" spans="1:18" x14ac:dyDescent="0.45">
      <c r="A409" t="s">
        <v>173</v>
      </c>
      <c r="B409">
        <v>2019</v>
      </c>
      <c r="C409" s="9">
        <v>43524</v>
      </c>
      <c r="D409" t="s">
        <v>13</v>
      </c>
      <c r="E409">
        <v>1</v>
      </c>
      <c r="F409" t="s">
        <v>202</v>
      </c>
      <c r="G409">
        <v>3</v>
      </c>
      <c r="H409" t="s">
        <v>73</v>
      </c>
      <c r="I409" t="s">
        <v>19</v>
      </c>
      <c r="J409">
        <v>31.575342465753401</v>
      </c>
      <c r="K409">
        <v>7</v>
      </c>
      <c r="L409">
        <v>2</v>
      </c>
      <c r="M409">
        <v>11.347</v>
      </c>
      <c r="N409">
        <v>63.452895038336102</v>
      </c>
      <c r="O409">
        <v>29.477</v>
      </c>
      <c r="P409">
        <v>28.440999999999999</v>
      </c>
      <c r="Q409">
        <v>33.106999999999999</v>
      </c>
      <c r="R409">
        <v>2.3330000000000002</v>
      </c>
    </row>
    <row r="410" spans="1:18" x14ac:dyDescent="0.45">
      <c r="A410" t="s">
        <v>173</v>
      </c>
      <c r="B410">
        <v>2019</v>
      </c>
      <c r="C410" s="9">
        <v>43524</v>
      </c>
      <c r="D410" t="s">
        <v>13</v>
      </c>
      <c r="E410">
        <v>1</v>
      </c>
      <c r="F410" t="s">
        <v>202</v>
      </c>
      <c r="G410">
        <v>4</v>
      </c>
      <c r="H410" t="s">
        <v>14</v>
      </c>
      <c r="I410" t="s">
        <v>15</v>
      </c>
      <c r="J410">
        <v>19.156164383561599</v>
      </c>
      <c r="K410">
        <v>4</v>
      </c>
      <c r="L410">
        <v>1</v>
      </c>
      <c r="M410">
        <v>11.455</v>
      </c>
      <c r="N410">
        <v>62.854648625054502</v>
      </c>
      <c r="O410">
        <v>17.598999999999901</v>
      </c>
      <c r="P410">
        <v>21.988</v>
      </c>
      <c r="Q410">
        <v>31.288</v>
      </c>
      <c r="R410">
        <v>4.6500000000000004</v>
      </c>
    </row>
    <row r="411" spans="1:18" x14ac:dyDescent="0.45">
      <c r="A411" t="s">
        <v>173</v>
      </c>
      <c r="B411">
        <v>2019</v>
      </c>
      <c r="C411" s="9">
        <v>43524</v>
      </c>
      <c r="D411" t="s">
        <v>13</v>
      </c>
      <c r="E411">
        <v>1</v>
      </c>
      <c r="F411" t="s">
        <v>202</v>
      </c>
      <c r="G411">
        <v>4</v>
      </c>
      <c r="H411" t="s">
        <v>139</v>
      </c>
      <c r="I411" t="s">
        <v>61</v>
      </c>
      <c r="K411">
        <v>8</v>
      </c>
      <c r="L411">
        <v>2</v>
      </c>
      <c r="M411">
        <v>11.519</v>
      </c>
      <c r="N411">
        <v>62.505425818213297</v>
      </c>
      <c r="O411">
        <v>22.786999999999999</v>
      </c>
      <c r="P411">
        <v>22.324999999999999</v>
      </c>
      <c r="Q411">
        <v>27.207000000000001</v>
      </c>
      <c r="R411">
        <v>2.4409999999999998</v>
      </c>
    </row>
    <row r="412" spans="1:18" x14ac:dyDescent="0.45">
      <c r="A412" t="s">
        <v>173</v>
      </c>
      <c r="B412">
        <v>2019</v>
      </c>
      <c r="C412" s="9">
        <v>43524</v>
      </c>
      <c r="D412" t="s">
        <v>13</v>
      </c>
      <c r="E412">
        <v>2</v>
      </c>
      <c r="F412" t="s">
        <v>202</v>
      </c>
      <c r="G412">
        <v>1</v>
      </c>
      <c r="H412" t="s">
        <v>132</v>
      </c>
      <c r="I412" t="s">
        <v>36</v>
      </c>
      <c r="K412">
        <v>2</v>
      </c>
      <c r="L412">
        <v>1</v>
      </c>
      <c r="M412">
        <v>11.355</v>
      </c>
      <c r="N412">
        <v>63.408190224570603</v>
      </c>
      <c r="O412">
        <v>37.448</v>
      </c>
      <c r="P412">
        <v>37.695999999999998</v>
      </c>
      <c r="Q412">
        <v>41.878</v>
      </c>
      <c r="R412">
        <v>2.0910000000000002</v>
      </c>
    </row>
    <row r="413" spans="1:18" x14ac:dyDescent="0.45">
      <c r="A413" t="s">
        <v>173</v>
      </c>
      <c r="B413">
        <v>2019</v>
      </c>
      <c r="C413" s="9">
        <v>43524</v>
      </c>
      <c r="D413" t="s">
        <v>13</v>
      </c>
      <c r="E413">
        <v>2</v>
      </c>
      <c r="F413" t="s">
        <v>202</v>
      </c>
      <c r="G413">
        <v>1</v>
      </c>
      <c r="H413" t="s">
        <v>30</v>
      </c>
      <c r="I413" t="s">
        <v>31</v>
      </c>
      <c r="J413">
        <v>22.868493150684898</v>
      </c>
      <c r="K413">
        <v>5</v>
      </c>
      <c r="L413">
        <v>2</v>
      </c>
      <c r="M413">
        <v>11.395</v>
      </c>
      <c r="N413">
        <v>63.185607722685297</v>
      </c>
      <c r="O413">
        <v>30.855</v>
      </c>
      <c r="P413">
        <v>30.795999999999999</v>
      </c>
      <c r="Q413">
        <v>33.652000000000001</v>
      </c>
      <c r="R413">
        <v>1.4279999999999999</v>
      </c>
    </row>
    <row r="414" spans="1:18" x14ac:dyDescent="0.45">
      <c r="A414" t="s">
        <v>173</v>
      </c>
      <c r="B414">
        <v>2019</v>
      </c>
      <c r="C414" s="9">
        <v>43524</v>
      </c>
      <c r="D414" t="s">
        <v>13</v>
      </c>
      <c r="E414">
        <v>2</v>
      </c>
      <c r="F414" t="s">
        <v>202</v>
      </c>
      <c r="G414">
        <v>2</v>
      </c>
      <c r="H414" t="s">
        <v>79</v>
      </c>
      <c r="I414" t="s">
        <v>65</v>
      </c>
      <c r="J414">
        <v>31.821917808219101</v>
      </c>
      <c r="K414">
        <v>1</v>
      </c>
      <c r="L414">
        <v>1</v>
      </c>
      <c r="M414">
        <v>11.237</v>
      </c>
      <c r="N414">
        <v>64.074041114176296</v>
      </c>
      <c r="O414">
        <v>37.468000000000004</v>
      </c>
      <c r="P414">
        <v>37.765000000000001</v>
      </c>
      <c r="Q414">
        <v>42.122999999999998</v>
      </c>
      <c r="R414">
        <v>2.1789999999999998</v>
      </c>
    </row>
    <row r="415" spans="1:18" x14ac:dyDescent="0.45">
      <c r="A415" t="s">
        <v>173</v>
      </c>
      <c r="B415">
        <v>2019</v>
      </c>
      <c r="C415" s="9">
        <v>43524</v>
      </c>
      <c r="D415" t="s">
        <v>13</v>
      </c>
      <c r="E415">
        <v>2</v>
      </c>
      <c r="F415" t="s">
        <v>202</v>
      </c>
      <c r="G415">
        <v>2</v>
      </c>
      <c r="H415" t="s">
        <v>109</v>
      </c>
      <c r="I415" t="s">
        <v>118</v>
      </c>
      <c r="K415">
        <v>6</v>
      </c>
      <c r="L415">
        <v>2</v>
      </c>
      <c r="M415">
        <v>11.641999999999999</v>
      </c>
      <c r="N415">
        <v>61.845043806905998</v>
      </c>
      <c r="O415">
        <v>29.888000000000002</v>
      </c>
      <c r="P415">
        <v>29.765999999999998</v>
      </c>
      <c r="Q415">
        <v>34.177999999999997</v>
      </c>
      <c r="R415">
        <v>2.206</v>
      </c>
    </row>
    <row r="416" spans="1:18" x14ac:dyDescent="0.45">
      <c r="A416" t="s">
        <v>173</v>
      </c>
      <c r="B416">
        <v>2019</v>
      </c>
      <c r="C416" s="9">
        <v>43524</v>
      </c>
      <c r="D416" t="s">
        <v>13</v>
      </c>
      <c r="E416">
        <v>2</v>
      </c>
      <c r="F416" t="s">
        <v>202</v>
      </c>
      <c r="G416">
        <v>3</v>
      </c>
      <c r="H416" t="s">
        <v>16</v>
      </c>
      <c r="I416" t="s">
        <v>17</v>
      </c>
      <c r="J416">
        <v>19.854794520547902</v>
      </c>
      <c r="K416">
        <v>3</v>
      </c>
      <c r="L416">
        <v>1</v>
      </c>
      <c r="M416">
        <v>11.132999999999999</v>
      </c>
      <c r="N416">
        <v>64.672594987873893</v>
      </c>
      <c r="O416">
        <v>24.353000000000002</v>
      </c>
      <c r="P416">
        <v>26.204999999999998</v>
      </c>
      <c r="Q416">
        <v>31.747</v>
      </c>
      <c r="R416">
        <v>2.7709999999999999</v>
      </c>
    </row>
    <row r="417" spans="1:18" x14ac:dyDescent="0.45">
      <c r="A417" t="s">
        <v>173</v>
      </c>
      <c r="B417">
        <v>2019</v>
      </c>
      <c r="C417" s="9">
        <v>43524</v>
      </c>
      <c r="D417" t="s">
        <v>13</v>
      </c>
      <c r="E417">
        <v>2</v>
      </c>
      <c r="F417" t="s">
        <v>202</v>
      </c>
      <c r="G417">
        <v>3</v>
      </c>
      <c r="H417" t="s">
        <v>73</v>
      </c>
      <c r="I417" t="s">
        <v>19</v>
      </c>
      <c r="J417">
        <v>31.575342465753401</v>
      </c>
      <c r="K417">
        <v>7</v>
      </c>
      <c r="L417">
        <v>2</v>
      </c>
      <c r="M417">
        <v>11.478</v>
      </c>
      <c r="N417">
        <v>62.7286983795086</v>
      </c>
      <c r="O417">
        <v>28.440999999999999</v>
      </c>
      <c r="P417">
        <v>27.741</v>
      </c>
      <c r="Q417">
        <v>32.215000000000003</v>
      </c>
      <c r="R417">
        <v>2.2370000000000001</v>
      </c>
    </row>
    <row r="418" spans="1:18" x14ac:dyDescent="0.45">
      <c r="A418" t="s">
        <v>173</v>
      </c>
      <c r="B418">
        <v>2019</v>
      </c>
      <c r="C418" s="9">
        <v>43524</v>
      </c>
      <c r="D418" t="s">
        <v>13</v>
      </c>
      <c r="E418">
        <v>2</v>
      </c>
      <c r="F418" t="s">
        <v>202</v>
      </c>
      <c r="G418">
        <v>4</v>
      </c>
      <c r="H418" t="s">
        <v>14</v>
      </c>
      <c r="I418" t="s">
        <v>15</v>
      </c>
      <c r="J418">
        <v>19.156164383561599</v>
      </c>
      <c r="K418">
        <v>4</v>
      </c>
      <c r="L418">
        <v>1</v>
      </c>
      <c r="M418">
        <v>11.493</v>
      </c>
      <c r="N418">
        <v>62.646828504306903</v>
      </c>
      <c r="O418">
        <v>21.988</v>
      </c>
      <c r="P418">
        <v>24.399000000000001</v>
      </c>
      <c r="Q418">
        <v>32.792999999999999</v>
      </c>
      <c r="R418">
        <v>4.1970000000000001</v>
      </c>
    </row>
    <row r="419" spans="1:18" x14ac:dyDescent="0.45">
      <c r="A419" t="s">
        <v>173</v>
      </c>
      <c r="B419">
        <v>2019</v>
      </c>
      <c r="C419" s="9">
        <v>43524</v>
      </c>
      <c r="D419" t="s">
        <v>13</v>
      </c>
      <c r="E419">
        <v>2</v>
      </c>
      <c r="F419" t="s">
        <v>202</v>
      </c>
      <c r="G419">
        <v>4</v>
      </c>
      <c r="H419" t="s">
        <v>139</v>
      </c>
      <c r="I419" t="s">
        <v>61</v>
      </c>
      <c r="K419">
        <v>8</v>
      </c>
      <c r="L419">
        <v>2</v>
      </c>
      <c r="M419">
        <v>11.539</v>
      </c>
      <c r="N419">
        <v>62.397088135886897</v>
      </c>
      <c r="O419">
        <v>22.324999999999999</v>
      </c>
      <c r="P419">
        <v>22.033999999999999</v>
      </c>
      <c r="Q419">
        <v>26.792000000000002</v>
      </c>
      <c r="R419">
        <v>2.379</v>
      </c>
    </row>
    <row r="420" spans="1:18" x14ac:dyDescent="0.45">
      <c r="A420" t="s">
        <v>173</v>
      </c>
      <c r="B420">
        <v>2019</v>
      </c>
      <c r="C420" s="9">
        <v>43525</v>
      </c>
      <c r="D420" t="s">
        <v>13</v>
      </c>
      <c r="E420">
        <v>1</v>
      </c>
      <c r="F420" t="s">
        <v>203</v>
      </c>
      <c r="G420">
        <v>1</v>
      </c>
      <c r="H420" t="s">
        <v>132</v>
      </c>
      <c r="I420" t="s">
        <v>36</v>
      </c>
      <c r="K420">
        <v>2</v>
      </c>
      <c r="L420">
        <v>1</v>
      </c>
      <c r="M420">
        <v>11.324999999999999</v>
      </c>
      <c r="N420">
        <v>63.576158940397299</v>
      </c>
      <c r="O420">
        <v>37.695999999999998</v>
      </c>
      <c r="P420">
        <v>37.893000000000001</v>
      </c>
      <c r="Q420">
        <v>42.023000000000003</v>
      </c>
      <c r="R420">
        <v>2.0649999999999999</v>
      </c>
    </row>
    <row r="421" spans="1:18" x14ac:dyDescent="0.45">
      <c r="A421" t="s">
        <v>173</v>
      </c>
      <c r="B421">
        <v>2019</v>
      </c>
      <c r="C421" s="9">
        <v>43525</v>
      </c>
      <c r="D421" t="s">
        <v>13</v>
      </c>
      <c r="E421">
        <v>1</v>
      </c>
      <c r="F421" t="s">
        <v>203</v>
      </c>
      <c r="G421">
        <v>1</v>
      </c>
      <c r="H421" t="s">
        <v>14</v>
      </c>
      <c r="I421" t="s">
        <v>15</v>
      </c>
      <c r="J421">
        <v>19.158904109588999</v>
      </c>
      <c r="K421">
        <v>4</v>
      </c>
      <c r="L421">
        <v>2</v>
      </c>
      <c r="M421">
        <v>11.481</v>
      </c>
      <c r="N421">
        <v>62.712307290305702</v>
      </c>
      <c r="O421">
        <v>24.399000000000001</v>
      </c>
      <c r="P421">
        <v>24.268000000000001</v>
      </c>
      <c r="Q421">
        <v>32.21</v>
      </c>
      <c r="R421">
        <v>3.9710000000000001</v>
      </c>
    </row>
    <row r="422" spans="1:18" x14ac:dyDescent="0.45">
      <c r="A422" t="s">
        <v>173</v>
      </c>
      <c r="B422">
        <v>2019</v>
      </c>
      <c r="C422" s="9">
        <v>43525</v>
      </c>
      <c r="D422" t="s">
        <v>13</v>
      </c>
      <c r="E422">
        <v>1</v>
      </c>
      <c r="F422" t="s">
        <v>203</v>
      </c>
      <c r="G422">
        <v>2</v>
      </c>
      <c r="H422" t="s">
        <v>79</v>
      </c>
      <c r="I422" t="s">
        <v>65</v>
      </c>
      <c r="J422">
        <v>31.824657534246501</v>
      </c>
      <c r="K422">
        <v>1</v>
      </c>
      <c r="L422">
        <v>1</v>
      </c>
      <c r="M422">
        <v>11.177</v>
      </c>
      <c r="N422">
        <v>64.418001252572196</v>
      </c>
      <c r="O422">
        <v>37.765000000000001</v>
      </c>
      <c r="P422">
        <v>37.929000000000002</v>
      </c>
      <c r="Q422">
        <v>42.234999999999999</v>
      </c>
      <c r="R422">
        <v>2.153</v>
      </c>
    </row>
    <row r="423" spans="1:18" x14ac:dyDescent="0.45">
      <c r="A423" t="s">
        <v>173</v>
      </c>
      <c r="B423">
        <v>2019</v>
      </c>
      <c r="C423" s="9">
        <v>43525</v>
      </c>
      <c r="D423" t="s">
        <v>13</v>
      </c>
      <c r="E423">
        <v>1</v>
      </c>
      <c r="F423" t="s">
        <v>203</v>
      </c>
      <c r="G423">
        <v>2</v>
      </c>
      <c r="H423" t="s">
        <v>16</v>
      </c>
      <c r="I423" t="s">
        <v>17</v>
      </c>
      <c r="J423">
        <v>19.857534246575302</v>
      </c>
      <c r="K423">
        <v>3</v>
      </c>
      <c r="L423">
        <v>2</v>
      </c>
      <c r="M423">
        <v>11.224</v>
      </c>
      <c r="N423">
        <v>64.148253741981407</v>
      </c>
      <c r="O423">
        <v>26.204999999999998</v>
      </c>
      <c r="P423">
        <v>26.137999999999899</v>
      </c>
      <c r="Q423">
        <v>31.565999999999999</v>
      </c>
      <c r="R423">
        <v>2.714</v>
      </c>
    </row>
    <row r="424" spans="1:18" x14ac:dyDescent="0.45">
      <c r="A424" t="s">
        <v>173</v>
      </c>
      <c r="B424">
        <v>2019</v>
      </c>
      <c r="C424" s="9">
        <v>43525</v>
      </c>
      <c r="D424" t="s">
        <v>13</v>
      </c>
      <c r="E424">
        <v>2</v>
      </c>
      <c r="F424" t="s">
        <v>203</v>
      </c>
      <c r="G424">
        <v>1</v>
      </c>
      <c r="H424" t="s">
        <v>132</v>
      </c>
      <c r="I424" t="s">
        <v>36</v>
      </c>
      <c r="K424">
        <v>2</v>
      </c>
      <c r="L424">
        <v>1</v>
      </c>
      <c r="M424">
        <v>11.132999999999999</v>
      </c>
      <c r="N424">
        <v>64.672594987873893</v>
      </c>
      <c r="O424">
        <v>37.893000000000001</v>
      </c>
      <c r="P424">
        <v>38.061</v>
      </c>
      <c r="Q424">
        <v>42.145000000000003</v>
      </c>
      <c r="R424">
        <v>2.0419999999999998</v>
      </c>
    </row>
    <row r="425" spans="1:18" x14ac:dyDescent="0.45">
      <c r="A425" t="s">
        <v>173</v>
      </c>
      <c r="B425">
        <v>2019</v>
      </c>
      <c r="C425" s="9">
        <v>43525</v>
      </c>
      <c r="D425" t="s">
        <v>13</v>
      </c>
      <c r="E425">
        <v>2</v>
      </c>
      <c r="F425" t="s">
        <v>203</v>
      </c>
      <c r="G425">
        <v>1</v>
      </c>
      <c r="H425" t="s">
        <v>14</v>
      </c>
      <c r="I425" t="s">
        <v>15</v>
      </c>
      <c r="J425">
        <v>19.158904109588999</v>
      </c>
      <c r="K425">
        <v>4</v>
      </c>
      <c r="L425">
        <v>2</v>
      </c>
      <c r="M425">
        <v>11.2869999999999</v>
      </c>
      <c r="N425">
        <v>63.790201116328497</v>
      </c>
      <c r="O425">
        <v>24.268000000000001</v>
      </c>
      <c r="P425">
        <v>24.170999999999999</v>
      </c>
      <c r="Q425">
        <v>31.759</v>
      </c>
      <c r="R425">
        <v>3.794</v>
      </c>
    </row>
    <row r="426" spans="1:18" x14ac:dyDescent="0.45">
      <c r="A426" t="s">
        <v>173</v>
      </c>
      <c r="B426">
        <v>2019</v>
      </c>
      <c r="C426" s="9">
        <v>43525</v>
      </c>
      <c r="D426" t="s">
        <v>13</v>
      </c>
      <c r="E426">
        <v>2</v>
      </c>
      <c r="F426" t="s">
        <v>203</v>
      </c>
      <c r="G426">
        <v>2</v>
      </c>
      <c r="H426" t="s">
        <v>79</v>
      </c>
      <c r="I426" t="s">
        <v>65</v>
      </c>
      <c r="J426">
        <v>31.824657534246501</v>
      </c>
      <c r="K426">
        <v>1</v>
      </c>
      <c r="L426">
        <v>1</v>
      </c>
      <c r="M426">
        <v>11.215999999999999</v>
      </c>
      <c r="N426">
        <v>64.194008559201094</v>
      </c>
      <c r="O426">
        <v>37.929000000000002</v>
      </c>
      <c r="P426">
        <v>38.079000000000001</v>
      </c>
      <c r="Q426">
        <v>42.337000000000003</v>
      </c>
      <c r="R426">
        <v>2.129</v>
      </c>
    </row>
    <row r="427" spans="1:18" x14ac:dyDescent="0.45">
      <c r="A427" t="s">
        <v>173</v>
      </c>
      <c r="B427">
        <v>2019</v>
      </c>
      <c r="C427" s="9">
        <v>43525</v>
      </c>
      <c r="D427" t="s">
        <v>13</v>
      </c>
      <c r="E427">
        <v>2</v>
      </c>
      <c r="F427" t="s">
        <v>203</v>
      </c>
      <c r="G427">
        <v>2</v>
      </c>
      <c r="H427" t="s">
        <v>16</v>
      </c>
      <c r="I427" t="s">
        <v>17</v>
      </c>
      <c r="J427">
        <v>19.857534246575302</v>
      </c>
      <c r="K427">
        <v>3</v>
      </c>
      <c r="L427">
        <v>2</v>
      </c>
      <c r="M427">
        <v>11.267999999999899</v>
      </c>
      <c r="N427">
        <v>63.897763578274699</v>
      </c>
      <c r="O427">
        <v>26.137999999999899</v>
      </c>
      <c r="P427">
        <v>26.077999999999999</v>
      </c>
      <c r="Q427">
        <v>31.404</v>
      </c>
      <c r="R427">
        <v>2.6629999999999998</v>
      </c>
    </row>
    <row r="428" spans="1:18" x14ac:dyDescent="0.45">
      <c r="A428" t="s">
        <v>173</v>
      </c>
      <c r="B428">
        <v>2019</v>
      </c>
      <c r="C428" s="9">
        <v>43525</v>
      </c>
      <c r="D428" t="s">
        <v>13</v>
      </c>
      <c r="E428">
        <v>1</v>
      </c>
      <c r="F428" t="s">
        <v>204</v>
      </c>
      <c r="G428" t="s">
        <v>205</v>
      </c>
      <c r="H428" t="s">
        <v>79</v>
      </c>
      <c r="I428" t="s">
        <v>65</v>
      </c>
      <c r="J428">
        <v>31.824657534246501</v>
      </c>
      <c r="K428">
        <v>1</v>
      </c>
      <c r="L428">
        <v>1</v>
      </c>
      <c r="M428">
        <v>11.276</v>
      </c>
      <c r="N428">
        <v>63.8524299396949</v>
      </c>
      <c r="O428">
        <v>38.079000000000001</v>
      </c>
      <c r="P428">
        <v>38.811999999999998</v>
      </c>
      <c r="Q428">
        <v>42.923999999999999</v>
      </c>
      <c r="R428">
        <v>2.056</v>
      </c>
    </row>
    <row r="429" spans="1:18" x14ac:dyDescent="0.45">
      <c r="A429" t="s">
        <v>173</v>
      </c>
      <c r="B429">
        <v>2019</v>
      </c>
      <c r="C429" s="9">
        <v>43525</v>
      </c>
      <c r="D429" t="s">
        <v>13</v>
      </c>
      <c r="E429">
        <v>1</v>
      </c>
      <c r="F429" t="s">
        <v>204</v>
      </c>
      <c r="G429" t="s">
        <v>205</v>
      </c>
      <c r="H429" t="s">
        <v>132</v>
      </c>
      <c r="I429" t="s">
        <v>36</v>
      </c>
      <c r="K429">
        <v>2</v>
      </c>
      <c r="L429">
        <v>2</v>
      </c>
      <c r="M429">
        <v>11.33</v>
      </c>
      <c r="N429">
        <v>63.548102383053802</v>
      </c>
      <c r="O429">
        <v>38.061</v>
      </c>
      <c r="P429">
        <v>37.648999999999901</v>
      </c>
      <c r="Q429">
        <v>41.604999999999997</v>
      </c>
      <c r="R429">
        <v>1.978</v>
      </c>
    </row>
    <row r="430" spans="1:18" x14ac:dyDescent="0.45">
      <c r="A430" t="s">
        <v>173</v>
      </c>
      <c r="B430">
        <v>2019</v>
      </c>
      <c r="C430" s="9">
        <v>43525</v>
      </c>
      <c r="D430" t="s">
        <v>13</v>
      </c>
      <c r="E430">
        <v>1</v>
      </c>
      <c r="F430" t="s">
        <v>204</v>
      </c>
      <c r="G430" t="s">
        <v>206</v>
      </c>
      <c r="H430" t="s">
        <v>16</v>
      </c>
      <c r="I430" t="s">
        <v>17</v>
      </c>
      <c r="J430">
        <v>19.857534246575302</v>
      </c>
      <c r="K430">
        <v>3</v>
      </c>
      <c r="L430">
        <v>1</v>
      </c>
      <c r="M430">
        <v>11.349</v>
      </c>
      <c r="N430">
        <v>63.441712926248996</v>
      </c>
      <c r="O430">
        <v>26.077999999999999</v>
      </c>
      <c r="P430">
        <v>27.15</v>
      </c>
      <c r="Q430">
        <v>32.25</v>
      </c>
      <c r="R430">
        <v>2.5499999999999998</v>
      </c>
    </row>
    <row r="431" spans="1:18" x14ac:dyDescent="0.45">
      <c r="A431" t="s">
        <v>173</v>
      </c>
      <c r="B431">
        <v>2019</v>
      </c>
      <c r="C431" s="9">
        <v>43525</v>
      </c>
      <c r="D431" t="s">
        <v>13</v>
      </c>
      <c r="E431">
        <v>1</v>
      </c>
      <c r="F431" t="s">
        <v>204</v>
      </c>
      <c r="G431" t="s">
        <v>206</v>
      </c>
      <c r="H431" t="s">
        <v>14</v>
      </c>
      <c r="I431" t="s">
        <v>15</v>
      </c>
      <c r="J431">
        <v>19.158904109588999</v>
      </c>
      <c r="K431">
        <v>4</v>
      </c>
      <c r="L431">
        <v>2</v>
      </c>
      <c r="M431">
        <v>11.44</v>
      </c>
      <c r="N431">
        <v>62.937062937062898</v>
      </c>
      <c r="O431">
        <v>24.170999999999999</v>
      </c>
      <c r="P431">
        <v>23.134</v>
      </c>
      <c r="Q431">
        <v>30.044</v>
      </c>
      <c r="R431">
        <v>3.4550000000000001</v>
      </c>
    </row>
    <row r="432" spans="1:18" x14ac:dyDescent="0.45">
      <c r="A432" t="s">
        <v>173</v>
      </c>
      <c r="B432">
        <v>2019</v>
      </c>
      <c r="C432" s="9">
        <v>43525</v>
      </c>
      <c r="D432" t="s">
        <v>13</v>
      </c>
      <c r="E432">
        <v>2</v>
      </c>
      <c r="F432" t="s">
        <v>204</v>
      </c>
      <c r="G432" t="s">
        <v>205</v>
      </c>
      <c r="H432" t="s">
        <v>79</v>
      </c>
      <c r="I432" t="s">
        <v>65</v>
      </c>
      <c r="J432">
        <v>31.824657534246501</v>
      </c>
      <c r="K432">
        <v>1</v>
      </c>
      <c r="L432">
        <v>1</v>
      </c>
      <c r="M432">
        <v>11.112</v>
      </c>
      <c r="N432">
        <v>64.794816414686807</v>
      </c>
      <c r="O432">
        <v>38.811999999999998</v>
      </c>
      <c r="P432">
        <v>39.415999999999997</v>
      </c>
      <c r="Q432">
        <v>43.404000000000003</v>
      </c>
      <c r="R432">
        <v>1.994</v>
      </c>
    </row>
    <row r="433" spans="1:18" x14ac:dyDescent="0.45">
      <c r="A433" t="s">
        <v>173</v>
      </c>
      <c r="B433">
        <v>2019</v>
      </c>
      <c r="C433" s="9">
        <v>43525</v>
      </c>
      <c r="D433" t="s">
        <v>13</v>
      </c>
      <c r="E433">
        <v>2</v>
      </c>
      <c r="F433" t="s">
        <v>204</v>
      </c>
      <c r="G433" t="s">
        <v>205</v>
      </c>
      <c r="H433" t="s">
        <v>132</v>
      </c>
      <c r="I433" t="s">
        <v>36</v>
      </c>
      <c r="K433">
        <v>2</v>
      </c>
      <c r="L433">
        <v>2</v>
      </c>
      <c r="M433">
        <v>11.247</v>
      </c>
      <c r="N433">
        <v>64.017071218991703</v>
      </c>
      <c r="O433">
        <v>37.648999999999901</v>
      </c>
      <c r="P433">
        <v>37.314999999999998</v>
      </c>
      <c r="Q433">
        <v>41.161000000000001</v>
      </c>
      <c r="R433">
        <v>1.923</v>
      </c>
    </row>
    <row r="434" spans="1:18" x14ac:dyDescent="0.45">
      <c r="A434" t="s">
        <v>173</v>
      </c>
      <c r="B434">
        <v>2019</v>
      </c>
      <c r="C434" s="9">
        <v>43525</v>
      </c>
      <c r="D434" t="s">
        <v>13</v>
      </c>
      <c r="E434">
        <v>2</v>
      </c>
      <c r="F434" t="s">
        <v>204</v>
      </c>
      <c r="G434" t="s">
        <v>206</v>
      </c>
      <c r="H434" t="s">
        <v>16</v>
      </c>
      <c r="I434" t="s">
        <v>17</v>
      </c>
      <c r="J434">
        <v>19.857534246575302</v>
      </c>
      <c r="K434">
        <v>3</v>
      </c>
      <c r="L434">
        <v>1</v>
      </c>
      <c r="M434">
        <v>11.167999999999999</v>
      </c>
      <c r="N434">
        <v>64.469914040114602</v>
      </c>
      <c r="O434">
        <v>27.15</v>
      </c>
      <c r="P434">
        <v>27.937999999999899</v>
      </c>
      <c r="Q434">
        <v>32.851999999999997</v>
      </c>
      <c r="R434">
        <v>2.4569999999999999</v>
      </c>
    </row>
    <row r="435" spans="1:18" x14ac:dyDescent="0.45">
      <c r="A435" t="s">
        <v>173</v>
      </c>
      <c r="B435">
        <v>2019</v>
      </c>
      <c r="C435" s="9">
        <v>43525</v>
      </c>
      <c r="D435" t="s">
        <v>13</v>
      </c>
      <c r="E435">
        <v>2</v>
      </c>
      <c r="F435" t="s">
        <v>204</v>
      </c>
      <c r="G435" t="s">
        <v>206</v>
      </c>
      <c r="H435" t="s">
        <v>14</v>
      </c>
      <c r="I435" t="s">
        <v>15</v>
      </c>
      <c r="J435">
        <v>19.158904109588999</v>
      </c>
      <c r="K435">
        <v>4</v>
      </c>
      <c r="L435">
        <v>2</v>
      </c>
      <c r="M435">
        <v>11.331999999999899</v>
      </c>
      <c r="N435">
        <v>63.536886692552002</v>
      </c>
      <c r="O435">
        <v>23.134</v>
      </c>
      <c r="P435">
        <v>22.501000000000001</v>
      </c>
      <c r="Q435">
        <v>28.939</v>
      </c>
      <c r="R435">
        <v>3.2189999999999999</v>
      </c>
    </row>
    <row r="436" spans="1:18" x14ac:dyDescent="0.45">
      <c r="A436" t="s">
        <v>170</v>
      </c>
      <c r="B436">
        <v>2019</v>
      </c>
      <c r="C436" s="9">
        <v>43771</v>
      </c>
      <c r="D436" t="s">
        <v>72</v>
      </c>
      <c r="E436">
        <v>1</v>
      </c>
      <c r="F436" t="s">
        <v>200</v>
      </c>
      <c r="G436">
        <v>1</v>
      </c>
      <c r="H436" t="s">
        <v>133</v>
      </c>
      <c r="I436" t="s">
        <v>25</v>
      </c>
      <c r="J436">
        <v>26.772602739726</v>
      </c>
      <c r="K436">
        <v>5</v>
      </c>
      <c r="L436">
        <v>1</v>
      </c>
      <c r="M436">
        <v>11.677</v>
      </c>
      <c r="N436">
        <v>61.659672861180098</v>
      </c>
      <c r="O436">
        <v>21.68</v>
      </c>
      <c r="P436">
        <v>22.106999999999999</v>
      </c>
      <c r="Q436">
        <v>27.375</v>
      </c>
      <c r="R436">
        <v>2.6339999999999999</v>
      </c>
    </row>
    <row r="437" spans="1:18" x14ac:dyDescent="0.45">
      <c r="A437" t="s">
        <v>170</v>
      </c>
      <c r="B437">
        <v>2019</v>
      </c>
      <c r="C437" s="9">
        <v>43771</v>
      </c>
      <c r="D437" t="s">
        <v>72</v>
      </c>
      <c r="E437">
        <v>1</v>
      </c>
      <c r="F437" t="s">
        <v>200</v>
      </c>
      <c r="G437">
        <v>1</v>
      </c>
      <c r="H437" t="s">
        <v>147</v>
      </c>
      <c r="I437" t="s">
        <v>31</v>
      </c>
      <c r="K437">
        <v>28</v>
      </c>
      <c r="L437">
        <v>2</v>
      </c>
      <c r="M437">
        <v>11.796999999999899</v>
      </c>
      <c r="N437">
        <v>61.032465881156199</v>
      </c>
      <c r="O437">
        <v>11.108000000000001</v>
      </c>
      <c r="P437">
        <v>10.894</v>
      </c>
      <c r="Q437">
        <v>18.504000000000001</v>
      </c>
      <c r="R437">
        <v>3.8050000000000002</v>
      </c>
    </row>
    <row r="438" spans="1:18" x14ac:dyDescent="0.45">
      <c r="A438" t="s">
        <v>170</v>
      </c>
      <c r="B438">
        <v>2019</v>
      </c>
      <c r="C438" s="9">
        <v>43771</v>
      </c>
      <c r="D438" t="s">
        <v>72</v>
      </c>
      <c r="E438">
        <v>1</v>
      </c>
      <c r="F438" t="s">
        <v>200</v>
      </c>
      <c r="G438">
        <v>2</v>
      </c>
      <c r="H438" t="s">
        <v>22</v>
      </c>
      <c r="I438" t="s">
        <v>169</v>
      </c>
      <c r="J438">
        <v>21.813698630136901</v>
      </c>
      <c r="K438">
        <v>11</v>
      </c>
      <c r="L438">
        <v>1</v>
      </c>
      <c r="M438">
        <v>11.198</v>
      </c>
      <c r="N438">
        <v>64.2971959278442</v>
      </c>
      <c r="O438">
        <v>18.286000000000001</v>
      </c>
      <c r="P438">
        <v>18.759999999999899</v>
      </c>
      <c r="Q438">
        <v>26.193999999999999</v>
      </c>
      <c r="R438">
        <v>3.7170000000000001</v>
      </c>
    </row>
    <row r="439" spans="1:18" x14ac:dyDescent="0.45">
      <c r="A439" t="s">
        <v>170</v>
      </c>
      <c r="B439">
        <v>2019</v>
      </c>
      <c r="C439" s="9">
        <v>43771</v>
      </c>
      <c r="D439" t="s">
        <v>72</v>
      </c>
      <c r="E439">
        <v>1</v>
      </c>
      <c r="F439" t="s">
        <v>200</v>
      </c>
      <c r="G439">
        <v>2</v>
      </c>
      <c r="H439" t="s">
        <v>146</v>
      </c>
      <c r="I439" t="s">
        <v>56</v>
      </c>
      <c r="K439">
        <v>27</v>
      </c>
      <c r="L439">
        <v>2</v>
      </c>
      <c r="M439">
        <v>11.340999999999999</v>
      </c>
      <c r="N439">
        <v>63.4864650383564</v>
      </c>
      <c r="O439">
        <v>3.5779999999999901</v>
      </c>
      <c r="P439">
        <v>3.5329999999999999</v>
      </c>
      <c r="Q439">
        <v>12.797000000000001</v>
      </c>
      <c r="R439">
        <v>4.6319999999999997</v>
      </c>
    </row>
    <row r="440" spans="1:18" x14ac:dyDescent="0.45">
      <c r="A440" t="s">
        <v>170</v>
      </c>
      <c r="B440">
        <v>2019</v>
      </c>
      <c r="C440" s="9">
        <v>43771</v>
      </c>
      <c r="D440" t="s">
        <v>72</v>
      </c>
      <c r="E440">
        <v>1</v>
      </c>
      <c r="F440" t="s">
        <v>200</v>
      </c>
      <c r="G440">
        <v>3</v>
      </c>
      <c r="H440" t="s">
        <v>16</v>
      </c>
      <c r="I440" t="s">
        <v>17</v>
      </c>
      <c r="J440">
        <v>20.531506849315001</v>
      </c>
      <c r="K440">
        <v>12</v>
      </c>
      <c r="L440">
        <v>1</v>
      </c>
      <c r="M440">
        <v>11.715</v>
      </c>
      <c r="N440">
        <v>61.459667093469903</v>
      </c>
      <c r="O440">
        <v>27.937999999999899</v>
      </c>
      <c r="P440">
        <v>28.241</v>
      </c>
      <c r="Q440">
        <v>33.094999999999999</v>
      </c>
      <c r="R440">
        <v>2.427</v>
      </c>
    </row>
    <row r="441" spans="1:18" x14ac:dyDescent="0.45">
      <c r="A441" t="s">
        <v>170</v>
      </c>
      <c r="B441">
        <v>2019</v>
      </c>
      <c r="C441" s="9">
        <v>43771</v>
      </c>
      <c r="D441" t="s">
        <v>72</v>
      </c>
      <c r="E441">
        <v>1</v>
      </c>
      <c r="F441" t="s">
        <v>200</v>
      </c>
      <c r="G441">
        <v>3</v>
      </c>
      <c r="H441" t="s">
        <v>116</v>
      </c>
      <c r="I441" t="s">
        <v>21</v>
      </c>
      <c r="J441">
        <v>28.610958904109498</v>
      </c>
      <c r="K441">
        <v>26</v>
      </c>
      <c r="L441">
        <v>2</v>
      </c>
      <c r="M441">
        <v>12.05</v>
      </c>
      <c r="N441">
        <v>59.751037344398299</v>
      </c>
      <c r="O441">
        <v>9</v>
      </c>
      <c r="P441">
        <v>8.18799999999999</v>
      </c>
      <c r="Q441">
        <v>22.206</v>
      </c>
      <c r="R441">
        <v>7.0090000000000003</v>
      </c>
    </row>
    <row r="442" spans="1:18" x14ac:dyDescent="0.45">
      <c r="A442" t="s">
        <v>170</v>
      </c>
      <c r="B442">
        <v>2019</v>
      </c>
      <c r="C442" s="9">
        <v>43771</v>
      </c>
      <c r="D442" t="s">
        <v>72</v>
      </c>
      <c r="E442">
        <v>1</v>
      </c>
      <c r="F442" t="s">
        <v>200</v>
      </c>
      <c r="G442">
        <v>4</v>
      </c>
      <c r="H442" t="s">
        <v>30</v>
      </c>
      <c r="I442" t="s">
        <v>31</v>
      </c>
      <c r="J442">
        <v>23.545205479452001</v>
      </c>
      <c r="K442">
        <v>13</v>
      </c>
      <c r="L442">
        <v>1</v>
      </c>
      <c r="M442">
        <v>11.65</v>
      </c>
      <c r="N442">
        <v>61.8025751072961</v>
      </c>
      <c r="O442">
        <v>30.795999999999999</v>
      </c>
      <c r="P442">
        <v>31.016999999999999</v>
      </c>
      <c r="Q442">
        <v>33.843000000000004</v>
      </c>
      <c r="R442">
        <v>1.413</v>
      </c>
    </row>
    <row r="443" spans="1:18" x14ac:dyDescent="0.45">
      <c r="A443" t="s">
        <v>170</v>
      </c>
      <c r="B443">
        <v>2019</v>
      </c>
      <c r="C443" s="9">
        <v>43771</v>
      </c>
      <c r="D443" t="s">
        <v>72</v>
      </c>
      <c r="E443">
        <v>1</v>
      </c>
      <c r="F443" t="s">
        <v>200</v>
      </c>
      <c r="G443">
        <v>4</v>
      </c>
      <c r="H443" t="s">
        <v>144</v>
      </c>
      <c r="I443" t="s">
        <v>145</v>
      </c>
      <c r="K443">
        <v>25</v>
      </c>
      <c r="L443">
        <v>2</v>
      </c>
      <c r="M443">
        <v>11.784000000000001</v>
      </c>
      <c r="N443">
        <v>61.099796334012197</v>
      </c>
      <c r="O443">
        <v>24.311</v>
      </c>
      <c r="P443">
        <v>23.696999999999999</v>
      </c>
      <c r="Q443">
        <v>30.132999999999999</v>
      </c>
      <c r="R443">
        <v>3.218</v>
      </c>
    </row>
    <row r="444" spans="1:18" x14ac:dyDescent="0.45">
      <c r="A444" t="s">
        <v>170</v>
      </c>
      <c r="B444">
        <v>2019</v>
      </c>
      <c r="C444" s="9">
        <v>43771</v>
      </c>
      <c r="D444" t="s">
        <v>72</v>
      </c>
      <c r="E444">
        <v>1</v>
      </c>
      <c r="F444" t="s">
        <v>200</v>
      </c>
      <c r="G444">
        <v>5</v>
      </c>
      <c r="H444" t="s">
        <v>109</v>
      </c>
      <c r="I444" t="s">
        <v>118</v>
      </c>
      <c r="K444">
        <v>2</v>
      </c>
      <c r="L444">
        <v>1</v>
      </c>
      <c r="M444">
        <v>11.276999999999999</v>
      </c>
      <c r="N444">
        <v>63.846767757382203</v>
      </c>
      <c r="O444">
        <v>29.765999999999998</v>
      </c>
      <c r="P444">
        <v>29.975999999999999</v>
      </c>
      <c r="Q444">
        <v>34.347999999999999</v>
      </c>
      <c r="R444">
        <v>2.1859999999999999</v>
      </c>
    </row>
    <row r="445" spans="1:18" x14ac:dyDescent="0.45">
      <c r="A445" t="s">
        <v>170</v>
      </c>
      <c r="B445">
        <v>2019</v>
      </c>
      <c r="C445" s="9">
        <v>43771</v>
      </c>
      <c r="D445" t="s">
        <v>72</v>
      </c>
      <c r="E445">
        <v>1</v>
      </c>
      <c r="F445" t="s">
        <v>200</v>
      </c>
      <c r="G445">
        <v>5</v>
      </c>
      <c r="H445" t="s">
        <v>167</v>
      </c>
      <c r="I445" t="s">
        <v>59</v>
      </c>
      <c r="K445">
        <v>24</v>
      </c>
      <c r="L445">
        <v>2</v>
      </c>
      <c r="M445">
        <v>11.517999999999899</v>
      </c>
      <c r="N445">
        <v>62.510852578572603</v>
      </c>
      <c r="O445">
        <v>9</v>
      </c>
      <c r="P445">
        <v>8.3559999999999999</v>
      </c>
      <c r="Q445">
        <v>22.577999999999999</v>
      </c>
      <c r="R445">
        <v>7.1109999999999998</v>
      </c>
    </row>
    <row r="446" spans="1:18" x14ac:dyDescent="0.45">
      <c r="A446" t="s">
        <v>170</v>
      </c>
      <c r="B446">
        <v>2019</v>
      </c>
      <c r="C446" s="9">
        <v>43771</v>
      </c>
      <c r="D446" t="s">
        <v>72</v>
      </c>
      <c r="E446">
        <v>1</v>
      </c>
      <c r="F446" t="s">
        <v>200</v>
      </c>
      <c r="G446">
        <v>6</v>
      </c>
      <c r="H446" t="s">
        <v>77</v>
      </c>
      <c r="I446" t="s">
        <v>19</v>
      </c>
      <c r="J446">
        <v>28.4794520547945</v>
      </c>
      <c r="K446">
        <v>6</v>
      </c>
      <c r="L446">
        <v>1</v>
      </c>
      <c r="M446">
        <v>11.308999999999999</v>
      </c>
      <c r="N446">
        <v>63.6661066407286</v>
      </c>
      <c r="O446">
        <v>13.558</v>
      </c>
      <c r="P446">
        <v>15.541</v>
      </c>
      <c r="Q446">
        <v>25.829000000000001</v>
      </c>
      <c r="R446">
        <v>5.1440000000000001</v>
      </c>
    </row>
    <row r="447" spans="1:18" x14ac:dyDescent="0.45">
      <c r="A447" t="s">
        <v>170</v>
      </c>
      <c r="B447">
        <v>2019</v>
      </c>
      <c r="C447" s="9">
        <v>43771</v>
      </c>
      <c r="D447" t="s">
        <v>72</v>
      </c>
      <c r="E447">
        <v>1</v>
      </c>
      <c r="F447" t="s">
        <v>200</v>
      </c>
      <c r="G447">
        <v>6</v>
      </c>
      <c r="H447" t="s">
        <v>39</v>
      </c>
      <c r="I447" t="s">
        <v>40</v>
      </c>
      <c r="J447">
        <v>25.2273972602739</v>
      </c>
      <c r="K447">
        <v>23</v>
      </c>
      <c r="L447">
        <v>2</v>
      </c>
      <c r="M447">
        <v>11.385999999999999</v>
      </c>
      <c r="N447">
        <v>63.235552432812199</v>
      </c>
      <c r="O447">
        <v>4.9409999999999998</v>
      </c>
      <c r="P447">
        <v>4.5449999999999999</v>
      </c>
      <c r="Q447">
        <v>15.090999999999999</v>
      </c>
      <c r="R447">
        <v>5.2729999999999997</v>
      </c>
    </row>
    <row r="448" spans="1:18" x14ac:dyDescent="0.45">
      <c r="A448" t="s">
        <v>170</v>
      </c>
      <c r="B448">
        <v>2019</v>
      </c>
      <c r="C448" s="9">
        <v>43771</v>
      </c>
      <c r="D448" t="s">
        <v>72</v>
      </c>
      <c r="E448">
        <v>1</v>
      </c>
      <c r="F448" t="s">
        <v>200</v>
      </c>
      <c r="G448">
        <v>7</v>
      </c>
      <c r="H448" t="s">
        <v>73</v>
      </c>
      <c r="I448" t="s">
        <v>19</v>
      </c>
      <c r="J448">
        <v>32.252054794520497</v>
      </c>
      <c r="K448">
        <v>7</v>
      </c>
      <c r="L448">
        <v>1</v>
      </c>
      <c r="M448">
        <v>11.536</v>
      </c>
      <c r="N448">
        <v>62.413314840499297</v>
      </c>
      <c r="O448">
        <v>27.741</v>
      </c>
      <c r="P448">
        <v>28.009</v>
      </c>
      <c r="Q448">
        <v>32.408999999999999</v>
      </c>
      <c r="R448">
        <v>2.2000000000000002</v>
      </c>
    </row>
    <row r="449" spans="1:18" x14ac:dyDescent="0.45">
      <c r="A449" t="s">
        <v>170</v>
      </c>
      <c r="B449">
        <v>2019</v>
      </c>
      <c r="C449" s="9">
        <v>43771</v>
      </c>
      <c r="D449" t="s">
        <v>72</v>
      </c>
      <c r="E449">
        <v>1</v>
      </c>
      <c r="F449" t="s">
        <v>200</v>
      </c>
      <c r="G449">
        <v>7</v>
      </c>
      <c r="H449" t="s">
        <v>100</v>
      </c>
      <c r="I449" t="s">
        <v>47</v>
      </c>
      <c r="J449">
        <v>25.7205479452054</v>
      </c>
      <c r="K449">
        <v>22</v>
      </c>
      <c r="L449">
        <v>2</v>
      </c>
      <c r="M449">
        <v>11.562999999999899</v>
      </c>
      <c r="N449">
        <v>62.267577618265101</v>
      </c>
      <c r="O449">
        <v>16.495999999999999</v>
      </c>
      <c r="P449">
        <v>16.318999999999999</v>
      </c>
      <c r="Q449">
        <v>23.498999999999999</v>
      </c>
      <c r="R449">
        <v>3.59</v>
      </c>
    </row>
    <row r="450" spans="1:18" x14ac:dyDescent="0.45">
      <c r="A450" t="s">
        <v>170</v>
      </c>
      <c r="B450">
        <v>2019</v>
      </c>
      <c r="C450" s="9">
        <v>43771</v>
      </c>
      <c r="D450" t="s">
        <v>72</v>
      </c>
      <c r="E450">
        <v>1</v>
      </c>
      <c r="F450" t="s">
        <v>200</v>
      </c>
      <c r="G450">
        <v>8</v>
      </c>
      <c r="H450" t="s">
        <v>24</v>
      </c>
      <c r="I450" t="s">
        <v>151</v>
      </c>
      <c r="J450">
        <v>21.175342465753399</v>
      </c>
      <c r="K450">
        <v>14</v>
      </c>
      <c r="L450">
        <v>1</v>
      </c>
      <c r="M450">
        <v>11.552</v>
      </c>
      <c r="N450">
        <v>62.326869806094102</v>
      </c>
      <c r="O450">
        <v>9</v>
      </c>
      <c r="P450">
        <v>18.805</v>
      </c>
      <c r="Q450">
        <v>31.347000000000001</v>
      </c>
      <c r="R450">
        <v>6.2709999999999999</v>
      </c>
    </row>
    <row r="451" spans="1:18" x14ac:dyDescent="0.45">
      <c r="A451" t="s">
        <v>170</v>
      </c>
      <c r="B451">
        <v>2019</v>
      </c>
      <c r="C451" s="9">
        <v>43771</v>
      </c>
      <c r="D451" t="s">
        <v>72</v>
      </c>
      <c r="E451">
        <v>1</v>
      </c>
      <c r="F451" t="s">
        <v>200</v>
      </c>
      <c r="G451">
        <v>8</v>
      </c>
      <c r="H451" t="s">
        <v>139</v>
      </c>
      <c r="I451" t="s">
        <v>61</v>
      </c>
      <c r="K451">
        <v>21</v>
      </c>
      <c r="L451">
        <v>2</v>
      </c>
      <c r="M451">
        <v>11.623999999999899</v>
      </c>
      <c r="N451">
        <v>61.940812112869899</v>
      </c>
      <c r="O451">
        <v>22.033999999999999</v>
      </c>
      <c r="P451">
        <v>21.597999999999999</v>
      </c>
      <c r="Q451">
        <v>26.274000000000001</v>
      </c>
      <c r="R451">
        <v>2.3380000000000001</v>
      </c>
    </row>
    <row r="452" spans="1:18" x14ac:dyDescent="0.45">
      <c r="A452" t="s">
        <v>170</v>
      </c>
      <c r="B452">
        <v>2019</v>
      </c>
      <c r="C452" s="9">
        <v>43771</v>
      </c>
      <c r="D452" t="s">
        <v>72</v>
      </c>
      <c r="E452">
        <v>1</v>
      </c>
      <c r="F452" t="s">
        <v>200</v>
      </c>
      <c r="G452">
        <v>9</v>
      </c>
      <c r="H452" t="s">
        <v>98</v>
      </c>
      <c r="I452" t="s">
        <v>67</v>
      </c>
      <c r="J452">
        <v>28.2575342465753</v>
      </c>
      <c r="K452">
        <v>4</v>
      </c>
      <c r="L452">
        <v>1</v>
      </c>
      <c r="M452">
        <v>11.686</v>
      </c>
      <c r="N452">
        <v>61.612185521136396</v>
      </c>
      <c r="O452">
        <v>9.58</v>
      </c>
      <c r="P452">
        <v>12.9279999999999</v>
      </c>
      <c r="Q452">
        <v>22.231999999999999</v>
      </c>
      <c r="R452">
        <v>4.6520000000000001</v>
      </c>
    </row>
    <row r="453" spans="1:18" x14ac:dyDescent="0.45">
      <c r="A453" t="s">
        <v>170</v>
      </c>
      <c r="B453">
        <v>2019</v>
      </c>
      <c r="C453" s="9">
        <v>43771</v>
      </c>
      <c r="D453" t="s">
        <v>72</v>
      </c>
      <c r="E453">
        <v>1</v>
      </c>
      <c r="F453" t="s">
        <v>200</v>
      </c>
      <c r="G453">
        <v>9</v>
      </c>
      <c r="H453" t="s">
        <v>164</v>
      </c>
      <c r="I453" t="s">
        <v>118</v>
      </c>
      <c r="K453">
        <v>20</v>
      </c>
      <c r="L453">
        <v>2</v>
      </c>
      <c r="M453">
        <v>11.734999999999999</v>
      </c>
      <c r="N453">
        <v>61.354921175969302</v>
      </c>
      <c r="O453">
        <v>9</v>
      </c>
      <c r="P453">
        <v>4.9139999999999997</v>
      </c>
      <c r="Q453">
        <v>17.872</v>
      </c>
      <c r="R453">
        <v>6.4790000000000001</v>
      </c>
    </row>
    <row r="454" spans="1:18" x14ac:dyDescent="0.45">
      <c r="A454" t="s">
        <v>170</v>
      </c>
      <c r="B454">
        <v>2019</v>
      </c>
      <c r="C454" s="9">
        <v>43771</v>
      </c>
      <c r="D454" t="s">
        <v>72</v>
      </c>
      <c r="E454">
        <v>1</v>
      </c>
      <c r="F454" t="s">
        <v>200</v>
      </c>
      <c r="G454">
        <v>10</v>
      </c>
      <c r="H454" t="s">
        <v>20</v>
      </c>
      <c r="I454" t="s">
        <v>21</v>
      </c>
      <c r="J454">
        <v>24.2410958904109</v>
      </c>
      <c r="K454">
        <v>15</v>
      </c>
      <c r="L454">
        <v>1</v>
      </c>
      <c r="M454">
        <v>11.436</v>
      </c>
      <c r="N454">
        <v>62.959076600209798</v>
      </c>
      <c r="O454">
        <v>18.786999999999999</v>
      </c>
      <c r="P454">
        <v>19.707000000000001</v>
      </c>
      <c r="Q454">
        <v>26.786999999999999</v>
      </c>
      <c r="R454">
        <v>3.54</v>
      </c>
    </row>
    <row r="455" spans="1:18" x14ac:dyDescent="0.45">
      <c r="A455" t="s">
        <v>170</v>
      </c>
      <c r="B455">
        <v>2019</v>
      </c>
      <c r="C455" s="9">
        <v>43771</v>
      </c>
      <c r="D455" t="s">
        <v>72</v>
      </c>
      <c r="E455">
        <v>1</v>
      </c>
      <c r="F455" t="s">
        <v>200</v>
      </c>
      <c r="G455">
        <v>10</v>
      </c>
      <c r="H455" t="s">
        <v>121</v>
      </c>
      <c r="I455" t="s">
        <v>120</v>
      </c>
      <c r="K455">
        <v>19</v>
      </c>
      <c r="L455">
        <v>2</v>
      </c>
      <c r="M455">
        <v>11.574999999999999</v>
      </c>
      <c r="N455">
        <v>62.203023758099299</v>
      </c>
      <c r="O455">
        <v>10.95</v>
      </c>
      <c r="P455">
        <v>10.7</v>
      </c>
      <c r="Q455">
        <v>17.920000000000002</v>
      </c>
      <c r="R455">
        <v>3.61</v>
      </c>
    </row>
    <row r="456" spans="1:18" x14ac:dyDescent="0.45">
      <c r="A456" t="s">
        <v>170</v>
      </c>
      <c r="B456">
        <v>2019</v>
      </c>
      <c r="C456" s="9">
        <v>43771</v>
      </c>
      <c r="D456" t="s">
        <v>72</v>
      </c>
      <c r="E456">
        <v>1</v>
      </c>
      <c r="F456" t="s">
        <v>200</v>
      </c>
      <c r="G456">
        <v>11</v>
      </c>
      <c r="H456" t="s">
        <v>52</v>
      </c>
      <c r="I456" t="s">
        <v>53</v>
      </c>
      <c r="J456">
        <v>22.646575342465699</v>
      </c>
      <c r="K456">
        <v>16</v>
      </c>
      <c r="L456">
        <v>1</v>
      </c>
      <c r="M456">
        <v>11.331</v>
      </c>
      <c r="N456">
        <v>63.5424940428911</v>
      </c>
      <c r="O456">
        <v>8.3840000000000003</v>
      </c>
      <c r="P456">
        <v>12.674999999999899</v>
      </c>
      <c r="Q456">
        <v>21.504999999999999</v>
      </c>
      <c r="R456">
        <v>4.415</v>
      </c>
    </row>
    <row r="457" spans="1:18" x14ac:dyDescent="0.45">
      <c r="A457" t="s">
        <v>170</v>
      </c>
      <c r="B457">
        <v>2019</v>
      </c>
      <c r="C457" s="9">
        <v>43771</v>
      </c>
      <c r="D457" t="s">
        <v>72</v>
      </c>
      <c r="E457">
        <v>1</v>
      </c>
      <c r="F457" t="s">
        <v>200</v>
      </c>
      <c r="G457">
        <v>11</v>
      </c>
      <c r="H457" t="s">
        <v>129</v>
      </c>
      <c r="I457" t="s">
        <v>153</v>
      </c>
      <c r="K457">
        <v>17</v>
      </c>
      <c r="L457">
        <v>2</v>
      </c>
      <c r="M457">
        <v>11.418999999999899</v>
      </c>
      <c r="N457">
        <v>63.052806725632699</v>
      </c>
      <c r="O457">
        <v>13.087999999999999</v>
      </c>
      <c r="P457">
        <v>12.081</v>
      </c>
      <c r="Q457">
        <v>18.722999999999999</v>
      </c>
      <c r="R457">
        <v>3.3210000000000002</v>
      </c>
    </row>
    <row r="458" spans="1:18" x14ac:dyDescent="0.45">
      <c r="A458" t="s">
        <v>170</v>
      </c>
      <c r="B458">
        <v>2019</v>
      </c>
      <c r="C458" s="9">
        <v>43771</v>
      </c>
      <c r="D458" t="s">
        <v>72</v>
      </c>
      <c r="E458">
        <v>1</v>
      </c>
      <c r="F458" t="s">
        <v>200</v>
      </c>
      <c r="G458">
        <v>12</v>
      </c>
      <c r="H458" t="s">
        <v>119</v>
      </c>
      <c r="I458" t="s">
        <v>120</v>
      </c>
      <c r="K458">
        <v>8</v>
      </c>
      <c r="L458">
        <v>1</v>
      </c>
      <c r="M458">
        <v>11.525</v>
      </c>
      <c r="N458">
        <v>62.472885032537903</v>
      </c>
      <c r="O458">
        <v>28.616</v>
      </c>
      <c r="P458">
        <v>28.818000000000001</v>
      </c>
      <c r="Q458">
        <v>32.698</v>
      </c>
      <c r="R458">
        <v>1.94</v>
      </c>
    </row>
    <row r="459" spans="1:18" x14ac:dyDescent="0.45">
      <c r="A459" t="s">
        <v>170</v>
      </c>
      <c r="B459">
        <v>2019</v>
      </c>
      <c r="C459" s="9">
        <v>43771</v>
      </c>
      <c r="D459" t="s">
        <v>72</v>
      </c>
      <c r="E459">
        <v>1</v>
      </c>
      <c r="F459" t="s">
        <v>200</v>
      </c>
      <c r="G459">
        <v>12</v>
      </c>
      <c r="H459" t="s">
        <v>82</v>
      </c>
      <c r="I459" t="s">
        <v>67</v>
      </c>
      <c r="J459">
        <v>27.175342465753399</v>
      </c>
      <c r="K459">
        <v>18</v>
      </c>
      <c r="L459">
        <v>2</v>
      </c>
      <c r="M459">
        <v>11.566000000000001</v>
      </c>
      <c r="N459">
        <v>62.251426595192797</v>
      </c>
      <c r="O459">
        <v>17.373999999999999</v>
      </c>
      <c r="P459">
        <v>17.204000000000001</v>
      </c>
      <c r="Q459">
        <v>24.007999999999999</v>
      </c>
      <c r="R459">
        <v>3.4020000000000001</v>
      </c>
    </row>
    <row r="460" spans="1:18" x14ac:dyDescent="0.45">
      <c r="A460" t="s">
        <v>170</v>
      </c>
      <c r="B460">
        <v>2019</v>
      </c>
      <c r="C460" s="9">
        <v>43771</v>
      </c>
      <c r="D460" t="s">
        <v>72</v>
      </c>
      <c r="E460">
        <v>1</v>
      </c>
      <c r="F460" t="s">
        <v>201</v>
      </c>
      <c r="G460">
        <v>1</v>
      </c>
      <c r="H460" t="s">
        <v>119</v>
      </c>
      <c r="I460" t="s">
        <v>120</v>
      </c>
      <c r="K460">
        <v>8</v>
      </c>
      <c r="L460">
        <v>1</v>
      </c>
      <c r="M460">
        <v>11.37</v>
      </c>
      <c r="N460">
        <v>63.324538258575203</v>
      </c>
      <c r="O460">
        <v>28.818000000000001</v>
      </c>
      <c r="P460">
        <v>29.187999999999999</v>
      </c>
      <c r="Q460">
        <v>32.991999999999997</v>
      </c>
      <c r="R460">
        <v>1.9019999999999999</v>
      </c>
    </row>
    <row r="461" spans="1:18" x14ac:dyDescent="0.45">
      <c r="A461" t="s">
        <v>170</v>
      </c>
      <c r="B461">
        <v>2019</v>
      </c>
      <c r="C461" s="9">
        <v>43771</v>
      </c>
      <c r="D461" t="s">
        <v>72</v>
      </c>
      <c r="E461">
        <v>1</v>
      </c>
      <c r="F461" t="s">
        <v>201</v>
      </c>
      <c r="G461">
        <v>1</v>
      </c>
      <c r="H461" t="s">
        <v>14</v>
      </c>
      <c r="I461" t="s">
        <v>169</v>
      </c>
      <c r="J461">
        <v>19.832876712328702</v>
      </c>
      <c r="K461">
        <v>9</v>
      </c>
      <c r="L461">
        <v>2</v>
      </c>
      <c r="M461">
        <v>11.399999999999901</v>
      </c>
      <c r="N461">
        <v>63.157894736842103</v>
      </c>
      <c r="O461">
        <v>22.501000000000001</v>
      </c>
      <c r="P461">
        <v>22.065000000000001</v>
      </c>
      <c r="Q461">
        <v>28.131</v>
      </c>
      <c r="R461">
        <v>3.0329999999999999</v>
      </c>
    </row>
    <row r="462" spans="1:18" x14ac:dyDescent="0.45">
      <c r="A462" t="s">
        <v>170</v>
      </c>
      <c r="B462">
        <v>2019</v>
      </c>
      <c r="C462" s="9">
        <v>43771</v>
      </c>
      <c r="D462" t="s">
        <v>72</v>
      </c>
      <c r="E462">
        <v>1</v>
      </c>
      <c r="F462" t="s">
        <v>201</v>
      </c>
      <c r="G462">
        <v>2</v>
      </c>
      <c r="H462" t="s">
        <v>79</v>
      </c>
      <c r="I462" t="s">
        <v>65</v>
      </c>
      <c r="J462">
        <v>32.4986301369863</v>
      </c>
      <c r="K462">
        <v>1</v>
      </c>
      <c r="L462">
        <v>1</v>
      </c>
      <c r="M462">
        <v>11.321999999999999</v>
      </c>
      <c r="N462">
        <v>63.5930047694753</v>
      </c>
      <c r="O462">
        <v>39.415999999999997</v>
      </c>
      <c r="P462">
        <v>39.42</v>
      </c>
      <c r="Q462">
        <v>43.408000000000001</v>
      </c>
      <c r="R462">
        <v>1.994</v>
      </c>
    </row>
    <row r="463" spans="1:18" x14ac:dyDescent="0.45">
      <c r="A463" t="s">
        <v>170</v>
      </c>
      <c r="B463">
        <v>2019</v>
      </c>
      <c r="C463" s="9">
        <v>43771</v>
      </c>
      <c r="D463" t="s">
        <v>72</v>
      </c>
      <c r="E463">
        <v>1</v>
      </c>
      <c r="F463" t="s">
        <v>201</v>
      </c>
      <c r="G463">
        <v>2</v>
      </c>
      <c r="H463" t="s">
        <v>52</v>
      </c>
      <c r="I463" t="s">
        <v>53</v>
      </c>
      <c r="J463">
        <v>22.646575342465699</v>
      </c>
      <c r="K463">
        <v>16</v>
      </c>
      <c r="L463">
        <v>2</v>
      </c>
      <c r="M463">
        <v>11.943</v>
      </c>
      <c r="N463">
        <v>60.286360211002197</v>
      </c>
      <c r="O463">
        <v>12.674999999999899</v>
      </c>
      <c r="P463">
        <v>12.686999999999999</v>
      </c>
      <c r="Q463">
        <v>21.483000000000001</v>
      </c>
      <c r="R463">
        <v>4.3979999999999997</v>
      </c>
    </row>
    <row r="464" spans="1:18" x14ac:dyDescent="0.45">
      <c r="A464" t="s">
        <v>170</v>
      </c>
      <c r="B464">
        <v>2019</v>
      </c>
      <c r="C464" s="9">
        <v>43771</v>
      </c>
      <c r="D464" t="s">
        <v>72</v>
      </c>
      <c r="E464">
        <v>1</v>
      </c>
      <c r="F464" t="s">
        <v>201</v>
      </c>
      <c r="G464">
        <v>3</v>
      </c>
      <c r="H464" t="s">
        <v>23</v>
      </c>
      <c r="I464" t="s">
        <v>15</v>
      </c>
      <c r="J464">
        <v>22.139726027397199</v>
      </c>
      <c r="K464">
        <v>3</v>
      </c>
      <c r="L464">
        <v>1</v>
      </c>
      <c r="M464">
        <v>10.997</v>
      </c>
      <c r="N464">
        <v>65.472401564062906</v>
      </c>
      <c r="O464">
        <v>29.79</v>
      </c>
      <c r="P464">
        <v>30.108000000000001</v>
      </c>
      <c r="Q464">
        <v>34.664000000000001</v>
      </c>
      <c r="R464">
        <v>2.278</v>
      </c>
    </row>
    <row r="465" spans="1:18" x14ac:dyDescent="0.45">
      <c r="A465" t="s">
        <v>170</v>
      </c>
      <c r="B465">
        <v>2019</v>
      </c>
      <c r="C465" s="9">
        <v>43771</v>
      </c>
      <c r="D465" t="s">
        <v>72</v>
      </c>
      <c r="E465">
        <v>1</v>
      </c>
      <c r="F465" t="s">
        <v>201</v>
      </c>
      <c r="G465">
        <v>3</v>
      </c>
      <c r="H465" t="s">
        <v>20</v>
      </c>
      <c r="I465" t="s">
        <v>21</v>
      </c>
      <c r="J465">
        <v>24.2410958904109</v>
      </c>
      <c r="K465">
        <v>15</v>
      </c>
      <c r="L465">
        <v>2</v>
      </c>
      <c r="M465">
        <v>11.087999999999999</v>
      </c>
      <c r="N465">
        <v>64.935064935064901</v>
      </c>
      <c r="O465">
        <v>19.707000000000001</v>
      </c>
      <c r="P465">
        <v>19.509</v>
      </c>
      <c r="Q465">
        <v>26.259</v>
      </c>
      <c r="R465">
        <v>3.375</v>
      </c>
    </row>
    <row r="466" spans="1:18" x14ac:dyDescent="0.45">
      <c r="A466" t="s">
        <v>170</v>
      </c>
      <c r="B466">
        <v>2019</v>
      </c>
      <c r="C466" s="9">
        <v>43771</v>
      </c>
      <c r="D466" t="s">
        <v>72</v>
      </c>
      <c r="E466">
        <v>1</v>
      </c>
      <c r="F466" t="s">
        <v>201</v>
      </c>
      <c r="G466">
        <v>4</v>
      </c>
      <c r="H466" t="s">
        <v>98</v>
      </c>
      <c r="I466" t="s">
        <v>67</v>
      </c>
      <c r="J466">
        <v>28.2575342465753</v>
      </c>
      <c r="K466">
        <v>4</v>
      </c>
      <c r="L466">
        <v>1</v>
      </c>
      <c r="M466">
        <v>11.345000000000001</v>
      </c>
      <c r="N466">
        <v>63.464081092992501</v>
      </c>
      <c r="O466">
        <v>12.9279999999999</v>
      </c>
      <c r="P466">
        <v>16.213999999999999</v>
      </c>
      <c r="Q466">
        <v>24.512</v>
      </c>
      <c r="R466">
        <v>4.149</v>
      </c>
    </row>
    <row r="467" spans="1:18" x14ac:dyDescent="0.45">
      <c r="A467" t="s">
        <v>170</v>
      </c>
      <c r="B467">
        <v>2019</v>
      </c>
      <c r="C467" s="9">
        <v>43771</v>
      </c>
      <c r="D467" t="s">
        <v>72</v>
      </c>
      <c r="E467">
        <v>1</v>
      </c>
      <c r="F467" t="s">
        <v>201</v>
      </c>
      <c r="G467">
        <v>4</v>
      </c>
      <c r="H467" t="s">
        <v>134</v>
      </c>
      <c r="I467" t="s">
        <v>38</v>
      </c>
      <c r="K467">
        <v>10</v>
      </c>
      <c r="L467">
        <v>2</v>
      </c>
      <c r="M467">
        <v>11.345000000000001</v>
      </c>
      <c r="N467">
        <v>63.464081092992501</v>
      </c>
      <c r="O467">
        <v>15.140999999999901</v>
      </c>
      <c r="P467">
        <v>14.1839999999999</v>
      </c>
      <c r="Q467">
        <v>21.123999999999999</v>
      </c>
      <c r="R467">
        <v>3.47</v>
      </c>
    </row>
    <row r="468" spans="1:18" x14ac:dyDescent="0.45">
      <c r="A468" t="s">
        <v>170</v>
      </c>
      <c r="B468">
        <v>2019</v>
      </c>
      <c r="C468" s="9">
        <v>43771</v>
      </c>
      <c r="D468" t="s">
        <v>72</v>
      </c>
      <c r="E468">
        <v>1</v>
      </c>
      <c r="F468" t="s">
        <v>201</v>
      </c>
      <c r="G468">
        <v>5</v>
      </c>
      <c r="H468" t="s">
        <v>133</v>
      </c>
      <c r="I468" t="s">
        <v>25</v>
      </c>
      <c r="J468">
        <v>26.772602739726</v>
      </c>
      <c r="K468">
        <v>5</v>
      </c>
      <c r="L468">
        <v>1</v>
      </c>
      <c r="M468">
        <v>11.449</v>
      </c>
      <c r="N468">
        <v>62.887588435671198</v>
      </c>
      <c r="O468">
        <v>22.106999999999999</v>
      </c>
      <c r="P468">
        <v>23.166999999999899</v>
      </c>
      <c r="Q468">
        <v>28.268999999999998</v>
      </c>
      <c r="R468">
        <v>2.5510000000000002</v>
      </c>
    </row>
    <row r="469" spans="1:18" x14ac:dyDescent="0.45">
      <c r="A469" t="s">
        <v>170</v>
      </c>
      <c r="B469">
        <v>2019</v>
      </c>
      <c r="C469" s="9">
        <v>43771</v>
      </c>
      <c r="D469" t="s">
        <v>72</v>
      </c>
      <c r="E469">
        <v>1</v>
      </c>
      <c r="F469" t="s">
        <v>201</v>
      </c>
      <c r="G469">
        <v>5</v>
      </c>
      <c r="H469" t="s">
        <v>24</v>
      </c>
      <c r="I469" t="s">
        <v>151</v>
      </c>
      <c r="J469">
        <v>21.175342465753399</v>
      </c>
      <c r="K469">
        <v>14</v>
      </c>
      <c r="L469">
        <v>2</v>
      </c>
      <c r="M469">
        <v>11.766</v>
      </c>
      <c r="N469">
        <v>61.193268740438498</v>
      </c>
      <c r="O469">
        <v>18.805</v>
      </c>
      <c r="P469">
        <v>16.225999999999999</v>
      </c>
      <c r="Q469">
        <v>26.283999999999999</v>
      </c>
      <c r="R469">
        <v>5.0289999999999999</v>
      </c>
    </row>
    <row r="470" spans="1:18" x14ac:dyDescent="0.45">
      <c r="A470" t="s">
        <v>170</v>
      </c>
      <c r="B470">
        <v>2019</v>
      </c>
      <c r="C470" s="9">
        <v>43771</v>
      </c>
      <c r="D470" t="s">
        <v>72</v>
      </c>
      <c r="E470">
        <v>1</v>
      </c>
      <c r="F470" t="s">
        <v>201</v>
      </c>
      <c r="G470">
        <v>6</v>
      </c>
      <c r="H470" t="s">
        <v>73</v>
      </c>
      <c r="I470" t="s">
        <v>19</v>
      </c>
      <c r="J470">
        <v>32.252054794520497</v>
      </c>
      <c r="K470">
        <v>7</v>
      </c>
      <c r="L470">
        <v>1</v>
      </c>
      <c r="M470">
        <v>11.433</v>
      </c>
      <c r="N470">
        <v>62.975596956179402</v>
      </c>
      <c r="O470">
        <v>28.009</v>
      </c>
      <c r="P470">
        <v>28.353999999999999</v>
      </c>
      <c r="Q470">
        <v>32.667999999999999</v>
      </c>
      <c r="R470">
        <v>2.157</v>
      </c>
    </row>
    <row r="471" spans="1:18" x14ac:dyDescent="0.45">
      <c r="A471" t="s">
        <v>170</v>
      </c>
      <c r="B471">
        <v>2019</v>
      </c>
      <c r="C471" s="9">
        <v>43771</v>
      </c>
      <c r="D471" t="s">
        <v>72</v>
      </c>
      <c r="E471">
        <v>1</v>
      </c>
      <c r="F471" t="s">
        <v>201</v>
      </c>
      <c r="G471">
        <v>6</v>
      </c>
      <c r="H471" t="s">
        <v>22</v>
      </c>
      <c r="I471" t="s">
        <v>169</v>
      </c>
      <c r="J471">
        <v>21.813698630136901</v>
      </c>
      <c r="K471">
        <v>11</v>
      </c>
      <c r="L471">
        <v>2</v>
      </c>
      <c r="M471">
        <v>11.507999999999999</v>
      </c>
      <c r="N471">
        <v>62.565172054223098</v>
      </c>
      <c r="O471">
        <v>18.759999999999899</v>
      </c>
      <c r="P471">
        <v>18.460999999999999</v>
      </c>
      <c r="Q471">
        <v>25.457000000000001</v>
      </c>
      <c r="R471">
        <v>3.4980000000000002</v>
      </c>
    </row>
    <row r="472" spans="1:18" x14ac:dyDescent="0.45">
      <c r="A472" t="s">
        <v>170</v>
      </c>
      <c r="B472">
        <v>2019</v>
      </c>
      <c r="C472" s="9">
        <v>43771</v>
      </c>
      <c r="D472" t="s">
        <v>72</v>
      </c>
      <c r="E472">
        <v>1</v>
      </c>
      <c r="F472" t="s">
        <v>201</v>
      </c>
      <c r="G472">
        <v>7</v>
      </c>
      <c r="H472" t="s">
        <v>77</v>
      </c>
      <c r="I472" t="s">
        <v>19</v>
      </c>
      <c r="J472">
        <v>28.4794520547945</v>
      </c>
      <c r="K472">
        <v>6</v>
      </c>
      <c r="L472">
        <v>1</v>
      </c>
      <c r="M472">
        <v>11.395</v>
      </c>
      <c r="N472">
        <v>63.185607722685297</v>
      </c>
      <c r="O472">
        <v>15.541</v>
      </c>
      <c r="P472">
        <v>22.183</v>
      </c>
      <c r="Q472">
        <v>30.699000000000002</v>
      </c>
      <c r="R472">
        <v>4.258</v>
      </c>
    </row>
    <row r="473" spans="1:18" x14ac:dyDescent="0.45">
      <c r="A473" t="s">
        <v>170</v>
      </c>
      <c r="B473">
        <v>2019</v>
      </c>
      <c r="C473" s="9">
        <v>43771</v>
      </c>
      <c r="D473" t="s">
        <v>72</v>
      </c>
      <c r="E473">
        <v>1</v>
      </c>
      <c r="F473" t="s">
        <v>201</v>
      </c>
      <c r="G473">
        <v>7</v>
      </c>
      <c r="H473" t="s">
        <v>16</v>
      </c>
      <c r="I473" t="s">
        <v>17</v>
      </c>
      <c r="J473">
        <v>20.531506849315001</v>
      </c>
      <c r="K473">
        <v>12</v>
      </c>
      <c r="L473">
        <v>2</v>
      </c>
      <c r="M473" t="s">
        <v>207</v>
      </c>
      <c r="O473">
        <v>28.241</v>
      </c>
      <c r="P473">
        <v>27.325999999999901</v>
      </c>
      <c r="Q473">
        <v>32.01</v>
      </c>
      <c r="R473">
        <v>2.3420000000000001</v>
      </c>
    </row>
    <row r="474" spans="1:18" x14ac:dyDescent="0.45">
      <c r="A474" t="s">
        <v>170</v>
      </c>
      <c r="B474">
        <v>2019</v>
      </c>
      <c r="C474" s="9">
        <v>43771</v>
      </c>
      <c r="D474" t="s">
        <v>72</v>
      </c>
      <c r="E474">
        <v>1</v>
      </c>
      <c r="F474" t="s">
        <v>201</v>
      </c>
      <c r="G474">
        <v>8</v>
      </c>
      <c r="H474" t="s">
        <v>109</v>
      </c>
      <c r="I474" t="s">
        <v>118</v>
      </c>
      <c r="K474">
        <v>2</v>
      </c>
      <c r="L474">
        <v>1</v>
      </c>
      <c r="M474">
        <v>11.058</v>
      </c>
      <c r="N474">
        <v>65.111231687466002</v>
      </c>
      <c r="O474">
        <v>29.975999999999999</v>
      </c>
      <c r="P474">
        <v>30.747999999999902</v>
      </c>
      <c r="Q474">
        <v>34.957999999999998</v>
      </c>
      <c r="R474">
        <v>2.105</v>
      </c>
    </row>
    <row r="475" spans="1:18" x14ac:dyDescent="0.45">
      <c r="A475" t="s">
        <v>170</v>
      </c>
      <c r="B475">
        <v>2019</v>
      </c>
      <c r="C475" s="9">
        <v>43771</v>
      </c>
      <c r="D475" t="s">
        <v>72</v>
      </c>
      <c r="E475">
        <v>1</v>
      </c>
      <c r="F475" t="s">
        <v>201</v>
      </c>
      <c r="G475">
        <v>8</v>
      </c>
      <c r="H475" t="s">
        <v>30</v>
      </c>
      <c r="I475" t="s">
        <v>31</v>
      </c>
      <c r="J475">
        <v>23.545205479452001</v>
      </c>
      <c r="K475">
        <v>13</v>
      </c>
      <c r="L475">
        <v>2</v>
      </c>
      <c r="M475">
        <v>11.065999999999899</v>
      </c>
      <c r="N475">
        <v>65.0641604915958</v>
      </c>
      <c r="O475">
        <v>31.016999999999999</v>
      </c>
      <c r="P475">
        <v>30.802</v>
      </c>
      <c r="Q475">
        <v>33.588000000000001</v>
      </c>
      <c r="R475">
        <v>1.393</v>
      </c>
    </row>
    <row r="476" spans="1:18" x14ac:dyDescent="0.45">
      <c r="A476" t="s">
        <v>170</v>
      </c>
      <c r="B476">
        <v>2019</v>
      </c>
      <c r="C476" s="9">
        <v>43771</v>
      </c>
      <c r="D476" t="s">
        <v>72</v>
      </c>
      <c r="E476">
        <v>1</v>
      </c>
      <c r="F476" t="s">
        <v>202</v>
      </c>
      <c r="G476">
        <v>1</v>
      </c>
      <c r="H476" t="s">
        <v>109</v>
      </c>
      <c r="I476" t="s">
        <v>118</v>
      </c>
      <c r="K476">
        <v>2</v>
      </c>
      <c r="L476">
        <v>1</v>
      </c>
      <c r="M476">
        <v>11.103999999999999</v>
      </c>
      <c r="N476">
        <v>64.841498559077806</v>
      </c>
      <c r="O476">
        <v>30.747999999999902</v>
      </c>
      <c r="P476">
        <v>31.338999999999999</v>
      </c>
      <c r="Q476">
        <v>35.420999999999999</v>
      </c>
      <c r="R476">
        <v>2.0409999999999999</v>
      </c>
    </row>
    <row r="477" spans="1:18" x14ac:dyDescent="0.45">
      <c r="A477" t="s">
        <v>170</v>
      </c>
      <c r="B477">
        <v>2019</v>
      </c>
      <c r="C477" s="9">
        <v>43771</v>
      </c>
      <c r="D477" t="s">
        <v>72</v>
      </c>
      <c r="E477">
        <v>1</v>
      </c>
      <c r="F477" t="s">
        <v>202</v>
      </c>
      <c r="G477">
        <v>1</v>
      </c>
      <c r="H477" t="s">
        <v>119</v>
      </c>
      <c r="I477" t="s">
        <v>120</v>
      </c>
      <c r="K477">
        <v>8</v>
      </c>
      <c r="L477">
        <v>2</v>
      </c>
      <c r="M477">
        <v>11.744999999999999</v>
      </c>
      <c r="N477">
        <v>61.302681992337099</v>
      </c>
      <c r="O477">
        <v>29.187999999999999</v>
      </c>
      <c r="P477">
        <v>28.9039999999999</v>
      </c>
      <c r="Q477">
        <v>32.613999999999997</v>
      </c>
      <c r="R477">
        <v>1.855</v>
      </c>
    </row>
    <row r="478" spans="1:18" x14ac:dyDescent="0.45">
      <c r="A478" t="s">
        <v>170</v>
      </c>
      <c r="B478">
        <v>2019</v>
      </c>
      <c r="C478" s="9">
        <v>43771</v>
      </c>
      <c r="D478" t="s">
        <v>72</v>
      </c>
      <c r="E478">
        <v>1</v>
      </c>
      <c r="F478" t="s">
        <v>202</v>
      </c>
      <c r="G478">
        <v>2</v>
      </c>
      <c r="H478" t="s">
        <v>79</v>
      </c>
      <c r="I478" t="s">
        <v>65</v>
      </c>
      <c r="J478">
        <v>32.4986301369863</v>
      </c>
      <c r="K478">
        <v>1</v>
      </c>
      <c r="L478">
        <v>1</v>
      </c>
      <c r="M478">
        <v>11.22</v>
      </c>
      <c r="N478">
        <v>64.171122994652407</v>
      </c>
      <c r="O478">
        <v>39.42</v>
      </c>
      <c r="P478">
        <v>39.508999999999901</v>
      </c>
      <c r="Q478">
        <v>43.470999999999997</v>
      </c>
      <c r="R478">
        <v>1.9810000000000001</v>
      </c>
    </row>
    <row r="479" spans="1:18" x14ac:dyDescent="0.45">
      <c r="A479" t="s">
        <v>170</v>
      </c>
      <c r="B479">
        <v>2019</v>
      </c>
      <c r="C479" s="9">
        <v>43771</v>
      </c>
      <c r="D479" t="s">
        <v>72</v>
      </c>
      <c r="E479">
        <v>1</v>
      </c>
      <c r="F479" t="s">
        <v>202</v>
      </c>
      <c r="G479">
        <v>2</v>
      </c>
      <c r="H479" t="s">
        <v>77</v>
      </c>
      <c r="I479" t="s">
        <v>19</v>
      </c>
      <c r="J479">
        <v>28.4794520547945</v>
      </c>
      <c r="K479">
        <v>6</v>
      </c>
      <c r="L479">
        <v>2</v>
      </c>
      <c r="M479">
        <v>11.388</v>
      </c>
      <c r="N479">
        <v>63.224446786090603</v>
      </c>
      <c r="O479">
        <v>22.183</v>
      </c>
      <c r="P479">
        <v>22.177</v>
      </c>
      <c r="Q479">
        <v>30.411000000000001</v>
      </c>
      <c r="R479">
        <v>4.117</v>
      </c>
    </row>
    <row r="480" spans="1:18" x14ac:dyDescent="0.45">
      <c r="A480" t="s">
        <v>170</v>
      </c>
      <c r="B480">
        <v>2019</v>
      </c>
      <c r="C480" s="9">
        <v>43771</v>
      </c>
      <c r="D480" t="s">
        <v>72</v>
      </c>
      <c r="E480">
        <v>1</v>
      </c>
      <c r="F480" t="s">
        <v>202</v>
      </c>
      <c r="G480">
        <v>3</v>
      </c>
      <c r="H480" t="s">
        <v>23</v>
      </c>
      <c r="I480" t="s">
        <v>15</v>
      </c>
      <c r="J480">
        <v>22.139726027397199</v>
      </c>
      <c r="K480">
        <v>3</v>
      </c>
      <c r="L480">
        <v>1</v>
      </c>
      <c r="M480">
        <v>11.154</v>
      </c>
      <c r="N480">
        <v>64.550833781603004</v>
      </c>
      <c r="O480">
        <v>30.108000000000001</v>
      </c>
      <c r="P480">
        <v>30.797000000000001</v>
      </c>
      <c r="Q480">
        <v>35.195</v>
      </c>
      <c r="R480">
        <v>2.1989999999999998</v>
      </c>
    </row>
    <row r="481" spans="1:18" x14ac:dyDescent="0.45">
      <c r="A481" t="s">
        <v>170</v>
      </c>
      <c r="B481">
        <v>2019</v>
      </c>
      <c r="C481" s="9">
        <v>43771</v>
      </c>
      <c r="D481" t="s">
        <v>72</v>
      </c>
      <c r="E481">
        <v>1</v>
      </c>
      <c r="F481" t="s">
        <v>202</v>
      </c>
      <c r="G481">
        <v>3</v>
      </c>
      <c r="H481" t="s">
        <v>73</v>
      </c>
      <c r="I481" t="s">
        <v>19</v>
      </c>
      <c r="J481">
        <v>32.252054794520497</v>
      </c>
      <c r="K481">
        <v>7</v>
      </c>
      <c r="L481">
        <v>2</v>
      </c>
      <c r="M481">
        <v>11.5369999999999</v>
      </c>
      <c r="N481">
        <v>62.407905001300101</v>
      </c>
      <c r="O481">
        <v>28.353999999999999</v>
      </c>
      <c r="P481">
        <v>28.009999999999899</v>
      </c>
      <c r="Q481">
        <v>32.192</v>
      </c>
      <c r="R481">
        <v>2.0910000000000002</v>
      </c>
    </row>
    <row r="482" spans="1:18" x14ac:dyDescent="0.45">
      <c r="A482" t="s">
        <v>170</v>
      </c>
      <c r="B482">
        <v>2019</v>
      </c>
      <c r="C482" s="9">
        <v>43771</v>
      </c>
      <c r="D482" t="s">
        <v>72</v>
      </c>
      <c r="E482">
        <v>1</v>
      </c>
      <c r="F482" t="s">
        <v>202</v>
      </c>
      <c r="G482">
        <v>4</v>
      </c>
      <c r="H482" t="s">
        <v>98</v>
      </c>
      <c r="I482" t="s">
        <v>67</v>
      </c>
      <c r="J482">
        <v>28.2575342465753</v>
      </c>
      <c r="K482">
        <v>4</v>
      </c>
      <c r="L482">
        <v>1</v>
      </c>
      <c r="M482">
        <v>11.387</v>
      </c>
      <c r="N482">
        <v>63.229999121805498</v>
      </c>
      <c r="O482">
        <v>16.213999999999999</v>
      </c>
      <c r="P482">
        <v>19.896999999999998</v>
      </c>
      <c r="Q482">
        <v>27.228999999999999</v>
      </c>
      <c r="R482">
        <v>3.6659999999999999</v>
      </c>
    </row>
    <row r="483" spans="1:18" x14ac:dyDescent="0.45">
      <c r="A483" t="s">
        <v>170</v>
      </c>
      <c r="B483">
        <v>2019</v>
      </c>
      <c r="C483" s="9">
        <v>43771</v>
      </c>
      <c r="D483" t="s">
        <v>72</v>
      </c>
      <c r="E483">
        <v>1</v>
      </c>
      <c r="F483" t="s">
        <v>202</v>
      </c>
      <c r="G483">
        <v>4</v>
      </c>
      <c r="H483" t="s">
        <v>133</v>
      </c>
      <c r="I483" t="s">
        <v>25</v>
      </c>
      <c r="J483">
        <v>26.772602739726</v>
      </c>
      <c r="K483">
        <v>5</v>
      </c>
      <c r="L483">
        <v>2</v>
      </c>
      <c r="M483">
        <v>11.393000000000001</v>
      </c>
      <c r="N483">
        <v>63.196699727903002</v>
      </c>
      <c r="O483">
        <v>23.166999999999899</v>
      </c>
      <c r="P483">
        <v>22.353000000000002</v>
      </c>
      <c r="Q483">
        <v>27.241</v>
      </c>
      <c r="R483">
        <v>2.444</v>
      </c>
    </row>
    <row r="484" spans="1:18" x14ac:dyDescent="0.45">
      <c r="A484" t="s">
        <v>170</v>
      </c>
      <c r="B484">
        <v>2019</v>
      </c>
      <c r="C484" s="9">
        <v>43771</v>
      </c>
      <c r="D484" t="s">
        <v>72</v>
      </c>
      <c r="E484">
        <v>2</v>
      </c>
      <c r="F484" t="s">
        <v>202</v>
      </c>
      <c r="G484">
        <v>1</v>
      </c>
      <c r="H484" t="s">
        <v>109</v>
      </c>
      <c r="I484" t="s">
        <v>118</v>
      </c>
      <c r="K484">
        <v>2</v>
      </c>
      <c r="L484">
        <v>1</v>
      </c>
      <c r="M484">
        <v>11.089</v>
      </c>
      <c r="N484">
        <v>64.929209126160998</v>
      </c>
      <c r="O484">
        <v>31.338999999999999</v>
      </c>
      <c r="P484">
        <v>31.84</v>
      </c>
      <c r="Q484">
        <v>35.81</v>
      </c>
      <c r="R484">
        <v>1.9850000000000001</v>
      </c>
    </row>
    <row r="485" spans="1:18" x14ac:dyDescent="0.45">
      <c r="A485" t="s">
        <v>170</v>
      </c>
      <c r="B485">
        <v>2019</v>
      </c>
      <c r="C485" s="9">
        <v>43771</v>
      </c>
      <c r="D485" t="s">
        <v>72</v>
      </c>
      <c r="E485">
        <v>2</v>
      </c>
      <c r="F485" t="s">
        <v>202</v>
      </c>
      <c r="G485">
        <v>1</v>
      </c>
      <c r="H485" t="s">
        <v>119</v>
      </c>
      <c r="I485" t="s">
        <v>120</v>
      </c>
      <c r="K485">
        <v>8</v>
      </c>
      <c r="L485">
        <v>2</v>
      </c>
      <c r="M485">
        <v>11.16</v>
      </c>
      <c r="N485">
        <v>64.516129032257993</v>
      </c>
      <c r="O485">
        <v>28.9039999999999</v>
      </c>
      <c r="P485">
        <v>28.664000000000001</v>
      </c>
      <c r="Q485">
        <v>32.292000000000002</v>
      </c>
      <c r="R485">
        <v>1.8140000000000001</v>
      </c>
    </row>
    <row r="486" spans="1:18" x14ac:dyDescent="0.45">
      <c r="A486" t="s">
        <v>170</v>
      </c>
      <c r="B486">
        <v>2019</v>
      </c>
      <c r="C486" s="9">
        <v>43771</v>
      </c>
      <c r="D486" t="s">
        <v>72</v>
      </c>
      <c r="E486">
        <v>2</v>
      </c>
      <c r="F486" t="s">
        <v>202</v>
      </c>
      <c r="G486">
        <v>2</v>
      </c>
      <c r="H486" t="s">
        <v>79</v>
      </c>
      <c r="I486" t="s">
        <v>65</v>
      </c>
      <c r="J486">
        <v>32.4986301369863</v>
      </c>
      <c r="K486">
        <v>1</v>
      </c>
      <c r="L486">
        <v>1</v>
      </c>
      <c r="M486">
        <v>10.977</v>
      </c>
      <c r="N486">
        <v>65.591691719048896</v>
      </c>
      <c r="O486">
        <v>39.508999999999901</v>
      </c>
      <c r="P486">
        <v>39.629999999999903</v>
      </c>
      <c r="Q486">
        <v>43.55</v>
      </c>
      <c r="R486">
        <v>1.96</v>
      </c>
    </row>
    <row r="487" spans="1:18" x14ac:dyDescent="0.45">
      <c r="A487" t="s">
        <v>170</v>
      </c>
      <c r="B487">
        <v>2019</v>
      </c>
      <c r="C487" s="9">
        <v>43771</v>
      </c>
      <c r="D487" t="s">
        <v>72</v>
      </c>
      <c r="E487">
        <v>2</v>
      </c>
      <c r="F487" t="s">
        <v>202</v>
      </c>
      <c r="G487">
        <v>2</v>
      </c>
      <c r="H487" t="s">
        <v>77</v>
      </c>
      <c r="I487" t="s">
        <v>19</v>
      </c>
      <c r="J487">
        <v>28.4794520547945</v>
      </c>
      <c r="K487">
        <v>6</v>
      </c>
      <c r="L487">
        <v>2</v>
      </c>
      <c r="M487">
        <v>11.092000000000001</v>
      </c>
      <c r="N487">
        <v>64.911648034619503</v>
      </c>
      <c r="O487">
        <v>22.177</v>
      </c>
      <c r="P487">
        <v>24.887999999999899</v>
      </c>
      <c r="Q487">
        <v>31.707999999999998</v>
      </c>
      <c r="R487">
        <v>3.41</v>
      </c>
    </row>
    <row r="488" spans="1:18" x14ac:dyDescent="0.45">
      <c r="A488" t="s">
        <v>170</v>
      </c>
      <c r="B488">
        <v>2019</v>
      </c>
      <c r="C488" s="9">
        <v>43771</v>
      </c>
      <c r="D488" t="s">
        <v>72</v>
      </c>
      <c r="E488">
        <v>2</v>
      </c>
      <c r="F488" t="s">
        <v>202</v>
      </c>
      <c r="G488">
        <v>3</v>
      </c>
      <c r="H488" t="s">
        <v>23</v>
      </c>
      <c r="I488" t="s">
        <v>15</v>
      </c>
      <c r="J488">
        <v>22.139726027397199</v>
      </c>
      <c r="K488">
        <v>3</v>
      </c>
      <c r="L488">
        <v>2</v>
      </c>
      <c r="M488">
        <v>11.211</v>
      </c>
      <c r="N488">
        <v>64.222638480064205</v>
      </c>
      <c r="O488">
        <v>30.797000000000001</v>
      </c>
      <c r="P488">
        <v>30.542000000000002</v>
      </c>
      <c r="Q488">
        <v>34.728000000000002</v>
      </c>
      <c r="R488">
        <v>2.093</v>
      </c>
    </row>
    <row r="489" spans="1:18" x14ac:dyDescent="0.45">
      <c r="A489" t="s">
        <v>170</v>
      </c>
      <c r="B489">
        <v>2019</v>
      </c>
      <c r="C489" s="9">
        <v>43771</v>
      </c>
      <c r="D489" t="s">
        <v>72</v>
      </c>
      <c r="E489">
        <v>2</v>
      </c>
      <c r="F489" t="s">
        <v>202</v>
      </c>
      <c r="G489">
        <v>3</v>
      </c>
      <c r="H489" t="s">
        <v>73</v>
      </c>
      <c r="I489" t="s">
        <v>19</v>
      </c>
      <c r="J489">
        <v>32.252054794520497</v>
      </c>
      <c r="K489">
        <v>7</v>
      </c>
      <c r="L489">
        <v>1</v>
      </c>
      <c r="M489">
        <v>11.207000000000001</v>
      </c>
      <c r="N489">
        <v>64.245560810207905</v>
      </c>
      <c r="O489">
        <v>28.009999999999899</v>
      </c>
      <c r="P489">
        <v>28.071000000000002</v>
      </c>
      <c r="Q489">
        <v>32.029000000000003</v>
      </c>
      <c r="R489">
        <v>1.9790000000000001</v>
      </c>
    </row>
    <row r="490" spans="1:18" x14ac:dyDescent="0.45">
      <c r="A490" t="s">
        <v>170</v>
      </c>
      <c r="B490">
        <v>2019</v>
      </c>
      <c r="C490" s="9">
        <v>43771</v>
      </c>
      <c r="D490" t="s">
        <v>72</v>
      </c>
      <c r="E490">
        <v>2</v>
      </c>
      <c r="F490" t="s">
        <v>202</v>
      </c>
      <c r="G490">
        <v>4</v>
      </c>
      <c r="H490" t="s">
        <v>98</v>
      </c>
      <c r="I490" t="s">
        <v>67</v>
      </c>
      <c r="J490">
        <v>28.2575342465753</v>
      </c>
      <c r="K490">
        <v>4</v>
      </c>
      <c r="L490">
        <v>1</v>
      </c>
      <c r="M490">
        <v>11.462</v>
      </c>
      <c r="N490">
        <v>62.816262432385201</v>
      </c>
      <c r="O490">
        <v>19.896999999999998</v>
      </c>
      <c r="P490">
        <v>22.861000000000001</v>
      </c>
      <c r="Q490">
        <v>29.039000000000001</v>
      </c>
      <c r="R490">
        <v>3.089</v>
      </c>
    </row>
    <row r="491" spans="1:18" x14ac:dyDescent="0.45">
      <c r="A491" t="s">
        <v>170</v>
      </c>
      <c r="B491">
        <v>2019</v>
      </c>
      <c r="C491" s="9">
        <v>43771</v>
      </c>
      <c r="D491" t="s">
        <v>72</v>
      </c>
      <c r="E491">
        <v>2</v>
      </c>
      <c r="F491" t="s">
        <v>202</v>
      </c>
      <c r="G491">
        <v>4</v>
      </c>
      <c r="H491" t="s">
        <v>133</v>
      </c>
      <c r="I491" t="s">
        <v>25</v>
      </c>
      <c r="J491">
        <v>26.772602739726</v>
      </c>
      <c r="K491">
        <v>5</v>
      </c>
      <c r="L491">
        <v>2</v>
      </c>
      <c r="M491">
        <v>11.516999999999999</v>
      </c>
      <c r="N491">
        <v>62.516280281323198</v>
      </c>
      <c r="O491">
        <v>22.353000000000002</v>
      </c>
      <c r="P491">
        <v>21.997</v>
      </c>
      <c r="Q491">
        <v>26.658999999999999</v>
      </c>
      <c r="R491">
        <v>2.331</v>
      </c>
    </row>
    <row r="492" spans="1:18" x14ac:dyDescent="0.45">
      <c r="A492" t="s">
        <v>170</v>
      </c>
      <c r="B492">
        <v>2019</v>
      </c>
      <c r="C492" s="9">
        <v>43771</v>
      </c>
      <c r="D492" t="s">
        <v>72</v>
      </c>
      <c r="E492">
        <v>3</v>
      </c>
      <c r="F492" t="s">
        <v>202</v>
      </c>
      <c r="G492">
        <v>3</v>
      </c>
      <c r="H492" t="s">
        <v>23</v>
      </c>
      <c r="I492" t="s">
        <v>15</v>
      </c>
      <c r="J492">
        <v>22.139726027397199</v>
      </c>
      <c r="K492">
        <v>3</v>
      </c>
      <c r="L492">
        <v>1</v>
      </c>
      <c r="M492">
        <v>11.346</v>
      </c>
      <c r="N492">
        <v>63.458487572712798</v>
      </c>
      <c r="O492">
        <v>30.542000000000002</v>
      </c>
      <c r="P492">
        <v>31.074999999999999</v>
      </c>
      <c r="Q492">
        <v>35.140999999999998</v>
      </c>
      <c r="R492">
        <v>2.0329999999999999</v>
      </c>
    </row>
    <row r="493" spans="1:18" x14ac:dyDescent="0.45">
      <c r="A493" t="s">
        <v>170</v>
      </c>
      <c r="B493">
        <v>2019</v>
      </c>
      <c r="C493" s="9">
        <v>43771</v>
      </c>
      <c r="D493" t="s">
        <v>72</v>
      </c>
      <c r="E493">
        <v>3</v>
      </c>
      <c r="F493" t="s">
        <v>202</v>
      </c>
      <c r="G493">
        <v>3</v>
      </c>
      <c r="H493" t="s">
        <v>73</v>
      </c>
      <c r="I493" t="s">
        <v>19</v>
      </c>
      <c r="J493">
        <v>32.252054794520497</v>
      </c>
      <c r="K493">
        <v>7</v>
      </c>
      <c r="L493">
        <v>2</v>
      </c>
      <c r="M493">
        <v>11.856</v>
      </c>
      <c r="N493">
        <v>60.728744939271202</v>
      </c>
      <c r="O493">
        <v>28.071000000000002</v>
      </c>
      <c r="P493">
        <v>27.800999999999998</v>
      </c>
      <c r="Q493">
        <v>31.658999999999999</v>
      </c>
      <c r="R493">
        <v>1.929</v>
      </c>
    </row>
    <row r="494" spans="1:18" x14ac:dyDescent="0.45">
      <c r="A494" t="s">
        <v>170</v>
      </c>
      <c r="B494">
        <v>2019</v>
      </c>
      <c r="C494" s="9">
        <v>43771</v>
      </c>
      <c r="D494" t="s">
        <v>72</v>
      </c>
      <c r="E494">
        <v>1</v>
      </c>
      <c r="F494" t="s">
        <v>203</v>
      </c>
      <c r="G494">
        <v>1</v>
      </c>
      <c r="H494" t="s">
        <v>109</v>
      </c>
      <c r="I494" t="s">
        <v>118</v>
      </c>
      <c r="K494">
        <v>2</v>
      </c>
      <c r="L494">
        <v>1</v>
      </c>
      <c r="M494">
        <v>11.231999999999999</v>
      </c>
      <c r="N494">
        <v>64.102564102564102</v>
      </c>
      <c r="O494">
        <v>31.84</v>
      </c>
      <c r="P494">
        <v>32.097000000000001</v>
      </c>
      <c r="Q494">
        <v>36.003</v>
      </c>
      <c r="R494">
        <v>1.9530000000000001</v>
      </c>
    </row>
    <row r="495" spans="1:18" x14ac:dyDescent="0.45">
      <c r="A495" t="s">
        <v>170</v>
      </c>
      <c r="B495">
        <v>2019</v>
      </c>
      <c r="C495" s="9">
        <v>43771</v>
      </c>
      <c r="D495" t="s">
        <v>72</v>
      </c>
      <c r="E495">
        <v>1</v>
      </c>
      <c r="F495" t="s">
        <v>203</v>
      </c>
      <c r="G495">
        <v>1</v>
      </c>
      <c r="H495" t="s">
        <v>98</v>
      </c>
      <c r="I495" t="s">
        <v>67</v>
      </c>
      <c r="J495">
        <v>28.2575342465753</v>
      </c>
      <c r="K495">
        <v>4</v>
      </c>
      <c r="L495">
        <v>2</v>
      </c>
      <c r="M495">
        <v>11.485999999999899</v>
      </c>
      <c r="N495">
        <v>62.685007835625903</v>
      </c>
      <c r="O495">
        <v>22.861000000000001</v>
      </c>
      <c r="P495">
        <v>22.649000000000001</v>
      </c>
      <c r="Q495">
        <v>28.573</v>
      </c>
      <c r="R495">
        <v>2.9620000000000002</v>
      </c>
    </row>
    <row r="496" spans="1:18" x14ac:dyDescent="0.45">
      <c r="A496" t="s">
        <v>170</v>
      </c>
      <c r="B496">
        <v>2019</v>
      </c>
      <c r="C496" s="9">
        <v>43771</v>
      </c>
      <c r="D496" t="s">
        <v>72</v>
      </c>
      <c r="E496">
        <v>1</v>
      </c>
      <c r="F496" t="s">
        <v>203</v>
      </c>
      <c r="G496">
        <v>2</v>
      </c>
      <c r="H496" t="s">
        <v>79</v>
      </c>
      <c r="I496" t="s">
        <v>65</v>
      </c>
      <c r="J496">
        <v>32.4986301369863</v>
      </c>
      <c r="K496">
        <v>1</v>
      </c>
      <c r="L496">
        <v>1</v>
      </c>
      <c r="M496">
        <v>10.996</v>
      </c>
      <c r="N496">
        <v>65.4783557657329</v>
      </c>
      <c r="O496">
        <v>39.629999999999903</v>
      </c>
      <c r="P496">
        <v>39.817999999999998</v>
      </c>
      <c r="Q496">
        <v>43.683999999999997</v>
      </c>
      <c r="R496">
        <v>1.9330000000000001</v>
      </c>
    </row>
    <row r="497" spans="1:18" x14ac:dyDescent="0.45">
      <c r="A497" t="s">
        <v>170</v>
      </c>
      <c r="B497">
        <v>2019</v>
      </c>
      <c r="C497" s="9">
        <v>43771</v>
      </c>
      <c r="D497" t="s">
        <v>72</v>
      </c>
      <c r="E497">
        <v>1</v>
      </c>
      <c r="F497" t="s">
        <v>203</v>
      </c>
      <c r="G497">
        <v>2</v>
      </c>
      <c r="H497" t="s">
        <v>23</v>
      </c>
      <c r="I497" t="s">
        <v>15</v>
      </c>
      <c r="J497">
        <v>22.139726027397199</v>
      </c>
      <c r="K497">
        <v>3</v>
      </c>
      <c r="L497">
        <v>2</v>
      </c>
      <c r="M497">
        <v>11.037000000000001</v>
      </c>
      <c r="N497">
        <v>65.235118238651793</v>
      </c>
      <c r="O497">
        <v>31.074999999999999</v>
      </c>
      <c r="P497">
        <v>30.991</v>
      </c>
      <c r="Q497">
        <v>34.997</v>
      </c>
      <c r="R497">
        <v>2.0030000000000001</v>
      </c>
    </row>
    <row r="498" spans="1:18" x14ac:dyDescent="0.45">
      <c r="A498" t="s">
        <v>170</v>
      </c>
      <c r="B498">
        <v>2019</v>
      </c>
      <c r="C498" s="9">
        <v>43771</v>
      </c>
      <c r="D498" t="s">
        <v>72</v>
      </c>
      <c r="E498">
        <v>2</v>
      </c>
      <c r="F498" t="s">
        <v>203</v>
      </c>
      <c r="G498">
        <v>1</v>
      </c>
      <c r="H498" t="s">
        <v>109</v>
      </c>
      <c r="I498" t="s">
        <v>118</v>
      </c>
      <c r="K498">
        <v>2</v>
      </c>
      <c r="L498">
        <v>1</v>
      </c>
      <c r="M498">
        <v>11.316000000000001</v>
      </c>
      <c r="N498">
        <v>63.626723223753899</v>
      </c>
      <c r="O498">
        <v>32.097000000000001</v>
      </c>
      <c r="P498">
        <v>32.317999999999998</v>
      </c>
      <c r="Q498">
        <v>36.167999999999999</v>
      </c>
      <c r="R498">
        <v>1.925</v>
      </c>
    </row>
    <row r="499" spans="1:18" x14ac:dyDescent="0.45">
      <c r="A499" t="s">
        <v>170</v>
      </c>
      <c r="B499">
        <v>2019</v>
      </c>
      <c r="C499" s="9">
        <v>43771</v>
      </c>
      <c r="D499" t="s">
        <v>72</v>
      </c>
      <c r="E499">
        <v>2</v>
      </c>
      <c r="F499" t="s">
        <v>203</v>
      </c>
      <c r="G499">
        <v>1</v>
      </c>
      <c r="H499" t="s">
        <v>98</v>
      </c>
      <c r="I499" t="s">
        <v>67</v>
      </c>
      <c r="J499">
        <v>28.2575342465753</v>
      </c>
      <c r="K499">
        <v>4</v>
      </c>
      <c r="L499">
        <v>2</v>
      </c>
      <c r="M499">
        <v>11.862</v>
      </c>
      <c r="N499">
        <v>60.698027314112203</v>
      </c>
      <c r="O499">
        <v>22.649000000000001</v>
      </c>
      <c r="P499">
        <v>22.478999999999999</v>
      </c>
      <c r="Q499">
        <v>28.193000000000001</v>
      </c>
      <c r="R499">
        <v>2.8570000000000002</v>
      </c>
    </row>
    <row r="500" spans="1:18" x14ac:dyDescent="0.45">
      <c r="A500" t="s">
        <v>170</v>
      </c>
      <c r="B500">
        <v>2019</v>
      </c>
      <c r="C500" s="9">
        <v>43771</v>
      </c>
      <c r="D500" t="s">
        <v>72</v>
      </c>
      <c r="E500">
        <v>2</v>
      </c>
      <c r="F500" t="s">
        <v>203</v>
      </c>
      <c r="G500">
        <v>2</v>
      </c>
      <c r="H500" t="s">
        <v>79</v>
      </c>
      <c r="I500" t="s">
        <v>65</v>
      </c>
      <c r="J500">
        <v>32.4986301369863</v>
      </c>
      <c r="K500">
        <v>1</v>
      </c>
      <c r="L500">
        <v>1</v>
      </c>
      <c r="M500">
        <v>11.282</v>
      </c>
      <c r="N500">
        <v>63.818471902144999</v>
      </c>
      <c r="O500">
        <v>39.817999999999998</v>
      </c>
      <c r="P500">
        <v>39.988999999999997</v>
      </c>
      <c r="Q500">
        <v>43.807000000000002</v>
      </c>
      <c r="R500">
        <v>1.909</v>
      </c>
    </row>
    <row r="501" spans="1:18" x14ac:dyDescent="0.45">
      <c r="A501" t="s">
        <v>170</v>
      </c>
      <c r="B501">
        <v>2019</v>
      </c>
      <c r="C501" s="9">
        <v>43771</v>
      </c>
      <c r="D501" t="s">
        <v>72</v>
      </c>
      <c r="E501">
        <v>2</v>
      </c>
      <c r="F501" t="s">
        <v>203</v>
      </c>
      <c r="G501">
        <v>2</v>
      </c>
      <c r="H501" t="s">
        <v>23</v>
      </c>
      <c r="I501" t="s">
        <v>15</v>
      </c>
      <c r="J501">
        <v>22.139726027397199</v>
      </c>
      <c r="K501">
        <v>3</v>
      </c>
      <c r="L501">
        <v>2</v>
      </c>
      <c r="M501">
        <v>11.311</v>
      </c>
      <c r="N501">
        <v>63.654849261780498</v>
      </c>
      <c r="O501">
        <v>30.991</v>
      </c>
      <c r="P501">
        <v>30.913</v>
      </c>
      <c r="Q501">
        <v>34.865000000000002</v>
      </c>
      <c r="R501">
        <v>1.976</v>
      </c>
    </row>
    <row r="502" spans="1:18" x14ac:dyDescent="0.45">
      <c r="A502" t="s">
        <v>170</v>
      </c>
      <c r="B502">
        <v>2019</v>
      </c>
      <c r="C502" s="9">
        <v>43771</v>
      </c>
      <c r="D502" t="s">
        <v>72</v>
      </c>
      <c r="E502">
        <v>1</v>
      </c>
      <c r="F502" t="s">
        <v>204</v>
      </c>
      <c r="G502" t="s">
        <v>205</v>
      </c>
      <c r="H502" t="s">
        <v>79</v>
      </c>
      <c r="I502" t="s">
        <v>65</v>
      </c>
      <c r="J502">
        <v>32.4986301369863</v>
      </c>
      <c r="K502">
        <v>1</v>
      </c>
      <c r="L502">
        <v>1</v>
      </c>
      <c r="M502">
        <v>10.948</v>
      </c>
      <c r="N502">
        <v>65.765436609426303</v>
      </c>
      <c r="O502">
        <v>39.988999999999997</v>
      </c>
      <c r="P502">
        <v>40.194000000000003</v>
      </c>
      <c r="Q502">
        <v>43.956000000000003</v>
      </c>
      <c r="R502">
        <v>1.881</v>
      </c>
    </row>
    <row r="503" spans="1:18" x14ac:dyDescent="0.45">
      <c r="A503" t="s">
        <v>170</v>
      </c>
      <c r="B503">
        <v>2019</v>
      </c>
      <c r="C503" s="9">
        <v>43771</v>
      </c>
      <c r="D503" t="s">
        <v>72</v>
      </c>
      <c r="E503">
        <v>1</v>
      </c>
      <c r="F503" t="s">
        <v>204</v>
      </c>
      <c r="G503" t="s">
        <v>205</v>
      </c>
      <c r="H503" t="s">
        <v>109</v>
      </c>
      <c r="I503" t="s">
        <v>118</v>
      </c>
      <c r="K503">
        <v>2</v>
      </c>
      <c r="L503">
        <v>2</v>
      </c>
      <c r="M503">
        <v>10.96</v>
      </c>
      <c r="N503">
        <v>65.693430656934297</v>
      </c>
      <c r="O503">
        <v>32.317999999999998</v>
      </c>
      <c r="P503">
        <v>32.222999999999999</v>
      </c>
      <c r="Q503">
        <v>36.017000000000003</v>
      </c>
      <c r="R503">
        <v>1.897</v>
      </c>
    </row>
    <row r="504" spans="1:18" x14ac:dyDescent="0.45">
      <c r="A504" t="s">
        <v>170</v>
      </c>
      <c r="B504">
        <v>2019</v>
      </c>
      <c r="C504" s="9">
        <v>43771</v>
      </c>
      <c r="D504" t="s">
        <v>72</v>
      </c>
      <c r="E504">
        <v>1</v>
      </c>
      <c r="F504" t="s">
        <v>204</v>
      </c>
      <c r="G504" t="s">
        <v>206</v>
      </c>
      <c r="H504" t="s">
        <v>23</v>
      </c>
      <c r="I504" t="s">
        <v>15</v>
      </c>
      <c r="J504">
        <v>22.139726027397199</v>
      </c>
      <c r="K504">
        <v>3</v>
      </c>
      <c r="L504">
        <v>1</v>
      </c>
      <c r="M504">
        <v>11.010999999999999</v>
      </c>
      <c r="N504">
        <v>65.389156298247201</v>
      </c>
      <c r="O504">
        <v>30.913</v>
      </c>
      <c r="P504">
        <v>31.170999999999999</v>
      </c>
      <c r="Q504">
        <v>35.058999999999997</v>
      </c>
      <c r="R504">
        <v>1.944</v>
      </c>
    </row>
    <row r="505" spans="1:18" x14ac:dyDescent="0.45">
      <c r="A505" t="s">
        <v>170</v>
      </c>
      <c r="B505">
        <v>2019</v>
      </c>
      <c r="C505" s="9">
        <v>43771</v>
      </c>
      <c r="D505" t="s">
        <v>72</v>
      </c>
      <c r="E505">
        <v>1</v>
      </c>
      <c r="F505" t="s">
        <v>204</v>
      </c>
      <c r="G505" t="s">
        <v>206</v>
      </c>
      <c r="H505" t="s">
        <v>98</v>
      </c>
      <c r="I505" t="s">
        <v>67</v>
      </c>
      <c r="J505">
        <v>28.2575342465753</v>
      </c>
      <c r="K505">
        <v>4</v>
      </c>
      <c r="L505">
        <v>2</v>
      </c>
      <c r="M505">
        <v>11.347</v>
      </c>
      <c r="N505">
        <v>63.452895038336102</v>
      </c>
      <c r="O505">
        <v>22.478999999999999</v>
      </c>
      <c r="P505">
        <v>22.28</v>
      </c>
      <c r="Q505">
        <v>27.788</v>
      </c>
      <c r="R505">
        <v>2.754</v>
      </c>
    </row>
    <row r="506" spans="1:18" x14ac:dyDescent="0.45">
      <c r="A506" t="s">
        <v>170</v>
      </c>
      <c r="B506">
        <v>2019</v>
      </c>
      <c r="C506" s="9">
        <v>43771</v>
      </c>
      <c r="D506" t="s">
        <v>72</v>
      </c>
      <c r="E506">
        <v>2</v>
      </c>
      <c r="F506" t="s">
        <v>204</v>
      </c>
      <c r="G506" t="s">
        <v>205</v>
      </c>
      <c r="H506" t="s">
        <v>79</v>
      </c>
      <c r="I506" t="s">
        <v>65</v>
      </c>
      <c r="J506">
        <v>32.4986301369863</v>
      </c>
      <c r="K506">
        <v>1</v>
      </c>
      <c r="L506">
        <v>1</v>
      </c>
      <c r="M506">
        <v>11.340999999999999</v>
      </c>
      <c r="N506">
        <v>63.4864650383564</v>
      </c>
      <c r="O506">
        <v>40.194000000000003</v>
      </c>
      <c r="P506">
        <v>40.379999999999903</v>
      </c>
      <c r="Q506">
        <v>44.091999999999999</v>
      </c>
      <c r="R506">
        <v>1.8560000000000001</v>
      </c>
    </row>
    <row r="507" spans="1:18" x14ac:dyDescent="0.45">
      <c r="A507" t="s">
        <v>170</v>
      </c>
      <c r="B507">
        <v>2019</v>
      </c>
      <c r="C507" s="9">
        <v>43771</v>
      </c>
      <c r="D507" t="s">
        <v>72</v>
      </c>
      <c r="E507">
        <v>2</v>
      </c>
      <c r="F507" t="s">
        <v>204</v>
      </c>
      <c r="G507" t="s">
        <v>205</v>
      </c>
      <c r="H507" t="s">
        <v>109</v>
      </c>
      <c r="I507" t="s">
        <v>118</v>
      </c>
      <c r="K507">
        <v>2</v>
      </c>
      <c r="L507">
        <v>2</v>
      </c>
      <c r="M507">
        <v>11.516</v>
      </c>
      <c r="N507">
        <v>62.521708926710602</v>
      </c>
      <c r="O507">
        <v>32.222999999999999</v>
      </c>
      <c r="P507">
        <v>32.137</v>
      </c>
      <c r="Q507">
        <v>35.878999999999998</v>
      </c>
      <c r="R507">
        <v>1.871</v>
      </c>
    </row>
    <row r="508" spans="1:18" x14ac:dyDescent="0.45">
      <c r="A508" t="s">
        <v>170</v>
      </c>
      <c r="B508">
        <v>2019</v>
      </c>
      <c r="C508" s="9">
        <v>43771</v>
      </c>
      <c r="D508" t="s">
        <v>72</v>
      </c>
      <c r="E508">
        <v>2</v>
      </c>
      <c r="F508" t="s">
        <v>204</v>
      </c>
      <c r="G508" t="s">
        <v>206</v>
      </c>
      <c r="H508" t="s">
        <v>23</v>
      </c>
      <c r="I508" t="s">
        <v>15</v>
      </c>
      <c r="J508">
        <v>22.139726027397199</v>
      </c>
      <c r="K508">
        <v>3</v>
      </c>
      <c r="L508">
        <v>1</v>
      </c>
      <c r="M508">
        <v>11.218</v>
      </c>
      <c r="N508">
        <v>64.182563736851407</v>
      </c>
      <c r="O508">
        <v>31.170999999999999</v>
      </c>
      <c r="P508">
        <v>31.396999999999998</v>
      </c>
      <c r="Q508">
        <v>35.226999999999997</v>
      </c>
      <c r="R508">
        <v>1.915</v>
      </c>
    </row>
    <row r="509" spans="1:18" x14ac:dyDescent="0.45">
      <c r="A509" t="s">
        <v>170</v>
      </c>
      <c r="B509">
        <v>2019</v>
      </c>
      <c r="C509" s="9">
        <v>43771</v>
      </c>
      <c r="D509" t="s">
        <v>72</v>
      </c>
      <c r="E509">
        <v>2</v>
      </c>
      <c r="F509" t="s">
        <v>204</v>
      </c>
      <c r="G509" t="s">
        <v>206</v>
      </c>
      <c r="H509" t="s">
        <v>98</v>
      </c>
      <c r="I509" t="s">
        <v>67</v>
      </c>
      <c r="J509">
        <v>28.2575342465753</v>
      </c>
      <c r="K509">
        <v>4</v>
      </c>
      <c r="L509">
        <v>2</v>
      </c>
      <c r="M509">
        <v>11.523999999999999</v>
      </c>
      <c r="N509">
        <v>62.478306143700102</v>
      </c>
      <c r="O509">
        <v>22.28</v>
      </c>
      <c r="P509">
        <v>22.116</v>
      </c>
      <c r="Q509">
        <v>27.45</v>
      </c>
      <c r="R509">
        <v>2.6669999999999998</v>
      </c>
    </row>
    <row r="510" spans="1:18" x14ac:dyDescent="0.45">
      <c r="A510" t="s">
        <v>102</v>
      </c>
      <c r="B510">
        <v>2019</v>
      </c>
      <c r="C510" s="9">
        <v>43779</v>
      </c>
      <c r="D510" t="s">
        <v>72</v>
      </c>
      <c r="E510">
        <v>1</v>
      </c>
      <c r="F510" t="s">
        <v>200</v>
      </c>
      <c r="G510">
        <v>1</v>
      </c>
      <c r="H510" t="s">
        <v>111</v>
      </c>
      <c r="I510" t="s">
        <v>118</v>
      </c>
      <c r="K510">
        <v>9</v>
      </c>
      <c r="L510">
        <v>1</v>
      </c>
      <c r="M510">
        <v>11.634</v>
      </c>
      <c r="N510">
        <v>61.887570912841603</v>
      </c>
      <c r="O510">
        <v>25.946999999999999</v>
      </c>
      <c r="P510">
        <v>26.128999999999898</v>
      </c>
      <c r="Q510">
        <v>30.344999999999999</v>
      </c>
      <c r="R510">
        <v>2.1080000000000001</v>
      </c>
    </row>
    <row r="511" spans="1:18" x14ac:dyDescent="0.45">
      <c r="A511" t="s">
        <v>102</v>
      </c>
      <c r="B511">
        <v>2019</v>
      </c>
      <c r="C511" s="9">
        <v>43779</v>
      </c>
      <c r="D511" t="s">
        <v>72</v>
      </c>
      <c r="E511">
        <v>1</v>
      </c>
      <c r="F511" t="s">
        <v>200</v>
      </c>
      <c r="G511">
        <v>1</v>
      </c>
      <c r="H511" t="s">
        <v>166</v>
      </c>
      <c r="I511" t="s">
        <v>49</v>
      </c>
      <c r="K511">
        <v>28</v>
      </c>
      <c r="L511">
        <v>2</v>
      </c>
      <c r="M511">
        <v>11.712</v>
      </c>
      <c r="N511">
        <v>61.475409836065502</v>
      </c>
      <c r="O511">
        <v>6.8470000000000004</v>
      </c>
      <c r="P511">
        <v>6.83699999999999</v>
      </c>
      <c r="Q511">
        <v>18.864999999999998</v>
      </c>
      <c r="R511">
        <v>6.0140000000000002</v>
      </c>
    </row>
    <row r="512" spans="1:18" x14ac:dyDescent="0.45">
      <c r="A512" t="s">
        <v>102</v>
      </c>
      <c r="B512">
        <v>2019</v>
      </c>
      <c r="C512" s="9">
        <v>43779</v>
      </c>
      <c r="D512" t="s">
        <v>72</v>
      </c>
      <c r="E512">
        <v>1</v>
      </c>
      <c r="F512" t="s">
        <v>200</v>
      </c>
      <c r="G512">
        <v>2</v>
      </c>
      <c r="H512" t="s">
        <v>30</v>
      </c>
      <c r="I512" t="s">
        <v>31</v>
      </c>
      <c r="J512">
        <v>23.567123287671201</v>
      </c>
      <c r="K512">
        <v>3</v>
      </c>
      <c r="L512">
        <v>1</v>
      </c>
      <c r="M512">
        <v>12.444000000000001</v>
      </c>
      <c r="N512">
        <v>57.859209257473402</v>
      </c>
      <c r="O512">
        <v>30.802</v>
      </c>
      <c r="P512">
        <v>30.800999999999998</v>
      </c>
      <c r="Q512">
        <v>33.591000000000001</v>
      </c>
      <c r="R512">
        <v>1.395</v>
      </c>
    </row>
    <row r="513" spans="1:18" x14ac:dyDescent="0.45">
      <c r="A513" t="s">
        <v>102</v>
      </c>
      <c r="B513">
        <v>2019</v>
      </c>
      <c r="C513" s="9">
        <v>43779</v>
      </c>
      <c r="D513" t="s">
        <v>72</v>
      </c>
      <c r="E513">
        <v>1</v>
      </c>
      <c r="F513" t="s">
        <v>200</v>
      </c>
      <c r="G513">
        <v>2</v>
      </c>
      <c r="H513" t="s">
        <v>146</v>
      </c>
      <c r="I513" t="s">
        <v>56</v>
      </c>
      <c r="K513">
        <v>27</v>
      </c>
      <c r="L513">
        <v>2</v>
      </c>
      <c r="M513">
        <v>12.654999999999999</v>
      </c>
      <c r="N513">
        <v>56.8945080995653</v>
      </c>
      <c r="O513">
        <v>3.5329999999999999</v>
      </c>
      <c r="P513">
        <v>3.5529999999999902</v>
      </c>
      <c r="Q513">
        <v>12.760999999999999</v>
      </c>
      <c r="R513">
        <v>4.6040000000000001</v>
      </c>
    </row>
    <row r="514" spans="1:18" x14ac:dyDescent="0.45">
      <c r="A514" t="s">
        <v>102</v>
      </c>
      <c r="B514">
        <v>2019</v>
      </c>
      <c r="C514" s="9">
        <v>43779</v>
      </c>
      <c r="D514" t="s">
        <v>72</v>
      </c>
      <c r="E514">
        <v>1</v>
      </c>
      <c r="F514" t="s">
        <v>200</v>
      </c>
      <c r="G514">
        <v>3</v>
      </c>
      <c r="H514" t="s">
        <v>134</v>
      </c>
      <c r="I514" t="s">
        <v>38</v>
      </c>
      <c r="K514">
        <v>6</v>
      </c>
      <c r="L514">
        <v>1</v>
      </c>
      <c r="M514">
        <v>11.41</v>
      </c>
      <c r="N514">
        <v>63.102541630148899</v>
      </c>
      <c r="O514">
        <v>14.1839999999999</v>
      </c>
      <c r="P514">
        <v>15.663</v>
      </c>
      <c r="Q514">
        <v>22.341000000000001</v>
      </c>
      <c r="R514">
        <v>3.339</v>
      </c>
    </row>
    <row r="515" spans="1:18" x14ac:dyDescent="0.45">
      <c r="A515" t="s">
        <v>102</v>
      </c>
      <c r="B515">
        <v>2019</v>
      </c>
      <c r="C515" s="9">
        <v>43779</v>
      </c>
      <c r="D515" t="s">
        <v>72</v>
      </c>
      <c r="E515">
        <v>1</v>
      </c>
      <c r="F515" t="s">
        <v>200</v>
      </c>
      <c r="G515">
        <v>3</v>
      </c>
      <c r="H515" t="s">
        <v>94</v>
      </c>
      <c r="I515" t="s">
        <v>152</v>
      </c>
      <c r="J515">
        <v>22.032876712328701</v>
      </c>
      <c r="K515">
        <v>26</v>
      </c>
      <c r="L515">
        <v>2</v>
      </c>
      <c r="M515">
        <v>11.635</v>
      </c>
      <c r="N515">
        <v>61.882251826385897</v>
      </c>
      <c r="O515">
        <v>9</v>
      </c>
      <c r="P515">
        <v>5.4009999999999998</v>
      </c>
      <c r="Q515">
        <v>17.984999999999999</v>
      </c>
      <c r="R515">
        <v>6.2919999999999998</v>
      </c>
    </row>
    <row r="516" spans="1:18" x14ac:dyDescent="0.45">
      <c r="A516" t="s">
        <v>102</v>
      </c>
      <c r="B516">
        <v>2019</v>
      </c>
      <c r="C516" s="9">
        <v>43779</v>
      </c>
      <c r="D516" t="s">
        <v>72</v>
      </c>
      <c r="E516">
        <v>1</v>
      </c>
      <c r="F516" t="s">
        <v>200</v>
      </c>
      <c r="G516">
        <v>4</v>
      </c>
      <c r="H516" t="s">
        <v>22</v>
      </c>
      <c r="I516" t="s">
        <v>169</v>
      </c>
      <c r="J516">
        <v>21.835616438356102</v>
      </c>
      <c r="K516">
        <v>10</v>
      </c>
      <c r="L516">
        <v>1</v>
      </c>
      <c r="M516">
        <v>11.64</v>
      </c>
      <c r="N516">
        <v>61.855670103092699</v>
      </c>
      <c r="O516">
        <v>18.460999999999999</v>
      </c>
      <c r="P516">
        <v>19.623000000000001</v>
      </c>
      <c r="Q516">
        <v>26.381</v>
      </c>
      <c r="R516">
        <v>3.379</v>
      </c>
    </row>
    <row r="517" spans="1:18" x14ac:dyDescent="0.45">
      <c r="A517" t="s">
        <v>102</v>
      </c>
      <c r="B517">
        <v>2019</v>
      </c>
      <c r="C517" s="9">
        <v>43779</v>
      </c>
      <c r="D517" t="s">
        <v>72</v>
      </c>
      <c r="E517">
        <v>1</v>
      </c>
      <c r="F517" t="s">
        <v>200</v>
      </c>
      <c r="G517">
        <v>4</v>
      </c>
      <c r="H517" t="s">
        <v>95</v>
      </c>
      <c r="I517" t="s">
        <v>19</v>
      </c>
      <c r="J517">
        <v>20.180821917808199</v>
      </c>
      <c r="K517">
        <v>25</v>
      </c>
      <c r="L517">
        <v>2</v>
      </c>
      <c r="M517">
        <v>11.976000000000001</v>
      </c>
      <c r="N517">
        <v>60.120240480961897</v>
      </c>
      <c r="O517">
        <v>9</v>
      </c>
      <c r="P517">
        <v>6.6660000000000004</v>
      </c>
      <c r="Q517">
        <v>19.756</v>
      </c>
      <c r="R517">
        <v>6.5449999999999999</v>
      </c>
    </row>
    <row r="518" spans="1:18" x14ac:dyDescent="0.45">
      <c r="A518" t="s">
        <v>102</v>
      </c>
      <c r="B518">
        <v>2019</v>
      </c>
      <c r="C518" s="9">
        <v>43779</v>
      </c>
      <c r="D518" t="s">
        <v>72</v>
      </c>
      <c r="E518">
        <v>1</v>
      </c>
      <c r="F518" t="s">
        <v>200</v>
      </c>
      <c r="G518">
        <v>5</v>
      </c>
      <c r="H518" t="s">
        <v>73</v>
      </c>
      <c r="I518" t="s">
        <v>74</v>
      </c>
      <c r="J518">
        <v>32.273972602739697</v>
      </c>
      <c r="K518">
        <v>7</v>
      </c>
      <c r="L518">
        <v>1</v>
      </c>
      <c r="M518">
        <v>11.917999999999999</v>
      </c>
      <c r="N518">
        <v>60.4128209431112</v>
      </c>
      <c r="O518">
        <v>27.800999999999998</v>
      </c>
      <c r="P518">
        <v>27.838999999999999</v>
      </c>
      <c r="Q518">
        <v>31.687000000000001</v>
      </c>
      <c r="R518">
        <v>1.9239999999999999</v>
      </c>
    </row>
    <row r="519" spans="1:18" x14ac:dyDescent="0.45">
      <c r="A519" t="s">
        <v>102</v>
      </c>
      <c r="B519">
        <v>2019</v>
      </c>
      <c r="C519" s="9">
        <v>43779</v>
      </c>
      <c r="D519" t="s">
        <v>72</v>
      </c>
      <c r="E519">
        <v>1</v>
      </c>
      <c r="F519" t="s">
        <v>200</v>
      </c>
      <c r="G519">
        <v>5</v>
      </c>
      <c r="H519" t="s">
        <v>39</v>
      </c>
      <c r="I519" t="s">
        <v>40</v>
      </c>
      <c r="J519">
        <v>25.2493150684931</v>
      </c>
      <c r="K519">
        <v>24</v>
      </c>
      <c r="L519">
        <v>2</v>
      </c>
      <c r="M519">
        <v>12.042999999999999</v>
      </c>
      <c r="N519">
        <v>59.785767665863901</v>
      </c>
      <c r="O519">
        <v>4.5449999999999999</v>
      </c>
      <c r="P519">
        <v>4.6120000000000001</v>
      </c>
      <c r="Q519">
        <v>14.88</v>
      </c>
      <c r="R519">
        <v>5.1340000000000003</v>
      </c>
    </row>
    <row r="520" spans="1:18" x14ac:dyDescent="0.45">
      <c r="A520" t="s">
        <v>102</v>
      </c>
      <c r="B520">
        <v>2019</v>
      </c>
      <c r="C520" s="9">
        <v>43779</v>
      </c>
      <c r="D520" t="s">
        <v>72</v>
      </c>
      <c r="E520">
        <v>1</v>
      </c>
      <c r="F520" t="s">
        <v>200</v>
      </c>
      <c r="G520">
        <v>6</v>
      </c>
      <c r="H520" t="s">
        <v>77</v>
      </c>
      <c r="I520" t="s">
        <v>19</v>
      </c>
      <c r="J520">
        <v>28.5013698630137</v>
      </c>
      <c r="K520">
        <v>11</v>
      </c>
      <c r="L520">
        <v>1</v>
      </c>
      <c r="M520">
        <v>11.297000000000001</v>
      </c>
      <c r="N520">
        <v>63.733734619810498</v>
      </c>
      <c r="O520">
        <v>24.887999999999899</v>
      </c>
      <c r="P520">
        <v>25.410999999999898</v>
      </c>
      <c r="Q520">
        <v>32.036999999999999</v>
      </c>
      <c r="R520">
        <v>3.3130000000000002</v>
      </c>
    </row>
    <row r="521" spans="1:18" x14ac:dyDescent="0.45">
      <c r="A521" t="s">
        <v>102</v>
      </c>
      <c r="B521">
        <v>2019</v>
      </c>
      <c r="C521" s="9">
        <v>43779</v>
      </c>
      <c r="D521" t="s">
        <v>72</v>
      </c>
      <c r="E521">
        <v>1</v>
      </c>
      <c r="F521" t="s">
        <v>200</v>
      </c>
      <c r="G521">
        <v>6</v>
      </c>
      <c r="H521" t="s">
        <v>52</v>
      </c>
      <c r="I521" t="s">
        <v>53</v>
      </c>
      <c r="J521">
        <v>22.668493150684899</v>
      </c>
      <c r="K521">
        <v>23</v>
      </c>
      <c r="L521">
        <v>2</v>
      </c>
      <c r="M521">
        <v>11.382</v>
      </c>
      <c r="N521">
        <v>63.257775434897198</v>
      </c>
      <c r="O521">
        <v>12.686999999999999</v>
      </c>
      <c r="P521">
        <v>12.565</v>
      </c>
      <c r="Q521">
        <v>20.937000000000001</v>
      </c>
      <c r="R521">
        <v>4.1859999999999999</v>
      </c>
    </row>
    <row r="522" spans="1:18" x14ac:dyDescent="0.45">
      <c r="A522" t="s">
        <v>102</v>
      </c>
      <c r="B522">
        <v>2019</v>
      </c>
      <c r="C522" s="9">
        <v>43779</v>
      </c>
      <c r="D522" t="s">
        <v>72</v>
      </c>
      <c r="E522">
        <v>1</v>
      </c>
      <c r="F522" t="s">
        <v>200</v>
      </c>
      <c r="G522">
        <v>7</v>
      </c>
      <c r="H522" t="s">
        <v>16</v>
      </c>
      <c r="I522" t="s">
        <v>17</v>
      </c>
      <c r="J522">
        <v>20.553424657534201</v>
      </c>
      <c r="K522">
        <v>12</v>
      </c>
      <c r="L522">
        <v>1</v>
      </c>
      <c r="M522">
        <v>11.57</v>
      </c>
      <c r="N522">
        <v>62.229904926534097</v>
      </c>
      <c r="O522">
        <v>27.325999999999901</v>
      </c>
      <c r="P522">
        <v>27.433</v>
      </c>
      <c r="Q522">
        <v>32.079000000000001</v>
      </c>
      <c r="R522">
        <v>2.323</v>
      </c>
    </row>
    <row r="523" spans="1:18" x14ac:dyDescent="0.45">
      <c r="A523" t="s">
        <v>102</v>
      </c>
      <c r="B523">
        <v>2019</v>
      </c>
      <c r="C523" s="9">
        <v>43779</v>
      </c>
      <c r="D523" t="s">
        <v>72</v>
      </c>
      <c r="E523">
        <v>1</v>
      </c>
      <c r="F523" t="s">
        <v>200</v>
      </c>
      <c r="G523">
        <v>7</v>
      </c>
      <c r="H523" t="s">
        <v>129</v>
      </c>
      <c r="I523" t="s">
        <v>153</v>
      </c>
      <c r="K523">
        <v>22</v>
      </c>
      <c r="L523">
        <v>2</v>
      </c>
      <c r="M523">
        <v>11.702999999999999</v>
      </c>
      <c r="N523">
        <v>61.522686490643402</v>
      </c>
      <c r="O523">
        <v>12.081</v>
      </c>
      <c r="P523">
        <v>12.058999999999999</v>
      </c>
      <c r="Q523">
        <v>18.585000000000001</v>
      </c>
      <c r="R523">
        <v>3.2629999999999999</v>
      </c>
    </row>
    <row r="524" spans="1:18" x14ac:dyDescent="0.45">
      <c r="A524" t="s">
        <v>102</v>
      </c>
      <c r="B524">
        <v>2019</v>
      </c>
      <c r="C524" s="9">
        <v>43779</v>
      </c>
      <c r="D524" t="s">
        <v>72</v>
      </c>
      <c r="E524">
        <v>1</v>
      </c>
      <c r="F524" t="s">
        <v>200</v>
      </c>
      <c r="G524">
        <v>8</v>
      </c>
      <c r="H524" t="s">
        <v>20</v>
      </c>
      <c r="I524" t="s">
        <v>21</v>
      </c>
      <c r="J524">
        <v>24.2630136986301</v>
      </c>
      <c r="K524">
        <v>8</v>
      </c>
      <c r="L524">
        <v>1</v>
      </c>
      <c r="M524">
        <v>11.602</v>
      </c>
      <c r="N524">
        <v>62.058265816238503</v>
      </c>
      <c r="O524">
        <v>19.509</v>
      </c>
      <c r="P524">
        <v>21.898</v>
      </c>
      <c r="Q524">
        <v>28.117999999999999</v>
      </c>
      <c r="R524">
        <v>3.11</v>
      </c>
    </row>
    <row r="525" spans="1:18" x14ac:dyDescent="0.45">
      <c r="A525" t="s">
        <v>102</v>
      </c>
      <c r="B525">
        <v>2019</v>
      </c>
      <c r="C525" s="9">
        <v>43779</v>
      </c>
      <c r="D525" t="s">
        <v>72</v>
      </c>
      <c r="E525">
        <v>1</v>
      </c>
      <c r="F525" t="s">
        <v>200</v>
      </c>
      <c r="G525">
        <v>8</v>
      </c>
      <c r="H525" t="s">
        <v>144</v>
      </c>
      <c r="I525" t="s">
        <v>145</v>
      </c>
      <c r="K525">
        <v>21</v>
      </c>
      <c r="L525">
        <v>2</v>
      </c>
      <c r="M525">
        <v>11.725</v>
      </c>
      <c r="N525">
        <v>61.407249466950901</v>
      </c>
      <c r="O525">
        <v>23.696999999999999</v>
      </c>
      <c r="P525">
        <v>22.463000000000001</v>
      </c>
      <c r="Q525">
        <v>28.443000000000001</v>
      </c>
      <c r="R525">
        <v>2.99</v>
      </c>
    </row>
    <row r="526" spans="1:18" x14ac:dyDescent="0.45">
      <c r="A526" t="s">
        <v>102</v>
      </c>
      <c r="B526">
        <v>2019</v>
      </c>
      <c r="C526" s="9">
        <v>43779</v>
      </c>
      <c r="D526" t="s">
        <v>72</v>
      </c>
      <c r="E526">
        <v>1</v>
      </c>
      <c r="F526" t="s">
        <v>200</v>
      </c>
      <c r="G526">
        <v>9</v>
      </c>
      <c r="H526" t="s">
        <v>98</v>
      </c>
      <c r="I526" t="s">
        <v>67</v>
      </c>
      <c r="J526">
        <v>28.279452054794501</v>
      </c>
      <c r="K526">
        <v>13</v>
      </c>
      <c r="L526">
        <v>1</v>
      </c>
      <c r="M526">
        <v>11.384</v>
      </c>
      <c r="N526">
        <v>63.2466619817287</v>
      </c>
      <c r="O526">
        <v>22.116</v>
      </c>
      <c r="P526">
        <v>22.439</v>
      </c>
      <c r="Q526">
        <v>27.664999999999999</v>
      </c>
      <c r="R526">
        <v>2.613</v>
      </c>
    </row>
    <row r="527" spans="1:18" x14ac:dyDescent="0.45">
      <c r="A527" t="s">
        <v>102</v>
      </c>
      <c r="B527">
        <v>2019</v>
      </c>
      <c r="C527" s="9">
        <v>43779</v>
      </c>
      <c r="D527" t="s">
        <v>72</v>
      </c>
      <c r="E527">
        <v>1</v>
      </c>
      <c r="F527" t="s">
        <v>200</v>
      </c>
      <c r="G527">
        <v>9</v>
      </c>
      <c r="H527" t="s">
        <v>121</v>
      </c>
      <c r="I527" t="s">
        <v>120</v>
      </c>
      <c r="K527">
        <v>20</v>
      </c>
      <c r="L527">
        <v>2</v>
      </c>
      <c r="M527">
        <v>11.561</v>
      </c>
      <c r="N527">
        <v>62.278349623734897</v>
      </c>
      <c r="O527">
        <v>10.7</v>
      </c>
      <c r="P527">
        <v>10.58</v>
      </c>
      <c r="Q527">
        <v>17.526</v>
      </c>
      <c r="R527">
        <v>3.4729999999999999</v>
      </c>
    </row>
    <row r="528" spans="1:18" x14ac:dyDescent="0.45">
      <c r="A528" t="s">
        <v>102</v>
      </c>
      <c r="B528">
        <v>2019</v>
      </c>
      <c r="C528" s="9">
        <v>43779</v>
      </c>
      <c r="D528" t="s">
        <v>72</v>
      </c>
      <c r="E528">
        <v>1</v>
      </c>
      <c r="F528" t="s">
        <v>200</v>
      </c>
      <c r="G528">
        <v>10</v>
      </c>
      <c r="H528" t="s">
        <v>82</v>
      </c>
      <c r="I528" t="s">
        <v>67</v>
      </c>
      <c r="J528">
        <v>27.197260273972599</v>
      </c>
      <c r="K528">
        <v>16</v>
      </c>
      <c r="L528">
        <v>1</v>
      </c>
      <c r="M528">
        <v>11.869</v>
      </c>
      <c r="N528">
        <v>60.6622293369281</v>
      </c>
      <c r="O528">
        <v>17.204000000000001</v>
      </c>
      <c r="P528">
        <v>19.021999999999998</v>
      </c>
      <c r="Q528">
        <v>25.428000000000001</v>
      </c>
      <c r="R528">
        <v>3.2029999999999998</v>
      </c>
    </row>
    <row r="529" spans="1:18" x14ac:dyDescent="0.45">
      <c r="A529" t="s">
        <v>102</v>
      </c>
      <c r="B529">
        <v>2019</v>
      </c>
      <c r="C529" s="9">
        <v>43779</v>
      </c>
      <c r="D529" t="s">
        <v>72</v>
      </c>
      <c r="E529">
        <v>1</v>
      </c>
      <c r="F529" t="s">
        <v>200</v>
      </c>
      <c r="G529">
        <v>10</v>
      </c>
      <c r="H529" t="s">
        <v>24</v>
      </c>
      <c r="I529" t="s">
        <v>151</v>
      </c>
      <c r="J529">
        <v>21.197260273972599</v>
      </c>
      <c r="K529">
        <v>17</v>
      </c>
      <c r="L529">
        <v>2</v>
      </c>
      <c r="M529">
        <v>11.903</v>
      </c>
      <c r="N529">
        <v>60.488952364950002</v>
      </c>
      <c r="O529">
        <v>16.225999999999999</v>
      </c>
      <c r="P529">
        <v>14.468999999999999</v>
      </c>
      <c r="Q529">
        <v>23.181000000000001</v>
      </c>
      <c r="R529">
        <v>4.3559999999999999</v>
      </c>
    </row>
    <row r="530" spans="1:18" x14ac:dyDescent="0.45">
      <c r="A530" t="s">
        <v>102</v>
      </c>
      <c r="B530">
        <v>2019</v>
      </c>
      <c r="C530" s="9">
        <v>43779</v>
      </c>
      <c r="D530" t="s">
        <v>72</v>
      </c>
      <c r="E530">
        <v>1</v>
      </c>
      <c r="F530" t="s">
        <v>200</v>
      </c>
      <c r="G530">
        <v>11</v>
      </c>
      <c r="H530" t="s">
        <v>75</v>
      </c>
      <c r="I530" t="s">
        <v>152</v>
      </c>
      <c r="J530">
        <v>20.671232876712299</v>
      </c>
      <c r="K530">
        <v>15</v>
      </c>
      <c r="L530">
        <v>1</v>
      </c>
      <c r="M530">
        <v>11.772</v>
      </c>
      <c r="N530">
        <v>61.1620795107033</v>
      </c>
      <c r="O530">
        <v>9</v>
      </c>
      <c r="P530">
        <v>22.236000000000001</v>
      </c>
      <c r="Q530">
        <v>34.03</v>
      </c>
      <c r="R530">
        <v>5.8970000000000002</v>
      </c>
    </row>
    <row r="531" spans="1:18" x14ac:dyDescent="0.45">
      <c r="A531" t="s">
        <v>102</v>
      </c>
      <c r="B531">
        <v>2019</v>
      </c>
      <c r="C531" s="9">
        <v>43779</v>
      </c>
      <c r="D531" t="s">
        <v>72</v>
      </c>
      <c r="E531">
        <v>1</v>
      </c>
      <c r="F531" t="s">
        <v>200</v>
      </c>
      <c r="G531">
        <v>11</v>
      </c>
      <c r="H531" t="s">
        <v>119</v>
      </c>
      <c r="I531" t="s">
        <v>120</v>
      </c>
      <c r="K531">
        <v>18</v>
      </c>
      <c r="L531">
        <v>2</v>
      </c>
      <c r="M531">
        <v>11.972</v>
      </c>
      <c r="N531">
        <v>60.140327430671498</v>
      </c>
      <c r="O531">
        <v>28.664000000000001</v>
      </c>
      <c r="P531">
        <v>28.274999999999999</v>
      </c>
      <c r="Q531">
        <v>31.863</v>
      </c>
      <c r="R531">
        <v>1.794</v>
      </c>
    </row>
    <row r="532" spans="1:18" x14ac:dyDescent="0.45">
      <c r="A532" t="s">
        <v>102</v>
      </c>
      <c r="B532">
        <v>2019</v>
      </c>
      <c r="C532" s="9">
        <v>43779</v>
      </c>
      <c r="D532" t="s">
        <v>72</v>
      </c>
      <c r="E532">
        <v>1</v>
      </c>
      <c r="F532" t="s">
        <v>200</v>
      </c>
      <c r="G532">
        <v>12</v>
      </c>
      <c r="H532" t="s">
        <v>161</v>
      </c>
      <c r="I532" t="s">
        <v>36</v>
      </c>
      <c r="K532">
        <v>14</v>
      </c>
      <c r="L532">
        <v>1</v>
      </c>
      <c r="M532">
        <v>11.638999999999999</v>
      </c>
      <c r="N532">
        <v>61.8609846206718</v>
      </c>
      <c r="O532">
        <v>17.748000000000001</v>
      </c>
      <c r="P532">
        <v>20.524999999999999</v>
      </c>
      <c r="Q532">
        <v>30.062999999999999</v>
      </c>
      <c r="R532">
        <v>4.7690000000000001</v>
      </c>
    </row>
    <row r="533" spans="1:18" x14ac:dyDescent="0.45">
      <c r="A533" t="s">
        <v>102</v>
      </c>
      <c r="B533">
        <v>2019</v>
      </c>
      <c r="C533" s="9">
        <v>43779</v>
      </c>
      <c r="D533" t="s">
        <v>72</v>
      </c>
      <c r="E533">
        <v>1</v>
      </c>
      <c r="F533" t="s">
        <v>200</v>
      </c>
      <c r="G533">
        <v>12</v>
      </c>
      <c r="H533" t="s">
        <v>100</v>
      </c>
      <c r="I533" t="s">
        <v>47</v>
      </c>
      <c r="J533">
        <v>25.7424657534246</v>
      </c>
      <c r="K533">
        <v>19</v>
      </c>
      <c r="L533">
        <v>2</v>
      </c>
      <c r="M533">
        <v>11.696999999999999</v>
      </c>
      <c r="N533">
        <v>61.5542446781226</v>
      </c>
      <c r="O533">
        <v>16.318999999999999</v>
      </c>
      <c r="P533">
        <v>15.869</v>
      </c>
      <c r="Q533">
        <v>22.725000000000001</v>
      </c>
      <c r="R533">
        <v>3.4279999999999999</v>
      </c>
    </row>
    <row r="534" spans="1:18" x14ac:dyDescent="0.45">
      <c r="A534" t="s">
        <v>102</v>
      </c>
      <c r="B534">
        <v>2019</v>
      </c>
      <c r="C534" s="9">
        <v>43779</v>
      </c>
      <c r="D534" t="s">
        <v>72</v>
      </c>
      <c r="E534">
        <v>1</v>
      </c>
      <c r="F534" t="s">
        <v>201</v>
      </c>
      <c r="G534">
        <v>1</v>
      </c>
      <c r="H534" t="s">
        <v>14</v>
      </c>
      <c r="I534" t="s">
        <v>169</v>
      </c>
      <c r="J534">
        <v>19.854794520547902</v>
      </c>
      <c r="K534">
        <v>4</v>
      </c>
      <c r="L534">
        <v>1</v>
      </c>
      <c r="M534">
        <v>11.234999999999999</v>
      </c>
      <c r="N534">
        <v>64.085447263017301</v>
      </c>
      <c r="O534">
        <v>22.065000000000001</v>
      </c>
      <c r="P534">
        <v>23.512</v>
      </c>
      <c r="Q534">
        <v>29.277999999999999</v>
      </c>
      <c r="R534">
        <v>2.883</v>
      </c>
    </row>
    <row r="535" spans="1:18" x14ac:dyDescent="0.45">
      <c r="A535" t="s">
        <v>102</v>
      </c>
      <c r="B535">
        <v>2019</v>
      </c>
      <c r="C535" s="9">
        <v>43779</v>
      </c>
      <c r="D535" t="s">
        <v>72</v>
      </c>
      <c r="E535">
        <v>1</v>
      </c>
      <c r="F535" t="s">
        <v>201</v>
      </c>
      <c r="G535">
        <v>1</v>
      </c>
      <c r="H535" t="s">
        <v>161</v>
      </c>
      <c r="I535" t="s">
        <v>36</v>
      </c>
      <c r="K535">
        <v>14</v>
      </c>
      <c r="L535">
        <v>2</v>
      </c>
      <c r="M535">
        <v>11.266999999999999</v>
      </c>
      <c r="N535">
        <v>63.903434809620997</v>
      </c>
      <c r="O535">
        <v>20.524999999999999</v>
      </c>
      <c r="P535">
        <v>18.908999999999999</v>
      </c>
      <c r="Q535">
        <v>27.228999999999999</v>
      </c>
      <c r="R535">
        <v>4.16</v>
      </c>
    </row>
    <row r="536" spans="1:18" x14ac:dyDescent="0.45">
      <c r="A536" t="s">
        <v>102</v>
      </c>
      <c r="B536">
        <v>2019</v>
      </c>
      <c r="C536" s="9">
        <v>43779</v>
      </c>
      <c r="D536" t="s">
        <v>72</v>
      </c>
      <c r="E536">
        <v>1</v>
      </c>
      <c r="F536" t="s">
        <v>201</v>
      </c>
      <c r="G536">
        <v>2</v>
      </c>
      <c r="H536" t="s">
        <v>23</v>
      </c>
      <c r="I536" t="s">
        <v>15</v>
      </c>
      <c r="J536">
        <v>22.161643835616399</v>
      </c>
      <c r="K536">
        <v>2</v>
      </c>
      <c r="L536">
        <v>1</v>
      </c>
      <c r="M536">
        <v>11.342000000000001</v>
      </c>
      <c r="N536">
        <v>63.480867571856798</v>
      </c>
      <c r="O536">
        <v>31.396999999999998</v>
      </c>
      <c r="P536">
        <v>31.780999999999999</v>
      </c>
      <c r="Q536">
        <v>35.555</v>
      </c>
      <c r="R536">
        <v>1.887</v>
      </c>
    </row>
    <row r="537" spans="1:18" x14ac:dyDescent="0.45">
      <c r="A537" t="s">
        <v>102</v>
      </c>
      <c r="B537">
        <v>2019</v>
      </c>
      <c r="C537" s="9">
        <v>43779</v>
      </c>
      <c r="D537" t="s">
        <v>72</v>
      </c>
      <c r="E537">
        <v>1</v>
      </c>
      <c r="F537" t="s">
        <v>201</v>
      </c>
      <c r="G537">
        <v>2</v>
      </c>
      <c r="H537" t="s">
        <v>75</v>
      </c>
      <c r="I537" t="s">
        <v>152</v>
      </c>
      <c r="J537">
        <v>20.671232876712299</v>
      </c>
      <c r="K537">
        <v>15</v>
      </c>
      <c r="L537">
        <v>2</v>
      </c>
      <c r="M537">
        <v>11.465999999999999</v>
      </c>
      <c r="N537">
        <v>62.794348508634201</v>
      </c>
      <c r="O537">
        <v>22.236000000000001</v>
      </c>
      <c r="P537">
        <v>21.032999999999902</v>
      </c>
      <c r="Q537">
        <v>30.922999999999998</v>
      </c>
      <c r="R537">
        <v>4.9450000000000003</v>
      </c>
    </row>
    <row r="538" spans="1:18" x14ac:dyDescent="0.45">
      <c r="A538" t="s">
        <v>102</v>
      </c>
      <c r="B538">
        <v>2019</v>
      </c>
      <c r="C538" s="9">
        <v>43779</v>
      </c>
      <c r="D538" t="s">
        <v>72</v>
      </c>
      <c r="E538">
        <v>1</v>
      </c>
      <c r="F538" t="s">
        <v>201</v>
      </c>
      <c r="G538">
        <v>3</v>
      </c>
      <c r="H538" t="s">
        <v>133</v>
      </c>
      <c r="I538" t="s">
        <v>25</v>
      </c>
      <c r="J538">
        <v>26.794520547945201</v>
      </c>
      <c r="K538">
        <v>5</v>
      </c>
      <c r="L538">
        <v>1</v>
      </c>
      <c r="M538">
        <v>11.849</v>
      </c>
      <c r="N538">
        <v>60.764621487045297</v>
      </c>
      <c r="O538">
        <v>21.997</v>
      </c>
      <c r="P538">
        <v>22.730999999999899</v>
      </c>
      <c r="Q538">
        <v>27.236999999999998</v>
      </c>
      <c r="R538">
        <v>2.2530000000000001</v>
      </c>
    </row>
    <row r="539" spans="1:18" x14ac:dyDescent="0.45">
      <c r="A539" t="s">
        <v>102</v>
      </c>
      <c r="B539">
        <v>2019</v>
      </c>
      <c r="C539" s="9">
        <v>43779</v>
      </c>
      <c r="D539" t="s">
        <v>72</v>
      </c>
      <c r="E539">
        <v>1</v>
      </c>
      <c r="F539" t="s">
        <v>201</v>
      </c>
      <c r="G539">
        <v>3</v>
      </c>
      <c r="H539" t="s">
        <v>82</v>
      </c>
      <c r="I539" t="s">
        <v>67</v>
      </c>
      <c r="J539">
        <v>27.197260273972599</v>
      </c>
      <c r="K539">
        <v>16</v>
      </c>
      <c r="L539">
        <v>2</v>
      </c>
      <c r="M539">
        <v>11.859</v>
      </c>
      <c r="N539">
        <v>60.713382241335601</v>
      </c>
      <c r="O539">
        <v>19.021999999999998</v>
      </c>
      <c r="P539">
        <v>18.347000000000001</v>
      </c>
      <c r="Q539">
        <v>24.337</v>
      </c>
      <c r="R539">
        <v>2.9950000000000001</v>
      </c>
    </row>
    <row r="540" spans="1:18" x14ac:dyDescent="0.45">
      <c r="A540" t="s">
        <v>102</v>
      </c>
      <c r="B540">
        <v>2019</v>
      </c>
      <c r="C540" s="9">
        <v>43779</v>
      </c>
      <c r="D540" t="s">
        <v>72</v>
      </c>
      <c r="E540">
        <v>1</v>
      </c>
      <c r="F540" t="s">
        <v>201</v>
      </c>
      <c r="G540">
        <v>4</v>
      </c>
      <c r="H540" t="s">
        <v>79</v>
      </c>
      <c r="I540" t="s">
        <v>65</v>
      </c>
      <c r="J540">
        <v>32.520547945205401</v>
      </c>
      <c r="K540">
        <v>1</v>
      </c>
      <c r="L540">
        <v>1</v>
      </c>
      <c r="M540">
        <v>11.34</v>
      </c>
      <c r="N540">
        <v>63.492063492063401</v>
      </c>
      <c r="O540">
        <v>40.379999999999903</v>
      </c>
      <c r="P540">
        <v>40.398999999999901</v>
      </c>
      <c r="Q540">
        <v>44.104999999999997</v>
      </c>
      <c r="R540">
        <v>1.853</v>
      </c>
    </row>
    <row r="541" spans="1:18" x14ac:dyDescent="0.45">
      <c r="A541" t="s">
        <v>102</v>
      </c>
      <c r="B541">
        <v>2019</v>
      </c>
      <c r="C541" s="9">
        <v>43779</v>
      </c>
      <c r="D541" t="s">
        <v>72</v>
      </c>
      <c r="E541">
        <v>1</v>
      </c>
      <c r="F541" t="s">
        <v>201</v>
      </c>
      <c r="G541">
        <v>4</v>
      </c>
      <c r="H541" t="s">
        <v>98</v>
      </c>
      <c r="I541" t="s">
        <v>67</v>
      </c>
      <c r="J541">
        <v>28.279452054794501</v>
      </c>
      <c r="K541">
        <v>13</v>
      </c>
      <c r="L541">
        <v>2</v>
      </c>
      <c r="M541">
        <v>11.507999999999999</v>
      </c>
      <c r="N541">
        <v>62.565172054223098</v>
      </c>
      <c r="O541">
        <v>22.439</v>
      </c>
      <c r="P541">
        <v>22.434000000000001</v>
      </c>
      <c r="Q541">
        <v>27.638000000000002</v>
      </c>
      <c r="R541">
        <v>2.6019999999999999</v>
      </c>
    </row>
    <row r="542" spans="1:18" x14ac:dyDescent="0.45">
      <c r="A542" t="s">
        <v>102</v>
      </c>
      <c r="B542">
        <v>2019</v>
      </c>
      <c r="C542" s="9">
        <v>43779</v>
      </c>
      <c r="D542" t="s">
        <v>72</v>
      </c>
      <c r="E542">
        <v>1</v>
      </c>
      <c r="F542" t="s">
        <v>201</v>
      </c>
      <c r="G542">
        <v>5</v>
      </c>
      <c r="H542" t="s">
        <v>20</v>
      </c>
      <c r="I542" t="s">
        <v>21</v>
      </c>
      <c r="J542">
        <v>24.2630136986301</v>
      </c>
      <c r="K542">
        <v>8</v>
      </c>
      <c r="L542">
        <v>1</v>
      </c>
      <c r="M542">
        <v>11.438000000000001</v>
      </c>
      <c r="N542">
        <v>62.9480678440286</v>
      </c>
      <c r="O542">
        <v>21.898</v>
      </c>
      <c r="P542">
        <v>23.86</v>
      </c>
      <c r="Q542">
        <v>29.622</v>
      </c>
      <c r="R542">
        <v>2.8809999999999998</v>
      </c>
    </row>
    <row r="543" spans="1:18" x14ac:dyDescent="0.45">
      <c r="A543" t="s">
        <v>102</v>
      </c>
      <c r="B543">
        <v>2019</v>
      </c>
      <c r="C543" s="9">
        <v>43779</v>
      </c>
      <c r="D543" t="s">
        <v>72</v>
      </c>
      <c r="E543">
        <v>1</v>
      </c>
      <c r="F543" t="s">
        <v>201</v>
      </c>
      <c r="G543">
        <v>5</v>
      </c>
      <c r="H543" t="s">
        <v>111</v>
      </c>
      <c r="I543" t="s">
        <v>118</v>
      </c>
      <c r="K543">
        <v>9</v>
      </c>
      <c r="L543">
        <v>2</v>
      </c>
      <c r="M543">
        <v>11.458</v>
      </c>
      <c r="N543">
        <v>62.838191656484497</v>
      </c>
      <c r="O543">
        <v>26.128999999999898</v>
      </c>
      <c r="P543">
        <v>25.574999999999999</v>
      </c>
      <c r="Q543">
        <v>29.652999999999999</v>
      </c>
      <c r="R543">
        <v>2.0390000000000001</v>
      </c>
    </row>
    <row r="544" spans="1:18" x14ac:dyDescent="0.45">
      <c r="A544" t="s">
        <v>102</v>
      </c>
      <c r="B544">
        <v>2019</v>
      </c>
      <c r="C544" s="9">
        <v>43779</v>
      </c>
      <c r="D544" t="s">
        <v>72</v>
      </c>
      <c r="E544">
        <v>1</v>
      </c>
      <c r="F544" t="s">
        <v>201</v>
      </c>
      <c r="G544">
        <v>6</v>
      </c>
      <c r="H544" t="s">
        <v>30</v>
      </c>
      <c r="I544" t="s">
        <v>31</v>
      </c>
      <c r="J544">
        <v>23.567123287671201</v>
      </c>
      <c r="K544">
        <v>3</v>
      </c>
      <c r="L544">
        <v>1</v>
      </c>
      <c r="M544">
        <v>11.323</v>
      </c>
      <c r="N544">
        <v>63.5873885012805</v>
      </c>
      <c r="O544">
        <v>30.800999999999998</v>
      </c>
      <c r="P544">
        <v>31.052999999999901</v>
      </c>
      <c r="Q544">
        <v>33.808999999999997</v>
      </c>
      <c r="R544">
        <v>1.3779999999999999</v>
      </c>
    </row>
    <row r="545" spans="1:18" x14ac:dyDescent="0.45">
      <c r="A545" t="s">
        <v>102</v>
      </c>
      <c r="B545">
        <v>2019</v>
      </c>
      <c r="C545" s="9">
        <v>43779</v>
      </c>
      <c r="D545" t="s">
        <v>72</v>
      </c>
      <c r="E545">
        <v>1</v>
      </c>
      <c r="F545" t="s">
        <v>201</v>
      </c>
      <c r="G545">
        <v>6</v>
      </c>
      <c r="H545" t="s">
        <v>16</v>
      </c>
      <c r="I545" t="s">
        <v>17</v>
      </c>
      <c r="J545">
        <v>20.553424657534201</v>
      </c>
      <c r="K545">
        <v>12</v>
      </c>
      <c r="L545">
        <v>2</v>
      </c>
      <c r="M545">
        <v>11.407</v>
      </c>
      <c r="N545">
        <v>63.119137371789201</v>
      </c>
      <c r="O545">
        <v>27.433</v>
      </c>
      <c r="P545">
        <v>27.012</v>
      </c>
      <c r="Q545">
        <v>31.475999999999999</v>
      </c>
      <c r="R545">
        <v>2.2320000000000002</v>
      </c>
    </row>
    <row r="546" spans="1:18" x14ac:dyDescent="0.45">
      <c r="A546" t="s">
        <v>102</v>
      </c>
      <c r="B546">
        <v>2019</v>
      </c>
      <c r="C546" s="9">
        <v>43779</v>
      </c>
      <c r="D546" t="s">
        <v>72</v>
      </c>
      <c r="E546">
        <v>1</v>
      </c>
      <c r="F546" t="s">
        <v>201</v>
      </c>
      <c r="G546">
        <v>7</v>
      </c>
      <c r="H546" t="s">
        <v>134</v>
      </c>
      <c r="I546" t="s">
        <v>38</v>
      </c>
      <c r="K546">
        <v>6</v>
      </c>
      <c r="L546">
        <v>1</v>
      </c>
      <c r="M546">
        <v>11.173</v>
      </c>
      <c r="N546">
        <v>64.441063277544004</v>
      </c>
      <c r="O546">
        <v>15.663</v>
      </c>
      <c r="P546">
        <v>18.96</v>
      </c>
      <c r="Q546">
        <v>25.064</v>
      </c>
      <c r="R546">
        <v>3.052</v>
      </c>
    </row>
    <row r="547" spans="1:18" x14ac:dyDescent="0.45">
      <c r="A547" t="s">
        <v>102</v>
      </c>
      <c r="B547">
        <v>2019</v>
      </c>
      <c r="C547" s="9">
        <v>43779</v>
      </c>
      <c r="D547" t="s">
        <v>72</v>
      </c>
      <c r="E547">
        <v>1</v>
      </c>
      <c r="F547" t="s">
        <v>201</v>
      </c>
      <c r="G547">
        <v>7</v>
      </c>
      <c r="H547" t="s">
        <v>77</v>
      </c>
      <c r="I547" t="s">
        <v>19</v>
      </c>
      <c r="J547">
        <v>28.5013698630137</v>
      </c>
      <c r="K547">
        <v>11</v>
      </c>
      <c r="L547">
        <v>2</v>
      </c>
      <c r="M547">
        <v>11.244</v>
      </c>
      <c r="N547">
        <v>64.034151547492002</v>
      </c>
      <c r="O547">
        <v>25.410999999999898</v>
      </c>
      <c r="P547">
        <v>23.29</v>
      </c>
      <c r="Q547">
        <v>29.356000000000002</v>
      </c>
      <c r="R547">
        <v>3.0329999999999999</v>
      </c>
    </row>
    <row r="548" spans="1:18" x14ac:dyDescent="0.45">
      <c r="A548" t="s">
        <v>102</v>
      </c>
      <c r="B548">
        <v>2019</v>
      </c>
      <c r="C548" s="9">
        <v>43779</v>
      </c>
      <c r="D548" t="s">
        <v>72</v>
      </c>
      <c r="E548">
        <v>1</v>
      </c>
      <c r="F548" t="s">
        <v>201</v>
      </c>
      <c r="G548">
        <v>8</v>
      </c>
      <c r="H548" t="s">
        <v>73</v>
      </c>
      <c r="I548" t="s">
        <v>74</v>
      </c>
      <c r="J548">
        <v>32.273972602739697</v>
      </c>
      <c r="K548">
        <v>7</v>
      </c>
      <c r="L548">
        <v>1</v>
      </c>
      <c r="M548">
        <v>11.662000000000001</v>
      </c>
      <c r="N548">
        <v>61.738981306808398</v>
      </c>
      <c r="O548">
        <v>27.838999999999999</v>
      </c>
      <c r="P548">
        <v>28.132000000000001</v>
      </c>
      <c r="Q548">
        <v>31.916</v>
      </c>
      <c r="R548">
        <v>1.8919999999999999</v>
      </c>
    </row>
    <row r="549" spans="1:18" x14ac:dyDescent="0.45">
      <c r="A549" t="s">
        <v>102</v>
      </c>
      <c r="B549">
        <v>2019</v>
      </c>
      <c r="C549" s="9">
        <v>43779</v>
      </c>
      <c r="D549" t="s">
        <v>72</v>
      </c>
      <c r="E549">
        <v>1</v>
      </c>
      <c r="F549" t="s">
        <v>201</v>
      </c>
      <c r="G549">
        <v>8</v>
      </c>
      <c r="H549" t="s">
        <v>22</v>
      </c>
      <c r="I549" t="s">
        <v>169</v>
      </c>
      <c r="J549">
        <v>21.835616438356102</v>
      </c>
      <c r="K549">
        <v>10</v>
      </c>
      <c r="L549">
        <v>2</v>
      </c>
      <c r="M549">
        <v>11.827</v>
      </c>
      <c r="N549">
        <v>60.877652828274201</v>
      </c>
      <c r="O549">
        <v>19.623000000000001</v>
      </c>
      <c r="P549">
        <v>19.29</v>
      </c>
      <c r="Q549">
        <v>25.673999999999999</v>
      </c>
      <c r="R549">
        <v>3.1920000000000002</v>
      </c>
    </row>
    <row r="550" spans="1:18" x14ac:dyDescent="0.45">
      <c r="A550" t="s">
        <v>102</v>
      </c>
      <c r="B550">
        <v>2019</v>
      </c>
      <c r="C550" s="9">
        <v>43779</v>
      </c>
      <c r="D550" t="s">
        <v>72</v>
      </c>
      <c r="E550">
        <v>1</v>
      </c>
      <c r="F550" t="s">
        <v>202</v>
      </c>
      <c r="G550">
        <v>1</v>
      </c>
      <c r="H550" t="s">
        <v>14</v>
      </c>
      <c r="I550" t="s">
        <v>169</v>
      </c>
      <c r="J550">
        <v>19.854794520547902</v>
      </c>
      <c r="K550">
        <v>4</v>
      </c>
      <c r="L550">
        <v>1</v>
      </c>
      <c r="M550">
        <v>11.087</v>
      </c>
      <c r="N550">
        <v>64.940921800306597</v>
      </c>
      <c r="O550">
        <v>23.512</v>
      </c>
      <c r="P550">
        <v>25.283000000000001</v>
      </c>
      <c r="Q550">
        <v>30.663</v>
      </c>
      <c r="R550">
        <v>2.69</v>
      </c>
    </row>
    <row r="551" spans="1:18" x14ac:dyDescent="0.45">
      <c r="A551" t="s">
        <v>102</v>
      </c>
      <c r="B551">
        <v>2019</v>
      </c>
      <c r="C551" s="9">
        <v>43779</v>
      </c>
      <c r="D551" t="s">
        <v>72</v>
      </c>
      <c r="E551">
        <v>1</v>
      </c>
      <c r="F551" t="s">
        <v>202</v>
      </c>
      <c r="G551">
        <v>1</v>
      </c>
      <c r="H551" t="s">
        <v>73</v>
      </c>
      <c r="I551" t="s">
        <v>74</v>
      </c>
      <c r="J551">
        <v>32.273972602739697</v>
      </c>
      <c r="K551">
        <v>7</v>
      </c>
      <c r="L551">
        <v>2</v>
      </c>
      <c r="M551">
        <v>11.289</v>
      </c>
      <c r="N551">
        <v>63.7788998139782</v>
      </c>
      <c r="O551">
        <v>28.132000000000001</v>
      </c>
      <c r="P551">
        <v>27.638999999999999</v>
      </c>
      <c r="Q551">
        <v>31.318999999999999</v>
      </c>
      <c r="R551">
        <v>1.84</v>
      </c>
    </row>
    <row r="552" spans="1:18" x14ac:dyDescent="0.45">
      <c r="A552" t="s">
        <v>102</v>
      </c>
      <c r="B552">
        <v>2019</v>
      </c>
      <c r="C552" s="9">
        <v>43779</v>
      </c>
      <c r="D552" t="s">
        <v>72</v>
      </c>
      <c r="E552">
        <v>1</v>
      </c>
      <c r="F552" t="s">
        <v>202</v>
      </c>
      <c r="G552">
        <v>2</v>
      </c>
      <c r="H552" t="s">
        <v>23</v>
      </c>
      <c r="I552" t="s">
        <v>15</v>
      </c>
      <c r="J552">
        <v>22.161643835616399</v>
      </c>
      <c r="K552">
        <v>2</v>
      </c>
      <c r="L552">
        <v>1</v>
      </c>
      <c r="M552">
        <v>11.202999999999999</v>
      </c>
      <c r="N552">
        <v>64.268499509060007</v>
      </c>
      <c r="O552">
        <v>31.780999999999999</v>
      </c>
      <c r="P552">
        <v>31.895999999999901</v>
      </c>
      <c r="Q552">
        <v>35.637999999999998</v>
      </c>
      <c r="R552">
        <v>1.871</v>
      </c>
    </row>
    <row r="553" spans="1:18" x14ac:dyDescent="0.45">
      <c r="A553" t="s">
        <v>102</v>
      </c>
      <c r="B553">
        <v>2019</v>
      </c>
      <c r="C553" s="9">
        <v>43779</v>
      </c>
      <c r="D553" t="s">
        <v>72</v>
      </c>
      <c r="E553">
        <v>1</v>
      </c>
      <c r="F553" t="s">
        <v>202</v>
      </c>
      <c r="G553">
        <v>2</v>
      </c>
      <c r="H553" t="s">
        <v>134</v>
      </c>
      <c r="I553" t="s">
        <v>38</v>
      </c>
      <c r="K553">
        <v>6</v>
      </c>
      <c r="L553">
        <v>2</v>
      </c>
      <c r="M553">
        <v>11.205</v>
      </c>
      <c r="N553">
        <v>64.257028112449802</v>
      </c>
      <c r="O553">
        <v>18.96</v>
      </c>
      <c r="P553">
        <v>18.893999999999998</v>
      </c>
      <c r="Q553">
        <v>24.847999999999999</v>
      </c>
      <c r="R553">
        <v>2.9769999999999999</v>
      </c>
    </row>
    <row r="554" spans="1:18" x14ac:dyDescent="0.45">
      <c r="A554" t="s">
        <v>102</v>
      </c>
      <c r="B554">
        <v>2019</v>
      </c>
      <c r="C554" s="9">
        <v>43779</v>
      </c>
      <c r="D554" t="s">
        <v>72</v>
      </c>
      <c r="E554">
        <v>1</v>
      </c>
      <c r="F554" t="s">
        <v>202</v>
      </c>
      <c r="G554">
        <v>3</v>
      </c>
      <c r="H554" t="s">
        <v>30</v>
      </c>
      <c r="I554" t="s">
        <v>31</v>
      </c>
      <c r="J554">
        <v>23.567123287671201</v>
      </c>
      <c r="K554">
        <v>3</v>
      </c>
      <c r="L554">
        <v>1</v>
      </c>
      <c r="M554">
        <v>11.625</v>
      </c>
      <c r="N554">
        <v>61.935483870967701</v>
      </c>
      <c r="O554">
        <v>31.052999999999901</v>
      </c>
      <c r="P554">
        <v>31.169</v>
      </c>
      <c r="Q554">
        <v>33.905000000000001</v>
      </c>
      <c r="R554">
        <v>1.3680000000000001</v>
      </c>
    </row>
    <row r="555" spans="1:18" x14ac:dyDescent="0.45">
      <c r="A555" t="s">
        <v>102</v>
      </c>
      <c r="B555">
        <v>2019</v>
      </c>
      <c r="C555" s="9">
        <v>43779</v>
      </c>
      <c r="D555" t="s">
        <v>72</v>
      </c>
      <c r="E555">
        <v>1</v>
      </c>
      <c r="F555" t="s">
        <v>202</v>
      </c>
      <c r="G555">
        <v>3</v>
      </c>
      <c r="H555" t="s">
        <v>133</v>
      </c>
      <c r="I555" t="s">
        <v>25</v>
      </c>
      <c r="J555">
        <v>26.794520547945201</v>
      </c>
      <c r="K555">
        <v>5</v>
      </c>
      <c r="L555">
        <v>2</v>
      </c>
      <c r="M555">
        <v>11.829000000000001</v>
      </c>
      <c r="N555">
        <v>60.867359878265198</v>
      </c>
      <c r="O555">
        <v>22.730999999999899</v>
      </c>
      <c r="P555">
        <v>22.582999999999998</v>
      </c>
      <c r="Q555">
        <v>26.981000000000002</v>
      </c>
      <c r="R555">
        <v>2.1989999999999998</v>
      </c>
    </row>
    <row r="556" spans="1:18" x14ac:dyDescent="0.45">
      <c r="A556" t="s">
        <v>102</v>
      </c>
      <c r="B556">
        <v>2019</v>
      </c>
      <c r="C556" s="9">
        <v>43779</v>
      </c>
      <c r="D556" t="s">
        <v>72</v>
      </c>
      <c r="E556">
        <v>1</v>
      </c>
      <c r="F556" t="s">
        <v>202</v>
      </c>
      <c r="G556">
        <v>4</v>
      </c>
      <c r="H556" t="s">
        <v>79</v>
      </c>
      <c r="I556" t="s">
        <v>65</v>
      </c>
      <c r="J556">
        <v>32.520547945205401</v>
      </c>
      <c r="K556">
        <v>1</v>
      </c>
      <c r="L556">
        <v>1</v>
      </c>
      <c r="M556">
        <v>11.25</v>
      </c>
      <c r="N556">
        <v>64</v>
      </c>
      <c r="O556">
        <v>40.398999999999901</v>
      </c>
      <c r="P556">
        <v>40.437999999999903</v>
      </c>
      <c r="Q556">
        <v>44.131999999999998</v>
      </c>
      <c r="R556">
        <v>1.847</v>
      </c>
    </row>
    <row r="557" spans="1:18" x14ac:dyDescent="0.45">
      <c r="A557" t="s">
        <v>102</v>
      </c>
      <c r="B557">
        <v>2019</v>
      </c>
      <c r="C557" s="9">
        <v>43779</v>
      </c>
      <c r="D557" t="s">
        <v>72</v>
      </c>
      <c r="E557">
        <v>1</v>
      </c>
      <c r="F557" t="s">
        <v>202</v>
      </c>
      <c r="G557">
        <v>4</v>
      </c>
      <c r="H557" t="s">
        <v>20</v>
      </c>
      <c r="I557" t="s">
        <v>21</v>
      </c>
      <c r="J557">
        <v>24.2630136986301</v>
      </c>
      <c r="K557">
        <v>8</v>
      </c>
      <c r="L557">
        <v>2</v>
      </c>
      <c r="M557">
        <v>11.632999999999999</v>
      </c>
      <c r="N557">
        <v>61.892890913779702</v>
      </c>
      <c r="O557">
        <v>23.86</v>
      </c>
      <c r="P557">
        <v>23.848999999999901</v>
      </c>
      <c r="Q557">
        <v>29.556999999999999</v>
      </c>
      <c r="R557">
        <v>2.8540000000000001</v>
      </c>
    </row>
    <row r="558" spans="1:18" x14ac:dyDescent="0.45">
      <c r="A558" t="s">
        <v>102</v>
      </c>
      <c r="B558">
        <v>2019</v>
      </c>
      <c r="C558" s="9">
        <v>43779</v>
      </c>
      <c r="D558" t="s">
        <v>72</v>
      </c>
      <c r="E558">
        <v>2</v>
      </c>
      <c r="F558" t="s">
        <v>202</v>
      </c>
      <c r="G558">
        <v>1</v>
      </c>
      <c r="H558" t="s">
        <v>14</v>
      </c>
      <c r="I558" t="s">
        <v>169</v>
      </c>
      <c r="J558">
        <v>19.854794520547902</v>
      </c>
      <c r="K558">
        <v>4</v>
      </c>
      <c r="L558">
        <v>1</v>
      </c>
      <c r="M558">
        <v>10.99</v>
      </c>
      <c r="N558">
        <v>65.514103730664203</v>
      </c>
      <c r="O558">
        <v>25.283000000000001</v>
      </c>
      <c r="P558">
        <v>26.585999999999999</v>
      </c>
      <c r="Q558">
        <v>31.667999999999999</v>
      </c>
      <c r="R558">
        <v>2.5409999999999999</v>
      </c>
    </row>
    <row r="559" spans="1:18" x14ac:dyDescent="0.45">
      <c r="A559" t="s">
        <v>102</v>
      </c>
      <c r="B559">
        <v>2019</v>
      </c>
      <c r="C559" s="9">
        <v>43779</v>
      </c>
      <c r="D559" t="s">
        <v>72</v>
      </c>
      <c r="E559">
        <v>2</v>
      </c>
      <c r="F559" t="s">
        <v>202</v>
      </c>
      <c r="G559">
        <v>1</v>
      </c>
      <c r="H559" t="s">
        <v>73</v>
      </c>
      <c r="I559" t="s">
        <v>74</v>
      </c>
      <c r="J559">
        <v>32.273972602739697</v>
      </c>
      <c r="K559">
        <v>7</v>
      </c>
      <c r="L559">
        <v>2</v>
      </c>
      <c r="M559">
        <v>11.446999999999999</v>
      </c>
      <c r="N559">
        <v>62.898576046125598</v>
      </c>
      <c r="O559">
        <v>27.638999999999999</v>
      </c>
      <c r="P559">
        <v>27.259999999999899</v>
      </c>
      <c r="Q559">
        <v>30.847999999999999</v>
      </c>
      <c r="R559">
        <v>1.794</v>
      </c>
    </row>
    <row r="560" spans="1:18" x14ac:dyDescent="0.45">
      <c r="A560" t="s">
        <v>102</v>
      </c>
      <c r="B560">
        <v>2019</v>
      </c>
      <c r="C560" s="9">
        <v>43779</v>
      </c>
      <c r="D560" t="s">
        <v>72</v>
      </c>
      <c r="E560">
        <v>2</v>
      </c>
      <c r="F560" t="s">
        <v>202</v>
      </c>
      <c r="G560">
        <v>2</v>
      </c>
      <c r="H560" t="s">
        <v>23</v>
      </c>
      <c r="I560" t="s">
        <v>15</v>
      </c>
      <c r="J560">
        <v>22.161643835616399</v>
      </c>
      <c r="K560">
        <v>2</v>
      </c>
      <c r="L560">
        <v>1</v>
      </c>
      <c r="M560">
        <v>11.243</v>
      </c>
      <c r="N560">
        <v>64.039847015920998</v>
      </c>
      <c r="O560">
        <v>31.895999999999901</v>
      </c>
      <c r="P560">
        <v>32.000999999999998</v>
      </c>
      <c r="Q560">
        <v>35.713000000000001</v>
      </c>
      <c r="R560">
        <v>1.8560000000000001</v>
      </c>
    </row>
    <row r="561" spans="1:18" x14ac:dyDescent="0.45">
      <c r="A561" t="s">
        <v>102</v>
      </c>
      <c r="B561">
        <v>2019</v>
      </c>
      <c r="C561" s="9">
        <v>43779</v>
      </c>
      <c r="D561" t="s">
        <v>72</v>
      </c>
      <c r="E561">
        <v>2</v>
      </c>
      <c r="F561" t="s">
        <v>202</v>
      </c>
      <c r="G561">
        <v>2</v>
      </c>
      <c r="H561" t="s">
        <v>134</v>
      </c>
      <c r="I561" t="s">
        <v>38</v>
      </c>
      <c r="K561">
        <v>6</v>
      </c>
      <c r="L561">
        <v>2</v>
      </c>
      <c r="M561">
        <v>11.28</v>
      </c>
      <c r="N561">
        <v>63.829787234042499</v>
      </c>
      <c r="O561">
        <v>18.893999999999998</v>
      </c>
      <c r="P561">
        <v>18.835999999999999</v>
      </c>
      <c r="Q561">
        <v>24.658000000000001</v>
      </c>
      <c r="R561">
        <v>2.911</v>
      </c>
    </row>
    <row r="562" spans="1:18" x14ac:dyDescent="0.45">
      <c r="A562" t="s">
        <v>102</v>
      </c>
      <c r="B562">
        <v>2019</v>
      </c>
      <c r="C562" s="9">
        <v>43779</v>
      </c>
      <c r="D562" t="s">
        <v>72</v>
      </c>
      <c r="E562">
        <v>2</v>
      </c>
      <c r="F562" t="s">
        <v>202</v>
      </c>
      <c r="G562">
        <v>3</v>
      </c>
      <c r="H562" t="s">
        <v>30</v>
      </c>
      <c r="I562" t="s">
        <v>31</v>
      </c>
      <c r="J562">
        <v>23.567123287671201</v>
      </c>
      <c r="K562">
        <v>3</v>
      </c>
      <c r="L562">
        <v>1</v>
      </c>
      <c r="M562">
        <v>11.207000000000001</v>
      </c>
      <c r="N562">
        <v>64.245560810207905</v>
      </c>
      <c r="O562">
        <v>31.169</v>
      </c>
      <c r="P562">
        <v>31.274999999999999</v>
      </c>
      <c r="Q562">
        <v>33.993000000000002</v>
      </c>
      <c r="R562">
        <v>1.359</v>
      </c>
    </row>
    <row r="563" spans="1:18" x14ac:dyDescent="0.45">
      <c r="A563" t="s">
        <v>102</v>
      </c>
      <c r="B563">
        <v>2019</v>
      </c>
      <c r="C563" s="9">
        <v>43779</v>
      </c>
      <c r="D563" t="s">
        <v>72</v>
      </c>
      <c r="E563">
        <v>2</v>
      </c>
      <c r="F563" t="s">
        <v>202</v>
      </c>
      <c r="G563">
        <v>3</v>
      </c>
      <c r="H563" t="s">
        <v>133</v>
      </c>
      <c r="I563" t="s">
        <v>25</v>
      </c>
      <c r="J563">
        <v>26.794520547945201</v>
      </c>
      <c r="K563">
        <v>5</v>
      </c>
      <c r="L563">
        <v>2</v>
      </c>
      <c r="M563">
        <v>11.265000000000001</v>
      </c>
      <c r="N563">
        <v>63.914780292942702</v>
      </c>
      <c r="O563">
        <v>22.582999999999998</v>
      </c>
      <c r="P563">
        <v>22.451000000000001</v>
      </c>
      <c r="Q563">
        <v>26.753</v>
      </c>
      <c r="R563">
        <v>2.1509999999999998</v>
      </c>
    </row>
    <row r="564" spans="1:18" x14ac:dyDescent="0.45">
      <c r="A564" t="s">
        <v>102</v>
      </c>
      <c r="B564">
        <v>2019</v>
      </c>
      <c r="C564" s="9">
        <v>43779</v>
      </c>
      <c r="D564" t="s">
        <v>72</v>
      </c>
      <c r="E564">
        <v>2</v>
      </c>
      <c r="F564" t="s">
        <v>202</v>
      </c>
      <c r="G564">
        <v>4</v>
      </c>
      <c r="H564" t="s">
        <v>79</v>
      </c>
      <c r="I564" t="s">
        <v>65</v>
      </c>
      <c r="J564">
        <v>32.520547945205401</v>
      </c>
      <c r="K564">
        <v>1</v>
      </c>
      <c r="L564">
        <v>1</v>
      </c>
      <c r="M564">
        <v>11.085000000000001</v>
      </c>
      <c r="N564">
        <v>64.952638700947205</v>
      </c>
      <c r="O564">
        <v>40.437999999999903</v>
      </c>
      <c r="P564">
        <v>40.473999999999997</v>
      </c>
      <c r="Q564">
        <v>44.158000000000001</v>
      </c>
      <c r="R564">
        <v>1.8420000000000001</v>
      </c>
    </row>
    <row r="565" spans="1:18" x14ac:dyDescent="0.45">
      <c r="A565" t="s">
        <v>102</v>
      </c>
      <c r="B565">
        <v>2019</v>
      </c>
      <c r="C565" s="9">
        <v>43779</v>
      </c>
      <c r="D565" t="s">
        <v>72</v>
      </c>
      <c r="E565">
        <v>2</v>
      </c>
      <c r="F565" t="s">
        <v>202</v>
      </c>
      <c r="G565">
        <v>4</v>
      </c>
      <c r="H565" t="s">
        <v>20</v>
      </c>
      <c r="I565" t="s">
        <v>21</v>
      </c>
      <c r="J565">
        <v>24.2630136986301</v>
      </c>
      <c r="K565">
        <v>8</v>
      </c>
      <c r="L565">
        <v>2</v>
      </c>
      <c r="M565">
        <v>11.255000000000001</v>
      </c>
      <c r="N565">
        <v>63.971568191914699</v>
      </c>
      <c r="O565">
        <v>23.848999999999901</v>
      </c>
      <c r="P565">
        <v>23.838999999999999</v>
      </c>
      <c r="Q565">
        <v>29.495000000000001</v>
      </c>
      <c r="R565">
        <v>2.8279999999999998</v>
      </c>
    </row>
    <row r="566" spans="1:18" x14ac:dyDescent="0.45">
      <c r="A566" t="s">
        <v>102</v>
      </c>
      <c r="B566">
        <v>2019</v>
      </c>
      <c r="C566" s="9">
        <v>43779</v>
      </c>
      <c r="D566" t="s">
        <v>72</v>
      </c>
      <c r="E566">
        <v>1</v>
      </c>
      <c r="F566" t="s">
        <v>203</v>
      </c>
      <c r="G566">
        <v>1</v>
      </c>
      <c r="H566" t="s">
        <v>79</v>
      </c>
      <c r="I566" t="s">
        <v>65</v>
      </c>
      <c r="J566">
        <v>32.520547945205401</v>
      </c>
      <c r="K566">
        <v>1</v>
      </c>
      <c r="L566">
        <v>1</v>
      </c>
      <c r="M566">
        <v>11.205</v>
      </c>
      <c r="N566">
        <v>64.257028112449802</v>
      </c>
      <c r="O566">
        <v>40.473999999999997</v>
      </c>
      <c r="P566">
        <v>40.539000000000001</v>
      </c>
      <c r="Q566">
        <v>44.203000000000003</v>
      </c>
      <c r="R566">
        <v>1.8320000000000001</v>
      </c>
    </row>
    <row r="567" spans="1:18" x14ac:dyDescent="0.45">
      <c r="A567" t="s">
        <v>102</v>
      </c>
      <c r="B567">
        <v>2019</v>
      </c>
      <c r="C567" s="9">
        <v>43779</v>
      </c>
      <c r="D567" t="s">
        <v>72</v>
      </c>
      <c r="E567">
        <v>1</v>
      </c>
      <c r="F567" t="s">
        <v>203</v>
      </c>
      <c r="G567">
        <v>1</v>
      </c>
      <c r="H567" t="s">
        <v>14</v>
      </c>
      <c r="I567" t="s">
        <v>169</v>
      </c>
      <c r="J567">
        <v>19.854794520547902</v>
      </c>
      <c r="K567">
        <v>4</v>
      </c>
      <c r="L567">
        <v>2</v>
      </c>
      <c r="M567">
        <v>11.321999999999999</v>
      </c>
      <c r="N567">
        <v>63.5930047694753</v>
      </c>
      <c r="O567">
        <v>26.585999999999999</v>
      </c>
      <c r="P567">
        <v>26.558999999999902</v>
      </c>
      <c r="Q567">
        <v>31.582999999999998</v>
      </c>
      <c r="R567">
        <v>2.512</v>
      </c>
    </row>
    <row r="568" spans="1:18" x14ac:dyDescent="0.45">
      <c r="A568" t="s">
        <v>102</v>
      </c>
      <c r="B568">
        <v>2019</v>
      </c>
      <c r="C568" s="9">
        <v>43779</v>
      </c>
      <c r="D568" t="s">
        <v>72</v>
      </c>
      <c r="E568">
        <v>1</v>
      </c>
      <c r="F568" t="s">
        <v>203</v>
      </c>
      <c r="G568">
        <v>2</v>
      </c>
      <c r="H568" t="s">
        <v>23</v>
      </c>
      <c r="I568" t="s">
        <v>15</v>
      </c>
      <c r="J568">
        <v>22.161643835616399</v>
      </c>
      <c r="K568">
        <v>2</v>
      </c>
      <c r="L568">
        <v>1</v>
      </c>
      <c r="M568">
        <v>11.272</v>
      </c>
      <c r="N568">
        <v>63.875088715400899</v>
      </c>
      <c r="O568">
        <v>32.000999999999998</v>
      </c>
      <c r="P568">
        <v>32.477999999999902</v>
      </c>
      <c r="Q568">
        <v>36.095999999999997</v>
      </c>
      <c r="R568">
        <v>1.8089999999999999</v>
      </c>
    </row>
    <row r="569" spans="1:18" x14ac:dyDescent="0.45">
      <c r="A569" t="s">
        <v>102</v>
      </c>
      <c r="B569">
        <v>2019</v>
      </c>
      <c r="C569" s="9">
        <v>43779</v>
      </c>
      <c r="D569" t="s">
        <v>72</v>
      </c>
      <c r="E569">
        <v>1</v>
      </c>
      <c r="F569" t="s">
        <v>203</v>
      </c>
      <c r="G569">
        <v>2</v>
      </c>
      <c r="H569" t="s">
        <v>30</v>
      </c>
      <c r="I569" t="s">
        <v>31</v>
      </c>
      <c r="J569">
        <v>23.567123287671201</v>
      </c>
      <c r="K569">
        <v>3</v>
      </c>
      <c r="L569">
        <v>2</v>
      </c>
      <c r="M569">
        <v>11.336</v>
      </c>
      <c r="N569">
        <v>63.514467184191901</v>
      </c>
      <c r="O569">
        <v>31.274999999999999</v>
      </c>
      <c r="P569">
        <v>31.102999999999899</v>
      </c>
      <c r="Q569">
        <v>33.786999999999999</v>
      </c>
      <c r="R569">
        <v>1.3420000000000001</v>
      </c>
    </row>
    <row r="570" spans="1:18" x14ac:dyDescent="0.45">
      <c r="A570" t="s">
        <v>102</v>
      </c>
      <c r="B570">
        <v>2019</v>
      </c>
      <c r="C570" s="9">
        <v>43779</v>
      </c>
      <c r="D570" t="s">
        <v>72</v>
      </c>
      <c r="E570">
        <v>2</v>
      </c>
      <c r="F570" t="s">
        <v>203</v>
      </c>
      <c r="G570">
        <v>1</v>
      </c>
      <c r="H570" t="s">
        <v>79</v>
      </c>
      <c r="I570" t="s">
        <v>65</v>
      </c>
      <c r="J570">
        <v>32.520547945205401</v>
      </c>
      <c r="K570">
        <v>1</v>
      </c>
      <c r="L570">
        <v>1</v>
      </c>
      <c r="M570">
        <v>11.196</v>
      </c>
      <c r="N570">
        <v>64.308681672025699</v>
      </c>
      <c r="O570">
        <v>40.539000000000001</v>
      </c>
      <c r="P570">
        <v>40.6</v>
      </c>
      <c r="Q570">
        <v>44.246000000000002</v>
      </c>
      <c r="R570">
        <v>1.823</v>
      </c>
    </row>
    <row r="571" spans="1:18" x14ac:dyDescent="0.45">
      <c r="A571" t="s">
        <v>102</v>
      </c>
      <c r="B571">
        <v>2019</v>
      </c>
      <c r="C571" s="9">
        <v>43779</v>
      </c>
      <c r="D571" t="s">
        <v>72</v>
      </c>
      <c r="E571">
        <v>2</v>
      </c>
      <c r="F571" t="s">
        <v>203</v>
      </c>
      <c r="G571">
        <v>1</v>
      </c>
      <c r="H571" t="s">
        <v>14</v>
      </c>
      <c r="I571" t="s">
        <v>169</v>
      </c>
      <c r="J571">
        <v>19.854794520547902</v>
      </c>
      <c r="K571">
        <v>4</v>
      </c>
      <c r="L571">
        <v>2</v>
      </c>
      <c r="M571">
        <v>11.25</v>
      </c>
      <c r="N571">
        <v>64</v>
      </c>
      <c r="O571">
        <v>26.558999999999902</v>
      </c>
      <c r="P571">
        <v>26.533000000000001</v>
      </c>
      <c r="Q571">
        <v>31.503</v>
      </c>
      <c r="R571">
        <v>2.4849999999999999</v>
      </c>
    </row>
    <row r="572" spans="1:18" x14ac:dyDescent="0.45">
      <c r="A572" t="s">
        <v>102</v>
      </c>
      <c r="B572">
        <v>2019</v>
      </c>
      <c r="C572" s="9">
        <v>43779</v>
      </c>
      <c r="D572" t="s">
        <v>72</v>
      </c>
      <c r="E572">
        <v>2</v>
      </c>
      <c r="F572" t="s">
        <v>203</v>
      </c>
      <c r="G572">
        <v>2</v>
      </c>
      <c r="H572" t="s">
        <v>23</v>
      </c>
      <c r="I572" t="s">
        <v>15</v>
      </c>
      <c r="J572">
        <v>22.161643835616399</v>
      </c>
      <c r="K572">
        <v>2</v>
      </c>
      <c r="L572">
        <v>1</v>
      </c>
      <c r="M572">
        <v>11.302</v>
      </c>
      <c r="N572">
        <v>63.705538842682699</v>
      </c>
      <c r="O572">
        <v>32.477999999999902</v>
      </c>
      <c r="P572">
        <v>32.898000000000003</v>
      </c>
      <c r="Q572">
        <v>36.432000000000002</v>
      </c>
      <c r="R572">
        <v>1.7669999999999999</v>
      </c>
    </row>
    <row r="573" spans="1:18" x14ac:dyDescent="0.45">
      <c r="A573" t="s">
        <v>102</v>
      </c>
      <c r="B573">
        <v>2019</v>
      </c>
      <c r="C573" s="9">
        <v>43779</v>
      </c>
      <c r="D573" t="s">
        <v>72</v>
      </c>
      <c r="E573">
        <v>2</v>
      </c>
      <c r="F573" t="s">
        <v>203</v>
      </c>
      <c r="G573">
        <v>2</v>
      </c>
      <c r="H573" t="s">
        <v>30</v>
      </c>
      <c r="I573" t="s">
        <v>31</v>
      </c>
      <c r="J573">
        <v>23.567123287671201</v>
      </c>
      <c r="K573">
        <v>3</v>
      </c>
      <c r="L573">
        <v>2</v>
      </c>
      <c r="M573">
        <v>11.449</v>
      </c>
      <c r="N573">
        <v>62.887588435671198</v>
      </c>
      <c r="O573">
        <v>31.102999999999899</v>
      </c>
      <c r="P573">
        <v>30.947999999999901</v>
      </c>
      <c r="Q573">
        <v>33.601999999999997</v>
      </c>
      <c r="R573">
        <v>1.327</v>
      </c>
    </row>
    <row r="574" spans="1:18" x14ac:dyDescent="0.45">
      <c r="A574" t="s">
        <v>102</v>
      </c>
      <c r="B574">
        <v>2019</v>
      </c>
      <c r="C574" s="9">
        <v>43779</v>
      </c>
      <c r="D574" t="s">
        <v>72</v>
      </c>
      <c r="E574">
        <v>1</v>
      </c>
      <c r="F574" t="s">
        <v>204</v>
      </c>
      <c r="G574" t="s">
        <v>205</v>
      </c>
      <c r="H574" t="s">
        <v>79</v>
      </c>
      <c r="I574" t="s">
        <v>65</v>
      </c>
      <c r="J574">
        <v>32.520547945205401</v>
      </c>
      <c r="K574">
        <v>1</v>
      </c>
      <c r="L574">
        <v>1</v>
      </c>
      <c r="M574">
        <v>11.217000000000001</v>
      </c>
      <c r="N574">
        <v>64.188285637871004</v>
      </c>
      <c r="O574">
        <v>40.6</v>
      </c>
      <c r="P574">
        <v>40.775999999999897</v>
      </c>
      <c r="Q574">
        <v>44.375999999999998</v>
      </c>
      <c r="R574">
        <v>1.8</v>
      </c>
    </row>
    <row r="575" spans="1:18" x14ac:dyDescent="0.45">
      <c r="A575" t="s">
        <v>102</v>
      </c>
      <c r="B575">
        <v>2019</v>
      </c>
      <c r="C575" s="9">
        <v>43779</v>
      </c>
      <c r="D575" t="s">
        <v>72</v>
      </c>
      <c r="E575">
        <v>1</v>
      </c>
      <c r="F575" t="s">
        <v>204</v>
      </c>
      <c r="G575" t="s">
        <v>205</v>
      </c>
      <c r="H575" t="s">
        <v>23</v>
      </c>
      <c r="I575" t="s">
        <v>15</v>
      </c>
      <c r="J575">
        <v>22.161643835616399</v>
      </c>
      <c r="K575">
        <v>2</v>
      </c>
      <c r="L575">
        <v>2</v>
      </c>
      <c r="M575">
        <v>11.271000000000001</v>
      </c>
      <c r="N575">
        <v>63.880755922278396</v>
      </c>
      <c r="O575">
        <v>32.898000000000003</v>
      </c>
      <c r="P575">
        <v>32.817</v>
      </c>
      <c r="Q575">
        <v>36.308999999999997</v>
      </c>
      <c r="R575">
        <v>1.746</v>
      </c>
    </row>
    <row r="576" spans="1:18" x14ac:dyDescent="0.45">
      <c r="A576" t="s">
        <v>102</v>
      </c>
      <c r="B576">
        <v>2019</v>
      </c>
      <c r="C576" s="9">
        <v>43779</v>
      </c>
      <c r="D576" t="s">
        <v>72</v>
      </c>
      <c r="E576">
        <v>1</v>
      </c>
      <c r="F576" t="s">
        <v>204</v>
      </c>
      <c r="G576" t="s">
        <v>206</v>
      </c>
      <c r="H576" t="s">
        <v>30</v>
      </c>
      <c r="I576" t="s">
        <v>31</v>
      </c>
      <c r="J576">
        <v>23.567123287671201</v>
      </c>
      <c r="K576">
        <v>3</v>
      </c>
      <c r="L576">
        <v>1</v>
      </c>
      <c r="M576">
        <v>11.441000000000001</v>
      </c>
      <c r="N576">
        <v>62.931561926405003</v>
      </c>
      <c r="O576">
        <v>30.947999999999901</v>
      </c>
      <c r="P576">
        <v>31.157</v>
      </c>
      <c r="Q576">
        <v>33.783000000000001</v>
      </c>
      <c r="R576">
        <v>1.3129999999999999</v>
      </c>
    </row>
    <row r="577" spans="1:18" x14ac:dyDescent="0.45">
      <c r="A577" t="s">
        <v>102</v>
      </c>
      <c r="B577">
        <v>2019</v>
      </c>
      <c r="C577" s="9">
        <v>43779</v>
      </c>
      <c r="D577" t="s">
        <v>72</v>
      </c>
      <c r="E577">
        <v>1</v>
      </c>
      <c r="F577" t="s">
        <v>204</v>
      </c>
      <c r="G577" t="s">
        <v>206</v>
      </c>
      <c r="H577" t="s">
        <v>14</v>
      </c>
      <c r="I577" t="s">
        <v>169</v>
      </c>
      <c r="J577">
        <v>19.854794520547902</v>
      </c>
      <c r="K577">
        <v>4</v>
      </c>
      <c r="L577">
        <v>2</v>
      </c>
      <c r="M577">
        <v>11.46</v>
      </c>
      <c r="N577">
        <v>62.82722513089</v>
      </c>
      <c r="O577">
        <v>26.533000000000001</v>
      </c>
      <c r="P577">
        <v>26.113</v>
      </c>
      <c r="Q577">
        <v>30.869</v>
      </c>
      <c r="R577">
        <v>2.3780000000000001</v>
      </c>
    </row>
    <row r="578" spans="1:18" x14ac:dyDescent="0.45">
      <c r="A578" t="s">
        <v>102</v>
      </c>
      <c r="B578">
        <v>2019</v>
      </c>
      <c r="C578" s="9">
        <v>43779</v>
      </c>
      <c r="D578" t="s">
        <v>72</v>
      </c>
      <c r="E578">
        <v>2</v>
      </c>
      <c r="F578" t="s">
        <v>204</v>
      </c>
      <c r="G578" t="s">
        <v>205</v>
      </c>
      <c r="H578" t="s">
        <v>79</v>
      </c>
      <c r="I578" t="s">
        <v>65</v>
      </c>
      <c r="J578">
        <v>32.520547945205401</v>
      </c>
      <c r="K578">
        <v>1</v>
      </c>
      <c r="L578">
        <v>1</v>
      </c>
      <c r="M578">
        <v>11.17</v>
      </c>
      <c r="N578">
        <v>64.458370635631098</v>
      </c>
      <c r="O578">
        <v>40.775999999999897</v>
      </c>
      <c r="P578">
        <v>40.94</v>
      </c>
      <c r="Q578">
        <v>44.496000000000002</v>
      </c>
      <c r="R578">
        <v>1.778</v>
      </c>
    </row>
    <row r="579" spans="1:18" x14ac:dyDescent="0.45">
      <c r="A579" t="s">
        <v>102</v>
      </c>
      <c r="B579">
        <v>2019</v>
      </c>
      <c r="C579" s="9">
        <v>43779</v>
      </c>
      <c r="D579" t="s">
        <v>72</v>
      </c>
      <c r="E579">
        <v>2</v>
      </c>
      <c r="F579" t="s">
        <v>204</v>
      </c>
      <c r="G579" t="s">
        <v>205</v>
      </c>
      <c r="H579" t="s">
        <v>23</v>
      </c>
      <c r="I579" t="s">
        <v>15</v>
      </c>
      <c r="J579">
        <v>22.161643835616399</v>
      </c>
      <c r="K579">
        <v>2</v>
      </c>
      <c r="L579">
        <v>2</v>
      </c>
      <c r="M579">
        <v>11.189</v>
      </c>
      <c r="N579">
        <v>64.348914112074297</v>
      </c>
      <c r="O579">
        <v>32.817</v>
      </c>
      <c r="P579">
        <v>32.741999999999997</v>
      </c>
      <c r="Q579">
        <v>36.195999999999998</v>
      </c>
      <c r="R579">
        <v>1.7270000000000001</v>
      </c>
    </row>
    <row r="580" spans="1:18" x14ac:dyDescent="0.45">
      <c r="A580" t="s">
        <v>102</v>
      </c>
      <c r="B580">
        <v>2019</v>
      </c>
      <c r="C580" s="9">
        <v>43779</v>
      </c>
      <c r="D580" t="s">
        <v>72</v>
      </c>
      <c r="E580">
        <v>2</v>
      </c>
      <c r="F580" t="s">
        <v>204</v>
      </c>
      <c r="G580" t="s">
        <v>206</v>
      </c>
      <c r="H580" t="s">
        <v>30</v>
      </c>
      <c r="I580" t="s">
        <v>31</v>
      </c>
      <c r="J580">
        <v>23.567123287671201</v>
      </c>
      <c r="K580">
        <v>3</v>
      </c>
      <c r="L580">
        <v>1</v>
      </c>
      <c r="M580">
        <v>11.276</v>
      </c>
      <c r="N580">
        <v>63.8524299396949</v>
      </c>
      <c r="O580">
        <v>31.157</v>
      </c>
      <c r="P580">
        <v>31.341999999999999</v>
      </c>
      <c r="Q580">
        <v>33.942</v>
      </c>
      <c r="R580">
        <v>1.3</v>
      </c>
    </row>
    <row r="581" spans="1:18" x14ac:dyDescent="0.45">
      <c r="A581" t="s">
        <v>102</v>
      </c>
      <c r="B581">
        <v>2019</v>
      </c>
      <c r="C581" s="9">
        <v>43779</v>
      </c>
      <c r="D581" t="s">
        <v>72</v>
      </c>
      <c r="E581">
        <v>2</v>
      </c>
      <c r="F581" t="s">
        <v>204</v>
      </c>
      <c r="G581" t="s">
        <v>206</v>
      </c>
      <c r="H581" t="s">
        <v>14</v>
      </c>
      <c r="I581" t="s">
        <v>169</v>
      </c>
      <c r="J581">
        <v>19.854794520547902</v>
      </c>
      <c r="K581">
        <v>4</v>
      </c>
      <c r="L581">
        <v>2</v>
      </c>
      <c r="M581">
        <v>11.29</v>
      </c>
      <c r="N581">
        <v>63.773250664304697</v>
      </c>
      <c r="O581">
        <v>26.113</v>
      </c>
      <c r="P581">
        <v>25.77</v>
      </c>
      <c r="Q581">
        <v>30.347999999999999</v>
      </c>
      <c r="R581">
        <v>2.2890000000000001</v>
      </c>
    </row>
    <row r="582" spans="1:18" x14ac:dyDescent="0.45">
      <c r="A582" t="s">
        <v>127</v>
      </c>
      <c r="B582">
        <v>2019</v>
      </c>
      <c r="C582" s="9">
        <v>43799</v>
      </c>
      <c r="D582" t="s">
        <v>72</v>
      </c>
      <c r="E582">
        <v>1</v>
      </c>
      <c r="F582" t="s">
        <v>200</v>
      </c>
      <c r="G582">
        <v>1</v>
      </c>
      <c r="H582" t="s">
        <v>30</v>
      </c>
      <c r="I582" t="s">
        <v>31</v>
      </c>
      <c r="J582">
        <v>23.621917808219099</v>
      </c>
      <c r="K582">
        <v>4</v>
      </c>
      <c r="L582">
        <v>1</v>
      </c>
      <c r="M582">
        <v>12.308</v>
      </c>
      <c r="N582">
        <v>58.4985375365615</v>
      </c>
      <c r="O582">
        <v>31.341999999999999</v>
      </c>
      <c r="P582">
        <v>31.492999999999999</v>
      </c>
      <c r="Q582">
        <v>34.076999999999998</v>
      </c>
      <c r="R582">
        <v>1.292</v>
      </c>
    </row>
    <row r="583" spans="1:18" x14ac:dyDescent="0.45">
      <c r="A583" t="s">
        <v>127</v>
      </c>
      <c r="B583">
        <v>2019</v>
      </c>
      <c r="C583" s="9">
        <v>43799</v>
      </c>
      <c r="D583" t="s">
        <v>72</v>
      </c>
      <c r="E583">
        <v>1</v>
      </c>
      <c r="F583" t="s">
        <v>200</v>
      </c>
      <c r="G583">
        <v>1</v>
      </c>
      <c r="H583" t="s">
        <v>75</v>
      </c>
      <c r="I583" t="s">
        <v>152</v>
      </c>
      <c r="J583">
        <v>20.7260273972602</v>
      </c>
      <c r="K583">
        <v>28</v>
      </c>
      <c r="L583">
        <v>2</v>
      </c>
      <c r="M583">
        <v>12.343999999999999</v>
      </c>
      <c r="N583">
        <v>58.327932598833399</v>
      </c>
      <c r="O583">
        <v>21.032999999999902</v>
      </c>
      <c r="P583">
        <v>20.283999999999999</v>
      </c>
      <c r="Q583">
        <v>28.974</v>
      </c>
      <c r="R583">
        <v>4.3449999999999998</v>
      </c>
    </row>
    <row r="584" spans="1:18" x14ac:dyDescent="0.45">
      <c r="A584" t="s">
        <v>127</v>
      </c>
      <c r="B584">
        <v>2019</v>
      </c>
      <c r="C584" s="9">
        <v>43799</v>
      </c>
      <c r="D584" t="s">
        <v>72</v>
      </c>
      <c r="E584">
        <v>1</v>
      </c>
      <c r="F584" t="s">
        <v>200</v>
      </c>
      <c r="G584">
        <v>2</v>
      </c>
      <c r="H584" t="s">
        <v>98</v>
      </c>
      <c r="I584" t="s">
        <v>67</v>
      </c>
      <c r="J584">
        <v>28.334246575342402</v>
      </c>
      <c r="K584">
        <v>10</v>
      </c>
      <c r="L584">
        <v>1</v>
      </c>
      <c r="M584">
        <v>11.651999999999999</v>
      </c>
      <c r="N584">
        <v>61.791967044284199</v>
      </c>
      <c r="O584">
        <v>22.434000000000001</v>
      </c>
      <c r="P584">
        <v>22.802</v>
      </c>
      <c r="Q584">
        <v>27.916</v>
      </c>
      <c r="R584">
        <v>2.5569999999999999</v>
      </c>
    </row>
    <row r="585" spans="1:18" x14ac:dyDescent="0.45">
      <c r="A585" t="s">
        <v>127</v>
      </c>
      <c r="B585">
        <v>2019</v>
      </c>
      <c r="C585" s="9">
        <v>43799</v>
      </c>
      <c r="D585" t="s">
        <v>72</v>
      </c>
      <c r="E585">
        <v>1</v>
      </c>
      <c r="F585" t="s">
        <v>200</v>
      </c>
      <c r="G585">
        <v>2</v>
      </c>
      <c r="H585" t="s">
        <v>95</v>
      </c>
      <c r="I585" t="s">
        <v>19</v>
      </c>
      <c r="J585">
        <v>20.2356164383561</v>
      </c>
      <c r="K585">
        <v>27</v>
      </c>
      <c r="L585">
        <v>2</v>
      </c>
      <c r="M585">
        <v>11.87</v>
      </c>
      <c r="N585">
        <v>60.657118786857602</v>
      </c>
      <c r="O585">
        <v>6.6660000000000004</v>
      </c>
      <c r="P585">
        <v>6.4439999999999902</v>
      </c>
      <c r="Q585">
        <v>17.995999999999999</v>
      </c>
      <c r="R585">
        <v>5.7759999999999998</v>
      </c>
    </row>
    <row r="586" spans="1:18" x14ac:dyDescent="0.45">
      <c r="A586" t="s">
        <v>127</v>
      </c>
      <c r="B586">
        <v>2019</v>
      </c>
      <c r="C586" s="9">
        <v>43799</v>
      </c>
      <c r="D586" t="s">
        <v>72</v>
      </c>
      <c r="E586">
        <v>1</v>
      </c>
      <c r="F586" t="s">
        <v>200</v>
      </c>
      <c r="G586">
        <v>3</v>
      </c>
      <c r="H586" t="s">
        <v>77</v>
      </c>
      <c r="I586" t="s">
        <v>19</v>
      </c>
      <c r="J586">
        <v>28.556164383561601</v>
      </c>
      <c r="K586">
        <v>5</v>
      </c>
      <c r="L586">
        <v>1</v>
      </c>
      <c r="M586">
        <v>11.430999999999999</v>
      </c>
      <c r="N586">
        <v>62.986615344239297</v>
      </c>
      <c r="O586">
        <v>23.29</v>
      </c>
      <c r="P586">
        <v>23.58</v>
      </c>
      <c r="Q586">
        <v>29.532</v>
      </c>
      <c r="R586">
        <v>2.976</v>
      </c>
    </row>
    <row r="587" spans="1:18" x14ac:dyDescent="0.45">
      <c r="A587" t="s">
        <v>127</v>
      </c>
      <c r="B587">
        <v>2019</v>
      </c>
      <c r="C587" s="9">
        <v>43799</v>
      </c>
      <c r="D587" t="s">
        <v>72</v>
      </c>
      <c r="E587">
        <v>1</v>
      </c>
      <c r="F587" t="s">
        <v>200</v>
      </c>
      <c r="G587">
        <v>3</v>
      </c>
      <c r="H587" t="s">
        <v>121</v>
      </c>
      <c r="I587" t="s">
        <v>120</v>
      </c>
      <c r="K587">
        <v>26</v>
      </c>
      <c r="L587">
        <v>2</v>
      </c>
      <c r="M587">
        <v>11.7259999999999</v>
      </c>
      <c r="N587">
        <v>61.402012621524797</v>
      </c>
      <c r="O587">
        <v>10.58</v>
      </c>
      <c r="P587">
        <v>10.523</v>
      </c>
      <c r="Q587">
        <v>17.295000000000002</v>
      </c>
      <c r="R587">
        <v>3.3860000000000001</v>
      </c>
    </row>
    <row r="588" spans="1:18" x14ac:dyDescent="0.45">
      <c r="A588" t="s">
        <v>127</v>
      </c>
      <c r="B588">
        <v>2019</v>
      </c>
      <c r="C588" s="9">
        <v>43799</v>
      </c>
      <c r="D588" t="s">
        <v>72</v>
      </c>
      <c r="E588">
        <v>1</v>
      </c>
      <c r="F588" t="s">
        <v>200</v>
      </c>
      <c r="G588">
        <v>4</v>
      </c>
      <c r="H588" t="s">
        <v>134</v>
      </c>
      <c r="I588" t="s">
        <v>38</v>
      </c>
      <c r="K588">
        <v>6</v>
      </c>
      <c r="L588">
        <v>1</v>
      </c>
      <c r="M588">
        <v>11.335000000000001</v>
      </c>
      <c r="N588">
        <v>63.520070577856103</v>
      </c>
      <c r="O588">
        <v>18.835999999999999</v>
      </c>
      <c r="P588">
        <v>19.669999999999899</v>
      </c>
      <c r="Q588">
        <v>25.347999999999999</v>
      </c>
      <c r="R588">
        <v>2.839</v>
      </c>
    </row>
    <row r="589" spans="1:18" x14ac:dyDescent="0.45">
      <c r="A589" t="s">
        <v>127</v>
      </c>
      <c r="B589">
        <v>2019</v>
      </c>
      <c r="C589" s="9">
        <v>43799</v>
      </c>
      <c r="D589" t="s">
        <v>72</v>
      </c>
      <c r="E589">
        <v>1</v>
      </c>
      <c r="F589" t="s">
        <v>200</v>
      </c>
      <c r="G589">
        <v>4</v>
      </c>
      <c r="H589" t="s">
        <v>28</v>
      </c>
      <c r="I589" t="s">
        <v>29</v>
      </c>
      <c r="J589">
        <v>19.928767123287599</v>
      </c>
      <c r="K589">
        <v>25</v>
      </c>
      <c r="L589">
        <v>2</v>
      </c>
      <c r="M589">
        <v>11.423999999999999</v>
      </c>
      <c r="N589">
        <v>63.025210084033603</v>
      </c>
      <c r="O589">
        <v>9</v>
      </c>
      <c r="P589">
        <v>6.4989999999999997</v>
      </c>
      <c r="Q589">
        <v>19.347000000000001</v>
      </c>
      <c r="R589">
        <v>6.4240000000000004</v>
      </c>
    </row>
    <row r="590" spans="1:18" x14ac:dyDescent="0.45">
      <c r="A590" t="s">
        <v>127</v>
      </c>
      <c r="B590">
        <v>2019</v>
      </c>
      <c r="C590" s="9">
        <v>43799</v>
      </c>
      <c r="D590" t="s">
        <v>72</v>
      </c>
      <c r="E590">
        <v>1</v>
      </c>
      <c r="F590" t="s">
        <v>200</v>
      </c>
      <c r="G590">
        <v>5</v>
      </c>
      <c r="H590" t="s">
        <v>135</v>
      </c>
      <c r="I590" t="s">
        <v>162</v>
      </c>
      <c r="K590">
        <v>11</v>
      </c>
      <c r="L590">
        <v>1</v>
      </c>
      <c r="M590">
        <v>11.365</v>
      </c>
      <c r="N590">
        <v>63.352397712274502</v>
      </c>
      <c r="O590">
        <v>26.585000000000001</v>
      </c>
      <c r="P590">
        <v>27.702000000000002</v>
      </c>
      <c r="Q590">
        <v>32.542000000000002</v>
      </c>
      <c r="R590">
        <v>2.42</v>
      </c>
    </row>
    <row r="591" spans="1:18" x14ac:dyDescent="0.45">
      <c r="A591" t="s">
        <v>127</v>
      </c>
      <c r="B591">
        <v>2019</v>
      </c>
      <c r="C591" s="9">
        <v>43799</v>
      </c>
      <c r="D591" t="s">
        <v>72</v>
      </c>
      <c r="E591">
        <v>1</v>
      </c>
      <c r="F591" t="s">
        <v>200</v>
      </c>
      <c r="G591">
        <v>5</v>
      </c>
      <c r="H591" t="s">
        <v>119</v>
      </c>
      <c r="I591" t="s">
        <v>120</v>
      </c>
      <c r="K591">
        <v>24</v>
      </c>
      <c r="L591">
        <v>2</v>
      </c>
      <c r="M591">
        <v>11.417999999999999</v>
      </c>
      <c r="N591">
        <v>63.0583289542827</v>
      </c>
      <c r="O591">
        <v>28.274999999999999</v>
      </c>
      <c r="P591">
        <v>27.928999999999998</v>
      </c>
      <c r="Q591">
        <v>31.433</v>
      </c>
      <c r="R591">
        <v>1.752</v>
      </c>
    </row>
    <row r="592" spans="1:18" x14ac:dyDescent="0.45">
      <c r="A592" t="s">
        <v>127</v>
      </c>
      <c r="B592">
        <v>2019</v>
      </c>
      <c r="C592" s="9">
        <v>43799</v>
      </c>
      <c r="D592" t="s">
        <v>72</v>
      </c>
      <c r="E592">
        <v>1</v>
      </c>
      <c r="F592" t="s">
        <v>200</v>
      </c>
      <c r="G592">
        <v>6</v>
      </c>
      <c r="H592" t="s">
        <v>73</v>
      </c>
      <c r="I592" t="s">
        <v>74</v>
      </c>
      <c r="J592">
        <v>32.328767123287598</v>
      </c>
      <c r="K592">
        <v>12</v>
      </c>
      <c r="L592">
        <v>1</v>
      </c>
      <c r="M592">
        <v>11.3</v>
      </c>
      <c r="N592">
        <v>63.716814159291999</v>
      </c>
      <c r="O592">
        <v>27.259999999999899</v>
      </c>
      <c r="P592">
        <v>27.323</v>
      </c>
      <c r="Q592">
        <v>30.895</v>
      </c>
      <c r="R592">
        <v>1.786</v>
      </c>
    </row>
    <row r="593" spans="1:18" x14ac:dyDescent="0.45">
      <c r="A593" t="s">
        <v>127</v>
      </c>
      <c r="B593">
        <v>2019</v>
      </c>
      <c r="C593" s="9">
        <v>43799</v>
      </c>
      <c r="D593" t="s">
        <v>72</v>
      </c>
      <c r="E593">
        <v>1</v>
      </c>
      <c r="F593" t="s">
        <v>200</v>
      </c>
      <c r="G593">
        <v>6</v>
      </c>
      <c r="H593" t="s">
        <v>26</v>
      </c>
      <c r="I593" t="s">
        <v>27</v>
      </c>
      <c r="J593">
        <v>21.523287671232801</v>
      </c>
      <c r="K593">
        <v>23</v>
      </c>
      <c r="L593">
        <v>2</v>
      </c>
      <c r="M593">
        <v>11.321</v>
      </c>
      <c r="N593">
        <v>63.598622029856003</v>
      </c>
      <c r="O593">
        <v>9.0139999999999993</v>
      </c>
      <c r="P593">
        <v>9.02</v>
      </c>
      <c r="Q593">
        <v>17.494</v>
      </c>
      <c r="R593">
        <v>4.2370000000000001</v>
      </c>
    </row>
    <row r="594" spans="1:18" x14ac:dyDescent="0.45">
      <c r="A594" t="s">
        <v>127</v>
      </c>
      <c r="B594">
        <v>2019</v>
      </c>
      <c r="C594" s="9">
        <v>43799</v>
      </c>
      <c r="D594" t="s">
        <v>72</v>
      </c>
      <c r="E594">
        <v>1</v>
      </c>
      <c r="F594" t="s">
        <v>200</v>
      </c>
      <c r="G594">
        <v>7</v>
      </c>
      <c r="H594" t="s">
        <v>138</v>
      </c>
      <c r="I594" t="s">
        <v>44</v>
      </c>
      <c r="J594">
        <v>24.2082191780821</v>
      </c>
      <c r="K594">
        <v>7</v>
      </c>
      <c r="L594">
        <v>1</v>
      </c>
      <c r="M594">
        <v>11.544</v>
      </c>
      <c r="N594">
        <v>62.3700623700623</v>
      </c>
      <c r="O594">
        <v>4.3149999999999897</v>
      </c>
      <c r="P594">
        <v>9.4190000000000005</v>
      </c>
      <c r="Q594">
        <v>19.779</v>
      </c>
      <c r="R594">
        <v>5.18</v>
      </c>
    </row>
    <row r="595" spans="1:18" x14ac:dyDescent="0.45">
      <c r="A595" t="s">
        <v>127</v>
      </c>
      <c r="B595">
        <v>2019</v>
      </c>
      <c r="C595" s="9">
        <v>43799</v>
      </c>
      <c r="D595" t="s">
        <v>72</v>
      </c>
      <c r="E595">
        <v>1</v>
      </c>
      <c r="F595" t="s">
        <v>200</v>
      </c>
      <c r="G595">
        <v>7</v>
      </c>
      <c r="H595" t="s">
        <v>165</v>
      </c>
      <c r="I595" t="s">
        <v>145</v>
      </c>
      <c r="K595">
        <v>22</v>
      </c>
      <c r="L595">
        <v>2</v>
      </c>
      <c r="M595">
        <v>11.662000000000001</v>
      </c>
      <c r="N595">
        <v>61.738981306808398</v>
      </c>
      <c r="O595">
        <v>9</v>
      </c>
      <c r="P595">
        <v>3.71999999999999</v>
      </c>
      <c r="Q595">
        <v>16.675999999999998</v>
      </c>
      <c r="R595">
        <v>6.4779999999999998</v>
      </c>
    </row>
    <row r="596" spans="1:18" x14ac:dyDescent="0.45">
      <c r="A596" t="s">
        <v>127</v>
      </c>
      <c r="B596">
        <v>2019</v>
      </c>
      <c r="C596" s="9">
        <v>43799</v>
      </c>
      <c r="D596" t="s">
        <v>72</v>
      </c>
      <c r="E596">
        <v>1</v>
      </c>
      <c r="F596" t="s">
        <v>200</v>
      </c>
      <c r="G596">
        <v>8</v>
      </c>
      <c r="H596" t="s">
        <v>96</v>
      </c>
      <c r="I596" t="s">
        <v>150</v>
      </c>
      <c r="J596">
        <v>25.882191780821898</v>
      </c>
      <c r="K596">
        <v>13</v>
      </c>
      <c r="L596">
        <v>1</v>
      </c>
      <c r="M596">
        <v>12.004</v>
      </c>
      <c r="N596">
        <v>59.980006664445099</v>
      </c>
      <c r="O596">
        <v>11.92</v>
      </c>
      <c r="P596">
        <v>14.0709999999999</v>
      </c>
      <c r="Q596">
        <v>23.210999999999999</v>
      </c>
      <c r="R596">
        <v>4.57</v>
      </c>
    </row>
    <row r="597" spans="1:18" x14ac:dyDescent="0.45">
      <c r="A597" t="s">
        <v>127</v>
      </c>
      <c r="B597">
        <v>2019</v>
      </c>
      <c r="C597" s="9">
        <v>43799</v>
      </c>
      <c r="D597" t="s">
        <v>72</v>
      </c>
      <c r="E597">
        <v>1</v>
      </c>
      <c r="F597" t="s">
        <v>200</v>
      </c>
      <c r="G597">
        <v>8</v>
      </c>
      <c r="H597" t="s">
        <v>164</v>
      </c>
      <c r="I597" t="s">
        <v>118</v>
      </c>
      <c r="K597">
        <v>21</v>
      </c>
      <c r="L597">
        <v>2</v>
      </c>
      <c r="M597">
        <v>12.032999999999999</v>
      </c>
      <c r="N597">
        <v>59.835452505609503</v>
      </c>
      <c r="O597">
        <v>4.9139999999999997</v>
      </c>
      <c r="P597">
        <v>3.9809999999999999</v>
      </c>
      <c r="Q597">
        <v>15.319000000000001</v>
      </c>
      <c r="R597">
        <v>5.6689999999999996</v>
      </c>
    </row>
    <row r="598" spans="1:18" x14ac:dyDescent="0.45">
      <c r="A598" t="s">
        <v>127</v>
      </c>
      <c r="B598">
        <v>2019</v>
      </c>
      <c r="C598" s="9">
        <v>43799</v>
      </c>
      <c r="D598" t="s">
        <v>72</v>
      </c>
      <c r="E598">
        <v>1</v>
      </c>
      <c r="F598" t="s">
        <v>200</v>
      </c>
      <c r="G598">
        <v>9</v>
      </c>
      <c r="H598" t="s">
        <v>43</v>
      </c>
      <c r="I598" t="s">
        <v>44</v>
      </c>
      <c r="J598">
        <v>27.030136986301301</v>
      </c>
      <c r="K598">
        <v>8</v>
      </c>
      <c r="L598">
        <v>1</v>
      </c>
      <c r="M598">
        <v>11.45</v>
      </c>
      <c r="N598">
        <v>62.882096069869</v>
      </c>
      <c r="O598">
        <v>12.529</v>
      </c>
      <c r="P598">
        <v>15.708</v>
      </c>
      <c r="Q598">
        <v>24.728000000000002</v>
      </c>
      <c r="R598">
        <v>4.51</v>
      </c>
    </row>
    <row r="599" spans="1:18" x14ac:dyDescent="0.45">
      <c r="A599" t="s">
        <v>127</v>
      </c>
      <c r="B599">
        <v>2019</v>
      </c>
      <c r="C599" s="9">
        <v>43799</v>
      </c>
      <c r="D599" t="s">
        <v>72</v>
      </c>
      <c r="E599">
        <v>1</v>
      </c>
      <c r="F599" t="s">
        <v>200</v>
      </c>
      <c r="G599">
        <v>9</v>
      </c>
      <c r="H599" t="s">
        <v>52</v>
      </c>
      <c r="I599" t="s">
        <v>53</v>
      </c>
      <c r="J599">
        <v>22.7232876712328</v>
      </c>
      <c r="K599">
        <v>17</v>
      </c>
      <c r="L599">
        <v>2</v>
      </c>
      <c r="M599">
        <v>11.507999999999999</v>
      </c>
      <c r="N599">
        <v>62.565172054223098</v>
      </c>
      <c r="O599">
        <v>12.565</v>
      </c>
      <c r="P599">
        <v>11.709</v>
      </c>
      <c r="Q599">
        <v>19.483000000000001</v>
      </c>
      <c r="R599">
        <v>3.887</v>
      </c>
    </row>
    <row r="600" spans="1:18" x14ac:dyDescent="0.45">
      <c r="A600" t="s">
        <v>127</v>
      </c>
      <c r="B600">
        <v>2019</v>
      </c>
      <c r="C600" s="9">
        <v>43799</v>
      </c>
      <c r="D600" t="s">
        <v>72</v>
      </c>
      <c r="E600">
        <v>1</v>
      </c>
      <c r="F600" t="s">
        <v>200</v>
      </c>
      <c r="G600">
        <v>10</v>
      </c>
      <c r="H600" t="s">
        <v>100</v>
      </c>
      <c r="I600" t="s">
        <v>47</v>
      </c>
      <c r="J600">
        <v>25.797260273972601</v>
      </c>
      <c r="K600">
        <v>14</v>
      </c>
      <c r="L600">
        <v>1</v>
      </c>
      <c r="M600">
        <v>11.446999999999999</v>
      </c>
      <c r="N600">
        <v>62.898576046125598</v>
      </c>
      <c r="O600">
        <v>15.869</v>
      </c>
      <c r="P600">
        <v>17.590999999999902</v>
      </c>
      <c r="Q600">
        <v>24.024999999999999</v>
      </c>
      <c r="R600">
        <v>3.2170000000000001</v>
      </c>
    </row>
    <row r="601" spans="1:18" x14ac:dyDescent="0.45">
      <c r="A601" t="s">
        <v>127</v>
      </c>
      <c r="B601">
        <v>2019</v>
      </c>
      <c r="C601" s="9">
        <v>43799</v>
      </c>
      <c r="D601" t="s">
        <v>72</v>
      </c>
      <c r="E601">
        <v>1</v>
      </c>
      <c r="F601" t="s">
        <v>200</v>
      </c>
      <c r="G601">
        <v>10</v>
      </c>
      <c r="H601" t="s">
        <v>24</v>
      </c>
      <c r="I601" t="s">
        <v>151</v>
      </c>
      <c r="J601">
        <v>21.2520547945205</v>
      </c>
      <c r="K601">
        <v>20</v>
      </c>
      <c r="L601">
        <v>2</v>
      </c>
      <c r="M601">
        <v>11.542</v>
      </c>
      <c r="N601">
        <v>62.380869866574201</v>
      </c>
      <c r="O601">
        <v>14.468999999999999</v>
      </c>
      <c r="P601">
        <v>13.258999999999901</v>
      </c>
      <c r="Q601">
        <v>21.082999999999998</v>
      </c>
      <c r="R601">
        <v>3.9119999999999999</v>
      </c>
    </row>
    <row r="602" spans="1:18" x14ac:dyDescent="0.45">
      <c r="A602" t="s">
        <v>127</v>
      </c>
      <c r="B602">
        <v>2019</v>
      </c>
      <c r="C602" s="9">
        <v>43799</v>
      </c>
      <c r="D602" t="s">
        <v>72</v>
      </c>
      <c r="E602">
        <v>1</v>
      </c>
      <c r="F602" t="s">
        <v>200</v>
      </c>
      <c r="G602">
        <v>11</v>
      </c>
      <c r="H602" t="s">
        <v>39</v>
      </c>
      <c r="I602" t="s">
        <v>40</v>
      </c>
      <c r="J602">
        <v>25.304109589041001</v>
      </c>
      <c r="K602">
        <v>16</v>
      </c>
      <c r="L602">
        <v>1</v>
      </c>
      <c r="M602">
        <v>11.518000000000001</v>
      </c>
      <c r="N602">
        <v>62.510852578572603</v>
      </c>
      <c r="O602">
        <v>4.6120000000000001</v>
      </c>
      <c r="P602">
        <v>8.9979999999999993</v>
      </c>
      <c r="Q602">
        <v>18.271999999999998</v>
      </c>
      <c r="R602">
        <v>4.6369999999999996</v>
      </c>
    </row>
    <row r="603" spans="1:18" x14ac:dyDescent="0.45">
      <c r="A603" t="s">
        <v>127</v>
      </c>
      <c r="B603">
        <v>2019</v>
      </c>
      <c r="C603" s="9">
        <v>43799</v>
      </c>
      <c r="D603" t="s">
        <v>72</v>
      </c>
      <c r="E603">
        <v>1</v>
      </c>
      <c r="F603" t="s">
        <v>200</v>
      </c>
      <c r="G603">
        <v>11</v>
      </c>
      <c r="H603" t="s">
        <v>154</v>
      </c>
      <c r="I603" t="s">
        <v>38</v>
      </c>
      <c r="K603">
        <v>18</v>
      </c>
      <c r="L603">
        <v>2</v>
      </c>
      <c r="M603">
        <v>11.590999999999999</v>
      </c>
      <c r="N603">
        <v>62.117159865412802</v>
      </c>
      <c r="O603">
        <v>8.2869999999999902</v>
      </c>
      <c r="P603">
        <v>4.6070000000000002</v>
      </c>
      <c r="Q603">
        <v>15.989000000000001</v>
      </c>
      <c r="R603">
        <v>5.6909999999999998</v>
      </c>
    </row>
    <row r="604" spans="1:18" x14ac:dyDescent="0.45">
      <c r="A604" t="s">
        <v>127</v>
      </c>
      <c r="B604">
        <v>2019</v>
      </c>
      <c r="C604" s="9">
        <v>43799</v>
      </c>
      <c r="D604" t="s">
        <v>72</v>
      </c>
      <c r="E604">
        <v>1</v>
      </c>
      <c r="F604" t="s">
        <v>200</v>
      </c>
      <c r="G604">
        <v>12</v>
      </c>
      <c r="H604" t="s">
        <v>129</v>
      </c>
      <c r="I604" t="s">
        <v>153</v>
      </c>
      <c r="K604">
        <v>15</v>
      </c>
      <c r="L604">
        <v>1</v>
      </c>
      <c r="M604">
        <v>11.472</v>
      </c>
      <c r="N604">
        <v>62.761506276150598</v>
      </c>
      <c r="O604">
        <v>12.058999999999999</v>
      </c>
      <c r="P604">
        <v>13.513</v>
      </c>
      <c r="Q604">
        <v>19.765000000000001</v>
      </c>
      <c r="R604">
        <v>3.1259999999999999</v>
      </c>
    </row>
    <row r="605" spans="1:18" x14ac:dyDescent="0.45">
      <c r="A605" t="s">
        <v>127</v>
      </c>
      <c r="B605">
        <v>2019</v>
      </c>
      <c r="C605" s="9">
        <v>43799</v>
      </c>
      <c r="D605" t="s">
        <v>72</v>
      </c>
      <c r="E605">
        <v>1</v>
      </c>
      <c r="F605" t="s">
        <v>200</v>
      </c>
      <c r="G605">
        <v>12</v>
      </c>
      <c r="H605" t="s">
        <v>163</v>
      </c>
      <c r="I605" t="s">
        <v>118</v>
      </c>
      <c r="K605">
        <v>19</v>
      </c>
      <c r="L605">
        <v>2</v>
      </c>
      <c r="M605">
        <v>11.478</v>
      </c>
      <c r="N605">
        <v>62.7286983795086</v>
      </c>
      <c r="O605">
        <v>7.9390000000000001</v>
      </c>
      <c r="P605">
        <v>5.5109999999999904</v>
      </c>
      <c r="Q605">
        <v>16.433</v>
      </c>
      <c r="R605">
        <v>5.4610000000000003</v>
      </c>
    </row>
    <row r="606" spans="1:18" x14ac:dyDescent="0.45">
      <c r="A606" t="s">
        <v>127</v>
      </c>
      <c r="B606">
        <v>2019</v>
      </c>
      <c r="C606" s="9">
        <v>43799</v>
      </c>
      <c r="D606" t="s">
        <v>72</v>
      </c>
      <c r="E606">
        <v>1</v>
      </c>
      <c r="F606" t="s">
        <v>201</v>
      </c>
      <c r="G606">
        <v>1</v>
      </c>
      <c r="H606" t="s">
        <v>79</v>
      </c>
      <c r="I606" t="s">
        <v>65</v>
      </c>
      <c r="J606">
        <v>32.575342465753401</v>
      </c>
      <c r="K606">
        <v>1</v>
      </c>
      <c r="L606">
        <v>1</v>
      </c>
      <c r="M606">
        <v>11.311</v>
      </c>
      <c r="N606">
        <v>63.654849261780498</v>
      </c>
      <c r="O606">
        <v>40.94</v>
      </c>
      <c r="P606">
        <v>40.936</v>
      </c>
      <c r="Q606">
        <v>44.496000000000002</v>
      </c>
      <c r="R606">
        <v>1.78</v>
      </c>
    </row>
    <row r="607" spans="1:18" x14ac:dyDescent="0.45">
      <c r="A607" t="s">
        <v>127</v>
      </c>
      <c r="B607">
        <v>2019</v>
      </c>
      <c r="C607" s="9">
        <v>43799</v>
      </c>
      <c r="D607" t="s">
        <v>72</v>
      </c>
      <c r="E607">
        <v>1</v>
      </c>
      <c r="F607" t="s">
        <v>201</v>
      </c>
      <c r="G607">
        <v>1</v>
      </c>
      <c r="H607" t="s">
        <v>129</v>
      </c>
      <c r="I607" t="s">
        <v>153</v>
      </c>
      <c r="K607">
        <v>15</v>
      </c>
      <c r="L607">
        <v>2</v>
      </c>
      <c r="M607">
        <v>11.4759999999999</v>
      </c>
      <c r="N607">
        <v>62.7396305332868</v>
      </c>
      <c r="O607">
        <v>13.513</v>
      </c>
      <c r="P607">
        <v>13.512</v>
      </c>
      <c r="Q607">
        <v>19.763999999999999</v>
      </c>
      <c r="R607">
        <v>3.1259999999999999</v>
      </c>
    </row>
    <row r="608" spans="1:18" x14ac:dyDescent="0.45">
      <c r="A608" t="s">
        <v>127</v>
      </c>
      <c r="B608">
        <v>2019</v>
      </c>
      <c r="C608" s="9">
        <v>43799</v>
      </c>
      <c r="D608" t="s">
        <v>72</v>
      </c>
      <c r="E608">
        <v>1</v>
      </c>
      <c r="F608" t="s">
        <v>201</v>
      </c>
      <c r="G608">
        <v>2</v>
      </c>
      <c r="H608" t="s">
        <v>33</v>
      </c>
      <c r="I608" t="s">
        <v>143</v>
      </c>
      <c r="J608">
        <v>26.027397260273901</v>
      </c>
      <c r="K608">
        <v>3</v>
      </c>
      <c r="L608">
        <v>1</v>
      </c>
      <c r="M608">
        <v>11.170999999999999</v>
      </c>
      <c r="N608">
        <v>64.452600483394505</v>
      </c>
      <c r="O608">
        <v>19.152999999999999</v>
      </c>
      <c r="P608">
        <v>20.183</v>
      </c>
      <c r="Q608">
        <v>28.547000000000001</v>
      </c>
      <c r="R608">
        <v>4.1820000000000004</v>
      </c>
    </row>
    <row r="609" spans="1:18" x14ac:dyDescent="0.45">
      <c r="A609" t="s">
        <v>127</v>
      </c>
      <c r="B609">
        <v>2019</v>
      </c>
      <c r="C609" s="9">
        <v>43799</v>
      </c>
      <c r="D609" t="s">
        <v>72</v>
      </c>
      <c r="E609">
        <v>1</v>
      </c>
      <c r="F609" t="s">
        <v>201</v>
      </c>
      <c r="G609">
        <v>2</v>
      </c>
      <c r="H609" t="s">
        <v>39</v>
      </c>
      <c r="I609" t="s">
        <v>40</v>
      </c>
      <c r="J609">
        <v>25.304109589041001</v>
      </c>
      <c r="K609">
        <v>16</v>
      </c>
      <c r="L609">
        <v>2</v>
      </c>
      <c r="M609">
        <v>11.257999999999999</v>
      </c>
      <c r="N609">
        <v>63.954521229348003</v>
      </c>
      <c r="O609">
        <v>8.9979999999999993</v>
      </c>
      <c r="P609">
        <v>8.7999999999999901</v>
      </c>
      <c r="Q609">
        <v>17.584</v>
      </c>
      <c r="R609">
        <v>4.3920000000000003</v>
      </c>
    </row>
    <row r="610" spans="1:18" x14ac:dyDescent="0.45">
      <c r="A610" t="s">
        <v>127</v>
      </c>
      <c r="B610">
        <v>2019</v>
      </c>
      <c r="C610" s="9">
        <v>43799</v>
      </c>
      <c r="D610" t="s">
        <v>72</v>
      </c>
      <c r="E610">
        <v>1</v>
      </c>
      <c r="F610" t="s">
        <v>201</v>
      </c>
      <c r="G610">
        <v>3</v>
      </c>
      <c r="H610" t="s">
        <v>23</v>
      </c>
      <c r="I610" t="s">
        <v>15</v>
      </c>
      <c r="J610">
        <v>22.2164383561643</v>
      </c>
      <c r="K610">
        <v>2</v>
      </c>
      <c r="L610">
        <v>1</v>
      </c>
      <c r="M610">
        <v>11.224</v>
      </c>
      <c r="N610">
        <v>64.148253741981407</v>
      </c>
      <c r="O610">
        <v>32.741999999999997</v>
      </c>
      <c r="P610">
        <v>32.803999999999903</v>
      </c>
      <c r="Q610">
        <v>36.241999999999997</v>
      </c>
      <c r="R610">
        <v>1.7190000000000001</v>
      </c>
    </row>
    <row r="611" spans="1:18" x14ac:dyDescent="0.45">
      <c r="A611" t="s">
        <v>127</v>
      </c>
      <c r="B611">
        <v>2019</v>
      </c>
      <c r="C611" s="9">
        <v>43799</v>
      </c>
      <c r="D611" t="s">
        <v>72</v>
      </c>
      <c r="E611">
        <v>1</v>
      </c>
      <c r="F611" t="s">
        <v>201</v>
      </c>
      <c r="G611">
        <v>3</v>
      </c>
      <c r="H611" t="s">
        <v>100</v>
      </c>
      <c r="I611" t="s">
        <v>47</v>
      </c>
      <c r="J611">
        <v>25.797260273972601</v>
      </c>
      <c r="K611">
        <v>14</v>
      </c>
      <c r="L611">
        <v>2</v>
      </c>
      <c r="M611">
        <v>11.377000000000001</v>
      </c>
      <c r="N611">
        <v>63.285576162432903</v>
      </c>
      <c r="O611">
        <v>17.590999999999902</v>
      </c>
      <c r="P611">
        <v>17.559999999999999</v>
      </c>
      <c r="Q611">
        <v>23.864000000000001</v>
      </c>
      <c r="R611">
        <v>3.1520000000000001</v>
      </c>
    </row>
    <row r="612" spans="1:18" x14ac:dyDescent="0.45">
      <c r="A612" t="s">
        <v>127</v>
      </c>
      <c r="B612">
        <v>2019</v>
      </c>
      <c r="C612" s="9">
        <v>43799</v>
      </c>
      <c r="D612" t="s">
        <v>72</v>
      </c>
      <c r="E612">
        <v>1</v>
      </c>
      <c r="F612" t="s">
        <v>201</v>
      </c>
      <c r="G612">
        <v>4</v>
      </c>
      <c r="H612" t="s">
        <v>43</v>
      </c>
      <c r="I612" t="s">
        <v>44</v>
      </c>
      <c r="J612">
        <v>27.030136986301301</v>
      </c>
      <c r="K612">
        <v>8</v>
      </c>
      <c r="L612">
        <v>1</v>
      </c>
      <c r="M612">
        <v>11.45</v>
      </c>
      <c r="N612">
        <v>62.882096069869</v>
      </c>
      <c r="O612">
        <v>15.708</v>
      </c>
      <c r="P612">
        <v>19.076000000000001</v>
      </c>
      <c r="Q612">
        <v>27.084</v>
      </c>
      <c r="R612">
        <v>4.0039999999999996</v>
      </c>
    </row>
    <row r="613" spans="1:18" x14ac:dyDescent="0.45">
      <c r="A613" t="s">
        <v>127</v>
      </c>
      <c r="B613">
        <v>2019</v>
      </c>
      <c r="C613" s="9">
        <v>43799</v>
      </c>
      <c r="D613" t="s">
        <v>72</v>
      </c>
      <c r="E613">
        <v>1</v>
      </c>
      <c r="F613" t="s">
        <v>201</v>
      </c>
      <c r="G613">
        <v>4</v>
      </c>
      <c r="H613" t="s">
        <v>22</v>
      </c>
      <c r="I613" t="s">
        <v>15</v>
      </c>
      <c r="J613">
        <v>21.890410958904098</v>
      </c>
      <c r="K613">
        <v>9</v>
      </c>
      <c r="L613">
        <v>2</v>
      </c>
      <c r="M613">
        <v>11.498999999999899</v>
      </c>
      <c r="N613">
        <v>62.6141403600313</v>
      </c>
      <c r="O613">
        <v>19.29</v>
      </c>
      <c r="P613">
        <v>18.456</v>
      </c>
      <c r="Q613">
        <v>24.494</v>
      </c>
      <c r="R613">
        <v>3.0190000000000001</v>
      </c>
    </row>
    <row r="614" spans="1:18" x14ac:dyDescent="0.45">
      <c r="A614" t="s">
        <v>127</v>
      </c>
      <c r="B614">
        <v>2019</v>
      </c>
      <c r="C614" s="9">
        <v>43799</v>
      </c>
      <c r="D614" t="s">
        <v>72</v>
      </c>
      <c r="E614">
        <v>1</v>
      </c>
      <c r="F614" t="s">
        <v>201</v>
      </c>
      <c r="G614">
        <v>5</v>
      </c>
      <c r="H614" t="s">
        <v>30</v>
      </c>
      <c r="I614" t="s">
        <v>31</v>
      </c>
      <c r="J614">
        <v>23.621917808219099</v>
      </c>
      <c r="K614">
        <v>4</v>
      </c>
      <c r="L614">
        <v>1</v>
      </c>
      <c r="M614">
        <v>11.976000000000001</v>
      </c>
      <c r="N614">
        <v>60.120240480961897</v>
      </c>
      <c r="O614">
        <v>31.492999999999999</v>
      </c>
      <c r="P614">
        <v>31.536999999999999</v>
      </c>
      <c r="Q614">
        <v>34.116999999999997</v>
      </c>
      <c r="R614">
        <v>1.29</v>
      </c>
    </row>
    <row r="615" spans="1:18" x14ac:dyDescent="0.45">
      <c r="A615" t="s">
        <v>127</v>
      </c>
      <c r="B615">
        <v>2019</v>
      </c>
      <c r="C615" s="9">
        <v>43799</v>
      </c>
      <c r="D615" t="s">
        <v>72</v>
      </c>
      <c r="E615">
        <v>1</v>
      </c>
      <c r="F615" t="s">
        <v>201</v>
      </c>
      <c r="G615">
        <v>5</v>
      </c>
      <c r="H615" t="s">
        <v>96</v>
      </c>
      <c r="I615" t="s">
        <v>150</v>
      </c>
      <c r="J615">
        <v>25.882191780821898</v>
      </c>
      <c r="K615">
        <v>13</v>
      </c>
      <c r="L615">
        <v>2</v>
      </c>
      <c r="M615">
        <v>12</v>
      </c>
      <c r="N615">
        <v>60</v>
      </c>
      <c r="O615">
        <v>14.0709999999999</v>
      </c>
      <c r="P615">
        <v>14.04</v>
      </c>
      <c r="Q615">
        <v>22.716000000000001</v>
      </c>
      <c r="R615">
        <v>4.3380000000000001</v>
      </c>
    </row>
    <row r="616" spans="1:18" x14ac:dyDescent="0.45">
      <c r="A616" t="s">
        <v>127</v>
      </c>
      <c r="B616">
        <v>2019</v>
      </c>
      <c r="C616" s="9">
        <v>43799</v>
      </c>
      <c r="D616" t="s">
        <v>72</v>
      </c>
      <c r="E616">
        <v>1</v>
      </c>
      <c r="F616" t="s">
        <v>201</v>
      </c>
      <c r="G616">
        <v>6</v>
      </c>
      <c r="H616" t="s">
        <v>138</v>
      </c>
      <c r="I616" t="s">
        <v>44</v>
      </c>
      <c r="J616">
        <v>24.2082191780821</v>
      </c>
      <c r="K616">
        <v>7</v>
      </c>
      <c r="L616">
        <v>1</v>
      </c>
      <c r="M616">
        <v>11.545</v>
      </c>
      <c r="N616">
        <v>62.364660025985202</v>
      </c>
      <c r="O616">
        <v>9.4190000000000005</v>
      </c>
      <c r="P616">
        <v>16.387</v>
      </c>
      <c r="Q616">
        <v>24.937000000000001</v>
      </c>
      <c r="R616">
        <v>4.2750000000000004</v>
      </c>
    </row>
    <row r="617" spans="1:18" x14ac:dyDescent="0.45">
      <c r="A617" t="s">
        <v>127</v>
      </c>
      <c r="B617">
        <v>2019</v>
      </c>
      <c r="C617" s="9">
        <v>43799</v>
      </c>
      <c r="D617" t="s">
        <v>72</v>
      </c>
      <c r="E617">
        <v>1</v>
      </c>
      <c r="F617" t="s">
        <v>201</v>
      </c>
      <c r="G617">
        <v>6</v>
      </c>
      <c r="H617" t="s">
        <v>98</v>
      </c>
      <c r="I617" t="s">
        <v>67</v>
      </c>
      <c r="J617">
        <v>28.334246575342402</v>
      </c>
      <c r="K617">
        <v>10</v>
      </c>
      <c r="L617">
        <v>2</v>
      </c>
      <c r="M617">
        <v>11.571999999999999</v>
      </c>
      <c r="N617">
        <v>62.219149671621103</v>
      </c>
      <c r="O617">
        <v>22.802</v>
      </c>
      <c r="P617">
        <v>21.744</v>
      </c>
      <c r="Q617">
        <v>26.658000000000001</v>
      </c>
      <c r="R617">
        <v>2.4569999999999999</v>
      </c>
    </row>
    <row r="618" spans="1:18" x14ac:dyDescent="0.45">
      <c r="A618" t="s">
        <v>127</v>
      </c>
      <c r="B618">
        <v>2019</v>
      </c>
      <c r="C618" s="9">
        <v>43799</v>
      </c>
      <c r="D618" t="s">
        <v>72</v>
      </c>
      <c r="E618">
        <v>1</v>
      </c>
      <c r="F618" t="s">
        <v>201</v>
      </c>
      <c r="G618">
        <v>7</v>
      </c>
      <c r="H618" t="s">
        <v>77</v>
      </c>
      <c r="I618" t="s">
        <v>19</v>
      </c>
      <c r="J618">
        <v>28.556164383561601</v>
      </c>
      <c r="K618">
        <v>5</v>
      </c>
      <c r="L618">
        <v>1</v>
      </c>
      <c r="M618">
        <v>11.108000000000001</v>
      </c>
      <c r="N618">
        <v>64.818149081742803</v>
      </c>
      <c r="O618">
        <v>23.58</v>
      </c>
      <c r="P618">
        <v>25.286000000000001</v>
      </c>
      <c r="Q618">
        <v>30.832000000000001</v>
      </c>
      <c r="R618">
        <v>2.7730000000000001</v>
      </c>
    </row>
    <row r="619" spans="1:18" x14ac:dyDescent="0.45">
      <c r="A619" t="s">
        <v>127</v>
      </c>
      <c r="B619">
        <v>2019</v>
      </c>
      <c r="C619" s="9">
        <v>43799</v>
      </c>
      <c r="D619" t="s">
        <v>72</v>
      </c>
      <c r="E619">
        <v>1</v>
      </c>
      <c r="F619" t="s">
        <v>201</v>
      </c>
      <c r="G619">
        <v>7</v>
      </c>
      <c r="H619" t="s">
        <v>73</v>
      </c>
      <c r="I619" t="s">
        <v>74</v>
      </c>
      <c r="J619">
        <v>32.328767123287598</v>
      </c>
      <c r="K619">
        <v>12</v>
      </c>
      <c r="L619">
        <v>2</v>
      </c>
      <c r="M619">
        <v>11.186</v>
      </c>
      <c r="N619">
        <v>64.366172000715096</v>
      </c>
      <c r="O619">
        <v>27.323</v>
      </c>
      <c r="P619">
        <v>26.936</v>
      </c>
      <c r="Q619">
        <v>30.425999999999998</v>
      </c>
      <c r="R619">
        <v>1.7450000000000001</v>
      </c>
    </row>
    <row r="620" spans="1:18" x14ac:dyDescent="0.45">
      <c r="A620" t="s">
        <v>127</v>
      </c>
      <c r="B620">
        <v>2019</v>
      </c>
      <c r="C620" s="9">
        <v>43799</v>
      </c>
      <c r="D620" t="s">
        <v>72</v>
      </c>
      <c r="E620">
        <v>1</v>
      </c>
      <c r="F620" t="s">
        <v>201</v>
      </c>
      <c r="G620">
        <v>8</v>
      </c>
      <c r="H620" t="s">
        <v>134</v>
      </c>
      <c r="I620" t="s">
        <v>38</v>
      </c>
      <c r="K620">
        <v>6</v>
      </c>
      <c r="L620">
        <v>1</v>
      </c>
      <c r="M620">
        <v>11.356999999999999</v>
      </c>
      <c r="N620">
        <v>63.397023861935303</v>
      </c>
      <c r="O620">
        <v>19.669999999999899</v>
      </c>
      <c r="P620">
        <v>21.957999999999998</v>
      </c>
      <c r="Q620">
        <v>27.24</v>
      </c>
      <c r="R620">
        <v>2.641</v>
      </c>
    </row>
    <row r="621" spans="1:18" x14ac:dyDescent="0.45">
      <c r="A621" t="s">
        <v>127</v>
      </c>
      <c r="B621">
        <v>2019</v>
      </c>
      <c r="C621" s="9">
        <v>43799</v>
      </c>
      <c r="D621" t="s">
        <v>72</v>
      </c>
      <c r="E621">
        <v>1</v>
      </c>
      <c r="F621" t="s">
        <v>201</v>
      </c>
      <c r="G621">
        <v>8</v>
      </c>
      <c r="H621" t="s">
        <v>135</v>
      </c>
      <c r="I621" t="s">
        <v>162</v>
      </c>
      <c r="K621">
        <v>11</v>
      </c>
      <c r="L621">
        <v>2</v>
      </c>
      <c r="M621">
        <v>11.394</v>
      </c>
      <c r="N621">
        <v>63.191153238546597</v>
      </c>
      <c r="O621">
        <v>27.702000000000002</v>
      </c>
      <c r="P621">
        <v>26.568000000000001</v>
      </c>
      <c r="Q621">
        <v>31.166</v>
      </c>
      <c r="R621">
        <v>2.2989999999999999</v>
      </c>
    </row>
    <row r="622" spans="1:18" x14ac:dyDescent="0.45">
      <c r="A622" t="s">
        <v>127</v>
      </c>
      <c r="B622">
        <v>2019</v>
      </c>
      <c r="C622" s="9">
        <v>43799</v>
      </c>
      <c r="D622" t="s">
        <v>72</v>
      </c>
      <c r="E622">
        <v>1</v>
      </c>
      <c r="F622" t="s">
        <v>202</v>
      </c>
      <c r="G622">
        <v>1</v>
      </c>
      <c r="H622" t="s">
        <v>79</v>
      </c>
      <c r="I622" t="s">
        <v>65</v>
      </c>
      <c r="J622">
        <v>32.575342465753401</v>
      </c>
      <c r="K622">
        <v>1</v>
      </c>
      <c r="L622">
        <v>1</v>
      </c>
      <c r="M622">
        <v>11.077999999999999</v>
      </c>
      <c r="N622">
        <v>64.993681169886202</v>
      </c>
      <c r="O622">
        <v>40.936</v>
      </c>
      <c r="P622">
        <v>40.947000000000003</v>
      </c>
      <c r="Q622">
        <v>44.505000000000003</v>
      </c>
      <c r="R622">
        <v>1.7789999999999999</v>
      </c>
    </row>
    <row r="623" spans="1:18" x14ac:dyDescent="0.45">
      <c r="A623" t="s">
        <v>127</v>
      </c>
      <c r="B623">
        <v>2019</v>
      </c>
      <c r="C623" s="9">
        <v>43799</v>
      </c>
      <c r="D623" t="s">
        <v>72</v>
      </c>
      <c r="E623">
        <v>1</v>
      </c>
      <c r="F623" t="s">
        <v>202</v>
      </c>
      <c r="G623">
        <v>1</v>
      </c>
      <c r="H623" t="s">
        <v>134</v>
      </c>
      <c r="I623" t="s">
        <v>38</v>
      </c>
      <c r="K623">
        <v>6</v>
      </c>
      <c r="L623">
        <v>2</v>
      </c>
      <c r="M623">
        <v>11.1139999999999</v>
      </c>
      <c r="N623">
        <v>64.783156379341307</v>
      </c>
      <c r="O623">
        <v>21.957999999999998</v>
      </c>
      <c r="P623">
        <v>21.956</v>
      </c>
      <c r="Q623">
        <v>27.22</v>
      </c>
      <c r="R623">
        <v>2.6320000000000001</v>
      </c>
    </row>
    <row r="624" spans="1:18" x14ac:dyDescent="0.45">
      <c r="A624" t="s">
        <v>127</v>
      </c>
      <c r="B624">
        <v>2019</v>
      </c>
      <c r="C624" s="9">
        <v>43799</v>
      </c>
      <c r="D624" t="s">
        <v>72</v>
      </c>
      <c r="E624">
        <v>1</v>
      </c>
      <c r="F624" t="s">
        <v>202</v>
      </c>
      <c r="G624">
        <v>2</v>
      </c>
      <c r="H624" t="s">
        <v>33</v>
      </c>
      <c r="I624" t="s">
        <v>143</v>
      </c>
      <c r="J624">
        <v>26.027397260273901</v>
      </c>
      <c r="K624">
        <v>3</v>
      </c>
      <c r="L624">
        <v>1</v>
      </c>
      <c r="M624">
        <v>11.324</v>
      </c>
      <c r="N624">
        <v>63.581773225008803</v>
      </c>
      <c r="O624">
        <v>20.183</v>
      </c>
      <c r="P624">
        <v>23.504000000000001</v>
      </c>
      <c r="Q624">
        <v>30.948</v>
      </c>
      <c r="R624">
        <v>3.722</v>
      </c>
    </row>
    <row r="625" spans="1:18" x14ac:dyDescent="0.45">
      <c r="A625" t="s">
        <v>127</v>
      </c>
      <c r="B625">
        <v>2019</v>
      </c>
      <c r="C625" s="9">
        <v>43799</v>
      </c>
      <c r="D625" t="s">
        <v>72</v>
      </c>
      <c r="E625">
        <v>1</v>
      </c>
      <c r="F625" t="s">
        <v>202</v>
      </c>
      <c r="G625">
        <v>2</v>
      </c>
      <c r="H625" t="s">
        <v>77</v>
      </c>
      <c r="I625" t="s">
        <v>19</v>
      </c>
      <c r="J625">
        <v>28.556164383561601</v>
      </c>
      <c r="K625">
        <v>5</v>
      </c>
      <c r="L625">
        <v>2</v>
      </c>
      <c r="M625">
        <v>11.44</v>
      </c>
      <c r="N625">
        <v>62.937062937062898</v>
      </c>
      <c r="O625">
        <v>25.286000000000001</v>
      </c>
      <c r="P625">
        <v>24.488</v>
      </c>
      <c r="Q625">
        <v>29.776</v>
      </c>
      <c r="R625">
        <v>2.6440000000000001</v>
      </c>
    </row>
    <row r="626" spans="1:18" x14ac:dyDescent="0.45">
      <c r="A626" t="s">
        <v>127</v>
      </c>
      <c r="B626">
        <v>2019</v>
      </c>
      <c r="C626" s="9">
        <v>43799</v>
      </c>
      <c r="D626" t="s">
        <v>72</v>
      </c>
      <c r="E626">
        <v>1</v>
      </c>
      <c r="F626" t="s">
        <v>202</v>
      </c>
      <c r="G626">
        <v>3</v>
      </c>
      <c r="H626" t="s">
        <v>23</v>
      </c>
      <c r="I626" t="s">
        <v>15</v>
      </c>
      <c r="J626">
        <v>22.2164383561643</v>
      </c>
      <c r="K626">
        <v>2</v>
      </c>
      <c r="L626">
        <v>1</v>
      </c>
      <c r="M626">
        <v>11.188000000000001</v>
      </c>
      <c r="N626">
        <v>64.354665713264197</v>
      </c>
      <c r="O626">
        <v>32.803999999999903</v>
      </c>
      <c r="P626">
        <v>32.884999999999998</v>
      </c>
      <c r="Q626">
        <v>36.305</v>
      </c>
      <c r="R626">
        <v>1.71</v>
      </c>
    </row>
    <row r="627" spans="1:18" x14ac:dyDescent="0.45">
      <c r="A627" t="s">
        <v>127</v>
      </c>
      <c r="B627">
        <v>2019</v>
      </c>
      <c r="C627" s="9">
        <v>43799</v>
      </c>
      <c r="D627" t="s">
        <v>72</v>
      </c>
      <c r="E627">
        <v>1</v>
      </c>
      <c r="F627" t="s">
        <v>202</v>
      </c>
      <c r="G627">
        <v>3</v>
      </c>
      <c r="H627" t="s">
        <v>138</v>
      </c>
      <c r="I627" t="s">
        <v>44</v>
      </c>
      <c r="J627">
        <v>24.2082191780821</v>
      </c>
      <c r="K627">
        <v>7</v>
      </c>
      <c r="L627">
        <v>2</v>
      </c>
      <c r="M627">
        <v>11.284000000000001</v>
      </c>
      <c r="N627">
        <v>63.807160581354097</v>
      </c>
      <c r="O627">
        <v>16.387</v>
      </c>
      <c r="P627">
        <v>16.351999999999901</v>
      </c>
      <c r="Q627">
        <v>24.545999999999999</v>
      </c>
      <c r="R627">
        <v>4.0970000000000004</v>
      </c>
    </row>
    <row r="628" spans="1:18" x14ac:dyDescent="0.45">
      <c r="A628" t="s">
        <v>127</v>
      </c>
      <c r="B628">
        <v>2019</v>
      </c>
      <c r="C628" s="9">
        <v>43799</v>
      </c>
      <c r="D628" t="s">
        <v>72</v>
      </c>
      <c r="E628">
        <v>1</v>
      </c>
      <c r="F628" t="s">
        <v>202</v>
      </c>
      <c r="G628">
        <v>4</v>
      </c>
      <c r="H628" t="s">
        <v>30</v>
      </c>
      <c r="I628" t="s">
        <v>31</v>
      </c>
      <c r="J628">
        <v>23.621917808219099</v>
      </c>
      <c r="K628">
        <v>4</v>
      </c>
      <c r="L628">
        <v>1</v>
      </c>
      <c r="M628">
        <v>11.747</v>
      </c>
      <c r="N628">
        <v>61.292244828466799</v>
      </c>
      <c r="O628">
        <v>31.536999999999999</v>
      </c>
      <c r="P628">
        <v>31.626999999999999</v>
      </c>
      <c r="Q628">
        <v>34.195</v>
      </c>
      <c r="R628">
        <v>1.284</v>
      </c>
    </row>
    <row r="629" spans="1:18" x14ac:dyDescent="0.45">
      <c r="A629" t="s">
        <v>127</v>
      </c>
      <c r="B629">
        <v>2019</v>
      </c>
      <c r="C629" s="9">
        <v>43799</v>
      </c>
      <c r="D629" t="s">
        <v>72</v>
      </c>
      <c r="E629">
        <v>1</v>
      </c>
      <c r="F629" t="s">
        <v>202</v>
      </c>
      <c r="G629">
        <v>4</v>
      </c>
      <c r="H629" t="s">
        <v>43</v>
      </c>
      <c r="I629" t="s">
        <v>44</v>
      </c>
      <c r="J629">
        <v>27.030136986301301</v>
      </c>
      <c r="K629">
        <v>8</v>
      </c>
      <c r="L629">
        <v>2</v>
      </c>
      <c r="M629">
        <v>11.776</v>
      </c>
      <c r="N629">
        <v>61.141304347826001</v>
      </c>
      <c r="O629">
        <v>19.076000000000001</v>
      </c>
      <c r="P629">
        <v>18.841999999999999</v>
      </c>
      <c r="Q629">
        <v>26.334</v>
      </c>
      <c r="R629">
        <v>3.746</v>
      </c>
    </row>
    <row r="630" spans="1:18" x14ac:dyDescent="0.45">
      <c r="A630" t="s">
        <v>127</v>
      </c>
      <c r="B630">
        <v>2019</v>
      </c>
      <c r="C630" s="9">
        <v>43799</v>
      </c>
      <c r="D630" t="s">
        <v>72</v>
      </c>
      <c r="E630">
        <v>2</v>
      </c>
      <c r="F630" t="s">
        <v>202</v>
      </c>
      <c r="G630">
        <v>1</v>
      </c>
      <c r="H630" t="s">
        <v>79</v>
      </c>
      <c r="I630" t="s">
        <v>65</v>
      </c>
      <c r="J630">
        <v>32.575342465753401</v>
      </c>
      <c r="K630">
        <v>1</v>
      </c>
      <c r="L630">
        <v>1</v>
      </c>
      <c r="M630">
        <v>11.515000000000001</v>
      </c>
      <c r="N630">
        <v>62.5271385149804</v>
      </c>
      <c r="O630">
        <v>40.947000000000003</v>
      </c>
      <c r="P630">
        <v>40.957999999999998</v>
      </c>
      <c r="Q630">
        <v>44.514000000000003</v>
      </c>
      <c r="R630">
        <v>1.778</v>
      </c>
    </row>
    <row r="631" spans="1:18" x14ac:dyDescent="0.45">
      <c r="A631" t="s">
        <v>127</v>
      </c>
      <c r="B631">
        <v>2019</v>
      </c>
      <c r="C631" s="9">
        <v>43799</v>
      </c>
      <c r="D631" t="s">
        <v>72</v>
      </c>
      <c r="E631">
        <v>2</v>
      </c>
      <c r="F631" t="s">
        <v>202</v>
      </c>
      <c r="G631">
        <v>1</v>
      </c>
      <c r="H631" t="s">
        <v>134</v>
      </c>
      <c r="I631" t="s">
        <v>38</v>
      </c>
      <c r="K631">
        <v>6</v>
      </c>
      <c r="L631">
        <v>2</v>
      </c>
      <c r="M631">
        <v>11.734</v>
      </c>
      <c r="N631">
        <v>61.360149991477698</v>
      </c>
      <c r="O631">
        <v>21.956</v>
      </c>
      <c r="P631">
        <v>21.951999999999899</v>
      </c>
      <c r="Q631">
        <v>27.2</v>
      </c>
      <c r="R631">
        <v>2.6240000000000001</v>
      </c>
    </row>
    <row r="632" spans="1:18" x14ac:dyDescent="0.45">
      <c r="A632" t="s">
        <v>127</v>
      </c>
      <c r="B632">
        <v>2019</v>
      </c>
      <c r="C632" s="9">
        <v>43799</v>
      </c>
      <c r="D632" t="s">
        <v>72</v>
      </c>
      <c r="E632">
        <v>2</v>
      </c>
      <c r="F632" t="s">
        <v>202</v>
      </c>
      <c r="G632">
        <v>2</v>
      </c>
      <c r="H632" t="s">
        <v>33</v>
      </c>
      <c r="I632" t="s">
        <v>143</v>
      </c>
      <c r="J632">
        <v>26.027397260273901</v>
      </c>
      <c r="K632">
        <v>3</v>
      </c>
      <c r="L632">
        <v>1</v>
      </c>
      <c r="M632">
        <v>11.372999999999999</v>
      </c>
      <c r="N632">
        <v>63.307834344500101</v>
      </c>
      <c r="O632">
        <v>23.504000000000001</v>
      </c>
      <c r="P632">
        <v>25.521999999999998</v>
      </c>
      <c r="Q632">
        <v>32.363999999999997</v>
      </c>
      <c r="R632">
        <v>3.4209999999999998</v>
      </c>
    </row>
    <row r="633" spans="1:18" x14ac:dyDescent="0.45">
      <c r="A633" t="s">
        <v>127</v>
      </c>
      <c r="B633">
        <v>2019</v>
      </c>
      <c r="C633" s="9">
        <v>43799</v>
      </c>
      <c r="D633" t="s">
        <v>72</v>
      </c>
      <c r="E633">
        <v>2</v>
      </c>
      <c r="F633" t="s">
        <v>202</v>
      </c>
      <c r="G633">
        <v>2</v>
      </c>
      <c r="H633" t="s">
        <v>77</v>
      </c>
      <c r="I633" t="s">
        <v>19</v>
      </c>
      <c r="J633">
        <v>28.556164383561601</v>
      </c>
      <c r="K633">
        <v>5</v>
      </c>
      <c r="L633">
        <v>2</v>
      </c>
      <c r="M633">
        <v>11.54</v>
      </c>
      <c r="N633">
        <v>62.391681109185399</v>
      </c>
      <c r="O633">
        <v>24.488</v>
      </c>
      <c r="P633">
        <v>23.983000000000001</v>
      </c>
      <c r="Q633">
        <v>29.061</v>
      </c>
      <c r="R633">
        <v>2.5390000000000001</v>
      </c>
    </row>
    <row r="634" spans="1:18" x14ac:dyDescent="0.45">
      <c r="A634" t="s">
        <v>127</v>
      </c>
      <c r="B634">
        <v>2019</v>
      </c>
      <c r="C634" s="9">
        <v>43799</v>
      </c>
      <c r="D634" t="s">
        <v>72</v>
      </c>
      <c r="E634">
        <v>2</v>
      </c>
      <c r="F634" t="s">
        <v>202</v>
      </c>
      <c r="G634">
        <v>3</v>
      </c>
      <c r="H634" t="s">
        <v>23</v>
      </c>
      <c r="I634" t="s">
        <v>15</v>
      </c>
      <c r="J634">
        <v>22.2164383561643</v>
      </c>
      <c r="K634">
        <v>2</v>
      </c>
      <c r="L634">
        <v>1</v>
      </c>
      <c r="M634">
        <v>11.105</v>
      </c>
      <c r="N634">
        <v>64.835659612786998</v>
      </c>
      <c r="O634">
        <v>32.884999999999998</v>
      </c>
      <c r="P634">
        <v>32.958999999999897</v>
      </c>
      <c r="Q634">
        <v>36.360999999999997</v>
      </c>
      <c r="R634">
        <v>1.7010000000000001</v>
      </c>
    </row>
    <row r="635" spans="1:18" x14ac:dyDescent="0.45">
      <c r="A635" t="s">
        <v>127</v>
      </c>
      <c r="B635">
        <v>2019</v>
      </c>
      <c r="C635" s="9">
        <v>43799</v>
      </c>
      <c r="D635" t="s">
        <v>72</v>
      </c>
      <c r="E635">
        <v>2</v>
      </c>
      <c r="F635" t="s">
        <v>202</v>
      </c>
      <c r="G635">
        <v>3</v>
      </c>
      <c r="H635" t="s">
        <v>138</v>
      </c>
      <c r="I635" t="s">
        <v>44</v>
      </c>
      <c r="J635">
        <v>24.2082191780821</v>
      </c>
      <c r="K635">
        <v>7</v>
      </c>
      <c r="L635">
        <v>2</v>
      </c>
      <c r="M635">
        <v>11.234999999999999</v>
      </c>
      <c r="N635">
        <v>64.085447263017301</v>
      </c>
      <c r="O635">
        <v>16.351999999999901</v>
      </c>
      <c r="P635">
        <v>16.326999999999899</v>
      </c>
      <c r="Q635">
        <v>24.227</v>
      </c>
      <c r="R635">
        <v>3.95</v>
      </c>
    </row>
    <row r="636" spans="1:18" x14ac:dyDescent="0.45">
      <c r="A636" t="s">
        <v>127</v>
      </c>
      <c r="B636">
        <v>2019</v>
      </c>
      <c r="C636" s="9">
        <v>43799</v>
      </c>
      <c r="D636" t="s">
        <v>72</v>
      </c>
      <c r="E636">
        <v>2</v>
      </c>
      <c r="F636" t="s">
        <v>202</v>
      </c>
      <c r="G636">
        <v>4</v>
      </c>
      <c r="H636" t="s">
        <v>30</v>
      </c>
      <c r="I636" t="s">
        <v>31</v>
      </c>
      <c r="J636">
        <v>23.621917808219099</v>
      </c>
      <c r="K636">
        <v>4</v>
      </c>
      <c r="L636">
        <v>1</v>
      </c>
      <c r="M636">
        <v>11.244</v>
      </c>
      <c r="N636">
        <v>64.034151547492002</v>
      </c>
      <c r="O636">
        <v>31.626999999999999</v>
      </c>
      <c r="P636">
        <v>31.704000000000001</v>
      </c>
      <c r="Q636">
        <v>34.262</v>
      </c>
      <c r="R636">
        <v>1.2789999999999999</v>
      </c>
    </row>
    <row r="637" spans="1:18" x14ac:dyDescent="0.45">
      <c r="A637" t="s">
        <v>127</v>
      </c>
      <c r="B637">
        <v>2019</v>
      </c>
      <c r="C637" s="9">
        <v>43799</v>
      </c>
      <c r="D637" t="s">
        <v>72</v>
      </c>
      <c r="E637">
        <v>2</v>
      </c>
      <c r="F637" t="s">
        <v>202</v>
      </c>
      <c r="G637">
        <v>4</v>
      </c>
      <c r="H637" t="s">
        <v>43</v>
      </c>
      <c r="I637" t="s">
        <v>44</v>
      </c>
      <c r="J637">
        <v>27.030136986301301</v>
      </c>
      <c r="K637">
        <v>8</v>
      </c>
      <c r="L637">
        <v>2</v>
      </c>
      <c r="M637">
        <v>11.629</v>
      </c>
      <c r="N637">
        <v>61.914180067073602</v>
      </c>
      <c r="O637">
        <v>18.841999999999999</v>
      </c>
      <c r="P637">
        <v>18.669</v>
      </c>
      <c r="Q637">
        <v>25.766999999999999</v>
      </c>
      <c r="R637">
        <v>3.5489999999999999</v>
      </c>
    </row>
    <row r="638" spans="1:18" x14ac:dyDescent="0.45">
      <c r="A638" t="s">
        <v>127</v>
      </c>
      <c r="B638">
        <v>2019</v>
      </c>
      <c r="C638" s="9">
        <v>43799</v>
      </c>
      <c r="D638" t="s">
        <v>72</v>
      </c>
      <c r="E638">
        <v>1</v>
      </c>
      <c r="F638" t="s">
        <v>203</v>
      </c>
      <c r="G638">
        <v>1</v>
      </c>
      <c r="H638" t="s">
        <v>79</v>
      </c>
      <c r="I638" t="s">
        <v>65</v>
      </c>
      <c r="J638">
        <v>32.575342465753401</v>
      </c>
      <c r="K638">
        <v>1</v>
      </c>
      <c r="L638">
        <v>1</v>
      </c>
      <c r="M638">
        <v>11.36</v>
      </c>
      <c r="N638">
        <v>63.380281690140798</v>
      </c>
      <c r="O638">
        <v>40.957999999999998</v>
      </c>
      <c r="P638">
        <v>41.067999999999998</v>
      </c>
      <c r="Q638">
        <v>44.588000000000001</v>
      </c>
      <c r="R638">
        <v>1.76</v>
      </c>
    </row>
    <row r="639" spans="1:18" x14ac:dyDescent="0.45">
      <c r="A639" t="s">
        <v>127</v>
      </c>
      <c r="B639">
        <v>2019</v>
      </c>
      <c r="C639" s="9">
        <v>43799</v>
      </c>
      <c r="D639" t="s">
        <v>72</v>
      </c>
      <c r="E639">
        <v>1</v>
      </c>
      <c r="F639" t="s">
        <v>203</v>
      </c>
      <c r="G639">
        <v>1</v>
      </c>
      <c r="H639" t="s">
        <v>30</v>
      </c>
      <c r="I639" t="s">
        <v>31</v>
      </c>
      <c r="J639">
        <v>23.621917808219099</v>
      </c>
      <c r="K639">
        <v>4</v>
      </c>
      <c r="L639">
        <v>2</v>
      </c>
      <c r="M639">
        <v>11.427</v>
      </c>
      <c r="N639">
        <v>63.008663691257503</v>
      </c>
      <c r="O639">
        <v>31.704000000000001</v>
      </c>
      <c r="P639">
        <v>31.823</v>
      </c>
      <c r="Q639">
        <v>34.329000000000001</v>
      </c>
      <c r="R639">
        <v>1.2529999999999999</v>
      </c>
    </row>
    <row r="640" spans="1:18" x14ac:dyDescent="0.45">
      <c r="A640" t="s">
        <v>127</v>
      </c>
      <c r="B640">
        <v>2019</v>
      </c>
      <c r="C640" s="9">
        <v>43799</v>
      </c>
      <c r="D640" t="s">
        <v>72</v>
      </c>
      <c r="E640">
        <v>1</v>
      </c>
      <c r="F640" t="s">
        <v>203</v>
      </c>
      <c r="G640">
        <v>2</v>
      </c>
      <c r="H640" t="s">
        <v>23</v>
      </c>
      <c r="I640" t="s">
        <v>15</v>
      </c>
      <c r="J640">
        <v>22.2164383561643</v>
      </c>
      <c r="K640">
        <v>2</v>
      </c>
      <c r="L640">
        <v>2</v>
      </c>
      <c r="M640">
        <v>11.211</v>
      </c>
      <c r="N640">
        <v>64.222638480064205</v>
      </c>
      <c r="O640">
        <v>32.958999999999897</v>
      </c>
      <c r="P640">
        <v>32.903999999999897</v>
      </c>
      <c r="Q640">
        <v>36.173999999999999</v>
      </c>
      <c r="R640">
        <v>1.635</v>
      </c>
    </row>
    <row r="641" spans="1:18" x14ac:dyDescent="0.45">
      <c r="A641" t="s">
        <v>127</v>
      </c>
      <c r="B641">
        <v>2019</v>
      </c>
      <c r="C641" s="9">
        <v>43799</v>
      </c>
      <c r="D641" t="s">
        <v>72</v>
      </c>
      <c r="E641">
        <v>1</v>
      </c>
      <c r="F641" t="s">
        <v>203</v>
      </c>
      <c r="G641">
        <v>2</v>
      </c>
      <c r="H641" t="s">
        <v>33</v>
      </c>
      <c r="I641" t="s">
        <v>143</v>
      </c>
      <c r="J641">
        <v>26.027397260273901</v>
      </c>
      <c r="K641">
        <v>3</v>
      </c>
      <c r="L641">
        <v>1</v>
      </c>
      <c r="M641">
        <v>11.207000000000001</v>
      </c>
      <c r="N641">
        <v>64.245560810207905</v>
      </c>
      <c r="O641">
        <v>25.521999999999998</v>
      </c>
      <c r="P641">
        <v>29.6829999999999</v>
      </c>
      <c r="Q641">
        <v>35.558999999999997</v>
      </c>
      <c r="R641">
        <v>2.9380000000000002</v>
      </c>
    </row>
    <row r="642" spans="1:18" x14ac:dyDescent="0.45">
      <c r="A642" t="s">
        <v>127</v>
      </c>
      <c r="B642">
        <v>2019</v>
      </c>
      <c r="C642" s="9">
        <v>43799</v>
      </c>
      <c r="D642" t="s">
        <v>72</v>
      </c>
      <c r="E642">
        <v>2</v>
      </c>
      <c r="F642" t="s">
        <v>203</v>
      </c>
      <c r="G642">
        <v>1</v>
      </c>
      <c r="H642" t="s">
        <v>79</v>
      </c>
      <c r="I642" t="s">
        <v>65</v>
      </c>
      <c r="J642">
        <v>32.575342465753401</v>
      </c>
      <c r="K642">
        <v>1</v>
      </c>
      <c r="L642">
        <v>1</v>
      </c>
      <c r="M642">
        <v>11.414</v>
      </c>
      <c r="N642">
        <v>63.080427545120003</v>
      </c>
      <c r="O642">
        <v>41.067999999999998</v>
      </c>
      <c r="P642">
        <v>40.558</v>
      </c>
      <c r="Q642">
        <v>43.944000000000003</v>
      </c>
      <c r="R642">
        <v>1.6930000000000001</v>
      </c>
    </row>
    <row r="643" spans="1:18" x14ac:dyDescent="0.45">
      <c r="A643" t="s">
        <v>127</v>
      </c>
      <c r="B643">
        <v>2019</v>
      </c>
      <c r="C643" s="9">
        <v>43799</v>
      </c>
      <c r="D643" t="s">
        <v>72</v>
      </c>
      <c r="E643">
        <v>2</v>
      </c>
      <c r="F643" t="s">
        <v>203</v>
      </c>
      <c r="G643">
        <v>1</v>
      </c>
      <c r="H643" t="s">
        <v>30</v>
      </c>
      <c r="I643" t="s">
        <v>31</v>
      </c>
      <c r="J643">
        <v>23.621917808219099</v>
      </c>
      <c r="K643">
        <v>4</v>
      </c>
      <c r="L643">
        <v>2</v>
      </c>
      <c r="M643">
        <v>12.087999999999999</v>
      </c>
      <c r="N643">
        <v>59.5632031767041</v>
      </c>
      <c r="O643">
        <v>31.823</v>
      </c>
      <c r="P643">
        <v>31.741999999999901</v>
      </c>
      <c r="Q643">
        <v>34.225999999999999</v>
      </c>
      <c r="R643">
        <v>1.242</v>
      </c>
    </row>
    <row r="644" spans="1:18" x14ac:dyDescent="0.45">
      <c r="A644" t="s">
        <v>127</v>
      </c>
      <c r="B644">
        <v>2019</v>
      </c>
      <c r="C644" s="9">
        <v>43799</v>
      </c>
      <c r="D644" t="s">
        <v>72</v>
      </c>
      <c r="E644">
        <v>2</v>
      </c>
      <c r="F644" t="s">
        <v>203</v>
      </c>
      <c r="G644">
        <v>2</v>
      </c>
      <c r="H644" t="s">
        <v>23</v>
      </c>
      <c r="I644" t="s">
        <v>15</v>
      </c>
      <c r="J644">
        <v>22.2164383561643</v>
      </c>
      <c r="K644">
        <v>2</v>
      </c>
      <c r="L644">
        <v>1</v>
      </c>
      <c r="M644">
        <v>11.237</v>
      </c>
      <c r="N644">
        <v>64.074041114176296</v>
      </c>
      <c r="O644">
        <v>32.903999999999897</v>
      </c>
      <c r="P644">
        <v>33.281999999999996</v>
      </c>
      <c r="Q644">
        <v>36.494</v>
      </c>
      <c r="R644">
        <v>1.6060000000000001</v>
      </c>
    </row>
    <row r="645" spans="1:18" x14ac:dyDescent="0.45">
      <c r="A645" t="s">
        <v>127</v>
      </c>
      <c r="B645">
        <v>2019</v>
      </c>
      <c r="C645" s="9">
        <v>43799</v>
      </c>
      <c r="D645" t="s">
        <v>72</v>
      </c>
      <c r="E645">
        <v>2</v>
      </c>
      <c r="F645" t="s">
        <v>203</v>
      </c>
      <c r="G645">
        <v>2</v>
      </c>
      <c r="H645" t="s">
        <v>33</v>
      </c>
      <c r="I645" t="s">
        <v>143</v>
      </c>
      <c r="J645">
        <v>26.027397260273901</v>
      </c>
      <c r="K645">
        <v>3</v>
      </c>
      <c r="L645">
        <v>2</v>
      </c>
      <c r="M645">
        <v>11.34</v>
      </c>
      <c r="N645">
        <v>63.492063492063401</v>
      </c>
      <c r="O645">
        <v>29.6829999999999</v>
      </c>
      <c r="P645">
        <v>29.013999999999999</v>
      </c>
      <c r="Q645">
        <v>34.527999999999999</v>
      </c>
      <c r="R645">
        <v>2.7570000000000001</v>
      </c>
    </row>
    <row r="646" spans="1:18" x14ac:dyDescent="0.45">
      <c r="A646" t="s">
        <v>127</v>
      </c>
      <c r="B646">
        <v>2019</v>
      </c>
      <c r="C646" s="9">
        <v>43799</v>
      </c>
      <c r="D646" t="s">
        <v>72</v>
      </c>
      <c r="E646">
        <v>3</v>
      </c>
      <c r="F646" t="s">
        <v>203</v>
      </c>
      <c r="G646">
        <v>2</v>
      </c>
      <c r="H646" t="s">
        <v>23</v>
      </c>
      <c r="I646" t="s">
        <v>15</v>
      </c>
      <c r="J646">
        <v>22.2164383561643</v>
      </c>
      <c r="K646">
        <v>2</v>
      </c>
      <c r="L646">
        <v>1</v>
      </c>
      <c r="M646">
        <v>11.246</v>
      </c>
      <c r="N646">
        <v>64.022763649297502</v>
      </c>
      <c r="O646">
        <v>33.281999999999996</v>
      </c>
      <c r="P646">
        <v>33.597999999999999</v>
      </c>
      <c r="Q646">
        <v>36.758000000000003</v>
      </c>
      <c r="R646">
        <v>1.58</v>
      </c>
    </row>
    <row r="647" spans="1:18" x14ac:dyDescent="0.45">
      <c r="A647" t="s">
        <v>127</v>
      </c>
      <c r="B647">
        <v>2019</v>
      </c>
      <c r="C647" s="9">
        <v>43799</v>
      </c>
      <c r="D647" t="s">
        <v>72</v>
      </c>
      <c r="E647">
        <v>3</v>
      </c>
      <c r="F647" t="s">
        <v>203</v>
      </c>
      <c r="G647">
        <v>2</v>
      </c>
      <c r="H647" t="s">
        <v>33</v>
      </c>
      <c r="I647" t="s">
        <v>143</v>
      </c>
      <c r="J647">
        <v>26.027397260273901</v>
      </c>
      <c r="K647">
        <v>3</v>
      </c>
      <c r="L647">
        <v>2</v>
      </c>
      <c r="M647">
        <v>11.282999999999999</v>
      </c>
      <c r="N647">
        <v>63.8128157404945</v>
      </c>
      <c r="O647">
        <v>29.013999999999999</v>
      </c>
      <c r="P647">
        <v>28.518000000000001</v>
      </c>
      <c r="Q647">
        <v>33.75</v>
      </c>
      <c r="R647">
        <v>2.6160000000000001</v>
      </c>
    </row>
    <row r="648" spans="1:18" x14ac:dyDescent="0.45">
      <c r="A648" t="s">
        <v>127</v>
      </c>
      <c r="B648">
        <v>2019</v>
      </c>
      <c r="C648" s="9">
        <v>43799</v>
      </c>
      <c r="D648" t="s">
        <v>72</v>
      </c>
      <c r="E648">
        <v>1</v>
      </c>
      <c r="F648" t="s">
        <v>204</v>
      </c>
      <c r="G648" t="s">
        <v>205</v>
      </c>
      <c r="H648" t="s">
        <v>79</v>
      </c>
      <c r="I648" t="s">
        <v>65</v>
      </c>
      <c r="J648">
        <v>32.575342465753401</v>
      </c>
      <c r="K648">
        <v>1</v>
      </c>
      <c r="L648">
        <v>1</v>
      </c>
      <c r="M648">
        <v>11.131</v>
      </c>
      <c r="N648">
        <v>64.684215254694095</v>
      </c>
      <c r="O648">
        <v>40.558</v>
      </c>
      <c r="P648">
        <v>40.725999999999999</v>
      </c>
      <c r="Q648">
        <v>44.072000000000003</v>
      </c>
      <c r="R648">
        <v>1.673</v>
      </c>
    </row>
    <row r="649" spans="1:18" x14ac:dyDescent="0.45">
      <c r="A649" t="s">
        <v>127</v>
      </c>
      <c r="B649">
        <v>2019</v>
      </c>
      <c r="C649" s="9">
        <v>43799</v>
      </c>
      <c r="D649" t="s">
        <v>72</v>
      </c>
      <c r="E649">
        <v>1</v>
      </c>
      <c r="F649" t="s">
        <v>204</v>
      </c>
      <c r="G649" t="s">
        <v>205</v>
      </c>
      <c r="H649" t="s">
        <v>23</v>
      </c>
      <c r="I649" t="s">
        <v>15</v>
      </c>
      <c r="J649">
        <v>22.2164383561643</v>
      </c>
      <c r="K649">
        <v>2</v>
      </c>
      <c r="L649">
        <v>2</v>
      </c>
      <c r="M649">
        <v>11.162000000000001</v>
      </c>
      <c r="N649">
        <v>64.504569073642699</v>
      </c>
      <c r="O649">
        <v>33.597999999999999</v>
      </c>
      <c r="P649">
        <v>33.518999999999998</v>
      </c>
      <c r="Q649">
        <v>36.646999999999998</v>
      </c>
      <c r="R649">
        <v>1.5640000000000001</v>
      </c>
    </row>
    <row r="650" spans="1:18" x14ac:dyDescent="0.45">
      <c r="A650" t="s">
        <v>127</v>
      </c>
      <c r="B650">
        <v>2019</v>
      </c>
      <c r="C650" s="9">
        <v>43799</v>
      </c>
      <c r="D650" t="s">
        <v>72</v>
      </c>
      <c r="E650">
        <v>1</v>
      </c>
      <c r="F650" t="s">
        <v>204</v>
      </c>
      <c r="G650" t="s">
        <v>206</v>
      </c>
      <c r="H650" t="s">
        <v>33</v>
      </c>
      <c r="I650" t="s">
        <v>143</v>
      </c>
      <c r="J650">
        <v>26.027397260273901</v>
      </c>
      <c r="K650">
        <v>3</v>
      </c>
      <c r="L650">
        <v>1</v>
      </c>
      <c r="M650">
        <v>11.39</v>
      </c>
      <c r="N650">
        <v>63.213345039508297</v>
      </c>
      <c r="O650">
        <v>28.518000000000001</v>
      </c>
      <c r="P650">
        <v>29.763000000000002</v>
      </c>
      <c r="Q650">
        <v>34.709000000000003</v>
      </c>
      <c r="R650">
        <v>2.4729999999999999</v>
      </c>
    </row>
    <row r="651" spans="1:18" x14ac:dyDescent="0.45">
      <c r="A651" t="s">
        <v>127</v>
      </c>
      <c r="B651">
        <v>2019</v>
      </c>
      <c r="C651" s="9">
        <v>43799</v>
      </c>
      <c r="D651" t="s">
        <v>72</v>
      </c>
      <c r="E651">
        <v>1</v>
      </c>
      <c r="F651" t="s">
        <v>204</v>
      </c>
      <c r="G651" t="s">
        <v>206</v>
      </c>
      <c r="H651" t="s">
        <v>30</v>
      </c>
      <c r="I651" t="s">
        <v>31</v>
      </c>
      <c r="J651">
        <v>23.621917808219099</v>
      </c>
      <c r="K651">
        <v>4</v>
      </c>
      <c r="L651">
        <v>2</v>
      </c>
      <c r="M651">
        <v>11.423999999999999</v>
      </c>
      <c r="N651">
        <v>63.025210084033603</v>
      </c>
      <c r="O651">
        <v>31.741999999999901</v>
      </c>
      <c r="P651">
        <v>31.548999999999999</v>
      </c>
      <c r="Q651">
        <v>34.009</v>
      </c>
      <c r="R651">
        <v>1.23</v>
      </c>
    </row>
    <row r="652" spans="1:18" x14ac:dyDescent="0.45">
      <c r="A652" t="s">
        <v>127</v>
      </c>
      <c r="B652">
        <v>2019</v>
      </c>
      <c r="C652" s="9">
        <v>43799</v>
      </c>
      <c r="D652" t="s">
        <v>72</v>
      </c>
      <c r="E652">
        <v>2</v>
      </c>
      <c r="F652" t="s">
        <v>204</v>
      </c>
      <c r="G652" t="s">
        <v>205</v>
      </c>
      <c r="H652" t="s">
        <v>79</v>
      </c>
      <c r="I652" t="s">
        <v>65</v>
      </c>
      <c r="J652">
        <v>32.575342465753401</v>
      </c>
      <c r="K652">
        <v>1</v>
      </c>
      <c r="L652">
        <v>1</v>
      </c>
      <c r="M652">
        <v>11.106999999999999</v>
      </c>
      <c r="N652">
        <v>64.823984874403493</v>
      </c>
      <c r="O652">
        <v>40.725999999999999</v>
      </c>
      <c r="P652">
        <v>40.848999999999997</v>
      </c>
      <c r="Q652">
        <v>44.158999999999999</v>
      </c>
      <c r="R652">
        <v>1.655</v>
      </c>
    </row>
    <row r="653" spans="1:18" x14ac:dyDescent="0.45">
      <c r="A653" t="s">
        <v>127</v>
      </c>
      <c r="B653">
        <v>2019</v>
      </c>
      <c r="C653" s="9">
        <v>43799</v>
      </c>
      <c r="D653" t="s">
        <v>72</v>
      </c>
      <c r="E653">
        <v>2</v>
      </c>
      <c r="F653" t="s">
        <v>204</v>
      </c>
      <c r="G653" t="s">
        <v>205</v>
      </c>
      <c r="H653" t="s">
        <v>23</v>
      </c>
      <c r="I653" t="s">
        <v>15</v>
      </c>
      <c r="J653">
        <v>22.2164383561643</v>
      </c>
      <c r="K653">
        <v>2</v>
      </c>
      <c r="L653">
        <v>2</v>
      </c>
      <c r="M653">
        <v>11.222</v>
      </c>
      <c r="N653">
        <v>64.159686330422304</v>
      </c>
      <c r="O653">
        <v>33.518999999999998</v>
      </c>
      <c r="P653">
        <v>33.463999999999999</v>
      </c>
      <c r="Q653">
        <v>36.496000000000002</v>
      </c>
      <c r="R653">
        <v>1.516</v>
      </c>
    </row>
    <row r="654" spans="1:18" x14ac:dyDescent="0.45">
      <c r="A654" t="s">
        <v>127</v>
      </c>
      <c r="B654">
        <v>2019</v>
      </c>
      <c r="C654" s="9">
        <v>43799</v>
      </c>
      <c r="D654" t="s">
        <v>72</v>
      </c>
      <c r="E654">
        <v>2</v>
      </c>
      <c r="F654" t="s">
        <v>204</v>
      </c>
      <c r="G654" t="s">
        <v>206</v>
      </c>
      <c r="H654" t="s">
        <v>33</v>
      </c>
      <c r="I654" t="s">
        <v>143</v>
      </c>
      <c r="J654">
        <v>26.027397260273901</v>
      </c>
      <c r="K654">
        <v>3</v>
      </c>
      <c r="L654">
        <v>2</v>
      </c>
      <c r="M654">
        <v>11.407</v>
      </c>
      <c r="N654">
        <v>63.119137371789201</v>
      </c>
      <c r="O654">
        <v>29.763000000000002</v>
      </c>
      <c r="P654">
        <v>30.337</v>
      </c>
      <c r="Q654">
        <v>34.895000000000003</v>
      </c>
      <c r="R654">
        <v>2.2789999999999999</v>
      </c>
    </row>
    <row r="655" spans="1:18" x14ac:dyDescent="0.45">
      <c r="A655" t="s">
        <v>127</v>
      </c>
      <c r="B655">
        <v>2019</v>
      </c>
      <c r="C655" s="9">
        <v>43799</v>
      </c>
      <c r="D655" t="s">
        <v>72</v>
      </c>
      <c r="E655">
        <v>2</v>
      </c>
      <c r="F655" t="s">
        <v>204</v>
      </c>
      <c r="G655" t="s">
        <v>206</v>
      </c>
      <c r="H655" t="s">
        <v>30</v>
      </c>
      <c r="I655" t="s">
        <v>31</v>
      </c>
      <c r="J655">
        <v>23.621917808219099</v>
      </c>
      <c r="K655">
        <v>4</v>
      </c>
      <c r="L655">
        <v>1</v>
      </c>
      <c r="M655">
        <v>11.394</v>
      </c>
      <c r="N655">
        <v>63.191153238546597</v>
      </c>
      <c r="O655">
        <v>31.548999999999999</v>
      </c>
      <c r="P655">
        <v>31.7609999999999</v>
      </c>
      <c r="Q655">
        <v>34.168999999999997</v>
      </c>
      <c r="R655">
        <v>1.204</v>
      </c>
    </row>
    <row r="656" spans="1:18" x14ac:dyDescent="0.45">
      <c r="A656" t="s">
        <v>127</v>
      </c>
      <c r="B656">
        <v>2019</v>
      </c>
      <c r="C656" s="9">
        <v>43799</v>
      </c>
      <c r="D656" t="s">
        <v>72</v>
      </c>
      <c r="E656">
        <v>3</v>
      </c>
      <c r="F656" t="s">
        <v>204</v>
      </c>
      <c r="G656" t="s">
        <v>206</v>
      </c>
      <c r="H656" t="s">
        <v>33</v>
      </c>
      <c r="I656" t="s">
        <v>143</v>
      </c>
      <c r="J656">
        <v>26.027397260273901</v>
      </c>
      <c r="K656">
        <v>3</v>
      </c>
      <c r="L656">
        <v>1</v>
      </c>
      <c r="M656">
        <v>11.363</v>
      </c>
      <c r="N656">
        <v>63.363548358708002</v>
      </c>
      <c r="O656">
        <v>30.337</v>
      </c>
      <c r="P656">
        <v>30.945</v>
      </c>
      <c r="Q656">
        <v>35.152999999999999</v>
      </c>
      <c r="R656">
        <v>2.1040000000000001</v>
      </c>
    </row>
    <row r="657" spans="1:18" x14ac:dyDescent="0.45">
      <c r="A657" t="s">
        <v>127</v>
      </c>
      <c r="B657">
        <v>2019</v>
      </c>
      <c r="C657" s="9">
        <v>43799</v>
      </c>
      <c r="D657" t="s">
        <v>72</v>
      </c>
      <c r="E657">
        <v>3</v>
      </c>
      <c r="F657" t="s">
        <v>204</v>
      </c>
      <c r="G657" t="s">
        <v>206</v>
      </c>
      <c r="H657" t="s">
        <v>30</v>
      </c>
      <c r="I657" t="s">
        <v>31</v>
      </c>
      <c r="J657">
        <v>23.621917808219099</v>
      </c>
      <c r="K657">
        <v>4</v>
      </c>
      <c r="L657">
        <v>2</v>
      </c>
      <c r="M657">
        <v>11.365</v>
      </c>
      <c r="N657">
        <v>63.352397712274502</v>
      </c>
      <c r="O657">
        <v>31.7609999999999</v>
      </c>
      <c r="P657">
        <v>31.349</v>
      </c>
      <c r="Q657">
        <v>33.773000000000003</v>
      </c>
      <c r="R657">
        <v>1.212</v>
      </c>
    </row>
    <row r="658" spans="1:18" x14ac:dyDescent="0.45">
      <c r="A658" t="s">
        <v>159</v>
      </c>
      <c r="B658">
        <v>2019</v>
      </c>
      <c r="C658" s="9">
        <v>43806</v>
      </c>
      <c r="D658" t="s">
        <v>72</v>
      </c>
      <c r="E658">
        <v>1</v>
      </c>
      <c r="F658" t="s">
        <v>200</v>
      </c>
      <c r="G658">
        <v>1</v>
      </c>
      <c r="H658" t="s">
        <v>135</v>
      </c>
      <c r="I658" t="s">
        <v>29</v>
      </c>
      <c r="K658">
        <v>6</v>
      </c>
      <c r="L658">
        <v>1</v>
      </c>
      <c r="M658">
        <v>11.567</v>
      </c>
      <c r="N658">
        <v>62.246044782571097</v>
      </c>
      <c r="O658">
        <v>26.568000000000001</v>
      </c>
      <c r="P658">
        <v>26.616</v>
      </c>
      <c r="Q658">
        <v>31.198</v>
      </c>
      <c r="R658">
        <v>2.2909999999999999</v>
      </c>
    </row>
    <row r="659" spans="1:18" x14ac:dyDescent="0.45">
      <c r="A659" t="s">
        <v>159</v>
      </c>
      <c r="B659">
        <v>2019</v>
      </c>
      <c r="C659" s="9">
        <v>43806</v>
      </c>
      <c r="D659" t="s">
        <v>72</v>
      </c>
      <c r="E659">
        <v>1</v>
      </c>
      <c r="F659" t="s">
        <v>200</v>
      </c>
      <c r="G659">
        <v>1</v>
      </c>
      <c r="H659" t="s">
        <v>50</v>
      </c>
      <c r="I659" t="s">
        <v>51</v>
      </c>
      <c r="J659">
        <v>23.169863013698599</v>
      </c>
      <c r="K659">
        <v>28</v>
      </c>
      <c r="L659">
        <v>2</v>
      </c>
      <c r="M659">
        <v>11.835000000000001</v>
      </c>
      <c r="N659">
        <v>60.836501901140601</v>
      </c>
      <c r="O659">
        <v>2.62299999999999</v>
      </c>
      <c r="P659">
        <v>2.6859999999999999</v>
      </c>
      <c r="Q659">
        <v>13.212</v>
      </c>
      <c r="R659">
        <v>5.2629999999999999</v>
      </c>
    </row>
    <row r="660" spans="1:18" x14ac:dyDescent="0.45">
      <c r="A660" t="s">
        <v>159</v>
      </c>
      <c r="B660">
        <v>2019</v>
      </c>
      <c r="C660" s="9">
        <v>43806</v>
      </c>
      <c r="D660" t="s">
        <v>72</v>
      </c>
      <c r="E660">
        <v>1</v>
      </c>
      <c r="F660" t="s">
        <v>200</v>
      </c>
      <c r="G660">
        <v>2</v>
      </c>
      <c r="H660" t="s">
        <v>111</v>
      </c>
      <c r="I660" t="s">
        <v>160</v>
      </c>
      <c r="K660">
        <v>4</v>
      </c>
      <c r="L660">
        <v>1</v>
      </c>
      <c r="M660">
        <v>11.608000000000001</v>
      </c>
      <c r="N660">
        <v>62.026188835286</v>
      </c>
      <c r="O660">
        <v>25.574999999999999</v>
      </c>
      <c r="P660">
        <v>25.844999999999999</v>
      </c>
      <c r="Q660">
        <v>29.882999999999999</v>
      </c>
      <c r="R660">
        <v>2.0190000000000001</v>
      </c>
    </row>
    <row r="661" spans="1:18" x14ac:dyDescent="0.45">
      <c r="A661" t="s">
        <v>159</v>
      </c>
      <c r="B661">
        <v>2019</v>
      </c>
      <c r="C661" s="9">
        <v>43806</v>
      </c>
      <c r="D661" t="s">
        <v>72</v>
      </c>
      <c r="E661">
        <v>1</v>
      </c>
      <c r="F661" t="s">
        <v>200</v>
      </c>
      <c r="G661">
        <v>2</v>
      </c>
      <c r="H661" t="s">
        <v>155</v>
      </c>
      <c r="I661" t="s">
        <v>156</v>
      </c>
      <c r="K661">
        <v>27</v>
      </c>
      <c r="L661">
        <v>2</v>
      </c>
      <c r="M661">
        <v>11.696999999999999</v>
      </c>
      <c r="N661">
        <v>61.554244678122501</v>
      </c>
      <c r="O661">
        <v>9</v>
      </c>
      <c r="P661">
        <v>7.7320000000000002</v>
      </c>
      <c r="Q661">
        <v>21.164000000000001</v>
      </c>
      <c r="R661">
        <v>6.7160000000000002</v>
      </c>
    </row>
    <row r="662" spans="1:18" x14ac:dyDescent="0.45">
      <c r="A662" t="s">
        <v>159</v>
      </c>
      <c r="B662">
        <v>2019</v>
      </c>
      <c r="C662" s="9">
        <v>43806</v>
      </c>
      <c r="D662" t="s">
        <v>72</v>
      </c>
      <c r="E662">
        <v>1</v>
      </c>
      <c r="F662" t="s">
        <v>200</v>
      </c>
      <c r="G662">
        <v>3</v>
      </c>
      <c r="H662" t="s">
        <v>138</v>
      </c>
      <c r="I662" t="s">
        <v>44</v>
      </c>
      <c r="J662">
        <v>24.2273972602739</v>
      </c>
      <c r="K662">
        <v>7</v>
      </c>
      <c r="L662">
        <v>1</v>
      </c>
      <c r="M662">
        <v>11.471</v>
      </c>
      <c r="N662">
        <v>62.766977595676003</v>
      </c>
      <c r="O662">
        <v>16.326999999999899</v>
      </c>
      <c r="P662">
        <v>17.940999999999999</v>
      </c>
      <c r="Q662">
        <v>25.492999999999999</v>
      </c>
      <c r="R662">
        <v>3.7759999999999998</v>
      </c>
    </row>
    <row r="663" spans="1:18" x14ac:dyDescent="0.45">
      <c r="A663" t="s">
        <v>159</v>
      </c>
      <c r="B663">
        <v>2019</v>
      </c>
      <c r="C663" s="9">
        <v>43806</v>
      </c>
      <c r="D663" t="s">
        <v>72</v>
      </c>
      <c r="E663">
        <v>1</v>
      </c>
      <c r="F663" t="s">
        <v>200</v>
      </c>
      <c r="G663">
        <v>3</v>
      </c>
      <c r="H663" t="s">
        <v>46</v>
      </c>
      <c r="I663" t="s">
        <v>47</v>
      </c>
      <c r="J663">
        <v>19.4739726027397</v>
      </c>
      <c r="K663">
        <v>26</v>
      </c>
      <c r="L663">
        <v>2</v>
      </c>
      <c r="M663">
        <v>12.744</v>
      </c>
      <c r="N663">
        <v>56.497175141242899</v>
      </c>
      <c r="O663">
        <v>9</v>
      </c>
      <c r="P663">
        <v>6.3059999999999903</v>
      </c>
      <c r="Q663">
        <v>19.366</v>
      </c>
      <c r="R663">
        <v>6.53</v>
      </c>
    </row>
    <row r="664" spans="1:18" x14ac:dyDescent="0.45">
      <c r="A664" t="s">
        <v>159</v>
      </c>
      <c r="B664">
        <v>2019</v>
      </c>
      <c r="C664" s="9">
        <v>43806</v>
      </c>
      <c r="D664" t="s">
        <v>72</v>
      </c>
      <c r="E664">
        <v>1</v>
      </c>
      <c r="F664" t="s">
        <v>200</v>
      </c>
      <c r="G664">
        <v>4</v>
      </c>
      <c r="H664" t="s">
        <v>52</v>
      </c>
      <c r="I664" t="s">
        <v>53</v>
      </c>
      <c r="J664">
        <v>22.7424657534246</v>
      </c>
      <c r="K664">
        <v>9</v>
      </c>
      <c r="L664">
        <v>1</v>
      </c>
      <c r="M664" t="s">
        <v>208</v>
      </c>
      <c r="O664">
        <v>11.709</v>
      </c>
      <c r="P664">
        <v>13.773</v>
      </c>
      <c r="Q664">
        <v>20.951000000000001</v>
      </c>
      <c r="R664">
        <v>3.589</v>
      </c>
    </row>
    <row r="665" spans="1:18" x14ac:dyDescent="0.45">
      <c r="A665" t="s">
        <v>159</v>
      </c>
      <c r="B665">
        <v>2019</v>
      </c>
      <c r="C665" s="9">
        <v>43806</v>
      </c>
      <c r="D665" t="s">
        <v>72</v>
      </c>
      <c r="E665">
        <v>1</v>
      </c>
      <c r="F665" t="s">
        <v>200</v>
      </c>
      <c r="G665">
        <v>4</v>
      </c>
      <c r="H665" t="s">
        <v>147</v>
      </c>
      <c r="I665" t="s">
        <v>31</v>
      </c>
      <c r="K665">
        <v>25</v>
      </c>
      <c r="L665">
        <v>2</v>
      </c>
      <c r="M665" t="s">
        <v>208</v>
      </c>
      <c r="O665">
        <v>10.894</v>
      </c>
      <c r="P665">
        <v>10.045</v>
      </c>
      <c r="Q665">
        <v>17.097000000000001</v>
      </c>
      <c r="R665">
        <v>3.5259999999999998</v>
      </c>
    </row>
    <row r="666" spans="1:18" x14ac:dyDescent="0.45">
      <c r="A666" t="s">
        <v>159</v>
      </c>
      <c r="B666">
        <v>2019</v>
      </c>
      <c r="C666" s="9">
        <v>43806</v>
      </c>
      <c r="D666" t="s">
        <v>72</v>
      </c>
      <c r="E666">
        <v>1</v>
      </c>
      <c r="F666" t="s">
        <v>200</v>
      </c>
      <c r="G666">
        <v>5</v>
      </c>
      <c r="H666" t="s">
        <v>30</v>
      </c>
      <c r="I666" t="s">
        <v>31</v>
      </c>
      <c r="J666">
        <v>23.641095890410899</v>
      </c>
      <c r="K666">
        <v>8</v>
      </c>
      <c r="L666">
        <v>1</v>
      </c>
      <c r="M666">
        <v>11.987</v>
      </c>
      <c r="N666">
        <v>60.065070493034099</v>
      </c>
      <c r="O666">
        <v>31.349</v>
      </c>
      <c r="P666">
        <v>31.404999999999902</v>
      </c>
      <c r="Q666">
        <v>33.826999999999998</v>
      </c>
      <c r="R666">
        <v>1.2110000000000001</v>
      </c>
    </row>
    <row r="667" spans="1:18" x14ac:dyDescent="0.45">
      <c r="A667" t="s">
        <v>159</v>
      </c>
      <c r="B667">
        <v>2019</v>
      </c>
      <c r="C667" s="9">
        <v>43806</v>
      </c>
      <c r="D667" t="s">
        <v>72</v>
      </c>
      <c r="E667">
        <v>1</v>
      </c>
      <c r="F667" t="s">
        <v>200</v>
      </c>
      <c r="G667">
        <v>5</v>
      </c>
      <c r="H667" t="s">
        <v>141</v>
      </c>
      <c r="I667" t="s">
        <v>142</v>
      </c>
      <c r="K667">
        <v>24</v>
      </c>
      <c r="L667">
        <v>2</v>
      </c>
      <c r="M667">
        <v>12.036</v>
      </c>
      <c r="N667">
        <v>59.820538384845399</v>
      </c>
      <c r="O667">
        <v>9</v>
      </c>
      <c r="P667">
        <v>8.3770000000000007</v>
      </c>
      <c r="Q667">
        <v>22.463000000000001</v>
      </c>
      <c r="R667">
        <v>7.0430000000000001</v>
      </c>
    </row>
    <row r="668" spans="1:18" x14ac:dyDescent="0.45">
      <c r="A668" t="s">
        <v>159</v>
      </c>
      <c r="B668">
        <v>2019</v>
      </c>
      <c r="C668" s="9">
        <v>43806</v>
      </c>
      <c r="D668" t="s">
        <v>72</v>
      </c>
      <c r="E668">
        <v>1</v>
      </c>
      <c r="F668" t="s">
        <v>200</v>
      </c>
      <c r="G668">
        <v>6</v>
      </c>
      <c r="H668" t="s">
        <v>43</v>
      </c>
      <c r="I668" t="s">
        <v>44</v>
      </c>
      <c r="J668">
        <v>27.049315068493101</v>
      </c>
      <c r="K668">
        <v>10</v>
      </c>
      <c r="L668">
        <v>1</v>
      </c>
      <c r="M668" t="s">
        <v>208</v>
      </c>
      <c r="O668">
        <v>18.669</v>
      </c>
      <c r="P668">
        <v>19.257999999999999</v>
      </c>
      <c r="Q668">
        <v>26.154</v>
      </c>
      <c r="R668">
        <v>3.448</v>
      </c>
    </row>
    <row r="669" spans="1:18" x14ac:dyDescent="0.45">
      <c r="A669" t="s">
        <v>159</v>
      </c>
      <c r="B669">
        <v>2019</v>
      </c>
      <c r="C669" s="9">
        <v>43806</v>
      </c>
      <c r="D669" t="s">
        <v>72</v>
      </c>
      <c r="E669">
        <v>1</v>
      </c>
      <c r="F669" t="s">
        <v>200</v>
      </c>
      <c r="G669">
        <v>6</v>
      </c>
      <c r="H669" t="s">
        <v>99</v>
      </c>
      <c r="I669" t="s">
        <v>47</v>
      </c>
      <c r="J669">
        <v>22.808219178082101</v>
      </c>
      <c r="K669">
        <v>23</v>
      </c>
      <c r="L669">
        <v>2</v>
      </c>
      <c r="M669" t="s">
        <v>208</v>
      </c>
      <c r="O669">
        <v>4.2149999999999999</v>
      </c>
      <c r="P669">
        <v>4.0849999999999902</v>
      </c>
      <c r="Q669">
        <v>14.734999999999999</v>
      </c>
      <c r="R669">
        <v>5.3250000000000002</v>
      </c>
    </row>
    <row r="670" spans="1:18" x14ac:dyDescent="0.45">
      <c r="A670" t="s">
        <v>159</v>
      </c>
      <c r="B670">
        <v>2019</v>
      </c>
      <c r="C670" s="9">
        <v>43806</v>
      </c>
      <c r="D670" t="s">
        <v>72</v>
      </c>
      <c r="E670">
        <v>1</v>
      </c>
      <c r="F670" t="s">
        <v>200</v>
      </c>
      <c r="G670">
        <v>7</v>
      </c>
      <c r="H670" t="s">
        <v>20</v>
      </c>
      <c r="I670" t="s">
        <v>21</v>
      </c>
      <c r="J670">
        <v>24.336986301369802</v>
      </c>
      <c r="K670">
        <v>11</v>
      </c>
      <c r="L670">
        <v>1</v>
      </c>
      <c r="M670" t="s">
        <v>208</v>
      </c>
      <c r="O670">
        <v>23.838999999999999</v>
      </c>
      <c r="P670">
        <v>24.041</v>
      </c>
      <c r="Q670">
        <v>29.629000000000001</v>
      </c>
      <c r="R670">
        <v>2.794</v>
      </c>
    </row>
    <row r="671" spans="1:18" x14ac:dyDescent="0.45">
      <c r="A671" t="s">
        <v>159</v>
      </c>
      <c r="B671">
        <v>2019</v>
      </c>
      <c r="C671" s="9">
        <v>43806</v>
      </c>
      <c r="D671" t="s">
        <v>72</v>
      </c>
      <c r="E671">
        <v>1</v>
      </c>
      <c r="F671" t="s">
        <v>200</v>
      </c>
      <c r="G671">
        <v>7</v>
      </c>
      <c r="H671" t="s">
        <v>154</v>
      </c>
      <c r="I671" t="s">
        <v>38</v>
      </c>
      <c r="K671">
        <v>22</v>
      </c>
      <c r="L671">
        <v>2</v>
      </c>
      <c r="M671" t="s">
        <v>208</v>
      </c>
      <c r="O671">
        <v>4.6070000000000002</v>
      </c>
      <c r="P671">
        <v>4.6549999999999896</v>
      </c>
      <c r="Q671">
        <v>15.446999999999999</v>
      </c>
      <c r="R671">
        <v>5.3959999999999999</v>
      </c>
    </row>
    <row r="672" spans="1:18" x14ac:dyDescent="0.45">
      <c r="A672" t="s">
        <v>159</v>
      </c>
      <c r="B672">
        <v>2019</v>
      </c>
      <c r="C672" s="9">
        <v>43806</v>
      </c>
      <c r="D672" t="s">
        <v>72</v>
      </c>
      <c r="E672">
        <v>1</v>
      </c>
      <c r="F672" t="s">
        <v>200</v>
      </c>
      <c r="G672">
        <v>8</v>
      </c>
      <c r="H672" t="s">
        <v>137</v>
      </c>
      <c r="I672" t="s">
        <v>29</v>
      </c>
      <c r="K672">
        <v>12</v>
      </c>
      <c r="L672">
        <v>1</v>
      </c>
      <c r="M672">
        <v>11.419</v>
      </c>
      <c r="N672">
        <v>63.052806725632699</v>
      </c>
      <c r="O672">
        <v>14.023</v>
      </c>
      <c r="P672">
        <v>16.140999999999998</v>
      </c>
      <c r="Q672">
        <v>25.001000000000001</v>
      </c>
      <c r="R672">
        <v>4.43</v>
      </c>
    </row>
    <row r="673" spans="1:18" x14ac:dyDescent="0.45">
      <c r="A673" t="s">
        <v>159</v>
      </c>
      <c r="B673">
        <v>2019</v>
      </c>
      <c r="C673" s="9">
        <v>43806</v>
      </c>
      <c r="D673" t="s">
        <v>72</v>
      </c>
      <c r="E673">
        <v>1</v>
      </c>
      <c r="F673" t="s">
        <v>200</v>
      </c>
      <c r="G673">
        <v>8</v>
      </c>
      <c r="H673" t="s">
        <v>60</v>
      </c>
      <c r="I673" t="s">
        <v>61</v>
      </c>
      <c r="J673">
        <v>31.391780821917799</v>
      </c>
      <c r="K673">
        <v>21</v>
      </c>
      <c r="L673">
        <v>2</v>
      </c>
      <c r="M673">
        <v>11.557</v>
      </c>
      <c r="N673">
        <v>62.299904819589798</v>
      </c>
      <c r="O673">
        <v>7.9950000000000001</v>
      </c>
      <c r="P673">
        <v>7.14</v>
      </c>
      <c r="Q673">
        <v>17.532</v>
      </c>
      <c r="R673">
        <v>5.1959999999999997</v>
      </c>
    </row>
    <row r="674" spans="1:18" x14ac:dyDescent="0.45">
      <c r="A674" t="s">
        <v>159</v>
      </c>
      <c r="B674">
        <v>2019</v>
      </c>
      <c r="C674" s="9">
        <v>43806</v>
      </c>
      <c r="D674" t="s">
        <v>72</v>
      </c>
      <c r="E674">
        <v>1</v>
      </c>
      <c r="F674" t="s">
        <v>200</v>
      </c>
      <c r="G674">
        <v>9</v>
      </c>
      <c r="H674" t="s">
        <v>39</v>
      </c>
      <c r="I674" t="s">
        <v>40</v>
      </c>
      <c r="J674">
        <v>25.323287671232801</v>
      </c>
      <c r="K674">
        <v>13</v>
      </c>
      <c r="L674">
        <v>1</v>
      </c>
      <c r="M674">
        <v>11.597</v>
      </c>
      <c r="N674">
        <v>62.085021988445199</v>
      </c>
      <c r="O674">
        <v>8.7999999999999901</v>
      </c>
      <c r="P674">
        <v>12.629</v>
      </c>
      <c r="Q674">
        <v>20.481000000000002</v>
      </c>
      <c r="R674">
        <v>3.9260000000000002</v>
      </c>
    </row>
    <row r="675" spans="1:18" x14ac:dyDescent="0.45">
      <c r="A675" t="s">
        <v>159</v>
      </c>
      <c r="B675">
        <v>2019</v>
      </c>
      <c r="C675" s="9">
        <v>43806</v>
      </c>
      <c r="D675" t="s">
        <v>72</v>
      </c>
      <c r="E675">
        <v>1</v>
      </c>
      <c r="F675" t="s">
        <v>200</v>
      </c>
      <c r="G675">
        <v>9</v>
      </c>
      <c r="H675" t="s">
        <v>96</v>
      </c>
      <c r="I675" t="s">
        <v>150</v>
      </c>
      <c r="J675">
        <v>25.901369863013699</v>
      </c>
      <c r="K675">
        <v>20</v>
      </c>
      <c r="L675">
        <v>2</v>
      </c>
      <c r="M675">
        <v>11.622</v>
      </c>
      <c r="N675">
        <v>61.951471347444503</v>
      </c>
      <c r="O675">
        <v>14.04</v>
      </c>
      <c r="P675">
        <v>12.112</v>
      </c>
      <c r="Q675">
        <v>19.89</v>
      </c>
      <c r="R675">
        <v>3.8889999999999998</v>
      </c>
    </row>
    <row r="676" spans="1:18" x14ac:dyDescent="0.45">
      <c r="A676" t="s">
        <v>159</v>
      </c>
      <c r="B676">
        <v>2019</v>
      </c>
      <c r="C676" s="9">
        <v>43806</v>
      </c>
      <c r="D676" t="s">
        <v>72</v>
      </c>
      <c r="E676">
        <v>1</v>
      </c>
      <c r="F676" t="s">
        <v>200</v>
      </c>
      <c r="G676">
        <v>10</v>
      </c>
      <c r="H676" t="s">
        <v>161</v>
      </c>
      <c r="I676" t="s">
        <v>36</v>
      </c>
      <c r="K676">
        <v>14</v>
      </c>
      <c r="L676">
        <v>1</v>
      </c>
      <c r="M676">
        <v>11.148999999999999</v>
      </c>
      <c r="N676">
        <v>64.579782940173999</v>
      </c>
      <c r="O676">
        <v>18.908999999999999</v>
      </c>
      <c r="P676">
        <v>20.239999999999998</v>
      </c>
      <c r="Q676">
        <v>28.172000000000001</v>
      </c>
      <c r="R676">
        <v>3.9660000000000002</v>
      </c>
    </row>
    <row r="677" spans="1:18" x14ac:dyDescent="0.45">
      <c r="A677" t="s">
        <v>159</v>
      </c>
      <c r="B677">
        <v>2019</v>
      </c>
      <c r="C677" s="9">
        <v>43806</v>
      </c>
      <c r="D677" t="s">
        <v>72</v>
      </c>
      <c r="E677">
        <v>1</v>
      </c>
      <c r="F677" t="s">
        <v>200</v>
      </c>
      <c r="G677">
        <v>10</v>
      </c>
      <c r="H677" t="s">
        <v>116</v>
      </c>
      <c r="I677" t="s">
        <v>21</v>
      </c>
      <c r="J677">
        <v>28.7068493150684</v>
      </c>
      <c r="K677">
        <v>19</v>
      </c>
      <c r="L677">
        <v>2</v>
      </c>
      <c r="M677">
        <v>11.523</v>
      </c>
      <c r="N677">
        <v>62.483728195782298</v>
      </c>
      <c r="O677">
        <v>8.18799999999999</v>
      </c>
      <c r="P677">
        <v>7.4629999999999903</v>
      </c>
      <c r="Q677">
        <v>19.529</v>
      </c>
      <c r="R677">
        <v>6.0330000000000004</v>
      </c>
    </row>
    <row r="678" spans="1:18" x14ac:dyDescent="0.45">
      <c r="A678" t="s">
        <v>159</v>
      </c>
      <c r="B678">
        <v>2019</v>
      </c>
      <c r="C678" s="9">
        <v>43806</v>
      </c>
      <c r="D678" t="s">
        <v>72</v>
      </c>
      <c r="E678">
        <v>1</v>
      </c>
      <c r="F678" t="s">
        <v>200</v>
      </c>
      <c r="G678">
        <v>11</v>
      </c>
      <c r="H678" t="s">
        <v>144</v>
      </c>
      <c r="I678" t="s">
        <v>145</v>
      </c>
      <c r="K678">
        <v>16</v>
      </c>
      <c r="L678">
        <v>1</v>
      </c>
      <c r="M678">
        <v>11.526999999999999</v>
      </c>
      <c r="N678">
        <v>62.4620456319944</v>
      </c>
      <c r="O678">
        <v>22.463000000000001</v>
      </c>
      <c r="P678">
        <v>23.65</v>
      </c>
      <c r="Q678">
        <v>29.302</v>
      </c>
      <c r="R678">
        <v>2.8260000000000001</v>
      </c>
    </row>
    <row r="679" spans="1:18" x14ac:dyDescent="0.45">
      <c r="A679" t="s">
        <v>159</v>
      </c>
      <c r="B679">
        <v>2019</v>
      </c>
      <c r="C679" s="9">
        <v>43806</v>
      </c>
      <c r="D679" t="s">
        <v>72</v>
      </c>
      <c r="E679">
        <v>1</v>
      </c>
      <c r="F679" t="s">
        <v>200</v>
      </c>
      <c r="G679">
        <v>11</v>
      </c>
      <c r="H679" t="s">
        <v>139</v>
      </c>
      <c r="I679" t="s">
        <v>61</v>
      </c>
      <c r="K679">
        <v>17</v>
      </c>
      <c r="L679">
        <v>2</v>
      </c>
      <c r="M679">
        <v>11.718</v>
      </c>
      <c r="N679">
        <v>61.443932411674297</v>
      </c>
      <c r="O679">
        <v>21.597999999999999</v>
      </c>
      <c r="P679">
        <v>21.226999999999901</v>
      </c>
      <c r="Q679">
        <v>25.748999999999999</v>
      </c>
      <c r="R679">
        <v>2.2610000000000001</v>
      </c>
    </row>
    <row r="680" spans="1:18" x14ac:dyDescent="0.45">
      <c r="A680" t="s">
        <v>159</v>
      </c>
      <c r="B680">
        <v>2019</v>
      </c>
      <c r="C680" s="9">
        <v>43806</v>
      </c>
      <c r="D680" t="s">
        <v>72</v>
      </c>
      <c r="E680">
        <v>1</v>
      </c>
      <c r="F680" t="s">
        <v>200</v>
      </c>
      <c r="G680">
        <v>12</v>
      </c>
      <c r="H680" t="s">
        <v>129</v>
      </c>
      <c r="I680" t="s">
        <v>65</v>
      </c>
      <c r="K680">
        <v>15</v>
      </c>
      <c r="L680">
        <v>1</v>
      </c>
      <c r="M680">
        <v>11.618</v>
      </c>
      <c r="N680">
        <v>61.972800826304002</v>
      </c>
      <c r="O680">
        <v>13.512</v>
      </c>
      <c r="P680">
        <v>14.173999999999999</v>
      </c>
      <c r="Q680">
        <v>20.222000000000001</v>
      </c>
      <c r="R680">
        <v>3.024</v>
      </c>
    </row>
    <row r="681" spans="1:18" x14ac:dyDescent="0.45">
      <c r="A681" t="s">
        <v>159</v>
      </c>
      <c r="B681">
        <v>2019</v>
      </c>
      <c r="C681" s="9">
        <v>43806</v>
      </c>
      <c r="D681" t="s">
        <v>72</v>
      </c>
      <c r="E681">
        <v>1</v>
      </c>
      <c r="F681" t="s">
        <v>200</v>
      </c>
      <c r="G681">
        <v>12</v>
      </c>
      <c r="H681" t="s">
        <v>146</v>
      </c>
      <c r="I681" t="s">
        <v>56</v>
      </c>
      <c r="K681">
        <v>18</v>
      </c>
      <c r="L681">
        <v>2</v>
      </c>
      <c r="M681">
        <v>11.65</v>
      </c>
      <c r="N681">
        <v>61.8025751072961</v>
      </c>
      <c r="O681">
        <v>3.5529999999999902</v>
      </c>
      <c r="P681">
        <v>3.2320000000000002</v>
      </c>
      <c r="Q681">
        <v>11.768000000000001</v>
      </c>
      <c r="R681">
        <v>4.2679999999999998</v>
      </c>
    </row>
    <row r="682" spans="1:18" x14ac:dyDescent="0.45">
      <c r="A682" t="s">
        <v>159</v>
      </c>
      <c r="B682">
        <v>2019</v>
      </c>
      <c r="C682" s="9">
        <v>43806</v>
      </c>
      <c r="D682" t="s">
        <v>72</v>
      </c>
      <c r="E682">
        <v>1</v>
      </c>
      <c r="F682" t="s">
        <v>201</v>
      </c>
      <c r="G682">
        <v>1</v>
      </c>
      <c r="H682" t="s">
        <v>132</v>
      </c>
      <c r="I682" t="s">
        <v>36</v>
      </c>
      <c r="K682">
        <v>3</v>
      </c>
      <c r="L682">
        <v>1</v>
      </c>
      <c r="M682">
        <v>11.573</v>
      </c>
      <c r="N682">
        <v>62.213773438174996</v>
      </c>
      <c r="O682">
        <v>37.314999999999998</v>
      </c>
      <c r="P682">
        <v>37.316000000000003</v>
      </c>
      <c r="Q682">
        <v>41.164000000000001</v>
      </c>
      <c r="R682">
        <v>1.9239999999999999</v>
      </c>
    </row>
    <row r="683" spans="1:18" x14ac:dyDescent="0.45">
      <c r="A683" t="s">
        <v>159</v>
      </c>
      <c r="B683">
        <v>2019</v>
      </c>
      <c r="C683" s="9">
        <v>43806</v>
      </c>
      <c r="D683" t="s">
        <v>72</v>
      </c>
      <c r="E683">
        <v>1</v>
      </c>
      <c r="F683" t="s">
        <v>201</v>
      </c>
      <c r="G683">
        <v>1</v>
      </c>
      <c r="H683" t="s">
        <v>129</v>
      </c>
      <c r="I683" t="s">
        <v>65</v>
      </c>
      <c r="K683">
        <v>15</v>
      </c>
      <c r="L683">
        <v>2</v>
      </c>
      <c r="M683">
        <v>11.726000000000001</v>
      </c>
      <c r="N683">
        <v>61.402012621524797</v>
      </c>
      <c r="O683">
        <v>14.173999999999999</v>
      </c>
      <c r="P683">
        <v>14.175000000000001</v>
      </c>
      <c r="Q683">
        <v>20.215</v>
      </c>
      <c r="R683">
        <v>3.02</v>
      </c>
    </row>
    <row r="684" spans="1:18" x14ac:dyDescent="0.45">
      <c r="A684" t="s">
        <v>159</v>
      </c>
      <c r="B684">
        <v>2019</v>
      </c>
      <c r="C684" s="9">
        <v>43806</v>
      </c>
      <c r="D684" t="s">
        <v>72</v>
      </c>
      <c r="E684">
        <v>1</v>
      </c>
      <c r="F684" t="s">
        <v>201</v>
      </c>
      <c r="G684">
        <v>2</v>
      </c>
      <c r="H684" t="s">
        <v>33</v>
      </c>
      <c r="I684" t="s">
        <v>143</v>
      </c>
      <c r="J684">
        <v>26.046575342465701</v>
      </c>
      <c r="K684">
        <v>2</v>
      </c>
      <c r="L684">
        <v>1</v>
      </c>
      <c r="M684">
        <v>11.375999999999999</v>
      </c>
      <c r="N684">
        <v>63.291139240506297</v>
      </c>
      <c r="O684">
        <v>30.945</v>
      </c>
      <c r="P684">
        <v>31.283999999999999</v>
      </c>
      <c r="Q684">
        <v>35.405999999999999</v>
      </c>
      <c r="R684">
        <v>2.0609999999999999</v>
      </c>
    </row>
    <row r="685" spans="1:18" x14ac:dyDescent="0.45">
      <c r="A685" t="s">
        <v>159</v>
      </c>
      <c r="B685">
        <v>2019</v>
      </c>
      <c r="C685" s="9">
        <v>43806</v>
      </c>
      <c r="D685" t="s">
        <v>72</v>
      </c>
      <c r="E685">
        <v>1</v>
      </c>
      <c r="F685" t="s">
        <v>201</v>
      </c>
      <c r="G685">
        <v>2</v>
      </c>
      <c r="H685" t="s">
        <v>144</v>
      </c>
      <c r="I685" t="s">
        <v>145</v>
      </c>
      <c r="K685">
        <v>16</v>
      </c>
      <c r="L685">
        <v>2</v>
      </c>
      <c r="M685">
        <v>11.494999999999999</v>
      </c>
      <c r="N685">
        <v>62.635928664636801</v>
      </c>
      <c r="O685">
        <v>23.65</v>
      </c>
      <c r="P685">
        <v>23.41</v>
      </c>
      <c r="Q685">
        <v>28.846</v>
      </c>
      <c r="R685">
        <v>2.718</v>
      </c>
    </row>
    <row r="686" spans="1:18" x14ac:dyDescent="0.45">
      <c r="A686" t="s">
        <v>159</v>
      </c>
      <c r="B686">
        <v>2019</v>
      </c>
      <c r="C686" s="9">
        <v>43806</v>
      </c>
      <c r="D686" t="s">
        <v>72</v>
      </c>
      <c r="E686">
        <v>1</v>
      </c>
      <c r="F686" t="s">
        <v>201</v>
      </c>
      <c r="G686">
        <v>3</v>
      </c>
      <c r="H686" t="s">
        <v>26</v>
      </c>
      <c r="I686" t="s">
        <v>27</v>
      </c>
      <c r="J686">
        <v>21.542465753424601</v>
      </c>
      <c r="K686">
        <v>5</v>
      </c>
      <c r="L686">
        <v>1</v>
      </c>
      <c r="M686">
        <v>11.244</v>
      </c>
      <c r="N686">
        <v>64.034151547492002</v>
      </c>
      <c r="O686">
        <v>9.02</v>
      </c>
      <c r="P686">
        <v>14.002000000000001</v>
      </c>
      <c r="Q686">
        <v>21.484000000000002</v>
      </c>
      <c r="R686">
        <v>3.7410000000000001</v>
      </c>
    </row>
    <row r="687" spans="1:18" x14ac:dyDescent="0.45">
      <c r="A687" t="s">
        <v>159</v>
      </c>
      <c r="B687">
        <v>2019</v>
      </c>
      <c r="C687" s="9">
        <v>43806</v>
      </c>
      <c r="D687" t="s">
        <v>72</v>
      </c>
      <c r="E687">
        <v>1</v>
      </c>
      <c r="F687" t="s">
        <v>201</v>
      </c>
      <c r="G687">
        <v>3</v>
      </c>
      <c r="H687" t="s">
        <v>161</v>
      </c>
      <c r="I687" t="s">
        <v>36</v>
      </c>
      <c r="K687">
        <v>14</v>
      </c>
      <c r="L687">
        <v>2</v>
      </c>
      <c r="M687">
        <v>11.26</v>
      </c>
      <c r="N687">
        <v>63.943161634102999</v>
      </c>
      <c r="O687">
        <v>20.239999999999998</v>
      </c>
      <c r="P687">
        <v>17.549999999999901</v>
      </c>
      <c r="Q687">
        <v>24.675999999999998</v>
      </c>
      <c r="R687">
        <v>3.5630000000000002</v>
      </c>
    </row>
    <row r="688" spans="1:18" x14ac:dyDescent="0.45">
      <c r="A688" t="s">
        <v>159</v>
      </c>
      <c r="B688">
        <v>2019</v>
      </c>
      <c r="C688" s="9">
        <v>43806</v>
      </c>
      <c r="D688" t="s">
        <v>72</v>
      </c>
      <c r="E688">
        <v>1</v>
      </c>
      <c r="F688" t="s">
        <v>201</v>
      </c>
      <c r="G688">
        <v>4</v>
      </c>
      <c r="H688" t="s">
        <v>109</v>
      </c>
      <c r="I688" t="s">
        <v>118</v>
      </c>
      <c r="K688">
        <v>1</v>
      </c>
      <c r="L688">
        <v>1</v>
      </c>
      <c r="M688">
        <v>11.173</v>
      </c>
      <c r="N688">
        <v>64.441063277544004</v>
      </c>
      <c r="O688">
        <v>32.137</v>
      </c>
      <c r="P688">
        <v>32.173000000000002</v>
      </c>
      <c r="Q688">
        <v>35.905000000000001</v>
      </c>
      <c r="R688">
        <v>1.8660000000000001</v>
      </c>
    </row>
    <row r="689" spans="1:18" x14ac:dyDescent="0.45">
      <c r="A689" t="s">
        <v>159</v>
      </c>
      <c r="B689">
        <v>2019</v>
      </c>
      <c r="C689" s="9">
        <v>43806</v>
      </c>
      <c r="D689" t="s">
        <v>72</v>
      </c>
      <c r="E689">
        <v>1</v>
      </c>
      <c r="F689" t="s">
        <v>201</v>
      </c>
      <c r="G689">
        <v>4</v>
      </c>
      <c r="H689" t="s">
        <v>39</v>
      </c>
      <c r="I689" t="s">
        <v>40</v>
      </c>
      <c r="J689">
        <v>25.323287671232801</v>
      </c>
      <c r="K689">
        <v>13</v>
      </c>
      <c r="L689">
        <v>2</v>
      </c>
      <c r="M689">
        <v>11.815</v>
      </c>
      <c r="N689">
        <v>60.939483707151901</v>
      </c>
      <c r="O689">
        <v>12.629</v>
      </c>
      <c r="P689">
        <v>12.640999999999901</v>
      </c>
      <c r="Q689">
        <v>20.364999999999998</v>
      </c>
      <c r="R689">
        <v>3.8620000000000001</v>
      </c>
    </row>
    <row r="690" spans="1:18" x14ac:dyDescent="0.45">
      <c r="A690" t="s">
        <v>159</v>
      </c>
      <c r="B690">
        <v>2019</v>
      </c>
      <c r="C690" s="9">
        <v>43806</v>
      </c>
      <c r="D690" t="s">
        <v>72</v>
      </c>
      <c r="E690">
        <v>1</v>
      </c>
      <c r="F690" t="s">
        <v>201</v>
      </c>
      <c r="G690">
        <v>5</v>
      </c>
      <c r="H690" t="s">
        <v>135</v>
      </c>
      <c r="I690" t="s">
        <v>29</v>
      </c>
      <c r="K690">
        <v>6</v>
      </c>
      <c r="L690">
        <v>1</v>
      </c>
      <c r="M690">
        <v>11.13</v>
      </c>
      <c r="N690">
        <v>64.690026954177895</v>
      </c>
      <c r="O690">
        <v>26.616</v>
      </c>
      <c r="P690">
        <v>26.983999999999899</v>
      </c>
      <c r="Q690">
        <v>31.475999999999999</v>
      </c>
      <c r="R690">
        <v>2.246</v>
      </c>
    </row>
    <row r="691" spans="1:18" x14ac:dyDescent="0.45">
      <c r="A691" t="s">
        <v>159</v>
      </c>
      <c r="B691">
        <v>2019</v>
      </c>
      <c r="C691" s="9">
        <v>43806</v>
      </c>
      <c r="D691" t="s">
        <v>72</v>
      </c>
      <c r="E691">
        <v>1</v>
      </c>
      <c r="F691" t="s">
        <v>201</v>
      </c>
      <c r="G691">
        <v>5</v>
      </c>
      <c r="H691" t="s">
        <v>137</v>
      </c>
      <c r="I691" t="s">
        <v>29</v>
      </c>
      <c r="K691">
        <v>12</v>
      </c>
      <c r="L691">
        <v>2</v>
      </c>
      <c r="M691">
        <v>11.227</v>
      </c>
      <c r="N691">
        <v>64.131112496659796</v>
      </c>
      <c r="O691">
        <v>16.140999999999998</v>
      </c>
      <c r="P691">
        <v>15.792999999999999</v>
      </c>
      <c r="Q691">
        <v>23.960999999999999</v>
      </c>
      <c r="R691">
        <v>4.0839999999999996</v>
      </c>
    </row>
    <row r="692" spans="1:18" x14ac:dyDescent="0.45">
      <c r="A692" t="s">
        <v>159</v>
      </c>
      <c r="B692">
        <v>2019</v>
      </c>
      <c r="C692" s="9">
        <v>43806</v>
      </c>
      <c r="D692" t="s">
        <v>72</v>
      </c>
      <c r="E692">
        <v>1</v>
      </c>
      <c r="F692" t="s">
        <v>201</v>
      </c>
      <c r="G692">
        <v>6</v>
      </c>
      <c r="H692" t="s">
        <v>111</v>
      </c>
      <c r="I692" t="s">
        <v>160</v>
      </c>
      <c r="K692">
        <v>4</v>
      </c>
      <c r="L692">
        <v>1</v>
      </c>
      <c r="M692">
        <v>11.404</v>
      </c>
      <c r="N692">
        <v>63.135741844966603</v>
      </c>
      <c r="O692">
        <v>25.844999999999999</v>
      </c>
      <c r="P692">
        <v>26.463999999999999</v>
      </c>
      <c r="Q692">
        <v>30.388000000000002</v>
      </c>
      <c r="R692">
        <v>1.962</v>
      </c>
    </row>
    <row r="693" spans="1:18" x14ac:dyDescent="0.45">
      <c r="A693" t="s">
        <v>159</v>
      </c>
      <c r="B693">
        <v>2019</v>
      </c>
      <c r="C693" s="9">
        <v>43806</v>
      </c>
      <c r="D693" t="s">
        <v>72</v>
      </c>
      <c r="E693">
        <v>1</v>
      </c>
      <c r="F693" t="s">
        <v>201</v>
      </c>
      <c r="G693">
        <v>6</v>
      </c>
      <c r="H693" t="s">
        <v>20</v>
      </c>
      <c r="I693" t="s">
        <v>21</v>
      </c>
      <c r="J693">
        <v>24.336986301369802</v>
      </c>
      <c r="K693">
        <v>11</v>
      </c>
      <c r="L693">
        <v>2</v>
      </c>
      <c r="M693">
        <v>11.717000000000001</v>
      </c>
      <c r="N693">
        <v>61.449176410343902</v>
      </c>
      <c r="O693">
        <v>24.041</v>
      </c>
      <c r="P693">
        <v>23.387</v>
      </c>
      <c r="Q693">
        <v>28.663</v>
      </c>
      <c r="R693">
        <v>2.6379999999999999</v>
      </c>
    </row>
    <row r="694" spans="1:18" x14ac:dyDescent="0.45">
      <c r="A694" t="s">
        <v>159</v>
      </c>
      <c r="B694">
        <v>2019</v>
      </c>
      <c r="C694" s="9">
        <v>43806</v>
      </c>
      <c r="D694" t="s">
        <v>72</v>
      </c>
      <c r="E694">
        <v>1</v>
      </c>
      <c r="F694" t="s">
        <v>201</v>
      </c>
      <c r="G694">
        <v>7</v>
      </c>
      <c r="H694" t="s">
        <v>138</v>
      </c>
      <c r="I694" t="s">
        <v>44</v>
      </c>
      <c r="J694">
        <v>24.2273972602739</v>
      </c>
      <c r="K694">
        <v>7</v>
      </c>
      <c r="L694">
        <v>1</v>
      </c>
      <c r="M694">
        <v>11.874000000000001</v>
      </c>
      <c r="N694">
        <v>60.636685194542601</v>
      </c>
      <c r="O694">
        <v>17.940999999999999</v>
      </c>
      <c r="P694">
        <v>20.234999999999999</v>
      </c>
      <c r="Q694">
        <v>27.167000000000002</v>
      </c>
      <c r="R694">
        <v>3.4660000000000002</v>
      </c>
    </row>
    <row r="695" spans="1:18" x14ac:dyDescent="0.45">
      <c r="A695" t="s">
        <v>159</v>
      </c>
      <c r="B695">
        <v>2019</v>
      </c>
      <c r="C695" s="9">
        <v>43806</v>
      </c>
      <c r="D695" t="s">
        <v>72</v>
      </c>
      <c r="E695">
        <v>1</v>
      </c>
      <c r="F695" t="s">
        <v>201</v>
      </c>
      <c r="G695">
        <v>7</v>
      </c>
      <c r="H695" t="s">
        <v>43</v>
      </c>
      <c r="I695" t="s">
        <v>44</v>
      </c>
      <c r="J695">
        <v>27.049315068493101</v>
      </c>
      <c r="K695">
        <v>10</v>
      </c>
      <c r="L695">
        <v>2</v>
      </c>
      <c r="M695">
        <v>13.609</v>
      </c>
      <c r="N695">
        <v>52.906165037842598</v>
      </c>
      <c r="O695">
        <v>19.257999999999999</v>
      </c>
      <c r="P695">
        <v>18.329999999999998</v>
      </c>
      <c r="Q695">
        <v>24.757999999999999</v>
      </c>
      <c r="R695">
        <v>3.214</v>
      </c>
    </row>
    <row r="696" spans="1:18" x14ac:dyDescent="0.45">
      <c r="A696" t="s">
        <v>159</v>
      </c>
      <c r="B696">
        <v>2019</v>
      </c>
      <c r="C696" s="9">
        <v>43806</v>
      </c>
      <c r="D696" t="s">
        <v>72</v>
      </c>
      <c r="E696">
        <v>1</v>
      </c>
      <c r="F696" t="s">
        <v>201</v>
      </c>
      <c r="G696">
        <v>8</v>
      </c>
      <c r="H696" t="s">
        <v>30</v>
      </c>
      <c r="I696" t="s">
        <v>31</v>
      </c>
      <c r="J696">
        <v>23.641095890410899</v>
      </c>
      <c r="K696">
        <v>8</v>
      </c>
      <c r="L696">
        <v>1</v>
      </c>
      <c r="M696">
        <v>11.192</v>
      </c>
      <c r="N696">
        <v>64.331665475339506</v>
      </c>
      <c r="O696">
        <v>31.404999999999902</v>
      </c>
      <c r="P696">
        <v>31.425000000000001</v>
      </c>
      <c r="Q696">
        <v>33.847000000000001</v>
      </c>
      <c r="R696">
        <v>1.2110000000000001</v>
      </c>
    </row>
    <row r="697" spans="1:18" x14ac:dyDescent="0.45">
      <c r="A697" t="s">
        <v>159</v>
      </c>
      <c r="B697">
        <v>2019</v>
      </c>
      <c r="C697" s="9">
        <v>43806</v>
      </c>
      <c r="D697" t="s">
        <v>72</v>
      </c>
      <c r="E697">
        <v>1</v>
      </c>
      <c r="F697" t="s">
        <v>201</v>
      </c>
      <c r="G697">
        <v>8</v>
      </c>
      <c r="H697" t="s">
        <v>52</v>
      </c>
      <c r="I697" t="s">
        <v>53</v>
      </c>
      <c r="J697">
        <v>22.7424657534246</v>
      </c>
      <c r="K697">
        <v>9</v>
      </c>
      <c r="L697">
        <v>2</v>
      </c>
      <c r="M697">
        <v>11.268000000000001</v>
      </c>
      <c r="N697">
        <v>63.897763578274699</v>
      </c>
      <c r="O697">
        <v>13.773</v>
      </c>
      <c r="P697">
        <v>13.762</v>
      </c>
      <c r="Q697">
        <v>20.78</v>
      </c>
      <c r="R697">
        <v>3.5089999999999999</v>
      </c>
    </row>
    <row r="698" spans="1:18" x14ac:dyDescent="0.45">
      <c r="A698" t="s">
        <v>159</v>
      </c>
      <c r="B698">
        <v>2019</v>
      </c>
      <c r="C698" s="9">
        <v>43806</v>
      </c>
      <c r="D698" t="s">
        <v>72</v>
      </c>
      <c r="E698">
        <v>1</v>
      </c>
      <c r="F698" t="s">
        <v>202</v>
      </c>
      <c r="G698">
        <v>1</v>
      </c>
      <c r="H698" t="s">
        <v>132</v>
      </c>
      <c r="I698" t="s">
        <v>36</v>
      </c>
      <c r="K698">
        <v>3</v>
      </c>
      <c r="L698">
        <v>1</v>
      </c>
      <c r="M698">
        <v>11.061999999999999</v>
      </c>
      <c r="N698">
        <v>65.087687579099594</v>
      </c>
      <c r="O698">
        <v>37.316000000000003</v>
      </c>
      <c r="P698">
        <v>37.573</v>
      </c>
      <c r="Q698">
        <v>41.343000000000004</v>
      </c>
      <c r="R698">
        <v>1.885</v>
      </c>
    </row>
    <row r="699" spans="1:18" x14ac:dyDescent="0.45">
      <c r="A699" t="s">
        <v>159</v>
      </c>
      <c r="B699">
        <v>2019</v>
      </c>
      <c r="C699" s="9">
        <v>43806</v>
      </c>
      <c r="D699" t="s">
        <v>72</v>
      </c>
      <c r="E699">
        <v>1</v>
      </c>
      <c r="F699" t="s">
        <v>202</v>
      </c>
      <c r="G699">
        <v>1</v>
      </c>
      <c r="H699" t="s">
        <v>30</v>
      </c>
      <c r="I699" t="s">
        <v>31</v>
      </c>
      <c r="J699">
        <v>23.641095890410899</v>
      </c>
      <c r="K699">
        <v>8</v>
      </c>
      <c r="L699">
        <v>2</v>
      </c>
      <c r="M699">
        <v>12.639999999999899</v>
      </c>
      <c r="N699">
        <v>56.962025316455701</v>
      </c>
      <c r="O699">
        <v>31.425000000000001</v>
      </c>
      <c r="P699">
        <v>31.486999999999998</v>
      </c>
      <c r="Q699">
        <v>33.865000000000002</v>
      </c>
      <c r="R699">
        <v>1.1890000000000001</v>
      </c>
    </row>
    <row r="700" spans="1:18" x14ac:dyDescent="0.45">
      <c r="A700" t="s">
        <v>159</v>
      </c>
      <c r="B700">
        <v>2019</v>
      </c>
      <c r="C700" s="9">
        <v>43806</v>
      </c>
      <c r="D700" t="s">
        <v>72</v>
      </c>
      <c r="E700">
        <v>1</v>
      </c>
      <c r="F700" t="s">
        <v>202</v>
      </c>
      <c r="G700">
        <v>2</v>
      </c>
      <c r="H700" t="s">
        <v>33</v>
      </c>
      <c r="I700" t="s">
        <v>143</v>
      </c>
      <c r="J700">
        <v>26.046575342465701</v>
      </c>
      <c r="K700">
        <v>2</v>
      </c>
      <c r="L700">
        <v>2</v>
      </c>
      <c r="M700">
        <v>11.407</v>
      </c>
      <c r="N700">
        <v>63.119137371789201</v>
      </c>
      <c r="O700">
        <v>31.283999999999999</v>
      </c>
      <c r="P700">
        <v>31.266999999999999</v>
      </c>
      <c r="Q700">
        <v>35.146999999999998</v>
      </c>
      <c r="R700">
        <v>1.94</v>
      </c>
    </row>
    <row r="701" spans="1:18" x14ac:dyDescent="0.45">
      <c r="A701" t="s">
        <v>159</v>
      </c>
      <c r="B701">
        <v>2019</v>
      </c>
      <c r="C701" s="9">
        <v>43806</v>
      </c>
      <c r="D701" t="s">
        <v>72</v>
      </c>
      <c r="E701">
        <v>1</v>
      </c>
      <c r="F701" t="s">
        <v>202</v>
      </c>
      <c r="G701">
        <v>2</v>
      </c>
      <c r="H701" t="s">
        <v>138</v>
      </c>
      <c r="I701" t="s">
        <v>44</v>
      </c>
      <c r="J701">
        <v>24.2273972602739</v>
      </c>
      <c r="K701">
        <v>7</v>
      </c>
      <c r="L701">
        <v>1</v>
      </c>
      <c r="M701">
        <v>11.356</v>
      </c>
      <c r="N701">
        <v>63.402606551602602</v>
      </c>
      <c r="O701">
        <v>20.234999999999999</v>
      </c>
      <c r="P701">
        <v>22.872</v>
      </c>
      <c r="Q701">
        <v>29.166</v>
      </c>
      <c r="R701">
        <v>3.1469999999999998</v>
      </c>
    </row>
    <row r="702" spans="1:18" x14ac:dyDescent="0.45">
      <c r="A702" t="s">
        <v>159</v>
      </c>
      <c r="B702">
        <v>2019</v>
      </c>
      <c r="C702" s="9">
        <v>43806</v>
      </c>
      <c r="D702" t="s">
        <v>72</v>
      </c>
      <c r="E702">
        <v>1</v>
      </c>
      <c r="F702" t="s">
        <v>202</v>
      </c>
      <c r="G702">
        <v>3</v>
      </c>
      <c r="H702" t="s">
        <v>111</v>
      </c>
      <c r="I702" t="s">
        <v>160</v>
      </c>
      <c r="K702">
        <v>4</v>
      </c>
      <c r="L702">
        <v>2</v>
      </c>
      <c r="M702">
        <v>11.276</v>
      </c>
      <c r="N702">
        <v>63.8524299396949</v>
      </c>
      <c r="O702">
        <v>26.463999999999999</v>
      </c>
      <c r="P702">
        <v>25.931000000000001</v>
      </c>
      <c r="Q702">
        <v>29.747</v>
      </c>
      <c r="R702">
        <v>1.9079999999999999</v>
      </c>
    </row>
    <row r="703" spans="1:18" x14ac:dyDescent="0.45">
      <c r="A703" t="s">
        <v>159</v>
      </c>
      <c r="B703">
        <v>2019</v>
      </c>
      <c r="C703" s="9">
        <v>43806</v>
      </c>
      <c r="D703" t="s">
        <v>72</v>
      </c>
      <c r="E703">
        <v>1</v>
      </c>
      <c r="F703" t="s">
        <v>202</v>
      </c>
      <c r="G703">
        <v>3</v>
      </c>
      <c r="H703" t="s">
        <v>26</v>
      </c>
      <c r="I703" t="s">
        <v>27</v>
      </c>
      <c r="J703">
        <v>21.542465753424601</v>
      </c>
      <c r="K703">
        <v>5</v>
      </c>
      <c r="L703">
        <v>1</v>
      </c>
      <c r="M703">
        <v>11.17</v>
      </c>
      <c r="N703">
        <v>64.458370635631098</v>
      </c>
      <c r="O703">
        <v>14.002000000000001</v>
      </c>
      <c r="P703">
        <v>20.100999999999999</v>
      </c>
      <c r="Q703">
        <v>26.309000000000001</v>
      </c>
      <c r="R703">
        <v>3.1040000000000001</v>
      </c>
    </row>
    <row r="704" spans="1:18" x14ac:dyDescent="0.45">
      <c r="A704" t="s">
        <v>159</v>
      </c>
      <c r="B704">
        <v>2019</v>
      </c>
      <c r="C704" s="9">
        <v>43806</v>
      </c>
      <c r="D704" t="s">
        <v>72</v>
      </c>
      <c r="E704">
        <v>1</v>
      </c>
      <c r="F704" t="s">
        <v>202</v>
      </c>
      <c r="G704">
        <v>4</v>
      </c>
      <c r="H704" t="s">
        <v>109</v>
      </c>
      <c r="I704" t="s">
        <v>118</v>
      </c>
      <c r="K704">
        <v>1</v>
      </c>
      <c r="L704">
        <v>1</v>
      </c>
      <c r="M704">
        <v>10.898999999999999</v>
      </c>
      <c r="N704">
        <v>66.061106523534207</v>
      </c>
      <c r="O704">
        <v>32.173000000000002</v>
      </c>
      <c r="P704">
        <v>31.751000000000001</v>
      </c>
      <c r="Q704">
        <v>35.311</v>
      </c>
      <c r="R704">
        <v>1.78</v>
      </c>
    </row>
    <row r="705" spans="1:18" x14ac:dyDescent="0.45">
      <c r="A705" t="s">
        <v>159</v>
      </c>
      <c r="B705">
        <v>2019</v>
      </c>
      <c r="C705" s="9">
        <v>43806</v>
      </c>
      <c r="D705" t="s">
        <v>72</v>
      </c>
      <c r="E705">
        <v>1</v>
      </c>
      <c r="F705" t="s">
        <v>202</v>
      </c>
      <c r="G705">
        <v>4</v>
      </c>
      <c r="H705" t="s">
        <v>135</v>
      </c>
      <c r="I705" t="s">
        <v>29</v>
      </c>
      <c r="K705">
        <v>6</v>
      </c>
      <c r="L705">
        <v>2</v>
      </c>
      <c r="M705">
        <v>11.976999999999901</v>
      </c>
      <c r="N705">
        <v>60.115220839943198</v>
      </c>
      <c r="O705">
        <v>26.983999999999899</v>
      </c>
      <c r="P705">
        <v>26.335000000000001</v>
      </c>
      <c r="Q705">
        <v>30.594999999999999</v>
      </c>
      <c r="R705">
        <v>2.13</v>
      </c>
    </row>
    <row r="706" spans="1:18" x14ac:dyDescent="0.45">
      <c r="A706" t="s">
        <v>159</v>
      </c>
      <c r="B706">
        <v>2019</v>
      </c>
      <c r="C706" s="9">
        <v>43806</v>
      </c>
      <c r="D706" t="s">
        <v>72</v>
      </c>
      <c r="E706">
        <v>2</v>
      </c>
      <c r="F706" t="s">
        <v>202</v>
      </c>
      <c r="G706">
        <v>1</v>
      </c>
      <c r="H706" t="s">
        <v>132</v>
      </c>
      <c r="I706" t="s">
        <v>36</v>
      </c>
      <c r="K706">
        <v>3</v>
      </c>
      <c r="L706">
        <v>1</v>
      </c>
      <c r="M706">
        <v>11.356</v>
      </c>
      <c r="N706">
        <v>63.402606551602602</v>
      </c>
      <c r="O706">
        <v>37.573</v>
      </c>
      <c r="P706">
        <v>37.777000000000001</v>
      </c>
      <c r="Q706">
        <v>41.491</v>
      </c>
      <c r="R706">
        <v>1.857</v>
      </c>
    </row>
    <row r="707" spans="1:18" x14ac:dyDescent="0.45">
      <c r="A707" t="s">
        <v>159</v>
      </c>
      <c r="B707">
        <v>2019</v>
      </c>
      <c r="C707" s="9">
        <v>43806</v>
      </c>
      <c r="D707" t="s">
        <v>72</v>
      </c>
      <c r="E707">
        <v>2</v>
      </c>
      <c r="F707" t="s">
        <v>202</v>
      </c>
      <c r="G707">
        <v>1</v>
      </c>
      <c r="H707" t="s">
        <v>30</v>
      </c>
      <c r="I707" t="s">
        <v>31</v>
      </c>
      <c r="J707">
        <v>23.641095890410899</v>
      </c>
      <c r="K707">
        <v>8</v>
      </c>
      <c r="L707">
        <v>2</v>
      </c>
      <c r="M707">
        <v>11.375</v>
      </c>
      <c r="N707">
        <v>63.296703296703299</v>
      </c>
      <c r="O707">
        <v>31.486999999999998</v>
      </c>
      <c r="P707">
        <v>31.437999999999999</v>
      </c>
      <c r="Q707">
        <v>33.805999999999997</v>
      </c>
      <c r="R707">
        <v>1.1839999999999999</v>
      </c>
    </row>
    <row r="708" spans="1:18" x14ac:dyDescent="0.45">
      <c r="A708" t="s">
        <v>159</v>
      </c>
      <c r="B708">
        <v>2019</v>
      </c>
      <c r="C708" s="9">
        <v>43806</v>
      </c>
      <c r="D708" t="s">
        <v>72</v>
      </c>
      <c r="E708">
        <v>2</v>
      </c>
      <c r="F708" t="s">
        <v>202</v>
      </c>
      <c r="G708">
        <v>2</v>
      </c>
      <c r="H708" t="s">
        <v>33</v>
      </c>
      <c r="I708" t="s">
        <v>143</v>
      </c>
      <c r="J708">
        <v>26.046575342465701</v>
      </c>
      <c r="K708">
        <v>2</v>
      </c>
      <c r="L708">
        <v>1</v>
      </c>
      <c r="M708">
        <v>11.185</v>
      </c>
      <c r="N708">
        <v>64.371926687527903</v>
      </c>
      <c r="O708">
        <v>31.266999999999999</v>
      </c>
      <c r="P708">
        <v>31.541</v>
      </c>
      <c r="Q708">
        <v>35.356999999999999</v>
      </c>
      <c r="R708">
        <v>1.9079999999999999</v>
      </c>
    </row>
    <row r="709" spans="1:18" x14ac:dyDescent="0.45">
      <c r="A709" t="s">
        <v>159</v>
      </c>
      <c r="B709">
        <v>2019</v>
      </c>
      <c r="C709" s="9">
        <v>43806</v>
      </c>
      <c r="D709" t="s">
        <v>72</v>
      </c>
      <c r="E709">
        <v>2</v>
      </c>
      <c r="F709" t="s">
        <v>202</v>
      </c>
      <c r="G709">
        <v>2</v>
      </c>
      <c r="H709" t="s">
        <v>138</v>
      </c>
      <c r="I709" t="s">
        <v>44</v>
      </c>
      <c r="J709">
        <v>24.2273972602739</v>
      </c>
      <c r="K709">
        <v>7</v>
      </c>
      <c r="L709">
        <v>2</v>
      </c>
      <c r="M709">
        <v>11.347</v>
      </c>
      <c r="N709">
        <v>63.452895038336102</v>
      </c>
      <c r="O709">
        <v>22.872</v>
      </c>
      <c r="P709">
        <v>22.609000000000002</v>
      </c>
      <c r="Q709">
        <v>28.613</v>
      </c>
      <c r="R709">
        <v>3.0019999999999998</v>
      </c>
    </row>
    <row r="710" spans="1:18" x14ac:dyDescent="0.45">
      <c r="A710" t="s">
        <v>159</v>
      </c>
      <c r="B710">
        <v>2019</v>
      </c>
      <c r="C710" s="9">
        <v>43806</v>
      </c>
      <c r="D710" t="s">
        <v>72</v>
      </c>
      <c r="E710">
        <v>2</v>
      </c>
      <c r="F710" t="s">
        <v>202</v>
      </c>
      <c r="G710">
        <v>3</v>
      </c>
      <c r="H710" t="s">
        <v>111</v>
      </c>
      <c r="I710" t="s">
        <v>160</v>
      </c>
      <c r="K710">
        <v>4</v>
      </c>
      <c r="L710">
        <v>1</v>
      </c>
      <c r="M710">
        <v>11.186999999999999</v>
      </c>
      <c r="N710">
        <v>64.3604183427192</v>
      </c>
      <c r="O710">
        <v>25.931000000000001</v>
      </c>
      <c r="P710">
        <v>26.305999999999901</v>
      </c>
      <c r="Q710">
        <v>30.045999999999999</v>
      </c>
      <c r="R710">
        <v>1.87</v>
      </c>
    </row>
    <row r="711" spans="1:18" x14ac:dyDescent="0.45">
      <c r="A711" t="s">
        <v>159</v>
      </c>
      <c r="B711">
        <v>2019</v>
      </c>
      <c r="C711" s="9">
        <v>43806</v>
      </c>
      <c r="D711" t="s">
        <v>72</v>
      </c>
      <c r="E711">
        <v>2</v>
      </c>
      <c r="F711" t="s">
        <v>202</v>
      </c>
      <c r="G711">
        <v>3</v>
      </c>
      <c r="H711" t="s">
        <v>26</v>
      </c>
      <c r="I711" t="s">
        <v>27</v>
      </c>
      <c r="J711">
        <v>21.542465753424601</v>
      </c>
      <c r="K711">
        <v>5</v>
      </c>
      <c r="L711">
        <v>2</v>
      </c>
      <c r="M711">
        <v>11.695</v>
      </c>
      <c r="N711">
        <v>61.564771269773402</v>
      </c>
      <c r="O711">
        <v>20.100999999999999</v>
      </c>
      <c r="P711">
        <v>19.656999999999901</v>
      </c>
      <c r="Q711">
        <v>25.518999999999998</v>
      </c>
      <c r="R711">
        <v>2.931</v>
      </c>
    </row>
    <row r="712" spans="1:18" x14ac:dyDescent="0.45">
      <c r="A712" t="s">
        <v>159</v>
      </c>
      <c r="B712">
        <v>2019</v>
      </c>
      <c r="C712" s="9">
        <v>43806</v>
      </c>
      <c r="D712" t="s">
        <v>72</v>
      </c>
      <c r="E712">
        <v>2</v>
      </c>
      <c r="F712" t="s">
        <v>202</v>
      </c>
      <c r="G712">
        <v>4</v>
      </c>
      <c r="H712" t="s">
        <v>109</v>
      </c>
      <c r="I712" t="s">
        <v>118</v>
      </c>
      <c r="K712">
        <v>1</v>
      </c>
      <c r="L712">
        <v>1</v>
      </c>
      <c r="M712">
        <v>11.173</v>
      </c>
      <c r="N712">
        <v>64.441063277544004</v>
      </c>
      <c r="O712">
        <v>31.751000000000001</v>
      </c>
      <c r="P712">
        <v>32.033999999999999</v>
      </c>
      <c r="Q712">
        <v>35.531999999999996</v>
      </c>
      <c r="R712">
        <v>1.7490000000000001</v>
      </c>
    </row>
    <row r="713" spans="1:18" x14ac:dyDescent="0.45">
      <c r="A713" t="s">
        <v>159</v>
      </c>
      <c r="B713">
        <v>2019</v>
      </c>
      <c r="C713" s="9">
        <v>43806</v>
      </c>
      <c r="D713" t="s">
        <v>72</v>
      </c>
      <c r="E713">
        <v>2</v>
      </c>
      <c r="F713" t="s">
        <v>202</v>
      </c>
      <c r="G713">
        <v>4</v>
      </c>
      <c r="H713" t="s">
        <v>135</v>
      </c>
      <c r="I713" t="s">
        <v>29</v>
      </c>
      <c r="K713">
        <v>6</v>
      </c>
      <c r="L713">
        <v>2</v>
      </c>
      <c r="M713">
        <v>11.252000000000001</v>
      </c>
      <c r="N713">
        <v>63.988624244578702</v>
      </c>
      <c r="O713">
        <v>26.335000000000001</v>
      </c>
      <c r="P713">
        <v>26.125999999999902</v>
      </c>
      <c r="Q713">
        <v>30.277999999999999</v>
      </c>
      <c r="R713">
        <v>2.0760000000000001</v>
      </c>
    </row>
    <row r="714" spans="1:18" x14ac:dyDescent="0.45">
      <c r="A714" t="s">
        <v>159</v>
      </c>
      <c r="B714">
        <v>2019</v>
      </c>
      <c r="C714" s="9">
        <v>43806</v>
      </c>
      <c r="D714" t="s">
        <v>72</v>
      </c>
      <c r="E714">
        <v>3</v>
      </c>
      <c r="F714" t="s">
        <v>202</v>
      </c>
      <c r="G714">
        <v>2</v>
      </c>
      <c r="H714" t="s">
        <v>33</v>
      </c>
      <c r="I714" t="s">
        <v>143</v>
      </c>
      <c r="J714">
        <v>26.046575342465701</v>
      </c>
      <c r="K714">
        <v>2</v>
      </c>
      <c r="L714">
        <v>1</v>
      </c>
      <c r="M714">
        <v>11.576000000000001</v>
      </c>
      <c r="N714">
        <v>62.197650310988202</v>
      </c>
      <c r="O714">
        <v>31.541</v>
      </c>
      <c r="P714">
        <v>31.776</v>
      </c>
      <c r="Q714">
        <v>35.536000000000001</v>
      </c>
      <c r="R714">
        <v>1.88</v>
      </c>
    </row>
    <row r="715" spans="1:18" x14ac:dyDescent="0.45">
      <c r="A715" t="s">
        <v>159</v>
      </c>
      <c r="B715">
        <v>2019</v>
      </c>
      <c r="C715" s="9">
        <v>43806</v>
      </c>
      <c r="D715" t="s">
        <v>72</v>
      </c>
      <c r="E715">
        <v>3</v>
      </c>
      <c r="F715" t="s">
        <v>202</v>
      </c>
      <c r="G715">
        <v>2</v>
      </c>
      <c r="H715" t="s">
        <v>138</v>
      </c>
      <c r="I715" t="s">
        <v>44</v>
      </c>
      <c r="J715">
        <v>24.2273972602739</v>
      </c>
      <c r="K715">
        <v>7</v>
      </c>
      <c r="L715">
        <v>2</v>
      </c>
      <c r="M715">
        <v>12.188000000000001</v>
      </c>
      <c r="N715">
        <v>59.074499507712503</v>
      </c>
      <c r="O715">
        <v>22.609000000000002</v>
      </c>
      <c r="P715">
        <v>22.402999999999999</v>
      </c>
      <c r="Q715">
        <v>28.170999999999999</v>
      </c>
      <c r="R715">
        <v>2.8839999999999999</v>
      </c>
    </row>
    <row r="716" spans="1:18" x14ac:dyDescent="0.45">
      <c r="A716" t="s">
        <v>159</v>
      </c>
      <c r="B716">
        <v>2019</v>
      </c>
      <c r="C716" s="9">
        <v>43806</v>
      </c>
      <c r="D716" t="s">
        <v>72</v>
      </c>
      <c r="E716">
        <v>3</v>
      </c>
      <c r="F716" t="s">
        <v>202</v>
      </c>
      <c r="G716">
        <v>3</v>
      </c>
      <c r="H716" t="s">
        <v>111</v>
      </c>
      <c r="I716" t="s">
        <v>160</v>
      </c>
      <c r="K716">
        <v>4</v>
      </c>
      <c r="L716">
        <v>1</v>
      </c>
      <c r="M716">
        <v>11.436999999999999</v>
      </c>
      <c r="N716">
        <v>62.953571740841099</v>
      </c>
      <c r="O716">
        <v>26.305999999999901</v>
      </c>
      <c r="P716">
        <v>26.619</v>
      </c>
      <c r="Q716">
        <v>30.292999999999999</v>
      </c>
      <c r="R716">
        <v>1.837</v>
      </c>
    </row>
    <row r="717" spans="1:18" x14ac:dyDescent="0.45">
      <c r="A717" t="s">
        <v>159</v>
      </c>
      <c r="B717">
        <v>2019</v>
      </c>
      <c r="C717" s="9">
        <v>43806</v>
      </c>
      <c r="D717" t="s">
        <v>72</v>
      </c>
      <c r="E717">
        <v>3</v>
      </c>
      <c r="F717" t="s">
        <v>202</v>
      </c>
      <c r="G717">
        <v>3</v>
      </c>
      <c r="H717" t="s">
        <v>26</v>
      </c>
      <c r="I717" t="s">
        <v>27</v>
      </c>
      <c r="J717">
        <v>21.542465753424601</v>
      </c>
      <c r="K717">
        <v>5</v>
      </c>
      <c r="L717">
        <v>2</v>
      </c>
      <c r="M717">
        <v>11.481</v>
      </c>
      <c r="N717">
        <v>62.712307290305702</v>
      </c>
      <c r="O717">
        <v>19.656999999999901</v>
      </c>
      <c r="P717">
        <v>19.323</v>
      </c>
      <c r="Q717">
        <v>24.913</v>
      </c>
      <c r="R717">
        <v>2.7949999999999999</v>
      </c>
    </row>
    <row r="718" spans="1:18" x14ac:dyDescent="0.45">
      <c r="A718" t="s">
        <v>159</v>
      </c>
      <c r="B718">
        <v>2019</v>
      </c>
      <c r="C718" s="9">
        <v>43806</v>
      </c>
      <c r="D718" t="s">
        <v>72</v>
      </c>
      <c r="E718">
        <v>1</v>
      </c>
      <c r="F718" t="s">
        <v>203</v>
      </c>
      <c r="G718">
        <v>1</v>
      </c>
      <c r="H718" t="s">
        <v>109</v>
      </c>
      <c r="I718" t="s">
        <v>118</v>
      </c>
      <c r="K718">
        <v>1</v>
      </c>
      <c r="L718">
        <v>1</v>
      </c>
      <c r="M718">
        <v>11.321999999999999</v>
      </c>
      <c r="N718">
        <v>63.5930047694753</v>
      </c>
      <c r="O718">
        <v>32.033999999999999</v>
      </c>
      <c r="P718">
        <v>32.863999999999997</v>
      </c>
      <c r="Q718">
        <v>36.231999999999999</v>
      </c>
      <c r="R718">
        <v>1.6839999999999999</v>
      </c>
    </row>
    <row r="719" spans="1:18" x14ac:dyDescent="0.45">
      <c r="A719" t="s">
        <v>159</v>
      </c>
      <c r="B719">
        <v>2019</v>
      </c>
      <c r="C719" s="9">
        <v>43806</v>
      </c>
      <c r="D719" t="s">
        <v>72</v>
      </c>
      <c r="E719">
        <v>1</v>
      </c>
      <c r="F719" t="s">
        <v>203</v>
      </c>
      <c r="G719">
        <v>1</v>
      </c>
      <c r="H719" t="s">
        <v>132</v>
      </c>
      <c r="I719" t="s">
        <v>36</v>
      </c>
      <c r="K719">
        <v>3</v>
      </c>
      <c r="L719">
        <v>2</v>
      </c>
      <c r="M719">
        <v>11.468</v>
      </c>
      <c r="N719">
        <v>62.783397279386101</v>
      </c>
      <c r="O719">
        <v>37.777000000000001</v>
      </c>
      <c r="P719">
        <v>37.082999999999998</v>
      </c>
      <c r="Q719">
        <v>40.603000000000002</v>
      </c>
      <c r="R719">
        <v>1.76</v>
      </c>
    </row>
    <row r="720" spans="1:18" x14ac:dyDescent="0.45">
      <c r="A720" t="s">
        <v>159</v>
      </c>
      <c r="B720">
        <v>2019</v>
      </c>
      <c r="C720" s="9">
        <v>43806</v>
      </c>
      <c r="D720" t="s">
        <v>72</v>
      </c>
      <c r="E720">
        <v>1</v>
      </c>
      <c r="F720" t="s">
        <v>203</v>
      </c>
      <c r="G720">
        <v>2</v>
      </c>
      <c r="H720" t="s">
        <v>33</v>
      </c>
      <c r="I720" t="s">
        <v>143</v>
      </c>
      <c r="J720">
        <v>26.046575342465701</v>
      </c>
      <c r="K720">
        <v>2</v>
      </c>
      <c r="L720">
        <v>2</v>
      </c>
      <c r="M720">
        <v>11.4759999999999</v>
      </c>
      <c r="N720">
        <v>62.7396305332868</v>
      </c>
      <c r="O720">
        <v>31.776</v>
      </c>
      <c r="P720">
        <v>32.079000000000001</v>
      </c>
      <c r="Q720">
        <v>35.637</v>
      </c>
      <c r="R720">
        <v>1.7789999999999999</v>
      </c>
    </row>
    <row r="721" spans="1:18" x14ac:dyDescent="0.45">
      <c r="A721" t="s">
        <v>159</v>
      </c>
      <c r="B721">
        <v>2019</v>
      </c>
      <c r="C721" s="9">
        <v>43806</v>
      </c>
      <c r="D721" t="s">
        <v>72</v>
      </c>
      <c r="E721">
        <v>1</v>
      </c>
      <c r="F721" t="s">
        <v>203</v>
      </c>
      <c r="G721">
        <v>2</v>
      </c>
      <c r="H721" t="s">
        <v>111</v>
      </c>
      <c r="I721" t="s">
        <v>160</v>
      </c>
      <c r="K721">
        <v>4</v>
      </c>
      <c r="L721">
        <v>1</v>
      </c>
      <c r="M721">
        <v>11.433</v>
      </c>
      <c r="N721">
        <v>62.975596956179402</v>
      </c>
      <c r="O721">
        <v>26.619</v>
      </c>
      <c r="P721">
        <v>27.869</v>
      </c>
      <c r="Q721">
        <v>31.349</v>
      </c>
      <c r="R721">
        <v>1.74</v>
      </c>
    </row>
    <row r="722" spans="1:18" x14ac:dyDescent="0.45">
      <c r="A722" t="s">
        <v>159</v>
      </c>
      <c r="B722">
        <v>2019</v>
      </c>
      <c r="C722" s="9">
        <v>43806</v>
      </c>
      <c r="D722" t="s">
        <v>72</v>
      </c>
      <c r="E722">
        <v>2</v>
      </c>
      <c r="F722" t="s">
        <v>203</v>
      </c>
      <c r="G722">
        <v>1</v>
      </c>
      <c r="H722" t="s">
        <v>109</v>
      </c>
      <c r="I722" t="s">
        <v>118</v>
      </c>
      <c r="K722">
        <v>1</v>
      </c>
      <c r="L722">
        <v>1</v>
      </c>
      <c r="M722">
        <v>11.226000000000001</v>
      </c>
      <c r="N722">
        <v>64.136825227151206</v>
      </c>
      <c r="O722">
        <v>32.863999999999997</v>
      </c>
      <c r="P722">
        <v>33.097999999999999</v>
      </c>
      <c r="Q722">
        <v>36.316000000000003</v>
      </c>
      <c r="R722">
        <v>1.609</v>
      </c>
    </row>
    <row r="723" spans="1:18" x14ac:dyDescent="0.45">
      <c r="A723" t="s">
        <v>159</v>
      </c>
      <c r="B723">
        <v>2019</v>
      </c>
      <c r="C723" s="9">
        <v>43806</v>
      </c>
      <c r="D723" t="s">
        <v>72</v>
      </c>
      <c r="E723">
        <v>2</v>
      </c>
      <c r="F723" t="s">
        <v>203</v>
      </c>
      <c r="G723">
        <v>1</v>
      </c>
      <c r="H723" t="s">
        <v>132</v>
      </c>
      <c r="I723" t="s">
        <v>36</v>
      </c>
      <c r="K723">
        <v>3</v>
      </c>
      <c r="L723">
        <v>2</v>
      </c>
      <c r="M723">
        <v>11.387</v>
      </c>
      <c r="N723">
        <v>63.229999121805498</v>
      </c>
      <c r="O723">
        <v>37.082999999999998</v>
      </c>
      <c r="P723">
        <v>36.171999999999997</v>
      </c>
      <c r="Q723">
        <v>39.542000000000002</v>
      </c>
      <c r="R723">
        <v>1.6850000000000001</v>
      </c>
    </row>
    <row r="724" spans="1:18" x14ac:dyDescent="0.45">
      <c r="A724" t="s">
        <v>159</v>
      </c>
      <c r="B724">
        <v>2019</v>
      </c>
      <c r="C724" s="9">
        <v>43806</v>
      </c>
      <c r="D724" t="s">
        <v>72</v>
      </c>
      <c r="E724">
        <v>2</v>
      </c>
      <c r="F724" t="s">
        <v>203</v>
      </c>
      <c r="G724">
        <v>2</v>
      </c>
      <c r="H724" t="s">
        <v>33</v>
      </c>
      <c r="I724" t="s">
        <v>143</v>
      </c>
      <c r="J724">
        <v>26.046575342465701</v>
      </c>
      <c r="K724">
        <v>2</v>
      </c>
      <c r="L724">
        <v>1</v>
      </c>
      <c r="M724">
        <v>11.303000000000001</v>
      </c>
      <c r="N724">
        <v>63.699902680704199</v>
      </c>
      <c r="O724">
        <v>32.079000000000001</v>
      </c>
      <c r="P724">
        <v>32.384</v>
      </c>
      <c r="Q724">
        <v>35.875999999999998</v>
      </c>
      <c r="R724">
        <v>1.746</v>
      </c>
    </row>
    <row r="725" spans="1:18" x14ac:dyDescent="0.45">
      <c r="A725" t="s">
        <v>159</v>
      </c>
      <c r="B725">
        <v>2019</v>
      </c>
      <c r="C725" s="9">
        <v>43806</v>
      </c>
      <c r="D725" t="s">
        <v>72</v>
      </c>
      <c r="E725">
        <v>2</v>
      </c>
      <c r="F725" t="s">
        <v>203</v>
      </c>
      <c r="G725">
        <v>2</v>
      </c>
      <c r="H725" t="s">
        <v>111</v>
      </c>
      <c r="I725" t="s">
        <v>160</v>
      </c>
      <c r="K725">
        <v>4</v>
      </c>
      <c r="L725">
        <v>2</v>
      </c>
      <c r="M725">
        <v>11.32</v>
      </c>
      <c r="N725">
        <v>63.604240282685502</v>
      </c>
      <c r="O725">
        <v>27.869</v>
      </c>
      <c r="P725">
        <v>27.702999999999999</v>
      </c>
      <c r="Q725">
        <v>31.120999999999999</v>
      </c>
      <c r="R725">
        <v>1.7090000000000001</v>
      </c>
    </row>
    <row r="726" spans="1:18" x14ac:dyDescent="0.45">
      <c r="A726" t="s">
        <v>159</v>
      </c>
      <c r="B726">
        <v>2019</v>
      </c>
      <c r="C726" s="9">
        <v>43806</v>
      </c>
      <c r="D726" t="s">
        <v>72</v>
      </c>
      <c r="E726">
        <v>3</v>
      </c>
      <c r="F726" t="s">
        <v>203</v>
      </c>
      <c r="G726">
        <v>2</v>
      </c>
      <c r="H726" t="s">
        <v>33</v>
      </c>
      <c r="I726" t="s">
        <v>143</v>
      </c>
      <c r="J726">
        <v>26.046575342465701</v>
      </c>
      <c r="K726">
        <v>2</v>
      </c>
      <c r="L726">
        <v>1</v>
      </c>
      <c r="M726">
        <v>11.51</v>
      </c>
      <c r="N726">
        <v>62.554300608166798</v>
      </c>
      <c r="O726">
        <v>32.384</v>
      </c>
      <c r="P726">
        <v>32.838000000000001</v>
      </c>
      <c r="Q726">
        <v>36.231999999999999</v>
      </c>
      <c r="R726">
        <v>1.6970000000000001</v>
      </c>
    </row>
    <row r="727" spans="1:18" x14ac:dyDescent="0.45">
      <c r="A727" t="s">
        <v>159</v>
      </c>
      <c r="B727">
        <v>2019</v>
      </c>
      <c r="C727" s="9">
        <v>43806</v>
      </c>
      <c r="D727" t="s">
        <v>72</v>
      </c>
      <c r="E727">
        <v>3</v>
      </c>
      <c r="F727" t="s">
        <v>203</v>
      </c>
      <c r="G727">
        <v>2</v>
      </c>
      <c r="H727" t="s">
        <v>111</v>
      </c>
      <c r="I727" t="s">
        <v>160</v>
      </c>
      <c r="K727">
        <v>4</v>
      </c>
      <c r="L727">
        <v>2</v>
      </c>
      <c r="M727">
        <v>11.526999999999999</v>
      </c>
      <c r="N727">
        <v>62.4620456319944</v>
      </c>
      <c r="O727">
        <v>27.702999999999999</v>
      </c>
      <c r="P727">
        <v>28.055</v>
      </c>
      <c r="Q727">
        <v>31.327000000000002</v>
      </c>
      <c r="R727">
        <v>1.6359999999999999</v>
      </c>
    </row>
    <row r="728" spans="1:18" x14ac:dyDescent="0.45">
      <c r="A728" t="s">
        <v>159</v>
      </c>
      <c r="B728">
        <v>2019</v>
      </c>
      <c r="C728" s="9">
        <v>43806</v>
      </c>
      <c r="D728" t="s">
        <v>72</v>
      </c>
      <c r="E728">
        <v>1</v>
      </c>
      <c r="F728" t="s">
        <v>204</v>
      </c>
      <c r="G728" t="s">
        <v>205</v>
      </c>
      <c r="H728" t="s">
        <v>109</v>
      </c>
      <c r="I728" t="s">
        <v>118</v>
      </c>
      <c r="K728">
        <v>1</v>
      </c>
      <c r="L728">
        <v>2</v>
      </c>
      <c r="M728">
        <v>11.304</v>
      </c>
      <c r="N728">
        <v>63.694267515923499</v>
      </c>
      <c r="O728">
        <v>33.097999999999999</v>
      </c>
      <c r="P728">
        <v>32.734999999999999</v>
      </c>
      <c r="Q728">
        <v>35.831000000000003</v>
      </c>
      <c r="R728">
        <v>1.548</v>
      </c>
    </row>
    <row r="729" spans="1:18" x14ac:dyDescent="0.45">
      <c r="A729" t="s">
        <v>159</v>
      </c>
      <c r="B729">
        <v>2019</v>
      </c>
      <c r="C729" s="9">
        <v>43806</v>
      </c>
      <c r="D729" t="s">
        <v>72</v>
      </c>
      <c r="E729">
        <v>1</v>
      </c>
      <c r="F729" t="s">
        <v>204</v>
      </c>
      <c r="G729" t="s">
        <v>205</v>
      </c>
      <c r="H729" t="s">
        <v>33</v>
      </c>
      <c r="I729" t="s">
        <v>143</v>
      </c>
      <c r="J729">
        <v>26.046575342465701</v>
      </c>
      <c r="K729">
        <v>2</v>
      </c>
      <c r="L729">
        <v>1</v>
      </c>
      <c r="M729">
        <v>11.297000000000001</v>
      </c>
      <c r="N729">
        <v>63.733734619810498</v>
      </c>
      <c r="O729">
        <v>32.838000000000001</v>
      </c>
      <c r="P729">
        <v>33.277000000000001</v>
      </c>
      <c r="Q729">
        <v>36.536999999999999</v>
      </c>
      <c r="R729">
        <v>1.63</v>
      </c>
    </row>
    <row r="730" spans="1:18" x14ac:dyDescent="0.45">
      <c r="A730" t="s">
        <v>159</v>
      </c>
      <c r="B730">
        <v>2019</v>
      </c>
      <c r="C730" s="9">
        <v>43806</v>
      </c>
      <c r="D730" t="s">
        <v>72</v>
      </c>
      <c r="E730">
        <v>1</v>
      </c>
      <c r="F730" t="s">
        <v>204</v>
      </c>
      <c r="G730" t="s">
        <v>206</v>
      </c>
      <c r="H730" t="s">
        <v>132</v>
      </c>
      <c r="I730" t="s">
        <v>36</v>
      </c>
      <c r="K730">
        <v>3</v>
      </c>
      <c r="L730">
        <v>1</v>
      </c>
      <c r="M730">
        <v>11.393000000000001</v>
      </c>
      <c r="N730">
        <v>63.196699727903002</v>
      </c>
      <c r="O730">
        <v>36.171999999999997</v>
      </c>
      <c r="P730">
        <v>36.138999999999903</v>
      </c>
      <c r="Q730">
        <v>39.378999999999998</v>
      </c>
      <c r="R730">
        <v>1.62</v>
      </c>
    </row>
    <row r="731" spans="1:18" x14ac:dyDescent="0.45">
      <c r="A731" t="s">
        <v>159</v>
      </c>
      <c r="B731">
        <v>2019</v>
      </c>
      <c r="C731" s="9">
        <v>43806</v>
      </c>
      <c r="D731" t="s">
        <v>72</v>
      </c>
      <c r="E731">
        <v>1</v>
      </c>
      <c r="F731" t="s">
        <v>204</v>
      </c>
      <c r="G731" t="s">
        <v>206</v>
      </c>
      <c r="H731" t="s">
        <v>111</v>
      </c>
      <c r="I731" t="s">
        <v>160</v>
      </c>
      <c r="K731">
        <v>4</v>
      </c>
      <c r="L731">
        <v>2</v>
      </c>
      <c r="M731">
        <v>11.438000000000001</v>
      </c>
      <c r="N731">
        <v>62.9480678440286</v>
      </c>
      <c r="O731">
        <v>28.055</v>
      </c>
      <c r="P731">
        <v>27.972999999999999</v>
      </c>
      <c r="Q731">
        <v>31.196999999999999</v>
      </c>
      <c r="R731">
        <v>1.6120000000000001</v>
      </c>
    </row>
    <row r="732" spans="1:18" x14ac:dyDescent="0.45">
      <c r="A732" t="s">
        <v>159</v>
      </c>
      <c r="B732">
        <v>2019</v>
      </c>
      <c r="C732" s="9">
        <v>43806</v>
      </c>
      <c r="D732" t="s">
        <v>72</v>
      </c>
      <c r="E732">
        <v>2</v>
      </c>
      <c r="F732" t="s">
        <v>204</v>
      </c>
      <c r="G732" t="s">
        <v>205</v>
      </c>
      <c r="H732" t="s">
        <v>109</v>
      </c>
      <c r="I732" t="s">
        <v>118</v>
      </c>
      <c r="K732">
        <v>1</v>
      </c>
      <c r="L732">
        <v>1</v>
      </c>
      <c r="M732">
        <v>11.196999999999999</v>
      </c>
      <c r="N732">
        <v>64.302938287041101</v>
      </c>
      <c r="O732">
        <v>32.734999999999999</v>
      </c>
      <c r="P732">
        <v>33.156999999999996</v>
      </c>
      <c r="Q732">
        <v>36.192999999999998</v>
      </c>
      <c r="R732">
        <v>1.518</v>
      </c>
    </row>
    <row r="733" spans="1:18" x14ac:dyDescent="0.45">
      <c r="A733" t="s">
        <v>159</v>
      </c>
      <c r="B733">
        <v>2019</v>
      </c>
      <c r="C733" s="9">
        <v>43806</v>
      </c>
      <c r="D733" t="s">
        <v>72</v>
      </c>
      <c r="E733">
        <v>2</v>
      </c>
      <c r="F733" t="s">
        <v>204</v>
      </c>
      <c r="G733" t="s">
        <v>205</v>
      </c>
      <c r="H733" t="s">
        <v>33</v>
      </c>
      <c r="I733" t="s">
        <v>143</v>
      </c>
      <c r="J733">
        <v>26.046575342465701</v>
      </c>
      <c r="K733">
        <v>2</v>
      </c>
      <c r="L733">
        <v>2</v>
      </c>
      <c r="M733">
        <v>11.962</v>
      </c>
      <c r="N733">
        <v>60.190603577996903</v>
      </c>
      <c r="O733">
        <v>33.277000000000001</v>
      </c>
      <c r="P733">
        <v>32.948</v>
      </c>
      <c r="Q733">
        <v>36.136000000000003</v>
      </c>
      <c r="R733">
        <v>1.5940000000000001</v>
      </c>
    </row>
    <row r="734" spans="1:18" x14ac:dyDescent="0.45">
      <c r="A734" t="s">
        <v>159</v>
      </c>
      <c r="B734">
        <v>2019</v>
      </c>
      <c r="C734" s="9">
        <v>43806</v>
      </c>
      <c r="D734" t="s">
        <v>72</v>
      </c>
      <c r="E734">
        <v>2</v>
      </c>
      <c r="F734" t="s">
        <v>204</v>
      </c>
      <c r="G734" t="s">
        <v>206</v>
      </c>
      <c r="H734" t="s">
        <v>132</v>
      </c>
      <c r="I734" t="s">
        <v>36</v>
      </c>
      <c r="K734">
        <v>3</v>
      </c>
      <c r="L734">
        <v>1</v>
      </c>
      <c r="M734">
        <v>11.374000000000001</v>
      </c>
      <c r="N734">
        <v>63.302268331281802</v>
      </c>
      <c r="O734">
        <v>36.138999999999903</v>
      </c>
      <c r="P734">
        <v>36.262999999999998</v>
      </c>
      <c r="Q734">
        <v>39.472999999999999</v>
      </c>
      <c r="R734">
        <v>1.605</v>
      </c>
    </row>
    <row r="735" spans="1:18" x14ac:dyDescent="0.45">
      <c r="A735" t="s">
        <v>159</v>
      </c>
      <c r="B735">
        <v>2019</v>
      </c>
      <c r="C735" s="9">
        <v>43806</v>
      </c>
      <c r="D735" t="s">
        <v>72</v>
      </c>
      <c r="E735">
        <v>2</v>
      </c>
      <c r="F735" t="s">
        <v>204</v>
      </c>
      <c r="G735" t="s">
        <v>206</v>
      </c>
      <c r="H735" t="s">
        <v>111</v>
      </c>
      <c r="I735" t="s">
        <v>160</v>
      </c>
      <c r="K735">
        <v>4</v>
      </c>
      <c r="L735">
        <v>2</v>
      </c>
      <c r="M735">
        <v>11.428000000000001</v>
      </c>
      <c r="N735">
        <v>63.003150157507797</v>
      </c>
      <c r="O735">
        <v>27.972999999999999</v>
      </c>
      <c r="P735">
        <v>27.91</v>
      </c>
      <c r="Q735">
        <v>31.103999999999999</v>
      </c>
      <c r="R735">
        <v>1.597</v>
      </c>
    </row>
    <row r="736" spans="1:18" x14ac:dyDescent="0.45">
      <c r="A736" t="s">
        <v>159</v>
      </c>
      <c r="B736">
        <v>2019</v>
      </c>
      <c r="C736" s="9">
        <v>43806</v>
      </c>
      <c r="D736" t="s">
        <v>72</v>
      </c>
      <c r="E736">
        <v>3</v>
      </c>
      <c r="F736" t="s">
        <v>204</v>
      </c>
      <c r="G736" t="s">
        <v>205</v>
      </c>
      <c r="H736" t="s">
        <v>109</v>
      </c>
      <c r="I736" t="s">
        <v>118</v>
      </c>
      <c r="K736">
        <v>1</v>
      </c>
      <c r="L736">
        <v>1</v>
      </c>
      <c r="M736">
        <v>11.329000000000001</v>
      </c>
      <c r="N736">
        <v>63.5537117133021</v>
      </c>
      <c r="O736">
        <v>33.156999999999996</v>
      </c>
      <c r="P736">
        <v>33.53</v>
      </c>
      <c r="Q736">
        <v>36.512</v>
      </c>
      <c r="R736">
        <v>1.4910000000000001</v>
      </c>
    </row>
    <row r="737" spans="1:18" x14ac:dyDescent="0.45">
      <c r="A737" t="s">
        <v>159</v>
      </c>
      <c r="B737">
        <v>2019</v>
      </c>
      <c r="C737" s="9">
        <v>43806</v>
      </c>
      <c r="D737" t="s">
        <v>72</v>
      </c>
      <c r="E737">
        <v>3</v>
      </c>
      <c r="F737" t="s">
        <v>204</v>
      </c>
      <c r="G737" t="s">
        <v>205</v>
      </c>
      <c r="H737" t="s">
        <v>33</v>
      </c>
      <c r="I737" t="s">
        <v>143</v>
      </c>
      <c r="J737">
        <v>26.046575342465701</v>
      </c>
      <c r="K737">
        <v>2</v>
      </c>
      <c r="L737">
        <v>2</v>
      </c>
      <c r="M737">
        <v>11.348000000000001</v>
      </c>
      <c r="N737">
        <v>63.447303489601602</v>
      </c>
      <c r="O737">
        <v>32.948</v>
      </c>
      <c r="P737">
        <v>32.659999999999997</v>
      </c>
      <c r="Q737">
        <v>35.783999999999999</v>
      </c>
      <c r="R737">
        <v>1.5620000000000001</v>
      </c>
    </row>
    <row r="738" spans="1:18" x14ac:dyDescent="0.45">
      <c r="A738" t="s">
        <v>149</v>
      </c>
      <c r="B738">
        <v>2019</v>
      </c>
      <c r="C738" s="9">
        <v>43813</v>
      </c>
      <c r="D738" t="s">
        <v>72</v>
      </c>
      <c r="E738">
        <v>1</v>
      </c>
      <c r="F738" t="s">
        <v>200</v>
      </c>
      <c r="G738">
        <v>1</v>
      </c>
      <c r="H738" t="s">
        <v>26</v>
      </c>
      <c r="I738" t="s">
        <v>27</v>
      </c>
      <c r="J738">
        <v>21.561643835616401</v>
      </c>
      <c r="K738">
        <v>5</v>
      </c>
      <c r="L738">
        <v>1</v>
      </c>
      <c r="M738">
        <v>11.145</v>
      </c>
      <c r="N738">
        <v>64.602960969044403</v>
      </c>
      <c r="O738">
        <v>19.323</v>
      </c>
      <c r="P738">
        <v>20.076000000000001</v>
      </c>
      <c r="Q738">
        <v>25.54</v>
      </c>
      <c r="R738">
        <v>2.7320000000000002</v>
      </c>
    </row>
    <row r="739" spans="1:18" x14ac:dyDescent="0.45">
      <c r="A739" t="s">
        <v>149</v>
      </c>
      <c r="B739">
        <v>2019</v>
      </c>
      <c r="C739" s="9">
        <v>43813</v>
      </c>
      <c r="D739" t="s">
        <v>72</v>
      </c>
      <c r="E739">
        <v>1</v>
      </c>
      <c r="F739" t="s">
        <v>200</v>
      </c>
      <c r="G739">
        <v>1</v>
      </c>
      <c r="H739" t="s">
        <v>140</v>
      </c>
      <c r="I739" t="s">
        <v>118</v>
      </c>
      <c r="K739">
        <v>28</v>
      </c>
      <c r="L739">
        <v>2</v>
      </c>
      <c r="M739">
        <v>11.516</v>
      </c>
      <c r="N739">
        <v>62.521708926710602</v>
      </c>
      <c r="O739">
        <v>9</v>
      </c>
      <c r="P739">
        <v>6.5789999999999997</v>
      </c>
      <c r="Q739">
        <v>19.433</v>
      </c>
      <c r="R739">
        <v>6.4269999999999996</v>
      </c>
    </row>
    <row r="740" spans="1:18" x14ac:dyDescent="0.45">
      <c r="A740" t="s">
        <v>149</v>
      </c>
      <c r="B740">
        <v>2019</v>
      </c>
      <c r="C740" s="9">
        <v>43813</v>
      </c>
      <c r="D740" t="s">
        <v>72</v>
      </c>
      <c r="E740">
        <v>1</v>
      </c>
      <c r="F740" t="s">
        <v>200</v>
      </c>
      <c r="G740">
        <v>2</v>
      </c>
      <c r="H740" t="s">
        <v>20</v>
      </c>
      <c r="I740" t="s">
        <v>21</v>
      </c>
      <c r="J740">
        <v>24.356164383561602</v>
      </c>
      <c r="K740">
        <v>4</v>
      </c>
      <c r="L740">
        <v>1</v>
      </c>
      <c r="M740">
        <v>11.682</v>
      </c>
      <c r="N740">
        <v>61.633281972265003</v>
      </c>
      <c r="O740">
        <v>23.387</v>
      </c>
      <c r="P740">
        <v>23.716999999999999</v>
      </c>
      <c r="Q740">
        <v>28.905000000000001</v>
      </c>
      <c r="R740">
        <v>2.5939999999999999</v>
      </c>
    </row>
    <row r="741" spans="1:18" x14ac:dyDescent="0.45">
      <c r="A741" t="s">
        <v>149</v>
      </c>
      <c r="B741">
        <v>2019</v>
      </c>
      <c r="C741" s="9">
        <v>43813</v>
      </c>
      <c r="D741" t="s">
        <v>72</v>
      </c>
      <c r="E741">
        <v>1</v>
      </c>
      <c r="F741" t="s">
        <v>200</v>
      </c>
      <c r="G741">
        <v>2</v>
      </c>
      <c r="H741" t="s">
        <v>116</v>
      </c>
      <c r="I741" t="s">
        <v>21</v>
      </c>
      <c r="J741">
        <v>28.7260273972602</v>
      </c>
      <c r="K741">
        <v>27</v>
      </c>
      <c r="L741">
        <v>2</v>
      </c>
      <c r="M741">
        <v>12.067</v>
      </c>
      <c r="N741">
        <v>59.666860031490799</v>
      </c>
      <c r="O741">
        <v>7.4629999999999903</v>
      </c>
      <c r="P741">
        <v>7.3359999999999896</v>
      </c>
      <c r="Q741">
        <v>18.265999999999998</v>
      </c>
      <c r="R741">
        <v>5.4649999999999999</v>
      </c>
    </row>
    <row r="742" spans="1:18" x14ac:dyDescent="0.45">
      <c r="A742" t="s">
        <v>149</v>
      </c>
      <c r="B742">
        <v>2019</v>
      </c>
      <c r="C742" s="9">
        <v>43813</v>
      </c>
      <c r="D742" t="s">
        <v>72</v>
      </c>
      <c r="E742">
        <v>1</v>
      </c>
      <c r="F742" t="s">
        <v>200</v>
      </c>
      <c r="G742">
        <v>3</v>
      </c>
      <c r="H742" t="s">
        <v>136</v>
      </c>
      <c r="I742" t="s">
        <v>36</v>
      </c>
      <c r="K742">
        <v>6</v>
      </c>
      <c r="L742">
        <v>1</v>
      </c>
      <c r="M742">
        <v>11.298999999999999</v>
      </c>
      <c r="N742">
        <v>63.722453314452601</v>
      </c>
      <c r="O742">
        <v>27.515999999999998</v>
      </c>
      <c r="P742">
        <v>27.622</v>
      </c>
      <c r="Q742">
        <v>32.542000000000002</v>
      </c>
      <c r="R742">
        <v>2.46</v>
      </c>
    </row>
    <row r="743" spans="1:18" x14ac:dyDescent="0.45">
      <c r="A743" t="s">
        <v>149</v>
      </c>
      <c r="B743">
        <v>2019</v>
      </c>
      <c r="C743" s="9">
        <v>43813</v>
      </c>
      <c r="D743" t="s">
        <v>72</v>
      </c>
      <c r="E743">
        <v>1</v>
      </c>
      <c r="F743" t="s">
        <v>200</v>
      </c>
      <c r="G743">
        <v>3</v>
      </c>
      <c r="H743" t="s">
        <v>60</v>
      </c>
      <c r="I743" t="s">
        <v>61</v>
      </c>
      <c r="J743">
        <v>31.410958904109499</v>
      </c>
      <c r="K743">
        <v>26</v>
      </c>
      <c r="L743">
        <v>2</v>
      </c>
      <c r="M743">
        <v>11.639999999999899</v>
      </c>
      <c r="N743">
        <v>61.855670103092699</v>
      </c>
      <c r="O743">
        <v>7.14</v>
      </c>
      <c r="P743">
        <v>7.1909999999999901</v>
      </c>
      <c r="Q743">
        <v>17.222999999999999</v>
      </c>
      <c r="R743">
        <v>5.016</v>
      </c>
    </row>
    <row r="744" spans="1:18" x14ac:dyDescent="0.45">
      <c r="A744" t="s">
        <v>149</v>
      </c>
      <c r="B744">
        <v>2019</v>
      </c>
      <c r="C744" s="9">
        <v>43813</v>
      </c>
      <c r="D744" t="s">
        <v>72</v>
      </c>
      <c r="E744">
        <v>1</v>
      </c>
      <c r="F744" t="s">
        <v>200</v>
      </c>
      <c r="G744">
        <v>4</v>
      </c>
      <c r="H744" t="s">
        <v>135</v>
      </c>
      <c r="I744" t="s">
        <v>29</v>
      </c>
      <c r="K744">
        <v>10</v>
      </c>
      <c r="L744">
        <v>1</v>
      </c>
      <c r="M744">
        <v>11.164999999999999</v>
      </c>
      <c r="N744">
        <v>64.487236901030002</v>
      </c>
      <c r="O744">
        <v>26.125999999999902</v>
      </c>
      <c r="P744">
        <v>26.166999999999899</v>
      </c>
      <c r="Q744">
        <v>30.306999999999999</v>
      </c>
      <c r="R744">
        <v>2.0699999999999998</v>
      </c>
    </row>
    <row r="745" spans="1:18" x14ac:dyDescent="0.45">
      <c r="A745" t="s">
        <v>149</v>
      </c>
      <c r="B745">
        <v>2019</v>
      </c>
      <c r="C745" s="9">
        <v>43813</v>
      </c>
      <c r="D745" t="s">
        <v>72</v>
      </c>
      <c r="E745">
        <v>1</v>
      </c>
      <c r="F745" t="s">
        <v>200</v>
      </c>
      <c r="G745">
        <v>4</v>
      </c>
      <c r="H745" t="s">
        <v>50</v>
      </c>
      <c r="I745" t="s">
        <v>51</v>
      </c>
      <c r="J745">
        <v>23.189041095890399</v>
      </c>
      <c r="K745">
        <v>25</v>
      </c>
      <c r="L745">
        <v>2</v>
      </c>
      <c r="M745">
        <v>11.486999999999901</v>
      </c>
      <c r="N745">
        <v>62.679550796552597</v>
      </c>
      <c r="O745">
        <v>2.6859999999999999</v>
      </c>
      <c r="P745">
        <v>2.74799999999999</v>
      </c>
      <c r="Q745">
        <v>13.023999999999999</v>
      </c>
      <c r="R745">
        <v>5.1379999999999999</v>
      </c>
    </row>
    <row r="746" spans="1:18" x14ac:dyDescent="0.45">
      <c r="A746" t="s">
        <v>149</v>
      </c>
      <c r="B746">
        <v>2019</v>
      </c>
      <c r="C746" s="9">
        <v>43813</v>
      </c>
      <c r="D746" t="s">
        <v>72</v>
      </c>
      <c r="E746">
        <v>1</v>
      </c>
      <c r="F746" t="s">
        <v>200</v>
      </c>
      <c r="G746">
        <v>5</v>
      </c>
      <c r="H746" t="s">
        <v>30</v>
      </c>
      <c r="I746" t="s">
        <v>31</v>
      </c>
      <c r="J746">
        <v>23.660273972602699</v>
      </c>
      <c r="K746">
        <v>7</v>
      </c>
      <c r="L746">
        <v>1</v>
      </c>
      <c r="M746">
        <v>11.468</v>
      </c>
      <c r="N746">
        <v>62.783397279386101</v>
      </c>
      <c r="O746">
        <v>31.437999999999999</v>
      </c>
      <c r="P746">
        <v>31.433</v>
      </c>
      <c r="Q746">
        <v>33.807000000000002</v>
      </c>
      <c r="R746">
        <v>1.1870000000000001</v>
      </c>
    </row>
    <row r="747" spans="1:18" x14ac:dyDescent="0.45">
      <c r="A747" t="s">
        <v>149</v>
      </c>
      <c r="B747">
        <v>2019</v>
      </c>
      <c r="C747" s="9">
        <v>43813</v>
      </c>
      <c r="D747" t="s">
        <v>72</v>
      </c>
      <c r="E747">
        <v>1</v>
      </c>
      <c r="F747" t="s">
        <v>200</v>
      </c>
      <c r="G747">
        <v>5</v>
      </c>
      <c r="H747" t="s">
        <v>146</v>
      </c>
      <c r="I747" t="s">
        <v>56</v>
      </c>
      <c r="K747">
        <v>24</v>
      </c>
      <c r="L747">
        <v>2</v>
      </c>
      <c r="M747">
        <v>11.59</v>
      </c>
      <c r="N747">
        <v>62.1225194132873</v>
      </c>
      <c r="O747">
        <v>3.2320000000000002</v>
      </c>
      <c r="P747">
        <v>3.2409999999999899</v>
      </c>
      <c r="Q747">
        <v>11.753</v>
      </c>
      <c r="R747">
        <v>4.2560000000000002</v>
      </c>
    </row>
    <row r="748" spans="1:18" x14ac:dyDescent="0.45">
      <c r="A748" t="s">
        <v>149</v>
      </c>
      <c r="B748">
        <v>2019</v>
      </c>
      <c r="C748" s="9">
        <v>43813</v>
      </c>
      <c r="D748" t="s">
        <v>72</v>
      </c>
      <c r="E748">
        <v>1</v>
      </c>
      <c r="F748" t="s">
        <v>200</v>
      </c>
      <c r="G748">
        <v>6</v>
      </c>
      <c r="H748" t="s">
        <v>43</v>
      </c>
      <c r="I748" t="s">
        <v>44</v>
      </c>
      <c r="J748">
        <v>27.068493150684901</v>
      </c>
      <c r="K748">
        <v>11</v>
      </c>
      <c r="L748">
        <v>1</v>
      </c>
      <c r="M748">
        <v>11.234</v>
      </c>
      <c r="N748">
        <v>64.091151860423693</v>
      </c>
      <c r="O748">
        <v>18.329999999999998</v>
      </c>
      <c r="P748">
        <v>18.843</v>
      </c>
      <c r="Q748">
        <v>25.105</v>
      </c>
      <c r="R748">
        <v>3.1309999999999998</v>
      </c>
    </row>
    <row r="749" spans="1:18" x14ac:dyDescent="0.45">
      <c r="A749" t="s">
        <v>149</v>
      </c>
      <c r="B749">
        <v>2019</v>
      </c>
      <c r="C749" s="9">
        <v>43813</v>
      </c>
      <c r="D749" t="s">
        <v>72</v>
      </c>
      <c r="E749">
        <v>1</v>
      </c>
      <c r="F749" t="s">
        <v>200</v>
      </c>
      <c r="G749">
        <v>6</v>
      </c>
      <c r="H749" t="s">
        <v>154</v>
      </c>
      <c r="I749" t="s">
        <v>38</v>
      </c>
      <c r="K749">
        <v>23</v>
      </c>
      <c r="L749">
        <v>2</v>
      </c>
      <c r="M749">
        <v>11.417999999999999</v>
      </c>
      <c r="N749">
        <v>63.0583289542827</v>
      </c>
      <c r="O749">
        <v>4.6549999999999896</v>
      </c>
      <c r="P749">
        <v>4.4939999999999998</v>
      </c>
      <c r="Q749">
        <v>14.468</v>
      </c>
      <c r="R749">
        <v>4.9870000000000001</v>
      </c>
    </row>
    <row r="750" spans="1:18" x14ac:dyDescent="0.45">
      <c r="A750" t="s">
        <v>149</v>
      </c>
      <c r="B750">
        <v>2019</v>
      </c>
      <c r="C750" s="9">
        <v>43813</v>
      </c>
      <c r="D750" t="s">
        <v>72</v>
      </c>
      <c r="E750">
        <v>1</v>
      </c>
      <c r="F750" t="s">
        <v>200</v>
      </c>
      <c r="G750">
        <v>7</v>
      </c>
      <c r="H750" t="s">
        <v>137</v>
      </c>
      <c r="I750" t="s">
        <v>29</v>
      </c>
      <c r="K750">
        <v>12</v>
      </c>
      <c r="L750">
        <v>1</v>
      </c>
      <c r="M750">
        <v>11.648</v>
      </c>
      <c r="N750">
        <v>61.813186813186803</v>
      </c>
      <c r="O750">
        <v>15.792999999999999</v>
      </c>
      <c r="P750">
        <v>19.599</v>
      </c>
      <c r="Q750">
        <v>26.824999999999999</v>
      </c>
      <c r="R750">
        <v>3.613</v>
      </c>
    </row>
    <row r="751" spans="1:18" x14ac:dyDescent="0.45">
      <c r="A751" t="s">
        <v>149</v>
      </c>
      <c r="B751">
        <v>2019</v>
      </c>
      <c r="C751" s="9">
        <v>43813</v>
      </c>
      <c r="D751" t="s">
        <v>72</v>
      </c>
      <c r="E751">
        <v>1</v>
      </c>
      <c r="F751" t="s">
        <v>200</v>
      </c>
      <c r="G751">
        <v>7</v>
      </c>
      <c r="H751" t="s">
        <v>144</v>
      </c>
      <c r="I751" t="s">
        <v>145</v>
      </c>
      <c r="K751">
        <v>22</v>
      </c>
      <c r="L751">
        <v>2</v>
      </c>
      <c r="M751">
        <v>11.724</v>
      </c>
      <c r="N751">
        <v>61.4124872057318</v>
      </c>
      <c r="O751">
        <v>23.41</v>
      </c>
      <c r="P751">
        <v>22.407</v>
      </c>
      <c r="Q751">
        <v>27.577000000000002</v>
      </c>
      <c r="R751">
        <v>2.585</v>
      </c>
    </row>
    <row r="752" spans="1:18" x14ac:dyDescent="0.45">
      <c r="A752" t="s">
        <v>149</v>
      </c>
      <c r="B752">
        <v>2019</v>
      </c>
      <c r="C752" s="9">
        <v>43813</v>
      </c>
      <c r="D752" t="s">
        <v>72</v>
      </c>
      <c r="E752">
        <v>1</v>
      </c>
      <c r="F752" t="s">
        <v>200</v>
      </c>
      <c r="G752">
        <v>8</v>
      </c>
      <c r="H752" t="s">
        <v>138</v>
      </c>
      <c r="I752" t="s">
        <v>44</v>
      </c>
      <c r="J752">
        <v>24.2465753424657</v>
      </c>
      <c r="K752">
        <v>13</v>
      </c>
      <c r="L752">
        <v>1</v>
      </c>
      <c r="M752">
        <v>11.385999999999999</v>
      </c>
      <c r="N752">
        <v>63.235552432812199</v>
      </c>
      <c r="O752">
        <v>22.402999999999999</v>
      </c>
      <c r="P752">
        <v>23.477</v>
      </c>
      <c r="Q752">
        <v>28.951000000000001</v>
      </c>
      <c r="R752">
        <v>2.7370000000000001</v>
      </c>
    </row>
    <row r="753" spans="1:18" x14ac:dyDescent="0.45">
      <c r="A753" t="s">
        <v>149</v>
      </c>
      <c r="B753">
        <v>2019</v>
      </c>
      <c r="C753" s="9">
        <v>43813</v>
      </c>
      <c r="D753" t="s">
        <v>72</v>
      </c>
      <c r="E753">
        <v>1</v>
      </c>
      <c r="F753" t="s">
        <v>200</v>
      </c>
      <c r="G753">
        <v>8</v>
      </c>
      <c r="H753" t="s">
        <v>139</v>
      </c>
      <c r="I753" t="s">
        <v>61</v>
      </c>
      <c r="K753">
        <v>21</v>
      </c>
      <c r="L753">
        <v>2</v>
      </c>
      <c r="M753">
        <v>11.393999999999901</v>
      </c>
      <c r="N753">
        <v>63.191153238546597</v>
      </c>
      <c r="O753">
        <v>21.226999999999901</v>
      </c>
      <c r="P753">
        <v>20.884999999999899</v>
      </c>
      <c r="Q753">
        <v>25.268999999999998</v>
      </c>
      <c r="R753">
        <v>2.1920000000000002</v>
      </c>
    </row>
    <row r="754" spans="1:18" x14ac:dyDescent="0.45">
      <c r="A754" t="s">
        <v>149</v>
      </c>
      <c r="B754">
        <v>2019</v>
      </c>
      <c r="C754" s="9">
        <v>43813</v>
      </c>
      <c r="D754" t="s">
        <v>72</v>
      </c>
      <c r="E754">
        <v>1</v>
      </c>
      <c r="F754" t="s">
        <v>200</v>
      </c>
      <c r="G754">
        <v>9</v>
      </c>
      <c r="H754" t="s">
        <v>52</v>
      </c>
      <c r="I754" t="s">
        <v>53</v>
      </c>
      <c r="J754">
        <v>22.7616438356164</v>
      </c>
      <c r="K754">
        <v>14</v>
      </c>
      <c r="L754">
        <v>1</v>
      </c>
      <c r="M754">
        <v>11.266</v>
      </c>
      <c r="N754">
        <v>63.909107047754297</v>
      </c>
      <c r="O754">
        <v>13.762</v>
      </c>
      <c r="P754">
        <v>15.608000000000001</v>
      </c>
      <c r="Q754">
        <v>22.116</v>
      </c>
      <c r="R754">
        <v>3.254</v>
      </c>
    </row>
    <row r="755" spans="1:18" x14ac:dyDescent="0.45">
      <c r="A755" t="s">
        <v>149</v>
      </c>
      <c r="B755">
        <v>2019</v>
      </c>
      <c r="C755" s="9">
        <v>43813</v>
      </c>
      <c r="D755" t="s">
        <v>72</v>
      </c>
      <c r="E755">
        <v>1</v>
      </c>
      <c r="F755" t="s">
        <v>200</v>
      </c>
      <c r="G755">
        <v>9</v>
      </c>
      <c r="H755" t="s">
        <v>129</v>
      </c>
      <c r="I755" t="s">
        <v>153</v>
      </c>
      <c r="K755">
        <v>20</v>
      </c>
      <c r="L755">
        <v>2</v>
      </c>
      <c r="M755">
        <v>11.372999999999999</v>
      </c>
      <c r="N755">
        <v>63.307834344500101</v>
      </c>
      <c r="O755">
        <v>14.175000000000001</v>
      </c>
      <c r="P755">
        <v>13.507</v>
      </c>
      <c r="Q755">
        <v>19.225000000000001</v>
      </c>
      <c r="R755">
        <v>2.859</v>
      </c>
    </row>
    <row r="756" spans="1:18" x14ac:dyDescent="0.45">
      <c r="A756" t="s">
        <v>149</v>
      </c>
      <c r="B756">
        <v>2019</v>
      </c>
      <c r="C756" s="9">
        <v>43813</v>
      </c>
      <c r="D756" t="s">
        <v>72</v>
      </c>
      <c r="E756">
        <v>1</v>
      </c>
      <c r="F756" t="s">
        <v>200</v>
      </c>
      <c r="G756">
        <v>10</v>
      </c>
      <c r="H756" t="s">
        <v>133</v>
      </c>
      <c r="I756" t="s">
        <v>25</v>
      </c>
      <c r="J756">
        <v>26.887671232876698</v>
      </c>
      <c r="K756">
        <v>8</v>
      </c>
      <c r="L756">
        <v>1</v>
      </c>
      <c r="M756">
        <v>11.603999999999999</v>
      </c>
      <c r="N756">
        <v>62.047569803515998</v>
      </c>
      <c r="O756">
        <v>22.451000000000001</v>
      </c>
      <c r="P756">
        <v>23.2149999999999</v>
      </c>
      <c r="Q756">
        <v>27.396999999999998</v>
      </c>
      <c r="R756">
        <v>2.0910000000000002</v>
      </c>
    </row>
    <row r="757" spans="1:18" x14ac:dyDescent="0.45">
      <c r="A757" t="s">
        <v>149</v>
      </c>
      <c r="B757">
        <v>2019</v>
      </c>
      <c r="C757" s="9">
        <v>43813</v>
      </c>
      <c r="D757" t="s">
        <v>72</v>
      </c>
      <c r="E757">
        <v>1</v>
      </c>
      <c r="F757" t="s">
        <v>200</v>
      </c>
      <c r="G757">
        <v>10</v>
      </c>
      <c r="H757" t="s">
        <v>75</v>
      </c>
      <c r="I757" t="s">
        <v>152</v>
      </c>
      <c r="J757">
        <v>20.7643835616438</v>
      </c>
      <c r="K757">
        <v>19</v>
      </c>
      <c r="L757">
        <v>2</v>
      </c>
      <c r="M757">
        <v>11.611999999999901</v>
      </c>
      <c r="N757">
        <v>62.004822597313101</v>
      </c>
      <c r="O757">
        <v>20.283999999999999</v>
      </c>
      <c r="P757">
        <v>18.728000000000002</v>
      </c>
      <c r="Q757">
        <v>26.35</v>
      </c>
      <c r="R757">
        <v>3.8109999999999999</v>
      </c>
    </row>
    <row r="758" spans="1:18" x14ac:dyDescent="0.45">
      <c r="A758" t="s">
        <v>149</v>
      </c>
      <c r="B758">
        <v>2019</v>
      </c>
      <c r="C758" s="9">
        <v>43813</v>
      </c>
      <c r="D758" t="s">
        <v>72</v>
      </c>
      <c r="E758">
        <v>1</v>
      </c>
      <c r="F758" t="s">
        <v>200</v>
      </c>
      <c r="G758">
        <v>11</v>
      </c>
      <c r="H758" t="s">
        <v>96</v>
      </c>
      <c r="I758" t="s">
        <v>150</v>
      </c>
      <c r="J758">
        <v>25.920547945205399</v>
      </c>
      <c r="K758">
        <v>15</v>
      </c>
      <c r="L758">
        <v>1</v>
      </c>
      <c r="M758">
        <v>11.624000000000001</v>
      </c>
      <c r="N758">
        <v>61.940812112869899</v>
      </c>
      <c r="O758">
        <v>12.112</v>
      </c>
      <c r="P758">
        <v>14.548999999999999</v>
      </c>
      <c r="Q758">
        <v>21.683</v>
      </c>
      <c r="R758">
        <v>3.5670000000000002</v>
      </c>
    </row>
    <row r="759" spans="1:18" x14ac:dyDescent="0.45">
      <c r="A759" t="s">
        <v>149</v>
      </c>
      <c r="B759">
        <v>2019</v>
      </c>
      <c r="C759" s="9">
        <v>43813</v>
      </c>
      <c r="D759" t="s">
        <v>72</v>
      </c>
      <c r="E759">
        <v>1</v>
      </c>
      <c r="F759" t="s">
        <v>200</v>
      </c>
      <c r="G759">
        <v>11</v>
      </c>
      <c r="H759" t="s">
        <v>24</v>
      </c>
      <c r="I759" t="s">
        <v>151</v>
      </c>
      <c r="J759">
        <v>21.290410958904101</v>
      </c>
      <c r="K759">
        <v>18</v>
      </c>
      <c r="L759">
        <v>2</v>
      </c>
      <c r="M759">
        <v>11.677</v>
      </c>
      <c r="N759">
        <v>61.659672861179999</v>
      </c>
      <c r="O759">
        <v>13.258999999999901</v>
      </c>
      <c r="P759">
        <v>12.1009999999999</v>
      </c>
      <c r="Q759">
        <v>19.268999999999998</v>
      </c>
      <c r="R759">
        <v>3.5840000000000001</v>
      </c>
    </row>
    <row r="760" spans="1:18" x14ac:dyDescent="0.45">
      <c r="A760" t="s">
        <v>149</v>
      </c>
      <c r="B760">
        <v>2019</v>
      </c>
      <c r="C760" s="9">
        <v>43813</v>
      </c>
      <c r="D760" t="s">
        <v>72</v>
      </c>
      <c r="E760">
        <v>1</v>
      </c>
      <c r="F760" t="s">
        <v>200</v>
      </c>
      <c r="G760">
        <v>12</v>
      </c>
      <c r="H760" t="s">
        <v>82</v>
      </c>
      <c r="I760" t="s">
        <v>67</v>
      </c>
      <c r="J760">
        <v>27.290410958904101</v>
      </c>
      <c r="K760">
        <v>16</v>
      </c>
      <c r="L760">
        <v>1</v>
      </c>
      <c r="M760">
        <v>11.568</v>
      </c>
      <c r="N760">
        <v>62.240663900414901</v>
      </c>
      <c r="O760">
        <v>18.347000000000001</v>
      </c>
      <c r="P760">
        <v>19.239999999999998</v>
      </c>
      <c r="Q760">
        <v>24.981999999999999</v>
      </c>
      <c r="R760">
        <v>2.871</v>
      </c>
    </row>
    <row r="761" spans="1:18" x14ac:dyDescent="0.45">
      <c r="A761" t="s">
        <v>149</v>
      </c>
      <c r="B761">
        <v>2019</v>
      </c>
      <c r="C761" s="9">
        <v>43813</v>
      </c>
      <c r="D761" t="s">
        <v>72</v>
      </c>
      <c r="E761">
        <v>1</v>
      </c>
      <c r="F761" t="s">
        <v>200</v>
      </c>
      <c r="G761">
        <v>12</v>
      </c>
      <c r="H761" t="s">
        <v>39</v>
      </c>
      <c r="I761" t="s">
        <v>40</v>
      </c>
      <c r="J761">
        <v>25.342465753424602</v>
      </c>
      <c r="K761">
        <v>17</v>
      </c>
      <c r="L761">
        <v>2</v>
      </c>
      <c r="M761">
        <v>11.593999999999999</v>
      </c>
      <c r="N761">
        <v>62.101086769018401</v>
      </c>
      <c r="O761">
        <v>12.640999999999901</v>
      </c>
      <c r="P761">
        <v>12.113</v>
      </c>
      <c r="Q761">
        <v>19.292999999999999</v>
      </c>
      <c r="R761">
        <v>3.59</v>
      </c>
    </row>
    <row r="762" spans="1:18" x14ac:dyDescent="0.45">
      <c r="A762" t="s">
        <v>149</v>
      </c>
      <c r="B762">
        <v>2019</v>
      </c>
      <c r="C762" s="9">
        <v>43813</v>
      </c>
      <c r="D762" t="s">
        <v>72</v>
      </c>
      <c r="E762">
        <v>1</v>
      </c>
      <c r="F762" t="s">
        <v>201</v>
      </c>
      <c r="G762">
        <v>1</v>
      </c>
      <c r="H762" t="s">
        <v>79</v>
      </c>
      <c r="I762" t="s">
        <v>65</v>
      </c>
      <c r="J762">
        <v>32.613698630136902</v>
      </c>
      <c r="K762">
        <v>1</v>
      </c>
      <c r="L762">
        <v>1</v>
      </c>
      <c r="M762">
        <v>11.345000000000001</v>
      </c>
      <c r="N762">
        <v>63.464081092992501</v>
      </c>
      <c r="O762">
        <v>40.848999999999997</v>
      </c>
      <c r="P762">
        <v>40.850999999999999</v>
      </c>
      <c r="Q762">
        <v>44.162999999999997</v>
      </c>
      <c r="R762">
        <v>1.6559999999999999</v>
      </c>
    </row>
    <row r="763" spans="1:18" x14ac:dyDescent="0.45">
      <c r="A763" t="s">
        <v>149</v>
      </c>
      <c r="B763">
        <v>2019</v>
      </c>
      <c r="C763" s="9">
        <v>43813</v>
      </c>
      <c r="D763" t="s">
        <v>72</v>
      </c>
      <c r="E763">
        <v>1</v>
      </c>
      <c r="F763" t="s">
        <v>201</v>
      </c>
      <c r="G763">
        <v>1</v>
      </c>
      <c r="H763" t="s">
        <v>82</v>
      </c>
      <c r="I763" t="s">
        <v>67</v>
      </c>
      <c r="J763">
        <v>27.290410958904101</v>
      </c>
      <c r="K763">
        <v>16</v>
      </c>
      <c r="L763">
        <v>2</v>
      </c>
      <c r="M763">
        <v>11.706</v>
      </c>
      <c r="N763">
        <v>61.5069195284469</v>
      </c>
      <c r="O763">
        <v>19.239999999999998</v>
      </c>
      <c r="P763">
        <v>19.239999999999998</v>
      </c>
      <c r="Q763">
        <v>24.97</v>
      </c>
      <c r="R763">
        <v>2.8650000000000002</v>
      </c>
    </row>
    <row r="764" spans="1:18" x14ac:dyDescent="0.45">
      <c r="A764" t="s">
        <v>149</v>
      </c>
      <c r="B764">
        <v>2019</v>
      </c>
      <c r="C764" s="9">
        <v>43813</v>
      </c>
      <c r="D764" t="s">
        <v>72</v>
      </c>
      <c r="E764">
        <v>1</v>
      </c>
      <c r="F764" t="s">
        <v>201</v>
      </c>
      <c r="G764">
        <v>2</v>
      </c>
      <c r="H764" t="s">
        <v>132</v>
      </c>
      <c r="I764" t="s">
        <v>36</v>
      </c>
      <c r="K764">
        <v>2</v>
      </c>
      <c r="L764">
        <v>1</v>
      </c>
      <c r="M764">
        <v>11.11</v>
      </c>
      <c r="N764">
        <v>64.806480648064806</v>
      </c>
      <c r="O764">
        <v>36.262999999999998</v>
      </c>
      <c r="P764">
        <v>36.271000000000001</v>
      </c>
      <c r="Q764">
        <v>39.481000000000002</v>
      </c>
      <c r="R764">
        <v>1.605</v>
      </c>
    </row>
    <row r="765" spans="1:18" x14ac:dyDescent="0.45">
      <c r="A765" t="s">
        <v>149</v>
      </c>
      <c r="B765">
        <v>2019</v>
      </c>
      <c r="C765" s="9">
        <v>43813</v>
      </c>
      <c r="D765" t="s">
        <v>72</v>
      </c>
      <c r="E765">
        <v>1</v>
      </c>
      <c r="F765" t="s">
        <v>201</v>
      </c>
      <c r="G765">
        <v>2</v>
      </c>
      <c r="H765" t="s">
        <v>96</v>
      </c>
      <c r="I765" t="s">
        <v>150</v>
      </c>
      <c r="J765">
        <v>25.920547945205399</v>
      </c>
      <c r="K765">
        <v>15</v>
      </c>
      <c r="L765">
        <v>2</v>
      </c>
      <c r="M765">
        <v>11.208</v>
      </c>
      <c r="N765">
        <v>64.239828693790102</v>
      </c>
      <c r="O765">
        <v>14.548999999999999</v>
      </c>
      <c r="P765">
        <v>14.555</v>
      </c>
      <c r="Q765">
        <v>21.643000000000001</v>
      </c>
      <c r="R765">
        <v>3.544</v>
      </c>
    </row>
    <row r="766" spans="1:18" x14ac:dyDescent="0.45">
      <c r="A766" t="s">
        <v>149</v>
      </c>
      <c r="B766">
        <v>2019</v>
      </c>
      <c r="C766" s="9">
        <v>43813</v>
      </c>
      <c r="D766" t="s">
        <v>72</v>
      </c>
      <c r="E766">
        <v>1</v>
      </c>
      <c r="F766" t="s">
        <v>201</v>
      </c>
      <c r="G766">
        <v>3</v>
      </c>
      <c r="H766" t="s">
        <v>133</v>
      </c>
      <c r="I766" t="s">
        <v>25</v>
      </c>
      <c r="J766">
        <v>26.887671232876698</v>
      </c>
      <c r="K766">
        <v>8</v>
      </c>
      <c r="L766">
        <v>1</v>
      </c>
      <c r="M766">
        <v>11.191000000000001</v>
      </c>
      <c r="N766">
        <v>64.3374139933875</v>
      </c>
      <c r="O766">
        <v>23.2149999999999</v>
      </c>
      <c r="P766">
        <v>24.672000000000001</v>
      </c>
      <c r="Q766">
        <v>28.666</v>
      </c>
      <c r="R766">
        <v>1.9970000000000001</v>
      </c>
    </row>
    <row r="767" spans="1:18" x14ac:dyDescent="0.45">
      <c r="A767" t="s">
        <v>149</v>
      </c>
      <c r="B767">
        <v>2019</v>
      </c>
      <c r="C767" s="9">
        <v>43813</v>
      </c>
      <c r="D767" t="s">
        <v>72</v>
      </c>
      <c r="E767">
        <v>1</v>
      </c>
      <c r="F767" t="s">
        <v>201</v>
      </c>
      <c r="G767">
        <v>3</v>
      </c>
      <c r="H767" t="s">
        <v>33</v>
      </c>
      <c r="I767" t="s">
        <v>143</v>
      </c>
      <c r="J767">
        <v>26.065753424657501</v>
      </c>
      <c r="K767">
        <v>9</v>
      </c>
      <c r="L767">
        <v>2</v>
      </c>
      <c r="M767">
        <v>11.198</v>
      </c>
      <c r="N767">
        <v>64.2971959278442</v>
      </c>
      <c r="O767">
        <v>32.659999999999997</v>
      </c>
      <c r="P767">
        <v>32.024999999999999</v>
      </c>
      <c r="Q767">
        <v>35.075000000000003</v>
      </c>
      <c r="R767">
        <v>1.5249999999999999</v>
      </c>
    </row>
    <row r="768" spans="1:18" x14ac:dyDescent="0.45">
      <c r="A768" t="s">
        <v>149</v>
      </c>
      <c r="B768">
        <v>2019</v>
      </c>
      <c r="C768" s="9">
        <v>43813</v>
      </c>
      <c r="D768" t="s">
        <v>72</v>
      </c>
      <c r="E768">
        <v>1</v>
      </c>
      <c r="F768" t="s">
        <v>201</v>
      </c>
      <c r="G768">
        <v>4</v>
      </c>
      <c r="H768" t="s">
        <v>109</v>
      </c>
      <c r="I768" t="s">
        <v>118</v>
      </c>
      <c r="K768">
        <v>3</v>
      </c>
      <c r="L768">
        <v>1</v>
      </c>
      <c r="M768">
        <v>11.157999999999999</v>
      </c>
      <c r="N768">
        <v>64.527693134970406</v>
      </c>
      <c r="O768">
        <v>33.53</v>
      </c>
      <c r="P768">
        <v>33.552999999999997</v>
      </c>
      <c r="Q768">
        <v>36.530999999999999</v>
      </c>
      <c r="R768">
        <v>1.4890000000000001</v>
      </c>
    </row>
    <row r="769" spans="1:18" x14ac:dyDescent="0.45">
      <c r="A769" t="s">
        <v>149</v>
      </c>
      <c r="B769">
        <v>2019</v>
      </c>
      <c r="C769" s="9">
        <v>43813</v>
      </c>
      <c r="D769" t="s">
        <v>72</v>
      </c>
      <c r="E769">
        <v>1</v>
      </c>
      <c r="F769" t="s">
        <v>201</v>
      </c>
      <c r="G769">
        <v>4</v>
      </c>
      <c r="H769" t="s">
        <v>52</v>
      </c>
      <c r="I769" t="s">
        <v>53</v>
      </c>
      <c r="J769">
        <v>22.7616438356164</v>
      </c>
      <c r="K769">
        <v>14</v>
      </c>
      <c r="L769">
        <v>2</v>
      </c>
      <c r="M769">
        <v>11.295</v>
      </c>
      <c r="N769">
        <v>63.745019920318697</v>
      </c>
      <c r="O769">
        <v>15.608000000000001</v>
      </c>
      <c r="P769">
        <v>15.603999999999999</v>
      </c>
      <c r="Q769">
        <v>22.027999999999999</v>
      </c>
      <c r="R769">
        <v>3.2120000000000002</v>
      </c>
    </row>
    <row r="770" spans="1:18" x14ac:dyDescent="0.45">
      <c r="A770" t="s">
        <v>149</v>
      </c>
      <c r="B770">
        <v>2019</v>
      </c>
      <c r="C770" s="9">
        <v>43813</v>
      </c>
      <c r="D770" t="s">
        <v>72</v>
      </c>
      <c r="E770">
        <v>1</v>
      </c>
      <c r="F770" t="s">
        <v>201</v>
      </c>
      <c r="G770">
        <v>5</v>
      </c>
      <c r="H770" t="s">
        <v>26</v>
      </c>
      <c r="I770" t="s">
        <v>27</v>
      </c>
      <c r="J770">
        <v>21.561643835616401</v>
      </c>
      <c r="K770">
        <v>5</v>
      </c>
      <c r="L770">
        <v>1</v>
      </c>
      <c r="M770">
        <v>11.207000000000001</v>
      </c>
      <c r="N770">
        <v>64.245560810207905</v>
      </c>
      <c r="O770">
        <v>20.076000000000001</v>
      </c>
      <c r="P770">
        <v>21.666999999999899</v>
      </c>
      <c r="Q770">
        <v>26.818999999999999</v>
      </c>
      <c r="R770">
        <v>2.5760000000000001</v>
      </c>
    </row>
    <row r="771" spans="1:18" x14ac:dyDescent="0.45">
      <c r="A771" t="s">
        <v>149</v>
      </c>
      <c r="B771">
        <v>2019</v>
      </c>
      <c r="C771" s="9">
        <v>43813</v>
      </c>
      <c r="D771" t="s">
        <v>72</v>
      </c>
      <c r="E771">
        <v>1</v>
      </c>
      <c r="F771" t="s">
        <v>201</v>
      </c>
      <c r="G771">
        <v>5</v>
      </c>
      <c r="H771" t="s">
        <v>138</v>
      </c>
      <c r="I771" t="s">
        <v>44</v>
      </c>
      <c r="J771">
        <v>24.2465753424657</v>
      </c>
      <c r="K771">
        <v>13</v>
      </c>
      <c r="L771">
        <v>2</v>
      </c>
      <c r="M771">
        <v>11.24</v>
      </c>
      <c r="N771">
        <v>64.056939501779297</v>
      </c>
      <c r="O771">
        <v>23.477</v>
      </c>
      <c r="P771">
        <v>22.507000000000001</v>
      </c>
      <c r="Q771">
        <v>27.667000000000002</v>
      </c>
      <c r="R771">
        <v>2.58</v>
      </c>
    </row>
    <row r="772" spans="1:18" x14ac:dyDescent="0.45">
      <c r="A772" t="s">
        <v>149</v>
      </c>
      <c r="B772">
        <v>2019</v>
      </c>
      <c r="C772" s="9">
        <v>43813</v>
      </c>
      <c r="D772" t="s">
        <v>72</v>
      </c>
      <c r="E772">
        <v>1</v>
      </c>
      <c r="F772" t="s">
        <v>201</v>
      </c>
      <c r="G772">
        <v>6</v>
      </c>
      <c r="H772" t="s">
        <v>20</v>
      </c>
      <c r="I772" t="s">
        <v>21</v>
      </c>
      <c r="J772">
        <v>24.356164383561602</v>
      </c>
      <c r="K772">
        <v>4</v>
      </c>
      <c r="L772">
        <v>1</v>
      </c>
      <c r="M772">
        <v>11.297000000000001</v>
      </c>
      <c r="N772">
        <v>63.733734619810498</v>
      </c>
      <c r="O772">
        <v>23.716999999999999</v>
      </c>
      <c r="P772">
        <v>24.534999999999901</v>
      </c>
      <c r="Q772">
        <v>29.530999999999999</v>
      </c>
      <c r="R772">
        <v>2.4980000000000002</v>
      </c>
    </row>
    <row r="773" spans="1:18" x14ac:dyDescent="0.45">
      <c r="A773" t="s">
        <v>149</v>
      </c>
      <c r="B773">
        <v>2019</v>
      </c>
      <c r="C773" s="9">
        <v>43813</v>
      </c>
      <c r="D773" t="s">
        <v>72</v>
      </c>
      <c r="E773">
        <v>1</v>
      </c>
      <c r="F773" t="s">
        <v>201</v>
      </c>
      <c r="G773">
        <v>6</v>
      </c>
      <c r="H773" t="s">
        <v>137</v>
      </c>
      <c r="I773" t="s">
        <v>29</v>
      </c>
      <c r="K773">
        <v>12</v>
      </c>
      <c r="L773">
        <v>2</v>
      </c>
      <c r="M773">
        <v>11.307</v>
      </c>
      <c r="N773">
        <v>63.677368002122499</v>
      </c>
      <c r="O773">
        <v>19.599</v>
      </c>
      <c r="P773">
        <v>18.919</v>
      </c>
      <c r="Q773">
        <v>25.611000000000001</v>
      </c>
      <c r="R773">
        <v>3.3460000000000001</v>
      </c>
    </row>
    <row r="774" spans="1:18" x14ac:dyDescent="0.45">
      <c r="A774" t="s">
        <v>149</v>
      </c>
      <c r="B774">
        <v>2019</v>
      </c>
      <c r="C774" s="9">
        <v>43813</v>
      </c>
      <c r="D774" t="s">
        <v>72</v>
      </c>
      <c r="E774">
        <v>1</v>
      </c>
      <c r="F774" t="s">
        <v>201</v>
      </c>
      <c r="G774">
        <v>7</v>
      </c>
      <c r="H774" t="s">
        <v>136</v>
      </c>
      <c r="I774" t="s">
        <v>36</v>
      </c>
      <c r="K774">
        <v>6</v>
      </c>
      <c r="L774">
        <v>1</v>
      </c>
      <c r="M774">
        <v>11.278</v>
      </c>
      <c r="N774">
        <v>63.841106579180703</v>
      </c>
      <c r="O774">
        <v>27.622</v>
      </c>
      <c r="P774">
        <v>27.997999999999902</v>
      </c>
      <c r="Q774">
        <v>32.805999999999997</v>
      </c>
      <c r="R774">
        <v>2.4039999999999999</v>
      </c>
    </row>
    <row r="775" spans="1:18" x14ac:dyDescent="0.45">
      <c r="A775" t="s">
        <v>149</v>
      </c>
      <c r="B775">
        <v>2019</v>
      </c>
      <c r="C775" s="9">
        <v>43813</v>
      </c>
      <c r="D775" t="s">
        <v>72</v>
      </c>
      <c r="E775">
        <v>1</v>
      </c>
      <c r="F775" t="s">
        <v>201</v>
      </c>
      <c r="G775">
        <v>7</v>
      </c>
      <c r="H775" t="s">
        <v>43</v>
      </c>
      <c r="I775" t="s">
        <v>44</v>
      </c>
      <c r="J775">
        <v>27.068493150684901</v>
      </c>
      <c r="K775">
        <v>11</v>
      </c>
      <c r="L775">
        <v>2</v>
      </c>
      <c r="M775">
        <v>11.337</v>
      </c>
      <c r="N775">
        <v>63.508864779042</v>
      </c>
      <c r="O775">
        <v>18.843</v>
      </c>
      <c r="P775">
        <v>18.654</v>
      </c>
      <c r="Q775">
        <v>24.678000000000001</v>
      </c>
      <c r="R775">
        <v>3.012</v>
      </c>
    </row>
    <row r="776" spans="1:18" x14ac:dyDescent="0.45">
      <c r="A776" t="s">
        <v>149</v>
      </c>
      <c r="B776">
        <v>2019</v>
      </c>
      <c r="C776" s="9">
        <v>43813</v>
      </c>
      <c r="D776" t="s">
        <v>72</v>
      </c>
      <c r="E776">
        <v>1</v>
      </c>
      <c r="F776" t="s">
        <v>201</v>
      </c>
      <c r="G776">
        <v>8</v>
      </c>
      <c r="H776" t="s">
        <v>30</v>
      </c>
      <c r="I776" t="s">
        <v>31</v>
      </c>
      <c r="J776">
        <v>23.660273972602699</v>
      </c>
      <c r="K776">
        <v>7</v>
      </c>
      <c r="L776">
        <v>1</v>
      </c>
      <c r="M776">
        <v>11.257</v>
      </c>
      <c r="N776">
        <v>63.960202540641298</v>
      </c>
      <c r="O776">
        <v>31.433</v>
      </c>
      <c r="P776">
        <v>31.569999999999901</v>
      </c>
      <c r="Q776">
        <v>33.927999999999997</v>
      </c>
      <c r="R776">
        <v>1.179</v>
      </c>
    </row>
    <row r="777" spans="1:18" x14ac:dyDescent="0.45">
      <c r="A777" t="s">
        <v>149</v>
      </c>
      <c r="B777">
        <v>2019</v>
      </c>
      <c r="C777" s="9">
        <v>43813</v>
      </c>
      <c r="D777" t="s">
        <v>72</v>
      </c>
      <c r="E777">
        <v>1</v>
      </c>
      <c r="F777" t="s">
        <v>201</v>
      </c>
      <c r="G777">
        <v>8</v>
      </c>
      <c r="H777" t="s">
        <v>135</v>
      </c>
      <c r="I777" t="s">
        <v>29</v>
      </c>
      <c r="K777">
        <v>10</v>
      </c>
      <c r="L777">
        <v>2</v>
      </c>
      <c r="M777">
        <v>11.340999999999999</v>
      </c>
      <c r="N777">
        <v>63.4864650383564</v>
      </c>
      <c r="O777">
        <v>26.166999999999899</v>
      </c>
      <c r="P777">
        <v>25.916</v>
      </c>
      <c r="Q777">
        <v>29.94</v>
      </c>
      <c r="R777">
        <v>2.012</v>
      </c>
    </row>
    <row r="778" spans="1:18" x14ac:dyDescent="0.45">
      <c r="A778" t="s">
        <v>149</v>
      </c>
      <c r="B778">
        <v>2019</v>
      </c>
      <c r="C778" s="9">
        <v>43813</v>
      </c>
      <c r="D778" t="s">
        <v>72</v>
      </c>
      <c r="E778">
        <v>1</v>
      </c>
      <c r="F778" t="s">
        <v>202</v>
      </c>
      <c r="G778">
        <v>1</v>
      </c>
      <c r="H778" t="s">
        <v>79</v>
      </c>
      <c r="I778" t="s">
        <v>65</v>
      </c>
      <c r="J778">
        <v>32.613698630136902</v>
      </c>
      <c r="K778">
        <v>1</v>
      </c>
      <c r="L778">
        <v>1</v>
      </c>
      <c r="M778">
        <v>11.446</v>
      </c>
      <c r="N778">
        <v>62.9040712912808</v>
      </c>
      <c r="O778">
        <v>40.850999999999999</v>
      </c>
      <c r="P778">
        <v>40.932000000000002</v>
      </c>
      <c r="Q778">
        <v>44.222000000000001</v>
      </c>
      <c r="R778">
        <v>1.645</v>
      </c>
    </row>
    <row r="779" spans="1:18" x14ac:dyDescent="0.45">
      <c r="A779" t="s">
        <v>149</v>
      </c>
      <c r="B779">
        <v>2019</v>
      </c>
      <c r="C779" s="9">
        <v>43813</v>
      </c>
      <c r="D779" t="s">
        <v>72</v>
      </c>
      <c r="E779">
        <v>1</v>
      </c>
      <c r="F779" t="s">
        <v>202</v>
      </c>
      <c r="G779">
        <v>1</v>
      </c>
      <c r="H779" t="s">
        <v>30</v>
      </c>
      <c r="I779" t="s">
        <v>31</v>
      </c>
      <c r="J779">
        <v>23.660273972602699</v>
      </c>
      <c r="K779">
        <v>7</v>
      </c>
      <c r="L779">
        <v>2</v>
      </c>
      <c r="M779">
        <v>13.777999999999899</v>
      </c>
      <c r="N779">
        <v>52.257221657715199</v>
      </c>
      <c r="O779">
        <v>31.569999999999901</v>
      </c>
      <c r="P779">
        <v>31.544</v>
      </c>
      <c r="Q779">
        <v>33.898000000000003</v>
      </c>
      <c r="R779">
        <v>1.177</v>
      </c>
    </row>
    <row r="780" spans="1:18" x14ac:dyDescent="0.45">
      <c r="A780" t="s">
        <v>149</v>
      </c>
      <c r="B780">
        <v>2019</v>
      </c>
      <c r="C780" s="9">
        <v>43813</v>
      </c>
      <c r="D780" t="s">
        <v>72</v>
      </c>
      <c r="E780">
        <v>1</v>
      </c>
      <c r="F780" t="s">
        <v>202</v>
      </c>
      <c r="G780">
        <v>2</v>
      </c>
      <c r="H780" t="s">
        <v>132</v>
      </c>
      <c r="I780" t="s">
        <v>36</v>
      </c>
      <c r="K780">
        <v>2</v>
      </c>
      <c r="L780">
        <v>1</v>
      </c>
      <c r="M780">
        <v>11.266999999999999</v>
      </c>
      <c r="N780">
        <v>63.903434809620997</v>
      </c>
      <c r="O780">
        <v>36.271000000000001</v>
      </c>
      <c r="P780">
        <v>36.433</v>
      </c>
      <c r="Q780">
        <v>39.609000000000002</v>
      </c>
      <c r="R780">
        <v>1.5880000000000001</v>
      </c>
    </row>
    <row r="781" spans="1:18" x14ac:dyDescent="0.45">
      <c r="A781" t="s">
        <v>149</v>
      </c>
      <c r="B781">
        <v>2019</v>
      </c>
      <c r="C781" s="9">
        <v>43813</v>
      </c>
      <c r="D781" t="s">
        <v>72</v>
      </c>
      <c r="E781">
        <v>1</v>
      </c>
      <c r="F781" t="s">
        <v>202</v>
      </c>
      <c r="G781">
        <v>2</v>
      </c>
      <c r="H781" t="s">
        <v>136</v>
      </c>
      <c r="I781" t="s">
        <v>36</v>
      </c>
      <c r="K781">
        <v>6</v>
      </c>
      <c r="L781">
        <v>2</v>
      </c>
      <c r="M781">
        <v>11.337</v>
      </c>
      <c r="N781">
        <v>63.508864779042</v>
      </c>
      <c r="O781">
        <v>27.997999999999902</v>
      </c>
      <c r="P781">
        <v>27.84</v>
      </c>
      <c r="Q781">
        <v>32.520000000000003</v>
      </c>
      <c r="R781">
        <v>2.34</v>
      </c>
    </row>
    <row r="782" spans="1:18" x14ac:dyDescent="0.45">
      <c r="A782" t="s">
        <v>149</v>
      </c>
      <c r="B782">
        <v>2019</v>
      </c>
      <c r="C782" s="9">
        <v>43813</v>
      </c>
      <c r="D782" t="s">
        <v>72</v>
      </c>
      <c r="E782">
        <v>1</v>
      </c>
      <c r="F782" t="s">
        <v>202</v>
      </c>
      <c r="G782">
        <v>3</v>
      </c>
      <c r="H782" t="s">
        <v>20</v>
      </c>
      <c r="I782" t="s">
        <v>21</v>
      </c>
      <c r="J782">
        <v>24.356164383561602</v>
      </c>
      <c r="K782">
        <v>4</v>
      </c>
      <c r="L782">
        <v>1</v>
      </c>
      <c r="M782">
        <v>11.481999999999999</v>
      </c>
      <c r="N782">
        <v>62.706845497300101</v>
      </c>
      <c r="O782">
        <v>24.534999999999901</v>
      </c>
      <c r="P782">
        <v>25.489000000000001</v>
      </c>
      <c r="Q782">
        <v>30.263000000000002</v>
      </c>
      <c r="R782">
        <v>2.387</v>
      </c>
    </row>
    <row r="783" spans="1:18" x14ac:dyDescent="0.45">
      <c r="A783" t="s">
        <v>149</v>
      </c>
      <c r="B783">
        <v>2019</v>
      </c>
      <c r="C783" s="9">
        <v>43813</v>
      </c>
      <c r="D783" t="s">
        <v>72</v>
      </c>
      <c r="E783">
        <v>1</v>
      </c>
      <c r="F783" t="s">
        <v>202</v>
      </c>
      <c r="G783">
        <v>3</v>
      </c>
      <c r="H783" t="s">
        <v>133</v>
      </c>
      <c r="I783" t="s">
        <v>25</v>
      </c>
      <c r="J783">
        <v>26.887671232876698</v>
      </c>
      <c r="K783">
        <v>8</v>
      </c>
      <c r="L783">
        <v>2</v>
      </c>
      <c r="M783">
        <v>11.561999999999999</v>
      </c>
      <c r="N783">
        <v>62.272963155163403</v>
      </c>
      <c r="O783">
        <v>24.672000000000001</v>
      </c>
      <c r="P783">
        <v>24.314</v>
      </c>
      <c r="Q783">
        <v>28.198</v>
      </c>
      <c r="R783">
        <v>1.9419999999999999</v>
      </c>
    </row>
    <row r="784" spans="1:18" x14ac:dyDescent="0.45">
      <c r="A784" t="s">
        <v>149</v>
      </c>
      <c r="B784">
        <v>2019</v>
      </c>
      <c r="C784" s="9">
        <v>43813</v>
      </c>
      <c r="D784" t="s">
        <v>72</v>
      </c>
      <c r="E784">
        <v>1</v>
      </c>
      <c r="F784" t="s">
        <v>202</v>
      </c>
      <c r="G784">
        <v>4</v>
      </c>
      <c r="H784" t="s">
        <v>109</v>
      </c>
      <c r="I784" t="s">
        <v>118</v>
      </c>
      <c r="K784">
        <v>3</v>
      </c>
      <c r="L784">
        <v>1</v>
      </c>
      <c r="M784">
        <v>11.183999999999999</v>
      </c>
      <c r="N784">
        <v>64.377682403433397</v>
      </c>
      <c r="O784">
        <v>33.552999999999997</v>
      </c>
      <c r="P784">
        <v>33.626999999999903</v>
      </c>
      <c r="Q784">
        <v>36.588999999999999</v>
      </c>
      <c r="R784">
        <v>1.4810000000000001</v>
      </c>
    </row>
    <row r="785" spans="1:18" x14ac:dyDescent="0.45">
      <c r="A785" t="s">
        <v>149</v>
      </c>
      <c r="B785">
        <v>2019</v>
      </c>
      <c r="C785" s="9">
        <v>43813</v>
      </c>
      <c r="D785" t="s">
        <v>72</v>
      </c>
      <c r="E785">
        <v>1</v>
      </c>
      <c r="F785" t="s">
        <v>202</v>
      </c>
      <c r="G785">
        <v>4</v>
      </c>
      <c r="H785" t="s">
        <v>26</v>
      </c>
      <c r="I785" t="s">
        <v>27</v>
      </c>
      <c r="J785">
        <v>21.561643835616401</v>
      </c>
      <c r="K785">
        <v>5</v>
      </c>
      <c r="L785">
        <v>2</v>
      </c>
      <c r="M785">
        <v>11.331</v>
      </c>
      <c r="N785">
        <v>63.5424940428911</v>
      </c>
      <c r="O785">
        <v>21.666999999999899</v>
      </c>
      <c r="P785">
        <v>21.593999999999902</v>
      </c>
      <c r="Q785">
        <v>26.643999999999998</v>
      </c>
      <c r="R785">
        <v>2.5249999999999999</v>
      </c>
    </row>
    <row r="786" spans="1:18" x14ac:dyDescent="0.45">
      <c r="A786" t="s">
        <v>149</v>
      </c>
      <c r="B786">
        <v>2019</v>
      </c>
      <c r="C786" s="9">
        <v>43813</v>
      </c>
      <c r="D786" t="s">
        <v>72</v>
      </c>
      <c r="E786">
        <v>2</v>
      </c>
      <c r="F786" t="s">
        <v>202</v>
      </c>
      <c r="G786">
        <v>1</v>
      </c>
      <c r="H786" t="s">
        <v>79</v>
      </c>
      <c r="I786" t="s">
        <v>65</v>
      </c>
      <c r="J786">
        <v>32.613698630136902</v>
      </c>
      <c r="K786">
        <v>1</v>
      </c>
      <c r="L786">
        <v>1</v>
      </c>
      <c r="M786">
        <v>11.018000000000001</v>
      </c>
      <c r="N786">
        <v>65.347612996914094</v>
      </c>
      <c r="O786">
        <v>40.932000000000002</v>
      </c>
      <c r="P786">
        <v>41.009</v>
      </c>
      <c r="Q786">
        <v>44.279000000000003</v>
      </c>
      <c r="R786">
        <v>1.635</v>
      </c>
    </row>
    <row r="787" spans="1:18" x14ac:dyDescent="0.45">
      <c r="A787" t="s">
        <v>149</v>
      </c>
      <c r="B787">
        <v>2019</v>
      </c>
      <c r="C787" s="9">
        <v>43813</v>
      </c>
      <c r="D787" t="s">
        <v>72</v>
      </c>
      <c r="E787">
        <v>2</v>
      </c>
      <c r="F787" t="s">
        <v>202</v>
      </c>
      <c r="G787">
        <v>1</v>
      </c>
      <c r="H787" t="s">
        <v>30</v>
      </c>
      <c r="I787" t="s">
        <v>31</v>
      </c>
      <c r="J787">
        <v>23.660273972602699</v>
      </c>
      <c r="K787">
        <v>7</v>
      </c>
      <c r="L787">
        <v>2</v>
      </c>
      <c r="M787">
        <v>11.21</v>
      </c>
      <c r="N787">
        <v>64.228367528991896</v>
      </c>
      <c r="O787">
        <v>31.544</v>
      </c>
      <c r="P787">
        <v>31.518999999999998</v>
      </c>
      <c r="Q787">
        <v>33.869</v>
      </c>
      <c r="R787">
        <v>1.175</v>
      </c>
    </row>
    <row r="788" spans="1:18" x14ac:dyDescent="0.45">
      <c r="A788" t="s">
        <v>149</v>
      </c>
      <c r="B788">
        <v>2019</v>
      </c>
      <c r="C788" s="9">
        <v>43813</v>
      </c>
      <c r="D788" t="s">
        <v>72</v>
      </c>
      <c r="E788">
        <v>2</v>
      </c>
      <c r="F788" t="s">
        <v>202</v>
      </c>
      <c r="G788">
        <v>2</v>
      </c>
      <c r="H788" t="s">
        <v>132</v>
      </c>
      <c r="I788" t="s">
        <v>36</v>
      </c>
      <c r="K788">
        <v>2</v>
      </c>
      <c r="L788">
        <v>1</v>
      </c>
      <c r="M788">
        <v>11.337999999999999</v>
      </c>
      <c r="N788">
        <v>63.503263362144999</v>
      </c>
      <c r="O788">
        <v>36.433</v>
      </c>
      <c r="P788">
        <v>36.58</v>
      </c>
      <c r="Q788">
        <v>39.723999999999997</v>
      </c>
      <c r="R788">
        <v>1.5720000000000001</v>
      </c>
    </row>
    <row r="789" spans="1:18" x14ac:dyDescent="0.45">
      <c r="A789" t="s">
        <v>149</v>
      </c>
      <c r="B789">
        <v>2019</v>
      </c>
      <c r="C789" s="9">
        <v>43813</v>
      </c>
      <c r="D789" t="s">
        <v>72</v>
      </c>
      <c r="E789">
        <v>2</v>
      </c>
      <c r="F789" t="s">
        <v>202</v>
      </c>
      <c r="G789">
        <v>2</v>
      </c>
      <c r="H789" t="s">
        <v>136</v>
      </c>
      <c r="I789" t="s">
        <v>36</v>
      </c>
      <c r="K789">
        <v>6</v>
      </c>
      <c r="L789">
        <v>2</v>
      </c>
      <c r="M789">
        <v>11.52</v>
      </c>
      <c r="N789">
        <v>62.5</v>
      </c>
      <c r="O789">
        <v>27.84</v>
      </c>
      <c r="P789">
        <v>27.702000000000002</v>
      </c>
      <c r="Q789">
        <v>32.270000000000003</v>
      </c>
      <c r="R789">
        <v>2.2839999999999998</v>
      </c>
    </row>
    <row r="790" spans="1:18" x14ac:dyDescent="0.45">
      <c r="A790" t="s">
        <v>149</v>
      </c>
      <c r="B790">
        <v>2019</v>
      </c>
      <c r="C790" s="9">
        <v>43813</v>
      </c>
      <c r="D790" t="s">
        <v>72</v>
      </c>
      <c r="E790">
        <v>2</v>
      </c>
      <c r="F790" t="s">
        <v>202</v>
      </c>
      <c r="G790">
        <v>3</v>
      </c>
      <c r="H790" t="s">
        <v>20</v>
      </c>
      <c r="I790" t="s">
        <v>21</v>
      </c>
      <c r="J790">
        <v>24.356164383561602</v>
      </c>
      <c r="K790">
        <v>4</v>
      </c>
      <c r="L790">
        <v>1</v>
      </c>
      <c r="M790">
        <v>11.34</v>
      </c>
      <c r="N790">
        <v>63.492063492063401</v>
      </c>
      <c r="O790">
        <v>25.489000000000001</v>
      </c>
      <c r="P790">
        <v>26.251000000000001</v>
      </c>
      <c r="Q790">
        <v>30.843</v>
      </c>
      <c r="R790">
        <v>2.2959999999999998</v>
      </c>
    </row>
    <row r="791" spans="1:18" x14ac:dyDescent="0.45">
      <c r="A791" t="s">
        <v>149</v>
      </c>
      <c r="B791">
        <v>2019</v>
      </c>
      <c r="C791" s="9">
        <v>43813</v>
      </c>
      <c r="D791" t="s">
        <v>72</v>
      </c>
      <c r="E791">
        <v>2</v>
      </c>
      <c r="F791" t="s">
        <v>202</v>
      </c>
      <c r="G791">
        <v>3</v>
      </c>
      <c r="H791" t="s">
        <v>133</v>
      </c>
      <c r="I791" t="s">
        <v>25</v>
      </c>
      <c r="J791">
        <v>26.887671232876698</v>
      </c>
      <c r="K791">
        <v>8</v>
      </c>
      <c r="L791">
        <v>2</v>
      </c>
      <c r="M791">
        <v>11.439</v>
      </c>
      <c r="N791">
        <v>62.942564909520001</v>
      </c>
      <c r="O791">
        <v>24.314</v>
      </c>
      <c r="P791">
        <v>24.026</v>
      </c>
      <c r="Q791">
        <v>27.814</v>
      </c>
      <c r="R791">
        <v>1.8939999999999999</v>
      </c>
    </row>
    <row r="792" spans="1:18" x14ac:dyDescent="0.45">
      <c r="A792" t="s">
        <v>149</v>
      </c>
      <c r="B792">
        <v>2019</v>
      </c>
      <c r="C792" s="9">
        <v>43813</v>
      </c>
      <c r="D792" t="s">
        <v>72</v>
      </c>
      <c r="E792">
        <v>2</v>
      </c>
      <c r="F792" t="s">
        <v>202</v>
      </c>
      <c r="G792">
        <v>4</v>
      </c>
      <c r="H792" t="s">
        <v>109</v>
      </c>
      <c r="I792" t="s">
        <v>118</v>
      </c>
      <c r="K792">
        <v>3</v>
      </c>
      <c r="L792">
        <v>1</v>
      </c>
      <c r="M792">
        <v>11.065</v>
      </c>
      <c r="N792">
        <v>65.070040668775405</v>
      </c>
      <c r="O792">
        <v>33.626999999999903</v>
      </c>
      <c r="P792">
        <v>33.695999999999998</v>
      </c>
      <c r="Q792">
        <v>36.643999999999998</v>
      </c>
      <c r="R792">
        <v>1.474</v>
      </c>
    </row>
    <row r="793" spans="1:18" x14ac:dyDescent="0.45">
      <c r="A793" t="s">
        <v>149</v>
      </c>
      <c r="B793">
        <v>2019</v>
      </c>
      <c r="C793" s="9">
        <v>43813</v>
      </c>
      <c r="D793" t="s">
        <v>72</v>
      </c>
      <c r="E793">
        <v>2</v>
      </c>
      <c r="F793" t="s">
        <v>202</v>
      </c>
      <c r="G793">
        <v>4</v>
      </c>
      <c r="H793" t="s">
        <v>26</v>
      </c>
      <c r="I793" t="s">
        <v>27</v>
      </c>
      <c r="J793">
        <v>21.561643835616401</v>
      </c>
      <c r="K793">
        <v>5</v>
      </c>
      <c r="L793">
        <v>2</v>
      </c>
      <c r="M793">
        <v>11.164999999999999</v>
      </c>
      <c r="N793">
        <v>64.487236901030002</v>
      </c>
      <c r="O793">
        <v>21.593999999999902</v>
      </c>
      <c r="P793">
        <v>21.53</v>
      </c>
      <c r="Q793">
        <v>26.486000000000001</v>
      </c>
      <c r="R793">
        <v>2.4780000000000002</v>
      </c>
    </row>
    <row r="794" spans="1:18" x14ac:dyDescent="0.45">
      <c r="A794" t="s">
        <v>149</v>
      </c>
      <c r="B794">
        <v>2019</v>
      </c>
      <c r="C794" s="9">
        <v>43813</v>
      </c>
      <c r="D794" t="s">
        <v>72</v>
      </c>
      <c r="E794">
        <v>1</v>
      </c>
      <c r="F794" t="s">
        <v>203</v>
      </c>
      <c r="G794">
        <v>1</v>
      </c>
      <c r="H794" t="s">
        <v>79</v>
      </c>
      <c r="I794" t="s">
        <v>65</v>
      </c>
      <c r="J794">
        <v>32.613698630136902</v>
      </c>
      <c r="K794">
        <v>1</v>
      </c>
      <c r="L794">
        <v>1</v>
      </c>
      <c r="M794">
        <v>11.257</v>
      </c>
      <c r="N794">
        <v>63.960202540641298</v>
      </c>
      <c r="O794">
        <v>41.009</v>
      </c>
      <c r="P794">
        <v>41.151000000000003</v>
      </c>
      <c r="Q794">
        <v>44.387</v>
      </c>
      <c r="R794">
        <v>1.6180000000000001</v>
      </c>
    </row>
    <row r="795" spans="1:18" x14ac:dyDescent="0.45">
      <c r="A795" t="s">
        <v>149</v>
      </c>
      <c r="B795">
        <v>2019</v>
      </c>
      <c r="C795" s="9">
        <v>43813</v>
      </c>
      <c r="D795" t="s">
        <v>72</v>
      </c>
      <c r="E795">
        <v>1</v>
      </c>
      <c r="F795" t="s">
        <v>203</v>
      </c>
      <c r="G795">
        <v>1</v>
      </c>
      <c r="H795" t="s">
        <v>109</v>
      </c>
      <c r="I795" t="s">
        <v>118</v>
      </c>
      <c r="K795">
        <v>3</v>
      </c>
      <c r="L795">
        <v>2</v>
      </c>
      <c r="M795">
        <v>11.356</v>
      </c>
      <c r="N795">
        <v>63.402606551602602</v>
      </c>
      <c r="O795">
        <v>33.695999999999998</v>
      </c>
      <c r="P795">
        <v>33.631999999999998</v>
      </c>
      <c r="Q795">
        <v>36.555999999999997</v>
      </c>
      <c r="R795">
        <v>1.462</v>
      </c>
    </row>
    <row r="796" spans="1:18" x14ac:dyDescent="0.45">
      <c r="A796" t="s">
        <v>149</v>
      </c>
      <c r="B796">
        <v>2019</v>
      </c>
      <c r="C796" s="9">
        <v>43813</v>
      </c>
      <c r="D796" t="s">
        <v>72</v>
      </c>
      <c r="E796">
        <v>1</v>
      </c>
      <c r="F796" t="s">
        <v>203</v>
      </c>
      <c r="G796">
        <v>2</v>
      </c>
      <c r="H796" t="s">
        <v>132</v>
      </c>
      <c r="I796" t="s">
        <v>36</v>
      </c>
      <c r="K796">
        <v>2</v>
      </c>
      <c r="L796">
        <v>1</v>
      </c>
      <c r="M796">
        <v>11.191000000000001</v>
      </c>
      <c r="N796">
        <v>64.3374139933875</v>
      </c>
      <c r="O796">
        <v>36.58</v>
      </c>
      <c r="P796">
        <v>36.682000000000002</v>
      </c>
      <c r="Q796">
        <v>39.802</v>
      </c>
      <c r="R796">
        <v>1.56</v>
      </c>
    </row>
    <row r="797" spans="1:18" x14ac:dyDescent="0.45">
      <c r="A797" t="s">
        <v>149</v>
      </c>
      <c r="B797">
        <v>2019</v>
      </c>
      <c r="C797" s="9">
        <v>43813</v>
      </c>
      <c r="D797" t="s">
        <v>72</v>
      </c>
      <c r="E797">
        <v>1</v>
      </c>
      <c r="F797" t="s">
        <v>203</v>
      </c>
      <c r="G797">
        <v>2</v>
      </c>
      <c r="H797" t="s">
        <v>20</v>
      </c>
      <c r="I797" t="s">
        <v>21</v>
      </c>
      <c r="J797">
        <v>24.356164383561602</v>
      </c>
      <c r="K797">
        <v>4</v>
      </c>
      <c r="L797">
        <v>2</v>
      </c>
      <c r="M797">
        <v>11.257999999999999</v>
      </c>
      <c r="N797">
        <v>63.954521229348003</v>
      </c>
      <c r="O797">
        <v>26.251000000000001</v>
      </c>
      <c r="P797">
        <v>26.167000000000002</v>
      </c>
      <c r="Q797">
        <v>30.677</v>
      </c>
      <c r="R797">
        <v>2.2549999999999999</v>
      </c>
    </row>
    <row r="798" spans="1:18" x14ac:dyDescent="0.45">
      <c r="A798" t="s">
        <v>149</v>
      </c>
      <c r="B798">
        <v>2019</v>
      </c>
      <c r="C798" s="9">
        <v>43813</v>
      </c>
      <c r="D798" t="s">
        <v>72</v>
      </c>
      <c r="E798">
        <v>2</v>
      </c>
      <c r="F798" t="s">
        <v>203</v>
      </c>
      <c r="G798">
        <v>1</v>
      </c>
      <c r="H798" t="s">
        <v>79</v>
      </c>
      <c r="I798" t="s">
        <v>65</v>
      </c>
      <c r="J798">
        <v>32.613698630136902</v>
      </c>
      <c r="K798">
        <v>1</v>
      </c>
      <c r="L798">
        <v>1</v>
      </c>
      <c r="M798">
        <v>11.074999999999999</v>
      </c>
      <c r="N798">
        <v>65.011286681715504</v>
      </c>
      <c r="O798">
        <v>41.151000000000003</v>
      </c>
      <c r="P798">
        <v>41.283999999999999</v>
      </c>
      <c r="Q798">
        <v>44.488</v>
      </c>
      <c r="R798">
        <v>1.6020000000000001</v>
      </c>
    </row>
    <row r="799" spans="1:18" x14ac:dyDescent="0.45">
      <c r="A799" t="s">
        <v>149</v>
      </c>
      <c r="B799">
        <v>2019</v>
      </c>
      <c r="C799" s="9">
        <v>43813</v>
      </c>
      <c r="D799" t="s">
        <v>72</v>
      </c>
      <c r="E799">
        <v>2</v>
      </c>
      <c r="F799" t="s">
        <v>203</v>
      </c>
      <c r="G799">
        <v>1</v>
      </c>
      <c r="H799" t="s">
        <v>109</v>
      </c>
      <c r="I799" t="s">
        <v>118</v>
      </c>
      <c r="K799">
        <v>3</v>
      </c>
      <c r="L799">
        <v>2</v>
      </c>
      <c r="M799">
        <v>11.226999999999901</v>
      </c>
      <c r="N799">
        <v>64.131112496659796</v>
      </c>
      <c r="O799">
        <v>33.631999999999998</v>
      </c>
      <c r="P799">
        <v>33.570999999999998</v>
      </c>
      <c r="Q799">
        <v>36.472999999999999</v>
      </c>
      <c r="R799">
        <v>1.4510000000000001</v>
      </c>
    </row>
    <row r="800" spans="1:18" x14ac:dyDescent="0.45">
      <c r="A800" t="s">
        <v>149</v>
      </c>
      <c r="B800">
        <v>2019</v>
      </c>
      <c r="C800" s="9">
        <v>43813</v>
      </c>
      <c r="D800" t="s">
        <v>72</v>
      </c>
      <c r="E800">
        <v>2</v>
      </c>
      <c r="F800" t="s">
        <v>203</v>
      </c>
      <c r="G800">
        <v>2</v>
      </c>
      <c r="H800" t="s">
        <v>132</v>
      </c>
      <c r="I800" t="s">
        <v>36</v>
      </c>
      <c r="K800">
        <v>2</v>
      </c>
      <c r="L800">
        <v>1</v>
      </c>
      <c r="M800">
        <v>11.143000000000001</v>
      </c>
      <c r="N800">
        <v>64.614556223638104</v>
      </c>
      <c r="O800">
        <v>36.682000000000002</v>
      </c>
      <c r="P800">
        <v>36.776000000000003</v>
      </c>
      <c r="Q800">
        <v>39.874000000000002</v>
      </c>
      <c r="R800">
        <v>1.5489999999999999</v>
      </c>
    </row>
    <row r="801" spans="1:18" x14ac:dyDescent="0.45">
      <c r="A801" t="s">
        <v>149</v>
      </c>
      <c r="B801">
        <v>2019</v>
      </c>
      <c r="C801" s="9">
        <v>43813</v>
      </c>
      <c r="D801" t="s">
        <v>72</v>
      </c>
      <c r="E801">
        <v>2</v>
      </c>
      <c r="F801" t="s">
        <v>203</v>
      </c>
      <c r="G801">
        <v>2</v>
      </c>
      <c r="H801" t="s">
        <v>20</v>
      </c>
      <c r="I801" t="s">
        <v>21</v>
      </c>
      <c r="J801">
        <v>24.356164383561602</v>
      </c>
      <c r="K801">
        <v>4</v>
      </c>
      <c r="L801">
        <v>2</v>
      </c>
      <c r="M801">
        <v>11.211</v>
      </c>
      <c r="N801">
        <v>64.222638480064205</v>
      </c>
      <c r="O801">
        <v>26.167000000000002</v>
      </c>
      <c r="P801">
        <v>26.091999999999999</v>
      </c>
      <c r="Q801">
        <v>30.526</v>
      </c>
      <c r="R801">
        <v>2.2170000000000001</v>
      </c>
    </row>
    <row r="802" spans="1:18" x14ac:dyDescent="0.45">
      <c r="A802" t="s">
        <v>149</v>
      </c>
      <c r="B802">
        <v>2019</v>
      </c>
      <c r="C802" s="9">
        <v>43813</v>
      </c>
      <c r="D802" t="s">
        <v>72</v>
      </c>
      <c r="E802">
        <v>1</v>
      </c>
      <c r="F802" t="s">
        <v>204</v>
      </c>
      <c r="G802" t="s">
        <v>205</v>
      </c>
      <c r="H802" t="s">
        <v>79</v>
      </c>
      <c r="I802" t="s">
        <v>65</v>
      </c>
      <c r="J802">
        <v>32.613698630136902</v>
      </c>
      <c r="K802">
        <v>1</v>
      </c>
      <c r="L802">
        <v>1</v>
      </c>
      <c r="M802">
        <v>11.303000000000001</v>
      </c>
      <c r="N802">
        <v>63.699902680704199</v>
      </c>
      <c r="O802">
        <v>41.283999999999999</v>
      </c>
      <c r="P802">
        <v>41.515000000000001</v>
      </c>
      <c r="Q802">
        <v>44.673000000000002</v>
      </c>
      <c r="R802">
        <v>1.579</v>
      </c>
    </row>
    <row r="803" spans="1:18" x14ac:dyDescent="0.45">
      <c r="A803" t="s">
        <v>149</v>
      </c>
      <c r="B803">
        <v>2019</v>
      </c>
      <c r="C803" s="9">
        <v>43813</v>
      </c>
      <c r="D803" t="s">
        <v>72</v>
      </c>
      <c r="E803">
        <v>1</v>
      </c>
      <c r="F803" t="s">
        <v>204</v>
      </c>
      <c r="G803" t="s">
        <v>205</v>
      </c>
      <c r="H803" t="s">
        <v>132</v>
      </c>
      <c r="I803" t="s">
        <v>36</v>
      </c>
      <c r="K803">
        <v>2</v>
      </c>
      <c r="L803">
        <v>2</v>
      </c>
      <c r="M803">
        <v>11.467000000000001</v>
      </c>
      <c r="N803">
        <v>62.788872416499501</v>
      </c>
      <c r="O803">
        <v>36.776000000000003</v>
      </c>
      <c r="P803">
        <v>36.645000000000003</v>
      </c>
      <c r="Q803">
        <v>39.701000000000001</v>
      </c>
      <c r="R803">
        <v>1.528</v>
      </c>
    </row>
    <row r="804" spans="1:18" x14ac:dyDescent="0.45">
      <c r="A804" t="s">
        <v>149</v>
      </c>
      <c r="B804">
        <v>2019</v>
      </c>
      <c r="C804" s="9">
        <v>43813</v>
      </c>
      <c r="D804" t="s">
        <v>72</v>
      </c>
      <c r="E804">
        <v>1</v>
      </c>
      <c r="F804" t="s">
        <v>204</v>
      </c>
      <c r="G804" t="s">
        <v>206</v>
      </c>
      <c r="H804" t="s">
        <v>109</v>
      </c>
      <c r="I804" t="s">
        <v>118</v>
      </c>
      <c r="K804">
        <v>3</v>
      </c>
      <c r="L804">
        <v>1</v>
      </c>
      <c r="M804">
        <v>11.331</v>
      </c>
      <c r="N804">
        <v>63.5424940428911</v>
      </c>
      <c r="O804">
        <v>33.570999999999998</v>
      </c>
      <c r="P804">
        <v>33.716000000000001</v>
      </c>
      <c r="Q804">
        <v>36.591999999999999</v>
      </c>
      <c r="R804">
        <v>1.4379999999999999</v>
      </c>
    </row>
    <row r="805" spans="1:18" x14ac:dyDescent="0.45">
      <c r="A805" t="s">
        <v>149</v>
      </c>
      <c r="B805">
        <v>2019</v>
      </c>
      <c r="C805" s="9">
        <v>43813</v>
      </c>
      <c r="D805" t="s">
        <v>72</v>
      </c>
      <c r="E805">
        <v>1</v>
      </c>
      <c r="F805" t="s">
        <v>204</v>
      </c>
      <c r="G805" t="s">
        <v>206</v>
      </c>
      <c r="H805" t="s">
        <v>20</v>
      </c>
      <c r="I805" t="s">
        <v>21</v>
      </c>
      <c r="J805">
        <v>24.356164383561602</v>
      </c>
      <c r="K805">
        <v>4</v>
      </c>
      <c r="L805">
        <v>2</v>
      </c>
      <c r="M805">
        <v>11.405999999999899</v>
      </c>
      <c r="N805">
        <v>63.124671225670703</v>
      </c>
      <c r="O805">
        <v>26.091999999999999</v>
      </c>
      <c r="P805">
        <v>25.923999999999999</v>
      </c>
      <c r="Q805">
        <v>30.248000000000001</v>
      </c>
      <c r="R805">
        <v>2.1619999999999999</v>
      </c>
    </row>
    <row r="806" spans="1:18" x14ac:dyDescent="0.45">
      <c r="A806" t="s">
        <v>149</v>
      </c>
      <c r="B806">
        <v>2019</v>
      </c>
      <c r="C806" s="9">
        <v>43813</v>
      </c>
      <c r="D806" t="s">
        <v>72</v>
      </c>
      <c r="E806">
        <v>2</v>
      </c>
      <c r="F806" t="s">
        <v>204</v>
      </c>
      <c r="G806" t="s">
        <v>205</v>
      </c>
      <c r="H806" t="s">
        <v>79</v>
      </c>
      <c r="I806" t="s">
        <v>65</v>
      </c>
      <c r="J806">
        <v>32.613698630136902</v>
      </c>
      <c r="K806">
        <v>1</v>
      </c>
      <c r="L806">
        <v>1</v>
      </c>
      <c r="M806">
        <v>11.239000000000001</v>
      </c>
      <c r="N806">
        <v>64.062639024824193</v>
      </c>
      <c r="O806">
        <v>41.515000000000001</v>
      </c>
      <c r="P806">
        <v>41.725999999999999</v>
      </c>
      <c r="Q806">
        <v>44.841999999999999</v>
      </c>
      <c r="R806">
        <v>1.5580000000000001</v>
      </c>
    </row>
    <row r="807" spans="1:18" x14ac:dyDescent="0.45">
      <c r="A807" t="s">
        <v>149</v>
      </c>
      <c r="B807">
        <v>2019</v>
      </c>
      <c r="C807" s="9">
        <v>43813</v>
      </c>
      <c r="D807" t="s">
        <v>72</v>
      </c>
      <c r="E807">
        <v>2</v>
      </c>
      <c r="F807" t="s">
        <v>204</v>
      </c>
      <c r="G807" t="s">
        <v>205</v>
      </c>
      <c r="H807" t="s">
        <v>132</v>
      </c>
      <c r="I807" t="s">
        <v>36</v>
      </c>
      <c r="K807">
        <v>2</v>
      </c>
      <c r="L807">
        <v>2</v>
      </c>
      <c r="M807">
        <v>11.356</v>
      </c>
      <c r="N807">
        <v>63.402606551602602</v>
      </c>
      <c r="O807">
        <v>36.645000000000003</v>
      </c>
      <c r="P807">
        <v>36.524999999999999</v>
      </c>
      <c r="Q807">
        <v>39.542999999999999</v>
      </c>
      <c r="R807">
        <v>1.5089999999999999</v>
      </c>
    </row>
    <row r="808" spans="1:18" x14ac:dyDescent="0.45">
      <c r="A808" t="s">
        <v>149</v>
      </c>
      <c r="B808">
        <v>2019</v>
      </c>
      <c r="C808" s="9">
        <v>43813</v>
      </c>
      <c r="D808" t="s">
        <v>72</v>
      </c>
      <c r="E808">
        <v>2</v>
      </c>
      <c r="F808" t="s">
        <v>204</v>
      </c>
      <c r="G808" t="s">
        <v>206</v>
      </c>
      <c r="H808" t="s">
        <v>109</v>
      </c>
      <c r="I808" t="s">
        <v>118</v>
      </c>
      <c r="K808">
        <v>3</v>
      </c>
      <c r="L808">
        <v>1</v>
      </c>
      <c r="M808">
        <v>11.391999999999999</v>
      </c>
      <c r="N808">
        <v>63.202247191011203</v>
      </c>
      <c r="O808">
        <v>33.716000000000001</v>
      </c>
      <c r="P808">
        <v>33.848999999999997</v>
      </c>
      <c r="Q808">
        <v>36.701000000000001</v>
      </c>
      <c r="R808">
        <v>1.4259999999999999</v>
      </c>
    </row>
    <row r="809" spans="1:18" x14ac:dyDescent="0.45">
      <c r="A809" t="s">
        <v>149</v>
      </c>
      <c r="B809">
        <v>2019</v>
      </c>
      <c r="C809" s="9">
        <v>43813</v>
      </c>
      <c r="D809" t="s">
        <v>72</v>
      </c>
      <c r="E809">
        <v>2</v>
      </c>
      <c r="F809" t="s">
        <v>204</v>
      </c>
      <c r="G809" t="s">
        <v>206</v>
      </c>
      <c r="H809" t="s">
        <v>20</v>
      </c>
      <c r="I809" t="s">
        <v>21</v>
      </c>
      <c r="J809">
        <v>24.356164383561602</v>
      </c>
      <c r="K809">
        <v>4</v>
      </c>
      <c r="L809">
        <v>2</v>
      </c>
      <c r="M809">
        <v>11.657999999999999</v>
      </c>
      <c r="N809">
        <v>61.760164693772502</v>
      </c>
      <c r="O809">
        <v>25.923999999999999</v>
      </c>
      <c r="P809">
        <v>25.776</v>
      </c>
      <c r="Q809">
        <v>30.001999999999999</v>
      </c>
      <c r="R809">
        <v>2.113</v>
      </c>
    </row>
    <row r="810" spans="1:18" x14ac:dyDescent="0.45">
      <c r="A810" t="s">
        <v>93</v>
      </c>
      <c r="B810">
        <v>2020</v>
      </c>
      <c r="C810" s="9">
        <v>43855</v>
      </c>
      <c r="D810" t="s">
        <v>72</v>
      </c>
      <c r="E810">
        <v>1</v>
      </c>
      <c r="F810" t="s">
        <v>200</v>
      </c>
      <c r="G810">
        <v>1</v>
      </c>
      <c r="H810" t="s">
        <v>54</v>
      </c>
      <c r="I810" t="s">
        <v>44</v>
      </c>
      <c r="J810">
        <v>22.589041095890401</v>
      </c>
      <c r="K810">
        <v>12</v>
      </c>
      <c r="L810">
        <v>1</v>
      </c>
      <c r="M810">
        <v>11.863</v>
      </c>
      <c r="N810">
        <v>60.692910730843799</v>
      </c>
      <c r="O810">
        <v>9</v>
      </c>
      <c r="P810">
        <v>15.054</v>
      </c>
      <c r="Q810">
        <v>29.396000000000001</v>
      </c>
      <c r="R810">
        <v>7.1710000000000003</v>
      </c>
    </row>
    <row r="811" spans="1:18" x14ac:dyDescent="0.45">
      <c r="A811" t="s">
        <v>93</v>
      </c>
      <c r="B811">
        <v>2020</v>
      </c>
      <c r="C811" s="9">
        <v>43855</v>
      </c>
      <c r="D811" t="s">
        <v>72</v>
      </c>
      <c r="E811">
        <v>1</v>
      </c>
      <c r="F811" t="s">
        <v>200</v>
      </c>
      <c r="G811">
        <v>1</v>
      </c>
      <c r="H811" t="s">
        <v>157</v>
      </c>
      <c r="I811" t="s">
        <v>158</v>
      </c>
      <c r="J811">
        <v>22.849315068493102</v>
      </c>
      <c r="K811">
        <v>22</v>
      </c>
      <c r="L811">
        <v>2</v>
      </c>
      <c r="M811">
        <v>11.995999999999899</v>
      </c>
      <c r="N811">
        <v>60.0200066688896</v>
      </c>
      <c r="O811">
        <v>9</v>
      </c>
      <c r="P811">
        <v>6.2619999999999898</v>
      </c>
      <c r="Q811">
        <v>20.603999999999999</v>
      </c>
      <c r="R811">
        <v>7.1710000000000003</v>
      </c>
    </row>
    <row r="812" spans="1:18" x14ac:dyDescent="0.45">
      <c r="A812" t="s">
        <v>93</v>
      </c>
      <c r="B812">
        <v>2020</v>
      </c>
      <c r="C812" s="9">
        <v>43855</v>
      </c>
      <c r="D812" t="s">
        <v>72</v>
      </c>
      <c r="E812">
        <v>1</v>
      </c>
      <c r="F812" t="s">
        <v>200</v>
      </c>
      <c r="G812">
        <v>2</v>
      </c>
      <c r="H812" t="s">
        <v>121</v>
      </c>
      <c r="I812" t="s">
        <v>120</v>
      </c>
      <c r="K812">
        <v>13</v>
      </c>
      <c r="L812">
        <v>1</v>
      </c>
      <c r="M812">
        <v>11.759</v>
      </c>
      <c r="N812">
        <v>61.229696402755302</v>
      </c>
      <c r="O812">
        <v>10.523</v>
      </c>
      <c r="P812">
        <v>12.074999999999999</v>
      </c>
      <c r="Q812">
        <v>18.516999999999999</v>
      </c>
      <c r="R812">
        <v>3.2210000000000001</v>
      </c>
    </row>
    <row r="813" spans="1:18" x14ac:dyDescent="0.45">
      <c r="A813" t="s">
        <v>93</v>
      </c>
      <c r="B813">
        <v>2020</v>
      </c>
      <c r="C813" s="9">
        <v>43855</v>
      </c>
      <c r="D813" t="s">
        <v>72</v>
      </c>
      <c r="E813">
        <v>1</v>
      </c>
      <c r="F813" t="s">
        <v>200</v>
      </c>
      <c r="G813">
        <v>2</v>
      </c>
      <c r="H813" t="s">
        <v>166</v>
      </c>
      <c r="I813" t="s">
        <v>49</v>
      </c>
      <c r="K813">
        <v>21</v>
      </c>
      <c r="L813">
        <v>2</v>
      </c>
      <c r="M813">
        <v>11.829000000000001</v>
      </c>
      <c r="N813">
        <v>60.867359878265198</v>
      </c>
      <c r="O813">
        <v>6.83699999999999</v>
      </c>
      <c r="P813">
        <v>4.9640000000000004</v>
      </c>
      <c r="Q813">
        <v>15.012</v>
      </c>
      <c r="R813">
        <v>5.024</v>
      </c>
    </row>
    <row r="814" spans="1:18" x14ac:dyDescent="0.45">
      <c r="A814" t="s">
        <v>93</v>
      </c>
      <c r="B814">
        <v>2020</v>
      </c>
      <c r="C814" s="9">
        <v>43855</v>
      </c>
      <c r="D814" t="s">
        <v>72</v>
      </c>
      <c r="E814">
        <v>1</v>
      </c>
      <c r="F814" t="s">
        <v>200</v>
      </c>
      <c r="G814">
        <v>3</v>
      </c>
      <c r="H814" t="s">
        <v>50</v>
      </c>
      <c r="I814" t="s">
        <v>51</v>
      </c>
      <c r="J814">
        <v>23.304109589041001</v>
      </c>
      <c r="K814">
        <v>8</v>
      </c>
      <c r="L814">
        <v>1</v>
      </c>
      <c r="M814">
        <v>11.366</v>
      </c>
      <c r="N814">
        <v>63.346823860636903</v>
      </c>
      <c r="O814">
        <v>2.74799999999999</v>
      </c>
      <c r="P814">
        <v>7.3650000000000002</v>
      </c>
      <c r="Q814">
        <v>16.759</v>
      </c>
      <c r="R814">
        <v>4.6970000000000001</v>
      </c>
    </row>
    <row r="815" spans="1:18" x14ac:dyDescent="0.45">
      <c r="A815" t="s">
        <v>93</v>
      </c>
      <c r="B815">
        <v>2020</v>
      </c>
      <c r="C815" s="9">
        <v>43855</v>
      </c>
      <c r="D815" t="s">
        <v>72</v>
      </c>
      <c r="E815">
        <v>1</v>
      </c>
      <c r="F815" t="s">
        <v>200</v>
      </c>
      <c r="G815">
        <v>3</v>
      </c>
      <c r="H815" t="s">
        <v>148</v>
      </c>
      <c r="I815" t="s">
        <v>63</v>
      </c>
      <c r="K815">
        <v>20</v>
      </c>
      <c r="L815">
        <v>2</v>
      </c>
      <c r="M815">
        <v>11.875999999999999</v>
      </c>
      <c r="N815">
        <v>60.626473560121198</v>
      </c>
      <c r="O815">
        <v>9</v>
      </c>
      <c r="P815">
        <v>2.62299999999999</v>
      </c>
      <c r="Q815">
        <v>15.177</v>
      </c>
      <c r="R815">
        <v>6.2770000000000001</v>
      </c>
    </row>
    <row r="816" spans="1:18" x14ac:dyDescent="0.45">
      <c r="A816" t="s">
        <v>93</v>
      </c>
      <c r="B816">
        <v>2020</v>
      </c>
      <c r="C816" s="9">
        <v>43855</v>
      </c>
      <c r="D816" t="s">
        <v>72</v>
      </c>
      <c r="E816">
        <v>1</v>
      </c>
      <c r="F816" t="s">
        <v>200</v>
      </c>
      <c r="G816">
        <v>4</v>
      </c>
      <c r="H816" t="s">
        <v>139</v>
      </c>
      <c r="I816" t="s">
        <v>61</v>
      </c>
      <c r="K816">
        <v>14</v>
      </c>
      <c r="L816">
        <v>1</v>
      </c>
      <c r="M816">
        <v>11.755000000000001</v>
      </c>
      <c r="N816">
        <v>61.2505316886431</v>
      </c>
      <c r="O816">
        <v>20.884999999999899</v>
      </c>
      <c r="P816">
        <v>21.172999999999998</v>
      </c>
      <c r="Q816">
        <v>25.492999999999999</v>
      </c>
      <c r="R816">
        <v>2.16</v>
      </c>
    </row>
    <row r="817" spans="1:18" x14ac:dyDescent="0.45">
      <c r="A817" t="s">
        <v>93</v>
      </c>
      <c r="B817">
        <v>2020</v>
      </c>
      <c r="C817" s="9">
        <v>43855</v>
      </c>
      <c r="D817" t="s">
        <v>72</v>
      </c>
      <c r="E817">
        <v>1</v>
      </c>
      <c r="F817" t="s">
        <v>200</v>
      </c>
      <c r="G817">
        <v>4</v>
      </c>
      <c r="H817" t="s">
        <v>116</v>
      </c>
      <c r="I817" t="s">
        <v>21</v>
      </c>
      <c r="J817">
        <v>28.841095890410902</v>
      </c>
      <c r="K817">
        <v>19</v>
      </c>
      <c r="L817">
        <v>2</v>
      </c>
      <c r="M817">
        <v>11.755000000000001</v>
      </c>
      <c r="N817">
        <v>61.2505316886431</v>
      </c>
      <c r="O817">
        <v>7.3359999999999896</v>
      </c>
      <c r="P817">
        <v>7.0380000000000003</v>
      </c>
      <c r="Q817">
        <v>16.872</v>
      </c>
      <c r="R817">
        <v>4.9169999999999998</v>
      </c>
    </row>
    <row r="818" spans="1:18" x14ac:dyDescent="0.45">
      <c r="A818" t="s">
        <v>93</v>
      </c>
      <c r="B818">
        <v>2020</v>
      </c>
      <c r="C818" s="9">
        <v>43855</v>
      </c>
      <c r="D818" t="s">
        <v>72</v>
      </c>
      <c r="E818">
        <v>1</v>
      </c>
      <c r="F818" t="s">
        <v>200</v>
      </c>
      <c r="G818">
        <v>5</v>
      </c>
      <c r="H818" t="s">
        <v>60</v>
      </c>
      <c r="I818" t="s">
        <v>61</v>
      </c>
      <c r="J818">
        <v>31.526027397260201</v>
      </c>
      <c r="K818">
        <v>15</v>
      </c>
      <c r="L818">
        <v>1</v>
      </c>
      <c r="M818">
        <v>11.795999999999999</v>
      </c>
      <c r="N818">
        <v>61.037639877924697</v>
      </c>
      <c r="O818">
        <v>7.1909999999999901</v>
      </c>
      <c r="P818">
        <v>10.9</v>
      </c>
      <c r="Q818">
        <v>19.722000000000001</v>
      </c>
      <c r="R818">
        <v>4.4109999999999996</v>
      </c>
    </row>
    <row r="819" spans="1:18" x14ac:dyDescent="0.45">
      <c r="A819" t="s">
        <v>93</v>
      </c>
      <c r="B819">
        <v>2020</v>
      </c>
      <c r="C819" s="9">
        <v>43855</v>
      </c>
      <c r="D819" t="s">
        <v>72</v>
      </c>
      <c r="E819">
        <v>1</v>
      </c>
      <c r="F819" t="s">
        <v>200</v>
      </c>
      <c r="G819">
        <v>5</v>
      </c>
      <c r="H819" t="s">
        <v>147</v>
      </c>
      <c r="I819" t="s">
        <v>31</v>
      </c>
      <c r="K819">
        <v>18</v>
      </c>
      <c r="L819">
        <v>2</v>
      </c>
      <c r="M819">
        <v>11.883999999999901</v>
      </c>
      <c r="N819">
        <v>60.585661393470197</v>
      </c>
      <c r="O819">
        <v>10.045</v>
      </c>
      <c r="P819">
        <v>9.2159999999999993</v>
      </c>
      <c r="Q819">
        <v>15.862</v>
      </c>
      <c r="R819">
        <v>3.323</v>
      </c>
    </row>
    <row r="820" spans="1:18" x14ac:dyDescent="0.45">
      <c r="A820" t="s">
        <v>93</v>
      </c>
      <c r="B820">
        <v>2020</v>
      </c>
      <c r="C820" s="9">
        <v>43855</v>
      </c>
      <c r="D820" t="s">
        <v>72</v>
      </c>
      <c r="E820">
        <v>1</v>
      </c>
      <c r="F820" t="s">
        <v>200</v>
      </c>
      <c r="G820">
        <v>6</v>
      </c>
      <c r="H820" t="s">
        <v>144</v>
      </c>
      <c r="I820" t="s">
        <v>145</v>
      </c>
      <c r="K820">
        <v>16</v>
      </c>
      <c r="L820">
        <v>1</v>
      </c>
      <c r="M820">
        <v>11.862</v>
      </c>
      <c r="N820">
        <v>60.698027314112203</v>
      </c>
      <c r="O820">
        <v>22.407</v>
      </c>
      <c r="P820">
        <v>22.491999999999901</v>
      </c>
      <c r="Q820">
        <v>27.63</v>
      </c>
      <c r="R820">
        <v>2.569</v>
      </c>
    </row>
    <row r="821" spans="1:18" x14ac:dyDescent="0.45">
      <c r="A821" t="s">
        <v>93</v>
      </c>
      <c r="B821">
        <v>2020</v>
      </c>
      <c r="C821" s="9">
        <v>43855</v>
      </c>
      <c r="D821" t="s">
        <v>72</v>
      </c>
      <c r="E821">
        <v>1</v>
      </c>
      <c r="F821" t="s">
        <v>200</v>
      </c>
      <c r="G821">
        <v>6</v>
      </c>
      <c r="H821" t="s">
        <v>146</v>
      </c>
      <c r="I821" t="s">
        <v>56</v>
      </c>
      <c r="K821">
        <v>17</v>
      </c>
      <c r="L821">
        <v>2</v>
      </c>
      <c r="M821">
        <v>11.939</v>
      </c>
      <c r="N821">
        <v>60.306558338219197</v>
      </c>
      <c r="O821">
        <v>3.2409999999999899</v>
      </c>
      <c r="P821">
        <v>3.2570000000000001</v>
      </c>
      <c r="Q821">
        <v>11.611000000000001</v>
      </c>
      <c r="R821">
        <v>4.1769999999999996</v>
      </c>
    </row>
    <row r="822" spans="1:18" x14ac:dyDescent="0.45">
      <c r="A822" t="s">
        <v>93</v>
      </c>
      <c r="B822">
        <v>2020</v>
      </c>
      <c r="C822" s="9">
        <v>43855</v>
      </c>
      <c r="D822" t="s">
        <v>72</v>
      </c>
      <c r="E822">
        <v>1</v>
      </c>
      <c r="F822" t="s">
        <v>201</v>
      </c>
      <c r="G822">
        <v>1</v>
      </c>
      <c r="H822" t="s">
        <v>33</v>
      </c>
      <c r="I822" t="s">
        <v>27</v>
      </c>
      <c r="J822">
        <v>26.180821917808199</v>
      </c>
      <c r="K822">
        <v>2</v>
      </c>
      <c r="L822">
        <v>1</v>
      </c>
      <c r="M822">
        <v>11.491</v>
      </c>
      <c r="N822">
        <v>62.657732138195101</v>
      </c>
      <c r="O822">
        <v>32.024999999999999</v>
      </c>
      <c r="P822">
        <v>32.150999999999897</v>
      </c>
      <c r="Q822">
        <v>35.174999999999997</v>
      </c>
      <c r="R822">
        <v>1.512</v>
      </c>
    </row>
    <row r="823" spans="1:18" x14ac:dyDescent="0.45">
      <c r="A823" t="s">
        <v>93</v>
      </c>
      <c r="B823">
        <v>2020</v>
      </c>
      <c r="C823" s="9">
        <v>43855</v>
      </c>
      <c r="D823" t="s">
        <v>72</v>
      </c>
      <c r="E823">
        <v>1</v>
      </c>
      <c r="F823" t="s">
        <v>201</v>
      </c>
      <c r="G823">
        <v>1</v>
      </c>
      <c r="H823" t="s">
        <v>144</v>
      </c>
      <c r="I823" t="s">
        <v>145</v>
      </c>
      <c r="K823">
        <v>16</v>
      </c>
      <c r="L823">
        <v>2</v>
      </c>
      <c r="M823">
        <v>11.655999999999899</v>
      </c>
      <c r="N823">
        <v>61.770761839396002</v>
      </c>
      <c r="O823">
        <v>22.491999999999901</v>
      </c>
      <c r="P823">
        <v>22.351999999999901</v>
      </c>
      <c r="Q823">
        <v>27.347999999999999</v>
      </c>
      <c r="R823">
        <v>2.4980000000000002</v>
      </c>
    </row>
    <row r="824" spans="1:18" x14ac:dyDescent="0.45">
      <c r="A824" t="s">
        <v>93</v>
      </c>
      <c r="B824">
        <v>2020</v>
      </c>
      <c r="C824" s="9">
        <v>43855</v>
      </c>
      <c r="D824" t="s">
        <v>72</v>
      </c>
      <c r="E824">
        <v>1</v>
      </c>
      <c r="F824" t="s">
        <v>201</v>
      </c>
      <c r="G824">
        <v>2</v>
      </c>
      <c r="H824" t="s">
        <v>73</v>
      </c>
      <c r="I824" t="s">
        <v>19</v>
      </c>
      <c r="J824">
        <v>32.4821917808219</v>
      </c>
      <c r="K824">
        <v>1</v>
      </c>
      <c r="L824">
        <v>1</v>
      </c>
      <c r="M824">
        <v>11.92</v>
      </c>
      <c r="N824">
        <v>60.402684563758299</v>
      </c>
      <c r="O824">
        <v>26.936</v>
      </c>
      <c r="P824">
        <v>27.033000000000001</v>
      </c>
      <c r="Q824">
        <v>30.501000000000001</v>
      </c>
      <c r="R824">
        <v>1.734</v>
      </c>
    </row>
    <row r="825" spans="1:18" x14ac:dyDescent="0.45">
      <c r="A825" t="s">
        <v>93</v>
      </c>
      <c r="B825">
        <v>2020</v>
      </c>
      <c r="C825" s="9">
        <v>43855</v>
      </c>
      <c r="D825" t="s">
        <v>72</v>
      </c>
      <c r="E825">
        <v>1</v>
      </c>
      <c r="F825" t="s">
        <v>201</v>
      </c>
      <c r="G825">
        <v>2</v>
      </c>
      <c r="H825" t="s">
        <v>60</v>
      </c>
      <c r="I825" t="s">
        <v>61</v>
      </c>
      <c r="J825">
        <v>31.526027397260201</v>
      </c>
      <c r="K825">
        <v>15</v>
      </c>
      <c r="L825">
        <v>2</v>
      </c>
      <c r="M825">
        <v>12.036</v>
      </c>
      <c r="N825">
        <v>59.820538384845399</v>
      </c>
      <c r="O825">
        <v>10.9</v>
      </c>
      <c r="P825">
        <v>10.8499999999999</v>
      </c>
      <c r="Q825">
        <v>19.245999999999999</v>
      </c>
      <c r="R825">
        <v>4.1980000000000004</v>
      </c>
    </row>
    <row r="826" spans="1:18" x14ac:dyDescent="0.45">
      <c r="A826" t="s">
        <v>93</v>
      </c>
      <c r="B826">
        <v>2020</v>
      </c>
      <c r="C826" s="9">
        <v>43855</v>
      </c>
      <c r="D826" t="s">
        <v>72</v>
      </c>
      <c r="E826">
        <v>1</v>
      </c>
      <c r="F826" t="s">
        <v>201</v>
      </c>
      <c r="G826">
        <v>3</v>
      </c>
      <c r="H826" t="s">
        <v>16</v>
      </c>
      <c r="I826" t="s">
        <v>17</v>
      </c>
      <c r="J826">
        <v>20.7616438356164</v>
      </c>
      <c r="K826">
        <v>4</v>
      </c>
      <c r="L826">
        <v>1</v>
      </c>
      <c r="M826">
        <v>11.657999999999999</v>
      </c>
      <c r="N826">
        <v>61.760164693772502</v>
      </c>
      <c r="O826">
        <v>27.012</v>
      </c>
      <c r="P826">
        <v>27.396999999999998</v>
      </c>
      <c r="Q826">
        <v>31.754999999999999</v>
      </c>
      <c r="R826">
        <v>2.1789999999999998</v>
      </c>
    </row>
    <row r="827" spans="1:18" x14ac:dyDescent="0.45">
      <c r="A827" t="s">
        <v>93</v>
      </c>
      <c r="B827">
        <v>2020</v>
      </c>
      <c r="C827" s="9">
        <v>43855</v>
      </c>
      <c r="D827" t="s">
        <v>72</v>
      </c>
      <c r="E827">
        <v>1</v>
      </c>
      <c r="F827" t="s">
        <v>201</v>
      </c>
      <c r="G827">
        <v>3</v>
      </c>
      <c r="H827" t="s">
        <v>139</v>
      </c>
      <c r="I827" t="s">
        <v>61</v>
      </c>
      <c r="K827">
        <v>14</v>
      </c>
      <c r="L827">
        <v>2</v>
      </c>
      <c r="M827">
        <v>11.747999999999999</v>
      </c>
      <c r="N827">
        <v>61.287027579162398</v>
      </c>
      <c r="O827">
        <v>21.172999999999998</v>
      </c>
      <c r="P827">
        <v>21.007000000000001</v>
      </c>
      <c r="Q827">
        <v>25.231000000000002</v>
      </c>
      <c r="R827">
        <v>2.1120000000000001</v>
      </c>
    </row>
    <row r="828" spans="1:18" x14ac:dyDescent="0.45">
      <c r="A828" t="s">
        <v>93</v>
      </c>
      <c r="B828">
        <v>2020</v>
      </c>
      <c r="C828" s="9">
        <v>43855</v>
      </c>
      <c r="D828" t="s">
        <v>72</v>
      </c>
      <c r="E828">
        <v>1</v>
      </c>
      <c r="F828" t="s">
        <v>201</v>
      </c>
      <c r="G828">
        <v>4</v>
      </c>
      <c r="H828" t="s">
        <v>50</v>
      </c>
      <c r="I828" t="s">
        <v>51</v>
      </c>
      <c r="J828">
        <v>23.304109589041001</v>
      </c>
      <c r="K828">
        <v>8</v>
      </c>
      <c r="L828">
        <v>1</v>
      </c>
      <c r="M828">
        <v>11.53</v>
      </c>
      <c r="N828">
        <v>62.445793581960103</v>
      </c>
      <c r="O828">
        <v>7.3650000000000002</v>
      </c>
      <c r="P828">
        <v>12.1779999999999</v>
      </c>
      <c r="Q828">
        <v>20.303999999999998</v>
      </c>
      <c r="R828">
        <v>4.0629999999999997</v>
      </c>
    </row>
    <row r="829" spans="1:18" x14ac:dyDescent="0.45">
      <c r="A829" t="s">
        <v>93</v>
      </c>
      <c r="B829">
        <v>2020</v>
      </c>
      <c r="C829" s="9">
        <v>43855</v>
      </c>
      <c r="D829" t="s">
        <v>72</v>
      </c>
      <c r="E829">
        <v>1</v>
      </c>
      <c r="F829" t="s">
        <v>201</v>
      </c>
      <c r="G829">
        <v>4</v>
      </c>
      <c r="H829" t="s">
        <v>52</v>
      </c>
      <c r="I829" t="s">
        <v>53</v>
      </c>
      <c r="J829">
        <v>22.876712328767098</v>
      </c>
      <c r="K829">
        <v>9</v>
      </c>
      <c r="L829">
        <v>2</v>
      </c>
      <c r="M829">
        <v>11.533999999999899</v>
      </c>
      <c r="N829">
        <v>62.424137333102102</v>
      </c>
      <c r="O829">
        <v>15.603999999999999</v>
      </c>
      <c r="P829">
        <v>14.333</v>
      </c>
      <c r="Q829">
        <v>20.369</v>
      </c>
      <c r="R829">
        <v>3.0179999999999998</v>
      </c>
    </row>
    <row r="830" spans="1:18" x14ac:dyDescent="0.45">
      <c r="A830" t="s">
        <v>93</v>
      </c>
      <c r="B830">
        <v>2020</v>
      </c>
      <c r="C830" s="9">
        <v>43855</v>
      </c>
      <c r="D830" t="s">
        <v>72</v>
      </c>
      <c r="E830">
        <v>1</v>
      </c>
      <c r="F830" t="s">
        <v>201</v>
      </c>
      <c r="G830">
        <v>5</v>
      </c>
      <c r="H830" t="s">
        <v>82</v>
      </c>
      <c r="I830" t="s">
        <v>67</v>
      </c>
      <c r="J830">
        <v>27.405479452054699</v>
      </c>
      <c r="K830">
        <v>3</v>
      </c>
      <c r="L830">
        <v>1</v>
      </c>
      <c r="M830">
        <v>11.456</v>
      </c>
      <c r="N830">
        <v>62.8491620111731</v>
      </c>
      <c r="O830">
        <v>19.239999999999998</v>
      </c>
      <c r="P830">
        <v>19.853999999999999</v>
      </c>
      <c r="Q830">
        <v>25.391999999999999</v>
      </c>
      <c r="R830">
        <v>2.7690000000000001</v>
      </c>
    </row>
    <row r="831" spans="1:18" x14ac:dyDescent="0.45">
      <c r="A831" t="s">
        <v>93</v>
      </c>
      <c r="B831">
        <v>2020</v>
      </c>
      <c r="C831" s="9">
        <v>43855</v>
      </c>
      <c r="D831" t="s">
        <v>72</v>
      </c>
      <c r="E831">
        <v>1</v>
      </c>
      <c r="F831" t="s">
        <v>201</v>
      </c>
      <c r="G831">
        <v>5</v>
      </c>
      <c r="H831" t="s">
        <v>121</v>
      </c>
      <c r="I831" t="s">
        <v>120</v>
      </c>
      <c r="K831">
        <v>13</v>
      </c>
      <c r="L831">
        <v>2</v>
      </c>
      <c r="M831">
        <v>11.469999999999899</v>
      </c>
      <c r="N831">
        <v>62.772449869223998</v>
      </c>
      <c r="O831">
        <v>12.074999999999999</v>
      </c>
      <c r="P831">
        <v>11.818</v>
      </c>
      <c r="Q831">
        <v>17.984000000000002</v>
      </c>
      <c r="R831">
        <v>3.0830000000000002</v>
      </c>
    </row>
    <row r="832" spans="1:18" x14ac:dyDescent="0.45">
      <c r="A832" t="s">
        <v>93</v>
      </c>
      <c r="B832">
        <v>2020</v>
      </c>
      <c r="C832" s="9">
        <v>43855</v>
      </c>
      <c r="D832" t="s">
        <v>72</v>
      </c>
      <c r="E832">
        <v>1</v>
      </c>
      <c r="F832" t="s">
        <v>201</v>
      </c>
      <c r="G832">
        <v>6</v>
      </c>
      <c r="H832" t="s">
        <v>138</v>
      </c>
      <c r="I832" t="s">
        <v>44</v>
      </c>
      <c r="J832">
        <v>24.361643835616398</v>
      </c>
      <c r="K832">
        <v>5</v>
      </c>
      <c r="L832">
        <v>1</v>
      </c>
      <c r="M832">
        <v>11.465999999999999</v>
      </c>
      <c r="N832">
        <v>62.794348508634201</v>
      </c>
      <c r="O832">
        <v>22.507000000000001</v>
      </c>
      <c r="P832">
        <v>23.302</v>
      </c>
      <c r="Q832">
        <v>28.335999999999999</v>
      </c>
      <c r="R832">
        <v>2.5169999999999999</v>
      </c>
    </row>
    <row r="833" spans="1:18" x14ac:dyDescent="0.45">
      <c r="A833" t="s">
        <v>93</v>
      </c>
      <c r="B833">
        <v>2020</v>
      </c>
      <c r="C833" s="9">
        <v>43855</v>
      </c>
      <c r="D833" t="s">
        <v>72</v>
      </c>
      <c r="E833">
        <v>1</v>
      </c>
      <c r="F833" t="s">
        <v>201</v>
      </c>
      <c r="G833">
        <v>6</v>
      </c>
      <c r="H833" t="s">
        <v>54</v>
      </c>
      <c r="I833" t="s">
        <v>44</v>
      </c>
      <c r="J833">
        <v>22.589041095890401</v>
      </c>
      <c r="K833">
        <v>12</v>
      </c>
      <c r="L833">
        <v>2</v>
      </c>
      <c r="M833">
        <v>11.4729999999999</v>
      </c>
      <c r="N833">
        <v>62.756035910398303</v>
      </c>
      <c r="O833">
        <v>15.054</v>
      </c>
      <c r="P833">
        <v>12.950999999999899</v>
      </c>
      <c r="Q833">
        <v>24.228999999999999</v>
      </c>
      <c r="R833">
        <v>5.6390000000000002</v>
      </c>
    </row>
    <row r="834" spans="1:18" x14ac:dyDescent="0.45">
      <c r="A834" t="s">
        <v>93</v>
      </c>
      <c r="B834">
        <v>2020</v>
      </c>
      <c r="C834" s="9">
        <v>43855</v>
      </c>
      <c r="D834" t="s">
        <v>72</v>
      </c>
      <c r="E834">
        <v>1</v>
      </c>
      <c r="F834" t="s">
        <v>201</v>
      </c>
      <c r="G834">
        <v>7</v>
      </c>
      <c r="H834" t="s">
        <v>119</v>
      </c>
      <c r="I834" t="s">
        <v>120</v>
      </c>
      <c r="K834">
        <v>7</v>
      </c>
      <c r="L834">
        <v>1</v>
      </c>
      <c r="M834">
        <v>11.49</v>
      </c>
      <c r="N834">
        <v>62.663185378590001</v>
      </c>
      <c r="O834">
        <v>27.928999999999998</v>
      </c>
      <c r="P834">
        <v>28.094999999999999</v>
      </c>
      <c r="Q834">
        <v>31.577000000000002</v>
      </c>
      <c r="R834">
        <v>1.7410000000000001</v>
      </c>
    </row>
    <row r="835" spans="1:18" x14ac:dyDescent="0.45">
      <c r="A835" t="s">
        <v>93</v>
      </c>
      <c r="B835">
        <v>2020</v>
      </c>
      <c r="C835" s="9">
        <v>43855</v>
      </c>
      <c r="D835" t="s">
        <v>72</v>
      </c>
      <c r="E835">
        <v>1</v>
      </c>
      <c r="F835" t="s">
        <v>201</v>
      </c>
      <c r="G835">
        <v>7</v>
      </c>
      <c r="H835" t="s">
        <v>41</v>
      </c>
      <c r="I835" t="s">
        <v>143</v>
      </c>
      <c r="J835">
        <v>24.276712328767101</v>
      </c>
      <c r="K835">
        <v>10</v>
      </c>
      <c r="L835">
        <v>2</v>
      </c>
      <c r="M835">
        <v>11.670999999999999</v>
      </c>
      <c r="N835">
        <v>61.6913717761974</v>
      </c>
      <c r="O835">
        <v>9</v>
      </c>
      <c r="P835">
        <v>8.0509999999999895</v>
      </c>
      <c r="Q835">
        <v>21.754999999999999</v>
      </c>
      <c r="R835">
        <v>6.8520000000000003</v>
      </c>
    </row>
    <row r="836" spans="1:18" x14ac:dyDescent="0.45">
      <c r="A836" t="s">
        <v>93</v>
      </c>
      <c r="B836">
        <v>2020</v>
      </c>
      <c r="C836" s="9">
        <v>43855</v>
      </c>
      <c r="D836" t="s">
        <v>72</v>
      </c>
      <c r="E836">
        <v>1</v>
      </c>
      <c r="F836" t="s">
        <v>201</v>
      </c>
      <c r="G836">
        <v>8</v>
      </c>
      <c r="H836" t="s">
        <v>98</v>
      </c>
      <c r="I836" t="s">
        <v>67</v>
      </c>
      <c r="J836">
        <v>28.4876712328767</v>
      </c>
      <c r="K836">
        <v>6</v>
      </c>
      <c r="L836">
        <v>1</v>
      </c>
      <c r="M836">
        <v>11.430999999999999</v>
      </c>
      <c r="N836">
        <v>62.986615344239297</v>
      </c>
      <c r="O836">
        <v>21.744</v>
      </c>
      <c r="P836">
        <v>23.844000000000001</v>
      </c>
      <c r="Q836">
        <v>28.385999999999999</v>
      </c>
      <c r="R836">
        <v>2.2709999999999999</v>
      </c>
    </row>
    <row r="837" spans="1:18" x14ac:dyDescent="0.45">
      <c r="A837" t="s">
        <v>93</v>
      </c>
      <c r="B837">
        <v>2020</v>
      </c>
      <c r="C837" s="9">
        <v>43855</v>
      </c>
      <c r="D837" t="s">
        <v>72</v>
      </c>
      <c r="E837">
        <v>1</v>
      </c>
      <c r="F837" t="s">
        <v>201</v>
      </c>
      <c r="G837">
        <v>8</v>
      </c>
      <c r="H837" t="s">
        <v>20</v>
      </c>
      <c r="I837" t="s">
        <v>21</v>
      </c>
      <c r="J837">
        <v>24.4712328767123</v>
      </c>
      <c r="K837">
        <v>11</v>
      </c>
      <c r="L837">
        <v>2</v>
      </c>
      <c r="M837">
        <v>11.468</v>
      </c>
      <c r="N837">
        <v>62.783397279386101</v>
      </c>
      <c r="O837">
        <v>25.776</v>
      </c>
      <c r="P837">
        <v>26.009</v>
      </c>
      <c r="Q837">
        <v>29.949000000000002</v>
      </c>
      <c r="R837">
        <v>1.97</v>
      </c>
    </row>
    <row r="838" spans="1:18" x14ac:dyDescent="0.45">
      <c r="A838" t="s">
        <v>93</v>
      </c>
      <c r="B838">
        <v>2020</v>
      </c>
      <c r="C838" s="9">
        <v>43855</v>
      </c>
      <c r="D838" t="s">
        <v>72</v>
      </c>
      <c r="E838">
        <v>1</v>
      </c>
      <c r="F838" t="s">
        <v>202</v>
      </c>
      <c r="G838">
        <v>1</v>
      </c>
      <c r="H838" t="s">
        <v>33</v>
      </c>
      <c r="I838" t="s">
        <v>27</v>
      </c>
      <c r="J838">
        <v>26.180821917808199</v>
      </c>
      <c r="K838">
        <v>2</v>
      </c>
      <c r="L838">
        <v>2</v>
      </c>
      <c r="M838">
        <v>11.384</v>
      </c>
      <c r="N838">
        <v>63.2466619817287</v>
      </c>
      <c r="O838">
        <v>32.150999999999897</v>
      </c>
      <c r="P838">
        <v>31.626999999999899</v>
      </c>
      <c r="Q838">
        <v>34.546999999999997</v>
      </c>
      <c r="R838">
        <v>1.46</v>
      </c>
    </row>
    <row r="839" spans="1:18" x14ac:dyDescent="0.45">
      <c r="A839" t="s">
        <v>93</v>
      </c>
      <c r="B839">
        <v>2020</v>
      </c>
      <c r="C839" s="9">
        <v>43855</v>
      </c>
      <c r="D839" t="s">
        <v>72</v>
      </c>
      <c r="E839">
        <v>1</v>
      </c>
      <c r="F839" t="s">
        <v>202</v>
      </c>
      <c r="G839">
        <v>1</v>
      </c>
      <c r="H839" t="s">
        <v>98</v>
      </c>
      <c r="I839" t="s">
        <v>67</v>
      </c>
      <c r="J839">
        <v>28.4876712328767</v>
      </c>
      <c r="K839">
        <v>6</v>
      </c>
      <c r="L839">
        <v>1</v>
      </c>
      <c r="M839">
        <v>11.379</v>
      </c>
      <c r="N839">
        <v>63.274452939625597</v>
      </c>
      <c r="O839">
        <v>23.844000000000001</v>
      </c>
      <c r="P839">
        <v>24.942</v>
      </c>
      <c r="Q839">
        <v>29.14</v>
      </c>
      <c r="R839">
        <v>2.0990000000000002</v>
      </c>
    </row>
    <row r="840" spans="1:18" x14ac:dyDescent="0.45">
      <c r="A840" t="s">
        <v>93</v>
      </c>
      <c r="B840">
        <v>2020</v>
      </c>
      <c r="C840" s="9">
        <v>43855</v>
      </c>
      <c r="D840" t="s">
        <v>72</v>
      </c>
      <c r="E840">
        <v>1</v>
      </c>
      <c r="F840" t="s">
        <v>202</v>
      </c>
      <c r="G840">
        <v>2</v>
      </c>
      <c r="H840" t="s">
        <v>73</v>
      </c>
      <c r="I840" t="s">
        <v>19</v>
      </c>
      <c r="J840">
        <v>32.4821917808219</v>
      </c>
      <c r="K840">
        <v>1</v>
      </c>
      <c r="L840">
        <v>1</v>
      </c>
      <c r="M840">
        <v>11.347</v>
      </c>
      <c r="N840">
        <v>63.452895038336102</v>
      </c>
      <c r="O840">
        <v>27.033000000000001</v>
      </c>
      <c r="P840">
        <v>27.366999999999901</v>
      </c>
      <c r="Q840">
        <v>30.678999999999998</v>
      </c>
      <c r="R840">
        <v>1.6559999999999999</v>
      </c>
    </row>
    <row r="841" spans="1:18" x14ac:dyDescent="0.45">
      <c r="A841" t="s">
        <v>93</v>
      </c>
      <c r="B841">
        <v>2020</v>
      </c>
      <c r="C841" s="9">
        <v>43855</v>
      </c>
      <c r="D841" t="s">
        <v>72</v>
      </c>
      <c r="E841">
        <v>1</v>
      </c>
      <c r="F841" t="s">
        <v>202</v>
      </c>
      <c r="G841">
        <v>2</v>
      </c>
      <c r="H841" t="s">
        <v>119</v>
      </c>
      <c r="I841" t="s">
        <v>120</v>
      </c>
      <c r="K841">
        <v>7</v>
      </c>
      <c r="L841">
        <v>2</v>
      </c>
      <c r="M841">
        <v>11.545</v>
      </c>
      <c r="N841">
        <v>62.364660025985202</v>
      </c>
      <c r="O841">
        <v>28.094999999999999</v>
      </c>
      <c r="P841">
        <v>27.594000000000001</v>
      </c>
      <c r="Q841">
        <v>30.954000000000001</v>
      </c>
      <c r="R841">
        <v>1.68</v>
      </c>
    </row>
    <row r="842" spans="1:18" x14ac:dyDescent="0.45">
      <c r="A842" t="s">
        <v>93</v>
      </c>
      <c r="B842">
        <v>2020</v>
      </c>
      <c r="C842" s="9">
        <v>43855</v>
      </c>
      <c r="D842" t="s">
        <v>72</v>
      </c>
      <c r="E842">
        <v>1</v>
      </c>
      <c r="F842" t="s">
        <v>202</v>
      </c>
      <c r="G842">
        <v>3</v>
      </c>
      <c r="H842" t="s">
        <v>16</v>
      </c>
      <c r="I842" t="s">
        <v>17</v>
      </c>
      <c r="J842">
        <v>20.7616438356164</v>
      </c>
      <c r="K842">
        <v>4</v>
      </c>
      <c r="L842">
        <v>1</v>
      </c>
      <c r="M842">
        <v>11.42</v>
      </c>
      <c r="N842">
        <v>63.047285464098003</v>
      </c>
      <c r="O842">
        <v>27.396999999999998</v>
      </c>
      <c r="P842">
        <v>27.869</v>
      </c>
      <c r="Q842">
        <v>32.088999999999999</v>
      </c>
      <c r="R842">
        <v>2.11</v>
      </c>
    </row>
    <row r="843" spans="1:18" x14ac:dyDescent="0.45">
      <c r="A843" t="s">
        <v>93</v>
      </c>
      <c r="B843">
        <v>2020</v>
      </c>
      <c r="C843" s="9">
        <v>43855</v>
      </c>
      <c r="D843" t="s">
        <v>72</v>
      </c>
      <c r="E843">
        <v>1</v>
      </c>
      <c r="F843" t="s">
        <v>202</v>
      </c>
      <c r="G843">
        <v>3</v>
      </c>
      <c r="H843" t="s">
        <v>138</v>
      </c>
      <c r="I843" t="s">
        <v>44</v>
      </c>
      <c r="J843">
        <v>24.361643835616398</v>
      </c>
      <c r="K843">
        <v>5</v>
      </c>
      <c r="L843">
        <v>2</v>
      </c>
      <c r="M843">
        <v>11.565</v>
      </c>
      <c r="N843">
        <v>62.2568093385214</v>
      </c>
      <c r="O843">
        <v>23.302</v>
      </c>
      <c r="P843">
        <v>23.087</v>
      </c>
      <c r="Q843">
        <v>27.725000000000001</v>
      </c>
      <c r="R843">
        <v>2.319</v>
      </c>
    </row>
    <row r="844" spans="1:18" x14ac:dyDescent="0.45">
      <c r="A844" t="s">
        <v>93</v>
      </c>
      <c r="B844">
        <v>2020</v>
      </c>
      <c r="C844" s="9">
        <v>43855</v>
      </c>
      <c r="D844" t="s">
        <v>72</v>
      </c>
      <c r="E844">
        <v>1</v>
      </c>
      <c r="F844" t="s">
        <v>202</v>
      </c>
      <c r="G844">
        <v>4</v>
      </c>
      <c r="H844" t="s">
        <v>82</v>
      </c>
      <c r="I844" t="s">
        <v>67</v>
      </c>
      <c r="J844">
        <v>27.405479452054699</v>
      </c>
      <c r="K844">
        <v>3</v>
      </c>
      <c r="L844">
        <v>2</v>
      </c>
      <c r="M844">
        <v>11.449</v>
      </c>
      <c r="N844">
        <v>62.887588435671198</v>
      </c>
      <c r="O844">
        <v>19.853999999999999</v>
      </c>
      <c r="P844">
        <v>20.579000000000001</v>
      </c>
      <c r="Q844">
        <v>25.593</v>
      </c>
      <c r="R844">
        <v>2.5070000000000001</v>
      </c>
    </row>
    <row r="845" spans="1:18" x14ac:dyDescent="0.45">
      <c r="A845" t="s">
        <v>93</v>
      </c>
      <c r="B845">
        <v>2020</v>
      </c>
      <c r="C845" s="9">
        <v>43855</v>
      </c>
      <c r="D845" t="s">
        <v>72</v>
      </c>
      <c r="E845">
        <v>1</v>
      </c>
      <c r="F845" t="s">
        <v>202</v>
      </c>
      <c r="G845">
        <v>4</v>
      </c>
      <c r="H845" t="s">
        <v>50</v>
      </c>
      <c r="I845" t="s">
        <v>51</v>
      </c>
      <c r="J845">
        <v>23.304109589041001</v>
      </c>
      <c r="K845">
        <v>8</v>
      </c>
      <c r="L845">
        <v>1</v>
      </c>
      <c r="M845">
        <v>11.443</v>
      </c>
      <c r="N845">
        <v>62.920562789478197</v>
      </c>
      <c r="O845">
        <v>12.1779999999999</v>
      </c>
      <c r="P845">
        <v>19.026</v>
      </c>
      <c r="Q845">
        <v>25.576000000000001</v>
      </c>
      <c r="R845">
        <v>3.2749999999999999</v>
      </c>
    </row>
    <row r="846" spans="1:18" x14ac:dyDescent="0.45">
      <c r="A846" t="s">
        <v>93</v>
      </c>
      <c r="B846">
        <v>2020</v>
      </c>
      <c r="C846" s="9">
        <v>43855</v>
      </c>
      <c r="D846" t="s">
        <v>72</v>
      </c>
      <c r="E846">
        <v>2</v>
      </c>
      <c r="F846" t="s">
        <v>202</v>
      </c>
      <c r="G846">
        <v>1</v>
      </c>
      <c r="H846" t="s">
        <v>33</v>
      </c>
      <c r="I846" t="s">
        <v>27</v>
      </c>
      <c r="J846">
        <v>26.180821917808199</v>
      </c>
      <c r="K846">
        <v>2</v>
      </c>
      <c r="L846">
        <v>1</v>
      </c>
      <c r="M846">
        <v>11.422000000000001</v>
      </c>
      <c r="N846">
        <v>63.036245841358699</v>
      </c>
      <c r="O846">
        <v>31.626999999999899</v>
      </c>
      <c r="P846">
        <v>31.337</v>
      </c>
      <c r="Q846">
        <v>34.177</v>
      </c>
      <c r="R846">
        <v>1.42</v>
      </c>
    </row>
    <row r="847" spans="1:18" x14ac:dyDescent="0.45">
      <c r="A847" t="s">
        <v>93</v>
      </c>
      <c r="B847">
        <v>2020</v>
      </c>
      <c r="C847" s="9">
        <v>43855</v>
      </c>
      <c r="D847" t="s">
        <v>72</v>
      </c>
      <c r="E847">
        <v>2</v>
      </c>
      <c r="F847" t="s">
        <v>202</v>
      </c>
      <c r="G847">
        <v>1</v>
      </c>
      <c r="H847" t="s">
        <v>98</v>
      </c>
      <c r="I847" t="s">
        <v>67</v>
      </c>
      <c r="J847">
        <v>28.4876712328767</v>
      </c>
      <c r="K847">
        <v>6</v>
      </c>
      <c r="L847">
        <v>2</v>
      </c>
      <c r="M847">
        <v>11.968999999999999</v>
      </c>
      <c r="N847">
        <v>60.155401453755502</v>
      </c>
      <c r="O847">
        <v>24.942</v>
      </c>
      <c r="P847">
        <v>24.474</v>
      </c>
      <c r="Q847">
        <v>28.494</v>
      </c>
      <c r="R847">
        <v>2.0099999999999998</v>
      </c>
    </row>
    <row r="848" spans="1:18" x14ac:dyDescent="0.45">
      <c r="A848" t="s">
        <v>93</v>
      </c>
      <c r="B848">
        <v>2020</v>
      </c>
      <c r="C848" s="9">
        <v>43855</v>
      </c>
      <c r="D848" t="s">
        <v>72</v>
      </c>
      <c r="E848">
        <v>2</v>
      </c>
      <c r="F848" t="s">
        <v>202</v>
      </c>
      <c r="G848">
        <v>2</v>
      </c>
      <c r="H848" t="s">
        <v>73</v>
      </c>
      <c r="I848" t="s">
        <v>19</v>
      </c>
      <c r="J848">
        <v>32.4821917808219</v>
      </c>
      <c r="K848">
        <v>1</v>
      </c>
      <c r="L848">
        <v>1</v>
      </c>
      <c r="M848">
        <v>11.512</v>
      </c>
      <c r="N848">
        <v>62.543432939541297</v>
      </c>
      <c r="O848">
        <v>27.366999999999901</v>
      </c>
      <c r="P848">
        <v>27.83</v>
      </c>
      <c r="Q848">
        <v>31.07</v>
      </c>
      <c r="R848">
        <v>1.62</v>
      </c>
    </row>
    <row r="849" spans="1:18" x14ac:dyDescent="0.45">
      <c r="A849" t="s">
        <v>93</v>
      </c>
      <c r="B849">
        <v>2020</v>
      </c>
      <c r="C849" s="9">
        <v>43855</v>
      </c>
      <c r="D849" t="s">
        <v>72</v>
      </c>
      <c r="E849">
        <v>2</v>
      </c>
      <c r="F849" t="s">
        <v>202</v>
      </c>
      <c r="G849">
        <v>2</v>
      </c>
      <c r="H849" t="s">
        <v>119</v>
      </c>
      <c r="I849" t="s">
        <v>120</v>
      </c>
      <c r="K849">
        <v>7</v>
      </c>
      <c r="L849">
        <v>2</v>
      </c>
      <c r="M849">
        <v>11.718999999999999</v>
      </c>
      <c r="N849">
        <v>61.438689307961397</v>
      </c>
      <c r="O849">
        <v>27.594000000000001</v>
      </c>
      <c r="P849">
        <v>27.268000000000001</v>
      </c>
      <c r="Q849">
        <v>30.552</v>
      </c>
      <c r="R849">
        <v>1.6419999999999999</v>
      </c>
    </row>
    <row r="850" spans="1:18" x14ac:dyDescent="0.45">
      <c r="A850" t="s">
        <v>93</v>
      </c>
      <c r="B850">
        <v>2020</v>
      </c>
      <c r="C850" s="9">
        <v>43855</v>
      </c>
      <c r="D850" t="s">
        <v>72</v>
      </c>
      <c r="E850">
        <v>2</v>
      </c>
      <c r="F850" t="s">
        <v>202</v>
      </c>
      <c r="G850">
        <v>3</v>
      </c>
      <c r="H850" t="s">
        <v>16</v>
      </c>
      <c r="I850" t="s">
        <v>17</v>
      </c>
      <c r="J850">
        <v>20.7616438356164</v>
      </c>
      <c r="K850">
        <v>4</v>
      </c>
      <c r="L850">
        <v>1</v>
      </c>
      <c r="M850">
        <v>11.401</v>
      </c>
      <c r="N850">
        <v>63.152355056573903</v>
      </c>
      <c r="O850">
        <v>27.869</v>
      </c>
      <c r="P850">
        <v>28.298999999999999</v>
      </c>
      <c r="Q850">
        <v>32.414999999999999</v>
      </c>
      <c r="R850">
        <v>2.0579999999999998</v>
      </c>
    </row>
    <row r="851" spans="1:18" x14ac:dyDescent="0.45">
      <c r="A851" t="s">
        <v>93</v>
      </c>
      <c r="B851">
        <v>2020</v>
      </c>
      <c r="C851" s="9">
        <v>43855</v>
      </c>
      <c r="D851" t="s">
        <v>72</v>
      </c>
      <c r="E851">
        <v>2</v>
      </c>
      <c r="F851" t="s">
        <v>202</v>
      </c>
      <c r="G851">
        <v>3</v>
      </c>
      <c r="H851" t="s">
        <v>138</v>
      </c>
      <c r="I851" t="s">
        <v>44</v>
      </c>
      <c r="J851">
        <v>24.361643835616398</v>
      </c>
      <c r="K851">
        <v>5</v>
      </c>
      <c r="L851">
        <v>2</v>
      </c>
      <c r="M851">
        <v>11.442</v>
      </c>
      <c r="N851">
        <v>62.926061877294103</v>
      </c>
      <c r="O851">
        <v>23.087</v>
      </c>
      <c r="P851">
        <v>22.834</v>
      </c>
      <c r="Q851">
        <v>27.332000000000001</v>
      </c>
      <c r="R851">
        <v>2.2490000000000001</v>
      </c>
    </row>
    <row r="852" spans="1:18" x14ac:dyDescent="0.45">
      <c r="A852" t="s">
        <v>93</v>
      </c>
      <c r="B852">
        <v>2020</v>
      </c>
      <c r="C852" s="9">
        <v>43855</v>
      </c>
      <c r="D852" t="s">
        <v>72</v>
      </c>
      <c r="E852">
        <v>2</v>
      </c>
      <c r="F852" t="s">
        <v>202</v>
      </c>
      <c r="G852">
        <v>4</v>
      </c>
      <c r="H852" t="s">
        <v>82</v>
      </c>
      <c r="I852" t="s">
        <v>67</v>
      </c>
      <c r="J852">
        <v>27.405479452054699</v>
      </c>
      <c r="K852">
        <v>3</v>
      </c>
      <c r="L852">
        <v>1</v>
      </c>
      <c r="M852">
        <v>11.64</v>
      </c>
      <c r="N852">
        <v>61.855670103092699</v>
      </c>
      <c r="O852">
        <v>20.579000000000001</v>
      </c>
      <c r="P852">
        <v>21.535999999999898</v>
      </c>
      <c r="Q852">
        <v>26.347999999999999</v>
      </c>
      <c r="R852">
        <v>2.4060000000000001</v>
      </c>
    </row>
    <row r="853" spans="1:18" x14ac:dyDescent="0.45">
      <c r="A853" t="s">
        <v>93</v>
      </c>
      <c r="B853">
        <v>2020</v>
      </c>
      <c r="C853" s="9">
        <v>43855</v>
      </c>
      <c r="D853" t="s">
        <v>72</v>
      </c>
      <c r="E853">
        <v>2</v>
      </c>
      <c r="F853" t="s">
        <v>202</v>
      </c>
      <c r="G853">
        <v>4</v>
      </c>
      <c r="H853" t="s">
        <v>50</v>
      </c>
      <c r="I853" t="s">
        <v>51</v>
      </c>
      <c r="J853">
        <v>23.304109589041001</v>
      </c>
      <c r="K853">
        <v>8</v>
      </c>
      <c r="L853">
        <v>2</v>
      </c>
      <c r="M853">
        <v>11.645</v>
      </c>
      <c r="N853">
        <v>61.829111206526399</v>
      </c>
      <c r="O853">
        <v>19.026</v>
      </c>
      <c r="P853">
        <v>18.2</v>
      </c>
      <c r="Q853">
        <v>24.288</v>
      </c>
      <c r="R853">
        <v>3.044</v>
      </c>
    </row>
    <row r="854" spans="1:18" x14ac:dyDescent="0.45">
      <c r="A854" t="s">
        <v>93</v>
      </c>
      <c r="B854">
        <v>2020</v>
      </c>
      <c r="C854" s="9">
        <v>43855</v>
      </c>
      <c r="D854" t="s">
        <v>72</v>
      </c>
      <c r="E854">
        <v>3</v>
      </c>
      <c r="F854" t="s">
        <v>202</v>
      </c>
      <c r="G854">
        <v>1</v>
      </c>
      <c r="H854" t="s">
        <v>33</v>
      </c>
      <c r="I854" t="s">
        <v>27</v>
      </c>
      <c r="J854">
        <v>26.180821917808199</v>
      </c>
      <c r="K854">
        <v>2</v>
      </c>
      <c r="L854">
        <v>1</v>
      </c>
      <c r="M854">
        <v>11.327999999999999</v>
      </c>
      <c r="N854">
        <v>63.559322033898297</v>
      </c>
      <c r="O854">
        <v>31.337</v>
      </c>
      <c r="P854">
        <v>31.482999999999901</v>
      </c>
      <c r="Q854">
        <v>34.296999999999997</v>
      </c>
      <c r="R854">
        <v>1.407</v>
      </c>
    </row>
    <row r="855" spans="1:18" x14ac:dyDescent="0.45">
      <c r="A855" t="s">
        <v>93</v>
      </c>
      <c r="B855">
        <v>2020</v>
      </c>
      <c r="C855" s="9">
        <v>43855</v>
      </c>
      <c r="D855" t="s">
        <v>72</v>
      </c>
      <c r="E855">
        <v>3</v>
      </c>
      <c r="F855" t="s">
        <v>202</v>
      </c>
      <c r="G855">
        <v>1</v>
      </c>
      <c r="H855" t="s">
        <v>98</v>
      </c>
      <c r="I855" t="s">
        <v>67</v>
      </c>
      <c r="J855">
        <v>28.4876712328767</v>
      </c>
      <c r="K855">
        <v>6</v>
      </c>
      <c r="L855">
        <v>2</v>
      </c>
      <c r="M855">
        <v>12.282999999999999</v>
      </c>
      <c r="N855">
        <v>58.617601563135999</v>
      </c>
      <c r="O855">
        <v>24.474</v>
      </c>
      <c r="P855">
        <v>24.318000000000001</v>
      </c>
      <c r="Q855">
        <v>28.254000000000001</v>
      </c>
      <c r="R855">
        <v>1.968</v>
      </c>
    </row>
    <row r="856" spans="1:18" x14ac:dyDescent="0.45">
      <c r="A856" t="s">
        <v>93</v>
      </c>
      <c r="B856">
        <v>2020</v>
      </c>
      <c r="C856" s="9">
        <v>43855</v>
      </c>
      <c r="D856" t="s">
        <v>72</v>
      </c>
      <c r="E856">
        <v>3</v>
      </c>
      <c r="F856" t="s">
        <v>202</v>
      </c>
      <c r="G856">
        <v>4</v>
      </c>
      <c r="H856" t="s">
        <v>82</v>
      </c>
      <c r="I856" t="s">
        <v>67</v>
      </c>
      <c r="J856">
        <v>27.405479452054699</v>
      </c>
      <c r="K856">
        <v>3</v>
      </c>
      <c r="L856">
        <v>1</v>
      </c>
      <c r="M856">
        <v>12.095000000000001</v>
      </c>
      <c r="N856">
        <v>59.528730880529103</v>
      </c>
      <c r="O856">
        <v>21.535999999999898</v>
      </c>
      <c r="P856">
        <v>22.262999999999899</v>
      </c>
      <c r="Q856">
        <v>26.908999999999999</v>
      </c>
      <c r="R856">
        <v>2.323</v>
      </c>
    </row>
    <row r="857" spans="1:18" x14ac:dyDescent="0.45">
      <c r="A857" t="s">
        <v>93</v>
      </c>
      <c r="B857">
        <v>2020</v>
      </c>
      <c r="C857" s="9">
        <v>43855</v>
      </c>
      <c r="D857" t="s">
        <v>72</v>
      </c>
      <c r="E857">
        <v>3</v>
      </c>
      <c r="F857" t="s">
        <v>202</v>
      </c>
      <c r="G857">
        <v>4</v>
      </c>
      <c r="H857" t="s">
        <v>50</v>
      </c>
      <c r="I857" t="s">
        <v>51</v>
      </c>
      <c r="J857">
        <v>23.304109589041001</v>
      </c>
      <c r="K857">
        <v>8</v>
      </c>
      <c r="L857">
        <v>2</v>
      </c>
      <c r="M857">
        <v>12.173999999999999</v>
      </c>
      <c r="N857">
        <v>59.142434696895002</v>
      </c>
      <c r="O857">
        <v>18.2</v>
      </c>
      <c r="P857">
        <v>17.646999999999998</v>
      </c>
      <c r="Q857">
        <v>23.390999999999998</v>
      </c>
      <c r="R857">
        <v>2.8719999999999999</v>
      </c>
    </row>
    <row r="858" spans="1:18" x14ac:dyDescent="0.45">
      <c r="A858" t="s">
        <v>93</v>
      </c>
      <c r="B858">
        <v>2020</v>
      </c>
      <c r="C858" s="9">
        <v>43855</v>
      </c>
      <c r="D858" t="s">
        <v>72</v>
      </c>
      <c r="E858">
        <v>1</v>
      </c>
      <c r="F858" t="s">
        <v>203</v>
      </c>
      <c r="G858">
        <v>1</v>
      </c>
      <c r="H858" t="s">
        <v>33</v>
      </c>
      <c r="I858" t="s">
        <v>27</v>
      </c>
      <c r="J858">
        <v>26.180821917808199</v>
      </c>
      <c r="K858">
        <v>2</v>
      </c>
      <c r="L858">
        <v>1</v>
      </c>
      <c r="M858">
        <v>11.670999999999999</v>
      </c>
      <c r="N858">
        <v>61.6913717761974</v>
      </c>
      <c r="O858">
        <v>31.482999999999901</v>
      </c>
      <c r="P858">
        <v>31.587999999999901</v>
      </c>
      <c r="Q858">
        <v>34.381999999999998</v>
      </c>
      <c r="R858">
        <v>1.397</v>
      </c>
    </row>
    <row r="859" spans="1:18" x14ac:dyDescent="0.45">
      <c r="A859" t="s">
        <v>93</v>
      </c>
      <c r="B859">
        <v>2020</v>
      </c>
      <c r="C859" s="9">
        <v>43855</v>
      </c>
      <c r="D859" t="s">
        <v>72</v>
      </c>
      <c r="E859">
        <v>1</v>
      </c>
      <c r="F859" t="s">
        <v>203</v>
      </c>
      <c r="G859">
        <v>1</v>
      </c>
      <c r="H859" t="s">
        <v>82</v>
      </c>
      <c r="I859" t="s">
        <v>67</v>
      </c>
      <c r="J859">
        <v>27.405479452054699</v>
      </c>
      <c r="K859">
        <v>3</v>
      </c>
      <c r="L859">
        <v>2</v>
      </c>
      <c r="M859">
        <v>12.0369999999999</v>
      </c>
      <c r="N859">
        <v>59.815568663288197</v>
      </c>
      <c r="O859">
        <v>22.262999999999899</v>
      </c>
      <c r="P859">
        <v>22.137</v>
      </c>
      <c r="Q859">
        <v>26.677</v>
      </c>
      <c r="R859">
        <v>2.27</v>
      </c>
    </row>
    <row r="860" spans="1:18" x14ac:dyDescent="0.45">
      <c r="A860" t="s">
        <v>93</v>
      </c>
      <c r="B860">
        <v>2020</v>
      </c>
      <c r="C860" s="9">
        <v>43855</v>
      </c>
      <c r="D860" t="s">
        <v>72</v>
      </c>
      <c r="E860">
        <v>1</v>
      </c>
      <c r="F860" t="s">
        <v>203</v>
      </c>
      <c r="G860">
        <v>2</v>
      </c>
      <c r="H860" t="s">
        <v>73</v>
      </c>
      <c r="I860" t="s">
        <v>19</v>
      </c>
      <c r="J860">
        <v>32.4821917808219</v>
      </c>
      <c r="K860">
        <v>1</v>
      </c>
      <c r="L860">
        <v>1</v>
      </c>
      <c r="M860">
        <v>11.395</v>
      </c>
      <c r="N860">
        <v>63.185607722685297</v>
      </c>
      <c r="O860">
        <v>27.83</v>
      </c>
      <c r="P860">
        <v>28.312000000000001</v>
      </c>
      <c r="Q860">
        <v>31.484000000000002</v>
      </c>
      <c r="R860">
        <v>1.5860000000000001</v>
      </c>
    </row>
    <row r="861" spans="1:18" x14ac:dyDescent="0.45">
      <c r="A861" t="s">
        <v>93</v>
      </c>
      <c r="B861">
        <v>2020</v>
      </c>
      <c r="C861" s="9">
        <v>43855</v>
      </c>
      <c r="D861" t="s">
        <v>72</v>
      </c>
      <c r="E861">
        <v>1</v>
      </c>
      <c r="F861" t="s">
        <v>203</v>
      </c>
      <c r="G861">
        <v>2</v>
      </c>
      <c r="H861" t="s">
        <v>16</v>
      </c>
      <c r="I861" t="s">
        <v>17</v>
      </c>
      <c r="J861">
        <v>20.7616438356164</v>
      </c>
      <c r="K861">
        <v>4</v>
      </c>
      <c r="L861">
        <v>2</v>
      </c>
      <c r="M861">
        <v>11.417999999999999</v>
      </c>
      <c r="N861">
        <v>63.0583289542827</v>
      </c>
      <c r="O861">
        <v>28.298999999999999</v>
      </c>
      <c r="P861">
        <v>27.777999999999999</v>
      </c>
      <c r="Q861">
        <v>31.748000000000001</v>
      </c>
      <c r="R861">
        <v>1.9850000000000001</v>
      </c>
    </row>
    <row r="862" spans="1:18" x14ac:dyDescent="0.45">
      <c r="A862" t="s">
        <v>93</v>
      </c>
      <c r="B862">
        <v>2020</v>
      </c>
      <c r="C862" s="9">
        <v>43855</v>
      </c>
      <c r="D862" t="s">
        <v>72</v>
      </c>
      <c r="E862">
        <v>2</v>
      </c>
      <c r="F862" t="s">
        <v>203</v>
      </c>
      <c r="G862">
        <v>1</v>
      </c>
      <c r="H862" t="s">
        <v>33</v>
      </c>
      <c r="I862" t="s">
        <v>27</v>
      </c>
      <c r="J862">
        <v>26.180821917808199</v>
      </c>
      <c r="K862">
        <v>2</v>
      </c>
      <c r="L862">
        <v>1</v>
      </c>
      <c r="M862">
        <v>11.648</v>
      </c>
      <c r="N862">
        <v>61.813186813186803</v>
      </c>
      <c r="O862">
        <v>31.587999999999901</v>
      </c>
      <c r="P862">
        <v>31.684999999999999</v>
      </c>
      <c r="Q862">
        <v>34.460999999999999</v>
      </c>
      <c r="R862">
        <v>1.3879999999999999</v>
      </c>
    </row>
    <row r="863" spans="1:18" x14ac:dyDescent="0.45">
      <c r="A863" t="s">
        <v>93</v>
      </c>
      <c r="B863">
        <v>2020</v>
      </c>
      <c r="C863" s="9">
        <v>43855</v>
      </c>
      <c r="D863" t="s">
        <v>72</v>
      </c>
      <c r="E863">
        <v>2</v>
      </c>
      <c r="F863" t="s">
        <v>203</v>
      </c>
      <c r="G863">
        <v>1</v>
      </c>
      <c r="H863" t="s">
        <v>82</v>
      </c>
      <c r="I863" t="s">
        <v>67</v>
      </c>
      <c r="J863">
        <v>27.405479452054699</v>
      </c>
      <c r="K863">
        <v>3</v>
      </c>
      <c r="L863">
        <v>2</v>
      </c>
      <c r="M863">
        <v>11.875</v>
      </c>
      <c r="N863">
        <v>60.631578947368403</v>
      </c>
      <c r="O863">
        <v>22.137</v>
      </c>
      <c r="P863">
        <v>22.026</v>
      </c>
      <c r="Q863">
        <v>26.47</v>
      </c>
      <c r="R863">
        <v>2.222</v>
      </c>
    </row>
    <row r="864" spans="1:18" x14ac:dyDescent="0.45">
      <c r="A864" t="s">
        <v>93</v>
      </c>
      <c r="B864">
        <v>2020</v>
      </c>
      <c r="C864" s="9">
        <v>43855</v>
      </c>
      <c r="D864" t="s">
        <v>72</v>
      </c>
      <c r="E864">
        <v>2</v>
      </c>
      <c r="F864" t="s">
        <v>203</v>
      </c>
      <c r="G864">
        <v>2</v>
      </c>
      <c r="H864" t="s">
        <v>73</v>
      </c>
      <c r="I864" t="s">
        <v>19</v>
      </c>
      <c r="J864">
        <v>32.4821917808219</v>
      </c>
      <c r="K864">
        <v>1</v>
      </c>
      <c r="L864">
        <v>1</v>
      </c>
      <c r="M864">
        <v>11.471</v>
      </c>
      <c r="N864">
        <v>62.766977595676003</v>
      </c>
      <c r="O864">
        <v>28.312000000000001</v>
      </c>
      <c r="P864">
        <v>28.728000000000002</v>
      </c>
      <c r="Q864">
        <v>31.838000000000001</v>
      </c>
      <c r="R864">
        <v>1.5549999999999999</v>
      </c>
    </row>
    <row r="865" spans="1:18" x14ac:dyDescent="0.45">
      <c r="A865" t="s">
        <v>93</v>
      </c>
      <c r="B865">
        <v>2020</v>
      </c>
      <c r="C865" s="9">
        <v>43855</v>
      </c>
      <c r="D865" t="s">
        <v>72</v>
      </c>
      <c r="E865">
        <v>2</v>
      </c>
      <c r="F865" t="s">
        <v>203</v>
      </c>
      <c r="G865">
        <v>2</v>
      </c>
      <c r="H865" t="s">
        <v>16</v>
      </c>
      <c r="I865" t="s">
        <v>17</v>
      </c>
      <c r="J865">
        <v>20.7616438356164</v>
      </c>
      <c r="K865">
        <v>4</v>
      </c>
      <c r="L865">
        <v>2</v>
      </c>
      <c r="M865">
        <v>11.512</v>
      </c>
      <c r="N865">
        <v>62.543432939541297</v>
      </c>
      <c r="O865">
        <v>27.777999999999999</v>
      </c>
      <c r="P865">
        <v>27.349999999999898</v>
      </c>
      <c r="Q865">
        <v>31.193999999999999</v>
      </c>
      <c r="R865">
        <v>1.9219999999999999</v>
      </c>
    </row>
    <row r="866" spans="1:18" x14ac:dyDescent="0.45">
      <c r="A866" t="s">
        <v>93</v>
      </c>
      <c r="B866">
        <v>2020</v>
      </c>
      <c r="C866" s="9">
        <v>43855</v>
      </c>
      <c r="D866" t="s">
        <v>72</v>
      </c>
      <c r="E866">
        <v>1</v>
      </c>
      <c r="F866" t="s">
        <v>204</v>
      </c>
      <c r="G866" t="s">
        <v>205</v>
      </c>
      <c r="H866" t="s">
        <v>73</v>
      </c>
      <c r="I866" t="s">
        <v>19</v>
      </c>
      <c r="J866">
        <v>32.4821917808219</v>
      </c>
      <c r="K866">
        <v>1</v>
      </c>
      <c r="L866">
        <v>1</v>
      </c>
      <c r="M866">
        <v>11.326000000000001</v>
      </c>
      <c r="N866">
        <v>63.570545647183401</v>
      </c>
      <c r="O866">
        <v>28.728000000000002</v>
      </c>
      <c r="P866">
        <v>29.248999999999899</v>
      </c>
      <c r="Q866">
        <v>32.290999999999997</v>
      </c>
      <c r="R866">
        <v>1.5209999999999999</v>
      </c>
    </row>
    <row r="867" spans="1:18" x14ac:dyDescent="0.45">
      <c r="A867" t="s">
        <v>93</v>
      </c>
      <c r="B867">
        <v>2020</v>
      </c>
      <c r="C867" s="9">
        <v>43855</v>
      </c>
      <c r="D867" t="s">
        <v>72</v>
      </c>
      <c r="E867">
        <v>1</v>
      </c>
      <c r="F867" t="s">
        <v>204</v>
      </c>
      <c r="G867" t="s">
        <v>205</v>
      </c>
      <c r="H867" t="s">
        <v>33</v>
      </c>
      <c r="I867" t="s">
        <v>27</v>
      </c>
      <c r="J867">
        <v>26.180821917808199</v>
      </c>
      <c r="K867">
        <v>2</v>
      </c>
      <c r="L867">
        <v>2</v>
      </c>
      <c r="M867">
        <v>11.414999999999999</v>
      </c>
      <c r="N867">
        <v>63.074901445466402</v>
      </c>
      <c r="O867">
        <v>31.684999999999999</v>
      </c>
      <c r="P867">
        <v>31.3689999999999</v>
      </c>
      <c r="Q867">
        <v>34.098999999999997</v>
      </c>
      <c r="R867">
        <v>1.365</v>
      </c>
    </row>
    <row r="868" spans="1:18" x14ac:dyDescent="0.45">
      <c r="A868" t="s">
        <v>93</v>
      </c>
      <c r="B868">
        <v>2020</v>
      </c>
      <c r="C868" s="9">
        <v>43855</v>
      </c>
      <c r="D868" t="s">
        <v>72</v>
      </c>
      <c r="E868">
        <v>1</v>
      </c>
      <c r="F868" t="s">
        <v>204</v>
      </c>
      <c r="G868" t="s">
        <v>206</v>
      </c>
      <c r="H868" t="s">
        <v>82</v>
      </c>
      <c r="I868" t="s">
        <v>67</v>
      </c>
      <c r="J868">
        <v>27.405479452054699</v>
      </c>
      <c r="K868">
        <v>3</v>
      </c>
      <c r="L868">
        <v>1</v>
      </c>
      <c r="M868">
        <v>11.848000000000001</v>
      </c>
      <c r="N868">
        <v>60.769750168804798</v>
      </c>
      <c r="O868">
        <v>22.026</v>
      </c>
      <c r="P868">
        <v>23.27</v>
      </c>
      <c r="Q868">
        <v>27.513999999999999</v>
      </c>
      <c r="R868">
        <v>2.1219999999999999</v>
      </c>
    </row>
    <row r="869" spans="1:18" x14ac:dyDescent="0.45">
      <c r="A869" t="s">
        <v>93</v>
      </c>
      <c r="B869">
        <v>2020</v>
      </c>
      <c r="C869" s="9">
        <v>43855</v>
      </c>
      <c r="D869" t="s">
        <v>72</v>
      </c>
      <c r="E869">
        <v>1</v>
      </c>
      <c r="F869" t="s">
        <v>204</v>
      </c>
      <c r="G869" t="s">
        <v>206</v>
      </c>
      <c r="H869" t="s">
        <v>16</v>
      </c>
      <c r="I869" t="s">
        <v>17</v>
      </c>
      <c r="J869">
        <v>20.7616438356164</v>
      </c>
      <c r="K869">
        <v>4</v>
      </c>
      <c r="L869">
        <v>2</v>
      </c>
      <c r="M869">
        <v>11.851000000000001</v>
      </c>
      <c r="N869">
        <v>60.754366720108003</v>
      </c>
      <c r="O869">
        <v>27.349999999999898</v>
      </c>
      <c r="P869">
        <v>26.693999999999999</v>
      </c>
      <c r="Q869">
        <v>30.411999999999999</v>
      </c>
      <c r="R869">
        <v>1.859</v>
      </c>
    </row>
    <row r="870" spans="1:18" x14ac:dyDescent="0.45">
      <c r="A870" t="s">
        <v>93</v>
      </c>
      <c r="B870">
        <v>2020</v>
      </c>
      <c r="C870" s="9">
        <v>43855</v>
      </c>
      <c r="D870" t="s">
        <v>72</v>
      </c>
      <c r="E870">
        <v>2</v>
      </c>
      <c r="F870" t="s">
        <v>204</v>
      </c>
      <c r="G870" t="s">
        <v>205</v>
      </c>
      <c r="H870" t="s">
        <v>73</v>
      </c>
      <c r="I870" t="s">
        <v>19</v>
      </c>
      <c r="J870">
        <v>32.4821917808219</v>
      </c>
      <c r="K870">
        <v>1</v>
      </c>
      <c r="L870">
        <v>1</v>
      </c>
      <c r="M870">
        <v>11.467000000000001</v>
      </c>
      <c r="N870">
        <v>62.788872416499501</v>
      </c>
      <c r="O870">
        <v>29.248999999999899</v>
      </c>
      <c r="P870">
        <v>29.63</v>
      </c>
      <c r="Q870">
        <v>32.603999999999999</v>
      </c>
      <c r="R870">
        <v>1.4870000000000001</v>
      </c>
    </row>
    <row r="871" spans="1:18" x14ac:dyDescent="0.45">
      <c r="A871" t="s">
        <v>93</v>
      </c>
      <c r="B871">
        <v>2020</v>
      </c>
      <c r="C871" s="9">
        <v>43855</v>
      </c>
      <c r="D871" t="s">
        <v>72</v>
      </c>
      <c r="E871">
        <v>2</v>
      </c>
      <c r="F871" t="s">
        <v>204</v>
      </c>
      <c r="G871" t="s">
        <v>205</v>
      </c>
      <c r="H871" t="s">
        <v>33</v>
      </c>
      <c r="I871" t="s">
        <v>27</v>
      </c>
      <c r="J871">
        <v>26.180821917808199</v>
      </c>
      <c r="K871">
        <v>2</v>
      </c>
      <c r="L871">
        <v>2</v>
      </c>
      <c r="M871">
        <v>11.614000000000001</v>
      </c>
      <c r="N871">
        <v>61.994144997416903</v>
      </c>
      <c r="O871">
        <v>31.3689999999999</v>
      </c>
      <c r="P871">
        <v>31.0079999999999</v>
      </c>
      <c r="Q871">
        <v>33.665999999999997</v>
      </c>
      <c r="R871">
        <v>1.329</v>
      </c>
    </row>
    <row r="872" spans="1:18" x14ac:dyDescent="0.45">
      <c r="A872" t="s">
        <v>93</v>
      </c>
      <c r="B872">
        <v>2020</v>
      </c>
      <c r="C872" s="9">
        <v>43855</v>
      </c>
      <c r="D872" t="s">
        <v>72</v>
      </c>
      <c r="E872">
        <v>2</v>
      </c>
      <c r="F872" t="s">
        <v>204</v>
      </c>
      <c r="G872" t="s">
        <v>206</v>
      </c>
      <c r="H872" t="s">
        <v>82</v>
      </c>
      <c r="I872" t="s">
        <v>67</v>
      </c>
      <c r="J872">
        <v>27.405479452054699</v>
      </c>
      <c r="K872">
        <v>3</v>
      </c>
      <c r="L872">
        <v>2</v>
      </c>
      <c r="M872">
        <v>11.837</v>
      </c>
      <c r="N872">
        <v>60.826222860522002</v>
      </c>
      <c r="O872">
        <v>23.27</v>
      </c>
      <c r="P872">
        <v>23.986000000000001</v>
      </c>
      <c r="Q872">
        <v>27.95</v>
      </c>
      <c r="R872">
        <v>1.982</v>
      </c>
    </row>
    <row r="873" spans="1:18" x14ac:dyDescent="0.45">
      <c r="A873" t="s">
        <v>93</v>
      </c>
      <c r="B873">
        <v>2020</v>
      </c>
      <c r="C873" s="9">
        <v>43855</v>
      </c>
      <c r="D873" t="s">
        <v>72</v>
      </c>
      <c r="E873">
        <v>2</v>
      </c>
      <c r="F873" t="s">
        <v>204</v>
      </c>
      <c r="G873" t="s">
        <v>206</v>
      </c>
      <c r="H873" t="s">
        <v>16</v>
      </c>
      <c r="I873" t="s">
        <v>17</v>
      </c>
      <c r="J873">
        <v>20.7616438356164</v>
      </c>
      <c r="K873">
        <v>4</v>
      </c>
      <c r="L873">
        <v>1</v>
      </c>
      <c r="M873">
        <v>11.691000000000001</v>
      </c>
      <c r="N873">
        <v>61.585835257890601</v>
      </c>
      <c r="O873">
        <v>26.693999999999999</v>
      </c>
      <c r="P873">
        <v>27.004000000000001</v>
      </c>
      <c r="Q873">
        <v>30.532</v>
      </c>
      <c r="R873">
        <v>1.764</v>
      </c>
    </row>
    <row r="874" spans="1:18" x14ac:dyDescent="0.45">
      <c r="A874" t="s">
        <v>93</v>
      </c>
      <c r="B874">
        <v>2020</v>
      </c>
      <c r="C874" s="9">
        <v>43855</v>
      </c>
      <c r="D874" t="s">
        <v>72</v>
      </c>
      <c r="E874">
        <v>3</v>
      </c>
      <c r="F874" t="s">
        <v>204</v>
      </c>
      <c r="G874" t="s">
        <v>206</v>
      </c>
      <c r="H874" t="s">
        <v>82</v>
      </c>
      <c r="I874" t="s">
        <v>67</v>
      </c>
      <c r="J874">
        <v>27.405479452054699</v>
      </c>
      <c r="K874">
        <v>3</v>
      </c>
      <c r="L874">
        <v>1</v>
      </c>
      <c r="M874">
        <v>11.529</v>
      </c>
      <c r="N874">
        <v>62.451209992193597</v>
      </c>
      <c r="O874">
        <v>23.986000000000001</v>
      </c>
      <c r="P874">
        <v>24.806999999999999</v>
      </c>
      <c r="Q874">
        <v>28.539000000000001</v>
      </c>
      <c r="R874">
        <v>1.8660000000000001</v>
      </c>
    </row>
    <row r="875" spans="1:18" x14ac:dyDescent="0.45">
      <c r="A875" t="s">
        <v>93</v>
      </c>
      <c r="B875">
        <v>2020</v>
      </c>
      <c r="C875" s="9">
        <v>43855</v>
      </c>
      <c r="D875" t="s">
        <v>72</v>
      </c>
      <c r="E875">
        <v>3</v>
      </c>
      <c r="F875" t="s">
        <v>204</v>
      </c>
      <c r="G875" t="s">
        <v>206</v>
      </c>
      <c r="H875" t="s">
        <v>16</v>
      </c>
      <c r="I875" t="s">
        <v>17</v>
      </c>
      <c r="J875">
        <v>20.7616438356164</v>
      </c>
      <c r="K875">
        <v>4</v>
      </c>
      <c r="L875">
        <v>2</v>
      </c>
      <c r="M875">
        <v>11.544</v>
      </c>
      <c r="N875">
        <v>62.3700623700623</v>
      </c>
      <c r="O875">
        <v>27.004000000000001</v>
      </c>
      <c r="P875">
        <v>26.198999999999899</v>
      </c>
      <c r="Q875">
        <v>29.773</v>
      </c>
      <c r="R875">
        <v>1.7869999999999999</v>
      </c>
    </row>
    <row r="876" spans="1:18" x14ac:dyDescent="0.45">
      <c r="A876" t="s">
        <v>131</v>
      </c>
      <c r="B876">
        <v>2020</v>
      </c>
      <c r="C876" s="9">
        <v>43888</v>
      </c>
      <c r="D876" t="s">
        <v>13</v>
      </c>
      <c r="E876">
        <v>1</v>
      </c>
      <c r="F876" t="s">
        <v>200</v>
      </c>
      <c r="G876">
        <v>1</v>
      </c>
      <c r="H876" t="s">
        <v>132</v>
      </c>
      <c r="I876" t="s">
        <v>36</v>
      </c>
      <c r="K876">
        <v>10</v>
      </c>
      <c r="L876">
        <v>1</v>
      </c>
      <c r="M876">
        <v>11.502000000000001</v>
      </c>
      <c r="N876">
        <v>62.597809076682303</v>
      </c>
      <c r="O876">
        <v>36.524999999999999</v>
      </c>
      <c r="P876">
        <v>36.521999999999998</v>
      </c>
      <c r="Q876">
        <v>39.543999999999997</v>
      </c>
      <c r="R876">
        <v>1.5109999999999999</v>
      </c>
    </row>
    <row r="877" spans="1:18" x14ac:dyDescent="0.45">
      <c r="A877" t="s">
        <v>131</v>
      </c>
      <c r="B877">
        <v>2020</v>
      </c>
      <c r="C877" s="9">
        <v>43888</v>
      </c>
      <c r="D877" t="s">
        <v>13</v>
      </c>
      <c r="E877">
        <v>1</v>
      </c>
      <c r="F877" t="s">
        <v>200</v>
      </c>
      <c r="G877">
        <v>1</v>
      </c>
      <c r="H877" t="s">
        <v>121</v>
      </c>
      <c r="I877" t="s">
        <v>120</v>
      </c>
      <c r="K877">
        <v>28</v>
      </c>
      <c r="L877">
        <v>2</v>
      </c>
      <c r="M877">
        <v>11.638</v>
      </c>
      <c r="N877">
        <v>61.8663000515552</v>
      </c>
      <c r="O877">
        <v>11.818</v>
      </c>
      <c r="P877">
        <v>11.8189999999999</v>
      </c>
      <c r="Q877">
        <v>17.978999999999999</v>
      </c>
      <c r="R877">
        <v>3.08</v>
      </c>
    </row>
    <row r="878" spans="1:18" x14ac:dyDescent="0.45">
      <c r="A878" t="s">
        <v>131</v>
      </c>
      <c r="B878">
        <v>2020</v>
      </c>
      <c r="C878" s="9">
        <v>43888</v>
      </c>
      <c r="D878" t="s">
        <v>13</v>
      </c>
      <c r="E878">
        <v>1</v>
      </c>
      <c r="F878" t="s">
        <v>200</v>
      </c>
      <c r="G878">
        <v>2</v>
      </c>
      <c r="H878" t="s">
        <v>26</v>
      </c>
      <c r="I878" t="s">
        <v>27</v>
      </c>
      <c r="J878">
        <v>21.7671232876712</v>
      </c>
      <c r="K878">
        <v>11</v>
      </c>
      <c r="L878">
        <v>1</v>
      </c>
      <c r="M878">
        <v>11.084</v>
      </c>
      <c r="N878">
        <v>64.958498736918003</v>
      </c>
      <c r="O878">
        <v>21.53</v>
      </c>
      <c r="P878">
        <v>21.978999999999999</v>
      </c>
      <c r="Q878">
        <v>26.844999999999999</v>
      </c>
      <c r="R878">
        <v>2.4329999999999998</v>
      </c>
    </row>
    <row r="879" spans="1:18" x14ac:dyDescent="0.45">
      <c r="A879" t="s">
        <v>131</v>
      </c>
      <c r="B879">
        <v>2020</v>
      </c>
      <c r="C879" s="9">
        <v>43888</v>
      </c>
      <c r="D879" t="s">
        <v>13</v>
      </c>
      <c r="E879">
        <v>1</v>
      </c>
      <c r="F879" t="s">
        <v>200</v>
      </c>
      <c r="G879">
        <v>2</v>
      </c>
      <c r="H879" t="s">
        <v>41</v>
      </c>
      <c r="I879" t="s">
        <v>27</v>
      </c>
      <c r="J879">
        <v>24.367123287671198</v>
      </c>
      <c r="K879">
        <v>27</v>
      </c>
      <c r="L879">
        <v>2</v>
      </c>
      <c r="M879">
        <v>11.368</v>
      </c>
      <c r="N879">
        <v>63.3356790992258</v>
      </c>
      <c r="O879">
        <v>8.0509999999999895</v>
      </c>
      <c r="P879">
        <v>7.423</v>
      </c>
      <c r="Q879">
        <v>19.009</v>
      </c>
      <c r="R879">
        <v>5.7930000000000001</v>
      </c>
    </row>
    <row r="880" spans="1:18" x14ac:dyDescent="0.45">
      <c r="A880" t="s">
        <v>131</v>
      </c>
      <c r="B880">
        <v>2020</v>
      </c>
      <c r="C880" s="9">
        <v>43888</v>
      </c>
      <c r="D880" t="s">
        <v>13</v>
      </c>
      <c r="E880">
        <v>1</v>
      </c>
      <c r="F880" t="s">
        <v>200</v>
      </c>
      <c r="G880">
        <v>3</v>
      </c>
      <c r="H880" t="s">
        <v>33</v>
      </c>
      <c r="I880" t="s">
        <v>27</v>
      </c>
      <c r="J880">
        <v>26.2712328767123</v>
      </c>
      <c r="K880">
        <v>4</v>
      </c>
      <c r="L880">
        <v>1</v>
      </c>
      <c r="M880">
        <v>11.106</v>
      </c>
      <c r="N880">
        <v>64.8298217179902</v>
      </c>
      <c r="O880">
        <v>31.0079999999999</v>
      </c>
      <c r="P880">
        <v>31.024000000000001</v>
      </c>
      <c r="Q880">
        <v>33.682000000000002</v>
      </c>
      <c r="R880">
        <v>1.329</v>
      </c>
    </row>
    <row r="881" spans="1:18" x14ac:dyDescent="0.45">
      <c r="A881" t="s">
        <v>131</v>
      </c>
      <c r="B881">
        <v>2020</v>
      </c>
      <c r="C881" s="9">
        <v>43888</v>
      </c>
      <c r="D881" t="s">
        <v>13</v>
      </c>
      <c r="E881">
        <v>1</v>
      </c>
      <c r="F881" t="s">
        <v>200</v>
      </c>
      <c r="G881">
        <v>3</v>
      </c>
      <c r="H881" t="s">
        <v>39</v>
      </c>
      <c r="I881" t="s">
        <v>40</v>
      </c>
      <c r="J881">
        <v>25.547945205479401</v>
      </c>
      <c r="K881">
        <v>26</v>
      </c>
      <c r="L881">
        <v>2</v>
      </c>
      <c r="M881">
        <v>11.204000000000001</v>
      </c>
      <c r="N881">
        <v>64.262763298821795</v>
      </c>
      <c r="O881">
        <v>12.113</v>
      </c>
      <c r="P881">
        <v>12.114000000000001</v>
      </c>
      <c r="Q881">
        <v>19.178000000000001</v>
      </c>
      <c r="R881">
        <v>3.532</v>
      </c>
    </row>
    <row r="882" spans="1:18" x14ac:dyDescent="0.45">
      <c r="A882" t="s">
        <v>131</v>
      </c>
      <c r="B882">
        <v>2020</v>
      </c>
      <c r="C882" s="9">
        <v>43888</v>
      </c>
      <c r="D882" t="s">
        <v>13</v>
      </c>
      <c r="E882">
        <v>1</v>
      </c>
      <c r="F882" t="s">
        <v>200</v>
      </c>
      <c r="G882">
        <v>4</v>
      </c>
      <c r="H882" t="s">
        <v>73</v>
      </c>
      <c r="I882" t="s">
        <v>19</v>
      </c>
      <c r="J882">
        <v>32.572602739726001</v>
      </c>
      <c r="K882">
        <v>6</v>
      </c>
      <c r="L882">
        <v>1</v>
      </c>
      <c r="M882">
        <v>11.337</v>
      </c>
      <c r="N882">
        <v>63.508864779042</v>
      </c>
      <c r="O882">
        <v>29.63</v>
      </c>
      <c r="P882">
        <v>29.841999999999999</v>
      </c>
      <c r="Q882">
        <v>32.777999999999999</v>
      </c>
      <c r="R882">
        <v>1.468</v>
      </c>
    </row>
    <row r="883" spans="1:18" x14ac:dyDescent="0.45">
      <c r="A883" t="s">
        <v>131</v>
      </c>
      <c r="B883">
        <v>2020</v>
      </c>
      <c r="C883" s="9">
        <v>43888</v>
      </c>
      <c r="D883" t="s">
        <v>13</v>
      </c>
      <c r="E883">
        <v>1</v>
      </c>
      <c r="F883" t="s">
        <v>200</v>
      </c>
      <c r="G883">
        <v>4</v>
      </c>
      <c r="H883" t="s">
        <v>82</v>
      </c>
      <c r="I883" t="s">
        <v>67</v>
      </c>
      <c r="J883">
        <v>27.4958904109589</v>
      </c>
      <c r="K883">
        <v>25</v>
      </c>
      <c r="L883">
        <v>2</v>
      </c>
      <c r="M883">
        <v>11.58</v>
      </c>
      <c r="N883">
        <v>62.176165803108802</v>
      </c>
      <c r="O883">
        <v>24.806999999999999</v>
      </c>
      <c r="P883">
        <v>24.613999999999901</v>
      </c>
      <c r="Q883">
        <v>28.265999999999998</v>
      </c>
      <c r="R883">
        <v>1.8260000000000001</v>
      </c>
    </row>
    <row r="884" spans="1:18" x14ac:dyDescent="0.45">
      <c r="A884" t="s">
        <v>131</v>
      </c>
      <c r="B884">
        <v>2020</v>
      </c>
      <c r="C884" s="9">
        <v>43888</v>
      </c>
      <c r="D884" t="s">
        <v>13</v>
      </c>
      <c r="E884">
        <v>1</v>
      </c>
      <c r="F884" t="s">
        <v>200</v>
      </c>
      <c r="G884">
        <v>5</v>
      </c>
      <c r="H884" t="s">
        <v>16</v>
      </c>
      <c r="I884" t="s">
        <v>17</v>
      </c>
      <c r="J884">
        <v>20.852054794520502</v>
      </c>
      <c r="K884">
        <v>12</v>
      </c>
      <c r="L884">
        <v>1</v>
      </c>
      <c r="M884">
        <v>11.303000000000001</v>
      </c>
      <c r="N884">
        <v>63.699902680704199</v>
      </c>
      <c r="O884">
        <v>26.198999999999899</v>
      </c>
      <c r="P884">
        <v>26.727999999999899</v>
      </c>
      <c r="Q884">
        <v>30.213999999999999</v>
      </c>
      <c r="R884">
        <v>1.7430000000000001</v>
      </c>
    </row>
    <row r="885" spans="1:18" x14ac:dyDescent="0.45">
      <c r="A885" t="s">
        <v>131</v>
      </c>
      <c r="B885">
        <v>2020</v>
      </c>
      <c r="C885" s="9">
        <v>43888</v>
      </c>
      <c r="D885" t="s">
        <v>13</v>
      </c>
      <c r="E885">
        <v>1</v>
      </c>
      <c r="F885" t="s">
        <v>200</v>
      </c>
      <c r="G885">
        <v>5</v>
      </c>
      <c r="H885" t="s">
        <v>20</v>
      </c>
      <c r="I885" t="s">
        <v>21</v>
      </c>
      <c r="J885">
        <v>24.561643835616401</v>
      </c>
      <c r="K885">
        <v>24</v>
      </c>
      <c r="L885">
        <v>2</v>
      </c>
      <c r="M885">
        <v>11.404</v>
      </c>
      <c r="N885">
        <v>63.135741844966603</v>
      </c>
      <c r="O885">
        <v>26.009</v>
      </c>
      <c r="P885">
        <v>25.594000000000001</v>
      </c>
      <c r="Q885">
        <v>29.414000000000001</v>
      </c>
      <c r="R885">
        <v>1.91</v>
      </c>
    </row>
    <row r="886" spans="1:18" x14ac:dyDescent="0.45">
      <c r="A886" t="s">
        <v>131</v>
      </c>
      <c r="B886">
        <v>2020</v>
      </c>
      <c r="C886" s="9">
        <v>43888</v>
      </c>
      <c r="D886" t="s">
        <v>13</v>
      </c>
      <c r="E886">
        <v>1</v>
      </c>
      <c r="F886" t="s">
        <v>200</v>
      </c>
      <c r="G886">
        <v>6</v>
      </c>
      <c r="H886" t="s">
        <v>133</v>
      </c>
      <c r="I886" t="s">
        <v>25</v>
      </c>
      <c r="J886">
        <v>27.093150684931501</v>
      </c>
      <c r="K886">
        <v>13</v>
      </c>
      <c r="L886">
        <v>1</v>
      </c>
      <c r="M886">
        <v>11.276999999999999</v>
      </c>
      <c r="N886">
        <v>63.846767757382203</v>
      </c>
      <c r="O886">
        <v>24.026</v>
      </c>
      <c r="P886">
        <v>24.846</v>
      </c>
      <c r="Q886">
        <v>28.51</v>
      </c>
      <c r="R886">
        <v>1.8320000000000001</v>
      </c>
    </row>
    <row r="887" spans="1:18" x14ac:dyDescent="0.45">
      <c r="A887" t="s">
        <v>131</v>
      </c>
      <c r="B887">
        <v>2020</v>
      </c>
      <c r="C887" s="9">
        <v>43888</v>
      </c>
      <c r="D887" t="s">
        <v>13</v>
      </c>
      <c r="E887">
        <v>1</v>
      </c>
      <c r="F887" t="s">
        <v>200</v>
      </c>
      <c r="G887">
        <v>6</v>
      </c>
      <c r="H887" t="s">
        <v>111</v>
      </c>
      <c r="I887" t="s">
        <v>118</v>
      </c>
      <c r="K887">
        <v>23</v>
      </c>
      <c r="L887">
        <v>2</v>
      </c>
      <c r="M887">
        <v>11.5049999999999</v>
      </c>
      <c r="N887">
        <v>62.581486310299802</v>
      </c>
      <c r="O887">
        <v>27.91</v>
      </c>
      <c r="P887">
        <v>27.486999999999998</v>
      </c>
      <c r="Q887">
        <v>30.609000000000002</v>
      </c>
      <c r="R887">
        <v>1.5609999999999999</v>
      </c>
    </row>
    <row r="888" spans="1:18" x14ac:dyDescent="0.45">
      <c r="A888" t="s">
        <v>131</v>
      </c>
      <c r="B888">
        <v>2020</v>
      </c>
      <c r="C888" s="9">
        <v>43888</v>
      </c>
      <c r="D888" t="s">
        <v>13</v>
      </c>
      <c r="E888">
        <v>1</v>
      </c>
      <c r="F888" t="s">
        <v>200</v>
      </c>
      <c r="G888">
        <v>7</v>
      </c>
      <c r="H888" t="s">
        <v>119</v>
      </c>
      <c r="I888" t="s">
        <v>120</v>
      </c>
      <c r="K888">
        <v>8</v>
      </c>
      <c r="L888">
        <v>1</v>
      </c>
      <c r="M888">
        <v>11.127000000000001</v>
      </c>
      <c r="N888">
        <v>64.707468320301899</v>
      </c>
      <c r="O888">
        <v>27.268000000000001</v>
      </c>
      <c r="P888">
        <v>27.353999999999999</v>
      </c>
      <c r="Q888">
        <v>30.617999999999999</v>
      </c>
      <c r="R888">
        <v>1.6319999999999999</v>
      </c>
    </row>
    <row r="889" spans="1:18" x14ac:dyDescent="0.45">
      <c r="A889" t="s">
        <v>131</v>
      </c>
      <c r="B889">
        <v>2020</v>
      </c>
      <c r="C889" s="9">
        <v>43888</v>
      </c>
      <c r="D889" t="s">
        <v>13</v>
      </c>
      <c r="E889">
        <v>1</v>
      </c>
      <c r="F889" t="s">
        <v>200</v>
      </c>
      <c r="G889">
        <v>7</v>
      </c>
      <c r="H889" t="s">
        <v>52</v>
      </c>
      <c r="I889" t="s">
        <v>53</v>
      </c>
      <c r="J889">
        <v>22.9671232876712</v>
      </c>
      <c r="K889">
        <v>17</v>
      </c>
      <c r="L889">
        <v>2</v>
      </c>
      <c r="M889">
        <v>11.143000000000001</v>
      </c>
      <c r="N889">
        <v>64.614556223638104</v>
      </c>
      <c r="O889">
        <v>14.333</v>
      </c>
      <c r="P889">
        <v>14.262</v>
      </c>
      <c r="Q889">
        <v>20.146000000000001</v>
      </c>
      <c r="R889">
        <v>2.9420000000000002</v>
      </c>
    </row>
    <row r="890" spans="1:18" x14ac:dyDescent="0.45">
      <c r="A890" t="s">
        <v>131</v>
      </c>
      <c r="B890">
        <v>2020</v>
      </c>
      <c r="C890" s="9">
        <v>43888</v>
      </c>
      <c r="D890" t="s">
        <v>13</v>
      </c>
      <c r="E890">
        <v>1</v>
      </c>
      <c r="F890" t="s">
        <v>200</v>
      </c>
      <c r="G890">
        <v>8</v>
      </c>
      <c r="H890" t="s">
        <v>43</v>
      </c>
      <c r="I890" t="s">
        <v>44</v>
      </c>
      <c r="J890">
        <v>27.2739726027397</v>
      </c>
      <c r="K890">
        <v>7</v>
      </c>
      <c r="L890">
        <v>1</v>
      </c>
      <c r="M890">
        <v>11.129</v>
      </c>
      <c r="N890">
        <v>64.695839698086004</v>
      </c>
      <c r="O890">
        <v>18.654</v>
      </c>
      <c r="P890">
        <v>20.542000000000002</v>
      </c>
      <c r="Q890">
        <v>26.146000000000001</v>
      </c>
      <c r="R890">
        <v>2.802</v>
      </c>
    </row>
    <row r="891" spans="1:18" x14ac:dyDescent="0.45">
      <c r="A891" t="s">
        <v>131</v>
      </c>
      <c r="B891">
        <v>2020</v>
      </c>
      <c r="C891" s="9">
        <v>43888</v>
      </c>
      <c r="D891" t="s">
        <v>13</v>
      </c>
      <c r="E891">
        <v>1</v>
      </c>
      <c r="F891" t="s">
        <v>200</v>
      </c>
      <c r="G891">
        <v>8</v>
      </c>
      <c r="H891" t="s">
        <v>138</v>
      </c>
      <c r="I891" t="s">
        <v>44</v>
      </c>
      <c r="J891">
        <v>24.4520547945205</v>
      </c>
      <c r="K891">
        <v>22</v>
      </c>
      <c r="L891">
        <v>2</v>
      </c>
      <c r="M891">
        <v>11.163</v>
      </c>
      <c r="N891">
        <v>64.498790647675307</v>
      </c>
      <c r="O891">
        <v>22.834</v>
      </c>
      <c r="P891">
        <v>22.184999999999999</v>
      </c>
      <c r="Q891">
        <v>26.513000000000002</v>
      </c>
      <c r="R891">
        <v>2.1640000000000001</v>
      </c>
    </row>
    <row r="892" spans="1:18" x14ac:dyDescent="0.45">
      <c r="A892" t="s">
        <v>131</v>
      </c>
      <c r="B892">
        <v>2020</v>
      </c>
      <c r="C892" s="9">
        <v>43888</v>
      </c>
      <c r="D892" t="s">
        <v>13</v>
      </c>
      <c r="E892">
        <v>1</v>
      </c>
      <c r="F892" t="s">
        <v>200</v>
      </c>
      <c r="G892">
        <v>9</v>
      </c>
      <c r="H892" t="s">
        <v>134</v>
      </c>
      <c r="I892" t="s">
        <v>38</v>
      </c>
      <c r="K892">
        <v>14</v>
      </c>
      <c r="L892">
        <v>1</v>
      </c>
      <c r="M892">
        <v>11.295999999999999</v>
      </c>
      <c r="N892">
        <v>63.7393767705382</v>
      </c>
      <c r="O892">
        <v>21.951999999999899</v>
      </c>
      <c r="P892">
        <v>22.85</v>
      </c>
      <c r="Q892">
        <v>27.888000000000002</v>
      </c>
      <c r="R892">
        <v>2.5190000000000001</v>
      </c>
    </row>
    <row r="893" spans="1:18" x14ac:dyDescent="0.45">
      <c r="A893" t="s">
        <v>131</v>
      </c>
      <c r="B893">
        <v>2020</v>
      </c>
      <c r="C893" s="9">
        <v>43888</v>
      </c>
      <c r="D893" t="s">
        <v>13</v>
      </c>
      <c r="E893">
        <v>1</v>
      </c>
      <c r="F893" t="s">
        <v>200</v>
      </c>
      <c r="G893">
        <v>9</v>
      </c>
      <c r="H893" t="s">
        <v>137</v>
      </c>
      <c r="I893" t="s">
        <v>29</v>
      </c>
      <c r="K893">
        <v>21</v>
      </c>
      <c r="L893">
        <v>2</v>
      </c>
      <c r="M893">
        <v>11.324999999999999</v>
      </c>
      <c r="N893">
        <v>63.576158940397299</v>
      </c>
      <c r="O893">
        <v>18.919</v>
      </c>
      <c r="P893">
        <v>18.247</v>
      </c>
      <c r="Q893">
        <v>24.492999999999999</v>
      </c>
      <c r="R893">
        <v>3.1230000000000002</v>
      </c>
    </row>
    <row r="894" spans="1:18" x14ac:dyDescent="0.45">
      <c r="A894" t="s">
        <v>131</v>
      </c>
      <c r="B894">
        <v>2020</v>
      </c>
      <c r="C894" s="9">
        <v>43888</v>
      </c>
      <c r="D894" t="s">
        <v>13</v>
      </c>
      <c r="E894">
        <v>1</v>
      </c>
      <c r="F894" t="s">
        <v>200</v>
      </c>
      <c r="G894">
        <v>10</v>
      </c>
      <c r="H894" t="s">
        <v>109</v>
      </c>
      <c r="I894" t="s">
        <v>118</v>
      </c>
      <c r="K894">
        <v>2</v>
      </c>
      <c r="L894">
        <v>1</v>
      </c>
      <c r="M894">
        <v>11.169</v>
      </c>
      <c r="N894">
        <v>64.464141821111994</v>
      </c>
      <c r="O894">
        <v>33.848999999999997</v>
      </c>
      <c r="P894">
        <v>34.027999999999999</v>
      </c>
      <c r="Q894">
        <v>36.85</v>
      </c>
      <c r="R894">
        <v>1.411</v>
      </c>
    </row>
    <row r="895" spans="1:18" x14ac:dyDescent="0.45">
      <c r="A895" t="s">
        <v>131</v>
      </c>
      <c r="B895">
        <v>2020</v>
      </c>
      <c r="C895" s="9">
        <v>43888</v>
      </c>
      <c r="D895" t="s">
        <v>13</v>
      </c>
      <c r="E895">
        <v>1</v>
      </c>
      <c r="F895" t="s">
        <v>200</v>
      </c>
      <c r="G895">
        <v>10</v>
      </c>
      <c r="H895" t="s">
        <v>136</v>
      </c>
      <c r="I895" t="s">
        <v>36</v>
      </c>
      <c r="K895">
        <v>20</v>
      </c>
      <c r="L895">
        <v>2</v>
      </c>
      <c r="M895">
        <v>11.476000000000001</v>
      </c>
      <c r="N895">
        <v>62.7396305332868</v>
      </c>
      <c r="O895">
        <v>27.702000000000002</v>
      </c>
      <c r="P895">
        <v>27.46</v>
      </c>
      <c r="Q895">
        <v>31.888000000000002</v>
      </c>
      <c r="R895">
        <v>2.214</v>
      </c>
    </row>
    <row r="896" spans="1:18" x14ac:dyDescent="0.45">
      <c r="A896" t="s">
        <v>131</v>
      </c>
      <c r="B896">
        <v>2020</v>
      </c>
      <c r="C896" s="9">
        <v>43888</v>
      </c>
      <c r="D896" t="s">
        <v>13</v>
      </c>
      <c r="E896">
        <v>1</v>
      </c>
      <c r="F896" t="s">
        <v>200</v>
      </c>
      <c r="G896">
        <v>11</v>
      </c>
      <c r="H896" t="s">
        <v>96</v>
      </c>
      <c r="I896" t="s">
        <v>40</v>
      </c>
      <c r="J896">
        <v>26.126027397260199</v>
      </c>
      <c r="K896">
        <v>16</v>
      </c>
      <c r="L896">
        <v>1</v>
      </c>
      <c r="M896">
        <v>11.329000000000001</v>
      </c>
      <c r="N896">
        <v>63.5537117133021</v>
      </c>
      <c r="O896">
        <v>14.555</v>
      </c>
      <c r="P896">
        <v>16.087</v>
      </c>
      <c r="Q896">
        <v>22.727</v>
      </c>
      <c r="R896">
        <v>3.32</v>
      </c>
    </row>
    <row r="897" spans="1:18" x14ac:dyDescent="0.45">
      <c r="A897" t="s">
        <v>131</v>
      </c>
      <c r="B897">
        <v>2020</v>
      </c>
      <c r="C897" s="9">
        <v>43888</v>
      </c>
      <c r="D897" t="s">
        <v>13</v>
      </c>
      <c r="E897">
        <v>1</v>
      </c>
      <c r="F897" t="s">
        <v>200</v>
      </c>
      <c r="G897">
        <v>11</v>
      </c>
      <c r="H897" t="s">
        <v>24</v>
      </c>
      <c r="I897" t="s">
        <v>25</v>
      </c>
      <c r="J897">
        <v>21.4958904109589</v>
      </c>
      <c r="K897">
        <v>18</v>
      </c>
      <c r="L897">
        <v>2</v>
      </c>
      <c r="M897">
        <v>11.364000000000001</v>
      </c>
      <c r="N897">
        <v>63.3579725448785</v>
      </c>
      <c r="O897">
        <v>12.1009999999999</v>
      </c>
      <c r="P897">
        <v>11.457000000000001</v>
      </c>
      <c r="Q897">
        <v>18.161000000000001</v>
      </c>
      <c r="R897">
        <v>3.3519999999999999</v>
      </c>
    </row>
    <row r="898" spans="1:18" x14ac:dyDescent="0.45">
      <c r="A898" t="s">
        <v>131</v>
      </c>
      <c r="B898">
        <v>2020</v>
      </c>
      <c r="C898" s="9">
        <v>43888</v>
      </c>
      <c r="D898" t="s">
        <v>13</v>
      </c>
      <c r="E898">
        <v>1</v>
      </c>
      <c r="F898" t="s">
        <v>200</v>
      </c>
      <c r="G898">
        <v>12</v>
      </c>
      <c r="H898" t="s">
        <v>30</v>
      </c>
      <c r="I898" t="s">
        <v>31</v>
      </c>
      <c r="J898">
        <v>23.865753424657498</v>
      </c>
      <c r="K898">
        <v>15</v>
      </c>
      <c r="L898">
        <v>1</v>
      </c>
      <c r="M898">
        <v>10.994</v>
      </c>
      <c r="N898">
        <v>65.490267418591898</v>
      </c>
      <c r="O898">
        <v>31.518999999999998</v>
      </c>
      <c r="P898">
        <v>31.645999999999901</v>
      </c>
      <c r="Q898">
        <v>33.979999999999997</v>
      </c>
      <c r="R898">
        <v>1.167</v>
      </c>
    </row>
    <row r="899" spans="1:18" x14ac:dyDescent="0.45">
      <c r="A899" t="s">
        <v>131</v>
      </c>
      <c r="B899">
        <v>2020</v>
      </c>
      <c r="C899" s="9">
        <v>43888</v>
      </c>
      <c r="D899" t="s">
        <v>13</v>
      </c>
      <c r="E899">
        <v>1</v>
      </c>
      <c r="F899" t="s">
        <v>200</v>
      </c>
      <c r="G899">
        <v>12</v>
      </c>
      <c r="H899" t="s">
        <v>135</v>
      </c>
      <c r="I899" t="s">
        <v>29</v>
      </c>
      <c r="K899">
        <v>19</v>
      </c>
      <c r="L899">
        <v>2</v>
      </c>
      <c r="M899">
        <v>11.052</v>
      </c>
      <c r="N899">
        <v>65.146579804560204</v>
      </c>
      <c r="O899">
        <v>25.916</v>
      </c>
      <c r="P899">
        <v>25.692999999999898</v>
      </c>
      <c r="Q899">
        <v>29.614999999999998</v>
      </c>
      <c r="R899">
        <v>1.9610000000000001</v>
      </c>
    </row>
    <row r="900" spans="1:18" x14ac:dyDescent="0.45">
      <c r="A900" t="s">
        <v>131</v>
      </c>
      <c r="B900">
        <v>2020</v>
      </c>
      <c r="C900" s="9">
        <v>43888</v>
      </c>
      <c r="D900" t="s">
        <v>13</v>
      </c>
      <c r="E900">
        <v>1</v>
      </c>
      <c r="F900" t="s">
        <v>201</v>
      </c>
      <c r="G900">
        <v>1</v>
      </c>
      <c r="H900" t="s">
        <v>23</v>
      </c>
      <c r="I900" t="s">
        <v>15</v>
      </c>
      <c r="J900">
        <v>22.4602739726027</v>
      </c>
      <c r="K900">
        <v>1</v>
      </c>
      <c r="L900">
        <v>1</v>
      </c>
      <c r="M900">
        <v>11.007</v>
      </c>
      <c r="N900">
        <v>65.412919051512603</v>
      </c>
      <c r="O900">
        <v>33.463999999999999</v>
      </c>
      <c r="P900">
        <v>33.744</v>
      </c>
      <c r="Q900">
        <v>36.728000000000002</v>
      </c>
      <c r="R900">
        <v>1.492</v>
      </c>
    </row>
    <row r="901" spans="1:18" x14ac:dyDescent="0.45">
      <c r="A901" t="s">
        <v>131</v>
      </c>
      <c r="B901">
        <v>2020</v>
      </c>
      <c r="C901" s="9">
        <v>43888</v>
      </c>
      <c r="D901" t="s">
        <v>13</v>
      </c>
      <c r="E901">
        <v>1</v>
      </c>
      <c r="F901" t="s">
        <v>201</v>
      </c>
      <c r="G901">
        <v>1</v>
      </c>
      <c r="H901" t="s">
        <v>30</v>
      </c>
      <c r="I901" t="s">
        <v>31</v>
      </c>
      <c r="J901">
        <v>23.865753424657498</v>
      </c>
      <c r="K901">
        <v>15</v>
      </c>
      <c r="L901">
        <v>2</v>
      </c>
      <c r="M901">
        <v>11.138999999999999</v>
      </c>
      <c r="N901">
        <v>64.637759224346894</v>
      </c>
      <c r="O901">
        <v>31.645999999999901</v>
      </c>
      <c r="P901">
        <v>31.526</v>
      </c>
      <c r="Q901">
        <v>33.841999999999999</v>
      </c>
      <c r="R901">
        <v>1.1579999999999999</v>
      </c>
    </row>
    <row r="902" spans="1:18" x14ac:dyDescent="0.45">
      <c r="A902" t="s">
        <v>131</v>
      </c>
      <c r="B902">
        <v>2020</v>
      </c>
      <c r="C902" s="9">
        <v>43888</v>
      </c>
      <c r="D902" t="s">
        <v>13</v>
      </c>
      <c r="E902">
        <v>1</v>
      </c>
      <c r="F902" t="s">
        <v>201</v>
      </c>
      <c r="G902">
        <v>2</v>
      </c>
      <c r="H902" t="s">
        <v>14</v>
      </c>
      <c r="I902" t="s">
        <v>15</v>
      </c>
      <c r="J902">
        <v>20.153424657534199</v>
      </c>
      <c r="K902">
        <v>5</v>
      </c>
      <c r="L902">
        <v>1</v>
      </c>
      <c r="M902">
        <v>11.298999999999999</v>
      </c>
      <c r="N902">
        <v>63.722453314452601</v>
      </c>
      <c r="O902">
        <v>25.77</v>
      </c>
      <c r="P902">
        <v>26.079000000000001</v>
      </c>
      <c r="Q902">
        <v>30.568999999999999</v>
      </c>
      <c r="R902">
        <v>2.2450000000000001</v>
      </c>
    </row>
    <row r="903" spans="1:18" x14ac:dyDescent="0.45">
      <c r="A903" t="s">
        <v>131</v>
      </c>
      <c r="B903">
        <v>2020</v>
      </c>
      <c r="C903" s="9">
        <v>43888</v>
      </c>
      <c r="D903" t="s">
        <v>13</v>
      </c>
      <c r="E903">
        <v>1</v>
      </c>
      <c r="F903" t="s">
        <v>201</v>
      </c>
      <c r="G903">
        <v>2</v>
      </c>
      <c r="H903" t="s">
        <v>96</v>
      </c>
      <c r="I903" t="s">
        <v>40</v>
      </c>
      <c r="J903">
        <v>26.126027397260199</v>
      </c>
      <c r="K903">
        <v>16</v>
      </c>
      <c r="L903">
        <v>2</v>
      </c>
      <c r="M903">
        <v>11.686</v>
      </c>
      <c r="N903">
        <v>61.612185521136396</v>
      </c>
      <c r="O903">
        <v>16.087</v>
      </c>
      <c r="P903">
        <v>15.9</v>
      </c>
      <c r="Q903">
        <v>22.262</v>
      </c>
      <c r="R903">
        <v>3.181</v>
      </c>
    </row>
    <row r="904" spans="1:18" x14ac:dyDescent="0.45">
      <c r="A904" t="s">
        <v>131</v>
      </c>
      <c r="B904">
        <v>2020</v>
      </c>
      <c r="C904" s="9">
        <v>43888</v>
      </c>
      <c r="D904" t="s">
        <v>13</v>
      </c>
      <c r="E904">
        <v>1</v>
      </c>
      <c r="F904" t="s">
        <v>201</v>
      </c>
      <c r="G904">
        <v>3</v>
      </c>
      <c r="H904" t="s">
        <v>109</v>
      </c>
      <c r="I904" t="s">
        <v>118</v>
      </c>
      <c r="K904">
        <v>2</v>
      </c>
      <c r="L904">
        <v>1</v>
      </c>
      <c r="M904">
        <v>11.105</v>
      </c>
      <c r="N904">
        <v>64.835659612786998</v>
      </c>
      <c r="O904">
        <v>34.027999999999999</v>
      </c>
      <c r="P904">
        <v>34.125</v>
      </c>
      <c r="Q904">
        <v>36.929000000000002</v>
      </c>
      <c r="R904">
        <v>1.4019999999999999</v>
      </c>
    </row>
    <row r="905" spans="1:18" x14ac:dyDescent="0.45">
      <c r="A905" t="s">
        <v>131</v>
      </c>
      <c r="B905">
        <v>2020</v>
      </c>
      <c r="C905" s="9">
        <v>43888</v>
      </c>
      <c r="D905" t="s">
        <v>13</v>
      </c>
      <c r="E905">
        <v>1</v>
      </c>
      <c r="F905" t="s">
        <v>201</v>
      </c>
      <c r="G905">
        <v>3</v>
      </c>
      <c r="H905" t="s">
        <v>77</v>
      </c>
      <c r="I905" t="s">
        <v>19</v>
      </c>
      <c r="J905">
        <v>28.8</v>
      </c>
      <c r="K905">
        <v>9</v>
      </c>
      <c r="L905">
        <v>2</v>
      </c>
      <c r="M905">
        <v>11.134</v>
      </c>
      <c r="N905">
        <v>64.666786419974798</v>
      </c>
      <c r="O905">
        <v>23.983000000000001</v>
      </c>
      <c r="P905">
        <v>23.857999999999901</v>
      </c>
      <c r="Q905">
        <v>28.803999999999998</v>
      </c>
      <c r="R905">
        <v>2.4729999999999999</v>
      </c>
    </row>
    <row r="906" spans="1:18" x14ac:dyDescent="0.45">
      <c r="A906" t="s">
        <v>131</v>
      </c>
      <c r="B906">
        <v>2020</v>
      </c>
      <c r="C906" s="9">
        <v>43888</v>
      </c>
      <c r="D906" t="s">
        <v>13</v>
      </c>
      <c r="E906">
        <v>1</v>
      </c>
      <c r="F906" t="s">
        <v>201</v>
      </c>
      <c r="G906">
        <v>4</v>
      </c>
      <c r="H906" t="s">
        <v>79</v>
      </c>
      <c r="I906" t="s">
        <v>65</v>
      </c>
      <c r="J906">
        <v>32.819178082191698</v>
      </c>
      <c r="K906">
        <v>3</v>
      </c>
      <c r="L906">
        <v>1</v>
      </c>
      <c r="M906">
        <v>11.206</v>
      </c>
      <c r="N906">
        <v>64.251293949669801</v>
      </c>
      <c r="O906">
        <v>41.725999999999999</v>
      </c>
      <c r="P906">
        <v>41.732999999999997</v>
      </c>
      <c r="Q906">
        <v>44.848999999999997</v>
      </c>
      <c r="R906">
        <v>1.5580000000000001</v>
      </c>
    </row>
    <row r="907" spans="1:18" x14ac:dyDescent="0.45">
      <c r="A907" t="s">
        <v>131</v>
      </c>
      <c r="B907">
        <v>2020</v>
      </c>
      <c r="C907" s="9">
        <v>43888</v>
      </c>
      <c r="D907" t="s">
        <v>13</v>
      </c>
      <c r="E907">
        <v>1</v>
      </c>
      <c r="F907" t="s">
        <v>201</v>
      </c>
      <c r="G907">
        <v>4</v>
      </c>
      <c r="H907" t="s">
        <v>134</v>
      </c>
      <c r="I907" t="s">
        <v>38</v>
      </c>
      <c r="K907">
        <v>14</v>
      </c>
      <c r="L907">
        <v>2</v>
      </c>
      <c r="M907">
        <v>11.331</v>
      </c>
      <c r="N907">
        <v>63.5424940428911</v>
      </c>
      <c r="O907">
        <v>22.85</v>
      </c>
      <c r="P907">
        <v>22.847000000000001</v>
      </c>
      <c r="Q907">
        <v>27.869</v>
      </c>
      <c r="R907">
        <v>2.5110000000000001</v>
      </c>
    </row>
    <row r="908" spans="1:18" x14ac:dyDescent="0.45">
      <c r="A908" t="s">
        <v>131</v>
      </c>
      <c r="B908">
        <v>2020</v>
      </c>
      <c r="C908" s="9">
        <v>43888</v>
      </c>
      <c r="D908" t="s">
        <v>13</v>
      </c>
      <c r="E908">
        <v>1</v>
      </c>
      <c r="F908" t="s">
        <v>201</v>
      </c>
      <c r="G908">
        <v>5</v>
      </c>
      <c r="H908" t="s">
        <v>43</v>
      </c>
      <c r="I908" t="s">
        <v>44</v>
      </c>
      <c r="J908">
        <v>27.2739726027397</v>
      </c>
      <c r="K908">
        <v>7</v>
      </c>
      <c r="L908">
        <v>1</v>
      </c>
      <c r="M908">
        <v>11.207000000000001</v>
      </c>
      <c r="N908">
        <v>64.245560810207905</v>
      </c>
      <c r="O908">
        <v>20.542000000000002</v>
      </c>
      <c r="P908">
        <v>23.895</v>
      </c>
      <c r="Q908">
        <v>29.045000000000002</v>
      </c>
      <c r="R908">
        <v>2.5750000000000002</v>
      </c>
    </row>
    <row r="909" spans="1:18" x14ac:dyDescent="0.45">
      <c r="A909" t="s">
        <v>131</v>
      </c>
      <c r="B909">
        <v>2020</v>
      </c>
      <c r="C909" s="9">
        <v>43888</v>
      </c>
      <c r="D909" t="s">
        <v>13</v>
      </c>
      <c r="E909">
        <v>1</v>
      </c>
      <c r="F909" t="s">
        <v>201</v>
      </c>
      <c r="G909">
        <v>5</v>
      </c>
      <c r="H909" t="s">
        <v>132</v>
      </c>
      <c r="I909" t="s">
        <v>36</v>
      </c>
      <c r="K909">
        <v>10</v>
      </c>
      <c r="L909">
        <v>2</v>
      </c>
      <c r="M909">
        <v>11.211</v>
      </c>
      <c r="N909">
        <v>64.222638480064205</v>
      </c>
      <c r="O909">
        <v>36.521999999999998</v>
      </c>
      <c r="P909">
        <v>35.742999999999903</v>
      </c>
      <c r="Q909">
        <v>38.698999999999998</v>
      </c>
      <c r="R909">
        <v>1.478</v>
      </c>
    </row>
    <row r="910" spans="1:18" x14ac:dyDescent="0.45">
      <c r="A910" t="s">
        <v>131</v>
      </c>
      <c r="B910">
        <v>2020</v>
      </c>
      <c r="C910" s="9">
        <v>43888</v>
      </c>
      <c r="D910" t="s">
        <v>13</v>
      </c>
      <c r="E910">
        <v>1</v>
      </c>
      <c r="F910" t="s">
        <v>201</v>
      </c>
      <c r="G910">
        <v>6</v>
      </c>
      <c r="H910" t="s">
        <v>119</v>
      </c>
      <c r="I910" t="s">
        <v>120</v>
      </c>
      <c r="K910">
        <v>8</v>
      </c>
      <c r="L910">
        <v>1</v>
      </c>
      <c r="M910">
        <v>11.15</v>
      </c>
      <c r="N910">
        <v>64.573991031390094</v>
      </c>
      <c r="O910">
        <v>27.353999999999999</v>
      </c>
      <c r="P910">
        <v>27.619</v>
      </c>
      <c r="Q910">
        <v>30.832999999999998</v>
      </c>
      <c r="R910">
        <v>1.607</v>
      </c>
    </row>
    <row r="911" spans="1:18" x14ac:dyDescent="0.45">
      <c r="A911" t="s">
        <v>131</v>
      </c>
      <c r="B911">
        <v>2020</v>
      </c>
      <c r="C911" s="9">
        <v>43888</v>
      </c>
      <c r="D911" t="s">
        <v>13</v>
      </c>
      <c r="E911">
        <v>1</v>
      </c>
      <c r="F911" t="s">
        <v>201</v>
      </c>
      <c r="G911">
        <v>6</v>
      </c>
      <c r="H911" t="s">
        <v>26</v>
      </c>
      <c r="I911" t="s">
        <v>27</v>
      </c>
      <c r="J911">
        <v>21.7671232876712</v>
      </c>
      <c r="K911">
        <v>11</v>
      </c>
      <c r="L911">
        <v>2</v>
      </c>
      <c r="M911">
        <v>11.191000000000001</v>
      </c>
      <c r="N911">
        <v>64.3374139933875</v>
      </c>
      <c r="O911">
        <v>21.978999999999999</v>
      </c>
      <c r="P911">
        <v>21.677999999999901</v>
      </c>
      <c r="Q911">
        <v>26.367999999999999</v>
      </c>
      <c r="R911">
        <v>2.3450000000000002</v>
      </c>
    </row>
    <row r="912" spans="1:18" x14ac:dyDescent="0.45">
      <c r="A912" t="s">
        <v>131</v>
      </c>
      <c r="B912">
        <v>2020</v>
      </c>
      <c r="C912" s="9">
        <v>43888</v>
      </c>
      <c r="D912" t="s">
        <v>13</v>
      </c>
      <c r="E912">
        <v>1</v>
      </c>
      <c r="F912" t="s">
        <v>201</v>
      </c>
      <c r="G912">
        <v>7</v>
      </c>
      <c r="H912" t="s">
        <v>33</v>
      </c>
      <c r="I912" t="s">
        <v>27</v>
      </c>
      <c r="J912">
        <v>26.2712328767123</v>
      </c>
      <c r="K912">
        <v>4</v>
      </c>
      <c r="L912">
        <v>1</v>
      </c>
      <c r="M912">
        <v>11.102</v>
      </c>
      <c r="N912">
        <v>64.853179607277895</v>
      </c>
      <c r="O912">
        <v>31.024000000000001</v>
      </c>
      <c r="P912">
        <v>31.160999999999898</v>
      </c>
      <c r="Q912">
        <v>33.796999999999997</v>
      </c>
      <c r="R912">
        <v>1.3180000000000001</v>
      </c>
    </row>
    <row r="913" spans="1:18" x14ac:dyDescent="0.45">
      <c r="A913" t="s">
        <v>131</v>
      </c>
      <c r="B913">
        <v>2020</v>
      </c>
      <c r="C913" s="9">
        <v>43888</v>
      </c>
      <c r="D913" t="s">
        <v>13</v>
      </c>
      <c r="E913">
        <v>1</v>
      </c>
      <c r="F913" t="s">
        <v>201</v>
      </c>
      <c r="G913">
        <v>7</v>
      </c>
      <c r="H913" t="s">
        <v>133</v>
      </c>
      <c r="I913" t="s">
        <v>25</v>
      </c>
      <c r="J913">
        <v>27.093150684931501</v>
      </c>
      <c r="K913">
        <v>13</v>
      </c>
      <c r="L913">
        <v>2</v>
      </c>
      <c r="M913">
        <v>11.138999999999999</v>
      </c>
      <c r="N913">
        <v>64.637759224346794</v>
      </c>
      <c r="O913">
        <v>24.846</v>
      </c>
      <c r="P913">
        <v>24.695</v>
      </c>
      <c r="Q913">
        <v>28.291</v>
      </c>
      <c r="R913">
        <v>1.798</v>
      </c>
    </row>
    <row r="914" spans="1:18" x14ac:dyDescent="0.45">
      <c r="A914" t="s">
        <v>131</v>
      </c>
      <c r="B914">
        <v>2020</v>
      </c>
      <c r="C914" s="9">
        <v>43888</v>
      </c>
      <c r="D914" t="s">
        <v>13</v>
      </c>
      <c r="E914">
        <v>1</v>
      </c>
      <c r="F914" t="s">
        <v>201</v>
      </c>
      <c r="G914">
        <v>8</v>
      </c>
      <c r="H914" t="s">
        <v>73</v>
      </c>
      <c r="I914" t="s">
        <v>19</v>
      </c>
      <c r="J914">
        <v>32.572602739726001</v>
      </c>
      <c r="K914">
        <v>6</v>
      </c>
      <c r="L914">
        <v>1</v>
      </c>
      <c r="M914">
        <v>11.132</v>
      </c>
      <c r="N914">
        <v>64.6784045993532</v>
      </c>
      <c r="O914">
        <v>29.841999999999999</v>
      </c>
      <c r="P914">
        <v>30.094999999999999</v>
      </c>
      <c r="Q914">
        <v>32.991</v>
      </c>
      <c r="R914">
        <v>1.448</v>
      </c>
    </row>
    <row r="915" spans="1:18" x14ac:dyDescent="0.45">
      <c r="A915" t="s">
        <v>131</v>
      </c>
      <c r="B915">
        <v>2020</v>
      </c>
      <c r="C915" s="9">
        <v>43888</v>
      </c>
      <c r="D915" t="s">
        <v>13</v>
      </c>
      <c r="E915">
        <v>1</v>
      </c>
      <c r="F915" t="s">
        <v>201</v>
      </c>
      <c r="G915">
        <v>8</v>
      </c>
      <c r="H915" t="s">
        <v>16</v>
      </c>
      <c r="I915" t="s">
        <v>17</v>
      </c>
      <c r="J915">
        <v>20.852054794520502</v>
      </c>
      <c r="K915">
        <v>12</v>
      </c>
      <c r="L915">
        <v>2</v>
      </c>
      <c r="M915">
        <v>11.180999999999999</v>
      </c>
      <c r="N915">
        <v>64.394955728467906</v>
      </c>
      <c r="O915">
        <v>26.727999999999899</v>
      </c>
      <c r="P915">
        <v>26.498999999999999</v>
      </c>
      <c r="Q915">
        <v>29.913</v>
      </c>
      <c r="R915">
        <v>1.7070000000000001</v>
      </c>
    </row>
    <row r="916" spans="1:18" x14ac:dyDescent="0.45">
      <c r="A916" t="s">
        <v>131</v>
      </c>
      <c r="B916">
        <v>2020</v>
      </c>
      <c r="C916" s="9">
        <v>43888</v>
      </c>
      <c r="D916" t="s">
        <v>13</v>
      </c>
      <c r="E916">
        <v>1</v>
      </c>
      <c r="F916" t="s">
        <v>202</v>
      </c>
      <c r="G916">
        <v>1</v>
      </c>
      <c r="H916" t="s">
        <v>23</v>
      </c>
      <c r="I916" t="s">
        <v>15</v>
      </c>
      <c r="J916">
        <v>22.4602739726027</v>
      </c>
      <c r="K916">
        <v>1</v>
      </c>
      <c r="L916">
        <v>1</v>
      </c>
      <c r="M916">
        <v>10.958</v>
      </c>
      <c r="N916">
        <v>65.705420697207501</v>
      </c>
      <c r="O916">
        <v>33.744</v>
      </c>
      <c r="P916">
        <v>33.97</v>
      </c>
      <c r="Q916">
        <v>36.914000000000001</v>
      </c>
      <c r="R916">
        <v>1.472</v>
      </c>
    </row>
    <row r="917" spans="1:18" x14ac:dyDescent="0.45">
      <c r="A917" t="s">
        <v>131</v>
      </c>
      <c r="B917">
        <v>2020</v>
      </c>
      <c r="C917" s="9">
        <v>43888</v>
      </c>
      <c r="D917" t="s">
        <v>13</v>
      </c>
      <c r="E917">
        <v>1</v>
      </c>
      <c r="F917" t="s">
        <v>202</v>
      </c>
      <c r="G917">
        <v>1</v>
      </c>
      <c r="H917" t="s">
        <v>73</v>
      </c>
      <c r="I917" t="s">
        <v>19</v>
      </c>
      <c r="J917">
        <v>32.572602739726001</v>
      </c>
      <c r="K917">
        <v>6</v>
      </c>
      <c r="L917">
        <v>2</v>
      </c>
      <c r="M917">
        <v>10.974</v>
      </c>
      <c r="N917">
        <v>65.609622744669196</v>
      </c>
      <c r="O917">
        <v>30.094999999999999</v>
      </c>
      <c r="P917">
        <v>29.956</v>
      </c>
      <c r="Q917">
        <v>32.816000000000003</v>
      </c>
      <c r="R917">
        <v>1.43</v>
      </c>
    </row>
    <row r="918" spans="1:18" x14ac:dyDescent="0.45">
      <c r="A918" t="s">
        <v>131</v>
      </c>
      <c r="B918">
        <v>2020</v>
      </c>
      <c r="C918" s="9">
        <v>43888</v>
      </c>
      <c r="D918" t="s">
        <v>13</v>
      </c>
      <c r="E918">
        <v>1</v>
      </c>
      <c r="F918" t="s">
        <v>202</v>
      </c>
      <c r="G918">
        <v>2</v>
      </c>
      <c r="H918" t="s">
        <v>33</v>
      </c>
      <c r="I918" t="s">
        <v>27</v>
      </c>
      <c r="J918">
        <v>26.2712328767123</v>
      </c>
      <c r="K918">
        <v>4</v>
      </c>
      <c r="L918">
        <v>1</v>
      </c>
      <c r="M918">
        <v>11.282999999999999</v>
      </c>
      <c r="N918">
        <v>63.8128157404945</v>
      </c>
      <c r="O918">
        <v>31.160999999999898</v>
      </c>
      <c r="P918">
        <v>31.341000000000001</v>
      </c>
      <c r="Q918">
        <v>33.951000000000001</v>
      </c>
      <c r="R918">
        <v>1.3049999999999999</v>
      </c>
    </row>
    <row r="919" spans="1:18" x14ac:dyDescent="0.45">
      <c r="A919" t="s">
        <v>131</v>
      </c>
      <c r="B919">
        <v>2020</v>
      </c>
      <c r="C919" s="9">
        <v>43888</v>
      </c>
      <c r="D919" t="s">
        <v>13</v>
      </c>
      <c r="E919">
        <v>1</v>
      </c>
      <c r="F919" t="s">
        <v>202</v>
      </c>
      <c r="G919">
        <v>2</v>
      </c>
      <c r="H919" t="s">
        <v>14</v>
      </c>
      <c r="I919" t="s">
        <v>15</v>
      </c>
      <c r="J919">
        <v>20.153424657534199</v>
      </c>
      <c r="K919">
        <v>5</v>
      </c>
      <c r="L919">
        <v>2</v>
      </c>
      <c r="M919">
        <v>11.29</v>
      </c>
      <c r="N919">
        <v>63.773250664304697</v>
      </c>
      <c r="O919">
        <v>26.079000000000001</v>
      </c>
      <c r="P919">
        <v>25.780999999999999</v>
      </c>
      <c r="Q919">
        <v>30.123000000000001</v>
      </c>
      <c r="R919">
        <v>2.1709999999999998</v>
      </c>
    </row>
    <row r="920" spans="1:18" x14ac:dyDescent="0.45">
      <c r="A920" t="s">
        <v>131</v>
      </c>
      <c r="B920">
        <v>2020</v>
      </c>
      <c r="C920" s="9">
        <v>43888</v>
      </c>
      <c r="D920" t="s">
        <v>13</v>
      </c>
      <c r="E920">
        <v>1</v>
      </c>
      <c r="F920" t="s">
        <v>202</v>
      </c>
      <c r="G920">
        <v>3</v>
      </c>
      <c r="H920" t="s">
        <v>109</v>
      </c>
      <c r="I920" t="s">
        <v>118</v>
      </c>
      <c r="K920">
        <v>2</v>
      </c>
      <c r="L920">
        <v>1</v>
      </c>
      <c r="M920">
        <v>11.281000000000001</v>
      </c>
      <c r="N920">
        <v>63.824129066572098</v>
      </c>
      <c r="O920">
        <v>34.125</v>
      </c>
      <c r="P920">
        <v>34.256999999999998</v>
      </c>
      <c r="Q920">
        <v>37.036999999999999</v>
      </c>
      <c r="R920">
        <v>1.39</v>
      </c>
    </row>
    <row r="921" spans="1:18" x14ac:dyDescent="0.45">
      <c r="A921" t="s">
        <v>131</v>
      </c>
      <c r="B921">
        <v>2020</v>
      </c>
      <c r="C921" s="9">
        <v>43888</v>
      </c>
      <c r="D921" t="s">
        <v>13</v>
      </c>
      <c r="E921">
        <v>1</v>
      </c>
      <c r="F921" t="s">
        <v>202</v>
      </c>
      <c r="G921">
        <v>3</v>
      </c>
      <c r="H921" t="s">
        <v>119</v>
      </c>
      <c r="I921" t="s">
        <v>120</v>
      </c>
      <c r="K921">
        <v>8</v>
      </c>
      <c r="L921">
        <v>2</v>
      </c>
      <c r="M921">
        <v>11.401</v>
      </c>
      <c r="N921">
        <v>63.152355056573903</v>
      </c>
      <c r="O921">
        <v>27.619</v>
      </c>
      <c r="P921">
        <v>27.516999999999999</v>
      </c>
      <c r="Q921">
        <v>30.690999999999999</v>
      </c>
      <c r="R921">
        <v>1.587</v>
      </c>
    </row>
    <row r="922" spans="1:18" x14ac:dyDescent="0.45">
      <c r="A922" t="s">
        <v>131</v>
      </c>
      <c r="B922">
        <v>2020</v>
      </c>
      <c r="C922" s="9">
        <v>43888</v>
      </c>
      <c r="D922" t="s">
        <v>13</v>
      </c>
      <c r="E922">
        <v>1</v>
      </c>
      <c r="F922" t="s">
        <v>202</v>
      </c>
      <c r="G922">
        <v>4</v>
      </c>
      <c r="H922" t="s">
        <v>79</v>
      </c>
      <c r="I922" t="s">
        <v>65</v>
      </c>
      <c r="J922">
        <v>32.819178082191698</v>
      </c>
      <c r="K922">
        <v>3</v>
      </c>
      <c r="L922">
        <v>1</v>
      </c>
      <c r="M922">
        <v>11.224</v>
      </c>
      <c r="N922">
        <v>64.148253741981407</v>
      </c>
      <c r="O922">
        <v>41.732999999999997</v>
      </c>
      <c r="P922">
        <v>41.746000000000002</v>
      </c>
      <c r="Q922">
        <v>44.86</v>
      </c>
      <c r="R922">
        <v>1.5569999999999999</v>
      </c>
    </row>
    <row r="923" spans="1:18" x14ac:dyDescent="0.45">
      <c r="A923" t="s">
        <v>131</v>
      </c>
      <c r="B923">
        <v>2020</v>
      </c>
      <c r="C923" s="9">
        <v>43888</v>
      </c>
      <c r="D923" t="s">
        <v>13</v>
      </c>
      <c r="E923">
        <v>1</v>
      </c>
      <c r="F923" t="s">
        <v>202</v>
      </c>
      <c r="G923">
        <v>4</v>
      </c>
      <c r="H923" t="s">
        <v>43</v>
      </c>
      <c r="I923" t="s">
        <v>44</v>
      </c>
      <c r="J923">
        <v>27.2739726027397</v>
      </c>
      <c r="K923">
        <v>7</v>
      </c>
      <c r="L923">
        <v>2</v>
      </c>
      <c r="M923">
        <v>11.286</v>
      </c>
      <c r="N923">
        <v>63.795853269537403</v>
      </c>
      <c r="O923">
        <v>23.895</v>
      </c>
      <c r="P923">
        <v>23.888999999999999</v>
      </c>
      <c r="Q923">
        <v>29.015000000000001</v>
      </c>
      <c r="R923">
        <v>2.5630000000000002</v>
      </c>
    </row>
    <row r="924" spans="1:18" x14ac:dyDescent="0.45">
      <c r="A924" t="s">
        <v>131</v>
      </c>
      <c r="B924">
        <v>2020</v>
      </c>
      <c r="C924" s="9">
        <v>43888</v>
      </c>
      <c r="D924" t="s">
        <v>13</v>
      </c>
      <c r="E924">
        <v>2</v>
      </c>
      <c r="F924" t="s">
        <v>202</v>
      </c>
      <c r="G924">
        <v>1</v>
      </c>
      <c r="H924" t="s">
        <v>23</v>
      </c>
      <c r="I924" t="s">
        <v>15</v>
      </c>
      <c r="J924">
        <v>22.4602739726027</v>
      </c>
      <c r="K924">
        <v>1</v>
      </c>
      <c r="L924">
        <v>1</v>
      </c>
      <c r="M924">
        <v>10.896000000000001</v>
      </c>
      <c r="N924">
        <v>66.079295154185004</v>
      </c>
      <c r="O924">
        <v>33.97</v>
      </c>
      <c r="P924">
        <v>34.179000000000002</v>
      </c>
      <c r="Q924">
        <v>37.085000000000001</v>
      </c>
      <c r="R924">
        <v>1.4530000000000001</v>
      </c>
    </row>
    <row r="925" spans="1:18" x14ac:dyDescent="0.45">
      <c r="A925" t="s">
        <v>131</v>
      </c>
      <c r="B925">
        <v>2020</v>
      </c>
      <c r="C925" s="9">
        <v>43888</v>
      </c>
      <c r="D925" t="s">
        <v>13</v>
      </c>
      <c r="E925">
        <v>2</v>
      </c>
      <c r="F925" t="s">
        <v>202</v>
      </c>
      <c r="G925">
        <v>1</v>
      </c>
      <c r="H925" t="s">
        <v>73</v>
      </c>
      <c r="I925" t="s">
        <v>19</v>
      </c>
      <c r="J925">
        <v>32.572602739726001</v>
      </c>
      <c r="K925">
        <v>6</v>
      </c>
      <c r="L925">
        <v>2</v>
      </c>
      <c r="M925">
        <v>11.037000000000001</v>
      </c>
      <c r="N925">
        <v>65.235118238651793</v>
      </c>
      <c r="O925">
        <v>29.956</v>
      </c>
      <c r="P925">
        <v>29.829000000000001</v>
      </c>
      <c r="Q925">
        <v>32.655000000000001</v>
      </c>
      <c r="R925">
        <v>1.413</v>
      </c>
    </row>
    <row r="926" spans="1:18" x14ac:dyDescent="0.45">
      <c r="A926" t="s">
        <v>131</v>
      </c>
      <c r="B926">
        <v>2020</v>
      </c>
      <c r="C926" s="9">
        <v>43888</v>
      </c>
      <c r="D926" t="s">
        <v>13</v>
      </c>
      <c r="E926">
        <v>2</v>
      </c>
      <c r="F926" t="s">
        <v>202</v>
      </c>
      <c r="G926">
        <v>2</v>
      </c>
      <c r="H926" t="s">
        <v>33</v>
      </c>
      <c r="I926" t="s">
        <v>27</v>
      </c>
      <c r="J926">
        <v>26.2712328767123</v>
      </c>
      <c r="K926">
        <v>4</v>
      </c>
      <c r="L926">
        <v>1</v>
      </c>
      <c r="M926">
        <v>11.266999999999999</v>
      </c>
      <c r="N926">
        <v>63.903434809620997</v>
      </c>
      <c r="O926">
        <v>31.341000000000001</v>
      </c>
      <c r="P926">
        <v>31.503</v>
      </c>
      <c r="Q926">
        <v>34.088999999999999</v>
      </c>
      <c r="R926">
        <v>1.2929999999999999</v>
      </c>
    </row>
    <row r="927" spans="1:18" x14ac:dyDescent="0.45">
      <c r="A927" t="s">
        <v>131</v>
      </c>
      <c r="B927">
        <v>2020</v>
      </c>
      <c r="C927" s="9">
        <v>43888</v>
      </c>
      <c r="D927" t="s">
        <v>13</v>
      </c>
      <c r="E927">
        <v>2</v>
      </c>
      <c r="F927" t="s">
        <v>202</v>
      </c>
      <c r="G927">
        <v>2</v>
      </c>
      <c r="H927" t="s">
        <v>14</v>
      </c>
      <c r="I927" t="s">
        <v>15</v>
      </c>
      <c r="J927">
        <v>20.153424657534199</v>
      </c>
      <c r="K927">
        <v>5</v>
      </c>
      <c r="L927">
        <v>2</v>
      </c>
      <c r="M927">
        <v>11.276999999999999</v>
      </c>
      <c r="N927">
        <v>63.846767757382203</v>
      </c>
      <c r="O927">
        <v>25.780999999999999</v>
      </c>
      <c r="P927">
        <v>25.527000000000001</v>
      </c>
      <c r="Q927">
        <v>29.741</v>
      </c>
      <c r="R927">
        <v>2.1070000000000002</v>
      </c>
    </row>
    <row r="928" spans="1:18" x14ac:dyDescent="0.45">
      <c r="A928" t="s">
        <v>131</v>
      </c>
      <c r="B928">
        <v>2020</v>
      </c>
      <c r="C928" s="9">
        <v>43888</v>
      </c>
      <c r="D928" t="s">
        <v>13</v>
      </c>
      <c r="E928">
        <v>2</v>
      </c>
      <c r="F928" t="s">
        <v>202</v>
      </c>
      <c r="G928">
        <v>3</v>
      </c>
      <c r="H928" t="s">
        <v>109</v>
      </c>
      <c r="I928" t="s">
        <v>118</v>
      </c>
      <c r="K928">
        <v>2</v>
      </c>
      <c r="L928">
        <v>1</v>
      </c>
      <c r="M928">
        <v>11.223000000000001</v>
      </c>
      <c r="N928">
        <v>64.153969526864401</v>
      </c>
      <c r="O928">
        <v>34.256999999999998</v>
      </c>
      <c r="P928">
        <v>34.381</v>
      </c>
      <c r="Q928">
        <v>37.139000000000003</v>
      </c>
      <c r="R928">
        <v>1.379</v>
      </c>
    </row>
    <row r="929" spans="1:18" x14ac:dyDescent="0.45">
      <c r="A929" t="s">
        <v>131</v>
      </c>
      <c r="B929">
        <v>2020</v>
      </c>
      <c r="C929" s="9">
        <v>43888</v>
      </c>
      <c r="D929" t="s">
        <v>13</v>
      </c>
      <c r="E929">
        <v>2</v>
      </c>
      <c r="F929" t="s">
        <v>202</v>
      </c>
      <c r="G929">
        <v>3</v>
      </c>
      <c r="H929" t="s">
        <v>119</v>
      </c>
      <c r="I929" t="s">
        <v>120</v>
      </c>
      <c r="K929">
        <v>8</v>
      </c>
      <c r="L929">
        <v>2</v>
      </c>
      <c r="M929">
        <v>11.362</v>
      </c>
      <c r="N929">
        <v>63.3691251540221</v>
      </c>
      <c r="O929">
        <v>27.516999999999999</v>
      </c>
      <c r="P929">
        <v>27.420999999999999</v>
      </c>
      <c r="Q929">
        <v>30.559000000000001</v>
      </c>
      <c r="R929">
        <v>1.569</v>
      </c>
    </row>
    <row r="930" spans="1:18" x14ac:dyDescent="0.45">
      <c r="A930" t="s">
        <v>131</v>
      </c>
      <c r="B930">
        <v>2020</v>
      </c>
      <c r="C930" s="9">
        <v>43888</v>
      </c>
      <c r="D930" t="s">
        <v>13</v>
      </c>
      <c r="E930">
        <v>2</v>
      </c>
      <c r="F930" t="s">
        <v>202</v>
      </c>
      <c r="G930">
        <v>4</v>
      </c>
      <c r="H930" t="s">
        <v>79</v>
      </c>
      <c r="I930" t="s">
        <v>65</v>
      </c>
      <c r="J930">
        <v>32.819178082191698</v>
      </c>
      <c r="K930">
        <v>3</v>
      </c>
      <c r="L930">
        <v>1</v>
      </c>
      <c r="M930">
        <v>11.208</v>
      </c>
      <c r="N930">
        <v>64.239828693790102</v>
      </c>
      <c r="O930">
        <v>41.746000000000002</v>
      </c>
      <c r="P930">
        <v>41.759</v>
      </c>
      <c r="Q930">
        <v>44.871000000000002</v>
      </c>
      <c r="R930">
        <v>1.556</v>
      </c>
    </row>
    <row r="931" spans="1:18" x14ac:dyDescent="0.45">
      <c r="A931" t="s">
        <v>131</v>
      </c>
      <c r="B931">
        <v>2020</v>
      </c>
      <c r="C931" s="9">
        <v>43888</v>
      </c>
      <c r="D931" t="s">
        <v>13</v>
      </c>
      <c r="E931">
        <v>2</v>
      </c>
      <c r="F931" t="s">
        <v>202</v>
      </c>
      <c r="G931">
        <v>4</v>
      </c>
      <c r="H931" t="s">
        <v>43</v>
      </c>
      <c r="I931" t="s">
        <v>44</v>
      </c>
      <c r="J931">
        <v>27.2739726027397</v>
      </c>
      <c r="K931">
        <v>7</v>
      </c>
      <c r="L931">
        <v>2</v>
      </c>
      <c r="M931">
        <v>11.454000000000001</v>
      </c>
      <c r="N931">
        <v>62.860136196961697</v>
      </c>
      <c r="O931">
        <v>23.888999999999999</v>
      </c>
      <c r="P931">
        <v>23.882999999999999</v>
      </c>
      <c r="Q931">
        <v>28.984999999999999</v>
      </c>
      <c r="R931">
        <v>2.5510000000000002</v>
      </c>
    </row>
    <row r="932" spans="1:18" x14ac:dyDescent="0.45">
      <c r="A932" t="s">
        <v>131</v>
      </c>
      <c r="B932">
        <v>2020</v>
      </c>
      <c r="C932" s="9">
        <v>43889</v>
      </c>
      <c r="D932" t="s">
        <v>13</v>
      </c>
      <c r="E932">
        <v>1</v>
      </c>
      <c r="F932" t="s">
        <v>203</v>
      </c>
      <c r="G932">
        <v>1</v>
      </c>
      <c r="H932" t="s">
        <v>23</v>
      </c>
      <c r="I932" t="s">
        <v>15</v>
      </c>
      <c r="J932">
        <v>22.4630136986301</v>
      </c>
      <c r="K932">
        <v>1</v>
      </c>
      <c r="L932">
        <v>1</v>
      </c>
      <c r="M932">
        <v>10.852</v>
      </c>
      <c r="N932">
        <v>66.347217102838101</v>
      </c>
      <c r="O932">
        <v>34.179000000000002</v>
      </c>
      <c r="P932">
        <v>34.856999999999999</v>
      </c>
      <c r="Q932">
        <v>37.701000000000001</v>
      </c>
      <c r="R932">
        <v>1.4219999999999999</v>
      </c>
    </row>
    <row r="933" spans="1:18" x14ac:dyDescent="0.45">
      <c r="A933" t="s">
        <v>131</v>
      </c>
      <c r="B933">
        <v>2020</v>
      </c>
      <c r="C933" s="9">
        <v>43889</v>
      </c>
      <c r="D933" t="s">
        <v>13</v>
      </c>
      <c r="E933">
        <v>1</v>
      </c>
      <c r="F933" t="s">
        <v>203</v>
      </c>
      <c r="G933">
        <v>1</v>
      </c>
      <c r="H933" t="s">
        <v>79</v>
      </c>
      <c r="I933" t="s">
        <v>65</v>
      </c>
      <c r="J933">
        <v>32.821917808219098</v>
      </c>
      <c r="K933">
        <v>3</v>
      </c>
      <c r="L933">
        <v>2</v>
      </c>
      <c r="M933">
        <v>10.96</v>
      </c>
      <c r="N933">
        <v>65.693430656934297</v>
      </c>
      <c r="O933">
        <v>41.759</v>
      </c>
      <c r="P933">
        <v>41.131</v>
      </c>
      <c r="Q933">
        <v>44.164999999999999</v>
      </c>
      <c r="R933">
        <v>1.5169999999999999</v>
      </c>
    </row>
    <row r="934" spans="1:18" x14ac:dyDescent="0.45">
      <c r="A934" t="s">
        <v>131</v>
      </c>
      <c r="B934">
        <v>2020</v>
      </c>
      <c r="C934" s="9">
        <v>43889</v>
      </c>
      <c r="D934" t="s">
        <v>13</v>
      </c>
      <c r="E934">
        <v>1</v>
      </c>
      <c r="F934" t="s">
        <v>203</v>
      </c>
      <c r="G934">
        <v>2</v>
      </c>
      <c r="H934" t="s">
        <v>109</v>
      </c>
      <c r="I934" t="s">
        <v>118</v>
      </c>
      <c r="K934">
        <v>2</v>
      </c>
      <c r="L934">
        <v>1</v>
      </c>
      <c r="M934">
        <v>11.128</v>
      </c>
      <c r="N934">
        <v>64.701653486700195</v>
      </c>
      <c r="O934">
        <v>34.381</v>
      </c>
      <c r="P934">
        <v>34.591000000000001</v>
      </c>
      <c r="Q934">
        <v>37.317</v>
      </c>
      <c r="R934">
        <v>1.363</v>
      </c>
    </row>
    <row r="935" spans="1:18" x14ac:dyDescent="0.45">
      <c r="A935" t="s">
        <v>131</v>
      </c>
      <c r="B935">
        <v>2020</v>
      </c>
      <c r="C935" s="9">
        <v>43889</v>
      </c>
      <c r="D935" t="s">
        <v>13</v>
      </c>
      <c r="E935">
        <v>1</v>
      </c>
      <c r="F935" t="s">
        <v>203</v>
      </c>
      <c r="G935">
        <v>2</v>
      </c>
      <c r="H935" t="s">
        <v>33</v>
      </c>
      <c r="I935" t="s">
        <v>27</v>
      </c>
      <c r="J935">
        <v>26.2739726027397</v>
      </c>
      <c r="K935">
        <v>4</v>
      </c>
      <c r="L935">
        <v>2</v>
      </c>
      <c r="M935">
        <v>11.192</v>
      </c>
      <c r="N935">
        <v>64.331665475339506</v>
      </c>
      <c r="O935">
        <v>31.503</v>
      </c>
      <c r="P935">
        <v>31.373000000000001</v>
      </c>
      <c r="Q935">
        <v>33.933</v>
      </c>
      <c r="R935">
        <v>1.28</v>
      </c>
    </row>
    <row r="936" spans="1:18" x14ac:dyDescent="0.45">
      <c r="A936" t="s">
        <v>131</v>
      </c>
      <c r="B936">
        <v>2020</v>
      </c>
      <c r="C936" s="9">
        <v>43889</v>
      </c>
      <c r="D936" t="s">
        <v>13</v>
      </c>
      <c r="E936">
        <v>2</v>
      </c>
      <c r="F936" t="s">
        <v>203</v>
      </c>
      <c r="G936">
        <v>1</v>
      </c>
      <c r="H936" t="s">
        <v>23</v>
      </c>
      <c r="I936" t="s">
        <v>15</v>
      </c>
      <c r="J936">
        <v>22.4630136986301</v>
      </c>
      <c r="K936">
        <v>1</v>
      </c>
      <c r="L936">
        <v>1</v>
      </c>
      <c r="M936">
        <v>10.901</v>
      </c>
      <c r="N936">
        <v>66.048986331529207</v>
      </c>
      <c r="O936">
        <v>34.856999999999999</v>
      </c>
      <c r="P936">
        <v>35.412999999999997</v>
      </c>
      <c r="Q936">
        <v>38.185000000000002</v>
      </c>
      <c r="R936">
        <v>1.3859999999999999</v>
      </c>
    </row>
    <row r="937" spans="1:18" x14ac:dyDescent="0.45">
      <c r="A937" t="s">
        <v>131</v>
      </c>
      <c r="B937">
        <v>2020</v>
      </c>
      <c r="C937" s="9">
        <v>43889</v>
      </c>
      <c r="D937" t="s">
        <v>13</v>
      </c>
      <c r="E937">
        <v>2</v>
      </c>
      <c r="F937" t="s">
        <v>203</v>
      </c>
      <c r="G937">
        <v>1</v>
      </c>
      <c r="H937" t="s">
        <v>79</v>
      </c>
      <c r="I937" t="s">
        <v>65</v>
      </c>
      <c r="J937">
        <v>32.821917808219098</v>
      </c>
      <c r="K937">
        <v>3</v>
      </c>
      <c r="L937">
        <v>2</v>
      </c>
      <c r="M937">
        <v>11.04</v>
      </c>
      <c r="N937">
        <v>65.2173913043478</v>
      </c>
      <c r="O937">
        <v>41.131</v>
      </c>
      <c r="P937">
        <v>40.563000000000002</v>
      </c>
      <c r="Q937">
        <v>43.487000000000002</v>
      </c>
      <c r="R937">
        <v>1.462</v>
      </c>
    </row>
    <row r="938" spans="1:18" x14ac:dyDescent="0.45">
      <c r="A938" t="s">
        <v>131</v>
      </c>
      <c r="B938">
        <v>2020</v>
      </c>
      <c r="C938" s="9">
        <v>43889</v>
      </c>
      <c r="D938" t="s">
        <v>13</v>
      </c>
      <c r="E938">
        <v>2</v>
      </c>
      <c r="F938" t="s">
        <v>203</v>
      </c>
      <c r="G938">
        <v>2</v>
      </c>
      <c r="H938" t="s">
        <v>109</v>
      </c>
      <c r="I938" t="s">
        <v>118</v>
      </c>
      <c r="K938">
        <v>2</v>
      </c>
      <c r="L938">
        <v>2</v>
      </c>
      <c r="M938">
        <v>11.241</v>
      </c>
      <c r="N938">
        <v>64.051240992794206</v>
      </c>
      <c r="O938">
        <v>34.591000000000001</v>
      </c>
      <c r="P938">
        <v>34.771999999999998</v>
      </c>
      <c r="Q938">
        <v>37.42</v>
      </c>
      <c r="R938">
        <v>1.3240000000000001</v>
      </c>
    </row>
    <row r="939" spans="1:18" x14ac:dyDescent="0.45">
      <c r="A939" t="s">
        <v>131</v>
      </c>
      <c r="B939">
        <v>2020</v>
      </c>
      <c r="C939" s="9">
        <v>43889</v>
      </c>
      <c r="D939" t="s">
        <v>13</v>
      </c>
      <c r="E939">
        <v>2</v>
      </c>
      <c r="F939" t="s">
        <v>203</v>
      </c>
      <c r="G939">
        <v>2</v>
      </c>
      <c r="H939" t="s">
        <v>33</v>
      </c>
      <c r="I939" t="s">
        <v>27</v>
      </c>
      <c r="J939">
        <v>26.2739726027397</v>
      </c>
      <c r="K939">
        <v>4</v>
      </c>
      <c r="L939">
        <v>1</v>
      </c>
      <c r="M939">
        <v>11.195</v>
      </c>
      <c r="N939">
        <v>64.314426083072803</v>
      </c>
      <c r="O939">
        <v>31.373000000000001</v>
      </c>
      <c r="P939">
        <v>31.69</v>
      </c>
      <c r="Q939">
        <v>34.188000000000002</v>
      </c>
      <c r="R939">
        <v>1.2490000000000001</v>
      </c>
    </row>
    <row r="940" spans="1:18" x14ac:dyDescent="0.45">
      <c r="A940" t="s">
        <v>131</v>
      </c>
      <c r="B940">
        <v>2020</v>
      </c>
      <c r="C940" s="9">
        <v>43889</v>
      </c>
      <c r="D940" t="s">
        <v>13</v>
      </c>
      <c r="E940">
        <v>3</v>
      </c>
      <c r="F940" t="s">
        <v>203</v>
      </c>
      <c r="G940">
        <v>2</v>
      </c>
      <c r="H940" t="s">
        <v>109</v>
      </c>
      <c r="I940" t="s">
        <v>118</v>
      </c>
      <c r="K940">
        <v>2</v>
      </c>
      <c r="L940">
        <v>1</v>
      </c>
      <c r="M940">
        <v>11.324</v>
      </c>
      <c r="N940">
        <v>63.581773225008803</v>
      </c>
      <c r="O940">
        <v>34.771999999999998</v>
      </c>
      <c r="P940">
        <v>34.792000000000002</v>
      </c>
      <c r="Q940">
        <v>37.372</v>
      </c>
      <c r="R940">
        <v>1.29</v>
      </c>
    </row>
    <row r="941" spans="1:18" x14ac:dyDescent="0.45">
      <c r="A941" t="s">
        <v>131</v>
      </c>
      <c r="B941">
        <v>2020</v>
      </c>
      <c r="C941" s="9">
        <v>43889</v>
      </c>
      <c r="D941" t="s">
        <v>13</v>
      </c>
      <c r="E941">
        <v>3</v>
      </c>
      <c r="F941" t="s">
        <v>203</v>
      </c>
      <c r="G941">
        <v>2</v>
      </c>
      <c r="H941" t="s">
        <v>33</v>
      </c>
      <c r="I941" t="s">
        <v>27</v>
      </c>
      <c r="J941">
        <v>26.2739726027397</v>
      </c>
      <c r="K941">
        <v>4</v>
      </c>
      <c r="L941">
        <v>2</v>
      </c>
      <c r="M941">
        <v>11.39</v>
      </c>
      <c r="N941">
        <v>63.213345039508297</v>
      </c>
      <c r="O941">
        <v>31.69</v>
      </c>
      <c r="P941">
        <v>31.201000000000001</v>
      </c>
      <c r="Q941">
        <v>33.722999999999999</v>
      </c>
      <c r="R941">
        <v>1.2609999999999999</v>
      </c>
    </row>
    <row r="942" spans="1:18" x14ac:dyDescent="0.45">
      <c r="A942" t="s">
        <v>131</v>
      </c>
      <c r="B942">
        <v>2020</v>
      </c>
      <c r="C942" s="9">
        <v>43889</v>
      </c>
      <c r="D942" t="s">
        <v>13</v>
      </c>
      <c r="E942">
        <v>1</v>
      </c>
      <c r="F942" t="s">
        <v>204</v>
      </c>
      <c r="G942" t="s">
        <v>205</v>
      </c>
      <c r="H942" t="s">
        <v>23</v>
      </c>
      <c r="I942" t="s">
        <v>15</v>
      </c>
      <c r="J942">
        <v>22.4630136986301</v>
      </c>
      <c r="K942">
        <v>1</v>
      </c>
      <c r="L942">
        <v>1</v>
      </c>
      <c r="M942">
        <v>11.004</v>
      </c>
      <c r="N942">
        <v>65.430752453653199</v>
      </c>
      <c r="O942">
        <v>35.412999999999997</v>
      </c>
      <c r="P942">
        <v>35.698999999999998</v>
      </c>
      <c r="Q942">
        <v>38.430999999999997</v>
      </c>
      <c r="R942">
        <v>1.3660000000000001</v>
      </c>
    </row>
    <row r="943" spans="1:18" x14ac:dyDescent="0.45">
      <c r="A943" t="s">
        <v>131</v>
      </c>
      <c r="B943">
        <v>2020</v>
      </c>
      <c r="C943" s="9">
        <v>43889</v>
      </c>
      <c r="D943" t="s">
        <v>13</v>
      </c>
      <c r="E943">
        <v>1</v>
      </c>
      <c r="F943" t="s">
        <v>204</v>
      </c>
      <c r="G943" t="s">
        <v>205</v>
      </c>
      <c r="H943" t="s">
        <v>109</v>
      </c>
      <c r="I943" t="s">
        <v>118</v>
      </c>
      <c r="K943">
        <v>2</v>
      </c>
      <c r="L943">
        <v>2</v>
      </c>
      <c r="M943">
        <v>11.190999999999899</v>
      </c>
      <c r="N943">
        <v>64.3374139933875</v>
      </c>
      <c r="O943">
        <v>34.792000000000002</v>
      </c>
      <c r="P943">
        <v>34.609000000000002</v>
      </c>
      <c r="Q943">
        <v>37.158999999999999</v>
      </c>
      <c r="R943">
        <v>1.2749999999999999</v>
      </c>
    </row>
    <row r="944" spans="1:18" x14ac:dyDescent="0.45">
      <c r="A944" t="s">
        <v>131</v>
      </c>
      <c r="B944">
        <v>2020</v>
      </c>
      <c r="C944" s="9">
        <v>43889</v>
      </c>
      <c r="D944" t="s">
        <v>13</v>
      </c>
      <c r="E944">
        <v>1</v>
      </c>
      <c r="F944" t="s">
        <v>204</v>
      </c>
      <c r="G944" t="s">
        <v>206</v>
      </c>
      <c r="H944" t="s">
        <v>79</v>
      </c>
      <c r="I944" t="s">
        <v>65</v>
      </c>
      <c r="J944">
        <v>32.821917808219098</v>
      </c>
      <c r="K944">
        <v>3</v>
      </c>
      <c r="L944">
        <v>1</v>
      </c>
      <c r="M944">
        <v>11.2</v>
      </c>
      <c r="N944">
        <v>64.285714285714207</v>
      </c>
      <c r="O944">
        <v>40.563000000000002</v>
      </c>
      <c r="P944">
        <v>40.628999999999998</v>
      </c>
      <c r="Q944">
        <v>43.539000000000001</v>
      </c>
      <c r="R944">
        <v>1.4550000000000001</v>
      </c>
    </row>
    <row r="945" spans="1:18" x14ac:dyDescent="0.45">
      <c r="A945" t="s">
        <v>131</v>
      </c>
      <c r="B945">
        <v>2020</v>
      </c>
      <c r="C945" s="9">
        <v>43889</v>
      </c>
      <c r="D945" t="s">
        <v>13</v>
      </c>
      <c r="E945">
        <v>1</v>
      </c>
      <c r="F945" t="s">
        <v>204</v>
      </c>
      <c r="G945" t="s">
        <v>206</v>
      </c>
      <c r="H945" t="s">
        <v>33</v>
      </c>
      <c r="I945" t="s">
        <v>27</v>
      </c>
      <c r="J945">
        <v>26.2739726027397</v>
      </c>
      <c r="K945">
        <v>4</v>
      </c>
      <c r="L945">
        <v>2</v>
      </c>
      <c r="M945">
        <v>11.312999999999899</v>
      </c>
      <c r="N945">
        <v>63.643595863166198</v>
      </c>
      <c r="O945">
        <v>31.201000000000001</v>
      </c>
      <c r="P945">
        <v>31.170999999999999</v>
      </c>
      <c r="Q945">
        <v>33.685000000000002</v>
      </c>
      <c r="R945">
        <v>1.2569999999999999</v>
      </c>
    </row>
    <row r="946" spans="1:18" x14ac:dyDescent="0.45">
      <c r="A946" t="s">
        <v>131</v>
      </c>
      <c r="B946">
        <v>2020</v>
      </c>
      <c r="C946" s="9">
        <v>43889</v>
      </c>
      <c r="D946" t="s">
        <v>13</v>
      </c>
      <c r="E946">
        <v>2</v>
      </c>
      <c r="F946" t="s">
        <v>204</v>
      </c>
      <c r="G946" t="s">
        <v>205</v>
      </c>
      <c r="H946" t="s">
        <v>23</v>
      </c>
      <c r="I946" t="s">
        <v>15</v>
      </c>
      <c r="J946">
        <v>22.4630136986301</v>
      </c>
      <c r="K946">
        <v>1</v>
      </c>
      <c r="L946">
        <v>1</v>
      </c>
      <c r="M946">
        <v>10.906000000000001</v>
      </c>
      <c r="N946">
        <v>66.018705299834906</v>
      </c>
      <c r="O946">
        <v>35.698999999999998</v>
      </c>
      <c r="P946">
        <v>35.96</v>
      </c>
      <c r="Q946">
        <v>38.655999999999999</v>
      </c>
      <c r="R946">
        <v>1.3480000000000001</v>
      </c>
    </row>
    <row r="947" spans="1:18" x14ac:dyDescent="0.45">
      <c r="A947" t="s">
        <v>131</v>
      </c>
      <c r="B947">
        <v>2020</v>
      </c>
      <c r="C947" s="9">
        <v>43889</v>
      </c>
      <c r="D947" t="s">
        <v>13</v>
      </c>
      <c r="E947">
        <v>2</v>
      </c>
      <c r="F947" t="s">
        <v>204</v>
      </c>
      <c r="G947" t="s">
        <v>205</v>
      </c>
      <c r="H947" t="s">
        <v>109</v>
      </c>
      <c r="I947" t="s">
        <v>118</v>
      </c>
      <c r="K947">
        <v>2</v>
      </c>
      <c r="L947">
        <v>2</v>
      </c>
      <c r="M947">
        <v>11.044</v>
      </c>
      <c r="N947">
        <v>65.193770373053198</v>
      </c>
      <c r="O947">
        <v>34.609000000000002</v>
      </c>
      <c r="P947">
        <v>34.441000000000003</v>
      </c>
      <c r="Q947">
        <v>36.963000000000001</v>
      </c>
      <c r="R947">
        <v>1.2609999999999999</v>
      </c>
    </row>
    <row r="948" spans="1:18" x14ac:dyDescent="0.45">
      <c r="A948" t="s">
        <v>131</v>
      </c>
      <c r="B948">
        <v>2020</v>
      </c>
      <c r="C948" s="9">
        <v>43889</v>
      </c>
      <c r="D948" t="s">
        <v>13</v>
      </c>
      <c r="E948">
        <v>2</v>
      </c>
      <c r="F948" t="s">
        <v>204</v>
      </c>
      <c r="G948" t="s">
        <v>206</v>
      </c>
      <c r="H948" t="s">
        <v>79</v>
      </c>
      <c r="I948" t="s">
        <v>65</v>
      </c>
      <c r="J948">
        <v>32.821917808219098</v>
      </c>
      <c r="K948">
        <v>3</v>
      </c>
      <c r="L948">
        <v>1</v>
      </c>
      <c r="M948">
        <v>10.965</v>
      </c>
      <c r="N948">
        <v>65.663474692202399</v>
      </c>
      <c r="O948">
        <v>40.628999999999998</v>
      </c>
      <c r="P948">
        <v>40.692999999999998</v>
      </c>
      <c r="Q948">
        <v>43.588999999999999</v>
      </c>
      <c r="R948">
        <v>1.448</v>
      </c>
    </row>
    <row r="949" spans="1:18" x14ac:dyDescent="0.45">
      <c r="A949" t="s">
        <v>131</v>
      </c>
      <c r="B949">
        <v>2020</v>
      </c>
      <c r="C949" s="9">
        <v>43889</v>
      </c>
      <c r="D949" t="s">
        <v>13</v>
      </c>
      <c r="E949">
        <v>2</v>
      </c>
      <c r="F949" t="s">
        <v>204</v>
      </c>
      <c r="G949" t="s">
        <v>206</v>
      </c>
      <c r="H949" t="s">
        <v>33</v>
      </c>
      <c r="I949" t="s">
        <v>27</v>
      </c>
      <c r="J949">
        <v>26.2739726027397</v>
      </c>
      <c r="K949">
        <v>4</v>
      </c>
      <c r="L949">
        <v>2</v>
      </c>
      <c r="M949">
        <v>11.071999999999999</v>
      </c>
      <c r="N949">
        <v>65.028901734103997</v>
      </c>
      <c r="O949">
        <v>31.170999999999999</v>
      </c>
      <c r="P949">
        <v>31.14</v>
      </c>
      <c r="Q949">
        <v>33.648000000000003</v>
      </c>
      <c r="R949">
        <v>1.254</v>
      </c>
    </row>
    <row r="950" spans="1:18" x14ac:dyDescent="0.45">
      <c r="A950" t="s">
        <v>127</v>
      </c>
      <c r="B950">
        <v>2021</v>
      </c>
      <c r="C950" s="9">
        <v>44330</v>
      </c>
      <c r="D950" t="s">
        <v>72</v>
      </c>
      <c r="E950">
        <v>1</v>
      </c>
      <c r="F950" t="s">
        <v>201</v>
      </c>
      <c r="G950">
        <v>1</v>
      </c>
      <c r="H950" t="s">
        <v>52</v>
      </c>
      <c r="I950" t="s">
        <v>53</v>
      </c>
      <c r="J950">
        <v>24.178082191780799</v>
      </c>
      <c r="K950">
        <v>6</v>
      </c>
      <c r="L950">
        <v>1</v>
      </c>
      <c r="M950">
        <v>11.69</v>
      </c>
      <c r="N950">
        <v>61.5911035072711</v>
      </c>
      <c r="O950">
        <v>14.262</v>
      </c>
      <c r="P950">
        <v>15.399999999999901</v>
      </c>
      <c r="Q950">
        <v>21.015999999999998</v>
      </c>
      <c r="R950">
        <v>2.8079999999999998</v>
      </c>
    </row>
    <row r="951" spans="1:18" x14ac:dyDescent="0.45">
      <c r="A951" t="s">
        <v>127</v>
      </c>
      <c r="B951">
        <v>2021</v>
      </c>
      <c r="C951" s="9">
        <v>44330</v>
      </c>
      <c r="D951" t="s">
        <v>72</v>
      </c>
      <c r="E951">
        <v>1</v>
      </c>
      <c r="F951" t="s">
        <v>201</v>
      </c>
      <c r="G951">
        <v>1</v>
      </c>
      <c r="H951" t="s">
        <v>60</v>
      </c>
      <c r="I951" t="s">
        <v>61</v>
      </c>
      <c r="J951">
        <v>32.827397260273898</v>
      </c>
      <c r="K951">
        <v>12</v>
      </c>
      <c r="L951">
        <v>2</v>
      </c>
      <c r="M951">
        <v>11.9279999999999</v>
      </c>
      <c r="N951">
        <v>60.362173038229301</v>
      </c>
      <c r="O951">
        <v>10.8499999999999</v>
      </c>
      <c r="P951">
        <v>9.8819999999999997</v>
      </c>
      <c r="Q951">
        <v>17.474</v>
      </c>
      <c r="R951">
        <v>3.7959999999999998</v>
      </c>
    </row>
    <row r="952" spans="1:18" x14ac:dyDescent="0.45">
      <c r="A952" t="s">
        <v>127</v>
      </c>
      <c r="B952">
        <v>2021</v>
      </c>
      <c r="C952" s="9">
        <v>44330</v>
      </c>
      <c r="D952" t="s">
        <v>72</v>
      </c>
      <c r="E952">
        <v>1</v>
      </c>
      <c r="F952" t="s">
        <v>201</v>
      </c>
      <c r="G952">
        <v>2</v>
      </c>
      <c r="H952" t="s">
        <v>42</v>
      </c>
      <c r="I952" t="s">
        <v>97</v>
      </c>
      <c r="J952">
        <v>22.4493150684931</v>
      </c>
      <c r="K952">
        <v>4</v>
      </c>
      <c r="L952">
        <v>1</v>
      </c>
      <c r="M952">
        <v>11.768000000000001</v>
      </c>
      <c r="N952">
        <v>61.182868796736898</v>
      </c>
      <c r="O952">
        <v>9</v>
      </c>
      <c r="P952">
        <v>15.054</v>
      </c>
      <c r="Q952">
        <v>29.396000000000001</v>
      </c>
      <c r="R952">
        <v>7.1710000000000003</v>
      </c>
    </row>
    <row r="953" spans="1:18" x14ac:dyDescent="0.45">
      <c r="A953" t="s">
        <v>127</v>
      </c>
      <c r="B953">
        <v>2021</v>
      </c>
      <c r="C953" s="9">
        <v>44330</v>
      </c>
      <c r="D953" t="s">
        <v>72</v>
      </c>
      <c r="E953">
        <v>1</v>
      </c>
      <c r="F953" t="s">
        <v>201</v>
      </c>
      <c r="G953">
        <v>2</v>
      </c>
      <c r="H953" t="s">
        <v>58</v>
      </c>
      <c r="I953" t="s">
        <v>130</v>
      </c>
      <c r="J953">
        <v>23.328767123287601</v>
      </c>
      <c r="K953">
        <v>11</v>
      </c>
      <c r="L953">
        <v>2</v>
      </c>
      <c r="M953">
        <v>12.032</v>
      </c>
      <c r="N953">
        <v>59.840425531914804</v>
      </c>
      <c r="O953">
        <v>9</v>
      </c>
      <c r="P953">
        <v>6.2619999999999898</v>
      </c>
      <c r="Q953">
        <v>20.603999999999999</v>
      </c>
      <c r="R953">
        <v>7.1710000000000003</v>
      </c>
    </row>
    <row r="954" spans="1:18" x14ac:dyDescent="0.45">
      <c r="A954" t="s">
        <v>127</v>
      </c>
      <c r="B954">
        <v>2021</v>
      </c>
      <c r="C954" s="9">
        <v>44330</v>
      </c>
      <c r="D954" t="s">
        <v>72</v>
      </c>
      <c r="E954">
        <v>1</v>
      </c>
      <c r="F954" t="s">
        <v>201</v>
      </c>
      <c r="G954">
        <v>3</v>
      </c>
      <c r="H954" t="s">
        <v>82</v>
      </c>
      <c r="I954" t="s">
        <v>67</v>
      </c>
      <c r="J954">
        <v>28.7068493150684</v>
      </c>
      <c r="K954">
        <v>7</v>
      </c>
      <c r="L954">
        <v>1</v>
      </c>
      <c r="M954">
        <v>11.474</v>
      </c>
      <c r="N954">
        <v>62.750566498169697</v>
      </c>
      <c r="O954">
        <v>24.613999999999901</v>
      </c>
      <c r="P954">
        <v>24.754999999999999</v>
      </c>
      <c r="Q954">
        <v>28.370999999999999</v>
      </c>
      <c r="R954">
        <v>1.8080000000000001</v>
      </c>
    </row>
    <row r="955" spans="1:18" x14ac:dyDescent="0.45">
      <c r="A955" t="s">
        <v>127</v>
      </c>
      <c r="B955">
        <v>2021</v>
      </c>
      <c r="C955" s="9">
        <v>44330</v>
      </c>
      <c r="D955" t="s">
        <v>72</v>
      </c>
      <c r="E955">
        <v>1</v>
      </c>
      <c r="F955" t="s">
        <v>201</v>
      </c>
      <c r="G955">
        <v>3</v>
      </c>
      <c r="H955" t="s">
        <v>129</v>
      </c>
      <c r="I955" t="s">
        <v>65</v>
      </c>
      <c r="K955">
        <v>10</v>
      </c>
      <c r="L955">
        <v>2</v>
      </c>
      <c r="M955">
        <v>11.595000000000001</v>
      </c>
      <c r="N955">
        <v>62.095730918499299</v>
      </c>
      <c r="O955">
        <v>13.507</v>
      </c>
      <c r="P955">
        <v>13.404999999999999</v>
      </c>
      <c r="Q955">
        <v>18.969000000000001</v>
      </c>
      <c r="R955">
        <v>2.782</v>
      </c>
    </row>
    <row r="956" spans="1:18" x14ac:dyDescent="0.45">
      <c r="A956" t="s">
        <v>127</v>
      </c>
      <c r="B956">
        <v>2021</v>
      </c>
      <c r="C956" s="9">
        <v>44330</v>
      </c>
      <c r="D956" t="s">
        <v>72</v>
      </c>
      <c r="E956">
        <v>1</v>
      </c>
      <c r="F956" t="s">
        <v>201</v>
      </c>
      <c r="G956">
        <v>4</v>
      </c>
      <c r="H956" t="s">
        <v>106</v>
      </c>
      <c r="I956" t="s">
        <v>63</v>
      </c>
      <c r="K956">
        <v>8</v>
      </c>
      <c r="L956">
        <v>1</v>
      </c>
      <c r="M956">
        <v>11.821999999999999</v>
      </c>
      <c r="N956">
        <v>60.903400439857897</v>
      </c>
      <c r="O956">
        <v>9</v>
      </c>
      <c r="P956">
        <v>19.790999999999901</v>
      </c>
      <c r="Q956">
        <v>32.064999999999998</v>
      </c>
      <c r="R956">
        <v>6.1369999999999996</v>
      </c>
    </row>
    <row r="957" spans="1:18" x14ac:dyDescent="0.45">
      <c r="A957" t="s">
        <v>127</v>
      </c>
      <c r="B957">
        <v>2021</v>
      </c>
      <c r="C957" s="9">
        <v>44330</v>
      </c>
      <c r="D957" t="s">
        <v>72</v>
      </c>
      <c r="E957">
        <v>1</v>
      </c>
      <c r="F957" t="s">
        <v>201</v>
      </c>
      <c r="G957">
        <v>4</v>
      </c>
      <c r="H957" t="s">
        <v>98</v>
      </c>
      <c r="I957" t="s">
        <v>67</v>
      </c>
      <c r="J957">
        <v>29.789041095890401</v>
      </c>
      <c r="K957">
        <v>9</v>
      </c>
      <c r="L957">
        <v>2</v>
      </c>
      <c r="M957">
        <v>11.87</v>
      </c>
      <c r="N957">
        <v>60.657118786857602</v>
      </c>
      <c r="O957">
        <v>24.318000000000001</v>
      </c>
      <c r="P957">
        <v>23.971</v>
      </c>
      <c r="Q957">
        <v>27.859000000000002</v>
      </c>
      <c r="R957">
        <v>1.944</v>
      </c>
    </row>
    <row r="958" spans="1:18" x14ac:dyDescent="0.45">
      <c r="A958" t="s">
        <v>127</v>
      </c>
      <c r="B958">
        <v>2021</v>
      </c>
      <c r="C958" s="9">
        <v>44330</v>
      </c>
      <c r="D958" t="s">
        <v>72</v>
      </c>
      <c r="E958">
        <v>1</v>
      </c>
      <c r="F958" t="s">
        <v>202</v>
      </c>
      <c r="G958">
        <v>1</v>
      </c>
      <c r="H958" t="s">
        <v>79</v>
      </c>
      <c r="I958" t="s">
        <v>65</v>
      </c>
      <c r="J958">
        <v>34.030136986301301</v>
      </c>
      <c r="K958">
        <v>1</v>
      </c>
      <c r="L958">
        <v>1</v>
      </c>
      <c r="M958">
        <v>11.218999999999999</v>
      </c>
      <c r="N958">
        <v>64.176842855869495</v>
      </c>
      <c r="O958">
        <v>40.692999999999998</v>
      </c>
      <c r="P958">
        <v>40.750999999999998</v>
      </c>
      <c r="Q958">
        <v>43.639000000000003</v>
      </c>
      <c r="R958">
        <v>1.444</v>
      </c>
    </row>
    <row r="959" spans="1:18" x14ac:dyDescent="0.45">
      <c r="A959" t="s">
        <v>127</v>
      </c>
      <c r="B959">
        <v>2021</v>
      </c>
      <c r="C959" s="9">
        <v>44330</v>
      </c>
      <c r="D959" t="s">
        <v>72</v>
      </c>
      <c r="E959">
        <v>1</v>
      </c>
      <c r="F959" t="s">
        <v>202</v>
      </c>
      <c r="G959">
        <v>1</v>
      </c>
      <c r="H959" t="s">
        <v>106</v>
      </c>
      <c r="I959" t="s">
        <v>63</v>
      </c>
      <c r="K959">
        <v>8</v>
      </c>
      <c r="L959">
        <v>2</v>
      </c>
      <c r="M959">
        <v>11.641999999999999</v>
      </c>
      <c r="N959">
        <v>61.845043806905998</v>
      </c>
      <c r="O959">
        <v>19.790999999999901</v>
      </c>
      <c r="P959">
        <v>19.856999999999999</v>
      </c>
      <c r="Q959">
        <v>31.172999999999998</v>
      </c>
      <c r="R959">
        <v>5.6580000000000004</v>
      </c>
    </row>
    <row r="960" spans="1:18" x14ac:dyDescent="0.45">
      <c r="A960" t="s">
        <v>127</v>
      </c>
      <c r="B960">
        <v>2021</v>
      </c>
      <c r="C960" s="9">
        <v>44330</v>
      </c>
      <c r="D960" t="s">
        <v>72</v>
      </c>
      <c r="E960">
        <v>1</v>
      </c>
      <c r="F960" t="s">
        <v>202</v>
      </c>
      <c r="G960">
        <v>2</v>
      </c>
      <c r="H960" t="s">
        <v>96</v>
      </c>
      <c r="I960" t="s">
        <v>40</v>
      </c>
      <c r="J960">
        <v>27.336986301369802</v>
      </c>
      <c r="K960">
        <v>2</v>
      </c>
      <c r="L960">
        <v>1</v>
      </c>
      <c r="M960">
        <v>11.603</v>
      </c>
      <c r="N960">
        <v>62.052917348961401</v>
      </c>
      <c r="O960">
        <v>15.9</v>
      </c>
      <c r="P960">
        <v>18.668999999999901</v>
      </c>
      <c r="Q960">
        <v>24.472999999999999</v>
      </c>
      <c r="R960">
        <v>2.9020000000000001</v>
      </c>
    </row>
    <row r="961" spans="1:18" x14ac:dyDescent="0.45">
      <c r="A961" t="s">
        <v>127</v>
      </c>
      <c r="B961">
        <v>2021</v>
      </c>
      <c r="C961" s="9">
        <v>44330</v>
      </c>
      <c r="D961" t="s">
        <v>72</v>
      </c>
      <c r="E961">
        <v>1</v>
      </c>
      <c r="F961" t="s">
        <v>202</v>
      </c>
      <c r="G961">
        <v>2</v>
      </c>
      <c r="H961" t="s">
        <v>82</v>
      </c>
      <c r="I961" t="s">
        <v>67</v>
      </c>
      <c r="J961">
        <v>28.7068493150684</v>
      </c>
      <c r="K961">
        <v>7</v>
      </c>
      <c r="L961">
        <v>2</v>
      </c>
      <c r="M961">
        <v>11.69</v>
      </c>
      <c r="N961">
        <v>61.5911035072711</v>
      </c>
      <c r="O961">
        <v>24.754999999999999</v>
      </c>
      <c r="P961">
        <v>24.135999999999999</v>
      </c>
      <c r="Q961">
        <v>27.655999999999999</v>
      </c>
      <c r="R961">
        <v>1.76</v>
      </c>
    </row>
    <row r="962" spans="1:18" x14ac:dyDescent="0.45">
      <c r="A962" t="s">
        <v>127</v>
      </c>
      <c r="B962">
        <v>2021</v>
      </c>
      <c r="C962" s="9">
        <v>44330</v>
      </c>
      <c r="D962" t="s">
        <v>72</v>
      </c>
      <c r="E962">
        <v>1</v>
      </c>
      <c r="F962" t="s">
        <v>202</v>
      </c>
      <c r="G962">
        <v>3</v>
      </c>
      <c r="H962" t="s">
        <v>42</v>
      </c>
      <c r="I962" t="s">
        <v>97</v>
      </c>
      <c r="J962">
        <v>22.4493150684931</v>
      </c>
      <c r="K962">
        <v>4</v>
      </c>
      <c r="L962">
        <v>1</v>
      </c>
      <c r="M962">
        <v>11.734999999999999</v>
      </c>
      <c r="N962">
        <v>61.354921175969302</v>
      </c>
      <c r="O962">
        <v>15.054</v>
      </c>
      <c r="P962">
        <v>18.146999999999998</v>
      </c>
      <c r="Q962">
        <v>30.975000000000001</v>
      </c>
      <c r="R962">
        <v>6.4139999999999997</v>
      </c>
    </row>
    <row r="963" spans="1:18" x14ac:dyDescent="0.45">
      <c r="A963" t="s">
        <v>127</v>
      </c>
      <c r="B963">
        <v>2021</v>
      </c>
      <c r="C963" s="9">
        <v>44330</v>
      </c>
      <c r="D963" t="s">
        <v>72</v>
      </c>
      <c r="E963">
        <v>1</v>
      </c>
      <c r="F963" t="s">
        <v>202</v>
      </c>
      <c r="G963">
        <v>3</v>
      </c>
      <c r="H963" t="s">
        <v>39</v>
      </c>
      <c r="I963" t="s">
        <v>128</v>
      </c>
      <c r="J963">
        <v>26.758904109589</v>
      </c>
      <c r="K963">
        <v>5</v>
      </c>
      <c r="L963">
        <v>2</v>
      </c>
      <c r="M963">
        <v>11.753</v>
      </c>
      <c r="N963">
        <v>61.260954649876602</v>
      </c>
      <c r="O963">
        <v>12.114000000000001</v>
      </c>
      <c r="P963">
        <v>11.903</v>
      </c>
      <c r="Q963">
        <v>18.795000000000002</v>
      </c>
      <c r="R963">
        <v>3.4460000000000002</v>
      </c>
    </row>
    <row r="964" spans="1:18" x14ac:dyDescent="0.45">
      <c r="A964" t="s">
        <v>127</v>
      </c>
      <c r="B964">
        <v>2021</v>
      </c>
      <c r="C964" s="9">
        <v>44330</v>
      </c>
      <c r="D964" t="s">
        <v>72</v>
      </c>
      <c r="E964">
        <v>1</v>
      </c>
      <c r="F964" t="s">
        <v>202</v>
      </c>
      <c r="G964">
        <v>4</v>
      </c>
      <c r="H964" t="s">
        <v>45</v>
      </c>
      <c r="I964" t="s">
        <v>97</v>
      </c>
      <c r="J964">
        <v>30.2246575342465</v>
      </c>
      <c r="K964">
        <v>3</v>
      </c>
      <c r="L964">
        <v>1</v>
      </c>
      <c r="M964">
        <v>11.488</v>
      </c>
      <c r="N964">
        <v>62.674094707520801</v>
      </c>
      <c r="O964">
        <v>9</v>
      </c>
      <c r="P964">
        <v>15.5869999999999</v>
      </c>
      <c r="Q964">
        <v>29.024999999999999</v>
      </c>
      <c r="R964">
        <v>6.7190000000000003</v>
      </c>
    </row>
    <row r="965" spans="1:18" x14ac:dyDescent="0.45">
      <c r="A965" t="s">
        <v>127</v>
      </c>
      <c r="B965">
        <v>2021</v>
      </c>
      <c r="C965" s="9">
        <v>44330</v>
      </c>
      <c r="D965" t="s">
        <v>72</v>
      </c>
      <c r="E965">
        <v>1</v>
      </c>
      <c r="F965" t="s">
        <v>202</v>
      </c>
      <c r="G965">
        <v>4</v>
      </c>
      <c r="H965" t="s">
        <v>52</v>
      </c>
      <c r="I965" t="s">
        <v>53</v>
      </c>
      <c r="J965">
        <v>24.178082191780799</v>
      </c>
      <c r="K965">
        <v>6</v>
      </c>
      <c r="L965">
        <v>2</v>
      </c>
      <c r="M965">
        <v>11.84</v>
      </c>
      <c r="N965">
        <v>60.8108108108108</v>
      </c>
      <c r="O965">
        <v>15.399999999999901</v>
      </c>
      <c r="P965">
        <v>15.053000000000001</v>
      </c>
      <c r="Q965">
        <v>20.559000000000001</v>
      </c>
      <c r="R965">
        <v>2.7530000000000001</v>
      </c>
    </row>
    <row r="966" spans="1:18" x14ac:dyDescent="0.45">
      <c r="A966" t="s">
        <v>127</v>
      </c>
      <c r="B966">
        <v>2021</v>
      </c>
      <c r="C966" s="9">
        <v>44330</v>
      </c>
      <c r="D966" t="s">
        <v>72</v>
      </c>
      <c r="E966">
        <v>2</v>
      </c>
      <c r="F966" t="s">
        <v>202</v>
      </c>
      <c r="G966">
        <v>1</v>
      </c>
      <c r="H966" t="s">
        <v>79</v>
      </c>
      <c r="I966" t="s">
        <v>65</v>
      </c>
      <c r="J966">
        <v>34.030136986301301</v>
      </c>
      <c r="K966">
        <v>1</v>
      </c>
      <c r="L966">
        <v>1</v>
      </c>
      <c r="M966">
        <v>11.881</v>
      </c>
      <c r="N966">
        <v>60.600959515192301</v>
      </c>
      <c r="O966">
        <v>40.750999999999998</v>
      </c>
      <c r="P966">
        <v>40.796999999999997</v>
      </c>
      <c r="Q966">
        <v>43.679000000000002</v>
      </c>
      <c r="R966">
        <v>1.4410000000000001</v>
      </c>
    </row>
    <row r="967" spans="1:18" x14ac:dyDescent="0.45">
      <c r="A967" t="s">
        <v>127</v>
      </c>
      <c r="B967">
        <v>2021</v>
      </c>
      <c r="C967" s="9">
        <v>44330</v>
      </c>
      <c r="D967" t="s">
        <v>72</v>
      </c>
      <c r="E967">
        <v>2</v>
      </c>
      <c r="F967" t="s">
        <v>202</v>
      </c>
      <c r="G967">
        <v>1</v>
      </c>
      <c r="H967" t="s">
        <v>106</v>
      </c>
      <c r="I967" t="s">
        <v>63</v>
      </c>
      <c r="K967">
        <v>8</v>
      </c>
      <c r="L967">
        <v>2</v>
      </c>
      <c r="M967">
        <v>12.143000000000001</v>
      </c>
      <c r="N967">
        <v>59.293420077410801</v>
      </c>
      <c r="O967">
        <v>19.856999999999999</v>
      </c>
      <c r="P967">
        <v>19.920999999999999</v>
      </c>
      <c r="Q967">
        <v>30.556999999999999</v>
      </c>
      <c r="R967">
        <v>5.3179999999999996</v>
      </c>
    </row>
    <row r="968" spans="1:18" x14ac:dyDescent="0.45">
      <c r="A968" t="s">
        <v>127</v>
      </c>
      <c r="B968">
        <v>2021</v>
      </c>
      <c r="C968" s="9">
        <v>44330</v>
      </c>
      <c r="D968" t="s">
        <v>72</v>
      </c>
      <c r="E968">
        <v>2</v>
      </c>
      <c r="F968" t="s">
        <v>202</v>
      </c>
      <c r="G968">
        <v>2</v>
      </c>
      <c r="H968" t="s">
        <v>96</v>
      </c>
      <c r="I968" t="s">
        <v>40</v>
      </c>
      <c r="J968">
        <v>27.336986301369802</v>
      </c>
      <c r="K968">
        <v>2</v>
      </c>
      <c r="L968">
        <v>1</v>
      </c>
      <c r="M968">
        <v>11.558</v>
      </c>
      <c r="N968">
        <v>62.294514621906899</v>
      </c>
      <c r="O968">
        <v>18.668999999999901</v>
      </c>
      <c r="P968">
        <v>20.891999999999999</v>
      </c>
      <c r="Q968">
        <v>26.22</v>
      </c>
      <c r="R968">
        <v>2.6640000000000001</v>
      </c>
    </row>
    <row r="969" spans="1:18" x14ac:dyDescent="0.45">
      <c r="A969" t="s">
        <v>127</v>
      </c>
      <c r="B969">
        <v>2021</v>
      </c>
      <c r="C969" s="9">
        <v>44330</v>
      </c>
      <c r="D969" t="s">
        <v>72</v>
      </c>
      <c r="E969">
        <v>2</v>
      </c>
      <c r="F969" t="s">
        <v>202</v>
      </c>
      <c r="G969">
        <v>2</v>
      </c>
      <c r="H969" t="s">
        <v>82</v>
      </c>
      <c r="I969" t="s">
        <v>67</v>
      </c>
      <c r="J969">
        <v>28.7068493150684</v>
      </c>
      <c r="K969">
        <v>7</v>
      </c>
      <c r="L969">
        <v>2</v>
      </c>
      <c r="M969">
        <v>11.712999999999999</v>
      </c>
      <c r="N969">
        <v>61.470161359173503</v>
      </c>
      <c r="O969">
        <v>24.135999999999999</v>
      </c>
      <c r="P969">
        <v>23.913</v>
      </c>
      <c r="Q969">
        <v>27.309000000000001</v>
      </c>
      <c r="R969">
        <v>1.698</v>
      </c>
    </row>
    <row r="970" spans="1:18" x14ac:dyDescent="0.45">
      <c r="A970" t="s">
        <v>127</v>
      </c>
      <c r="B970">
        <v>2021</v>
      </c>
      <c r="C970" s="9">
        <v>44330</v>
      </c>
      <c r="D970" t="s">
        <v>72</v>
      </c>
      <c r="E970">
        <v>2</v>
      </c>
      <c r="F970" t="s">
        <v>202</v>
      </c>
      <c r="G970">
        <v>3</v>
      </c>
      <c r="H970" t="s">
        <v>42</v>
      </c>
      <c r="I970" t="s">
        <v>97</v>
      </c>
      <c r="J970">
        <v>22.4493150684931</v>
      </c>
      <c r="K970">
        <v>4</v>
      </c>
      <c r="L970">
        <v>2</v>
      </c>
      <c r="M970">
        <v>11.218</v>
      </c>
      <c r="N970">
        <v>64.182563736851407</v>
      </c>
      <c r="O970">
        <v>18.146999999999998</v>
      </c>
      <c r="P970">
        <v>18.646999999999998</v>
      </c>
      <c r="Q970">
        <v>27.045000000000002</v>
      </c>
      <c r="R970">
        <v>4.1989999999999998</v>
      </c>
    </row>
    <row r="971" spans="1:18" x14ac:dyDescent="0.45">
      <c r="A971" t="s">
        <v>127</v>
      </c>
      <c r="B971">
        <v>2021</v>
      </c>
      <c r="C971" s="9">
        <v>44330</v>
      </c>
      <c r="D971" t="s">
        <v>72</v>
      </c>
      <c r="E971">
        <v>2</v>
      </c>
      <c r="F971" t="s">
        <v>202</v>
      </c>
      <c r="G971">
        <v>3</v>
      </c>
      <c r="H971" t="s">
        <v>39</v>
      </c>
      <c r="I971" t="s">
        <v>128</v>
      </c>
      <c r="J971">
        <v>26.758904109589</v>
      </c>
      <c r="K971">
        <v>5</v>
      </c>
      <c r="L971">
        <v>1</v>
      </c>
      <c r="M971">
        <v>11.079000000000001</v>
      </c>
      <c r="N971">
        <v>64.987814784727803</v>
      </c>
      <c r="O971">
        <v>11.903</v>
      </c>
      <c r="P971">
        <v>14.84</v>
      </c>
      <c r="Q971">
        <v>20.992000000000001</v>
      </c>
      <c r="R971">
        <v>3.0760000000000001</v>
      </c>
    </row>
    <row r="972" spans="1:18" x14ac:dyDescent="0.45">
      <c r="A972" t="s">
        <v>127</v>
      </c>
      <c r="B972">
        <v>2021</v>
      </c>
      <c r="C972" s="9">
        <v>44330</v>
      </c>
      <c r="D972" t="s">
        <v>72</v>
      </c>
      <c r="E972">
        <v>2</v>
      </c>
      <c r="F972" t="s">
        <v>202</v>
      </c>
      <c r="G972">
        <v>4</v>
      </c>
      <c r="H972" t="s">
        <v>45</v>
      </c>
      <c r="I972" t="s">
        <v>97</v>
      </c>
      <c r="J972">
        <v>30.2246575342465</v>
      </c>
      <c r="K972">
        <v>3</v>
      </c>
      <c r="L972">
        <v>1</v>
      </c>
      <c r="M972">
        <v>11.391999999999999</v>
      </c>
      <c r="N972">
        <v>63.202247191011203</v>
      </c>
      <c r="O972">
        <v>15.5869999999999</v>
      </c>
      <c r="P972">
        <v>16.5899999999999</v>
      </c>
      <c r="Q972">
        <v>25.565999999999999</v>
      </c>
      <c r="R972">
        <v>4.4880000000000004</v>
      </c>
    </row>
    <row r="973" spans="1:18" x14ac:dyDescent="0.45">
      <c r="A973" t="s">
        <v>127</v>
      </c>
      <c r="B973">
        <v>2021</v>
      </c>
      <c r="C973" s="9">
        <v>44330</v>
      </c>
      <c r="D973" t="s">
        <v>72</v>
      </c>
      <c r="E973">
        <v>2</v>
      </c>
      <c r="F973" t="s">
        <v>202</v>
      </c>
      <c r="G973">
        <v>4</v>
      </c>
      <c r="H973" t="s">
        <v>52</v>
      </c>
      <c r="I973" t="s">
        <v>53</v>
      </c>
      <c r="J973">
        <v>24.178082191780799</v>
      </c>
      <c r="K973">
        <v>6</v>
      </c>
      <c r="L973">
        <v>2</v>
      </c>
      <c r="M973">
        <v>11.588999999999899</v>
      </c>
      <c r="N973">
        <v>62.127879886098803</v>
      </c>
      <c r="O973">
        <v>15.053000000000001</v>
      </c>
      <c r="P973">
        <v>14.5209999999999</v>
      </c>
      <c r="Q973">
        <v>19.736999999999998</v>
      </c>
      <c r="R973">
        <v>2.6080000000000001</v>
      </c>
    </row>
    <row r="974" spans="1:18" x14ac:dyDescent="0.45">
      <c r="A974" t="s">
        <v>127</v>
      </c>
      <c r="B974">
        <v>2021</v>
      </c>
      <c r="C974" s="9">
        <v>44330</v>
      </c>
      <c r="D974" t="s">
        <v>72</v>
      </c>
      <c r="E974">
        <v>3</v>
      </c>
      <c r="F974" t="s">
        <v>202</v>
      </c>
      <c r="G974">
        <v>3</v>
      </c>
      <c r="H974" t="s">
        <v>42</v>
      </c>
      <c r="I974" t="s">
        <v>97</v>
      </c>
      <c r="J974">
        <v>22.4493150684931</v>
      </c>
      <c r="K974">
        <v>4</v>
      </c>
      <c r="L974">
        <v>1</v>
      </c>
      <c r="M974">
        <v>11.548999999999999</v>
      </c>
      <c r="N974">
        <v>62.343060005195198</v>
      </c>
      <c r="O974">
        <v>18.646999999999998</v>
      </c>
      <c r="P974">
        <v>20.172000000000001</v>
      </c>
      <c r="Q974">
        <v>27.994</v>
      </c>
      <c r="R974">
        <v>3.911</v>
      </c>
    </row>
    <row r="975" spans="1:18" x14ac:dyDescent="0.45">
      <c r="A975" t="s">
        <v>127</v>
      </c>
      <c r="B975">
        <v>2021</v>
      </c>
      <c r="C975" s="9">
        <v>44330</v>
      </c>
      <c r="D975" t="s">
        <v>72</v>
      </c>
      <c r="E975">
        <v>3</v>
      </c>
      <c r="F975" t="s">
        <v>202</v>
      </c>
      <c r="G975">
        <v>3</v>
      </c>
      <c r="H975" t="s">
        <v>39</v>
      </c>
      <c r="I975" t="s">
        <v>128</v>
      </c>
      <c r="J975">
        <v>26.758904109589</v>
      </c>
      <c r="K975">
        <v>5</v>
      </c>
      <c r="L975">
        <v>2</v>
      </c>
      <c r="M975">
        <v>13.792</v>
      </c>
      <c r="N975">
        <v>52.204176334106698</v>
      </c>
      <c r="O975">
        <v>14.84</v>
      </c>
      <c r="P975">
        <v>14.549999999999899</v>
      </c>
      <c r="Q975">
        <v>20.481999999999999</v>
      </c>
      <c r="R975">
        <v>2.9660000000000002</v>
      </c>
    </row>
    <row r="976" spans="1:18" x14ac:dyDescent="0.45">
      <c r="A976" t="s">
        <v>127</v>
      </c>
      <c r="B976">
        <v>2021</v>
      </c>
      <c r="C976" s="9">
        <v>44330</v>
      </c>
      <c r="D976" t="s">
        <v>72</v>
      </c>
      <c r="E976">
        <v>1</v>
      </c>
      <c r="F976" t="s">
        <v>203</v>
      </c>
      <c r="G976">
        <v>1</v>
      </c>
      <c r="H976" t="s">
        <v>79</v>
      </c>
      <c r="I976" t="s">
        <v>65</v>
      </c>
      <c r="J976">
        <v>34.030136986301301</v>
      </c>
      <c r="K976">
        <v>1</v>
      </c>
      <c r="L976">
        <v>1</v>
      </c>
      <c r="M976">
        <v>11.214</v>
      </c>
      <c r="N976">
        <v>64.2054574638844</v>
      </c>
      <c r="O976">
        <v>40.796999999999997</v>
      </c>
      <c r="P976">
        <v>40.802999999999997</v>
      </c>
      <c r="Q976">
        <v>43.686999999999998</v>
      </c>
      <c r="R976">
        <v>1.4419999999999999</v>
      </c>
    </row>
    <row r="977" spans="1:18" x14ac:dyDescent="0.45">
      <c r="A977" t="s">
        <v>127</v>
      </c>
      <c r="B977">
        <v>2021</v>
      </c>
      <c r="C977" s="9">
        <v>44330</v>
      </c>
      <c r="D977" t="s">
        <v>72</v>
      </c>
      <c r="E977">
        <v>1</v>
      </c>
      <c r="F977" t="s">
        <v>203</v>
      </c>
      <c r="G977">
        <v>1</v>
      </c>
      <c r="H977" t="s">
        <v>45</v>
      </c>
      <c r="I977" t="s">
        <v>97</v>
      </c>
      <c r="J977">
        <v>30.2246575342465</v>
      </c>
      <c r="K977">
        <v>3</v>
      </c>
      <c r="L977">
        <v>2</v>
      </c>
      <c r="M977">
        <v>11.391</v>
      </c>
      <c r="N977">
        <v>63.2077956281274</v>
      </c>
      <c r="O977">
        <v>16.5899999999999</v>
      </c>
      <c r="P977">
        <v>16.617999999999999</v>
      </c>
      <c r="Q977">
        <v>25.49</v>
      </c>
      <c r="R977">
        <v>4.4359999999999999</v>
      </c>
    </row>
    <row r="978" spans="1:18" x14ac:dyDescent="0.45">
      <c r="A978" t="s">
        <v>127</v>
      </c>
      <c r="B978">
        <v>2021</v>
      </c>
      <c r="C978" s="9">
        <v>44330</v>
      </c>
      <c r="D978" t="s">
        <v>72</v>
      </c>
      <c r="E978">
        <v>1</v>
      </c>
      <c r="F978" t="s">
        <v>203</v>
      </c>
      <c r="G978">
        <v>2</v>
      </c>
      <c r="H978" t="s">
        <v>96</v>
      </c>
      <c r="I978" t="s">
        <v>40</v>
      </c>
      <c r="J978">
        <v>27.336986301369802</v>
      </c>
      <c r="K978">
        <v>2</v>
      </c>
      <c r="L978">
        <v>1</v>
      </c>
      <c r="M978">
        <v>11.478</v>
      </c>
      <c r="N978">
        <v>62.7286983795086</v>
      </c>
      <c r="O978">
        <v>20.891999999999999</v>
      </c>
      <c r="P978">
        <v>22.088000000000001</v>
      </c>
      <c r="Q978">
        <v>27.18</v>
      </c>
      <c r="R978">
        <v>2.5459999999999998</v>
      </c>
    </row>
    <row r="979" spans="1:18" x14ac:dyDescent="0.45">
      <c r="A979" t="s">
        <v>127</v>
      </c>
      <c r="B979">
        <v>2021</v>
      </c>
      <c r="C979" s="9">
        <v>44330</v>
      </c>
      <c r="D979" t="s">
        <v>72</v>
      </c>
      <c r="E979">
        <v>1</v>
      </c>
      <c r="F979" t="s">
        <v>203</v>
      </c>
      <c r="G979">
        <v>2</v>
      </c>
      <c r="H979" t="s">
        <v>42</v>
      </c>
      <c r="I979" t="s">
        <v>97</v>
      </c>
      <c r="J979">
        <v>22.4493150684931</v>
      </c>
      <c r="K979">
        <v>4</v>
      </c>
      <c r="L979">
        <v>2</v>
      </c>
      <c r="M979">
        <v>11.551</v>
      </c>
      <c r="N979">
        <v>62.332265604709498</v>
      </c>
      <c r="O979">
        <v>20.172000000000001</v>
      </c>
      <c r="P979">
        <v>18.878999999999898</v>
      </c>
      <c r="Q979">
        <v>25.927</v>
      </c>
      <c r="R979">
        <v>3.524</v>
      </c>
    </row>
    <row r="980" spans="1:18" x14ac:dyDescent="0.45">
      <c r="A980" t="s">
        <v>127</v>
      </c>
      <c r="B980">
        <v>2021</v>
      </c>
      <c r="C980" s="9">
        <v>44330</v>
      </c>
      <c r="D980" t="s">
        <v>72</v>
      </c>
      <c r="E980">
        <v>2</v>
      </c>
      <c r="F980" t="s">
        <v>203</v>
      </c>
      <c r="G980">
        <v>1</v>
      </c>
      <c r="H980" t="s">
        <v>79</v>
      </c>
      <c r="I980" t="s">
        <v>65</v>
      </c>
      <c r="J980">
        <v>34.030136986301301</v>
      </c>
      <c r="K980">
        <v>1</v>
      </c>
      <c r="L980">
        <v>1</v>
      </c>
      <c r="M980">
        <v>11.278</v>
      </c>
      <c r="N980">
        <v>63.841106579180703</v>
      </c>
      <c r="O980">
        <v>40.802999999999997</v>
      </c>
      <c r="P980">
        <v>40.808999999999997</v>
      </c>
      <c r="Q980">
        <v>43.695</v>
      </c>
      <c r="R980">
        <v>1.4430000000000001</v>
      </c>
    </row>
    <row r="981" spans="1:18" x14ac:dyDescent="0.45">
      <c r="A981" t="s">
        <v>127</v>
      </c>
      <c r="B981">
        <v>2021</v>
      </c>
      <c r="C981" s="9">
        <v>44330</v>
      </c>
      <c r="D981" t="s">
        <v>72</v>
      </c>
      <c r="E981">
        <v>2</v>
      </c>
      <c r="F981" t="s">
        <v>203</v>
      </c>
      <c r="G981">
        <v>1</v>
      </c>
      <c r="H981" t="s">
        <v>45</v>
      </c>
      <c r="I981" t="s">
        <v>97</v>
      </c>
      <c r="J981">
        <v>30.2246575342465</v>
      </c>
      <c r="K981">
        <v>3</v>
      </c>
      <c r="L981">
        <v>2</v>
      </c>
      <c r="M981">
        <v>11.803000000000001</v>
      </c>
      <c r="N981">
        <v>61.001440311785103</v>
      </c>
      <c r="O981">
        <v>16.617999999999999</v>
      </c>
      <c r="P981">
        <v>16.645</v>
      </c>
      <c r="Q981">
        <v>25.419</v>
      </c>
      <c r="R981">
        <v>4.3869999999999996</v>
      </c>
    </row>
    <row r="982" spans="1:18" x14ac:dyDescent="0.45">
      <c r="A982" t="s">
        <v>127</v>
      </c>
      <c r="B982">
        <v>2021</v>
      </c>
      <c r="C982" s="9">
        <v>44330</v>
      </c>
      <c r="D982" t="s">
        <v>72</v>
      </c>
      <c r="E982">
        <v>2</v>
      </c>
      <c r="F982" t="s">
        <v>203</v>
      </c>
      <c r="G982">
        <v>2</v>
      </c>
      <c r="H982" t="s">
        <v>96</v>
      </c>
      <c r="I982" t="s">
        <v>40</v>
      </c>
      <c r="J982">
        <v>27.336986301369802</v>
      </c>
      <c r="K982">
        <v>2</v>
      </c>
      <c r="L982">
        <v>1</v>
      </c>
      <c r="M982">
        <v>11.492000000000001</v>
      </c>
      <c r="N982">
        <v>62.6522798468499</v>
      </c>
      <c r="O982">
        <v>22.088000000000001</v>
      </c>
      <c r="P982">
        <v>22.948</v>
      </c>
      <c r="Q982">
        <v>27.847999999999999</v>
      </c>
      <c r="R982">
        <v>2.4500000000000002</v>
      </c>
    </row>
    <row r="983" spans="1:18" x14ac:dyDescent="0.45">
      <c r="A983" t="s">
        <v>127</v>
      </c>
      <c r="B983">
        <v>2021</v>
      </c>
      <c r="C983" s="9">
        <v>44330</v>
      </c>
      <c r="D983" t="s">
        <v>72</v>
      </c>
      <c r="E983">
        <v>2</v>
      </c>
      <c r="F983" t="s">
        <v>203</v>
      </c>
      <c r="G983">
        <v>2</v>
      </c>
      <c r="H983" t="s">
        <v>42</v>
      </c>
      <c r="I983" t="s">
        <v>97</v>
      </c>
      <c r="J983">
        <v>22.4493150684931</v>
      </c>
      <c r="K983">
        <v>4</v>
      </c>
      <c r="L983">
        <v>2</v>
      </c>
      <c r="M983">
        <v>11.551</v>
      </c>
      <c r="N983">
        <v>62.332265604709498</v>
      </c>
      <c r="O983">
        <v>18.878999999999898</v>
      </c>
      <c r="P983">
        <v>18.123999999999999</v>
      </c>
      <c r="Q983">
        <v>24.648</v>
      </c>
      <c r="R983">
        <v>3.262</v>
      </c>
    </row>
    <row r="984" spans="1:18" x14ac:dyDescent="0.45">
      <c r="A984" t="s">
        <v>127</v>
      </c>
      <c r="B984">
        <v>2021</v>
      </c>
      <c r="C984" s="9">
        <v>44330</v>
      </c>
      <c r="D984" t="s">
        <v>72</v>
      </c>
      <c r="E984">
        <v>1</v>
      </c>
      <c r="F984" t="s">
        <v>204</v>
      </c>
      <c r="G984" t="s">
        <v>205</v>
      </c>
      <c r="H984" t="s">
        <v>79</v>
      </c>
      <c r="I984" t="s">
        <v>65</v>
      </c>
      <c r="J984">
        <v>34.030136986301301</v>
      </c>
      <c r="K984">
        <v>1</v>
      </c>
      <c r="L984">
        <v>1</v>
      </c>
      <c r="M984">
        <v>11.534000000000001</v>
      </c>
      <c r="N984">
        <v>62.424137333102102</v>
      </c>
      <c r="O984">
        <v>40.808999999999997</v>
      </c>
      <c r="P984">
        <v>40.817999999999998</v>
      </c>
      <c r="Q984">
        <v>43.704000000000001</v>
      </c>
      <c r="R984">
        <v>1.4430000000000001</v>
      </c>
    </row>
    <row r="985" spans="1:18" x14ac:dyDescent="0.45">
      <c r="A985" t="s">
        <v>127</v>
      </c>
      <c r="B985">
        <v>2021</v>
      </c>
      <c r="C985" s="9">
        <v>44330</v>
      </c>
      <c r="D985" t="s">
        <v>72</v>
      </c>
      <c r="E985">
        <v>1</v>
      </c>
      <c r="F985" t="s">
        <v>204</v>
      </c>
      <c r="G985" t="s">
        <v>205</v>
      </c>
      <c r="H985" t="s">
        <v>96</v>
      </c>
      <c r="I985" t="s">
        <v>40</v>
      </c>
      <c r="J985">
        <v>27.336986301369802</v>
      </c>
      <c r="K985">
        <v>2</v>
      </c>
      <c r="L985">
        <v>2</v>
      </c>
      <c r="M985">
        <v>11.653</v>
      </c>
      <c r="N985">
        <v>61.786664378271603</v>
      </c>
      <c r="O985">
        <v>22.948</v>
      </c>
      <c r="P985">
        <v>22.942</v>
      </c>
      <c r="Q985">
        <v>27.821999999999999</v>
      </c>
      <c r="R985">
        <v>2.44</v>
      </c>
    </row>
    <row r="986" spans="1:18" x14ac:dyDescent="0.45">
      <c r="A986" t="s">
        <v>127</v>
      </c>
      <c r="B986">
        <v>2021</v>
      </c>
      <c r="C986" s="9">
        <v>44330</v>
      </c>
      <c r="D986" t="s">
        <v>72</v>
      </c>
      <c r="E986">
        <v>1</v>
      </c>
      <c r="F986" t="s">
        <v>204</v>
      </c>
      <c r="G986" t="s">
        <v>206</v>
      </c>
      <c r="H986" t="s">
        <v>45</v>
      </c>
      <c r="I986" t="s">
        <v>97</v>
      </c>
      <c r="J986">
        <v>30.2246575342465</v>
      </c>
      <c r="K986">
        <v>3</v>
      </c>
      <c r="L986">
        <v>1</v>
      </c>
      <c r="M986">
        <v>11.686</v>
      </c>
      <c r="N986">
        <v>61.612185521136396</v>
      </c>
      <c r="O986">
        <v>16.645</v>
      </c>
      <c r="P986">
        <v>19.423999999999999</v>
      </c>
      <c r="Q986">
        <v>27.324000000000002</v>
      </c>
      <c r="R986">
        <v>3.95</v>
      </c>
    </row>
    <row r="987" spans="1:18" x14ac:dyDescent="0.45">
      <c r="A987" t="s">
        <v>127</v>
      </c>
      <c r="B987">
        <v>2021</v>
      </c>
      <c r="C987" s="9">
        <v>44330</v>
      </c>
      <c r="D987" t="s">
        <v>72</v>
      </c>
      <c r="E987">
        <v>1</v>
      </c>
      <c r="F987" t="s">
        <v>204</v>
      </c>
      <c r="G987" t="s">
        <v>206</v>
      </c>
      <c r="H987" t="s">
        <v>42</v>
      </c>
      <c r="I987" t="s">
        <v>97</v>
      </c>
      <c r="J987">
        <v>22.4493150684931</v>
      </c>
      <c r="K987">
        <v>4</v>
      </c>
      <c r="L987">
        <v>2</v>
      </c>
      <c r="M987">
        <v>11.803000000000001</v>
      </c>
      <c r="N987">
        <v>61.001440311785103</v>
      </c>
      <c r="O987">
        <v>18.123999999999999</v>
      </c>
      <c r="P987">
        <v>17.420000000000002</v>
      </c>
      <c r="Q987">
        <v>23.594000000000001</v>
      </c>
      <c r="R987">
        <v>3.0870000000000002</v>
      </c>
    </row>
    <row r="988" spans="1:18" x14ac:dyDescent="0.45">
      <c r="A988" t="s">
        <v>127</v>
      </c>
      <c r="B988">
        <v>2021</v>
      </c>
      <c r="C988" s="9">
        <v>44330</v>
      </c>
      <c r="D988" t="s">
        <v>72</v>
      </c>
      <c r="E988">
        <v>2</v>
      </c>
      <c r="F988" t="s">
        <v>204</v>
      </c>
      <c r="G988" t="s">
        <v>205</v>
      </c>
      <c r="H988" t="s">
        <v>79</v>
      </c>
      <c r="I988" t="s">
        <v>65</v>
      </c>
      <c r="J988">
        <v>34.030136986301301</v>
      </c>
      <c r="K988">
        <v>1</v>
      </c>
      <c r="L988">
        <v>1</v>
      </c>
      <c r="M988">
        <v>11.609</v>
      </c>
      <c r="N988">
        <v>62.0208458954259</v>
      </c>
      <c r="O988">
        <v>40.817999999999998</v>
      </c>
      <c r="P988">
        <v>40.82</v>
      </c>
      <c r="Q988">
        <v>43.707999999999998</v>
      </c>
      <c r="R988">
        <v>1.444</v>
      </c>
    </row>
    <row r="989" spans="1:18" x14ac:dyDescent="0.45">
      <c r="A989" t="s">
        <v>127</v>
      </c>
      <c r="B989">
        <v>2021</v>
      </c>
      <c r="C989" s="9">
        <v>44330</v>
      </c>
      <c r="D989" t="s">
        <v>72</v>
      </c>
      <c r="E989">
        <v>2</v>
      </c>
      <c r="F989" t="s">
        <v>204</v>
      </c>
      <c r="G989" t="s">
        <v>205</v>
      </c>
      <c r="H989" t="s">
        <v>96</v>
      </c>
      <c r="I989" t="s">
        <v>40</v>
      </c>
      <c r="J989">
        <v>27.336986301369802</v>
      </c>
      <c r="K989">
        <v>2</v>
      </c>
      <c r="L989">
        <v>2</v>
      </c>
      <c r="M989">
        <v>11.968</v>
      </c>
      <c r="N989">
        <v>60.160427807486599</v>
      </c>
      <c r="O989">
        <v>22.942</v>
      </c>
      <c r="P989">
        <v>23.148</v>
      </c>
      <c r="Q989">
        <v>27.762</v>
      </c>
      <c r="R989">
        <v>2.3069999999999999</v>
      </c>
    </row>
    <row r="990" spans="1:18" x14ac:dyDescent="0.45">
      <c r="A990" t="s">
        <v>127</v>
      </c>
      <c r="B990">
        <v>2021</v>
      </c>
      <c r="C990" s="9">
        <v>44330</v>
      </c>
      <c r="D990" t="s">
        <v>72</v>
      </c>
      <c r="E990">
        <v>2</v>
      </c>
      <c r="F990" t="s">
        <v>204</v>
      </c>
      <c r="G990" t="s">
        <v>206</v>
      </c>
      <c r="H990" t="s">
        <v>45</v>
      </c>
      <c r="I990" t="s">
        <v>97</v>
      </c>
      <c r="J990">
        <v>30.2246575342465</v>
      </c>
      <c r="K990">
        <v>3</v>
      </c>
      <c r="L990">
        <v>2</v>
      </c>
      <c r="M990">
        <v>12.032</v>
      </c>
      <c r="N990">
        <v>59.840425531914804</v>
      </c>
      <c r="O990">
        <v>19.423999999999999</v>
      </c>
      <c r="P990">
        <v>20.739000000000001</v>
      </c>
      <c r="Q990">
        <v>27.449000000000002</v>
      </c>
      <c r="R990">
        <v>3.355</v>
      </c>
    </row>
    <row r="991" spans="1:18" x14ac:dyDescent="0.45">
      <c r="A991" t="s">
        <v>127</v>
      </c>
      <c r="B991">
        <v>2021</v>
      </c>
      <c r="C991" s="9">
        <v>44330</v>
      </c>
      <c r="D991" t="s">
        <v>72</v>
      </c>
      <c r="E991">
        <v>2</v>
      </c>
      <c r="F991" t="s">
        <v>204</v>
      </c>
      <c r="G991" t="s">
        <v>206</v>
      </c>
      <c r="H991" t="s">
        <v>42</v>
      </c>
      <c r="I991" t="s">
        <v>97</v>
      </c>
      <c r="J991">
        <v>22.4493150684931</v>
      </c>
      <c r="K991">
        <v>4</v>
      </c>
      <c r="L991">
        <v>1</v>
      </c>
      <c r="M991">
        <v>11.949</v>
      </c>
      <c r="N991">
        <v>60.2560883755962</v>
      </c>
      <c r="O991">
        <v>17.420000000000002</v>
      </c>
      <c r="P991">
        <v>19.286000000000001</v>
      </c>
      <c r="Q991">
        <v>24.782</v>
      </c>
      <c r="R991">
        <v>2.7480000000000002</v>
      </c>
    </row>
    <row r="992" spans="1:18" x14ac:dyDescent="0.45">
      <c r="A992" t="s">
        <v>127</v>
      </c>
      <c r="B992">
        <v>2021</v>
      </c>
      <c r="C992" s="9">
        <v>44330</v>
      </c>
      <c r="D992" t="s">
        <v>72</v>
      </c>
      <c r="E992">
        <v>3</v>
      </c>
      <c r="F992" t="s">
        <v>204</v>
      </c>
      <c r="G992" t="s">
        <v>206</v>
      </c>
      <c r="H992" t="s">
        <v>45</v>
      </c>
      <c r="I992" t="s">
        <v>97</v>
      </c>
      <c r="J992">
        <v>30.2246575342465</v>
      </c>
      <c r="K992">
        <v>3</v>
      </c>
      <c r="L992">
        <v>1</v>
      </c>
      <c r="M992">
        <v>11.657</v>
      </c>
      <c r="N992">
        <v>61.765462812044198</v>
      </c>
      <c r="O992">
        <v>20.739000000000001</v>
      </c>
      <c r="P992">
        <v>21.411999999999999</v>
      </c>
      <c r="Q992">
        <v>27.26</v>
      </c>
      <c r="R992">
        <v>2.9239999999999999</v>
      </c>
    </row>
    <row r="993" spans="1:18" x14ac:dyDescent="0.45">
      <c r="A993" t="s">
        <v>127</v>
      </c>
      <c r="B993">
        <v>2021</v>
      </c>
      <c r="C993" s="9">
        <v>44330</v>
      </c>
      <c r="D993" t="s">
        <v>72</v>
      </c>
      <c r="E993">
        <v>3</v>
      </c>
      <c r="F993" t="s">
        <v>204</v>
      </c>
      <c r="G993" t="s">
        <v>206</v>
      </c>
      <c r="H993" t="s">
        <v>42</v>
      </c>
      <c r="I993" t="s">
        <v>97</v>
      </c>
      <c r="J993">
        <v>22.4493150684931</v>
      </c>
      <c r="K993">
        <v>4</v>
      </c>
      <c r="L993">
        <v>2</v>
      </c>
      <c r="M993">
        <v>11.727</v>
      </c>
      <c r="N993">
        <v>61.396776669224799</v>
      </c>
      <c r="O993">
        <v>19.286000000000001</v>
      </c>
      <c r="P993">
        <v>16.835999999999999</v>
      </c>
      <c r="Q993">
        <v>22.565999999999999</v>
      </c>
      <c r="R993">
        <v>2.8650000000000002</v>
      </c>
    </row>
    <row r="994" spans="1:18" x14ac:dyDescent="0.45">
      <c r="A994" t="s">
        <v>117</v>
      </c>
      <c r="B994">
        <v>2021</v>
      </c>
      <c r="C994" s="9">
        <v>44386</v>
      </c>
      <c r="D994" t="s">
        <v>72</v>
      </c>
      <c r="E994">
        <v>1</v>
      </c>
      <c r="F994" t="s">
        <v>201</v>
      </c>
      <c r="G994">
        <v>1</v>
      </c>
      <c r="H994" t="s">
        <v>122</v>
      </c>
      <c r="I994" t="s">
        <v>118</v>
      </c>
      <c r="K994">
        <v>2</v>
      </c>
      <c r="L994">
        <v>1</v>
      </c>
      <c r="M994">
        <v>12.573</v>
      </c>
      <c r="N994">
        <v>57.265569076592698</v>
      </c>
      <c r="O994">
        <v>9</v>
      </c>
      <c r="P994">
        <v>15.054</v>
      </c>
      <c r="Q994">
        <v>29.396000000000001</v>
      </c>
      <c r="R994">
        <v>7.1710000000000003</v>
      </c>
    </row>
    <row r="995" spans="1:18" x14ac:dyDescent="0.45">
      <c r="A995" t="s">
        <v>117</v>
      </c>
      <c r="B995">
        <v>2021</v>
      </c>
      <c r="C995" s="9">
        <v>44386</v>
      </c>
      <c r="D995" t="s">
        <v>72</v>
      </c>
      <c r="E995">
        <v>1</v>
      </c>
      <c r="F995" t="s">
        <v>201</v>
      </c>
      <c r="G995">
        <v>1</v>
      </c>
      <c r="H995" t="s">
        <v>113</v>
      </c>
      <c r="I995" t="s">
        <v>31</v>
      </c>
      <c r="J995">
        <v>18.153424657534199</v>
      </c>
      <c r="K995">
        <v>11</v>
      </c>
      <c r="L995">
        <v>2</v>
      </c>
      <c r="M995">
        <v>12.62</v>
      </c>
      <c r="N995">
        <v>57.0522979397781</v>
      </c>
      <c r="O995">
        <v>9</v>
      </c>
      <c r="P995">
        <v>6.2619999999999898</v>
      </c>
      <c r="Q995">
        <v>20.603999999999999</v>
      </c>
      <c r="R995">
        <v>7.1710000000000003</v>
      </c>
    </row>
    <row r="996" spans="1:18" x14ac:dyDescent="0.45">
      <c r="A996" t="s">
        <v>117</v>
      </c>
      <c r="B996">
        <v>2021</v>
      </c>
      <c r="C996" s="9">
        <v>44386</v>
      </c>
      <c r="D996" t="s">
        <v>72</v>
      </c>
      <c r="E996">
        <v>1</v>
      </c>
      <c r="F996" t="s">
        <v>201</v>
      </c>
      <c r="G996">
        <v>2</v>
      </c>
      <c r="H996" t="s">
        <v>123</v>
      </c>
      <c r="I996" t="s">
        <v>124</v>
      </c>
      <c r="K996">
        <v>7</v>
      </c>
      <c r="L996">
        <v>1</v>
      </c>
      <c r="M996">
        <v>11.814</v>
      </c>
      <c r="N996">
        <v>60.944641950228501</v>
      </c>
      <c r="O996">
        <v>9</v>
      </c>
      <c r="P996">
        <v>15.054</v>
      </c>
      <c r="Q996">
        <v>29.396000000000001</v>
      </c>
      <c r="R996">
        <v>7.1710000000000003</v>
      </c>
    </row>
    <row r="997" spans="1:18" x14ac:dyDescent="0.45">
      <c r="A997" t="s">
        <v>117</v>
      </c>
      <c r="B997">
        <v>2021</v>
      </c>
      <c r="C997" s="9">
        <v>44386</v>
      </c>
      <c r="D997" t="s">
        <v>72</v>
      </c>
      <c r="E997">
        <v>1</v>
      </c>
      <c r="F997" t="s">
        <v>201</v>
      </c>
      <c r="G997">
        <v>2</v>
      </c>
      <c r="H997" t="s">
        <v>126</v>
      </c>
      <c r="I997" t="s">
        <v>31</v>
      </c>
      <c r="K997">
        <v>10</v>
      </c>
      <c r="L997">
        <v>2</v>
      </c>
      <c r="M997">
        <v>11.92</v>
      </c>
      <c r="N997">
        <v>60.402684563758299</v>
      </c>
      <c r="O997">
        <v>9</v>
      </c>
      <c r="P997">
        <v>6.2619999999999898</v>
      </c>
      <c r="Q997">
        <v>20.603999999999999</v>
      </c>
      <c r="R997">
        <v>7.1710000000000003</v>
      </c>
    </row>
    <row r="998" spans="1:18" x14ac:dyDescent="0.45">
      <c r="A998" t="s">
        <v>117</v>
      </c>
      <c r="B998">
        <v>2021</v>
      </c>
      <c r="C998" s="9">
        <v>44386</v>
      </c>
      <c r="D998" t="s">
        <v>72</v>
      </c>
      <c r="E998">
        <v>1</v>
      </c>
      <c r="F998" t="s">
        <v>201</v>
      </c>
      <c r="G998">
        <v>3</v>
      </c>
      <c r="H998" t="s">
        <v>55</v>
      </c>
      <c r="I998" t="s">
        <v>56</v>
      </c>
      <c r="J998">
        <v>32.189041095890403</v>
      </c>
      <c r="K998">
        <v>8</v>
      </c>
      <c r="L998">
        <v>1</v>
      </c>
      <c r="M998">
        <v>11.903</v>
      </c>
      <c r="N998">
        <v>60.488952364950002</v>
      </c>
      <c r="O998">
        <v>9</v>
      </c>
      <c r="P998">
        <v>15.054</v>
      </c>
      <c r="Q998">
        <v>29.396000000000001</v>
      </c>
      <c r="R998">
        <v>7.1710000000000003</v>
      </c>
    </row>
    <row r="999" spans="1:18" x14ac:dyDescent="0.45">
      <c r="A999" t="s">
        <v>117</v>
      </c>
      <c r="B999">
        <v>2021</v>
      </c>
      <c r="C999" s="9">
        <v>44386</v>
      </c>
      <c r="D999" t="s">
        <v>72</v>
      </c>
      <c r="E999">
        <v>1</v>
      </c>
      <c r="F999" t="s">
        <v>201</v>
      </c>
      <c r="G999">
        <v>3</v>
      </c>
      <c r="H999" t="s">
        <v>125</v>
      </c>
      <c r="I999" t="s">
        <v>15</v>
      </c>
      <c r="J999">
        <v>20.131506849314999</v>
      </c>
      <c r="K999">
        <v>9</v>
      </c>
      <c r="L999">
        <v>2</v>
      </c>
      <c r="M999">
        <v>12.042999999999999</v>
      </c>
      <c r="N999">
        <v>59.785767665863901</v>
      </c>
      <c r="O999">
        <v>9</v>
      </c>
      <c r="P999">
        <v>6.2619999999999898</v>
      </c>
      <c r="Q999">
        <v>20.603999999999999</v>
      </c>
      <c r="R999">
        <v>7.1710000000000003</v>
      </c>
    </row>
    <row r="1000" spans="1:18" x14ac:dyDescent="0.45">
      <c r="A1000" t="s">
        <v>117</v>
      </c>
      <c r="B1000">
        <v>2021</v>
      </c>
      <c r="C1000" s="9">
        <v>44386</v>
      </c>
      <c r="D1000" t="s">
        <v>72</v>
      </c>
      <c r="E1000">
        <v>1</v>
      </c>
      <c r="F1000" t="s">
        <v>202</v>
      </c>
      <c r="G1000">
        <v>1</v>
      </c>
      <c r="H1000" t="s">
        <v>109</v>
      </c>
      <c r="I1000" t="s">
        <v>118</v>
      </c>
      <c r="K1000">
        <v>1</v>
      </c>
      <c r="L1000">
        <v>1</v>
      </c>
      <c r="M1000">
        <v>11.5</v>
      </c>
      <c r="N1000">
        <v>62.6086956521739</v>
      </c>
      <c r="O1000">
        <v>34.441000000000003</v>
      </c>
      <c r="P1000">
        <v>34.512999999999998</v>
      </c>
      <c r="Q1000">
        <v>37.030999999999999</v>
      </c>
      <c r="R1000">
        <v>1.2589999999999999</v>
      </c>
    </row>
    <row r="1001" spans="1:18" x14ac:dyDescent="0.45">
      <c r="A1001" t="s">
        <v>117</v>
      </c>
      <c r="B1001">
        <v>2021</v>
      </c>
      <c r="C1001" s="9">
        <v>44386</v>
      </c>
      <c r="D1001" t="s">
        <v>72</v>
      </c>
      <c r="E1001">
        <v>1</v>
      </c>
      <c r="F1001" t="s">
        <v>202</v>
      </c>
      <c r="G1001">
        <v>1</v>
      </c>
      <c r="H1001" t="s">
        <v>55</v>
      </c>
      <c r="I1001" t="s">
        <v>56</v>
      </c>
      <c r="J1001">
        <v>32.189041095890403</v>
      </c>
      <c r="K1001">
        <v>8</v>
      </c>
      <c r="L1001">
        <v>2</v>
      </c>
      <c r="M1001">
        <v>12.057</v>
      </c>
      <c r="N1001">
        <v>59.716347350086998</v>
      </c>
      <c r="O1001">
        <v>15.054</v>
      </c>
      <c r="P1001">
        <v>14.898</v>
      </c>
      <c r="Q1001">
        <v>27.206</v>
      </c>
      <c r="R1001">
        <v>6.1539999999999999</v>
      </c>
    </row>
    <row r="1002" spans="1:18" x14ac:dyDescent="0.45">
      <c r="A1002" t="s">
        <v>117</v>
      </c>
      <c r="B1002">
        <v>2021</v>
      </c>
      <c r="C1002" s="9">
        <v>44386</v>
      </c>
      <c r="D1002" t="s">
        <v>72</v>
      </c>
      <c r="E1002">
        <v>1</v>
      </c>
      <c r="F1002" t="s">
        <v>202</v>
      </c>
      <c r="G1002">
        <v>2</v>
      </c>
      <c r="H1002" t="s">
        <v>119</v>
      </c>
      <c r="I1002" t="s">
        <v>120</v>
      </c>
      <c r="K1002">
        <v>3</v>
      </c>
      <c r="L1002">
        <v>1</v>
      </c>
      <c r="M1002">
        <v>11.859</v>
      </c>
      <c r="N1002">
        <v>60.713382241335601</v>
      </c>
      <c r="O1002">
        <v>27.420999999999999</v>
      </c>
      <c r="P1002">
        <v>27.716000000000001</v>
      </c>
      <c r="Q1002">
        <v>30.814</v>
      </c>
      <c r="R1002">
        <v>1.5489999999999999</v>
      </c>
    </row>
    <row r="1003" spans="1:18" x14ac:dyDescent="0.45">
      <c r="A1003" t="s">
        <v>117</v>
      </c>
      <c r="B1003">
        <v>2021</v>
      </c>
      <c r="C1003" s="9">
        <v>44386</v>
      </c>
      <c r="D1003" t="s">
        <v>72</v>
      </c>
      <c r="E1003">
        <v>1</v>
      </c>
      <c r="F1003" t="s">
        <v>202</v>
      </c>
      <c r="G1003">
        <v>2</v>
      </c>
      <c r="H1003" t="s">
        <v>123</v>
      </c>
      <c r="I1003" t="s">
        <v>124</v>
      </c>
      <c r="K1003">
        <v>7</v>
      </c>
      <c r="L1003">
        <v>2</v>
      </c>
      <c r="M1003">
        <v>11.91</v>
      </c>
      <c r="N1003">
        <v>60.453400503778298</v>
      </c>
      <c r="O1003">
        <v>15.054</v>
      </c>
      <c r="P1003">
        <v>16.812000000000001</v>
      </c>
      <c r="Q1003">
        <v>26.734000000000002</v>
      </c>
      <c r="R1003">
        <v>4.9610000000000003</v>
      </c>
    </row>
    <row r="1004" spans="1:18" x14ac:dyDescent="0.45">
      <c r="A1004" t="s">
        <v>117</v>
      </c>
      <c r="B1004">
        <v>2021</v>
      </c>
      <c r="C1004" s="9">
        <v>44386</v>
      </c>
      <c r="D1004" t="s">
        <v>72</v>
      </c>
      <c r="E1004">
        <v>1</v>
      </c>
      <c r="F1004" t="s">
        <v>202</v>
      </c>
      <c r="G1004">
        <v>3</v>
      </c>
      <c r="H1004" t="s">
        <v>122</v>
      </c>
      <c r="I1004" t="s">
        <v>118</v>
      </c>
      <c r="K1004">
        <v>2</v>
      </c>
      <c r="L1004">
        <v>2</v>
      </c>
      <c r="M1004">
        <v>11.302</v>
      </c>
      <c r="N1004">
        <v>63.705538842682699</v>
      </c>
      <c r="O1004">
        <v>15.054</v>
      </c>
      <c r="P1004">
        <v>16.811</v>
      </c>
      <c r="Q1004">
        <v>26.741</v>
      </c>
      <c r="R1004">
        <v>4.9649999999999999</v>
      </c>
    </row>
    <row r="1005" spans="1:18" x14ac:dyDescent="0.45">
      <c r="A1005" t="s">
        <v>117</v>
      </c>
      <c r="B1005">
        <v>2021</v>
      </c>
      <c r="C1005" s="9">
        <v>44386</v>
      </c>
      <c r="D1005" t="s">
        <v>72</v>
      </c>
      <c r="E1005">
        <v>1</v>
      </c>
      <c r="F1005" t="s">
        <v>202</v>
      </c>
      <c r="G1005">
        <v>3</v>
      </c>
      <c r="H1005" t="s">
        <v>20</v>
      </c>
      <c r="I1005" t="s">
        <v>21</v>
      </c>
      <c r="J1005">
        <v>25.926027397260199</v>
      </c>
      <c r="K1005">
        <v>5</v>
      </c>
      <c r="L1005">
        <v>1</v>
      </c>
      <c r="M1005">
        <v>11.284000000000001</v>
      </c>
      <c r="N1005">
        <v>63.807160581354097</v>
      </c>
      <c r="O1005">
        <v>25.594000000000001</v>
      </c>
      <c r="P1005">
        <v>25.594000000000001</v>
      </c>
      <c r="Q1005">
        <v>29.327999999999999</v>
      </c>
      <c r="R1005">
        <v>1.867</v>
      </c>
    </row>
    <row r="1006" spans="1:18" x14ac:dyDescent="0.45">
      <c r="A1006" t="s">
        <v>117</v>
      </c>
      <c r="B1006">
        <v>2021</v>
      </c>
      <c r="C1006" s="9">
        <v>44386</v>
      </c>
      <c r="D1006" t="s">
        <v>72</v>
      </c>
      <c r="E1006">
        <v>1</v>
      </c>
      <c r="F1006" t="s">
        <v>202</v>
      </c>
      <c r="G1006">
        <v>4</v>
      </c>
      <c r="H1006" t="s">
        <v>382</v>
      </c>
      <c r="I1006" t="s">
        <v>15</v>
      </c>
      <c r="J1006">
        <v>20.361643835616398</v>
      </c>
      <c r="K1006">
        <v>4</v>
      </c>
      <c r="L1006">
        <v>1</v>
      </c>
      <c r="M1006">
        <v>11.55</v>
      </c>
      <c r="N1006">
        <v>62.337662337662302</v>
      </c>
      <c r="O1006">
        <v>9</v>
      </c>
      <c r="P1006">
        <v>18.370999999999999</v>
      </c>
      <c r="Q1006">
        <v>28.131</v>
      </c>
      <c r="R1006">
        <v>4.88</v>
      </c>
    </row>
    <row r="1007" spans="1:18" x14ac:dyDescent="0.45">
      <c r="A1007" t="s">
        <v>117</v>
      </c>
      <c r="B1007">
        <v>2021</v>
      </c>
      <c r="C1007" s="9">
        <v>44386</v>
      </c>
      <c r="D1007" t="s">
        <v>72</v>
      </c>
      <c r="E1007">
        <v>1</v>
      </c>
      <c r="F1007" t="s">
        <v>202</v>
      </c>
      <c r="G1007">
        <v>4</v>
      </c>
      <c r="H1007" t="s">
        <v>121</v>
      </c>
      <c r="I1007" t="s">
        <v>120</v>
      </c>
      <c r="K1007">
        <v>6</v>
      </c>
      <c r="L1007">
        <v>2</v>
      </c>
      <c r="M1007">
        <v>11.602</v>
      </c>
      <c r="N1007">
        <v>62.058265816238503</v>
      </c>
      <c r="O1007">
        <v>11.8189999999999</v>
      </c>
      <c r="P1007">
        <v>11.768999999999901</v>
      </c>
      <c r="Q1007">
        <v>17.774999999999999</v>
      </c>
      <c r="R1007">
        <v>3.0030000000000001</v>
      </c>
    </row>
    <row r="1008" spans="1:18" x14ac:dyDescent="0.45">
      <c r="A1008" t="s">
        <v>117</v>
      </c>
      <c r="B1008">
        <v>2021</v>
      </c>
      <c r="C1008" s="9">
        <v>44386</v>
      </c>
      <c r="D1008" t="s">
        <v>72</v>
      </c>
      <c r="E1008">
        <v>2</v>
      </c>
      <c r="F1008" t="s">
        <v>202</v>
      </c>
      <c r="G1008">
        <v>1</v>
      </c>
      <c r="H1008" t="s">
        <v>109</v>
      </c>
      <c r="I1008" t="s">
        <v>118</v>
      </c>
      <c r="K1008">
        <v>1</v>
      </c>
      <c r="L1008">
        <v>1</v>
      </c>
      <c r="M1008">
        <v>11.483000000000001</v>
      </c>
      <c r="N1008">
        <v>62.701384655577797</v>
      </c>
      <c r="O1008">
        <v>34.512999999999998</v>
      </c>
      <c r="P1008">
        <v>34.565999999999903</v>
      </c>
      <c r="Q1008">
        <v>37.08</v>
      </c>
      <c r="R1008">
        <v>1.2569999999999999</v>
      </c>
    </row>
    <row r="1009" spans="1:18" x14ac:dyDescent="0.45">
      <c r="A1009" t="s">
        <v>117</v>
      </c>
      <c r="B1009">
        <v>2021</v>
      </c>
      <c r="C1009" s="9">
        <v>44386</v>
      </c>
      <c r="D1009" t="s">
        <v>72</v>
      </c>
      <c r="E1009">
        <v>2</v>
      </c>
      <c r="F1009" t="s">
        <v>202</v>
      </c>
      <c r="G1009">
        <v>1</v>
      </c>
      <c r="H1009" t="s">
        <v>55</v>
      </c>
      <c r="I1009" t="s">
        <v>56</v>
      </c>
      <c r="J1009">
        <v>32.189041095890403</v>
      </c>
      <c r="K1009">
        <v>8</v>
      </c>
      <c r="L1009">
        <v>2</v>
      </c>
      <c r="M1009">
        <v>12.081</v>
      </c>
      <c r="N1009">
        <v>59.597715420908798</v>
      </c>
      <c r="O1009">
        <v>14.898</v>
      </c>
      <c r="P1009">
        <v>14.8879999999999</v>
      </c>
      <c r="Q1009">
        <v>26.027999999999999</v>
      </c>
      <c r="R1009">
        <v>5.57</v>
      </c>
    </row>
    <row r="1010" spans="1:18" x14ac:dyDescent="0.45">
      <c r="A1010" t="s">
        <v>117</v>
      </c>
      <c r="B1010">
        <v>2021</v>
      </c>
      <c r="C1010" s="9">
        <v>44386</v>
      </c>
      <c r="D1010" t="s">
        <v>72</v>
      </c>
      <c r="E1010">
        <v>2</v>
      </c>
      <c r="F1010" t="s">
        <v>202</v>
      </c>
      <c r="G1010">
        <v>2</v>
      </c>
      <c r="H1010" t="s">
        <v>119</v>
      </c>
      <c r="I1010" t="s">
        <v>120</v>
      </c>
      <c r="K1010">
        <v>3</v>
      </c>
      <c r="L1010">
        <v>1</v>
      </c>
      <c r="M1010">
        <v>12.084</v>
      </c>
      <c r="N1010">
        <v>59.582919563058503</v>
      </c>
      <c r="O1010">
        <v>27.716000000000001</v>
      </c>
      <c r="P1010">
        <v>27.911999999999999</v>
      </c>
      <c r="Q1010">
        <v>30.981999999999999</v>
      </c>
      <c r="R1010">
        <v>1.5349999999999999</v>
      </c>
    </row>
    <row r="1011" spans="1:18" x14ac:dyDescent="0.45">
      <c r="A1011" t="s">
        <v>117</v>
      </c>
      <c r="B1011">
        <v>2021</v>
      </c>
      <c r="C1011" s="9">
        <v>44386</v>
      </c>
      <c r="D1011" t="s">
        <v>72</v>
      </c>
      <c r="E1011">
        <v>2</v>
      </c>
      <c r="F1011" t="s">
        <v>202</v>
      </c>
      <c r="G1011">
        <v>2</v>
      </c>
      <c r="H1011" t="s">
        <v>123</v>
      </c>
      <c r="I1011" t="s">
        <v>124</v>
      </c>
      <c r="K1011">
        <v>7</v>
      </c>
      <c r="L1011">
        <v>2</v>
      </c>
      <c r="M1011">
        <v>12.102</v>
      </c>
      <c r="N1011">
        <v>59.494298463063899</v>
      </c>
      <c r="O1011">
        <v>16.812000000000001</v>
      </c>
      <c r="P1011">
        <v>16.2119999999999</v>
      </c>
      <c r="Q1011">
        <v>25.015999999999998</v>
      </c>
      <c r="R1011">
        <v>4.4020000000000001</v>
      </c>
    </row>
    <row r="1012" spans="1:18" x14ac:dyDescent="0.45">
      <c r="A1012" t="s">
        <v>117</v>
      </c>
      <c r="B1012">
        <v>2021</v>
      </c>
      <c r="C1012" s="9">
        <v>44386</v>
      </c>
      <c r="D1012" t="s">
        <v>72</v>
      </c>
      <c r="E1012">
        <v>2</v>
      </c>
      <c r="F1012" t="s">
        <v>202</v>
      </c>
      <c r="G1012">
        <v>3</v>
      </c>
      <c r="H1012" t="s">
        <v>122</v>
      </c>
      <c r="I1012" t="s">
        <v>118</v>
      </c>
      <c r="K1012">
        <v>2</v>
      </c>
      <c r="L1012">
        <v>1</v>
      </c>
      <c r="M1012">
        <v>11.448</v>
      </c>
      <c r="N1012">
        <v>62.893081761006201</v>
      </c>
      <c r="O1012">
        <v>16.811</v>
      </c>
      <c r="P1012">
        <v>21.69</v>
      </c>
      <c r="Q1012">
        <v>30.108000000000001</v>
      </c>
      <c r="R1012">
        <v>4.2089999999999996</v>
      </c>
    </row>
    <row r="1013" spans="1:18" x14ac:dyDescent="0.45">
      <c r="A1013" t="s">
        <v>117</v>
      </c>
      <c r="B1013">
        <v>2021</v>
      </c>
      <c r="C1013" s="9">
        <v>44386</v>
      </c>
      <c r="D1013" t="s">
        <v>72</v>
      </c>
      <c r="E1013">
        <v>2</v>
      </c>
      <c r="F1013" t="s">
        <v>202</v>
      </c>
      <c r="G1013">
        <v>3</v>
      </c>
      <c r="H1013" t="s">
        <v>20</v>
      </c>
      <c r="I1013" t="s">
        <v>21</v>
      </c>
      <c r="J1013">
        <v>25.926027397260199</v>
      </c>
      <c r="K1013">
        <v>5</v>
      </c>
      <c r="L1013">
        <v>2</v>
      </c>
      <c r="M1013">
        <v>11.513</v>
      </c>
      <c r="N1013">
        <v>62.538000521150003</v>
      </c>
      <c r="O1013">
        <v>25.594000000000001</v>
      </c>
      <c r="P1013">
        <v>25.189</v>
      </c>
      <c r="Q1013">
        <v>28.850999999999999</v>
      </c>
      <c r="R1013">
        <v>1.831</v>
      </c>
    </row>
    <row r="1014" spans="1:18" x14ac:dyDescent="0.45">
      <c r="A1014" t="s">
        <v>117</v>
      </c>
      <c r="B1014">
        <v>2021</v>
      </c>
      <c r="C1014" s="9">
        <v>44386</v>
      </c>
      <c r="D1014" t="s">
        <v>72</v>
      </c>
      <c r="E1014">
        <v>2</v>
      </c>
      <c r="F1014" t="s">
        <v>202</v>
      </c>
      <c r="G1014">
        <v>4</v>
      </c>
      <c r="H1014" t="s">
        <v>382</v>
      </c>
      <c r="I1014" t="s">
        <v>15</v>
      </c>
      <c r="J1014">
        <v>20.361643835616398</v>
      </c>
      <c r="K1014">
        <v>4</v>
      </c>
      <c r="L1014">
        <v>1</v>
      </c>
      <c r="M1014">
        <v>11.571999999999999</v>
      </c>
      <c r="N1014">
        <v>62.219149671621103</v>
      </c>
      <c r="O1014">
        <v>18.370999999999999</v>
      </c>
      <c r="P1014">
        <v>19.600999999999999</v>
      </c>
      <c r="Q1014">
        <v>28.795000000000002</v>
      </c>
      <c r="R1014">
        <v>4.5970000000000004</v>
      </c>
    </row>
    <row r="1015" spans="1:18" x14ac:dyDescent="0.45">
      <c r="A1015" t="s">
        <v>117</v>
      </c>
      <c r="B1015">
        <v>2021</v>
      </c>
      <c r="C1015" s="9">
        <v>44386</v>
      </c>
      <c r="D1015" t="s">
        <v>72</v>
      </c>
      <c r="E1015">
        <v>2</v>
      </c>
      <c r="F1015" t="s">
        <v>202</v>
      </c>
      <c r="G1015">
        <v>4</v>
      </c>
      <c r="H1015" t="s">
        <v>121</v>
      </c>
      <c r="I1015" t="s">
        <v>120</v>
      </c>
      <c r="K1015">
        <v>6</v>
      </c>
      <c r="L1015">
        <v>2</v>
      </c>
      <c r="M1015">
        <v>11.632</v>
      </c>
      <c r="N1015">
        <v>61.898211829436001</v>
      </c>
      <c r="O1015">
        <v>11.768999999999901</v>
      </c>
      <c r="P1015">
        <v>11.646000000000001</v>
      </c>
      <c r="Q1015">
        <v>17.524000000000001</v>
      </c>
      <c r="R1015">
        <v>2.9390000000000001</v>
      </c>
    </row>
    <row r="1016" spans="1:18" x14ac:dyDescent="0.45">
      <c r="A1016" t="s">
        <v>117</v>
      </c>
      <c r="B1016">
        <v>2021</v>
      </c>
      <c r="C1016" s="9">
        <v>44386</v>
      </c>
      <c r="D1016" t="s">
        <v>72</v>
      </c>
      <c r="E1016">
        <v>3</v>
      </c>
      <c r="F1016" t="s">
        <v>202</v>
      </c>
      <c r="G1016">
        <v>3</v>
      </c>
      <c r="H1016" t="s">
        <v>122</v>
      </c>
      <c r="I1016" t="s">
        <v>118</v>
      </c>
      <c r="K1016">
        <v>2</v>
      </c>
      <c r="L1016">
        <v>1</v>
      </c>
      <c r="M1016">
        <v>11.377000000000001</v>
      </c>
      <c r="N1016">
        <v>63.285576162432903</v>
      </c>
      <c r="O1016">
        <v>21.69</v>
      </c>
      <c r="P1016">
        <v>24.353999999999999</v>
      </c>
      <c r="Q1016">
        <v>31.898</v>
      </c>
      <c r="R1016">
        <v>3.7719999999999998</v>
      </c>
    </row>
    <row r="1017" spans="1:18" x14ac:dyDescent="0.45">
      <c r="A1017" t="s">
        <v>117</v>
      </c>
      <c r="B1017">
        <v>2021</v>
      </c>
      <c r="C1017" s="9">
        <v>44386</v>
      </c>
      <c r="D1017" t="s">
        <v>72</v>
      </c>
      <c r="E1017">
        <v>3</v>
      </c>
      <c r="F1017" t="s">
        <v>202</v>
      </c>
      <c r="G1017">
        <v>3</v>
      </c>
      <c r="H1017" t="s">
        <v>20</v>
      </c>
      <c r="I1017" t="s">
        <v>21</v>
      </c>
      <c r="J1017">
        <v>25.926027397260199</v>
      </c>
      <c r="K1017">
        <v>5</v>
      </c>
      <c r="L1017">
        <v>2</v>
      </c>
      <c r="M1017">
        <v>11.452999999999999</v>
      </c>
      <c r="N1017">
        <v>62.8656247271457</v>
      </c>
      <c r="O1017">
        <v>25.189</v>
      </c>
      <c r="P1017">
        <v>24.916</v>
      </c>
      <c r="Q1017">
        <v>28.512</v>
      </c>
      <c r="R1017">
        <v>1.798</v>
      </c>
    </row>
    <row r="1018" spans="1:18" x14ac:dyDescent="0.45">
      <c r="A1018" t="s">
        <v>117</v>
      </c>
      <c r="B1018">
        <v>2021</v>
      </c>
      <c r="C1018" s="9">
        <v>44386</v>
      </c>
      <c r="D1018" t="s">
        <v>72</v>
      </c>
      <c r="E1018">
        <v>1</v>
      </c>
      <c r="F1018" t="s">
        <v>203</v>
      </c>
      <c r="G1018">
        <v>1</v>
      </c>
      <c r="H1018" t="s">
        <v>109</v>
      </c>
      <c r="I1018" t="s">
        <v>118</v>
      </c>
      <c r="K1018">
        <v>1</v>
      </c>
      <c r="L1018">
        <v>1</v>
      </c>
      <c r="M1018">
        <v>11.379</v>
      </c>
      <c r="N1018">
        <v>63.274452939625597</v>
      </c>
      <c r="O1018">
        <v>34.565999999999903</v>
      </c>
      <c r="P1018">
        <v>34.634999999999998</v>
      </c>
      <c r="Q1018">
        <v>37.140999999999998</v>
      </c>
      <c r="R1018">
        <v>1.2529999999999999</v>
      </c>
    </row>
    <row r="1019" spans="1:18" x14ac:dyDescent="0.45">
      <c r="A1019" t="s">
        <v>117</v>
      </c>
      <c r="B1019">
        <v>2021</v>
      </c>
      <c r="C1019" s="9">
        <v>44386</v>
      </c>
      <c r="D1019" t="s">
        <v>72</v>
      </c>
      <c r="E1019">
        <v>1</v>
      </c>
      <c r="F1019" t="s">
        <v>203</v>
      </c>
      <c r="G1019">
        <v>1</v>
      </c>
      <c r="H1019" t="s">
        <v>382</v>
      </c>
      <c r="I1019" t="s">
        <v>15</v>
      </c>
      <c r="J1019">
        <v>20.361643835616398</v>
      </c>
      <c r="K1019">
        <v>4</v>
      </c>
      <c r="L1019">
        <v>2</v>
      </c>
      <c r="M1019">
        <v>11.421999999999899</v>
      </c>
      <c r="N1019">
        <v>63.036245841358699</v>
      </c>
      <c r="O1019">
        <v>19.600999999999999</v>
      </c>
      <c r="P1019">
        <v>19.443999999999999</v>
      </c>
      <c r="Q1019">
        <v>27.988</v>
      </c>
      <c r="R1019">
        <v>4.2720000000000002</v>
      </c>
    </row>
    <row r="1020" spans="1:18" x14ac:dyDescent="0.45">
      <c r="A1020" t="s">
        <v>117</v>
      </c>
      <c r="B1020">
        <v>2021</v>
      </c>
      <c r="C1020" s="9">
        <v>44386</v>
      </c>
      <c r="D1020" t="s">
        <v>72</v>
      </c>
      <c r="E1020">
        <v>1</v>
      </c>
      <c r="F1020" t="s">
        <v>203</v>
      </c>
      <c r="G1020">
        <v>2</v>
      </c>
      <c r="H1020" t="s">
        <v>122</v>
      </c>
      <c r="I1020" t="s">
        <v>118</v>
      </c>
      <c r="K1020">
        <v>2</v>
      </c>
      <c r="L1020">
        <v>1</v>
      </c>
      <c r="M1020">
        <v>11.356</v>
      </c>
      <c r="N1020">
        <v>63.402606551602602</v>
      </c>
      <c r="O1020">
        <v>24.353999999999999</v>
      </c>
      <c r="P1020">
        <v>26.599</v>
      </c>
      <c r="Q1020">
        <v>33.453000000000003</v>
      </c>
      <c r="R1020">
        <v>3.427</v>
      </c>
    </row>
    <row r="1021" spans="1:18" x14ac:dyDescent="0.45">
      <c r="A1021" t="s">
        <v>117</v>
      </c>
      <c r="B1021">
        <v>2021</v>
      </c>
      <c r="C1021" s="9">
        <v>44386</v>
      </c>
      <c r="D1021" t="s">
        <v>72</v>
      </c>
      <c r="E1021">
        <v>1</v>
      </c>
      <c r="F1021" t="s">
        <v>203</v>
      </c>
      <c r="G1021">
        <v>2</v>
      </c>
      <c r="H1021" t="s">
        <v>119</v>
      </c>
      <c r="I1021" t="s">
        <v>120</v>
      </c>
      <c r="K1021">
        <v>3</v>
      </c>
      <c r="L1021">
        <v>2</v>
      </c>
      <c r="M1021">
        <v>11.372999999999999</v>
      </c>
      <c r="N1021">
        <v>63.307834344500101</v>
      </c>
      <c r="O1021">
        <v>27.911999999999999</v>
      </c>
      <c r="P1021">
        <v>27.693999999999999</v>
      </c>
      <c r="Q1021">
        <v>30.724</v>
      </c>
      <c r="R1021">
        <v>1.5149999999999999</v>
      </c>
    </row>
    <row r="1022" spans="1:18" x14ac:dyDescent="0.45">
      <c r="A1022" t="s">
        <v>117</v>
      </c>
      <c r="B1022">
        <v>2021</v>
      </c>
      <c r="C1022" s="9">
        <v>44386</v>
      </c>
      <c r="D1022" t="s">
        <v>72</v>
      </c>
      <c r="E1022">
        <v>2</v>
      </c>
      <c r="F1022" t="s">
        <v>203</v>
      </c>
      <c r="G1022">
        <v>1</v>
      </c>
      <c r="H1022" t="s">
        <v>109</v>
      </c>
      <c r="I1022" t="s">
        <v>118</v>
      </c>
      <c r="K1022">
        <v>1</v>
      </c>
      <c r="L1022">
        <v>1</v>
      </c>
      <c r="M1022">
        <v>11.234999999999999</v>
      </c>
      <c r="N1022">
        <v>64.085447263017301</v>
      </c>
      <c r="O1022">
        <v>34.634999999999998</v>
      </c>
      <c r="P1022">
        <v>34.692</v>
      </c>
      <c r="Q1022">
        <v>37.192</v>
      </c>
      <c r="R1022">
        <v>1.25</v>
      </c>
    </row>
    <row r="1023" spans="1:18" x14ac:dyDescent="0.45">
      <c r="A1023" t="s">
        <v>117</v>
      </c>
      <c r="B1023">
        <v>2021</v>
      </c>
      <c r="C1023" s="9">
        <v>44386</v>
      </c>
      <c r="D1023" t="s">
        <v>72</v>
      </c>
      <c r="E1023">
        <v>2</v>
      </c>
      <c r="F1023" t="s">
        <v>203</v>
      </c>
      <c r="G1023">
        <v>1</v>
      </c>
      <c r="H1023" t="s">
        <v>382</v>
      </c>
      <c r="I1023" t="s">
        <v>15</v>
      </c>
      <c r="J1023">
        <v>20.361643835616398</v>
      </c>
      <c r="K1023">
        <v>4</v>
      </c>
      <c r="L1023">
        <v>2</v>
      </c>
      <c r="M1023">
        <v>11.382</v>
      </c>
      <c r="N1023">
        <v>63.257775434897198</v>
      </c>
      <c r="O1023">
        <v>19.443999999999999</v>
      </c>
      <c r="P1023">
        <v>19.3369999999999</v>
      </c>
      <c r="Q1023">
        <v>27.396999999999998</v>
      </c>
      <c r="R1023">
        <v>4.03</v>
      </c>
    </row>
    <row r="1024" spans="1:18" x14ac:dyDescent="0.45">
      <c r="A1024" t="s">
        <v>117</v>
      </c>
      <c r="B1024">
        <v>2021</v>
      </c>
      <c r="C1024" s="9">
        <v>44386</v>
      </c>
      <c r="D1024" t="s">
        <v>72</v>
      </c>
      <c r="E1024">
        <v>2</v>
      </c>
      <c r="F1024" t="s">
        <v>203</v>
      </c>
      <c r="G1024">
        <v>2</v>
      </c>
      <c r="H1024" t="s">
        <v>122</v>
      </c>
      <c r="I1024" t="s">
        <v>118</v>
      </c>
      <c r="K1024">
        <v>2</v>
      </c>
      <c r="L1024">
        <v>1</v>
      </c>
      <c r="M1024">
        <v>11.577</v>
      </c>
      <c r="N1024">
        <v>62.192277792174103</v>
      </c>
      <c r="O1024">
        <v>26.599</v>
      </c>
      <c r="P1024">
        <v>28.137999999999899</v>
      </c>
      <c r="Q1024">
        <v>34.506</v>
      </c>
      <c r="R1024">
        <v>3.1840000000000002</v>
      </c>
    </row>
    <row r="1025" spans="1:18" x14ac:dyDescent="0.45">
      <c r="A1025" t="s">
        <v>117</v>
      </c>
      <c r="B1025">
        <v>2021</v>
      </c>
      <c r="C1025" s="9">
        <v>44386</v>
      </c>
      <c r="D1025" t="s">
        <v>72</v>
      </c>
      <c r="E1025">
        <v>2</v>
      </c>
      <c r="F1025" t="s">
        <v>203</v>
      </c>
      <c r="G1025">
        <v>2</v>
      </c>
      <c r="H1025" t="s">
        <v>119</v>
      </c>
      <c r="I1025" t="s">
        <v>120</v>
      </c>
      <c r="K1025">
        <v>3</v>
      </c>
      <c r="L1025">
        <v>2</v>
      </c>
      <c r="M1025">
        <v>11.589</v>
      </c>
      <c r="N1025">
        <v>62.127879886098803</v>
      </c>
      <c r="O1025">
        <v>27.693999999999999</v>
      </c>
      <c r="P1025">
        <v>27.524000000000001</v>
      </c>
      <c r="Q1025">
        <v>30.518000000000001</v>
      </c>
      <c r="R1025">
        <v>1.4970000000000001</v>
      </c>
    </row>
    <row r="1026" spans="1:18" x14ac:dyDescent="0.45">
      <c r="A1026" t="s">
        <v>117</v>
      </c>
      <c r="B1026">
        <v>2021</v>
      </c>
      <c r="C1026" s="9">
        <v>44386</v>
      </c>
      <c r="D1026" t="s">
        <v>72</v>
      </c>
      <c r="E1026">
        <v>1</v>
      </c>
      <c r="F1026" t="s">
        <v>204</v>
      </c>
      <c r="G1026" t="s">
        <v>205</v>
      </c>
      <c r="H1026" t="s">
        <v>109</v>
      </c>
      <c r="I1026" t="s">
        <v>118</v>
      </c>
      <c r="K1026">
        <v>1</v>
      </c>
      <c r="L1026">
        <v>1</v>
      </c>
      <c r="M1026">
        <v>10.984999999999999</v>
      </c>
      <c r="N1026">
        <v>65.543923532089195</v>
      </c>
      <c r="O1026">
        <v>34.692</v>
      </c>
      <c r="P1026">
        <v>34.821999999999903</v>
      </c>
      <c r="Q1026">
        <v>37.299999999999997</v>
      </c>
      <c r="R1026">
        <v>1.2390000000000001</v>
      </c>
    </row>
    <row r="1027" spans="1:18" x14ac:dyDescent="0.45">
      <c r="A1027" t="s">
        <v>117</v>
      </c>
      <c r="B1027">
        <v>2021</v>
      </c>
      <c r="C1027" s="9">
        <v>44386</v>
      </c>
      <c r="D1027" t="s">
        <v>72</v>
      </c>
      <c r="E1027">
        <v>1</v>
      </c>
      <c r="F1027" t="s">
        <v>204</v>
      </c>
      <c r="G1027" t="s">
        <v>205</v>
      </c>
      <c r="H1027" t="s">
        <v>122</v>
      </c>
      <c r="I1027" t="s">
        <v>118</v>
      </c>
      <c r="K1027">
        <v>2</v>
      </c>
      <c r="L1027">
        <v>2</v>
      </c>
      <c r="M1027">
        <v>13.321</v>
      </c>
      <c r="N1027">
        <v>54.049996246528003</v>
      </c>
      <c r="O1027">
        <v>28.137999999999899</v>
      </c>
      <c r="P1027">
        <v>27.805</v>
      </c>
      <c r="Q1027">
        <v>33.359000000000002</v>
      </c>
      <c r="R1027">
        <v>2.7770000000000001</v>
      </c>
    </row>
    <row r="1028" spans="1:18" x14ac:dyDescent="0.45">
      <c r="A1028" t="s">
        <v>117</v>
      </c>
      <c r="B1028">
        <v>2021</v>
      </c>
      <c r="C1028" s="9">
        <v>44386</v>
      </c>
      <c r="D1028" t="s">
        <v>72</v>
      </c>
      <c r="E1028">
        <v>1</v>
      </c>
      <c r="F1028" t="s">
        <v>204</v>
      </c>
      <c r="G1028" t="s">
        <v>206</v>
      </c>
      <c r="H1028" t="s">
        <v>119</v>
      </c>
      <c r="I1028" t="s">
        <v>120</v>
      </c>
      <c r="K1028">
        <v>3</v>
      </c>
      <c r="L1028">
        <v>2</v>
      </c>
      <c r="M1028">
        <v>11.792</v>
      </c>
      <c r="N1028">
        <v>61.0583446404341</v>
      </c>
      <c r="O1028">
        <v>27.524000000000001</v>
      </c>
      <c r="P1028">
        <v>27.707999999999998</v>
      </c>
      <c r="Q1028">
        <v>30.617999999999999</v>
      </c>
      <c r="R1028">
        <v>1.4550000000000001</v>
      </c>
    </row>
    <row r="1029" spans="1:18" x14ac:dyDescent="0.45">
      <c r="A1029" t="s">
        <v>117</v>
      </c>
      <c r="B1029">
        <v>2021</v>
      </c>
      <c r="C1029" s="9">
        <v>44386</v>
      </c>
      <c r="D1029" t="s">
        <v>72</v>
      </c>
      <c r="E1029">
        <v>1</v>
      </c>
      <c r="F1029" t="s">
        <v>204</v>
      </c>
      <c r="G1029" t="s">
        <v>206</v>
      </c>
      <c r="H1029" t="s">
        <v>382</v>
      </c>
      <c r="I1029" t="s">
        <v>15</v>
      </c>
      <c r="J1029">
        <v>20.361643835616398</v>
      </c>
      <c r="K1029">
        <v>4</v>
      </c>
      <c r="L1029">
        <v>1</v>
      </c>
      <c r="M1029">
        <v>11.714</v>
      </c>
      <c r="N1029">
        <v>61.464913778384798</v>
      </c>
      <c r="O1029">
        <v>19.3369999999999</v>
      </c>
      <c r="P1029">
        <v>24.722000000000001</v>
      </c>
      <c r="Q1029">
        <v>31.248000000000001</v>
      </c>
      <c r="R1029">
        <v>3.2629999999999999</v>
      </c>
    </row>
    <row r="1030" spans="1:18" x14ac:dyDescent="0.45">
      <c r="A1030" t="s">
        <v>117</v>
      </c>
      <c r="B1030">
        <v>2021</v>
      </c>
      <c r="C1030" s="9">
        <v>44386</v>
      </c>
      <c r="D1030" t="s">
        <v>72</v>
      </c>
      <c r="E1030">
        <v>2</v>
      </c>
      <c r="F1030" t="s">
        <v>204</v>
      </c>
      <c r="G1030" t="s">
        <v>205</v>
      </c>
      <c r="H1030" t="s">
        <v>109</v>
      </c>
      <c r="I1030" t="s">
        <v>118</v>
      </c>
      <c r="K1030">
        <v>1</v>
      </c>
      <c r="L1030">
        <v>1</v>
      </c>
      <c r="M1030">
        <v>11.103999999999999</v>
      </c>
      <c r="N1030">
        <v>64.841498559077806</v>
      </c>
      <c r="O1030">
        <v>34.821999999999903</v>
      </c>
      <c r="P1030">
        <v>34.712000000000003</v>
      </c>
      <c r="Q1030">
        <v>37.146000000000001</v>
      </c>
      <c r="R1030">
        <v>1.2170000000000001</v>
      </c>
    </row>
    <row r="1031" spans="1:18" x14ac:dyDescent="0.45">
      <c r="A1031" t="s">
        <v>117</v>
      </c>
      <c r="B1031">
        <v>2021</v>
      </c>
      <c r="C1031" s="9">
        <v>44386</v>
      </c>
      <c r="D1031" t="s">
        <v>72</v>
      </c>
      <c r="E1031">
        <v>2</v>
      </c>
      <c r="F1031" t="s">
        <v>204</v>
      </c>
      <c r="G1031" t="s">
        <v>205</v>
      </c>
      <c r="H1031" t="s">
        <v>122</v>
      </c>
      <c r="I1031" t="s">
        <v>118</v>
      </c>
      <c r="K1031">
        <v>2</v>
      </c>
      <c r="L1031">
        <v>2</v>
      </c>
      <c r="M1031">
        <v>11.238</v>
      </c>
      <c r="N1031">
        <v>64.068339562199597</v>
      </c>
      <c r="O1031">
        <v>27.805</v>
      </c>
      <c r="P1031">
        <v>27.134</v>
      </c>
      <c r="Q1031">
        <v>32.302</v>
      </c>
      <c r="R1031">
        <v>2.5840000000000001</v>
      </c>
    </row>
    <row r="1032" spans="1:18" x14ac:dyDescent="0.45">
      <c r="A1032" t="s">
        <v>117</v>
      </c>
      <c r="B1032">
        <v>2021</v>
      </c>
      <c r="C1032" s="9">
        <v>44386</v>
      </c>
      <c r="D1032" t="s">
        <v>72</v>
      </c>
      <c r="E1032">
        <v>2</v>
      </c>
      <c r="F1032" t="s">
        <v>204</v>
      </c>
      <c r="G1032" t="s">
        <v>206</v>
      </c>
      <c r="H1032" t="s">
        <v>119</v>
      </c>
      <c r="I1032" t="s">
        <v>120</v>
      </c>
      <c r="K1032">
        <v>3</v>
      </c>
      <c r="L1032">
        <v>1</v>
      </c>
      <c r="M1032">
        <v>11.409000000000001</v>
      </c>
      <c r="N1032">
        <v>63.108072574283398</v>
      </c>
      <c r="O1032">
        <v>27.707999999999998</v>
      </c>
      <c r="P1032">
        <v>28.033999999999999</v>
      </c>
      <c r="Q1032">
        <v>30.904</v>
      </c>
      <c r="R1032">
        <v>1.4350000000000001</v>
      </c>
    </row>
    <row r="1033" spans="1:18" x14ac:dyDescent="0.45">
      <c r="A1033" t="s">
        <v>117</v>
      </c>
      <c r="B1033">
        <v>2021</v>
      </c>
      <c r="C1033" s="9">
        <v>44386</v>
      </c>
      <c r="D1033" t="s">
        <v>72</v>
      </c>
      <c r="E1033">
        <v>2</v>
      </c>
      <c r="F1033" t="s">
        <v>204</v>
      </c>
      <c r="G1033" t="s">
        <v>206</v>
      </c>
      <c r="H1033" t="s">
        <v>382</v>
      </c>
      <c r="I1033" t="s">
        <v>15</v>
      </c>
      <c r="J1033">
        <v>20.361643835616398</v>
      </c>
      <c r="K1033">
        <v>4</v>
      </c>
      <c r="L1033">
        <v>2</v>
      </c>
      <c r="M1033">
        <v>11.429</v>
      </c>
      <c r="N1033">
        <v>62.997637588590401</v>
      </c>
      <c r="O1033">
        <v>24.722000000000001</v>
      </c>
      <c r="P1033">
        <v>23.8</v>
      </c>
      <c r="Q1033">
        <v>29.812000000000001</v>
      </c>
      <c r="R1033">
        <v>3.0059999999999998</v>
      </c>
    </row>
    <row r="1034" spans="1:18" x14ac:dyDescent="0.45">
      <c r="A1034" t="s">
        <v>117</v>
      </c>
      <c r="B1034">
        <v>2021</v>
      </c>
      <c r="C1034" s="9">
        <v>44386</v>
      </c>
      <c r="D1034" t="s">
        <v>72</v>
      </c>
      <c r="E1034">
        <v>3</v>
      </c>
      <c r="F1034" t="s">
        <v>204</v>
      </c>
      <c r="G1034" t="s">
        <v>206</v>
      </c>
      <c r="H1034" t="s">
        <v>119</v>
      </c>
      <c r="I1034" t="s">
        <v>120</v>
      </c>
      <c r="K1034">
        <v>3</v>
      </c>
      <c r="L1034">
        <v>1</v>
      </c>
      <c r="M1034">
        <v>11.499000000000001</v>
      </c>
      <c r="N1034">
        <v>62.6141403600313</v>
      </c>
      <c r="O1034">
        <v>28.033999999999999</v>
      </c>
      <c r="P1034">
        <v>28.303999999999998</v>
      </c>
      <c r="Q1034">
        <v>31.138000000000002</v>
      </c>
      <c r="R1034">
        <v>1.417</v>
      </c>
    </row>
    <row r="1035" spans="1:18" x14ac:dyDescent="0.45">
      <c r="A1035" t="s">
        <v>117</v>
      </c>
      <c r="B1035">
        <v>2021</v>
      </c>
      <c r="C1035" s="9">
        <v>44386</v>
      </c>
      <c r="D1035" t="s">
        <v>72</v>
      </c>
      <c r="E1035">
        <v>3</v>
      </c>
      <c r="F1035" t="s">
        <v>204</v>
      </c>
      <c r="G1035" t="s">
        <v>206</v>
      </c>
      <c r="H1035" t="s">
        <v>382</v>
      </c>
      <c r="I1035" t="s">
        <v>15</v>
      </c>
      <c r="J1035">
        <v>20.361643835616398</v>
      </c>
      <c r="K1035">
        <v>4</v>
      </c>
      <c r="L1035">
        <v>2</v>
      </c>
      <c r="M1035">
        <v>11.58</v>
      </c>
      <c r="N1035">
        <v>62.176165803108802</v>
      </c>
      <c r="O1035">
        <v>23.8</v>
      </c>
      <c r="P1035">
        <v>23.158000000000001</v>
      </c>
      <c r="Q1035">
        <v>28.79</v>
      </c>
      <c r="R1035">
        <v>2.8159999999999998</v>
      </c>
    </row>
    <row r="1036" spans="1:18" x14ac:dyDescent="0.45">
      <c r="A1036" t="s">
        <v>862</v>
      </c>
      <c r="B1036">
        <v>2021</v>
      </c>
      <c r="C1036" s="9">
        <v>44414</v>
      </c>
      <c r="D1036" t="s">
        <v>654</v>
      </c>
      <c r="E1036">
        <v>1</v>
      </c>
      <c r="F1036" t="s">
        <v>864</v>
      </c>
      <c r="G1036">
        <v>1</v>
      </c>
      <c r="H1036" t="s">
        <v>14</v>
      </c>
      <c r="I1036" t="s">
        <v>15</v>
      </c>
      <c r="J1036">
        <v>21.594520547945201</v>
      </c>
      <c r="K1036">
        <v>5</v>
      </c>
      <c r="L1036">
        <v>1</v>
      </c>
      <c r="M1036">
        <v>11.226000000000001</v>
      </c>
      <c r="N1036">
        <v>64.136825227151206</v>
      </c>
      <c r="O1036">
        <v>25.527000000000001</v>
      </c>
      <c r="P1036">
        <v>25.629000000000001</v>
      </c>
      <c r="Q1036">
        <v>29.809000000000001</v>
      </c>
      <c r="R1036">
        <v>2.09</v>
      </c>
    </row>
    <row r="1037" spans="1:18" x14ac:dyDescent="0.45">
      <c r="A1037" t="s">
        <v>862</v>
      </c>
      <c r="B1037">
        <v>2021</v>
      </c>
      <c r="C1037" s="9">
        <v>44414</v>
      </c>
      <c r="D1037" t="s">
        <v>654</v>
      </c>
      <c r="E1037">
        <v>1</v>
      </c>
      <c r="F1037" t="s">
        <v>864</v>
      </c>
      <c r="G1037">
        <v>1</v>
      </c>
      <c r="H1037" t="s">
        <v>121</v>
      </c>
      <c r="I1037" t="s">
        <v>120</v>
      </c>
      <c r="K1037">
        <v>24</v>
      </c>
      <c r="L1037">
        <v>2</v>
      </c>
      <c r="M1037">
        <v>11.596</v>
      </c>
      <c r="N1037">
        <v>62.090375991721203</v>
      </c>
      <c r="O1037">
        <v>11.646000000000001</v>
      </c>
      <c r="P1037">
        <v>11.611999999999901</v>
      </c>
      <c r="Q1037">
        <v>17.391999999999999</v>
      </c>
      <c r="R1037">
        <v>2.89</v>
      </c>
    </row>
    <row r="1038" spans="1:18" x14ac:dyDescent="0.45">
      <c r="A1038" t="s">
        <v>862</v>
      </c>
      <c r="B1038">
        <v>2021</v>
      </c>
      <c r="C1038" s="9">
        <v>44414</v>
      </c>
      <c r="D1038" t="s">
        <v>654</v>
      </c>
      <c r="E1038">
        <v>1</v>
      </c>
      <c r="F1038" t="s">
        <v>864</v>
      </c>
      <c r="G1038">
        <v>2</v>
      </c>
      <c r="H1038" t="s">
        <v>33</v>
      </c>
      <c r="I1038" t="s">
        <v>27</v>
      </c>
      <c r="J1038">
        <v>27.7123287671232</v>
      </c>
      <c r="K1038">
        <v>1</v>
      </c>
      <c r="L1038">
        <v>1</v>
      </c>
      <c r="M1038">
        <v>11.105</v>
      </c>
      <c r="N1038">
        <v>64.835659612786998</v>
      </c>
      <c r="O1038">
        <v>31.14</v>
      </c>
      <c r="P1038">
        <v>31.14</v>
      </c>
      <c r="Q1038">
        <v>33.652000000000001</v>
      </c>
      <c r="R1038">
        <v>1.256</v>
      </c>
    </row>
    <row r="1039" spans="1:18" x14ac:dyDescent="0.45">
      <c r="A1039" t="s">
        <v>862</v>
      </c>
      <c r="B1039">
        <v>2021</v>
      </c>
      <c r="C1039" s="9">
        <v>44414</v>
      </c>
      <c r="D1039" t="s">
        <v>654</v>
      </c>
      <c r="E1039">
        <v>1</v>
      </c>
      <c r="F1039" t="s">
        <v>864</v>
      </c>
      <c r="G1039">
        <v>2</v>
      </c>
      <c r="H1039" t="s">
        <v>147</v>
      </c>
      <c r="I1039" t="s">
        <v>31</v>
      </c>
      <c r="K1039">
        <v>23</v>
      </c>
      <c r="L1039">
        <v>2</v>
      </c>
      <c r="M1039">
        <v>11.64</v>
      </c>
      <c r="N1039">
        <v>61.855670103092699</v>
      </c>
      <c r="O1039">
        <v>9.2159999999999993</v>
      </c>
      <c r="P1039">
        <v>9.2200000000000006</v>
      </c>
      <c r="Q1039">
        <v>15.832000000000001</v>
      </c>
      <c r="R1039">
        <v>3.306</v>
      </c>
    </row>
    <row r="1040" spans="1:18" x14ac:dyDescent="0.45">
      <c r="A1040" t="s">
        <v>862</v>
      </c>
      <c r="B1040">
        <v>2021</v>
      </c>
      <c r="C1040" s="9">
        <v>44414</v>
      </c>
      <c r="D1040" t="s">
        <v>654</v>
      </c>
      <c r="E1040">
        <v>1</v>
      </c>
      <c r="F1040" t="s">
        <v>864</v>
      </c>
      <c r="G1040">
        <v>3</v>
      </c>
      <c r="H1040" t="s">
        <v>23</v>
      </c>
      <c r="I1040" t="s">
        <v>15</v>
      </c>
      <c r="J1040">
        <v>23.901369863013699</v>
      </c>
      <c r="K1040">
        <v>4</v>
      </c>
      <c r="L1040">
        <v>1</v>
      </c>
      <c r="M1040">
        <v>10.923</v>
      </c>
      <c r="N1040">
        <v>65.915957154627804</v>
      </c>
      <c r="O1040">
        <v>35.96</v>
      </c>
      <c r="P1040">
        <v>35.981000000000002</v>
      </c>
      <c r="Q1040">
        <v>38.677</v>
      </c>
      <c r="R1040">
        <v>1.3480000000000001</v>
      </c>
    </row>
    <row r="1041" spans="1:18" x14ac:dyDescent="0.45">
      <c r="A1041" t="s">
        <v>862</v>
      </c>
      <c r="B1041">
        <v>2021</v>
      </c>
      <c r="C1041" s="9">
        <v>44414</v>
      </c>
      <c r="D1041" t="s">
        <v>654</v>
      </c>
      <c r="E1041">
        <v>1</v>
      </c>
      <c r="F1041" t="s">
        <v>864</v>
      </c>
      <c r="G1041">
        <v>3</v>
      </c>
      <c r="H1041" t="s">
        <v>141</v>
      </c>
      <c r="I1041" t="s">
        <v>142</v>
      </c>
      <c r="K1041">
        <v>22</v>
      </c>
      <c r="L1041">
        <v>2</v>
      </c>
      <c r="M1041">
        <v>11.337999999999999</v>
      </c>
      <c r="N1041">
        <v>63.503263362144999</v>
      </c>
      <c r="O1041">
        <v>8.3770000000000007</v>
      </c>
      <c r="P1041">
        <v>8.5889999999999898</v>
      </c>
      <c r="Q1041">
        <v>21.902999999999999</v>
      </c>
      <c r="R1041">
        <v>6.657</v>
      </c>
    </row>
    <row r="1042" spans="1:18" x14ac:dyDescent="0.45">
      <c r="A1042" t="s">
        <v>862</v>
      </c>
      <c r="B1042">
        <v>2021</v>
      </c>
      <c r="C1042" s="9">
        <v>44414</v>
      </c>
      <c r="D1042" t="s">
        <v>654</v>
      </c>
      <c r="E1042">
        <v>1</v>
      </c>
      <c r="F1042" t="s">
        <v>864</v>
      </c>
      <c r="G1042">
        <v>4</v>
      </c>
      <c r="H1042" t="s">
        <v>16</v>
      </c>
      <c r="I1042" t="s">
        <v>17</v>
      </c>
      <c r="J1042">
        <v>22.293150684931501</v>
      </c>
      <c r="K1042">
        <v>9</v>
      </c>
      <c r="L1042">
        <v>1</v>
      </c>
      <c r="M1042">
        <v>11.215999999999999</v>
      </c>
      <c r="N1042">
        <v>64.194008559201094</v>
      </c>
      <c r="O1042">
        <v>26.498999999999999</v>
      </c>
      <c r="P1042">
        <v>27.11</v>
      </c>
      <c r="Q1042">
        <v>30.442</v>
      </c>
      <c r="R1042">
        <v>1.6659999999999999</v>
      </c>
    </row>
    <row r="1043" spans="1:18" x14ac:dyDescent="0.45">
      <c r="A1043" t="s">
        <v>862</v>
      </c>
      <c r="B1043">
        <v>2021</v>
      </c>
      <c r="C1043" s="9">
        <v>44414</v>
      </c>
      <c r="D1043" t="s">
        <v>654</v>
      </c>
      <c r="E1043">
        <v>1</v>
      </c>
      <c r="F1043" t="s">
        <v>864</v>
      </c>
      <c r="G1043">
        <v>4</v>
      </c>
      <c r="H1043" t="s">
        <v>174</v>
      </c>
      <c r="I1043" t="s">
        <v>156</v>
      </c>
      <c r="J1043">
        <v>29.556164383561601</v>
      </c>
      <c r="K1043">
        <v>21</v>
      </c>
      <c r="L1043">
        <v>2</v>
      </c>
      <c r="M1043">
        <v>12.013</v>
      </c>
      <c r="N1043">
        <v>59.935070340464499</v>
      </c>
      <c r="O1043">
        <v>28.12</v>
      </c>
      <c r="P1043">
        <v>27.315999999999999</v>
      </c>
      <c r="Q1043">
        <v>31.88</v>
      </c>
      <c r="R1043">
        <v>2.282</v>
      </c>
    </row>
    <row r="1044" spans="1:18" x14ac:dyDescent="0.45">
      <c r="A1044" t="s">
        <v>862</v>
      </c>
      <c r="B1044">
        <v>2021</v>
      </c>
      <c r="C1044" s="9">
        <v>44414</v>
      </c>
      <c r="D1044" t="s">
        <v>654</v>
      </c>
      <c r="E1044">
        <v>1</v>
      </c>
      <c r="F1044" t="s">
        <v>864</v>
      </c>
      <c r="G1044">
        <v>5</v>
      </c>
      <c r="H1044" t="s">
        <v>26</v>
      </c>
      <c r="I1044" t="s">
        <v>27</v>
      </c>
      <c r="J1044">
        <v>23.2082191780821</v>
      </c>
      <c r="K1044">
        <v>8</v>
      </c>
      <c r="L1044">
        <v>1</v>
      </c>
      <c r="M1044">
        <v>11.102</v>
      </c>
      <c r="N1044">
        <v>64.853179607277895</v>
      </c>
      <c r="O1044">
        <v>21.677999999999901</v>
      </c>
      <c r="P1044">
        <v>22.696999999999999</v>
      </c>
      <c r="Q1044">
        <v>27.178999999999998</v>
      </c>
      <c r="R1044">
        <v>2.2410000000000001</v>
      </c>
    </row>
    <row r="1045" spans="1:18" x14ac:dyDescent="0.45">
      <c r="A1045" t="s">
        <v>862</v>
      </c>
      <c r="B1045">
        <v>2021</v>
      </c>
      <c r="C1045" s="9">
        <v>44414</v>
      </c>
      <c r="D1045" t="s">
        <v>654</v>
      </c>
      <c r="E1045">
        <v>1</v>
      </c>
      <c r="F1045" t="s">
        <v>864</v>
      </c>
      <c r="G1045">
        <v>5</v>
      </c>
      <c r="H1045" t="s">
        <v>82</v>
      </c>
      <c r="I1045" t="s">
        <v>67</v>
      </c>
      <c r="J1045">
        <v>28.936986301369799</v>
      </c>
      <c r="K1045">
        <v>16</v>
      </c>
      <c r="L1045">
        <v>2</v>
      </c>
      <c r="M1045">
        <v>11.223000000000001</v>
      </c>
      <c r="N1045">
        <v>64.153969526864401</v>
      </c>
      <c r="O1045">
        <v>23.913</v>
      </c>
      <c r="P1045">
        <v>23.562999999999999</v>
      </c>
      <c r="Q1045">
        <v>26.882999999999999</v>
      </c>
      <c r="R1045">
        <v>1.66</v>
      </c>
    </row>
    <row r="1046" spans="1:18" x14ac:dyDescent="0.45">
      <c r="A1046" t="s">
        <v>862</v>
      </c>
      <c r="B1046">
        <v>2021</v>
      </c>
      <c r="C1046" s="9">
        <v>44414</v>
      </c>
      <c r="D1046" t="s">
        <v>654</v>
      </c>
      <c r="E1046">
        <v>1</v>
      </c>
      <c r="F1046" t="s">
        <v>864</v>
      </c>
      <c r="G1046">
        <v>6</v>
      </c>
      <c r="H1046" t="s">
        <v>30</v>
      </c>
      <c r="I1046" t="s">
        <v>31</v>
      </c>
      <c r="J1046">
        <v>25.306849315068401</v>
      </c>
      <c r="K1046">
        <v>2</v>
      </c>
      <c r="L1046">
        <v>1</v>
      </c>
      <c r="M1046">
        <v>10.87</v>
      </c>
      <c r="N1046">
        <v>66.237350505979705</v>
      </c>
      <c r="O1046">
        <v>31.526</v>
      </c>
      <c r="P1046">
        <v>31.570999999999898</v>
      </c>
      <c r="Q1046">
        <v>33.884999999999998</v>
      </c>
      <c r="R1046">
        <v>1.157</v>
      </c>
    </row>
    <row r="1047" spans="1:18" x14ac:dyDescent="0.45">
      <c r="A1047" t="s">
        <v>862</v>
      </c>
      <c r="B1047">
        <v>2021</v>
      </c>
      <c r="C1047" s="9">
        <v>44414</v>
      </c>
      <c r="D1047" t="s">
        <v>654</v>
      </c>
      <c r="E1047">
        <v>1</v>
      </c>
      <c r="F1047" t="s">
        <v>864</v>
      </c>
      <c r="G1047">
        <v>6</v>
      </c>
      <c r="H1047" t="s">
        <v>54</v>
      </c>
      <c r="I1047" t="s">
        <v>44</v>
      </c>
      <c r="J1047">
        <v>24.120547945205399</v>
      </c>
      <c r="K1047">
        <v>20</v>
      </c>
      <c r="L1047">
        <v>2</v>
      </c>
      <c r="M1047">
        <v>10.976999999999901</v>
      </c>
      <c r="N1047">
        <v>65.591691719048896</v>
      </c>
      <c r="O1047">
        <v>12.950999999999899</v>
      </c>
      <c r="P1047">
        <v>12.904999999999999</v>
      </c>
      <c r="Q1047">
        <v>23.225000000000001</v>
      </c>
      <c r="R1047">
        <v>5.16</v>
      </c>
    </row>
    <row r="1048" spans="1:18" x14ac:dyDescent="0.45">
      <c r="A1048" t="s">
        <v>862</v>
      </c>
      <c r="B1048">
        <v>2021</v>
      </c>
      <c r="C1048" s="9">
        <v>44414</v>
      </c>
      <c r="D1048" t="s">
        <v>654</v>
      </c>
      <c r="E1048">
        <v>1</v>
      </c>
      <c r="F1048" t="s">
        <v>864</v>
      </c>
      <c r="G1048">
        <v>7</v>
      </c>
      <c r="H1048" t="s">
        <v>77</v>
      </c>
      <c r="I1048" t="s">
        <v>19</v>
      </c>
      <c r="J1048">
        <v>30.2410958904109</v>
      </c>
      <c r="K1048">
        <v>7</v>
      </c>
      <c r="L1048">
        <v>1</v>
      </c>
      <c r="M1048">
        <v>10.978999999999999</v>
      </c>
      <c r="N1048">
        <v>65.579743146005995</v>
      </c>
      <c r="O1048">
        <v>23.857999999999901</v>
      </c>
      <c r="P1048">
        <v>24.085000000000001</v>
      </c>
      <c r="Q1048">
        <v>28.971</v>
      </c>
      <c r="R1048">
        <v>2.4430000000000001</v>
      </c>
    </row>
    <row r="1049" spans="1:18" x14ac:dyDescent="0.45">
      <c r="A1049" t="s">
        <v>862</v>
      </c>
      <c r="B1049">
        <v>2021</v>
      </c>
      <c r="C1049" s="9">
        <v>44414</v>
      </c>
      <c r="D1049" t="s">
        <v>654</v>
      </c>
      <c r="E1049">
        <v>1</v>
      </c>
      <c r="F1049" t="s">
        <v>864</v>
      </c>
      <c r="G1049">
        <v>7</v>
      </c>
      <c r="H1049" t="s">
        <v>94</v>
      </c>
      <c r="I1049" t="s">
        <v>38</v>
      </c>
      <c r="J1049">
        <v>23.772602739726</v>
      </c>
      <c r="K1049">
        <v>15</v>
      </c>
      <c r="L1049">
        <v>2</v>
      </c>
      <c r="M1049">
        <v>11.130999999999901</v>
      </c>
      <c r="N1049">
        <v>64.684215254694095</v>
      </c>
      <c r="O1049">
        <v>5.4009999999999998</v>
      </c>
      <c r="P1049">
        <v>5.4039999999999999</v>
      </c>
      <c r="Q1049">
        <v>16.908000000000001</v>
      </c>
      <c r="R1049">
        <v>5.7519999999999998</v>
      </c>
    </row>
    <row r="1050" spans="1:18" x14ac:dyDescent="0.45">
      <c r="A1050" t="s">
        <v>862</v>
      </c>
      <c r="B1050">
        <v>2021</v>
      </c>
      <c r="C1050" s="9">
        <v>44414</v>
      </c>
      <c r="D1050" t="s">
        <v>654</v>
      </c>
      <c r="E1050">
        <v>1</v>
      </c>
      <c r="F1050" t="s">
        <v>864</v>
      </c>
      <c r="G1050">
        <v>8</v>
      </c>
      <c r="H1050" t="s">
        <v>133</v>
      </c>
      <c r="I1050" t="s">
        <v>25</v>
      </c>
      <c r="J1050">
        <v>28.534246575342401</v>
      </c>
      <c r="K1050">
        <v>6</v>
      </c>
      <c r="L1050">
        <v>1</v>
      </c>
      <c r="M1050">
        <v>11.134</v>
      </c>
      <c r="N1050">
        <v>64.666786419974798</v>
      </c>
      <c r="O1050">
        <v>24.695</v>
      </c>
      <c r="P1050">
        <v>25.181999999999999</v>
      </c>
      <c r="Q1050">
        <v>28.693999999999999</v>
      </c>
      <c r="R1050">
        <v>1.756</v>
      </c>
    </row>
    <row r="1051" spans="1:18" x14ac:dyDescent="0.45">
      <c r="A1051" t="s">
        <v>862</v>
      </c>
      <c r="B1051">
        <v>2021</v>
      </c>
      <c r="C1051" s="9">
        <v>44414</v>
      </c>
      <c r="D1051" t="s">
        <v>654</v>
      </c>
      <c r="E1051">
        <v>1</v>
      </c>
      <c r="F1051" t="s">
        <v>864</v>
      </c>
      <c r="G1051">
        <v>8</v>
      </c>
      <c r="H1051" t="s">
        <v>96</v>
      </c>
      <c r="I1051" t="s">
        <v>40</v>
      </c>
      <c r="J1051">
        <v>27.567123287671201</v>
      </c>
      <c r="K1051">
        <v>14</v>
      </c>
      <c r="L1051">
        <v>2</v>
      </c>
      <c r="M1051">
        <v>11.746</v>
      </c>
      <c r="N1051">
        <v>61.2974629661161</v>
      </c>
      <c r="O1051">
        <v>23.148</v>
      </c>
      <c r="P1051">
        <v>22.669</v>
      </c>
      <c r="Q1051">
        <v>27.099</v>
      </c>
      <c r="R1051">
        <v>2.2149999999999999</v>
      </c>
    </row>
    <row r="1052" spans="1:18" x14ac:dyDescent="0.45">
      <c r="A1052" t="s">
        <v>862</v>
      </c>
      <c r="B1052">
        <v>2021</v>
      </c>
      <c r="C1052" s="9">
        <v>44414</v>
      </c>
      <c r="D1052" t="s">
        <v>654</v>
      </c>
      <c r="E1052">
        <v>1</v>
      </c>
      <c r="F1052" t="s">
        <v>864</v>
      </c>
      <c r="G1052">
        <v>9</v>
      </c>
      <c r="H1052" t="s">
        <v>79</v>
      </c>
      <c r="I1052" t="s">
        <v>65</v>
      </c>
      <c r="J1052">
        <v>34.260273972602697</v>
      </c>
      <c r="K1052">
        <v>3</v>
      </c>
      <c r="L1052">
        <v>1</v>
      </c>
      <c r="M1052">
        <v>11.196</v>
      </c>
      <c r="N1052">
        <v>64.308681672025699</v>
      </c>
      <c r="O1052">
        <v>40.82</v>
      </c>
      <c r="P1052">
        <v>40.848999999999997</v>
      </c>
      <c r="Q1052">
        <v>43.731000000000002</v>
      </c>
      <c r="R1052">
        <v>1.4410000000000001</v>
      </c>
    </row>
    <row r="1053" spans="1:18" x14ac:dyDescent="0.45">
      <c r="A1053" t="s">
        <v>862</v>
      </c>
      <c r="B1053">
        <v>2021</v>
      </c>
      <c r="C1053" s="9">
        <v>44414</v>
      </c>
      <c r="D1053" t="s">
        <v>654</v>
      </c>
      <c r="E1053">
        <v>1</v>
      </c>
      <c r="F1053" t="s">
        <v>864</v>
      </c>
      <c r="G1053">
        <v>9</v>
      </c>
      <c r="H1053" t="s">
        <v>119</v>
      </c>
      <c r="I1053" t="s">
        <v>120</v>
      </c>
      <c r="K1053">
        <v>19</v>
      </c>
      <c r="L1053">
        <v>2</v>
      </c>
      <c r="M1053">
        <v>11.298</v>
      </c>
      <c r="N1053">
        <v>63.728093467870401</v>
      </c>
      <c r="O1053">
        <v>28.303999999999998</v>
      </c>
      <c r="P1053">
        <v>28.286000000000001</v>
      </c>
      <c r="Q1053">
        <v>31.116</v>
      </c>
      <c r="R1053">
        <v>1.415</v>
      </c>
    </row>
    <row r="1054" spans="1:18" x14ac:dyDescent="0.45">
      <c r="A1054" t="s">
        <v>862</v>
      </c>
      <c r="B1054">
        <v>2021</v>
      </c>
      <c r="C1054" s="9">
        <v>44414</v>
      </c>
      <c r="D1054" t="s">
        <v>654</v>
      </c>
      <c r="E1054">
        <v>1</v>
      </c>
      <c r="F1054" t="s">
        <v>864</v>
      </c>
      <c r="G1054">
        <v>10</v>
      </c>
      <c r="H1054" t="s">
        <v>134</v>
      </c>
      <c r="I1054" t="s">
        <v>38</v>
      </c>
      <c r="K1054">
        <v>10</v>
      </c>
      <c r="L1054">
        <v>1</v>
      </c>
      <c r="M1054">
        <v>10.744</v>
      </c>
      <c r="N1054">
        <v>67.0141474311243</v>
      </c>
      <c r="O1054">
        <v>22.847000000000001</v>
      </c>
      <c r="P1054">
        <v>23.975000000000001</v>
      </c>
      <c r="Q1054">
        <v>28.763000000000002</v>
      </c>
      <c r="R1054">
        <v>2.3940000000000001</v>
      </c>
    </row>
    <row r="1055" spans="1:18" x14ac:dyDescent="0.45">
      <c r="A1055" t="s">
        <v>862</v>
      </c>
      <c r="B1055">
        <v>2021</v>
      </c>
      <c r="C1055" s="9">
        <v>44414</v>
      </c>
      <c r="D1055" t="s">
        <v>654</v>
      </c>
      <c r="E1055">
        <v>1</v>
      </c>
      <c r="F1055" t="s">
        <v>864</v>
      </c>
      <c r="G1055">
        <v>10</v>
      </c>
      <c r="H1055" t="s">
        <v>43</v>
      </c>
      <c r="I1055" t="s">
        <v>44</v>
      </c>
      <c r="J1055">
        <v>28.7150684931506</v>
      </c>
      <c r="K1055">
        <v>18</v>
      </c>
      <c r="L1055">
        <v>2</v>
      </c>
      <c r="M1055">
        <v>10.831</v>
      </c>
      <c r="N1055">
        <v>66.475856338288196</v>
      </c>
      <c r="O1055">
        <v>23.882999999999999</v>
      </c>
      <c r="P1055">
        <v>23.204000000000001</v>
      </c>
      <c r="Q1055">
        <v>28.062000000000001</v>
      </c>
      <c r="R1055">
        <v>2.4289999999999998</v>
      </c>
    </row>
    <row r="1056" spans="1:18" x14ac:dyDescent="0.45">
      <c r="A1056" t="s">
        <v>862</v>
      </c>
      <c r="B1056">
        <v>2021</v>
      </c>
      <c r="C1056" s="9">
        <v>44414</v>
      </c>
      <c r="D1056" t="s">
        <v>654</v>
      </c>
      <c r="E1056">
        <v>1</v>
      </c>
      <c r="F1056" t="s">
        <v>864</v>
      </c>
      <c r="G1056">
        <v>11</v>
      </c>
      <c r="H1056" t="s">
        <v>28</v>
      </c>
      <c r="I1056" t="s">
        <v>29</v>
      </c>
      <c r="J1056">
        <v>21.613698630136899</v>
      </c>
      <c r="K1056">
        <v>11</v>
      </c>
      <c r="L1056">
        <v>1</v>
      </c>
      <c r="M1056">
        <v>10.996</v>
      </c>
      <c r="N1056">
        <v>65.4783557657329</v>
      </c>
      <c r="O1056">
        <v>6.4989999999999997</v>
      </c>
      <c r="P1056">
        <v>18.475999999999999</v>
      </c>
      <c r="Q1056">
        <v>28.152000000000001</v>
      </c>
      <c r="R1056">
        <v>4.8380000000000001</v>
      </c>
    </row>
    <row r="1057" spans="1:18" x14ac:dyDescent="0.45">
      <c r="A1057" t="s">
        <v>862</v>
      </c>
      <c r="B1057">
        <v>2021</v>
      </c>
      <c r="C1057" s="9">
        <v>44414</v>
      </c>
      <c r="D1057" t="s">
        <v>654</v>
      </c>
      <c r="E1057">
        <v>1</v>
      </c>
      <c r="F1057" t="s">
        <v>864</v>
      </c>
      <c r="G1057">
        <v>11</v>
      </c>
      <c r="H1057" t="s">
        <v>136</v>
      </c>
      <c r="I1057" t="s">
        <v>36</v>
      </c>
      <c r="K1057">
        <v>13</v>
      </c>
      <c r="L1057">
        <v>2</v>
      </c>
      <c r="M1057">
        <v>11.250999999999999</v>
      </c>
      <c r="N1057">
        <v>63.994311616745101</v>
      </c>
      <c r="O1057">
        <v>27.46</v>
      </c>
      <c r="P1057">
        <v>26.524999999999999</v>
      </c>
      <c r="Q1057">
        <v>30.841000000000001</v>
      </c>
      <c r="R1057">
        <v>2.1579999999999999</v>
      </c>
    </row>
    <row r="1058" spans="1:18" x14ac:dyDescent="0.45">
      <c r="A1058" t="s">
        <v>862</v>
      </c>
      <c r="B1058">
        <v>2021</v>
      </c>
      <c r="C1058" s="9">
        <v>44414</v>
      </c>
      <c r="D1058" t="s">
        <v>654</v>
      </c>
      <c r="E1058">
        <v>1</v>
      </c>
      <c r="F1058" t="s">
        <v>864</v>
      </c>
      <c r="G1058">
        <v>12</v>
      </c>
      <c r="H1058" t="s">
        <v>109</v>
      </c>
      <c r="I1058" t="s">
        <v>863</v>
      </c>
      <c r="K1058">
        <v>12</v>
      </c>
      <c r="L1058">
        <v>1</v>
      </c>
      <c r="M1058">
        <v>11.34</v>
      </c>
      <c r="N1058">
        <v>63.492063492063401</v>
      </c>
      <c r="O1058">
        <v>34.712000000000003</v>
      </c>
      <c r="P1058">
        <v>34.798999999999999</v>
      </c>
      <c r="Q1058">
        <v>37.220999999999997</v>
      </c>
      <c r="R1058">
        <v>1.2110000000000001</v>
      </c>
    </row>
    <row r="1059" spans="1:18" x14ac:dyDescent="0.45">
      <c r="A1059" t="s">
        <v>862</v>
      </c>
      <c r="B1059">
        <v>2021</v>
      </c>
      <c r="C1059" s="9">
        <v>44414</v>
      </c>
      <c r="D1059" t="s">
        <v>654</v>
      </c>
      <c r="E1059">
        <v>1</v>
      </c>
      <c r="F1059" t="s">
        <v>864</v>
      </c>
      <c r="G1059">
        <v>12</v>
      </c>
      <c r="H1059" t="s">
        <v>111</v>
      </c>
      <c r="I1059" t="s">
        <v>863</v>
      </c>
      <c r="K1059">
        <v>17</v>
      </c>
      <c r="L1059">
        <v>2</v>
      </c>
      <c r="M1059">
        <v>11.3959999999999</v>
      </c>
      <c r="N1059">
        <v>63.180063180063101</v>
      </c>
      <c r="O1059">
        <v>27.486999999999998</v>
      </c>
      <c r="P1059">
        <v>27.398</v>
      </c>
      <c r="Q1059">
        <v>30.486000000000001</v>
      </c>
      <c r="R1059">
        <v>1.544</v>
      </c>
    </row>
    <row r="1060" spans="1:18" x14ac:dyDescent="0.45">
      <c r="A1060" t="s">
        <v>862</v>
      </c>
      <c r="B1060">
        <v>2021</v>
      </c>
      <c r="C1060" s="9">
        <v>44414</v>
      </c>
      <c r="D1060" t="s">
        <v>654</v>
      </c>
      <c r="E1060">
        <v>1</v>
      </c>
      <c r="F1060" t="s">
        <v>865</v>
      </c>
      <c r="G1060">
        <v>1</v>
      </c>
      <c r="H1060" t="s">
        <v>96</v>
      </c>
      <c r="I1060" t="s">
        <v>40</v>
      </c>
      <c r="J1060">
        <v>27.567123287671201</v>
      </c>
      <c r="K1060">
        <v>14</v>
      </c>
      <c r="L1060">
        <v>1</v>
      </c>
      <c r="M1060">
        <v>11.335000000000001</v>
      </c>
      <c r="N1060">
        <v>63.520070577856103</v>
      </c>
      <c r="O1060">
        <v>22.669</v>
      </c>
      <c r="P1060">
        <v>23.925999999999998</v>
      </c>
      <c r="Q1060">
        <v>28.141999999999999</v>
      </c>
      <c r="R1060">
        <v>2.1080000000000001</v>
      </c>
    </row>
    <row r="1061" spans="1:18" x14ac:dyDescent="0.45">
      <c r="A1061" t="s">
        <v>862</v>
      </c>
      <c r="B1061">
        <v>2021</v>
      </c>
      <c r="C1061" s="9">
        <v>44414</v>
      </c>
      <c r="D1061" t="s">
        <v>654</v>
      </c>
      <c r="E1061">
        <v>1</v>
      </c>
      <c r="F1061" t="s">
        <v>865</v>
      </c>
      <c r="G1061">
        <v>1</v>
      </c>
      <c r="H1061" t="s">
        <v>119</v>
      </c>
      <c r="I1061" t="s">
        <v>120</v>
      </c>
      <c r="K1061">
        <v>19</v>
      </c>
      <c r="L1061">
        <v>2</v>
      </c>
      <c r="M1061">
        <v>11.387</v>
      </c>
      <c r="N1061">
        <v>63.229999121805498</v>
      </c>
      <c r="O1061">
        <v>28.286000000000001</v>
      </c>
      <c r="P1061">
        <v>27.962999999999901</v>
      </c>
      <c r="Q1061">
        <v>30.736999999999998</v>
      </c>
      <c r="R1061">
        <v>1.387</v>
      </c>
    </row>
    <row r="1062" spans="1:18" x14ac:dyDescent="0.45">
      <c r="A1062" t="s">
        <v>862</v>
      </c>
      <c r="B1062">
        <v>2021</v>
      </c>
      <c r="C1062" s="9">
        <v>44414</v>
      </c>
      <c r="D1062" t="s">
        <v>654</v>
      </c>
      <c r="E1062">
        <v>1</v>
      </c>
      <c r="F1062" t="s">
        <v>865</v>
      </c>
      <c r="G1062">
        <v>1</v>
      </c>
      <c r="H1062" t="s">
        <v>121</v>
      </c>
      <c r="I1062" t="s">
        <v>120</v>
      </c>
      <c r="K1062">
        <v>24</v>
      </c>
      <c r="L1062">
        <v>3</v>
      </c>
      <c r="M1062">
        <v>11.6</v>
      </c>
      <c r="N1062">
        <v>62.068965517241303</v>
      </c>
      <c r="O1062">
        <v>11.611999999999901</v>
      </c>
      <c r="P1062">
        <v>11.563000000000001</v>
      </c>
      <c r="Q1062">
        <v>17.193000000000001</v>
      </c>
      <c r="R1062">
        <v>2.8149999999999999</v>
      </c>
    </row>
    <row r="1063" spans="1:18" x14ac:dyDescent="0.45">
      <c r="A1063" t="s">
        <v>862</v>
      </c>
      <c r="B1063">
        <v>2021</v>
      </c>
      <c r="C1063" s="9">
        <v>44414</v>
      </c>
      <c r="D1063" t="s">
        <v>654</v>
      </c>
      <c r="E1063">
        <v>1</v>
      </c>
      <c r="F1063" t="s">
        <v>865</v>
      </c>
      <c r="G1063">
        <v>2</v>
      </c>
      <c r="H1063" t="s">
        <v>94</v>
      </c>
      <c r="I1063" t="s">
        <v>38</v>
      </c>
      <c r="J1063">
        <v>23.772602739726</v>
      </c>
      <c r="K1063">
        <v>15</v>
      </c>
      <c r="L1063">
        <v>1</v>
      </c>
      <c r="M1063">
        <v>10.913</v>
      </c>
      <c r="N1063">
        <v>65.976358471547698</v>
      </c>
      <c r="O1063">
        <v>5.4039999999999999</v>
      </c>
      <c r="P1063">
        <v>15.5</v>
      </c>
      <c r="Q1063">
        <v>24.39</v>
      </c>
      <c r="R1063">
        <v>4.4450000000000003</v>
      </c>
    </row>
    <row r="1064" spans="1:18" x14ac:dyDescent="0.45">
      <c r="A1064" t="s">
        <v>862</v>
      </c>
      <c r="B1064">
        <v>2021</v>
      </c>
      <c r="C1064" s="9">
        <v>44414</v>
      </c>
      <c r="D1064" t="s">
        <v>654</v>
      </c>
      <c r="E1064">
        <v>1</v>
      </c>
      <c r="F1064" t="s">
        <v>865</v>
      </c>
      <c r="G1064">
        <v>2</v>
      </c>
      <c r="H1064" t="s">
        <v>43</v>
      </c>
      <c r="I1064" t="s">
        <v>44</v>
      </c>
      <c r="J1064">
        <v>28.7150684931506</v>
      </c>
      <c r="K1064">
        <v>18</v>
      </c>
      <c r="L1064">
        <v>2</v>
      </c>
      <c r="M1064">
        <v>10.94</v>
      </c>
      <c r="N1064">
        <v>65.813528336380202</v>
      </c>
      <c r="O1064">
        <v>23.204000000000001</v>
      </c>
      <c r="P1064">
        <v>22.366</v>
      </c>
      <c r="Q1064">
        <v>26.99</v>
      </c>
      <c r="R1064">
        <v>2.3119999999999998</v>
      </c>
    </row>
    <row r="1065" spans="1:18" x14ac:dyDescent="0.45">
      <c r="A1065" t="s">
        <v>862</v>
      </c>
      <c r="B1065">
        <v>2021</v>
      </c>
      <c r="C1065" s="9">
        <v>44414</v>
      </c>
      <c r="D1065" t="s">
        <v>654</v>
      </c>
      <c r="E1065">
        <v>1</v>
      </c>
      <c r="F1065" t="s">
        <v>865</v>
      </c>
      <c r="G1065">
        <v>2</v>
      </c>
      <c r="H1065" t="s">
        <v>147</v>
      </c>
      <c r="I1065" t="s">
        <v>31</v>
      </c>
      <c r="K1065">
        <v>23</v>
      </c>
      <c r="L1065">
        <v>3</v>
      </c>
      <c r="M1065">
        <v>11.515000000000001</v>
      </c>
      <c r="N1065">
        <v>62.5271385149804</v>
      </c>
      <c r="O1065">
        <v>9.2200000000000006</v>
      </c>
      <c r="P1065">
        <v>9.0399999999999991</v>
      </c>
      <c r="Q1065">
        <v>15.343999999999999</v>
      </c>
      <c r="R1065">
        <v>3.1520000000000001</v>
      </c>
    </row>
    <row r="1066" spans="1:18" x14ac:dyDescent="0.45">
      <c r="A1066" t="s">
        <v>862</v>
      </c>
      <c r="B1066">
        <v>2021</v>
      </c>
      <c r="C1066" s="9">
        <v>44414</v>
      </c>
      <c r="D1066" t="s">
        <v>654</v>
      </c>
      <c r="E1066">
        <v>1</v>
      </c>
      <c r="F1066" t="s">
        <v>865</v>
      </c>
      <c r="G1066">
        <v>3</v>
      </c>
      <c r="H1066" t="s">
        <v>136</v>
      </c>
      <c r="I1066" t="s">
        <v>36</v>
      </c>
      <c r="K1066">
        <v>13</v>
      </c>
      <c r="L1066">
        <v>1</v>
      </c>
      <c r="M1066">
        <v>11.194000000000001</v>
      </c>
      <c r="N1066">
        <v>64.320171520457293</v>
      </c>
      <c r="O1066">
        <v>26.524999999999999</v>
      </c>
      <c r="P1066">
        <v>26.940999999999999</v>
      </c>
      <c r="Q1066">
        <v>31.163</v>
      </c>
      <c r="R1066">
        <v>2.1110000000000002</v>
      </c>
    </row>
    <row r="1067" spans="1:18" x14ac:dyDescent="0.45">
      <c r="A1067" t="s">
        <v>862</v>
      </c>
      <c r="B1067">
        <v>2021</v>
      </c>
      <c r="C1067" s="9">
        <v>44414</v>
      </c>
      <c r="D1067" t="s">
        <v>654</v>
      </c>
      <c r="E1067">
        <v>1</v>
      </c>
      <c r="F1067" t="s">
        <v>865</v>
      </c>
      <c r="G1067">
        <v>3</v>
      </c>
      <c r="H1067" t="s">
        <v>54</v>
      </c>
      <c r="I1067" t="s">
        <v>44</v>
      </c>
      <c r="J1067">
        <v>24.120547945205399</v>
      </c>
      <c r="K1067">
        <v>20</v>
      </c>
      <c r="L1067">
        <v>2</v>
      </c>
      <c r="M1067">
        <v>11.234999999999999</v>
      </c>
      <c r="N1067">
        <v>64.085447263017301</v>
      </c>
      <c r="O1067">
        <v>12.904999999999999</v>
      </c>
      <c r="P1067">
        <v>15.212</v>
      </c>
      <c r="Q1067">
        <v>23.821999999999999</v>
      </c>
      <c r="R1067">
        <v>4.3049999999999997</v>
      </c>
    </row>
    <row r="1068" spans="1:18" x14ac:dyDescent="0.45">
      <c r="A1068" t="s">
        <v>862</v>
      </c>
      <c r="B1068">
        <v>2021</v>
      </c>
      <c r="C1068" s="9">
        <v>44414</v>
      </c>
      <c r="D1068" t="s">
        <v>654</v>
      </c>
      <c r="E1068">
        <v>1</v>
      </c>
      <c r="F1068" t="s">
        <v>865</v>
      </c>
      <c r="G1068">
        <v>3</v>
      </c>
      <c r="H1068" t="s">
        <v>141</v>
      </c>
      <c r="I1068" t="s">
        <v>142</v>
      </c>
      <c r="K1068">
        <v>22</v>
      </c>
      <c r="L1068">
        <v>3</v>
      </c>
      <c r="M1068">
        <v>11.548</v>
      </c>
      <c r="N1068">
        <v>62.348458607551002</v>
      </c>
      <c r="O1068">
        <v>8.5889999999999898</v>
      </c>
      <c r="P1068">
        <v>6.9329999999999998</v>
      </c>
      <c r="Q1068">
        <v>17.855</v>
      </c>
      <c r="R1068">
        <v>5.4610000000000003</v>
      </c>
    </row>
    <row r="1069" spans="1:18" x14ac:dyDescent="0.45">
      <c r="A1069" t="s">
        <v>862</v>
      </c>
      <c r="B1069">
        <v>2021</v>
      </c>
      <c r="C1069" s="9">
        <v>44414</v>
      </c>
      <c r="D1069" t="s">
        <v>654</v>
      </c>
      <c r="E1069">
        <v>1</v>
      </c>
      <c r="F1069" t="s">
        <v>865</v>
      </c>
      <c r="G1069">
        <v>4</v>
      </c>
      <c r="H1069" t="s">
        <v>82</v>
      </c>
      <c r="I1069" t="s">
        <v>67</v>
      </c>
      <c r="J1069">
        <v>28.936986301369799</v>
      </c>
      <c r="K1069">
        <v>16</v>
      </c>
      <c r="L1069">
        <v>1</v>
      </c>
      <c r="M1069">
        <v>11.372</v>
      </c>
      <c r="N1069">
        <v>63.313401336616202</v>
      </c>
      <c r="O1069">
        <v>23.562999999999999</v>
      </c>
      <c r="P1069">
        <v>24.56</v>
      </c>
      <c r="Q1069">
        <v>27.763999999999999</v>
      </c>
      <c r="R1069">
        <v>1.6020000000000001</v>
      </c>
    </row>
    <row r="1070" spans="1:18" x14ac:dyDescent="0.45">
      <c r="A1070" t="s">
        <v>862</v>
      </c>
      <c r="B1070">
        <v>2021</v>
      </c>
      <c r="C1070" s="9">
        <v>44414</v>
      </c>
      <c r="D1070" t="s">
        <v>654</v>
      </c>
      <c r="E1070">
        <v>1</v>
      </c>
      <c r="F1070" t="s">
        <v>865</v>
      </c>
      <c r="G1070">
        <v>4</v>
      </c>
      <c r="H1070" t="s">
        <v>174</v>
      </c>
      <c r="I1070" t="s">
        <v>156</v>
      </c>
      <c r="J1070">
        <v>29.556164383561601</v>
      </c>
      <c r="K1070">
        <v>21</v>
      </c>
      <c r="L1070">
        <v>2</v>
      </c>
      <c r="M1070">
        <v>11.426</v>
      </c>
      <c r="N1070">
        <v>63.0141781900927</v>
      </c>
      <c r="O1070">
        <v>27.315999999999999</v>
      </c>
      <c r="P1070">
        <v>27.201000000000001</v>
      </c>
      <c r="Q1070">
        <v>31.428999999999998</v>
      </c>
      <c r="R1070">
        <v>2.1139999999999999</v>
      </c>
    </row>
    <row r="1071" spans="1:18" x14ac:dyDescent="0.45">
      <c r="A1071" t="s">
        <v>862</v>
      </c>
      <c r="B1071">
        <v>2021</v>
      </c>
      <c r="C1071" s="9">
        <v>44414</v>
      </c>
      <c r="D1071" t="s">
        <v>654</v>
      </c>
      <c r="E1071">
        <v>1</v>
      </c>
      <c r="F1071" t="s">
        <v>865</v>
      </c>
      <c r="G1071">
        <v>4</v>
      </c>
      <c r="H1071" t="s">
        <v>111</v>
      </c>
      <c r="I1071" t="s">
        <v>863</v>
      </c>
      <c r="K1071">
        <v>17</v>
      </c>
      <c r="L1071">
        <v>3</v>
      </c>
      <c r="M1071">
        <v>11.429</v>
      </c>
      <c r="N1071">
        <v>62.997637588590401</v>
      </c>
      <c r="O1071">
        <v>27.398</v>
      </c>
      <c r="P1071">
        <v>26.928000000000001</v>
      </c>
      <c r="Q1071">
        <v>29.93</v>
      </c>
      <c r="R1071">
        <v>1.5009999999999999</v>
      </c>
    </row>
    <row r="1072" spans="1:18" x14ac:dyDescent="0.45">
      <c r="A1072" t="s">
        <v>862</v>
      </c>
      <c r="B1072">
        <v>2021</v>
      </c>
      <c r="C1072" s="9">
        <v>44414</v>
      </c>
      <c r="D1072" t="s">
        <v>654</v>
      </c>
      <c r="E1072">
        <v>1</v>
      </c>
      <c r="F1072" t="s">
        <v>200</v>
      </c>
      <c r="G1072">
        <v>1</v>
      </c>
      <c r="H1072" t="s">
        <v>14</v>
      </c>
      <c r="I1072" t="s">
        <v>15</v>
      </c>
      <c r="J1072">
        <v>21.594520547945201</v>
      </c>
      <c r="K1072">
        <v>5</v>
      </c>
      <c r="L1072">
        <v>1</v>
      </c>
      <c r="M1072">
        <v>11.085000000000001</v>
      </c>
      <c r="N1072">
        <v>64.952638700947205</v>
      </c>
      <c r="O1072">
        <v>25.629000000000001</v>
      </c>
      <c r="P1072">
        <v>26.213999999999999</v>
      </c>
      <c r="Q1072">
        <v>30.265999999999998</v>
      </c>
      <c r="R1072">
        <v>2.0259999999999998</v>
      </c>
    </row>
    <row r="1073" spans="1:18" x14ac:dyDescent="0.45">
      <c r="A1073" t="s">
        <v>862</v>
      </c>
      <c r="B1073">
        <v>2021</v>
      </c>
      <c r="C1073" s="9">
        <v>44414</v>
      </c>
      <c r="D1073" t="s">
        <v>654</v>
      </c>
      <c r="E1073">
        <v>1</v>
      </c>
      <c r="F1073" t="s">
        <v>200</v>
      </c>
      <c r="G1073">
        <v>1</v>
      </c>
      <c r="H1073" t="s">
        <v>82</v>
      </c>
      <c r="I1073" t="s">
        <v>67</v>
      </c>
      <c r="J1073">
        <v>28.936986301369799</v>
      </c>
      <c r="K1073">
        <v>16</v>
      </c>
      <c r="L1073">
        <v>2</v>
      </c>
      <c r="M1073">
        <v>11.476000000000001</v>
      </c>
      <c r="N1073">
        <v>62.7396305332868</v>
      </c>
      <c r="O1073">
        <v>24.56</v>
      </c>
      <c r="P1073">
        <v>24.344999999999999</v>
      </c>
      <c r="Q1073">
        <v>27.495000000000001</v>
      </c>
      <c r="R1073">
        <v>1.575</v>
      </c>
    </row>
    <row r="1074" spans="1:18" x14ac:dyDescent="0.45">
      <c r="A1074" t="s">
        <v>862</v>
      </c>
      <c r="B1074">
        <v>2021</v>
      </c>
      <c r="C1074" s="9">
        <v>44414</v>
      </c>
      <c r="D1074" t="s">
        <v>654</v>
      </c>
      <c r="E1074">
        <v>1</v>
      </c>
      <c r="F1074" t="s">
        <v>200</v>
      </c>
      <c r="G1074">
        <v>2</v>
      </c>
      <c r="H1074" t="s">
        <v>33</v>
      </c>
      <c r="I1074" t="s">
        <v>27</v>
      </c>
      <c r="J1074">
        <v>27.7123287671232</v>
      </c>
      <c r="K1074">
        <v>1</v>
      </c>
      <c r="L1074">
        <v>1</v>
      </c>
      <c r="M1074">
        <v>11.198</v>
      </c>
      <c r="N1074">
        <v>64.2971959278442</v>
      </c>
      <c r="O1074">
        <v>31.14</v>
      </c>
      <c r="P1074">
        <v>31.3189999999999</v>
      </c>
      <c r="Q1074">
        <v>33.808999999999997</v>
      </c>
      <c r="R1074">
        <v>1.2450000000000001</v>
      </c>
    </row>
    <row r="1075" spans="1:18" x14ac:dyDescent="0.45">
      <c r="A1075" t="s">
        <v>862</v>
      </c>
      <c r="B1075">
        <v>2021</v>
      </c>
      <c r="C1075" s="9">
        <v>44414</v>
      </c>
      <c r="D1075" t="s">
        <v>654</v>
      </c>
      <c r="E1075">
        <v>1</v>
      </c>
      <c r="F1075" t="s">
        <v>200</v>
      </c>
      <c r="G1075">
        <v>2</v>
      </c>
      <c r="H1075" t="s">
        <v>136</v>
      </c>
      <c r="I1075" t="s">
        <v>36</v>
      </c>
      <c r="K1075">
        <v>13</v>
      </c>
      <c r="L1075">
        <v>2</v>
      </c>
      <c r="M1075">
        <v>11.333</v>
      </c>
      <c r="N1075">
        <v>63.531280331774397</v>
      </c>
      <c r="O1075">
        <v>26.940999999999999</v>
      </c>
      <c r="P1075">
        <v>26.631</v>
      </c>
      <c r="Q1075">
        <v>30.721</v>
      </c>
      <c r="R1075">
        <v>2.0449999999999999</v>
      </c>
    </row>
    <row r="1076" spans="1:18" x14ac:dyDescent="0.45">
      <c r="A1076" t="s">
        <v>862</v>
      </c>
      <c r="B1076">
        <v>2021</v>
      </c>
      <c r="C1076" s="9">
        <v>44414</v>
      </c>
      <c r="D1076" t="s">
        <v>654</v>
      </c>
      <c r="E1076">
        <v>1</v>
      </c>
      <c r="F1076" t="s">
        <v>200</v>
      </c>
      <c r="G1076">
        <v>3</v>
      </c>
      <c r="H1076" t="s">
        <v>23</v>
      </c>
      <c r="I1076" t="s">
        <v>15</v>
      </c>
      <c r="J1076">
        <v>23.901369863013699</v>
      </c>
      <c r="K1076">
        <v>4</v>
      </c>
      <c r="L1076">
        <v>1</v>
      </c>
      <c r="M1076">
        <v>10.904</v>
      </c>
      <c r="N1076">
        <v>66.030814380044006</v>
      </c>
      <c r="O1076">
        <v>35.981000000000002</v>
      </c>
      <c r="P1076">
        <v>36.003</v>
      </c>
      <c r="Q1076">
        <v>38.697000000000003</v>
      </c>
      <c r="R1076">
        <v>1.347</v>
      </c>
    </row>
    <row r="1077" spans="1:18" x14ac:dyDescent="0.45">
      <c r="A1077" t="s">
        <v>862</v>
      </c>
      <c r="B1077">
        <v>2021</v>
      </c>
      <c r="C1077" s="9">
        <v>44414</v>
      </c>
      <c r="D1077" t="s">
        <v>654</v>
      </c>
      <c r="E1077">
        <v>1</v>
      </c>
      <c r="F1077" t="s">
        <v>200</v>
      </c>
      <c r="G1077">
        <v>3</v>
      </c>
      <c r="H1077" t="s">
        <v>94</v>
      </c>
      <c r="I1077" t="s">
        <v>38</v>
      </c>
      <c r="J1077">
        <v>23.772602739726</v>
      </c>
      <c r="K1077">
        <v>15</v>
      </c>
      <c r="L1077">
        <v>2</v>
      </c>
      <c r="M1077">
        <v>11.105</v>
      </c>
      <c r="N1077">
        <v>64.835659612786998</v>
      </c>
      <c r="O1077">
        <v>15.5</v>
      </c>
      <c r="P1077">
        <v>15.5259999999999</v>
      </c>
      <c r="Q1077">
        <v>24.175999999999998</v>
      </c>
      <c r="R1077">
        <v>4.3250000000000002</v>
      </c>
    </row>
    <row r="1078" spans="1:18" x14ac:dyDescent="0.45">
      <c r="A1078" t="s">
        <v>862</v>
      </c>
      <c r="B1078">
        <v>2021</v>
      </c>
      <c r="C1078" s="9">
        <v>44414</v>
      </c>
      <c r="D1078" t="s">
        <v>654</v>
      </c>
      <c r="E1078">
        <v>1</v>
      </c>
      <c r="F1078" t="s">
        <v>200</v>
      </c>
      <c r="G1078">
        <v>4</v>
      </c>
      <c r="H1078" t="s">
        <v>16</v>
      </c>
      <c r="I1078" t="s">
        <v>17</v>
      </c>
      <c r="J1078">
        <v>22.293150684931501</v>
      </c>
      <c r="K1078">
        <v>9</v>
      </c>
      <c r="L1078">
        <v>1</v>
      </c>
      <c r="M1078">
        <v>11.292</v>
      </c>
      <c r="N1078">
        <v>63.761955366631199</v>
      </c>
      <c r="O1078">
        <v>27.11</v>
      </c>
      <c r="P1078">
        <v>27.45</v>
      </c>
      <c r="Q1078">
        <v>30.722000000000001</v>
      </c>
      <c r="R1078">
        <v>1.6359999999999999</v>
      </c>
    </row>
    <row r="1079" spans="1:18" x14ac:dyDescent="0.45">
      <c r="A1079" t="s">
        <v>862</v>
      </c>
      <c r="B1079">
        <v>2021</v>
      </c>
      <c r="C1079" s="9">
        <v>44414</v>
      </c>
      <c r="D1079" t="s">
        <v>654</v>
      </c>
      <c r="E1079">
        <v>1</v>
      </c>
      <c r="F1079" t="s">
        <v>200</v>
      </c>
      <c r="G1079">
        <v>4</v>
      </c>
      <c r="H1079" t="s">
        <v>96</v>
      </c>
      <c r="I1079" t="s">
        <v>40</v>
      </c>
      <c r="J1079">
        <v>27.567123287671201</v>
      </c>
      <c r="K1079">
        <v>14</v>
      </c>
      <c r="L1079">
        <v>2</v>
      </c>
      <c r="M1079">
        <v>11.776999999999999</v>
      </c>
      <c r="N1079">
        <v>61.136112762163499</v>
      </c>
      <c r="O1079">
        <v>23.925999999999998</v>
      </c>
      <c r="P1079">
        <v>23.606999999999999</v>
      </c>
      <c r="Q1079">
        <v>27.695</v>
      </c>
      <c r="R1079">
        <v>2.044</v>
      </c>
    </row>
    <row r="1080" spans="1:18" x14ac:dyDescent="0.45">
      <c r="A1080" t="s">
        <v>862</v>
      </c>
      <c r="B1080">
        <v>2021</v>
      </c>
      <c r="C1080" s="9">
        <v>44414</v>
      </c>
      <c r="D1080" t="s">
        <v>654</v>
      </c>
      <c r="E1080">
        <v>1</v>
      </c>
      <c r="F1080" t="s">
        <v>200</v>
      </c>
      <c r="G1080">
        <v>5</v>
      </c>
      <c r="H1080" t="s">
        <v>26</v>
      </c>
      <c r="I1080" t="s">
        <v>27</v>
      </c>
      <c r="J1080">
        <v>23.2082191780821</v>
      </c>
      <c r="K1080">
        <v>8</v>
      </c>
      <c r="L1080">
        <v>1</v>
      </c>
      <c r="M1080">
        <v>11.250999999999999</v>
      </c>
      <c r="N1080">
        <v>63.994311616745101</v>
      </c>
      <c r="O1080">
        <v>22.696999999999999</v>
      </c>
      <c r="P1080">
        <v>24.576000000000001</v>
      </c>
      <c r="Q1080">
        <v>28.818000000000001</v>
      </c>
      <c r="R1080">
        <v>2.121</v>
      </c>
    </row>
    <row r="1081" spans="1:18" x14ac:dyDescent="0.45">
      <c r="A1081" t="s">
        <v>862</v>
      </c>
      <c r="B1081">
        <v>2021</v>
      </c>
      <c r="C1081" s="9">
        <v>44414</v>
      </c>
      <c r="D1081" t="s">
        <v>654</v>
      </c>
      <c r="E1081">
        <v>1</v>
      </c>
      <c r="F1081" t="s">
        <v>200</v>
      </c>
      <c r="G1081">
        <v>5</v>
      </c>
      <c r="H1081" t="s">
        <v>109</v>
      </c>
      <c r="I1081" t="s">
        <v>863</v>
      </c>
      <c r="K1081">
        <v>12</v>
      </c>
      <c r="L1081">
        <v>2</v>
      </c>
      <c r="M1081">
        <v>11.286</v>
      </c>
      <c r="N1081">
        <v>63.795853269537403</v>
      </c>
      <c r="O1081">
        <v>34.798999999999999</v>
      </c>
      <c r="P1081">
        <v>34.350999999999999</v>
      </c>
      <c r="Q1081">
        <v>36.741</v>
      </c>
      <c r="R1081">
        <v>1.1950000000000001</v>
      </c>
    </row>
    <row r="1082" spans="1:18" x14ac:dyDescent="0.45">
      <c r="A1082" t="s">
        <v>862</v>
      </c>
      <c r="B1082">
        <v>2021</v>
      </c>
      <c r="C1082" s="9">
        <v>44414</v>
      </c>
      <c r="D1082" t="s">
        <v>654</v>
      </c>
      <c r="E1082">
        <v>1</v>
      </c>
      <c r="F1082" t="s">
        <v>200</v>
      </c>
      <c r="G1082">
        <v>6</v>
      </c>
      <c r="H1082" t="s">
        <v>30</v>
      </c>
      <c r="I1082" t="s">
        <v>31</v>
      </c>
      <c r="J1082">
        <v>25.306849315068401</v>
      </c>
      <c r="K1082">
        <v>2</v>
      </c>
      <c r="L1082">
        <v>1</v>
      </c>
      <c r="M1082">
        <v>10.9</v>
      </c>
      <c r="N1082">
        <v>66.055045871559599</v>
      </c>
      <c r="O1082">
        <v>31.570999999999898</v>
      </c>
      <c r="P1082">
        <v>31.652999999999999</v>
      </c>
      <c r="Q1082">
        <v>33.960999999999999</v>
      </c>
      <c r="R1082">
        <v>1.1539999999999999</v>
      </c>
    </row>
    <row r="1083" spans="1:18" x14ac:dyDescent="0.45">
      <c r="A1083" t="s">
        <v>862</v>
      </c>
      <c r="B1083">
        <v>2021</v>
      </c>
      <c r="C1083" s="9">
        <v>44414</v>
      </c>
      <c r="D1083" t="s">
        <v>654</v>
      </c>
      <c r="E1083">
        <v>1</v>
      </c>
      <c r="F1083" t="s">
        <v>200</v>
      </c>
      <c r="G1083">
        <v>6</v>
      </c>
      <c r="H1083" t="s">
        <v>28</v>
      </c>
      <c r="I1083" t="s">
        <v>29</v>
      </c>
      <c r="J1083">
        <v>21.613698630136899</v>
      </c>
      <c r="K1083">
        <v>11</v>
      </c>
      <c r="L1083">
        <v>2</v>
      </c>
      <c r="M1083">
        <v>10.926</v>
      </c>
      <c r="N1083">
        <v>65.897858319604595</v>
      </c>
      <c r="O1083">
        <v>18.475999999999999</v>
      </c>
      <c r="P1083">
        <v>18.097000000000001</v>
      </c>
      <c r="Q1083">
        <v>26.827000000000002</v>
      </c>
      <c r="R1083">
        <v>4.3650000000000002</v>
      </c>
    </row>
    <row r="1084" spans="1:18" x14ac:dyDescent="0.45">
      <c r="A1084" t="s">
        <v>862</v>
      </c>
      <c r="B1084">
        <v>2021</v>
      </c>
      <c r="C1084" s="9">
        <v>44414</v>
      </c>
      <c r="D1084" t="s">
        <v>654</v>
      </c>
      <c r="E1084">
        <v>1</v>
      </c>
      <c r="F1084" t="s">
        <v>200</v>
      </c>
      <c r="G1084">
        <v>7</v>
      </c>
      <c r="H1084" t="s">
        <v>77</v>
      </c>
      <c r="I1084" t="s">
        <v>19</v>
      </c>
      <c r="J1084">
        <v>30.2410958904109</v>
      </c>
      <c r="K1084">
        <v>7</v>
      </c>
      <c r="L1084">
        <v>1</v>
      </c>
      <c r="M1084">
        <v>10.912000000000001</v>
      </c>
      <c r="N1084">
        <v>65.982404692082099</v>
      </c>
      <c r="O1084">
        <v>24.085000000000001</v>
      </c>
      <c r="P1084">
        <v>25.036999999999999</v>
      </c>
      <c r="Q1084">
        <v>29.715</v>
      </c>
      <c r="R1084">
        <v>2.339</v>
      </c>
    </row>
    <row r="1085" spans="1:18" x14ac:dyDescent="0.45">
      <c r="A1085" t="s">
        <v>862</v>
      </c>
      <c r="B1085">
        <v>2021</v>
      </c>
      <c r="C1085" s="9">
        <v>44414</v>
      </c>
      <c r="D1085" t="s">
        <v>654</v>
      </c>
      <c r="E1085">
        <v>1</v>
      </c>
      <c r="F1085" t="s">
        <v>200</v>
      </c>
      <c r="G1085">
        <v>7</v>
      </c>
      <c r="H1085" t="s">
        <v>134</v>
      </c>
      <c r="I1085" t="s">
        <v>38</v>
      </c>
      <c r="K1085">
        <v>10</v>
      </c>
      <c r="L1085">
        <v>2</v>
      </c>
      <c r="M1085">
        <v>10.942</v>
      </c>
      <c r="N1085">
        <v>65.801498811917298</v>
      </c>
      <c r="O1085">
        <v>23.975000000000001</v>
      </c>
      <c r="P1085">
        <v>23.454999999999998</v>
      </c>
      <c r="Q1085">
        <v>28.048999999999999</v>
      </c>
      <c r="R1085">
        <v>2.2970000000000002</v>
      </c>
    </row>
    <row r="1086" spans="1:18" x14ac:dyDescent="0.45">
      <c r="A1086" t="s">
        <v>862</v>
      </c>
      <c r="B1086">
        <v>2021</v>
      </c>
      <c r="C1086" s="9">
        <v>44414</v>
      </c>
      <c r="D1086" t="s">
        <v>654</v>
      </c>
      <c r="E1086">
        <v>1</v>
      </c>
      <c r="F1086" t="s">
        <v>200</v>
      </c>
      <c r="G1086">
        <v>8</v>
      </c>
      <c r="H1086" t="s">
        <v>133</v>
      </c>
      <c r="I1086" t="s">
        <v>25</v>
      </c>
      <c r="J1086">
        <v>28.534246575342401</v>
      </c>
      <c r="K1086">
        <v>6</v>
      </c>
      <c r="L1086">
        <v>1</v>
      </c>
      <c r="M1086">
        <v>10.97</v>
      </c>
      <c r="N1086">
        <v>65.633546034639906</v>
      </c>
      <c r="O1086">
        <v>25.181999999999999</v>
      </c>
      <c r="P1086">
        <v>26.684000000000001</v>
      </c>
      <c r="Q1086">
        <v>30.074000000000002</v>
      </c>
      <c r="R1086">
        <v>1.6950000000000001</v>
      </c>
    </row>
    <row r="1087" spans="1:18" x14ac:dyDescent="0.45">
      <c r="A1087" t="s">
        <v>862</v>
      </c>
      <c r="B1087">
        <v>2021</v>
      </c>
      <c r="C1087" s="9">
        <v>44414</v>
      </c>
      <c r="D1087" t="s">
        <v>654</v>
      </c>
      <c r="E1087">
        <v>1</v>
      </c>
      <c r="F1087" t="s">
        <v>200</v>
      </c>
      <c r="G1087">
        <v>8</v>
      </c>
      <c r="H1087" t="s">
        <v>79</v>
      </c>
      <c r="I1087" t="s">
        <v>65</v>
      </c>
      <c r="J1087">
        <v>34.260273972602697</v>
      </c>
      <c r="K1087">
        <v>3</v>
      </c>
      <c r="L1087">
        <v>2</v>
      </c>
      <c r="M1087">
        <v>10.994999999999999</v>
      </c>
      <c r="N1087">
        <v>65.484311050477402</v>
      </c>
      <c r="O1087">
        <v>40.848999999999997</v>
      </c>
      <c r="P1087">
        <v>39.982999999999997</v>
      </c>
      <c r="Q1087">
        <v>42.801000000000002</v>
      </c>
      <c r="R1087">
        <v>1.409</v>
      </c>
    </row>
    <row r="1088" spans="1:18" x14ac:dyDescent="0.45">
      <c r="A1088" t="s">
        <v>862</v>
      </c>
      <c r="B1088">
        <v>2021</v>
      </c>
      <c r="C1088" s="9">
        <v>44414</v>
      </c>
      <c r="D1088" t="s">
        <v>654</v>
      </c>
      <c r="E1088">
        <v>1</v>
      </c>
      <c r="F1088" t="s">
        <v>866</v>
      </c>
      <c r="G1088">
        <v>1</v>
      </c>
      <c r="H1088" t="s">
        <v>79</v>
      </c>
      <c r="I1088" t="s">
        <v>65</v>
      </c>
      <c r="J1088">
        <v>34.260273972602697</v>
      </c>
      <c r="K1088">
        <v>3</v>
      </c>
      <c r="L1088">
        <v>1</v>
      </c>
      <c r="M1088">
        <v>11.401999999999999</v>
      </c>
      <c r="N1088">
        <v>63.146816348009096</v>
      </c>
      <c r="O1088">
        <v>39.982999999999997</v>
      </c>
      <c r="P1088">
        <v>39.991999999999997</v>
      </c>
      <c r="Q1088">
        <v>42.81</v>
      </c>
      <c r="R1088">
        <v>1.409</v>
      </c>
    </row>
    <row r="1089" spans="1:18" x14ac:dyDescent="0.45">
      <c r="A1089" t="s">
        <v>862</v>
      </c>
      <c r="B1089">
        <v>2021</v>
      </c>
      <c r="C1089" s="9">
        <v>44414</v>
      </c>
      <c r="D1089" t="s">
        <v>654</v>
      </c>
      <c r="E1089">
        <v>1</v>
      </c>
      <c r="F1089" t="s">
        <v>866</v>
      </c>
      <c r="G1089">
        <v>1</v>
      </c>
      <c r="H1089" t="s">
        <v>82</v>
      </c>
      <c r="I1089" t="s">
        <v>67</v>
      </c>
      <c r="J1089">
        <v>28.936986301369799</v>
      </c>
      <c r="K1089">
        <v>16</v>
      </c>
      <c r="L1089">
        <v>2</v>
      </c>
      <c r="M1089">
        <v>11.569999999999901</v>
      </c>
      <c r="N1089">
        <v>62.229904926534097</v>
      </c>
      <c r="O1089">
        <v>24.344999999999999</v>
      </c>
      <c r="P1089">
        <v>24.335999999999999</v>
      </c>
      <c r="Q1089">
        <v>27.484000000000002</v>
      </c>
      <c r="R1089">
        <v>1.5740000000000001</v>
      </c>
    </row>
    <row r="1090" spans="1:18" x14ac:dyDescent="0.45">
      <c r="A1090" t="s">
        <v>862</v>
      </c>
      <c r="B1090">
        <v>2021</v>
      </c>
      <c r="C1090" s="9">
        <v>44414</v>
      </c>
      <c r="D1090" t="s">
        <v>654</v>
      </c>
      <c r="E1090">
        <v>1</v>
      </c>
      <c r="F1090" t="s">
        <v>866</v>
      </c>
      <c r="G1090">
        <v>2</v>
      </c>
      <c r="H1090" t="s">
        <v>134</v>
      </c>
      <c r="I1090" t="s">
        <v>38</v>
      </c>
      <c r="K1090">
        <v>10</v>
      </c>
      <c r="L1090">
        <v>1</v>
      </c>
      <c r="M1090">
        <v>11.2</v>
      </c>
      <c r="N1090">
        <v>64.285714285714207</v>
      </c>
      <c r="O1090">
        <v>23.454999999999998</v>
      </c>
      <c r="P1090">
        <v>24.573999999999899</v>
      </c>
      <c r="Q1090">
        <v>28.963999999999999</v>
      </c>
      <c r="R1090">
        <v>2.1949999999999998</v>
      </c>
    </row>
    <row r="1091" spans="1:18" x14ac:dyDescent="0.45">
      <c r="A1091" t="s">
        <v>862</v>
      </c>
      <c r="B1091">
        <v>2021</v>
      </c>
      <c r="C1091" s="9">
        <v>44414</v>
      </c>
      <c r="D1091" t="s">
        <v>654</v>
      </c>
      <c r="E1091">
        <v>1</v>
      </c>
      <c r="F1091" t="s">
        <v>866</v>
      </c>
      <c r="G1091">
        <v>2</v>
      </c>
      <c r="H1091" t="s">
        <v>136</v>
      </c>
      <c r="I1091" t="s">
        <v>36</v>
      </c>
      <c r="K1091">
        <v>13</v>
      </c>
      <c r="L1091">
        <v>2</v>
      </c>
      <c r="M1091">
        <v>11.317</v>
      </c>
      <c r="N1091">
        <v>63.621100998497802</v>
      </c>
      <c r="O1091">
        <v>26.631</v>
      </c>
      <c r="P1091">
        <v>26.047999999999998</v>
      </c>
      <c r="Q1091">
        <v>29.995999999999999</v>
      </c>
      <c r="R1091">
        <v>1.974</v>
      </c>
    </row>
    <row r="1092" spans="1:18" x14ac:dyDescent="0.45">
      <c r="A1092" t="s">
        <v>862</v>
      </c>
      <c r="B1092">
        <v>2021</v>
      </c>
      <c r="C1092" s="9">
        <v>44414</v>
      </c>
      <c r="D1092" t="s">
        <v>654</v>
      </c>
      <c r="E1092">
        <v>1</v>
      </c>
      <c r="F1092" t="s">
        <v>866</v>
      </c>
      <c r="G1092">
        <v>3</v>
      </c>
      <c r="H1092" t="s">
        <v>28</v>
      </c>
      <c r="I1092" t="s">
        <v>29</v>
      </c>
      <c r="J1092">
        <v>21.613698630136899</v>
      </c>
      <c r="K1092">
        <v>11</v>
      </c>
      <c r="L1092">
        <v>1</v>
      </c>
      <c r="M1092">
        <v>11.144</v>
      </c>
      <c r="N1092">
        <v>64.608758076094702</v>
      </c>
      <c r="O1092">
        <v>18.097000000000001</v>
      </c>
      <c r="P1092">
        <v>20.274000000000001</v>
      </c>
      <c r="Q1092">
        <v>28.306000000000001</v>
      </c>
      <c r="R1092">
        <v>4.016</v>
      </c>
    </row>
    <row r="1093" spans="1:18" x14ac:dyDescent="0.45">
      <c r="A1093" t="s">
        <v>862</v>
      </c>
      <c r="B1093">
        <v>2021</v>
      </c>
      <c r="C1093" s="9">
        <v>44414</v>
      </c>
      <c r="D1093" t="s">
        <v>654</v>
      </c>
      <c r="E1093">
        <v>1</v>
      </c>
      <c r="F1093" t="s">
        <v>866</v>
      </c>
      <c r="G1093">
        <v>3</v>
      </c>
      <c r="H1093" t="s">
        <v>94</v>
      </c>
      <c r="I1093" t="s">
        <v>38</v>
      </c>
      <c r="J1093">
        <v>23.772602739726</v>
      </c>
      <c r="K1093">
        <v>15</v>
      </c>
      <c r="L1093">
        <v>2</v>
      </c>
      <c r="M1093">
        <v>11.378</v>
      </c>
      <c r="N1093">
        <v>63.280014062225298</v>
      </c>
      <c r="O1093">
        <v>15.5259999999999</v>
      </c>
      <c r="P1093">
        <v>14.751999999999899</v>
      </c>
      <c r="Q1093">
        <v>22.724</v>
      </c>
      <c r="R1093">
        <v>3.9860000000000002</v>
      </c>
    </row>
    <row r="1094" spans="1:18" x14ac:dyDescent="0.45">
      <c r="A1094" t="s">
        <v>862</v>
      </c>
      <c r="B1094">
        <v>2021</v>
      </c>
      <c r="C1094" s="9">
        <v>44414</v>
      </c>
      <c r="D1094" t="s">
        <v>654</v>
      </c>
      <c r="E1094">
        <v>1</v>
      </c>
      <c r="F1094" t="s">
        <v>866</v>
      </c>
      <c r="G1094">
        <v>4</v>
      </c>
      <c r="H1094" t="s">
        <v>109</v>
      </c>
      <c r="I1094" t="s">
        <v>863</v>
      </c>
      <c r="K1094">
        <v>12</v>
      </c>
      <c r="L1094">
        <v>1</v>
      </c>
      <c r="M1094">
        <v>11.385999999999999</v>
      </c>
      <c r="N1094">
        <v>63.235552432812199</v>
      </c>
      <c r="O1094">
        <v>34.350999999999999</v>
      </c>
      <c r="P1094">
        <v>34.399000000000001</v>
      </c>
      <c r="Q1094">
        <v>36.783000000000001</v>
      </c>
      <c r="R1094">
        <v>1.1919999999999999</v>
      </c>
    </row>
    <row r="1095" spans="1:18" x14ac:dyDescent="0.45">
      <c r="A1095" t="s">
        <v>862</v>
      </c>
      <c r="B1095">
        <v>2021</v>
      </c>
      <c r="C1095" s="9">
        <v>44414</v>
      </c>
      <c r="D1095" t="s">
        <v>654</v>
      </c>
      <c r="E1095">
        <v>1</v>
      </c>
      <c r="F1095" t="s">
        <v>866</v>
      </c>
      <c r="G1095">
        <v>4</v>
      </c>
      <c r="H1095" t="s">
        <v>96</v>
      </c>
      <c r="I1095" t="s">
        <v>40</v>
      </c>
      <c r="J1095">
        <v>27.567123287671201</v>
      </c>
      <c r="K1095">
        <v>14</v>
      </c>
      <c r="L1095">
        <v>2</v>
      </c>
      <c r="M1095">
        <v>11.661</v>
      </c>
      <c r="N1095">
        <v>61.744275791098502</v>
      </c>
      <c r="O1095">
        <v>23.606999999999999</v>
      </c>
      <c r="P1095">
        <v>23.539000000000001</v>
      </c>
      <c r="Q1095">
        <v>27.571000000000002</v>
      </c>
      <c r="R1095">
        <v>2.016</v>
      </c>
    </row>
    <row r="1096" spans="1:18" x14ac:dyDescent="0.45">
      <c r="A1096" t="s">
        <v>862</v>
      </c>
      <c r="B1096">
        <v>2021</v>
      </c>
      <c r="C1096" s="9">
        <v>44415</v>
      </c>
      <c r="D1096" t="s">
        <v>654</v>
      </c>
      <c r="E1096">
        <v>1</v>
      </c>
      <c r="F1096" t="s">
        <v>201</v>
      </c>
      <c r="G1096">
        <v>1</v>
      </c>
      <c r="H1096" t="s">
        <v>14</v>
      </c>
      <c r="I1096" t="s">
        <v>15</v>
      </c>
      <c r="J1096">
        <v>21.597260273972601</v>
      </c>
      <c r="K1096">
        <v>5</v>
      </c>
      <c r="L1096">
        <v>1</v>
      </c>
      <c r="M1096">
        <v>11.117000000000001</v>
      </c>
      <c r="N1096">
        <v>64.765674192677807</v>
      </c>
      <c r="O1096">
        <v>26.213999999999999</v>
      </c>
      <c r="P1096">
        <v>27.447999999999901</v>
      </c>
      <c r="Q1096">
        <v>31.33</v>
      </c>
      <c r="R1096">
        <v>1.9410000000000001</v>
      </c>
    </row>
    <row r="1097" spans="1:18" x14ac:dyDescent="0.45">
      <c r="A1097" t="s">
        <v>862</v>
      </c>
      <c r="B1097">
        <v>2021</v>
      </c>
      <c r="C1097" s="9">
        <v>44415</v>
      </c>
      <c r="D1097" t="s">
        <v>654</v>
      </c>
      <c r="E1097">
        <v>1</v>
      </c>
      <c r="F1097" t="s">
        <v>201</v>
      </c>
      <c r="G1097">
        <v>1</v>
      </c>
      <c r="H1097" t="s">
        <v>109</v>
      </c>
      <c r="I1097" t="s">
        <v>863</v>
      </c>
      <c r="K1097">
        <v>12</v>
      </c>
      <c r="L1097">
        <v>2</v>
      </c>
      <c r="M1097">
        <v>11.252000000000001</v>
      </c>
      <c r="N1097">
        <v>63.988624244578702</v>
      </c>
      <c r="O1097">
        <v>34.399000000000001</v>
      </c>
      <c r="P1097">
        <v>34.06</v>
      </c>
      <c r="Q1097">
        <v>36.414000000000001</v>
      </c>
      <c r="R1097">
        <v>1.177</v>
      </c>
    </row>
    <row r="1098" spans="1:18" x14ac:dyDescent="0.45">
      <c r="A1098" t="s">
        <v>862</v>
      </c>
      <c r="B1098">
        <v>2021</v>
      </c>
      <c r="C1098" s="9">
        <v>44415</v>
      </c>
      <c r="D1098" t="s">
        <v>654</v>
      </c>
      <c r="E1098">
        <v>1</v>
      </c>
      <c r="F1098" t="s">
        <v>201</v>
      </c>
      <c r="G1098">
        <v>2</v>
      </c>
      <c r="H1098" t="s">
        <v>33</v>
      </c>
      <c r="I1098" t="s">
        <v>27</v>
      </c>
      <c r="J1098">
        <v>27.7150684931506</v>
      </c>
      <c r="K1098">
        <v>1</v>
      </c>
      <c r="L1098">
        <v>1</v>
      </c>
      <c r="M1098">
        <v>10.882999999999999</v>
      </c>
      <c r="N1098">
        <v>66.158228429660895</v>
      </c>
      <c r="O1098">
        <v>31.3189999999999</v>
      </c>
      <c r="P1098">
        <v>31.423999999999999</v>
      </c>
      <c r="Q1098">
        <v>33.902000000000001</v>
      </c>
      <c r="R1098">
        <v>1.2390000000000001</v>
      </c>
    </row>
    <row r="1099" spans="1:18" x14ac:dyDescent="0.45">
      <c r="A1099" t="s">
        <v>862</v>
      </c>
      <c r="B1099">
        <v>2021</v>
      </c>
      <c r="C1099" s="9">
        <v>44415</v>
      </c>
      <c r="D1099" t="s">
        <v>654</v>
      </c>
      <c r="E1099">
        <v>1</v>
      </c>
      <c r="F1099" t="s">
        <v>201</v>
      </c>
      <c r="G1099">
        <v>2</v>
      </c>
      <c r="H1099" t="s">
        <v>28</v>
      </c>
      <c r="I1099" t="s">
        <v>29</v>
      </c>
      <c r="J1099">
        <v>21.616438356164299</v>
      </c>
      <c r="K1099">
        <v>11</v>
      </c>
      <c r="L1099">
        <v>2</v>
      </c>
      <c r="M1099">
        <v>10.888</v>
      </c>
      <c r="N1099">
        <v>66.127847171197601</v>
      </c>
      <c r="O1099">
        <v>20.274000000000001</v>
      </c>
      <c r="P1099">
        <v>19.914000000000001</v>
      </c>
      <c r="Q1099">
        <v>27.344000000000001</v>
      </c>
      <c r="R1099">
        <v>3.7149999999999999</v>
      </c>
    </row>
    <row r="1100" spans="1:18" x14ac:dyDescent="0.45">
      <c r="A1100" t="s">
        <v>862</v>
      </c>
      <c r="B1100">
        <v>2021</v>
      </c>
      <c r="C1100" s="9">
        <v>44415</v>
      </c>
      <c r="D1100" t="s">
        <v>654</v>
      </c>
      <c r="E1100">
        <v>1</v>
      </c>
      <c r="F1100" t="s">
        <v>201</v>
      </c>
      <c r="G1100">
        <v>3</v>
      </c>
      <c r="H1100" t="s">
        <v>23</v>
      </c>
      <c r="I1100" t="s">
        <v>15</v>
      </c>
      <c r="J1100">
        <v>23.904109589040999</v>
      </c>
      <c r="K1100">
        <v>4</v>
      </c>
      <c r="L1100">
        <v>1</v>
      </c>
      <c r="M1100">
        <v>11.093999999999999</v>
      </c>
      <c r="N1100">
        <v>64.899945916711701</v>
      </c>
      <c r="O1100">
        <v>36.003</v>
      </c>
      <c r="P1100">
        <v>36.058999999999997</v>
      </c>
      <c r="Q1100">
        <v>38.743000000000002</v>
      </c>
      <c r="R1100">
        <v>1.3420000000000001</v>
      </c>
    </row>
    <row r="1101" spans="1:18" x14ac:dyDescent="0.45">
      <c r="A1101" t="s">
        <v>862</v>
      </c>
      <c r="B1101">
        <v>2021</v>
      </c>
      <c r="C1101" s="9">
        <v>44415</v>
      </c>
      <c r="D1101" t="s">
        <v>654</v>
      </c>
      <c r="E1101">
        <v>1</v>
      </c>
      <c r="F1101" t="s">
        <v>201</v>
      </c>
      <c r="G1101">
        <v>3</v>
      </c>
      <c r="H1101" t="s">
        <v>134</v>
      </c>
      <c r="I1101" t="s">
        <v>38</v>
      </c>
      <c r="K1101">
        <v>10</v>
      </c>
      <c r="L1101">
        <v>2</v>
      </c>
      <c r="M1101">
        <v>11.452999999999999</v>
      </c>
      <c r="N1101">
        <v>62.8656247271457</v>
      </c>
      <c r="O1101">
        <v>24.573999999999899</v>
      </c>
      <c r="P1101">
        <v>24.513000000000002</v>
      </c>
      <c r="Q1101">
        <v>28.841000000000001</v>
      </c>
      <c r="R1101">
        <v>2.1640000000000001</v>
      </c>
    </row>
    <row r="1102" spans="1:18" x14ac:dyDescent="0.45">
      <c r="A1102" t="s">
        <v>862</v>
      </c>
      <c r="B1102">
        <v>2021</v>
      </c>
      <c r="C1102" s="9">
        <v>44415</v>
      </c>
      <c r="D1102" t="s">
        <v>654</v>
      </c>
      <c r="E1102">
        <v>1</v>
      </c>
      <c r="F1102" t="s">
        <v>201</v>
      </c>
      <c r="G1102">
        <v>4</v>
      </c>
      <c r="H1102" t="s">
        <v>79</v>
      </c>
      <c r="I1102" t="s">
        <v>65</v>
      </c>
      <c r="J1102">
        <v>34.263013698630097</v>
      </c>
      <c r="K1102">
        <v>3</v>
      </c>
      <c r="L1102">
        <v>1</v>
      </c>
      <c r="M1102">
        <v>11.201000000000001</v>
      </c>
      <c r="N1102">
        <v>64.279975002231893</v>
      </c>
      <c r="O1102">
        <v>39.991999999999997</v>
      </c>
      <c r="P1102">
        <v>40.024000000000001</v>
      </c>
      <c r="Q1102">
        <v>42.835999999999999</v>
      </c>
      <c r="R1102">
        <v>1.4059999999999999</v>
      </c>
    </row>
    <row r="1103" spans="1:18" x14ac:dyDescent="0.45">
      <c r="A1103" t="s">
        <v>862</v>
      </c>
      <c r="B1103">
        <v>2021</v>
      </c>
      <c r="C1103" s="9">
        <v>44415</v>
      </c>
      <c r="D1103" t="s">
        <v>654</v>
      </c>
      <c r="E1103">
        <v>1</v>
      </c>
      <c r="F1103" t="s">
        <v>201</v>
      </c>
      <c r="G1103">
        <v>4</v>
      </c>
      <c r="H1103" t="s">
        <v>16</v>
      </c>
      <c r="I1103" t="s">
        <v>17</v>
      </c>
      <c r="J1103">
        <v>22.295890410958901</v>
      </c>
      <c r="K1103">
        <v>9</v>
      </c>
      <c r="L1103">
        <v>2</v>
      </c>
      <c r="M1103">
        <v>11.22</v>
      </c>
      <c r="N1103">
        <v>64.171122994652407</v>
      </c>
      <c r="O1103">
        <v>27.45</v>
      </c>
      <c r="P1103">
        <v>27.427999999999901</v>
      </c>
      <c r="Q1103">
        <v>30.687999999999999</v>
      </c>
      <c r="R1103">
        <v>1.63</v>
      </c>
    </row>
    <row r="1104" spans="1:18" x14ac:dyDescent="0.45">
      <c r="A1104" t="s">
        <v>862</v>
      </c>
      <c r="B1104">
        <v>2021</v>
      </c>
      <c r="C1104" s="9">
        <v>44415</v>
      </c>
      <c r="D1104" t="s">
        <v>654</v>
      </c>
      <c r="E1104">
        <v>1</v>
      </c>
      <c r="F1104" t="s">
        <v>201</v>
      </c>
      <c r="G1104">
        <v>5</v>
      </c>
      <c r="H1104" t="s">
        <v>133</v>
      </c>
      <c r="I1104" t="s">
        <v>25</v>
      </c>
      <c r="J1104">
        <v>28.536986301369801</v>
      </c>
      <c r="K1104">
        <v>6</v>
      </c>
      <c r="L1104">
        <v>1</v>
      </c>
      <c r="M1104">
        <v>10.935</v>
      </c>
      <c r="N1104">
        <v>65.843621399176897</v>
      </c>
      <c r="O1104">
        <v>26.684000000000001</v>
      </c>
      <c r="P1104">
        <v>27.084</v>
      </c>
      <c r="Q1104">
        <v>30.405999999999999</v>
      </c>
      <c r="R1104">
        <v>1.661</v>
      </c>
    </row>
    <row r="1105" spans="1:18" x14ac:dyDescent="0.45">
      <c r="A1105" t="s">
        <v>862</v>
      </c>
      <c r="B1105">
        <v>2021</v>
      </c>
      <c r="C1105" s="9">
        <v>44415</v>
      </c>
      <c r="D1105" t="s">
        <v>654</v>
      </c>
      <c r="E1105">
        <v>1</v>
      </c>
      <c r="F1105" t="s">
        <v>201</v>
      </c>
      <c r="G1105">
        <v>5</v>
      </c>
      <c r="H1105" t="s">
        <v>26</v>
      </c>
      <c r="I1105" t="s">
        <v>27</v>
      </c>
      <c r="J1105">
        <v>23.2109589041095</v>
      </c>
      <c r="K1105">
        <v>8</v>
      </c>
      <c r="L1105">
        <v>2</v>
      </c>
      <c r="M1105">
        <v>11.114000000000001</v>
      </c>
      <c r="N1105">
        <v>64.783156379341307</v>
      </c>
      <c r="O1105">
        <v>24.576000000000001</v>
      </c>
      <c r="P1105">
        <v>24.196999999999999</v>
      </c>
      <c r="Q1105">
        <v>28.298999999999999</v>
      </c>
      <c r="R1105">
        <v>2.0510000000000002</v>
      </c>
    </row>
    <row r="1106" spans="1:18" x14ac:dyDescent="0.45">
      <c r="A1106" t="s">
        <v>862</v>
      </c>
      <c r="B1106">
        <v>2021</v>
      </c>
      <c r="C1106" s="9">
        <v>44415</v>
      </c>
      <c r="D1106" t="s">
        <v>654</v>
      </c>
      <c r="E1106">
        <v>1</v>
      </c>
      <c r="F1106" t="s">
        <v>201</v>
      </c>
      <c r="G1106">
        <v>6</v>
      </c>
      <c r="H1106" t="s">
        <v>77</v>
      </c>
      <c r="I1106" t="s">
        <v>19</v>
      </c>
      <c r="J1106">
        <v>30.2438356164383</v>
      </c>
      <c r="K1106">
        <v>7</v>
      </c>
      <c r="L1106">
        <v>1</v>
      </c>
      <c r="M1106">
        <v>10.888999999999999</v>
      </c>
      <c r="N1106">
        <v>66.121774267609496</v>
      </c>
      <c r="O1106">
        <v>25.036999999999999</v>
      </c>
      <c r="P1106">
        <v>26.423999999999999</v>
      </c>
      <c r="Q1106">
        <v>30.86</v>
      </c>
      <c r="R1106">
        <v>2.218</v>
      </c>
    </row>
    <row r="1107" spans="1:18" x14ac:dyDescent="0.45">
      <c r="A1107" t="s">
        <v>862</v>
      </c>
      <c r="B1107">
        <v>2021</v>
      </c>
      <c r="C1107" s="9">
        <v>44415</v>
      </c>
      <c r="D1107" t="s">
        <v>654</v>
      </c>
      <c r="E1107">
        <v>1</v>
      </c>
      <c r="F1107" t="s">
        <v>201</v>
      </c>
      <c r="G1107">
        <v>6</v>
      </c>
      <c r="H1107" t="s">
        <v>30</v>
      </c>
      <c r="I1107" t="s">
        <v>31</v>
      </c>
      <c r="J1107">
        <v>25.309589041095801</v>
      </c>
      <c r="K1107">
        <v>2</v>
      </c>
      <c r="L1107">
        <v>2</v>
      </c>
      <c r="M1107">
        <v>10.933999999999999</v>
      </c>
      <c r="N1107">
        <v>65.849643314432001</v>
      </c>
      <c r="O1107">
        <v>31.652999999999999</v>
      </c>
      <c r="P1107">
        <v>31.3949999999999</v>
      </c>
      <c r="Q1107">
        <v>33.680999999999997</v>
      </c>
      <c r="R1107">
        <v>1.143</v>
      </c>
    </row>
    <row r="1108" spans="1:18" x14ac:dyDescent="0.45">
      <c r="A1108" t="s">
        <v>862</v>
      </c>
      <c r="B1108">
        <v>2021</v>
      </c>
      <c r="C1108" s="9">
        <v>44415</v>
      </c>
      <c r="D1108" t="s">
        <v>654</v>
      </c>
      <c r="E1108">
        <v>1</v>
      </c>
      <c r="F1108" t="s">
        <v>867</v>
      </c>
      <c r="G1108">
        <v>1</v>
      </c>
      <c r="H1108" t="s">
        <v>26</v>
      </c>
      <c r="I1108" t="s">
        <v>27</v>
      </c>
      <c r="J1108">
        <v>23.2109589041095</v>
      </c>
      <c r="K1108">
        <v>8</v>
      </c>
      <c r="L1108">
        <v>1</v>
      </c>
      <c r="M1108">
        <v>10.968</v>
      </c>
      <c r="N1108">
        <v>65.645514223194695</v>
      </c>
      <c r="O1108">
        <v>24.196999999999999</v>
      </c>
      <c r="P1108">
        <v>25.798999999999999</v>
      </c>
      <c r="Q1108">
        <v>29.672999999999998</v>
      </c>
      <c r="R1108">
        <v>1.9370000000000001</v>
      </c>
    </row>
    <row r="1109" spans="1:18" x14ac:dyDescent="0.45">
      <c r="A1109" t="s">
        <v>862</v>
      </c>
      <c r="B1109">
        <v>2021</v>
      </c>
      <c r="C1109" s="9">
        <v>44415</v>
      </c>
      <c r="D1109" t="s">
        <v>654</v>
      </c>
      <c r="E1109">
        <v>1</v>
      </c>
      <c r="F1109" t="s">
        <v>867</v>
      </c>
      <c r="G1109">
        <v>1</v>
      </c>
      <c r="H1109" t="s">
        <v>16</v>
      </c>
      <c r="I1109" t="s">
        <v>17</v>
      </c>
      <c r="J1109">
        <v>22.295890410958901</v>
      </c>
      <c r="K1109">
        <v>9</v>
      </c>
      <c r="L1109">
        <v>2</v>
      </c>
      <c r="M1109">
        <v>10.968999999999999</v>
      </c>
      <c r="N1109">
        <v>65.639529583371299</v>
      </c>
      <c r="O1109">
        <v>27.427999999999901</v>
      </c>
      <c r="P1109">
        <v>27.736000000000001</v>
      </c>
      <c r="Q1109">
        <v>30.864000000000001</v>
      </c>
      <c r="R1109">
        <v>1.5640000000000001</v>
      </c>
    </row>
    <row r="1110" spans="1:18" x14ac:dyDescent="0.45">
      <c r="A1110" t="s">
        <v>862</v>
      </c>
      <c r="B1110">
        <v>2021</v>
      </c>
      <c r="C1110" s="9">
        <v>44415</v>
      </c>
      <c r="D1110" t="s">
        <v>654</v>
      </c>
      <c r="E1110">
        <v>1</v>
      </c>
      <c r="F1110" t="s">
        <v>867</v>
      </c>
      <c r="G1110">
        <v>1</v>
      </c>
      <c r="H1110" t="s">
        <v>109</v>
      </c>
      <c r="I1110" t="s">
        <v>863</v>
      </c>
      <c r="K1110">
        <v>12</v>
      </c>
      <c r="L1110">
        <v>3</v>
      </c>
      <c r="M1110">
        <v>11.063000000000001</v>
      </c>
      <c r="N1110">
        <v>65.081804212238893</v>
      </c>
      <c r="O1110">
        <v>34.06</v>
      </c>
      <c r="P1110">
        <v>33.555999999999997</v>
      </c>
      <c r="Q1110">
        <v>35.868000000000002</v>
      </c>
      <c r="R1110">
        <v>1.1559999999999999</v>
      </c>
    </row>
    <row r="1111" spans="1:18" x14ac:dyDescent="0.45">
      <c r="A1111" t="s">
        <v>862</v>
      </c>
      <c r="B1111">
        <v>2021</v>
      </c>
      <c r="C1111" s="9">
        <v>44415</v>
      </c>
      <c r="D1111" t="s">
        <v>654</v>
      </c>
      <c r="E1111">
        <v>1</v>
      </c>
      <c r="F1111" t="s">
        <v>867</v>
      </c>
      <c r="G1111">
        <v>2</v>
      </c>
      <c r="H1111" t="s">
        <v>30</v>
      </c>
      <c r="I1111" t="s">
        <v>31</v>
      </c>
      <c r="J1111">
        <v>25.309589041095801</v>
      </c>
      <c r="K1111">
        <v>2</v>
      </c>
      <c r="L1111">
        <v>1</v>
      </c>
      <c r="M1111">
        <v>11.074</v>
      </c>
      <c r="N1111">
        <v>65.017157305400005</v>
      </c>
      <c r="O1111">
        <v>31.3949999999999</v>
      </c>
      <c r="P1111">
        <v>31.555</v>
      </c>
      <c r="Q1111">
        <v>33.823</v>
      </c>
      <c r="R1111">
        <v>1.1339999999999999</v>
      </c>
    </row>
    <row r="1112" spans="1:18" x14ac:dyDescent="0.45">
      <c r="A1112" t="s">
        <v>862</v>
      </c>
      <c r="B1112">
        <v>2021</v>
      </c>
      <c r="C1112" s="9">
        <v>44415</v>
      </c>
      <c r="D1112" t="s">
        <v>654</v>
      </c>
      <c r="E1112">
        <v>1</v>
      </c>
      <c r="F1112" t="s">
        <v>867</v>
      </c>
      <c r="G1112">
        <v>2</v>
      </c>
      <c r="H1112" t="s">
        <v>28</v>
      </c>
      <c r="I1112" t="s">
        <v>29</v>
      </c>
      <c r="J1112">
        <v>21.616438356164299</v>
      </c>
      <c r="K1112">
        <v>11</v>
      </c>
      <c r="L1112">
        <v>2</v>
      </c>
      <c r="M1112">
        <v>11.081</v>
      </c>
      <c r="N1112">
        <v>64.976085190867195</v>
      </c>
      <c r="O1112">
        <v>19.914000000000001</v>
      </c>
      <c r="P1112">
        <v>22</v>
      </c>
      <c r="Q1112">
        <v>28.353999999999999</v>
      </c>
      <c r="R1112">
        <v>3.177</v>
      </c>
    </row>
    <row r="1113" spans="1:18" x14ac:dyDescent="0.45">
      <c r="A1113" t="s">
        <v>862</v>
      </c>
      <c r="B1113">
        <v>2021</v>
      </c>
      <c r="C1113" s="9">
        <v>44415</v>
      </c>
      <c r="D1113" t="s">
        <v>654</v>
      </c>
      <c r="E1113">
        <v>1</v>
      </c>
      <c r="F1113" t="s">
        <v>867</v>
      </c>
      <c r="G1113">
        <v>2</v>
      </c>
      <c r="H1113" t="s">
        <v>134</v>
      </c>
      <c r="I1113" t="s">
        <v>38</v>
      </c>
      <c r="K1113">
        <v>10</v>
      </c>
      <c r="L1113">
        <v>3</v>
      </c>
      <c r="M1113">
        <v>11.1299999999999</v>
      </c>
      <c r="N1113">
        <v>64.690026954177895</v>
      </c>
      <c r="O1113">
        <v>24.513000000000002</v>
      </c>
      <c r="P1113">
        <v>23.847999999999999</v>
      </c>
      <c r="Q1113">
        <v>27.99</v>
      </c>
      <c r="R1113">
        <v>2.0710000000000002</v>
      </c>
    </row>
    <row r="1114" spans="1:18" x14ac:dyDescent="0.45">
      <c r="A1114" t="s">
        <v>862</v>
      </c>
      <c r="B1114">
        <v>2021</v>
      </c>
      <c r="C1114" s="9">
        <v>44415</v>
      </c>
      <c r="D1114" t="s">
        <v>654</v>
      </c>
      <c r="E1114">
        <v>1</v>
      </c>
      <c r="F1114" t="s">
        <v>202</v>
      </c>
      <c r="G1114">
        <v>1</v>
      </c>
      <c r="H1114" t="s">
        <v>30</v>
      </c>
      <c r="I1114" t="s">
        <v>31</v>
      </c>
      <c r="J1114">
        <v>25.309589041095801</v>
      </c>
      <c r="K1114">
        <v>2</v>
      </c>
      <c r="L1114">
        <v>1</v>
      </c>
      <c r="M1114">
        <v>10.977</v>
      </c>
      <c r="N1114">
        <v>65.591691719048896</v>
      </c>
      <c r="O1114">
        <v>31.555</v>
      </c>
      <c r="P1114">
        <v>31.7</v>
      </c>
      <c r="Q1114">
        <v>33.951999999999998</v>
      </c>
      <c r="R1114">
        <v>1.1259999999999999</v>
      </c>
    </row>
    <row r="1115" spans="1:18" x14ac:dyDescent="0.45">
      <c r="A1115" t="s">
        <v>862</v>
      </c>
      <c r="B1115">
        <v>2021</v>
      </c>
      <c r="C1115" s="9">
        <v>44415</v>
      </c>
      <c r="D1115" t="s">
        <v>654</v>
      </c>
      <c r="E1115">
        <v>1</v>
      </c>
      <c r="F1115" t="s">
        <v>202</v>
      </c>
      <c r="G1115">
        <v>1</v>
      </c>
      <c r="H1115" t="s">
        <v>14</v>
      </c>
      <c r="I1115" t="s">
        <v>15</v>
      </c>
      <c r="J1115">
        <v>21.597260273972601</v>
      </c>
      <c r="K1115">
        <v>5</v>
      </c>
      <c r="L1115">
        <v>2</v>
      </c>
      <c r="M1115">
        <v>10.978</v>
      </c>
      <c r="N1115">
        <v>65.585716888322096</v>
      </c>
      <c r="O1115">
        <v>27.447999999999901</v>
      </c>
      <c r="P1115">
        <v>27.175000000000001</v>
      </c>
      <c r="Q1115">
        <v>30.952999999999999</v>
      </c>
      <c r="R1115">
        <v>1.889</v>
      </c>
    </row>
    <row r="1116" spans="1:18" x14ac:dyDescent="0.45">
      <c r="A1116" t="s">
        <v>862</v>
      </c>
      <c r="B1116">
        <v>2021</v>
      </c>
      <c r="C1116" s="9">
        <v>44415</v>
      </c>
      <c r="D1116" t="s">
        <v>654</v>
      </c>
      <c r="E1116">
        <v>1</v>
      </c>
      <c r="F1116" t="s">
        <v>202</v>
      </c>
      <c r="G1116">
        <v>2</v>
      </c>
      <c r="H1116" t="s">
        <v>33</v>
      </c>
      <c r="I1116" t="s">
        <v>27</v>
      </c>
      <c r="J1116">
        <v>27.7150684931506</v>
      </c>
      <c r="K1116">
        <v>1</v>
      </c>
      <c r="L1116">
        <v>1</v>
      </c>
      <c r="M1116">
        <v>11.068</v>
      </c>
      <c r="N1116">
        <v>65.052403324900595</v>
      </c>
      <c r="O1116">
        <v>31.423999999999999</v>
      </c>
      <c r="P1116">
        <v>31.56</v>
      </c>
      <c r="Q1116">
        <v>34.020000000000003</v>
      </c>
      <c r="R1116">
        <v>1.23</v>
      </c>
    </row>
    <row r="1117" spans="1:18" x14ac:dyDescent="0.45">
      <c r="A1117" t="s">
        <v>862</v>
      </c>
      <c r="B1117">
        <v>2021</v>
      </c>
      <c r="C1117" s="9">
        <v>44415</v>
      </c>
      <c r="D1117" t="s">
        <v>654</v>
      </c>
      <c r="E1117">
        <v>1</v>
      </c>
      <c r="F1117" t="s">
        <v>202</v>
      </c>
      <c r="G1117">
        <v>2</v>
      </c>
      <c r="H1117" t="s">
        <v>26</v>
      </c>
      <c r="I1117" t="s">
        <v>27</v>
      </c>
      <c r="J1117">
        <v>23.2109589041095</v>
      </c>
      <c r="K1117">
        <v>8</v>
      </c>
      <c r="L1117">
        <v>2</v>
      </c>
      <c r="M1117">
        <v>11.109</v>
      </c>
      <c r="N1117">
        <v>64.812314339724495</v>
      </c>
      <c r="O1117">
        <v>25.798999999999999</v>
      </c>
      <c r="P1117">
        <v>25.599999999999898</v>
      </c>
      <c r="Q1117">
        <v>29.385999999999999</v>
      </c>
      <c r="R1117">
        <v>1.893</v>
      </c>
    </row>
    <row r="1118" spans="1:18" x14ac:dyDescent="0.45">
      <c r="A1118" t="s">
        <v>862</v>
      </c>
      <c r="B1118">
        <v>2021</v>
      </c>
      <c r="C1118" s="9">
        <v>44415</v>
      </c>
      <c r="D1118" t="s">
        <v>654</v>
      </c>
      <c r="E1118">
        <v>1</v>
      </c>
      <c r="F1118" t="s">
        <v>202</v>
      </c>
      <c r="G1118">
        <v>3</v>
      </c>
      <c r="H1118" t="s">
        <v>23</v>
      </c>
      <c r="I1118" t="s">
        <v>15</v>
      </c>
      <c r="J1118">
        <v>23.904109589040999</v>
      </c>
      <c r="K1118">
        <v>4</v>
      </c>
      <c r="L1118">
        <v>1</v>
      </c>
      <c r="M1118">
        <v>10.829000000000001</v>
      </c>
      <c r="N1118">
        <v>66.488133715024404</v>
      </c>
      <c r="O1118">
        <v>36.058999999999997</v>
      </c>
      <c r="P1118">
        <v>36.143000000000001</v>
      </c>
      <c r="Q1118">
        <v>38.813000000000002</v>
      </c>
      <c r="R1118">
        <v>1.335</v>
      </c>
    </row>
    <row r="1119" spans="1:18" x14ac:dyDescent="0.45">
      <c r="A1119" t="s">
        <v>862</v>
      </c>
      <c r="B1119">
        <v>2021</v>
      </c>
      <c r="C1119" s="9">
        <v>44415</v>
      </c>
      <c r="D1119" t="s">
        <v>654</v>
      </c>
      <c r="E1119">
        <v>1</v>
      </c>
      <c r="F1119" t="s">
        <v>202</v>
      </c>
      <c r="G1119">
        <v>3</v>
      </c>
      <c r="H1119" t="s">
        <v>77</v>
      </c>
      <c r="I1119" t="s">
        <v>19</v>
      </c>
      <c r="J1119">
        <v>30.2438356164383</v>
      </c>
      <c r="K1119">
        <v>7</v>
      </c>
      <c r="L1119">
        <v>2</v>
      </c>
      <c r="M1119">
        <v>10.927</v>
      </c>
      <c r="N1119">
        <v>65.891827583051096</v>
      </c>
      <c r="O1119">
        <v>26.423999999999999</v>
      </c>
      <c r="P1119">
        <v>26.32</v>
      </c>
      <c r="Q1119">
        <v>30.67</v>
      </c>
      <c r="R1119">
        <v>2.1749999999999998</v>
      </c>
    </row>
    <row r="1120" spans="1:18" x14ac:dyDescent="0.45">
      <c r="A1120" t="s">
        <v>862</v>
      </c>
      <c r="B1120">
        <v>2021</v>
      </c>
      <c r="C1120" s="9">
        <v>44415</v>
      </c>
      <c r="D1120" t="s">
        <v>654</v>
      </c>
      <c r="E1120">
        <v>1</v>
      </c>
      <c r="F1120" t="s">
        <v>202</v>
      </c>
      <c r="G1120">
        <v>4</v>
      </c>
      <c r="H1120" t="s">
        <v>79</v>
      </c>
      <c r="I1120" t="s">
        <v>65</v>
      </c>
      <c r="J1120">
        <v>34.263013698630097</v>
      </c>
      <c r="K1120">
        <v>3</v>
      </c>
      <c r="L1120">
        <v>1</v>
      </c>
      <c r="M1120">
        <v>10.861000000000001</v>
      </c>
      <c r="N1120">
        <v>66.292238283767603</v>
      </c>
      <c r="O1120">
        <v>40.024000000000001</v>
      </c>
      <c r="P1120">
        <v>40.063000000000002</v>
      </c>
      <c r="Q1120">
        <v>42.865000000000002</v>
      </c>
      <c r="R1120">
        <v>1.401</v>
      </c>
    </row>
    <row r="1121" spans="1:18" x14ac:dyDescent="0.45">
      <c r="A1121" t="s">
        <v>862</v>
      </c>
      <c r="B1121">
        <v>2021</v>
      </c>
      <c r="C1121" s="9">
        <v>44415</v>
      </c>
      <c r="D1121" t="s">
        <v>654</v>
      </c>
      <c r="E1121">
        <v>1</v>
      </c>
      <c r="F1121" t="s">
        <v>202</v>
      </c>
      <c r="G1121">
        <v>4</v>
      </c>
      <c r="H1121" t="s">
        <v>133</v>
      </c>
      <c r="I1121" t="s">
        <v>25</v>
      </c>
      <c r="J1121">
        <v>28.536986301369801</v>
      </c>
      <c r="K1121">
        <v>6</v>
      </c>
      <c r="L1121">
        <v>2</v>
      </c>
      <c r="M1121">
        <v>10.888</v>
      </c>
      <c r="N1121">
        <v>66.127847171197601</v>
      </c>
      <c r="O1121">
        <v>27.084</v>
      </c>
      <c r="P1121">
        <v>27.439</v>
      </c>
      <c r="Q1121">
        <v>30.638999999999999</v>
      </c>
      <c r="R1121">
        <v>1.6</v>
      </c>
    </row>
    <row r="1122" spans="1:18" x14ac:dyDescent="0.45">
      <c r="A1122" t="s">
        <v>862</v>
      </c>
      <c r="B1122">
        <v>2021</v>
      </c>
      <c r="C1122" s="9">
        <v>44415</v>
      </c>
      <c r="D1122" t="s">
        <v>654</v>
      </c>
      <c r="E1122">
        <v>2</v>
      </c>
      <c r="F1122" t="s">
        <v>202</v>
      </c>
      <c r="G1122">
        <v>1</v>
      </c>
      <c r="H1122" t="s">
        <v>30</v>
      </c>
      <c r="I1122" t="s">
        <v>31</v>
      </c>
      <c r="J1122">
        <v>25.309589041095801</v>
      </c>
      <c r="K1122">
        <v>2</v>
      </c>
      <c r="L1122">
        <v>2</v>
      </c>
      <c r="M1122">
        <v>10.904999999999999</v>
      </c>
      <c r="N1122">
        <v>66.024759284731701</v>
      </c>
      <c r="O1122">
        <v>31.7</v>
      </c>
      <c r="P1122">
        <v>31.608000000000001</v>
      </c>
      <c r="Q1122">
        <v>33.826000000000001</v>
      </c>
      <c r="R1122">
        <v>1.109</v>
      </c>
    </row>
    <row r="1123" spans="1:18" x14ac:dyDescent="0.45">
      <c r="A1123" t="s">
        <v>862</v>
      </c>
      <c r="B1123">
        <v>2021</v>
      </c>
      <c r="C1123" s="9">
        <v>44415</v>
      </c>
      <c r="D1123" t="s">
        <v>654</v>
      </c>
      <c r="E1123">
        <v>2</v>
      </c>
      <c r="F1123" t="s">
        <v>202</v>
      </c>
      <c r="G1123">
        <v>1</v>
      </c>
      <c r="H1123" t="s">
        <v>14</v>
      </c>
      <c r="I1123" t="s">
        <v>15</v>
      </c>
      <c r="J1123">
        <v>21.597260273972601</v>
      </c>
      <c r="K1123">
        <v>5</v>
      </c>
      <c r="L1123">
        <v>1</v>
      </c>
      <c r="M1123">
        <v>10.887</v>
      </c>
      <c r="N1123">
        <v>66.133921190410504</v>
      </c>
      <c r="O1123">
        <v>27.175000000000001</v>
      </c>
      <c r="P1123">
        <v>27.808999999999902</v>
      </c>
      <c r="Q1123">
        <v>31.390999999999998</v>
      </c>
      <c r="R1123">
        <v>1.7909999999999999</v>
      </c>
    </row>
    <row r="1124" spans="1:18" x14ac:dyDescent="0.45">
      <c r="A1124" t="s">
        <v>862</v>
      </c>
      <c r="B1124">
        <v>2021</v>
      </c>
      <c r="C1124" s="9">
        <v>44415</v>
      </c>
      <c r="D1124" t="s">
        <v>654</v>
      </c>
      <c r="E1124">
        <v>2</v>
      </c>
      <c r="F1124" t="s">
        <v>202</v>
      </c>
      <c r="G1124">
        <v>2</v>
      </c>
      <c r="H1124" t="s">
        <v>33</v>
      </c>
      <c r="I1124" t="s">
        <v>27</v>
      </c>
      <c r="J1124">
        <v>27.7150684931506</v>
      </c>
      <c r="K1124">
        <v>1</v>
      </c>
      <c r="L1124">
        <v>1</v>
      </c>
      <c r="M1124">
        <v>11.055</v>
      </c>
      <c r="N1124">
        <v>65.128900949796403</v>
      </c>
      <c r="O1124">
        <v>31.56</v>
      </c>
      <c r="P1124">
        <v>31.571000000000002</v>
      </c>
      <c r="Q1124">
        <v>33.981000000000002</v>
      </c>
      <c r="R1124">
        <v>1.2050000000000001</v>
      </c>
    </row>
    <row r="1125" spans="1:18" x14ac:dyDescent="0.45">
      <c r="A1125" t="s">
        <v>862</v>
      </c>
      <c r="B1125">
        <v>2021</v>
      </c>
      <c r="C1125" s="9">
        <v>44415</v>
      </c>
      <c r="D1125" t="s">
        <v>654</v>
      </c>
      <c r="E1125">
        <v>2</v>
      </c>
      <c r="F1125" t="s">
        <v>202</v>
      </c>
      <c r="G1125">
        <v>2</v>
      </c>
      <c r="H1125" t="s">
        <v>26</v>
      </c>
      <c r="I1125" t="s">
        <v>27</v>
      </c>
      <c r="J1125">
        <v>23.2109589041095</v>
      </c>
      <c r="K1125">
        <v>8</v>
      </c>
      <c r="L1125">
        <v>2</v>
      </c>
      <c r="M1125">
        <v>11.113</v>
      </c>
      <c r="N1125">
        <v>64.788985872401696</v>
      </c>
      <c r="O1125">
        <v>25.599999999999898</v>
      </c>
      <c r="P1125">
        <v>25.364999999999998</v>
      </c>
      <c r="Q1125">
        <v>29.036999999999999</v>
      </c>
      <c r="R1125">
        <v>1.8360000000000001</v>
      </c>
    </row>
    <row r="1126" spans="1:18" x14ac:dyDescent="0.45">
      <c r="A1126" t="s">
        <v>862</v>
      </c>
      <c r="B1126">
        <v>2021</v>
      </c>
      <c r="C1126" s="9">
        <v>44415</v>
      </c>
      <c r="D1126" t="s">
        <v>654</v>
      </c>
      <c r="E1126">
        <v>2</v>
      </c>
      <c r="F1126" t="s">
        <v>202</v>
      </c>
      <c r="G1126">
        <v>3</v>
      </c>
      <c r="H1126" t="s">
        <v>23</v>
      </c>
      <c r="I1126" t="s">
        <v>15</v>
      </c>
      <c r="J1126">
        <v>23.904109589040999</v>
      </c>
      <c r="K1126">
        <v>4</v>
      </c>
      <c r="L1126">
        <v>1</v>
      </c>
      <c r="M1126">
        <v>10.773</v>
      </c>
      <c r="N1126">
        <v>66.833751044277307</v>
      </c>
      <c r="O1126">
        <v>36.143000000000001</v>
      </c>
      <c r="P1126">
        <v>36.222000000000001</v>
      </c>
      <c r="Q1126">
        <v>38.878</v>
      </c>
      <c r="R1126">
        <v>1.3280000000000001</v>
      </c>
    </row>
    <row r="1127" spans="1:18" x14ac:dyDescent="0.45">
      <c r="A1127" t="s">
        <v>862</v>
      </c>
      <c r="B1127">
        <v>2021</v>
      </c>
      <c r="C1127" s="9">
        <v>44415</v>
      </c>
      <c r="D1127" t="s">
        <v>654</v>
      </c>
      <c r="E1127">
        <v>2</v>
      </c>
      <c r="F1127" t="s">
        <v>202</v>
      </c>
      <c r="G1127">
        <v>3</v>
      </c>
      <c r="H1127" t="s">
        <v>77</v>
      </c>
      <c r="I1127" t="s">
        <v>19</v>
      </c>
      <c r="J1127">
        <v>30.2438356164383</v>
      </c>
      <c r="K1127">
        <v>7</v>
      </c>
      <c r="L1127">
        <v>2</v>
      </c>
      <c r="M1127">
        <v>10.847</v>
      </c>
      <c r="N1127">
        <v>66.377800313450706</v>
      </c>
      <c r="O1127">
        <v>26.32</v>
      </c>
      <c r="P1127">
        <v>26.225000000000001</v>
      </c>
      <c r="Q1127">
        <v>30.497</v>
      </c>
      <c r="R1127">
        <v>2.1360000000000001</v>
      </c>
    </row>
    <row r="1128" spans="1:18" x14ac:dyDescent="0.45">
      <c r="A1128" t="s">
        <v>862</v>
      </c>
      <c r="B1128">
        <v>2021</v>
      </c>
      <c r="C1128" s="9">
        <v>44415</v>
      </c>
      <c r="D1128" t="s">
        <v>654</v>
      </c>
      <c r="E1128">
        <v>2</v>
      </c>
      <c r="F1128" t="s">
        <v>202</v>
      </c>
      <c r="G1128">
        <v>4</v>
      </c>
      <c r="H1128" t="s">
        <v>79</v>
      </c>
      <c r="I1128" t="s">
        <v>65</v>
      </c>
      <c r="J1128">
        <v>34.263013698630097</v>
      </c>
      <c r="K1128">
        <v>3</v>
      </c>
      <c r="L1128">
        <v>1</v>
      </c>
      <c r="M1128">
        <v>10.958</v>
      </c>
      <c r="N1128">
        <v>65.705420697207501</v>
      </c>
      <c r="O1128">
        <v>40.063000000000002</v>
      </c>
      <c r="P1128">
        <v>40.093000000000004</v>
      </c>
      <c r="Q1128">
        <v>42.889000000000003</v>
      </c>
      <c r="R1128">
        <v>1.3979999999999999</v>
      </c>
    </row>
    <row r="1129" spans="1:18" x14ac:dyDescent="0.45">
      <c r="A1129" t="s">
        <v>862</v>
      </c>
      <c r="B1129">
        <v>2021</v>
      </c>
      <c r="C1129" s="9">
        <v>44415</v>
      </c>
      <c r="D1129" t="s">
        <v>654</v>
      </c>
      <c r="E1129">
        <v>2</v>
      </c>
      <c r="F1129" t="s">
        <v>202</v>
      </c>
      <c r="G1129">
        <v>4</v>
      </c>
      <c r="H1129" t="s">
        <v>133</v>
      </c>
      <c r="I1129" t="s">
        <v>25</v>
      </c>
      <c r="J1129">
        <v>28.536986301369801</v>
      </c>
      <c r="K1129">
        <v>6</v>
      </c>
      <c r="L1129">
        <v>2</v>
      </c>
      <c r="M1129">
        <v>10.994</v>
      </c>
      <c r="N1129">
        <v>65.490267418591898</v>
      </c>
      <c r="O1129">
        <v>27.439</v>
      </c>
      <c r="P1129">
        <v>27.419</v>
      </c>
      <c r="Q1129">
        <v>30.606999999999999</v>
      </c>
      <c r="R1129">
        <v>1.5940000000000001</v>
      </c>
    </row>
    <row r="1130" spans="1:18" x14ac:dyDescent="0.45">
      <c r="A1130" t="s">
        <v>862</v>
      </c>
      <c r="B1130">
        <v>2021</v>
      </c>
      <c r="C1130" s="9">
        <v>44415</v>
      </c>
      <c r="D1130" t="s">
        <v>654</v>
      </c>
      <c r="E1130">
        <v>3</v>
      </c>
      <c r="F1130" t="s">
        <v>202</v>
      </c>
      <c r="G1130">
        <v>1</v>
      </c>
      <c r="H1130" t="s">
        <v>30</v>
      </c>
      <c r="I1130" t="s">
        <v>31</v>
      </c>
      <c r="J1130">
        <v>25.309589041095801</v>
      </c>
      <c r="K1130">
        <v>2</v>
      </c>
      <c r="L1130">
        <v>1</v>
      </c>
      <c r="M1130">
        <v>10.874000000000001</v>
      </c>
      <c r="N1130">
        <v>66.212985102078306</v>
      </c>
      <c r="O1130">
        <v>31.608000000000001</v>
      </c>
      <c r="P1130">
        <v>31.747</v>
      </c>
      <c r="Q1130">
        <v>33.951000000000001</v>
      </c>
      <c r="R1130">
        <v>1.1020000000000001</v>
      </c>
    </row>
    <row r="1131" spans="1:18" x14ac:dyDescent="0.45">
      <c r="A1131" t="s">
        <v>862</v>
      </c>
      <c r="B1131">
        <v>2021</v>
      </c>
      <c r="C1131" s="9">
        <v>44415</v>
      </c>
      <c r="D1131" t="s">
        <v>654</v>
      </c>
      <c r="E1131">
        <v>3</v>
      </c>
      <c r="F1131" t="s">
        <v>202</v>
      </c>
      <c r="G1131">
        <v>1</v>
      </c>
      <c r="H1131" t="s">
        <v>14</v>
      </c>
      <c r="I1131" t="s">
        <v>15</v>
      </c>
      <c r="J1131">
        <v>21.597260273972601</v>
      </c>
      <c r="K1131">
        <v>5</v>
      </c>
      <c r="L1131">
        <v>2</v>
      </c>
      <c r="M1131">
        <v>10.893000000000001</v>
      </c>
      <c r="N1131">
        <v>66.097493803359896</v>
      </c>
      <c r="O1131">
        <v>27.808999999999902</v>
      </c>
      <c r="P1131">
        <v>27.565000000000001</v>
      </c>
      <c r="Q1131">
        <v>31.065000000000001</v>
      </c>
      <c r="R1131">
        <v>1.75</v>
      </c>
    </row>
    <row r="1132" spans="1:18" x14ac:dyDescent="0.45">
      <c r="A1132" t="s">
        <v>862</v>
      </c>
      <c r="B1132">
        <v>2021</v>
      </c>
      <c r="C1132" s="9">
        <v>44416</v>
      </c>
      <c r="D1132" t="s">
        <v>654</v>
      </c>
      <c r="E1132">
        <v>1</v>
      </c>
      <c r="F1132" t="s">
        <v>868</v>
      </c>
      <c r="G1132">
        <v>1</v>
      </c>
      <c r="H1132" t="s">
        <v>14</v>
      </c>
      <c r="I1132" t="s">
        <v>15</v>
      </c>
      <c r="J1132">
        <v>21.6</v>
      </c>
      <c r="K1132">
        <v>5</v>
      </c>
      <c r="L1132">
        <v>1</v>
      </c>
      <c r="M1132">
        <v>10.817</v>
      </c>
      <c r="N1132">
        <v>66.561893316076507</v>
      </c>
      <c r="O1132">
        <v>27.565000000000001</v>
      </c>
      <c r="P1132">
        <v>28.431000000000001</v>
      </c>
      <c r="Q1132">
        <v>31.795000000000002</v>
      </c>
      <c r="R1132">
        <v>1.6819999999999999</v>
      </c>
    </row>
    <row r="1133" spans="1:18" x14ac:dyDescent="0.45">
      <c r="A1133" t="s">
        <v>862</v>
      </c>
      <c r="B1133">
        <v>2021</v>
      </c>
      <c r="C1133" s="9">
        <v>44416</v>
      </c>
      <c r="D1133" t="s">
        <v>654</v>
      </c>
      <c r="E1133">
        <v>1</v>
      </c>
      <c r="F1133" t="s">
        <v>868</v>
      </c>
      <c r="G1133">
        <v>1</v>
      </c>
      <c r="H1133" t="s">
        <v>133</v>
      </c>
      <c r="I1133" t="s">
        <v>25</v>
      </c>
      <c r="J1133">
        <v>28.539726027397201</v>
      </c>
      <c r="K1133">
        <v>6</v>
      </c>
      <c r="L1133">
        <v>2</v>
      </c>
      <c r="M1133">
        <v>10.916</v>
      </c>
      <c r="N1133">
        <v>65.958226456577407</v>
      </c>
      <c r="O1133">
        <v>27.419</v>
      </c>
      <c r="P1133">
        <v>27.721</v>
      </c>
      <c r="Q1133">
        <v>30.780999999999999</v>
      </c>
      <c r="R1133">
        <v>1.53</v>
      </c>
    </row>
    <row r="1134" spans="1:18" x14ac:dyDescent="0.45">
      <c r="A1134" t="s">
        <v>862</v>
      </c>
      <c r="B1134">
        <v>2021</v>
      </c>
      <c r="C1134" s="9">
        <v>44416</v>
      </c>
      <c r="D1134" t="s">
        <v>654</v>
      </c>
      <c r="E1134">
        <v>1</v>
      </c>
      <c r="F1134" t="s">
        <v>868</v>
      </c>
      <c r="G1134">
        <v>1</v>
      </c>
      <c r="H1134" t="s">
        <v>77</v>
      </c>
      <c r="I1134" t="s">
        <v>19</v>
      </c>
      <c r="J1134">
        <v>30.2465753424657</v>
      </c>
      <c r="K1134">
        <v>7</v>
      </c>
      <c r="L1134">
        <v>3</v>
      </c>
      <c r="M1134">
        <v>10.943</v>
      </c>
      <c r="N1134">
        <v>65.795485698620098</v>
      </c>
      <c r="O1134">
        <v>26.225000000000001</v>
      </c>
      <c r="P1134">
        <v>26.131999999999898</v>
      </c>
      <c r="Q1134">
        <v>30.103999999999999</v>
      </c>
      <c r="R1134">
        <v>1.986</v>
      </c>
    </row>
    <row r="1135" spans="1:18" x14ac:dyDescent="0.45">
      <c r="A1135" t="s">
        <v>862</v>
      </c>
      <c r="B1135">
        <v>2021</v>
      </c>
      <c r="C1135" s="9">
        <v>44416</v>
      </c>
      <c r="D1135" t="s">
        <v>654</v>
      </c>
      <c r="E1135">
        <v>1</v>
      </c>
      <c r="F1135" t="s">
        <v>868</v>
      </c>
      <c r="G1135">
        <v>1</v>
      </c>
      <c r="H1135" t="s">
        <v>26</v>
      </c>
      <c r="I1135" t="s">
        <v>27</v>
      </c>
      <c r="J1135">
        <v>23.2136986301369</v>
      </c>
      <c r="K1135">
        <v>8</v>
      </c>
      <c r="L1135">
        <v>4</v>
      </c>
      <c r="M1135">
        <v>11.032999999999999</v>
      </c>
      <c r="N1135">
        <v>65.258769147104104</v>
      </c>
      <c r="O1135">
        <v>25.364999999999998</v>
      </c>
      <c r="P1135">
        <v>24.771000000000001</v>
      </c>
      <c r="Q1135">
        <v>28.292999999999999</v>
      </c>
      <c r="R1135">
        <v>1.7609999999999999</v>
      </c>
    </row>
    <row r="1136" spans="1:18" x14ac:dyDescent="0.45">
      <c r="A1136" t="s">
        <v>862</v>
      </c>
      <c r="B1136">
        <v>2021</v>
      </c>
      <c r="C1136" s="9">
        <v>44416</v>
      </c>
      <c r="D1136" t="s">
        <v>654</v>
      </c>
      <c r="E1136">
        <v>1</v>
      </c>
      <c r="F1136" t="s">
        <v>203</v>
      </c>
      <c r="G1136">
        <v>1</v>
      </c>
      <c r="H1136" t="s">
        <v>30</v>
      </c>
      <c r="I1136" t="s">
        <v>31</v>
      </c>
      <c r="J1136">
        <v>25.312328767123201</v>
      </c>
      <c r="K1136">
        <v>2</v>
      </c>
      <c r="L1136">
        <v>1</v>
      </c>
      <c r="M1136">
        <v>11.086</v>
      </c>
      <c r="N1136">
        <v>64.946779722172096</v>
      </c>
      <c r="O1136">
        <v>31.747</v>
      </c>
      <c r="P1136">
        <v>32.167999999999999</v>
      </c>
      <c r="Q1136">
        <v>34.347999999999999</v>
      </c>
      <c r="R1136">
        <v>1.0900000000000001</v>
      </c>
    </row>
    <row r="1137" spans="1:18" x14ac:dyDescent="0.45">
      <c r="A1137" t="s">
        <v>862</v>
      </c>
      <c r="B1137">
        <v>2021</v>
      </c>
      <c r="C1137" s="9">
        <v>44416</v>
      </c>
      <c r="D1137" t="s">
        <v>654</v>
      </c>
      <c r="E1137">
        <v>1</v>
      </c>
      <c r="F1137" t="s">
        <v>203</v>
      </c>
      <c r="G1137">
        <v>1</v>
      </c>
      <c r="H1137" t="s">
        <v>79</v>
      </c>
      <c r="I1137" t="s">
        <v>65</v>
      </c>
      <c r="J1137">
        <v>34.265753424657497</v>
      </c>
      <c r="K1137">
        <v>3</v>
      </c>
      <c r="L1137">
        <v>2</v>
      </c>
      <c r="M1137">
        <v>11.125999999999999</v>
      </c>
      <c r="N1137">
        <v>64.713284199173103</v>
      </c>
      <c r="O1137">
        <v>40.093000000000004</v>
      </c>
      <c r="P1137">
        <v>39.514000000000003</v>
      </c>
      <c r="Q1137">
        <v>42.252000000000002</v>
      </c>
      <c r="R1137">
        <v>1.369</v>
      </c>
    </row>
    <row r="1138" spans="1:18" x14ac:dyDescent="0.45">
      <c r="A1138" t="s">
        <v>862</v>
      </c>
      <c r="B1138">
        <v>2021</v>
      </c>
      <c r="C1138" s="9">
        <v>44416</v>
      </c>
      <c r="D1138" t="s">
        <v>654</v>
      </c>
      <c r="E1138">
        <v>1</v>
      </c>
      <c r="F1138" t="s">
        <v>203</v>
      </c>
      <c r="G1138">
        <v>2</v>
      </c>
      <c r="H1138" t="s">
        <v>33</v>
      </c>
      <c r="I1138" t="s">
        <v>27</v>
      </c>
      <c r="J1138">
        <v>27.717808219178</v>
      </c>
      <c r="K1138">
        <v>1</v>
      </c>
      <c r="L1138">
        <v>1</v>
      </c>
      <c r="M1138">
        <v>10.926</v>
      </c>
      <c r="N1138">
        <v>65.897858319604595</v>
      </c>
      <c r="O1138">
        <v>31.571000000000002</v>
      </c>
      <c r="P1138">
        <v>31.948</v>
      </c>
      <c r="Q1138">
        <v>34.326000000000001</v>
      </c>
      <c r="R1138">
        <v>1.1890000000000001</v>
      </c>
    </row>
    <row r="1139" spans="1:18" x14ac:dyDescent="0.45">
      <c r="A1139" t="s">
        <v>862</v>
      </c>
      <c r="B1139">
        <v>2021</v>
      </c>
      <c r="C1139" s="9">
        <v>44416</v>
      </c>
      <c r="D1139" t="s">
        <v>654</v>
      </c>
      <c r="E1139">
        <v>1</v>
      </c>
      <c r="F1139" t="s">
        <v>203</v>
      </c>
      <c r="G1139">
        <v>2</v>
      </c>
      <c r="H1139" t="s">
        <v>23</v>
      </c>
      <c r="I1139" t="s">
        <v>15</v>
      </c>
      <c r="J1139">
        <v>23.906849315068399</v>
      </c>
      <c r="K1139">
        <v>4</v>
      </c>
      <c r="L1139">
        <v>2</v>
      </c>
      <c r="M1139">
        <v>11.026999999999999</v>
      </c>
      <c r="N1139">
        <v>65.294277682053107</v>
      </c>
      <c r="O1139">
        <v>36.222000000000001</v>
      </c>
      <c r="P1139">
        <v>35.847000000000001</v>
      </c>
      <c r="Q1139">
        <v>38.459000000000003</v>
      </c>
      <c r="R1139">
        <v>1.306</v>
      </c>
    </row>
    <row r="1140" spans="1:18" x14ac:dyDescent="0.45">
      <c r="A1140" t="s">
        <v>862</v>
      </c>
      <c r="B1140">
        <v>2021</v>
      </c>
      <c r="C1140" s="9">
        <v>44416</v>
      </c>
      <c r="D1140" t="s">
        <v>654</v>
      </c>
      <c r="E1140">
        <v>2</v>
      </c>
      <c r="F1140" t="s">
        <v>203</v>
      </c>
      <c r="G1140">
        <v>1</v>
      </c>
      <c r="H1140" t="s">
        <v>30</v>
      </c>
      <c r="I1140" t="s">
        <v>31</v>
      </c>
      <c r="J1140">
        <v>25.312328767123201</v>
      </c>
      <c r="K1140">
        <v>2</v>
      </c>
      <c r="L1140">
        <v>1</v>
      </c>
      <c r="M1140">
        <v>10.89</v>
      </c>
      <c r="N1140">
        <v>66.115702479338793</v>
      </c>
      <c r="O1140">
        <v>32.167999999999999</v>
      </c>
      <c r="P1140">
        <v>32.520000000000003</v>
      </c>
      <c r="Q1140">
        <v>34.67</v>
      </c>
      <c r="R1140">
        <v>1.075</v>
      </c>
    </row>
    <row r="1141" spans="1:18" x14ac:dyDescent="0.45">
      <c r="A1141" t="s">
        <v>862</v>
      </c>
      <c r="B1141">
        <v>2021</v>
      </c>
      <c r="C1141" s="9">
        <v>44416</v>
      </c>
      <c r="D1141" t="s">
        <v>654</v>
      </c>
      <c r="E1141">
        <v>2</v>
      </c>
      <c r="F1141" t="s">
        <v>203</v>
      </c>
      <c r="G1141">
        <v>1</v>
      </c>
      <c r="H1141" t="s">
        <v>79</v>
      </c>
      <c r="I1141" t="s">
        <v>65</v>
      </c>
      <c r="J1141">
        <v>34.265753424657497</v>
      </c>
      <c r="K1141">
        <v>3</v>
      </c>
      <c r="L1141">
        <v>2</v>
      </c>
      <c r="M1141">
        <v>11.018000000000001</v>
      </c>
      <c r="N1141">
        <v>65.347612996914094</v>
      </c>
      <c r="O1141">
        <v>39.514000000000003</v>
      </c>
      <c r="P1141">
        <v>38.954000000000001</v>
      </c>
      <c r="Q1141">
        <v>41.61</v>
      </c>
      <c r="R1141">
        <v>1.3280000000000001</v>
      </c>
    </row>
    <row r="1142" spans="1:18" x14ac:dyDescent="0.45">
      <c r="A1142" t="s">
        <v>862</v>
      </c>
      <c r="B1142">
        <v>2021</v>
      </c>
      <c r="C1142" s="9">
        <v>44416</v>
      </c>
      <c r="D1142" t="s">
        <v>654</v>
      </c>
      <c r="E1142">
        <v>2</v>
      </c>
      <c r="F1142" t="s">
        <v>203</v>
      </c>
      <c r="G1142">
        <v>2</v>
      </c>
      <c r="H1142" t="s">
        <v>33</v>
      </c>
      <c r="I1142" t="s">
        <v>27</v>
      </c>
      <c r="J1142">
        <v>27.717808219178</v>
      </c>
      <c r="K1142">
        <v>1</v>
      </c>
      <c r="L1142">
        <v>2</v>
      </c>
      <c r="M1142">
        <v>11.282999999999999</v>
      </c>
      <c r="N1142">
        <v>63.8128157404945</v>
      </c>
      <c r="O1142">
        <v>31.948</v>
      </c>
      <c r="P1142">
        <v>32.101999999999997</v>
      </c>
      <c r="Q1142">
        <v>34.427999999999997</v>
      </c>
      <c r="R1142">
        <v>1.163</v>
      </c>
    </row>
    <row r="1143" spans="1:18" x14ac:dyDescent="0.45">
      <c r="A1143" t="s">
        <v>862</v>
      </c>
      <c r="B1143">
        <v>2021</v>
      </c>
      <c r="C1143" s="9">
        <v>44416</v>
      </c>
      <c r="D1143" t="s">
        <v>654</v>
      </c>
      <c r="E1143">
        <v>2</v>
      </c>
      <c r="F1143" t="s">
        <v>203</v>
      </c>
      <c r="G1143">
        <v>2</v>
      </c>
      <c r="H1143" t="s">
        <v>23</v>
      </c>
      <c r="I1143" t="s">
        <v>15</v>
      </c>
      <c r="J1143">
        <v>23.906849315068399</v>
      </c>
      <c r="K1143">
        <v>4</v>
      </c>
      <c r="L1143">
        <v>1</v>
      </c>
      <c r="M1143">
        <v>10.997999999999999</v>
      </c>
      <c r="N1143">
        <v>65.466448445171807</v>
      </c>
      <c r="O1143">
        <v>35.847000000000001</v>
      </c>
      <c r="P1143">
        <v>35.915999999999997</v>
      </c>
      <c r="Q1143">
        <v>38.46</v>
      </c>
      <c r="R1143">
        <v>1.272</v>
      </c>
    </row>
    <row r="1144" spans="1:18" x14ac:dyDescent="0.45">
      <c r="A1144" t="s">
        <v>862</v>
      </c>
      <c r="B1144">
        <v>2021</v>
      </c>
      <c r="C1144" s="9">
        <v>44416</v>
      </c>
      <c r="D1144" t="s">
        <v>654</v>
      </c>
      <c r="E1144">
        <v>3</v>
      </c>
      <c r="F1144" t="s">
        <v>203</v>
      </c>
      <c r="G1144">
        <v>2</v>
      </c>
      <c r="H1144" t="s">
        <v>33</v>
      </c>
      <c r="I1144" t="s">
        <v>27</v>
      </c>
      <c r="J1144">
        <v>27.717808219178</v>
      </c>
      <c r="K1144">
        <v>1</v>
      </c>
      <c r="L1144">
        <v>1</v>
      </c>
      <c r="M1144">
        <v>10.728</v>
      </c>
      <c r="N1144">
        <v>67.114093959731505</v>
      </c>
      <c r="O1144">
        <v>32.101999999999997</v>
      </c>
      <c r="P1144">
        <v>32.440999999999903</v>
      </c>
      <c r="Q1144">
        <v>34.720999999999997</v>
      </c>
      <c r="R1144">
        <v>1.1399999999999999</v>
      </c>
    </row>
    <row r="1145" spans="1:18" x14ac:dyDescent="0.45">
      <c r="A1145" t="s">
        <v>862</v>
      </c>
      <c r="B1145">
        <v>2021</v>
      </c>
      <c r="C1145" s="9">
        <v>44416</v>
      </c>
      <c r="D1145" t="s">
        <v>654</v>
      </c>
      <c r="E1145">
        <v>3</v>
      </c>
      <c r="F1145" t="s">
        <v>203</v>
      </c>
      <c r="G1145">
        <v>2</v>
      </c>
      <c r="H1145" t="s">
        <v>23</v>
      </c>
      <c r="I1145" t="s">
        <v>15</v>
      </c>
      <c r="J1145">
        <v>23.906849315068399</v>
      </c>
      <c r="K1145">
        <v>4</v>
      </c>
      <c r="L1145">
        <v>2</v>
      </c>
      <c r="M1145">
        <v>10.904</v>
      </c>
      <c r="N1145">
        <v>66.030814380044006</v>
      </c>
      <c r="O1145">
        <v>35.915999999999997</v>
      </c>
      <c r="P1145">
        <v>35.527999999999999</v>
      </c>
      <c r="Q1145">
        <v>38.088000000000001</v>
      </c>
      <c r="R1145">
        <v>1.28</v>
      </c>
    </row>
    <row r="1146" spans="1:18" x14ac:dyDescent="0.45">
      <c r="A1146" t="s">
        <v>862</v>
      </c>
      <c r="B1146">
        <v>2021</v>
      </c>
      <c r="C1146" s="9">
        <v>44416</v>
      </c>
      <c r="D1146" t="s">
        <v>654</v>
      </c>
      <c r="E1146">
        <v>1</v>
      </c>
      <c r="F1146" t="s">
        <v>204</v>
      </c>
      <c r="G1146" t="s">
        <v>205</v>
      </c>
      <c r="H1146" t="s">
        <v>33</v>
      </c>
      <c r="I1146" t="s">
        <v>27</v>
      </c>
      <c r="J1146">
        <v>27.717808219178</v>
      </c>
      <c r="K1146">
        <v>1</v>
      </c>
      <c r="L1146">
        <v>1</v>
      </c>
      <c r="M1146">
        <v>10.906000000000001</v>
      </c>
      <c r="N1146">
        <v>66.018705299834906</v>
      </c>
      <c r="O1146">
        <v>32.440999999999903</v>
      </c>
      <c r="P1146">
        <v>32.648000000000003</v>
      </c>
      <c r="Q1146">
        <v>34.908000000000001</v>
      </c>
      <c r="R1146">
        <v>1.1299999999999999</v>
      </c>
    </row>
    <row r="1147" spans="1:18" x14ac:dyDescent="0.45">
      <c r="A1147" t="s">
        <v>862</v>
      </c>
      <c r="B1147">
        <v>2021</v>
      </c>
      <c r="C1147" s="9">
        <v>44416</v>
      </c>
      <c r="D1147" t="s">
        <v>654</v>
      </c>
      <c r="E1147">
        <v>1</v>
      </c>
      <c r="F1147" t="s">
        <v>204</v>
      </c>
      <c r="G1147" t="s">
        <v>205</v>
      </c>
      <c r="H1147" t="s">
        <v>30</v>
      </c>
      <c r="I1147" t="s">
        <v>31</v>
      </c>
      <c r="J1147">
        <v>25.312328767123201</v>
      </c>
      <c r="K1147">
        <v>2</v>
      </c>
      <c r="L1147">
        <v>2</v>
      </c>
      <c r="M1147">
        <v>10.967000000000001</v>
      </c>
      <c r="N1147">
        <v>65.651499954408607</v>
      </c>
      <c r="O1147">
        <v>32.520000000000003</v>
      </c>
      <c r="P1147">
        <v>32.369999999999997</v>
      </c>
      <c r="Q1147">
        <v>34.503999999999998</v>
      </c>
      <c r="R1147">
        <v>1.0669999999999999</v>
      </c>
    </row>
    <row r="1148" spans="1:18" x14ac:dyDescent="0.45">
      <c r="A1148" t="s">
        <v>862</v>
      </c>
      <c r="B1148">
        <v>2021</v>
      </c>
      <c r="C1148" s="9">
        <v>44416</v>
      </c>
      <c r="D1148" t="s">
        <v>654</v>
      </c>
      <c r="E1148">
        <v>1</v>
      </c>
      <c r="F1148" t="s">
        <v>204</v>
      </c>
      <c r="G1148" t="s">
        <v>206</v>
      </c>
      <c r="H1148" t="s">
        <v>79</v>
      </c>
      <c r="I1148" t="s">
        <v>65</v>
      </c>
      <c r="J1148">
        <v>34.265753424657497</v>
      </c>
      <c r="K1148">
        <v>3</v>
      </c>
      <c r="L1148">
        <v>1</v>
      </c>
      <c r="M1148">
        <v>11.11</v>
      </c>
      <c r="N1148">
        <v>64.806480648064806</v>
      </c>
      <c r="O1148">
        <v>38.954000000000001</v>
      </c>
      <c r="P1148">
        <v>39.134999999999998</v>
      </c>
      <c r="Q1148">
        <v>41.762999999999998</v>
      </c>
      <c r="R1148">
        <v>1.3140000000000001</v>
      </c>
    </row>
    <row r="1149" spans="1:18" x14ac:dyDescent="0.45">
      <c r="A1149" t="s">
        <v>862</v>
      </c>
      <c r="B1149">
        <v>2021</v>
      </c>
      <c r="C1149" s="9">
        <v>44416</v>
      </c>
      <c r="D1149" t="s">
        <v>654</v>
      </c>
      <c r="E1149">
        <v>1</v>
      </c>
      <c r="F1149" t="s">
        <v>204</v>
      </c>
      <c r="G1149" t="s">
        <v>206</v>
      </c>
      <c r="H1149" t="s">
        <v>23</v>
      </c>
      <c r="I1149" t="s">
        <v>15</v>
      </c>
      <c r="J1149">
        <v>23.906849315068399</v>
      </c>
      <c r="K1149">
        <v>4</v>
      </c>
      <c r="L1149">
        <v>2</v>
      </c>
      <c r="M1149">
        <v>12.074</v>
      </c>
      <c r="N1149">
        <v>59.632267682623798</v>
      </c>
      <c r="O1149">
        <v>35.527999999999999</v>
      </c>
      <c r="P1149">
        <v>35.408999999999999</v>
      </c>
      <c r="Q1149">
        <v>37.945</v>
      </c>
      <c r="R1149">
        <v>1.268</v>
      </c>
    </row>
    <row r="1150" spans="1:18" x14ac:dyDescent="0.45">
      <c r="A1150" t="s">
        <v>862</v>
      </c>
      <c r="B1150">
        <v>2021</v>
      </c>
      <c r="C1150" s="9">
        <v>44416</v>
      </c>
      <c r="D1150" t="s">
        <v>654</v>
      </c>
      <c r="E1150">
        <v>2</v>
      </c>
      <c r="F1150" t="s">
        <v>204</v>
      </c>
      <c r="G1150" t="s">
        <v>205</v>
      </c>
      <c r="H1150" t="s">
        <v>33</v>
      </c>
      <c r="I1150" t="s">
        <v>27</v>
      </c>
      <c r="J1150">
        <v>27.717808219178</v>
      </c>
      <c r="K1150">
        <v>1</v>
      </c>
      <c r="L1150">
        <v>1</v>
      </c>
      <c r="M1150">
        <v>10.994999999999999</v>
      </c>
      <c r="N1150">
        <v>65.484311050477501</v>
      </c>
      <c r="O1150">
        <v>32.648000000000003</v>
      </c>
      <c r="P1150">
        <v>32.844000000000001</v>
      </c>
      <c r="Q1150">
        <v>35.084000000000003</v>
      </c>
      <c r="R1150">
        <v>1.1200000000000001</v>
      </c>
    </row>
    <row r="1151" spans="1:18" x14ac:dyDescent="0.45">
      <c r="A1151" t="s">
        <v>862</v>
      </c>
      <c r="B1151">
        <v>2021</v>
      </c>
      <c r="C1151" s="9">
        <v>44416</v>
      </c>
      <c r="D1151" t="s">
        <v>654</v>
      </c>
      <c r="E1151">
        <v>2</v>
      </c>
      <c r="F1151" t="s">
        <v>204</v>
      </c>
      <c r="G1151" t="s">
        <v>205</v>
      </c>
      <c r="H1151" t="s">
        <v>30</v>
      </c>
      <c r="I1151" t="s">
        <v>31</v>
      </c>
      <c r="J1151">
        <v>25.312328767123201</v>
      </c>
      <c r="K1151">
        <v>2</v>
      </c>
      <c r="L1151">
        <v>2</v>
      </c>
      <c r="M1151">
        <v>11.058999999999999</v>
      </c>
      <c r="N1151">
        <v>65.105344063658507</v>
      </c>
      <c r="O1151">
        <v>32.369999999999997</v>
      </c>
      <c r="P1151">
        <v>32.228999999999999</v>
      </c>
      <c r="Q1151">
        <v>34.347000000000001</v>
      </c>
      <c r="R1151">
        <v>1.0589999999999999</v>
      </c>
    </row>
    <row r="1152" spans="1:18" x14ac:dyDescent="0.45">
      <c r="A1152" t="s">
        <v>862</v>
      </c>
      <c r="B1152">
        <v>2021</v>
      </c>
      <c r="C1152" s="9">
        <v>44416</v>
      </c>
      <c r="D1152" t="s">
        <v>654</v>
      </c>
      <c r="E1152">
        <v>2</v>
      </c>
      <c r="F1152" t="s">
        <v>204</v>
      </c>
      <c r="G1152" t="s">
        <v>206</v>
      </c>
      <c r="H1152" t="s">
        <v>79</v>
      </c>
      <c r="I1152" t="s">
        <v>65</v>
      </c>
      <c r="J1152">
        <v>34.265753424657497</v>
      </c>
      <c r="K1152">
        <v>3</v>
      </c>
      <c r="L1152">
        <v>1</v>
      </c>
      <c r="M1152">
        <v>11.282999999999999</v>
      </c>
      <c r="N1152">
        <v>63.8128157404945</v>
      </c>
      <c r="O1152">
        <v>39.134999999999998</v>
      </c>
      <c r="P1152">
        <v>39.304000000000002</v>
      </c>
      <c r="Q1152">
        <v>41.905999999999999</v>
      </c>
      <c r="R1152">
        <v>1.3009999999999999</v>
      </c>
    </row>
    <row r="1153" spans="1:18" x14ac:dyDescent="0.45">
      <c r="A1153" t="s">
        <v>862</v>
      </c>
      <c r="B1153">
        <v>2021</v>
      </c>
      <c r="C1153" s="9">
        <v>44416</v>
      </c>
      <c r="D1153" t="s">
        <v>654</v>
      </c>
      <c r="E1153">
        <v>2</v>
      </c>
      <c r="F1153" t="s">
        <v>204</v>
      </c>
      <c r="G1153" t="s">
        <v>206</v>
      </c>
      <c r="H1153" t="s">
        <v>23</v>
      </c>
      <c r="I1153" t="s">
        <v>15</v>
      </c>
      <c r="J1153">
        <v>23.906849315068399</v>
      </c>
      <c r="K1153">
        <v>4</v>
      </c>
      <c r="L1153">
        <v>2</v>
      </c>
      <c r="M1153">
        <v>11.516</v>
      </c>
      <c r="N1153">
        <v>62.521708926710602</v>
      </c>
      <c r="O1153">
        <v>35.408999999999999</v>
      </c>
      <c r="P1153">
        <v>35.297999999999902</v>
      </c>
      <c r="Q1153">
        <v>37.811999999999998</v>
      </c>
      <c r="R1153">
        <v>1.2569999999999999</v>
      </c>
    </row>
    <row r="1154" spans="1:18" x14ac:dyDescent="0.45">
      <c r="A1154" t="s">
        <v>71</v>
      </c>
      <c r="B1154">
        <v>2021</v>
      </c>
      <c r="C1154" s="9">
        <v>44449</v>
      </c>
      <c r="D1154" t="s">
        <v>72</v>
      </c>
      <c r="E1154">
        <v>1</v>
      </c>
      <c r="F1154" t="s">
        <v>201</v>
      </c>
      <c r="G1154">
        <v>1</v>
      </c>
      <c r="H1154" t="s">
        <v>54</v>
      </c>
      <c r="I1154" t="s">
        <v>44</v>
      </c>
      <c r="J1154">
        <v>24.2164383561643</v>
      </c>
      <c r="K1154">
        <v>4</v>
      </c>
      <c r="L1154">
        <v>1</v>
      </c>
      <c r="M1154">
        <v>11.816000000000001</v>
      </c>
      <c r="N1154">
        <v>60.9343263371699</v>
      </c>
      <c r="O1154">
        <v>15.212</v>
      </c>
      <c r="P1154">
        <v>17.184999999999999</v>
      </c>
      <c r="Q1154">
        <v>25.347000000000001</v>
      </c>
      <c r="R1154">
        <v>4.0810000000000004</v>
      </c>
    </row>
    <row r="1155" spans="1:18" x14ac:dyDescent="0.45">
      <c r="A1155" t="s">
        <v>71</v>
      </c>
      <c r="B1155">
        <v>2021</v>
      </c>
      <c r="C1155" s="9">
        <v>44449</v>
      </c>
      <c r="D1155" t="s">
        <v>72</v>
      </c>
      <c r="E1155">
        <v>1</v>
      </c>
      <c r="F1155" t="s">
        <v>201</v>
      </c>
      <c r="G1155">
        <v>1</v>
      </c>
      <c r="H1155" t="s">
        <v>86</v>
      </c>
      <c r="I1155" t="s">
        <v>87</v>
      </c>
      <c r="J1155">
        <v>21.024657534246501</v>
      </c>
      <c r="K1155">
        <v>12</v>
      </c>
      <c r="L1155">
        <v>2</v>
      </c>
      <c r="M1155">
        <v>12.782999999999999</v>
      </c>
      <c r="N1155">
        <v>56.324806383477998</v>
      </c>
      <c r="O1155">
        <v>9</v>
      </c>
      <c r="P1155">
        <v>6.1709999999999896</v>
      </c>
      <c r="Q1155">
        <v>19.286999999999999</v>
      </c>
      <c r="R1155">
        <v>6.5579999999999998</v>
      </c>
    </row>
    <row r="1156" spans="1:18" x14ac:dyDescent="0.45">
      <c r="A1156" t="s">
        <v>71</v>
      </c>
      <c r="B1156">
        <v>2021</v>
      </c>
      <c r="C1156" s="9">
        <v>44449</v>
      </c>
      <c r="D1156" t="s">
        <v>72</v>
      </c>
      <c r="E1156">
        <v>1</v>
      </c>
      <c r="F1156" t="s">
        <v>201</v>
      </c>
      <c r="G1156">
        <v>2</v>
      </c>
      <c r="H1156" t="s">
        <v>58</v>
      </c>
      <c r="I1156" t="s">
        <v>59</v>
      </c>
      <c r="J1156">
        <v>23.654794520547899</v>
      </c>
      <c r="K1156">
        <v>6</v>
      </c>
      <c r="L1156">
        <v>1</v>
      </c>
      <c r="M1156">
        <v>11.804</v>
      </c>
      <c r="N1156">
        <v>60.996272450016903</v>
      </c>
      <c r="O1156">
        <v>6.2619999999999898</v>
      </c>
      <c r="P1156">
        <v>10.542999999999999</v>
      </c>
      <c r="Q1156">
        <v>23.103000000000002</v>
      </c>
      <c r="R1156">
        <v>6.28</v>
      </c>
    </row>
    <row r="1157" spans="1:18" x14ac:dyDescent="0.45">
      <c r="A1157" t="s">
        <v>71</v>
      </c>
      <c r="B1157">
        <v>2021</v>
      </c>
      <c r="C1157" s="9">
        <v>44449</v>
      </c>
      <c r="D1157" t="s">
        <v>72</v>
      </c>
      <c r="E1157">
        <v>1</v>
      </c>
      <c r="F1157" t="s">
        <v>201</v>
      </c>
      <c r="G1157">
        <v>2</v>
      </c>
      <c r="H1157" t="s">
        <v>99</v>
      </c>
      <c r="I1157" t="s">
        <v>47</v>
      </c>
      <c r="J1157">
        <v>24.569863013698601</v>
      </c>
      <c r="K1157">
        <v>11</v>
      </c>
      <c r="L1157">
        <v>2</v>
      </c>
      <c r="M1157">
        <v>11.987</v>
      </c>
      <c r="N1157">
        <v>60.065070493034099</v>
      </c>
      <c r="O1157">
        <v>4.0849999999999902</v>
      </c>
      <c r="P1157">
        <v>3.4149999999999898</v>
      </c>
      <c r="Q1157">
        <v>13.356999999999999</v>
      </c>
      <c r="R1157">
        <v>4.9710000000000001</v>
      </c>
    </row>
    <row r="1158" spans="1:18" x14ac:dyDescent="0.45">
      <c r="A1158" t="s">
        <v>71</v>
      </c>
      <c r="B1158">
        <v>2021</v>
      </c>
      <c r="C1158" s="9">
        <v>44449</v>
      </c>
      <c r="D1158" t="s">
        <v>72</v>
      </c>
      <c r="E1158">
        <v>1</v>
      </c>
      <c r="F1158" t="s">
        <v>201</v>
      </c>
      <c r="G1158">
        <v>3</v>
      </c>
      <c r="H1158" t="s">
        <v>116</v>
      </c>
      <c r="I1158" t="s">
        <v>21</v>
      </c>
      <c r="J1158">
        <v>30.4684931506849</v>
      </c>
      <c r="K1158">
        <v>7</v>
      </c>
      <c r="L1158">
        <v>1</v>
      </c>
      <c r="M1158">
        <v>11.625999999999999</v>
      </c>
      <c r="N1158">
        <v>61.930156545673398</v>
      </c>
      <c r="O1158">
        <v>7.0380000000000003</v>
      </c>
      <c r="P1158">
        <v>12.779</v>
      </c>
      <c r="Q1158">
        <v>21.105</v>
      </c>
      <c r="R1158">
        <v>4.1630000000000003</v>
      </c>
    </row>
    <row r="1159" spans="1:18" x14ac:dyDescent="0.45">
      <c r="A1159" t="s">
        <v>71</v>
      </c>
      <c r="B1159">
        <v>2021</v>
      </c>
      <c r="C1159" s="9">
        <v>44449</v>
      </c>
      <c r="D1159" t="s">
        <v>72</v>
      </c>
      <c r="E1159">
        <v>1</v>
      </c>
      <c r="F1159" t="s">
        <v>201</v>
      </c>
      <c r="G1159">
        <v>3</v>
      </c>
      <c r="H1159" t="s">
        <v>50</v>
      </c>
      <c r="I1159" t="s">
        <v>51</v>
      </c>
      <c r="J1159">
        <v>24.931506849314999</v>
      </c>
      <c r="K1159">
        <v>10</v>
      </c>
      <c r="L1159">
        <v>2</v>
      </c>
      <c r="M1159">
        <v>11.6779999999999</v>
      </c>
      <c r="N1159">
        <v>61.654392875492299</v>
      </c>
      <c r="O1159">
        <v>17.646999999999998</v>
      </c>
      <c r="P1159">
        <v>16.484000000000002</v>
      </c>
      <c r="Q1159">
        <v>21.946000000000002</v>
      </c>
      <c r="R1159">
        <v>2.7309999999999999</v>
      </c>
    </row>
    <row r="1160" spans="1:18" x14ac:dyDescent="0.45">
      <c r="A1160" t="s">
        <v>71</v>
      </c>
      <c r="B1160">
        <v>2021</v>
      </c>
      <c r="C1160" s="9">
        <v>44449</v>
      </c>
      <c r="D1160" t="s">
        <v>72</v>
      </c>
      <c r="E1160">
        <v>1</v>
      </c>
      <c r="F1160" t="s">
        <v>201</v>
      </c>
      <c r="G1160">
        <v>4</v>
      </c>
      <c r="H1160" t="s">
        <v>48</v>
      </c>
      <c r="I1160" t="s">
        <v>49</v>
      </c>
      <c r="K1160">
        <v>8</v>
      </c>
      <c r="L1160">
        <v>1</v>
      </c>
      <c r="M1160">
        <v>11.615</v>
      </c>
      <c r="N1160">
        <v>61.988807576409798</v>
      </c>
      <c r="O1160">
        <v>9</v>
      </c>
      <c r="P1160">
        <v>16.936999999999902</v>
      </c>
      <c r="Q1160">
        <v>30.035</v>
      </c>
      <c r="R1160">
        <v>6.5490000000000004</v>
      </c>
    </row>
    <row r="1161" spans="1:18" x14ac:dyDescent="0.45">
      <c r="A1161" t="s">
        <v>71</v>
      </c>
      <c r="B1161">
        <v>2021</v>
      </c>
      <c r="C1161" s="9">
        <v>44449</v>
      </c>
      <c r="D1161" t="s">
        <v>72</v>
      </c>
      <c r="E1161">
        <v>1</v>
      </c>
      <c r="F1161" t="s">
        <v>201</v>
      </c>
      <c r="G1161">
        <v>4</v>
      </c>
      <c r="H1161" t="s">
        <v>100</v>
      </c>
      <c r="I1161" t="s">
        <v>47</v>
      </c>
      <c r="J1161">
        <v>27.578082191780801</v>
      </c>
      <c r="K1161">
        <v>9</v>
      </c>
      <c r="L1161">
        <v>2</v>
      </c>
      <c r="M1161">
        <v>11.677</v>
      </c>
      <c r="N1161">
        <v>61.659672861180098</v>
      </c>
      <c r="O1161">
        <v>17.559999999999999</v>
      </c>
      <c r="P1161">
        <v>17.010999999999999</v>
      </c>
      <c r="Q1161">
        <v>23.143000000000001</v>
      </c>
      <c r="R1161">
        <v>3.0659999999999998</v>
      </c>
    </row>
    <row r="1162" spans="1:18" x14ac:dyDescent="0.45">
      <c r="A1162" t="s">
        <v>71</v>
      </c>
      <c r="B1162">
        <v>2021</v>
      </c>
      <c r="C1162" s="9">
        <v>44449</v>
      </c>
      <c r="D1162" t="s">
        <v>72</v>
      </c>
      <c r="E1162">
        <v>1</v>
      </c>
      <c r="F1162" t="s">
        <v>202</v>
      </c>
      <c r="G1162">
        <v>1</v>
      </c>
      <c r="H1162" t="s">
        <v>16</v>
      </c>
      <c r="I1162" t="s">
        <v>17</v>
      </c>
      <c r="J1162">
        <v>22.389041095890398</v>
      </c>
      <c r="K1162">
        <v>2</v>
      </c>
      <c r="L1162">
        <v>1</v>
      </c>
      <c r="M1162">
        <v>11.468999999999999</v>
      </c>
      <c r="N1162">
        <v>62.777923097044201</v>
      </c>
      <c r="O1162">
        <v>27.736000000000001</v>
      </c>
      <c r="P1162">
        <v>27.978999999999999</v>
      </c>
      <c r="Q1162">
        <v>31.081</v>
      </c>
      <c r="R1162">
        <v>1.5509999999999999</v>
      </c>
    </row>
    <row r="1163" spans="1:18" x14ac:dyDescent="0.45">
      <c r="A1163" t="s">
        <v>71</v>
      </c>
      <c r="B1163">
        <v>2021</v>
      </c>
      <c r="C1163" s="9">
        <v>44449</v>
      </c>
      <c r="D1163" t="s">
        <v>72</v>
      </c>
      <c r="E1163">
        <v>1</v>
      </c>
      <c r="F1163" t="s">
        <v>202</v>
      </c>
      <c r="G1163">
        <v>1</v>
      </c>
      <c r="H1163" t="s">
        <v>48</v>
      </c>
      <c r="I1163" t="s">
        <v>49</v>
      </c>
      <c r="K1163">
        <v>8</v>
      </c>
      <c r="L1163">
        <v>2</v>
      </c>
      <c r="M1163">
        <v>11.597</v>
      </c>
      <c r="N1163">
        <v>62.085021988445199</v>
      </c>
      <c r="O1163">
        <v>16.936999999999902</v>
      </c>
      <c r="P1163">
        <v>15.5979999999999</v>
      </c>
      <c r="Q1163">
        <v>26.24</v>
      </c>
      <c r="R1163">
        <v>5.3209999999999997</v>
      </c>
    </row>
    <row r="1164" spans="1:18" x14ac:dyDescent="0.45">
      <c r="A1164" t="s">
        <v>71</v>
      </c>
      <c r="B1164">
        <v>2021</v>
      </c>
      <c r="C1164" s="9">
        <v>44449</v>
      </c>
      <c r="D1164" t="s">
        <v>72</v>
      </c>
      <c r="E1164">
        <v>1</v>
      </c>
      <c r="F1164" t="s">
        <v>202</v>
      </c>
      <c r="G1164">
        <v>2</v>
      </c>
      <c r="H1164" t="s">
        <v>20</v>
      </c>
      <c r="I1164" t="s">
        <v>21</v>
      </c>
      <c r="J1164">
        <v>26.098630136986301</v>
      </c>
      <c r="K1164">
        <v>1</v>
      </c>
      <c r="L1164">
        <v>1</v>
      </c>
      <c r="M1164">
        <v>11.351000000000001</v>
      </c>
      <c r="N1164">
        <v>63.430534754647098</v>
      </c>
      <c r="O1164">
        <v>24.916</v>
      </c>
      <c r="P1164">
        <v>25.097000000000001</v>
      </c>
      <c r="Q1164">
        <v>28.655000000000001</v>
      </c>
      <c r="R1164">
        <v>1.7789999999999999</v>
      </c>
    </row>
    <row r="1165" spans="1:18" x14ac:dyDescent="0.45">
      <c r="A1165" t="s">
        <v>71</v>
      </c>
      <c r="B1165">
        <v>2021</v>
      </c>
      <c r="C1165" s="9">
        <v>44449</v>
      </c>
      <c r="D1165" t="s">
        <v>72</v>
      </c>
      <c r="E1165">
        <v>1</v>
      </c>
      <c r="F1165" t="s">
        <v>202</v>
      </c>
      <c r="G1165">
        <v>2</v>
      </c>
      <c r="H1165" t="s">
        <v>116</v>
      </c>
      <c r="I1165" t="s">
        <v>21</v>
      </c>
      <c r="J1165">
        <v>30.4684931506849</v>
      </c>
      <c r="K1165">
        <v>7</v>
      </c>
      <c r="L1165">
        <v>2</v>
      </c>
      <c r="M1165">
        <v>11.433</v>
      </c>
      <c r="N1165">
        <v>62.975596956179402</v>
      </c>
      <c r="O1165">
        <v>12.779</v>
      </c>
      <c r="P1165">
        <v>12.555</v>
      </c>
      <c r="Q1165">
        <v>20.341000000000001</v>
      </c>
      <c r="R1165">
        <v>3.8929999999999998</v>
      </c>
    </row>
    <row r="1166" spans="1:18" x14ac:dyDescent="0.45">
      <c r="A1166" t="s">
        <v>71</v>
      </c>
      <c r="B1166">
        <v>2021</v>
      </c>
      <c r="C1166" s="9">
        <v>44449</v>
      </c>
      <c r="D1166" t="s">
        <v>72</v>
      </c>
      <c r="E1166">
        <v>1</v>
      </c>
      <c r="F1166" t="s">
        <v>202</v>
      </c>
      <c r="G1166">
        <v>3</v>
      </c>
      <c r="H1166" t="s">
        <v>41</v>
      </c>
      <c r="I1166" t="s">
        <v>27</v>
      </c>
      <c r="J1166">
        <v>25.904109589040999</v>
      </c>
      <c r="K1166">
        <v>3</v>
      </c>
      <c r="L1166">
        <v>1</v>
      </c>
      <c r="M1166">
        <v>11.233000000000001</v>
      </c>
      <c r="N1166">
        <v>64.096857473515499</v>
      </c>
      <c r="O1166">
        <v>7.423</v>
      </c>
      <c r="P1166">
        <v>12.4239999999999</v>
      </c>
      <c r="Q1166">
        <v>22.617999999999999</v>
      </c>
      <c r="R1166">
        <v>5.0970000000000004</v>
      </c>
    </row>
    <row r="1167" spans="1:18" x14ac:dyDescent="0.45">
      <c r="A1167" t="s">
        <v>71</v>
      </c>
      <c r="B1167">
        <v>2021</v>
      </c>
      <c r="C1167" s="9">
        <v>44449</v>
      </c>
      <c r="D1167" t="s">
        <v>72</v>
      </c>
      <c r="E1167">
        <v>1</v>
      </c>
      <c r="F1167" t="s">
        <v>202</v>
      </c>
      <c r="G1167">
        <v>3</v>
      </c>
      <c r="H1167" t="s">
        <v>58</v>
      </c>
      <c r="I1167" t="s">
        <v>59</v>
      </c>
      <c r="J1167">
        <v>23.654794520547899</v>
      </c>
      <c r="K1167">
        <v>6</v>
      </c>
      <c r="L1167">
        <v>2</v>
      </c>
      <c r="M1167">
        <v>11.5</v>
      </c>
      <c r="N1167">
        <v>62.6086956521739</v>
      </c>
      <c r="O1167">
        <v>10.542999999999999</v>
      </c>
      <c r="P1167">
        <v>8.0969999999999995</v>
      </c>
      <c r="Q1167">
        <v>18.861000000000001</v>
      </c>
      <c r="R1167">
        <v>5.3819999999999997</v>
      </c>
    </row>
    <row r="1168" spans="1:18" x14ac:dyDescent="0.45">
      <c r="A1168" t="s">
        <v>71</v>
      </c>
      <c r="B1168">
        <v>2021</v>
      </c>
      <c r="C1168" s="9">
        <v>44449</v>
      </c>
      <c r="D1168" t="s">
        <v>72</v>
      </c>
      <c r="E1168">
        <v>1</v>
      </c>
      <c r="F1168" t="s">
        <v>202</v>
      </c>
      <c r="G1168">
        <v>4</v>
      </c>
      <c r="H1168" t="s">
        <v>54</v>
      </c>
      <c r="I1168" t="s">
        <v>44</v>
      </c>
      <c r="J1168">
        <v>24.2164383561643</v>
      </c>
      <c r="K1168">
        <v>4</v>
      </c>
      <c r="L1168">
        <v>1</v>
      </c>
      <c r="M1168">
        <v>11.032999999999999</v>
      </c>
      <c r="N1168">
        <v>65.258769147104104</v>
      </c>
      <c r="O1168">
        <v>17.184999999999999</v>
      </c>
      <c r="P1168">
        <v>18.798999999999999</v>
      </c>
      <c r="Q1168">
        <v>26.591000000000001</v>
      </c>
      <c r="R1168">
        <v>3.8959999999999999</v>
      </c>
    </row>
    <row r="1169" spans="1:18" x14ac:dyDescent="0.45">
      <c r="A1169" t="s">
        <v>71</v>
      </c>
      <c r="B1169">
        <v>2021</v>
      </c>
      <c r="C1169" s="9">
        <v>44449</v>
      </c>
      <c r="D1169" t="s">
        <v>72</v>
      </c>
      <c r="E1169">
        <v>1</v>
      </c>
      <c r="F1169" t="s">
        <v>202</v>
      </c>
      <c r="G1169">
        <v>4</v>
      </c>
      <c r="H1169" t="s">
        <v>115</v>
      </c>
      <c r="I1169" t="s">
        <v>27</v>
      </c>
      <c r="J1169">
        <v>24.109589041095798</v>
      </c>
      <c r="K1169">
        <v>5</v>
      </c>
      <c r="L1169">
        <v>2</v>
      </c>
      <c r="M1169">
        <v>11.296999999999899</v>
      </c>
      <c r="N1169">
        <v>63.733734619810498</v>
      </c>
      <c r="O1169">
        <v>9</v>
      </c>
      <c r="P1169">
        <v>6.5879999999999903</v>
      </c>
      <c r="Q1169">
        <v>19.814</v>
      </c>
      <c r="R1169">
        <v>6.6130000000000004</v>
      </c>
    </row>
    <row r="1170" spans="1:18" x14ac:dyDescent="0.45">
      <c r="A1170" t="s">
        <v>71</v>
      </c>
      <c r="B1170">
        <v>2021</v>
      </c>
      <c r="C1170" s="9">
        <v>44449</v>
      </c>
      <c r="D1170" t="s">
        <v>72</v>
      </c>
      <c r="E1170">
        <v>2</v>
      </c>
      <c r="F1170" t="s">
        <v>202</v>
      </c>
      <c r="G1170">
        <v>1</v>
      </c>
      <c r="H1170" t="s">
        <v>16</v>
      </c>
      <c r="I1170" t="s">
        <v>17</v>
      </c>
      <c r="J1170">
        <v>22.389041095890398</v>
      </c>
      <c r="K1170">
        <v>2</v>
      </c>
      <c r="L1170">
        <v>1</v>
      </c>
      <c r="M1170">
        <v>11.409000000000001</v>
      </c>
      <c r="N1170">
        <v>63.108072574283398</v>
      </c>
      <c r="O1170">
        <v>27.978999999999999</v>
      </c>
      <c r="P1170">
        <v>28.154</v>
      </c>
      <c r="Q1170">
        <v>31.231999999999999</v>
      </c>
      <c r="R1170">
        <v>1.5389999999999999</v>
      </c>
    </row>
    <row r="1171" spans="1:18" x14ac:dyDescent="0.45">
      <c r="A1171" t="s">
        <v>71</v>
      </c>
      <c r="B1171">
        <v>2021</v>
      </c>
      <c r="C1171" s="9">
        <v>44449</v>
      </c>
      <c r="D1171" t="s">
        <v>72</v>
      </c>
      <c r="E1171">
        <v>2</v>
      </c>
      <c r="F1171" t="s">
        <v>202</v>
      </c>
      <c r="G1171">
        <v>1</v>
      </c>
      <c r="H1171" t="s">
        <v>48</v>
      </c>
      <c r="I1171" t="s">
        <v>49</v>
      </c>
      <c r="K1171">
        <v>8</v>
      </c>
      <c r="L1171">
        <v>2</v>
      </c>
      <c r="M1171">
        <v>13.266999999999999</v>
      </c>
      <c r="N1171">
        <v>54.269993216250803</v>
      </c>
      <c r="O1171">
        <v>15.5979999999999</v>
      </c>
      <c r="P1171">
        <v>15.079999999999901</v>
      </c>
      <c r="Q1171">
        <v>24.47</v>
      </c>
      <c r="R1171">
        <v>4.6950000000000003</v>
      </c>
    </row>
    <row r="1172" spans="1:18" x14ac:dyDescent="0.45">
      <c r="A1172" t="s">
        <v>71</v>
      </c>
      <c r="B1172">
        <v>2021</v>
      </c>
      <c r="C1172" s="9">
        <v>44449</v>
      </c>
      <c r="D1172" t="s">
        <v>72</v>
      </c>
      <c r="E1172">
        <v>2</v>
      </c>
      <c r="F1172" t="s">
        <v>202</v>
      </c>
      <c r="G1172">
        <v>2</v>
      </c>
      <c r="H1172" t="s">
        <v>20</v>
      </c>
      <c r="I1172" t="s">
        <v>21</v>
      </c>
      <c r="J1172">
        <v>26.098630136986301</v>
      </c>
      <c r="K1172">
        <v>1</v>
      </c>
      <c r="L1172">
        <v>1</v>
      </c>
      <c r="M1172">
        <v>11.731</v>
      </c>
      <c r="N1172">
        <v>61.375841786718901</v>
      </c>
      <c r="O1172">
        <v>25.097000000000001</v>
      </c>
      <c r="P1172">
        <v>25.25</v>
      </c>
      <c r="Q1172">
        <v>28.774000000000001</v>
      </c>
      <c r="R1172">
        <v>1.762</v>
      </c>
    </row>
    <row r="1173" spans="1:18" x14ac:dyDescent="0.45">
      <c r="A1173" t="s">
        <v>71</v>
      </c>
      <c r="B1173">
        <v>2021</v>
      </c>
      <c r="C1173" s="9">
        <v>44449</v>
      </c>
      <c r="D1173" t="s">
        <v>72</v>
      </c>
      <c r="E1173">
        <v>2</v>
      </c>
      <c r="F1173" t="s">
        <v>202</v>
      </c>
      <c r="G1173">
        <v>2</v>
      </c>
      <c r="H1173" t="s">
        <v>116</v>
      </c>
      <c r="I1173" t="s">
        <v>21</v>
      </c>
      <c r="J1173">
        <v>30.4684931506849</v>
      </c>
      <c r="K1173">
        <v>7</v>
      </c>
      <c r="L1173">
        <v>2</v>
      </c>
      <c r="M1173">
        <v>11.881</v>
      </c>
      <c r="N1173">
        <v>60.600959515192301</v>
      </c>
      <c r="O1173">
        <v>12.555</v>
      </c>
      <c r="P1173">
        <v>12.393999999999901</v>
      </c>
      <c r="Q1173">
        <v>19.771999999999998</v>
      </c>
      <c r="R1173">
        <v>3.6890000000000001</v>
      </c>
    </row>
    <row r="1174" spans="1:18" x14ac:dyDescent="0.45">
      <c r="A1174" t="s">
        <v>71</v>
      </c>
      <c r="B1174">
        <v>2021</v>
      </c>
      <c r="C1174" s="9">
        <v>44449</v>
      </c>
      <c r="D1174" t="s">
        <v>72</v>
      </c>
      <c r="E1174">
        <v>2</v>
      </c>
      <c r="F1174" t="s">
        <v>202</v>
      </c>
      <c r="G1174">
        <v>3</v>
      </c>
      <c r="H1174" t="s">
        <v>41</v>
      </c>
      <c r="I1174" t="s">
        <v>27</v>
      </c>
      <c r="J1174">
        <v>25.904109589040999</v>
      </c>
      <c r="K1174">
        <v>3</v>
      </c>
      <c r="L1174">
        <v>1</v>
      </c>
      <c r="M1174">
        <v>11.154</v>
      </c>
      <c r="N1174">
        <v>64.550833781603004</v>
      </c>
      <c r="O1174">
        <v>12.4239999999999</v>
      </c>
      <c r="P1174">
        <v>14.952999999999999</v>
      </c>
      <c r="Q1174">
        <v>24.283000000000001</v>
      </c>
      <c r="R1174">
        <v>4.665</v>
      </c>
    </row>
    <row r="1175" spans="1:18" x14ac:dyDescent="0.45">
      <c r="A1175" t="s">
        <v>71</v>
      </c>
      <c r="B1175">
        <v>2021</v>
      </c>
      <c r="C1175" s="9">
        <v>44449</v>
      </c>
      <c r="D1175" t="s">
        <v>72</v>
      </c>
      <c r="E1175">
        <v>2</v>
      </c>
      <c r="F1175" t="s">
        <v>202</v>
      </c>
      <c r="G1175">
        <v>3</v>
      </c>
      <c r="H1175" t="s">
        <v>58</v>
      </c>
      <c r="I1175" t="s">
        <v>59</v>
      </c>
      <c r="J1175">
        <v>23.654794520547899</v>
      </c>
      <c r="K1175">
        <v>6</v>
      </c>
      <c r="L1175">
        <v>2</v>
      </c>
      <c r="M1175">
        <v>11.374000000000001</v>
      </c>
      <c r="N1175">
        <v>63.302268331281802</v>
      </c>
      <c r="O1175">
        <v>8.0969999999999995</v>
      </c>
      <c r="P1175">
        <v>7.2649999999999899</v>
      </c>
      <c r="Q1175">
        <v>17.004999999999999</v>
      </c>
      <c r="R1175">
        <v>4.87</v>
      </c>
    </row>
    <row r="1176" spans="1:18" x14ac:dyDescent="0.45">
      <c r="A1176" t="s">
        <v>71</v>
      </c>
      <c r="B1176">
        <v>2021</v>
      </c>
      <c r="C1176" s="9">
        <v>44449</v>
      </c>
      <c r="D1176" t="s">
        <v>72</v>
      </c>
      <c r="E1176">
        <v>2</v>
      </c>
      <c r="F1176" t="s">
        <v>202</v>
      </c>
      <c r="G1176">
        <v>4</v>
      </c>
      <c r="H1176" t="s">
        <v>54</v>
      </c>
      <c r="I1176" t="s">
        <v>44</v>
      </c>
      <c r="J1176">
        <v>24.2164383561643</v>
      </c>
      <c r="K1176">
        <v>4</v>
      </c>
      <c r="L1176">
        <v>1</v>
      </c>
      <c r="M1176">
        <v>11.159000000000001</v>
      </c>
      <c r="N1176">
        <v>64.521910565462804</v>
      </c>
      <c r="O1176">
        <v>18.798999999999999</v>
      </c>
      <c r="P1176">
        <v>22.047999999999998</v>
      </c>
      <c r="Q1176">
        <v>28.902000000000001</v>
      </c>
      <c r="R1176">
        <v>3.427</v>
      </c>
    </row>
    <row r="1177" spans="1:18" x14ac:dyDescent="0.45">
      <c r="A1177" t="s">
        <v>71</v>
      </c>
      <c r="B1177">
        <v>2021</v>
      </c>
      <c r="C1177" s="9">
        <v>44449</v>
      </c>
      <c r="D1177" t="s">
        <v>72</v>
      </c>
      <c r="E1177">
        <v>2</v>
      </c>
      <c r="F1177" t="s">
        <v>202</v>
      </c>
      <c r="G1177">
        <v>4</v>
      </c>
      <c r="H1177" t="s">
        <v>115</v>
      </c>
      <c r="I1177" t="s">
        <v>27</v>
      </c>
      <c r="J1177">
        <v>24.109589041095798</v>
      </c>
      <c r="K1177">
        <v>5</v>
      </c>
      <c r="L1177">
        <v>2</v>
      </c>
      <c r="M1177">
        <v>11.282</v>
      </c>
      <c r="N1177">
        <v>63.818471902144999</v>
      </c>
      <c r="O1177">
        <v>6.5879999999999903</v>
      </c>
      <c r="P1177">
        <v>15.763</v>
      </c>
      <c r="Q1177">
        <v>24.341000000000001</v>
      </c>
      <c r="R1177">
        <v>4.2889999999999997</v>
      </c>
    </row>
    <row r="1178" spans="1:18" x14ac:dyDescent="0.45">
      <c r="A1178" t="s">
        <v>71</v>
      </c>
      <c r="B1178">
        <v>2021</v>
      </c>
      <c r="C1178" s="9">
        <v>44449</v>
      </c>
      <c r="D1178" t="s">
        <v>72</v>
      </c>
      <c r="E1178">
        <v>1</v>
      </c>
      <c r="F1178" t="s">
        <v>203</v>
      </c>
      <c r="G1178">
        <v>1</v>
      </c>
      <c r="H1178" t="s">
        <v>16</v>
      </c>
      <c r="I1178" t="s">
        <v>17</v>
      </c>
      <c r="J1178">
        <v>22.389041095890398</v>
      </c>
      <c r="K1178">
        <v>2</v>
      </c>
      <c r="L1178">
        <v>2</v>
      </c>
      <c r="M1178">
        <v>11.316999999999901</v>
      </c>
      <c r="N1178">
        <v>63.621100998497802</v>
      </c>
      <c r="O1178">
        <v>28.154</v>
      </c>
      <c r="P1178">
        <v>27.619</v>
      </c>
      <c r="Q1178">
        <v>30.625</v>
      </c>
      <c r="R1178">
        <v>1.5029999999999999</v>
      </c>
    </row>
    <row r="1179" spans="1:18" x14ac:dyDescent="0.45">
      <c r="A1179" t="s">
        <v>71</v>
      </c>
      <c r="B1179">
        <v>2021</v>
      </c>
      <c r="C1179" s="9">
        <v>44449</v>
      </c>
      <c r="D1179" t="s">
        <v>72</v>
      </c>
      <c r="E1179">
        <v>1</v>
      </c>
      <c r="F1179" t="s">
        <v>203</v>
      </c>
      <c r="G1179">
        <v>1</v>
      </c>
      <c r="H1179" t="s">
        <v>54</v>
      </c>
      <c r="I1179" t="s">
        <v>44</v>
      </c>
      <c r="J1179">
        <v>24.2164383561643</v>
      </c>
      <c r="K1179">
        <v>4</v>
      </c>
      <c r="L1179">
        <v>1</v>
      </c>
      <c r="M1179">
        <v>11.305999999999999</v>
      </c>
      <c r="N1179">
        <v>63.683000176897202</v>
      </c>
      <c r="O1179">
        <v>22.047999999999998</v>
      </c>
      <c r="P1179">
        <v>23.290999999999901</v>
      </c>
      <c r="Q1179">
        <v>29.204999999999998</v>
      </c>
      <c r="R1179">
        <v>2.9569999999999999</v>
      </c>
    </row>
    <row r="1180" spans="1:18" x14ac:dyDescent="0.45">
      <c r="A1180" t="s">
        <v>71</v>
      </c>
      <c r="B1180">
        <v>2021</v>
      </c>
      <c r="C1180" s="9">
        <v>44449</v>
      </c>
      <c r="D1180" t="s">
        <v>72</v>
      </c>
      <c r="E1180">
        <v>1</v>
      </c>
      <c r="F1180" t="s">
        <v>203</v>
      </c>
      <c r="G1180">
        <v>2</v>
      </c>
      <c r="H1180" t="s">
        <v>20</v>
      </c>
      <c r="I1180" t="s">
        <v>21</v>
      </c>
      <c r="J1180">
        <v>26.098630136986301</v>
      </c>
      <c r="K1180">
        <v>1</v>
      </c>
      <c r="L1180">
        <v>1</v>
      </c>
      <c r="M1180">
        <v>11.125</v>
      </c>
      <c r="N1180">
        <v>64.719101123595493</v>
      </c>
      <c r="O1180">
        <v>25.25</v>
      </c>
      <c r="P1180">
        <v>25.512</v>
      </c>
      <c r="Q1180">
        <v>28.908000000000001</v>
      </c>
      <c r="R1180">
        <v>1.698</v>
      </c>
    </row>
    <row r="1181" spans="1:18" x14ac:dyDescent="0.45">
      <c r="A1181" t="s">
        <v>71</v>
      </c>
      <c r="B1181">
        <v>2021</v>
      </c>
      <c r="C1181" s="9">
        <v>44449</v>
      </c>
      <c r="D1181" t="s">
        <v>72</v>
      </c>
      <c r="E1181">
        <v>1</v>
      </c>
      <c r="F1181" t="s">
        <v>203</v>
      </c>
      <c r="G1181">
        <v>2</v>
      </c>
      <c r="H1181" t="s">
        <v>41</v>
      </c>
      <c r="I1181" t="s">
        <v>27</v>
      </c>
      <c r="J1181">
        <v>25.904109589040999</v>
      </c>
      <c r="K1181">
        <v>3</v>
      </c>
      <c r="L1181">
        <v>2</v>
      </c>
      <c r="M1181">
        <v>11.28</v>
      </c>
      <c r="N1181">
        <v>63.829787234042499</v>
      </c>
      <c r="O1181">
        <v>14.952999999999999</v>
      </c>
      <c r="P1181">
        <v>14.515000000000001</v>
      </c>
      <c r="Q1181">
        <v>22.783000000000001</v>
      </c>
      <c r="R1181">
        <v>4.1340000000000003</v>
      </c>
    </row>
    <row r="1182" spans="1:18" x14ac:dyDescent="0.45">
      <c r="A1182" t="s">
        <v>71</v>
      </c>
      <c r="B1182">
        <v>2021</v>
      </c>
      <c r="C1182" s="9">
        <v>44449</v>
      </c>
      <c r="D1182" t="s">
        <v>72</v>
      </c>
      <c r="E1182">
        <v>2</v>
      </c>
      <c r="F1182" t="s">
        <v>203</v>
      </c>
      <c r="G1182">
        <v>1</v>
      </c>
      <c r="H1182" t="s">
        <v>16</v>
      </c>
      <c r="I1182" t="s">
        <v>17</v>
      </c>
      <c r="J1182">
        <v>22.389041095890398</v>
      </c>
      <c r="K1182">
        <v>2</v>
      </c>
      <c r="L1182">
        <v>1</v>
      </c>
      <c r="M1182">
        <v>11.489000000000001</v>
      </c>
      <c r="N1182">
        <v>62.6686395682827</v>
      </c>
      <c r="O1182">
        <v>27.619</v>
      </c>
      <c r="P1182">
        <v>27.907</v>
      </c>
      <c r="Q1182">
        <v>30.870999999999999</v>
      </c>
      <c r="R1182">
        <v>1.482</v>
      </c>
    </row>
    <row r="1183" spans="1:18" x14ac:dyDescent="0.45">
      <c r="A1183" t="s">
        <v>71</v>
      </c>
      <c r="B1183">
        <v>2021</v>
      </c>
      <c r="C1183" s="9">
        <v>44449</v>
      </c>
      <c r="D1183" t="s">
        <v>72</v>
      </c>
      <c r="E1183">
        <v>2</v>
      </c>
      <c r="F1183" t="s">
        <v>203</v>
      </c>
      <c r="G1183">
        <v>1</v>
      </c>
      <c r="H1183" t="s">
        <v>54</v>
      </c>
      <c r="I1183" t="s">
        <v>44</v>
      </c>
      <c r="J1183">
        <v>24.2164383561643</v>
      </c>
      <c r="K1183">
        <v>4</v>
      </c>
      <c r="L1183">
        <v>2</v>
      </c>
      <c r="M1183">
        <v>11.5</v>
      </c>
      <c r="N1183">
        <v>62.6086956521739</v>
      </c>
      <c r="O1183">
        <v>23.290999999999901</v>
      </c>
      <c r="P1183">
        <v>22.696000000000002</v>
      </c>
      <c r="Q1183">
        <v>28.254000000000001</v>
      </c>
      <c r="R1183">
        <v>2.7789999999999999</v>
      </c>
    </row>
    <row r="1184" spans="1:18" x14ac:dyDescent="0.45">
      <c r="A1184" t="s">
        <v>71</v>
      </c>
      <c r="B1184">
        <v>2021</v>
      </c>
      <c r="C1184" s="9">
        <v>44449</v>
      </c>
      <c r="D1184" t="s">
        <v>72</v>
      </c>
      <c r="E1184">
        <v>2</v>
      </c>
      <c r="F1184" t="s">
        <v>203</v>
      </c>
      <c r="G1184">
        <v>2</v>
      </c>
      <c r="H1184" t="s">
        <v>20</v>
      </c>
      <c r="I1184" t="s">
        <v>21</v>
      </c>
      <c r="J1184">
        <v>26.098630136986301</v>
      </c>
      <c r="K1184">
        <v>1</v>
      </c>
      <c r="L1184">
        <v>1</v>
      </c>
      <c r="M1184">
        <v>11.536</v>
      </c>
      <c r="N1184">
        <v>62.413314840499297</v>
      </c>
      <c r="O1184">
        <v>25.512</v>
      </c>
      <c r="P1184">
        <v>25.704000000000001</v>
      </c>
      <c r="Q1184">
        <v>29.064</v>
      </c>
      <c r="R1184">
        <v>1.68</v>
      </c>
    </row>
    <row r="1185" spans="1:18" x14ac:dyDescent="0.45">
      <c r="A1185" t="s">
        <v>71</v>
      </c>
      <c r="B1185">
        <v>2021</v>
      </c>
      <c r="C1185" s="9">
        <v>44449</v>
      </c>
      <c r="D1185" t="s">
        <v>72</v>
      </c>
      <c r="E1185">
        <v>2</v>
      </c>
      <c r="F1185" t="s">
        <v>203</v>
      </c>
      <c r="G1185">
        <v>2</v>
      </c>
      <c r="H1185" t="s">
        <v>41</v>
      </c>
      <c r="I1185" t="s">
        <v>27</v>
      </c>
      <c r="J1185">
        <v>25.904109589040999</v>
      </c>
      <c r="K1185">
        <v>3</v>
      </c>
      <c r="L1185">
        <v>2</v>
      </c>
      <c r="M1185">
        <v>12.282</v>
      </c>
      <c r="N1185">
        <v>58.6223742061553</v>
      </c>
      <c r="O1185">
        <v>14.515000000000001</v>
      </c>
      <c r="P1185">
        <v>14.1939999999999</v>
      </c>
      <c r="Q1185">
        <v>21.86</v>
      </c>
      <c r="R1185">
        <v>3.8330000000000002</v>
      </c>
    </row>
    <row r="1186" spans="1:18" x14ac:dyDescent="0.45">
      <c r="A1186" t="s">
        <v>71</v>
      </c>
      <c r="B1186">
        <v>2021</v>
      </c>
      <c r="C1186" s="9">
        <v>44449</v>
      </c>
      <c r="D1186" t="s">
        <v>72</v>
      </c>
      <c r="E1186">
        <v>3</v>
      </c>
      <c r="F1186" t="s">
        <v>203</v>
      </c>
      <c r="G1186">
        <v>1</v>
      </c>
      <c r="H1186" t="s">
        <v>16</v>
      </c>
      <c r="I1186" t="s">
        <v>17</v>
      </c>
      <c r="J1186">
        <v>22.389041095890398</v>
      </c>
      <c r="K1186">
        <v>2</v>
      </c>
      <c r="L1186">
        <v>1</v>
      </c>
      <c r="M1186">
        <v>11.622</v>
      </c>
      <c r="N1186">
        <v>61.951471347444503</v>
      </c>
      <c r="O1186">
        <v>27.907</v>
      </c>
      <c r="P1186">
        <v>28.152000000000001</v>
      </c>
      <c r="Q1186">
        <v>31.077999999999999</v>
      </c>
      <c r="R1186">
        <v>1.4630000000000001</v>
      </c>
    </row>
    <row r="1187" spans="1:18" x14ac:dyDescent="0.45">
      <c r="A1187" t="s">
        <v>71</v>
      </c>
      <c r="B1187">
        <v>2021</v>
      </c>
      <c r="C1187" s="9">
        <v>44449</v>
      </c>
      <c r="D1187" t="s">
        <v>72</v>
      </c>
      <c r="E1187">
        <v>3</v>
      </c>
      <c r="F1187" t="s">
        <v>203</v>
      </c>
      <c r="G1187">
        <v>1</v>
      </c>
      <c r="H1187" t="s">
        <v>54</v>
      </c>
      <c r="I1187" t="s">
        <v>44</v>
      </c>
      <c r="J1187">
        <v>24.2164383561643</v>
      </c>
      <c r="K1187">
        <v>4</v>
      </c>
      <c r="L1187">
        <v>2</v>
      </c>
      <c r="M1187" t="s">
        <v>207</v>
      </c>
      <c r="O1187">
        <v>22.696000000000002</v>
      </c>
      <c r="P1187">
        <v>22.248999999999999</v>
      </c>
      <c r="Q1187">
        <v>27.527000000000001</v>
      </c>
      <c r="R1187">
        <v>2.6389999999999998</v>
      </c>
    </row>
    <row r="1188" spans="1:18" x14ac:dyDescent="0.45">
      <c r="A1188" t="s">
        <v>71</v>
      </c>
      <c r="B1188">
        <v>2021</v>
      </c>
      <c r="C1188" s="9">
        <v>44449</v>
      </c>
      <c r="D1188" t="s">
        <v>72</v>
      </c>
      <c r="E1188">
        <v>1</v>
      </c>
      <c r="F1188" t="s">
        <v>204</v>
      </c>
      <c r="G1188" t="s">
        <v>205</v>
      </c>
      <c r="H1188" t="s">
        <v>20</v>
      </c>
      <c r="I1188" t="s">
        <v>21</v>
      </c>
      <c r="J1188">
        <v>26.098630136986301</v>
      </c>
      <c r="K1188">
        <v>1</v>
      </c>
      <c r="L1188">
        <v>1</v>
      </c>
      <c r="M1188">
        <v>11.145</v>
      </c>
      <c r="N1188">
        <v>64.602960969044403</v>
      </c>
      <c r="O1188">
        <v>25.704000000000001</v>
      </c>
      <c r="P1188">
        <v>26.28</v>
      </c>
      <c r="Q1188">
        <v>29.556000000000001</v>
      </c>
      <c r="R1188">
        <v>1.6379999999999999</v>
      </c>
    </row>
    <row r="1189" spans="1:18" x14ac:dyDescent="0.45">
      <c r="A1189" t="s">
        <v>71</v>
      </c>
      <c r="B1189">
        <v>2021</v>
      </c>
      <c r="C1189" s="9">
        <v>44449</v>
      </c>
      <c r="D1189" t="s">
        <v>72</v>
      </c>
      <c r="E1189">
        <v>1</v>
      </c>
      <c r="F1189" t="s">
        <v>204</v>
      </c>
      <c r="G1189" t="s">
        <v>205</v>
      </c>
      <c r="H1189" t="s">
        <v>16</v>
      </c>
      <c r="I1189" t="s">
        <v>17</v>
      </c>
      <c r="J1189">
        <v>22.389041095890398</v>
      </c>
      <c r="K1189">
        <v>2</v>
      </c>
      <c r="L1189">
        <v>2</v>
      </c>
      <c r="M1189">
        <v>11.272</v>
      </c>
      <c r="N1189">
        <v>63.875088715400899</v>
      </c>
      <c r="O1189">
        <v>28.152000000000001</v>
      </c>
      <c r="P1189">
        <v>27.831</v>
      </c>
      <c r="Q1189">
        <v>30.704999999999998</v>
      </c>
      <c r="R1189">
        <v>1.4370000000000001</v>
      </c>
    </row>
    <row r="1190" spans="1:18" x14ac:dyDescent="0.45">
      <c r="A1190" t="s">
        <v>71</v>
      </c>
      <c r="B1190">
        <v>2021</v>
      </c>
      <c r="C1190" s="9">
        <v>44449</v>
      </c>
      <c r="D1190" t="s">
        <v>72</v>
      </c>
      <c r="E1190">
        <v>1</v>
      </c>
      <c r="F1190" t="s">
        <v>204</v>
      </c>
      <c r="G1190" t="s">
        <v>206</v>
      </c>
      <c r="H1190" t="s">
        <v>41</v>
      </c>
      <c r="I1190" t="s">
        <v>27</v>
      </c>
      <c r="J1190">
        <v>25.904109589040999</v>
      </c>
      <c r="K1190">
        <v>3</v>
      </c>
      <c r="L1190">
        <v>1</v>
      </c>
      <c r="M1190">
        <v>11.430999999999999</v>
      </c>
      <c r="N1190">
        <v>62.986615344239297</v>
      </c>
      <c r="O1190">
        <v>14.1939999999999</v>
      </c>
      <c r="P1190">
        <v>17.777999999999999</v>
      </c>
      <c r="Q1190">
        <v>24.617999999999999</v>
      </c>
      <c r="R1190">
        <v>3.42</v>
      </c>
    </row>
    <row r="1191" spans="1:18" x14ac:dyDescent="0.45">
      <c r="A1191" t="s">
        <v>71</v>
      </c>
      <c r="B1191">
        <v>2021</v>
      </c>
      <c r="C1191" s="9">
        <v>44449</v>
      </c>
      <c r="D1191" t="s">
        <v>72</v>
      </c>
      <c r="E1191">
        <v>1</v>
      </c>
      <c r="F1191" t="s">
        <v>204</v>
      </c>
      <c r="G1191" t="s">
        <v>206</v>
      </c>
      <c r="H1191" t="s">
        <v>54</v>
      </c>
      <c r="I1191" t="s">
        <v>44</v>
      </c>
      <c r="J1191">
        <v>24.2164383561643</v>
      </c>
      <c r="K1191">
        <v>4</v>
      </c>
      <c r="L1191">
        <v>2</v>
      </c>
      <c r="M1191">
        <v>11.5979999999999</v>
      </c>
      <c r="N1191">
        <v>62.079668908432403</v>
      </c>
      <c r="O1191">
        <v>22.248999999999999</v>
      </c>
      <c r="P1191">
        <v>21.201000000000001</v>
      </c>
      <c r="Q1191">
        <v>26.219000000000001</v>
      </c>
      <c r="R1191">
        <v>2.5089999999999999</v>
      </c>
    </row>
    <row r="1192" spans="1:18" x14ac:dyDescent="0.45">
      <c r="A1192" t="s">
        <v>71</v>
      </c>
      <c r="B1192">
        <v>2021</v>
      </c>
      <c r="C1192" s="9">
        <v>44449</v>
      </c>
      <c r="D1192" t="s">
        <v>72</v>
      </c>
      <c r="E1192">
        <v>2</v>
      </c>
      <c r="F1192" t="s">
        <v>204</v>
      </c>
      <c r="G1192" t="s">
        <v>205</v>
      </c>
      <c r="H1192" t="s">
        <v>20</v>
      </c>
      <c r="I1192" t="s">
        <v>21</v>
      </c>
      <c r="J1192">
        <v>26.098630136986301</v>
      </c>
      <c r="K1192">
        <v>1</v>
      </c>
      <c r="L1192">
        <v>1</v>
      </c>
      <c r="M1192">
        <v>11.436999999999999</v>
      </c>
      <c r="N1192">
        <v>62.953571740841099</v>
      </c>
      <c r="O1192">
        <v>26.28</v>
      </c>
      <c r="P1192">
        <v>26.782</v>
      </c>
      <c r="Q1192">
        <v>29.984000000000002</v>
      </c>
      <c r="R1192">
        <v>1.601</v>
      </c>
    </row>
    <row r="1193" spans="1:18" x14ac:dyDescent="0.45">
      <c r="A1193" t="s">
        <v>71</v>
      </c>
      <c r="B1193">
        <v>2021</v>
      </c>
      <c r="C1193" s="9">
        <v>44449</v>
      </c>
      <c r="D1193" t="s">
        <v>72</v>
      </c>
      <c r="E1193">
        <v>2</v>
      </c>
      <c r="F1193" t="s">
        <v>204</v>
      </c>
      <c r="G1193" t="s">
        <v>205</v>
      </c>
      <c r="H1193" t="s">
        <v>16</v>
      </c>
      <c r="I1193" t="s">
        <v>17</v>
      </c>
      <c r="J1193">
        <v>22.389041095890398</v>
      </c>
      <c r="K1193">
        <v>2</v>
      </c>
      <c r="L1193">
        <v>2</v>
      </c>
      <c r="M1193">
        <v>16.954999999999998</v>
      </c>
      <c r="N1193">
        <v>42.465349454438197</v>
      </c>
      <c r="O1193">
        <v>27.831</v>
      </c>
      <c r="P1193">
        <v>27.55</v>
      </c>
      <c r="Q1193">
        <v>30.376000000000001</v>
      </c>
      <c r="R1193">
        <v>1.413</v>
      </c>
    </row>
    <row r="1194" spans="1:18" x14ac:dyDescent="0.45">
      <c r="A1194" t="s">
        <v>71</v>
      </c>
      <c r="B1194">
        <v>2021</v>
      </c>
      <c r="C1194" s="9">
        <v>44449</v>
      </c>
      <c r="D1194" t="s">
        <v>72</v>
      </c>
      <c r="E1194">
        <v>2</v>
      </c>
      <c r="F1194" t="s">
        <v>204</v>
      </c>
      <c r="G1194" t="s">
        <v>206</v>
      </c>
      <c r="H1194" t="s">
        <v>41</v>
      </c>
      <c r="I1194" t="s">
        <v>27</v>
      </c>
      <c r="J1194">
        <v>25.904109589040999</v>
      </c>
      <c r="K1194">
        <v>3</v>
      </c>
      <c r="L1194">
        <v>1</v>
      </c>
      <c r="M1194">
        <v>11.209</v>
      </c>
      <c r="N1194">
        <v>64.234097600142704</v>
      </c>
      <c r="O1194">
        <v>17.777999999999999</v>
      </c>
      <c r="P1194">
        <v>19.963999999999999</v>
      </c>
      <c r="Q1194">
        <v>26.251999999999999</v>
      </c>
      <c r="R1194">
        <v>3.1440000000000001</v>
      </c>
    </row>
    <row r="1195" spans="1:18" x14ac:dyDescent="0.45">
      <c r="A1195" t="s">
        <v>71</v>
      </c>
      <c r="B1195">
        <v>2021</v>
      </c>
      <c r="C1195" s="9">
        <v>44449</v>
      </c>
      <c r="D1195" t="s">
        <v>72</v>
      </c>
      <c r="E1195">
        <v>2</v>
      </c>
      <c r="F1195" t="s">
        <v>204</v>
      </c>
      <c r="G1195" t="s">
        <v>206</v>
      </c>
      <c r="H1195" t="s">
        <v>54</v>
      </c>
      <c r="I1195" t="s">
        <v>44</v>
      </c>
      <c r="J1195">
        <v>24.2164383561643</v>
      </c>
      <c r="K1195">
        <v>4</v>
      </c>
      <c r="L1195">
        <v>2</v>
      </c>
      <c r="M1195">
        <v>11.314</v>
      </c>
      <c r="N1195">
        <v>63.637970655824603</v>
      </c>
      <c r="O1195">
        <v>21.201000000000001</v>
      </c>
      <c r="P1195">
        <v>20.532999999999902</v>
      </c>
      <c r="Q1195">
        <v>25.338999999999999</v>
      </c>
      <c r="R1195">
        <v>2.403</v>
      </c>
    </row>
    <row r="1196" spans="1:18" x14ac:dyDescent="0.45">
      <c r="A1196" t="s">
        <v>108</v>
      </c>
      <c r="B1196">
        <v>2021</v>
      </c>
      <c r="C1196" s="9">
        <v>44490</v>
      </c>
      <c r="D1196" t="s">
        <v>13</v>
      </c>
      <c r="E1196">
        <v>1</v>
      </c>
      <c r="F1196" t="s">
        <v>200</v>
      </c>
      <c r="G1196">
        <v>1</v>
      </c>
      <c r="H1196" t="s">
        <v>52</v>
      </c>
      <c r="I1196" t="s">
        <v>53</v>
      </c>
      <c r="J1196">
        <v>24.616438356164299</v>
      </c>
      <c r="K1196">
        <v>8</v>
      </c>
      <c r="L1196">
        <v>1</v>
      </c>
      <c r="M1196">
        <v>11.253</v>
      </c>
      <c r="N1196">
        <v>63.982937883231102</v>
      </c>
      <c r="O1196">
        <v>14.5209999999999</v>
      </c>
      <c r="P1196">
        <v>15.41</v>
      </c>
      <c r="Q1196">
        <v>20.507999999999999</v>
      </c>
      <c r="R1196">
        <v>2.5489999999999999</v>
      </c>
    </row>
    <row r="1197" spans="1:18" x14ac:dyDescent="0.45">
      <c r="A1197" t="s">
        <v>108</v>
      </c>
      <c r="B1197">
        <v>2021</v>
      </c>
      <c r="C1197" s="9">
        <v>44490</v>
      </c>
      <c r="D1197" t="s">
        <v>13</v>
      </c>
      <c r="E1197">
        <v>1</v>
      </c>
      <c r="F1197" t="s">
        <v>200</v>
      </c>
      <c r="G1197">
        <v>1</v>
      </c>
      <c r="H1197" t="s">
        <v>114</v>
      </c>
      <c r="I1197" t="s">
        <v>21</v>
      </c>
      <c r="J1197">
        <v>19.868493150684898</v>
      </c>
      <c r="K1197">
        <v>24</v>
      </c>
      <c r="L1197">
        <v>2</v>
      </c>
      <c r="M1197">
        <v>11.377000000000001</v>
      </c>
      <c r="N1197">
        <v>63.285576162432903</v>
      </c>
      <c r="O1197">
        <v>9</v>
      </c>
      <c r="P1197">
        <v>4.944</v>
      </c>
      <c r="Q1197">
        <v>17.138000000000002</v>
      </c>
      <c r="R1197">
        <v>6.0970000000000004</v>
      </c>
    </row>
    <row r="1198" spans="1:18" x14ac:dyDescent="0.45">
      <c r="A1198" t="s">
        <v>108</v>
      </c>
      <c r="B1198">
        <v>2021</v>
      </c>
      <c r="C1198" s="9">
        <v>44490</v>
      </c>
      <c r="D1198" t="s">
        <v>13</v>
      </c>
      <c r="E1198">
        <v>1</v>
      </c>
      <c r="F1198" t="s">
        <v>200</v>
      </c>
      <c r="G1198">
        <v>2</v>
      </c>
      <c r="H1198" t="s">
        <v>39</v>
      </c>
      <c r="I1198" t="s">
        <v>40</v>
      </c>
      <c r="J1198">
        <v>27.197260273972599</v>
      </c>
      <c r="K1198">
        <v>10</v>
      </c>
      <c r="L1198">
        <v>1</v>
      </c>
      <c r="M1198">
        <v>11.792</v>
      </c>
      <c r="N1198">
        <v>61.0583446404341</v>
      </c>
      <c r="O1198">
        <v>14.549999999999899</v>
      </c>
      <c r="P1198">
        <v>15.523</v>
      </c>
      <c r="Q1198">
        <v>21.196999999999999</v>
      </c>
      <c r="R1198">
        <v>2.8370000000000002</v>
      </c>
    </row>
    <row r="1199" spans="1:18" x14ac:dyDescent="0.45">
      <c r="A1199" t="s">
        <v>108</v>
      </c>
      <c r="B1199">
        <v>2021</v>
      </c>
      <c r="C1199" s="9">
        <v>44490</v>
      </c>
      <c r="D1199" t="s">
        <v>13</v>
      </c>
      <c r="E1199">
        <v>1</v>
      </c>
      <c r="F1199" t="s">
        <v>200</v>
      </c>
      <c r="G1199">
        <v>2</v>
      </c>
      <c r="H1199" t="s">
        <v>60</v>
      </c>
      <c r="I1199" t="s">
        <v>61</v>
      </c>
      <c r="J1199">
        <v>33.265753424657497</v>
      </c>
      <c r="K1199">
        <v>23</v>
      </c>
      <c r="L1199">
        <v>2</v>
      </c>
      <c r="M1199">
        <v>12</v>
      </c>
      <c r="N1199">
        <v>60</v>
      </c>
      <c r="O1199">
        <v>9.8819999999999997</v>
      </c>
      <c r="P1199">
        <v>9.2650000000000006</v>
      </c>
      <c r="Q1199">
        <v>16.303000000000001</v>
      </c>
      <c r="R1199">
        <v>3.5190000000000001</v>
      </c>
    </row>
    <row r="1200" spans="1:18" x14ac:dyDescent="0.45">
      <c r="A1200" t="s">
        <v>108</v>
      </c>
      <c r="B1200">
        <v>2021</v>
      </c>
      <c r="C1200" s="9">
        <v>44490</v>
      </c>
      <c r="D1200" t="s">
        <v>13</v>
      </c>
      <c r="E1200">
        <v>1</v>
      </c>
      <c r="F1200" t="s">
        <v>200</v>
      </c>
      <c r="G1200">
        <v>3</v>
      </c>
      <c r="H1200" t="s">
        <v>24</v>
      </c>
      <c r="I1200" t="s">
        <v>25</v>
      </c>
      <c r="J1200">
        <v>23.145205479451999</v>
      </c>
      <c r="K1200">
        <v>11</v>
      </c>
      <c r="L1200">
        <v>1</v>
      </c>
      <c r="M1200">
        <v>12.124000000000001</v>
      </c>
      <c r="N1200">
        <v>59.3863411415374</v>
      </c>
      <c r="O1200">
        <v>11.457000000000001</v>
      </c>
      <c r="P1200">
        <v>13.824999999999999</v>
      </c>
      <c r="Q1200">
        <v>20.082999999999998</v>
      </c>
      <c r="R1200">
        <v>3.129</v>
      </c>
    </row>
    <row r="1201" spans="1:18" x14ac:dyDescent="0.45">
      <c r="A1201" t="s">
        <v>108</v>
      </c>
      <c r="B1201">
        <v>2021</v>
      </c>
      <c r="C1201" s="9">
        <v>44490</v>
      </c>
      <c r="D1201" t="s">
        <v>13</v>
      </c>
      <c r="E1201">
        <v>1</v>
      </c>
      <c r="F1201" t="s">
        <v>200</v>
      </c>
      <c r="G1201">
        <v>3</v>
      </c>
      <c r="H1201" t="s">
        <v>48</v>
      </c>
      <c r="I1201" t="s">
        <v>49</v>
      </c>
      <c r="K1201">
        <v>22</v>
      </c>
      <c r="L1201">
        <v>2</v>
      </c>
      <c r="M1201">
        <v>12.727</v>
      </c>
      <c r="N1201">
        <v>56.572640842303699</v>
      </c>
      <c r="O1201">
        <v>15.079999999999901</v>
      </c>
      <c r="P1201">
        <v>12.587999999999999</v>
      </c>
      <c r="Q1201">
        <v>20.7</v>
      </c>
      <c r="R1201">
        <v>4.056</v>
      </c>
    </row>
    <row r="1202" spans="1:18" x14ac:dyDescent="0.45">
      <c r="A1202" t="s">
        <v>108</v>
      </c>
      <c r="B1202">
        <v>2021</v>
      </c>
      <c r="C1202" s="9">
        <v>44490</v>
      </c>
      <c r="D1202" t="s">
        <v>13</v>
      </c>
      <c r="E1202">
        <v>1</v>
      </c>
      <c r="F1202" t="s">
        <v>200</v>
      </c>
      <c r="G1202">
        <v>4</v>
      </c>
      <c r="H1202" t="s">
        <v>113</v>
      </c>
      <c r="I1202" t="s">
        <v>31</v>
      </c>
      <c r="J1202">
        <v>18.438356164383499</v>
      </c>
      <c r="K1202">
        <v>16</v>
      </c>
      <c r="L1202">
        <v>1</v>
      </c>
      <c r="M1202">
        <v>11.481</v>
      </c>
      <c r="N1202">
        <v>62.712307290305702</v>
      </c>
      <c r="O1202">
        <v>6.2619999999999898</v>
      </c>
      <c r="P1202">
        <v>16.114999999999998</v>
      </c>
      <c r="Q1202">
        <v>27.184999999999999</v>
      </c>
      <c r="R1202">
        <v>5.5350000000000001</v>
      </c>
    </row>
    <row r="1203" spans="1:18" x14ac:dyDescent="0.45">
      <c r="A1203" t="s">
        <v>108</v>
      </c>
      <c r="B1203">
        <v>2021</v>
      </c>
      <c r="C1203" s="9">
        <v>44490</v>
      </c>
      <c r="D1203" t="s">
        <v>13</v>
      </c>
      <c r="E1203">
        <v>1</v>
      </c>
      <c r="F1203" t="s">
        <v>200</v>
      </c>
      <c r="G1203">
        <v>4</v>
      </c>
      <c r="H1203" t="s">
        <v>41</v>
      </c>
      <c r="I1203" t="s">
        <v>27</v>
      </c>
      <c r="J1203">
        <v>26.016438356164301</v>
      </c>
      <c r="K1203">
        <v>17</v>
      </c>
      <c r="L1203">
        <v>2</v>
      </c>
      <c r="M1203" t="s">
        <v>207</v>
      </c>
      <c r="O1203">
        <v>19.963999999999999</v>
      </c>
      <c r="P1203">
        <v>18.946000000000002</v>
      </c>
      <c r="Q1203">
        <v>24.986000000000001</v>
      </c>
      <c r="R1203">
        <v>3.02</v>
      </c>
    </row>
    <row r="1204" spans="1:18" x14ac:dyDescent="0.45">
      <c r="A1204" t="s">
        <v>108</v>
      </c>
      <c r="B1204">
        <v>2021</v>
      </c>
      <c r="C1204" s="9">
        <v>44490</v>
      </c>
      <c r="D1204" t="s">
        <v>13</v>
      </c>
      <c r="E1204">
        <v>1</v>
      </c>
      <c r="F1204" t="s">
        <v>200</v>
      </c>
      <c r="G1204">
        <v>5</v>
      </c>
      <c r="H1204" t="s">
        <v>109</v>
      </c>
      <c r="I1204" t="s">
        <v>110</v>
      </c>
      <c r="K1204">
        <v>12</v>
      </c>
      <c r="L1204">
        <v>1</v>
      </c>
      <c r="M1204">
        <v>11.648999999999999</v>
      </c>
      <c r="N1204">
        <v>61.807880504764299</v>
      </c>
      <c r="O1204">
        <v>33.555999999999997</v>
      </c>
      <c r="P1204">
        <v>33.640999999999998</v>
      </c>
      <c r="Q1204">
        <v>35.947000000000003</v>
      </c>
      <c r="R1204">
        <v>1.153</v>
      </c>
    </row>
    <row r="1205" spans="1:18" x14ac:dyDescent="0.45">
      <c r="A1205" t="s">
        <v>108</v>
      </c>
      <c r="B1205">
        <v>2021</v>
      </c>
      <c r="C1205" s="9">
        <v>44490</v>
      </c>
      <c r="D1205" t="s">
        <v>13</v>
      </c>
      <c r="E1205">
        <v>1</v>
      </c>
      <c r="F1205" t="s">
        <v>200</v>
      </c>
      <c r="G1205">
        <v>5</v>
      </c>
      <c r="H1205" t="s">
        <v>106</v>
      </c>
      <c r="I1205" t="s">
        <v>63</v>
      </c>
      <c r="K1205">
        <v>21</v>
      </c>
      <c r="L1205">
        <v>2</v>
      </c>
      <c r="M1205">
        <v>11.921999999999899</v>
      </c>
      <c r="N1205">
        <v>60.392551585304403</v>
      </c>
      <c r="O1205">
        <v>19.920999999999999</v>
      </c>
      <c r="P1205">
        <v>19.475999999999999</v>
      </c>
      <c r="Q1205">
        <v>28.885999999999999</v>
      </c>
      <c r="R1205">
        <v>4.7050000000000001</v>
      </c>
    </row>
    <row r="1206" spans="1:18" x14ac:dyDescent="0.45">
      <c r="A1206" t="s">
        <v>108</v>
      </c>
      <c r="B1206">
        <v>2021</v>
      </c>
      <c r="C1206" s="9">
        <v>44490</v>
      </c>
      <c r="D1206" t="s">
        <v>13</v>
      </c>
      <c r="E1206">
        <v>1</v>
      </c>
      <c r="F1206" t="s">
        <v>200</v>
      </c>
      <c r="G1206">
        <v>6</v>
      </c>
      <c r="H1206" t="s">
        <v>111</v>
      </c>
      <c r="I1206" t="s">
        <v>110</v>
      </c>
      <c r="K1206">
        <v>13</v>
      </c>
      <c r="L1206">
        <v>1</v>
      </c>
      <c r="M1206">
        <v>11.738</v>
      </c>
      <c r="N1206">
        <v>61.3392400749701</v>
      </c>
      <c r="O1206">
        <v>26.928000000000001</v>
      </c>
      <c r="P1206">
        <v>27.061999999999902</v>
      </c>
      <c r="Q1206">
        <v>30.052</v>
      </c>
      <c r="R1206">
        <v>1.4950000000000001</v>
      </c>
    </row>
    <row r="1207" spans="1:18" x14ac:dyDescent="0.45">
      <c r="A1207" t="s">
        <v>108</v>
      </c>
      <c r="B1207">
        <v>2021</v>
      </c>
      <c r="C1207" s="9">
        <v>44490</v>
      </c>
      <c r="D1207" t="s">
        <v>13</v>
      </c>
      <c r="E1207">
        <v>1</v>
      </c>
      <c r="F1207" t="s">
        <v>200</v>
      </c>
      <c r="G1207">
        <v>6</v>
      </c>
      <c r="H1207" t="s">
        <v>112</v>
      </c>
      <c r="I1207" t="s">
        <v>25</v>
      </c>
      <c r="J1207">
        <v>22.4739726027397</v>
      </c>
      <c r="K1207">
        <v>20</v>
      </c>
      <c r="L1207">
        <v>2</v>
      </c>
      <c r="M1207">
        <v>11.808999999999999</v>
      </c>
      <c r="N1207">
        <v>60.970446269794202</v>
      </c>
      <c r="O1207">
        <v>9</v>
      </c>
      <c r="P1207">
        <v>7.8199999999999896</v>
      </c>
      <c r="Q1207">
        <v>21.24</v>
      </c>
      <c r="R1207">
        <v>6.71</v>
      </c>
    </row>
    <row r="1208" spans="1:18" x14ac:dyDescent="0.45">
      <c r="A1208" t="s">
        <v>108</v>
      </c>
      <c r="B1208">
        <v>2021</v>
      </c>
      <c r="C1208" s="9">
        <v>44490</v>
      </c>
      <c r="D1208" t="s">
        <v>13</v>
      </c>
      <c r="E1208">
        <v>1</v>
      </c>
      <c r="F1208" t="s">
        <v>200</v>
      </c>
      <c r="G1208">
        <v>7</v>
      </c>
      <c r="H1208" t="s">
        <v>82</v>
      </c>
      <c r="I1208" t="s">
        <v>67</v>
      </c>
      <c r="J1208">
        <v>29.145205479451999</v>
      </c>
      <c r="K1208">
        <v>15</v>
      </c>
      <c r="L1208">
        <v>1</v>
      </c>
      <c r="M1208">
        <v>11.694000000000001</v>
      </c>
      <c r="N1208">
        <v>61.570035915854199</v>
      </c>
      <c r="O1208">
        <v>24.335999999999999</v>
      </c>
      <c r="P1208">
        <v>24.75</v>
      </c>
      <c r="Q1208">
        <v>27.838000000000001</v>
      </c>
      <c r="R1208">
        <v>1.544</v>
      </c>
    </row>
    <row r="1209" spans="1:18" x14ac:dyDescent="0.45">
      <c r="A1209" t="s">
        <v>108</v>
      </c>
      <c r="B1209">
        <v>2021</v>
      </c>
      <c r="C1209" s="9">
        <v>44490</v>
      </c>
      <c r="D1209" t="s">
        <v>13</v>
      </c>
      <c r="E1209">
        <v>1</v>
      </c>
      <c r="F1209" t="s">
        <v>200</v>
      </c>
      <c r="G1209">
        <v>7</v>
      </c>
      <c r="H1209" t="s">
        <v>98</v>
      </c>
      <c r="I1209" t="s">
        <v>67</v>
      </c>
      <c r="J1209">
        <v>30.2273972602739</v>
      </c>
      <c r="K1209">
        <v>18</v>
      </c>
      <c r="L1209">
        <v>2</v>
      </c>
      <c r="M1209">
        <v>11.707000000000001</v>
      </c>
      <c r="N1209">
        <v>61.501665670111898</v>
      </c>
      <c r="O1209">
        <v>23.971</v>
      </c>
      <c r="P1209">
        <v>23.552</v>
      </c>
      <c r="Q1209">
        <v>27.32</v>
      </c>
      <c r="R1209">
        <v>1.8839999999999999</v>
      </c>
    </row>
    <row r="1210" spans="1:18" x14ac:dyDescent="0.45">
      <c r="A1210" t="s">
        <v>108</v>
      </c>
      <c r="B1210">
        <v>2021</v>
      </c>
      <c r="C1210" s="9">
        <v>44490</v>
      </c>
      <c r="D1210" t="s">
        <v>13</v>
      </c>
      <c r="E1210">
        <v>1</v>
      </c>
      <c r="F1210" t="s">
        <v>200</v>
      </c>
      <c r="G1210">
        <v>8</v>
      </c>
      <c r="H1210" t="s">
        <v>54</v>
      </c>
      <c r="I1210" t="s">
        <v>44</v>
      </c>
      <c r="J1210">
        <v>24.328767123287601</v>
      </c>
      <c r="K1210">
        <v>14</v>
      </c>
      <c r="L1210">
        <v>1</v>
      </c>
      <c r="M1210">
        <v>11.209</v>
      </c>
      <c r="N1210">
        <v>64.234097600142704</v>
      </c>
      <c r="O1210">
        <v>20.532999999999902</v>
      </c>
      <c r="P1210">
        <v>21.606999999999999</v>
      </c>
      <c r="Q1210">
        <v>26.209</v>
      </c>
      <c r="R1210">
        <v>2.3010000000000002</v>
      </c>
    </row>
    <row r="1211" spans="1:18" x14ac:dyDescent="0.45">
      <c r="A1211" t="s">
        <v>108</v>
      </c>
      <c r="B1211">
        <v>2021</v>
      </c>
      <c r="C1211" s="9">
        <v>44490</v>
      </c>
      <c r="D1211" t="s">
        <v>13</v>
      </c>
      <c r="E1211">
        <v>1</v>
      </c>
      <c r="F1211" t="s">
        <v>200</v>
      </c>
      <c r="G1211">
        <v>8</v>
      </c>
      <c r="H1211" t="s">
        <v>45</v>
      </c>
      <c r="I1211" t="s">
        <v>40</v>
      </c>
      <c r="J1211">
        <v>30.663013698630099</v>
      </c>
      <c r="K1211">
        <v>19</v>
      </c>
      <c r="L1211">
        <v>2</v>
      </c>
      <c r="M1211">
        <v>11.3189999999999</v>
      </c>
      <c r="N1211">
        <v>63.609859528226799</v>
      </c>
      <c r="O1211">
        <v>21.411999999999999</v>
      </c>
      <c r="P1211">
        <v>20.495999999999999</v>
      </c>
      <c r="Q1211">
        <v>25.972000000000001</v>
      </c>
      <c r="R1211">
        <v>2.738</v>
      </c>
    </row>
    <row r="1212" spans="1:18" x14ac:dyDescent="0.45">
      <c r="A1212" t="s">
        <v>108</v>
      </c>
      <c r="B1212">
        <v>2021</v>
      </c>
      <c r="C1212" s="9">
        <v>44490</v>
      </c>
      <c r="D1212" t="s">
        <v>13</v>
      </c>
      <c r="E1212">
        <v>1</v>
      </c>
      <c r="F1212" t="s">
        <v>201</v>
      </c>
      <c r="G1212">
        <v>1</v>
      </c>
      <c r="H1212" t="s">
        <v>14</v>
      </c>
      <c r="I1212" t="s">
        <v>15</v>
      </c>
      <c r="J1212">
        <v>21.802739726027301</v>
      </c>
      <c r="K1212">
        <v>2</v>
      </c>
      <c r="L1212">
        <v>1</v>
      </c>
      <c r="M1212">
        <v>11.289</v>
      </c>
      <c r="N1212">
        <v>63.7788998139782</v>
      </c>
      <c r="O1212">
        <v>28.431000000000001</v>
      </c>
      <c r="P1212">
        <v>28.648</v>
      </c>
      <c r="Q1212">
        <v>31.966000000000001</v>
      </c>
      <c r="R1212">
        <v>1.659</v>
      </c>
    </row>
    <row r="1213" spans="1:18" x14ac:dyDescent="0.45">
      <c r="A1213" t="s">
        <v>108</v>
      </c>
      <c r="B1213">
        <v>2021</v>
      </c>
      <c r="C1213" s="9">
        <v>44490</v>
      </c>
      <c r="D1213" t="s">
        <v>13</v>
      </c>
      <c r="E1213">
        <v>1</v>
      </c>
      <c r="F1213" t="s">
        <v>201</v>
      </c>
      <c r="G1213">
        <v>1</v>
      </c>
      <c r="H1213" t="s">
        <v>54</v>
      </c>
      <c r="I1213" t="s">
        <v>44</v>
      </c>
      <c r="J1213">
        <v>24.328767123287601</v>
      </c>
      <c r="K1213">
        <v>14</v>
      </c>
      <c r="L1213">
        <v>2</v>
      </c>
      <c r="M1213">
        <v>11.327</v>
      </c>
      <c r="N1213">
        <v>63.564933345104599</v>
      </c>
      <c r="O1213">
        <v>21.606999999999999</v>
      </c>
      <c r="P1213">
        <v>21.414000000000001</v>
      </c>
      <c r="Q1213">
        <v>25.89</v>
      </c>
      <c r="R1213">
        <v>2.238</v>
      </c>
    </row>
    <row r="1214" spans="1:18" x14ac:dyDescent="0.45">
      <c r="A1214" t="s">
        <v>108</v>
      </c>
      <c r="B1214">
        <v>2021</v>
      </c>
      <c r="C1214" s="9">
        <v>44490</v>
      </c>
      <c r="D1214" t="s">
        <v>13</v>
      </c>
      <c r="E1214">
        <v>1</v>
      </c>
      <c r="F1214" t="s">
        <v>201</v>
      </c>
      <c r="G1214">
        <v>2</v>
      </c>
      <c r="H1214" t="s">
        <v>23</v>
      </c>
      <c r="I1214" t="s">
        <v>15</v>
      </c>
      <c r="J1214">
        <v>24.109589041095798</v>
      </c>
      <c r="K1214">
        <v>1</v>
      </c>
      <c r="L1214">
        <v>1</v>
      </c>
      <c r="M1214">
        <v>11.114000000000001</v>
      </c>
      <c r="N1214">
        <v>64.783156379341307</v>
      </c>
      <c r="O1214">
        <v>35.297999999999902</v>
      </c>
      <c r="P1214">
        <v>35.339999999999897</v>
      </c>
      <c r="Q1214">
        <v>37.847999999999999</v>
      </c>
      <c r="R1214">
        <v>1.254</v>
      </c>
    </row>
    <row r="1215" spans="1:18" x14ac:dyDescent="0.45">
      <c r="A1215" t="s">
        <v>108</v>
      </c>
      <c r="B1215">
        <v>2021</v>
      </c>
      <c r="C1215" s="9">
        <v>44490</v>
      </c>
      <c r="D1215" t="s">
        <v>13</v>
      </c>
      <c r="E1215">
        <v>1</v>
      </c>
      <c r="F1215" t="s">
        <v>201</v>
      </c>
      <c r="G1215">
        <v>2</v>
      </c>
      <c r="H1215" t="s">
        <v>82</v>
      </c>
      <c r="I1215" t="s">
        <v>67</v>
      </c>
      <c r="J1215">
        <v>29.145205479451999</v>
      </c>
      <c r="K1215">
        <v>15</v>
      </c>
      <c r="L1215">
        <v>2</v>
      </c>
      <c r="M1215">
        <v>11.518000000000001</v>
      </c>
      <c r="N1215">
        <v>62.510852578572603</v>
      </c>
      <c r="O1215">
        <v>24.75</v>
      </c>
      <c r="P1215">
        <v>24.713000000000001</v>
      </c>
      <c r="Q1215">
        <v>27.783000000000001</v>
      </c>
      <c r="R1215">
        <v>1.5349999999999999</v>
      </c>
    </row>
    <row r="1216" spans="1:18" x14ac:dyDescent="0.45">
      <c r="A1216" t="s">
        <v>108</v>
      </c>
      <c r="B1216">
        <v>2021</v>
      </c>
      <c r="C1216" s="9">
        <v>44490</v>
      </c>
      <c r="D1216" t="s">
        <v>13</v>
      </c>
      <c r="E1216">
        <v>1</v>
      </c>
      <c r="F1216" t="s">
        <v>201</v>
      </c>
      <c r="G1216">
        <v>3</v>
      </c>
      <c r="H1216" t="s">
        <v>33</v>
      </c>
      <c r="I1216" t="s">
        <v>27</v>
      </c>
      <c r="J1216">
        <v>27.920547945205399</v>
      </c>
      <c r="K1216">
        <v>3</v>
      </c>
      <c r="L1216">
        <v>1</v>
      </c>
      <c r="M1216">
        <v>11.648</v>
      </c>
      <c r="N1216">
        <v>61.813186813186803</v>
      </c>
      <c r="O1216">
        <v>32.844000000000001</v>
      </c>
      <c r="P1216">
        <v>32.939</v>
      </c>
      <c r="Q1216">
        <v>35.168999999999997</v>
      </c>
      <c r="R1216">
        <v>1.115</v>
      </c>
    </row>
    <row r="1217" spans="1:18" x14ac:dyDescent="0.45">
      <c r="A1217" t="s">
        <v>108</v>
      </c>
      <c r="B1217">
        <v>2021</v>
      </c>
      <c r="C1217" s="9">
        <v>44490</v>
      </c>
      <c r="D1217" t="s">
        <v>13</v>
      </c>
      <c r="E1217">
        <v>1</v>
      </c>
      <c r="F1217" t="s">
        <v>201</v>
      </c>
      <c r="G1217">
        <v>3</v>
      </c>
      <c r="H1217" t="s">
        <v>111</v>
      </c>
      <c r="I1217" t="s">
        <v>110</v>
      </c>
      <c r="K1217">
        <v>13</v>
      </c>
      <c r="L1217">
        <v>2</v>
      </c>
      <c r="M1217">
        <v>14.696</v>
      </c>
      <c r="N1217">
        <v>48.992923244420197</v>
      </c>
      <c r="O1217">
        <v>27.061999999999902</v>
      </c>
      <c r="P1217">
        <v>26.948</v>
      </c>
      <c r="Q1217">
        <v>29.902000000000001</v>
      </c>
      <c r="R1217">
        <v>1.4770000000000001</v>
      </c>
    </row>
    <row r="1218" spans="1:18" x14ac:dyDescent="0.45">
      <c r="A1218" t="s">
        <v>108</v>
      </c>
      <c r="B1218">
        <v>2021</v>
      </c>
      <c r="C1218" s="9">
        <v>44490</v>
      </c>
      <c r="D1218" t="s">
        <v>13</v>
      </c>
      <c r="E1218">
        <v>1</v>
      </c>
      <c r="F1218" t="s">
        <v>201</v>
      </c>
      <c r="G1218">
        <v>4</v>
      </c>
      <c r="H1218" t="s">
        <v>16</v>
      </c>
      <c r="I1218" t="s">
        <v>17</v>
      </c>
      <c r="J1218">
        <v>22.5013698630137</v>
      </c>
      <c r="K1218">
        <v>5</v>
      </c>
      <c r="L1218">
        <v>1</v>
      </c>
      <c r="M1218">
        <v>11.122999999999999</v>
      </c>
      <c r="N1218">
        <v>64.730738110222006</v>
      </c>
      <c r="O1218">
        <v>27.55</v>
      </c>
      <c r="P1218">
        <v>28.106999999999999</v>
      </c>
      <c r="Q1218">
        <v>30.876999999999999</v>
      </c>
      <c r="R1218">
        <v>1.385</v>
      </c>
    </row>
    <row r="1219" spans="1:18" x14ac:dyDescent="0.45">
      <c r="A1219" t="s">
        <v>108</v>
      </c>
      <c r="B1219">
        <v>2021</v>
      </c>
      <c r="C1219" s="9">
        <v>44490</v>
      </c>
      <c r="D1219" t="s">
        <v>13</v>
      </c>
      <c r="E1219">
        <v>1</v>
      </c>
      <c r="F1219" t="s">
        <v>201</v>
      </c>
      <c r="G1219">
        <v>4</v>
      </c>
      <c r="H1219" t="s">
        <v>109</v>
      </c>
      <c r="I1219" t="s">
        <v>110</v>
      </c>
      <c r="K1219">
        <v>12</v>
      </c>
      <c r="L1219">
        <v>2</v>
      </c>
      <c r="M1219">
        <v>11.228999999999999</v>
      </c>
      <c r="N1219">
        <v>64.119690088164504</v>
      </c>
      <c r="O1219">
        <v>33.640999999999998</v>
      </c>
      <c r="P1219">
        <v>33.332999999999998</v>
      </c>
      <c r="Q1219">
        <v>35.613</v>
      </c>
      <c r="R1219">
        <v>1.1399999999999999</v>
      </c>
    </row>
    <row r="1220" spans="1:18" x14ac:dyDescent="0.45">
      <c r="A1220" t="s">
        <v>108</v>
      </c>
      <c r="B1220">
        <v>2021</v>
      </c>
      <c r="C1220" s="9">
        <v>44490</v>
      </c>
      <c r="D1220" t="s">
        <v>13</v>
      </c>
      <c r="E1220">
        <v>1</v>
      </c>
      <c r="F1220" t="s">
        <v>201</v>
      </c>
      <c r="G1220">
        <v>5</v>
      </c>
      <c r="H1220" t="s">
        <v>26</v>
      </c>
      <c r="I1220" t="s">
        <v>27</v>
      </c>
      <c r="J1220">
        <v>23.416438356164299</v>
      </c>
      <c r="K1220">
        <v>4</v>
      </c>
      <c r="L1220">
        <v>1</v>
      </c>
      <c r="M1220">
        <v>11.289</v>
      </c>
      <c r="N1220">
        <v>63.7788998139782</v>
      </c>
      <c r="O1220">
        <v>24.771000000000001</v>
      </c>
      <c r="P1220">
        <v>25.106000000000002</v>
      </c>
      <c r="Q1220">
        <v>28.582000000000001</v>
      </c>
      <c r="R1220">
        <v>1.738</v>
      </c>
    </row>
    <row r="1221" spans="1:18" x14ac:dyDescent="0.45">
      <c r="A1221" t="s">
        <v>108</v>
      </c>
      <c r="B1221">
        <v>2021</v>
      </c>
      <c r="C1221" s="9">
        <v>44490</v>
      </c>
      <c r="D1221" t="s">
        <v>13</v>
      </c>
      <c r="E1221">
        <v>1</v>
      </c>
      <c r="F1221" t="s">
        <v>201</v>
      </c>
      <c r="G1221">
        <v>5</v>
      </c>
      <c r="H1221" t="s">
        <v>113</v>
      </c>
      <c r="I1221" t="s">
        <v>31</v>
      </c>
      <c r="J1221">
        <v>18.438356164383499</v>
      </c>
      <c r="K1221">
        <v>16</v>
      </c>
      <c r="L1221">
        <v>2</v>
      </c>
      <c r="M1221">
        <v>11.397</v>
      </c>
      <c r="N1221">
        <v>63.174519610423701</v>
      </c>
      <c r="O1221">
        <v>16.114999999999998</v>
      </c>
      <c r="P1221">
        <v>14.9439999999999</v>
      </c>
      <c r="Q1221">
        <v>24.334</v>
      </c>
      <c r="R1221">
        <v>4.6950000000000003</v>
      </c>
    </row>
    <row r="1222" spans="1:18" x14ac:dyDescent="0.45">
      <c r="A1222" t="s">
        <v>108</v>
      </c>
      <c r="B1222">
        <v>2021</v>
      </c>
      <c r="C1222" s="9">
        <v>44490</v>
      </c>
      <c r="D1222" t="s">
        <v>13</v>
      </c>
      <c r="E1222">
        <v>1</v>
      </c>
      <c r="F1222" t="s">
        <v>201</v>
      </c>
      <c r="G1222">
        <v>6</v>
      </c>
      <c r="H1222" t="s">
        <v>22</v>
      </c>
      <c r="I1222" t="s">
        <v>15</v>
      </c>
      <c r="J1222">
        <v>23.783561643835601</v>
      </c>
      <c r="K1222">
        <v>6</v>
      </c>
      <c r="L1222">
        <v>1</v>
      </c>
      <c r="M1222">
        <v>11.212</v>
      </c>
      <c r="N1222">
        <v>64.216910453085902</v>
      </c>
      <c r="O1222">
        <v>18.456</v>
      </c>
      <c r="P1222">
        <v>19.356999999999999</v>
      </c>
      <c r="Q1222">
        <v>25.126999999999999</v>
      </c>
      <c r="R1222">
        <v>2.8849999999999998</v>
      </c>
    </row>
    <row r="1223" spans="1:18" x14ac:dyDescent="0.45">
      <c r="A1223" t="s">
        <v>108</v>
      </c>
      <c r="B1223">
        <v>2021</v>
      </c>
      <c r="C1223" s="9">
        <v>44490</v>
      </c>
      <c r="D1223" t="s">
        <v>13</v>
      </c>
      <c r="E1223">
        <v>1</v>
      </c>
      <c r="F1223" t="s">
        <v>201</v>
      </c>
      <c r="G1223">
        <v>6</v>
      </c>
      <c r="H1223" t="s">
        <v>24</v>
      </c>
      <c r="I1223" t="s">
        <v>25</v>
      </c>
      <c r="J1223">
        <v>23.145205479451999</v>
      </c>
      <c r="K1223">
        <v>11</v>
      </c>
      <c r="L1223">
        <v>2</v>
      </c>
      <c r="M1223">
        <v>11.282999999999999</v>
      </c>
      <c r="N1223">
        <v>63.8128157404945</v>
      </c>
      <c r="O1223">
        <v>13.824999999999999</v>
      </c>
      <c r="P1223">
        <v>13.4429999999999</v>
      </c>
      <c r="Q1223">
        <v>19.402999999999999</v>
      </c>
      <c r="R1223">
        <v>2.98</v>
      </c>
    </row>
    <row r="1224" spans="1:18" x14ac:dyDescent="0.45">
      <c r="A1224" t="s">
        <v>108</v>
      </c>
      <c r="B1224">
        <v>2021</v>
      </c>
      <c r="C1224" s="9">
        <v>44490</v>
      </c>
      <c r="D1224" t="s">
        <v>13</v>
      </c>
      <c r="E1224">
        <v>1</v>
      </c>
      <c r="F1224" t="s">
        <v>201</v>
      </c>
      <c r="G1224">
        <v>7</v>
      </c>
      <c r="H1224" t="s">
        <v>77</v>
      </c>
      <c r="I1224" t="s">
        <v>19</v>
      </c>
      <c r="J1224">
        <v>30.4493150684931</v>
      </c>
      <c r="K1224">
        <v>7</v>
      </c>
      <c r="L1224">
        <v>1</v>
      </c>
      <c r="M1224">
        <v>11.085000000000001</v>
      </c>
      <c r="N1224">
        <v>64.952638700947205</v>
      </c>
      <c r="O1224">
        <v>26.131999999999898</v>
      </c>
      <c r="P1224">
        <v>26.31</v>
      </c>
      <c r="Q1224">
        <v>30.231999999999999</v>
      </c>
      <c r="R1224">
        <v>1.9610000000000001</v>
      </c>
    </row>
    <row r="1225" spans="1:18" x14ac:dyDescent="0.45">
      <c r="A1225" t="s">
        <v>108</v>
      </c>
      <c r="B1225">
        <v>2021</v>
      </c>
      <c r="C1225" s="9">
        <v>44490</v>
      </c>
      <c r="D1225" t="s">
        <v>13</v>
      </c>
      <c r="E1225">
        <v>1</v>
      </c>
      <c r="F1225" t="s">
        <v>201</v>
      </c>
      <c r="G1225">
        <v>7</v>
      </c>
      <c r="H1225" t="s">
        <v>39</v>
      </c>
      <c r="I1225" t="s">
        <v>40</v>
      </c>
      <c r="J1225">
        <v>27.197260273972599</v>
      </c>
      <c r="K1225">
        <v>10</v>
      </c>
      <c r="L1225">
        <v>2</v>
      </c>
      <c r="M1225">
        <v>11.173</v>
      </c>
      <c r="N1225">
        <v>64.441063277544004</v>
      </c>
      <c r="O1225">
        <v>15.523</v>
      </c>
      <c r="P1225">
        <v>15.414</v>
      </c>
      <c r="Q1225">
        <v>20.936</v>
      </c>
      <c r="R1225">
        <v>2.7610000000000001</v>
      </c>
    </row>
    <row r="1226" spans="1:18" x14ac:dyDescent="0.45">
      <c r="A1226" t="s">
        <v>108</v>
      </c>
      <c r="B1226">
        <v>2021</v>
      </c>
      <c r="C1226" s="9">
        <v>44490</v>
      </c>
      <c r="D1226" t="s">
        <v>13</v>
      </c>
      <c r="E1226">
        <v>1</v>
      </c>
      <c r="F1226" t="s">
        <v>201</v>
      </c>
      <c r="G1226">
        <v>8</v>
      </c>
      <c r="H1226" t="s">
        <v>52</v>
      </c>
      <c r="I1226" t="s">
        <v>53</v>
      </c>
      <c r="J1226">
        <v>24.616438356164299</v>
      </c>
      <c r="K1226">
        <v>8</v>
      </c>
      <c r="L1226">
        <v>1</v>
      </c>
      <c r="M1226">
        <v>11.052</v>
      </c>
      <c r="N1226">
        <v>65.146579804560204</v>
      </c>
      <c r="O1226">
        <v>15.41</v>
      </c>
      <c r="P1226">
        <v>17.683999999999902</v>
      </c>
      <c r="Q1226">
        <v>22.45</v>
      </c>
      <c r="R1226">
        <v>2.383</v>
      </c>
    </row>
    <row r="1227" spans="1:18" x14ac:dyDescent="0.45">
      <c r="A1227" t="s">
        <v>108</v>
      </c>
      <c r="B1227">
        <v>2021</v>
      </c>
      <c r="C1227" s="9">
        <v>44490</v>
      </c>
      <c r="D1227" t="s">
        <v>13</v>
      </c>
      <c r="E1227">
        <v>1</v>
      </c>
      <c r="F1227" t="s">
        <v>201</v>
      </c>
      <c r="G1227">
        <v>8</v>
      </c>
      <c r="H1227" t="s">
        <v>20</v>
      </c>
      <c r="I1227" t="s">
        <v>21</v>
      </c>
      <c r="J1227">
        <v>26.2109589041095</v>
      </c>
      <c r="K1227">
        <v>9</v>
      </c>
      <c r="L1227">
        <v>2</v>
      </c>
      <c r="M1227">
        <v>11.074</v>
      </c>
      <c r="N1227">
        <v>65.017157305400005</v>
      </c>
      <c r="O1227">
        <v>26.782</v>
      </c>
      <c r="P1227">
        <v>26.093</v>
      </c>
      <c r="Q1227">
        <v>29.216999999999999</v>
      </c>
      <c r="R1227">
        <v>1.5620000000000001</v>
      </c>
    </row>
    <row r="1228" spans="1:18" x14ac:dyDescent="0.45">
      <c r="A1228" t="s">
        <v>108</v>
      </c>
      <c r="B1228">
        <v>2021</v>
      </c>
      <c r="C1228" s="9">
        <v>44490</v>
      </c>
      <c r="D1228" t="s">
        <v>13</v>
      </c>
      <c r="E1228">
        <v>1</v>
      </c>
      <c r="F1228" t="s">
        <v>202</v>
      </c>
      <c r="G1228">
        <v>1</v>
      </c>
      <c r="H1228" t="s">
        <v>14</v>
      </c>
      <c r="I1228" t="s">
        <v>15</v>
      </c>
      <c r="J1228">
        <v>21.802739726027301</v>
      </c>
      <c r="K1228">
        <v>2</v>
      </c>
      <c r="L1228">
        <v>1</v>
      </c>
      <c r="M1228">
        <v>11.236000000000001</v>
      </c>
      <c r="N1228">
        <v>64.079743681025207</v>
      </c>
      <c r="O1228">
        <v>28.648</v>
      </c>
      <c r="P1228">
        <v>28.748000000000001</v>
      </c>
      <c r="Q1228">
        <v>32.042000000000002</v>
      </c>
      <c r="R1228">
        <v>1.647</v>
      </c>
    </row>
    <row r="1229" spans="1:18" x14ac:dyDescent="0.45">
      <c r="A1229" t="s">
        <v>108</v>
      </c>
      <c r="B1229">
        <v>2021</v>
      </c>
      <c r="C1229" s="9">
        <v>44490</v>
      </c>
      <c r="D1229" t="s">
        <v>13</v>
      </c>
      <c r="E1229">
        <v>1</v>
      </c>
      <c r="F1229" t="s">
        <v>202</v>
      </c>
      <c r="G1229">
        <v>1</v>
      </c>
      <c r="H1229" t="s">
        <v>52</v>
      </c>
      <c r="I1229" t="s">
        <v>53</v>
      </c>
      <c r="J1229">
        <v>24.616438356164299</v>
      </c>
      <c r="K1229">
        <v>8</v>
      </c>
      <c r="L1229">
        <v>2</v>
      </c>
      <c r="M1229">
        <v>11.362</v>
      </c>
      <c r="N1229">
        <v>63.3691251540221</v>
      </c>
      <c r="O1229">
        <v>17.683999999999902</v>
      </c>
      <c r="P1229">
        <v>17.611999999999998</v>
      </c>
      <c r="Q1229">
        <v>22.294</v>
      </c>
      <c r="R1229">
        <v>2.3410000000000002</v>
      </c>
    </row>
    <row r="1230" spans="1:18" x14ac:dyDescent="0.45">
      <c r="A1230" t="s">
        <v>108</v>
      </c>
      <c r="B1230">
        <v>2021</v>
      </c>
      <c r="C1230" s="9">
        <v>44490</v>
      </c>
      <c r="D1230" t="s">
        <v>13</v>
      </c>
      <c r="E1230">
        <v>1</v>
      </c>
      <c r="F1230" t="s">
        <v>202</v>
      </c>
      <c r="G1230">
        <v>2</v>
      </c>
      <c r="H1230" t="s">
        <v>23</v>
      </c>
      <c r="I1230" t="s">
        <v>15</v>
      </c>
      <c r="J1230">
        <v>24.109589041095798</v>
      </c>
      <c r="K1230">
        <v>1</v>
      </c>
      <c r="L1230">
        <v>1</v>
      </c>
      <c r="M1230">
        <v>11.108000000000001</v>
      </c>
      <c r="N1230">
        <v>64.818149081742803</v>
      </c>
      <c r="O1230">
        <v>35.339999999999897</v>
      </c>
      <c r="P1230">
        <v>35.415999999999997</v>
      </c>
      <c r="Q1230">
        <v>37.911999999999999</v>
      </c>
      <c r="R1230">
        <v>1.248</v>
      </c>
    </row>
    <row r="1231" spans="1:18" x14ac:dyDescent="0.45">
      <c r="A1231" t="s">
        <v>108</v>
      </c>
      <c r="B1231">
        <v>2021</v>
      </c>
      <c r="C1231" s="9">
        <v>44490</v>
      </c>
      <c r="D1231" t="s">
        <v>13</v>
      </c>
      <c r="E1231">
        <v>1</v>
      </c>
      <c r="F1231" t="s">
        <v>202</v>
      </c>
      <c r="G1231">
        <v>2</v>
      </c>
      <c r="H1231" t="s">
        <v>77</v>
      </c>
      <c r="I1231" t="s">
        <v>19</v>
      </c>
      <c r="J1231">
        <v>30.4493150684931</v>
      </c>
      <c r="K1231">
        <v>7</v>
      </c>
      <c r="L1231">
        <v>2</v>
      </c>
      <c r="M1231">
        <v>11.205</v>
      </c>
      <c r="N1231">
        <v>64.257028112449802</v>
      </c>
      <c r="O1231">
        <v>26.31</v>
      </c>
      <c r="P1231">
        <v>26.216000000000001</v>
      </c>
      <c r="Q1231">
        <v>30.076000000000001</v>
      </c>
      <c r="R1231">
        <v>1.93</v>
      </c>
    </row>
    <row r="1232" spans="1:18" x14ac:dyDescent="0.45">
      <c r="A1232" t="s">
        <v>108</v>
      </c>
      <c r="B1232">
        <v>2021</v>
      </c>
      <c r="C1232" s="9">
        <v>44490</v>
      </c>
      <c r="D1232" t="s">
        <v>13</v>
      </c>
      <c r="E1232">
        <v>1</v>
      </c>
      <c r="F1232" t="s">
        <v>202</v>
      </c>
      <c r="G1232">
        <v>3</v>
      </c>
      <c r="H1232" t="s">
        <v>33</v>
      </c>
      <c r="I1232" t="s">
        <v>27</v>
      </c>
      <c r="J1232">
        <v>27.920547945205399</v>
      </c>
      <c r="K1232">
        <v>3</v>
      </c>
      <c r="L1232">
        <v>1</v>
      </c>
      <c r="M1232">
        <v>11.157</v>
      </c>
      <c r="N1232">
        <v>64.533476741059403</v>
      </c>
      <c r="O1232">
        <v>32.939</v>
      </c>
      <c r="P1232">
        <v>32.984999999999999</v>
      </c>
      <c r="Q1232">
        <v>35.209000000000003</v>
      </c>
      <c r="R1232">
        <v>1.1120000000000001</v>
      </c>
    </row>
    <row r="1233" spans="1:18" x14ac:dyDescent="0.45">
      <c r="A1233" t="s">
        <v>108</v>
      </c>
      <c r="B1233">
        <v>2021</v>
      </c>
      <c r="C1233" s="9">
        <v>44490</v>
      </c>
      <c r="D1233" t="s">
        <v>13</v>
      </c>
      <c r="E1233">
        <v>1</v>
      </c>
      <c r="F1233" t="s">
        <v>202</v>
      </c>
      <c r="G1233">
        <v>3</v>
      </c>
      <c r="H1233" t="s">
        <v>22</v>
      </c>
      <c r="I1233" t="s">
        <v>15</v>
      </c>
      <c r="J1233">
        <v>23.783561643835601</v>
      </c>
      <c r="K1233">
        <v>6</v>
      </c>
      <c r="L1233">
        <v>2</v>
      </c>
      <c r="M1233">
        <v>11.208</v>
      </c>
      <c r="N1233">
        <v>64.239828693790102</v>
      </c>
      <c r="O1233">
        <v>19.356999999999999</v>
      </c>
      <c r="P1233">
        <v>20.45</v>
      </c>
      <c r="Q1233">
        <v>25.63</v>
      </c>
      <c r="R1233">
        <v>2.59</v>
      </c>
    </row>
    <row r="1234" spans="1:18" x14ac:dyDescent="0.45">
      <c r="A1234" t="s">
        <v>108</v>
      </c>
      <c r="B1234">
        <v>2021</v>
      </c>
      <c r="C1234" s="9">
        <v>44490</v>
      </c>
      <c r="D1234" t="s">
        <v>13</v>
      </c>
      <c r="E1234">
        <v>1</v>
      </c>
      <c r="F1234" t="s">
        <v>202</v>
      </c>
      <c r="G1234">
        <v>4</v>
      </c>
      <c r="H1234" t="s">
        <v>26</v>
      </c>
      <c r="I1234" t="s">
        <v>27</v>
      </c>
      <c r="J1234">
        <v>23.416438356164299</v>
      </c>
      <c r="K1234">
        <v>4</v>
      </c>
      <c r="L1234">
        <v>2</v>
      </c>
      <c r="M1234">
        <v>11.186</v>
      </c>
      <c r="N1234">
        <v>64.366172000715096</v>
      </c>
      <c r="O1234">
        <v>25.106000000000002</v>
      </c>
      <c r="P1234">
        <v>24.951999999999899</v>
      </c>
      <c r="Q1234">
        <v>28.302</v>
      </c>
      <c r="R1234">
        <v>1.675</v>
      </c>
    </row>
    <row r="1235" spans="1:18" x14ac:dyDescent="0.45">
      <c r="A1235" t="s">
        <v>108</v>
      </c>
      <c r="B1235">
        <v>2021</v>
      </c>
      <c r="C1235" s="9">
        <v>44490</v>
      </c>
      <c r="D1235" t="s">
        <v>13</v>
      </c>
      <c r="E1235">
        <v>1</v>
      </c>
      <c r="F1235" t="s">
        <v>202</v>
      </c>
      <c r="G1235">
        <v>4</v>
      </c>
      <c r="H1235" t="s">
        <v>16</v>
      </c>
      <c r="I1235" t="s">
        <v>17</v>
      </c>
      <c r="J1235">
        <v>22.5013698630137</v>
      </c>
      <c r="K1235">
        <v>5</v>
      </c>
      <c r="L1235">
        <v>1</v>
      </c>
      <c r="M1235">
        <v>11.019</v>
      </c>
      <c r="N1235">
        <v>65.341682548325593</v>
      </c>
      <c r="O1235">
        <v>28.106999999999999</v>
      </c>
      <c r="P1235">
        <v>28.256999999999898</v>
      </c>
      <c r="Q1235">
        <v>30.959</v>
      </c>
      <c r="R1235">
        <v>1.351</v>
      </c>
    </row>
    <row r="1236" spans="1:18" x14ac:dyDescent="0.45">
      <c r="A1236" t="s">
        <v>108</v>
      </c>
      <c r="B1236">
        <v>2021</v>
      </c>
      <c r="C1236" s="9">
        <v>44490</v>
      </c>
      <c r="D1236" t="s">
        <v>13</v>
      </c>
      <c r="E1236">
        <v>2</v>
      </c>
      <c r="F1236" t="s">
        <v>202</v>
      </c>
      <c r="G1236">
        <v>1</v>
      </c>
      <c r="H1236" t="s">
        <v>14</v>
      </c>
      <c r="I1236" t="s">
        <v>15</v>
      </c>
      <c r="J1236">
        <v>21.802739726027301</v>
      </c>
      <c r="K1236">
        <v>2</v>
      </c>
      <c r="L1236">
        <v>1</v>
      </c>
      <c r="M1236">
        <v>11.398999999999999</v>
      </c>
      <c r="N1236">
        <v>63.1634353890692</v>
      </c>
      <c r="O1236">
        <v>28.748000000000001</v>
      </c>
      <c r="P1236">
        <v>28.821999999999999</v>
      </c>
      <c r="Q1236">
        <v>31.995999999999999</v>
      </c>
      <c r="R1236">
        <v>1.587</v>
      </c>
    </row>
    <row r="1237" spans="1:18" x14ac:dyDescent="0.45">
      <c r="A1237" t="s">
        <v>108</v>
      </c>
      <c r="B1237">
        <v>2021</v>
      </c>
      <c r="C1237" s="9">
        <v>44490</v>
      </c>
      <c r="D1237" t="s">
        <v>13</v>
      </c>
      <c r="E1237">
        <v>2</v>
      </c>
      <c r="F1237" t="s">
        <v>202</v>
      </c>
      <c r="G1237">
        <v>1</v>
      </c>
      <c r="H1237" t="s">
        <v>52</v>
      </c>
      <c r="I1237" t="s">
        <v>53</v>
      </c>
      <c r="J1237">
        <v>24.616438356164299</v>
      </c>
      <c r="K1237">
        <v>8</v>
      </c>
      <c r="L1237">
        <v>2</v>
      </c>
      <c r="M1237">
        <v>11.497</v>
      </c>
      <c r="N1237">
        <v>62.625032617204397</v>
      </c>
      <c r="O1237">
        <v>17.611999999999998</v>
      </c>
      <c r="P1237">
        <v>17.562000000000001</v>
      </c>
      <c r="Q1237">
        <v>22.154</v>
      </c>
      <c r="R1237">
        <v>2.2959999999999998</v>
      </c>
    </row>
    <row r="1238" spans="1:18" x14ac:dyDescent="0.45">
      <c r="A1238" t="s">
        <v>108</v>
      </c>
      <c r="B1238">
        <v>2021</v>
      </c>
      <c r="C1238" s="9">
        <v>44490</v>
      </c>
      <c r="D1238" t="s">
        <v>13</v>
      </c>
      <c r="E1238">
        <v>2</v>
      </c>
      <c r="F1238" t="s">
        <v>202</v>
      </c>
      <c r="G1238">
        <v>2</v>
      </c>
      <c r="H1238" t="s">
        <v>23</v>
      </c>
      <c r="I1238" t="s">
        <v>15</v>
      </c>
      <c r="J1238">
        <v>24.109589041095798</v>
      </c>
      <c r="K1238">
        <v>1</v>
      </c>
      <c r="L1238">
        <v>1</v>
      </c>
      <c r="M1238">
        <v>10.935</v>
      </c>
      <c r="N1238">
        <v>65.843621399176897</v>
      </c>
      <c r="O1238">
        <v>35.415999999999997</v>
      </c>
      <c r="P1238">
        <v>35.487000000000002</v>
      </c>
      <c r="Q1238">
        <v>37.972999999999999</v>
      </c>
      <c r="R1238">
        <v>1.2430000000000001</v>
      </c>
    </row>
    <row r="1239" spans="1:18" x14ac:dyDescent="0.45">
      <c r="A1239" t="s">
        <v>108</v>
      </c>
      <c r="B1239">
        <v>2021</v>
      </c>
      <c r="C1239" s="9">
        <v>44490</v>
      </c>
      <c r="D1239" t="s">
        <v>13</v>
      </c>
      <c r="E1239">
        <v>2</v>
      </c>
      <c r="F1239" t="s">
        <v>202</v>
      </c>
      <c r="G1239">
        <v>2</v>
      </c>
      <c r="H1239" t="s">
        <v>77</v>
      </c>
      <c r="I1239" t="s">
        <v>19</v>
      </c>
      <c r="J1239">
        <v>30.4493150684931</v>
      </c>
      <c r="K1239">
        <v>7</v>
      </c>
      <c r="L1239">
        <v>2</v>
      </c>
      <c r="M1239">
        <v>11.112</v>
      </c>
      <c r="N1239">
        <v>64.794816414686807</v>
      </c>
      <c r="O1239">
        <v>26.216000000000001</v>
      </c>
      <c r="P1239">
        <v>26.13</v>
      </c>
      <c r="Q1239">
        <v>29.931999999999999</v>
      </c>
      <c r="R1239">
        <v>1.901</v>
      </c>
    </row>
    <row r="1240" spans="1:18" x14ac:dyDescent="0.45">
      <c r="A1240" t="s">
        <v>108</v>
      </c>
      <c r="B1240">
        <v>2021</v>
      </c>
      <c r="C1240" s="9">
        <v>44490</v>
      </c>
      <c r="D1240" t="s">
        <v>13</v>
      </c>
      <c r="E1240">
        <v>2</v>
      </c>
      <c r="F1240" t="s">
        <v>202</v>
      </c>
      <c r="G1240">
        <v>3</v>
      </c>
      <c r="H1240" t="s">
        <v>33</v>
      </c>
      <c r="I1240" t="s">
        <v>27</v>
      </c>
      <c r="J1240">
        <v>27.920547945205399</v>
      </c>
      <c r="K1240">
        <v>3</v>
      </c>
      <c r="L1240">
        <v>1</v>
      </c>
      <c r="M1240">
        <v>11.09</v>
      </c>
      <c r="N1240">
        <v>64.923354373309294</v>
      </c>
      <c r="O1240">
        <v>32.984999999999999</v>
      </c>
      <c r="P1240">
        <v>33.019999999999897</v>
      </c>
      <c r="Q1240">
        <v>35.241999999999997</v>
      </c>
      <c r="R1240">
        <v>1.111</v>
      </c>
    </row>
    <row r="1241" spans="1:18" x14ac:dyDescent="0.45">
      <c r="A1241" t="s">
        <v>108</v>
      </c>
      <c r="B1241">
        <v>2021</v>
      </c>
      <c r="C1241" s="9">
        <v>44490</v>
      </c>
      <c r="D1241" t="s">
        <v>13</v>
      </c>
      <c r="E1241">
        <v>2</v>
      </c>
      <c r="F1241" t="s">
        <v>202</v>
      </c>
      <c r="G1241">
        <v>3</v>
      </c>
      <c r="H1241" t="s">
        <v>22</v>
      </c>
      <c r="I1241" t="s">
        <v>15</v>
      </c>
      <c r="J1241">
        <v>23.783561643835601</v>
      </c>
      <c r="K1241">
        <v>6</v>
      </c>
      <c r="L1241">
        <v>2</v>
      </c>
      <c r="M1241">
        <v>11.173999999999999</v>
      </c>
      <c r="N1241">
        <v>64.435296223375701</v>
      </c>
      <c r="O1241">
        <v>20.45</v>
      </c>
      <c r="P1241">
        <v>20.378</v>
      </c>
      <c r="Q1241">
        <v>25.45</v>
      </c>
      <c r="R1241">
        <v>2.536</v>
      </c>
    </row>
    <row r="1242" spans="1:18" x14ac:dyDescent="0.45">
      <c r="A1242" t="s">
        <v>108</v>
      </c>
      <c r="B1242">
        <v>2021</v>
      </c>
      <c r="C1242" s="9">
        <v>44490</v>
      </c>
      <c r="D1242" t="s">
        <v>13</v>
      </c>
      <c r="E1242">
        <v>2</v>
      </c>
      <c r="F1242" t="s">
        <v>202</v>
      </c>
      <c r="G1242">
        <v>4</v>
      </c>
      <c r="H1242" t="s">
        <v>26</v>
      </c>
      <c r="I1242" t="s">
        <v>27</v>
      </c>
      <c r="J1242">
        <v>23.416438356164299</v>
      </c>
      <c r="K1242">
        <v>4</v>
      </c>
      <c r="L1242">
        <v>1</v>
      </c>
      <c r="M1242">
        <v>11.006</v>
      </c>
      <c r="N1242">
        <v>65.418862438669805</v>
      </c>
      <c r="O1242">
        <v>24.951999999999899</v>
      </c>
      <c r="P1242">
        <v>25.562999999999999</v>
      </c>
      <c r="Q1242">
        <v>28.827000000000002</v>
      </c>
      <c r="R1242">
        <v>1.6319999999999999</v>
      </c>
    </row>
    <row r="1243" spans="1:18" x14ac:dyDescent="0.45">
      <c r="A1243" t="s">
        <v>108</v>
      </c>
      <c r="B1243">
        <v>2021</v>
      </c>
      <c r="C1243" s="9">
        <v>44490</v>
      </c>
      <c r="D1243" t="s">
        <v>13</v>
      </c>
      <c r="E1243">
        <v>2</v>
      </c>
      <c r="F1243" t="s">
        <v>202</v>
      </c>
      <c r="G1243">
        <v>4</v>
      </c>
      <c r="H1243" t="s">
        <v>16</v>
      </c>
      <c r="I1243" t="s">
        <v>17</v>
      </c>
      <c r="J1243">
        <v>22.5013698630137</v>
      </c>
      <c r="K1243">
        <v>5</v>
      </c>
      <c r="L1243">
        <v>2</v>
      </c>
      <c r="M1243">
        <v>11.269</v>
      </c>
      <c r="N1243">
        <v>63.8920933534475</v>
      </c>
      <c r="O1243">
        <v>28.256999999999898</v>
      </c>
      <c r="P1243">
        <v>27.957000000000001</v>
      </c>
      <c r="Q1243">
        <v>30.617000000000001</v>
      </c>
      <c r="R1243">
        <v>1.33</v>
      </c>
    </row>
    <row r="1244" spans="1:18" x14ac:dyDescent="0.45">
      <c r="A1244" t="s">
        <v>108</v>
      </c>
      <c r="B1244">
        <v>2021</v>
      </c>
      <c r="C1244" s="9">
        <v>44490</v>
      </c>
      <c r="D1244" t="s">
        <v>13</v>
      </c>
      <c r="E1244">
        <v>3</v>
      </c>
      <c r="F1244" t="s">
        <v>202</v>
      </c>
      <c r="G1244">
        <v>4</v>
      </c>
      <c r="H1244" t="s">
        <v>26</v>
      </c>
      <c r="I1244" t="s">
        <v>27</v>
      </c>
      <c r="J1244">
        <v>23.416438356164299</v>
      </c>
      <c r="K1244">
        <v>4</v>
      </c>
      <c r="L1244">
        <v>1</v>
      </c>
      <c r="M1244">
        <v>11.08</v>
      </c>
      <c r="N1244">
        <v>64.981949458483697</v>
      </c>
      <c r="O1244">
        <v>25.562999999999999</v>
      </c>
      <c r="P1244">
        <v>26.096</v>
      </c>
      <c r="Q1244">
        <v>29.283999999999999</v>
      </c>
      <c r="R1244">
        <v>1.5940000000000001</v>
      </c>
    </row>
    <row r="1245" spans="1:18" x14ac:dyDescent="0.45">
      <c r="A1245" t="s">
        <v>108</v>
      </c>
      <c r="B1245">
        <v>2021</v>
      </c>
      <c r="C1245" s="9">
        <v>44490</v>
      </c>
      <c r="D1245" t="s">
        <v>13</v>
      </c>
      <c r="E1245">
        <v>3</v>
      </c>
      <c r="F1245" t="s">
        <v>202</v>
      </c>
      <c r="G1245">
        <v>4</v>
      </c>
      <c r="H1245" t="s">
        <v>16</v>
      </c>
      <c r="I1245" t="s">
        <v>17</v>
      </c>
      <c r="J1245">
        <v>22.5013698630137</v>
      </c>
      <c r="K1245">
        <v>5</v>
      </c>
      <c r="L1245">
        <v>2</v>
      </c>
      <c r="M1245">
        <v>11.115</v>
      </c>
      <c r="N1245">
        <v>64.777327935222601</v>
      </c>
      <c r="O1245">
        <v>27.957000000000001</v>
      </c>
      <c r="P1245">
        <v>27.690999999999999</v>
      </c>
      <c r="Q1245">
        <v>30.312999999999999</v>
      </c>
      <c r="R1245">
        <v>1.3109999999999999</v>
      </c>
    </row>
    <row r="1246" spans="1:18" x14ac:dyDescent="0.45">
      <c r="A1246" t="s">
        <v>108</v>
      </c>
      <c r="B1246">
        <v>2021</v>
      </c>
      <c r="C1246" s="9">
        <v>44491</v>
      </c>
      <c r="D1246" t="s">
        <v>13</v>
      </c>
      <c r="E1246">
        <v>1</v>
      </c>
      <c r="F1246" t="s">
        <v>203</v>
      </c>
      <c r="G1246">
        <v>1</v>
      </c>
      <c r="H1246" t="s">
        <v>14</v>
      </c>
      <c r="I1246" t="s">
        <v>15</v>
      </c>
      <c r="J1246">
        <v>21.805479452054701</v>
      </c>
      <c r="K1246">
        <v>2</v>
      </c>
      <c r="L1246">
        <v>1</v>
      </c>
      <c r="M1246">
        <v>11.176</v>
      </c>
      <c r="N1246">
        <v>64.423765211166696</v>
      </c>
      <c r="O1246">
        <v>28.821999999999999</v>
      </c>
      <c r="P1246">
        <v>29.117999999999999</v>
      </c>
      <c r="Q1246">
        <v>32.24</v>
      </c>
      <c r="R1246">
        <v>1.5609999999999999</v>
      </c>
    </row>
    <row r="1247" spans="1:18" x14ac:dyDescent="0.45">
      <c r="A1247" t="s">
        <v>108</v>
      </c>
      <c r="B1247">
        <v>2021</v>
      </c>
      <c r="C1247" s="9">
        <v>44491</v>
      </c>
      <c r="D1247" t="s">
        <v>13</v>
      </c>
      <c r="E1247">
        <v>1</v>
      </c>
      <c r="F1247" t="s">
        <v>203</v>
      </c>
      <c r="G1247">
        <v>1</v>
      </c>
      <c r="H1247" t="s">
        <v>26</v>
      </c>
      <c r="I1247" t="s">
        <v>27</v>
      </c>
      <c r="J1247">
        <v>23.419178082191699</v>
      </c>
      <c r="K1247">
        <v>4</v>
      </c>
      <c r="L1247">
        <v>2</v>
      </c>
      <c r="M1247">
        <v>11.278</v>
      </c>
      <c r="N1247">
        <v>63.841106579180703</v>
      </c>
      <c r="O1247">
        <v>26.096</v>
      </c>
      <c r="P1247">
        <v>25.904</v>
      </c>
      <c r="Q1247">
        <v>29.038</v>
      </c>
      <c r="R1247">
        <v>1.5669999999999999</v>
      </c>
    </row>
    <row r="1248" spans="1:18" x14ac:dyDescent="0.45">
      <c r="A1248" t="s">
        <v>108</v>
      </c>
      <c r="B1248">
        <v>2021</v>
      </c>
      <c r="C1248" s="9">
        <v>44491</v>
      </c>
      <c r="D1248" t="s">
        <v>13</v>
      </c>
      <c r="E1248">
        <v>1</v>
      </c>
      <c r="F1248" t="s">
        <v>203</v>
      </c>
      <c r="G1248">
        <v>2</v>
      </c>
      <c r="H1248" t="s">
        <v>23</v>
      </c>
      <c r="I1248" t="s">
        <v>15</v>
      </c>
      <c r="J1248">
        <v>24.112328767123199</v>
      </c>
      <c r="K1248">
        <v>1</v>
      </c>
      <c r="L1248">
        <v>1</v>
      </c>
      <c r="M1248">
        <v>10.965999999999999</v>
      </c>
      <c r="N1248">
        <v>65.657486777311604</v>
      </c>
      <c r="O1248">
        <v>35.487000000000002</v>
      </c>
      <c r="P1248">
        <v>35.663999999999902</v>
      </c>
      <c r="Q1248">
        <v>38.125999999999998</v>
      </c>
      <c r="R1248">
        <v>1.2310000000000001</v>
      </c>
    </row>
    <row r="1249" spans="1:18" x14ac:dyDescent="0.45">
      <c r="A1249" t="s">
        <v>108</v>
      </c>
      <c r="B1249">
        <v>2021</v>
      </c>
      <c r="C1249" s="9">
        <v>44491</v>
      </c>
      <c r="D1249" t="s">
        <v>13</v>
      </c>
      <c r="E1249">
        <v>1</v>
      </c>
      <c r="F1249" t="s">
        <v>203</v>
      </c>
      <c r="G1249">
        <v>2</v>
      </c>
      <c r="H1249" t="s">
        <v>33</v>
      </c>
      <c r="I1249" t="s">
        <v>27</v>
      </c>
      <c r="J1249">
        <v>27.923287671232799</v>
      </c>
      <c r="K1249">
        <v>3</v>
      </c>
      <c r="L1249">
        <v>2</v>
      </c>
      <c r="M1249">
        <v>11.0369999999999</v>
      </c>
      <c r="N1249">
        <v>65.235118238651793</v>
      </c>
      <c r="O1249">
        <v>33.019999999999897</v>
      </c>
      <c r="P1249">
        <v>32.911999999999999</v>
      </c>
      <c r="Q1249">
        <v>35.119999999999997</v>
      </c>
      <c r="R1249">
        <v>1.1040000000000001</v>
      </c>
    </row>
    <row r="1250" spans="1:18" x14ac:dyDescent="0.45">
      <c r="A1250" t="s">
        <v>108</v>
      </c>
      <c r="B1250">
        <v>2021</v>
      </c>
      <c r="C1250" s="9">
        <v>44491</v>
      </c>
      <c r="D1250" t="s">
        <v>13</v>
      </c>
      <c r="E1250">
        <v>2</v>
      </c>
      <c r="F1250" t="s">
        <v>203</v>
      </c>
      <c r="G1250">
        <v>1</v>
      </c>
      <c r="H1250" t="s">
        <v>14</v>
      </c>
      <c r="I1250" t="s">
        <v>15</v>
      </c>
      <c r="J1250">
        <v>21.805479452054701</v>
      </c>
      <c r="K1250">
        <v>2</v>
      </c>
      <c r="L1250">
        <v>1</v>
      </c>
      <c r="M1250">
        <v>10.992000000000001</v>
      </c>
      <c r="N1250">
        <v>65.502183406113502</v>
      </c>
      <c r="O1250">
        <v>29.117999999999999</v>
      </c>
      <c r="P1250">
        <v>29.385999999999999</v>
      </c>
      <c r="Q1250">
        <v>32.46</v>
      </c>
      <c r="R1250">
        <v>1.5369999999999999</v>
      </c>
    </row>
    <row r="1251" spans="1:18" x14ac:dyDescent="0.45">
      <c r="A1251" t="s">
        <v>108</v>
      </c>
      <c r="B1251">
        <v>2021</v>
      </c>
      <c r="C1251" s="9">
        <v>44491</v>
      </c>
      <c r="D1251" t="s">
        <v>13</v>
      </c>
      <c r="E1251">
        <v>2</v>
      </c>
      <c r="F1251" t="s">
        <v>203</v>
      </c>
      <c r="G1251">
        <v>1</v>
      </c>
      <c r="H1251" t="s">
        <v>26</v>
      </c>
      <c r="I1251" t="s">
        <v>27</v>
      </c>
      <c r="J1251">
        <v>23.419178082191699</v>
      </c>
      <c r="K1251">
        <v>4</v>
      </c>
      <c r="L1251">
        <v>2</v>
      </c>
      <c r="M1251">
        <v>11.098000000000001</v>
      </c>
      <c r="N1251">
        <v>64.876554334114203</v>
      </c>
      <c r="O1251">
        <v>25.904</v>
      </c>
      <c r="P1251">
        <v>25.73</v>
      </c>
      <c r="Q1251">
        <v>28.815999999999999</v>
      </c>
      <c r="R1251">
        <v>1.5429999999999999</v>
      </c>
    </row>
    <row r="1252" spans="1:18" x14ac:dyDescent="0.45">
      <c r="A1252" t="s">
        <v>108</v>
      </c>
      <c r="B1252">
        <v>2021</v>
      </c>
      <c r="C1252" s="9">
        <v>44491</v>
      </c>
      <c r="D1252" t="s">
        <v>13</v>
      </c>
      <c r="E1252">
        <v>2</v>
      </c>
      <c r="F1252" t="s">
        <v>203</v>
      </c>
      <c r="G1252">
        <v>2</v>
      </c>
      <c r="H1252" t="s">
        <v>23</v>
      </c>
      <c r="I1252" t="s">
        <v>15</v>
      </c>
      <c r="J1252">
        <v>24.112328767123199</v>
      </c>
      <c r="K1252">
        <v>1</v>
      </c>
      <c r="L1252">
        <v>1</v>
      </c>
      <c r="M1252">
        <v>10.936999999999999</v>
      </c>
      <c r="N1252">
        <v>65.831580872268404</v>
      </c>
      <c r="O1252">
        <v>35.663999999999902</v>
      </c>
      <c r="P1252">
        <v>35.83</v>
      </c>
      <c r="Q1252">
        <v>38.270000000000003</v>
      </c>
      <c r="R1252">
        <v>1.22</v>
      </c>
    </row>
    <row r="1253" spans="1:18" x14ac:dyDescent="0.45">
      <c r="A1253" t="s">
        <v>108</v>
      </c>
      <c r="B1253">
        <v>2021</v>
      </c>
      <c r="C1253" s="9">
        <v>44491</v>
      </c>
      <c r="D1253" t="s">
        <v>13</v>
      </c>
      <c r="E1253">
        <v>2</v>
      </c>
      <c r="F1253" t="s">
        <v>203</v>
      </c>
      <c r="G1253">
        <v>2</v>
      </c>
      <c r="H1253" t="s">
        <v>33</v>
      </c>
      <c r="I1253" t="s">
        <v>27</v>
      </c>
      <c r="J1253">
        <v>27.923287671232799</v>
      </c>
      <c r="K1253">
        <v>3</v>
      </c>
      <c r="L1253">
        <v>2</v>
      </c>
      <c r="M1253">
        <v>10.997</v>
      </c>
      <c r="N1253">
        <v>65.472401564062906</v>
      </c>
      <c r="O1253">
        <v>32.911999999999999</v>
      </c>
      <c r="P1253">
        <v>32.809999999999903</v>
      </c>
      <c r="Q1253">
        <v>35.003999999999998</v>
      </c>
      <c r="R1253">
        <v>1.097</v>
      </c>
    </row>
    <row r="1254" spans="1:18" x14ac:dyDescent="0.45">
      <c r="A1254" t="s">
        <v>108</v>
      </c>
      <c r="B1254">
        <v>2021</v>
      </c>
      <c r="C1254" s="9">
        <v>44491</v>
      </c>
      <c r="D1254" t="s">
        <v>13</v>
      </c>
      <c r="E1254">
        <v>1</v>
      </c>
      <c r="F1254" t="s">
        <v>204</v>
      </c>
      <c r="G1254" t="s">
        <v>205</v>
      </c>
      <c r="H1254" t="s">
        <v>23</v>
      </c>
      <c r="I1254" t="s">
        <v>15</v>
      </c>
      <c r="J1254">
        <v>24.112328767123199</v>
      </c>
      <c r="K1254">
        <v>1</v>
      </c>
      <c r="L1254">
        <v>1</v>
      </c>
      <c r="M1254">
        <v>10.882</v>
      </c>
      <c r="N1254">
        <v>66.164308031611796</v>
      </c>
      <c r="O1254">
        <v>35.83</v>
      </c>
      <c r="P1254">
        <v>35.930999999999997</v>
      </c>
      <c r="Q1254">
        <v>38.356999999999999</v>
      </c>
      <c r="R1254">
        <v>1.2130000000000001</v>
      </c>
    </row>
    <row r="1255" spans="1:18" x14ac:dyDescent="0.45">
      <c r="A1255" t="s">
        <v>108</v>
      </c>
      <c r="B1255">
        <v>2021</v>
      </c>
      <c r="C1255" s="9">
        <v>44491</v>
      </c>
      <c r="D1255" t="s">
        <v>13</v>
      </c>
      <c r="E1255">
        <v>1</v>
      </c>
      <c r="F1255" t="s">
        <v>204</v>
      </c>
      <c r="G1255" t="s">
        <v>205</v>
      </c>
      <c r="H1255" t="s">
        <v>14</v>
      </c>
      <c r="I1255" t="s">
        <v>15</v>
      </c>
      <c r="J1255">
        <v>21.805479452054701</v>
      </c>
      <c r="K1255">
        <v>2</v>
      </c>
      <c r="L1255">
        <v>2</v>
      </c>
      <c r="M1255">
        <v>10.999000000000001</v>
      </c>
      <c r="N1255">
        <v>65.460496408764399</v>
      </c>
      <c r="O1255">
        <v>29.385999999999999</v>
      </c>
      <c r="P1255">
        <v>29.283999999999999</v>
      </c>
      <c r="Q1255">
        <v>32.322000000000003</v>
      </c>
      <c r="R1255">
        <v>1.5189999999999999</v>
      </c>
    </row>
    <row r="1256" spans="1:18" x14ac:dyDescent="0.45">
      <c r="A1256" t="s">
        <v>108</v>
      </c>
      <c r="B1256">
        <v>2021</v>
      </c>
      <c r="C1256" s="9">
        <v>44491</v>
      </c>
      <c r="D1256" t="s">
        <v>13</v>
      </c>
      <c r="E1256">
        <v>1</v>
      </c>
      <c r="F1256" t="s">
        <v>204</v>
      </c>
      <c r="G1256" t="s">
        <v>206</v>
      </c>
      <c r="H1256" t="s">
        <v>33</v>
      </c>
      <c r="I1256" t="s">
        <v>27</v>
      </c>
      <c r="J1256">
        <v>27.923287671232799</v>
      </c>
      <c r="K1256">
        <v>3</v>
      </c>
      <c r="L1256">
        <v>1</v>
      </c>
      <c r="M1256">
        <v>11.077</v>
      </c>
      <c r="N1256">
        <v>64.999548614245697</v>
      </c>
      <c r="O1256">
        <v>32.809999999999903</v>
      </c>
      <c r="P1256">
        <v>32.883000000000003</v>
      </c>
      <c r="Q1256">
        <v>35.069000000000003</v>
      </c>
      <c r="R1256">
        <v>1.093</v>
      </c>
    </row>
    <row r="1257" spans="1:18" x14ac:dyDescent="0.45">
      <c r="A1257" t="s">
        <v>108</v>
      </c>
      <c r="B1257">
        <v>2021</v>
      </c>
      <c r="C1257" s="9">
        <v>44491</v>
      </c>
      <c r="D1257" t="s">
        <v>13</v>
      </c>
      <c r="E1257">
        <v>1</v>
      </c>
      <c r="F1257" t="s">
        <v>204</v>
      </c>
      <c r="G1257" t="s">
        <v>206</v>
      </c>
      <c r="H1257" t="s">
        <v>26</v>
      </c>
      <c r="I1257" t="s">
        <v>27</v>
      </c>
      <c r="J1257">
        <v>23.419178082191699</v>
      </c>
      <c r="K1257">
        <v>4</v>
      </c>
      <c r="L1257">
        <v>2</v>
      </c>
      <c r="M1257">
        <v>11.164</v>
      </c>
      <c r="N1257">
        <v>64.4930132568971</v>
      </c>
      <c r="O1257">
        <v>25.73</v>
      </c>
      <c r="P1257">
        <v>25.635000000000002</v>
      </c>
      <c r="Q1257">
        <v>28.687000000000001</v>
      </c>
      <c r="R1257">
        <v>1.526</v>
      </c>
    </row>
    <row r="1258" spans="1:18" x14ac:dyDescent="0.45">
      <c r="A1258" t="s">
        <v>108</v>
      </c>
      <c r="B1258">
        <v>2021</v>
      </c>
      <c r="C1258" s="9">
        <v>44491</v>
      </c>
      <c r="D1258" t="s">
        <v>13</v>
      </c>
      <c r="E1258">
        <v>2</v>
      </c>
      <c r="F1258" t="s">
        <v>204</v>
      </c>
      <c r="G1258" t="s">
        <v>205</v>
      </c>
      <c r="H1258" t="s">
        <v>23</v>
      </c>
      <c r="I1258" t="s">
        <v>15</v>
      </c>
      <c r="J1258">
        <v>24.112328767123199</v>
      </c>
      <c r="K1258">
        <v>1</v>
      </c>
      <c r="L1258">
        <v>1</v>
      </c>
      <c r="M1258">
        <v>10.804</v>
      </c>
      <c r="N1258">
        <v>66.641984450203594</v>
      </c>
      <c r="O1258">
        <v>35.930999999999997</v>
      </c>
      <c r="P1258">
        <v>36.027000000000001</v>
      </c>
      <c r="Q1258">
        <v>38.439</v>
      </c>
      <c r="R1258">
        <v>1.206</v>
      </c>
    </row>
    <row r="1259" spans="1:18" x14ac:dyDescent="0.45">
      <c r="A1259" t="s">
        <v>108</v>
      </c>
      <c r="B1259">
        <v>2021</v>
      </c>
      <c r="C1259" s="9">
        <v>44491</v>
      </c>
      <c r="D1259" t="s">
        <v>13</v>
      </c>
      <c r="E1259">
        <v>2</v>
      </c>
      <c r="F1259" t="s">
        <v>204</v>
      </c>
      <c r="G1259" t="s">
        <v>205</v>
      </c>
      <c r="H1259" t="s">
        <v>14</v>
      </c>
      <c r="I1259" t="s">
        <v>15</v>
      </c>
      <c r="J1259">
        <v>21.805479452054701</v>
      </c>
      <c r="K1259">
        <v>2</v>
      </c>
      <c r="L1259">
        <v>2</v>
      </c>
      <c r="M1259">
        <v>10.933</v>
      </c>
      <c r="N1259">
        <v>65.855666331290493</v>
      </c>
      <c r="O1259">
        <v>29.283999999999999</v>
      </c>
      <c r="P1259">
        <v>29.188999999999901</v>
      </c>
      <c r="Q1259">
        <v>32.192999999999998</v>
      </c>
      <c r="R1259">
        <v>1.502</v>
      </c>
    </row>
    <row r="1260" spans="1:18" x14ac:dyDescent="0.45">
      <c r="A1260" t="s">
        <v>108</v>
      </c>
      <c r="B1260">
        <v>2021</v>
      </c>
      <c r="C1260" s="9">
        <v>44491</v>
      </c>
      <c r="D1260" t="s">
        <v>13</v>
      </c>
      <c r="E1260">
        <v>2</v>
      </c>
      <c r="F1260" t="s">
        <v>204</v>
      </c>
      <c r="G1260" t="s">
        <v>206</v>
      </c>
      <c r="H1260" t="s">
        <v>33</v>
      </c>
      <c r="I1260" t="s">
        <v>27</v>
      </c>
      <c r="J1260">
        <v>27.923287671232799</v>
      </c>
      <c r="K1260">
        <v>3</v>
      </c>
      <c r="L1260">
        <v>1</v>
      </c>
      <c r="M1260">
        <v>11.147</v>
      </c>
      <c r="N1260">
        <v>64.591369875302703</v>
      </c>
      <c r="O1260">
        <v>32.883000000000003</v>
      </c>
      <c r="P1260">
        <v>32.953000000000003</v>
      </c>
      <c r="Q1260">
        <v>35.131</v>
      </c>
      <c r="R1260">
        <v>1.089</v>
      </c>
    </row>
    <row r="1261" spans="1:18" x14ac:dyDescent="0.45">
      <c r="A1261" t="s">
        <v>108</v>
      </c>
      <c r="B1261">
        <v>2021</v>
      </c>
      <c r="C1261" s="9">
        <v>44491</v>
      </c>
      <c r="D1261" t="s">
        <v>13</v>
      </c>
      <c r="E1261">
        <v>2</v>
      </c>
      <c r="F1261" t="s">
        <v>204</v>
      </c>
      <c r="G1261" t="s">
        <v>206</v>
      </c>
      <c r="H1261" t="s">
        <v>26</v>
      </c>
      <c r="I1261" t="s">
        <v>27</v>
      </c>
      <c r="J1261">
        <v>23.419178082191699</v>
      </c>
      <c r="K1261">
        <v>4</v>
      </c>
      <c r="L1261">
        <v>2</v>
      </c>
      <c r="M1261">
        <v>11.196999999999999</v>
      </c>
      <c r="N1261">
        <v>64.302938287041101</v>
      </c>
      <c r="O1261">
        <v>25.635000000000002</v>
      </c>
      <c r="P1261">
        <v>25.545999999999999</v>
      </c>
      <c r="Q1261">
        <v>28.565999999999999</v>
      </c>
      <c r="R1261">
        <v>1.51</v>
      </c>
    </row>
    <row r="1262" spans="1:18" x14ac:dyDescent="0.45">
      <c r="A1262" t="s">
        <v>102</v>
      </c>
      <c r="B1262">
        <v>2022</v>
      </c>
      <c r="C1262" s="9">
        <v>44673</v>
      </c>
      <c r="D1262" t="s">
        <v>72</v>
      </c>
      <c r="E1262">
        <v>1</v>
      </c>
      <c r="F1262" t="s">
        <v>200</v>
      </c>
      <c r="G1262">
        <v>1</v>
      </c>
      <c r="H1262" t="s">
        <v>20</v>
      </c>
      <c r="I1262" t="s">
        <v>21</v>
      </c>
      <c r="J1262">
        <v>26.7123287671232</v>
      </c>
      <c r="K1262">
        <v>3</v>
      </c>
      <c r="L1262">
        <v>1</v>
      </c>
      <c r="M1262">
        <v>11.884</v>
      </c>
      <c r="N1262">
        <v>60.585661393470197</v>
      </c>
      <c r="O1262">
        <v>26.093</v>
      </c>
      <c r="P1262">
        <v>26.180999999999901</v>
      </c>
      <c r="Q1262">
        <v>29.292999999999999</v>
      </c>
      <c r="R1262">
        <v>1.556</v>
      </c>
    </row>
    <row r="1263" spans="1:18" x14ac:dyDescent="0.45">
      <c r="A1263" t="s">
        <v>102</v>
      </c>
      <c r="B1263">
        <v>2022</v>
      </c>
      <c r="C1263" s="9">
        <v>44673</v>
      </c>
      <c r="D1263" t="s">
        <v>72</v>
      </c>
      <c r="E1263">
        <v>1</v>
      </c>
      <c r="F1263" t="s">
        <v>200</v>
      </c>
      <c r="G1263">
        <v>1</v>
      </c>
      <c r="H1263" t="s">
        <v>86</v>
      </c>
      <c r="I1263" t="s">
        <v>87</v>
      </c>
      <c r="J1263">
        <v>21.638356164383499</v>
      </c>
      <c r="K1263">
        <v>27</v>
      </c>
      <c r="L1263">
        <v>2</v>
      </c>
      <c r="M1263">
        <v>12.661</v>
      </c>
      <c r="N1263">
        <v>56.867546007424302</v>
      </c>
      <c r="O1263">
        <v>6.1709999999999896</v>
      </c>
      <c r="P1263">
        <v>6.18</v>
      </c>
      <c r="Q1263">
        <v>17.952000000000002</v>
      </c>
      <c r="R1263">
        <v>5.8860000000000001</v>
      </c>
    </row>
    <row r="1264" spans="1:18" x14ac:dyDescent="0.45">
      <c r="A1264" t="s">
        <v>102</v>
      </c>
      <c r="B1264">
        <v>2022</v>
      </c>
      <c r="C1264" s="9">
        <v>44673</v>
      </c>
      <c r="D1264" t="s">
        <v>72</v>
      </c>
      <c r="E1264">
        <v>1</v>
      </c>
      <c r="F1264" t="s">
        <v>200</v>
      </c>
      <c r="G1264">
        <v>2</v>
      </c>
      <c r="H1264" t="s">
        <v>73</v>
      </c>
      <c r="I1264" t="s">
        <v>74</v>
      </c>
      <c r="J1264">
        <v>34.723287671232796</v>
      </c>
      <c r="K1264">
        <v>2</v>
      </c>
      <c r="L1264">
        <v>1</v>
      </c>
      <c r="M1264">
        <v>12.041</v>
      </c>
      <c r="N1264">
        <v>59.795698031724903</v>
      </c>
      <c r="O1264">
        <v>29.829000000000001</v>
      </c>
      <c r="P1264">
        <v>29.919999999999899</v>
      </c>
      <c r="Q1264">
        <v>32.738</v>
      </c>
      <c r="R1264">
        <v>1.409</v>
      </c>
    </row>
    <row r="1265" spans="1:18" x14ac:dyDescent="0.45">
      <c r="A1265" t="s">
        <v>102</v>
      </c>
      <c r="B1265">
        <v>2022</v>
      </c>
      <c r="C1265" s="9">
        <v>44673</v>
      </c>
      <c r="D1265" t="s">
        <v>72</v>
      </c>
      <c r="E1265">
        <v>1</v>
      </c>
      <c r="F1265" t="s">
        <v>200</v>
      </c>
      <c r="G1265">
        <v>2</v>
      </c>
      <c r="H1265" t="s">
        <v>83</v>
      </c>
      <c r="I1265" t="s">
        <v>84</v>
      </c>
      <c r="J1265">
        <v>29.594520547945201</v>
      </c>
      <c r="K1265">
        <v>26</v>
      </c>
      <c r="L1265">
        <v>2</v>
      </c>
      <c r="M1265">
        <v>12.263999999999999</v>
      </c>
      <c r="N1265">
        <v>58.7084148727984</v>
      </c>
      <c r="O1265">
        <v>9</v>
      </c>
      <c r="P1265">
        <v>8.24</v>
      </c>
      <c r="Q1265">
        <v>22.134</v>
      </c>
      <c r="R1265">
        <v>6.9470000000000001</v>
      </c>
    </row>
    <row r="1266" spans="1:18" x14ac:dyDescent="0.45">
      <c r="A1266" t="s">
        <v>102</v>
      </c>
      <c r="B1266">
        <v>2022</v>
      </c>
      <c r="C1266" s="9">
        <v>44673</v>
      </c>
      <c r="D1266" t="s">
        <v>72</v>
      </c>
      <c r="E1266">
        <v>1</v>
      </c>
      <c r="F1266" t="s">
        <v>200</v>
      </c>
      <c r="G1266">
        <v>3</v>
      </c>
      <c r="H1266" t="s">
        <v>24</v>
      </c>
      <c r="I1266" t="s">
        <v>25</v>
      </c>
      <c r="J1266">
        <v>23.646575342465699</v>
      </c>
      <c r="K1266">
        <v>7</v>
      </c>
      <c r="L1266">
        <v>1</v>
      </c>
      <c r="M1266">
        <v>11.411</v>
      </c>
      <c r="N1266">
        <v>63.097011655420197</v>
      </c>
      <c r="O1266">
        <v>13.4429999999999</v>
      </c>
      <c r="P1266">
        <v>14.632</v>
      </c>
      <c r="Q1266">
        <v>20.416</v>
      </c>
      <c r="R1266">
        <v>2.8919999999999999</v>
      </c>
    </row>
    <row r="1267" spans="1:18" x14ac:dyDescent="0.45">
      <c r="A1267" t="s">
        <v>102</v>
      </c>
      <c r="B1267">
        <v>2022</v>
      </c>
      <c r="C1267" s="9">
        <v>44673</v>
      </c>
      <c r="D1267" t="s">
        <v>72</v>
      </c>
      <c r="E1267">
        <v>1</v>
      </c>
      <c r="F1267" t="s">
        <v>200</v>
      </c>
      <c r="G1267">
        <v>3</v>
      </c>
      <c r="H1267" t="s">
        <v>107</v>
      </c>
      <c r="I1267" t="s">
        <v>59</v>
      </c>
      <c r="J1267">
        <v>18.624657534246499</v>
      </c>
      <c r="K1267">
        <v>25</v>
      </c>
      <c r="L1267">
        <v>2</v>
      </c>
      <c r="M1267">
        <v>11.545999999999999</v>
      </c>
      <c r="N1267">
        <v>62.359258617703098</v>
      </c>
      <c r="O1267">
        <v>9</v>
      </c>
      <c r="P1267">
        <v>4.8219999999999903</v>
      </c>
      <c r="Q1267">
        <v>17.084</v>
      </c>
      <c r="R1267">
        <v>6.1310000000000002</v>
      </c>
    </row>
    <row r="1268" spans="1:18" x14ac:dyDescent="0.45">
      <c r="A1268" t="s">
        <v>102</v>
      </c>
      <c r="B1268">
        <v>2022</v>
      </c>
      <c r="C1268" s="9">
        <v>44673</v>
      </c>
      <c r="D1268" t="s">
        <v>72</v>
      </c>
      <c r="E1268">
        <v>1</v>
      </c>
      <c r="F1268" t="s">
        <v>200</v>
      </c>
      <c r="G1268">
        <v>4</v>
      </c>
      <c r="H1268" t="s">
        <v>103</v>
      </c>
      <c r="I1268" t="s">
        <v>36</v>
      </c>
      <c r="J1268">
        <v>39.224657534246496</v>
      </c>
      <c r="K1268">
        <v>10</v>
      </c>
      <c r="L1268">
        <v>1</v>
      </c>
      <c r="M1268">
        <v>11.523</v>
      </c>
      <c r="N1268">
        <v>62.483728195782298</v>
      </c>
      <c r="O1268">
        <v>9</v>
      </c>
      <c r="P1268">
        <v>13.268000000000001</v>
      </c>
      <c r="Q1268">
        <v>27.542000000000002</v>
      </c>
      <c r="R1268">
        <v>7.1369999999999996</v>
      </c>
    </row>
    <row r="1269" spans="1:18" x14ac:dyDescent="0.45">
      <c r="A1269" t="s">
        <v>102</v>
      </c>
      <c r="B1269">
        <v>2022</v>
      </c>
      <c r="C1269" s="9">
        <v>44673</v>
      </c>
      <c r="D1269" t="s">
        <v>72</v>
      </c>
      <c r="E1269">
        <v>1</v>
      </c>
      <c r="F1269" t="s">
        <v>200</v>
      </c>
      <c r="G1269">
        <v>4</v>
      </c>
      <c r="H1269" t="s">
        <v>60</v>
      </c>
      <c r="I1269" t="s">
        <v>61</v>
      </c>
      <c r="J1269">
        <v>33.767123287671197</v>
      </c>
      <c r="K1269">
        <v>24</v>
      </c>
      <c r="L1269">
        <v>2</v>
      </c>
      <c r="M1269">
        <v>11.888999999999999</v>
      </c>
      <c r="N1269">
        <v>60.560181680545</v>
      </c>
      <c r="O1269">
        <v>9.2650000000000006</v>
      </c>
      <c r="P1269">
        <v>8.9789999999999992</v>
      </c>
      <c r="Q1269">
        <v>15.849</v>
      </c>
      <c r="R1269">
        <v>3.4350000000000001</v>
      </c>
    </row>
    <row r="1270" spans="1:18" x14ac:dyDescent="0.45">
      <c r="A1270" t="s">
        <v>102</v>
      </c>
      <c r="B1270">
        <v>2022</v>
      </c>
      <c r="C1270" s="9">
        <v>44673</v>
      </c>
      <c r="D1270" t="s">
        <v>72</v>
      </c>
      <c r="E1270">
        <v>1</v>
      </c>
      <c r="F1270" t="s">
        <v>200</v>
      </c>
      <c r="G1270">
        <v>5</v>
      </c>
      <c r="H1270" t="s">
        <v>35</v>
      </c>
      <c r="I1270" t="s">
        <v>36</v>
      </c>
      <c r="J1270">
        <v>24.041095890410901</v>
      </c>
      <c r="K1270">
        <v>11</v>
      </c>
      <c r="L1270">
        <v>1</v>
      </c>
      <c r="M1270">
        <v>11.518000000000001</v>
      </c>
      <c r="N1270">
        <v>62.510852578572603</v>
      </c>
      <c r="O1270">
        <v>9</v>
      </c>
      <c r="P1270">
        <v>13.8239999999999</v>
      </c>
      <c r="Q1270">
        <v>28.207999999999998</v>
      </c>
      <c r="R1270">
        <v>7.1920000000000002</v>
      </c>
    </row>
    <row r="1271" spans="1:18" x14ac:dyDescent="0.45">
      <c r="A1271" t="s">
        <v>102</v>
      </c>
      <c r="B1271">
        <v>2022</v>
      </c>
      <c r="C1271" s="9">
        <v>44673</v>
      </c>
      <c r="D1271" t="s">
        <v>72</v>
      </c>
      <c r="E1271">
        <v>1</v>
      </c>
      <c r="F1271" t="s">
        <v>200</v>
      </c>
      <c r="G1271">
        <v>5</v>
      </c>
      <c r="H1271" t="s">
        <v>46</v>
      </c>
      <c r="I1271" t="s">
        <v>47</v>
      </c>
      <c r="J1271">
        <v>21.849315068493102</v>
      </c>
      <c r="K1271">
        <v>23</v>
      </c>
      <c r="L1271">
        <v>2</v>
      </c>
      <c r="M1271">
        <v>11.586</v>
      </c>
      <c r="N1271">
        <v>62.143966856551003</v>
      </c>
      <c r="O1271">
        <v>6.3059999999999903</v>
      </c>
      <c r="P1271">
        <v>5.4020000000000001</v>
      </c>
      <c r="Q1271">
        <v>17.396000000000001</v>
      </c>
      <c r="R1271">
        <v>5.9969999999999999</v>
      </c>
    </row>
    <row r="1272" spans="1:18" x14ac:dyDescent="0.45">
      <c r="A1272" t="s">
        <v>102</v>
      </c>
      <c r="B1272">
        <v>2022</v>
      </c>
      <c r="C1272" s="9">
        <v>44673</v>
      </c>
      <c r="D1272" t="s">
        <v>72</v>
      </c>
      <c r="E1272">
        <v>1</v>
      </c>
      <c r="F1272" t="s">
        <v>200</v>
      </c>
      <c r="G1272">
        <v>6</v>
      </c>
      <c r="H1272" t="s">
        <v>104</v>
      </c>
      <c r="I1272" t="s">
        <v>105</v>
      </c>
      <c r="J1272">
        <v>19.063013698630101</v>
      </c>
      <c r="K1272">
        <v>12</v>
      </c>
      <c r="L1272">
        <v>1</v>
      </c>
      <c r="M1272">
        <v>11.733000000000001</v>
      </c>
      <c r="N1272">
        <v>61.365379698286802</v>
      </c>
      <c r="O1272">
        <v>9</v>
      </c>
      <c r="P1272">
        <v>13.337</v>
      </c>
      <c r="Q1272">
        <v>27.696999999999999</v>
      </c>
      <c r="R1272">
        <v>7.18</v>
      </c>
    </row>
    <row r="1273" spans="1:18" x14ac:dyDescent="0.45">
      <c r="A1273" t="s">
        <v>102</v>
      </c>
      <c r="B1273">
        <v>2022</v>
      </c>
      <c r="C1273" s="9">
        <v>44673</v>
      </c>
      <c r="D1273" t="s">
        <v>72</v>
      </c>
      <c r="E1273">
        <v>1</v>
      </c>
      <c r="F1273" t="s">
        <v>200</v>
      </c>
      <c r="G1273">
        <v>6</v>
      </c>
      <c r="H1273" t="s">
        <v>58</v>
      </c>
      <c r="I1273" t="s">
        <v>59</v>
      </c>
      <c r="J1273">
        <v>24.2684931506849</v>
      </c>
      <c r="K1273">
        <v>22</v>
      </c>
      <c r="L1273">
        <v>2</v>
      </c>
      <c r="M1273">
        <v>11.945</v>
      </c>
      <c r="N1273">
        <v>60.276266220175799</v>
      </c>
      <c r="O1273">
        <v>7.2649999999999899</v>
      </c>
      <c r="P1273">
        <v>6.782</v>
      </c>
      <c r="Q1273">
        <v>16.084</v>
      </c>
      <c r="R1273">
        <v>4.6509999999999998</v>
      </c>
    </row>
    <row r="1274" spans="1:18" x14ac:dyDescent="0.45">
      <c r="A1274" t="s">
        <v>102</v>
      </c>
      <c r="B1274">
        <v>2022</v>
      </c>
      <c r="C1274" s="9">
        <v>44673</v>
      </c>
      <c r="D1274" t="s">
        <v>72</v>
      </c>
      <c r="E1274">
        <v>1</v>
      </c>
      <c r="F1274" t="s">
        <v>200</v>
      </c>
      <c r="G1274">
        <v>7</v>
      </c>
      <c r="H1274" t="s">
        <v>52</v>
      </c>
      <c r="I1274" t="s">
        <v>53</v>
      </c>
      <c r="J1274">
        <v>25.117808219177999</v>
      </c>
      <c r="K1274">
        <v>13</v>
      </c>
      <c r="L1274">
        <v>1</v>
      </c>
      <c r="M1274">
        <v>11.388</v>
      </c>
      <c r="N1274">
        <v>63.224446786090603</v>
      </c>
      <c r="O1274">
        <v>17.562000000000001</v>
      </c>
      <c r="P1274">
        <v>18.156999999999901</v>
      </c>
      <c r="Q1274">
        <v>22.672999999999998</v>
      </c>
      <c r="R1274">
        <v>2.258</v>
      </c>
    </row>
    <row r="1275" spans="1:18" x14ac:dyDescent="0.45">
      <c r="A1275" t="s">
        <v>102</v>
      </c>
      <c r="B1275">
        <v>2022</v>
      </c>
      <c r="C1275" s="9">
        <v>44673</v>
      </c>
      <c r="D1275" t="s">
        <v>72</v>
      </c>
      <c r="E1275">
        <v>1</v>
      </c>
      <c r="F1275" t="s">
        <v>200</v>
      </c>
      <c r="G1275">
        <v>7</v>
      </c>
      <c r="H1275" t="s">
        <v>85</v>
      </c>
      <c r="I1275" t="s">
        <v>21</v>
      </c>
      <c r="J1275">
        <v>18.9616438356164</v>
      </c>
      <c r="K1275">
        <v>21</v>
      </c>
      <c r="L1275">
        <v>2</v>
      </c>
      <c r="M1275">
        <v>11.532</v>
      </c>
      <c r="N1275">
        <v>62.434963579604499</v>
      </c>
      <c r="O1275">
        <v>9</v>
      </c>
      <c r="P1275">
        <v>5.7830000000000004</v>
      </c>
      <c r="Q1275">
        <v>18.175000000000001</v>
      </c>
      <c r="R1275">
        <v>6.1959999999999997</v>
      </c>
    </row>
    <row r="1276" spans="1:18" x14ac:dyDescent="0.45">
      <c r="A1276" t="s">
        <v>102</v>
      </c>
      <c r="B1276">
        <v>2022</v>
      </c>
      <c r="C1276" s="9">
        <v>44673</v>
      </c>
      <c r="D1276" t="s">
        <v>72</v>
      </c>
      <c r="E1276">
        <v>1</v>
      </c>
      <c r="F1276" t="s">
        <v>200</v>
      </c>
      <c r="G1276">
        <v>8</v>
      </c>
      <c r="H1276" t="s">
        <v>57</v>
      </c>
      <c r="I1276" t="s">
        <v>47</v>
      </c>
      <c r="J1276">
        <v>22.2301369863013</v>
      </c>
      <c r="K1276">
        <v>8</v>
      </c>
      <c r="L1276">
        <v>1</v>
      </c>
      <c r="M1276">
        <v>11.484999999999999</v>
      </c>
      <c r="N1276">
        <v>62.690465824989097</v>
      </c>
      <c r="O1276">
        <v>9</v>
      </c>
      <c r="P1276">
        <v>13.523999999999999</v>
      </c>
      <c r="Q1276">
        <v>27.911999999999999</v>
      </c>
      <c r="R1276">
        <v>7.194</v>
      </c>
    </row>
    <row r="1277" spans="1:18" x14ac:dyDescent="0.45">
      <c r="A1277" t="s">
        <v>102</v>
      </c>
      <c r="B1277">
        <v>2022</v>
      </c>
      <c r="C1277" s="9">
        <v>44673</v>
      </c>
      <c r="D1277" t="s">
        <v>72</v>
      </c>
      <c r="E1277">
        <v>1</v>
      </c>
      <c r="F1277" t="s">
        <v>200</v>
      </c>
      <c r="G1277">
        <v>8</v>
      </c>
      <c r="H1277" t="s">
        <v>95</v>
      </c>
      <c r="I1277" t="s">
        <v>19</v>
      </c>
      <c r="J1277">
        <v>22.630136986301299</v>
      </c>
      <c r="K1277">
        <v>17</v>
      </c>
      <c r="L1277">
        <v>2</v>
      </c>
      <c r="M1277">
        <v>11.513999999999999</v>
      </c>
      <c r="N1277">
        <v>62.532569046378299</v>
      </c>
      <c r="O1277">
        <v>6.4439999999999902</v>
      </c>
      <c r="P1277">
        <v>5.7729999999999997</v>
      </c>
      <c r="Q1277">
        <v>16.597000000000001</v>
      </c>
      <c r="R1277">
        <v>5.4119999999999999</v>
      </c>
    </row>
    <row r="1278" spans="1:18" x14ac:dyDescent="0.45">
      <c r="A1278" t="s">
        <v>102</v>
      </c>
      <c r="B1278">
        <v>2022</v>
      </c>
      <c r="C1278" s="9">
        <v>44673</v>
      </c>
      <c r="D1278" t="s">
        <v>72</v>
      </c>
      <c r="E1278">
        <v>1</v>
      </c>
      <c r="F1278" t="s">
        <v>200</v>
      </c>
      <c r="G1278">
        <v>9</v>
      </c>
      <c r="H1278" t="s">
        <v>50</v>
      </c>
      <c r="I1278" t="s">
        <v>51</v>
      </c>
      <c r="J1278">
        <v>25.545205479452001</v>
      </c>
      <c r="K1278">
        <v>16</v>
      </c>
      <c r="L1278">
        <v>1</v>
      </c>
      <c r="M1278">
        <v>11.441000000000001</v>
      </c>
      <c r="N1278">
        <v>62.931561926405003</v>
      </c>
      <c r="O1278">
        <v>16.484000000000002</v>
      </c>
      <c r="P1278">
        <v>17.509999999999899</v>
      </c>
      <c r="Q1278">
        <v>22.756</v>
      </c>
      <c r="R1278">
        <v>2.6230000000000002</v>
      </c>
    </row>
    <row r="1279" spans="1:18" x14ac:dyDescent="0.45">
      <c r="A1279" t="s">
        <v>102</v>
      </c>
      <c r="B1279">
        <v>2022</v>
      </c>
      <c r="C1279" s="9">
        <v>44673</v>
      </c>
      <c r="D1279" t="s">
        <v>72</v>
      </c>
      <c r="E1279">
        <v>1</v>
      </c>
      <c r="F1279" t="s">
        <v>200</v>
      </c>
      <c r="G1279">
        <v>9</v>
      </c>
      <c r="H1279" t="s">
        <v>18</v>
      </c>
      <c r="I1279" t="s">
        <v>19</v>
      </c>
      <c r="J1279">
        <v>23.915068493150599</v>
      </c>
      <c r="K1279">
        <v>18</v>
      </c>
      <c r="L1279">
        <v>2</v>
      </c>
      <c r="M1279">
        <v>11.513999999999999</v>
      </c>
      <c r="N1279">
        <v>62.532569046378299</v>
      </c>
      <c r="O1279">
        <v>12.884</v>
      </c>
      <c r="P1279">
        <v>11.686</v>
      </c>
      <c r="Q1279">
        <v>19.725999999999999</v>
      </c>
      <c r="R1279">
        <v>4.0199999999999996</v>
      </c>
    </row>
    <row r="1280" spans="1:18" x14ac:dyDescent="0.45">
      <c r="A1280" t="s">
        <v>102</v>
      </c>
      <c r="B1280">
        <v>2022</v>
      </c>
      <c r="C1280" s="9">
        <v>44673</v>
      </c>
      <c r="D1280" t="s">
        <v>72</v>
      </c>
      <c r="E1280">
        <v>1</v>
      </c>
      <c r="F1280" t="s">
        <v>200</v>
      </c>
      <c r="G1280">
        <v>10</v>
      </c>
      <c r="H1280" t="s">
        <v>382</v>
      </c>
      <c r="I1280" t="s">
        <v>15</v>
      </c>
      <c r="J1280">
        <v>21.147945205479399</v>
      </c>
      <c r="K1280">
        <v>14</v>
      </c>
      <c r="L1280">
        <v>1</v>
      </c>
      <c r="M1280">
        <v>11.5</v>
      </c>
      <c r="N1280">
        <v>62.6086956521739</v>
      </c>
      <c r="O1280">
        <v>23.158000000000001</v>
      </c>
      <c r="P1280">
        <v>23.738</v>
      </c>
      <c r="Q1280">
        <v>29.257999999999999</v>
      </c>
      <c r="R1280">
        <v>2.76</v>
      </c>
    </row>
    <row r="1281" spans="1:18" x14ac:dyDescent="0.45">
      <c r="A1281" t="s">
        <v>102</v>
      </c>
      <c r="B1281">
        <v>2022</v>
      </c>
      <c r="C1281" s="9">
        <v>44673</v>
      </c>
      <c r="D1281" t="s">
        <v>72</v>
      </c>
      <c r="E1281">
        <v>1</v>
      </c>
      <c r="F1281" t="s">
        <v>200</v>
      </c>
      <c r="G1281">
        <v>10</v>
      </c>
      <c r="H1281" t="s">
        <v>80</v>
      </c>
      <c r="I1281" t="s">
        <v>17</v>
      </c>
      <c r="J1281">
        <v>20.2027397260273</v>
      </c>
      <c r="K1281">
        <v>20</v>
      </c>
      <c r="L1281">
        <v>2</v>
      </c>
      <c r="M1281">
        <v>11.771000000000001</v>
      </c>
      <c r="N1281">
        <v>61.167275507603399</v>
      </c>
      <c r="O1281">
        <v>9</v>
      </c>
      <c r="P1281">
        <v>7.4969999999999999</v>
      </c>
      <c r="Q1281">
        <v>20.907</v>
      </c>
      <c r="R1281">
        <v>6.7050000000000001</v>
      </c>
    </row>
    <row r="1282" spans="1:18" x14ac:dyDescent="0.45">
      <c r="A1282" t="s">
        <v>102</v>
      </c>
      <c r="B1282">
        <v>2022</v>
      </c>
      <c r="C1282" s="9">
        <v>44673</v>
      </c>
      <c r="D1282" t="s">
        <v>72</v>
      </c>
      <c r="E1282">
        <v>1</v>
      </c>
      <c r="F1282" t="s">
        <v>200</v>
      </c>
      <c r="G1282">
        <v>11</v>
      </c>
      <c r="H1282" t="s">
        <v>32</v>
      </c>
      <c r="I1282" t="s">
        <v>78</v>
      </c>
      <c r="J1282">
        <v>19.7424657534246</v>
      </c>
      <c r="K1282">
        <v>15</v>
      </c>
      <c r="L1282">
        <v>1</v>
      </c>
      <c r="M1282">
        <v>11.675000000000001</v>
      </c>
      <c r="N1282">
        <v>61.670235546038498</v>
      </c>
      <c r="O1282">
        <v>9</v>
      </c>
      <c r="P1282">
        <v>18.681000000000001</v>
      </c>
      <c r="Q1282">
        <v>31.655000000000001</v>
      </c>
      <c r="R1282">
        <v>6.4870000000000001</v>
      </c>
    </row>
    <row r="1283" spans="1:18" x14ac:dyDescent="0.45">
      <c r="A1283" t="s">
        <v>102</v>
      </c>
      <c r="B1283">
        <v>2022</v>
      </c>
      <c r="C1283" s="9">
        <v>44673</v>
      </c>
      <c r="D1283" t="s">
        <v>72</v>
      </c>
      <c r="E1283">
        <v>1</v>
      </c>
      <c r="F1283" t="s">
        <v>200</v>
      </c>
      <c r="G1283">
        <v>11</v>
      </c>
      <c r="H1283" t="s">
        <v>106</v>
      </c>
      <c r="I1283" t="s">
        <v>63</v>
      </c>
      <c r="K1283">
        <v>19</v>
      </c>
      <c r="L1283">
        <v>2</v>
      </c>
      <c r="M1283">
        <v>11.689</v>
      </c>
      <c r="N1283">
        <v>61.596372658054499</v>
      </c>
      <c r="O1283">
        <v>19.475999999999999</v>
      </c>
      <c r="P1283">
        <v>17.963999999999999</v>
      </c>
      <c r="Q1283">
        <v>26.763999999999999</v>
      </c>
      <c r="R1283">
        <v>4.4000000000000004</v>
      </c>
    </row>
    <row r="1284" spans="1:18" x14ac:dyDescent="0.45">
      <c r="A1284" t="s">
        <v>102</v>
      </c>
      <c r="B1284">
        <v>2022</v>
      </c>
      <c r="C1284" s="9">
        <v>44673</v>
      </c>
      <c r="D1284" t="s">
        <v>72</v>
      </c>
      <c r="E1284">
        <v>1</v>
      </c>
      <c r="F1284" t="s">
        <v>201</v>
      </c>
      <c r="G1284">
        <v>1</v>
      </c>
      <c r="H1284" t="s">
        <v>33</v>
      </c>
      <c r="I1284" t="s">
        <v>27</v>
      </c>
      <c r="J1284">
        <v>28.421917808219099</v>
      </c>
      <c r="K1284">
        <v>1</v>
      </c>
      <c r="L1284">
        <v>1</v>
      </c>
      <c r="M1284">
        <v>11.118</v>
      </c>
      <c r="N1284">
        <v>64.759848893685898</v>
      </c>
      <c r="O1284">
        <v>32.953000000000003</v>
      </c>
      <c r="P1284">
        <v>33.04</v>
      </c>
      <c r="Q1284">
        <v>35.213999999999999</v>
      </c>
      <c r="R1284">
        <v>1.087</v>
      </c>
    </row>
    <row r="1285" spans="1:18" x14ac:dyDescent="0.45">
      <c r="A1285" t="s">
        <v>102</v>
      </c>
      <c r="B1285">
        <v>2022</v>
      </c>
      <c r="C1285" s="9">
        <v>44673</v>
      </c>
      <c r="D1285" t="s">
        <v>72</v>
      </c>
      <c r="E1285">
        <v>1</v>
      </c>
      <c r="F1285" t="s">
        <v>201</v>
      </c>
      <c r="G1285">
        <v>1</v>
      </c>
      <c r="H1285" t="s">
        <v>32</v>
      </c>
      <c r="I1285" t="s">
        <v>78</v>
      </c>
      <c r="J1285">
        <v>19.7424657534246</v>
      </c>
      <c r="K1285">
        <v>15</v>
      </c>
      <c r="L1285">
        <v>2</v>
      </c>
      <c r="M1285">
        <v>12.603999999999999</v>
      </c>
      <c r="N1285">
        <v>57.124722310377599</v>
      </c>
      <c r="O1285">
        <v>18.681000000000001</v>
      </c>
      <c r="P1285">
        <v>17.915999999999901</v>
      </c>
      <c r="Q1285">
        <v>28.74</v>
      </c>
      <c r="R1285">
        <v>5.4119999999999999</v>
      </c>
    </row>
    <row r="1286" spans="1:18" x14ac:dyDescent="0.45">
      <c r="A1286" t="s">
        <v>102</v>
      </c>
      <c r="B1286">
        <v>2022</v>
      </c>
      <c r="C1286" s="9">
        <v>44673</v>
      </c>
      <c r="D1286" t="s">
        <v>72</v>
      </c>
      <c r="E1286">
        <v>1</v>
      </c>
      <c r="F1286" t="s">
        <v>201</v>
      </c>
      <c r="G1286">
        <v>2</v>
      </c>
      <c r="H1286" t="s">
        <v>16</v>
      </c>
      <c r="I1286" t="s">
        <v>17</v>
      </c>
      <c r="J1286">
        <v>23.002739726027301</v>
      </c>
      <c r="K1286">
        <v>5</v>
      </c>
      <c r="L1286">
        <v>1</v>
      </c>
      <c r="M1286">
        <v>11.445</v>
      </c>
      <c r="N1286">
        <v>62.909567496723398</v>
      </c>
      <c r="O1286">
        <v>27.690999999999999</v>
      </c>
      <c r="P1286">
        <v>27.919</v>
      </c>
      <c r="Q1286">
        <v>30.513000000000002</v>
      </c>
      <c r="R1286">
        <v>1.2969999999999999</v>
      </c>
    </row>
    <row r="1287" spans="1:18" x14ac:dyDescent="0.45">
      <c r="A1287" t="s">
        <v>102</v>
      </c>
      <c r="B1287">
        <v>2022</v>
      </c>
      <c r="C1287" s="9">
        <v>44673</v>
      </c>
      <c r="D1287" t="s">
        <v>72</v>
      </c>
      <c r="E1287">
        <v>1</v>
      </c>
      <c r="F1287" t="s">
        <v>201</v>
      </c>
      <c r="G1287">
        <v>2</v>
      </c>
      <c r="H1287" t="s">
        <v>382</v>
      </c>
      <c r="I1287" t="s">
        <v>15</v>
      </c>
      <c r="J1287">
        <v>21.147945205479399</v>
      </c>
      <c r="K1287">
        <v>14</v>
      </c>
      <c r="L1287">
        <v>2</v>
      </c>
      <c r="M1287">
        <v>11.615</v>
      </c>
      <c r="N1287">
        <v>61.988807576409798</v>
      </c>
      <c r="O1287">
        <v>23.738</v>
      </c>
      <c r="P1287">
        <v>23.161999999999999</v>
      </c>
      <c r="Q1287">
        <v>28.376000000000001</v>
      </c>
      <c r="R1287">
        <v>2.6070000000000002</v>
      </c>
    </row>
    <row r="1288" spans="1:18" x14ac:dyDescent="0.45">
      <c r="A1288" t="s">
        <v>102</v>
      </c>
      <c r="B1288">
        <v>2022</v>
      </c>
      <c r="C1288" s="9">
        <v>44673</v>
      </c>
      <c r="D1288" t="s">
        <v>72</v>
      </c>
      <c r="E1288">
        <v>1</v>
      </c>
      <c r="F1288" t="s">
        <v>201</v>
      </c>
      <c r="G1288">
        <v>3</v>
      </c>
      <c r="H1288" t="s">
        <v>26</v>
      </c>
      <c r="I1288" t="s">
        <v>27</v>
      </c>
      <c r="J1288">
        <v>23.917808219177999</v>
      </c>
      <c r="K1288">
        <v>6</v>
      </c>
      <c r="L1288">
        <v>1</v>
      </c>
      <c r="M1288">
        <v>11.292</v>
      </c>
      <c r="N1288">
        <v>63.761955366631199</v>
      </c>
      <c r="O1288">
        <v>25.545999999999999</v>
      </c>
      <c r="P1288">
        <v>25.707999999999998</v>
      </c>
      <c r="Q1288">
        <v>28.698</v>
      </c>
      <c r="R1288">
        <v>1.4950000000000001</v>
      </c>
    </row>
    <row r="1289" spans="1:18" x14ac:dyDescent="0.45">
      <c r="A1289" t="s">
        <v>102</v>
      </c>
      <c r="B1289">
        <v>2022</v>
      </c>
      <c r="C1289" s="9">
        <v>44673</v>
      </c>
      <c r="D1289" t="s">
        <v>72</v>
      </c>
      <c r="E1289">
        <v>1</v>
      </c>
      <c r="F1289" t="s">
        <v>201</v>
      </c>
      <c r="G1289">
        <v>3</v>
      </c>
      <c r="H1289" t="s">
        <v>50</v>
      </c>
      <c r="I1289" t="s">
        <v>51</v>
      </c>
      <c r="J1289">
        <v>25.545205479452001</v>
      </c>
      <c r="K1289">
        <v>16</v>
      </c>
      <c r="L1289">
        <v>2</v>
      </c>
      <c r="M1289">
        <v>11.462</v>
      </c>
      <c r="N1289">
        <v>62.816262432385201</v>
      </c>
      <c r="O1289">
        <v>17.509999999999899</v>
      </c>
      <c r="P1289">
        <v>17.294</v>
      </c>
      <c r="Q1289">
        <v>22.358000000000001</v>
      </c>
      <c r="R1289">
        <v>2.532</v>
      </c>
    </row>
    <row r="1290" spans="1:18" x14ac:dyDescent="0.45">
      <c r="A1290" t="s">
        <v>102</v>
      </c>
      <c r="B1290">
        <v>2022</v>
      </c>
      <c r="C1290" s="9">
        <v>44673</v>
      </c>
      <c r="D1290" t="s">
        <v>72</v>
      </c>
      <c r="E1290">
        <v>1</v>
      </c>
      <c r="F1290" t="s">
        <v>201</v>
      </c>
      <c r="G1290">
        <v>4</v>
      </c>
      <c r="H1290" t="s">
        <v>57</v>
      </c>
      <c r="I1290" t="s">
        <v>47</v>
      </c>
      <c r="J1290">
        <v>22.2301369863013</v>
      </c>
      <c r="K1290">
        <v>8</v>
      </c>
      <c r="L1290">
        <v>1</v>
      </c>
      <c r="M1290">
        <v>11.500999999999999</v>
      </c>
      <c r="N1290">
        <v>62.603251891139898</v>
      </c>
      <c r="O1290">
        <v>13.523999999999999</v>
      </c>
      <c r="P1290">
        <v>19.844999999999999</v>
      </c>
      <c r="Q1290">
        <v>31.605</v>
      </c>
      <c r="R1290">
        <v>5.88</v>
      </c>
    </row>
    <row r="1291" spans="1:18" x14ac:dyDescent="0.45">
      <c r="A1291" t="s">
        <v>102</v>
      </c>
      <c r="B1291">
        <v>2022</v>
      </c>
      <c r="C1291" s="9">
        <v>44673</v>
      </c>
      <c r="D1291" t="s">
        <v>72</v>
      </c>
      <c r="E1291">
        <v>1</v>
      </c>
      <c r="F1291" t="s">
        <v>201</v>
      </c>
      <c r="G1291">
        <v>4</v>
      </c>
      <c r="H1291" t="s">
        <v>22</v>
      </c>
      <c r="I1291" t="s">
        <v>15</v>
      </c>
      <c r="J1291">
        <v>24.284931506849301</v>
      </c>
      <c r="K1291">
        <v>9</v>
      </c>
      <c r="L1291">
        <v>2</v>
      </c>
      <c r="M1291">
        <v>11.574</v>
      </c>
      <c r="N1291">
        <v>62.208398133747998</v>
      </c>
      <c r="O1291">
        <v>20.378</v>
      </c>
      <c r="P1291">
        <v>20.023</v>
      </c>
      <c r="Q1291">
        <v>24.991</v>
      </c>
      <c r="R1291">
        <v>2.484</v>
      </c>
    </row>
    <row r="1292" spans="1:18" x14ac:dyDescent="0.45">
      <c r="A1292" t="s">
        <v>102</v>
      </c>
      <c r="B1292">
        <v>2022</v>
      </c>
      <c r="C1292" s="9">
        <v>44673</v>
      </c>
      <c r="D1292" t="s">
        <v>72</v>
      </c>
      <c r="E1292">
        <v>1</v>
      </c>
      <c r="F1292" t="s">
        <v>201</v>
      </c>
      <c r="G1292">
        <v>5</v>
      </c>
      <c r="H1292" t="s">
        <v>30</v>
      </c>
      <c r="I1292" t="s">
        <v>31</v>
      </c>
      <c r="J1292">
        <v>26.016438356164301</v>
      </c>
      <c r="K1292">
        <v>4</v>
      </c>
      <c r="L1292">
        <v>1</v>
      </c>
      <c r="M1292">
        <v>11.167999999999999</v>
      </c>
      <c r="N1292">
        <v>64.469914040114602</v>
      </c>
      <c r="O1292">
        <v>32.228999999999999</v>
      </c>
      <c r="P1292">
        <v>32.244</v>
      </c>
      <c r="Q1292">
        <v>34.363999999999997</v>
      </c>
      <c r="R1292">
        <v>1.06</v>
      </c>
    </row>
    <row r="1293" spans="1:18" x14ac:dyDescent="0.45">
      <c r="A1293" t="s">
        <v>102</v>
      </c>
      <c r="B1293">
        <v>2022</v>
      </c>
      <c r="C1293" s="9">
        <v>44673</v>
      </c>
      <c r="D1293" t="s">
        <v>72</v>
      </c>
      <c r="E1293">
        <v>1</v>
      </c>
      <c r="F1293" t="s">
        <v>201</v>
      </c>
      <c r="G1293">
        <v>5</v>
      </c>
      <c r="H1293" t="s">
        <v>52</v>
      </c>
      <c r="I1293" t="s">
        <v>53</v>
      </c>
      <c r="J1293">
        <v>25.117808219177999</v>
      </c>
      <c r="K1293">
        <v>13</v>
      </c>
      <c r="L1293">
        <v>2</v>
      </c>
      <c r="M1293">
        <v>11.308</v>
      </c>
      <c r="N1293">
        <v>63.671736823487798</v>
      </c>
      <c r="O1293">
        <v>18.156999999999901</v>
      </c>
      <c r="P1293">
        <v>18.126000000000001</v>
      </c>
      <c r="Q1293">
        <v>22.596</v>
      </c>
      <c r="R1293">
        <v>2.2349999999999999</v>
      </c>
    </row>
    <row r="1294" spans="1:18" x14ac:dyDescent="0.45">
      <c r="A1294" t="s">
        <v>102</v>
      </c>
      <c r="B1294">
        <v>2022</v>
      </c>
      <c r="C1294" s="9">
        <v>44673</v>
      </c>
      <c r="D1294" t="s">
        <v>72</v>
      </c>
      <c r="E1294">
        <v>1</v>
      </c>
      <c r="F1294" t="s">
        <v>201</v>
      </c>
      <c r="G1294">
        <v>6</v>
      </c>
      <c r="H1294" t="s">
        <v>20</v>
      </c>
      <c r="I1294" t="s">
        <v>21</v>
      </c>
      <c r="J1294">
        <v>26.7123287671232</v>
      </c>
      <c r="K1294">
        <v>3</v>
      </c>
      <c r="L1294">
        <v>1</v>
      </c>
      <c r="M1294">
        <v>11.228999999999999</v>
      </c>
      <c r="N1294">
        <v>64.119690088164504</v>
      </c>
      <c r="O1294">
        <v>26.180999999999901</v>
      </c>
      <c r="P1294">
        <v>26.393999999999998</v>
      </c>
      <c r="Q1294">
        <v>29.484000000000002</v>
      </c>
      <c r="R1294">
        <v>1.5449999999999999</v>
      </c>
    </row>
    <row r="1295" spans="1:18" x14ac:dyDescent="0.45">
      <c r="A1295" t="s">
        <v>102</v>
      </c>
      <c r="B1295">
        <v>2022</v>
      </c>
      <c r="C1295" s="9">
        <v>44673</v>
      </c>
      <c r="D1295" t="s">
        <v>72</v>
      </c>
      <c r="E1295">
        <v>1</v>
      </c>
      <c r="F1295" t="s">
        <v>201</v>
      </c>
      <c r="G1295">
        <v>6</v>
      </c>
      <c r="H1295" t="s">
        <v>104</v>
      </c>
      <c r="I1295" t="s">
        <v>105</v>
      </c>
      <c r="J1295">
        <v>19.063013698630101</v>
      </c>
      <c r="K1295">
        <v>12</v>
      </c>
      <c r="L1295">
        <v>2</v>
      </c>
      <c r="M1295">
        <v>11.266999999999999</v>
      </c>
      <c r="N1295">
        <v>63.903434809620997</v>
      </c>
      <c r="O1295">
        <v>13.337</v>
      </c>
      <c r="P1295">
        <v>12.136999999999899</v>
      </c>
      <c r="Q1295">
        <v>23.640999999999998</v>
      </c>
      <c r="R1295">
        <v>5.7519999999999998</v>
      </c>
    </row>
    <row r="1296" spans="1:18" x14ac:dyDescent="0.45">
      <c r="A1296" t="s">
        <v>102</v>
      </c>
      <c r="B1296">
        <v>2022</v>
      </c>
      <c r="C1296" s="9">
        <v>44673</v>
      </c>
      <c r="D1296" t="s">
        <v>72</v>
      </c>
      <c r="E1296">
        <v>1</v>
      </c>
      <c r="F1296" t="s">
        <v>201</v>
      </c>
      <c r="G1296">
        <v>7</v>
      </c>
      <c r="H1296" t="s">
        <v>73</v>
      </c>
      <c r="I1296" t="s">
        <v>74</v>
      </c>
      <c r="J1296">
        <v>34.723287671232796</v>
      </c>
      <c r="K1296">
        <v>2</v>
      </c>
      <c r="L1296">
        <v>1</v>
      </c>
      <c r="M1296">
        <v>11.172000000000001</v>
      </c>
      <c r="N1296">
        <v>64.446831364124506</v>
      </c>
      <c r="O1296">
        <v>29.919999999999899</v>
      </c>
      <c r="P1296">
        <v>30.050999999999998</v>
      </c>
      <c r="Q1296">
        <v>32.856999999999999</v>
      </c>
      <c r="R1296">
        <v>1.403</v>
      </c>
    </row>
    <row r="1297" spans="1:18" x14ac:dyDescent="0.45">
      <c r="A1297" t="s">
        <v>102</v>
      </c>
      <c r="B1297">
        <v>2022</v>
      </c>
      <c r="C1297" s="9">
        <v>44673</v>
      </c>
      <c r="D1297" t="s">
        <v>72</v>
      </c>
      <c r="E1297">
        <v>1</v>
      </c>
      <c r="F1297" t="s">
        <v>201</v>
      </c>
      <c r="G1297">
        <v>7</v>
      </c>
      <c r="H1297" t="s">
        <v>35</v>
      </c>
      <c r="I1297" t="s">
        <v>36</v>
      </c>
      <c r="J1297">
        <v>24.041095890410901</v>
      </c>
      <c r="K1297">
        <v>11</v>
      </c>
      <c r="L1297">
        <v>2</v>
      </c>
      <c r="M1297">
        <v>11.339</v>
      </c>
      <c r="N1297">
        <v>63.497662933239198</v>
      </c>
      <c r="O1297">
        <v>13.8239999999999</v>
      </c>
      <c r="P1297">
        <v>13.226000000000001</v>
      </c>
      <c r="Q1297">
        <v>25.126000000000001</v>
      </c>
      <c r="R1297">
        <v>5.95</v>
      </c>
    </row>
    <row r="1298" spans="1:18" x14ac:dyDescent="0.45">
      <c r="A1298" t="s">
        <v>102</v>
      </c>
      <c r="B1298">
        <v>2022</v>
      </c>
      <c r="C1298" s="9">
        <v>44673</v>
      </c>
      <c r="D1298" t="s">
        <v>72</v>
      </c>
      <c r="E1298">
        <v>1</v>
      </c>
      <c r="F1298" t="s">
        <v>201</v>
      </c>
      <c r="G1298">
        <v>8</v>
      </c>
      <c r="H1298" t="s">
        <v>24</v>
      </c>
      <c r="I1298" t="s">
        <v>25</v>
      </c>
      <c r="J1298">
        <v>23.646575342465699</v>
      </c>
      <c r="K1298">
        <v>7</v>
      </c>
      <c r="L1298">
        <v>1</v>
      </c>
      <c r="M1298">
        <v>11.465999999999999</v>
      </c>
      <c r="N1298">
        <v>62.794348508634201</v>
      </c>
      <c r="O1298">
        <v>14.632</v>
      </c>
      <c r="P1298">
        <v>16.021999999999998</v>
      </c>
      <c r="Q1298">
        <v>21.603999999999999</v>
      </c>
      <c r="R1298">
        <v>2.7909999999999999</v>
      </c>
    </row>
    <row r="1299" spans="1:18" x14ac:dyDescent="0.45">
      <c r="A1299" t="s">
        <v>102</v>
      </c>
      <c r="B1299">
        <v>2022</v>
      </c>
      <c r="C1299" s="9">
        <v>44673</v>
      </c>
      <c r="D1299" t="s">
        <v>72</v>
      </c>
      <c r="E1299">
        <v>1</v>
      </c>
      <c r="F1299" t="s">
        <v>201</v>
      </c>
      <c r="G1299">
        <v>8</v>
      </c>
      <c r="H1299" t="s">
        <v>103</v>
      </c>
      <c r="I1299" t="s">
        <v>36</v>
      </c>
      <c r="J1299">
        <v>39.224657534246496</v>
      </c>
      <c r="K1299">
        <v>10</v>
      </c>
      <c r="L1299">
        <v>2</v>
      </c>
      <c r="M1299">
        <v>11.524999999999901</v>
      </c>
      <c r="N1299">
        <v>62.472885032537903</v>
      </c>
      <c r="O1299">
        <v>13.268000000000001</v>
      </c>
      <c r="P1299">
        <v>9.4529999999999994</v>
      </c>
      <c r="Q1299">
        <v>20.312999999999999</v>
      </c>
      <c r="R1299">
        <v>5.43</v>
      </c>
    </row>
    <row r="1300" spans="1:18" x14ac:dyDescent="0.45">
      <c r="A1300" t="s">
        <v>102</v>
      </c>
      <c r="B1300">
        <v>2022</v>
      </c>
      <c r="C1300" s="9">
        <v>44673</v>
      </c>
      <c r="D1300" t="s">
        <v>72</v>
      </c>
      <c r="E1300">
        <v>1</v>
      </c>
      <c r="F1300" t="s">
        <v>202</v>
      </c>
      <c r="G1300">
        <v>1</v>
      </c>
      <c r="H1300" t="s">
        <v>33</v>
      </c>
      <c r="I1300" t="s">
        <v>27</v>
      </c>
      <c r="J1300">
        <v>28.421917808219099</v>
      </c>
      <c r="K1300">
        <v>1</v>
      </c>
      <c r="L1300">
        <v>1</v>
      </c>
      <c r="M1300">
        <v>10.866</v>
      </c>
      <c r="N1300">
        <v>66.261733848702306</v>
      </c>
      <c r="O1300">
        <v>33.04</v>
      </c>
      <c r="P1300">
        <v>33.048999999999999</v>
      </c>
      <c r="Q1300">
        <v>35.225000000000001</v>
      </c>
      <c r="R1300">
        <v>1.0880000000000001</v>
      </c>
    </row>
    <row r="1301" spans="1:18" x14ac:dyDescent="0.45">
      <c r="A1301" t="s">
        <v>102</v>
      </c>
      <c r="B1301">
        <v>2022</v>
      </c>
      <c r="C1301" s="9">
        <v>44673</v>
      </c>
      <c r="D1301" t="s">
        <v>72</v>
      </c>
      <c r="E1301">
        <v>1</v>
      </c>
      <c r="F1301" t="s">
        <v>202</v>
      </c>
      <c r="G1301">
        <v>1</v>
      </c>
      <c r="H1301" t="s">
        <v>24</v>
      </c>
      <c r="I1301" t="s">
        <v>25</v>
      </c>
      <c r="J1301">
        <v>23.646575342465699</v>
      </c>
      <c r="K1301">
        <v>7</v>
      </c>
      <c r="L1301">
        <v>2</v>
      </c>
      <c r="M1301">
        <v>11.266999999999999</v>
      </c>
      <c r="N1301">
        <v>63.903434809620997</v>
      </c>
      <c r="O1301">
        <v>16.021999999999998</v>
      </c>
      <c r="P1301">
        <v>16.009</v>
      </c>
      <c r="Q1301">
        <v>21.530999999999999</v>
      </c>
      <c r="R1301">
        <v>2.7610000000000001</v>
      </c>
    </row>
    <row r="1302" spans="1:18" x14ac:dyDescent="0.45">
      <c r="A1302" t="s">
        <v>102</v>
      </c>
      <c r="B1302">
        <v>2022</v>
      </c>
      <c r="C1302" s="9">
        <v>44673</v>
      </c>
      <c r="D1302" t="s">
        <v>72</v>
      </c>
      <c r="E1302">
        <v>1</v>
      </c>
      <c r="F1302" t="s">
        <v>202</v>
      </c>
      <c r="G1302">
        <v>2</v>
      </c>
      <c r="H1302" t="s">
        <v>73</v>
      </c>
      <c r="I1302" t="s">
        <v>74</v>
      </c>
      <c r="J1302">
        <v>34.723287671232796</v>
      </c>
      <c r="K1302">
        <v>2</v>
      </c>
      <c r="L1302">
        <v>1</v>
      </c>
      <c r="M1302">
        <v>11.015000000000001</v>
      </c>
      <c r="N1302">
        <v>65.365410803449805</v>
      </c>
      <c r="O1302">
        <v>30.050999999999998</v>
      </c>
      <c r="P1302">
        <v>30.292999999999999</v>
      </c>
      <c r="Q1302">
        <v>33.061</v>
      </c>
      <c r="R1302">
        <v>1.3839999999999999</v>
      </c>
    </row>
    <row r="1303" spans="1:18" x14ac:dyDescent="0.45">
      <c r="A1303" t="s">
        <v>102</v>
      </c>
      <c r="B1303">
        <v>2022</v>
      </c>
      <c r="C1303" s="9">
        <v>44673</v>
      </c>
      <c r="D1303" t="s">
        <v>72</v>
      </c>
      <c r="E1303">
        <v>1</v>
      </c>
      <c r="F1303" t="s">
        <v>202</v>
      </c>
      <c r="G1303">
        <v>2</v>
      </c>
      <c r="H1303" t="s">
        <v>16</v>
      </c>
      <c r="I1303" t="s">
        <v>17</v>
      </c>
      <c r="J1303">
        <v>23.002739726027301</v>
      </c>
      <c r="K1303">
        <v>5</v>
      </c>
      <c r="L1303">
        <v>2</v>
      </c>
      <c r="M1303">
        <v>11.074</v>
      </c>
      <c r="N1303">
        <v>65.017157305400005</v>
      </c>
      <c r="O1303">
        <v>27.919</v>
      </c>
      <c r="P1303">
        <v>27.771999999999998</v>
      </c>
      <c r="Q1303">
        <v>30.338000000000001</v>
      </c>
      <c r="R1303">
        <v>1.2829999999999999</v>
      </c>
    </row>
    <row r="1304" spans="1:18" x14ac:dyDescent="0.45">
      <c r="A1304" t="s">
        <v>102</v>
      </c>
      <c r="B1304">
        <v>2022</v>
      </c>
      <c r="C1304" s="9">
        <v>44673</v>
      </c>
      <c r="D1304" t="s">
        <v>72</v>
      </c>
      <c r="E1304">
        <v>1</v>
      </c>
      <c r="F1304" t="s">
        <v>202</v>
      </c>
      <c r="G1304">
        <v>3</v>
      </c>
      <c r="H1304" t="s">
        <v>20</v>
      </c>
      <c r="I1304" t="s">
        <v>21</v>
      </c>
      <c r="J1304">
        <v>26.7123287671232</v>
      </c>
      <c r="K1304">
        <v>3</v>
      </c>
      <c r="L1304">
        <v>1</v>
      </c>
      <c r="M1304">
        <v>11.183</v>
      </c>
      <c r="N1304">
        <v>64.383439148707794</v>
      </c>
      <c r="O1304">
        <v>26.393999999999998</v>
      </c>
      <c r="P1304">
        <v>26.753</v>
      </c>
      <c r="Q1304">
        <v>29.786999999999999</v>
      </c>
      <c r="R1304">
        <v>1.5169999999999999</v>
      </c>
    </row>
    <row r="1305" spans="1:18" x14ac:dyDescent="0.45">
      <c r="A1305" t="s">
        <v>102</v>
      </c>
      <c r="B1305">
        <v>2022</v>
      </c>
      <c r="C1305" s="9">
        <v>44673</v>
      </c>
      <c r="D1305" t="s">
        <v>72</v>
      </c>
      <c r="E1305">
        <v>1</v>
      </c>
      <c r="F1305" t="s">
        <v>202</v>
      </c>
      <c r="G1305">
        <v>3</v>
      </c>
      <c r="H1305" t="s">
        <v>26</v>
      </c>
      <c r="I1305" t="s">
        <v>27</v>
      </c>
      <c r="J1305">
        <v>23.917808219177999</v>
      </c>
      <c r="K1305">
        <v>6</v>
      </c>
      <c r="L1305">
        <v>2</v>
      </c>
      <c r="M1305">
        <v>11.233000000000001</v>
      </c>
      <c r="N1305">
        <v>64.096857473515499</v>
      </c>
      <c r="O1305">
        <v>25.707999999999998</v>
      </c>
      <c r="P1305">
        <v>25.474999999999898</v>
      </c>
      <c r="Q1305">
        <v>28.414999999999999</v>
      </c>
      <c r="R1305">
        <v>1.47</v>
      </c>
    </row>
    <row r="1306" spans="1:18" x14ac:dyDescent="0.45">
      <c r="A1306" t="s">
        <v>102</v>
      </c>
      <c r="B1306">
        <v>2022</v>
      </c>
      <c r="C1306" s="9">
        <v>44673</v>
      </c>
      <c r="D1306" t="s">
        <v>72</v>
      </c>
      <c r="E1306">
        <v>1</v>
      </c>
      <c r="F1306" t="s">
        <v>202</v>
      </c>
      <c r="G1306">
        <v>4</v>
      </c>
      <c r="H1306" t="s">
        <v>30</v>
      </c>
      <c r="I1306" t="s">
        <v>31</v>
      </c>
      <c r="J1306">
        <v>26.016438356164301</v>
      </c>
      <c r="K1306">
        <v>4</v>
      </c>
      <c r="L1306">
        <v>1</v>
      </c>
      <c r="M1306">
        <v>11.602</v>
      </c>
      <c r="N1306">
        <v>62.058265816238503</v>
      </c>
      <c r="O1306">
        <v>32.244</v>
      </c>
      <c r="P1306">
        <v>32.335999999999999</v>
      </c>
      <c r="Q1306">
        <v>34.451999999999998</v>
      </c>
      <c r="R1306">
        <v>1.0580000000000001</v>
      </c>
    </row>
    <row r="1307" spans="1:18" x14ac:dyDescent="0.45">
      <c r="A1307" t="s">
        <v>102</v>
      </c>
      <c r="B1307">
        <v>2022</v>
      </c>
      <c r="C1307" s="9">
        <v>44673</v>
      </c>
      <c r="D1307" t="s">
        <v>72</v>
      </c>
      <c r="E1307">
        <v>1</v>
      </c>
      <c r="F1307" t="s">
        <v>202</v>
      </c>
      <c r="G1307">
        <v>4</v>
      </c>
      <c r="H1307" t="s">
        <v>57</v>
      </c>
      <c r="I1307" t="s">
        <v>47</v>
      </c>
      <c r="J1307">
        <v>22.2301369863013</v>
      </c>
      <c r="K1307">
        <v>8</v>
      </c>
      <c r="L1307">
        <v>2</v>
      </c>
      <c r="M1307">
        <v>11.656000000000001</v>
      </c>
      <c r="N1307">
        <v>61.770761839396002</v>
      </c>
      <c r="O1307">
        <v>19.844999999999999</v>
      </c>
      <c r="P1307">
        <v>18.976999999999901</v>
      </c>
      <c r="Q1307">
        <v>28.920999999999999</v>
      </c>
      <c r="R1307">
        <v>4.9720000000000004</v>
      </c>
    </row>
    <row r="1308" spans="1:18" x14ac:dyDescent="0.45">
      <c r="A1308" t="s">
        <v>102</v>
      </c>
      <c r="B1308">
        <v>2022</v>
      </c>
      <c r="C1308" s="9">
        <v>44673</v>
      </c>
      <c r="D1308" t="s">
        <v>72</v>
      </c>
      <c r="E1308">
        <v>2</v>
      </c>
      <c r="F1308" t="s">
        <v>202</v>
      </c>
      <c r="G1308">
        <v>1</v>
      </c>
      <c r="H1308" t="s">
        <v>33</v>
      </c>
      <c r="I1308" t="s">
        <v>27</v>
      </c>
      <c r="J1308">
        <v>28.421917808219099</v>
      </c>
      <c r="K1308">
        <v>1</v>
      </c>
      <c r="L1308">
        <v>1</v>
      </c>
      <c r="M1308">
        <v>11.157</v>
      </c>
      <c r="N1308">
        <v>64.533476741059403</v>
      </c>
      <c r="O1308">
        <v>33.048999999999999</v>
      </c>
      <c r="P1308">
        <v>33.058</v>
      </c>
      <c r="Q1308">
        <v>35.235999999999997</v>
      </c>
      <c r="R1308">
        <v>1.089</v>
      </c>
    </row>
    <row r="1309" spans="1:18" x14ac:dyDescent="0.45">
      <c r="A1309" t="s">
        <v>102</v>
      </c>
      <c r="B1309">
        <v>2022</v>
      </c>
      <c r="C1309" s="9">
        <v>44673</v>
      </c>
      <c r="D1309" t="s">
        <v>72</v>
      </c>
      <c r="E1309">
        <v>2</v>
      </c>
      <c r="F1309" t="s">
        <v>202</v>
      </c>
      <c r="G1309">
        <v>1</v>
      </c>
      <c r="H1309" t="s">
        <v>24</v>
      </c>
      <c r="I1309" t="s">
        <v>25</v>
      </c>
      <c r="J1309">
        <v>23.646575342465699</v>
      </c>
      <c r="K1309">
        <v>7</v>
      </c>
      <c r="L1309">
        <v>2</v>
      </c>
      <c r="M1309">
        <v>11.535</v>
      </c>
      <c r="N1309">
        <v>62.418725617685297</v>
      </c>
      <c r="O1309">
        <v>16.009</v>
      </c>
      <c r="P1309">
        <v>15.995999999999899</v>
      </c>
      <c r="Q1309">
        <v>21.462</v>
      </c>
      <c r="R1309">
        <v>2.7330000000000001</v>
      </c>
    </row>
    <row r="1310" spans="1:18" x14ac:dyDescent="0.45">
      <c r="A1310" t="s">
        <v>102</v>
      </c>
      <c r="B1310">
        <v>2022</v>
      </c>
      <c r="C1310" s="9">
        <v>44673</v>
      </c>
      <c r="D1310" t="s">
        <v>72</v>
      </c>
      <c r="E1310">
        <v>2</v>
      </c>
      <c r="F1310" t="s">
        <v>202</v>
      </c>
      <c r="G1310">
        <v>2</v>
      </c>
      <c r="H1310" t="s">
        <v>73</v>
      </c>
      <c r="I1310" t="s">
        <v>74</v>
      </c>
      <c r="J1310">
        <v>34.723287671232796</v>
      </c>
      <c r="K1310">
        <v>2</v>
      </c>
      <c r="L1310">
        <v>1</v>
      </c>
      <c r="M1310">
        <v>11.225</v>
      </c>
      <c r="N1310">
        <v>64.142538975501097</v>
      </c>
      <c r="O1310">
        <v>30.292999999999999</v>
      </c>
      <c r="P1310">
        <v>30.515000000000001</v>
      </c>
      <c r="Q1310">
        <v>33.249000000000002</v>
      </c>
      <c r="R1310">
        <v>1.367</v>
      </c>
    </row>
    <row r="1311" spans="1:18" x14ac:dyDescent="0.45">
      <c r="A1311" t="s">
        <v>102</v>
      </c>
      <c r="B1311">
        <v>2022</v>
      </c>
      <c r="C1311" s="9">
        <v>44673</v>
      </c>
      <c r="D1311" t="s">
        <v>72</v>
      </c>
      <c r="E1311">
        <v>2</v>
      </c>
      <c r="F1311" t="s">
        <v>202</v>
      </c>
      <c r="G1311">
        <v>2</v>
      </c>
      <c r="H1311" t="s">
        <v>16</v>
      </c>
      <c r="I1311" t="s">
        <v>17</v>
      </c>
      <c r="J1311">
        <v>23.002739726027301</v>
      </c>
      <c r="K1311">
        <v>5</v>
      </c>
      <c r="L1311">
        <v>2</v>
      </c>
      <c r="M1311">
        <v>11.266</v>
      </c>
      <c r="N1311">
        <v>63.909107047754297</v>
      </c>
      <c r="O1311">
        <v>27.771999999999998</v>
      </c>
      <c r="P1311">
        <v>27.635999999999999</v>
      </c>
      <c r="Q1311">
        <v>30.175999999999998</v>
      </c>
      <c r="R1311">
        <v>1.27</v>
      </c>
    </row>
    <row r="1312" spans="1:18" x14ac:dyDescent="0.45">
      <c r="A1312" t="s">
        <v>102</v>
      </c>
      <c r="B1312">
        <v>2022</v>
      </c>
      <c r="C1312" s="9">
        <v>44673</v>
      </c>
      <c r="D1312" t="s">
        <v>72</v>
      </c>
      <c r="E1312">
        <v>2</v>
      </c>
      <c r="F1312" t="s">
        <v>202</v>
      </c>
      <c r="G1312">
        <v>3</v>
      </c>
      <c r="H1312" t="s">
        <v>20</v>
      </c>
      <c r="I1312" t="s">
        <v>21</v>
      </c>
      <c r="J1312">
        <v>26.7123287671232</v>
      </c>
      <c r="K1312">
        <v>3</v>
      </c>
      <c r="L1312">
        <v>1</v>
      </c>
      <c r="M1312">
        <v>11.115</v>
      </c>
      <c r="N1312">
        <v>64.777327935222601</v>
      </c>
      <c r="O1312">
        <v>26.753</v>
      </c>
      <c r="P1312">
        <v>27.073999999999899</v>
      </c>
      <c r="Q1312">
        <v>30.058</v>
      </c>
      <c r="R1312">
        <v>1.492</v>
      </c>
    </row>
    <row r="1313" spans="1:18" x14ac:dyDescent="0.45">
      <c r="A1313" t="s">
        <v>102</v>
      </c>
      <c r="B1313">
        <v>2022</v>
      </c>
      <c r="C1313" s="9">
        <v>44673</v>
      </c>
      <c r="D1313" t="s">
        <v>72</v>
      </c>
      <c r="E1313">
        <v>2</v>
      </c>
      <c r="F1313" t="s">
        <v>202</v>
      </c>
      <c r="G1313">
        <v>3</v>
      </c>
      <c r="H1313" t="s">
        <v>26</v>
      </c>
      <c r="I1313" t="s">
        <v>27</v>
      </c>
      <c r="J1313">
        <v>23.917808219177999</v>
      </c>
      <c r="K1313">
        <v>6</v>
      </c>
      <c r="L1313">
        <v>2</v>
      </c>
      <c r="M1313">
        <v>11.185</v>
      </c>
      <c r="N1313">
        <v>64.371926687527903</v>
      </c>
      <c r="O1313">
        <v>25.474999999999898</v>
      </c>
      <c r="P1313">
        <v>25.266999999999999</v>
      </c>
      <c r="Q1313">
        <v>28.161000000000001</v>
      </c>
      <c r="R1313">
        <v>1.4470000000000001</v>
      </c>
    </row>
    <row r="1314" spans="1:18" x14ac:dyDescent="0.45">
      <c r="A1314" t="s">
        <v>102</v>
      </c>
      <c r="B1314">
        <v>2022</v>
      </c>
      <c r="C1314" s="9">
        <v>44673</v>
      </c>
      <c r="D1314" t="s">
        <v>72</v>
      </c>
      <c r="E1314">
        <v>2</v>
      </c>
      <c r="F1314" t="s">
        <v>202</v>
      </c>
      <c r="G1314">
        <v>4</v>
      </c>
      <c r="H1314" t="s">
        <v>30</v>
      </c>
      <c r="I1314" t="s">
        <v>31</v>
      </c>
      <c r="J1314">
        <v>26.016438356164301</v>
      </c>
      <c r="K1314">
        <v>4</v>
      </c>
      <c r="L1314">
        <v>1</v>
      </c>
      <c r="M1314">
        <v>11.404999999999999</v>
      </c>
      <c r="N1314">
        <v>63.130206049978</v>
      </c>
      <c r="O1314">
        <v>32.335999999999999</v>
      </c>
      <c r="P1314">
        <v>32.402999999999999</v>
      </c>
      <c r="Q1314">
        <v>34.517000000000003</v>
      </c>
      <c r="R1314">
        <v>1.0569999999999999</v>
      </c>
    </row>
    <row r="1315" spans="1:18" x14ac:dyDescent="0.45">
      <c r="A1315" t="s">
        <v>102</v>
      </c>
      <c r="B1315">
        <v>2022</v>
      </c>
      <c r="C1315" s="9">
        <v>44673</v>
      </c>
      <c r="D1315" t="s">
        <v>72</v>
      </c>
      <c r="E1315">
        <v>2</v>
      </c>
      <c r="F1315" t="s">
        <v>202</v>
      </c>
      <c r="G1315">
        <v>4</v>
      </c>
      <c r="H1315" t="s">
        <v>57</v>
      </c>
      <c r="I1315" t="s">
        <v>47</v>
      </c>
      <c r="J1315">
        <v>22.2301369863013</v>
      </c>
      <c r="K1315">
        <v>8</v>
      </c>
      <c r="L1315">
        <v>2</v>
      </c>
      <c r="M1315">
        <v>11.463999999999899</v>
      </c>
      <c r="N1315">
        <v>62.805303558967204</v>
      </c>
      <c r="O1315">
        <v>18.976999999999901</v>
      </c>
      <c r="P1315">
        <v>18.571999999999999</v>
      </c>
      <c r="Q1315">
        <v>27.486000000000001</v>
      </c>
      <c r="R1315">
        <v>4.4569999999999999</v>
      </c>
    </row>
    <row r="1316" spans="1:18" x14ac:dyDescent="0.45">
      <c r="A1316" t="s">
        <v>102</v>
      </c>
      <c r="B1316">
        <v>2022</v>
      </c>
      <c r="C1316" s="9">
        <v>44673</v>
      </c>
      <c r="D1316" t="s">
        <v>72</v>
      </c>
      <c r="E1316">
        <v>1</v>
      </c>
      <c r="F1316" t="s">
        <v>203</v>
      </c>
      <c r="G1316">
        <v>1</v>
      </c>
      <c r="H1316" t="s">
        <v>33</v>
      </c>
      <c r="I1316" t="s">
        <v>27</v>
      </c>
      <c r="J1316">
        <v>28.421917808219099</v>
      </c>
      <c r="K1316">
        <v>1</v>
      </c>
      <c r="L1316">
        <v>1</v>
      </c>
      <c r="M1316">
        <v>11.329000000000001</v>
      </c>
      <c r="N1316">
        <v>63.5537117133021</v>
      </c>
      <c r="O1316">
        <v>33.058</v>
      </c>
      <c r="P1316">
        <v>33.231000000000002</v>
      </c>
      <c r="Q1316">
        <v>35.393000000000001</v>
      </c>
      <c r="R1316">
        <v>1.081</v>
      </c>
    </row>
    <row r="1317" spans="1:18" x14ac:dyDescent="0.45">
      <c r="A1317" t="s">
        <v>102</v>
      </c>
      <c r="B1317">
        <v>2022</v>
      </c>
      <c r="C1317" s="9">
        <v>44673</v>
      </c>
      <c r="D1317" t="s">
        <v>72</v>
      </c>
      <c r="E1317">
        <v>1</v>
      </c>
      <c r="F1317" t="s">
        <v>203</v>
      </c>
      <c r="G1317">
        <v>1</v>
      </c>
      <c r="H1317" t="s">
        <v>30</v>
      </c>
      <c r="I1317" t="s">
        <v>31</v>
      </c>
      <c r="J1317">
        <v>26.016438356164301</v>
      </c>
      <c r="K1317">
        <v>4</v>
      </c>
      <c r="L1317">
        <v>2</v>
      </c>
      <c r="M1317">
        <v>11.496</v>
      </c>
      <c r="N1317">
        <v>62.630480167014603</v>
      </c>
      <c r="O1317">
        <v>32.402999999999999</v>
      </c>
      <c r="P1317">
        <v>32.268999999999998</v>
      </c>
      <c r="Q1317">
        <v>34.369</v>
      </c>
      <c r="R1317">
        <v>1.05</v>
      </c>
    </row>
    <row r="1318" spans="1:18" x14ac:dyDescent="0.45">
      <c r="A1318" t="s">
        <v>102</v>
      </c>
      <c r="B1318">
        <v>2022</v>
      </c>
      <c r="C1318" s="9">
        <v>44673</v>
      </c>
      <c r="D1318" t="s">
        <v>72</v>
      </c>
      <c r="E1318">
        <v>1</v>
      </c>
      <c r="F1318" t="s">
        <v>203</v>
      </c>
      <c r="G1318">
        <v>2</v>
      </c>
      <c r="H1318" t="s">
        <v>73</v>
      </c>
      <c r="I1318" t="s">
        <v>74</v>
      </c>
      <c r="J1318">
        <v>34.723287671232796</v>
      </c>
      <c r="K1318">
        <v>2</v>
      </c>
      <c r="L1318">
        <v>1</v>
      </c>
      <c r="M1318">
        <v>11.175000000000001</v>
      </c>
      <c r="N1318">
        <v>64.429530201342203</v>
      </c>
      <c r="O1318">
        <v>30.515000000000001</v>
      </c>
      <c r="P1318">
        <v>30.716999999999999</v>
      </c>
      <c r="Q1318">
        <v>33.418999999999997</v>
      </c>
      <c r="R1318">
        <v>1.351</v>
      </c>
    </row>
    <row r="1319" spans="1:18" x14ac:dyDescent="0.45">
      <c r="A1319" t="s">
        <v>102</v>
      </c>
      <c r="B1319">
        <v>2022</v>
      </c>
      <c r="C1319" s="9">
        <v>44673</v>
      </c>
      <c r="D1319" t="s">
        <v>72</v>
      </c>
      <c r="E1319">
        <v>1</v>
      </c>
      <c r="F1319" t="s">
        <v>203</v>
      </c>
      <c r="G1319">
        <v>2</v>
      </c>
      <c r="H1319" t="s">
        <v>20</v>
      </c>
      <c r="I1319" t="s">
        <v>21</v>
      </c>
      <c r="J1319">
        <v>26.7123287671232</v>
      </c>
      <c r="K1319">
        <v>3</v>
      </c>
      <c r="L1319">
        <v>2</v>
      </c>
      <c r="M1319">
        <v>11.195</v>
      </c>
      <c r="N1319">
        <v>64.314426083072803</v>
      </c>
      <c r="O1319">
        <v>27.073999999999899</v>
      </c>
      <c r="P1319">
        <v>26.913</v>
      </c>
      <c r="Q1319">
        <v>29.855</v>
      </c>
      <c r="R1319">
        <v>1.4710000000000001</v>
      </c>
    </row>
    <row r="1320" spans="1:18" x14ac:dyDescent="0.45">
      <c r="A1320" t="s">
        <v>102</v>
      </c>
      <c r="B1320">
        <v>2022</v>
      </c>
      <c r="C1320" s="9">
        <v>44673</v>
      </c>
      <c r="D1320" t="s">
        <v>72</v>
      </c>
      <c r="E1320">
        <v>2</v>
      </c>
      <c r="F1320" t="s">
        <v>203</v>
      </c>
      <c r="G1320">
        <v>1</v>
      </c>
      <c r="H1320" t="s">
        <v>33</v>
      </c>
      <c r="I1320" t="s">
        <v>27</v>
      </c>
      <c r="J1320">
        <v>28.421917808219099</v>
      </c>
      <c r="K1320">
        <v>1</v>
      </c>
      <c r="L1320">
        <v>1</v>
      </c>
      <c r="M1320">
        <v>11.009</v>
      </c>
      <c r="N1320">
        <v>65.401035516395595</v>
      </c>
      <c r="O1320">
        <v>33.231000000000002</v>
      </c>
      <c r="P1320">
        <v>33.394999999999897</v>
      </c>
      <c r="Q1320">
        <v>35.540999999999997</v>
      </c>
      <c r="R1320">
        <v>1.073</v>
      </c>
    </row>
    <row r="1321" spans="1:18" x14ac:dyDescent="0.45">
      <c r="A1321" t="s">
        <v>102</v>
      </c>
      <c r="B1321">
        <v>2022</v>
      </c>
      <c r="C1321" s="9">
        <v>44673</v>
      </c>
      <c r="D1321" t="s">
        <v>72</v>
      </c>
      <c r="E1321">
        <v>2</v>
      </c>
      <c r="F1321" t="s">
        <v>203</v>
      </c>
      <c r="G1321">
        <v>1</v>
      </c>
      <c r="H1321" t="s">
        <v>30</v>
      </c>
      <c r="I1321" t="s">
        <v>31</v>
      </c>
      <c r="J1321">
        <v>26.016438356164301</v>
      </c>
      <c r="K1321">
        <v>4</v>
      </c>
      <c r="L1321">
        <v>2</v>
      </c>
      <c r="M1321">
        <v>13.337999999999999</v>
      </c>
      <c r="N1321">
        <v>53.981106612685501</v>
      </c>
      <c r="O1321">
        <v>32.268999999999998</v>
      </c>
      <c r="P1321">
        <v>32.143000000000001</v>
      </c>
      <c r="Q1321">
        <v>34.228999999999999</v>
      </c>
      <c r="R1321">
        <v>1.0429999999999999</v>
      </c>
    </row>
    <row r="1322" spans="1:18" x14ac:dyDescent="0.45">
      <c r="A1322" t="s">
        <v>102</v>
      </c>
      <c r="B1322">
        <v>2022</v>
      </c>
      <c r="C1322" s="9">
        <v>44673</v>
      </c>
      <c r="D1322" t="s">
        <v>72</v>
      </c>
      <c r="E1322">
        <v>2</v>
      </c>
      <c r="F1322" t="s">
        <v>203</v>
      </c>
      <c r="G1322">
        <v>2</v>
      </c>
      <c r="H1322" t="s">
        <v>73</v>
      </c>
      <c r="I1322" t="s">
        <v>74</v>
      </c>
      <c r="J1322">
        <v>34.723287671232796</v>
      </c>
      <c r="K1322">
        <v>2</v>
      </c>
      <c r="L1322">
        <v>1</v>
      </c>
      <c r="M1322">
        <v>11.302</v>
      </c>
      <c r="N1322">
        <v>63.705538842682699</v>
      </c>
      <c r="O1322">
        <v>30.716999999999999</v>
      </c>
      <c r="P1322">
        <v>30.902000000000001</v>
      </c>
      <c r="Q1322">
        <v>33.576000000000001</v>
      </c>
      <c r="R1322">
        <v>1.337</v>
      </c>
    </row>
    <row r="1323" spans="1:18" x14ac:dyDescent="0.45">
      <c r="A1323" t="s">
        <v>102</v>
      </c>
      <c r="B1323">
        <v>2022</v>
      </c>
      <c r="C1323" s="9">
        <v>44673</v>
      </c>
      <c r="D1323" t="s">
        <v>72</v>
      </c>
      <c r="E1323">
        <v>2</v>
      </c>
      <c r="F1323" t="s">
        <v>203</v>
      </c>
      <c r="G1323">
        <v>2</v>
      </c>
      <c r="H1323" t="s">
        <v>20</v>
      </c>
      <c r="I1323" t="s">
        <v>21</v>
      </c>
      <c r="J1323">
        <v>26.7123287671232</v>
      </c>
      <c r="K1323">
        <v>3</v>
      </c>
      <c r="L1323">
        <v>2</v>
      </c>
      <c r="M1323">
        <v>11.365</v>
      </c>
      <c r="N1323">
        <v>63.352397712274502</v>
      </c>
      <c r="O1323">
        <v>26.913</v>
      </c>
      <c r="P1323">
        <v>26.766999999999999</v>
      </c>
      <c r="Q1323">
        <v>29.669</v>
      </c>
      <c r="R1323">
        <v>1.4510000000000001</v>
      </c>
    </row>
    <row r="1324" spans="1:18" x14ac:dyDescent="0.45">
      <c r="A1324" t="s">
        <v>102</v>
      </c>
      <c r="B1324">
        <v>2022</v>
      </c>
      <c r="C1324" s="9">
        <v>44673</v>
      </c>
      <c r="D1324" t="s">
        <v>72</v>
      </c>
      <c r="E1324">
        <v>1</v>
      </c>
      <c r="F1324" t="s">
        <v>204</v>
      </c>
      <c r="G1324" t="s">
        <v>205</v>
      </c>
      <c r="H1324" t="s">
        <v>33</v>
      </c>
      <c r="I1324" t="s">
        <v>27</v>
      </c>
      <c r="J1324">
        <v>28.421917808219099</v>
      </c>
      <c r="K1324">
        <v>1</v>
      </c>
      <c r="L1324">
        <v>1</v>
      </c>
      <c r="M1324">
        <v>10.872999999999999</v>
      </c>
      <c r="N1324">
        <v>66.219074772371897</v>
      </c>
      <c r="O1324">
        <v>33.394999999999897</v>
      </c>
      <c r="P1324">
        <v>33.536000000000001</v>
      </c>
      <c r="Q1324">
        <v>35.667999999999999</v>
      </c>
      <c r="R1324">
        <v>1.0660000000000001</v>
      </c>
    </row>
    <row r="1325" spans="1:18" x14ac:dyDescent="0.45">
      <c r="A1325" t="s">
        <v>102</v>
      </c>
      <c r="B1325">
        <v>2022</v>
      </c>
      <c r="C1325" s="9">
        <v>44673</v>
      </c>
      <c r="D1325" t="s">
        <v>72</v>
      </c>
      <c r="E1325">
        <v>1</v>
      </c>
      <c r="F1325" t="s">
        <v>204</v>
      </c>
      <c r="G1325" t="s">
        <v>205</v>
      </c>
      <c r="H1325" t="s">
        <v>73</v>
      </c>
      <c r="I1325" t="s">
        <v>74</v>
      </c>
      <c r="J1325">
        <v>34.723287671232796</v>
      </c>
      <c r="K1325">
        <v>2</v>
      </c>
      <c r="L1325">
        <v>2</v>
      </c>
      <c r="M1325">
        <v>11.107999999999899</v>
      </c>
      <c r="N1325">
        <v>64.818149081742902</v>
      </c>
      <c r="O1325">
        <v>30.902000000000001</v>
      </c>
      <c r="P1325">
        <v>30.736999999999998</v>
      </c>
      <c r="Q1325">
        <v>33.378999999999998</v>
      </c>
      <c r="R1325">
        <v>1.321</v>
      </c>
    </row>
    <row r="1326" spans="1:18" x14ac:dyDescent="0.45">
      <c r="A1326" t="s">
        <v>102</v>
      </c>
      <c r="B1326">
        <v>2022</v>
      </c>
      <c r="C1326" s="9">
        <v>44673</v>
      </c>
      <c r="D1326" t="s">
        <v>72</v>
      </c>
      <c r="E1326">
        <v>1</v>
      </c>
      <c r="F1326" t="s">
        <v>204</v>
      </c>
      <c r="G1326" t="s">
        <v>206</v>
      </c>
      <c r="H1326" t="s">
        <v>20</v>
      </c>
      <c r="I1326" t="s">
        <v>21</v>
      </c>
      <c r="J1326">
        <v>26.7123287671232</v>
      </c>
      <c r="K1326">
        <v>3</v>
      </c>
      <c r="L1326">
        <v>1</v>
      </c>
      <c r="M1326">
        <v>11.382999999999999</v>
      </c>
      <c r="N1326">
        <v>63.252218220152798</v>
      </c>
      <c r="O1326">
        <v>26.766999999999999</v>
      </c>
      <c r="P1326">
        <v>27.312000000000001</v>
      </c>
      <c r="Q1326">
        <v>30.154</v>
      </c>
      <c r="R1326">
        <v>1.421</v>
      </c>
    </row>
    <row r="1327" spans="1:18" x14ac:dyDescent="0.45">
      <c r="A1327" t="s">
        <v>102</v>
      </c>
      <c r="B1327">
        <v>2022</v>
      </c>
      <c r="C1327" s="9">
        <v>44673</v>
      </c>
      <c r="D1327" t="s">
        <v>72</v>
      </c>
      <c r="E1327">
        <v>1</v>
      </c>
      <c r="F1327" t="s">
        <v>204</v>
      </c>
      <c r="G1327" t="s">
        <v>206</v>
      </c>
      <c r="H1327" t="s">
        <v>30</v>
      </c>
      <c r="I1327" t="s">
        <v>31</v>
      </c>
      <c r="J1327">
        <v>26.016438356164301</v>
      </c>
      <c r="K1327">
        <v>4</v>
      </c>
      <c r="L1327">
        <v>2</v>
      </c>
      <c r="M1327">
        <v>11.421999999999899</v>
      </c>
      <c r="N1327">
        <v>63.036245841358699</v>
      </c>
      <c r="O1327">
        <v>32.143000000000001</v>
      </c>
      <c r="P1327">
        <v>31.91</v>
      </c>
      <c r="Q1327">
        <v>33.978000000000002</v>
      </c>
      <c r="R1327">
        <v>1.034</v>
      </c>
    </row>
    <row r="1328" spans="1:18" x14ac:dyDescent="0.45">
      <c r="A1328" t="s">
        <v>102</v>
      </c>
      <c r="B1328">
        <v>2022</v>
      </c>
      <c r="C1328" s="9">
        <v>44673</v>
      </c>
      <c r="D1328" t="s">
        <v>72</v>
      </c>
      <c r="E1328">
        <v>2</v>
      </c>
      <c r="F1328" t="s">
        <v>204</v>
      </c>
      <c r="G1328" t="s">
        <v>205</v>
      </c>
      <c r="H1328" t="s">
        <v>33</v>
      </c>
      <c r="I1328" t="s">
        <v>27</v>
      </c>
      <c r="J1328">
        <v>28.421917808219099</v>
      </c>
      <c r="K1328">
        <v>1</v>
      </c>
      <c r="L1328">
        <v>1</v>
      </c>
      <c r="M1328">
        <v>10.955</v>
      </c>
      <c r="N1328">
        <v>65.723413966225394</v>
      </c>
      <c r="O1328">
        <v>33.536000000000001</v>
      </c>
      <c r="P1328">
        <v>33.667999999999999</v>
      </c>
      <c r="Q1328">
        <v>35.787999999999997</v>
      </c>
      <c r="R1328">
        <v>1.06</v>
      </c>
    </row>
    <row r="1329" spans="1:18" x14ac:dyDescent="0.45">
      <c r="A1329" t="s">
        <v>102</v>
      </c>
      <c r="B1329">
        <v>2022</v>
      </c>
      <c r="C1329" s="9">
        <v>44673</v>
      </c>
      <c r="D1329" t="s">
        <v>72</v>
      </c>
      <c r="E1329">
        <v>2</v>
      </c>
      <c r="F1329" t="s">
        <v>204</v>
      </c>
      <c r="G1329" t="s">
        <v>205</v>
      </c>
      <c r="H1329" t="s">
        <v>73</v>
      </c>
      <c r="I1329" t="s">
        <v>74</v>
      </c>
      <c r="J1329">
        <v>34.723287671232796</v>
      </c>
      <c r="K1329">
        <v>2</v>
      </c>
      <c r="L1329">
        <v>2</v>
      </c>
      <c r="M1329">
        <v>11.089</v>
      </c>
      <c r="N1329">
        <v>64.929209126160998</v>
      </c>
      <c r="O1329">
        <v>30.736999999999998</v>
      </c>
      <c r="P1329">
        <v>30.582999999999998</v>
      </c>
      <c r="Q1329">
        <v>33.195</v>
      </c>
      <c r="R1329">
        <v>1.306</v>
      </c>
    </row>
    <row r="1330" spans="1:18" x14ac:dyDescent="0.45">
      <c r="A1330" t="s">
        <v>102</v>
      </c>
      <c r="B1330">
        <v>2022</v>
      </c>
      <c r="C1330" s="9">
        <v>44673</v>
      </c>
      <c r="D1330" t="s">
        <v>72</v>
      </c>
      <c r="E1330">
        <v>2</v>
      </c>
      <c r="F1330" t="s">
        <v>204</v>
      </c>
      <c r="G1330" t="s">
        <v>206</v>
      </c>
      <c r="H1330" t="s">
        <v>20</v>
      </c>
      <c r="I1330" t="s">
        <v>21</v>
      </c>
      <c r="J1330">
        <v>26.7123287671232</v>
      </c>
      <c r="K1330">
        <v>3</v>
      </c>
      <c r="L1330">
        <v>1</v>
      </c>
      <c r="M1330">
        <v>11.228999999999999</v>
      </c>
      <c r="N1330">
        <v>64.119690088164504</v>
      </c>
      <c r="O1330">
        <v>27.312000000000001</v>
      </c>
      <c r="P1330">
        <v>27.802</v>
      </c>
      <c r="Q1330">
        <v>30.59</v>
      </c>
      <c r="R1330">
        <v>1.3939999999999999</v>
      </c>
    </row>
    <row r="1331" spans="1:18" x14ac:dyDescent="0.45">
      <c r="A1331" t="s">
        <v>102</v>
      </c>
      <c r="B1331">
        <v>2022</v>
      </c>
      <c r="C1331" s="9">
        <v>44673</v>
      </c>
      <c r="D1331" t="s">
        <v>72</v>
      </c>
      <c r="E1331">
        <v>2</v>
      </c>
      <c r="F1331" t="s">
        <v>204</v>
      </c>
      <c r="G1331" t="s">
        <v>206</v>
      </c>
      <c r="H1331" t="s">
        <v>30</v>
      </c>
      <c r="I1331" t="s">
        <v>31</v>
      </c>
      <c r="J1331">
        <v>26.016438356164301</v>
      </c>
      <c r="K1331">
        <v>4</v>
      </c>
      <c r="L1331">
        <v>2</v>
      </c>
      <c r="M1331">
        <v>11.542</v>
      </c>
      <c r="N1331">
        <v>62.380869866574201</v>
      </c>
      <c r="O1331">
        <v>31.91</v>
      </c>
      <c r="P1331">
        <v>31.695</v>
      </c>
      <c r="Q1331">
        <v>33.747</v>
      </c>
      <c r="R1331">
        <v>1.026</v>
      </c>
    </row>
    <row r="1332" spans="1:18" x14ac:dyDescent="0.45">
      <c r="A1332" t="s">
        <v>93</v>
      </c>
      <c r="B1332">
        <v>2022</v>
      </c>
      <c r="C1332" s="9">
        <v>44694</v>
      </c>
      <c r="D1332" t="s">
        <v>72</v>
      </c>
      <c r="E1332">
        <v>1</v>
      </c>
      <c r="F1332" t="s">
        <v>200</v>
      </c>
      <c r="G1332">
        <v>1</v>
      </c>
      <c r="H1332" t="s">
        <v>94</v>
      </c>
      <c r="I1332" t="s">
        <v>38</v>
      </c>
      <c r="J1332">
        <v>24.539726027397201</v>
      </c>
      <c r="K1332">
        <v>9</v>
      </c>
      <c r="L1332">
        <v>1</v>
      </c>
      <c r="M1332">
        <v>11.537000000000001</v>
      </c>
      <c r="N1332">
        <v>62.407905001300101</v>
      </c>
      <c r="O1332">
        <v>14.751999999999899</v>
      </c>
      <c r="P1332">
        <v>16.463000000000001</v>
      </c>
      <c r="Q1332">
        <v>24.015000000000001</v>
      </c>
      <c r="R1332">
        <v>3.7759999999999998</v>
      </c>
    </row>
    <row r="1333" spans="1:18" x14ac:dyDescent="0.45">
      <c r="A1333" t="s">
        <v>93</v>
      </c>
      <c r="B1333">
        <v>2022</v>
      </c>
      <c r="C1333" s="9">
        <v>44694</v>
      </c>
      <c r="D1333" t="s">
        <v>72</v>
      </c>
      <c r="E1333">
        <v>1</v>
      </c>
      <c r="F1333" t="s">
        <v>200</v>
      </c>
      <c r="G1333">
        <v>1</v>
      </c>
      <c r="H1333" t="s">
        <v>83</v>
      </c>
      <c r="I1333" t="s">
        <v>84</v>
      </c>
      <c r="J1333">
        <v>29.652054794520499</v>
      </c>
      <c r="K1333">
        <v>27</v>
      </c>
      <c r="L1333">
        <v>2</v>
      </c>
      <c r="M1333">
        <v>12.35</v>
      </c>
      <c r="N1333">
        <v>58.299595141700401</v>
      </c>
      <c r="O1333">
        <v>8.24</v>
      </c>
      <c r="P1333">
        <v>6.6919999999999904</v>
      </c>
      <c r="Q1333">
        <v>18.213999999999999</v>
      </c>
      <c r="R1333">
        <v>5.7610000000000001</v>
      </c>
    </row>
    <row r="1334" spans="1:18" x14ac:dyDescent="0.45">
      <c r="A1334" t="s">
        <v>93</v>
      </c>
      <c r="B1334">
        <v>2022</v>
      </c>
      <c r="C1334" s="9">
        <v>44694</v>
      </c>
      <c r="D1334" t="s">
        <v>72</v>
      </c>
      <c r="E1334">
        <v>1</v>
      </c>
      <c r="F1334" t="s">
        <v>200</v>
      </c>
      <c r="G1334">
        <v>2</v>
      </c>
      <c r="H1334" t="s">
        <v>73</v>
      </c>
      <c r="I1334" t="s">
        <v>74</v>
      </c>
      <c r="J1334">
        <v>34.780821917808197</v>
      </c>
      <c r="K1334">
        <v>6</v>
      </c>
      <c r="L1334">
        <v>1</v>
      </c>
      <c r="M1334">
        <v>11.444000000000001</v>
      </c>
      <c r="N1334">
        <v>62.915064662705298</v>
      </c>
      <c r="O1334">
        <v>30.582999999999998</v>
      </c>
      <c r="P1334">
        <v>30.672000000000001</v>
      </c>
      <c r="Q1334">
        <v>33.270000000000003</v>
      </c>
      <c r="R1334">
        <v>1.2989999999999999</v>
      </c>
    </row>
    <row r="1335" spans="1:18" x14ac:dyDescent="0.45">
      <c r="A1335" t="s">
        <v>93</v>
      </c>
      <c r="B1335">
        <v>2022</v>
      </c>
      <c r="C1335" s="9">
        <v>44694</v>
      </c>
      <c r="D1335" t="s">
        <v>72</v>
      </c>
      <c r="E1335">
        <v>1</v>
      </c>
      <c r="F1335" t="s">
        <v>200</v>
      </c>
      <c r="G1335">
        <v>2</v>
      </c>
      <c r="H1335" t="s">
        <v>54</v>
      </c>
      <c r="I1335" t="s">
        <v>44</v>
      </c>
      <c r="J1335">
        <v>24.887671232876698</v>
      </c>
      <c r="K1335">
        <v>26</v>
      </c>
      <c r="L1335">
        <v>2</v>
      </c>
      <c r="M1335">
        <v>11.523999999999999</v>
      </c>
      <c r="N1335">
        <v>62.478306143700102</v>
      </c>
      <c r="O1335">
        <v>21.414000000000001</v>
      </c>
      <c r="P1335">
        <v>21.292000000000002</v>
      </c>
      <c r="Q1335">
        <v>25.672000000000001</v>
      </c>
      <c r="R1335">
        <v>2.19</v>
      </c>
    </row>
    <row r="1336" spans="1:18" x14ac:dyDescent="0.45">
      <c r="A1336" t="s">
        <v>93</v>
      </c>
      <c r="B1336">
        <v>2022</v>
      </c>
      <c r="C1336" s="9">
        <v>44694</v>
      </c>
      <c r="D1336" t="s">
        <v>72</v>
      </c>
      <c r="E1336">
        <v>1</v>
      </c>
      <c r="F1336" t="s">
        <v>200</v>
      </c>
      <c r="G1336">
        <v>3</v>
      </c>
      <c r="H1336" t="s">
        <v>75</v>
      </c>
      <c r="I1336" t="s">
        <v>38</v>
      </c>
      <c r="J1336">
        <v>23.178082191780799</v>
      </c>
      <c r="K1336">
        <v>7</v>
      </c>
      <c r="L1336">
        <v>1</v>
      </c>
      <c r="M1336">
        <v>11.522</v>
      </c>
      <c r="N1336">
        <v>62.489151189029599</v>
      </c>
      <c r="O1336">
        <v>18.728000000000002</v>
      </c>
      <c r="P1336">
        <v>20.041</v>
      </c>
      <c r="Q1336">
        <v>27.367000000000001</v>
      </c>
      <c r="R1336">
        <v>3.6629999999999998</v>
      </c>
    </row>
    <row r="1337" spans="1:18" x14ac:dyDescent="0.45">
      <c r="A1337" t="s">
        <v>93</v>
      </c>
      <c r="B1337">
        <v>2022</v>
      </c>
      <c r="C1337" s="9">
        <v>44694</v>
      </c>
      <c r="D1337" t="s">
        <v>72</v>
      </c>
      <c r="E1337">
        <v>1</v>
      </c>
      <c r="F1337" t="s">
        <v>200</v>
      </c>
      <c r="G1337">
        <v>3</v>
      </c>
      <c r="H1337" t="s">
        <v>66</v>
      </c>
      <c r="I1337" t="s">
        <v>67</v>
      </c>
      <c r="J1337">
        <v>19.536986301369801</v>
      </c>
      <c r="K1337">
        <v>25</v>
      </c>
      <c r="L1337">
        <v>2</v>
      </c>
      <c r="M1337">
        <v>12.41</v>
      </c>
      <c r="N1337">
        <v>58.017727639000803</v>
      </c>
      <c r="O1337">
        <v>9</v>
      </c>
      <c r="P1337">
        <v>6.86099999999999</v>
      </c>
      <c r="Q1337">
        <v>20.138999999999999</v>
      </c>
      <c r="R1337">
        <v>6.6390000000000002</v>
      </c>
    </row>
    <row r="1338" spans="1:18" x14ac:dyDescent="0.45">
      <c r="A1338" t="s">
        <v>93</v>
      </c>
      <c r="B1338">
        <v>2022</v>
      </c>
      <c r="C1338" s="9">
        <v>44694</v>
      </c>
      <c r="D1338" t="s">
        <v>72</v>
      </c>
      <c r="E1338">
        <v>1</v>
      </c>
      <c r="F1338" t="s">
        <v>200</v>
      </c>
      <c r="G1338">
        <v>4</v>
      </c>
      <c r="H1338" t="s">
        <v>18</v>
      </c>
      <c r="I1338" t="s">
        <v>19</v>
      </c>
      <c r="J1338">
        <v>23.972602739726</v>
      </c>
      <c r="K1338">
        <v>10</v>
      </c>
      <c r="L1338">
        <v>1</v>
      </c>
      <c r="M1338">
        <v>11.452999999999999</v>
      </c>
      <c r="N1338">
        <v>62.8656247271457</v>
      </c>
      <c r="O1338">
        <v>11.686</v>
      </c>
      <c r="P1338">
        <v>14.212999999999999</v>
      </c>
      <c r="Q1338">
        <v>21.568999999999999</v>
      </c>
      <c r="R1338">
        <v>3.6779999999999999</v>
      </c>
    </row>
    <row r="1339" spans="1:18" x14ac:dyDescent="0.45">
      <c r="A1339" t="s">
        <v>93</v>
      </c>
      <c r="B1339">
        <v>2022</v>
      </c>
      <c r="C1339" s="9">
        <v>44694</v>
      </c>
      <c r="D1339" t="s">
        <v>72</v>
      </c>
      <c r="E1339">
        <v>1</v>
      </c>
      <c r="F1339" t="s">
        <v>200</v>
      </c>
      <c r="G1339">
        <v>4</v>
      </c>
      <c r="H1339" t="s">
        <v>48</v>
      </c>
      <c r="I1339" t="s">
        <v>49</v>
      </c>
      <c r="K1339">
        <v>24</v>
      </c>
      <c r="L1339">
        <v>2</v>
      </c>
      <c r="M1339">
        <v>11.551</v>
      </c>
      <c r="N1339">
        <v>62.332265604709498</v>
      </c>
      <c r="O1339">
        <v>12.587999999999999</v>
      </c>
      <c r="P1339">
        <v>11.414</v>
      </c>
      <c r="Q1339">
        <v>18.824000000000002</v>
      </c>
      <c r="R1339">
        <v>3.7050000000000001</v>
      </c>
    </row>
    <row r="1340" spans="1:18" x14ac:dyDescent="0.45">
      <c r="A1340" t="s">
        <v>93</v>
      </c>
      <c r="B1340">
        <v>2022</v>
      </c>
      <c r="C1340" s="9">
        <v>44694</v>
      </c>
      <c r="D1340" t="s">
        <v>72</v>
      </c>
      <c r="E1340">
        <v>1</v>
      </c>
      <c r="F1340" t="s">
        <v>200</v>
      </c>
      <c r="G1340">
        <v>5</v>
      </c>
      <c r="H1340" t="s">
        <v>95</v>
      </c>
      <c r="I1340" t="s">
        <v>19</v>
      </c>
      <c r="J1340">
        <v>22.687671232876699</v>
      </c>
      <c r="K1340">
        <v>11</v>
      </c>
      <c r="L1340">
        <v>1</v>
      </c>
      <c r="M1340">
        <v>11.401</v>
      </c>
      <c r="N1340">
        <v>63.152355056573903</v>
      </c>
      <c r="O1340">
        <v>5.7729999999999997</v>
      </c>
      <c r="P1340">
        <v>10.1859999999999</v>
      </c>
      <c r="Q1340">
        <v>20.047999999999998</v>
      </c>
      <c r="R1340">
        <v>4.931</v>
      </c>
    </row>
    <row r="1341" spans="1:18" x14ac:dyDescent="0.45">
      <c r="A1341" t="s">
        <v>93</v>
      </c>
      <c r="B1341">
        <v>2022</v>
      </c>
      <c r="C1341" s="9">
        <v>44694</v>
      </c>
      <c r="D1341" t="s">
        <v>72</v>
      </c>
      <c r="E1341">
        <v>1</v>
      </c>
      <c r="F1341" t="s">
        <v>200</v>
      </c>
      <c r="G1341">
        <v>5</v>
      </c>
      <c r="H1341" t="s">
        <v>101</v>
      </c>
      <c r="I1341" t="s">
        <v>25</v>
      </c>
      <c r="J1341">
        <v>22.616438356164299</v>
      </c>
      <c r="K1341">
        <v>23</v>
      </c>
      <c r="L1341">
        <v>2</v>
      </c>
      <c r="M1341">
        <v>11.568</v>
      </c>
      <c r="N1341">
        <v>62.240663900414901</v>
      </c>
      <c r="O1341">
        <v>9</v>
      </c>
      <c r="P1341">
        <v>3.944</v>
      </c>
      <c r="Q1341">
        <v>16.82</v>
      </c>
      <c r="R1341">
        <v>6.4379999999999997</v>
      </c>
    </row>
    <row r="1342" spans="1:18" x14ac:dyDescent="0.45">
      <c r="A1342" t="s">
        <v>93</v>
      </c>
      <c r="B1342">
        <v>2022</v>
      </c>
      <c r="C1342" s="9">
        <v>44694</v>
      </c>
      <c r="D1342" t="s">
        <v>72</v>
      </c>
      <c r="E1342">
        <v>1</v>
      </c>
      <c r="F1342" t="s">
        <v>200</v>
      </c>
      <c r="G1342">
        <v>6</v>
      </c>
      <c r="H1342" t="s">
        <v>39</v>
      </c>
      <c r="I1342" t="s">
        <v>40</v>
      </c>
      <c r="J1342">
        <v>27.7561643835616</v>
      </c>
      <c r="K1342">
        <v>8</v>
      </c>
      <c r="L1342">
        <v>1</v>
      </c>
      <c r="M1342">
        <v>11.343</v>
      </c>
      <c r="N1342">
        <v>63.475271092303601</v>
      </c>
      <c r="O1342">
        <v>15.414</v>
      </c>
      <c r="P1342">
        <v>16.77</v>
      </c>
      <c r="Q1342">
        <v>22.071999999999999</v>
      </c>
      <c r="R1342">
        <v>2.6509999999999998</v>
      </c>
    </row>
    <row r="1343" spans="1:18" x14ac:dyDescent="0.45">
      <c r="A1343" t="s">
        <v>93</v>
      </c>
      <c r="B1343">
        <v>2022</v>
      </c>
      <c r="C1343" s="9">
        <v>44694</v>
      </c>
      <c r="D1343" t="s">
        <v>72</v>
      </c>
      <c r="E1343">
        <v>1</v>
      </c>
      <c r="F1343" t="s">
        <v>200</v>
      </c>
      <c r="G1343">
        <v>6</v>
      </c>
      <c r="H1343" t="s">
        <v>55</v>
      </c>
      <c r="I1343" t="s">
        <v>56</v>
      </c>
      <c r="J1343">
        <v>33.032876712328701</v>
      </c>
      <c r="K1343">
        <v>22</v>
      </c>
      <c r="L1343">
        <v>2</v>
      </c>
      <c r="M1343">
        <v>11.537000000000001</v>
      </c>
      <c r="N1343">
        <v>62.407905001300101</v>
      </c>
      <c r="O1343">
        <v>14.8879999999999</v>
      </c>
      <c r="P1343">
        <v>12.2259999999999</v>
      </c>
      <c r="Q1343">
        <v>21.405999999999999</v>
      </c>
      <c r="R1343">
        <v>4.59</v>
      </c>
    </row>
    <row r="1344" spans="1:18" x14ac:dyDescent="0.45">
      <c r="A1344" t="s">
        <v>93</v>
      </c>
      <c r="B1344">
        <v>2022</v>
      </c>
      <c r="C1344" s="9">
        <v>44694</v>
      </c>
      <c r="D1344" t="s">
        <v>72</v>
      </c>
      <c r="E1344">
        <v>1</v>
      </c>
      <c r="F1344" t="s">
        <v>200</v>
      </c>
      <c r="G1344">
        <v>7</v>
      </c>
      <c r="H1344" t="s">
        <v>52</v>
      </c>
      <c r="I1344" t="s">
        <v>53</v>
      </c>
      <c r="J1344">
        <v>25.175342465753399</v>
      </c>
      <c r="K1344">
        <v>12</v>
      </c>
      <c r="L1344">
        <v>1</v>
      </c>
      <c r="M1344">
        <v>11.161</v>
      </c>
      <c r="N1344">
        <v>64.510348535077497</v>
      </c>
      <c r="O1344">
        <v>18.126000000000001</v>
      </c>
      <c r="P1344">
        <v>18.907</v>
      </c>
      <c r="Q1344">
        <v>23.219000000000001</v>
      </c>
      <c r="R1344">
        <v>2.1560000000000001</v>
      </c>
    </row>
    <row r="1345" spans="1:18" x14ac:dyDescent="0.45">
      <c r="A1345" t="s">
        <v>93</v>
      </c>
      <c r="B1345">
        <v>2022</v>
      </c>
      <c r="C1345" s="9">
        <v>44694</v>
      </c>
      <c r="D1345" t="s">
        <v>72</v>
      </c>
      <c r="E1345">
        <v>1</v>
      </c>
      <c r="F1345" t="s">
        <v>200</v>
      </c>
      <c r="G1345">
        <v>7</v>
      </c>
      <c r="H1345" t="s">
        <v>50</v>
      </c>
      <c r="I1345" t="s">
        <v>51</v>
      </c>
      <c r="J1345">
        <v>25.602739726027298</v>
      </c>
      <c r="K1345">
        <v>21</v>
      </c>
      <c r="L1345">
        <v>2</v>
      </c>
      <c r="M1345">
        <v>11.530999999999899</v>
      </c>
      <c r="N1345">
        <v>62.440378111178497</v>
      </c>
      <c r="O1345">
        <v>17.294</v>
      </c>
      <c r="P1345">
        <v>16.727</v>
      </c>
      <c r="Q1345">
        <v>21.559000000000001</v>
      </c>
      <c r="R1345">
        <v>2.4159999999999999</v>
      </c>
    </row>
    <row r="1346" spans="1:18" x14ac:dyDescent="0.45">
      <c r="A1346" t="s">
        <v>93</v>
      </c>
      <c r="B1346">
        <v>2022</v>
      </c>
      <c r="C1346" s="9">
        <v>44694</v>
      </c>
      <c r="D1346" t="s">
        <v>72</v>
      </c>
      <c r="E1346">
        <v>1</v>
      </c>
      <c r="F1346" t="s">
        <v>200</v>
      </c>
      <c r="G1346">
        <v>8</v>
      </c>
      <c r="H1346" t="s">
        <v>96</v>
      </c>
      <c r="I1346" t="s">
        <v>40</v>
      </c>
      <c r="J1346">
        <v>28.334246575342402</v>
      </c>
      <c r="K1346">
        <v>13</v>
      </c>
      <c r="L1346">
        <v>1</v>
      </c>
      <c r="M1346">
        <v>11.506</v>
      </c>
      <c r="N1346">
        <v>62.576047279680097</v>
      </c>
      <c r="O1346">
        <v>23.539000000000001</v>
      </c>
      <c r="P1346">
        <v>24.074999999999999</v>
      </c>
      <c r="Q1346">
        <v>28.001000000000001</v>
      </c>
      <c r="R1346">
        <v>1.9630000000000001</v>
      </c>
    </row>
    <row r="1347" spans="1:18" x14ac:dyDescent="0.45">
      <c r="A1347" t="s">
        <v>93</v>
      </c>
      <c r="B1347">
        <v>2022</v>
      </c>
      <c r="C1347" s="9">
        <v>44694</v>
      </c>
      <c r="D1347" t="s">
        <v>72</v>
      </c>
      <c r="E1347">
        <v>1</v>
      </c>
      <c r="F1347" t="s">
        <v>200</v>
      </c>
      <c r="G1347">
        <v>8</v>
      </c>
      <c r="H1347" t="s">
        <v>45</v>
      </c>
      <c r="I1347" t="s">
        <v>97</v>
      </c>
      <c r="J1347">
        <v>31.2219178082191</v>
      </c>
      <c r="K1347">
        <v>20</v>
      </c>
      <c r="L1347">
        <v>2</v>
      </c>
      <c r="M1347">
        <v>11.537000000000001</v>
      </c>
      <c r="N1347">
        <v>62.407905001300101</v>
      </c>
      <c r="O1347">
        <v>20.495999999999999</v>
      </c>
      <c r="P1347">
        <v>19.976999999999901</v>
      </c>
      <c r="Q1347">
        <v>25.178999999999998</v>
      </c>
      <c r="R1347">
        <v>2.601</v>
      </c>
    </row>
    <row r="1348" spans="1:18" x14ac:dyDescent="0.45">
      <c r="A1348" t="s">
        <v>93</v>
      </c>
      <c r="B1348">
        <v>2022</v>
      </c>
      <c r="C1348" s="9">
        <v>44694</v>
      </c>
      <c r="D1348" t="s">
        <v>72</v>
      </c>
      <c r="E1348">
        <v>1</v>
      </c>
      <c r="F1348" t="s">
        <v>200</v>
      </c>
      <c r="G1348">
        <v>9</v>
      </c>
      <c r="H1348" t="s">
        <v>43</v>
      </c>
      <c r="I1348" t="s">
        <v>44</v>
      </c>
      <c r="J1348">
        <v>29.4821917808219</v>
      </c>
      <c r="K1348">
        <v>14</v>
      </c>
      <c r="L1348">
        <v>1</v>
      </c>
      <c r="M1348">
        <v>11.301</v>
      </c>
      <c r="N1348">
        <v>63.7111760021237</v>
      </c>
      <c r="O1348">
        <v>22.366</v>
      </c>
      <c r="P1348">
        <v>22.908999999999999</v>
      </c>
      <c r="Q1348">
        <v>27.401</v>
      </c>
      <c r="R1348">
        <v>2.246</v>
      </c>
    </row>
    <row r="1349" spans="1:18" x14ac:dyDescent="0.45">
      <c r="A1349" t="s">
        <v>93</v>
      </c>
      <c r="B1349">
        <v>2022</v>
      </c>
      <c r="C1349" s="9">
        <v>44694</v>
      </c>
      <c r="D1349" t="s">
        <v>72</v>
      </c>
      <c r="E1349">
        <v>1</v>
      </c>
      <c r="F1349" t="s">
        <v>200</v>
      </c>
      <c r="G1349">
        <v>9</v>
      </c>
      <c r="H1349" t="s">
        <v>100</v>
      </c>
      <c r="I1349" t="s">
        <v>47</v>
      </c>
      <c r="J1349">
        <v>28.2493150684931</v>
      </c>
      <c r="K1349">
        <v>19</v>
      </c>
      <c r="L1349">
        <v>2</v>
      </c>
      <c r="M1349">
        <v>11.378</v>
      </c>
      <c r="N1349">
        <v>63.280014062225298</v>
      </c>
      <c r="O1349">
        <v>17.010999999999999</v>
      </c>
      <c r="P1349">
        <v>16.603000000000002</v>
      </c>
      <c r="Q1349">
        <v>22.420999999999999</v>
      </c>
      <c r="R1349">
        <v>2.9089999999999998</v>
      </c>
    </row>
    <row r="1350" spans="1:18" x14ac:dyDescent="0.45">
      <c r="A1350" t="s">
        <v>93</v>
      </c>
      <c r="B1350">
        <v>2022</v>
      </c>
      <c r="C1350" s="9">
        <v>44694</v>
      </c>
      <c r="D1350" t="s">
        <v>72</v>
      </c>
      <c r="E1350">
        <v>1</v>
      </c>
      <c r="F1350" t="s">
        <v>200</v>
      </c>
      <c r="G1350">
        <v>10</v>
      </c>
      <c r="H1350" t="s">
        <v>35</v>
      </c>
      <c r="I1350" t="s">
        <v>36</v>
      </c>
      <c r="J1350">
        <v>24.098630136986301</v>
      </c>
      <c r="K1350">
        <v>15</v>
      </c>
      <c r="L1350">
        <v>1</v>
      </c>
      <c r="M1350">
        <v>11.388</v>
      </c>
      <c r="N1350">
        <v>63.224446786090603</v>
      </c>
      <c r="O1350">
        <v>13.226000000000001</v>
      </c>
      <c r="P1350">
        <v>14.861000000000001</v>
      </c>
      <c r="Q1350">
        <v>26.003</v>
      </c>
      <c r="R1350">
        <v>5.5709999999999997</v>
      </c>
    </row>
    <row r="1351" spans="1:18" x14ac:dyDescent="0.45">
      <c r="A1351" t="s">
        <v>93</v>
      </c>
      <c r="B1351">
        <v>2022</v>
      </c>
      <c r="C1351" s="9">
        <v>44694</v>
      </c>
      <c r="D1351" t="s">
        <v>72</v>
      </c>
      <c r="E1351">
        <v>1</v>
      </c>
      <c r="F1351" t="s">
        <v>200</v>
      </c>
      <c r="G1351">
        <v>10</v>
      </c>
      <c r="H1351" t="s">
        <v>99</v>
      </c>
      <c r="I1351" t="s">
        <v>47</v>
      </c>
      <c r="J1351">
        <v>25.2410958904109</v>
      </c>
      <c r="K1351">
        <v>18</v>
      </c>
      <c r="L1351">
        <v>2</v>
      </c>
      <c r="M1351">
        <v>11.491</v>
      </c>
      <c r="N1351">
        <v>62.657732138195101</v>
      </c>
      <c r="O1351">
        <v>3.4149999999999898</v>
      </c>
      <c r="P1351">
        <v>3.2409999999999899</v>
      </c>
      <c r="Q1351">
        <v>12.744999999999999</v>
      </c>
      <c r="R1351">
        <v>4.7519999999999998</v>
      </c>
    </row>
    <row r="1352" spans="1:18" x14ac:dyDescent="0.45">
      <c r="A1352" t="s">
        <v>93</v>
      </c>
      <c r="B1352">
        <v>2022</v>
      </c>
      <c r="C1352" s="9">
        <v>44694</v>
      </c>
      <c r="D1352" t="s">
        <v>72</v>
      </c>
      <c r="E1352">
        <v>1</v>
      </c>
      <c r="F1352" t="s">
        <v>200</v>
      </c>
      <c r="G1352">
        <v>11</v>
      </c>
      <c r="H1352" t="s">
        <v>42</v>
      </c>
      <c r="I1352" t="s">
        <v>97</v>
      </c>
      <c r="J1352">
        <v>23.4465753424657</v>
      </c>
      <c r="K1352">
        <v>16</v>
      </c>
      <c r="L1352">
        <v>1</v>
      </c>
      <c r="M1352">
        <v>11.512</v>
      </c>
      <c r="N1352">
        <v>62.543432939541297</v>
      </c>
      <c r="O1352">
        <v>16.835999999999999</v>
      </c>
      <c r="P1352">
        <v>18.895</v>
      </c>
      <c r="Q1352">
        <v>24.219000000000001</v>
      </c>
      <c r="R1352">
        <v>2.6619999999999999</v>
      </c>
    </row>
    <row r="1353" spans="1:18" x14ac:dyDescent="0.45">
      <c r="A1353" t="s">
        <v>93</v>
      </c>
      <c r="B1353">
        <v>2022</v>
      </c>
      <c r="C1353" s="9">
        <v>44694</v>
      </c>
      <c r="D1353" t="s">
        <v>72</v>
      </c>
      <c r="E1353">
        <v>1</v>
      </c>
      <c r="F1353" t="s">
        <v>200</v>
      </c>
      <c r="G1353">
        <v>11</v>
      </c>
      <c r="H1353" t="s">
        <v>98</v>
      </c>
      <c r="I1353" t="s">
        <v>67</v>
      </c>
      <c r="J1353">
        <v>30.786301369863001</v>
      </c>
      <c r="K1353">
        <v>17</v>
      </c>
      <c r="L1353">
        <v>2</v>
      </c>
      <c r="M1353">
        <v>11.66</v>
      </c>
      <c r="N1353">
        <v>61.749571183533398</v>
      </c>
      <c r="O1353">
        <v>23.552</v>
      </c>
      <c r="P1353">
        <v>22.945999999999898</v>
      </c>
      <c r="Q1353">
        <v>26.603999999999999</v>
      </c>
      <c r="R1353">
        <v>1.829</v>
      </c>
    </row>
    <row r="1354" spans="1:18" x14ac:dyDescent="0.45">
      <c r="A1354" t="s">
        <v>93</v>
      </c>
      <c r="B1354">
        <v>2022</v>
      </c>
      <c r="C1354" s="9">
        <v>44694</v>
      </c>
      <c r="D1354" t="s">
        <v>72</v>
      </c>
      <c r="E1354">
        <v>1</v>
      </c>
      <c r="F1354" t="s">
        <v>201</v>
      </c>
      <c r="G1354">
        <v>1</v>
      </c>
      <c r="H1354" t="s">
        <v>33</v>
      </c>
      <c r="I1354" t="s">
        <v>27</v>
      </c>
      <c r="J1354">
        <v>28.4794520547945</v>
      </c>
      <c r="K1354">
        <v>2</v>
      </c>
      <c r="L1354">
        <v>1</v>
      </c>
      <c r="M1354">
        <v>11.715</v>
      </c>
      <c r="N1354">
        <v>61.459667093469903</v>
      </c>
      <c r="O1354">
        <v>33.667999999999999</v>
      </c>
      <c r="P1354">
        <v>33.683999999999997</v>
      </c>
      <c r="Q1354">
        <v>35.805999999999997</v>
      </c>
      <c r="R1354">
        <v>1.0609999999999999</v>
      </c>
    </row>
    <row r="1355" spans="1:18" x14ac:dyDescent="0.45">
      <c r="A1355" t="s">
        <v>93</v>
      </c>
      <c r="B1355">
        <v>2022</v>
      </c>
      <c r="C1355" s="9">
        <v>44694</v>
      </c>
      <c r="D1355" t="s">
        <v>72</v>
      </c>
      <c r="E1355">
        <v>1</v>
      </c>
      <c r="F1355" t="s">
        <v>201</v>
      </c>
      <c r="G1355">
        <v>1</v>
      </c>
      <c r="H1355" t="s">
        <v>42</v>
      </c>
      <c r="I1355" t="s">
        <v>97</v>
      </c>
      <c r="J1355">
        <v>23.4465753424657</v>
      </c>
      <c r="K1355">
        <v>16</v>
      </c>
      <c r="L1355">
        <v>2</v>
      </c>
      <c r="M1355">
        <v>12.148</v>
      </c>
      <c r="N1355">
        <v>59.269015475798398</v>
      </c>
      <c r="O1355">
        <v>18.895</v>
      </c>
      <c r="P1355">
        <v>18.859000000000002</v>
      </c>
      <c r="Q1355">
        <v>24.103000000000002</v>
      </c>
      <c r="R1355">
        <v>2.6219999999999999</v>
      </c>
    </row>
    <row r="1356" spans="1:18" x14ac:dyDescent="0.45">
      <c r="A1356" t="s">
        <v>93</v>
      </c>
      <c r="B1356">
        <v>2022</v>
      </c>
      <c r="C1356" s="9">
        <v>44694</v>
      </c>
      <c r="D1356" t="s">
        <v>72</v>
      </c>
      <c r="E1356">
        <v>1</v>
      </c>
      <c r="F1356" t="s">
        <v>201</v>
      </c>
      <c r="G1356">
        <v>2</v>
      </c>
      <c r="H1356" t="s">
        <v>23</v>
      </c>
      <c r="I1356" t="s">
        <v>15</v>
      </c>
      <c r="J1356">
        <v>24.668493150684899</v>
      </c>
      <c r="K1356">
        <v>1</v>
      </c>
      <c r="L1356">
        <v>1</v>
      </c>
      <c r="M1356">
        <v>11.026</v>
      </c>
      <c r="N1356">
        <v>65.300199528387395</v>
      </c>
      <c r="O1356">
        <v>36.027000000000001</v>
      </c>
      <c r="P1356">
        <v>36.055</v>
      </c>
      <c r="Q1356">
        <v>38.466999999999999</v>
      </c>
      <c r="R1356">
        <v>1.206</v>
      </c>
    </row>
    <row r="1357" spans="1:18" x14ac:dyDescent="0.45">
      <c r="A1357" t="s">
        <v>93</v>
      </c>
      <c r="B1357">
        <v>2022</v>
      </c>
      <c r="C1357" s="9">
        <v>44694</v>
      </c>
      <c r="D1357" t="s">
        <v>72</v>
      </c>
      <c r="E1357">
        <v>1</v>
      </c>
      <c r="F1357" t="s">
        <v>201</v>
      </c>
      <c r="G1357">
        <v>2</v>
      </c>
      <c r="H1357" t="s">
        <v>35</v>
      </c>
      <c r="I1357" t="s">
        <v>36</v>
      </c>
      <c r="J1357">
        <v>24.098630136986301</v>
      </c>
      <c r="K1357">
        <v>15</v>
      </c>
      <c r="L1357">
        <v>2</v>
      </c>
      <c r="M1357">
        <v>11.068</v>
      </c>
      <c r="N1357">
        <v>65.052403324900595</v>
      </c>
      <c r="O1357">
        <v>14.861000000000001</v>
      </c>
      <c r="P1357">
        <v>14.923</v>
      </c>
      <c r="Q1357">
        <v>25.411000000000001</v>
      </c>
      <c r="R1357">
        <v>5.2439999999999998</v>
      </c>
    </row>
    <row r="1358" spans="1:18" x14ac:dyDescent="0.45">
      <c r="A1358" t="s">
        <v>93</v>
      </c>
      <c r="B1358">
        <v>2022</v>
      </c>
      <c r="C1358" s="9">
        <v>44694</v>
      </c>
      <c r="D1358" t="s">
        <v>72</v>
      </c>
      <c r="E1358">
        <v>1</v>
      </c>
      <c r="F1358" t="s">
        <v>201</v>
      </c>
      <c r="G1358">
        <v>3</v>
      </c>
      <c r="H1358" t="s">
        <v>26</v>
      </c>
      <c r="I1358" t="s">
        <v>27</v>
      </c>
      <c r="J1358">
        <v>23.9753424657534</v>
      </c>
      <c r="K1358">
        <v>4</v>
      </c>
      <c r="L1358">
        <v>1</v>
      </c>
      <c r="M1358">
        <v>11.125</v>
      </c>
      <c r="N1358">
        <v>64.719101123595493</v>
      </c>
      <c r="O1358">
        <v>25.266999999999999</v>
      </c>
      <c r="P1358">
        <v>25.567</v>
      </c>
      <c r="Q1358">
        <v>28.419</v>
      </c>
      <c r="R1358">
        <v>1.4259999999999999</v>
      </c>
    </row>
    <row r="1359" spans="1:18" x14ac:dyDescent="0.45">
      <c r="A1359" t="s">
        <v>93</v>
      </c>
      <c r="B1359">
        <v>2022</v>
      </c>
      <c r="C1359" s="9">
        <v>44694</v>
      </c>
      <c r="D1359" t="s">
        <v>72</v>
      </c>
      <c r="E1359">
        <v>1</v>
      </c>
      <c r="F1359" t="s">
        <v>201</v>
      </c>
      <c r="G1359">
        <v>3</v>
      </c>
      <c r="H1359" t="s">
        <v>43</v>
      </c>
      <c r="I1359" t="s">
        <v>44</v>
      </c>
      <c r="J1359">
        <v>29.4821917808219</v>
      </c>
      <c r="K1359">
        <v>14</v>
      </c>
      <c r="L1359">
        <v>2</v>
      </c>
      <c r="M1359">
        <v>11.241</v>
      </c>
      <c r="N1359">
        <v>64.051240992794206</v>
      </c>
      <c r="O1359">
        <v>22.908999999999999</v>
      </c>
      <c r="P1359">
        <v>22.46</v>
      </c>
      <c r="Q1359">
        <v>26.78</v>
      </c>
      <c r="R1359">
        <v>2.16</v>
      </c>
    </row>
    <row r="1360" spans="1:18" x14ac:dyDescent="0.45">
      <c r="A1360" t="s">
        <v>93</v>
      </c>
      <c r="B1360">
        <v>2022</v>
      </c>
      <c r="C1360" s="9">
        <v>44694</v>
      </c>
      <c r="D1360" t="s">
        <v>72</v>
      </c>
      <c r="E1360">
        <v>1</v>
      </c>
      <c r="F1360" t="s">
        <v>201</v>
      </c>
      <c r="G1360">
        <v>4</v>
      </c>
      <c r="H1360" t="s">
        <v>14</v>
      </c>
      <c r="I1360" t="s">
        <v>15</v>
      </c>
      <c r="J1360">
        <v>22.361643835616398</v>
      </c>
      <c r="K1360">
        <v>5</v>
      </c>
      <c r="L1360">
        <v>1</v>
      </c>
      <c r="M1360">
        <v>11.291</v>
      </c>
      <c r="N1360">
        <v>63.767602515277602</v>
      </c>
      <c r="O1360">
        <v>29.188999999999901</v>
      </c>
      <c r="P1360">
        <v>29.4</v>
      </c>
      <c r="Q1360">
        <v>32.366</v>
      </c>
      <c r="R1360">
        <v>1.4830000000000001</v>
      </c>
    </row>
    <row r="1361" spans="1:18" x14ac:dyDescent="0.45">
      <c r="A1361" t="s">
        <v>93</v>
      </c>
      <c r="B1361">
        <v>2022</v>
      </c>
      <c r="C1361" s="9">
        <v>44694</v>
      </c>
      <c r="D1361" t="s">
        <v>72</v>
      </c>
      <c r="E1361">
        <v>1</v>
      </c>
      <c r="F1361" t="s">
        <v>201</v>
      </c>
      <c r="G1361">
        <v>4</v>
      </c>
      <c r="H1361" t="s">
        <v>96</v>
      </c>
      <c r="I1361" t="s">
        <v>40</v>
      </c>
      <c r="J1361">
        <v>28.334246575342402</v>
      </c>
      <c r="K1361">
        <v>13</v>
      </c>
      <c r="L1361">
        <v>2</v>
      </c>
      <c r="M1361">
        <v>11.294</v>
      </c>
      <c r="N1361">
        <v>63.750664069417297</v>
      </c>
      <c r="O1361">
        <v>24.074999999999999</v>
      </c>
      <c r="P1361">
        <v>23.87</v>
      </c>
      <c r="Q1361">
        <v>27.706</v>
      </c>
      <c r="R1361">
        <v>1.9179999999999999</v>
      </c>
    </row>
    <row r="1362" spans="1:18" x14ac:dyDescent="0.45">
      <c r="A1362" t="s">
        <v>93</v>
      </c>
      <c r="B1362">
        <v>2022</v>
      </c>
      <c r="C1362" s="9">
        <v>44694</v>
      </c>
      <c r="D1362" t="s">
        <v>72</v>
      </c>
      <c r="E1362">
        <v>1</v>
      </c>
      <c r="F1362" t="s">
        <v>201</v>
      </c>
      <c r="G1362">
        <v>5</v>
      </c>
      <c r="H1362" t="s">
        <v>20</v>
      </c>
      <c r="I1362" t="s">
        <v>21</v>
      </c>
      <c r="J1362">
        <v>26.7698630136986</v>
      </c>
      <c r="K1362">
        <v>3</v>
      </c>
      <c r="L1362">
        <v>1</v>
      </c>
      <c r="M1362">
        <v>11.074</v>
      </c>
      <c r="N1362">
        <v>65.017157305400005</v>
      </c>
      <c r="O1362">
        <v>27.802</v>
      </c>
      <c r="P1362">
        <v>27.904</v>
      </c>
      <c r="Q1362">
        <v>30.673999999999999</v>
      </c>
      <c r="R1362">
        <v>1.385</v>
      </c>
    </row>
    <row r="1363" spans="1:18" x14ac:dyDescent="0.45">
      <c r="A1363" t="s">
        <v>93</v>
      </c>
      <c r="B1363">
        <v>2022</v>
      </c>
      <c r="C1363" s="9">
        <v>44694</v>
      </c>
      <c r="D1363" t="s">
        <v>72</v>
      </c>
      <c r="E1363">
        <v>1</v>
      </c>
      <c r="F1363" t="s">
        <v>201</v>
      </c>
      <c r="G1363">
        <v>5</v>
      </c>
      <c r="H1363" t="s">
        <v>52</v>
      </c>
      <c r="I1363" t="s">
        <v>53</v>
      </c>
      <c r="J1363">
        <v>25.175342465753399</v>
      </c>
      <c r="K1363">
        <v>12</v>
      </c>
      <c r="L1363">
        <v>2</v>
      </c>
      <c r="M1363">
        <v>11.148999999999999</v>
      </c>
      <c r="N1363">
        <v>64.579782940173999</v>
      </c>
      <c r="O1363">
        <v>18.907</v>
      </c>
      <c r="P1363">
        <v>18.792999999999999</v>
      </c>
      <c r="Q1363">
        <v>23.018999999999998</v>
      </c>
      <c r="R1363">
        <v>2.113</v>
      </c>
    </row>
    <row r="1364" spans="1:18" x14ac:dyDescent="0.45">
      <c r="A1364" t="s">
        <v>93</v>
      </c>
      <c r="B1364">
        <v>2022</v>
      </c>
      <c r="C1364" s="9">
        <v>44694</v>
      </c>
      <c r="D1364" t="s">
        <v>72</v>
      </c>
      <c r="E1364">
        <v>1</v>
      </c>
      <c r="F1364" t="s">
        <v>201</v>
      </c>
      <c r="G1364">
        <v>6</v>
      </c>
      <c r="H1364" t="s">
        <v>39</v>
      </c>
      <c r="I1364" t="s">
        <v>40</v>
      </c>
      <c r="J1364">
        <v>27.7561643835616</v>
      </c>
      <c r="K1364">
        <v>8</v>
      </c>
      <c r="L1364">
        <v>1</v>
      </c>
      <c r="M1364">
        <v>11.516999999999999</v>
      </c>
      <c r="N1364">
        <v>62.516280281323198</v>
      </c>
      <c r="O1364">
        <v>16.77</v>
      </c>
      <c r="P1364">
        <v>17.984999999999999</v>
      </c>
      <c r="Q1364">
        <v>23.048999999999999</v>
      </c>
      <c r="R1364">
        <v>2.532</v>
      </c>
    </row>
    <row r="1365" spans="1:18" x14ac:dyDescent="0.45">
      <c r="A1365" t="s">
        <v>93</v>
      </c>
      <c r="B1365">
        <v>2022</v>
      </c>
      <c r="C1365" s="9">
        <v>44694</v>
      </c>
      <c r="D1365" t="s">
        <v>72</v>
      </c>
      <c r="E1365">
        <v>1</v>
      </c>
      <c r="F1365" t="s">
        <v>201</v>
      </c>
      <c r="G1365">
        <v>6</v>
      </c>
      <c r="H1365" t="s">
        <v>94</v>
      </c>
      <c r="I1365" t="s">
        <v>38</v>
      </c>
      <c r="J1365">
        <v>24.539726027397201</v>
      </c>
      <c r="K1365">
        <v>9</v>
      </c>
      <c r="L1365">
        <v>2</v>
      </c>
      <c r="M1365">
        <v>11.708</v>
      </c>
      <c r="N1365">
        <v>61.4964127092586</v>
      </c>
      <c r="O1365">
        <v>16.463000000000001</v>
      </c>
      <c r="P1365">
        <v>15.1939999999999</v>
      </c>
      <c r="Q1365">
        <v>22.033999999999999</v>
      </c>
      <c r="R1365">
        <v>3.42</v>
      </c>
    </row>
    <row r="1366" spans="1:18" x14ac:dyDescent="0.45">
      <c r="A1366" t="s">
        <v>93</v>
      </c>
      <c r="B1366">
        <v>2022</v>
      </c>
      <c r="C1366" s="9">
        <v>44694</v>
      </c>
      <c r="D1366" t="s">
        <v>72</v>
      </c>
      <c r="E1366">
        <v>1</v>
      </c>
      <c r="F1366" t="s">
        <v>201</v>
      </c>
      <c r="G1366">
        <v>7</v>
      </c>
      <c r="H1366" t="s">
        <v>73</v>
      </c>
      <c r="I1366" t="s">
        <v>74</v>
      </c>
      <c r="J1366">
        <v>34.780821917808197</v>
      </c>
      <c r="K1366">
        <v>6</v>
      </c>
      <c r="L1366">
        <v>1</v>
      </c>
      <c r="M1366">
        <v>11.103</v>
      </c>
      <c r="N1366">
        <v>64.847338557146699</v>
      </c>
      <c r="O1366">
        <v>30.672000000000001</v>
      </c>
      <c r="P1366">
        <v>30.699000000000002</v>
      </c>
      <c r="Q1366">
        <v>33.295000000000002</v>
      </c>
      <c r="R1366">
        <v>1.298</v>
      </c>
    </row>
    <row r="1367" spans="1:18" x14ac:dyDescent="0.45">
      <c r="A1367" t="s">
        <v>93</v>
      </c>
      <c r="B1367">
        <v>2022</v>
      </c>
      <c r="C1367" s="9">
        <v>44694</v>
      </c>
      <c r="D1367" t="s">
        <v>72</v>
      </c>
      <c r="E1367">
        <v>1</v>
      </c>
      <c r="F1367" t="s">
        <v>201</v>
      </c>
      <c r="G1367">
        <v>7</v>
      </c>
      <c r="H1367" t="s">
        <v>95</v>
      </c>
      <c r="I1367" t="s">
        <v>19</v>
      </c>
      <c r="J1367">
        <v>22.687671232876699</v>
      </c>
      <c r="K1367">
        <v>11</v>
      </c>
      <c r="L1367">
        <v>2</v>
      </c>
      <c r="M1367">
        <v>11.193</v>
      </c>
      <c r="N1367">
        <v>64.325917984454506</v>
      </c>
      <c r="O1367">
        <v>10.1859999999999</v>
      </c>
      <c r="P1367">
        <v>10.225</v>
      </c>
      <c r="Q1367">
        <v>19.683</v>
      </c>
      <c r="R1367">
        <v>4.7290000000000001</v>
      </c>
    </row>
    <row r="1368" spans="1:18" x14ac:dyDescent="0.45">
      <c r="A1368" t="s">
        <v>93</v>
      </c>
      <c r="B1368">
        <v>2022</v>
      </c>
      <c r="C1368" s="9">
        <v>44694</v>
      </c>
      <c r="D1368" t="s">
        <v>72</v>
      </c>
      <c r="E1368">
        <v>1</v>
      </c>
      <c r="F1368" t="s">
        <v>201</v>
      </c>
      <c r="G1368">
        <v>8</v>
      </c>
      <c r="H1368" t="s">
        <v>75</v>
      </c>
      <c r="I1368" t="s">
        <v>38</v>
      </c>
      <c r="J1368">
        <v>23.178082191780799</v>
      </c>
      <c r="K1368">
        <v>7</v>
      </c>
      <c r="L1368">
        <v>1</v>
      </c>
      <c r="M1368">
        <v>11.269</v>
      </c>
      <c r="N1368">
        <v>63.8920933534475</v>
      </c>
      <c r="O1368">
        <v>20.041</v>
      </c>
      <c r="P1368">
        <v>23.443000000000001</v>
      </c>
      <c r="Q1368">
        <v>29.849</v>
      </c>
      <c r="R1368">
        <v>3.2029999999999998</v>
      </c>
    </row>
    <row r="1369" spans="1:18" x14ac:dyDescent="0.45">
      <c r="A1369" t="s">
        <v>93</v>
      </c>
      <c r="B1369">
        <v>2022</v>
      </c>
      <c r="C1369" s="9">
        <v>44694</v>
      </c>
      <c r="D1369" t="s">
        <v>72</v>
      </c>
      <c r="E1369">
        <v>1</v>
      </c>
      <c r="F1369" t="s">
        <v>201</v>
      </c>
      <c r="G1369">
        <v>8</v>
      </c>
      <c r="H1369" t="s">
        <v>18</v>
      </c>
      <c r="I1369" t="s">
        <v>19</v>
      </c>
      <c r="J1369">
        <v>23.972602739726</v>
      </c>
      <c r="K1369">
        <v>10</v>
      </c>
      <c r="L1369">
        <v>2</v>
      </c>
      <c r="M1369">
        <v>11.323</v>
      </c>
      <c r="N1369">
        <v>63.5873885012805</v>
      </c>
      <c r="O1369">
        <v>14.212999999999999</v>
      </c>
      <c r="P1369">
        <v>18.387</v>
      </c>
      <c r="Q1369">
        <v>24.513000000000002</v>
      </c>
      <c r="R1369">
        <v>3.0630000000000002</v>
      </c>
    </row>
    <row r="1370" spans="1:18" x14ac:dyDescent="0.45">
      <c r="A1370" t="s">
        <v>93</v>
      </c>
      <c r="B1370">
        <v>2022</v>
      </c>
      <c r="C1370" s="9">
        <v>44694</v>
      </c>
      <c r="D1370" t="s">
        <v>72</v>
      </c>
      <c r="E1370">
        <v>1</v>
      </c>
      <c r="F1370" t="s">
        <v>202</v>
      </c>
      <c r="G1370">
        <v>1</v>
      </c>
      <c r="H1370" t="s">
        <v>33</v>
      </c>
      <c r="I1370" t="s">
        <v>27</v>
      </c>
      <c r="J1370">
        <v>28.4794520547945</v>
      </c>
      <c r="K1370">
        <v>2</v>
      </c>
      <c r="L1370">
        <v>2</v>
      </c>
      <c r="M1370">
        <v>11.433</v>
      </c>
      <c r="N1370">
        <v>62.975596956179402</v>
      </c>
      <c r="O1370">
        <v>33.683999999999997</v>
      </c>
      <c r="P1370">
        <v>33.253999999999998</v>
      </c>
      <c r="Q1370">
        <v>35.35</v>
      </c>
      <c r="R1370">
        <v>1.048</v>
      </c>
    </row>
    <row r="1371" spans="1:18" x14ac:dyDescent="0.45">
      <c r="A1371" t="s">
        <v>93</v>
      </c>
      <c r="B1371">
        <v>2022</v>
      </c>
      <c r="C1371" s="9">
        <v>44694</v>
      </c>
      <c r="D1371" t="s">
        <v>72</v>
      </c>
      <c r="E1371">
        <v>1</v>
      </c>
      <c r="F1371" t="s">
        <v>202</v>
      </c>
      <c r="G1371">
        <v>1</v>
      </c>
      <c r="H1371" t="s">
        <v>75</v>
      </c>
      <c r="I1371" t="s">
        <v>38</v>
      </c>
      <c r="J1371">
        <v>23.178082191780799</v>
      </c>
      <c r="K1371">
        <v>7</v>
      </c>
      <c r="L1371">
        <v>1</v>
      </c>
      <c r="M1371">
        <v>11.42</v>
      </c>
      <c r="N1371">
        <v>63.047285464098003</v>
      </c>
      <c r="O1371">
        <v>23.443000000000001</v>
      </c>
      <c r="P1371">
        <v>26.577999999999999</v>
      </c>
      <c r="Q1371">
        <v>32.106000000000002</v>
      </c>
      <c r="R1371">
        <v>2.7639999999999998</v>
      </c>
    </row>
    <row r="1372" spans="1:18" x14ac:dyDescent="0.45">
      <c r="A1372" t="s">
        <v>93</v>
      </c>
      <c r="B1372">
        <v>2022</v>
      </c>
      <c r="C1372" s="9">
        <v>44694</v>
      </c>
      <c r="D1372" t="s">
        <v>72</v>
      </c>
      <c r="E1372">
        <v>1</v>
      </c>
      <c r="F1372" t="s">
        <v>202</v>
      </c>
      <c r="G1372">
        <v>2</v>
      </c>
      <c r="H1372" t="s">
        <v>23</v>
      </c>
      <c r="I1372" t="s">
        <v>15</v>
      </c>
      <c r="J1372">
        <v>24.668493150684899</v>
      </c>
      <c r="K1372">
        <v>1</v>
      </c>
      <c r="L1372">
        <v>1</v>
      </c>
      <c r="M1372">
        <v>11.151</v>
      </c>
      <c r="N1372">
        <v>64.568200161420506</v>
      </c>
      <c r="O1372">
        <v>36.055</v>
      </c>
      <c r="P1372">
        <v>35.905999999999999</v>
      </c>
      <c r="Q1372">
        <v>38.271999999999998</v>
      </c>
      <c r="R1372">
        <v>1.1830000000000001</v>
      </c>
    </row>
    <row r="1373" spans="1:18" x14ac:dyDescent="0.45">
      <c r="A1373" t="s">
        <v>93</v>
      </c>
      <c r="B1373">
        <v>2022</v>
      </c>
      <c r="C1373" s="9">
        <v>44694</v>
      </c>
      <c r="D1373" t="s">
        <v>72</v>
      </c>
      <c r="E1373">
        <v>1</v>
      </c>
      <c r="F1373" t="s">
        <v>202</v>
      </c>
      <c r="G1373">
        <v>2</v>
      </c>
      <c r="H1373" t="s">
        <v>73</v>
      </c>
      <c r="I1373" t="s">
        <v>74</v>
      </c>
      <c r="J1373">
        <v>34.780821917808197</v>
      </c>
      <c r="K1373">
        <v>6</v>
      </c>
      <c r="L1373">
        <v>2</v>
      </c>
      <c r="M1373">
        <v>11.157999999999999</v>
      </c>
      <c r="N1373">
        <v>64.527693134970406</v>
      </c>
      <c r="O1373">
        <v>30.699000000000002</v>
      </c>
      <c r="P1373">
        <v>30.474999999999898</v>
      </c>
      <c r="Q1373">
        <v>33.006999999999998</v>
      </c>
      <c r="R1373">
        <v>1.266</v>
      </c>
    </row>
    <row r="1374" spans="1:18" x14ac:dyDescent="0.45">
      <c r="A1374" t="s">
        <v>93</v>
      </c>
      <c r="B1374">
        <v>2022</v>
      </c>
      <c r="C1374" s="9">
        <v>44694</v>
      </c>
      <c r="D1374" t="s">
        <v>72</v>
      </c>
      <c r="E1374">
        <v>1</v>
      </c>
      <c r="F1374" t="s">
        <v>202</v>
      </c>
      <c r="G1374">
        <v>3</v>
      </c>
      <c r="H1374" t="s">
        <v>26</v>
      </c>
      <c r="I1374" t="s">
        <v>27</v>
      </c>
      <c r="J1374">
        <v>23.9753424657534</v>
      </c>
      <c r="K1374">
        <v>4</v>
      </c>
      <c r="L1374">
        <v>2</v>
      </c>
      <c r="M1374">
        <v>11.222</v>
      </c>
      <c r="N1374">
        <v>64.159686330422304</v>
      </c>
      <c r="O1374">
        <v>25.567</v>
      </c>
      <c r="P1374">
        <v>25.824999999999999</v>
      </c>
      <c r="Q1374">
        <v>28.588999999999999</v>
      </c>
      <c r="R1374">
        <v>1.3819999999999999</v>
      </c>
    </row>
    <row r="1375" spans="1:18" x14ac:dyDescent="0.45">
      <c r="A1375" t="s">
        <v>93</v>
      </c>
      <c r="B1375">
        <v>2022</v>
      </c>
      <c r="C1375" s="9">
        <v>44694</v>
      </c>
      <c r="D1375" t="s">
        <v>72</v>
      </c>
      <c r="E1375">
        <v>1</v>
      </c>
      <c r="F1375" t="s">
        <v>202</v>
      </c>
      <c r="G1375">
        <v>3</v>
      </c>
      <c r="H1375" t="s">
        <v>39</v>
      </c>
      <c r="I1375" t="s">
        <v>40</v>
      </c>
      <c r="J1375">
        <v>27.7561643835616</v>
      </c>
      <c r="K1375">
        <v>8</v>
      </c>
      <c r="L1375">
        <v>1</v>
      </c>
      <c r="M1375">
        <v>11.204000000000001</v>
      </c>
      <c r="N1375">
        <v>64.262763298821795</v>
      </c>
      <c r="O1375">
        <v>17.984999999999999</v>
      </c>
      <c r="P1375">
        <v>20.416999999999899</v>
      </c>
      <c r="Q1375">
        <v>24.998999999999999</v>
      </c>
      <c r="R1375">
        <v>2.2909999999999999</v>
      </c>
    </row>
    <row r="1376" spans="1:18" x14ac:dyDescent="0.45">
      <c r="A1376" t="s">
        <v>93</v>
      </c>
      <c r="B1376">
        <v>2022</v>
      </c>
      <c r="C1376" s="9">
        <v>44694</v>
      </c>
      <c r="D1376" t="s">
        <v>72</v>
      </c>
      <c r="E1376">
        <v>1</v>
      </c>
      <c r="F1376" t="s">
        <v>202</v>
      </c>
      <c r="G1376">
        <v>4</v>
      </c>
      <c r="H1376" t="s">
        <v>20</v>
      </c>
      <c r="I1376" t="s">
        <v>21</v>
      </c>
      <c r="J1376">
        <v>26.7698630136986</v>
      </c>
      <c r="K1376">
        <v>3</v>
      </c>
      <c r="L1376">
        <v>1</v>
      </c>
      <c r="M1376">
        <v>11.162000000000001</v>
      </c>
      <c r="N1376">
        <v>64.504569073642699</v>
      </c>
      <c r="O1376">
        <v>27.904</v>
      </c>
      <c r="P1376">
        <v>27.95</v>
      </c>
      <c r="Q1376">
        <v>30.64</v>
      </c>
      <c r="R1376">
        <v>1.345</v>
      </c>
    </row>
    <row r="1377" spans="1:18" x14ac:dyDescent="0.45">
      <c r="A1377" t="s">
        <v>93</v>
      </c>
      <c r="B1377">
        <v>2022</v>
      </c>
      <c r="C1377" s="9">
        <v>44694</v>
      </c>
      <c r="D1377" t="s">
        <v>72</v>
      </c>
      <c r="E1377">
        <v>1</v>
      </c>
      <c r="F1377" t="s">
        <v>202</v>
      </c>
      <c r="G1377">
        <v>4</v>
      </c>
      <c r="H1377" t="s">
        <v>14</v>
      </c>
      <c r="I1377" t="s">
        <v>15</v>
      </c>
      <c r="J1377">
        <v>22.361643835616398</v>
      </c>
      <c r="K1377">
        <v>5</v>
      </c>
      <c r="L1377">
        <v>2</v>
      </c>
      <c r="M1377">
        <v>11.183</v>
      </c>
      <c r="N1377">
        <v>64.383439148707794</v>
      </c>
      <c r="O1377">
        <v>29.4</v>
      </c>
      <c r="P1377">
        <v>28.852999999999899</v>
      </c>
      <c r="Q1377">
        <v>31.734999999999999</v>
      </c>
      <c r="R1377">
        <v>1.4410000000000001</v>
      </c>
    </row>
    <row r="1378" spans="1:18" x14ac:dyDescent="0.45">
      <c r="A1378" t="s">
        <v>93</v>
      </c>
      <c r="B1378">
        <v>2022</v>
      </c>
      <c r="C1378" s="9">
        <v>44694</v>
      </c>
      <c r="D1378" t="s">
        <v>72</v>
      </c>
      <c r="E1378">
        <v>2</v>
      </c>
      <c r="F1378" t="s">
        <v>202</v>
      </c>
      <c r="G1378">
        <v>1</v>
      </c>
      <c r="H1378" t="s">
        <v>33</v>
      </c>
      <c r="I1378" t="s">
        <v>27</v>
      </c>
      <c r="J1378">
        <v>28.4794520547945</v>
      </c>
      <c r="K1378">
        <v>2</v>
      </c>
      <c r="L1378">
        <v>1</v>
      </c>
      <c r="M1378">
        <v>10.971</v>
      </c>
      <c r="N1378">
        <v>65.627563576702201</v>
      </c>
      <c r="O1378">
        <v>33.253999999999998</v>
      </c>
      <c r="P1378">
        <v>33.357999999999997</v>
      </c>
      <c r="Q1378">
        <v>35.445999999999998</v>
      </c>
      <c r="R1378">
        <v>1.044</v>
      </c>
    </row>
    <row r="1379" spans="1:18" x14ac:dyDescent="0.45">
      <c r="A1379" t="s">
        <v>93</v>
      </c>
      <c r="B1379">
        <v>2022</v>
      </c>
      <c r="C1379" s="9">
        <v>44694</v>
      </c>
      <c r="D1379" t="s">
        <v>72</v>
      </c>
      <c r="E1379">
        <v>2</v>
      </c>
      <c r="F1379" t="s">
        <v>202</v>
      </c>
      <c r="G1379">
        <v>1</v>
      </c>
      <c r="H1379" t="s">
        <v>75</v>
      </c>
      <c r="I1379" t="s">
        <v>38</v>
      </c>
      <c r="J1379">
        <v>23.178082191780799</v>
      </c>
      <c r="K1379">
        <v>7</v>
      </c>
      <c r="L1379">
        <v>2</v>
      </c>
      <c r="M1379">
        <v>11.696999999999999</v>
      </c>
      <c r="N1379">
        <v>61.5542446781226</v>
      </c>
      <c r="O1379">
        <v>26.577999999999999</v>
      </c>
      <c r="P1379">
        <v>26.184000000000001</v>
      </c>
      <c r="Q1379">
        <v>31.442</v>
      </c>
      <c r="R1379">
        <v>2.629</v>
      </c>
    </row>
    <row r="1380" spans="1:18" x14ac:dyDescent="0.45">
      <c r="A1380" t="s">
        <v>93</v>
      </c>
      <c r="B1380">
        <v>2022</v>
      </c>
      <c r="C1380" s="9">
        <v>44694</v>
      </c>
      <c r="D1380" t="s">
        <v>72</v>
      </c>
      <c r="E1380">
        <v>2</v>
      </c>
      <c r="F1380" t="s">
        <v>202</v>
      </c>
      <c r="G1380">
        <v>2</v>
      </c>
      <c r="H1380" t="s">
        <v>23</v>
      </c>
      <c r="I1380" t="s">
        <v>15</v>
      </c>
      <c r="J1380">
        <v>24.668493150684899</v>
      </c>
      <c r="K1380">
        <v>1</v>
      </c>
      <c r="L1380">
        <v>1</v>
      </c>
      <c r="M1380">
        <v>11.196</v>
      </c>
      <c r="N1380">
        <v>64.308681672025699</v>
      </c>
      <c r="O1380">
        <v>35.905999999999999</v>
      </c>
      <c r="P1380">
        <v>36.011000000000003</v>
      </c>
      <c r="Q1380">
        <v>38.363</v>
      </c>
      <c r="R1380">
        <v>1.1759999999999999</v>
      </c>
    </row>
    <row r="1381" spans="1:18" x14ac:dyDescent="0.45">
      <c r="A1381" t="s">
        <v>93</v>
      </c>
      <c r="B1381">
        <v>2022</v>
      </c>
      <c r="C1381" s="9">
        <v>44694</v>
      </c>
      <c r="D1381" t="s">
        <v>72</v>
      </c>
      <c r="E1381">
        <v>2</v>
      </c>
      <c r="F1381" t="s">
        <v>202</v>
      </c>
      <c r="G1381">
        <v>2</v>
      </c>
      <c r="H1381" t="s">
        <v>73</v>
      </c>
      <c r="I1381" t="s">
        <v>74</v>
      </c>
      <c r="J1381">
        <v>34.780821917808197</v>
      </c>
      <c r="K1381">
        <v>6</v>
      </c>
      <c r="L1381">
        <v>2</v>
      </c>
      <c r="M1381">
        <v>11.263999999999999</v>
      </c>
      <c r="N1381">
        <v>63.920454545454497</v>
      </c>
      <c r="O1381">
        <v>30.474999999999898</v>
      </c>
      <c r="P1381">
        <v>30.388999999999999</v>
      </c>
      <c r="Q1381">
        <v>32.902999999999999</v>
      </c>
      <c r="R1381">
        <v>1.2569999999999999</v>
      </c>
    </row>
    <row r="1382" spans="1:18" x14ac:dyDescent="0.45">
      <c r="A1382" t="s">
        <v>93</v>
      </c>
      <c r="B1382">
        <v>2022</v>
      </c>
      <c r="C1382" s="9">
        <v>44694</v>
      </c>
      <c r="D1382" t="s">
        <v>72</v>
      </c>
      <c r="E1382">
        <v>2</v>
      </c>
      <c r="F1382" t="s">
        <v>202</v>
      </c>
      <c r="G1382">
        <v>3</v>
      </c>
      <c r="H1382" t="s">
        <v>26</v>
      </c>
      <c r="I1382" t="s">
        <v>27</v>
      </c>
      <c r="J1382">
        <v>23.9753424657534</v>
      </c>
      <c r="K1382">
        <v>4</v>
      </c>
      <c r="L1382">
        <v>1</v>
      </c>
      <c r="M1382">
        <v>11.417</v>
      </c>
      <c r="N1382">
        <v>63.063852150302097</v>
      </c>
      <c r="O1382">
        <v>25.824999999999999</v>
      </c>
      <c r="P1382">
        <v>26.012999999999899</v>
      </c>
      <c r="Q1382">
        <v>28.748999999999999</v>
      </c>
      <c r="R1382">
        <v>1.3680000000000001</v>
      </c>
    </row>
    <row r="1383" spans="1:18" x14ac:dyDescent="0.45">
      <c r="A1383" t="s">
        <v>93</v>
      </c>
      <c r="B1383">
        <v>2022</v>
      </c>
      <c r="C1383" s="9">
        <v>44694</v>
      </c>
      <c r="D1383" t="s">
        <v>72</v>
      </c>
      <c r="E1383">
        <v>2</v>
      </c>
      <c r="F1383" t="s">
        <v>202</v>
      </c>
      <c r="G1383">
        <v>3</v>
      </c>
      <c r="H1383" t="s">
        <v>39</v>
      </c>
      <c r="I1383" t="s">
        <v>40</v>
      </c>
      <c r="J1383">
        <v>27.7561643835616</v>
      </c>
      <c r="K1383">
        <v>8</v>
      </c>
      <c r="L1383">
        <v>2</v>
      </c>
      <c r="M1383">
        <v>12.882</v>
      </c>
      <c r="N1383">
        <v>55.891942244992997</v>
      </c>
      <c r="O1383">
        <v>20.416999999999899</v>
      </c>
      <c r="P1383">
        <v>20.13</v>
      </c>
      <c r="Q1383">
        <v>24.56</v>
      </c>
      <c r="R1383">
        <v>2.2149999999999999</v>
      </c>
    </row>
    <row r="1384" spans="1:18" x14ac:dyDescent="0.45">
      <c r="A1384" t="s">
        <v>93</v>
      </c>
      <c r="B1384">
        <v>2022</v>
      </c>
      <c r="C1384" s="9">
        <v>44694</v>
      </c>
      <c r="D1384" t="s">
        <v>72</v>
      </c>
      <c r="E1384">
        <v>2</v>
      </c>
      <c r="F1384" t="s">
        <v>202</v>
      </c>
      <c r="G1384">
        <v>4</v>
      </c>
      <c r="H1384" t="s">
        <v>20</v>
      </c>
      <c r="I1384" t="s">
        <v>21</v>
      </c>
      <c r="J1384">
        <v>26.7698630136986</v>
      </c>
      <c r="K1384">
        <v>3</v>
      </c>
      <c r="L1384">
        <v>1</v>
      </c>
      <c r="M1384">
        <v>11.105</v>
      </c>
      <c r="N1384">
        <v>64.835659612786998</v>
      </c>
      <c r="O1384">
        <v>27.95</v>
      </c>
      <c r="P1384">
        <v>28.280999999999999</v>
      </c>
      <c r="Q1384">
        <v>30.931000000000001</v>
      </c>
      <c r="R1384">
        <v>1.325</v>
      </c>
    </row>
    <row r="1385" spans="1:18" x14ac:dyDescent="0.45">
      <c r="A1385" t="s">
        <v>93</v>
      </c>
      <c r="B1385">
        <v>2022</v>
      </c>
      <c r="C1385" s="9">
        <v>44694</v>
      </c>
      <c r="D1385" t="s">
        <v>72</v>
      </c>
      <c r="E1385">
        <v>2</v>
      </c>
      <c r="F1385" t="s">
        <v>202</v>
      </c>
      <c r="G1385">
        <v>4</v>
      </c>
      <c r="H1385" t="s">
        <v>14</v>
      </c>
      <c r="I1385" t="s">
        <v>15</v>
      </c>
      <c r="J1385">
        <v>22.361643835616398</v>
      </c>
      <c r="K1385">
        <v>5</v>
      </c>
      <c r="L1385">
        <v>2</v>
      </c>
      <c r="M1385">
        <v>11.172000000000001</v>
      </c>
      <c r="N1385">
        <v>64.446831364124506</v>
      </c>
      <c r="O1385">
        <v>28.852999999999899</v>
      </c>
      <c r="P1385">
        <v>28.568999999999999</v>
      </c>
      <c r="Q1385">
        <v>31.401</v>
      </c>
      <c r="R1385">
        <v>1.4159999999999999</v>
      </c>
    </row>
    <row r="1386" spans="1:18" x14ac:dyDescent="0.45">
      <c r="A1386" t="s">
        <v>93</v>
      </c>
      <c r="B1386">
        <v>2022</v>
      </c>
      <c r="C1386" s="9">
        <v>44694</v>
      </c>
      <c r="D1386" t="s">
        <v>72</v>
      </c>
      <c r="E1386">
        <v>3</v>
      </c>
      <c r="F1386" t="s">
        <v>202</v>
      </c>
      <c r="G1386">
        <v>1</v>
      </c>
      <c r="H1386" t="s">
        <v>33</v>
      </c>
      <c r="I1386" t="s">
        <v>27</v>
      </c>
      <c r="J1386">
        <v>28.4794520547945</v>
      </c>
      <c r="K1386">
        <v>2</v>
      </c>
      <c r="L1386">
        <v>1</v>
      </c>
      <c r="M1386">
        <v>11.052</v>
      </c>
      <c r="N1386">
        <v>65.146579804560204</v>
      </c>
      <c r="O1386">
        <v>33.357999999999997</v>
      </c>
      <c r="P1386">
        <v>33.451000000000001</v>
      </c>
      <c r="Q1386">
        <v>35.530999999999999</v>
      </c>
      <c r="R1386">
        <v>1.04</v>
      </c>
    </row>
    <row r="1387" spans="1:18" x14ac:dyDescent="0.45">
      <c r="A1387" t="s">
        <v>93</v>
      </c>
      <c r="B1387">
        <v>2022</v>
      </c>
      <c r="C1387" s="9">
        <v>44694</v>
      </c>
      <c r="D1387" t="s">
        <v>72</v>
      </c>
      <c r="E1387">
        <v>3</v>
      </c>
      <c r="F1387" t="s">
        <v>202</v>
      </c>
      <c r="G1387">
        <v>1</v>
      </c>
      <c r="H1387" t="s">
        <v>75</v>
      </c>
      <c r="I1387" t="s">
        <v>38</v>
      </c>
      <c r="J1387">
        <v>23.178082191780799</v>
      </c>
      <c r="K1387">
        <v>7</v>
      </c>
      <c r="L1387">
        <v>2</v>
      </c>
      <c r="M1387">
        <v>11.41</v>
      </c>
      <c r="N1387">
        <v>63.102541630148899</v>
      </c>
      <c r="O1387">
        <v>26.184000000000001</v>
      </c>
      <c r="P1387">
        <v>25.864999999999998</v>
      </c>
      <c r="Q1387">
        <v>30.902999999999999</v>
      </c>
      <c r="R1387">
        <v>2.5190000000000001</v>
      </c>
    </row>
    <row r="1388" spans="1:18" x14ac:dyDescent="0.45">
      <c r="A1388" t="s">
        <v>93</v>
      </c>
      <c r="B1388">
        <v>2022</v>
      </c>
      <c r="C1388" s="9">
        <v>44694</v>
      </c>
      <c r="D1388" t="s">
        <v>72</v>
      </c>
      <c r="E1388">
        <v>3</v>
      </c>
      <c r="F1388" t="s">
        <v>202</v>
      </c>
      <c r="G1388">
        <v>3</v>
      </c>
      <c r="H1388" t="s">
        <v>26</v>
      </c>
      <c r="I1388" t="s">
        <v>27</v>
      </c>
      <c r="J1388">
        <v>23.9753424657534</v>
      </c>
      <c r="K1388">
        <v>4</v>
      </c>
      <c r="L1388">
        <v>1</v>
      </c>
      <c r="M1388">
        <v>11.31</v>
      </c>
      <c r="N1388">
        <v>63.660477453580803</v>
      </c>
      <c r="O1388">
        <v>26.012999999999899</v>
      </c>
      <c r="P1388">
        <v>26.181999999999999</v>
      </c>
      <c r="Q1388">
        <v>28.891999999999999</v>
      </c>
      <c r="R1388">
        <v>1.355</v>
      </c>
    </row>
    <row r="1389" spans="1:18" x14ac:dyDescent="0.45">
      <c r="A1389" t="s">
        <v>93</v>
      </c>
      <c r="B1389">
        <v>2022</v>
      </c>
      <c r="C1389" s="9">
        <v>44694</v>
      </c>
      <c r="D1389" t="s">
        <v>72</v>
      </c>
      <c r="E1389">
        <v>3</v>
      </c>
      <c r="F1389" t="s">
        <v>202</v>
      </c>
      <c r="G1389">
        <v>3</v>
      </c>
      <c r="H1389" t="s">
        <v>39</v>
      </c>
      <c r="I1389" t="s">
        <v>40</v>
      </c>
      <c r="J1389">
        <v>27.7561643835616</v>
      </c>
      <c r="K1389">
        <v>8</v>
      </c>
      <c r="L1389">
        <v>2</v>
      </c>
      <c r="M1389">
        <v>12.175000000000001</v>
      </c>
      <c r="N1389">
        <v>59.137577002053298</v>
      </c>
      <c r="O1389">
        <v>20.13</v>
      </c>
      <c r="P1389">
        <v>19.887</v>
      </c>
      <c r="Q1389">
        <v>24.184999999999999</v>
      </c>
      <c r="R1389">
        <v>2.149</v>
      </c>
    </row>
    <row r="1390" spans="1:18" x14ac:dyDescent="0.45">
      <c r="A1390" t="s">
        <v>93</v>
      </c>
      <c r="B1390">
        <v>2022</v>
      </c>
      <c r="C1390" s="9">
        <v>44694</v>
      </c>
      <c r="D1390" t="s">
        <v>72</v>
      </c>
      <c r="E1390">
        <v>1</v>
      </c>
      <c r="F1390" t="s">
        <v>203</v>
      </c>
      <c r="G1390">
        <v>1</v>
      </c>
      <c r="H1390" t="s">
        <v>33</v>
      </c>
      <c r="I1390" t="s">
        <v>27</v>
      </c>
      <c r="J1390">
        <v>28.4794520547945</v>
      </c>
      <c r="K1390">
        <v>2</v>
      </c>
      <c r="L1390">
        <v>1</v>
      </c>
      <c r="M1390">
        <v>10.909000000000001</v>
      </c>
      <c r="N1390">
        <v>66.000550004583303</v>
      </c>
      <c r="O1390">
        <v>33.451000000000001</v>
      </c>
      <c r="P1390">
        <v>33.537999999999997</v>
      </c>
      <c r="Q1390">
        <v>35.61</v>
      </c>
      <c r="R1390">
        <v>1.036</v>
      </c>
    </row>
    <row r="1391" spans="1:18" x14ac:dyDescent="0.45">
      <c r="A1391" t="s">
        <v>93</v>
      </c>
      <c r="B1391">
        <v>2022</v>
      </c>
      <c r="C1391" s="9">
        <v>44694</v>
      </c>
      <c r="D1391" t="s">
        <v>72</v>
      </c>
      <c r="E1391">
        <v>1</v>
      </c>
      <c r="F1391" t="s">
        <v>203</v>
      </c>
      <c r="G1391">
        <v>1</v>
      </c>
      <c r="H1391" t="s">
        <v>20</v>
      </c>
      <c r="I1391" t="s">
        <v>21</v>
      </c>
      <c r="J1391">
        <v>26.7698630136986</v>
      </c>
      <c r="K1391">
        <v>3</v>
      </c>
      <c r="L1391">
        <v>2</v>
      </c>
      <c r="M1391">
        <v>11.167999999999999</v>
      </c>
      <c r="N1391">
        <v>64.469914040114602</v>
      </c>
      <c r="O1391">
        <v>28.280999999999999</v>
      </c>
      <c r="P1391">
        <v>28.177</v>
      </c>
      <c r="Q1391">
        <v>30.803000000000001</v>
      </c>
      <c r="R1391">
        <v>1.3129999999999999</v>
      </c>
    </row>
    <row r="1392" spans="1:18" x14ac:dyDescent="0.45">
      <c r="A1392" t="s">
        <v>93</v>
      </c>
      <c r="B1392">
        <v>2022</v>
      </c>
      <c r="C1392" s="9">
        <v>44694</v>
      </c>
      <c r="D1392" t="s">
        <v>72</v>
      </c>
      <c r="E1392">
        <v>1</v>
      </c>
      <c r="F1392" t="s">
        <v>203</v>
      </c>
      <c r="G1392">
        <v>2</v>
      </c>
      <c r="H1392" t="s">
        <v>23</v>
      </c>
      <c r="I1392" t="s">
        <v>15</v>
      </c>
      <c r="J1392">
        <v>24.668493150684899</v>
      </c>
      <c r="K1392">
        <v>1</v>
      </c>
      <c r="L1392">
        <v>1</v>
      </c>
      <c r="M1392">
        <v>11.186999999999999</v>
      </c>
      <c r="N1392">
        <v>64.3604183427192</v>
      </c>
      <c r="O1392">
        <v>36.011000000000003</v>
      </c>
      <c r="P1392">
        <v>36.051000000000002</v>
      </c>
      <c r="Q1392">
        <v>38.399000000000001</v>
      </c>
      <c r="R1392">
        <v>1.1739999999999999</v>
      </c>
    </row>
    <row r="1393" spans="1:18" x14ac:dyDescent="0.45">
      <c r="A1393" t="s">
        <v>93</v>
      </c>
      <c r="B1393">
        <v>2022</v>
      </c>
      <c r="C1393" s="9">
        <v>44694</v>
      </c>
      <c r="D1393" t="s">
        <v>72</v>
      </c>
      <c r="E1393">
        <v>1</v>
      </c>
      <c r="F1393" t="s">
        <v>203</v>
      </c>
      <c r="G1393">
        <v>2</v>
      </c>
      <c r="H1393" t="s">
        <v>26</v>
      </c>
      <c r="I1393" t="s">
        <v>27</v>
      </c>
      <c r="J1393">
        <v>23.9753424657534</v>
      </c>
      <c r="K1393">
        <v>4</v>
      </c>
      <c r="L1393">
        <v>2</v>
      </c>
      <c r="M1393">
        <v>11.261999999999899</v>
      </c>
      <c r="N1393">
        <v>63.9318060735215</v>
      </c>
      <c r="O1393">
        <v>26.181999999999999</v>
      </c>
      <c r="P1393">
        <v>26.146999999999998</v>
      </c>
      <c r="Q1393">
        <v>28.844999999999999</v>
      </c>
      <c r="R1393">
        <v>1.349</v>
      </c>
    </row>
    <row r="1394" spans="1:18" x14ac:dyDescent="0.45">
      <c r="A1394" t="s">
        <v>93</v>
      </c>
      <c r="B1394">
        <v>2022</v>
      </c>
      <c r="C1394" s="9">
        <v>44694</v>
      </c>
      <c r="D1394" t="s">
        <v>72</v>
      </c>
      <c r="E1394">
        <v>2</v>
      </c>
      <c r="F1394" t="s">
        <v>203</v>
      </c>
      <c r="G1394">
        <v>1</v>
      </c>
      <c r="H1394" t="s">
        <v>33</v>
      </c>
      <c r="I1394" t="s">
        <v>27</v>
      </c>
      <c r="J1394">
        <v>28.4794520547945</v>
      </c>
      <c r="K1394">
        <v>2</v>
      </c>
      <c r="L1394">
        <v>1</v>
      </c>
      <c r="M1394">
        <v>10.984</v>
      </c>
      <c r="N1394">
        <v>65.549890750182001</v>
      </c>
      <c r="O1394">
        <v>33.537999999999997</v>
      </c>
      <c r="P1394">
        <v>33.622</v>
      </c>
      <c r="Q1394">
        <v>35.686</v>
      </c>
      <c r="R1394">
        <v>1.032</v>
      </c>
    </row>
    <row r="1395" spans="1:18" x14ac:dyDescent="0.45">
      <c r="A1395" t="s">
        <v>93</v>
      </c>
      <c r="B1395">
        <v>2022</v>
      </c>
      <c r="C1395" s="9">
        <v>44694</v>
      </c>
      <c r="D1395" t="s">
        <v>72</v>
      </c>
      <c r="E1395">
        <v>2</v>
      </c>
      <c r="F1395" t="s">
        <v>203</v>
      </c>
      <c r="G1395">
        <v>1</v>
      </c>
      <c r="H1395" t="s">
        <v>20</v>
      </c>
      <c r="I1395" t="s">
        <v>21</v>
      </c>
      <c r="J1395">
        <v>26.7698630136986</v>
      </c>
      <c r="K1395">
        <v>3</v>
      </c>
      <c r="L1395">
        <v>2</v>
      </c>
      <c r="M1395">
        <v>11.071999999999999</v>
      </c>
      <c r="N1395">
        <v>65.028901734103997</v>
      </c>
      <c r="O1395">
        <v>28.177</v>
      </c>
      <c r="P1395">
        <v>28.08</v>
      </c>
      <c r="Q1395">
        <v>30.681999999999999</v>
      </c>
      <c r="R1395">
        <v>1.3009999999999999</v>
      </c>
    </row>
    <row r="1396" spans="1:18" x14ac:dyDescent="0.45">
      <c r="A1396" t="s">
        <v>93</v>
      </c>
      <c r="B1396">
        <v>2022</v>
      </c>
      <c r="C1396" s="9">
        <v>44694</v>
      </c>
      <c r="D1396" t="s">
        <v>72</v>
      </c>
      <c r="E1396">
        <v>2</v>
      </c>
      <c r="F1396" t="s">
        <v>203</v>
      </c>
      <c r="G1396">
        <v>2</v>
      </c>
      <c r="H1396" t="s">
        <v>23</v>
      </c>
      <c r="I1396" t="s">
        <v>15</v>
      </c>
      <c r="J1396">
        <v>24.668493150684899</v>
      </c>
      <c r="K1396">
        <v>1</v>
      </c>
      <c r="L1396">
        <v>1</v>
      </c>
      <c r="M1396">
        <v>10.974</v>
      </c>
      <c r="N1396">
        <v>65.609622744669196</v>
      </c>
      <c r="O1396">
        <v>36.051000000000002</v>
      </c>
      <c r="P1396">
        <v>36.089999999999897</v>
      </c>
      <c r="Q1396">
        <v>38.433999999999997</v>
      </c>
      <c r="R1396">
        <v>1.1719999999999999</v>
      </c>
    </row>
    <row r="1397" spans="1:18" x14ac:dyDescent="0.45">
      <c r="A1397" t="s">
        <v>93</v>
      </c>
      <c r="B1397">
        <v>2022</v>
      </c>
      <c r="C1397" s="9">
        <v>44694</v>
      </c>
      <c r="D1397" t="s">
        <v>72</v>
      </c>
      <c r="E1397">
        <v>2</v>
      </c>
      <c r="F1397" t="s">
        <v>203</v>
      </c>
      <c r="G1397">
        <v>2</v>
      </c>
      <c r="H1397" t="s">
        <v>26</v>
      </c>
      <c r="I1397" t="s">
        <v>27</v>
      </c>
      <c r="J1397">
        <v>23.9753424657534</v>
      </c>
      <c r="K1397">
        <v>4</v>
      </c>
      <c r="L1397">
        <v>2</v>
      </c>
      <c r="M1397">
        <v>11.077</v>
      </c>
      <c r="N1397">
        <v>64.999548614245697</v>
      </c>
      <c r="O1397">
        <v>26.146999999999998</v>
      </c>
      <c r="P1397">
        <v>26.111000000000001</v>
      </c>
      <c r="Q1397">
        <v>28.798999999999999</v>
      </c>
      <c r="R1397">
        <v>1.3440000000000001</v>
      </c>
    </row>
    <row r="1398" spans="1:18" x14ac:dyDescent="0.45">
      <c r="A1398" t="s">
        <v>93</v>
      </c>
      <c r="B1398">
        <v>2022</v>
      </c>
      <c r="C1398" s="9">
        <v>44694</v>
      </c>
      <c r="D1398" t="s">
        <v>72</v>
      </c>
      <c r="E1398">
        <v>1</v>
      </c>
      <c r="F1398" t="s">
        <v>204</v>
      </c>
      <c r="G1398" t="s">
        <v>205</v>
      </c>
      <c r="H1398" t="s">
        <v>23</v>
      </c>
      <c r="I1398" t="s">
        <v>15</v>
      </c>
      <c r="J1398">
        <v>24.668493150684899</v>
      </c>
      <c r="K1398">
        <v>1</v>
      </c>
      <c r="L1398">
        <v>1</v>
      </c>
      <c r="M1398">
        <v>11.021000000000001</v>
      </c>
      <c r="N1398">
        <v>65.329824879774904</v>
      </c>
      <c r="O1398">
        <v>36.089999999999897</v>
      </c>
      <c r="P1398">
        <v>36.244</v>
      </c>
      <c r="Q1398">
        <v>38.57</v>
      </c>
      <c r="R1398">
        <v>1.163</v>
      </c>
    </row>
    <row r="1399" spans="1:18" x14ac:dyDescent="0.45">
      <c r="A1399" t="s">
        <v>93</v>
      </c>
      <c r="B1399">
        <v>2022</v>
      </c>
      <c r="C1399" s="9">
        <v>44694</v>
      </c>
      <c r="D1399" t="s">
        <v>72</v>
      </c>
      <c r="E1399">
        <v>1</v>
      </c>
      <c r="F1399" t="s">
        <v>204</v>
      </c>
      <c r="G1399" t="s">
        <v>205</v>
      </c>
      <c r="H1399" t="s">
        <v>33</v>
      </c>
      <c r="I1399" t="s">
        <v>27</v>
      </c>
      <c r="J1399">
        <v>28.4794520547945</v>
      </c>
      <c r="K1399">
        <v>2</v>
      </c>
      <c r="L1399">
        <v>2</v>
      </c>
      <c r="M1399">
        <v>11.04</v>
      </c>
      <c r="N1399">
        <v>65.2173913043478</v>
      </c>
      <c r="O1399">
        <v>33.622</v>
      </c>
      <c r="P1399">
        <v>33.525999999999897</v>
      </c>
      <c r="Q1399">
        <v>35.58</v>
      </c>
      <c r="R1399">
        <v>1.0269999999999999</v>
      </c>
    </row>
    <row r="1400" spans="1:18" x14ac:dyDescent="0.45">
      <c r="A1400" t="s">
        <v>93</v>
      </c>
      <c r="B1400">
        <v>2022</v>
      </c>
      <c r="C1400" s="9">
        <v>44694</v>
      </c>
      <c r="D1400" t="s">
        <v>72</v>
      </c>
      <c r="E1400">
        <v>1</v>
      </c>
      <c r="F1400" t="s">
        <v>204</v>
      </c>
      <c r="G1400" t="s">
        <v>206</v>
      </c>
      <c r="H1400" t="s">
        <v>20</v>
      </c>
      <c r="I1400" t="s">
        <v>21</v>
      </c>
      <c r="J1400">
        <v>26.7698630136986</v>
      </c>
      <c r="K1400">
        <v>3</v>
      </c>
      <c r="L1400">
        <v>1</v>
      </c>
      <c r="M1400">
        <v>11.084</v>
      </c>
      <c r="N1400">
        <v>64.958498736918003</v>
      </c>
      <c r="O1400">
        <v>28.08</v>
      </c>
      <c r="P1400">
        <v>28.297999999999998</v>
      </c>
      <c r="Q1400">
        <v>30.87</v>
      </c>
      <c r="R1400">
        <v>1.286</v>
      </c>
    </row>
    <row r="1401" spans="1:18" x14ac:dyDescent="0.45">
      <c r="A1401" t="s">
        <v>93</v>
      </c>
      <c r="B1401">
        <v>2022</v>
      </c>
      <c r="C1401" s="9">
        <v>44694</v>
      </c>
      <c r="D1401" t="s">
        <v>72</v>
      </c>
      <c r="E1401">
        <v>1</v>
      </c>
      <c r="F1401" t="s">
        <v>204</v>
      </c>
      <c r="G1401" t="s">
        <v>206</v>
      </c>
      <c r="H1401" t="s">
        <v>26</v>
      </c>
      <c r="I1401" t="s">
        <v>27</v>
      </c>
      <c r="J1401">
        <v>23.9753424657534</v>
      </c>
      <c r="K1401">
        <v>4</v>
      </c>
      <c r="L1401">
        <v>2</v>
      </c>
      <c r="M1401">
        <v>11.137</v>
      </c>
      <c r="N1401">
        <v>64.649366974948293</v>
      </c>
      <c r="O1401">
        <v>26.111000000000001</v>
      </c>
      <c r="P1401">
        <v>25.943999999999999</v>
      </c>
      <c r="Q1401">
        <v>28.597999999999999</v>
      </c>
      <c r="R1401">
        <v>1.327</v>
      </c>
    </row>
    <row r="1402" spans="1:18" x14ac:dyDescent="0.45">
      <c r="A1402" t="s">
        <v>93</v>
      </c>
      <c r="B1402">
        <v>2022</v>
      </c>
      <c r="C1402" s="9">
        <v>44694</v>
      </c>
      <c r="D1402" t="s">
        <v>72</v>
      </c>
      <c r="E1402">
        <v>2</v>
      </c>
      <c r="F1402" t="s">
        <v>204</v>
      </c>
      <c r="G1402" t="s">
        <v>205</v>
      </c>
      <c r="H1402" t="s">
        <v>23</v>
      </c>
      <c r="I1402" t="s">
        <v>15</v>
      </c>
      <c r="J1402">
        <v>24.668493150684899</v>
      </c>
      <c r="K1402">
        <v>1</v>
      </c>
      <c r="L1402">
        <v>1</v>
      </c>
      <c r="M1402">
        <v>11.132</v>
      </c>
      <c r="N1402">
        <v>64.6784045993532</v>
      </c>
      <c r="O1402">
        <v>36.244</v>
      </c>
      <c r="P1402">
        <v>36.390999999999998</v>
      </c>
      <c r="Q1402">
        <v>38.698999999999998</v>
      </c>
      <c r="R1402">
        <v>1.1539999999999999</v>
      </c>
    </row>
    <row r="1403" spans="1:18" x14ac:dyDescent="0.45">
      <c r="A1403" t="s">
        <v>93</v>
      </c>
      <c r="B1403">
        <v>2022</v>
      </c>
      <c r="C1403" s="9">
        <v>44694</v>
      </c>
      <c r="D1403" t="s">
        <v>72</v>
      </c>
      <c r="E1403">
        <v>2</v>
      </c>
      <c r="F1403" t="s">
        <v>204</v>
      </c>
      <c r="G1403" t="s">
        <v>205</v>
      </c>
      <c r="H1403" t="s">
        <v>33</v>
      </c>
      <c r="I1403" t="s">
        <v>27</v>
      </c>
      <c r="J1403">
        <v>28.4794520547945</v>
      </c>
      <c r="K1403">
        <v>2</v>
      </c>
      <c r="L1403">
        <v>2</v>
      </c>
      <c r="M1403">
        <v>11.139999999999899</v>
      </c>
      <c r="N1403">
        <v>64.631956912028699</v>
      </c>
      <c r="O1403">
        <v>33.525999999999897</v>
      </c>
      <c r="P1403">
        <v>33.435000000000002</v>
      </c>
      <c r="Q1403">
        <v>35.478999999999999</v>
      </c>
      <c r="R1403">
        <v>1.022</v>
      </c>
    </row>
    <row r="1404" spans="1:18" x14ac:dyDescent="0.45">
      <c r="A1404" t="s">
        <v>93</v>
      </c>
      <c r="B1404">
        <v>2022</v>
      </c>
      <c r="C1404" s="9">
        <v>44694</v>
      </c>
      <c r="D1404" t="s">
        <v>72</v>
      </c>
      <c r="E1404">
        <v>2</v>
      </c>
      <c r="F1404" t="s">
        <v>204</v>
      </c>
      <c r="G1404" t="s">
        <v>206</v>
      </c>
      <c r="H1404" t="s">
        <v>20</v>
      </c>
      <c r="I1404" t="s">
        <v>21</v>
      </c>
      <c r="J1404">
        <v>26.7698630136986</v>
      </c>
      <c r="K1404">
        <v>3</v>
      </c>
      <c r="L1404">
        <v>1</v>
      </c>
      <c r="M1404">
        <v>11.137</v>
      </c>
      <c r="N1404">
        <v>64.649366974948293</v>
      </c>
      <c r="O1404">
        <v>28.297999999999998</v>
      </c>
      <c r="P1404">
        <v>28.5</v>
      </c>
      <c r="Q1404">
        <v>31.044</v>
      </c>
      <c r="R1404">
        <v>1.272</v>
      </c>
    </row>
    <row r="1405" spans="1:18" x14ac:dyDescent="0.45">
      <c r="A1405" t="s">
        <v>93</v>
      </c>
      <c r="B1405">
        <v>2022</v>
      </c>
      <c r="C1405" s="9">
        <v>44694</v>
      </c>
      <c r="D1405" t="s">
        <v>72</v>
      </c>
      <c r="E1405">
        <v>2</v>
      </c>
      <c r="F1405" t="s">
        <v>204</v>
      </c>
      <c r="G1405" t="s">
        <v>206</v>
      </c>
      <c r="H1405" t="s">
        <v>26</v>
      </c>
      <c r="I1405" t="s">
        <v>27</v>
      </c>
      <c r="J1405">
        <v>23.9753424657534</v>
      </c>
      <c r="K1405">
        <v>4</v>
      </c>
      <c r="L1405">
        <v>2</v>
      </c>
      <c r="M1405">
        <v>11.291</v>
      </c>
      <c r="N1405">
        <v>63.767602515277602</v>
      </c>
      <c r="O1405">
        <v>25.943999999999999</v>
      </c>
      <c r="P1405">
        <v>25.789000000000001</v>
      </c>
      <c r="Q1405">
        <v>28.413</v>
      </c>
      <c r="R1405">
        <v>1.3120000000000001</v>
      </c>
    </row>
    <row r="1406" spans="1:18" x14ac:dyDescent="0.45">
      <c r="A1406" t="s">
        <v>71</v>
      </c>
      <c r="B1406">
        <v>2022</v>
      </c>
      <c r="C1406" s="9">
        <v>44750</v>
      </c>
      <c r="D1406" t="s">
        <v>72</v>
      </c>
      <c r="E1406">
        <v>1</v>
      </c>
      <c r="F1406" t="s">
        <v>200</v>
      </c>
      <c r="G1406">
        <v>1</v>
      </c>
      <c r="H1406" t="s">
        <v>75</v>
      </c>
      <c r="I1406" t="s">
        <v>76</v>
      </c>
      <c r="J1406">
        <v>23.331506849315002</v>
      </c>
      <c r="K1406">
        <v>7</v>
      </c>
      <c r="L1406">
        <v>1</v>
      </c>
      <c r="M1406">
        <v>11.727</v>
      </c>
      <c r="N1406">
        <v>61.396776669224799</v>
      </c>
      <c r="O1406">
        <v>25.864999999999998</v>
      </c>
      <c r="P1406">
        <v>26.247</v>
      </c>
      <c r="Q1406">
        <v>31.213000000000001</v>
      </c>
      <c r="R1406">
        <v>2.4830000000000001</v>
      </c>
    </row>
    <row r="1407" spans="1:18" x14ac:dyDescent="0.45">
      <c r="A1407" t="s">
        <v>71</v>
      </c>
      <c r="B1407">
        <v>2022</v>
      </c>
      <c r="C1407" s="9">
        <v>44750</v>
      </c>
      <c r="D1407" t="s">
        <v>72</v>
      </c>
      <c r="E1407">
        <v>1</v>
      </c>
      <c r="F1407" t="s">
        <v>200</v>
      </c>
      <c r="G1407">
        <v>1</v>
      </c>
      <c r="H1407" t="s">
        <v>64</v>
      </c>
      <c r="I1407" t="s">
        <v>65</v>
      </c>
      <c r="J1407">
        <v>21.539726027397201</v>
      </c>
      <c r="K1407">
        <v>26</v>
      </c>
      <c r="L1407">
        <v>2</v>
      </c>
      <c r="M1407">
        <v>11.808999999999999</v>
      </c>
      <c r="N1407">
        <v>60.970446269794202</v>
      </c>
      <c r="O1407">
        <v>9</v>
      </c>
      <c r="P1407">
        <v>7.9059999999999997</v>
      </c>
      <c r="Q1407">
        <v>21.606000000000002</v>
      </c>
      <c r="R1407">
        <v>6.85</v>
      </c>
    </row>
    <row r="1408" spans="1:18" x14ac:dyDescent="0.45">
      <c r="A1408" t="s">
        <v>71</v>
      </c>
      <c r="B1408">
        <v>2022</v>
      </c>
      <c r="C1408" s="9">
        <v>44750</v>
      </c>
      <c r="D1408" t="s">
        <v>72</v>
      </c>
      <c r="E1408">
        <v>1</v>
      </c>
      <c r="F1408" t="s">
        <v>200</v>
      </c>
      <c r="G1408">
        <v>2</v>
      </c>
      <c r="H1408" t="s">
        <v>77</v>
      </c>
      <c r="I1408" t="s">
        <v>19</v>
      </c>
      <c r="J1408">
        <v>31.161643835616399</v>
      </c>
      <c r="K1408">
        <v>8</v>
      </c>
      <c r="L1408">
        <v>1</v>
      </c>
      <c r="M1408">
        <v>11.358000000000001</v>
      </c>
      <c r="N1408">
        <v>63.391442155309001</v>
      </c>
      <c r="O1408">
        <v>26.13</v>
      </c>
      <c r="P1408">
        <v>26.355</v>
      </c>
      <c r="Q1408">
        <v>30.126999999999999</v>
      </c>
      <c r="R1408">
        <v>1.8859999999999999</v>
      </c>
    </row>
    <row r="1409" spans="1:18" x14ac:dyDescent="0.45">
      <c r="A1409" t="s">
        <v>71</v>
      </c>
      <c r="B1409">
        <v>2022</v>
      </c>
      <c r="C1409" s="9">
        <v>44750</v>
      </c>
      <c r="D1409" t="s">
        <v>72</v>
      </c>
      <c r="E1409">
        <v>1</v>
      </c>
      <c r="F1409" t="s">
        <v>200</v>
      </c>
      <c r="G1409">
        <v>2</v>
      </c>
      <c r="H1409" t="s">
        <v>92</v>
      </c>
      <c r="I1409" t="s">
        <v>89</v>
      </c>
      <c r="J1409">
        <v>23.087671232876701</v>
      </c>
      <c r="K1409">
        <v>25</v>
      </c>
      <c r="L1409">
        <v>2</v>
      </c>
      <c r="M1409">
        <v>11.721</v>
      </c>
      <c r="N1409">
        <v>61.4282057844893</v>
      </c>
      <c r="O1409">
        <v>9</v>
      </c>
      <c r="P1409">
        <v>7.7929999999999904</v>
      </c>
      <c r="Q1409">
        <v>21.254999999999999</v>
      </c>
      <c r="R1409">
        <v>6.7309999999999999</v>
      </c>
    </row>
    <row r="1410" spans="1:18" x14ac:dyDescent="0.45">
      <c r="A1410" t="s">
        <v>71</v>
      </c>
      <c r="B1410">
        <v>2022</v>
      </c>
      <c r="C1410" s="9">
        <v>44750</v>
      </c>
      <c r="D1410" t="s">
        <v>72</v>
      </c>
      <c r="E1410">
        <v>1</v>
      </c>
      <c r="F1410" t="s">
        <v>200</v>
      </c>
      <c r="G1410">
        <v>3</v>
      </c>
      <c r="H1410" t="s">
        <v>32</v>
      </c>
      <c r="I1410" t="s">
        <v>78</v>
      </c>
      <c r="J1410">
        <v>19.9534246575342</v>
      </c>
      <c r="K1410">
        <v>9</v>
      </c>
      <c r="L1410">
        <v>1</v>
      </c>
      <c r="M1410">
        <v>11.706</v>
      </c>
      <c r="N1410">
        <v>61.5069195284469</v>
      </c>
      <c r="O1410">
        <v>17.915999999999901</v>
      </c>
      <c r="P1410">
        <v>20.245999999999999</v>
      </c>
      <c r="Q1410">
        <v>30.364000000000001</v>
      </c>
      <c r="R1410">
        <v>5.0590000000000002</v>
      </c>
    </row>
    <row r="1411" spans="1:18" x14ac:dyDescent="0.45">
      <c r="A1411" t="s">
        <v>71</v>
      </c>
      <c r="B1411">
        <v>2022</v>
      </c>
      <c r="C1411" s="9">
        <v>44750</v>
      </c>
      <c r="D1411" t="s">
        <v>72</v>
      </c>
      <c r="E1411">
        <v>1</v>
      </c>
      <c r="F1411" t="s">
        <v>200</v>
      </c>
      <c r="G1411">
        <v>3</v>
      </c>
      <c r="H1411" t="s">
        <v>90</v>
      </c>
      <c r="I1411" t="s">
        <v>91</v>
      </c>
      <c r="J1411">
        <v>23.827397260273901</v>
      </c>
      <c r="K1411">
        <v>24</v>
      </c>
      <c r="L1411">
        <v>2</v>
      </c>
      <c r="M1411">
        <v>11.91</v>
      </c>
      <c r="N1411">
        <v>60.453400503778298</v>
      </c>
      <c r="O1411">
        <v>9</v>
      </c>
      <c r="P1411">
        <v>7.2050000000000001</v>
      </c>
      <c r="Q1411">
        <v>21.151</v>
      </c>
      <c r="R1411">
        <v>6.9729999999999999</v>
      </c>
    </row>
    <row r="1412" spans="1:18" x14ac:dyDescent="0.45">
      <c r="A1412" t="s">
        <v>71</v>
      </c>
      <c r="B1412">
        <v>2022</v>
      </c>
      <c r="C1412" s="9">
        <v>44750</v>
      </c>
      <c r="D1412" t="s">
        <v>72</v>
      </c>
      <c r="E1412">
        <v>1</v>
      </c>
      <c r="F1412" t="s">
        <v>200</v>
      </c>
      <c r="G1412">
        <v>4</v>
      </c>
      <c r="H1412" t="s">
        <v>41</v>
      </c>
      <c r="I1412" t="s">
        <v>27</v>
      </c>
      <c r="J1412">
        <v>26.7287671232876</v>
      </c>
      <c r="K1412">
        <v>10</v>
      </c>
      <c r="L1412">
        <v>1</v>
      </c>
      <c r="M1412">
        <v>11.382</v>
      </c>
      <c r="N1412">
        <v>63.257775434897198</v>
      </c>
      <c r="O1412">
        <v>18.946000000000002</v>
      </c>
      <c r="P1412">
        <v>19.826999999999899</v>
      </c>
      <c r="Q1412">
        <v>25.709</v>
      </c>
      <c r="R1412">
        <v>2.9409999999999998</v>
      </c>
    </row>
    <row r="1413" spans="1:18" x14ac:dyDescent="0.45">
      <c r="A1413" t="s">
        <v>71</v>
      </c>
      <c r="B1413">
        <v>2022</v>
      </c>
      <c r="C1413" s="9">
        <v>44750</v>
      </c>
      <c r="D1413" t="s">
        <v>72</v>
      </c>
      <c r="E1413">
        <v>1</v>
      </c>
      <c r="F1413" t="s">
        <v>200</v>
      </c>
      <c r="G1413">
        <v>4</v>
      </c>
      <c r="H1413" t="s">
        <v>88</v>
      </c>
      <c r="I1413" t="s">
        <v>89</v>
      </c>
      <c r="J1413">
        <v>19.4465753424657</v>
      </c>
      <c r="K1413">
        <v>23</v>
      </c>
      <c r="L1413">
        <v>2</v>
      </c>
      <c r="M1413">
        <v>11.792</v>
      </c>
      <c r="N1413">
        <v>61.0583446404341</v>
      </c>
      <c r="O1413">
        <v>9</v>
      </c>
      <c r="P1413">
        <v>6.5799999999999903</v>
      </c>
      <c r="Q1413">
        <v>19.495999999999999</v>
      </c>
      <c r="R1413">
        <v>6.4580000000000002</v>
      </c>
    </row>
    <row r="1414" spans="1:18" x14ac:dyDescent="0.45">
      <c r="A1414" t="s">
        <v>71</v>
      </c>
      <c r="B1414">
        <v>2022</v>
      </c>
      <c r="C1414" s="9">
        <v>44750</v>
      </c>
      <c r="D1414" t="s">
        <v>72</v>
      </c>
      <c r="E1414">
        <v>1</v>
      </c>
      <c r="F1414" t="s">
        <v>200</v>
      </c>
      <c r="G1414">
        <v>5</v>
      </c>
      <c r="H1414" t="s">
        <v>43</v>
      </c>
      <c r="I1414" t="s">
        <v>44</v>
      </c>
      <c r="J1414">
        <v>29.635616438356099</v>
      </c>
      <c r="K1414">
        <v>11</v>
      </c>
      <c r="L1414">
        <v>1</v>
      </c>
      <c r="M1414">
        <v>11.584</v>
      </c>
      <c r="N1414">
        <v>62.154696132596598</v>
      </c>
      <c r="O1414">
        <v>22.46</v>
      </c>
      <c r="P1414">
        <v>22.678999999999998</v>
      </c>
      <c r="Q1414">
        <v>26.949000000000002</v>
      </c>
      <c r="R1414">
        <v>2.1349999999999998</v>
      </c>
    </row>
    <row r="1415" spans="1:18" x14ac:dyDescent="0.45">
      <c r="A1415" t="s">
        <v>71</v>
      </c>
      <c r="B1415">
        <v>2022</v>
      </c>
      <c r="C1415" s="9">
        <v>44750</v>
      </c>
      <c r="D1415" t="s">
        <v>72</v>
      </c>
      <c r="E1415">
        <v>1</v>
      </c>
      <c r="F1415" t="s">
        <v>200</v>
      </c>
      <c r="G1415">
        <v>5</v>
      </c>
      <c r="H1415" t="s">
        <v>86</v>
      </c>
      <c r="I1415" t="s">
        <v>87</v>
      </c>
      <c r="J1415">
        <v>21.849315068493102</v>
      </c>
      <c r="K1415">
        <v>22</v>
      </c>
      <c r="L1415">
        <v>2</v>
      </c>
      <c r="M1415">
        <v>11.943</v>
      </c>
      <c r="N1415">
        <v>60.286360211002197</v>
      </c>
      <c r="O1415">
        <v>6.18</v>
      </c>
      <c r="P1415">
        <v>6.0519999999999996</v>
      </c>
      <c r="Q1415">
        <v>16.702000000000002</v>
      </c>
      <c r="R1415">
        <v>5.3250000000000002</v>
      </c>
    </row>
    <row r="1416" spans="1:18" x14ac:dyDescent="0.45">
      <c r="A1416" t="s">
        <v>71</v>
      </c>
      <c r="B1416">
        <v>2022</v>
      </c>
      <c r="C1416" s="9">
        <v>44750</v>
      </c>
      <c r="D1416" t="s">
        <v>72</v>
      </c>
      <c r="E1416">
        <v>1</v>
      </c>
      <c r="F1416" t="s">
        <v>200</v>
      </c>
      <c r="G1416">
        <v>6</v>
      </c>
      <c r="H1416" t="s">
        <v>79</v>
      </c>
      <c r="I1416" t="s">
        <v>65</v>
      </c>
      <c r="J1416">
        <v>35.180821917808203</v>
      </c>
      <c r="K1416">
        <v>12</v>
      </c>
      <c r="L1416">
        <v>1</v>
      </c>
      <c r="M1416">
        <v>11.483000000000001</v>
      </c>
      <c r="N1416">
        <v>62.701384655577797</v>
      </c>
      <c r="O1416">
        <v>39.304000000000002</v>
      </c>
      <c r="P1416">
        <v>39.298000000000002</v>
      </c>
      <c r="Q1416">
        <v>41.905999999999999</v>
      </c>
      <c r="R1416">
        <v>1.304</v>
      </c>
    </row>
    <row r="1417" spans="1:18" x14ac:dyDescent="0.45">
      <c r="A1417" t="s">
        <v>71</v>
      </c>
      <c r="B1417">
        <v>2022</v>
      </c>
      <c r="C1417" s="9">
        <v>44750</v>
      </c>
      <c r="D1417" t="s">
        <v>72</v>
      </c>
      <c r="E1417">
        <v>1</v>
      </c>
      <c r="F1417" t="s">
        <v>200</v>
      </c>
      <c r="G1417">
        <v>6</v>
      </c>
      <c r="H1417" t="s">
        <v>60</v>
      </c>
      <c r="I1417" t="s">
        <v>61</v>
      </c>
      <c r="J1417">
        <v>33.9780821917808</v>
      </c>
      <c r="K1417">
        <v>21</v>
      </c>
      <c r="L1417">
        <v>2</v>
      </c>
      <c r="M1417">
        <v>11.871</v>
      </c>
      <c r="N1417">
        <v>60.652009097801297</v>
      </c>
      <c r="O1417">
        <v>8.9789999999999992</v>
      </c>
      <c r="P1417">
        <v>8.9779999999999998</v>
      </c>
      <c r="Q1417">
        <v>15.848000000000001</v>
      </c>
      <c r="R1417">
        <v>3.4350000000000001</v>
      </c>
    </row>
    <row r="1418" spans="1:18" x14ac:dyDescent="0.45">
      <c r="A1418" t="s">
        <v>71</v>
      </c>
      <c r="B1418">
        <v>2022</v>
      </c>
      <c r="C1418" s="9">
        <v>44750</v>
      </c>
      <c r="D1418" t="s">
        <v>72</v>
      </c>
      <c r="E1418">
        <v>1</v>
      </c>
      <c r="F1418" t="s">
        <v>200</v>
      </c>
      <c r="G1418">
        <v>7</v>
      </c>
      <c r="H1418" t="s">
        <v>85</v>
      </c>
      <c r="I1418" t="s">
        <v>21</v>
      </c>
      <c r="J1418">
        <v>19.172602739725999</v>
      </c>
      <c r="K1418">
        <v>16</v>
      </c>
      <c r="L1418">
        <v>1</v>
      </c>
      <c r="M1418">
        <v>11.567</v>
      </c>
      <c r="N1418">
        <v>62.246044782571097</v>
      </c>
      <c r="O1418">
        <v>5.7830000000000004</v>
      </c>
      <c r="P1418">
        <v>10.86</v>
      </c>
      <c r="Q1418">
        <v>21.75</v>
      </c>
      <c r="R1418">
        <v>5.4450000000000003</v>
      </c>
    </row>
    <row r="1419" spans="1:18" x14ac:dyDescent="0.45">
      <c r="A1419" t="s">
        <v>71</v>
      </c>
      <c r="B1419">
        <v>2022</v>
      </c>
      <c r="C1419" s="9">
        <v>44750</v>
      </c>
      <c r="D1419" t="s">
        <v>72</v>
      </c>
      <c r="E1419">
        <v>1</v>
      </c>
      <c r="F1419" t="s">
        <v>200</v>
      </c>
      <c r="G1419">
        <v>7</v>
      </c>
      <c r="H1419" t="s">
        <v>80</v>
      </c>
      <c r="I1419" t="s">
        <v>17</v>
      </c>
      <c r="J1419">
        <v>20.413698630136899</v>
      </c>
      <c r="K1419">
        <v>17</v>
      </c>
      <c r="L1419">
        <v>2</v>
      </c>
      <c r="M1419">
        <v>11.589</v>
      </c>
      <c r="N1419">
        <v>62.127879886098803</v>
      </c>
      <c r="O1419">
        <v>7.4969999999999999</v>
      </c>
      <c r="P1419">
        <v>5.23599999999999</v>
      </c>
      <c r="Q1419">
        <v>16.72</v>
      </c>
      <c r="R1419">
        <v>5.742</v>
      </c>
    </row>
    <row r="1420" spans="1:18" x14ac:dyDescent="0.45">
      <c r="A1420" t="s">
        <v>71</v>
      </c>
      <c r="B1420">
        <v>2022</v>
      </c>
      <c r="C1420" s="9">
        <v>44750</v>
      </c>
      <c r="D1420" t="s">
        <v>72</v>
      </c>
      <c r="E1420">
        <v>1</v>
      </c>
      <c r="F1420" t="s">
        <v>200</v>
      </c>
      <c r="G1420">
        <v>8</v>
      </c>
      <c r="H1420" t="s">
        <v>62</v>
      </c>
      <c r="I1420" t="s">
        <v>63</v>
      </c>
      <c r="J1420">
        <v>24.915068493150599</v>
      </c>
      <c r="K1420">
        <v>13</v>
      </c>
      <c r="L1420">
        <v>1</v>
      </c>
      <c r="M1420">
        <v>11.852</v>
      </c>
      <c r="N1420">
        <v>60.749240634491997</v>
      </c>
      <c r="O1420">
        <v>9</v>
      </c>
      <c r="P1420">
        <v>13.609</v>
      </c>
      <c r="Q1420">
        <v>27.969000000000001</v>
      </c>
      <c r="R1420">
        <v>7.18</v>
      </c>
    </row>
    <row r="1421" spans="1:18" x14ac:dyDescent="0.45">
      <c r="A1421" t="s">
        <v>71</v>
      </c>
      <c r="B1421">
        <v>2022</v>
      </c>
      <c r="C1421" s="9">
        <v>44750</v>
      </c>
      <c r="D1421" t="s">
        <v>72</v>
      </c>
      <c r="E1421">
        <v>1</v>
      </c>
      <c r="F1421" t="s">
        <v>200</v>
      </c>
      <c r="G1421">
        <v>8</v>
      </c>
      <c r="H1421" t="s">
        <v>83</v>
      </c>
      <c r="I1421" t="s">
        <v>84</v>
      </c>
      <c r="J1421">
        <v>29.805479452054701</v>
      </c>
      <c r="K1421">
        <v>20</v>
      </c>
      <c r="L1421">
        <v>2</v>
      </c>
      <c r="M1421">
        <v>12.163</v>
      </c>
      <c r="N1421">
        <v>59.1959220587026</v>
      </c>
      <c r="O1421">
        <v>6.6919999999999904</v>
      </c>
      <c r="P1421">
        <v>6.0049999999999999</v>
      </c>
      <c r="Q1421">
        <v>16.795000000000002</v>
      </c>
      <c r="R1421">
        <v>5.3949999999999996</v>
      </c>
    </row>
    <row r="1422" spans="1:18" x14ac:dyDescent="0.45">
      <c r="A1422" t="s">
        <v>71</v>
      </c>
      <c r="B1422">
        <v>2022</v>
      </c>
      <c r="C1422" s="9">
        <v>44750</v>
      </c>
      <c r="D1422" t="s">
        <v>72</v>
      </c>
      <c r="E1422">
        <v>1</v>
      </c>
      <c r="F1422" t="s">
        <v>200</v>
      </c>
      <c r="G1422">
        <v>9</v>
      </c>
      <c r="H1422" t="s">
        <v>55</v>
      </c>
      <c r="I1422" t="s">
        <v>56</v>
      </c>
      <c r="J1422">
        <v>33.186301369863003</v>
      </c>
      <c r="K1422">
        <v>14</v>
      </c>
      <c r="L1422">
        <v>1</v>
      </c>
      <c r="M1422">
        <v>11.597</v>
      </c>
      <c r="N1422">
        <v>62.085021988445199</v>
      </c>
      <c r="O1422">
        <v>12.2259999999999</v>
      </c>
      <c r="P1422">
        <v>17.722000000000001</v>
      </c>
      <c r="Q1422">
        <v>25.474</v>
      </c>
      <c r="R1422">
        <v>3.8759999999999999</v>
      </c>
    </row>
    <row r="1423" spans="1:18" x14ac:dyDescent="0.45">
      <c r="A1423" t="s">
        <v>71</v>
      </c>
      <c r="B1423">
        <v>2022</v>
      </c>
      <c r="C1423" s="9">
        <v>44750</v>
      </c>
      <c r="D1423" t="s">
        <v>72</v>
      </c>
      <c r="E1423">
        <v>1</v>
      </c>
      <c r="F1423" t="s">
        <v>200</v>
      </c>
      <c r="G1423">
        <v>9</v>
      </c>
      <c r="H1423" t="s">
        <v>82</v>
      </c>
      <c r="I1423" t="s">
        <v>67</v>
      </c>
      <c r="J1423">
        <v>29.857534246575302</v>
      </c>
      <c r="K1423">
        <v>19</v>
      </c>
      <c r="L1423">
        <v>2</v>
      </c>
      <c r="M1423">
        <v>11.696</v>
      </c>
      <c r="N1423">
        <v>61.5595075239398</v>
      </c>
      <c r="O1423">
        <v>24.713000000000001</v>
      </c>
      <c r="P1423">
        <v>24.303000000000001</v>
      </c>
      <c r="Q1423">
        <v>27.327000000000002</v>
      </c>
      <c r="R1423">
        <v>1.512</v>
      </c>
    </row>
    <row r="1424" spans="1:18" x14ac:dyDescent="0.45">
      <c r="A1424" t="s">
        <v>71</v>
      </c>
      <c r="B1424">
        <v>2022</v>
      </c>
      <c r="C1424" s="9">
        <v>44750</v>
      </c>
      <c r="D1424" t="s">
        <v>72</v>
      </c>
      <c r="E1424">
        <v>1</v>
      </c>
      <c r="F1424" t="s">
        <v>200</v>
      </c>
      <c r="G1424">
        <v>10</v>
      </c>
      <c r="H1424" t="s">
        <v>54</v>
      </c>
      <c r="I1424" t="s">
        <v>44</v>
      </c>
      <c r="J1424">
        <v>25.041095890410901</v>
      </c>
      <c r="K1424">
        <v>15</v>
      </c>
      <c r="L1424">
        <v>1</v>
      </c>
      <c r="M1424">
        <v>11.241</v>
      </c>
      <c r="N1424">
        <v>64.051240992794206</v>
      </c>
      <c r="O1424">
        <v>21.292000000000002</v>
      </c>
      <c r="P1424">
        <v>21.719000000000001</v>
      </c>
      <c r="Q1424">
        <v>26.041</v>
      </c>
      <c r="R1424">
        <v>2.161</v>
      </c>
    </row>
    <row r="1425" spans="1:18" x14ac:dyDescent="0.45">
      <c r="A1425" t="s">
        <v>71</v>
      </c>
      <c r="B1425">
        <v>2022</v>
      </c>
      <c r="C1425" s="9">
        <v>44750</v>
      </c>
      <c r="D1425" t="s">
        <v>72</v>
      </c>
      <c r="E1425">
        <v>1</v>
      </c>
      <c r="F1425" t="s">
        <v>200</v>
      </c>
      <c r="G1425">
        <v>10</v>
      </c>
      <c r="H1425" t="s">
        <v>81</v>
      </c>
      <c r="I1425" t="s">
        <v>38</v>
      </c>
      <c r="J1425">
        <v>18.882191780821898</v>
      </c>
      <c r="K1425">
        <v>18</v>
      </c>
      <c r="L1425">
        <v>2</v>
      </c>
      <c r="M1425">
        <v>11.785</v>
      </c>
      <c r="N1425">
        <v>61.094611794654199</v>
      </c>
      <c r="O1425">
        <v>9</v>
      </c>
      <c r="P1425">
        <v>6.8259999999999996</v>
      </c>
      <c r="Q1425">
        <v>19.664000000000001</v>
      </c>
      <c r="R1425">
        <v>6.4189999999999996</v>
      </c>
    </row>
    <row r="1426" spans="1:18" x14ac:dyDescent="0.45">
      <c r="A1426" t="s">
        <v>71</v>
      </c>
      <c r="B1426">
        <v>2022</v>
      </c>
      <c r="C1426" s="9">
        <v>44750</v>
      </c>
      <c r="D1426" t="s">
        <v>72</v>
      </c>
      <c r="E1426">
        <v>1</v>
      </c>
      <c r="F1426" t="s">
        <v>201</v>
      </c>
      <c r="G1426">
        <v>1</v>
      </c>
      <c r="H1426" t="s">
        <v>16</v>
      </c>
      <c r="I1426" t="s">
        <v>17</v>
      </c>
      <c r="J1426">
        <v>23.2136986301369</v>
      </c>
      <c r="K1426">
        <v>1</v>
      </c>
      <c r="L1426">
        <v>1</v>
      </c>
      <c r="M1426">
        <v>11.055999999999999</v>
      </c>
      <c r="N1426">
        <v>65.123010130246001</v>
      </c>
      <c r="O1426">
        <v>27.635999999999999</v>
      </c>
      <c r="P1426">
        <v>27.780999999999999</v>
      </c>
      <c r="Q1426">
        <v>30.300999999999998</v>
      </c>
      <c r="R1426">
        <v>1.26</v>
      </c>
    </row>
    <row r="1427" spans="1:18" x14ac:dyDescent="0.45">
      <c r="A1427" t="s">
        <v>71</v>
      </c>
      <c r="B1427">
        <v>2022</v>
      </c>
      <c r="C1427" s="9">
        <v>44750</v>
      </c>
      <c r="D1427" t="s">
        <v>72</v>
      </c>
      <c r="E1427">
        <v>1</v>
      </c>
      <c r="F1427" t="s">
        <v>201</v>
      </c>
      <c r="G1427">
        <v>1</v>
      </c>
      <c r="H1427" t="s">
        <v>54</v>
      </c>
      <c r="I1427" t="s">
        <v>44</v>
      </c>
      <c r="J1427">
        <v>25.041095890410901</v>
      </c>
      <c r="K1427">
        <v>15</v>
      </c>
      <c r="L1427">
        <v>2</v>
      </c>
      <c r="M1427">
        <v>11.180999999999999</v>
      </c>
      <c r="N1427">
        <v>64.394955728467906</v>
      </c>
      <c r="O1427">
        <v>21.719000000000001</v>
      </c>
      <c r="P1427">
        <v>21.481999999999999</v>
      </c>
      <c r="Q1427">
        <v>25.68</v>
      </c>
      <c r="R1427">
        <v>2.0990000000000002</v>
      </c>
    </row>
    <row r="1428" spans="1:18" x14ac:dyDescent="0.45">
      <c r="A1428" t="s">
        <v>71</v>
      </c>
      <c r="B1428">
        <v>2022</v>
      </c>
      <c r="C1428" s="9">
        <v>44750</v>
      </c>
      <c r="D1428" t="s">
        <v>72</v>
      </c>
      <c r="E1428">
        <v>1</v>
      </c>
      <c r="F1428" t="s">
        <v>201</v>
      </c>
      <c r="G1428">
        <v>2</v>
      </c>
      <c r="H1428" t="s">
        <v>20</v>
      </c>
      <c r="I1428" t="s">
        <v>21</v>
      </c>
      <c r="J1428">
        <v>26.923287671232799</v>
      </c>
      <c r="K1428">
        <v>2</v>
      </c>
      <c r="L1428">
        <v>1</v>
      </c>
      <c r="M1428">
        <v>11.154</v>
      </c>
      <c r="N1428">
        <v>64.550833781603004</v>
      </c>
      <c r="O1428">
        <v>28.5</v>
      </c>
      <c r="P1428">
        <v>28.61</v>
      </c>
      <c r="Q1428">
        <v>31.14</v>
      </c>
      <c r="R1428">
        <v>1.2649999999999999</v>
      </c>
    </row>
    <row r="1429" spans="1:18" x14ac:dyDescent="0.45">
      <c r="A1429" t="s">
        <v>71</v>
      </c>
      <c r="B1429">
        <v>2022</v>
      </c>
      <c r="C1429" s="9">
        <v>44750</v>
      </c>
      <c r="D1429" t="s">
        <v>72</v>
      </c>
      <c r="E1429">
        <v>1</v>
      </c>
      <c r="F1429" t="s">
        <v>201</v>
      </c>
      <c r="G1429">
        <v>2</v>
      </c>
      <c r="H1429" t="s">
        <v>55</v>
      </c>
      <c r="I1429" t="s">
        <v>56</v>
      </c>
      <c r="J1429">
        <v>33.186301369863003</v>
      </c>
      <c r="K1429">
        <v>14</v>
      </c>
      <c r="L1429">
        <v>2</v>
      </c>
      <c r="M1429">
        <v>11.231</v>
      </c>
      <c r="N1429">
        <v>64.108271747840803</v>
      </c>
      <c r="O1429">
        <v>17.722000000000001</v>
      </c>
      <c r="P1429">
        <v>17.379000000000001</v>
      </c>
      <c r="Q1429">
        <v>24.585000000000001</v>
      </c>
      <c r="R1429">
        <v>3.6030000000000002</v>
      </c>
    </row>
    <row r="1430" spans="1:18" x14ac:dyDescent="0.45">
      <c r="A1430" t="s">
        <v>71</v>
      </c>
      <c r="B1430">
        <v>2022</v>
      </c>
      <c r="C1430" s="9">
        <v>44750</v>
      </c>
      <c r="D1430" t="s">
        <v>72</v>
      </c>
      <c r="E1430">
        <v>1</v>
      </c>
      <c r="F1430" t="s">
        <v>201</v>
      </c>
      <c r="G1430">
        <v>3</v>
      </c>
      <c r="H1430" t="s">
        <v>73</v>
      </c>
      <c r="I1430" t="s">
        <v>74</v>
      </c>
      <c r="J1430">
        <v>34.934246575342399</v>
      </c>
      <c r="K1430">
        <v>4</v>
      </c>
      <c r="L1430">
        <v>1</v>
      </c>
      <c r="M1430">
        <v>11.242000000000001</v>
      </c>
      <c r="N1430">
        <v>64.045543497598203</v>
      </c>
      <c r="O1430">
        <v>30.388999999999999</v>
      </c>
      <c r="P1430">
        <v>30.486000000000001</v>
      </c>
      <c r="Q1430">
        <v>32.994</v>
      </c>
      <c r="R1430">
        <v>1.254</v>
      </c>
    </row>
    <row r="1431" spans="1:18" x14ac:dyDescent="0.45">
      <c r="A1431" t="s">
        <v>71</v>
      </c>
      <c r="B1431">
        <v>2022</v>
      </c>
      <c r="C1431" s="9">
        <v>44750</v>
      </c>
      <c r="D1431" t="s">
        <v>72</v>
      </c>
      <c r="E1431">
        <v>1</v>
      </c>
      <c r="F1431" t="s">
        <v>201</v>
      </c>
      <c r="G1431">
        <v>3</v>
      </c>
      <c r="H1431" t="s">
        <v>62</v>
      </c>
      <c r="I1431" t="s">
        <v>63</v>
      </c>
      <c r="J1431">
        <v>24.915068493150599</v>
      </c>
      <c r="K1431">
        <v>13</v>
      </c>
      <c r="L1431">
        <v>2</v>
      </c>
      <c r="M1431">
        <v>11.31</v>
      </c>
      <c r="N1431">
        <v>63.660477453580803</v>
      </c>
      <c r="O1431">
        <v>13.609</v>
      </c>
      <c r="P1431">
        <v>13.087999999999999</v>
      </c>
      <c r="Q1431">
        <v>25.018000000000001</v>
      </c>
      <c r="R1431">
        <v>5.9649999999999999</v>
      </c>
    </row>
    <row r="1432" spans="1:18" x14ac:dyDescent="0.45">
      <c r="A1432" t="s">
        <v>71</v>
      </c>
      <c r="B1432">
        <v>2022</v>
      </c>
      <c r="C1432" s="9">
        <v>44750</v>
      </c>
      <c r="D1432" t="s">
        <v>72</v>
      </c>
      <c r="E1432">
        <v>1</v>
      </c>
      <c r="F1432" t="s">
        <v>201</v>
      </c>
      <c r="G1432">
        <v>4</v>
      </c>
      <c r="H1432" t="s">
        <v>37</v>
      </c>
      <c r="I1432" t="s">
        <v>38</v>
      </c>
      <c r="J1432">
        <v>17.2465753424657</v>
      </c>
      <c r="K1432">
        <v>5</v>
      </c>
      <c r="L1432">
        <v>1</v>
      </c>
      <c r="M1432">
        <v>11.164</v>
      </c>
      <c r="N1432">
        <v>64.4930132568971</v>
      </c>
      <c r="O1432">
        <v>9</v>
      </c>
      <c r="P1432">
        <v>15.0929999999999</v>
      </c>
      <c r="Q1432">
        <v>28.992999999999999</v>
      </c>
      <c r="R1432">
        <v>6.95</v>
      </c>
    </row>
    <row r="1433" spans="1:18" x14ac:dyDescent="0.45">
      <c r="A1433" t="s">
        <v>71</v>
      </c>
      <c r="B1433">
        <v>2022</v>
      </c>
      <c r="C1433" s="9">
        <v>44750</v>
      </c>
      <c r="D1433" t="s">
        <v>72</v>
      </c>
      <c r="E1433">
        <v>1</v>
      </c>
      <c r="F1433" t="s">
        <v>201</v>
      </c>
      <c r="G1433">
        <v>4</v>
      </c>
      <c r="H1433" t="s">
        <v>85</v>
      </c>
      <c r="I1433" t="s">
        <v>21</v>
      </c>
      <c r="J1433">
        <v>19.172602739725999</v>
      </c>
      <c r="K1433">
        <v>16</v>
      </c>
      <c r="L1433">
        <v>2</v>
      </c>
      <c r="M1433">
        <v>11.219999999999899</v>
      </c>
      <c r="N1433">
        <v>64.171122994652407</v>
      </c>
      <c r="O1433">
        <v>10.86</v>
      </c>
      <c r="P1433">
        <v>9.8870000000000005</v>
      </c>
      <c r="Q1433">
        <v>20.045000000000002</v>
      </c>
      <c r="R1433">
        <v>5.0789999999999997</v>
      </c>
    </row>
    <row r="1434" spans="1:18" x14ac:dyDescent="0.45">
      <c r="A1434" t="s">
        <v>71</v>
      </c>
      <c r="B1434">
        <v>2022</v>
      </c>
      <c r="C1434" s="9">
        <v>44750</v>
      </c>
      <c r="D1434" t="s">
        <v>72</v>
      </c>
      <c r="E1434">
        <v>1</v>
      </c>
      <c r="F1434" t="s">
        <v>201</v>
      </c>
      <c r="G1434">
        <v>5</v>
      </c>
      <c r="H1434" t="s">
        <v>28</v>
      </c>
      <c r="I1434" t="s">
        <v>29</v>
      </c>
      <c r="J1434">
        <v>22.534246575342401</v>
      </c>
      <c r="K1434">
        <v>3</v>
      </c>
      <c r="L1434">
        <v>1</v>
      </c>
      <c r="M1434">
        <v>11.08</v>
      </c>
      <c r="N1434">
        <v>64.981949458483697</v>
      </c>
      <c r="O1434">
        <v>22</v>
      </c>
      <c r="P1434">
        <v>26.284999999999901</v>
      </c>
      <c r="Q1434">
        <v>31.992999999999999</v>
      </c>
      <c r="R1434">
        <v>2.8540000000000001</v>
      </c>
    </row>
    <row r="1435" spans="1:18" x14ac:dyDescent="0.45">
      <c r="A1435" t="s">
        <v>71</v>
      </c>
      <c r="B1435">
        <v>2022</v>
      </c>
      <c r="C1435" s="9">
        <v>44750</v>
      </c>
      <c r="D1435" t="s">
        <v>72</v>
      </c>
      <c r="E1435">
        <v>1</v>
      </c>
      <c r="F1435" t="s">
        <v>201</v>
      </c>
      <c r="G1435">
        <v>5</v>
      </c>
      <c r="H1435" t="s">
        <v>79</v>
      </c>
      <c r="I1435" t="s">
        <v>65</v>
      </c>
      <c r="J1435">
        <v>35.180821917808203</v>
      </c>
      <c r="K1435">
        <v>12</v>
      </c>
      <c r="L1435">
        <v>2</v>
      </c>
      <c r="M1435">
        <v>11.090999999999999</v>
      </c>
      <c r="N1435">
        <v>64.917500676223895</v>
      </c>
      <c r="O1435">
        <v>39.298000000000002</v>
      </c>
      <c r="P1435">
        <v>38.720999999999997</v>
      </c>
      <c r="Q1435">
        <v>41.290999999999997</v>
      </c>
      <c r="R1435">
        <v>1.2849999999999999</v>
      </c>
    </row>
    <row r="1436" spans="1:18" x14ac:dyDescent="0.45">
      <c r="A1436" t="s">
        <v>71</v>
      </c>
      <c r="B1436">
        <v>2022</v>
      </c>
      <c r="C1436" s="9">
        <v>44750</v>
      </c>
      <c r="D1436" t="s">
        <v>72</v>
      </c>
      <c r="E1436">
        <v>1</v>
      </c>
      <c r="F1436" t="s">
        <v>201</v>
      </c>
      <c r="G1436">
        <v>6</v>
      </c>
      <c r="H1436" t="s">
        <v>18</v>
      </c>
      <c r="I1436" t="s">
        <v>19</v>
      </c>
      <c r="J1436">
        <v>24.126027397260199</v>
      </c>
      <c r="K1436">
        <v>6</v>
      </c>
      <c r="L1436">
        <v>1</v>
      </c>
      <c r="M1436">
        <v>11.191000000000001</v>
      </c>
      <c r="N1436">
        <v>64.3374139933875</v>
      </c>
      <c r="O1436">
        <v>18.387</v>
      </c>
      <c r="P1436">
        <v>20.320999999999898</v>
      </c>
      <c r="Q1436">
        <v>26.004999999999999</v>
      </c>
      <c r="R1436">
        <v>2.8420000000000001</v>
      </c>
    </row>
    <row r="1437" spans="1:18" x14ac:dyDescent="0.45">
      <c r="A1437" t="s">
        <v>71</v>
      </c>
      <c r="B1437">
        <v>2022</v>
      </c>
      <c r="C1437" s="9">
        <v>44750</v>
      </c>
      <c r="D1437" t="s">
        <v>72</v>
      </c>
      <c r="E1437">
        <v>1</v>
      </c>
      <c r="F1437" t="s">
        <v>201</v>
      </c>
      <c r="G1437">
        <v>6</v>
      </c>
      <c r="H1437" t="s">
        <v>43</v>
      </c>
      <c r="I1437" t="s">
        <v>44</v>
      </c>
      <c r="J1437">
        <v>29.635616438356099</v>
      </c>
      <c r="K1437">
        <v>11</v>
      </c>
      <c r="L1437">
        <v>2</v>
      </c>
      <c r="M1437" t="s">
        <v>207</v>
      </c>
      <c r="O1437">
        <v>22.678999999999998</v>
      </c>
      <c r="P1437">
        <v>22.097999999999999</v>
      </c>
      <c r="Q1437">
        <v>26.224</v>
      </c>
      <c r="R1437">
        <v>2.0630000000000002</v>
      </c>
    </row>
    <row r="1438" spans="1:18" x14ac:dyDescent="0.45">
      <c r="A1438" t="s">
        <v>71</v>
      </c>
      <c r="B1438">
        <v>2022</v>
      </c>
      <c r="C1438" s="9">
        <v>44750</v>
      </c>
      <c r="D1438" t="s">
        <v>72</v>
      </c>
      <c r="E1438">
        <v>1</v>
      </c>
      <c r="F1438" t="s">
        <v>201</v>
      </c>
      <c r="G1438">
        <v>7</v>
      </c>
      <c r="H1438" t="s">
        <v>75</v>
      </c>
      <c r="I1438" t="s">
        <v>76</v>
      </c>
      <c r="J1438">
        <v>23.331506849315002</v>
      </c>
      <c r="K1438">
        <v>7</v>
      </c>
      <c r="L1438">
        <v>1</v>
      </c>
      <c r="M1438">
        <v>11.432</v>
      </c>
      <c r="N1438">
        <v>62.981105668299499</v>
      </c>
      <c r="O1438">
        <v>26.247</v>
      </c>
      <c r="P1438">
        <v>26.762</v>
      </c>
      <c r="Q1438">
        <v>31.584</v>
      </c>
      <c r="R1438">
        <v>2.411</v>
      </c>
    </row>
    <row r="1439" spans="1:18" x14ac:dyDescent="0.45">
      <c r="A1439" t="s">
        <v>71</v>
      </c>
      <c r="B1439">
        <v>2022</v>
      </c>
      <c r="C1439" s="9">
        <v>44750</v>
      </c>
      <c r="D1439" t="s">
        <v>72</v>
      </c>
      <c r="E1439">
        <v>1</v>
      </c>
      <c r="F1439" t="s">
        <v>201</v>
      </c>
      <c r="G1439">
        <v>7</v>
      </c>
      <c r="H1439" t="s">
        <v>41</v>
      </c>
      <c r="I1439" t="s">
        <v>27</v>
      </c>
      <c r="J1439">
        <v>26.7287671232876</v>
      </c>
      <c r="K1439">
        <v>10</v>
      </c>
      <c r="L1439">
        <v>2</v>
      </c>
      <c r="M1439">
        <v>11.72</v>
      </c>
      <c r="N1439">
        <v>61.433447098976103</v>
      </c>
      <c r="O1439">
        <v>19.826999999999899</v>
      </c>
      <c r="P1439">
        <v>19.548999999999999</v>
      </c>
      <c r="Q1439">
        <v>25.189</v>
      </c>
      <c r="R1439">
        <v>2.82</v>
      </c>
    </row>
    <row r="1440" spans="1:18" x14ac:dyDescent="0.45">
      <c r="A1440" t="s">
        <v>71</v>
      </c>
      <c r="B1440">
        <v>2022</v>
      </c>
      <c r="C1440" s="9">
        <v>44750</v>
      </c>
      <c r="D1440" t="s">
        <v>72</v>
      </c>
      <c r="E1440">
        <v>1</v>
      </c>
      <c r="F1440" t="s">
        <v>201</v>
      </c>
      <c r="G1440">
        <v>8</v>
      </c>
      <c r="H1440" t="s">
        <v>77</v>
      </c>
      <c r="I1440" t="s">
        <v>19</v>
      </c>
      <c r="J1440">
        <v>31.161643835616399</v>
      </c>
      <c r="K1440">
        <v>8</v>
      </c>
      <c r="L1440">
        <v>1</v>
      </c>
      <c r="M1440">
        <v>11.08</v>
      </c>
      <c r="N1440">
        <v>64.981949458483697</v>
      </c>
      <c r="O1440">
        <v>26.355</v>
      </c>
      <c r="P1440">
        <v>26.812000000000001</v>
      </c>
      <c r="Q1440">
        <v>30.518000000000001</v>
      </c>
      <c r="R1440">
        <v>1.853</v>
      </c>
    </row>
    <row r="1441" spans="1:18" x14ac:dyDescent="0.45">
      <c r="A1441" t="s">
        <v>71</v>
      </c>
      <c r="B1441">
        <v>2022</v>
      </c>
      <c r="C1441" s="9">
        <v>44750</v>
      </c>
      <c r="D1441" t="s">
        <v>72</v>
      </c>
      <c r="E1441">
        <v>1</v>
      </c>
      <c r="F1441" t="s">
        <v>201</v>
      </c>
      <c r="G1441">
        <v>8</v>
      </c>
      <c r="H1441" t="s">
        <v>32</v>
      </c>
      <c r="I1441" t="s">
        <v>78</v>
      </c>
      <c r="J1441">
        <v>19.9534246575342</v>
      </c>
      <c r="K1441">
        <v>9</v>
      </c>
      <c r="L1441">
        <v>2</v>
      </c>
      <c r="M1441">
        <v>11.159000000000001</v>
      </c>
      <c r="N1441">
        <v>64.521910565462804</v>
      </c>
      <c r="O1441">
        <v>20.245999999999999</v>
      </c>
      <c r="P1441">
        <v>18.881999999999898</v>
      </c>
      <c r="Q1441">
        <v>27.553999999999998</v>
      </c>
      <c r="R1441">
        <v>4.3360000000000003</v>
      </c>
    </row>
    <row r="1442" spans="1:18" x14ac:dyDescent="0.45">
      <c r="A1442" t="s">
        <v>71</v>
      </c>
      <c r="B1442">
        <v>2022</v>
      </c>
      <c r="C1442" s="9">
        <v>44750</v>
      </c>
      <c r="D1442" t="s">
        <v>72</v>
      </c>
      <c r="E1442">
        <v>1</v>
      </c>
      <c r="F1442" t="s">
        <v>202</v>
      </c>
      <c r="G1442">
        <v>1</v>
      </c>
      <c r="H1442" t="s">
        <v>16</v>
      </c>
      <c r="I1442" t="s">
        <v>17</v>
      </c>
      <c r="J1442">
        <v>23.2136986301369</v>
      </c>
      <c r="K1442">
        <v>1</v>
      </c>
      <c r="L1442">
        <v>1</v>
      </c>
      <c r="M1442">
        <v>11.148</v>
      </c>
      <c r="N1442">
        <v>64.585575888051594</v>
      </c>
      <c r="O1442">
        <v>27.780999999999999</v>
      </c>
      <c r="P1442">
        <v>28.035999999999898</v>
      </c>
      <c r="Q1442">
        <v>30.527999999999999</v>
      </c>
      <c r="R1442">
        <v>1.246</v>
      </c>
    </row>
    <row r="1443" spans="1:18" x14ac:dyDescent="0.45">
      <c r="A1443" t="s">
        <v>71</v>
      </c>
      <c r="B1443">
        <v>2022</v>
      </c>
      <c r="C1443" s="9">
        <v>44750</v>
      </c>
      <c r="D1443" t="s">
        <v>72</v>
      </c>
      <c r="E1443">
        <v>1</v>
      </c>
      <c r="F1443" t="s">
        <v>202</v>
      </c>
      <c r="G1443">
        <v>1</v>
      </c>
      <c r="H1443" t="s">
        <v>77</v>
      </c>
      <c r="I1443" t="s">
        <v>19</v>
      </c>
      <c r="J1443">
        <v>31.161643835616399</v>
      </c>
      <c r="K1443">
        <v>8</v>
      </c>
      <c r="L1443">
        <v>2</v>
      </c>
      <c r="M1443">
        <v>11.407999999999999</v>
      </c>
      <c r="N1443">
        <v>63.113604488078501</v>
      </c>
      <c r="O1443">
        <v>26.812000000000001</v>
      </c>
      <c r="P1443">
        <v>26.428999999999998</v>
      </c>
      <c r="Q1443">
        <v>30.029</v>
      </c>
      <c r="R1443">
        <v>1.8</v>
      </c>
    </row>
    <row r="1444" spans="1:18" x14ac:dyDescent="0.45">
      <c r="A1444" t="s">
        <v>71</v>
      </c>
      <c r="B1444">
        <v>2022</v>
      </c>
      <c r="C1444" s="9">
        <v>44750</v>
      </c>
      <c r="D1444" t="s">
        <v>72</v>
      </c>
      <c r="E1444">
        <v>1</v>
      </c>
      <c r="F1444" t="s">
        <v>202</v>
      </c>
      <c r="G1444">
        <v>2</v>
      </c>
      <c r="H1444" t="s">
        <v>20</v>
      </c>
      <c r="I1444" t="s">
        <v>21</v>
      </c>
      <c r="J1444">
        <v>26.923287671232799</v>
      </c>
      <c r="K1444">
        <v>2</v>
      </c>
      <c r="L1444">
        <v>1</v>
      </c>
      <c r="M1444">
        <v>10.992000000000001</v>
      </c>
      <c r="N1444">
        <v>65.502183406113502</v>
      </c>
      <c r="O1444">
        <v>28.61</v>
      </c>
      <c r="P1444">
        <v>28.864999999999998</v>
      </c>
      <c r="Q1444">
        <v>31.367000000000001</v>
      </c>
      <c r="R1444">
        <v>1.2509999999999999</v>
      </c>
    </row>
    <row r="1445" spans="1:18" x14ac:dyDescent="0.45">
      <c r="A1445" t="s">
        <v>71</v>
      </c>
      <c r="B1445">
        <v>2022</v>
      </c>
      <c r="C1445" s="9">
        <v>44750</v>
      </c>
      <c r="D1445" t="s">
        <v>72</v>
      </c>
      <c r="E1445">
        <v>1</v>
      </c>
      <c r="F1445" t="s">
        <v>202</v>
      </c>
      <c r="G1445">
        <v>2</v>
      </c>
      <c r="H1445" t="s">
        <v>75</v>
      </c>
      <c r="I1445" t="s">
        <v>76</v>
      </c>
      <c r="J1445">
        <v>23.331506849315002</v>
      </c>
      <c r="K1445">
        <v>7</v>
      </c>
      <c r="L1445">
        <v>2</v>
      </c>
      <c r="M1445">
        <v>11.07</v>
      </c>
      <c r="N1445">
        <v>65.040650406504</v>
      </c>
      <c r="O1445">
        <v>26.762</v>
      </c>
      <c r="P1445">
        <v>26.166999999999899</v>
      </c>
      <c r="Q1445">
        <v>30.760999999999999</v>
      </c>
      <c r="R1445">
        <v>2.2970000000000002</v>
      </c>
    </row>
    <row r="1446" spans="1:18" x14ac:dyDescent="0.45">
      <c r="A1446" t="s">
        <v>71</v>
      </c>
      <c r="B1446">
        <v>2022</v>
      </c>
      <c r="C1446" s="9">
        <v>44750</v>
      </c>
      <c r="D1446" t="s">
        <v>72</v>
      </c>
      <c r="E1446">
        <v>1</v>
      </c>
      <c r="F1446" t="s">
        <v>202</v>
      </c>
      <c r="G1446">
        <v>3</v>
      </c>
      <c r="H1446" t="s">
        <v>73</v>
      </c>
      <c r="I1446" t="s">
        <v>74</v>
      </c>
      <c r="J1446">
        <v>34.934246575342399</v>
      </c>
      <c r="K1446">
        <v>4</v>
      </c>
      <c r="L1446">
        <v>1</v>
      </c>
      <c r="M1446">
        <v>11.198</v>
      </c>
      <c r="N1446">
        <v>64.2971959278442</v>
      </c>
      <c r="O1446">
        <v>30.486000000000001</v>
      </c>
      <c r="P1446">
        <v>30.571999999999999</v>
      </c>
      <c r="Q1446">
        <v>33.067999999999998</v>
      </c>
      <c r="R1446">
        <v>1.248</v>
      </c>
    </row>
    <row r="1447" spans="1:18" x14ac:dyDescent="0.45">
      <c r="A1447" t="s">
        <v>71</v>
      </c>
      <c r="B1447">
        <v>2022</v>
      </c>
      <c r="C1447" s="9">
        <v>44750</v>
      </c>
      <c r="D1447" t="s">
        <v>72</v>
      </c>
      <c r="E1447">
        <v>1</v>
      </c>
      <c r="F1447" t="s">
        <v>202</v>
      </c>
      <c r="G1447">
        <v>3</v>
      </c>
      <c r="H1447" t="s">
        <v>18</v>
      </c>
      <c r="I1447" t="s">
        <v>19</v>
      </c>
      <c r="J1447">
        <v>24.126027397260199</v>
      </c>
      <c r="K1447">
        <v>6</v>
      </c>
      <c r="L1447">
        <v>2</v>
      </c>
      <c r="M1447">
        <v>11.295</v>
      </c>
      <c r="N1447">
        <v>63.745019920318697</v>
      </c>
      <c r="O1447">
        <v>20.320999999999898</v>
      </c>
      <c r="P1447">
        <v>20.145</v>
      </c>
      <c r="Q1447">
        <v>25.626999999999999</v>
      </c>
      <c r="R1447">
        <v>2.7410000000000001</v>
      </c>
    </row>
    <row r="1448" spans="1:18" x14ac:dyDescent="0.45">
      <c r="A1448" t="s">
        <v>71</v>
      </c>
      <c r="B1448">
        <v>2022</v>
      </c>
      <c r="C1448" s="9">
        <v>44750</v>
      </c>
      <c r="D1448" t="s">
        <v>72</v>
      </c>
      <c r="E1448">
        <v>1</v>
      </c>
      <c r="F1448" t="s">
        <v>202</v>
      </c>
      <c r="G1448">
        <v>4</v>
      </c>
      <c r="H1448" t="s">
        <v>28</v>
      </c>
      <c r="I1448" t="s">
        <v>29</v>
      </c>
      <c r="J1448">
        <v>22.534246575342401</v>
      </c>
      <c r="K1448">
        <v>3</v>
      </c>
      <c r="L1448">
        <v>1</v>
      </c>
      <c r="M1448">
        <v>11.023</v>
      </c>
      <c r="N1448">
        <v>65.317971514106802</v>
      </c>
      <c r="O1448">
        <v>26.284999999999901</v>
      </c>
      <c r="P1448">
        <v>26.991</v>
      </c>
      <c r="Q1448">
        <v>32.551000000000002</v>
      </c>
      <c r="R1448">
        <v>2.78</v>
      </c>
    </row>
    <row r="1449" spans="1:18" x14ac:dyDescent="0.45">
      <c r="A1449" t="s">
        <v>71</v>
      </c>
      <c r="B1449">
        <v>2022</v>
      </c>
      <c r="C1449" s="9">
        <v>44750</v>
      </c>
      <c r="D1449" t="s">
        <v>72</v>
      </c>
      <c r="E1449">
        <v>1</v>
      </c>
      <c r="F1449" t="s">
        <v>202</v>
      </c>
      <c r="G1449">
        <v>4</v>
      </c>
      <c r="H1449" t="s">
        <v>37</v>
      </c>
      <c r="I1449" t="s">
        <v>38</v>
      </c>
      <c r="J1449">
        <v>17.2465753424657</v>
      </c>
      <c r="K1449">
        <v>5</v>
      </c>
      <c r="L1449">
        <v>2</v>
      </c>
      <c r="M1449">
        <v>11.074999999999999</v>
      </c>
      <c r="N1449">
        <v>65.011286681715504</v>
      </c>
      <c r="O1449">
        <v>15.0929999999999</v>
      </c>
      <c r="P1449">
        <v>14.124000000000001</v>
      </c>
      <c r="Q1449">
        <v>25.686</v>
      </c>
      <c r="R1449">
        <v>5.7809999999999997</v>
      </c>
    </row>
    <row r="1450" spans="1:18" x14ac:dyDescent="0.45">
      <c r="A1450" t="s">
        <v>71</v>
      </c>
      <c r="B1450">
        <v>2022</v>
      </c>
      <c r="C1450" s="9">
        <v>44750</v>
      </c>
      <c r="D1450" t="s">
        <v>72</v>
      </c>
      <c r="E1450">
        <v>2</v>
      </c>
      <c r="F1450" t="s">
        <v>202</v>
      </c>
      <c r="G1450">
        <v>1</v>
      </c>
      <c r="H1450" t="s">
        <v>16</v>
      </c>
      <c r="I1450" t="s">
        <v>17</v>
      </c>
      <c r="J1450">
        <v>23.2136986301369</v>
      </c>
      <c r="K1450">
        <v>1</v>
      </c>
      <c r="L1450">
        <v>1</v>
      </c>
      <c r="M1450">
        <v>11.005000000000001</v>
      </c>
      <c r="N1450">
        <v>65.424806905951797</v>
      </c>
      <c r="O1450">
        <v>28.035999999999898</v>
      </c>
      <c r="P1450">
        <v>28.265999999999998</v>
      </c>
      <c r="Q1450">
        <v>30.731999999999999</v>
      </c>
      <c r="R1450">
        <v>1.2330000000000001</v>
      </c>
    </row>
    <row r="1451" spans="1:18" x14ac:dyDescent="0.45">
      <c r="A1451" t="s">
        <v>71</v>
      </c>
      <c r="B1451">
        <v>2022</v>
      </c>
      <c r="C1451" s="9">
        <v>44750</v>
      </c>
      <c r="D1451" t="s">
        <v>72</v>
      </c>
      <c r="E1451">
        <v>2</v>
      </c>
      <c r="F1451" t="s">
        <v>202</v>
      </c>
      <c r="G1451">
        <v>1</v>
      </c>
      <c r="H1451" t="s">
        <v>77</v>
      </c>
      <c r="I1451" t="s">
        <v>19</v>
      </c>
      <c r="J1451">
        <v>31.161643835616399</v>
      </c>
      <c r="K1451">
        <v>8</v>
      </c>
      <c r="L1451">
        <v>2</v>
      </c>
      <c r="M1451">
        <v>11.122</v>
      </c>
      <c r="N1451">
        <v>64.736558172990399</v>
      </c>
      <c r="O1451">
        <v>26.428999999999998</v>
      </c>
      <c r="P1451">
        <v>26.096</v>
      </c>
      <c r="Q1451">
        <v>29.603999999999999</v>
      </c>
      <c r="R1451">
        <v>1.754</v>
      </c>
    </row>
    <row r="1452" spans="1:18" x14ac:dyDescent="0.45">
      <c r="A1452" t="s">
        <v>71</v>
      </c>
      <c r="B1452">
        <v>2022</v>
      </c>
      <c r="C1452" s="9">
        <v>44750</v>
      </c>
      <c r="D1452" t="s">
        <v>72</v>
      </c>
      <c r="E1452">
        <v>2</v>
      </c>
      <c r="F1452" t="s">
        <v>202</v>
      </c>
      <c r="G1452">
        <v>2</v>
      </c>
      <c r="H1452" t="s">
        <v>20</v>
      </c>
      <c r="I1452" t="s">
        <v>21</v>
      </c>
      <c r="J1452">
        <v>26.923287671232799</v>
      </c>
      <c r="K1452">
        <v>2</v>
      </c>
      <c r="L1452">
        <v>1</v>
      </c>
      <c r="M1452">
        <v>10.928000000000001</v>
      </c>
      <c r="N1452">
        <v>65.885797950219597</v>
      </c>
      <c r="O1452">
        <v>28.864999999999998</v>
      </c>
      <c r="P1452">
        <v>29.088999999999999</v>
      </c>
      <c r="Q1452">
        <v>31.565000000000001</v>
      </c>
      <c r="R1452">
        <v>1.238</v>
      </c>
    </row>
    <row r="1453" spans="1:18" x14ac:dyDescent="0.45">
      <c r="A1453" t="s">
        <v>71</v>
      </c>
      <c r="B1453">
        <v>2022</v>
      </c>
      <c r="C1453" s="9">
        <v>44750</v>
      </c>
      <c r="D1453" t="s">
        <v>72</v>
      </c>
      <c r="E1453">
        <v>2</v>
      </c>
      <c r="F1453" t="s">
        <v>202</v>
      </c>
      <c r="G1453">
        <v>2</v>
      </c>
      <c r="H1453" t="s">
        <v>75</v>
      </c>
      <c r="I1453" t="s">
        <v>76</v>
      </c>
      <c r="J1453">
        <v>23.331506849315002</v>
      </c>
      <c r="K1453">
        <v>7</v>
      </c>
      <c r="L1453">
        <v>2</v>
      </c>
      <c r="M1453">
        <v>11.221</v>
      </c>
      <c r="N1453">
        <v>64.165404152927493</v>
      </c>
      <c r="O1453">
        <v>26.166999999999899</v>
      </c>
      <c r="P1453">
        <v>25.69</v>
      </c>
      <c r="Q1453">
        <v>30.096</v>
      </c>
      <c r="R1453">
        <v>2.2029999999999998</v>
      </c>
    </row>
    <row r="1454" spans="1:18" x14ac:dyDescent="0.45">
      <c r="A1454" t="s">
        <v>71</v>
      </c>
      <c r="B1454">
        <v>2022</v>
      </c>
      <c r="C1454" s="9">
        <v>44750</v>
      </c>
      <c r="D1454" t="s">
        <v>72</v>
      </c>
      <c r="E1454">
        <v>2</v>
      </c>
      <c r="F1454" t="s">
        <v>202</v>
      </c>
      <c r="G1454">
        <v>3</v>
      </c>
      <c r="H1454" t="s">
        <v>73</v>
      </c>
      <c r="I1454" t="s">
        <v>74</v>
      </c>
      <c r="J1454">
        <v>34.934246575342399</v>
      </c>
      <c r="K1454">
        <v>4</v>
      </c>
      <c r="L1454">
        <v>1</v>
      </c>
      <c r="M1454">
        <v>11.343999999999999</v>
      </c>
      <c r="N1454">
        <v>63.469675599435803</v>
      </c>
      <c r="O1454">
        <v>30.571999999999999</v>
      </c>
      <c r="P1454">
        <v>30.648999999999901</v>
      </c>
      <c r="Q1454">
        <v>33.134999999999998</v>
      </c>
      <c r="R1454">
        <v>1.2430000000000001</v>
      </c>
    </row>
    <row r="1455" spans="1:18" x14ac:dyDescent="0.45">
      <c r="A1455" t="s">
        <v>71</v>
      </c>
      <c r="B1455">
        <v>2022</v>
      </c>
      <c r="C1455" s="9">
        <v>44750</v>
      </c>
      <c r="D1455" t="s">
        <v>72</v>
      </c>
      <c r="E1455">
        <v>2</v>
      </c>
      <c r="F1455" t="s">
        <v>202</v>
      </c>
      <c r="G1455">
        <v>3</v>
      </c>
      <c r="H1455" t="s">
        <v>18</v>
      </c>
      <c r="I1455" t="s">
        <v>19</v>
      </c>
      <c r="J1455">
        <v>24.126027397260199</v>
      </c>
      <c r="K1455">
        <v>6</v>
      </c>
      <c r="L1455">
        <v>2</v>
      </c>
      <c r="M1455">
        <v>11.4729999999999</v>
      </c>
      <c r="N1455">
        <v>62.756035910398303</v>
      </c>
      <c r="O1455">
        <v>20.145</v>
      </c>
      <c r="P1455">
        <v>19.995000000000001</v>
      </c>
      <c r="Q1455">
        <v>25.305</v>
      </c>
      <c r="R1455">
        <v>2.6549999999999998</v>
      </c>
    </row>
    <row r="1456" spans="1:18" x14ac:dyDescent="0.45">
      <c r="A1456" t="s">
        <v>71</v>
      </c>
      <c r="B1456">
        <v>2022</v>
      </c>
      <c r="C1456" s="9">
        <v>44750</v>
      </c>
      <c r="D1456" t="s">
        <v>72</v>
      </c>
      <c r="E1456">
        <v>2</v>
      </c>
      <c r="F1456" t="s">
        <v>202</v>
      </c>
      <c r="G1456">
        <v>4</v>
      </c>
      <c r="H1456" t="s">
        <v>28</v>
      </c>
      <c r="I1456" t="s">
        <v>29</v>
      </c>
      <c r="J1456">
        <v>22.534246575342401</v>
      </c>
      <c r="K1456">
        <v>3</v>
      </c>
      <c r="L1456">
        <v>1</v>
      </c>
      <c r="M1456">
        <v>11.12</v>
      </c>
      <c r="N1456">
        <v>64.748201438848895</v>
      </c>
      <c r="O1456">
        <v>26.991</v>
      </c>
      <c r="P1456">
        <v>27.483999999999899</v>
      </c>
      <c r="Q1456">
        <v>32.915999999999997</v>
      </c>
      <c r="R1456">
        <v>2.7160000000000002</v>
      </c>
    </row>
    <row r="1457" spans="1:18" x14ac:dyDescent="0.45">
      <c r="A1457" t="s">
        <v>71</v>
      </c>
      <c r="B1457">
        <v>2022</v>
      </c>
      <c r="C1457" s="9">
        <v>44750</v>
      </c>
      <c r="D1457" t="s">
        <v>72</v>
      </c>
      <c r="E1457">
        <v>2</v>
      </c>
      <c r="F1457" t="s">
        <v>202</v>
      </c>
      <c r="G1457">
        <v>4</v>
      </c>
      <c r="H1457" t="s">
        <v>37</v>
      </c>
      <c r="I1457" t="s">
        <v>38</v>
      </c>
      <c r="J1457">
        <v>17.2465753424657</v>
      </c>
      <c r="K1457">
        <v>5</v>
      </c>
      <c r="L1457">
        <v>2</v>
      </c>
      <c r="M1457">
        <v>11.295</v>
      </c>
      <c r="N1457">
        <v>63.745019920318697</v>
      </c>
      <c r="O1457">
        <v>14.124000000000001</v>
      </c>
      <c r="P1457">
        <v>13.776999999999999</v>
      </c>
      <c r="Q1457">
        <v>24.111000000000001</v>
      </c>
      <c r="R1457">
        <v>5.1669999999999998</v>
      </c>
    </row>
    <row r="1458" spans="1:18" x14ac:dyDescent="0.45">
      <c r="A1458" t="s">
        <v>71</v>
      </c>
      <c r="B1458">
        <v>2022</v>
      </c>
      <c r="C1458" s="9">
        <v>44750</v>
      </c>
      <c r="D1458" t="s">
        <v>72</v>
      </c>
      <c r="E1458">
        <v>1</v>
      </c>
      <c r="F1458" t="s">
        <v>203</v>
      </c>
      <c r="G1458">
        <v>1</v>
      </c>
      <c r="H1458" t="s">
        <v>16</v>
      </c>
      <c r="I1458" t="s">
        <v>17</v>
      </c>
      <c r="J1458">
        <v>23.2136986301369</v>
      </c>
      <c r="K1458">
        <v>1</v>
      </c>
      <c r="L1458">
        <v>1</v>
      </c>
      <c r="M1458">
        <v>11.157999999999999</v>
      </c>
      <c r="N1458">
        <v>64.527693134970406</v>
      </c>
      <c r="O1458">
        <v>28.265999999999998</v>
      </c>
      <c r="P1458">
        <v>28.545999999999999</v>
      </c>
      <c r="Q1458">
        <v>30.986000000000001</v>
      </c>
      <c r="R1458">
        <v>1.22</v>
      </c>
    </row>
    <row r="1459" spans="1:18" x14ac:dyDescent="0.45">
      <c r="A1459" t="s">
        <v>71</v>
      </c>
      <c r="B1459">
        <v>2022</v>
      </c>
      <c r="C1459" s="9">
        <v>44750</v>
      </c>
      <c r="D1459" t="s">
        <v>72</v>
      </c>
      <c r="E1459">
        <v>1</v>
      </c>
      <c r="F1459" t="s">
        <v>203</v>
      </c>
      <c r="G1459">
        <v>1</v>
      </c>
      <c r="H1459" t="s">
        <v>28</v>
      </c>
      <c r="I1459" t="s">
        <v>29</v>
      </c>
      <c r="J1459">
        <v>22.534246575342401</v>
      </c>
      <c r="K1459">
        <v>3</v>
      </c>
      <c r="L1459">
        <v>2</v>
      </c>
      <c r="M1459" t="s">
        <v>207</v>
      </c>
      <c r="O1459">
        <v>27.483999999999899</v>
      </c>
      <c r="P1459">
        <v>26.594999999999999</v>
      </c>
      <c r="Q1459">
        <v>31.687000000000001</v>
      </c>
      <c r="R1459">
        <v>2.5459999999999998</v>
      </c>
    </row>
    <row r="1460" spans="1:18" x14ac:dyDescent="0.45">
      <c r="A1460" t="s">
        <v>71</v>
      </c>
      <c r="B1460">
        <v>2022</v>
      </c>
      <c r="C1460" s="9">
        <v>44750</v>
      </c>
      <c r="D1460" t="s">
        <v>72</v>
      </c>
      <c r="E1460">
        <v>1</v>
      </c>
      <c r="F1460" t="s">
        <v>203</v>
      </c>
      <c r="G1460">
        <v>2</v>
      </c>
      <c r="H1460" t="s">
        <v>20</v>
      </c>
      <c r="I1460" t="s">
        <v>21</v>
      </c>
      <c r="J1460">
        <v>26.923287671232799</v>
      </c>
      <c r="K1460">
        <v>2</v>
      </c>
      <c r="L1460">
        <v>1</v>
      </c>
      <c r="M1460">
        <v>11.112</v>
      </c>
      <c r="N1460">
        <v>64.794816414686807</v>
      </c>
      <c r="O1460">
        <v>29.088999999999999</v>
      </c>
      <c r="P1460">
        <v>29.381999999999898</v>
      </c>
      <c r="Q1460">
        <v>31.827999999999999</v>
      </c>
      <c r="R1460">
        <v>1.2230000000000001</v>
      </c>
    </row>
    <row r="1461" spans="1:18" x14ac:dyDescent="0.45">
      <c r="A1461" t="s">
        <v>71</v>
      </c>
      <c r="B1461">
        <v>2022</v>
      </c>
      <c r="C1461" s="9">
        <v>44750</v>
      </c>
      <c r="D1461" t="s">
        <v>72</v>
      </c>
      <c r="E1461">
        <v>1</v>
      </c>
      <c r="F1461" t="s">
        <v>203</v>
      </c>
      <c r="G1461">
        <v>2</v>
      </c>
      <c r="H1461" t="s">
        <v>73</v>
      </c>
      <c r="I1461" t="s">
        <v>74</v>
      </c>
      <c r="J1461">
        <v>34.934246575342399</v>
      </c>
      <c r="K1461">
        <v>4</v>
      </c>
      <c r="L1461">
        <v>2</v>
      </c>
      <c r="M1461">
        <v>11.148999999999999</v>
      </c>
      <c r="N1461">
        <v>64.579782940173999</v>
      </c>
      <c r="O1461">
        <v>30.648999999999901</v>
      </c>
      <c r="P1461">
        <v>30.415999999999901</v>
      </c>
      <c r="Q1461">
        <v>32.869999999999997</v>
      </c>
      <c r="R1461">
        <v>1.2270000000000001</v>
      </c>
    </row>
    <row r="1462" spans="1:18" x14ac:dyDescent="0.45">
      <c r="A1462" t="s">
        <v>71</v>
      </c>
      <c r="B1462">
        <v>2022</v>
      </c>
      <c r="C1462" s="9">
        <v>44750</v>
      </c>
      <c r="D1462" t="s">
        <v>72</v>
      </c>
      <c r="E1462">
        <v>2</v>
      </c>
      <c r="F1462" t="s">
        <v>203</v>
      </c>
      <c r="G1462">
        <v>1</v>
      </c>
      <c r="H1462" t="s">
        <v>16</v>
      </c>
      <c r="I1462" t="s">
        <v>17</v>
      </c>
      <c r="J1462">
        <v>23.2136986301369</v>
      </c>
      <c r="K1462">
        <v>1</v>
      </c>
      <c r="L1462">
        <v>1</v>
      </c>
      <c r="M1462">
        <v>11.012</v>
      </c>
      <c r="N1462">
        <v>65.383218307301107</v>
      </c>
      <c r="O1462">
        <v>28.545999999999999</v>
      </c>
      <c r="P1462">
        <v>28.786000000000001</v>
      </c>
      <c r="Q1462">
        <v>31.202000000000002</v>
      </c>
      <c r="R1462">
        <v>1.208</v>
      </c>
    </row>
    <row r="1463" spans="1:18" x14ac:dyDescent="0.45">
      <c r="A1463" t="s">
        <v>71</v>
      </c>
      <c r="B1463">
        <v>2022</v>
      </c>
      <c r="C1463" s="9">
        <v>44750</v>
      </c>
      <c r="D1463" t="s">
        <v>72</v>
      </c>
      <c r="E1463">
        <v>2</v>
      </c>
      <c r="F1463" t="s">
        <v>203</v>
      </c>
      <c r="G1463">
        <v>1</v>
      </c>
      <c r="H1463" t="s">
        <v>28</v>
      </c>
      <c r="I1463" t="s">
        <v>29</v>
      </c>
      <c r="J1463">
        <v>22.534246575342401</v>
      </c>
      <c r="K1463">
        <v>3</v>
      </c>
      <c r="L1463">
        <v>2</v>
      </c>
      <c r="M1463">
        <v>11.901999999999999</v>
      </c>
      <c r="N1463">
        <v>60.494034616030902</v>
      </c>
      <c r="O1463">
        <v>26.594999999999999</v>
      </c>
      <c r="P1463">
        <v>25.925999999999998</v>
      </c>
      <c r="Q1463">
        <v>30.75</v>
      </c>
      <c r="R1463">
        <v>2.4119999999999999</v>
      </c>
    </row>
    <row r="1464" spans="1:18" x14ac:dyDescent="0.45">
      <c r="A1464" t="s">
        <v>71</v>
      </c>
      <c r="B1464">
        <v>2022</v>
      </c>
      <c r="C1464" s="9">
        <v>44750</v>
      </c>
      <c r="D1464" t="s">
        <v>72</v>
      </c>
      <c r="E1464">
        <v>2</v>
      </c>
      <c r="F1464" t="s">
        <v>203</v>
      </c>
      <c r="G1464">
        <v>2</v>
      </c>
      <c r="H1464" t="s">
        <v>20</v>
      </c>
      <c r="I1464" t="s">
        <v>21</v>
      </c>
      <c r="J1464">
        <v>26.923287671232799</v>
      </c>
      <c r="K1464">
        <v>2</v>
      </c>
      <c r="L1464">
        <v>1</v>
      </c>
      <c r="M1464">
        <v>11.057</v>
      </c>
      <c r="N1464">
        <v>65.117120376232194</v>
      </c>
      <c r="O1464">
        <v>29.381999999999898</v>
      </c>
      <c r="P1464">
        <v>29.677999999999901</v>
      </c>
      <c r="Q1464">
        <v>32.085999999999999</v>
      </c>
      <c r="R1464">
        <v>1.204</v>
      </c>
    </row>
    <row r="1465" spans="1:18" x14ac:dyDescent="0.45">
      <c r="A1465" t="s">
        <v>71</v>
      </c>
      <c r="B1465">
        <v>2022</v>
      </c>
      <c r="C1465" s="9">
        <v>44750</v>
      </c>
      <c r="D1465" t="s">
        <v>72</v>
      </c>
      <c r="E1465">
        <v>2</v>
      </c>
      <c r="F1465" t="s">
        <v>203</v>
      </c>
      <c r="G1465">
        <v>2</v>
      </c>
      <c r="H1465" t="s">
        <v>73</v>
      </c>
      <c r="I1465" t="s">
        <v>74</v>
      </c>
      <c r="J1465">
        <v>34.934246575342399</v>
      </c>
      <c r="K1465">
        <v>4</v>
      </c>
      <c r="L1465">
        <v>2</v>
      </c>
      <c r="M1465">
        <v>11.115</v>
      </c>
      <c r="N1465">
        <v>64.777327935222601</v>
      </c>
      <c r="O1465">
        <v>30.415999999999901</v>
      </c>
      <c r="P1465">
        <v>30.274999999999999</v>
      </c>
      <c r="Q1465">
        <v>32.673000000000002</v>
      </c>
      <c r="R1465">
        <v>1.1990000000000001</v>
      </c>
    </row>
    <row r="1466" spans="1:18" x14ac:dyDescent="0.45">
      <c r="A1466" t="s">
        <v>71</v>
      </c>
      <c r="B1466">
        <v>2022</v>
      </c>
      <c r="C1466" s="9">
        <v>44750</v>
      </c>
      <c r="D1466" t="s">
        <v>72</v>
      </c>
      <c r="E1466">
        <v>1</v>
      </c>
      <c r="F1466" t="s">
        <v>204</v>
      </c>
      <c r="G1466" t="s">
        <v>205</v>
      </c>
      <c r="H1466" t="s">
        <v>16</v>
      </c>
      <c r="I1466" t="s">
        <v>17</v>
      </c>
      <c r="J1466">
        <v>23.2136986301369</v>
      </c>
      <c r="K1466">
        <v>1</v>
      </c>
      <c r="L1466">
        <v>2</v>
      </c>
      <c r="M1466">
        <v>11.129</v>
      </c>
      <c r="N1466">
        <v>64.695839698086004</v>
      </c>
      <c r="O1466">
        <v>28.786000000000001</v>
      </c>
      <c r="P1466">
        <v>28.776999999999902</v>
      </c>
      <c r="Q1466">
        <v>31.140999999999998</v>
      </c>
      <c r="R1466">
        <v>1.1819999999999999</v>
      </c>
    </row>
    <row r="1467" spans="1:18" x14ac:dyDescent="0.45">
      <c r="A1467" t="s">
        <v>71</v>
      </c>
      <c r="B1467">
        <v>2022</v>
      </c>
      <c r="C1467" s="9">
        <v>44750</v>
      </c>
      <c r="D1467" t="s">
        <v>72</v>
      </c>
      <c r="E1467">
        <v>1</v>
      </c>
      <c r="F1467" t="s">
        <v>204</v>
      </c>
      <c r="G1467" t="s">
        <v>205</v>
      </c>
      <c r="H1467" t="s">
        <v>20</v>
      </c>
      <c r="I1467" t="s">
        <v>21</v>
      </c>
      <c r="J1467">
        <v>26.923287671232799</v>
      </c>
      <c r="K1467">
        <v>2</v>
      </c>
      <c r="L1467">
        <v>1</v>
      </c>
      <c r="M1467">
        <v>11.021000000000001</v>
      </c>
      <c r="N1467">
        <v>65.329824879774904</v>
      </c>
      <c r="O1467">
        <v>29.677999999999901</v>
      </c>
      <c r="P1467">
        <v>29.835999999999999</v>
      </c>
      <c r="Q1467">
        <v>32.194000000000003</v>
      </c>
      <c r="R1467">
        <v>1.179</v>
      </c>
    </row>
    <row r="1468" spans="1:18" x14ac:dyDescent="0.45">
      <c r="A1468" t="s">
        <v>71</v>
      </c>
      <c r="B1468">
        <v>2022</v>
      </c>
      <c r="C1468" s="9">
        <v>44750</v>
      </c>
      <c r="D1468" t="s">
        <v>72</v>
      </c>
      <c r="E1468">
        <v>1</v>
      </c>
      <c r="F1468" t="s">
        <v>204</v>
      </c>
      <c r="G1468" t="s">
        <v>206</v>
      </c>
      <c r="H1468" t="s">
        <v>28</v>
      </c>
      <c r="I1468" t="s">
        <v>29</v>
      </c>
      <c r="J1468">
        <v>22.534246575342401</v>
      </c>
      <c r="K1468">
        <v>3</v>
      </c>
      <c r="L1468">
        <v>1</v>
      </c>
      <c r="M1468">
        <v>11.101000000000001</v>
      </c>
      <c r="N1468">
        <v>64.859021709755794</v>
      </c>
      <c r="O1468">
        <v>25.925999999999998</v>
      </c>
      <c r="P1468">
        <v>27.032</v>
      </c>
      <c r="Q1468">
        <v>31.437999999999999</v>
      </c>
      <c r="R1468">
        <v>2.2029999999999998</v>
      </c>
    </row>
    <row r="1469" spans="1:18" x14ac:dyDescent="0.45">
      <c r="A1469" t="s">
        <v>71</v>
      </c>
      <c r="B1469">
        <v>2022</v>
      </c>
      <c r="C1469" s="9">
        <v>44750</v>
      </c>
      <c r="D1469" t="s">
        <v>72</v>
      </c>
      <c r="E1469">
        <v>1</v>
      </c>
      <c r="F1469" t="s">
        <v>204</v>
      </c>
      <c r="G1469" t="s">
        <v>206</v>
      </c>
      <c r="H1469" t="s">
        <v>73</v>
      </c>
      <c r="I1469" t="s">
        <v>74</v>
      </c>
      <c r="J1469">
        <v>34.934246575342399</v>
      </c>
      <c r="K1469">
        <v>4</v>
      </c>
      <c r="L1469">
        <v>2</v>
      </c>
      <c r="M1469">
        <v>11.271000000000001</v>
      </c>
      <c r="N1469">
        <v>63.880755922278396</v>
      </c>
      <c r="O1469">
        <v>30.274999999999999</v>
      </c>
      <c r="P1469">
        <v>30.033999999999999</v>
      </c>
      <c r="Q1469">
        <v>32.396000000000001</v>
      </c>
      <c r="R1469">
        <v>1.181</v>
      </c>
    </row>
    <row r="1470" spans="1:18" x14ac:dyDescent="0.45">
      <c r="A1470" t="s">
        <v>71</v>
      </c>
      <c r="B1470">
        <v>2022</v>
      </c>
      <c r="C1470" s="9">
        <v>44750</v>
      </c>
      <c r="D1470" t="s">
        <v>72</v>
      </c>
      <c r="E1470">
        <v>2</v>
      </c>
      <c r="F1470" t="s">
        <v>204</v>
      </c>
      <c r="G1470" t="s">
        <v>205</v>
      </c>
      <c r="H1470" t="s">
        <v>16</v>
      </c>
      <c r="I1470" t="s">
        <v>17</v>
      </c>
      <c r="J1470">
        <v>23.2136986301369</v>
      </c>
      <c r="K1470">
        <v>1</v>
      </c>
      <c r="L1470">
        <v>1</v>
      </c>
      <c r="M1470">
        <v>11.228999999999999</v>
      </c>
      <c r="N1470">
        <v>64.119690088164504</v>
      </c>
      <c r="O1470">
        <v>28.776999999999902</v>
      </c>
      <c r="P1470">
        <v>29.030999999999999</v>
      </c>
      <c r="Q1470">
        <v>31.369</v>
      </c>
      <c r="R1470">
        <v>1.169</v>
      </c>
    </row>
    <row r="1471" spans="1:18" x14ac:dyDescent="0.45">
      <c r="A1471" t="s">
        <v>71</v>
      </c>
      <c r="B1471">
        <v>2022</v>
      </c>
      <c r="C1471" s="9">
        <v>44750</v>
      </c>
      <c r="D1471" t="s">
        <v>72</v>
      </c>
      <c r="E1471">
        <v>2</v>
      </c>
      <c r="F1471" t="s">
        <v>204</v>
      </c>
      <c r="G1471" t="s">
        <v>205</v>
      </c>
      <c r="H1471" t="s">
        <v>20</v>
      </c>
      <c r="I1471" t="s">
        <v>21</v>
      </c>
      <c r="J1471">
        <v>26.923287671232799</v>
      </c>
      <c r="K1471">
        <v>2</v>
      </c>
      <c r="L1471">
        <v>2</v>
      </c>
      <c r="M1471">
        <v>11.229999999999899</v>
      </c>
      <c r="N1471">
        <v>64.113980409617099</v>
      </c>
      <c r="O1471">
        <v>29.835999999999999</v>
      </c>
      <c r="P1471">
        <v>29.634</v>
      </c>
      <c r="Q1471">
        <v>31.968</v>
      </c>
      <c r="R1471">
        <v>1.167</v>
      </c>
    </row>
    <row r="1472" spans="1:18" x14ac:dyDescent="0.45">
      <c r="A1472" t="s">
        <v>71</v>
      </c>
      <c r="B1472">
        <v>2022</v>
      </c>
      <c r="C1472" s="9">
        <v>44750</v>
      </c>
      <c r="D1472" t="s">
        <v>72</v>
      </c>
      <c r="E1472">
        <v>2</v>
      </c>
      <c r="F1472" t="s">
        <v>204</v>
      </c>
      <c r="G1472" t="s">
        <v>206</v>
      </c>
      <c r="H1472" t="s">
        <v>28</v>
      </c>
      <c r="I1472" t="s">
        <v>29</v>
      </c>
      <c r="J1472">
        <v>22.534246575342401</v>
      </c>
      <c r="K1472">
        <v>3</v>
      </c>
      <c r="L1472">
        <v>1</v>
      </c>
      <c r="M1472">
        <v>11.180999999999999</v>
      </c>
      <c r="N1472">
        <v>64.394955728467906</v>
      </c>
      <c r="O1472">
        <v>27.032</v>
      </c>
      <c r="P1472">
        <v>27.953999999999901</v>
      </c>
      <c r="Q1472">
        <v>32.177999999999997</v>
      </c>
      <c r="R1472">
        <v>2.1120000000000001</v>
      </c>
    </row>
    <row r="1473" spans="1:18" x14ac:dyDescent="0.45">
      <c r="A1473" t="s">
        <v>71</v>
      </c>
      <c r="B1473">
        <v>2022</v>
      </c>
      <c r="C1473" s="9">
        <v>44750</v>
      </c>
      <c r="D1473" t="s">
        <v>72</v>
      </c>
      <c r="E1473">
        <v>2</v>
      </c>
      <c r="F1473" t="s">
        <v>204</v>
      </c>
      <c r="G1473" t="s">
        <v>206</v>
      </c>
      <c r="H1473" t="s">
        <v>73</v>
      </c>
      <c r="I1473" t="s">
        <v>74</v>
      </c>
      <c r="J1473">
        <v>34.934246575342399</v>
      </c>
      <c r="K1473">
        <v>4</v>
      </c>
      <c r="L1473">
        <v>2</v>
      </c>
      <c r="M1473">
        <v>11.723999999999901</v>
      </c>
      <c r="N1473">
        <v>61.4124872057318</v>
      </c>
      <c r="O1473">
        <v>30.033999999999999</v>
      </c>
      <c r="P1473">
        <v>29.843</v>
      </c>
      <c r="Q1473">
        <v>32.183</v>
      </c>
      <c r="R1473">
        <v>1.17</v>
      </c>
    </row>
    <row r="1474" spans="1:18" x14ac:dyDescent="0.45">
      <c r="A1474" t="s">
        <v>71</v>
      </c>
      <c r="B1474">
        <v>2022</v>
      </c>
      <c r="C1474" s="9">
        <v>44750</v>
      </c>
      <c r="D1474" t="s">
        <v>72</v>
      </c>
      <c r="E1474">
        <v>3</v>
      </c>
      <c r="F1474" t="s">
        <v>204</v>
      </c>
      <c r="G1474" t="s">
        <v>205</v>
      </c>
      <c r="H1474" t="s">
        <v>16</v>
      </c>
      <c r="I1474" t="s">
        <v>17</v>
      </c>
      <c r="J1474">
        <v>23.2136986301369</v>
      </c>
      <c r="K1474">
        <v>1</v>
      </c>
      <c r="L1474">
        <v>1</v>
      </c>
      <c r="M1474">
        <v>11.428000000000001</v>
      </c>
      <c r="N1474">
        <v>63.003150157507797</v>
      </c>
      <c r="O1474">
        <v>29.030999999999999</v>
      </c>
      <c r="P1474">
        <v>29.265999999999998</v>
      </c>
      <c r="Q1474">
        <v>31.58</v>
      </c>
      <c r="R1474">
        <v>1.157</v>
      </c>
    </row>
    <row r="1475" spans="1:18" x14ac:dyDescent="0.45">
      <c r="A1475" t="s">
        <v>71</v>
      </c>
      <c r="B1475">
        <v>2022</v>
      </c>
      <c r="C1475" s="9">
        <v>44750</v>
      </c>
      <c r="D1475" t="s">
        <v>72</v>
      </c>
      <c r="E1475">
        <v>3</v>
      </c>
      <c r="F1475" t="s">
        <v>204</v>
      </c>
      <c r="G1475" t="s">
        <v>205</v>
      </c>
      <c r="H1475" t="s">
        <v>20</v>
      </c>
      <c r="I1475" t="s">
        <v>21</v>
      </c>
      <c r="J1475">
        <v>26.923287671232799</v>
      </c>
      <c r="K1475">
        <v>2</v>
      </c>
      <c r="L1475">
        <v>2</v>
      </c>
      <c r="M1475">
        <v>11.619</v>
      </c>
      <c r="N1475">
        <v>61.967467079783098</v>
      </c>
      <c r="O1475">
        <v>29.634</v>
      </c>
      <c r="P1475">
        <v>29.446999999999999</v>
      </c>
      <c r="Q1475">
        <v>31.757000000000001</v>
      </c>
      <c r="R1475">
        <v>1.155</v>
      </c>
    </row>
    <row r="1476" spans="1:18" x14ac:dyDescent="0.45">
      <c r="A1476" t="s">
        <v>12</v>
      </c>
      <c r="B1476">
        <v>2022</v>
      </c>
      <c r="C1476" s="9">
        <v>44847</v>
      </c>
      <c r="D1476" t="s">
        <v>13</v>
      </c>
      <c r="E1476">
        <v>1</v>
      </c>
      <c r="F1476" t="s">
        <v>200</v>
      </c>
      <c r="G1476">
        <v>1</v>
      </c>
      <c r="H1476" t="s">
        <v>22</v>
      </c>
      <c r="I1476" t="s">
        <v>15</v>
      </c>
      <c r="J1476">
        <v>24.7616438356164</v>
      </c>
      <c r="K1476">
        <v>6</v>
      </c>
      <c r="L1476">
        <v>1</v>
      </c>
      <c r="M1476">
        <v>11.042999999999999</v>
      </c>
      <c r="N1476">
        <v>65.199674001630001</v>
      </c>
      <c r="O1476">
        <v>20.023</v>
      </c>
      <c r="P1476">
        <v>20.323999999999899</v>
      </c>
      <c r="Q1476">
        <v>25.206</v>
      </c>
      <c r="R1476">
        <v>2.4409999999999998</v>
      </c>
    </row>
    <row r="1477" spans="1:18" x14ac:dyDescent="0.45">
      <c r="A1477" t="s">
        <v>12</v>
      </c>
      <c r="B1477">
        <v>2022</v>
      </c>
      <c r="C1477" s="9">
        <v>44847</v>
      </c>
      <c r="D1477" t="s">
        <v>13</v>
      </c>
      <c r="E1477">
        <v>1</v>
      </c>
      <c r="F1477" t="s">
        <v>200</v>
      </c>
      <c r="G1477">
        <v>1</v>
      </c>
      <c r="H1477" t="s">
        <v>58</v>
      </c>
      <c r="I1477" t="s">
        <v>59</v>
      </c>
      <c r="J1477">
        <v>24.745205479452</v>
      </c>
      <c r="K1477">
        <v>28</v>
      </c>
      <c r="L1477">
        <v>2</v>
      </c>
      <c r="M1477">
        <v>11.408999999999899</v>
      </c>
      <c r="N1477">
        <v>63.108072574283398</v>
      </c>
      <c r="O1477">
        <v>6.782</v>
      </c>
      <c r="P1477">
        <v>6.6259999999999897</v>
      </c>
      <c r="Q1477">
        <v>15.33</v>
      </c>
      <c r="R1477">
        <v>4.3520000000000003</v>
      </c>
    </row>
    <row r="1478" spans="1:18" x14ac:dyDescent="0.45">
      <c r="A1478" t="s">
        <v>12</v>
      </c>
      <c r="B1478">
        <v>2022</v>
      </c>
      <c r="C1478" s="9">
        <v>44847</v>
      </c>
      <c r="D1478" t="s">
        <v>13</v>
      </c>
      <c r="E1478">
        <v>1</v>
      </c>
      <c r="F1478" t="s">
        <v>200</v>
      </c>
      <c r="G1478">
        <v>2</v>
      </c>
      <c r="H1478" t="s">
        <v>23</v>
      </c>
      <c r="I1478" t="s">
        <v>15</v>
      </c>
      <c r="J1478">
        <v>25.087671232876701</v>
      </c>
      <c r="K1478">
        <v>3</v>
      </c>
      <c r="L1478">
        <v>1</v>
      </c>
      <c r="M1478">
        <v>11.157999999999999</v>
      </c>
      <c r="N1478">
        <v>64.527693134970406</v>
      </c>
      <c r="O1478">
        <v>36.390999999999998</v>
      </c>
      <c r="P1478">
        <v>36.421999999999997</v>
      </c>
      <c r="Q1478">
        <v>38.728000000000002</v>
      </c>
      <c r="R1478">
        <v>1.153</v>
      </c>
    </row>
    <row r="1479" spans="1:18" x14ac:dyDescent="0.45">
      <c r="A1479" t="s">
        <v>12</v>
      </c>
      <c r="B1479">
        <v>2022</v>
      </c>
      <c r="C1479" s="9">
        <v>44847</v>
      </c>
      <c r="D1479" t="s">
        <v>13</v>
      </c>
      <c r="E1479">
        <v>1</v>
      </c>
      <c r="F1479" t="s">
        <v>200</v>
      </c>
      <c r="G1479">
        <v>2</v>
      </c>
      <c r="H1479" t="s">
        <v>57</v>
      </c>
      <c r="I1479" t="s">
        <v>47</v>
      </c>
      <c r="J1479">
        <v>22.7068493150684</v>
      </c>
      <c r="K1479">
        <v>27</v>
      </c>
      <c r="L1479">
        <v>2</v>
      </c>
      <c r="M1479">
        <v>11.3029999999999</v>
      </c>
      <c r="N1479">
        <v>63.699902680704199</v>
      </c>
      <c r="O1479">
        <v>18.571999999999999</v>
      </c>
      <c r="P1479">
        <v>18.550999999999998</v>
      </c>
      <c r="Q1479">
        <v>27.053000000000001</v>
      </c>
      <c r="R1479">
        <v>4.2510000000000003</v>
      </c>
    </row>
    <row r="1480" spans="1:18" x14ac:dyDescent="0.45">
      <c r="A1480" t="s">
        <v>12</v>
      </c>
      <c r="B1480">
        <v>2022</v>
      </c>
      <c r="C1480" s="9">
        <v>44847</v>
      </c>
      <c r="D1480" t="s">
        <v>13</v>
      </c>
      <c r="E1480">
        <v>1</v>
      </c>
      <c r="F1480" t="s">
        <v>200</v>
      </c>
      <c r="G1480">
        <v>3</v>
      </c>
      <c r="H1480" t="s">
        <v>24</v>
      </c>
      <c r="I1480" t="s">
        <v>25</v>
      </c>
      <c r="J1480">
        <v>24.123287671232799</v>
      </c>
      <c r="K1480">
        <v>7</v>
      </c>
      <c r="L1480">
        <v>1</v>
      </c>
      <c r="M1480">
        <v>11.243</v>
      </c>
      <c r="N1480">
        <v>64.039847015920998</v>
      </c>
      <c r="O1480">
        <v>15.995999999999899</v>
      </c>
      <c r="P1480">
        <v>17.434999999999999</v>
      </c>
      <c r="Q1480">
        <v>22.625</v>
      </c>
      <c r="R1480">
        <v>2.5950000000000002</v>
      </c>
    </row>
    <row r="1481" spans="1:18" x14ac:dyDescent="0.45">
      <c r="A1481" t="s">
        <v>12</v>
      </c>
      <c r="B1481">
        <v>2022</v>
      </c>
      <c r="C1481" s="9">
        <v>44847</v>
      </c>
      <c r="D1481" t="s">
        <v>13</v>
      </c>
      <c r="E1481">
        <v>1</v>
      </c>
      <c r="F1481" t="s">
        <v>200</v>
      </c>
      <c r="G1481">
        <v>3</v>
      </c>
      <c r="H1481" t="s">
        <v>55</v>
      </c>
      <c r="I1481" t="s">
        <v>56</v>
      </c>
      <c r="J1481">
        <v>33.4520547945205</v>
      </c>
      <c r="K1481">
        <v>26</v>
      </c>
      <c r="L1481">
        <v>2</v>
      </c>
      <c r="M1481">
        <v>11.369</v>
      </c>
      <c r="N1481">
        <v>63.330108188934801</v>
      </c>
      <c r="O1481">
        <v>17.379000000000001</v>
      </c>
      <c r="P1481">
        <v>16.007999999999999</v>
      </c>
      <c r="Q1481">
        <v>22.564</v>
      </c>
      <c r="R1481">
        <v>3.278</v>
      </c>
    </row>
    <row r="1482" spans="1:18" x14ac:dyDescent="0.45">
      <c r="A1482" t="s">
        <v>12</v>
      </c>
      <c r="B1482">
        <v>2022</v>
      </c>
      <c r="C1482" s="9">
        <v>44847</v>
      </c>
      <c r="D1482" t="s">
        <v>13</v>
      </c>
      <c r="E1482">
        <v>1</v>
      </c>
      <c r="F1482" t="s">
        <v>200</v>
      </c>
      <c r="G1482">
        <v>4</v>
      </c>
      <c r="H1482" t="s">
        <v>26</v>
      </c>
      <c r="I1482" t="s">
        <v>27</v>
      </c>
      <c r="J1482">
        <v>24.394520547945199</v>
      </c>
      <c r="K1482">
        <v>10</v>
      </c>
      <c r="L1482">
        <v>1</v>
      </c>
      <c r="M1482">
        <v>11.007</v>
      </c>
      <c r="N1482">
        <v>65.412919051512603</v>
      </c>
      <c r="O1482">
        <v>25.789000000000001</v>
      </c>
      <c r="P1482">
        <v>25.98</v>
      </c>
      <c r="Q1482">
        <v>28.577999999999999</v>
      </c>
      <c r="R1482">
        <v>1.2989999999999999</v>
      </c>
    </row>
    <row r="1483" spans="1:18" x14ac:dyDescent="0.45">
      <c r="A1483" t="s">
        <v>12</v>
      </c>
      <c r="B1483">
        <v>2022</v>
      </c>
      <c r="C1483" s="9">
        <v>44847</v>
      </c>
      <c r="D1483" t="s">
        <v>13</v>
      </c>
      <c r="E1483">
        <v>1</v>
      </c>
      <c r="F1483" t="s">
        <v>200</v>
      </c>
      <c r="G1483">
        <v>4</v>
      </c>
      <c r="H1483" t="s">
        <v>54</v>
      </c>
      <c r="I1483" t="s">
        <v>44</v>
      </c>
      <c r="J1483">
        <v>25.306849315068401</v>
      </c>
      <c r="K1483">
        <v>25</v>
      </c>
      <c r="L1483">
        <v>2</v>
      </c>
      <c r="M1483">
        <v>11.198</v>
      </c>
      <c r="N1483">
        <v>64.2971959278442</v>
      </c>
      <c r="O1483">
        <v>21.481999999999999</v>
      </c>
      <c r="P1483">
        <v>21.186</v>
      </c>
      <c r="Q1483">
        <v>25.257999999999999</v>
      </c>
      <c r="R1483">
        <v>2.036</v>
      </c>
    </row>
    <row r="1484" spans="1:18" x14ac:dyDescent="0.45">
      <c r="A1484" t="s">
        <v>12</v>
      </c>
      <c r="B1484">
        <v>2022</v>
      </c>
      <c r="C1484" s="9">
        <v>44847</v>
      </c>
      <c r="D1484" t="s">
        <v>13</v>
      </c>
      <c r="E1484">
        <v>1</v>
      </c>
      <c r="F1484" t="s">
        <v>200</v>
      </c>
      <c r="G1484">
        <v>5</v>
      </c>
      <c r="H1484" t="s">
        <v>28</v>
      </c>
      <c r="I1484" t="s">
        <v>29</v>
      </c>
      <c r="J1484">
        <v>22.8</v>
      </c>
      <c r="K1484">
        <v>8</v>
      </c>
      <c r="L1484">
        <v>1</v>
      </c>
      <c r="M1484">
        <v>11.082000000000001</v>
      </c>
      <c r="N1484">
        <v>64.970221981591706</v>
      </c>
      <c r="O1484">
        <v>27.953999999999901</v>
      </c>
      <c r="P1484">
        <v>28.146999999999998</v>
      </c>
      <c r="Q1484">
        <v>32.311</v>
      </c>
      <c r="R1484">
        <v>2.0819999999999999</v>
      </c>
    </row>
    <row r="1485" spans="1:18" x14ac:dyDescent="0.45">
      <c r="A1485" t="s">
        <v>12</v>
      </c>
      <c r="B1485">
        <v>2022</v>
      </c>
      <c r="C1485" s="9">
        <v>44847</v>
      </c>
      <c r="D1485" t="s">
        <v>13</v>
      </c>
      <c r="E1485">
        <v>1</v>
      </c>
      <c r="F1485" t="s">
        <v>200</v>
      </c>
      <c r="G1485">
        <v>5</v>
      </c>
      <c r="H1485" t="s">
        <v>52</v>
      </c>
      <c r="I1485" t="s">
        <v>53</v>
      </c>
      <c r="J1485">
        <v>25.594520547945201</v>
      </c>
      <c r="K1485">
        <v>24</v>
      </c>
      <c r="L1485">
        <v>2</v>
      </c>
      <c r="M1485">
        <v>11.382999999999999</v>
      </c>
      <c r="N1485">
        <v>63.252218220152798</v>
      </c>
      <c r="O1485">
        <v>18.792999999999999</v>
      </c>
      <c r="P1485">
        <v>18.72</v>
      </c>
      <c r="Q1485">
        <v>22.885999999999999</v>
      </c>
      <c r="R1485">
        <v>2.0830000000000002</v>
      </c>
    </row>
    <row r="1486" spans="1:18" x14ac:dyDescent="0.45">
      <c r="A1486" t="s">
        <v>12</v>
      </c>
      <c r="B1486">
        <v>2022</v>
      </c>
      <c r="C1486" s="9">
        <v>44847</v>
      </c>
      <c r="D1486" t="s">
        <v>13</v>
      </c>
      <c r="E1486">
        <v>1</v>
      </c>
      <c r="F1486" t="s">
        <v>200</v>
      </c>
      <c r="G1486">
        <v>6</v>
      </c>
      <c r="H1486" t="s">
        <v>30</v>
      </c>
      <c r="I1486" t="s">
        <v>31</v>
      </c>
      <c r="J1486">
        <v>26.4931506849315</v>
      </c>
      <c r="K1486">
        <v>11</v>
      </c>
      <c r="L1486">
        <v>1</v>
      </c>
      <c r="M1486">
        <v>11.073</v>
      </c>
      <c r="N1486">
        <v>65.023028989433698</v>
      </c>
      <c r="O1486">
        <v>31.695</v>
      </c>
      <c r="P1486">
        <v>31.707000000000001</v>
      </c>
      <c r="Q1486">
        <v>33.761000000000003</v>
      </c>
      <c r="R1486">
        <v>1.0269999999999999</v>
      </c>
    </row>
    <row r="1487" spans="1:18" x14ac:dyDescent="0.45">
      <c r="A1487" t="s">
        <v>12</v>
      </c>
      <c r="B1487">
        <v>2022</v>
      </c>
      <c r="C1487" s="9">
        <v>44847</v>
      </c>
      <c r="D1487" t="s">
        <v>13</v>
      </c>
      <c r="E1487">
        <v>1</v>
      </c>
      <c r="F1487" t="s">
        <v>200</v>
      </c>
      <c r="G1487">
        <v>6</v>
      </c>
      <c r="H1487" t="s">
        <v>50</v>
      </c>
      <c r="I1487" t="s">
        <v>51</v>
      </c>
      <c r="J1487">
        <v>26.021917808219101</v>
      </c>
      <c r="K1487">
        <v>23</v>
      </c>
      <c r="L1487">
        <v>2</v>
      </c>
      <c r="M1487">
        <v>11.318</v>
      </c>
      <c r="N1487">
        <v>63.615479766743199</v>
      </c>
      <c r="O1487">
        <v>16.727</v>
      </c>
      <c r="P1487">
        <v>16.701000000000001</v>
      </c>
      <c r="Q1487">
        <v>21.481000000000002</v>
      </c>
      <c r="R1487">
        <v>2.39</v>
      </c>
    </row>
    <row r="1488" spans="1:18" x14ac:dyDescent="0.45">
      <c r="A1488" t="s">
        <v>12</v>
      </c>
      <c r="B1488">
        <v>2022</v>
      </c>
      <c r="C1488" s="9">
        <v>44847</v>
      </c>
      <c r="D1488" t="s">
        <v>13</v>
      </c>
      <c r="E1488">
        <v>1</v>
      </c>
      <c r="F1488" t="s">
        <v>200</v>
      </c>
      <c r="G1488">
        <v>7</v>
      </c>
      <c r="H1488" t="s">
        <v>32</v>
      </c>
      <c r="I1488" t="s">
        <v>17</v>
      </c>
      <c r="J1488">
        <v>20.2191780821917</v>
      </c>
      <c r="K1488">
        <v>12</v>
      </c>
      <c r="L1488">
        <v>1</v>
      </c>
      <c r="M1488">
        <v>11.156000000000001</v>
      </c>
      <c r="N1488">
        <v>64.539261384008597</v>
      </c>
      <c r="O1488">
        <v>18.881999999999898</v>
      </c>
      <c r="P1488">
        <v>20.033999999999999</v>
      </c>
      <c r="Q1488">
        <v>28.236000000000001</v>
      </c>
      <c r="R1488">
        <v>4.101</v>
      </c>
    </row>
    <row r="1489" spans="1:18" x14ac:dyDescent="0.45">
      <c r="A1489" t="s">
        <v>12</v>
      </c>
      <c r="B1489">
        <v>2022</v>
      </c>
      <c r="C1489" s="9">
        <v>44847</v>
      </c>
      <c r="D1489" t="s">
        <v>13</v>
      </c>
      <c r="E1489">
        <v>1</v>
      </c>
      <c r="F1489" t="s">
        <v>200</v>
      </c>
      <c r="G1489">
        <v>7</v>
      </c>
      <c r="H1489" t="s">
        <v>48</v>
      </c>
      <c r="I1489" t="s">
        <v>49</v>
      </c>
      <c r="K1489">
        <v>22</v>
      </c>
      <c r="L1489">
        <v>2</v>
      </c>
      <c r="M1489">
        <v>11.983000000000001</v>
      </c>
      <c r="N1489">
        <v>60.085120587498899</v>
      </c>
      <c r="O1489">
        <v>11.414</v>
      </c>
      <c r="P1489">
        <v>11.206</v>
      </c>
      <c r="Q1489">
        <v>18.326000000000001</v>
      </c>
      <c r="R1489">
        <v>3.56</v>
      </c>
    </row>
    <row r="1490" spans="1:18" x14ac:dyDescent="0.45">
      <c r="A1490" t="s">
        <v>12</v>
      </c>
      <c r="B1490">
        <v>2022</v>
      </c>
      <c r="C1490" s="9">
        <v>44847</v>
      </c>
      <c r="D1490" t="s">
        <v>13</v>
      </c>
      <c r="E1490">
        <v>1</v>
      </c>
      <c r="F1490" t="s">
        <v>200</v>
      </c>
      <c r="G1490">
        <v>8</v>
      </c>
      <c r="H1490" t="s">
        <v>33</v>
      </c>
      <c r="I1490" t="s">
        <v>27</v>
      </c>
      <c r="J1490">
        <v>28.898630136986299</v>
      </c>
      <c r="K1490">
        <v>13</v>
      </c>
      <c r="L1490">
        <v>1</v>
      </c>
      <c r="M1490">
        <v>10.951000000000001</v>
      </c>
      <c r="N1490">
        <v>65.747420326910699</v>
      </c>
      <c r="O1490">
        <v>33.435000000000002</v>
      </c>
      <c r="P1490">
        <v>33.435000000000002</v>
      </c>
      <c r="Q1490">
        <v>35.484999999999999</v>
      </c>
      <c r="R1490">
        <v>1.0249999999999999</v>
      </c>
    </row>
    <row r="1491" spans="1:18" x14ac:dyDescent="0.45">
      <c r="A1491" t="s">
        <v>12</v>
      </c>
      <c r="B1491">
        <v>2022</v>
      </c>
      <c r="C1491" s="9">
        <v>44847</v>
      </c>
      <c r="D1491" t="s">
        <v>13</v>
      </c>
      <c r="E1491">
        <v>1</v>
      </c>
      <c r="F1491" t="s">
        <v>200</v>
      </c>
      <c r="G1491">
        <v>8</v>
      </c>
      <c r="H1491" t="s">
        <v>46</v>
      </c>
      <c r="I1491" t="s">
        <v>47</v>
      </c>
      <c r="J1491">
        <v>22.326027397260201</v>
      </c>
      <c r="K1491">
        <v>21</v>
      </c>
      <c r="L1491">
        <v>2</v>
      </c>
      <c r="M1491">
        <v>11.372</v>
      </c>
      <c r="N1491">
        <v>63.313401336616202</v>
      </c>
      <c r="O1491">
        <v>5.4020000000000001</v>
      </c>
      <c r="P1491">
        <v>5.5069999999999997</v>
      </c>
      <c r="Q1491">
        <v>17.183</v>
      </c>
      <c r="R1491">
        <v>5.8380000000000001</v>
      </c>
    </row>
    <row r="1492" spans="1:18" x14ac:dyDescent="0.45">
      <c r="A1492" t="s">
        <v>12</v>
      </c>
      <c r="B1492">
        <v>2022</v>
      </c>
      <c r="C1492" s="9">
        <v>44847</v>
      </c>
      <c r="D1492" t="s">
        <v>13</v>
      </c>
      <c r="E1492">
        <v>1</v>
      </c>
      <c r="F1492" t="s">
        <v>200</v>
      </c>
      <c r="G1492">
        <v>9</v>
      </c>
      <c r="H1492" t="s">
        <v>34</v>
      </c>
      <c r="I1492" t="s">
        <v>19</v>
      </c>
      <c r="J1492">
        <v>35.200000000000003</v>
      </c>
      <c r="K1492">
        <v>4</v>
      </c>
      <c r="L1492">
        <v>1</v>
      </c>
      <c r="M1492">
        <v>11.286</v>
      </c>
      <c r="N1492">
        <v>63.795853269537403</v>
      </c>
      <c r="O1492">
        <v>9</v>
      </c>
      <c r="P1492">
        <v>17.832000000000001</v>
      </c>
      <c r="Q1492">
        <v>30.632000000000001</v>
      </c>
      <c r="R1492">
        <v>6.4</v>
      </c>
    </row>
    <row r="1493" spans="1:18" x14ac:dyDescent="0.45">
      <c r="A1493" t="s">
        <v>12</v>
      </c>
      <c r="B1493">
        <v>2022</v>
      </c>
      <c r="C1493" s="9">
        <v>44847</v>
      </c>
      <c r="D1493" t="s">
        <v>13</v>
      </c>
      <c r="E1493">
        <v>1</v>
      </c>
      <c r="F1493" t="s">
        <v>200</v>
      </c>
      <c r="G1493">
        <v>9</v>
      </c>
      <c r="H1493" t="s">
        <v>45</v>
      </c>
      <c r="I1493" t="s">
        <v>40</v>
      </c>
      <c r="J1493">
        <v>31.641095890410899</v>
      </c>
      <c r="K1493">
        <v>20</v>
      </c>
      <c r="L1493">
        <v>2</v>
      </c>
      <c r="M1493">
        <v>11.360999999999899</v>
      </c>
      <c r="N1493">
        <v>63.374702931080002</v>
      </c>
      <c r="O1493">
        <v>19.976999999999901</v>
      </c>
      <c r="P1493">
        <v>19.53</v>
      </c>
      <c r="Q1493">
        <v>24.63</v>
      </c>
      <c r="R1493">
        <v>2.5499999999999998</v>
      </c>
    </row>
    <row r="1494" spans="1:18" x14ac:dyDescent="0.45">
      <c r="A1494" t="s">
        <v>12</v>
      </c>
      <c r="B1494">
        <v>2022</v>
      </c>
      <c r="C1494" s="9">
        <v>44847</v>
      </c>
      <c r="D1494" t="s">
        <v>13</v>
      </c>
      <c r="E1494">
        <v>1</v>
      </c>
      <c r="F1494" t="s">
        <v>200</v>
      </c>
      <c r="G1494">
        <v>10</v>
      </c>
      <c r="H1494" t="s">
        <v>35</v>
      </c>
      <c r="I1494" t="s">
        <v>36</v>
      </c>
      <c r="J1494">
        <v>24.517808219178001</v>
      </c>
      <c r="K1494">
        <v>14</v>
      </c>
      <c r="L1494">
        <v>1</v>
      </c>
      <c r="M1494">
        <v>11.272</v>
      </c>
      <c r="N1494">
        <v>63.875088715400899</v>
      </c>
      <c r="O1494">
        <v>14.923</v>
      </c>
      <c r="P1494">
        <v>19.622999999999902</v>
      </c>
      <c r="Q1494">
        <v>28.524999999999999</v>
      </c>
      <c r="R1494">
        <v>4.4509999999999996</v>
      </c>
    </row>
    <row r="1495" spans="1:18" x14ac:dyDescent="0.45">
      <c r="A1495" t="s">
        <v>12</v>
      </c>
      <c r="B1495">
        <v>2022</v>
      </c>
      <c r="C1495" s="9">
        <v>44847</v>
      </c>
      <c r="D1495" t="s">
        <v>13</v>
      </c>
      <c r="E1495">
        <v>1</v>
      </c>
      <c r="F1495" t="s">
        <v>200</v>
      </c>
      <c r="G1495">
        <v>10</v>
      </c>
      <c r="H1495" t="s">
        <v>43</v>
      </c>
      <c r="I1495" t="s">
        <v>44</v>
      </c>
      <c r="J1495">
        <v>29.901369863013699</v>
      </c>
      <c r="K1495">
        <v>19</v>
      </c>
      <c r="L1495">
        <v>2</v>
      </c>
      <c r="M1495">
        <v>11.413</v>
      </c>
      <c r="N1495">
        <v>63.085954613160403</v>
      </c>
      <c r="O1495">
        <v>22.097999999999999</v>
      </c>
      <c r="P1495">
        <v>21.702999999999999</v>
      </c>
      <c r="Q1495">
        <v>25.741</v>
      </c>
      <c r="R1495">
        <v>2.0190000000000001</v>
      </c>
    </row>
    <row r="1496" spans="1:18" x14ac:dyDescent="0.45">
      <c r="A1496" t="s">
        <v>12</v>
      </c>
      <c r="B1496">
        <v>2022</v>
      </c>
      <c r="C1496" s="9">
        <v>44847</v>
      </c>
      <c r="D1496" t="s">
        <v>13</v>
      </c>
      <c r="E1496">
        <v>1</v>
      </c>
      <c r="F1496" t="s">
        <v>200</v>
      </c>
      <c r="G1496">
        <v>11</v>
      </c>
      <c r="H1496" t="s">
        <v>42</v>
      </c>
      <c r="I1496" t="s">
        <v>40</v>
      </c>
      <c r="J1496">
        <v>23.865753424657498</v>
      </c>
      <c r="K1496">
        <v>16</v>
      </c>
      <c r="L1496">
        <v>1</v>
      </c>
      <c r="M1496">
        <v>11.27</v>
      </c>
      <c r="N1496">
        <v>63.886424134871298</v>
      </c>
      <c r="O1496">
        <v>18.859000000000002</v>
      </c>
      <c r="P1496">
        <v>19.745999999999999</v>
      </c>
      <c r="Q1496">
        <v>24.815999999999999</v>
      </c>
      <c r="R1496">
        <v>2.5350000000000001</v>
      </c>
    </row>
    <row r="1497" spans="1:18" x14ac:dyDescent="0.45">
      <c r="A1497" t="s">
        <v>12</v>
      </c>
      <c r="B1497">
        <v>2022</v>
      </c>
      <c r="C1497" s="9">
        <v>44847</v>
      </c>
      <c r="D1497" t="s">
        <v>13</v>
      </c>
      <c r="E1497">
        <v>1</v>
      </c>
      <c r="F1497" t="s">
        <v>200</v>
      </c>
      <c r="G1497">
        <v>11</v>
      </c>
      <c r="H1497" t="s">
        <v>37</v>
      </c>
      <c r="I1497" t="s">
        <v>38</v>
      </c>
      <c r="J1497">
        <v>17.512328767123201</v>
      </c>
      <c r="K1497">
        <v>17</v>
      </c>
      <c r="L1497">
        <v>2</v>
      </c>
      <c r="M1497">
        <v>11.407</v>
      </c>
      <c r="N1497">
        <v>63.119137371789201</v>
      </c>
      <c r="O1497">
        <v>13.776999999999999</v>
      </c>
      <c r="P1497">
        <v>12.432</v>
      </c>
      <c r="Q1497">
        <v>21.344000000000001</v>
      </c>
      <c r="R1497">
        <v>4.4560000000000004</v>
      </c>
    </row>
    <row r="1498" spans="1:18" x14ac:dyDescent="0.45">
      <c r="A1498" t="s">
        <v>12</v>
      </c>
      <c r="B1498">
        <v>2022</v>
      </c>
      <c r="C1498" s="9">
        <v>44847</v>
      </c>
      <c r="D1498" t="s">
        <v>13</v>
      </c>
      <c r="E1498">
        <v>1</v>
      </c>
      <c r="F1498" t="s">
        <v>200</v>
      </c>
      <c r="G1498">
        <v>12</v>
      </c>
      <c r="H1498" t="s">
        <v>39</v>
      </c>
      <c r="I1498" t="s">
        <v>40</v>
      </c>
      <c r="J1498">
        <v>28.175342465753399</v>
      </c>
      <c r="K1498">
        <v>15</v>
      </c>
      <c r="L1498">
        <v>1</v>
      </c>
      <c r="M1498">
        <v>11.327999999999999</v>
      </c>
      <c r="N1498">
        <v>63.559322033898297</v>
      </c>
      <c r="O1498">
        <v>19.887</v>
      </c>
      <c r="P1498">
        <v>20.681000000000001</v>
      </c>
      <c r="Q1498">
        <v>24.835000000000001</v>
      </c>
      <c r="R1498">
        <v>2.077</v>
      </c>
    </row>
    <row r="1499" spans="1:18" x14ac:dyDescent="0.45">
      <c r="A1499" t="s">
        <v>12</v>
      </c>
      <c r="B1499">
        <v>2022</v>
      </c>
      <c r="C1499" s="9">
        <v>44847</v>
      </c>
      <c r="D1499" t="s">
        <v>13</v>
      </c>
      <c r="E1499">
        <v>1</v>
      </c>
      <c r="F1499" t="s">
        <v>200</v>
      </c>
      <c r="G1499">
        <v>12</v>
      </c>
      <c r="H1499" t="s">
        <v>41</v>
      </c>
      <c r="I1499" t="s">
        <v>27</v>
      </c>
      <c r="J1499">
        <v>26.9945205479452</v>
      </c>
      <c r="K1499">
        <v>18</v>
      </c>
      <c r="L1499">
        <v>2</v>
      </c>
      <c r="M1499">
        <v>11.3639999999999</v>
      </c>
      <c r="N1499">
        <v>63.3579725448785</v>
      </c>
      <c r="O1499">
        <v>19.548999999999999</v>
      </c>
      <c r="P1499">
        <v>18.765000000000001</v>
      </c>
      <c r="Q1499">
        <v>24.071000000000002</v>
      </c>
      <c r="R1499">
        <v>2.653</v>
      </c>
    </row>
    <row r="1500" spans="1:18" x14ac:dyDescent="0.45">
      <c r="A1500" t="s">
        <v>12</v>
      </c>
      <c r="B1500">
        <v>2022</v>
      </c>
      <c r="C1500" s="9">
        <v>44847</v>
      </c>
      <c r="D1500" t="s">
        <v>13</v>
      </c>
      <c r="E1500">
        <v>1</v>
      </c>
      <c r="F1500" t="s">
        <v>201</v>
      </c>
      <c r="G1500">
        <v>1</v>
      </c>
      <c r="H1500" t="s">
        <v>14</v>
      </c>
      <c r="I1500" t="s">
        <v>15</v>
      </c>
      <c r="J1500">
        <v>22.780821917808201</v>
      </c>
      <c r="K1500">
        <v>2</v>
      </c>
      <c r="L1500">
        <v>1</v>
      </c>
      <c r="M1500">
        <v>11.430999999999999</v>
      </c>
      <c r="N1500">
        <v>62.986615344239297</v>
      </c>
      <c r="O1500">
        <v>28.568999999999999</v>
      </c>
      <c r="P1500">
        <v>28.692</v>
      </c>
      <c r="Q1500">
        <v>31.501999999999999</v>
      </c>
      <c r="R1500">
        <v>1.405</v>
      </c>
    </row>
    <row r="1501" spans="1:18" x14ac:dyDescent="0.45">
      <c r="A1501" t="s">
        <v>12</v>
      </c>
      <c r="B1501">
        <v>2022</v>
      </c>
      <c r="C1501" s="9">
        <v>44847</v>
      </c>
      <c r="D1501" t="s">
        <v>13</v>
      </c>
      <c r="E1501">
        <v>1</v>
      </c>
      <c r="F1501" t="s">
        <v>201</v>
      </c>
      <c r="G1501">
        <v>1</v>
      </c>
      <c r="H1501" t="s">
        <v>39</v>
      </c>
      <c r="I1501" t="s">
        <v>40</v>
      </c>
      <c r="J1501">
        <v>28.175342465753399</v>
      </c>
      <c r="K1501">
        <v>15</v>
      </c>
      <c r="L1501">
        <v>2</v>
      </c>
      <c r="M1501">
        <v>11.9759999999999</v>
      </c>
      <c r="N1501">
        <v>60.120240480961897</v>
      </c>
      <c r="O1501">
        <v>20.681000000000001</v>
      </c>
      <c r="P1501">
        <v>20.547999999999998</v>
      </c>
      <c r="Q1501">
        <v>24.617999999999999</v>
      </c>
      <c r="R1501">
        <v>2.0350000000000001</v>
      </c>
    </row>
    <row r="1502" spans="1:18" x14ac:dyDescent="0.45">
      <c r="A1502" t="s">
        <v>12</v>
      </c>
      <c r="B1502">
        <v>2022</v>
      </c>
      <c r="C1502" s="9">
        <v>44847</v>
      </c>
      <c r="D1502" t="s">
        <v>13</v>
      </c>
      <c r="E1502">
        <v>1</v>
      </c>
      <c r="F1502" t="s">
        <v>201</v>
      </c>
      <c r="G1502">
        <v>2</v>
      </c>
      <c r="H1502" t="s">
        <v>16</v>
      </c>
      <c r="I1502" t="s">
        <v>17</v>
      </c>
      <c r="J1502">
        <v>23.4794520547945</v>
      </c>
      <c r="K1502">
        <v>1</v>
      </c>
      <c r="L1502">
        <v>1</v>
      </c>
      <c r="M1502">
        <v>11.022</v>
      </c>
      <c r="N1502">
        <v>65.323897659227001</v>
      </c>
      <c r="O1502">
        <v>29.265999999999998</v>
      </c>
      <c r="P1502">
        <v>29.338999999999999</v>
      </c>
      <c r="Q1502">
        <v>31.645</v>
      </c>
      <c r="R1502">
        <v>1.153</v>
      </c>
    </row>
    <row r="1503" spans="1:18" x14ac:dyDescent="0.45">
      <c r="A1503" t="s">
        <v>12</v>
      </c>
      <c r="B1503">
        <v>2022</v>
      </c>
      <c r="C1503" s="9">
        <v>44847</v>
      </c>
      <c r="D1503" t="s">
        <v>13</v>
      </c>
      <c r="E1503">
        <v>1</v>
      </c>
      <c r="F1503" t="s">
        <v>201</v>
      </c>
      <c r="G1503">
        <v>2</v>
      </c>
      <c r="H1503" t="s">
        <v>42</v>
      </c>
      <c r="I1503" t="s">
        <v>40</v>
      </c>
      <c r="J1503">
        <v>23.865753424657498</v>
      </c>
      <c r="K1503">
        <v>16</v>
      </c>
      <c r="L1503">
        <v>2</v>
      </c>
      <c r="M1503">
        <v>11.086</v>
      </c>
      <c r="N1503">
        <v>64.946779722172096</v>
      </c>
      <c r="O1503">
        <v>19.745999999999999</v>
      </c>
      <c r="P1503">
        <v>19.584</v>
      </c>
      <c r="Q1503">
        <v>24.504000000000001</v>
      </c>
      <c r="R1503">
        <v>2.46</v>
      </c>
    </row>
    <row r="1504" spans="1:18" x14ac:dyDescent="0.45">
      <c r="A1504" t="s">
        <v>12</v>
      </c>
      <c r="B1504">
        <v>2022</v>
      </c>
      <c r="C1504" s="9">
        <v>44847</v>
      </c>
      <c r="D1504" t="s">
        <v>13</v>
      </c>
      <c r="E1504">
        <v>1</v>
      </c>
      <c r="F1504" t="s">
        <v>201</v>
      </c>
      <c r="G1504">
        <v>3</v>
      </c>
      <c r="H1504" t="s">
        <v>18</v>
      </c>
      <c r="I1504" t="s">
        <v>19</v>
      </c>
      <c r="J1504">
        <v>24.391780821917799</v>
      </c>
      <c r="K1504">
        <v>5</v>
      </c>
      <c r="L1504">
        <v>1</v>
      </c>
      <c r="M1504">
        <v>11.085000000000001</v>
      </c>
      <c r="N1504">
        <v>64.952638700947205</v>
      </c>
      <c r="O1504">
        <v>19.995000000000001</v>
      </c>
      <c r="P1504">
        <v>21.25</v>
      </c>
      <c r="Q1504">
        <v>26.334</v>
      </c>
      <c r="R1504">
        <v>2.5419999999999998</v>
      </c>
    </row>
    <row r="1505" spans="1:18" x14ac:dyDescent="0.45">
      <c r="A1505" t="s">
        <v>12</v>
      </c>
      <c r="B1505">
        <v>2022</v>
      </c>
      <c r="C1505" s="9">
        <v>44847</v>
      </c>
      <c r="D1505" t="s">
        <v>13</v>
      </c>
      <c r="E1505">
        <v>1</v>
      </c>
      <c r="F1505" t="s">
        <v>201</v>
      </c>
      <c r="G1505">
        <v>3</v>
      </c>
      <c r="H1505" t="s">
        <v>35</v>
      </c>
      <c r="I1505" t="s">
        <v>36</v>
      </c>
      <c r="J1505">
        <v>24.517808219178001</v>
      </c>
      <c r="K1505">
        <v>14</v>
      </c>
      <c r="L1505">
        <v>2</v>
      </c>
      <c r="M1505">
        <v>11.147</v>
      </c>
      <c r="N1505">
        <v>64.591369875302703</v>
      </c>
      <c r="O1505">
        <v>19.622999999999902</v>
      </c>
      <c r="P1505">
        <v>17.850999999999999</v>
      </c>
      <c r="Q1505">
        <v>25.635000000000002</v>
      </c>
      <c r="R1505">
        <v>3.8919999999999999</v>
      </c>
    </row>
    <row r="1506" spans="1:18" x14ac:dyDescent="0.45">
      <c r="A1506" t="s">
        <v>12</v>
      </c>
      <c r="B1506">
        <v>2022</v>
      </c>
      <c r="C1506" s="9">
        <v>44847</v>
      </c>
      <c r="D1506" t="s">
        <v>13</v>
      </c>
      <c r="E1506">
        <v>1</v>
      </c>
      <c r="F1506" t="s">
        <v>201</v>
      </c>
      <c r="G1506">
        <v>4</v>
      </c>
      <c r="H1506" t="s">
        <v>34</v>
      </c>
      <c r="I1506" t="s">
        <v>19</v>
      </c>
      <c r="J1506">
        <v>35.200000000000003</v>
      </c>
      <c r="K1506">
        <v>4</v>
      </c>
      <c r="L1506">
        <v>1</v>
      </c>
      <c r="M1506">
        <v>11.19</v>
      </c>
      <c r="N1506">
        <v>64.343163538873995</v>
      </c>
      <c r="O1506">
        <v>17.832000000000001</v>
      </c>
      <c r="P1506">
        <v>24.783999999999999</v>
      </c>
      <c r="Q1506">
        <v>35.01</v>
      </c>
      <c r="R1506">
        <v>5.1130000000000004</v>
      </c>
    </row>
    <row r="1507" spans="1:18" x14ac:dyDescent="0.45">
      <c r="A1507" t="s">
        <v>12</v>
      </c>
      <c r="B1507">
        <v>2022</v>
      </c>
      <c r="C1507" s="9">
        <v>44847</v>
      </c>
      <c r="D1507" t="s">
        <v>13</v>
      </c>
      <c r="E1507">
        <v>1</v>
      </c>
      <c r="F1507" t="s">
        <v>201</v>
      </c>
      <c r="G1507">
        <v>4</v>
      </c>
      <c r="H1507" t="s">
        <v>20</v>
      </c>
      <c r="I1507" t="s">
        <v>21</v>
      </c>
      <c r="J1507">
        <v>27.189041095890399</v>
      </c>
      <c r="K1507">
        <v>9</v>
      </c>
      <c r="L1507">
        <v>2</v>
      </c>
      <c r="M1507">
        <v>11.311</v>
      </c>
      <c r="N1507">
        <v>63.654849261780498</v>
      </c>
      <c r="O1507">
        <v>29.446999999999999</v>
      </c>
      <c r="P1507">
        <v>29.312000000000001</v>
      </c>
      <c r="Q1507">
        <v>31.614000000000001</v>
      </c>
      <c r="R1507">
        <v>1.151</v>
      </c>
    </row>
    <row r="1508" spans="1:18" x14ac:dyDescent="0.45">
      <c r="A1508" t="s">
        <v>12</v>
      </c>
      <c r="B1508">
        <v>2022</v>
      </c>
      <c r="C1508" s="9">
        <v>44847</v>
      </c>
      <c r="D1508" t="s">
        <v>13</v>
      </c>
      <c r="E1508">
        <v>1</v>
      </c>
      <c r="F1508" t="s">
        <v>201</v>
      </c>
      <c r="G1508">
        <v>5</v>
      </c>
      <c r="H1508" t="s">
        <v>22</v>
      </c>
      <c r="I1508" t="s">
        <v>15</v>
      </c>
      <c r="J1508">
        <v>24.7616438356164</v>
      </c>
      <c r="K1508">
        <v>6</v>
      </c>
      <c r="L1508">
        <v>1</v>
      </c>
      <c r="M1508">
        <v>11.023</v>
      </c>
      <c r="N1508">
        <v>65.317971514106802</v>
      </c>
      <c r="O1508">
        <v>20.323999999999899</v>
      </c>
      <c r="P1508">
        <v>22.587</v>
      </c>
      <c r="Q1508">
        <v>27.158999999999999</v>
      </c>
      <c r="R1508">
        <v>2.286</v>
      </c>
    </row>
    <row r="1509" spans="1:18" x14ac:dyDescent="0.45">
      <c r="A1509" t="s">
        <v>12</v>
      </c>
      <c r="B1509">
        <v>2022</v>
      </c>
      <c r="C1509" s="9">
        <v>44847</v>
      </c>
      <c r="D1509" t="s">
        <v>13</v>
      </c>
      <c r="E1509">
        <v>1</v>
      </c>
      <c r="F1509" t="s">
        <v>201</v>
      </c>
      <c r="G1509">
        <v>5</v>
      </c>
      <c r="H1509" t="s">
        <v>33</v>
      </c>
      <c r="I1509" t="s">
        <v>27</v>
      </c>
      <c r="J1509">
        <v>28.898630136986299</v>
      </c>
      <c r="K1509">
        <v>13</v>
      </c>
      <c r="L1509">
        <v>2</v>
      </c>
      <c r="M1509">
        <v>11.119</v>
      </c>
      <c r="N1509">
        <v>64.754024642503794</v>
      </c>
      <c r="O1509">
        <v>33.435000000000002</v>
      </c>
      <c r="P1509">
        <v>33.104999999999997</v>
      </c>
      <c r="Q1509">
        <v>35.139000000000003</v>
      </c>
      <c r="R1509">
        <v>1.0169999999999999</v>
      </c>
    </row>
    <row r="1510" spans="1:18" x14ac:dyDescent="0.45">
      <c r="A1510" t="s">
        <v>12</v>
      </c>
      <c r="B1510">
        <v>2022</v>
      </c>
      <c r="C1510" s="9">
        <v>44847</v>
      </c>
      <c r="D1510" t="s">
        <v>13</v>
      </c>
      <c r="E1510">
        <v>1</v>
      </c>
      <c r="F1510" t="s">
        <v>201</v>
      </c>
      <c r="G1510">
        <v>6</v>
      </c>
      <c r="H1510" t="s">
        <v>23</v>
      </c>
      <c r="I1510" t="s">
        <v>15</v>
      </c>
      <c r="J1510">
        <v>25.087671232876701</v>
      </c>
      <c r="K1510">
        <v>3</v>
      </c>
      <c r="L1510">
        <v>1</v>
      </c>
      <c r="M1510">
        <v>11.157</v>
      </c>
      <c r="N1510">
        <v>64.533476741059403</v>
      </c>
      <c r="O1510">
        <v>36.421999999999997</v>
      </c>
      <c r="P1510">
        <v>36.457000000000001</v>
      </c>
      <c r="Q1510">
        <v>38.761000000000003</v>
      </c>
      <c r="R1510">
        <v>1.1519999999999999</v>
      </c>
    </row>
    <row r="1511" spans="1:18" x14ac:dyDescent="0.45">
      <c r="A1511" t="s">
        <v>12</v>
      </c>
      <c r="B1511">
        <v>2022</v>
      </c>
      <c r="C1511" s="9">
        <v>44847</v>
      </c>
      <c r="D1511" t="s">
        <v>13</v>
      </c>
      <c r="E1511">
        <v>1</v>
      </c>
      <c r="F1511" t="s">
        <v>201</v>
      </c>
      <c r="G1511">
        <v>6</v>
      </c>
      <c r="H1511" t="s">
        <v>32</v>
      </c>
      <c r="I1511" t="s">
        <v>17</v>
      </c>
      <c r="J1511">
        <v>20.2191780821917</v>
      </c>
      <c r="K1511">
        <v>12</v>
      </c>
      <c r="L1511">
        <v>2</v>
      </c>
      <c r="M1511">
        <v>11.478</v>
      </c>
      <c r="N1511">
        <v>62.7286983795086</v>
      </c>
      <c r="O1511">
        <v>20.033999999999999</v>
      </c>
      <c r="P1511">
        <v>19.981000000000002</v>
      </c>
      <c r="Q1511">
        <v>27.823</v>
      </c>
      <c r="R1511">
        <v>3.9209999999999998</v>
      </c>
    </row>
    <row r="1512" spans="1:18" x14ac:dyDescent="0.45">
      <c r="A1512" t="s">
        <v>12</v>
      </c>
      <c r="B1512">
        <v>2022</v>
      </c>
      <c r="C1512" s="9">
        <v>44847</v>
      </c>
      <c r="D1512" t="s">
        <v>13</v>
      </c>
      <c r="E1512">
        <v>1</v>
      </c>
      <c r="F1512" t="s">
        <v>201</v>
      </c>
      <c r="G1512">
        <v>7</v>
      </c>
      <c r="H1512" t="s">
        <v>24</v>
      </c>
      <c r="I1512" t="s">
        <v>25</v>
      </c>
      <c r="J1512">
        <v>24.123287671232799</v>
      </c>
      <c r="K1512">
        <v>7</v>
      </c>
      <c r="L1512">
        <v>1</v>
      </c>
      <c r="M1512">
        <v>10.999000000000001</v>
      </c>
      <c r="N1512">
        <v>65.460496408764399</v>
      </c>
      <c r="O1512">
        <v>17.434999999999999</v>
      </c>
      <c r="P1512">
        <v>20.096</v>
      </c>
      <c r="Q1512">
        <v>24.916</v>
      </c>
      <c r="R1512">
        <v>2.41</v>
      </c>
    </row>
    <row r="1513" spans="1:18" x14ac:dyDescent="0.45">
      <c r="A1513" t="s">
        <v>12</v>
      </c>
      <c r="B1513">
        <v>2022</v>
      </c>
      <c r="C1513" s="9">
        <v>44847</v>
      </c>
      <c r="D1513" t="s">
        <v>13</v>
      </c>
      <c r="E1513">
        <v>1</v>
      </c>
      <c r="F1513" t="s">
        <v>201</v>
      </c>
      <c r="G1513">
        <v>7</v>
      </c>
      <c r="H1513" t="s">
        <v>30</v>
      </c>
      <c r="I1513" t="s">
        <v>31</v>
      </c>
      <c r="J1513">
        <v>26.4931506849315</v>
      </c>
      <c r="K1513">
        <v>11</v>
      </c>
      <c r="L1513">
        <v>2</v>
      </c>
      <c r="M1513">
        <v>11.042</v>
      </c>
      <c r="N1513">
        <v>65.205578699510895</v>
      </c>
      <c r="O1513">
        <v>31.707000000000001</v>
      </c>
      <c r="P1513">
        <v>31.361999999999998</v>
      </c>
      <c r="Q1513">
        <v>33.4</v>
      </c>
      <c r="R1513">
        <v>1.0189999999999999</v>
      </c>
    </row>
    <row r="1514" spans="1:18" x14ac:dyDescent="0.45">
      <c r="A1514" t="s">
        <v>12</v>
      </c>
      <c r="B1514">
        <v>2022</v>
      </c>
      <c r="C1514" s="9">
        <v>44847</v>
      </c>
      <c r="D1514" t="s">
        <v>13</v>
      </c>
      <c r="E1514">
        <v>1</v>
      </c>
      <c r="F1514" t="s">
        <v>201</v>
      </c>
      <c r="G1514">
        <v>8</v>
      </c>
      <c r="H1514" t="s">
        <v>28</v>
      </c>
      <c r="I1514" t="s">
        <v>29</v>
      </c>
      <c r="J1514">
        <v>22.8</v>
      </c>
      <c r="K1514">
        <v>8</v>
      </c>
      <c r="L1514">
        <v>1</v>
      </c>
      <c r="M1514">
        <v>11.041</v>
      </c>
      <c r="N1514">
        <v>65.211484466986605</v>
      </c>
      <c r="O1514">
        <v>28.146999999999998</v>
      </c>
      <c r="P1514">
        <v>28.617999999999999</v>
      </c>
      <c r="Q1514">
        <v>32.667999999999999</v>
      </c>
      <c r="R1514">
        <v>2.0249999999999999</v>
      </c>
    </row>
    <row r="1515" spans="1:18" x14ac:dyDescent="0.45">
      <c r="A1515" t="s">
        <v>12</v>
      </c>
      <c r="B1515">
        <v>2022</v>
      </c>
      <c r="C1515" s="9">
        <v>44847</v>
      </c>
      <c r="D1515" t="s">
        <v>13</v>
      </c>
      <c r="E1515">
        <v>1</v>
      </c>
      <c r="F1515" t="s">
        <v>201</v>
      </c>
      <c r="G1515">
        <v>8</v>
      </c>
      <c r="H1515" t="s">
        <v>26</v>
      </c>
      <c r="I1515" t="s">
        <v>27</v>
      </c>
      <c r="J1515">
        <v>24.394520547945199</v>
      </c>
      <c r="K1515">
        <v>10</v>
      </c>
      <c r="L1515">
        <v>2</v>
      </c>
      <c r="M1515">
        <v>11.125</v>
      </c>
      <c r="N1515">
        <v>64.719101123595493</v>
      </c>
      <c r="O1515">
        <v>25.98</v>
      </c>
      <c r="P1515">
        <v>25.864999999999998</v>
      </c>
      <c r="Q1515">
        <v>28.439</v>
      </c>
      <c r="R1515">
        <v>1.2869999999999999</v>
      </c>
    </row>
    <row r="1516" spans="1:18" x14ac:dyDescent="0.45">
      <c r="A1516" t="s">
        <v>12</v>
      </c>
      <c r="B1516">
        <v>2022</v>
      </c>
      <c r="C1516" s="9">
        <v>44847</v>
      </c>
      <c r="D1516" t="s">
        <v>13</v>
      </c>
      <c r="E1516">
        <v>1</v>
      </c>
      <c r="F1516" t="s">
        <v>202</v>
      </c>
      <c r="G1516">
        <v>1</v>
      </c>
      <c r="H1516" t="s">
        <v>14</v>
      </c>
      <c r="I1516" t="s">
        <v>15</v>
      </c>
      <c r="J1516">
        <v>22.780821917808201</v>
      </c>
      <c r="K1516">
        <v>2</v>
      </c>
      <c r="L1516">
        <v>1</v>
      </c>
      <c r="M1516">
        <v>10.949</v>
      </c>
      <c r="N1516">
        <v>65.759430084939197</v>
      </c>
      <c r="O1516">
        <v>28.692</v>
      </c>
      <c r="P1516">
        <v>29.045000000000002</v>
      </c>
      <c r="Q1516">
        <v>31.811</v>
      </c>
      <c r="R1516">
        <v>1.383</v>
      </c>
    </row>
    <row r="1517" spans="1:18" x14ac:dyDescent="0.45">
      <c r="A1517" t="s">
        <v>12</v>
      </c>
      <c r="B1517">
        <v>2022</v>
      </c>
      <c r="C1517" s="9">
        <v>44847</v>
      </c>
      <c r="D1517" t="s">
        <v>13</v>
      </c>
      <c r="E1517">
        <v>1</v>
      </c>
      <c r="F1517" t="s">
        <v>202</v>
      </c>
      <c r="G1517">
        <v>1</v>
      </c>
      <c r="H1517" t="s">
        <v>28</v>
      </c>
      <c r="I1517" t="s">
        <v>29</v>
      </c>
      <c r="J1517">
        <v>22.8</v>
      </c>
      <c r="K1517">
        <v>8</v>
      </c>
      <c r="L1517">
        <v>2</v>
      </c>
      <c r="M1517">
        <v>11.035</v>
      </c>
      <c r="N1517">
        <v>65.246941549614803</v>
      </c>
      <c r="O1517">
        <v>28.617999999999999</v>
      </c>
      <c r="P1517">
        <v>28.119</v>
      </c>
      <c r="Q1517">
        <v>32.027000000000001</v>
      </c>
      <c r="R1517">
        <v>1.954</v>
      </c>
    </row>
    <row r="1518" spans="1:18" x14ac:dyDescent="0.45">
      <c r="A1518" t="s">
        <v>12</v>
      </c>
      <c r="B1518">
        <v>2022</v>
      </c>
      <c r="C1518" s="9">
        <v>44847</v>
      </c>
      <c r="D1518" t="s">
        <v>13</v>
      </c>
      <c r="E1518">
        <v>1</v>
      </c>
      <c r="F1518" t="s">
        <v>202</v>
      </c>
      <c r="G1518">
        <v>2</v>
      </c>
      <c r="H1518" t="s">
        <v>16</v>
      </c>
      <c r="I1518" t="s">
        <v>17</v>
      </c>
      <c r="J1518">
        <v>23.4794520547945</v>
      </c>
      <c r="K1518">
        <v>1</v>
      </c>
      <c r="L1518">
        <v>1</v>
      </c>
      <c r="M1518">
        <v>10.954000000000001</v>
      </c>
      <c r="N1518">
        <v>65.729413912725903</v>
      </c>
      <c r="O1518">
        <v>29.338999999999999</v>
      </c>
      <c r="P1518">
        <v>29.411999999999999</v>
      </c>
      <c r="Q1518">
        <v>31.71</v>
      </c>
      <c r="R1518">
        <v>1.149</v>
      </c>
    </row>
    <row r="1519" spans="1:18" x14ac:dyDescent="0.45">
      <c r="A1519" t="s">
        <v>12</v>
      </c>
      <c r="B1519">
        <v>2022</v>
      </c>
      <c r="C1519" s="9">
        <v>44847</v>
      </c>
      <c r="D1519" t="s">
        <v>13</v>
      </c>
      <c r="E1519">
        <v>1</v>
      </c>
      <c r="F1519" t="s">
        <v>202</v>
      </c>
      <c r="G1519">
        <v>2</v>
      </c>
      <c r="H1519" t="s">
        <v>24</v>
      </c>
      <c r="I1519" t="s">
        <v>25</v>
      </c>
      <c r="J1519">
        <v>24.123287671232799</v>
      </c>
      <c r="K1519">
        <v>7</v>
      </c>
      <c r="L1519">
        <v>2</v>
      </c>
      <c r="M1519">
        <v>11.17</v>
      </c>
      <c r="N1519">
        <v>64.458370635631098</v>
      </c>
      <c r="O1519">
        <v>20.096</v>
      </c>
      <c r="P1519">
        <v>19.942</v>
      </c>
      <c r="Q1519">
        <v>24.632000000000001</v>
      </c>
      <c r="R1519">
        <v>2.3450000000000002</v>
      </c>
    </row>
    <row r="1520" spans="1:18" x14ac:dyDescent="0.45">
      <c r="A1520" t="s">
        <v>12</v>
      </c>
      <c r="B1520">
        <v>2022</v>
      </c>
      <c r="C1520" s="9">
        <v>44847</v>
      </c>
      <c r="D1520" t="s">
        <v>13</v>
      </c>
      <c r="E1520">
        <v>1</v>
      </c>
      <c r="F1520" t="s">
        <v>202</v>
      </c>
      <c r="G1520">
        <v>3</v>
      </c>
      <c r="H1520" t="s">
        <v>23</v>
      </c>
      <c r="I1520" t="s">
        <v>15</v>
      </c>
      <c r="J1520">
        <v>25.087671232876701</v>
      </c>
      <c r="K1520">
        <v>3</v>
      </c>
      <c r="L1520">
        <v>1</v>
      </c>
      <c r="M1520">
        <v>11.066000000000001</v>
      </c>
      <c r="N1520">
        <v>65.0641604915958</v>
      </c>
      <c r="O1520">
        <v>36.457000000000001</v>
      </c>
      <c r="P1520">
        <v>36.473999999999997</v>
      </c>
      <c r="Q1520">
        <v>38.777999999999999</v>
      </c>
      <c r="R1520">
        <v>1.1519999999999999</v>
      </c>
    </row>
    <row r="1521" spans="1:18" x14ac:dyDescent="0.45">
      <c r="A1521" t="s">
        <v>12</v>
      </c>
      <c r="B1521">
        <v>2022</v>
      </c>
      <c r="C1521" s="9">
        <v>44847</v>
      </c>
      <c r="D1521" t="s">
        <v>13</v>
      </c>
      <c r="E1521">
        <v>1</v>
      </c>
      <c r="F1521" t="s">
        <v>202</v>
      </c>
      <c r="G1521">
        <v>3</v>
      </c>
      <c r="H1521" t="s">
        <v>18</v>
      </c>
      <c r="I1521" t="s">
        <v>19</v>
      </c>
      <c r="J1521">
        <v>24.391780821917799</v>
      </c>
      <c r="K1521">
        <v>5</v>
      </c>
      <c r="L1521">
        <v>2</v>
      </c>
      <c r="M1521">
        <v>11.074999999999999</v>
      </c>
      <c r="N1521">
        <v>65.011286681715504</v>
      </c>
      <c r="O1521">
        <v>21.25</v>
      </c>
      <c r="P1521">
        <v>21.225999999999999</v>
      </c>
      <c r="Q1521">
        <v>26.251999999999999</v>
      </c>
      <c r="R1521">
        <v>2.5129999999999999</v>
      </c>
    </row>
    <row r="1522" spans="1:18" x14ac:dyDescent="0.45">
      <c r="A1522" t="s">
        <v>12</v>
      </c>
      <c r="B1522">
        <v>2022</v>
      </c>
      <c r="C1522" s="9">
        <v>44847</v>
      </c>
      <c r="D1522" t="s">
        <v>13</v>
      </c>
      <c r="E1522">
        <v>1</v>
      </c>
      <c r="F1522" t="s">
        <v>202</v>
      </c>
      <c r="G1522">
        <v>4</v>
      </c>
      <c r="H1522" t="s">
        <v>34</v>
      </c>
      <c r="I1522" t="s">
        <v>19</v>
      </c>
      <c r="J1522">
        <v>35.200000000000003</v>
      </c>
      <c r="K1522">
        <v>4</v>
      </c>
      <c r="L1522">
        <v>1</v>
      </c>
      <c r="M1522">
        <v>11.004</v>
      </c>
      <c r="N1522">
        <v>65.430752453653199</v>
      </c>
      <c r="O1522">
        <v>24.783999999999999</v>
      </c>
      <c r="P1522">
        <v>26.723999999999901</v>
      </c>
      <c r="Q1522">
        <v>36.091999999999999</v>
      </c>
      <c r="R1522">
        <v>4.6840000000000002</v>
      </c>
    </row>
    <row r="1523" spans="1:18" x14ac:dyDescent="0.45">
      <c r="A1523" t="s">
        <v>12</v>
      </c>
      <c r="B1523">
        <v>2022</v>
      </c>
      <c r="C1523" s="9">
        <v>44847</v>
      </c>
      <c r="D1523" t="s">
        <v>13</v>
      </c>
      <c r="E1523">
        <v>1</v>
      </c>
      <c r="F1523" t="s">
        <v>202</v>
      </c>
      <c r="G1523">
        <v>4</v>
      </c>
      <c r="H1523" t="s">
        <v>22</v>
      </c>
      <c r="I1523" t="s">
        <v>15</v>
      </c>
      <c r="J1523">
        <v>24.7616438356164</v>
      </c>
      <c r="K1523">
        <v>6</v>
      </c>
      <c r="L1523">
        <v>2</v>
      </c>
      <c r="M1523">
        <v>11.04</v>
      </c>
      <c r="N1523">
        <v>65.2173913043478</v>
      </c>
      <c r="O1523">
        <v>22.587</v>
      </c>
      <c r="P1523">
        <v>22.443000000000001</v>
      </c>
      <c r="Q1523">
        <v>26.943000000000001</v>
      </c>
      <c r="R1523">
        <v>2.25</v>
      </c>
    </row>
    <row r="1524" spans="1:18" x14ac:dyDescent="0.45">
      <c r="A1524" t="s">
        <v>12</v>
      </c>
      <c r="B1524">
        <v>2022</v>
      </c>
      <c r="C1524" s="9">
        <v>44847</v>
      </c>
      <c r="D1524" t="s">
        <v>13</v>
      </c>
      <c r="E1524">
        <v>2</v>
      </c>
      <c r="F1524" t="s">
        <v>202</v>
      </c>
      <c r="G1524">
        <v>1</v>
      </c>
      <c r="H1524" t="s">
        <v>14</v>
      </c>
      <c r="I1524" t="s">
        <v>15</v>
      </c>
      <c r="J1524">
        <v>22.780821917808201</v>
      </c>
      <c r="K1524">
        <v>2</v>
      </c>
      <c r="L1524">
        <v>1</v>
      </c>
      <c r="M1524">
        <v>10.949</v>
      </c>
      <c r="N1524">
        <v>65.759430084939197</v>
      </c>
      <c r="O1524">
        <v>29.045000000000002</v>
      </c>
      <c r="P1524">
        <v>29.355</v>
      </c>
      <c r="Q1524">
        <v>32.081000000000003</v>
      </c>
      <c r="R1524">
        <v>1.363</v>
      </c>
    </row>
    <row r="1525" spans="1:18" x14ac:dyDescent="0.45">
      <c r="A1525" t="s">
        <v>12</v>
      </c>
      <c r="B1525">
        <v>2022</v>
      </c>
      <c r="C1525" s="9">
        <v>44847</v>
      </c>
      <c r="D1525" t="s">
        <v>13</v>
      </c>
      <c r="E1525">
        <v>2</v>
      </c>
      <c r="F1525" t="s">
        <v>202</v>
      </c>
      <c r="G1525">
        <v>1</v>
      </c>
      <c r="H1525" t="s">
        <v>28</v>
      </c>
      <c r="I1525" t="s">
        <v>29</v>
      </c>
      <c r="J1525">
        <v>22.8</v>
      </c>
      <c r="K1525">
        <v>8</v>
      </c>
      <c r="L1525">
        <v>2</v>
      </c>
      <c r="M1525">
        <v>11.035</v>
      </c>
      <c r="N1525">
        <v>65.246941549614803</v>
      </c>
      <c r="O1525">
        <v>28.119</v>
      </c>
      <c r="P1525">
        <v>27.701999999999899</v>
      </c>
      <c r="Q1525">
        <v>31.488</v>
      </c>
      <c r="R1525">
        <v>1.893</v>
      </c>
    </row>
    <row r="1526" spans="1:18" x14ac:dyDescent="0.45">
      <c r="A1526" t="s">
        <v>12</v>
      </c>
      <c r="B1526">
        <v>2022</v>
      </c>
      <c r="C1526" s="9">
        <v>44847</v>
      </c>
      <c r="D1526" t="s">
        <v>13</v>
      </c>
      <c r="E1526">
        <v>2</v>
      </c>
      <c r="F1526" t="s">
        <v>202</v>
      </c>
      <c r="G1526">
        <v>2</v>
      </c>
      <c r="H1526" t="s">
        <v>16</v>
      </c>
      <c r="I1526" t="s">
        <v>17</v>
      </c>
      <c r="J1526">
        <v>23.4794520547945</v>
      </c>
      <c r="K1526">
        <v>1</v>
      </c>
      <c r="L1526">
        <v>1</v>
      </c>
      <c r="M1526">
        <v>10.954000000000001</v>
      </c>
      <c r="N1526">
        <v>65.729413912725903</v>
      </c>
      <c r="O1526">
        <v>29.411999999999999</v>
      </c>
      <c r="P1526">
        <v>29.481000000000002</v>
      </c>
      <c r="Q1526">
        <v>31.771000000000001</v>
      </c>
      <c r="R1526">
        <v>1.145</v>
      </c>
    </row>
    <row r="1527" spans="1:18" x14ac:dyDescent="0.45">
      <c r="A1527" t="s">
        <v>12</v>
      </c>
      <c r="B1527">
        <v>2022</v>
      </c>
      <c r="C1527" s="9">
        <v>44847</v>
      </c>
      <c r="D1527" t="s">
        <v>13</v>
      </c>
      <c r="E1527">
        <v>2</v>
      </c>
      <c r="F1527" t="s">
        <v>202</v>
      </c>
      <c r="G1527">
        <v>2</v>
      </c>
      <c r="H1527" t="s">
        <v>24</v>
      </c>
      <c r="I1527" t="s">
        <v>25</v>
      </c>
      <c r="J1527">
        <v>24.123287671232799</v>
      </c>
      <c r="K1527">
        <v>7</v>
      </c>
      <c r="L1527">
        <v>2</v>
      </c>
      <c r="M1527">
        <v>11.17</v>
      </c>
      <c r="N1527">
        <v>64.458370635631098</v>
      </c>
      <c r="O1527">
        <v>19.942</v>
      </c>
      <c r="P1527">
        <v>19.806999999999999</v>
      </c>
      <c r="Q1527">
        <v>24.381</v>
      </c>
      <c r="R1527">
        <v>2.2869999999999999</v>
      </c>
    </row>
    <row r="1528" spans="1:18" x14ac:dyDescent="0.45">
      <c r="A1528" t="s">
        <v>12</v>
      </c>
      <c r="B1528">
        <v>2022</v>
      </c>
      <c r="C1528" s="9">
        <v>44847</v>
      </c>
      <c r="D1528" t="s">
        <v>13</v>
      </c>
      <c r="E1528">
        <v>2</v>
      </c>
      <c r="F1528" t="s">
        <v>202</v>
      </c>
      <c r="G1528">
        <v>3</v>
      </c>
      <c r="H1528" t="s">
        <v>23</v>
      </c>
      <c r="I1528" t="s">
        <v>15</v>
      </c>
      <c r="J1528">
        <v>25.087671232876701</v>
      </c>
      <c r="K1528">
        <v>3</v>
      </c>
      <c r="L1528">
        <v>1</v>
      </c>
      <c r="M1528">
        <v>11.066000000000001</v>
      </c>
      <c r="N1528">
        <v>65.0641604915958</v>
      </c>
      <c r="O1528">
        <v>36.473999999999997</v>
      </c>
      <c r="P1528">
        <v>36.489999999999903</v>
      </c>
      <c r="Q1528">
        <v>38.793999999999997</v>
      </c>
      <c r="R1528">
        <v>1.1519999999999999</v>
      </c>
    </row>
    <row r="1529" spans="1:18" x14ac:dyDescent="0.45">
      <c r="A1529" t="s">
        <v>12</v>
      </c>
      <c r="B1529">
        <v>2022</v>
      </c>
      <c r="C1529" s="9">
        <v>44847</v>
      </c>
      <c r="D1529" t="s">
        <v>13</v>
      </c>
      <c r="E1529">
        <v>2</v>
      </c>
      <c r="F1529" t="s">
        <v>202</v>
      </c>
      <c r="G1529">
        <v>3</v>
      </c>
      <c r="H1529" t="s">
        <v>18</v>
      </c>
      <c r="I1529" t="s">
        <v>19</v>
      </c>
      <c r="J1529">
        <v>24.391780821917799</v>
      </c>
      <c r="K1529">
        <v>5</v>
      </c>
      <c r="L1529">
        <v>2</v>
      </c>
      <c r="M1529">
        <v>11.074999999999999</v>
      </c>
      <c r="N1529">
        <v>65.011286681715504</v>
      </c>
      <c r="O1529">
        <v>21.225999999999999</v>
      </c>
      <c r="P1529">
        <v>21.201999999999899</v>
      </c>
      <c r="Q1529">
        <v>26.173999999999999</v>
      </c>
      <c r="R1529">
        <v>2.4860000000000002</v>
      </c>
    </row>
    <row r="1530" spans="1:18" x14ac:dyDescent="0.45">
      <c r="A1530" t="s">
        <v>12</v>
      </c>
      <c r="B1530">
        <v>2022</v>
      </c>
      <c r="C1530" s="9">
        <v>44847</v>
      </c>
      <c r="D1530" t="s">
        <v>13</v>
      </c>
      <c r="E1530">
        <v>2</v>
      </c>
      <c r="F1530" t="s">
        <v>202</v>
      </c>
      <c r="G1530">
        <v>4</v>
      </c>
      <c r="H1530" t="s">
        <v>34</v>
      </c>
      <c r="I1530" t="s">
        <v>19</v>
      </c>
      <c r="J1530">
        <v>35.200000000000003</v>
      </c>
      <c r="K1530">
        <v>4</v>
      </c>
      <c r="L1530">
        <v>1</v>
      </c>
      <c r="M1530">
        <v>11.004</v>
      </c>
      <c r="N1530">
        <v>65.430752453653199</v>
      </c>
      <c r="O1530">
        <v>26.723999999999901</v>
      </c>
      <c r="P1530">
        <v>28.056999999999999</v>
      </c>
      <c r="Q1530">
        <v>36.825000000000003</v>
      </c>
      <c r="R1530">
        <v>4.3840000000000003</v>
      </c>
    </row>
    <row r="1531" spans="1:18" x14ac:dyDescent="0.45">
      <c r="A1531" t="s">
        <v>12</v>
      </c>
      <c r="B1531">
        <v>2022</v>
      </c>
      <c r="C1531" s="9">
        <v>44847</v>
      </c>
      <c r="D1531" t="s">
        <v>13</v>
      </c>
      <c r="E1531">
        <v>2</v>
      </c>
      <c r="F1531" t="s">
        <v>202</v>
      </c>
      <c r="G1531">
        <v>4</v>
      </c>
      <c r="H1531" t="s">
        <v>22</v>
      </c>
      <c r="I1531" t="s">
        <v>15</v>
      </c>
      <c r="J1531">
        <v>24.7616438356164</v>
      </c>
      <c r="K1531">
        <v>6</v>
      </c>
      <c r="L1531">
        <v>2</v>
      </c>
      <c r="M1531">
        <v>11.04</v>
      </c>
      <c r="N1531">
        <v>65.2173913043478</v>
      </c>
      <c r="O1531">
        <v>22.443000000000001</v>
      </c>
      <c r="P1531">
        <v>22.335999999999999</v>
      </c>
      <c r="Q1531">
        <v>26.774000000000001</v>
      </c>
      <c r="R1531">
        <v>2.2189999999999999</v>
      </c>
    </row>
    <row r="1532" spans="1:18" x14ac:dyDescent="0.45">
      <c r="A1532" t="s">
        <v>12</v>
      </c>
      <c r="B1532">
        <v>2022</v>
      </c>
      <c r="C1532" s="9">
        <v>44848</v>
      </c>
      <c r="D1532" t="s">
        <v>13</v>
      </c>
      <c r="E1532">
        <v>1</v>
      </c>
      <c r="F1532" t="s">
        <v>203</v>
      </c>
      <c r="G1532">
        <v>1</v>
      </c>
      <c r="H1532" t="s">
        <v>14</v>
      </c>
      <c r="I1532" t="s">
        <v>15</v>
      </c>
      <c r="J1532">
        <v>22.783561643835601</v>
      </c>
      <c r="K1532">
        <v>2</v>
      </c>
      <c r="L1532">
        <v>1</v>
      </c>
      <c r="M1532">
        <v>10.975</v>
      </c>
      <c r="N1532">
        <v>65.603644646924806</v>
      </c>
      <c r="O1532">
        <v>29.355</v>
      </c>
      <c r="P1532">
        <v>29.756999999999898</v>
      </c>
      <c r="Q1532">
        <v>32.430999999999997</v>
      </c>
      <c r="R1532">
        <v>1.337</v>
      </c>
    </row>
    <row r="1533" spans="1:18" x14ac:dyDescent="0.45">
      <c r="A1533" t="s">
        <v>12</v>
      </c>
      <c r="B1533">
        <v>2022</v>
      </c>
      <c r="C1533" s="9">
        <v>44848</v>
      </c>
      <c r="D1533" t="s">
        <v>13</v>
      </c>
      <c r="E1533">
        <v>1</v>
      </c>
      <c r="F1533" t="s">
        <v>203</v>
      </c>
      <c r="G1533">
        <v>1</v>
      </c>
      <c r="H1533" t="s">
        <v>34</v>
      </c>
      <c r="I1533" t="s">
        <v>19</v>
      </c>
      <c r="J1533">
        <v>35.202739726027303</v>
      </c>
      <c r="K1533">
        <v>4</v>
      </c>
      <c r="L1533">
        <v>2</v>
      </c>
      <c r="M1533">
        <v>11.061999999999999</v>
      </c>
      <c r="N1533">
        <v>65.087687579099594</v>
      </c>
      <c r="O1533">
        <v>28.056999999999999</v>
      </c>
      <c r="P1533">
        <v>27.032999999999902</v>
      </c>
      <c r="Q1533">
        <v>33.844999999999999</v>
      </c>
      <c r="R1533">
        <v>3.4060000000000001</v>
      </c>
    </row>
    <row r="1534" spans="1:18" x14ac:dyDescent="0.45">
      <c r="A1534" t="s">
        <v>12</v>
      </c>
      <c r="B1534">
        <v>2022</v>
      </c>
      <c r="C1534" s="9">
        <v>44848</v>
      </c>
      <c r="D1534" t="s">
        <v>13</v>
      </c>
      <c r="E1534">
        <v>1</v>
      </c>
      <c r="F1534" t="s">
        <v>203</v>
      </c>
      <c r="G1534">
        <v>2</v>
      </c>
      <c r="H1534" t="s">
        <v>16</v>
      </c>
      <c r="I1534" t="s">
        <v>17</v>
      </c>
      <c r="J1534">
        <v>23.4821917808219</v>
      </c>
      <c r="K1534">
        <v>1</v>
      </c>
      <c r="L1534">
        <v>2</v>
      </c>
      <c r="M1534">
        <v>10.895</v>
      </c>
      <c r="N1534">
        <v>66.085360256998598</v>
      </c>
      <c r="O1534">
        <v>29.481000000000002</v>
      </c>
      <c r="P1534">
        <v>29.474</v>
      </c>
      <c r="Q1534">
        <v>31.728000000000002</v>
      </c>
      <c r="R1534">
        <v>1.127</v>
      </c>
    </row>
    <row r="1535" spans="1:18" x14ac:dyDescent="0.45">
      <c r="A1535" t="s">
        <v>12</v>
      </c>
      <c r="B1535">
        <v>2022</v>
      </c>
      <c r="C1535" s="9">
        <v>44848</v>
      </c>
      <c r="D1535" t="s">
        <v>13</v>
      </c>
      <c r="E1535">
        <v>1</v>
      </c>
      <c r="F1535" t="s">
        <v>203</v>
      </c>
      <c r="G1535">
        <v>2</v>
      </c>
      <c r="H1535" t="s">
        <v>23</v>
      </c>
      <c r="I1535" t="s">
        <v>15</v>
      </c>
      <c r="J1535">
        <v>25.090410958904101</v>
      </c>
      <c r="K1535">
        <v>3</v>
      </c>
      <c r="L1535">
        <v>1</v>
      </c>
      <c r="M1535">
        <v>10.966999999999899</v>
      </c>
      <c r="N1535">
        <v>65.651499954408607</v>
      </c>
      <c r="O1535">
        <v>36.489999999999903</v>
      </c>
      <c r="P1535">
        <v>36.384</v>
      </c>
      <c r="Q1535">
        <v>38.646000000000001</v>
      </c>
      <c r="R1535">
        <v>1.131</v>
      </c>
    </row>
    <row r="1536" spans="1:18" x14ac:dyDescent="0.45">
      <c r="A1536" t="s">
        <v>12</v>
      </c>
      <c r="B1536">
        <v>2022</v>
      </c>
      <c r="C1536" s="9">
        <v>44848</v>
      </c>
      <c r="D1536" t="s">
        <v>13</v>
      </c>
      <c r="E1536">
        <v>2</v>
      </c>
      <c r="F1536" t="s">
        <v>203</v>
      </c>
      <c r="G1536">
        <v>1</v>
      </c>
      <c r="H1536" t="s">
        <v>14</v>
      </c>
      <c r="I1536" t="s">
        <v>15</v>
      </c>
      <c r="J1536">
        <v>22.783561643835601</v>
      </c>
      <c r="K1536">
        <v>2</v>
      </c>
      <c r="L1536">
        <v>1</v>
      </c>
      <c r="M1536">
        <v>10.975</v>
      </c>
      <c r="N1536">
        <v>65.603644646924806</v>
      </c>
      <c r="O1536">
        <v>29.756999999999898</v>
      </c>
      <c r="P1536">
        <v>30.225000000000001</v>
      </c>
      <c r="Q1536">
        <v>32.831000000000003</v>
      </c>
      <c r="R1536">
        <v>1.3029999999999999</v>
      </c>
    </row>
    <row r="1537" spans="1:18" x14ac:dyDescent="0.45">
      <c r="A1537" t="s">
        <v>12</v>
      </c>
      <c r="B1537">
        <v>2022</v>
      </c>
      <c r="C1537" s="9">
        <v>44848</v>
      </c>
      <c r="D1537" t="s">
        <v>13</v>
      </c>
      <c r="E1537">
        <v>2</v>
      </c>
      <c r="F1537" t="s">
        <v>203</v>
      </c>
      <c r="G1537">
        <v>1</v>
      </c>
      <c r="H1537" t="s">
        <v>34</v>
      </c>
      <c r="I1537" t="s">
        <v>19</v>
      </c>
      <c r="J1537">
        <v>35.202739726027303</v>
      </c>
      <c r="K1537">
        <v>4</v>
      </c>
      <c r="L1537">
        <v>2</v>
      </c>
      <c r="M1537">
        <v>11.061999999999999</v>
      </c>
      <c r="N1537">
        <v>65.087687579099594</v>
      </c>
      <c r="O1537">
        <v>27.032999999999902</v>
      </c>
      <c r="P1537">
        <v>26.38</v>
      </c>
      <c r="Q1537">
        <v>32.548000000000002</v>
      </c>
      <c r="R1537">
        <v>3.0840000000000001</v>
      </c>
    </row>
    <row r="1538" spans="1:18" x14ac:dyDescent="0.45">
      <c r="A1538" t="s">
        <v>12</v>
      </c>
      <c r="B1538">
        <v>2022</v>
      </c>
      <c r="C1538" s="9">
        <v>44848</v>
      </c>
      <c r="D1538" t="s">
        <v>13</v>
      </c>
      <c r="E1538">
        <v>2</v>
      </c>
      <c r="F1538" t="s">
        <v>203</v>
      </c>
      <c r="G1538">
        <v>2</v>
      </c>
      <c r="H1538" t="s">
        <v>16</v>
      </c>
      <c r="I1538" t="s">
        <v>17</v>
      </c>
      <c r="J1538">
        <v>23.4821917808219</v>
      </c>
      <c r="K1538">
        <v>1</v>
      </c>
      <c r="L1538">
        <v>1</v>
      </c>
      <c r="M1538">
        <v>10.895</v>
      </c>
      <c r="N1538">
        <v>66.085360256998598</v>
      </c>
      <c r="O1538">
        <v>29.474</v>
      </c>
      <c r="P1538">
        <v>29.861999999999998</v>
      </c>
      <c r="Q1538">
        <v>32.090000000000003</v>
      </c>
      <c r="R1538">
        <v>1.1140000000000001</v>
      </c>
    </row>
    <row r="1539" spans="1:18" x14ac:dyDescent="0.45">
      <c r="A1539" t="s">
        <v>12</v>
      </c>
      <c r="B1539">
        <v>2022</v>
      </c>
      <c r="C1539" s="9">
        <v>44848</v>
      </c>
      <c r="D1539" t="s">
        <v>13</v>
      </c>
      <c r="E1539">
        <v>2</v>
      </c>
      <c r="F1539" t="s">
        <v>203</v>
      </c>
      <c r="G1539">
        <v>2</v>
      </c>
      <c r="H1539" t="s">
        <v>23</v>
      </c>
      <c r="I1539" t="s">
        <v>15</v>
      </c>
      <c r="J1539">
        <v>25.090410958904101</v>
      </c>
      <c r="K1539">
        <v>3</v>
      </c>
      <c r="L1539">
        <v>2</v>
      </c>
      <c r="M1539">
        <v>10.966999999999899</v>
      </c>
      <c r="N1539">
        <v>65.651499954408607</v>
      </c>
      <c r="O1539">
        <v>36.384</v>
      </c>
      <c r="P1539">
        <v>36.045000000000002</v>
      </c>
      <c r="Q1539">
        <v>38.280999999999999</v>
      </c>
      <c r="R1539">
        <v>1.1180000000000001</v>
      </c>
    </row>
    <row r="1540" spans="1:18" x14ac:dyDescent="0.45">
      <c r="A1540" t="s">
        <v>12</v>
      </c>
      <c r="B1540">
        <v>2022</v>
      </c>
      <c r="C1540" s="9">
        <v>44848</v>
      </c>
      <c r="D1540" t="s">
        <v>13</v>
      </c>
      <c r="E1540">
        <v>3</v>
      </c>
      <c r="F1540" t="s">
        <v>203</v>
      </c>
      <c r="G1540">
        <v>2</v>
      </c>
      <c r="H1540" t="s">
        <v>16</v>
      </c>
      <c r="I1540" t="s">
        <v>17</v>
      </c>
      <c r="J1540">
        <v>23.4821917808219</v>
      </c>
      <c r="K1540">
        <v>1</v>
      </c>
      <c r="L1540">
        <v>1</v>
      </c>
      <c r="M1540">
        <v>10.956</v>
      </c>
      <c r="N1540">
        <v>65.717415115005394</v>
      </c>
      <c r="O1540">
        <v>29.861999999999998</v>
      </c>
      <c r="P1540">
        <v>30.22</v>
      </c>
      <c r="Q1540">
        <v>32.423999999999999</v>
      </c>
      <c r="R1540">
        <v>1.1020000000000001</v>
      </c>
    </row>
    <row r="1541" spans="1:18" x14ac:dyDescent="0.45">
      <c r="A1541" t="s">
        <v>12</v>
      </c>
      <c r="B1541">
        <v>2022</v>
      </c>
      <c r="C1541" s="9">
        <v>44848</v>
      </c>
      <c r="D1541" t="s">
        <v>13</v>
      </c>
      <c r="E1541">
        <v>3</v>
      </c>
      <c r="F1541" t="s">
        <v>203</v>
      </c>
      <c r="G1541">
        <v>2</v>
      </c>
      <c r="H1541" t="s">
        <v>23</v>
      </c>
      <c r="I1541" t="s">
        <v>15</v>
      </c>
      <c r="J1541">
        <v>25.090410958904101</v>
      </c>
      <c r="K1541">
        <v>3</v>
      </c>
      <c r="L1541">
        <v>2</v>
      </c>
      <c r="M1541">
        <v>11.202999999999999</v>
      </c>
      <c r="N1541">
        <v>64.268499509060007</v>
      </c>
      <c r="O1541">
        <v>36.045000000000002</v>
      </c>
      <c r="P1541">
        <v>35.731999999999999</v>
      </c>
      <c r="Q1541">
        <v>37.944000000000003</v>
      </c>
      <c r="R1541">
        <v>1.1060000000000001</v>
      </c>
    </row>
    <row r="1542" spans="1:18" x14ac:dyDescent="0.45">
      <c r="A1542" t="s">
        <v>12</v>
      </c>
      <c r="B1542">
        <v>2022</v>
      </c>
      <c r="C1542" s="9">
        <v>44848</v>
      </c>
      <c r="D1542" t="s">
        <v>13</v>
      </c>
      <c r="E1542">
        <v>1</v>
      </c>
      <c r="F1542" t="s">
        <v>204</v>
      </c>
      <c r="G1542" t="s">
        <v>205</v>
      </c>
      <c r="H1542" t="s">
        <v>16</v>
      </c>
      <c r="I1542" t="s">
        <v>17</v>
      </c>
      <c r="J1542">
        <v>23.4821917808219</v>
      </c>
      <c r="K1542">
        <v>1</v>
      </c>
      <c r="L1542">
        <v>1</v>
      </c>
      <c r="M1542">
        <v>10.917999999999999</v>
      </c>
      <c r="N1542">
        <v>65.946143982414299</v>
      </c>
      <c r="O1542">
        <v>30.22</v>
      </c>
      <c r="P1542">
        <v>30.420999999999999</v>
      </c>
      <c r="Q1542">
        <v>32.606999999999999</v>
      </c>
      <c r="R1542">
        <v>1.093</v>
      </c>
    </row>
    <row r="1543" spans="1:18" x14ac:dyDescent="0.45">
      <c r="A1543" t="s">
        <v>12</v>
      </c>
      <c r="B1543">
        <v>2022</v>
      </c>
      <c r="C1543" s="9">
        <v>44848</v>
      </c>
      <c r="D1543" t="s">
        <v>13</v>
      </c>
      <c r="E1543">
        <v>1</v>
      </c>
      <c r="F1543" t="s">
        <v>204</v>
      </c>
      <c r="G1543" t="s">
        <v>205</v>
      </c>
      <c r="H1543" t="s">
        <v>14</v>
      </c>
      <c r="I1543" t="s">
        <v>15</v>
      </c>
      <c r="J1543">
        <v>22.783561643835601</v>
      </c>
      <c r="K1543">
        <v>2</v>
      </c>
      <c r="L1543">
        <v>2</v>
      </c>
      <c r="M1543">
        <v>10.976999999999901</v>
      </c>
      <c r="N1543">
        <v>65.591691719048896</v>
      </c>
      <c r="O1543">
        <v>30.225000000000001</v>
      </c>
      <c r="P1543">
        <v>30.003</v>
      </c>
      <c r="Q1543">
        <v>32.575000000000003</v>
      </c>
      <c r="R1543">
        <v>1.286</v>
      </c>
    </row>
    <row r="1544" spans="1:18" x14ac:dyDescent="0.45">
      <c r="A1544" t="s">
        <v>12</v>
      </c>
      <c r="B1544">
        <v>2022</v>
      </c>
      <c r="C1544" s="9">
        <v>44848</v>
      </c>
      <c r="D1544" t="s">
        <v>13</v>
      </c>
      <c r="E1544">
        <v>1</v>
      </c>
      <c r="F1544" t="s">
        <v>204</v>
      </c>
      <c r="G1544" t="s">
        <v>206</v>
      </c>
      <c r="H1544" t="s">
        <v>23</v>
      </c>
      <c r="I1544" t="s">
        <v>15</v>
      </c>
      <c r="J1544">
        <v>25.090410958904101</v>
      </c>
      <c r="K1544">
        <v>3</v>
      </c>
      <c r="L1544">
        <v>1</v>
      </c>
      <c r="M1544">
        <v>11.135999999999999</v>
      </c>
      <c r="N1544">
        <v>64.655172413793096</v>
      </c>
      <c r="O1544">
        <v>35.731999999999999</v>
      </c>
      <c r="P1544">
        <v>35.816000000000003</v>
      </c>
      <c r="Q1544">
        <v>38.020000000000003</v>
      </c>
      <c r="R1544">
        <v>1.1020000000000001</v>
      </c>
    </row>
    <row r="1545" spans="1:18" x14ac:dyDescent="0.45">
      <c r="A1545" t="s">
        <v>12</v>
      </c>
      <c r="B1545">
        <v>2022</v>
      </c>
      <c r="C1545" s="9">
        <v>44848</v>
      </c>
      <c r="D1545" t="s">
        <v>13</v>
      </c>
      <c r="E1545">
        <v>1</v>
      </c>
      <c r="F1545" t="s">
        <v>204</v>
      </c>
      <c r="G1545" t="s">
        <v>206</v>
      </c>
      <c r="H1545" t="s">
        <v>34</v>
      </c>
      <c r="I1545" t="s">
        <v>19</v>
      </c>
      <c r="J1545">
        <v>35.202739726027303</v>
      </c>
      <c r="K1545">
        <v>4</v>
      </c>
      <c r="L1545">
        <v>2</v>
      </c>
      <c r="M1545">
        <v>11.1939999999999</v>
      </c>
      <c r="N1545">
        <v>64.320171520457393</v>
      </c>
      <c r="O1545">
        <v>26.38</v>
      </c>
      <c r="P1545">
        <v>26.094000000000001</v>
      </c>
      <c r="Q1545">
        <v>31.96</v>
      </c>
      <c r="R1545">
        <v>2.9329999999999998</v>
      </c>
    </row>
    <row r="1546" spans="1:18" x14ac:dyDescent="0.45">
      <c r="A1546" t="s">
        <v>12</v>
      </c>
      <c r="B1546">
        <v>2022</v>
      </c>
      <c r="C1546" s="9">
        <v>44848</v>
      </c>
      <c r="D1546" t="s">
        <v>13</v>
      </c>
      <c r="E1546">
        <v>2</v>
      </c>
      <c r="F1546" t="s">
        <v>204</v>
      </c>
      <c r="G1546" t="s">
        <v>205</v>
      </c>
      <c r="H1546" t="s">
        <v>16</v>
      </c>
      <c r="I1546" t="s">
        <v>17</v>
      </c>
      <c r="J1546">
        <v>23.4821917808219</v>
      </c>
      <c r="K1546">
        <v>1</v>
      </c>
      <c r="L1546">
        <v>1</v>
      </c>
      <c r="M1546">
        <v>10.917999999999999</v>
      </c>
      <c r="N1546">
        <v>65.946143982414299</v>
      </c>
      <c r="O1546">
        <v>30.420999999999999</v>
      </c>
      <c r="P1546">
        <v>30.607999999999901</v>
      </c>
      <c r="Q1546">
        <v>32.777999999999999</v>
      </c>
      <c r="R1546">
        <v>1.085</v>
      </c>
    </row>
    <row r="1547" spans="1:18" x14ac:dyDescent="0.45">
      <c r="A1547" t="s">
        <v>12</v>
      </c>
      <c r="B1547">
        <v>2022</v>
      </c>
      <c r="C1547" s="9">
        <v>44848</v>
      </c>
      <c r="D1547" t="s">
        <v>13</v>
      </c>
      <c r="E1547">
        <v>2</v>
      </c>
      <c r="F1547" t="s">
        <v>204</v>
      </c>
      <c r="G1547" t="s">
        <v>205</v>
      </c>
      <c r="H1547" t="s">
        <v>14</v>
      </c>
      <c r="I1547" t="s">
        <v>15</v>
      </c>
      <c r="J1547">
        <v>22.783561643835601</v>
      </c>
      <c r="K1547">
        <v>2</v>
      </c>
      <c r="L1547">
        <v>2</v>
      </c>
      <c r="M1547">
        <v>10.976999999999901</v>
      </c>
      <c r="N1547">
        <v>65.591691719048896</v>
      </c>
      <c r="O1547">
        <v>30.003</v>
      </c>
      <c r="P1547">
        <v>29.798999999999999</v>
      </c>
      <c r="Q1547">
        <v>32.338999999999999</v>
      </c>
      <c r="R1547">
        <v>1.27</v>
      </c>
    </row>
    <row r="1548" spans="1:18" x14ac:dyDescent="0.45">
      <c r="A1548" t="s">
        <v>12</v>
      </c>
      <c r="B1548">
        <v>2022</v>
      </c>
      <c r="C1548" s="9">
        <v>44848</v>
      </c>
      <c r="D1548" t="s">
        <v>13</v>
      </c>
      <c r="E1548">
        <v>2</v>
      </c>
      <c r="F1548" t="s">
        <v>204</v>
      </c>
      <c r="G1548" t="s">
        <v>206</v>
      </c>
      <c r="H1548" t="s">
        <v>23</v>
      </c>
      <c r="I1548" t="s">
        <v>15</v>
      </c>
      <c r="J1548">
        <v>25.090410958904101</v>
      </c>
      <c r="K1548">
        <v>3</v>
      </c>
      <c r="L1548">
        <v>1</v>
      </c>
      <c r="M1548">
        <v>11.135999999999999</v>
      </c>
      <c r="N1548">
        <v>64.655172413793096</v>
      </c>
      <c r="O1548">
        <v>35.816000000000003</v>
      </c>
      <c r="P1548">
        <v>35.889000000000003</v>
      </c>
      <c r="Q1548">
        <v>38.087000000000003</v>
      </c>
      <c r="R1548">
        <v>1.099</v>
      </c>
    </row>
    <row r="1549" spans="1:18" x14ac:dyDescent="0.45">
      <c r="A1549" t="s">
        <v>12</v>
      </c>
      <c r="B1549">
        <v>2022</v>
      </c>
      <c r="C1549" s="9">
        <v>44848</v>
      </c>
      <c r="D1549" t="s">
        <v>13</v>
      </c>
      <c r="E1549">
        <v>2</v>
      </c>
      <c r="F1549" t="s">
        <v>204</v>
      </c>
      <c r="G1549" t="s">
        <v>206</v>
      </c>
      <c r="H1549" t="s">
        <v>34</v>
      </c>
      <c r="I1549" t="s">
        <v>19</v>
      </c>
      <c r="J1549">
        <v>35.202739726027303</v>
      </c>
      <c r="K1549">
        <v>4</v>
      </c>
      <c r="L1549">
        <v>2</v>
      </c>
      <c r="M1549">
        <v>11.1939999999999</v>
      </c>
      <c r="N1549">
        <v>64.320171520457393</v>
      </c>
      <c r="O1549">
        <v>26.094000000000001</v>
      </c>
      <c r="P1549">
        <v>25.864000000000001</v>
      </c>
      <c r="Q1549">
        <v>31.484000000000002</v>
      </c>
      <c r="R1549">
        <v>2.81</v>
      </c>
    </row>
    <row r="1550" spans="1:18" x14ac:dyDescent="0.45">
      <c r="A1550" t="s">
        <v>415</v>
      </c>
      <c r="B1550">
        <v>2023</v>
      </c>
      <c r="C1550" s="9">
        <v>44982</v>
      </c>
      <c r="D1550" t="s">
        <v>72</v>
      </c>
      <c r="E1550">
        <v>1</v>
      </c>
      <c r="F1550" t="s">
        <v>200</v>
      </c>
      <c r="G1550">
        <v>1</v>
      </c>
      <c r="H1550" t="s">
        <v>18</v>
      </c>
      <c r="I1550" t="s">
        <v>19</v>
      </c>
      <c r="J1550">
        <v>24.7616438356164</v>
      </c>
      <c r="K1550">
        <v>5</v>
      </c>
      <c r="L1550">
        <v>1</v>
      </c>
      <c r="M1550">
        <v>11.606</v>
      </c>
      <c r="N1550">
        <v>62.036877477166897</v>
      </c>
      <c r="O1550">
        <v>21.201999999999899</v>
      </c>
      <c r="P1550">
        <v>21.495999999999999</v>
      </c>
      <c r="Q1550">
        <v>26.391999999999999</v>
      </c>
      <c r="R1550">
        <v>2.448</v>
      </c>
    </row>
    <row r="1551" spans="1:18" x14ac:dyDescent="0.45">
      <c r="A1551" t="s">
        <v>415</v>
      </c>
      <c r="B1551">
        <v>2023</v>
      </c>
      <c r="C1551" s="9">
        <v>44982</v>
      </c>
      <c r="D1551" t="s">
        <v>72</v>
      </c>
      <c r="E1551">
        <v>1</v>
      </c>
      <c r="F1551" t="s">
        <v>200</v>
      </c>
      <c r="G1551">
        <v>1</v>
      </c>
      <c r="H1551" t="s">
        <v>46</v>
      </c>
      <c r="I1551" t="s">
        <v>47</v>
      </c>
      <c r="J1551">
        <v>22.695890410958899</v>
      </c>
      <c r="K1551">
        <v>28</v>
      </c>
      <c r="L1551">
        <v>2</v>
      </c>
      <c r="M1551">
        <v>11.8189999999999</v>
      </c>
      <c r="N1551">
        <v>60.9188594635756</v>
      </c>
      <c r="O1551">
        <v>5.5069999999999997</v>
      </c>
      <c r="P1551">
        <v>5.3729999999999896</v>
      </c>
      <c r="Q1551">
        <v>15.981</v>
      </c>
      <c r="R1551">
        <v>5.3040000000000003</v>
      </c>
    </row>
    <row r="1552" spans="1:18" x14ac:dyDescent="0.45">
      <c r="A1552" t="s">
        <v>415</v>
      </c>
      <c r="B1552">
        <v>2023</v>
      </c>
      <c r="C1552" s="9">
        <v>44982</v>
      </c>
      <c r="D1552" t="s">
        <v>72</v>
      </c>
      <c r="E1552">
        <v>1</v>
      </c>
      <c r="F1552" t="s">
        <v>200</v>
      </c>
      <c r="G1552">
        <v>2</v>
      </c>
      <c r="H1552" t="s">
        <v>32</v>
      </c>
      <c r="I1552" t="s">
        <v>17</v>
      </c>
      <c r="J1552">
        <v>20.589041095890401</v>
      </c>
      <c r="K1552">
        <v>6</v>
      </c>
      <c r="L1552">
        <v>1</v>
      </c>
      <c r="M1552">
        <v>11.250999999999999</v>
      </c>
      <c r="N1552">
        <v>63.994311616745101</v>
      </c>
      <c r="O1552">
        <v>19.981000000000002</v>
      </c>
      <c r="P1552">
        <v>21.556999999999999</v>
      </c>
      <c r="Q1552">
        <v>28.917000000000002</v>
      </c>
      <c r="R1552">
        <v>3.68</v>
      </c>
    </row>
    <row r="1553" spans="1:18" x14ac:dyDescent="0.45">
      <c r="A1553" t="s">
        <v>415</v>
      </c>
      <c r="B1553">
        <v>2023</v>
      </c>
      <c r="C1553" s="9">
        <v>44982</v>
      </c>
      <c r="D1553" t="s">
        <v>72</v>
      </c>
      <c r="E1553">
        <v>1</v>
      </c>
      <c r="F1553" t="s">
        <v>200</v>
      </c>
      <c r="G1553">
        <v>2</v>
      </c>
      <c r="H1553" t="s">
        <v>113</v>
      </c>
      <c r="I1553" t="s">
        <v>31</v>
      </c>
      <c r="J1553">
        <v>19.786301369863001</v>
      </c>
      <c r="K1553">
        <v>27</v>
      </c>
      <c r="L1553">
        <v>2</v>
      </c>
      <c r="M1553">
        <v>11.32</v>
      </c>
      <c r="N1553">
        <v>63.604240282685502</v>
      </c>
      <c r="O1553">
        <v>14.9439999999999</v>
      </c>
      <c r="P1553">
        <v>14.2159999999999</v>
      </c>
      <c r="Q1553">
        <v>22.765999999999998</v>
      </c>
      <c r="R1553">
        <v>4.2750000000000004</v>
      </c>
    </row>
    <row r="1554" spans="1:18" x14ac:dyDescent="0.45">
      <c r="A1554" t="s">
        <v>415</v>
      </c>
      <c r="B1554">
        <v>2023</v>
      </c>
      <c r="C1554" s="9">
        <v>44982</v>
      </c>
      <c r="D1554" t="s">
        <v>72</v>
      </c>
      <c r="E1554">
        <v>1</v>
      </c>
      <c r="F1554" t="s">
        <v>200</v>
      </c>
      <c r="G1554">
        <v>3</v>
      </c>
      <c r="H1554" t="s">
        <v>20</v>
      </c>
      <c r="I1554" t="s">
        <v>21</v>
      </c>
      <c r="J1554">
        <v>27.558904109589001</v>
      </c>
      <c r="K1554">
        <v>9</v>
      </c>
      <c r="L1554">
        <v>1</v>
      </c>
      <c r="M1554">
        <v>11.282</v>
      </c>
      <c r="N1554">
        <v>63.818471902144999</v>
      </c>
      <c r="O1554">
        <v>29.312000000000001</v>
      </c>
      <c r="P1554">
        <v>29.326000000000001</v>
      </c>
      <c r="Q1554">
        <v>31.63</v>
      </c>
      <c r="R1554">
        <v>1.1519999999999999</v>
      </c>
    </row>
    <row r="1555" spans="1:18" x14ac:dyDescent="0.45">
      <c r="A1555" t="s">
        <v>415</v>
      </c>
      <c r="B1555">
        <v>2023</v>
      </c>
      <c r="C1555" s="9">
        <v>44982</v>
      </c>
      <c r="D1555" t="s">
        <v>72</v>
      </c>
      <c r="E1555">
        <v>1</v>
      </c>
      <c r="F1555" t="s">
        <v>200</v>
      </c>
      <c r="G1555">
        <v>3</v>
      </c>
      <c r="H1555" t="s">
        <v>48</v>
      </c>
      <c r="I1555" t="s">
        <v>49</v>
      </c>
      <c r="K1555">
        <v>26</v>
      </c>
      <c r="L1555">
        <v>2</v>
      </c>
      <c r="M1555">
        <v>11.282</v>
      </c>
      <c r="N1555">
        <v>63.818471902144999</v>
      </c>
      <c r="O1555">
        <v>11.206</v>
      </c>
      <c r="P1555">
        <v>11.199</v>
      </c>
      <c r="Q1555">
        <v>18.177</v>
      </c>
      <c r="R1555">
        <v>3.4889999999999999</v>
      </c>
    </row>
    <row r="1556" spans="1:18" x14ac:dyDescent="0.45">
      <c r="A1556" t="s">
        <v>415</v>
      </c>
      <c r="B1556">
        <v>2023</v>
      </c>
      <c r="C1556" s="9">
        <v>44982</v>
      </c>
      <c r="D1556" t="s">
        <v>72</v>
      </c>
      <c r="E1556">
        <v>1</v>
      </c>
      <c r="F1556" t="s">
        <v>200</v>
      </c>
      <c r="G1556">
        <v>4</v>
      </c>
      <c r="H1556" t="s">
        <v>42</v>
      </c>
      <c r="I1556" t="s">
        <v>40</v>
      </c>
      <c r="J1556">
        <v>24.2356164383561</v>
      </c>
      <c r="K1556">
        <v>7</v>
      </c>
      <c r="L1556">
        <v>1</v>
      </c>
      <c r="M1556">
        <v>11.422000000000001</v>
      </c>
      <c r="N1556">
        <v>63.036245841358699</v>
      </c>
      <c r="O1556">
        <v>19.584</v>
      </c>
      <c r="P1556">
        <v>19.930999999999901</v>
      </c>
      <c r="Q1556">
        <v>24.768999999999998</v>
      </c>
      <c r="R1556">
        <v>2.419</v>
      </c>
    </row>
    <row r="1557" spans="1:18" x14ac:dyDescent="0.45">
      <c r="A1557" t="s">
        <v>415</v>
      </c>
      <c r="B1557">
        <v>2023</v>
      </c>
      <c r="C1557" s="9">
        <v>44982</v>
      </c>
      <c r="D1557" t="s">
        <v>72</v>
      </c>
      <c r="E1557">
        <v>1</v>
      </c>
      <c r="F1557" t="s">
        <v>200</v>
      </c>
      <c r="G1557">
        <v>4</v>
      </c>
      <c r="H1557" t="s">
        <v>107</v>
      </c>
      <c r="I1557" t="s">
        <v>59</v>
      </c>
      <c r="J1557">
        <v>19.4712328767123</v>
      </c>
      <c r="K1557">
        <v>25</v>
      </c>
      <c r="L1557">
        <v>2</v>
      </c>
      <c r="M1557">
        <v>11.893000000000001</v>
      </c>
      <c r="N1557">
        <v>60.539813335575502</v>
      </c>
      <c r="O1557">
        <v>4.8219999999999903</v>
      </c>
      <c r="P1557">
        <v>4.5549999999999997</v>
      </c>
      <c r="Q1557">
        <v>15.439</v>
      </c>
      <c r="R1557">
        <v>5.4420000000000002</v>
      </c>
    </row>
    <row r="1558" spans="1:18" x14ac:dyDescent="0.45">
      <c r="A1558" t="s">
        <v>415</v>
      </c>
      <c r="B1558">
        <v>2023</v>
      </c>
      <c r="C1558" s="9">
        <v>44982</v>
      </c>
      <c r="D1558" t="s">
        <v>72</v>
      </c>
      <c r="E1558">
        <v>1</v>
      </c>
      <c r="F1558" t="s">
        <v>200</v>
      </c>
      <c r="G1558">
        <v>5</v>
      </c>
      <c r="H1558" t="s">
        <v>26</v>
      </c>
      <c r="I1558" t="s">
        <v>27</v>
      </c>
      <c r="J1558">
        <v>24.7643835616438</v>
      </c>
      <c r="K1558">
        <v>10</v>
      </c>
      <c r="L1558">
        <v>1</v>
      </c>
      <c r="M1558">
        <v>11.516</v>
      </c>
      <c r="N1558">
        <v>62.521708926710602</v>
      </c>
      <c r="O1558">
        <v>25.864999999999998</v>
      </c>
      <c r="P1558">
        <v>26.074999999999999</v>
      </c>
      <c r="Q1558">
        <v>28.620999999999999</v>
      </c>
      <c r="R1558">
        <v>1.2729999999999999</v>
      </c>
    </row>
    <row r="1559" spans="1:18" x14ac:dyDescent="0.45">
      <c r="A1559" t="s">
        <v>415</v>
      </c>
      <c r="B1559">
        <v>2023</v>
      </c>
      <c r="C1559" s="9">
        <v>44982</v>
      </c>
      <c r="D1559" t="s">
        <v>72</v>
      </c>
      <c r="E1559">
        <v>1</v>
      </c>
      <c r="F1559" t="s">
        <v>200</v>
      </c>
      <c r="G1559">
        <v>5</v>
      </c>
      <c r="H1559" t="s">
        <v>98</v>
      </c>
      <c r="I1559" t="s">
        <v>67</v>
      </c>
      <c r="J1559">
        <v>31.575342465753401</v>
      </c>
      <c r="K1559">
        <v>24</v>
      </c>
      <c r="L1559">
        <v>2</v>
      </c>
      <c r="M1559">
        <v>11.577999999999999</v>
      </c>
      <c r="N1559">
        <v>62.186906201416399</v>
      </c>
      <c r="O1559">
        <v>22.945999999999898</v>
      </c>
      <c r="P1559">
        <v>22.668999999999901</v>
      </c>
      <c r="Q1559">
        <v>26.236999999999998</v>
      </c>
      <c r="R1559">
        <v>1.784</v>
      </c>
    </row>
    <row r="1560" spans="1:18" x14ac:dyDescent="0.45">
      <c r="A1560" t="s">
        <v>415</v>
      </c>
      <c r="B1560">
        <v>2023</v>
      </c>
      <c r="C1560" s="9">
        <v>44982</v>
      </c>
      <c r="D1560" t="s">
        <v>72</v>
      </c>
      <c r="E1560">
        <v>1</v>
      </c>
      <c r="F1560" t="s">
        <v>200</v>
      </c>
      <c r="G1560">
        <v>6</v>
      </c>
      <c r="H1560" t="s">
        <v>39</v>
      </c>
      <c r="I1560" t="s">
        <v>40</v>
      </c>
      <c r="J1560">
        <v>28.545205479452001</v>
      </c>
      <c r="K1560">
        <v>8</v>
      </c>
      <c r="L1560">
        <v>1</v>
      </c>
      <c r="M1560">
        <v>11.239000000000001</v>
      </c>
      <c r="N1560">
        <v>64.062639024824193</v>
      </c>
      <c r="O1560">
        <v>20.547999999999998</v>
      </c>
      <c r="P1560">
        <v>21.05</v>
      </c>
      <c r="Q1560">
        <v>25.02</v>
      </c>
      <c r="R1560">
        <v>1.9850000000000001</v>
      </c>
    </row>
    <row r="1561" spans="1:18" x14ac:dyDescent="0.45">
      <c r="A1561" t="s">
        <v>415</v>
      </c>
      <c r="B1561">
        <v>2023</v>
      </c>
      <c r="C1561" s="9">
        <v>44982</v>
      </c>
      <c r="D1561" t="s">
        <v>72</v>
      </c>
      <c r="E1561">
        <v>1</v>
      </c>
      <c r="F1561" t="s">
        <v>200</v>
      </c>
      <c r="G1561">
        <v>6</v>
      </c>
      <c r="H1561" t="s">
        <v>55</v>
      </c>
      <c r="I1561" t="s">
        <v>56</v>
      </c>
      <c r="J1561">
        <v>33.821917808219098</v>
      </c>
      <c r="K1561">
        <v>23</v>
      </c>
      <c r="L1561">
        <v>2</v>
      </c>
      <c r="M1561">
        <v>11.39</v>
      </c>
      <c r="N1561">
        <v>63.213345039508297</v>
      </c>
      <c r="O1561">
        <v>16.007999999999999</v>
      </c>
      <c r="P1561">
        <v>15.398999999999999</v>
      </c>
      <c r="Q1561">
        <v>21.521000000000001</v>
      </c>
      <c r="R1561">
        <v>3.0609999999999999</v>
      </c>
    </row>
    <row r="1562" spans="1:18" x14ac:dyDescent="0.45">
      <c r="A1562" t="s">
        <v>415</v>
      </c>
      <c r="B1562">
        <v>2023</v>
      </c>
      <c r="C1562" s="9">
        <v>44982</v>
      </c>
      <c r="D1562" t="s">
        <v>72</v>
      </c>
      <c r="E1562">
        <v>1</v>
      </c>
      <c r="F1562" t="s">
        <v>200</v>
      </c>
      <c r="G1562">
        <v>7</v>
      </c>
      <c r="H1562" t="s">
        <v>382</v>
      </c>
      <c r="I1562" t="s">
        <v>15</v>
      </c>
      <c r="J1562">
        <v>21.9945205479452</v>
      </c>
      <c r="K1562">
        <v>11</v>
      </c>
      <c r="L1562">
        <v>1</v>
      </c>
      <c r="M1562">
        <v>11.321999999999999</v>
      </c>
      <c r="N1562">
        <v>63.5930047694753</v>
      </c>
      <c r="O1562">
        <v>23.161999999999999</v>
      </c>
      <c r="P1562">
        <v>25.228999999999999</v>
      </c>
      <c r="Q1562">
        <v>30.093</v>
      </c>
      <c r="R1562">
        <v>2.4319999999999999</v>
      </c>
    </row>
    <row r="1563" spans="1:18" x14ac:dyDescent="0.45">
      <c r="A1563" t="s">
        <v>415</v>
      </c>
      <c r="B1563">
        <v>2023</v>
      </c>
      <c r="C1563" s="9">
        <v>44982</v>
      </c>
      <c r="D1563" t="s">
        <v>72</v>
      </c>
      <c r="E1563">
        <v>1</v>
      </c>
      <c r="F1563" t="s">
        <v>200</v>
      </c>
      <c r="G1563">
        <v>7</v>
      </c>
      <c r="H1563" t="s">
        <v>33</v>
      </c>
      <c r="I1563" t="s">
        <v>27</v>
      </c>
      <c r="J1563">
        <v>29.2684931506849</v>
      </c>
      <c r="K1563">
        <v>22</v>
      </c>
      <c r="L1563">
        <v>2</v>
      </c>
      <c r="M1563">
        <v>11.382999999999999</v>
      </c>
      <c r="N1563">
        <v>63.252218220152798</v>
      </c>
      <c r="O1563">
        <v>33.104999999999997</v>
      </c>
      <c r="P1563">
        <v>32.855999999999902</v>
      </c>
      <c r="Q1563">
        <v>34.875999999999998</v>
      </c>
      <c r="R1563">
        <v>1.01</v>
      </c>
    </row>
    <row r="1564" spans="1:18" x14ac:dyDescent="0.45">
      <c r="A1564" t="s">
        <v>415</v>
      </c>
      <c r="B1564">
        <v>2023</v>
      </c>
      <c r="C1564" s="9">
        <v>44982</v>
      </c>
      <c r="D1564" t="s">
        <v>72</v>
      </c>
      <c r="E1564">
        <v>1</v>
      </c>
      <c r="F1564" t="s">
        <v>200</v>
      </c>
      <c r="G1564">
        <v>8</v>
      </c>
      <c r="H1564" t="s">
        <v>101</v>
      </c>
      <c r="I1564" t="s">
        <v>151</v>
      </c>
      <c r="J1564">
        <v>23.405479452054699</v>
      </c>
      <c r="K1564">
        <v>12</v>
      </c>
      <c r="L1564">
        <v>1</v>
      </c>
      <c r="M1564">
        <v>11.567</v>
      </c>
      <c r="N1564">
        <v>62.246044782571097</v>
      </c>
      <c r="O1564">
        <v>3.944</v>
      </c>
      <c r="P1564">
        <v>13.161</v>
      </c>
      <c r="Q1564">
        <v>23.434999999999999</v>
      </c>
      <c r="R1564">
        <v>5.1369999999999996</v>
      </c>
    </row>
    <row r="1565" spans="1:18" x14ac:dyDescent="0.45">
      <c r="A1565" t="s">
        <v>415</v>
      </c>
      <c r="B1565">
        <v>2023</v>
      </c>
      <c r="C1565" s="9">
        <v>44982</v>
      </c>
      <c r="D1565" t="s">
        <v>72</v>
      </c>
      <c r="E1565">
        <v>1</v>
      </c>
      <c r="F1565" t="s">
        <v>200</v>
      </c>
      <c r="G1565">
        <v>8</v>
      </c>
      <c r="H1565" t="s">
        <v>35</v>
      </c>
      <c r="I1565" t="s">
        <v>36</v>
      </c>
      <c r="J1565">
        <v>24.887671232876698</v>
      </c>
      <c r="K1565">
        <v>21</v>
      </c>
      <c r="L1565">
        <v>2</v>
      </c>
      <c r="M1565">
        <v>11.58</v>
      </c>
      <c r="N1565">
        <v>62.176165803108802</v>
      </c>
      <c r="O1565">
        <v>17.850999999999999</v>
      </c>
      <c r="P1565">
        <v>15.966999999999899</v>
      </c>
      <c r="Q1565">
        <v>23.216999999999999</v>
      </c>
      <c r="R1565">
        <v>3.625</v>
      </c>
    </row>
    <row r="1566" spans="1:18" x14ac:dyDescent="0.45">
      <c r="A1566" t="s">
        <v>415</v>
      </c>
      <c r="B1566">
        <v>2023</v>
      </c>
      <c r="C1566" s="9">
        <v>44982</v>
      </c>
      <c r="D1566" t="s">
        <v>72</v>
      </c>
      <c r="E1566">
        <v>1</v>
      </c>
      <c r="F1566" t="s">
        <v>200</v>
      </c>
      <c r="G1566">
        <v>9</v>
      </c>
      <c r="H1566" t="s">
        <v>50</v>
      </c>
      <c r="I1566" t="s">
        <v>51</v>
      </c>
      <c r="J1566">
        <v>26.391780821917799</v>
      </c>
      <c r="K1566">
        <v>13</v>
      </c>
      <c r="L1566">
        <v>1</v>
      </c>
      <c r="M1566">
        <v>11.276999999999999</v>
      </c>
      <c r="N1566">
        <v>63.846767757382203</v>
      </c>
      <c r="O1566">
        <v>16.701000000000001</v>
      </c>
      <c r="P1566">
        <v>17.603999999999999</v>
      </c>
      <c r="Q1566">
        <v>22.206</v>
      </c>
      <c r="R1566">
        <v>2.3010000000000002</v>
      </c>
    </row>
    <row r="1567" spans="1:18" x14ac:dyDescent="0.45">
      <c r="A1567" t="s">
        <v>415</v>
      </c>
      <c r="B1567">
        <v>2023</v>
      </c>
      <c r="C1567" s="9">
        <v>44982</v>
      </c>
      <c r="D1567" t="s">
        <v>72</v>
      </c>
      <c r="E1567">
        <v>1</v>
      </c>
      <c r="F1567" t="s">
        <v>200</v>
      </c>
      <c r="G1567">
        <v>9</v>
      </c>
      <c r="H1567" t="s">
        <v>94</v>
      </c>
      <c r="I1567" t="s">
        <v>38</v>
      </c>
      <c r="J1567">
        <v>25.328767123287601</v>
      </c>
      <c r="K1567">
        <v>20</v>
      </c>
      <c r="L1567">
        <v>2</v>
      </c>
      <c r="M1567">
        <v>11.441999999999901</v>
      </c>
      <c r="N1567">
        <v>62.926061877294103</v>
      </c>
      <c r="O1567">
        <v>15.1939999999999</v>
      </c>
      <c r="P1567">
        <v>14.2469999999999</v>
      </c>
      <c r="Q1567">
        <v>20.550999999999998</v>
      </c>
      <c r="R1567">
        <v>3.1520000000000001</v>
      </c>
    </row>
    <row r="1568" spans="1:18" x14ac:dyDescent="0.45">
      <c r="A1568" t="s">
        <v>415</v>
      </c>
      <c r="B1568">
        <v>2023</v>
      </c>
      <c r="C1568" s="9">
        <v>44982</v>
      </c>
      <c r="D1568" t="s">
        <v>72</v>
      </c>
      <c r="E1568">
        <v>1</v>
      </c>
      <c r="F1568" t="s">
        <v>200</v>
      </c>
      <c r="G1568">
        <v>10</v>
      </c>
      <c r="H1568" t="s">
        <v>28</v>
      </c>
      <c r="I1568" t="s">
        <v>29</v>
      </c>
      <c r="J1568">
        <v>23.169863013698599</v>
      </c>
      <c r="K1568">
        <v>16</v>
      </c>
      <c r="L1568">
        <v>1</v>
      </c>
      <c r="M1568">
        <v>11.428000000000001</v>
      </c>
      <c r="N1568">
        <v>63.003150157507797</v>
      </c>
      <c r="O1568">
        <v>27.701999999999899</v>
      </c>
      <c r="P1568">
        <v>27.98</v>
      </c>
      <c r="Q1568">
        <v>31.698</v>
      </c>
      <c r="R1568">
        <v>1.859</v>
      </c>
    </row>
    <row r="1569" spans="1:18" x14ac:dyDescent="0.45">
      <c r="A1569" t="s">
        <v>415</v>
      </c>
      <c r="B1569">
        <v>2023</v>
      </c>
      <c r="C1569" s="9">
        <v>44982</v>
      </c>
      <c r="D1569" t="s">
        <v>72</v>
      </c>
      <c r="E1569">
        <v>1</v>
      </c>
      <c r="F1569" t="s">
        <v>200</v>
      </c>
      <c r="G1569">
        <v>10</v>
      </c>
      <c r="H1569" t="s">
        <v>43</v>
      </c>
      <c r="I1569" t="s">
        <v>44</v>
      </c>
      <c r="J1569">
        <v>30.2712328767123</v>
      </c>
      <c r="K1569">
        <v>17</v>
      </c>
      <c r="L1569">
        <v>2</v>
      </c>
      <c r="M1569">
        <v>11.509</v>
      </c>
      <c r="N1569">
        <v>62.559735858892999</v>
      </c>
      <c r="O1569">
        <v>21.702999999999999</v>
      </c>
      <c r="P1569">
        <v>21.545999999999999</v>
      </c>
      <c r="Q1569">
        <v>25.501999999999999</v>
      </c>
      <c r="R1569">
        <v>1.978</v>
      </c>
    </row>
    <row r="1570" spans="1:18" x14ac:dyDescent="0.45">
      <c r="A1570" t="s">
        <v>415</v>
      </c>
      <c r="B1570">
        <v>2023</v>
      </c>
      <c r="C1570" s="9">
        <v>44982</v>
      </c>
      <c r="D1570" t="s">
        <v>72</v>
      </c>
      <c r="E1570">
        <v>1</v>
      </c>
      <c r="F1570" t="s">
        <v>200</v>
      </c>
      <c r="G1570">
        <v>11</v>
      </c>
      <c r="H1570" t="s">
        <v>52</v>
      </c>
      <c r="I1570" t="s">
        <v>53</v>
      </c>
      <c r="J1570">
        <v>25.9643835616438</v>
      </c>
      <c r="K1570">
        <v>14</v>
      </c>
      <c r="L1570">
        <v>1</v>
      </c>
      <c r="M1570">
        <v>11.246</v>
      </c>
      <c r="N1570">
        <v>64.022763649297502</v>
      </c>
      <c r="O1570">
        <v>18.72</v>
      </c>
      <c r="P1570">
        <v>19.533000000000001</v>
      </c>
      <c r="Q1570">
        <v>23.559000000000001</v>
      </c>
      <c r="R1570">
        <v>2.0129999999999999</v>
      </c>
    </row>
    <row r="1571" spans="1:18" x14ac:dyDescent="0.45">
      <c r="A1571" t="s">
        <v>415</v>
      </c>
      <c r="B1571">
        <v>2023</v>
      </c>
      <c r="C1571" s="9">
        <v>44982</v>
      </c>
      <c r="D1571" t="s">
        <v>72</v>
      </c>
      <c r="E1571">
        <v>1</v>
      </c>
      <c r="F1571" t="s">
        <v>200</v>
      </c>
      <c r="G1571">
        <v>11</v>
      </c>
      <c r="H1571" t="s">
        <v>45</v>
      </c>
      <c r="I1571" t="s">
        <v>97</v>
      </c>
      <c r="J1571">
        <v>32.010958904109501</v>
      </c>
      <c r="K1571">
        <v>19</v>
      </c>
      <c r="L1571">
        <v>2</v>
      </c>
      <c r="M1571">
        <v>11.255000000000001</v>
      </c>
      <c r="N1571">
        <v>63.971568191914699</v>
      </c>
      <c r="O1571">
        <v>19.53</v>
      </c>
      <c r="P1571">
        <v>18.782999999999902</v>
      </c>
      <c r="Q1571">
        <v>23.620999999999999</v>
      </c>
      <c r="R1571">
        <v>2.419</v>
      </c>
    </row>
    <row r="1572" spans="1:18" x14ac:dyDescent="0.45">
      <c r="A1572" t="s">
        <v>415</v>
      </c>
      <c r="B1572">
        <v>2023</v>
      </c>
      <c r="C1572" s="9">
        <v>44982</v>
      </c>
      <c r="D1572" t="s">
        <v>72</v>
      </c>
      <c r="E1572">
        <v>1</v>
      </c>
      <c r="F1572" t="s">
        <v>200</v>
      </c>
      <c r="G1572">
        <v>12</v>
      </c>
      <c r="H1572" t="s">
        <v>95</v>
      </c>
      <c r="I1572" t="s">
        <v>19</v>
      </c>
      <c r="J1572">
        <v>23.4767123287671</v>
      </c>
      <c r="K1572">
        <v>15</v>
      </c>
      <c r="L1572">
        <v>1</v>
      </c>
      <c r="M1572">
        <v>11.27</v>
      </c>
      <c r="N1572">
        <v>63.886424134871298</v>
      </c>
      <c r="O1572">
        <v>10.225</v>
      </c>
      <c r="P1572">
        <v>13.7279999999999</v>
      </c>
      <c r="Q1572">
        <v>22.181999999999999</v>
      </c>
      <c r="R1572">
        <v>4.2270000000000003</v>
      </c>
    </row>
    <row r="1573" spans="1:18" x14ac:dyDescent="0.45">
      <c r="A1573" t="s">
        <v>415</v>
      </c>
      <c r="B1573">
        <v>2023</v>
      </c>
      <c r="C1573" s="9">
        <v>44982</v>
      </c>
      <c r="D1573" t="s">
        <v>72</v>
      </c>
      <c r="E1573">
        <v>1</v>
      </c>
      <c r="F1573" t="s">
        <v>200</v>
      </c>
      <c r="G1573">
        <v>12</v>
      </c>
      <c r="H1573" t="s">
        <v>37</v>
      </c>
      <c r="I1573" t="s">
        <v>38</v>
      </c>
      <c r="J1573">
        <v>17.882191780821898</v>
      </c>
      <c r="K1573">
        <v>18</v>
      </c>
      <c r="L1573">
        <v>2</v>
      </c>
      <c r="M1573">
        <v>11.299999999999899</v>
      </c>
      <c r="N1573">
        <v>63.716814159291999</v>
      </c>
      <c r="O1573">
        <v>12.432</v>
      </c>
      <c r="P1573">
        <v>11.047000000000001</v>
      </c>
      <c r="Q1573">
        <v>19.125</v>
      </c>
      <c r="R1573">
        <v>4.0389999999999997</v>
      </c>
    </row>
    <row r="1574" spans="1:18" x14ac:dyDescent="0.45">
      <c r="A1574" t="s">
        <v>415</v>
      </c>
      <c r="B1574">
        <v>2023</v>
      </c>
      <c r="C1574" s="9">
        <v>44982</v>
      </c>
      <c r="D1574" t="s">
        <v>72</v>
      </c>
      <c r="E1574">
        <v>1</v>
      </c>
      <c r="F1574" t="s">
        <v>201</v>
      </c>
      <c r="G1574">
        <v>1</v>
      </c>
      <c r="H1574" t="s">
        <v>16</v>
      </c>
      <c r="I1574" t="s">
        <v>17</v>
      </c>
      <c r="J1574">
        <v>23.849315068493102</v>
      </c>
      <c r="K1574">
        <v>1</v>
      </c>
      <c r="L1574">
        <v>1</v>
      </c>
      <c r="M1574">
        <v>11.329000000000001</v>
      </c>
      <c r="N1574">
        <v>63.5537117133021</v>
      </c>
      <c r="O1574">
        <v>30.607999999999901</v>
      </c>
      <c r="P1574">
        <v>30.637</v>
      </c>
      <c r="Q1574">
        <v>32.807000000000002</v>
      </c>
      <c r="R1574">
        <v>1.085</v>
      </c>
    </row>
    <row r="1575" spans="1:18" x14ac:dyDescent="0.45">
      <c r="A1575" t="s">
        <v>415</v>
      </c>
      <c r="B1575">
        <v>2023</v>
      </c>
      <c r="C1575" s="9">
        <v>44982</v>
      </c>
      <c r="D1575" t="s">
        <v>72</v>
      </c>
      <c r="E1575">
        <v>1</v>
      </c>
      <c r="F1575" t="s">
        <v>201</v>
      </c>
      <c r="G1575">
        <v>1</v>
      </c>
      <c r="H1575" t="s">
        <v>95</v>
      </c>
      <c r="I1575" t="s">
        <v>19</v>
      </c>
      <c r="J1575">
        <v>23.4767123287671</v>
      </c>
      <c r="K1575">
        <v>15</v>
      </c>
      <c r="L1575">
        <v>2</v>
      </c>
      <c r="M1575">
        <v>11.401999999999999</v>
      </c>
      <c r="N1575">
        <v>63.146816348009096</v>
      </c>
      <c r="O1575">
        <v>13.7279999999999</v>
      </c>
      <c r="P1575">
        <v>13.680999999999999</v>
      </c>
      <c r="Q1575">
        <v>21.748999999999999</v>
      </c>
      <c r="R1575">
        <v>4.0339999999999998</v>
      </c>
    </row>
    <row r="1576" spans="1:18" x14ac:dyDescent="0.45">
      <c r="A1576" t="s">
        <v>415</v>
      </c>
      <c r="B1576">
        <v>2023</v>
      </c>
      <c r="C1576" s="9">
        <v>44982</v>
      </c>
      <c r="D1576" t="s">
        <v>72</v>
      </c>
      <c r="E1576">
        <v>1</v>
      </c>
      <c r="F1576" t="s">
        <v>201</v>
      </c>
      <c r="G1576">
        <v>2</v>
      </c>
      <c r="H1576" t="s">
        <v>24</v>
      </c>
      <c r="I1576" t="s">
        <v>25</v>
      </c>
      <c r="J1576">
        <v>24.4931506849315</v>
      </c>
      <c r="K1576">
        <v>4</v>
      </c>
      <c r="L1576">
        <v>1</v>
      </c>
      <c r="M1576">
        <v>11.138999999999999</v>
      </c>
      <c r="N1576">
        <v>64.637759224346894</v>
      </c>
      <c r="O1576">
        <v>19.806999999999999</v>
      </c>
      <c r="P1576">
        <v>20.602999999999899</v>
      </c>
      <c r="Q1576">
        <v>25.004999999999999</v>
      </c>
      <c r="R1576">
        <v>2.2010000000000001</v>
      </c>
    </row>
    <row r="1577" spans="1:18" x14ac:dyDescent="0.45">
      <c r="A1577" t="s">
        <v>415</v>
      </c>
      <c r="B1577">
        <v>2023</v>
      </c>
      <c r="C1577" s="9">
        <v>44982</v>
      </c>
      <c r="D1577" t="s">
        <v>72</v>
      </c>
      <c r="E1577">
        <v>1</v>
      </c>
      <c r="F1577" t="s">
        <v>201</v>
      </c>
      <c r="G1577">
        <v>2</v>
      </c>
      <c r="H1577" t="s">
        <v>52</v>
      </c>
      <c r="I1577" t="s">
        <v>53</v>
      </c>
      <c r="J1577">
        <v>25.9643835616438</v>
      </c>
      <c r="K1577">
        <v>14</v>
      </c>
      <c r="L1577">
        <v>2</v>
      </c>
      <c r="M1577">
        <v>11.279</v>
      </c>
      <c r="N1577">
        <v>63.835446404823102</v>
      </c>
      <c r="O1577">
        <v>19.533000000000001</v>
      </c>
      <c r="P1577">
        <v>19.166</v>
      </c>
      <c r="Q1577">
        <v>23.076000000000001</v>
      </c>
      <c r="R1577">
        <v>1.9550000000000001</v>
      </c>
    </row>
    <row r="1578" spans="1:18" x14ac:dyDescent="0.45">
      <c r="A1578" t="s">
        <v>415</v>
      </c>
      <c r="B1578">
        <v>2023</v>
      </c>
      <c r="C1578" s="9">
        <v>44982</v>
      </c>
      <c r="D1578" t="s">
        <v>72</v>
      </c>
      <c r="E1578">
        <v>1</v>
      </c>
      <c r="F1578" t="s">
        <v>201</v>
      </c>
      <c r="G1578">
        <v>3</v>
      </c>
      <c r="H1578" t="s">
        <v>14</v>
      </c>
      <c r="I1578" t="s">
        <v>15</v>
      </c>
      <c r="J1578">
        <v>23.150684931506799</v>
      </c>
      <c r="K1578">
        <v>2</v>
      </c>
      <c r="L1578">
        <v>1</v>
      </c>
      <c r="M1578">
        <v>11.154</v>
      </c>
      <c r="N1578">
        <v>64.550833781603004</v>
      </c>
      <c r="O1578">
        <v>29.798999999999999</v>
      </c>
      <c r="P1578">
        <v>30.033999999999999</v>
      </c>
      <c r="Q1578">
        <v>32.545999999999999</v>
      </c>
      <c r="R1578">
        <v>1.256</v>
      </c>
    </row>
    <row r="1579" spans="1:18" x14ac:dyDescent="0.45">
      <c r="A1579" t="s">
        <v>415</v>
      </c>
      <c r="B1579">
        <v>2023</v>
      </c>
      <c r="C1579" s="9">
        <v>44982</v>
      </c>
      <c r="D1579" t="s">
        <v>72</v>
      </c>
      <c r="E1579">
        <v>1</v>
      </c>
      <c r="F1579" t="s">
        <v>201</v>
      </c>
      <c r="G1579">
        <v>3</v>
      </c>
      <c r="H1579" t="s">
        <v>28</v>
      </c>
      <c r="I1579" t="s">
        <v>29</v>
      </c>
      <c r="J1579">
        <v>23.169863013698599</v>
      </c>
      <c r="K1579">
        <v>16</v>
      </c>
      <c r="L1579">
        <v>2</v>
      </c>
      <c r="M1579">
        <v>11.154</v>
      </c>
      <c r="N1579">
        <v>64.550833781603004</v>
      </c>
      <c r="O1579">
        <v>27.98</v>
      </c>
      <c r="P1579">
        <v>27.638999999999999</v>
      </c>
      <c r="Q1579">
        <v>31.254999999999999</v>
      </c>
      <c r="R1579">
        <v>1.8080000000000001</v>
      </c>
    </row>
    <row r="1580" spans="1:18" x14ac:dyDescent="0.45">
      <c r="A1580" t="s">
        <v>415</v>
      </c>
      <c r="B1580">
        <v>2023</v>
      </c>
      <c r="C1580" s="9">
        <v>44982</v>
      </c>
      <c r="D1580" t="s">
        <v>72</v>
      </c>
      <c r="E1580">
        <v>1</v>
      </c>
      <c r="F1580" t="s">
        <v>201</v>
      </c>
      <c r="G1580">
        <v>4</v>
      </c>
      <c r="H1580" t="s">
        <v>381</v>
      </c>
      <c r="I1580" t="s">
        <v>25</v>
      </c>
      <c r="J1580">
        <v>20.191780821917799</v>
      </c>
      <c r="K1580">
        <v>3</v>
      </c>
      <c r="L1580">
        <v>1</v>
      </c>
      <c r="M1580">
        <v>11.539</v>
      </c>
      <c r="N1580">
        <v>62.397088135886897</v>
      </c>
      <c r="O1580">
        <v>9</v>
      </c>
      <c r="P1580">
        <v>16.323</v>
      </c>
      <c r="Q1580">
        <v>29.495000000000001</v>
      </c>
      <c r="R1580">
        <v>6.5860000000000003</v>
      </c>
    </row>
    <row r="1581" spans="1:18" x14ac:dyDescent="0.45">
      <c r="A1581" t="s">
        <v>415</v>
      </c>
      <c r="B1581">
        <v>2023</v>
      </c>
      <c r="C1581" s="9">
        <v>44982</v>
      </c>
      <c r="D1581" t="s">
        <v>72</v>
      </c>
      <c r="E1581">
        <v>1</v>
      </c>
      <c r="F1581" t="s">
        <v>201</v>
      </c>
      <c r="G1581">
        <v>4</v>
      </c>
      <c r="H1581" t="s">
        <v>50</v>
      </c>
      <c r="I1581" t="s">
        <v>51</v>
      </c>
      <c r="J1581">
        <v>26.391780821917799</v>
      </c>
      <c r="K1581">
        <v>13</v>
      </c>
      <c r="L1581">
        <v>2</v>
      </c>
      <c r="M1581">
        <v>11.544</v>
      </c>
      <c r="N1581">
        <v>62.3700623700623</v>
      </c>
      <c r="O1581">
        <v>17.603999999999999</v>
      </c>
      <c r="P1581">
        <v>17.324999999999999</v>
      </c>
      <c r="Q1581">
        <v>21.863</v>
      </c>
      <c r="R1581">
        <v>2.2690000000000001</v>
      </c>
    </row>
    <row r="1582" spans="1:18" x14ac:dyDescent="0.45">
      <c r="A1582" t="s">
        <v>415</v>
      </c>
      <c r="B1582">
        <v>2023</v>
      </c>
      <c r="C1582" s="9">
        <v>44982</v>
      </c>
      <c r="D1582" t="s">
        <v>72</v>
      </c>
      <c r="E1582">
        <v>1</v>
      </c>
      <c r="F1582" t="s">
        <v>201</v>
      </c>
      <c r="G1582">
        <v>5</v>
      </c>
      <c r="H1582" t="s">
        <v>18</v>
      </c>
      <c r="I1582" t="s">
        <v>19</v>
      </c>
      <c r="J1582">
        <v>24.7616438356164</v>
      </c>
      <c r="K1582">
        <v>5</v>
      </c>
      <c r="L1582">
        <v>1</v>
      </c>
      <c r="M1582">
        <v>11.33</v>
      </c>
      <c r="N1582">
        <v>63.548102383053802</v>
      </c>
      <c r="O1582">
        <v>21.495999999999999</v>
      </c>
      <c r="P1582">
        <v>22.084</v>
      </c>
      <c r="Q1582">
        <v>26.856000000000002</v>
      </c>
      <c r="R1582">
        <v>2.3860000000000001</v>
      </c>
    </row>
    <row r="1583" spans="1:18" x14ac:dyDescent="0.45">
      <c r="A1583" t="s">
        <v>415</v>
      </c>
      <c r="B1583">
        <v>2023</v>
      </c>
      <c r="C1583" s="9">
        <v>44982</v>
      </c>
      <c r="D1583" t="s">
        <v>72</v>
      </c>
      <c r="E1583">
        <v>1</v>
      </c>
      <c r="F1583" t="s">
        <v>201</v>
      </c>
      <c r="G1583">
        <v>5</v>
      </c>
      <c r="H1583" t="s">
        <v>101</v>
      </c>
      <c r="I1583" t="s">
        <v>151</v>
      </c>
      <c r="J1583">
        <v>23.405479452054699</v>
      </c>
      <c r="K1583">
        <v>12</v>
      </c>
      <c r="L1583">
        <v>2</v>
      </c>
      <c r="M1583">
        <v>11.385</v>
      </c>
      <c r="N1583">
        <v>63.241106719367501</v>
      </c>
      <c r="O1583">
        <v>13.161</v>
      </c>
      <c r="P1583">
        <v>12.35</v>
      </c>
      <c r="Q1583">
        <v>21.391999999999999</v>
      </c>
      <c r="R1583">
        <v>4.5209999999999999</v>
      </c>
    </row>
    <row r="1584" spans="1:18" x14ac:dyDescent="0.45">
      <c r="A1584" t="s">
        <v>415</v>
      </c>
      <c r="B1584">
        <v>2023</v>
      </c>
      <c r="C1584" s="9">
        <v>44982</v>
      </c>
      <c r="D1584" t="s">
        <v>72</v>
      </c>
      <c r="E1584">
        <v>1</v>
      </c>
      <c r="F1584" t="s">
        <v>201</v>
      </c>
      <c r="G1584">
        <v>6</v>
      </c>
      <c r="H1584" t="s">
        <v>32</v>
      </c>
      <c r="I1584" t="s">
        <v>17</v>
      </c>
      <c r="J1584">
        <v>20.589041095890401</v>
      </c>
      <c r="K1584">
        <v>6</v>
      </c>
      <c r="L1584">
        <v>1</v>
      </c>
      <c r="M1584">
        <v>10.916</v>
      </c>
      <c r="N1584">
        <v>65.958226456577407</v>
      </c>
      <c r="O1584">
        <v>21.556999999999999</v>
      </c>
      <c r="P1584">
        <v>24.006</v>
      </c>
      <c r="Q1584">
        <v>30.704000000000001</v>
      </c>
      <c r="R1584">
        <v>3.3490000000000002</v>
      </c>
    </row>
    <row r="1585" spans="1:18" x14ac:dyDescent="0.45">
      <c r="A1585" t="s">
        <v>415</v>
      </c>
      <c r="B1585">
        <v>2023</v>
      </c>
      <c r="C1585" s="9">
        <v>44982</v>
      </c>
      <c r="D1585" t="s">
        <v>72</v>
      </c>
      <c r="E1585">
        <v>1</v>
      </c>
      <c r="F1585" t="s">
        <v>201</v>
      </c>
      <c r="G1585">
        <v>6</v>
      </c>
      <c r="H1585" t="s">
        <v>382</v>
      </c>
      <c r="I1585" t="s">
        <v>15</v>
      </c>
      <c r="J1585">
        <v>21.9945205479452</v>
      </c>
      <c r="K1585">
        <v>11</v>
      </c>
      <c r="L1585">
        <v>2</v>
      </c>
      <c r="M1585">
        <v>10.955</v>
      </c>
      <c r="N1585">
        <v>65.723413966225394</v>
      </c>
      <c r="O1585">
        <v>25.228999999999999</v>
      </c>
      <c r="P1585">
        <v>24.632000000000001</v>
      </c>
      <c r="Q1585">
        <v>29.312000000000001</v>
      </c>
      <c r="R1585">
        <v>2.34</v>
      </c>
    </row>
    <row r="1586" spans="1:18" x14ac:dyDescent="0.45">
      <c r="A1586" t="s">
        <v>415</v>
      </c>
      <c r="B1586">
        <v>2023</v>
      </c>
      <c r="C1586" s="9">
        <v>44982</v>
      </c>
      <c r="D1586" t="s">
        <v>72</v>
      </c>
      <c r="E1586">
        <v>1</v>
      </c>
      <c r="F1586" t="s">
        <v>201</v>
      </c>
      <c r="G1586">
        <v>7</v>
      </c>
      <c r="H1586" t="s">
        <v>39</v>
      </c>
      <c r="I1586" t="s">
        <v>40</v>
      </c>
      <c r="J1586">
        <v>28.545205479452001</v>
      </c>
      <c r="K1586">
        <v>8</v>
      </c>
      <c r="L1586">
        <v>1</v>
      </c>
      <c r="M1586">
        <v>11.154999999999999</v>
      </c>
      <c r="N1586">
        <v>64.545047064096806</v>
      </c>
      <c r="O1586">
        <v>21.05</v>
      </c>
      <c r="P1586">
        <v>22.244</v>
      </c>
      <c r="Q1586">
        <v>26.053999999999998</v>
      </c>
      <c r="R1586">
        <v>1.905</v>
      </c>
    </row>
    <row r="1587" spans="1:18" x14ac:dyDescent="0.45">
      <c r="A1587" t="s">
        <v>415</v>
      </c>
      <c r="B1587">
        <v>2023</v>
      </c>
      <c r="C1587" s="9">
        <v>44982</v>
      </c>
      <c r="D1587" t="s">
        <v>72</v>
      </c>
      <c r="E1587">
        <v>1</v>
      </c>
      <c r="F1587" t="s">
        <v>201</v>
      </c>
      <c r="G1587">
        <v>7</v>
      </c>
      <c r="H1587" t="s">
        <v>20</v>
      </c>
      <c r="I1587" t="s">
        <v>21</v>
      </c>
      <c r="J1587">
        <v>27.558904109589001</v>
      </c>
      <c r="K1587">
        <v>9</v>
      </c>
      <c r="L1587">
        <v>2</v>
      </c>
      <c r="M1587">
        <v>11.229999999999899</v>
      </c>
      <c r="N1587">
        <v>64.113980409617099</v>
      </c>
      <c r="O1587">
        <v>29.326000000000001</v>
      </c>
      <c r="P1587">
        <v>29.003</v>
      </c>
      <c r="Q1587">
        <v>31.280999999999999</v>
      </c>
      <c r="R1587">
        <v>1.139</v>
      </c>
    </row>
    <row r="1588" spans="1:18" x14ac:dyDescent="0.45">
      <c r="A1588" t="s">
        <v>415</v>
      </c>
      <c r="B1588">
        <v>2023</v>
      </c>
      <c r="C1588" s="9">
        <v>44982</v>
      </c>
      <c r="D1588" t="s">
        <v>72</v>
      </c>
      <c r="E1588">
        <v>1</v>
      </c>
      <c r="F1588" t="s">
        <v>201</v>
      </c>
      <c r="G1588">
        <v>8</v>
      </c>
      <c r="H1588" t="s">
        <v>42</v>
      </c>
      <c r="I1588" t="s">
        <v>40</v>
      </c>
      <c r="J1588">
        <v>24.2356164383561</v>
      </c>
      <c r="K1588">
        <v>7</v>
      </c>
      <c r="L1588">
        <v>1</v>
      </c>
      <c r="M1588">
        <v>11.374000000000001</v>
      </c>
      <c r="N1588">
        <v>63.302268331281802</v>
      </c>
      <c r="O1588">
        <v>19.930999999999901</v>
      </c>
      <c r="P1588">
        <v>21.359000000000002</v>
      </c>
      <c r="Q1588">
        <v>25.937000000000001</v>
      </c>
      <c r="R1588">
        <v>2.2890000000000001</v>
      </c>
    </row>
    <row r="1589" spans="1:18" x14ac:dyDescent="0.45">
      <c r="A1589" t="s">
        <v>415</v>
      </c>
      <c r="B1589">
        <v>2023</v>
      </c>
      <c r="C1589" s="9">
        <v>44982</v>
      </c>
      <c r="D1589" t="s">
        <v>72</v>
      </c>
      <c r="E1589">
        <v>1</v>
      </c>
      <c r="F1589" t="s">
        <v>201</v>
      </c>
      <c r="G1589">
        <v>8</v>
      </c>
      <c r="H1589" t="s">
        <v>26</v>
      </c>
      <c r="I1589" t="s">
        <v>27</v>
      </c>
      <c r="J1589">
        <v>24.7643835616438</v>
      </c>
      <c r="K1589">
        <v>10</v>
      </c>
      <c r="L1589">
        <v>2</v>
      </c>
      <c r="M1589">
        <v>11.513</v>
      </c>
      <c r="N1589">
        <v>62.538000521150003</v>
      </c>
      <c r="O1589">
        <v>26.074999999999999</v>
      </c>
      <c r="P1589">
        <v>25.782</v>
      </c>
      <c r="Q1589">
        <v>28.295999999999999</v>
      </c>
      <c r="R1589">
        <v>1.2569999999999999</v>
      </c>
    </row>
    <row r="1590" spans="1:18" x14ac:dyDescent="0.45">
      <c r="A1590" t="s">
        <v>415</v>
      </c>
      <c r="B1590">
        <v>2023</v>
      </c>
      <c r="C1590" s="9">
        <v>44982</v>
      </c>
      <c r="D1590" t="s">
        <v>72</v>
      </c>
      <c r="E1590">
        <v>1</v>
      </c>
      <c r="F1590" t="s">
        <v>202</v>
      </c>
      <c r="G1590">
        <v>1</v>
      </c>
      <c r="H1590" t="s">
        <v>16</v>
      </c>
      <c r="I1590" t="s">
        <v>17</v>
      </c>
      <c r="J1590">
        <v>23.849315068493102</v>
      </c>
      <c r="K1590">
        <v>1</v>
      </c>
      <c r="L1590">
        <v>1</v>
      </c>
      <c r="M1590">
        <v>11.117000000000001</v>
      </c>
      <c r="N1590">
        <v>64.765674192677807</v>
      </c>
      <c r="O1590">
        <v>30.637</v>
      </c>
      <c r="P1590">
        <v>30.698999999999899</v>
      </c>
      <c r="Q1590">
        <v>32.863</v>
      </c>
      <c r="R1590">
        <v>1.0820000000000001</v>
      </c>
    </row>
    <row r="1591" spans="1:18" x14ac:dyDescent="0.45">
      <c r="A1591" t="s">
        <v>415</v>
      </c>
      <c r="B1591">
        <v>2023</v>
      </c>
      <c r="C1591" s="9">
        <v>44982</v>
      </c>
      <c r="D1591" t="s">
        <v>72</v>
      </c>
      <c r="E1591">
        <v>1</v>
      </c>
      <c r="F1591" t="s">
        <v>202</v>
      </c>
      <c r="G1591">
        <v>1</v>
      </c>
      <c r="H1591" t="s">
        <v>42</v>
      </c>
      <c r="I1591" t="s">
        <v>40</v>
      </c>
      <c r="J1591">
        <v>24.2356164383561</v>
      </c>
      <c r="K1591">
        <v>7</v>
      </c>
      <c r="L1591">
        <v>2</v>
      </c>
      <c r="M1591">
        <v>11.19</v>
      </c>
      <c r="N1591">
        <v>64.343163538873895</v>
      </c>
      <c r="O1591">
        <v>21.359000000000002</v>
      </c>
      <c r="P1591">
        <v>21.22</v>
      </c>
      <c r="Q1591">
        <v>25.687999999999999</v>
      </c>
      <c r="R1591">
        <v>2.234</v>
      </c>
    </row>
    <row r="1592" spans="1:18" x14ac:dyDescent="0.45">
      <c r="A1592" t="s">
        <v>415</v>
      </c>
      <c r="B1592">
        <v>2023</v>
      </c>
      <c r="C1592" s="9">
        <v>44982</v>
      </c>
      <c r="D1592" t="s">
        <v>72</v>
      </c>
      <c r="E1592">
        <v>1</v>
      </c>
      <c r="F1592" t="s">
        <v>202</v>
      </c>
      <c r="G1592">
        <v>2</v>
      </c>
      <c r="H1592" t="s">
        <v>24</v>
      </c>
      <c r="I1592" t="s">
        <v>25</v>
      </c>
      <c r="J1592">
        <v>24.4931506849315</v>
      </c>
      <c r="K1592">
        <v>4</v>
      </c>
      <c r="L1592">
        <v>1</v>
      </c>
      <c r="M1592">
        <v>11.115</v>
      </c>
      <c r="N1592">
        <v>64.777327935222601</v>
      </c>
      <c r="O1592">
        <v>20.602999999999899</v>
      </c>
      <c r="P1592">
        <v>21.497</v>
      </c>
      <c r="Q1592">
        <v>25.727</v>
      </c>
      <c r="R1592">
        <v>2.1150000000000002</v>
      </c>
    </row>
    <row r="1593" spans="1:18" x14ac:dyDescent="0.45">
      <c r="A1593" t="s">
        <v>415</v>
      </c>
      <c r="B1593">
        <v>2023</v>
      </c>
      <c r="C1593" s="9">
        <v>44982</v>
      </c>
      <c r="D1593" t="s">
        <v>72</v>
      </c>
      <c r="E1593">
        <v>1</v>
      </c>
      <c r="F1593" t="s">
        <v>202</v>
      </c>
      <c r="G1593">
        <v>2</v>
      </c>
      <c r="H1593" t="s">
        <v>39</v>
      </c>
      <c r="I1593" t="s">
        <v>40</v>
      </c>
      <c r="J1593">
        <v>28.545205479452001</v>
      </c>
      <c r="K1593">
        <v>8</v>
      </c>
      <c r="L1593">
        <v>2</v>
      </c>
      <c r="M1593">
        <v>11.311999999999999</v>
      </c>
      <c r="N1593">
        <v>63.649222065063597</v>
      </c>
      <c r="O1593">
        <v>22.244</v>
      </c>
      <c r="P1593">
        <v>21.812999999999999</v>
      </c>
      <c r="Q1593">
        <v>25.513000000000002</v>
      </c>
      <c r="R1593">
        <v>1.85</v>
      </c>
    </row>
    <row r="1594" spans="1:18" x14ac:dyDescent="0.45">
      <c r="A1594" t="s">
        <v>415</v>
      </c>
      <c r="B1594">
        <v>2023</v>
      </c>
      <c r="C1594" s="9">
        <v>44982</v>
      </c>
      <c r="D1594" t="s">
        <v>72</v>
      </c>
      <c r="E1594">
        <v>1</v>
      </c>
      <c r="F1594" t="s">
        <v>202</v>
      </c>
      <c r="G1594">
        <v>3</v>
      </c>
      <c r="H1594" t="s">
        <v>14</v>
      </c>
      <c r="I1594" t="s">
        <v>15</v>
      </c>
      <c r="J1594">
        <v>23.150684931506799</v>
      </c>
      <c r="K1594">
        <v>2</v>
      </c>
      <c r="L1594">
        <v>1</v>
      </c>
      <c r="M1594">
        <v>11.144</v>
      </c>
      <c r="N1594">
        <v>64.608758076094702</v>
      </c>
      <c r="O1594">
        <v>30.033999999999999</v>
      </c>
      <c r="P1594">
        <v>30.215</v>
      </c>
      <c r="Q1594">
        <v>32.707000000000001</v>
      </c>
      <c r="R1594">
        <v>1.246</v>
      </c>
    </row>
    <row r="1595" spans="1:18" x14ac:dyDescent="0.45">
      <c r="A1595" t="s">
        <v>415</v>
      </c>
      <c r="B1595">
        <v>2023</v>
      </c>
      <c r="C1595" s="9">
        <v>44982</v>
      </c>
      <c r="D1595" t="s">
        <v>72</v>
      </c>
      <c r="E1595">
        <v>1</v>
      </c>
      <c r="F1595" t="s">
        <v>202</v>
      </c>
      <c r="G1595">
        <v>3</v>
      </c>
      <c r="H1595" t="s">
        <v>32</v>
      </c>
      <c r="I1595" t="s">
        <v>17</v>
      </c>
      <c r="J1595">
        <v>20.589041095890401</v>
      </c>
      <c r="K1595">
        <v>6</v>
      </c>
      <c r="L1595">
        <v>2</v>
      </c>
      <c r="M1595">
        <v>11.164999999999999</v>
      </c>
      <c r="N1595">
        <v>64.487236901030002</v>
      </c>
      <c r="O1595">
        <v>24.006</v>
      </c>
      <c r="P1595">
        <v>23.357999999999901</v>
      </c>
      <c r="Q1595">
        <v>29.565999999999999</v>
      </c>
      <c r="R1595">
        <v>3.1040000000000001</v>
      </c>
    </row>
    <row r="1596" spans="1:18" x14ac:dyDescent="0.45">
      <c r="A1596" t="s">
        <v>415</v>
      </c>
      <c r="B1596">
        <v>2023</v>
      </c>
      <c r="C1596" s="9">
        <v>44982</v>
      </c>
      <c r="D1596" t="s">
        <v>72</v>
      </c>
      <c r="E1596">
        <v>1</v>
      </c>
      <c r="F1596" t="s">
        <v>202</v>
      </c>
      <c r="G1596">
        <v>4</v>
      </c>
      <c r="H1596" t="s">
        <v>381</v>
      </c>
      <c r="I1596" t="s">
        <v>25</v>
      </c>
      <c r="J1596">
        <v>20.191780821917799</v>
      </c>
      <c r="K1596">
        <v>3</v>
      </c>
      <c r="L1596">
        <v>1</v>
      </c>
      <c r="M1596">
        <v>11.304</v>
      </c>
      <c r="N1596">
        <v>63.694267515923499</v>
      </c>
      <c r="O1596">
        <v>16.323</v>
      </c>
      <c r="P1596">
        <v>21.690999999999999</v>
      </c>
      <c r="Q1596">
        <v>32.673000000000002</v>
      </c>
      <c r="R1596">
        <v>5.4909999999999997</v>
      </c>
    </row>
    <row r="1597" spans="1:18" x14ac:dyDescent="0.45">
      <c r="A1597" t="s">
        <v>415</v>
      </c>
      <c r="B1597">
        <v>2023</v>
      </c>
      <c r="C1597" s="9">
        <v>44982</v>
      </c>
      <c r="D1597" t="s">
        <v>72</v>
      </c>
      <c r="E1597">
        <v>1</v>
      </c>
      <c r="F1597" t="s">
        <v>202</v>
      </c>
      <c r="G1597">
        <v>4</v>
      </c>
      <c r="H1597" t="s">
        <v>18</v>
      </c>
      <c r="I1597" t="s">
        <v>19</v>
      </c>
      <c r="J1597">
        <v>24.7616438356164</v>
      </c>
      <c r="K1597">
        <v>5</v>
      </c>
      <c r="L1597">
        <v>2</v>
      </c>
      <c r="M1597">
        <v>11.365</v>
      </c>
      <c r="N1597">
        <v>63.352397712274502</v>
      </c>
      <c r="O1597">
        <v>22.084</v>
      </c>
      <c r="P1597">
        <v>21.759999999999899</v>
      </c>
      <c r="Q1597">
        <v>26.437999999999999</v>
      </c>
      <c r="R1597">
        <v>2.339</v>
      </c>
    </row>
    <row r="1598" spans="1:18" x14ac:dyDescent="0.45">
      <c r="A1598" t="s">
        <v>415</v>
      </c>
      <c r="B1598">
        <v>2023</v>
      </c>
      <c r="C1598" s="9">
        <v>44982</v>
      </c>
      <c r="D1598" t="s">
        <v>72</v>
      </c>
      <c r="E1598">
        <v>2</v>
      </c>
      <c r="F1598" t="s">
        <v>202</v>
      </c>
      <c r="G1598">
        <v>1</v>
      </c>
      <c r="H1598" t="s">
        <v>16</v>
      </c>
      <c r="I1598" t="s">
        <v>17</v>
      </c>
      <c r="J1598">
        <v>23.849315068493102</v>
      </c>
      <c r="K1598">
        <v>1</v>
      </c>
      <c r="L1598">
        <v>1</v>
      </c>
      <c r="M1598">
        <v>10.997999999999999</v>
      </c>
      <c r="N1598">
        <v>65.466448445171807</v>
      </c>
      <c r="O1598">
        <v>30.698999999999899</v>
      </c>
      <c r="P1598">
        <v>30.7579999999999</v>
      </c>
      <c r="Q1598">
        <v>32.915999999999997</v>
      </c>
      <c r="R1598">
        <v>1.079</v>
      </c>
    </row>
    <row r="1599" spans="1:18" x14ac:dyDescent="0.45">
      <c r="A1599" t="s">
        <v>415</v>
      </c>
      <c r="B1599">
        <v>2023</v>
      </c>
      <c r="C1599" s="9">
        <v>44982</v>
      </c>
      <c r="D1599" t="s">
        <v>72</v>
      </c>
      <c r="E1599">
        <v>2</v>
      </c>
      <c r="F1599" t="s">
        <v>202</v>
      </c>
      <c r="G1599">
        <v>1</v>
      </c>
      <c r="H1599" t="s">
        <v>42</v>
      </c>
      <c r="I1599" t="s">
        <v>40</v>
      </c>
      <c r="J1599">
        <v>24.2356164383561</v>
      </c>
      <c r="K1599">
        <v>7</v>
      </c>
      <c r="L1599">
        <v>2</v>
      </c>
      <c r="M1599">
        <v>11.027999999999899</v>
      </c>
      <c r="N1599">
        <v>65.288356909684396</v>
      </c>
      <c r="O1599">
        <v>21.22</v>
      </c>
      <c r="P1599">
        <v>21.094999999999999</v>
      </c>
      <c r="Q1599">
        <v>25.465</v>
      </c>
      <c r="R1599">
        <v>2.1850000000000001</v>
      </c>
    </row>
    <row r="1600" spans="1:18" x14ac:dyDescent="0.45">
      <c r="A1600" t="s">
        <v>415</v>
      </c>
      <c r="B1600">
        <v>2023</v>
      </c>
      <c r="C1600" s="9">
        <v>44982</v>
      </c>
      <c r="D1600" t="s">
        <v>72</v>
      </c>
      <c r="E1600">
        <v>2</v>
      </c>
      <c r="F1600" t="s">
        <v>202</v>
      </c>
      <c r="G1600">
        <v>2</v>
      </c>
      <c r="H1600" t="s">
        <v>24</v>
      </c>
      <c r="I1600" t="s">
        <v>25</v>
      </c>
      <c r="J1600">
        <v>24.4931506849315</v>
      </c>
      <c r="K1600">
        <v>4</v>
      </c>
      <c r="L1600">
        <v>1</v>
      </c>
      <c r="M1600">
        <v>11.246</v>
      </c>
      <c r="N1600">
        <v>64.022763649297502</v>
      </c>
      <c r="O1600">
        <v>21.497</v>
      </c>
      <c r="P1600">
        <v>22.223999999999901</v>
      </c>
      <c r="Q1600">
        <v>26.31</v>
      </c>
      <c r="R1600">
        <v>2.0430000000000001</v>
      </c>
    </row>
    <row r="1601" spans="1:18" x14ac:dyDescent="0.45">
      <c r="A1601" t="s">
        <v>415</v>
      </c>
      <c r="B1601">
        <v>2023</v>
      </c>
      <c r="C1601" s="9">
        <v>44982</v>
      </c>
      <c r="D1601" t="s">
        <v>72</v>
      </c>
      <c r="E1601">
        <v>2</v>
      </c>
      <c r="F1601" t="s">
        <v>202</v>
      </c>
      <c r="G1601">
        <v>2</v>
      </c>
      <c r="H1601" t="s">
        <v>39</v>
      </c>
      <c r="I1601" t="s">
        <v>40</v>
      </c>
      <c r="J1601">
        <v>28.545205479452001</v>
      </c>
      <c r="K1601">
        <v>8</v>
      </c>
      <c r="L1601">
        <v>2</v>
      </c>
      <c r="M1601">
        <v>11.381</v>
      </c>
      <c r="N1601">
        <v>63.263333626219101</v>
      </c>
      <c r="O1601">
        <v>21.812999999999999</v>
      </c>
      <c r="P1601">
        <v>21.460999999999999</v>
      </c>
      <c r="Q1601">
        <v>25.067</v>
      </c>
      <c r="R1601">
        <v>1.8029999999999999</v>
      </c>
    </row>
    <row r="1602" spans="1:18" x14ac:dyDescent="0.45">
      <c r="A1602" t="s">
        <v>415</v>
      </c>
      <c r="B1602">
        <v>2023</v>
      </c>
      <c r="C1602" s="9">
        <v>44982</v>
      </c>
      <c r="D1602" t="s">
        <v>72</v>
      </c>
      <c r="E1602">
        <v>2</v>
      </c>
      <c r="F1602" t="s">
        <v>202</v>
      </c>
      <c r="G1602">
        <v>3</v>
      </c>
      <c r="H1602" t="s">
        <v>14</v>
      </c>
      <c r="I1602" t="s">
        <v>15</v>
      </c>
      <c r="J1602">
        <v>23.150684931506799</v>
      </c>
      <c r="K1602">
        <v>2</v>
      </c>
      <c r="L1602">
        <v>1</v>
      </c>
      <c r="M1602">
        <v>11.052</v>
      </c>
      <c r="N1602">
        <v>65.146579804560204</v>
      </c>
      <c r="O1602">
        <v>30.215</v>
      </c>
      <c r="P1602">
        <v>30.367999999999999</v>
      </c>
      <c r="Q1602">
        <v>32.841999999999999</v>
      </c>
      <c r="R1602">
        <v>1.2370000000000001</v>
      </c>
    </row>
    <row r="1603" spans="1:18" x14ac:dyDescent="0.45">
      <c r="A1603" t="s">
        <v>415</v>
      </c>
      <c r="B1603">
        <v>2023</v>
      </c>
      <c r="C1603" s="9">
        <v>44982</v>
      </c>
      <c r="D1603" t="s">
        <v>72</v>
      </c>
      <c r="E1603">
        <v>2</v>
      </c>
      <c r="F1603" t="s">
        <v>202</v>
      </c>
      <c r="G1603">
        <v>3</v>
      </c>
      <c r="H1603" t="s">
        <v>32</v>
      </c>
      <c r="I1603" t="s">
        <v>17</v>
      </c>
      <c r="J1603">
        <v>20.589041095890401</v>
      </c>
      <c r="K1603">
        <v>6</v>
      </c>
      <c r="L1603">
        <v>2</v>
      </c>
      <c r="M1603">
        <v>11.222</v>
      </c>
      <c r="N1603">
        <v>64.159686330422304</v>
      </c>
      <c r="O1603">
        <v>23.357999999999901</v>
      </c>
      <c r="P1603">
        <v>22.890999999999998</v>
      </c>
      <c r="Q1603">
        <v>28.731000000000002</v>
      </c>
      <c r="R1603">
        <v>2.92</v>
      </c>
    </row>
    <row r="1604" spans="1:18" x14ac:dyDescent="0.45">
      <c r="A1604" t="s">
        <v>415</v>
      </c>
      <c r="B1604">
        <v>2023</v>
      </c>
      <c r="C1604" s="9">
        <v>44982</v>
      </c>
      <c r="D1604" t="s">
        <v>72</v>
      </c>
      <c r="E1604">
        <v>2</v>
      </c>
      <c r="F1604" t="s">
        <v>202</v>
      </c>
      <c r="G1604">
        <v>4</v>
      </c>
      <c r="H1604" t="s">
        <v>381</v>
      </c>
      <c r="I1604" t="s">
        <v>25</v>
      </c>
      <c r="J1604">
        <v>20.191780821917799</v>
      </c>
      <c r="K1604">
        <v>3</v>
      </c>
      <c r="L1604">
        <v>1</v>
      </c>
      <c r="M1604">
        <v>11.254</v>
      </c>
      <c r="N1604">
        <v>63.9772525324329</v>
      </c>
      <c r="O1604">
        <v>21.690999999999999</v>
      </c>
      <c r="P1604">
        <v>24.417000000000002</v>
      </c>
      <c r="Q1604">
        <v>34.228999999999999</v>
      </c>
      <c r="R1604">
        <v>4.9059999999999997</v>
      </c>
    </row>
    <row r="1605" spans="1:18" x14ac:dyDescent="0.45">
      <c r="A1605" t="s">
        <v>415</v>
      </c>
      <c r="B1605">
        <v>2023</v>
      </c>
      <c r="C1605" s="9">
        <v>44982</v>
      </c>
      <c r="D1605" t="s">
        <v>72</v>
      </c>
      <c r="E1605">
        <v>2</v>
      </c>
      <c r="F1605" t="s">
        <v>202</v>
      </c>
      <c r="G1605">
        <v>4</v>
      </c>
      <c r="H1605" t="s">
        <v>18</v>
      </c>
      <c r="I1605" t="s">
        <v>19</v>
      </c>
      <c r="J1605">
        <v>24.7616438356164</v>
      </c>
      <c r="K1605">
        <v>5</v>
      </c>
      <c r="L1605">
        <v>2</v>
      </c>
      <c r="M1605">
        <v>11.433</v>
      </c>
      <c r="N1605">
        <v>62.975596956179402</v>
      </c>
      <c r="O1605">
        <v>21.759999999999899</v>
      </c>
      <c r="P1605">
        <v>21.561</v>
      </c>
      <c r="Q1605">
        <v>26.155000000000001</v>
      </c>
      <c r="R1605">
        <v>2.2970000000000002</v>
      </c>
    </row>
    <row r="1606" spans="1:18" x14ac:dyDescent="0.45">
      <c r="A1606" t="s">
        <v>415</v>
      </c>
      <c r="B1606">
        <v>2023</v>
      </c>
      <c r="C1606" s="9">
        <v>44982</v>
      </c>
      <c r="D1606" t="s">
        <v>72</v>
      </c>
      <c r="E1606">
        <v>1</v>
      </c>
      <c r="F1606" t="s">
        <v>203</v>
      </c>
      <c r="G1606">
        <v>1</v>
      </c>
      <c r="H1606" t="s">
        <v>16</v>
      </c>
      <c r="I1606" t="s">
        <v>17</v>
      </c>
      <c r="J1606">
        <v>23.849315068493102</v>
      </c>
      <c r="K1606">
        <v>1</v>
      </c>
      <c r="L1606">
        <v>1</v>
      </c>
      <c r="M1606">
        <v>11.103</v>
      </c>
      <c r="N1606">
        <v>64.847338557146699</v>
      </c>
      <c r="O1606">
        <v>30.7579999999999</v>
      </c>
      <c r="P1606">
        <v>30.971</v>
      </c>
      <c r="Q1606">
        <v>33.109000000000002</v>
      </c>
      <c r="R1606">
        <v>1.069</v>
      </c>
    </row>
    <row r="1607" spans="1:18" x14ac:dyDescent="0.45">
      <c r="A1607" t="s">
        <v>415</v>
      </c>
      <c r="B1607">
        <v>2023</v>
      </c>
      <c r="C1607" s="9">
        <v>44982</v>
      </c>
      <c r="D1607" t="s">
        <v>72</v>
      </c>
      <c r="E1607">
        <v>1</v>
      </c>
      <c r="F1607" t="s">
        <v>203</v>
      </c>
      <c r="G1607">
        <v>1</v>
      </c>
      <c r="H1607" t="s">
        <v>381</v>
      </c>
      <c r="I1607" t="s">
        <v>25</v>
      </c>
      <c r="J1607">
        <v>20.191780821917799</v>
      </c>
      <c r="K1607">
        <v>3</v>
      </c>
      <c r="L1607">
        <v>2</v>
      </c>
      <c r="M1607">
        <v>11.122999999999999</v>
      </c>
      <c r="N1607">
        <v>64.730738110222006</v>
      </c>
      <c r="O1607">
        <v>24.417000000000002</v>
      </c>
      <c r="P1607">
        <v>25.140999999999998</v>
      </c>
      <c r="Q1607">
        <v>32.424999999999997</v>
      </c>
      <c r="R1607">
        <v>3.6419999999999999</v>
      </c>
    </row>
    <row r="1608" spans="1:18" x14ac:dyDescent="0.45">
      <c r="A1608" t="s">
        <v>415</v>
      </c>
      <c r="B1608">
        <v>2023</v>
      </c>
      <c r="C1608" s="9">
        <v>44982</v>
      </c>
      <c r="D1608" t="s">
        <v>72</v>
      </c>
      <c r="E1608">
        <v>1</v>
      </c>
      <c r="F1608" t="s">
        <v>203</v>
      </c>
      <c r="G1608">
        <v>2</v>
      </c>
      <c r="H1608" t="s">
        <v>14</v>
      </c>
      <c r="I1608" t="s">
        <v>15</v>
      </c>
      <c r="J1608">
        <v>23.150684931506799</v>
      </c>
      <c r="K1608">
        <v>2</v>
      </c>
      <c r="L1608">
        <v>2</v>
      </c>
      <c r="M1608">
        <v>11.206999999999899</v>
      </c>
      <c r="N1608">
        <v>64.245560810207905</v>
      </c>
      <c r="O1608">
        <v>30.367999999999999</v>
      </c>
      <c r="P1608">
        <v>30.276</v>
      </c>
      <c r="Q1608">
        <v>32.704000000000001</v>
      </c>
      <c r="R1608">
        <v>1.214</v>
      </c>
    </row>
    <row r="1609" spans="1:18" x14ac:dyDescent="0.45">
      <c r="A1609" t="s">
        <v>415</v>
      </c>
      <c r="B1609">
        <v>2023</v>
      </c>
      <c r="C1609" s="9">
        <v>44982</v>
      </c>
      <c r="D1609" t="s">
        <v>72</v>
      </c>
      <c r="E1609">
        <v>1</v>
      </c>
      <c r="F1609" t="s">
        <v>203</v>
      </c>
      <c r="G1609">
        <v>2</v>
      </c>
      <c r="H1609" t="s">
        <v>24</v>
      </c>
      <c r="I1609" t="s">
        <v>25</v>
      </c>
      <c r="J1609">
        <v>24.4931506849315</v>
      </c>
      <c r="K1609">
        <v>4</v>
      </c>
      <c r="L1609">
        <v>1</v>
      </c>
      <c r="M1609">
        <v>11.170999999999999</v>
      </c>
      <c r="N1609">
        <v>64.452600483394505</v>
      </c>
      <c r="O1609">
        <v>22.223999999999901</v>
      </c>
      <c r="P1609">
        <v>23.524999999999999</v>
      </c>
      <c r="Q1609">
        <v>27.361000000000001</v>
      </c>
      <c r="R1609">
        <v>1.9179999999999999</v>
      </c>
    </row>
    <row r="1610" spans="1:18" x14ac:dyDescent="0.45">
      <c r="A1610" t="s">
        <v>415</v>
      </c>
      <c r="B1610">
        <v>2023</v>
      </c>
      <c r="C1610" s="9">
        <v>44982</v>
      </c>
      <c r="D1610" t="s">
        <v>72</v>
      </c>
      <c r="E1610">
        <v>2</v>
      </c>
      <c r="F1610" t="s">
        <v>203</v>
      </c>
      <c r="G1610">
        <v>1</v>
      </c>
      <c r="H1610" t="s">
        <v>16</v>
      </c>
      <c r="I1610" t="s">
        <v>17</v>
      </c>
      <c r="J1610">
        <v>23.849315068493102</v>
      </c>
      <c r="K1610">
        <v>1</v>
      </c>
      <c r="L1610">
        <v>1</v>
      </c>
      <c r="M1610">
        <v>11.346</v>
      </c>
      <c r="N1610">
        <v>63.458487572712798</v>
      </c>
      <c r="O1610">
        <v>30.971</v>
      </c>
      <c r="P1610">
        <v>30.917999999999999</v>
      </c>
      <c r="Q1610">
        <v>33.026000000000003</v>
      </c>
      <c r="R1610">
        <v>1.054</v>
      </c>
    </row>
    <row r="1611" spans="1:18" x14ac:dyDescent="0.45">
      <c r="A1611" t="s">
        <v>415</v>
      </c>
      <c r="B1611">
        <v>2023</v>
      </c>
      <c r="C1611" s="9">
        <v>44982</v>
      </c>
      <c r="D1611" t="s">
        <v>72</v>
      </c>
      <c r="E1611">
        <v>2</v>
      </c>
      <c r="F1611" t="s">
        <v>203</v>
      </c>
      <c r="G1611">
        <v>1</v>
      </c>
      <c r="H1611" t="s">
        <v>381</v>
      </c>
      <c r="I1611" t="s">
        <v>25</v>
      </c>
      <c r="J1611">
        <v>20.191780821917799</v>
      </c>
      <c r="K1611">
        <v>3</v>
      </c>
      <c r="L1611">
        <v>2</v>
      </c>
      <c r="M1611">
        <v>11.497999999999999</v>
      </c>
      <c r="N1611">
        <v>62.619586014959097</v>
      </c>
      <c r="O1611">
        <v>25.140999999999998</v>
      </c>
      <c r="P1611">
        <v>23.693999999999999</v>
      </c>
      <c r="Q1611">
        <v>30.05</v>
      </c>
      <c r="R1611">
        <v>3.1779999999999999</v>
      </c>
    </row>
    <row r="1612" spans="1:18" x14ac:dyDescent="0.45">
      <c r="A1612" t="s">
        <v>415</v>
      </c>
      <c r="B1612">
        <v>2023</v>
      </c>
      <c r="C1612" s="9">
        <v>44982</v>
      </c>
      <c r="D1612" t="s">
        <v>72</v>
      </c>
      <c r="E1612">
        <v>2</v>
      </c>
      <c r="F1612" t="s">
        <v>203</v>
      </c>
      <c r="G1612">
        <v>2</v>
      </c>
      <c r="H1612" t="s">
        <v>14</v>
      </c>
      <c r="I1612" t="s">
        <v>15</v>
      </c>
      <c r="J1612">
        <v>23.150684931506799</v>
      </c>
      <c r="K1612">
        <v>2</v>
      </c>
      <c r="L1612">
        <v>1</v>
      </c>
      <c r="M1612">
        <v>11.034000000000001</v>
      </c>
      <c r="N1612">
        <v>65.252854812397999</v>
      </c>
      <c r="O1612">
        <v>30.276</v>
      </c>
      <c r="P1612">
        <v>30.384</v>
      </c>
      <c r="Q1612">
        <v>32.798000000000002</v>
      </c>
      <c r="R1612">
        <v>1.2070000000000001</v>
      </c>
    </row>
    <row r="1613" spans="1:18" x14ac:dyDescent="0.45">
      <c r="A1613" t="s">
        <v>415</v>
      </c>
      <c r="B1613">
        <v>2023</v>
      </c>
      <c r="C1613" s="9">
        <v>44982</v>
      </c>
      <c r="D1613" t="s">
        <v>72</v>
      </c>
      <c r="E1613">
        <v>2</v>
      </c>
      <c r="F1613" t="s">
        <v>203</v>
      </c>
      <c r="G1613">
        <v>2</v>
      </c>
      <c r="H1613" t="s">
        <v>24</v>
      </c>
      <c r="I1613" t="s">
        <v>25</v>
      </c>
      <c r="J1613">
        <v>24.4931506849315</v>
      </c>
      <c r="K1613">
        <v>4</v>
      </c>
      <c r="L1613">
        <v>2</v>
      </c>
      <c r="M1613">
        <v>11.066000000000001</v>
      </c>
      <c r="N1613">
        <v>65.0641604915958</v>
      </c>
      <c r="O1613">
        <v>23.524999999999999</v>
      </c>
      <c r="P1613">
        <v>23.37</v>
      </c>
      <c r="Q1613">
        <v>27.128</v>
      </c>
      <c r="R1613">
        <v>1.879</v>
      </c>
    </row>
    <row r="1614" spans="1:18" x14ac:dyDescent="0.45">
      <c r="A1614" t="s">
        <v>415</v>
      </c>
      <c r="B1614">
        <v>2023</v>
      </c>
      <c r="C1614" s="9">
        <v>44982</v>
      </c>
      <c r="D1614" t="s">
        <v>72</v>
      </c>
      <c r="E1614">
        <v>3</v>
      </c>
      <c r="F1614" t="s">
        <v>203</v>
      </c>
      <c r="G1614">
        <v>2</v>
      </c>
      <c r="H1614" t="s">
        <v>14</v>
      </c>
      <c r="I1614" t="s">
        <v>15</v>
      </c>
      <c r="J1614">
        <v>23.150684931506799</v>
      </c>
      <c r="K1614">
        <v>2</v>
      </c>
      <c r="L1614">
        <v>1</v>
      </c>
      <c r="M1614">
        <v>11.04</v>
      </c>
      <c r="N1614">
        <v>65.2173913043478</v>
      </c>
      <c r="O1614">
        <v>30.384</v>
      </c>
      <c r="P1614">
        <v>30.484999999999999</v>
      </c>
      <c r="Q1614">
        <v>32.884999999999998</v>
      </c>
      <c r="R1614">
        <v>1.2</v>
      </c>
    </row>
    <row r="1615" spans="1:18" x14ac:dyDescent="0.45">
      <c r="A1615" t="s">
        <v>415</v>
      </c>
      <c r="B1615">
        <v>2023</v>
      </c>
      <c r="C1615" s="9">
        <v>44982</v>
      </c>
      <c r="D1615" t="s">
        <v>72</v>
      </c>
      <c r="E1615">
        <v>3</v>
      </c>
      <c r="F1615" t="s">
        <v>203</v>
      </c>
      <c r="G1615">
        <v>2</v>
      </c>
      <c r="H1615" t="s">
        <v>24</v>
      </c>
      <c r="I1615" t="s">
        <v>25</v>
      </c>
      <c r="J1615">
        <v>24.4931506849315</v>
      </c>
      <c r="K1615">
        <v>4</v>
      </c>
      <c r="L1615">
        <v>2</v>
      </c>
      <c r="M1615">
        <v>11.110999999999899</v>
      </c>
      <c r="N1615">
        <v>64.800648006480003</v>
      </c>
      <c r="O1615">
        <v>23.37</v>
      </c>
      <c r="P1615">
        <v>23.228999999999999</v>
      </c>
      <c r="Q1615">
        <v>26.917000000000002</v>
      </c>
      <c r="R1615">
        <v>1.8440000000000001</v>
      </c>
    </row>
    <row r="1616" spans="1:18" x14ac:dyDescent="0.45">
      <c r="A1616" t="s">
        <v>415</v>
      </c>
      <c r="B1616">
        <v>2023</v>
      </c>
      <c r="C1616" s="9">
        <v>44982</v>
      </c>
      <c r="D1616" t="s">
        <v>72</v>
      </c>
      <c r="E1616">
        <v>1</v>
      </c>
      <c r="F1616" t="s">
        <v>204</v>
      </c>
      <c r="G1616" t="s">
        <v>205</v>
      </c>
      <c r="H1616" t="s">
        <v>16</v>
      </c>
      <c r="I1616" t="s">
        <v>17</v>
      </c>
      <c r="J1616">
        <v>23.849315068493102</v>
      </c>
      <c r="K1616">
        <v>1</v>
      </c>
      <c r="L1616">
        <v>1</v>
      </c>
      <c r="M1616">
        <v>11.208</v>
      </c>
      <c r="N1616">
        <v>64.239828693790102</v>
      </c>
      <c r="O1616">
        <v>30.917999999999999</v>
      </c>
      <c r="P1616">
        <v>31.087</v>
      </c>
      <c r="Q1616">
        <v>33.177</v>
      </c>
      <c r="R1616">
        <v>1.0449999999999999</v>
      </c>
    </row>
    <row r="1617" spans="1:18" x14ac:dyDescent="0.45">
      <c r="A1617" t="s">
        <v>415</v>
      </c>
      <c r="B1617">
        <v>2023</v>
      </c>
      <c r="C1617" s="9">
        <v>44982</v>
      </c>
      <c r="D1617" t="s">
        <v>72</v>
      </c>
      <c r="E1617">
        <v>1</v>
      </c>
      <c r="F1617" t="s">
        <v>204</v>
      </c>
      <c r="G1617" t="s">
        <v>205</v>
      </c>
      <c r="H1617" t="s">
        <v>14</v>
      </c>
      <c r="I1617" t="s">
        <v>15</v>
      </c>
      <c r="J1617">
        <v>23.150684931506799</v>
      </c>
      <c r="K1617">
        <v>2</v>
      </c>
      <c r="L1617">
        <v>2</v>
      </c>
      <c r="M1617">
        <v>11.288</v>
      </c>
      <c r="N1617">
        <v>63.7845499645641</v>
      </c>
      <c r="O1617">
        <v>30.484999999999999</v>
      </c>
      <c r="P1617">
        <v>30.3249999999999</v>
      </c>
      <c r="Q1617">
        <v>32.680999999999997</v>
      </c>
      <c r="R1617">
        <v>1.1779999999999999</v>
      </c>
    </row>
    <row r="1618" spans="1:18" x14ac:dyDescent="0.45">
      <c r="A1618" t="s">
        <v>415</v>
      </c>
      <c r="B1618">
        <v>2023</v>
      </c>
      <c r="C1618" s="9">
        <v>44982</v>
      </c>
      <c r="D1618" t="s">
        <v>72</v>
      </c>
      <c r="E1618">
        <v>1</v>
      </c>
      <c r="F1618" t="s">
        <v>204</v>
      </c>
      <c r="G1618" t="s">
        <v>206</v>
      </c>
      <c r="H1618" t="s">
        <v>381</v>
      </c>
      <c r="I1618" t="s">
        <v>25</v>
      </c>
      <c r="J1618">
        <v>20.191780821917799</v>
      </c>
      <c r="K1618">
        <v>3</v>
      </c>
      <c r="L1618">
        <v>2</v>
      </c>
      <c r="M1618">
        <v>11.343</v>
      </c>
      <c r="N1618">
        <v>63.475271092303601</v>
      </c>
      <c r="O1618">
        <v>23.693999999999999</v>
      </c>
      <c r="P1618">
        <v>24.614999999999998</v>
      </c>
      <c r="Q1618">
        <v>30.114999999999998</v>
      </c>
      <c r="R1618">
        <v>2.75</v>
      </c>
    </row>
    <row r="1619" spans="1:18" x14ac:dyDescent="0.45">
      <c r="A1619" t="s">
        <v>415</v>
      </c>
      <c r="B1619">
        <v>2023</v>
      </c>
      <c r="C1619" s="9">
        <v>44982</v>
      </c>
      <c r="D1619" t="s">
        <v>72</v>
      </c>
      <c r="E1619">
        <v>1</v>
      </c>
      <c r="F1619" t="s">
        <v>204</v>
      </c>
      <c r="G1619" t="s">
        <v>206</v>
      </c>
      <c r="H1619" t="s">
        <v>24</v>
      </c>
      <c r="I1619" t="s">
        <v>25</v>
      </c>
      <c r="J1619">
        <v>24.4931506849315</v>
      </c>
      <c r="K1619">
        <v>4</v>
      </c>
      <c r="L1619">
        <v>1</v>
      </c>
      <c r="M1619">
        <v>11.33</v>
      </c>
      <c r="N1619">
        <v>63.548102383053802</v>
      </c>
      <c r="O1619">
        <v>23.228999999999999</v>
      </c>
      <c r="P1619">
        <v>24.33</v>
      </c>
      <c r="Q1619">
        <v>27.82</v>
      </c>
      <c r="R1619">
        <v>1.7450000000000001</v>
      </c>
    </row>
    <row r="1620" spans="1:18" x14ac:dyDescent="0.45">
      <c r="A1620" t="s">
        <v>415</v>
      </c>
      <c r="B1620">
        <v>2023</v>
      </c>
      <c r="C1620" s="9">
        <v>44982</v>
      </c>
      <c r="D1620" t="s">
        <v>72</v>
      </c>
      <c r="E1620">
        <v>2</v>
      </c>
      <c r="F1620" t="s">
        <v>204</v>
      </c>
      <c r="G1620" t="s">
        <v>205</v>
      </c>
      <c r="H1620" t="s">
        <v>16</v>
      </c>
      <c r="I1620" t="s">
        <v>17</v>
      </c>
      <c r="J1620">
        <v>23.849315068493102</v>
      </c>
      <c r="K1620">
        <v>1</v>
      </c>
      <c r="L1620">
        <v>1</v>
      </c>
      <c r="M1620">
        <v>11.015000000000001</v>
      </c>
      <c r="N1620">
        <v>65.365410803449805</v>
      </c>
      <c r="O1620">
        <v>31.087</v>
      </c>
      <c r="P1620">
        <v>31.076999999999899</v>
      </c>
      <c r="Q1620">
        <v>33.134999999999998</v>
      </c>
      <c r="R1620">
        <v>1.0289999999999999</v>
      </c>
    </row>
    <row r="1621" spans="1:18" x14ac:dyDescent="0.45">
      <c r="A1621" t="s">
        <v>415</v>
      </c>
      <c r="B1621">
        <v>2023</v>
      </c>
      <c r="C1621" s="9">
        <v>44982</v>
      </c>
      <c r="D1621" t="s">
        <v>72</v>
      </c>
      <c r="E1621">
        <v>2</v>
      </c>
      <c r="F1621" t="s">
        <v>204</v>
      </c>
      <c r="G1621" t="s">
        <v>205</v>
      </c>
      <c r="H1621" t="s">
        <v>14</v>
      </c>
      <c r="I1621" t="s">
        <v>15</v>
      </c>
      <c r="J1621">
        <v>23.150684931506799</v>
      </c>
      <c r="K1621">
        <v>2</v>
      </c>
      <c r="L1621">
        <v>2</v>
      </c>
      <c r="M1621">
        <v>11.936</v>
      </c>
      <c r="N1621">
        <v>60.321715817694297</v>
      </c>
      <c r="O1621">
        <v>30.3249999999999</v>
      </c>
      <c r="P1621">
        <v>30.047000000000001</v>
      </c>
      <c r="Q1621">
        <v>32.365000000000002</v>
      </c>
      <c r="R1621">
        <v>1.159</v>
      </c>
    </row>
    <row r="1622" spans="1:18" x14ac:dyDescent="0.45">
      <c r="A1622" t="s">
        <v>415</v>
      </c>
      <c r="B1622">
        <v>2023</v>
      </c>
      <c r="C1622" s="9">
        <v>44982</v>
      </c>
      <c r="D1622" t="s">
        <v>72</v>
      </c>
      <c r="E1622">
        <v>2</v>
      </c>
      <c r="F1622" t="s">
        <v>204</v>
      </c>
      <c r="G1622" t="s">
        <v>206</v>
      </c>
      <c r="H1622" t="s">
        <v>381</v>
      </c>
      <c r="I1622" t="s">
        <v>25</v>
      </c>
      <c r="J1622">
        <v>20.191780821917799</v>
      </c>
      <c r="K1622">
        <v>3</v>
      </c>
      <c r="L1622">
        <v>1</v>
      </c>
      <c r="M1622">
        <v>11.436</v>
      </c>
      <c r="N1622">
        <v>62.959076600209798</v>
      </c>
      <c r="O1622">
        <v>24.614999999999998</v>
      </c>
      <c r="P1622">
        <v>25.625</v>
      </c>
      <c r="Q1622">
        <v>30.853000000000002</v>
      </c>
      <c r="R1622">
        <v>2.6139999999999999</v>
      </c>
    </row>
    <row r="1623" spans="1:18" x14ac:dyDescent="0.45">
      <c r="A1623" t="s">
        <v>415</v>
      </c>
      <c r="B1623">
        <v>2023</v>
      </c>
      <c r="C1623" s="9">
        <v>44982</v>
      </c>
      <c r="D1623" t="s">
        <v>72</v>
      </c>
      <c r="E1623">
        <v>2</v>
      </c>
      <c r="F1623" t="s">
        <v>204</v>
      </c>
      <c r="G1623" t="s">
        <v>206</v>
      </c>
      <c r="H1623" t="s">
        <v>24</v>
      </c>
      <c r="I1623" t="s">
        <v>25</v>
      </c>
      <c r="J1623">
        <v>24.4931506849315</v>
      </c>
      <c r="K1623">
        <v>4</v>
      </c>
      <c r="L1623">
        <v>2</v>
      </c>
      <c r="M1623">
        <v>11.449</v>
      </c>
      <c r="N1623">
        <v>62.887588435671198</v>
      </c>
      <c r="O1623">
        <v>24.33</v>
      </c>
      <c r="P1623">
        <v>24.097999999999999</v>
      </c>
      <c r="Q1623">
        <v>27.521999999999998</v>
      </c>
      <c r="R1623">
        <v>1.712</v>
      </c>
    </row>
    <row r="1624" spans="1:18" x14ac:dyDescent="0.45">
      <c r="A1624" t="s">
        <v>415</v>
      </c>
      <c r="B1624">
        <v>2023</v>
      </c>
      <c r="C1624" s="9">
        <v>44982</v>
      </c>
      <c r="D1624" t="s">
        <v>72</v>
      </c>
      <c r="E1624">
        <v>3</v>
      </c>
      <c r="F1624" t="s">
        <v>204</v>
      </c>
      <c r="G1624" t="s">
        <v>206</v>
      </c>
      <c r="H1624" t="s">
        <v>381</v>
      </c>
      <c r="I1624" t="s">
        <v>25</v>
      </c>
      <c r="J1624">
        <v>20.191780821917799</v>
      </c>
      <c r="K1624">
        <v>3</v>
      </c>
      <c r="L1624">
        <v>1</v>
      </c>
      <c r="M1624">
        <v>11.541</v>
      </c>
      <c r="N1624">
        <v>62.386275019495699</v>
      </c>
      <c r="O1624">
        <v>25.625</v>
      </c>
      <c r="P1624">
        <v>26.428000000000001</v>
      </c>
      <c r="Q1624">
        <v>31.436</v>
      </c>
      <c r="R1624">
        <v>2.504</v>
      </c>
    </row>
    <row r="1625" spans="1:18" x14ac:dyDescent="0.45">
      <c r="A1625" t="s">
        <v>415</v>
      </c>
      <c r="B1625">
        <v>2023</v>
      </c>
      <c r="C1625" s="9">
        <v>44982</v>
      </c>
      <c r="D1625" t="s">
        <v>72</v>
      </c>
      <c r="E1625">
        <v>3</v>
      </c>
      <c r="F1625" t="s">
        <v>204</v>
      </c>
      <c r="G1625" t="s">
        <v>206</v>
      </c>
      <c r="H1625" t="s">
        <v>24</v>
      </c>
      <c r="I1625" t="s">
        <v>25</v>
      </c>
      <c r="J1625">
        <v>24.4931506849315</v>
      </c>
      <c r="K1625">
        <v>4</v>
      </c>
      <c r="L1625">
        <v>2</v>
      </c>
      <c r="M1625">
        <v>11.66</v>
      </c>
      <c r="N1625">
        <v>61.749571183533398</v>
      </c>
      <c r="O1625">
        <v>24.097999999999999</v>
      </c>
      <c r="P1625">
        <v>23.905999999999999</v>
      </c>
      <c r="Q1625">
        <v>27.271999999999998</v>
      </c>
      <c r="R1625">
        <v>1.6830000000000001</v>
      </c>
    </row>
    <row r="1626" spans="1:18" x14ac:dyDescent="0.45">
      <c r="A1626" t="s">
        <v>844</v>
      </c>
      <c r="B1626">
        <v>2023</v>
      </c>
      <c r="C1626" s="9">
        <v>45001</v>
      </c>
      <c r="D1626" t="s">
        <v>72</v>
      </c>
      <c r="E1626">
        <v>1</v>
      </c>
      <c r="F1626" t="s">
        <v>200</v>
      </c>
      <c r="G1626">
        <v>1</v>
      </c>
      <c r="H1626" t="s">
        <v>39</v>
      </c>
      <c r="I1626" t="s">
        <v>40</v>
      </c>
      <c r="J1626">
        <v>28.597260273972601</v>
      </c>
      <c r="K1626">
        <v>6</v>
      </c>
      <c r="L1626">
        <v>1</v>
      </c>
      <c r="M1626">
        <v>11.752000000000001</v>
      </c>
      <c r="N1626">
        <v>61.266167460857702</v>
      </c>
      <c r="O1626">
        <v>21.460999999999999</v>
      </c>
      <c r="P1626">
        <v>21.756999999999898</v>
      </c>
      <c r="Q1626">
        <v>25.331</v>
      </c>
      <c r="R1626">
        <v>1.7869999999999999</v>
      </c>
    </row>
    <row r="1627" spans="1:18" x14ac:dyDescent="0.45">
      <c r="A1627" t="s">
        <v>844</v>
      </c>
      <c r="B1627">
        <v>2023</v>
      </c>
      <c r="C1627" s="9">
        <v>45001</v>
      </c>
      <c r="D1627" t="s">
        <v>72</v>
      </c>
      <c r="E1627">
        <v>1</v>
      </c>
      <c r="F1627" t="s">
        <v>200</v>
      </c>
      <c r="G1627">
        <v>1</v>
      </c>
      <c r="H1627" t="s">
        <v>889</v>
      </c>
      <c r="I1627" t="s">
        <v>156</v>
      </c>
      <c r="J1627">
        <v>20.087671232876701</v>
      </c>
      <c r="K1627">
        <v>28</v>
      </c>
      <c r="L1627">
        <v>2</v>
      </c>
      <c r="M1627">
        <v>12.207000000000001</v>
      </c>
      <c r="N1627">
        <v>58.982550995330499</v>
      </c>
      <c r="O1627">
        <v>9</v>
      </c>
      <c r="P1627">
        <v>6.6859999999999902</v>
      </c>
      <c r="Q1627">
        <v>19.373999999999999</v>
      </c>
      <c r="R1627">
        <v>6.3440000000000003</v>
      </c>
    </row>
    <row r="1628" spans="1:18" x14ac:dyDescent="0.45">
      <c r="A1628" t="s">
        <v>844</v>
      </c>
      <c r="B1628">
        <v>2023</v>
      </c>
      <c r="C1628" s="9">
        <v>45001</v>
      </c>
      <c r="D1628" t="s">
        <v>72</v>
      </c>
      <c r="E1628">
        <v>1</v>
      </c>
      <c r="F1628" t="s">
        <v>200</v>
      </c>
      <c r="G1628">
        <v>2</v>
      </c>
      <c r="H1628" t="s">
        <v>23</v>
      </c>
      <c r="I1628" t="s">
        <v>15</v>
      </c>
      <c r="J1628">
        <v>25.509589041095801</v>
      </c>
      <c r="K1628">
        <v>3</v>
      </c>
      <c r="L1628">
        <v>1</v>
      </c>
      <c r="M1628">
        <v>11.44</v>
      </c>
      <c r="N1628">
        <v>62.937062937062898</v>
      </c>
      <c r="O1628">
        <v>35.889000000000003</v>
      </c>
      <c r="P1628">
        <v>35.884999999999998</v>
      </c>
      <c r="Q1628">
        <v>38.088999999999999</v>
      </c>
      <c r="R1628">
        <v>1.1020000000000001</v>
      </c>
    </row>
    <row r="1629" spans="1:18" x14ac:dyDescent="0.45">
      <c r="A1629" t="s">
        <v>844</v>
      </c>
      <c r="B1629">
        <v>2023</v>
      </c>
      <c r="C1629" s="9">
        <v>45001</v>
      </c>
      <c r="D1629" t="s">
        <v>72</v>
      </c>
      <c r="E1629">
        <v>1</v>
      </c>
      <c r="F1629" t="s">
        <v>200</v>
      </c>
      <c r="G1629">
        <v>2</v>
      </c>
      <c r="H1629" t="s">
        <v>48</v>
      </c>
      <c r="I1629" t="s">
        <v>49</v>
      </c>
      <c r="K1629">
        <v>27</v>
      </c>
      <c r="L1629">
        <v>2</v>
      </c>
      <c r="M1629">
        <v>12.555</v>
      </c>
      <c r="N1629">
        <v>57.347670250896002</v>
      </c>
      <c r="O1629">
        <v>11.199</v>
      </c>
      <c r="P1629">
        <v>11.203999999999899</v>
      </c>
      <c r="Q1629">
        <v>18.161999999999999</v>
      </c>
      <c r="R1629">
        <v>3.4790000000000001</v>
      </c>
    </row>
    <row r="1630" spans="1:18" x14ac:dyDescent="0.45">
      <c r="A1630" t="s">
        <v>844</v>
      </c>
      <c r="B1630">
        <v>2023</v>
      </c>
      <c r="C1630" s="9">
        <v>45001</v>
      </c>
      <c r="D1630" t="s">
        <v>72</v>
      </c>
      <c r="E1630">
        <v>1</v>
      </c>
      <c r="F1630" t="s">
        <v>200</v>
      </c>
      <c r="G1630">
        <v>3</v>
      </c>
      <c r="H1630" t="s">
        <v>18</v>
      </c>
      <c r="I1630" t="s">
        <v>19</v>
      </c>
      <c r="J1630">
        <v>24.813698630136901</v>
      </c>
      <c r="K1630">
        <v>7</v>
      </c>
      <c r="L1630">
        <v>1</v>
      </c>
      <c r="M1630">
        <v>11.678000000000001</v>
      </c>
      <c r="N1630">
        <v>61.654392875492299</v>
      </c>
      <c r="O1630">
        <v>21.561</v>
      </c>
      <c r="P1630">
        <v>21.9</v>
      </c>
      <c r="Q1630">
        <v>26.425999999999998</v>
      </c>
      <c r="R1630">
        <v>2.2629999999999999</v>
      </c>
    </row>
    <row r="1631" spans="1:18" x14ac:dyDescent="0.45">
      <c r="A1631" t="s">
        <v>844</v>
      </c>
      <c r="B1631">
        <v>2023</v>
      </c>
      <c r="C1631" s="9">
        <v>45001</v>
      </c>
      <c r="D1631" t="s">
        <v>72</v>
      </c>
      <c r="E1631">
        <v>1</v>
      </c>
      <c r="F1631" t="s">
        <v>200</v>
      </c>
      <c r="G1631">
        <v>3</v>
      </c>
      <c r="H1631" t="s">
        <v>66</v>
      </c>
      <c r="I1631" t="s">
        <v>67</v>
      </c>
      <c r="J1631">
        <v>20.378082191780798</v>
      </c>
      <c r="K1631">
        <v>26</v>
      </c>
      <c r="L1631">
        <v>2</v>
      </c>
      <c r="M1631">
        <v>12.112</v>
      </c>
      <c r="N1631">
        <v>59.445178335534997</v>
      </c>
      <c r="O1631">
        <v>6.86099999999999</v>
      </c>
      <c r="P1631">
        <v>6.4399999999999897</v>
      </c>
      <c r="Q1631">
        <v>17.873999999999999</v>
      </c>
      <c r="R1631">
        <v>5.7169999999999996</v>
      </c>
    </row>
    <row r="1632" spans="1:18" x14ac:dyDescent="0.45">
      <c r="A1632" t="s">
        <v>844</v>
      </c>
      <c r="B1632">
        <v>2023</v>
      </c>
      <c r="C1632" s="9">
        <v>45001</v>
      </c>
      <c r="D1632" t="s">
        <v>72</v>
      </c>
      <c r="E1632">
        <v>1</v>
      </c>
      <c r="F1632" t="s">
        <v>200</v>
      </c>
      <c r="G1632">
        <v>4</v>
      </c>
      <c r="H1632" t="s">
        <v>37</v>
      </c>
      <c r="I1632" t="s">
        <v>38</v>
      </c>
      <c r="J1632">
        <v>17.934246575342399</v>
      </c>
      <c r="K1632">
        <v>9</v>
      </c>
      <c r="L1632">
        <v>1</v>
      </c>
      <c r="M1632">
        <v>11.381</v>
      </c>
      <c r="N1632">
        <v>63.263333626219101</v>
      </c>
      <c r="O1632">
        <v>11.047000000000001</v>
      </c>
      <c r="P1632">
        <v>15.273999999999999</v>
      </c>
      <c r="Q1632">
        <v>22.344000000000001</v>
      </c>
      <c r="R1632">
        <v>3.5350000000000001</v>
      </c>
    </row>
    <row r="1633" spans="1:18" x14ac:dyDescent="0.45">
      <c r="A1633" t="s">
        <v>844</v>
      </c>
      <c r="B1633">
        <v>2023</v>
      </c>
      <c r="C1633" s="9">
        <v>45001</v>
      </c>
      <c r="D1633" t="s">
        <v>72</v>
      </c>
      <c r="E1633">
        <v>1</v>
      </c>
      <c r="F1633" t="s">
        <v>200</v>
      </c>
      <c r="G1633">
        <v>4</v>
      </c>
      <c r="H1633" t="s">
        <v>54</v>
      </c>
      <c r="I1633" t="s">
        <v>44</v>
      </c>
      <c r="J1633">
        <v>25.7287671232876</v>
      </c>
      <c r="K1633">
        <v>25</v>
      </c>
      <c r="L1633">
        <v>2</v>
      </c>
      <c r="M1633">
        <v>11.449</v>
      </c>
      <c r="N1633">
        <v>62.887588435671198</v>
      </c>
      <c r="O1633">
        <v>21.186</v>
      </c>
      <c r="P1633">
        <v>20.486999999999998</v>
      </c>
      <c r="Q1633">
        <v>24.439</v>
      </c>
      <c r="R1633">
        <v>1.976</v>
      </c>
    </row>
    <row r="1634" spans="1:18" x14ac:dyDescent="0.45">
      <c r="A1634" t="s">
        <v>844</v>
      </c>
      <c r="B1634">
        <v>2023</v>
      </c>
      <c r="C1634" s="9">
        <v>45001</v>
      </c>
      <c r="D1634" t="s">
        <v>72</v>
      </c>
      <c r="E1634">
        <v>1</v>
      </c>
      <c r="F1634" t="s">
        <v>200</v>
      </c>
      <c r="G1634">
        <v>5</v>
      </c>
      <c r="H1634" t="s">
        <v>28</v>
      </c>
      <c r="I1634" t="s">
        <v>29</v>
      </c>
      <c r="J1634">
        <v>23.2219178082191</v>
      </c>
      <c r="K1634">
        <v>8</v>
      </c>
      <c r="L1634">
        <v>1</v>
      </c>
      <c r="M1634">
        <v>11.401999999999999</v>
      </c>
      <c r="N1634">
        <v>63.146816348009096</v>
      </c>
      <c r="O1634">
        <v>27.638999999999999</v>
      </c>
      <c r="P1634">
        <v>27.683</v>
      </c>
      <c r="Q1634">
        <v>31.289000000000001</v>
      </c>
      <c r="R1634">
        <v>1.8029999999999999</v>
      </c>
    </row>
    <row r="1635" spans="1:18" x14ac:dyDescent="0.45">
      <c r="A1635" t="s">
        <v>844</v>
      </c>
      <c r="B1635">
        <v>2023</v>
      </c>
      <c r="C1635" s="9">
        <v>45001</v>
      </c>
      <c r="D1635" t="s">
        <v>72</v>
      </c>
      <c r="E1635">
        <v>1</v>
      </c>
      <c r="F1635" t="s">
        <v>200</v>
      </c>
      <c r="G1635">
        <v>5</v>
      </c>
      <c r="H1635" t="s">
        <v>46</v>
      </c>
      <c r="I1635" t="s">
        <v>47</v>
      </c>
      <c r="J1635">
        <v>22.7479452054794</v>
      </c>
      <c r="K1635">
        <v>24</v>
      </c>
      <c r="L1635">
        <v>2</v>
      </c>
      <c r="M1635">
        <v>11.479999999999899</v>
      </c>
      <c r="N1635">
        <v>62.717770034843198</v>
      </c>
      <c r="O1635">
        <v>5.3729999999999896</v>
      </c>
      <c r="P1635">
        <v>5.4429999999999996</v>
      </c>
      <c r="Q1635">
        <v>15.691000000000001</v>
      </c>
      <c r="R1635">
        <v>5.1239999999999997</v>
      </c>
    </row>
    <row r="1636" spans="1:18" x14ac:dyDescent="0.45">
      <c r="A1636" t="s">
        <v>844</v>
      </c>
      <c r="B1636">
        <v>2023</v>
      </c>
      <c r="C1636" s="9">
        <v>45001</v>
      </c>
      <c r="D1636" t="s">
        <v>72</v>
      </c>
      <c r="E1636">
        <v>1</v>
      </c>
      <c r="F1636" t="s">
        <v>200</v>
      </c>
      <c r="G1636">
        <v>6</v>
      </c>
      <c r="H1636" t="s">
        <v>20</v>
      </c>
      <c r="I1636" t="s">
        <v>21</v>
      </c>
      <c r="J1636">
        <v>27.610958904109498</v>
      </c>
      <c r="K1636">
        <v>10</v>
      </c>
      <c r="L1636">
        <v>1</v>
      </c>
      <c r="M1636">
        <v>11.71</v>
      </c>
      <c r="N1636">
        <v>61.485909479077698</v>
      </c>
      <c r="O1636">
        <v>29.003</v>
      </c>
      <c r="P1636">
        <v>29.044</v>
      </c>
      <c r="Q1636">
        <v>31.32</v>
      </c>
      <c r="R1636">
        <v>1.1379999999999999</v>
      </c>
    </row>
    <row r="1637" spans="1:18" x14ac:dyDescent="0.45">
      <c r="A1637" t="s">
        <v>844</v>
      </c>
      <c r="B1637">
        <v>2023</v>
      </c>
      <c r="C1637" s="9">
        <v>45001</v>
      </c>
      <c r="D1637" t="s">
        <v>72</v>
      </c>
      <c r="E1637">
        <v>1</v>
      </c>
      <c r="F1637" t="s">
        <v>200</v>
      </c>
      <c r="G1637">
        <v>6</v>
      </c>
      <c r="H1637" t="s">
        <v>95</v>
      </c>
      <c r="I1637" t="s">
        <v>19</v>
      </c>
      <c r="J1637">
        <v>23.528767123287601</v>
      </c>
      <c r="K1637">
        <v>23</v>
      </c>
      <c r="L1637">
        <v>2</v>
      </c>
      <c r="M1637">
        <v>11.726000000000001</v>
      </c>
      <c r="N1637">
        <v>61.402012621524797</v>
      </c>
      <c r="O1637">
        <v>13.680999999999999</v>
      </c>
      <c r="P1637">
        <v>13.591999999999899</v>
      </c>
      <c r="Q1637">
        <v>21.265999999999998</v>
      </c>
      <c r="R1637">
        <v>3.8370000000000002</v>
      </c>
    </row>
    <row r="1638" spans="1:18" x14ac:dyDescent="0.45">
      <c r="A1638" t="s">
        <v>844</v>
      </c>
      <c r="B1638">
        <v>2023</v>
      </c>
      <c r="C1638" s="9">
        <v>45001</v>
      </c>
      <c r="D1638" t="s">
        <v>72</v>
      </c>
      <c r="E1638">
        <v>1</v>
      </c>
      <c r="F1638" t="s">
        <v>200</v>
      </c>
      <c r="G1638">
        <v>7</v>
      </c>
      <c r="H1638" t="s">
        <v>42</v>
      </c>
      <c r="I1638" t="s">
        <v>97</v>
      </c>
      <c r="J1638">
        <v>24.287671232876701</v>
      </c>
      <c r="K1638">
        <v>11</v>
      </c>
      <c r="L1638">
        <v>1</v>
      </c>
      <c r="M1638">
        <v>11.981999999999999</v>
      </c>
      <c r="N1638">
        <v>60.090135202804198</v>
      </c>
      <c r="O1638">
        <v>21.094999999999999</v>
      </c>
      <c r="P1638">
        <v>21.285</v>
      </c>
      <c r="Q1638">
        <v>25.606999999999999</v>
      </c>
      <c r="R1638">
        <v>2.161</v>
      </c>
    </row>
    <row r="1639" spans="1:18" x14ac:dyDescent="0.45">
      <c r="A1639" t="s">
        <v>844</v>
      </c>
      <c r="B1639">
        <v>2023</v>
      </c>
      <c r="C1639" s="9">
        <v>45001</v>
      </c>
      <c r="D1639" t="s">
        <v>72</v>
      </c>
      <c r="E1639">
        <v>1</v>
      </c>
      <c r="F1639" t="s">
        <v>200</v>
      </c>
      <c r="G1639">
        <v>7</v>
      </c>
      <c r="H1639" t="s">
        <v>107</v>
      </c>
      <c r="I1639" t="s">
        <v>59</v>
      </c>
      <c r="J1639">
        <v>19.523287671232801</v>
      </c>
      <c r="K1639">
        <v>22</v>
      </c>
      <c r="L1639">
        <v>2</v>
      </c>
      <c r="M1639">
        <v>12.067</v>
      </c>
      <c r="N1639">
        <v>59.666860031490799</v>
      </c>
      <c r="O1639">
        <v>4.5549999999999997</v>
      </c>
      <c r="P1639">
        <v>4.4889999999999999</v>
      </c>
      <c r="Q1639">
        <v>14.561</v>
      </c>
      <c r="R1639">
        <v>5.0359999999999996</v>
      </c>
    </row>
    <row r="1640" spans="1:18" x14ac:dyDescent="0.45">
      <c r="A1640" t="s">
        <v>844</v>
      </c>
      <c r="B1640">
        <v>2023</v>
      </c>
      <c r="C1640" s="9">
        <v>45001</v>
      </c>
      <c r="D1640" t="s">
        <v>72</v>
      </c>
      <c r="E1640">
        <v>1</v>
      </c>
      <c r="F1640" t="s">
        <v>200</v>
      </c>
      <c r="G1640">
        <v>8</v>
      </c>
      <c r="H1640" t="s">
        <v>57</v>
      </c>
      <c r="I1640" t="s">
        <v>47</v>
      </c>
      <c r="J1640">
        <v>23.128767123287599</v>
      </c>
      <c r="K1640">
        <v>16</v>
      </c>
      <c r="L1640">
        <v>1</v>
      </c>
      <c r="M1640">
        <v>11.439</v>
      </c>
      <c r="N1640">
        <v>62.942564909520001</v>
      </c>
      <c r="O1640">
        <v>18.550999999999998</v>
      </c>
      <c r="P1640">
        <v>21.382999999999999</v>
      </c>
      <c r="Q1640">
        <v>28.965</v>
      </c>
      <c r="R1640">
        <v>3.7909999999999999</v>
      </c>
    </row>
    <row r="1641" spans="1:18" x14ac:dyDescent="0.45">
      <c r="A1641" t="s">
        <v>844</v>
      </c>
      <c r="B1641">
        <v>2023</v>
      </c>
      <c r="C1641" s="9">
        <v>45001</v>
      </c>
      <c r="D1641" t="s">
        <v>72</v>
      </c>
      <c r="E1641">
        <v>1</v>
      </c>
      <c r="F1641" t="s">
        <v>200</v>
      </c>
      <c r="G1641">
        <v>8</v>
      </c>
      <c r="H1641" t="s">
        <v>98</v>
      </c>
      <c r="I1641" t="s">
        <v>67</v>
      </c>
      <c r="J1641">
        <v>31.627397260273899</v>
      </c>
      <c r="K1641">
        <v>17</v>
      </c>
      <c r="L1641">
        <v>2</v>
      </c>
      <c r="M1641">
        <v>11.609</v>
      </c>
      <c r="N1641">
        <v>62.0208458954259</v>
      </c>
      <c r="O1641">
        <v>22.668999999999901</v>
      </c>
      <c r="P1641">
        <v>22.393999999999998</v>
      </c>
      <c r="Q1641">
        <v>25.9</v>
      </c>
      <c r="R1641">
        <v>1.7529999999999999</v>
      </c>
    </row>
    <row r="1642" spans="1:18" x14ac:dyDescent="0.45">
      <c r="A1642" t="s">
        <v>844</v>
      </c>
      <c r="B1642">
        <v>2023</v>
      </c>
      <c r="C1642" s="9">
        <v>45001</v>
      </c>
      <c r="D1642" t="s">
        <v>72</v>
      </c>
      <c r="E1642">
        <v>1</v>
      </c>
      <c r="F1642" t="s">
        <v>200</v>
      </c>
      <c r="G1642">
        <v>9</v>
      </c>
      <c r="H1642" t="s">
        <v>43</v>
      </c>
      <c r="I1642" t="s">
        <v>44</v>
      </c>
      <c r="J1642">
        <v>30.323287671232801</v>
      </c>
      <c r="K1642">
        <v>15</v>
      </c>
      <c r="L1642">
        <v>1</v>
      </c>
      <c r="M1642">
        <v>11.472</v>
      </c>
      <c r="N1642">
        <v>62.761506276150598</v>
      </c>
      <c r="O1642">
        <v>21.545999999999999</v>
      </c>
      <c r="P1642">
        <v>21.725999999999999</v>
      </c>
      <c r="Q1642">
        <v>25.643999999999998</v>
      </c>
      <c r="R1642">
        <v>1.9590000000000001</v>
      </c>
    </row>
    <row r="1643" spans="1:18" x14ac:dyDescent="0.45">
      <c r="A1643" t="s">
        <v>844</v>
      </c>
      <c r="B1643">
        <v>2023</v>
      </c>
      <c r="C1643" s="9">
        <v>45001</v>
      </c>
      <c r="D1643" t="s">
        <v>72</v>
      </c>
      <c r="E1643">
        <v>1</v>
      </c>
      <c r="F1643" t="s">
        <v>200</v>
      </c>
      <c r="G1643">
        <v>9</v>
      </c>
      <c r="H1643" t="s">
        <v>80</v>
      </c>
      <c r="I1643" t="s">
        <v>17</v>
      </c>
      <c r="J1643">
        <v>21.101369863013598</v>
      </c>
      <c r="K1643">
        <v>18</v>
      </c>
      <c r="L1643">
        <v>2</v>
      </c>
      <c r="M1643">
        <v>11.49</v>
      </c>
      <c r="N1643">
        <v>62.663185378590001</v>
      </c>
      <c r="O1643">
        <v>5.23599999999999</v>
      </c>
      <c r="P1643">
        <v>5.1079999999999997</v>
      </c>
      <c r="Q1643">
        <v>15.526</v>
      </c>
      <c r="R1643">
        <v>5.2089999999999996</v>
      </c>
    </row>
    <row r="1644" spans="1:18" x14ac:dyDescent="0.45">
      <c r="A1644" t="s">
        <v>844</v>
      </c>
      <c r="B1644">
        <v>2023</v>
      </c>
      <c r="C1644" s="9">
        <v>45001</v>
      </c>
      <c r="D1644" t="s">
        <v>72</v>
      </c>
      <c r="E1644">
        <v>1</v>
      </c>
      <c r="F1644" t="s">
        <v>200</v>
      </c>
      <c r="G1644">
        <v>10</v>
      </c>
      <c r="H1644" t="s">
        <v>382</v>
      </c>
      <c r="I1644" t="s">
        <v>15</v>
      </c>
      <c r="J1644">
        <v>22.046575342465701</v>
      </c>
      <c r="K1644">
        <v>12</v>
      </c>
      <c r="L1644">
        <v>1</v>
      </c>
      <c r="M1644">
        <v>11.435</v>
      </c>
      <c r="N1644">
        <v>62.964582422387402</v>
      </c>
      <c r="O1644">
        <v>24.632000000000001</v>
      </c>
      <c r="P1644">
        <v>25.004999999999999</v>
      </c>
      <c r="Q1644">
        <v>29.623000000000001</v>
      </c>
      <c r="R1644">
        <v>2.3090000000000002</v>
      </c>
    </row>
    <row r="1645" spans="1:18" x14ac:dyDescent="0.45">
      <c r="A1645" t="s">
        <v>844</v>
      </c>
      <c r="B1645">
        <v>2023</v>
      </c>
      <c r="C1645" s="9">
        <v>45001</v>
      </c>
      <c r="D1645" t="s">
        <v>72</v>
      </c>
      <c r="E1645">
        <v>1</v>
      </c>
      <c r="F1645" t="s">
        <v>200</v>
      </c>
      <c r="G1645">
        <v>10</v>
      </c>
      <c r="H1645" t="s">
        <v>846</v>
      </c>
      <c r="I1645" t="s">
        <v>120</v>
      </c>
      <c r="J1645">
        <v>27.032876712328701</v>
      </c>
      <c r="K1645">
        <v>21</v>
      </c>
      <c r="L1645">
        <v>2</v>
      </c>
      <c r="M1645">
        <v>11.584</v>
      </c>
      <c r="N1645">
        <v>62.154696132596598</v>
      </c>
      <c r="O1645">
        <v>9</v>
      </c>
      <c r="P1645">
        <v>7.641</v>
      </c>
      <c r="Q1645">
        <v>21.059000000000001</v>
      </c>
      <c r="R1645">
        <v>6.7089999999999996</v>
      </c>
    </row>
    <row r="1646" spans="1:18" x14ac:dyDescent="0.45">
      <c r="A1646" t="s">
        <v>844</v>
      </c>
      <c r="B1646">
        <v>2023</v>
      </c>
      <c r="C1646" s="9">
        <v>45001</v>
      </c>
      <c r="D1646" t="s">
        <v>72</v>
      </c>
      <c r="E1646">
        <v>1</v>
      </c>
      <c r="F1646" t="s">
        <v>200</v>
      </c>
      <c r="G1646">
        <v>11</v>
      </c>
      <c r="H1646" t="s">
        <v>626</v>
      </c>
      <c r="I1646" t="s">
        <v>38</v>
      </c>
      <c r="J1646">
        <v>26.663013698630099</v>
      </c>
      <c r="K1646">
        <v>14</v>
      </c>
      <c r="L1646">
        <v>1</v>
      </c>
      <c r="M1646">
        <v>11.49</v>
      </c>
      <c r="N1646">
        <v>62.663185378590001</v>
      </c>
      <c r="O1646">
        <v>9</v>
      </c>
      <c r="P1646">
        <v>17.047000000000001</v>
      </c>
      <c r="Q1646">
        <v>30.029</v>
      </c>
      <c r="R1646">
        <v>6.4909999999999997</v>
      </c>
    </row>
    <row r="1647" spans="1:18" x14ac:dyDescent="0.45">
      <c r="A1647" t="s">
        <v>844</v>
      </c>
      <c r="B1647">
        <v>2023</v>
      </c>
      <c r="C1647" s="9">
        <v>45001</v>
      </c>
      <c r="D1647" t="s">
        <v>72</v>
      </c>
      <c r="E1647">
        <v>1</v>
      </c>
      <c r="F1647" t="s">
        <v>200</v>
      </c>
      <c r="G1647">
        <v>11</v>
      </c>
      <c r="H1647" t="s">
        <v>45</v>
      </c>
      <c r="I1647" t="s">
        <v>40</v>
      </c>
      <c r="J1647">
        <v>32.063013698630101</v>
      </c>
      <c r="K1647">
        <v>19</v>
      </c>
      <c r="L1647">
        <v>2</v>
      </c>
      <c r="M1647">
        <v>11.555</v>
      </c>
      <c r="N1647">
        <v>62.3106880138468</v>
      </c>
      <c r="O1647">
        <v>18.782999999999902</v>
      </c>
      <c r="P1647">
        <v>18.436999999999902</v>
      </c>
      <c r="Q1647">
        <v>23.196999999999999</v>
      </c>
      <c r="R1647">
        <v>2.38</v>
      </c>
    </row>
    <row r="1648" spans="1:18" x14ac:dyDescent="0.45">
      <c r="A1648" t="s">
        <v>844</v>
      </c>
      <c r="B1648">
        <v>2023</v>
      </c>
      <c r="C1648" s="9">
        <v>45001</v>
      </c>
      <c r="D1648" t="s">
        <v>72</v>
      </c>
      <c r="E1648">
        <v>1</v>
      </c>
      <c r="F1648" t="s">
        <v>200</v>
      </c>
      <c r="G1648">
        <v>12</v>
      </c>
      <c r="H1648" t="s">
        <v>50</v>
      </c>
      <c r="I1648" t="s">
        <v>51</v>
      </c>
      <c r="J1648">
        <v>26.443835616438299</v>
      </c>
      <c r="K1648">
        <v>13</v>
      </c>
      <c r="L1648">
        <v>1</v>
      </c>
      <c r="M1648">
        <v>11.504</v>
      </c>
      <c r="N1648">
        <v>62.586926286508998</v>
      </c>
      <c r="O1648">
        <v>17.324999999999999</v>
      </c>
      <c r="P1648">
        <v>18.096</v>
      </c>
      <c r="Q1648">
        <v>22.498000000000001</v>
      </c>
      <c r="R1648">
        <v>2.2010000000000001</v>
      </c>
    </row>
    <row r="1649" spans="1:18" x14ac:dyDescent="0.45">
      <c r="A1649" t="s">
        <v>844</v>
      </c>
      <c r="B1649">
        <v>2023</v>
      </c>
      <c r="C1649" s="9">
        <v>45001</v>
      </c>
      <c r="D1649" t="s">
        <v>72</v>
      </c>
      <c r="E1649">
        <v>1</v>
      </c>
      <c r="F1649" t="s">
        <v>200</v>
      </c>
      <c r="G1649">
        <v>12</v>
      </c>
      <c r="H1649" t="s">
        <v>113</v>
      </c>
      <c r="I1649" t="s">
        <v>31</v>
      </c>
      <c r="J1649">
        <v>19.838356164383502</v>
      </c>
      <c r="K1649">
        <v>20</v>
      </c>
      <c r="L1649">
        <v>2</v>
      </c>
      <c r="M1649">
        <v>11.565999999999899</v>
      </c>
      <c r="N1649">
        <v>62.251426595192797</v>
      </c>
      <c r="O1649">
        <v>14.2159999999999</v>
      </c>
      <c r="P1649">
        <v>12.930999999999999</v>
      </c>
      <c r="Q1649">
        <v>20.513000000000002</v>
      </c>
      <c r="R1649">
        <v>3.7909999999999999</v>
      </c>
    </row>
    <row r="1650" spans="1:18" x14ac:dyDescent="0.45">
      <c r="A1650" t="s">
        <v>844</v>
      </c>
      <c r="B1650">
        <v>2023</v>
      </c>
      <c r="C1650" s="9">
        <v>45001</v>
      </c>
      <c r="D1650" t="s">
        <v>72</v>
      </c>
      <c r="E1650">
        <v>1</v>
      </c>
      <c r="F1650" t="s">
        <v>201</v>
      </c>
      <c r="G1650">
        <v>1</v>
      </c>
      <c r="H1650" t="s">
        <v>52</v>
      </c>
      <c r="I1650" t="s">
        <v>53</v>
      </c>
      <c r="J1650">
        <v>26.016438356164301</v>
      </c>
      <c r="K1650">
        <v>4</v>
      </c>
      <c r="L1650">
        <v>1</v>
      </c>
      <c r="M1650">
        <v>11.61</v>
      </c>
      <c r="N1650">
        <v>62.015503875968903</v>
      </c>
      <c r="O1650">
        <v>19.166</v>
      </c>
      <c r="P1650">
        <v>19.747</v>
      </c>
      <c r="Q1650">
        <v>23.548999999999999</v>
      </c>
      <c r="R1650">
        <v>1.901</v>
      </c>
    </row>
    <row r="1651" spans="1:18" x14ac:dyDescent="0.45">
      <c r="A1651" t="s">
        <v>844</v>
      </c>
      <c r="B1651">
        <v>2023</v>
      </c>
      <c r="C1651" s="9">
        <v>45001</v>
      </c>
      <c r="D1651" t="s">
        <v>72</v>
      </c>
      <c r="E1651">
        <v>1</v>
      </c>
      <c r="F1651" t="s">
        <v>201</v>
      </c>
      <c r="G1651">
        <v>1</v>
      </c>
      <c r="H1651" t="s">
        <v>50</v>
      </c>
      <c r="I1651" t="s">
        <v>51</v>
      </c>
      <c r="J1651">
        <v>26.443835616438299</v>
      </c>
      <c r="K1651">
        <v>13</v>
      </c>
      <c r="L1651">
        <v>2</v>
      </c>
      <c r="M1651">
        <v>11.661</v>
      </c>
      <c r="N1651">
        <v>61.744275791098502</v>
      </c>
      <c r="O1651">
        <v>18.096</v>
      </c>
      <c r="P1651">
        <v>17.655000000000001</v>
      </c>
      <c r="Q1651">
        <v>21.899000000000001</v>
      </c>
      <c r="R1651">
        <v>2.1219999999999999</v>
      </c>
    </row>
    <row r="1652" spans="1:18" x14ac:dyDescent="0.45">
      <c r="A1652" t="s">
        <v>844</v>
      </c>
      <c r="B1652">
        <v>2023</v>
      </c>
      <c r="C1652" s="9">
        <v>45001</v>
      </c>
      <c r="D1652" t="s">
        <v>72</v>
      </c>
      <c r="E1652">
        <v>1</v>
      </c>
      <c r="F1652" t="s">
        <v>201</v>
      </c>
      <c r="G1652">
        <v>2</v>
      </c>
      <c r="H1652" t="s">
        <v>381</v>
      </c>
      <c r="I1652" t="s">
        <v>25</v>
      </c>
      <c r="J1652">
        <v>20.2438356164383</v>
      </c>
      <c r="K1652">
        <v>1</v>
      </c>
      <c r="L1652">
        <v>1</v>
      </c>
      <c r="M1652">
        <v>11.449</v>
      </c>
      <c r="N1652">
        <v>62.887588435671198</v>
      </c>
      <c r="O1652">
        <v>26.428000000000001</v>
      </c>
      <c r="P1652">
        <v>27.062000000000001</v>
      </c>
      <c r="Q1652">
        <v>31.954000000000001</v>
      </c>
      <c r="R1652">
        <v>2.4460000000000002</v>
      </c>
    </row>
    <row r="1653" spans="1:18" x14ac:dyDescent="0.45">
      <c r="A1653" t="s">
        <v>844</v>
      </c>
      <c r="B1653">
        <v>2023</v>
      </c>
      <c r="C1653" s="9">
        <v>45001</v>
      </c>
      <c r="D1653" t="s">
        <v>72</v>
      </c>
      <c r="E1653">
        <v>1</v>
      </c>
      <c r="F1653" t="s">
        <v>201</v>
      </c>
      <c r="G1653">
        <v>2</v>
      </c>
      <c r="H1653" t="s">
        <v>626</v>
      </c>
      <c r="I1653" t="s">
        <v>38</v>
      </c>
      <c r="J1653">
        <v>26.663013698630099</v>
      </c>
      <c r="K1653">
        <v>14</v>
      </c>
      <c r="L1653">
        <v>2</v>
      </c>
      <c r="M1653">
        <v>12.683</v>
      </c>
      <c r="N1653">
        <v>56.768903256327299</v>
      </c>
      <c r="O1653">
        <v>17.047000000000001</v>
      </c>
      <c r="P1653">
        <v>15.803999999999901</v>
      </c>
      <c r="Q1653">
        <v>26.553999999999998</v>
      </c>
      <c r="R1653">
        <v>5.375</v>
      </c>
    </row>
    <row r="1654" spans="1:18" x14ac:dyDescent="0.45">
      <c r="A1654" t="s">
        <v>844</v>
      </c>
      <c r="B1654">
        <v>2023</v>
      </c>
      <c r="C1654" s="9">
        <v>45001</v>
      </c>
      <c r="D1654" t="s">
        <v>72</v>
      </c>
      <c r="E1654">
        <v>1</v>
      </c>
      <c r="F1654" t="s">
        <v>201</v>
      </c>
      <c r="G1654">
        <v>3</v>
      </c>
      <c r="H1654" t="s">
        <v>32</v>
      </c>
      <c r="I1654" t="s">
        <v>17</v>
      </c>
      <c r="J1654">
        <v>20.641095890410899</v>
      </c>
      <c r="K1654">
        <v>5</v>
      </c>
      <c r="L1654">
        <v>1</v>
      </c>
      <c r="M1654">
        <v>11.472</v>
      </c>
      <c r="N1654">
        <v>62.761506276150598</v>
      </c>
      <c r="O1654">
        <v>22.890999999999998</v>
      </c>
      <c r="P1654">
        <v>24.416999999999899</v>
      </c>
      <c r="Q1654">
        <v>29.896999999999998</v>
      </c>
      <c r="R1654">
        <v>2.74</v>
      </c>
    </row>
    <row r="1655" spans="1:18" x14ac:dyDescent="0.45">
      <c r="A1655" t="s">
        <v>844</v>
      </c>
      <c r="B1655">
        <v>2023</v>
      </c>
      <c r="C1655" s="9">
        <v>45001</v>
      </c>
      <c r="D1655" t="s">
        <v>72</v>
      </c>
      <c r="E1655">
        <v>1</v>
      </c>
      <c r="F1655" t="s">
        <v>201</v>
      </c>
      <c r="G1655">
        <v>3</v>
      </c>
      <c r="H1655" t="s">
        <v>382</v>
      </c>
      <c r="I1655" t="s">
        <v>15</v>
      </c>
      <c r="J1655">
        <v>22.046575342465701</v>
      </c>
      <c r="K1655">
        <v>12</v>
      </c>
      <c r="L1655">
        <v>2</v>
      </c>
      <c r="M1655">
        <v>11.504</v>
      </c>
      <c r="N1655">
        <v>62.586926286508998</v>
      </c>
      <c r="O1655">
        <v>25.004999999999999</v>
      </c>
      <c r="P1655">
        <v>24.449000000000002</v>
      </c>
      <c r="Q1655">
        <v>28.893000000000001</v>
      </c>
      <c r="R1655">
        <v>2.222</v>
      </c>
    </row>
    <row r="1656" spans="1:18" x14ac:dyDescent="0.45">
      <c r="A1656" t="s">
        <v>844</v>
      </c>
      <c r="B1656">
        <v>2023</v>
      </c>
      <c r="C1656" s="9">
        <v>45001</v>
      </c>
      <c r="D1656" t="s">
        <v>72</v>
      </c>
      <c r="E1656">
        <v>1</v>
      </c>
      <c r="F1656" t="s">
        <v>201</v>
      </c>
      <c r="G1656">
        <v>4</v>
      </c>
      <c r="H1656" t="s">
        <v>24</v>
      </c>
      <c r="I1656" t="s">
        <v>25</v>
      </c>
      <c r="J1656">
        <v>24.545205479452001</v>
      </c>
      <c r="K1656">
        <v>2</v>
      </c>
      <c r="L1656">
        <v>1</v>
      </c>
      <c r="M1656">
        <v>11.457000000000001</v>
      </c>
      <c r="N1656">
        <v>62.843676355066698</v>
      </c>
      <c r="O1656">
        <v>23.905999999999999</v>
      </c>
      <c r="P1656">
        <v>24.285999999999898</v>
      </c>
      <c r="Q1656">
        <v>27.585999999999999</v>
      </c>
      <c r="R1656">
        <v>1.65</v>
      </c>
    </row>
    <row r="1657" spans="1:18" x14ac:dyDescent="0.45">
      <c r="A1657" t="s">
        <v>844</v>
      </c>
      <c r="B1657">
        <v>2023</v>
      </c>
      <c r="C1657" s="9">
        <v>45001</v>
      </c>
      <c r="D1657" t="s">
        <v>72</v>
      </c>
      <c r="E1657">
        <v>1</v>
      </c>
      <c r="F1657" t="s">
        <v>201</v>
      </c>
      <c r="G1657">
        <v>4</v>
      </c>
      <c r="H1657" t="s">
        <v>43</v>
      </c>
      <c r="I1657" t="s">
        <v>44</v>
      </c>
      <c r="J1657">
        <v>30.323287671232801</v>
      </c>
      <c r="K1657">
        <v>15</v>
      </c>
      <c r="L1657">
        <v>2</v>
      </c>
      <c r="M1657">
        <v>11.519</v>
      </c>
      <c r="N1657">
        <v>62.505425818213297</v>
      </c>
      <c r="O1657">
        <v>21.725999999999999</v>
      </c>
      <c r="P1657">
        <v>21.408000000000001</v>
      </c>
      <c r="Q1657">
        <v>25.218</v>
      </c>
      <c r="R1657">
        <v>1.905</v>
      </c>
    </row>
    <row r="1658" spans="1:18" x14ac:dyDescent="0.45">
      <c r="A1658" t="s">
        <v>844</v>
      </c>
      <c r="B1658">
        <v>2023</v>
      </c>
      <c r="C1658" s="9">
        <v>45001</v>
      </c>
      <c r="D1658" t="s">
        <v>72</v>
      </c>
      <c r="E1658">
        <v>1</v>
      </c>
      <c r="F1658" t="s">
        <v>201</v>
      </c>
      <c r="G1658">
        <v>5</v>
      </c>
      <c r="H1658" t="s">
        <v>39</v>
      </c>
      <c r="I1658" t="s">
        <v>40</v>
      </c>
      <c r="J1658">
        <v>28.597260273972601</v>
      </c>
      <c r="K1658">
        <v>6</v>
      </c>
      <c r="L1658">
        <v>1</v>
      </c>
      <c r="M1658">
        <v>11.46</v>
      </c>
      <c r="N1658">
        <v>62.82722513089</v>
      </c>
      <c r="O1658">
        <v>21.756999999999898</v>
      </c>
      <c r="P1658">
        <v>22.373999999999999</v>
      </c>
      <c r="Q1658">
        <v>25.87</v>
      </c>
      <c r="R1658">
        <v>1.748</v>
      </c>
    </row>
    <row r="1659" spans="1:18" x14ac:dyDescent="0.45">
      <c r="A1659" t="s">
        <v>844</v>
      </c>
      <c r="B1659">
        <v>2023</v>
      </c>
      <c r="C1659" s="9">
        <v>45001</v>
      </c>
      <c r="D1659" t="s">
        <v>72</v>
      </c>
      <c r="E1659">
        <v>1</v>
      </c>
      <c r="F1659" t="s">
        <v>201</v>
      </c>
      <c r="G1659">
        <v>5</v>
      </c>
      <c r="H1659" t="s">
        <v>57</v>
      </c>
      <c r="I1659" t="s">
        <v>47</v>
      </c>
      <c r="J1659">
        <v>23.128767123287599</v>
      </c>
      <c r="K1659">
        <v>16</v>
      </c>
      <c r="L1659">
        <v>2</v>
      </c>
      <c r="M1659">
        <v>11.47</v>
      </c>
      <c r="N1659">
        <v>62.772449869223998</v>
      </c>
      <c r="O1659">
        <v>21.382999999999999</v>
      </c>
      <c r="P1659">
        <v>19.782</v>
      </c>
      <c r="Q1659">
        <v>26.542000000000002</v>
      </c>
      <c r="R1659">
        <v>3.38</v>
      </c>
    </row>
    <row r="1660" spans="1:18" x14ac:dyDescent="0.45">
      <c r="A1660" t="s">
        <v>844</v>
      </c>
      <c r="B1660">
        <v>2023</v>
      </c>
      <c r="C1660" s="9">
        <v>45001</v>
      </c>
      <c r="D1660" t="s">
        <v>72</v>
      </c>
      <c r="E1660">
        <v>1</v>
      </c>
      <c r="F1660" t="s">
        <v>201</v>
      </c>
      <c r="G1660">
        <v>6</v>
      </c>
      <c r="H1660" t="s">
        <v>23</v>
      </c>
      <c r="I1660" t="s">
        <v>15</v>
      </c>
      <c r="J1660">
        <v>25.509589041095801</v>
      </c>
      <c r="K1660">
        <v>3</v>
      </c>
      <c r="L1660">
        <v>1</v>
      </c>
      <c r="M1660">
        <v>11.419</v>
      </c>
      <c r="N1660">
        <v>63.052806725632699</v>
      </c>
      <c r="O1660">
        <v>35.884999999999998</v>
      </c>
      <c r="P1660">
        <v>35.896999999999998</v>
      </c>
      <c r="Q1660">
        <v>38.103000000000002</v>
      </c>
      <c r="R1660">
        <v>1.103</v>
      </c>
    </row>
    <row r="1661" spans="1:18" x14ac:dyDescent="0.45">
      <c r="A1661" t="s">
        <v>844</v>
      </c>
      <c r="B1661">
        <v>2023</v>
      </c>
      <c r="C1661" s="9">
        <v>45001</v>
      </c>
      <c r="D1661" t="s">
        <v>72</v>
      </c>
      <c r="E1661">
        <v>1</v>
      </c>
      <c r="F1661" t="s">
        <v>201</v>
      </c>
      <c r="G1661">
        <v>6</v>
      </c>
      <c r="H1661" t="s">
        <v>42</v>
      </c>
      <c r="I1661" t="s">
        <v>97</v>
      </c>
      <c r="J1661">
        <v>24.287671232876701</v>
      </c>
      <c r="K1661">
        <v>11</v>
      </c>
      <c r="L1661">
        <v>2</v>
      </c>
      <c r="M1661">
        <v>11.574</v>
      </c>
      <c r="N1661">
        <v>62.208398133747998</v>
      </c>
      <c r="O1661">
        <v>21.285</v>
      </c>
      <c r="P1661">
        <v>21.263999999999999</v>
      </c>
      <c r="Q1661">
        <v>25.552</v>
      </c>
      <c r="R1661">
        <v>2.1440000000000001</v>
      </c>
    </row>
    <row r="1662" spans="1:18" x14ac:dyDescent="0.45">
      <c r="A1662" t="s">
        <v>844</v>
      </c>
      <c r="B1662">
        <v>2023</v>
      </c>
      <c r="C1662" s="9">
        <v>45001</v>
      </c>
      <c r="D1662" t="s">
        <v>72</v>
      </c>
      <c r="E1662">
        <v>1</v>
      </c>
      <c r="F1662" t="s">
        <v>201</v>
      </c>
      <c r="G1662">
        <v>7</v>
      </c>
      <c r="H1662" t="s">
        <v>18</v>
      </c>
      <c r="I1662" t="s">
        <v>19</v>
      </c>
      <c r="J1662">
        <v>24.813698630136901</v>
      </c>
      <c r="K1662">
        <v>7</v>
      </c>
      <c r="L1662">
        <v>1</v>
      </c>
      <c r="M1662">
        <v>11.635999999999999</v>
      </c>
      <c r="N1662">
        <v>61.876933654176597</v>
      </c>
      <c r="O1662">
        <v>21.9</v>
      </c>
      <c r="P1662">
        <v>23.265999999999998</v>
      </c>
      <c r="Q1662">
        <v>27.568000000000001</v>
      </c>
      <c r="R1662">
        <v>2.1509999999999998</v>
      </c>
    </row>
    <row r="1663" spans="1:18" x14ac:dyDescent="0.45">
      <c r="A1663" t="s">
        <v>844</v>
      </c>
      <c r="B1663">
        <v>2023</v>
      </c>
      <c r="C1663" s="9">
        <v>45001</v>
      </c>
      <c r="D1663" t="s">
        <v>72</v>
      </c>
      <c r="E1663">
        <v>1</v>
      </c>
      <c r="F1663" t="s">
        <v>201</v>
      </c>
      <c r="G1663">
        <v>7</v>
      </c>
      <c r="H1663" t="s">
        <v>20</v>
      </c>
      <c r="I1663" t="s">
        <v>21</v>
      </c>
      <c r="J1663">
        <v>27.610958904109498</v>
      </c>
      <c r="K1663">
        <v>10</v>
      </c>
      <c r="L1663">
        <v>2</v>
      </c>
      <c r="M1663">
        <v>11.719999999999899</v>
      </c>
      <c r="N1663">
        <v>61.433447098976103</v>
      </c>
      <c r="O1663">
        <v>29.044</v>
      </c>
      <c r="P1663">
        <v>28.776</v>
      </c>
      <c r="Q1663">
        <v>31.03</v>
      </c>
      <c r="R1663">
        <v>1.127</v>
      </c>
    </row>
    <row r="1664" spans="1:18" x14ac:dyDescent="0.45">
      <c r="A1664" t="s">
        <v>844</v>
      </c>
      <c r="B1664">
        <v>2023</v>
      </c>
      <c r="C1664" s="9">
        <v>45001</v>
      </c>
      <c r="D1664" t="s">
        <v>72</v>
      </c>
      <c r="E1664">
        <v>1</v>
      </c>
      <c r="F1664" t="s">
        <v>201</v>
      </c>
      <c r="G1664">
        <v>8</v>
      </c>
      <c r="H1664" t="s">
        <v>28</v>
      </c>
      <c r="I1664" t="s">
        <v>29</v>
      </c>
      <c r="J1664">
        <v>23.2219178082191</v>
      </c>
      <c r="K1664">
        <v>8</v>
      </c>
      <c r="L1664">
        <v>1</v>
      </c>
      <c r="M1664">
        <v>11.228</v>
      </c>
      <c r="N1664">
        <v>64.125400783754898</v>
      </c>
      <c r="O1664">
        <v>27.683</v>
      </c>
      <c r="P1664">
        <v>27.824000000000002</v>
      </c>
      <c r="Q1664">
        <v>31.396000000000001</v>
      </c>
      <c r="R1664">
        <v>1.786</v>
      </c>
    </row>
    <row r="1665" spans="1:18" x14ac:dyDescent="0.45">
      <c r="A1665" t="s">
        <v>844</v>
      </c>
      <c r="B1665">
        <v>2023</v>
      </c>
      <c r="C1665" s="9">
        <v>45001</v>
      </c>
      <c r="D1665" t="s">
        <v>72</v>
      </c>
      <c r="E1665">
        <v>1</v>
      </c>
      <c r="F1665" t="s">
        <v>201</v>
      </c>
      <c r="G1665">
        <v>8</v>
      </c>
      <c r="H1665" t="s">
        <v>37</v>
      </c>
      <c r="I1665" t="s">
        <v>38</v>
      </c>
      <c r="J1665">
        <v>17.934246575342399</v>
      </c>
      <c r="K1665">
        <v>9</v>
      </c>
      <c r="L1665">
        <v>2</v>
      </c>
      <c r="M1665">
        <v>11.286</v>
      </c>
      <c r="N1665">
        <v>63.795853269537403</v>
      </c>
      <c r="O1665">
        <v>15.273999999999999</v>
      </c>
      <c r="P1665">
        <v>15.151</v>
      </c>
      <c r="Q1665">
        <v>21.933</v>
      </c>
      <c r="R1665">
        <v>3.391</v>
      </c>
    </row>
    <row r="1666" spans="1:18" x14ac:dyDescent="0.45">
      <c r="A1666" t="s">
        <v>844</v>
      </c>
      <c r="B1666">
        <v>2023</v>
      </c>
      <c r="C1666" s="9">
        <v>45001</v>
      </c>
      <c r="D1666" t="s">
        <v>72</v>
      </c>
      <c r="E1666">
        <v>1</v>
      </c>
      <c r="F1666" t="s">
        <v>202</v>
      </c>
      <c r="G1666">
        <v>1</v>
      </c>
      <c r="H1666" t="s">
        <v>52</v>
      </c>
      <c r="I1666" t="s">
        <v>53</v>
      </c>
      <c r="J1666">
        <v>26.016438356164301</v>
      </c>
      <c r="K1666">
        <v>4</v>
      </c>
      <c r="L1666">
        <v>1</v>
      </c>
      <c r="M1666">
        <v>11.388999999999999</v>
      </c>
      <c r="N1666">
        <v>63.218895425410402</v>
      </c>
      <c r="O1666">
        <v>19.747</v>
      </c>
      <c r="P1666">
        <v>20.895</v>
      </c>
      <c r="Q1666">
        <v>24.559000000000001</v>
      </c>
      <c r="R1666">
        <v>1.8320000000000001</v>
      </c>
    </row>
    <row r="1667" spans="1:18" x14ac:dyDescent="0.45">
      <c r="A1667" t="s">
        <v>844</v>
      </c>
      <c r="B1667">
        <v>2023</v>
      </c>
      <c r="C1667" s="9">
        <v>45001</v>
      </c>
      <c r="D1667" t="s">
        <v>72</v>
      </c>
      <c r="E1667">
        <v>1</v>
      </c>
      <c r="F1667" t="s">
        <v>202</v>
      </c>
      <c r="G1667">
        <v>1</v>
      </c>
      <c r="H1667" t="s">
        <v>28</v>
      </c>
      <c r="I1667" t="s">
        <v>29</v>
      </c>
      <c r="J1667">
        <v>23.2219178082191</v>
      </c>
      <c r="K1667">
        <v>8</v>
      </c>
      <c r="L1667">
        <v>2</v>
      </c>
      <c r="M1667">
        <v>11.394</v>
      </c>
      <c r="N1667">
        <v>63.191153238546597</v>
      </c>
      <c r="O1667">
        <v>27.824000000000002</v>
      </c>
      <c r="P1667">
        <v>27.046999999999901</v>
      </c>
      <c r="Q1667">
        <v>30.504999999999999</v>
      </c>
      <c r="R1667">
        <v>1.7290000000000001</v>
      </c>
    </row>
    <row r="1668" spans="1:18" x14ac:dyDescent="0.45">
      <c r="A1668" t="s">
        <v>844</v>
      </c>
      <c r="B1668">
        <v>2023</v>
      </c>
      <c r="C1668" s="9">
        <v>45001</v>
      </c>
      <c r="D1668" t="s">
        <v>72</v>
      </c>
      <c r="E1668">
        <v>1</v>
      </c>
      <c r="F1668" t="s">
        <v>202</v>
      </c>
      <c r="G1668">
        <v>2</v>
      </c>
      <c r="H1668" t="s">
        <v>381</v>
      </c>
      <c r="I1668" t="s">
        <v>25</v>
      </c>
      <c r="J1668">
        <v>20.2438356164383</v>
      </c>
      <c r="K1668">
        <v>1</v>
      </c>
      <c r="L1668">
        <v>1</v>
      </c>
      <c r="M1668">
        <v>11.1</v>
      </c>
      <c r="N1668">
        <v>64.864864864864799</v>
      </c>
      <c r="O1668">
        <v>27.062000000000001</v>
      </c>
      <c r="P1668">
        <v>27.657999999999902</v>
      </c>
      <c r="Q1668">
        <v>32.387999999999998</v>
      </c>
      <c r="R1668">
        <v>2.3650000000000002</v>
      </c>
    </row>
    <row r="1669" spans="1:18" x14ac:dyDescent="0.45">
      <c r="A1669" t="s">
        <v>844</v>
      </c>
      <c r="B1669">
        <v>2023</v>
      </c>
      <c r="C1669" s="9">
        <v>45001</v>
      </c>
      <c r="D1669" t="s">
        <v>72</v>
      </c>
      <c r="E1669">
        <v>1</v>
      </c>
      <c r="F1669" t="s">
        <v>202</v>
      </c>
      <c r="G1669">
        <v>2</v>
      </c>
      <c r="H1669" t="s">
        <v>18</v>
      </c>
      <c r="I1669" t="s">
        <v>19</v>
      </c>
      <c r="J1669">
        <v>24.813698630136901</v>
      </c>
      <c r="K1669">
        <v>7</v>
      </c>
      <c r="L1669">
        <v>2</v>
      </c>
      <c r="M1669">
        <v>11.246</v>
      </c>
      <c r="N1669">
        <v>64.022763649297502</v>
      </c>
      <c r="O1669">
        <v>23.265999999999998</v>
      </c>
      <c r="P1669">
        <v>23.038</v>
      </c>
      <c r="Q1669">
        <v>27.231999999999999</v>
      </c>
      <c r="R1669">
        <v>2.097</v>
      </c>
    </row>
    <row r="1670" spans="1:18" x14ac:dyDescent="0.45">
      <c r="A1670" t="s">
        <v>844</v>
      </c>
      <c r="B1670">
        <v>2023</v>
      </c>
      <c r="C1670" s="9">
        <v>45001</v>
      </c>
      <c r="D1670" t="s">
        <v>72</v>
      </c>
      <c r="E1670">
        <v>1</v>
      </c>
      <c r="F1670" t="s">
        <v>202</v>
      </c>
      <c r="G1670">
        <v>3</v>
      </c>
      <c r="H1670" t="s">
        <v>23</v>
      </c>
      <c r="I1670" t="s">
        <v>15</v>
      </c>
      <c r="J1670">
        <v>25.509589041095801</v>
      </c>
      <c r="K1670">
        <v>3</v>
      </c>
      <c r="L1670">
        <v>1</v>
      </c>
      <c r="M1670">
        <v>11.159000000000001</v>
      </c>
      <c r="N1670">
        <v>64.521910565462804</v>
      </c>
      <c r="O1670">
        <v>35.896999999999998</v>
      </c>
      <c r="P1670">
        <v>35.924999999999997</v>
      </c>
      <c r="Q1670">
        <v>38.128999999999998</v>
      </c>
      <c r="R1670">
        <v>1.1020000000000001</v>
      </c>
    </row>
    <row r="1671" spans="1:18" x14ac:dyDescent="0.45">
      <c r="A1671" t="s">
        <v>844</v>
      </c>
      <c r="B1671">
        <v>2023</v>
      </c>
      <c r="C1671" s="9">
        <v>45001</v>
      </c>
      <c r="D1671" t="s">
        <v>72</v>
      </c>
      <c r="E1671">
        <v>1</v>
      </c>
      <c r="F1671" t="s">
        <v>202</v>
      </c>
      <c r="G1671">
        <v>3</v>
      </c>
      <c r="H1671" t="s">
        <v>32</v>
      </c>
      <c r="I1671" t="s">
        <v>17</v>
      </c>
      <c r="J1671">
        <v>20.641095890410899</v>
      </c>
      <c r="K1671">
        <v>5</v>
      </c>
      <c r="L1671">
        <v>2</v>
      </c>
      <c r="M1671">
        <v>11.375</v>
      </c>
      <c r="N1671">
        <v>63.296703296703299</v>
      </c>
      <c r="O1671">
        <v>24.416999999999899</v>
      </c>
      <c r="P1671">
        <v>24.466000000000001</v>
      </c>
      <c r="Q1671">
        <v>29.44</v>
      </c>
      <c r="R1671">
        <v>2.4870000000000001</v>
      </c>
    </row>
    <row r="1672" spans="1:18" x14ac:dyDescent="0.45">
      <c r="A1672" t="s">
        <v>844</v>
      </c>
      <c r="B1672">
        <v>2023</v>
      </c>
      <c r="C1672" s="9">
        <v>45001</v>
      </c>
      <c r="D1672" t="s">
        <v>72</v>
      </c>
      <c r="E1672">
        <v>1</v>
      </c>
      <c r="F1672" t="s">
        <v>202</v>
      </c>
      <c r="G1672">
        <v>4</v>
      </c>
      <c r="H1672" t="s">
        <v>24</v>
      </c>
      <c r="I1672" t="s">
        <v>25</v>
      </c>
      <c r="J1672">
        <v>24.545205479452001</v>
      </c>
      <c r="K1672">
        <v>2</v>
      </c>
      <c r="L1672">
        <v>2</v>
      </c>
      <c r="M1672">
        <v>11.319999999999901</v>
      </c>
      <c r="N1672">
        <v>63.604240282685502</v>
      </c>
      <c r="O1672">
        <v>24.285999999999898</v>
      </c>
      <c r="P1672">
        <v>24.498999999999999</v>
      </c>
      <c r="Q1672">
        <v>27.693000000000001</v>
      </c>
      <c r="R1672">
        <v>1.597</v>
      </c>
    </row>
    <row r="1673" spans="1:18" x14ac:dyDescent="0.45">
      <c r="A1673" t="s">
        <v>844</v>
      </c>
      <c r="B1673">
        <v>2023</v>
      </c>
      <c r="C1673" s="9">
        <v>45001</v>
      </c>
      <c r="D1673" t="s">
        <v>72</v>
      </c>
      <c r="E1673">
        <v>1</v>
      </c>
      <c r="F1673" t="s">
        <v>202</v>
      </c>
      <c r="G1673">
        <v>4</v>
      </c>
      <c r="H1673" t="s">
        <v>39</v>
      </c>
      <c r="I1673" t="s">
        <v>40</v>
      </c>
      <c r="J1673">
        <v>28.597260273972601</v>
      </c>
      <c r="K1673">
        <v>6</v>
      </c>
      <c r="L1673">
        <v>1</v>
      </c>
      <c r="M1673">
        <v>11.311999999999999</v>
      </c>
      <c r="N1673">
        <v>63.649222065063597</v>
      </c>
      <c r="O1673">
        <v>22.373999999999999</v>
      </c>
      <c r="P1673">
        <v>22.884999999999899</v>
      </c>
      <c r="Q1673">
        <v>26.215</v>
      </c>
      <c r="R1673">
        <v>1.665</v>
      </c>
    </row>
    <row r="1674" spans="1:18" x14ac:dyDescent="0.45">
      <c r="A1674" t="s">
        <v>844</v>
      </c>
      <c r="B1674">
        <v>2023</v>
      </c>
      <c r="C1674" s="9">
        <v>45001</v>
      </c>
      <c r="D1674" t="s">
        <v>72</v>
      </c>
      <c r="E1674">
        <v>2</v>
      </c>
      <c r="F1674" t="s">
        <v>202</v>
      </c>
      <c r="G1674">
        <v>1</v>
      </c>
      <c r="H1674" t="s">
        <v>52</v>
      </c>
      <c r="I1674" t="s">
        <v>53</v>
      </c>
      <c r="J1674">
        <v>26.016438356164301</v>
      </c>
      <c r="K1674">
        <v>4</v>
      </c>
      <c r="L1674">
        <v>1</v>
      </c>
      <c r="M1674">
        <v>11.625999999999999</v>
      </c>
      <c r="N1674">
        <v>61.930156545673398</v>
      </c>
      <c r="O1674">
        <v>20.895</v>
      </c>
      <c r="P1674">
        <v>21.677</v>
      </c>
      <c r="Q1674">
        <v>25.149000000000001</v>
      </c>
      <c r="R1674">
        <v>1.736</v>
      </c>
    </row>
    <row r="1675" spans="1:18" x14ac:dyDescent="0.45">
      <c r="A1675" t="s">
        <v>844</v>
      </c>
      <c r="B1675">
        <v>2023</v>
      </c>
      <c r="C1675" s="9">
        <v>45001</v>
      </c>
      <c r="D1675" t="s">
        <v>72</v>
      </c>
      <c r="E1675">
        <v>2</v>
      </c>
      <c r="F1675" t="s">
        <v>202</v>
      </c>
      <c r="G1675">
        <v>1</v>
      </c>
      <c r="H1675" t="s">
        <v>28</v>
      </c>
      <c r="I1675" t="s">
        <v>29</v>
      </c>
      <c r="J1675">
        <v>23.2219178082191</v>
      </c>
      <c r="K1675">
        <v>8</v>
      </c>
      <c r="L1675">
        <v>2</v>
      </c>
      <c r="M1675">
        <v>11.6619999999999</v>
      </c>
      <c r="N1675">
        <v>61.738981306808398</v>
      </c>
      <c r="O1675">
        <v>27.046999999999901</v>
      </c>
      <c r="P1675">
        <v>26.32</v>
      </c>
      <c r="Q1675">
        <v>29.641999999999999</v>
      </c>
      <c r="R1675">
        <v>1.661</v>
      </c>
    </row>
    <row r="1676" spans="1:18" x14ac:dyDescent="0.45">
      <c r="A1676" t="s">
        <v>844</v>
      </c>
      <c r="B1676">
        <v>2023</v>
      </c>
      <c r="C1676" s="9">
        <v>45001</v>
      </c>
      <c r="D1676" t="s">
        <v>72</v>
      </c>
      <c r="E1676">
        <v>2</v>
      </c>
      <c r="F1676" t="s">
        <v>202</v>
      </c>
      <c r="G1676">
        <v>2</v>
      </c>
      <c r="H1676" t="s">
        <v>381</v>
      </c>
      <c r="I1676" t="s">
        <v>25</v>
      </c>
      <c r="J1676">
        <v>20.2438356164383</v>
      </c>
      <c r="K1676">
        <v>1</v>
      </c>
      <c r="L1676">
        <v>1</v>
      </c>
      <c r="M1676">
        <v>11.446999999999999</v>
      </c>
      <c r="N1676">
        <v>62.898576046125598</v>
      </c>
      <c r="O1676">
        <v>27.657999999999902</v>
      </c>
      <c r="P1676">
        <v>28.155999999999999</v>
      </c>
      <c r="Q1676">
        <v>32.747999999999998</v>
      </c>
      <c r="R1676">
        <v>2.2959999999999998</v>
      </c>
    </row>
    <row r="1677" spans="1:18" x14ac:dyDescent="0.45">
      <c r="A1677" t="s">
        <v>844</v>
      </c>
      <c r="B1677">
        <v>2023</v>
      </c>
      <c r="C1677" s="9">
        <v>45001</v>
      </c>
      <c r="D1677" t="s">
        <v>72</v>
      </c>
      <c r="E1677">
        <v>2</v>
      </c>
      <c r="F1677" t="s">
        <v>202</v>
      </c>
      <c r="G1677">
        <v>2</v>
      </c>
      <c r="H1677" t="s">
        <v>18</v>
      </c>
      <c r="I1677" t="s">
        <v>19</v>
      </c>
      <c r="J1677">
        <v>24.813698630136901</v>
      </c>
      <c r="K1677">
        <v>7</v>
      </c>
      <c r="L1677">
        <v>2</v>
      </c>
      <c r="M1677">
        <v>11.460999999999901</v>
      </c>
      <c r="N1677">
        <v>62.8217433033766</v>
      </c>
      <c r="O1677">
        <v>23.038</v>
      </c>
      <c r="P1677">
        <v>22.849</v>
      </c>
      <c r="Q1677">
        <v>26.949000000000002</v>
      </c>
      <c r="R1677">
        <v>2.0499999999999998</v>
      </c>
    </row>
    <row r="1678" spans="1:18" x14ac:dyDescent="0.45">
      <c r="A1678" t="s">
        <v>844</v>
      </c>
      <c r="B1678">
        <v>2023</v>
      </c>
      <c r="C1678" s="9">
        <v>45001</v>
      </c>
      <c r="D1678" t="s">
        <v>72</v>
      </c>
      <c r="E1678">
        <v>2</v>
      </c>
      <c r="F1678" t="s">
        <v>202</v>
      </c>
      <c r="G1678">
        <v>3</v>
      </c>
      <c r="H1678" t="s">
        <v>23</v>
      </c>
      <c r="I1678" t="s">
        <v>15</v>
      </c>
      <c r="J1678">
        <v>25.509589041095801</v>
      </c>
      <c r="K1678">
        <v>3</v>
      </c>
      <c r="L1678">
        <v>1</v>
      </c>
      <c r="M1678">
        <v>11.571999999999999</v>
      </c>
      <c r="N1678">
        <v>62.219149671621103</v>
      </c>
      <c r="O1678">
        <v>35.924999999999997</v>
      </c>
      <c r="P1678">
        <v>35.968999999999902</v>
      </c>
      <c r="Q1678">
        <v>38.168999999999997</v>
      </c>
      <c r="R1678">
        <v>1.1000000000000001</v>
      </c>
    </row>
    <row r="1679" spans="1:18" x14ac:dyDescent="0.45">
      <c r="A1679" t="s">
        <v>844</v>
      </c>
      <c r="B1679">
        <v>2023</v>
      </c>
      <c r="C1679" s="9">
        <v>45001</v>
      </c>
      <c r="D1679" t="s">
        <v>72</v>
      </c>
      <c r="E1679">
        <v>2</v>
      </c>
      <c r="F1679" t="s">
        <v>202</v>
      </c>
      <c r="G1679">
        <v>3</v>
      </c>
      <c r="H1679" t="s">
        <v>32</v>
      </c>
      <c r="I1679" t="s">
        <v>17</v>
      </c>
      <c r="J1679">
        <v>20.641095890410899</v>
      </c>
      <c r="K1679">
        <v>5</v>
      </c>
      <c r="L1679">
        <v>2</v>
      </c>
      <c r="M1679">
        <v>11.590999999999999</v>
      </c>
      <c r="N1679">
        <v>62.117159865412802</v>
      </c>
      <c r="O1679">
        <v>24.466000000000001</v>
      </c>
      <c r="P1679">
        <v>24.373999999999999</v>
      </c>
      <c r="Q1679">
        <v>29.238</v>
      </c>
      <c r="R1679">
        <v>2.4319999999999999</v>
      </c>
    </row>
    <row r="1680" spans="1:18" x14ac:dyDescent="0.45">
      <c r="A1680" t="s">
        <v>844</v>
      </c>
      <c r="B1680">
        <v>2023</v>
      </c>
      <c r="C1680" s="9">
        <v>45001</v>
      </c>
      <c r="D1680" t="s">
        <v>72</v>
      </c>
      <c r="E1680">
        <v>2</v>
      </c>
      <c r="F1680" t="s">
        <v>202</v>
      </c>
      <c r="G1680">
        <v>4</v>
      </c>
      <c r="H1680" t="s">
        <v>24</v>
      </c>
      <c r="I1680" t="s">
        <v>25</v>
      </c>
      <c r="J1680">
        <v>24.545205479452001</v>
      </c>
      <c r="K1680">
        <v>2</v>
      </c>
      <c r="L1680">
        <v>1</v>
      </c>
      <c r="M1680">
        <v>11.446</v>
      </c>
      <c r="N1680">
        <v>62.9040712912808</v>
      </c>
      <c r="O1680">
        <v>24.498999999999999</v>
      </c>
      <c r="P1680">
        <v>24.85</v>
      </c>
      <c r="Q1680">
        <v>27.986000000000001</v>
      </c>
      <c r="R1680">
        <v>1.5680000000000001</v>
      </c>
    </row>
    <row r="1681" spans="1:18" x14ac:dyDescent="0.45">
      <c r="A1681" t="s">
        <v>844</v>
      </c>
      <c r="B1681">
        <v>2023</v>
      </c>
      <c r="C1681" s="9">
        <v>45001</v>
      </c>
      <c r="D1681" t="s">
        <v>72</v>
      </c>
      <c r="E1681">
        <v>2</v>
      </c>
      <c r="F1681" t="s">
        <v>202</v>
      </c>
      <c r="G1681">
        <v>4</v>
      </c>
      <c r="H1681" t="s">
        <v>39</v>
      </c>
      <c r="I1681" t="s">
        <v>40</v>
      </c>
      <c r="J1681">
        <v>28.597260273972601</v>
      </c>
      <c r="K1681">
        <v>6</v>
      </c>
      <c r="L1681">
        <v>2</v>
      </c>
      <c r="M1681">
        <v>11.632999999999999</v>
      </c>
      <c r="N1681">
        <v>61.892890913779702</v>
      </c>
      <c r="O1681">
        <v>22.884999999999899</v>
      </c>
      <c r="P1681">
        <v>22.634999999999899</v>
      </c>
      <c r="Q1681">
        <v>25.896999999999998</v>
      </c>
      <c r="R1681">
        <v>1.631</v>
      </c>
    </row>
    <row r="1682" spans="1:18" x14ac:dyDescent="0.45">
      <c r="A1682" t="s">
        <v>844</v>
      </c>
      <c r="B1682">
        <v>2023</v>
      </c>
      <c r="C1682" s="9">
        <v>45001</v>
      </c>
      <c r="D1682" t="s">
        <v>72</v>
      </c>
      <c r="E1682">
        <v>3</v>
      </c>
      <c r="F1682" t="s">
        <v>202</v>
      </c>
      <c r="G1682">
        <v>4</v>
      </c>
      <c r="H1682" t="s">
        <v>24</v>
      </c>
      <c r="I1682" t="s">
        <v>25</v>
      </c>
      <c r="J1682">
        <v>24.545205479452001</v>
      </c>
      <c r="K1682">
        <v>2</v>
      </c>
      <c r="L1682">
        <v>1</v>
      </c>
      <c r="M1682">
        <v>11.173999999999999</v>
      </c>
      <c r="N1682">
        <v>64.435296223375701</v>
      </c>
      <c r="O1682">
        <v>24.85</v>
      </c>
      <c r="P1682">
        <v>25.164999999999999</v>
      </c>
      <c r="Q1682">
        <v>28.247</v>
      </c>
      <c r="R1682">
        <v>1.5409999999999999</v>
      </c>
    </row>
    <row r="1683" spans="1:18" x14ac:dyDescent="0.45">
      <c r="A1683" t="s">
        <v>844</v>
      </c>
      <c r="B1683">
        <v>2023</v>
      </c>
      <c r="C1683" s="9">
        <v>45001</v>
      </c>
      <c r="D1683" t="s">
        <v>72</v>
      </c>
      <c r="E1683">
        <v>3</v>
      </c>
      <c r="F1683" t="s">
        <v>202</v>
      </c>
      <c r="G1683">
        <v>4</v>
      </c>
      <c r="H1683" t="s">
        <v>39</v>
      </c>
      <c r="I1683" t="s">
        <v>40</v>
      </c>
      <c r="J1683">
        <v>28.597260273972601</v>
      </c>
      <c r="K1683">
        <v>6</v>
      </c>
      <c r="L1683">
        <v>2</v>
      </c>
      <c r="M1683">
        <v>11.429</v>
      </c>
      <c r="N1683">
        <v>62.997637588590401</v>
      </c>
      <c r="O1683">
        <v>22.634999999999899</v>
      </c>
      <c r="P1683">
        <v>22.412999999999901</v>
      </c>
      <c r="Q1683">
        <v>25.614999999999998</v>
      </c>
      <c r="R1683">
        <v>1.601</v>
      </c>
    </row>
    <row r="1684" spans="1:18" x14ac:dyDescent="0.45">
      <c r="A1684" t="s">
        <v>844</v>
      </c>
      <c r="B1684">
        <v>2023</v>
      </c>
      <c r="C1684" s="9">
        <v>45001</v>
      </c>
      <c r="D1684" t="s">
        <v>72</v>
      </c>
      <c r="E1684">
        <v>1</v>
      </c>
      <c r="F1684" t="s">
        <v>203</v>
      </c>
      <c r="G1684">
        <v>1</v>
      </c>
      <c r="H1684" t="s">
        <v>24</v>
      </c>
      <c r="I1684" t="s">
        <v>25</v>
      </c>
      <c r="J1684">
        <v>24.545205479452001</v>
      </c>
      <c r="K1684">
        <v>2</v>
      </c>
      <c r="L1684">
        <v>1</v>
      </c>
      <c r="M1684">
        <v>12.12</v>
      </c>
      <c r="N1684">
        <v>59.405940594059402</v>
      </c>
      <c r="O1684">
        <v>25.164999999999999</v>
      </c>
      <c r="P1684">
        <v>25.427999999999901</v>
      </c>
      <c r="Q1684">
        <v>28.463999999999999</v>
      </c>
      <c r="R1684">
        <v>1.518</v>
      </c>
    </row>
    <row r="1685" spans="1:18" x14ac:dyDescent="0.45">
      <c r="A1685" t="s">
        <v>844</v>
      </c>
      <c r="B1685">
        <v>2023</v>
      </c>
      <c r="C1685" s="9">
        <v>45001</v>
      </c>
      <c r="D1685" t="s">
        <v>72</v>
      </c>
      <c r="E1685">
        <v>1</v>
      </c>
      <c r="F1685" t="s">
        <v>203</v>
      </c>
      <c r="G1685">
        <v>1</v>
      </c>
      <c r="H1685" t="s">
        <v>52</v>
      </c>
      <c r="I1685" t="s">
        <v>53</v>
      </c>
      <c r="J1685">
        <v>26.016438356164301</v>
      </c>
      <c r="K1685">
        <v>4</v>
      </c>
      <c r="L1685">
        <v>2</v>
      </c>
      <c r="M1685">
        <v>12.370999999999899</v>
      </c>
      <c r="N1685">
        <v>58.2006305068305</v>
      </c>
      <c r="O1685">
        <v>21.677</v>
      </c>
      <c r="P1685">
        <v>21.47</v>
      </c>
      <c r="Q1685">
        <v>24.873999999999999</v>
      </c>
      <c r="R1685">
        <v>1.702</v>
      </c>
    </row>
    <row r="1686" spans="1:18" x14ac:dyDescent="0.45">
      <c r="A1686" t="s">
        <v>844</v>
      </c>
      <c r="B1686">
        <v>2023</v>
      </c>
      <c r="C1686" s="9">
        <v>45001</v>
      </c>
      <c r="D1686" t="s">
        <v>72</v>
      </c>
      <c r="E1686">
        <v>1</v>
      </c>
      <c r="F1686" t="s">
        <v>203</v>
      </c>
      <c r="G1686">
        <v>2</v>
      </c>
      <c r="H1686" t="s">
        <v>381</v>
      </c>
      <c r="I1686" t="s">
        <v>25</v>
      </c>
      <c r="J1686">
        <v>20.2438356164383</v>
      </c>
      <c r="K1686">
        <v>1</v>
      </c>
      <c r="L1686">
        <v>1</v>
      </c>
      <c r="M1686">
        <v>11.319000000000001</v>
      </c>
      <c r="N1686">
        <v>63.609859528226799</v>
      </c>
      <c r="O1686">
        <v>28.155999999999999</v>
      </c>
      <c r="P1686">
        <v>29.622</v>
      </c>
      <c r="Q1686">
        <v>33.975999999999999</v>
      </c>
      <c r="R1686">
        <v>2.177</v>
      </c>
    </row>
    <row r="1687" spans="1:18" x14ac:dyDescent="0.45">
      <c r="A1687" t="s">
        <v>844</v>
      </c>
      <c r="B1687">
        <v>2023</v>
      </c>
      <c r="C1687" s="9">
        <v>45001</v>
      </c>
      <c r="D1687" t="s">
        <v>72</v>
      </c>
      <c r="E1687">
        <v>1</v>
      </c>
      <c r="F1687" t="s">
        <v>203</v>
      </c>
      <c r="G1687">
        <v>2</v>
      </c>
      <c r="H1687" t="s">
        <v>23</v>
      </c>
      <c r="I1687" t="s">
        <v>15</v>
      </c>
      <c r="J1687">
        <v>25.509589041095801</v>
      </c>
      <c r="K1687">
        <v>3</v>
      </c>
      <c r="L1687">
        <v>2</v>
      </c>
      <c r="M1687">
        <v>11.504</v>
      </c>
      <c r="N1687">
        <v>62.586926286508998</v>
      </c>
      <c r="O1687">
        <v>35.968999999999902</v>
      </c>
      <c r="P1687">
        <v>35.706000000000003</v>
      </c>
      <c r="Q1687">
        <v>37.886000000000003</v>
      </c>
      <c r="R1687">
        <v>1.0900000000000001</v>
      </c>
    </row>
    <row r="1688" spans="1:18" x14ac:dyDescent="0.45">
      <c r="A1688" t="s">
        <v>844</v>
      </c>
      <c r="B1688">
        <v>2023</v>
      </c>
      <c r="C1688" s="9">
        <v>45001</v>
      </c>
      <c r="D1688" t="s">
        <v>72</v>
      </c>
      <c r="E1688">
        <v>2</v>
      </c>
      <c r="F1688" t="s">
        <v>203</v>
      </c>
      <c r="G1688">
        <v>1</v>
      </c>
      <c r="H1688" t="s">
        <v>24</v>
      </c>
      <c r="I1688" t="s">
        <v>25</v>
      </c>
      <c r="J1688">
        <v>24.545205479452001</v>
      </c>
      <c r="K1688">
        <v>2</v>
      </c>
      <c r="L1688">
        <v>1</v>
      </c>
      <c r="M1688">
        <v>11.763999999999999</v>
      </c>
      <c r="N1688">
        <v>61.203672220333203</v>
      </c>
      <c r="O1688">
        <v>25.427999999999901</v>
      </c>
      <c r="P1688">
        <v>25.666</v>
      </c>
      <c r="Q1688">
        <v>28.66</v>
      </c>
      <c r="R1688">
        <v>1.4970000000000001</v>
      </c>
    </row>
    <row r="1689" spans="1:18" x14ac:dyDescent="0.45">
      <c r="A1689" t="s">
        <v>844</v>
      </c>
      <c r="B1689">
        <v>2023</v>
      </c>
      <c r="C1689" s="9">
        <v>45001</v>
      </c>
      <c r="D1689" t="s">
        <v>72</v>
      </c>
      <c r="E1689">
        <v>2</v>
      </c>
      <c r="F1689" t="s">
        <v>203</v>
      </c>
      <c r="G1689">
        <v>1</v>
      </c>
      <c r="H1689" t="s">
        <v>52</v>
      </c>
      <c r="I1689" t="s">
        <v>53</v>
      </c>
      <c r="J1689">
        <v>26.016438356164301</v>
      </c>
      <c r="K1689">
        <v>4</v>
      </c>
      <c r="L1689">
        <v>2</v>
      </c>
      <c r="M1689">
        <v>11.783999999999899</v>
      </c>
      <c r="N1689">
        <v>61.099796334012197</v>
      </c>
      <c r="O1689">
        <v>21.47</v>
      </c>
      <c r="P1689">
        <v>21.286000000000001</v>
      </c>
      <c r="Q1689">
        <v>24.628</v>
      </c>
      <c r="R1689">
        <v>1.671</v>
      </c>
    </row>
    <row r="1690" spans="1:18" x14ac:dyDescent="0.45">
      <c r="A1690" t="s">
        <v>844</v>
      </c>
      <c r="B1690">
        <v>2023</v>
      </c>
      <c r="C1690" s="9">
        <v>45001</v>
      </c>
      <c r="D1690" t="s">
        <v>72</v>
      </c>
      <c r="E1690">
        <v>2</v>
      </c>
      <c r="F1690" t="s">
        <v>203</v>
      </c>
      <c r="G1690">
        <v>2</v>
      </c>
      <c r="H1690" t="s">
        <v>381</v>
      </c>
      <c r="I1690" t="s">
        <v>25</v>
      </c>
      <c r="J1690">
        <v>20.2438356164383</v>
      </c>
      <c r="K1690">
        <v>1</v>
      </c>
      <c r="L1690">
        <v>1</v>
      </c>
      <c r="M1690">
        <v>11.429</v>
      </c>
      <c r="N1690">
        <v>62.997637588590401</v>
      </c>
      <c r="O1690">
        <v>29.622</v>
      </c>
      <c r="P1690">
        <v>30.795000000000002</v>
      </c>
      <c r="Q1690">
        <v>34.953000000000003</v>
      </c>
      <c r="R1690">
        <v>2.0790000000000002</v>
      </c>
    </row>
    <row r="1691" spans="1:18" x14ac:dyDescent="0.45">
      <c r="A1691" t="s">
        <v>844</v>
      </c>
      <c r="B1691">
        <v>2023</v>
      </c>
      <c r="C1691" s="9">
        <v>45001</v>
      </c>
      <c r="D1691" t="s">
        <v>72</v>
      </c>
      <c r="E1691">
        <v>2</v>
      </c>
      <c r="F1691" t="s">
        <v>203</v>
      </c>
      <c r="G1691">
        <v>2</v>
      </c>
      <c r="H1691" t="s">
        <v>23</v>
      </c>
      <c r="I1691" t="s">
        <v>15</v>
      </c>
      <c r="J1691">
        <v>25.509589041095801</v>
      </c>
      <c r="K1691">
        <v>3</v>
      </c>
      <c r="L1691">
        <v>2</v>
      </c>
      <c r="M1691">
        <v>11.445</v>
      </c>
      <c r="N1691">
        <v>62.909567496723398</v>
      </c>
      <c r="O1691">
        <v>35.706000000000003</v>
      </c>
      <c r="P1691">
        <v>35.478000000000002</v>
      </c>
      <c r="Q1691">
        <v>37.64</v>
      </c>
      <c r="R1691">
        <v>1.081</v>
      </c>
    </row>
    <row r="1692" spans="1:18" x14ac:dyDescent="0.45">
      <c r="A1692" t="s">
        <v>844</v>
      </c>
      <c r="B1692">
        <v>2023</v>
      </c>
      <c r="C1692" s="9">
        <v>45001</v>
      </c>
      <c r="D1692" t="s">
        <v>72</v>
      </c>
      <c r="E1692">
        <v>1</v>
      </c>
      <c r="F1692" t="s">
        <v>204</v>
      </c>
      <c r="G1692" t="s">
        <v>205</v>
      </c>
      <c r="H1692" t="s">
        <v>381</v>
      </c>
      <c r="I1692" t="s">
        <v>25</v>
      </c>
      <c r="J1692">
        <v>20.2438356164383</v>
      </c>
      <c r="K1692">
        <v>1</v>
      </c>
      <c r="L1692">
        <v>1</v>
      </c>
      <c r="M1692">
        <v>11.5</v>
      </c>
      <c r="N1692">
        <v>62.6086956521739</v>
      </c>
      <c r="O1692">
        <v>30.795000000000002</v>
      </c>
      <c r="P1692">
        <v>31.113</v>
      </c>
      <c r="Q1692">
        <v>35.183</v>
      </c>
      <c r="R1692">
        <v>2.0350000000000001</v>
      </c>
    </row>
    <row r="1693" spans="1:18" x14ac:dyDescent="0.45">
      <c r="A1693" t="s">
        <v>844</v>
      </c>
      <c r="B1693">
        <v>2023</v>
      </c>
      <c r="C1693" s="9">
        <v>45001</v>
      </c>
      <c r="D1693" t="s">
        <v>72</v>
      </c>
      <c r="E1693">
        <v>1</v>
      </c>
      <c r="F1693" t="s">
        <v>204</v>
      </c>
      <c r="G1693" t="s">
        <v>205</v>
      </c>
      <c r="H1693" t="s">
        <v>24</v>
      </c>
      <c r="I1693" t="s">
        <v>25</v>
      </c>
      <c r="J1693">
        <v>24.545205479452001</v>
      </c>
      <c r="K1693">
        <v>2</v>
      </c>
      <c r="L1693">
        <v>2</v>
      </c>
      <c r="M1693">
        <v>11.503</v>
      </c>
      <c r="N1693">
        <v>62.592367208554201</v>
      </c>
      <c r="O1693">
        <v>25.666</v>
      </c>
      <c r="P1693">
        <v>25.577000000000002</v>
      </c>
      <c r="Q1693">
        <v>28.541</v>
      </c>
      <c r="R1693">
        <v>1.482</v>
      </c>
    </row>
    <row r="1694" spans="1:18" x14ac:dyDescent="0.45">
      <c r="A1694" t="s">
        <v>844</v>
      </c>
      <c r="B1694">
        <v>2023</v>
      </c>
      <c r="C1694" s="9">
        <v>45001</v>
      </c>
      <c r="D1694" t="s">
        <v>72</v>
      </c>
      <c r="E1694">
        <v>1</v>
      </c>
      <c r="F1694" t="s">
        <v>204</v>
      </c>
      <c r="G1694" t="s">
        <v>206</v>
      </c>
      <c r="H1694" t="s">
        <v>23</v>
      </c>
      <c r="I1694" t="s">
        <v>15</v>
      </c>
      <c r="J1694">
        <v>25.509589041095801</v>
      </c>
      <c r="K1694">
        <v>3</v>
      </c>
      <c r="L1694">
        <v>1</v>
      </c>
      <c r="M1694">
        <v>11.416</v>
      </c>
      <c r="N1694">
        <v>63.069376313945298</v>
      </c>
      <c r="O1694">
        <v>35.478000000000002</v>
      </c>
      <c r="P1694">
        <v>35.487000000000002</v>
      </c>
      <c r="Q1694">
        <v>37.651000000000003</v>
      </c>
      <c r="R1694">
        <v>1.0820000000000001</v>
      </c>
    </row>
    <row r="1695" spans="1:18" x14ac:dyDescent="0.45">
      <c r="A1695" t="s">
        <v>844</v>
      </c>
      <c r="B1695">
        <v>2023</v>
      </c>
      <c r="C1695" s="9">
        <v>45001</v>
      </c>
      <c r="D1695" t="s">
        <v>72</v>
      </c>
      <c r="E1695">
        <v>1</v>
      </c>
      <c r="F1695" t="s">
        <v>204</v>
      </c>
      <c r="G1695" t="s">
        <v>206</v>
      </c>
      <c r="H1695" t="s">
        <v>52</v>
      </c>
      <c r="I1695" t="s">
        <v>53</v>
      </c>
      <c r="J1695">
        <v>26.016438356164301</v>
      </c>
      <c r="K1695">
        <v>4</v>
      </c>
      <c r="L1695">
        <v>2</v>
      </c>
      <c r="M1695">
        <v>11.602</v>
      </c>
      <c r="N1695">
        <v>62.058265816238503</v>
      </c>
      <c r="O1695">
        <v>21.286000000000001</v>
      </c>
      <c r="P1695">
        <v>21.27</v>
      </c>
      <c r="Q1695">
        <v>24.602</v>
      </c>
      <c r="R1695">
        <v>1.6659999999999999</v>
      </c>
    </row>
    <row r="1696" spans="1:18" x14ac:dyDescent="0.45">
      <c r="A1696" t="s">
        <v>844</v>
      </c>
      <c r="B1696">
        <v>2023</v>
      </c>
      <c r="C1696" s="9">
        <v>45001</v>
      </c>
      <c r="D1696" t="s">
        <v>72</v>
      </c>
      <c r="E1696">
        <v>2</v>
      </c>
      <c r="F1696" t="s">
        <v>204</v>
      </c>
      <c r="G1696" t="s">
        <v>205</v>
      </c>
      <c r="H1696" t="s">
        <v>381</v>
      </c>
      <c r="I1696" t="s">
        <v>25</v>
      </c>
      <c r="J1696">
        <v>20.2438356164383</v>
      </c>
      <c r="K1696">
        <v>1</v>
      </c>
      <c r="L1696">
        <v>1</v>
      </c>
      <c r="M1696">
        <v>11.44</v>
      </c>
      <c r="N1696">
        <v>62.937062937062898</v>
      </c>
      <c r="O1696">
        <v>31.113</v>
      </c>
      <c r="P1696">
        <v>31.396999999999998</v>
      </c>
      <c r="Q1696">
        <v>35.389000000000003</v>
      </c>
      <c r="R1696">
        <v>1.996</v>
      </c>
    </row>
    <row r="1697" spans="1:18" x14ac:dyDescent="0.45">
      <c r="A1697" t="s">
        <v>844</v>
      </c>
      <c r="B1697">
        <v>2023</v>
      </c>
      <c r="C1697" s="9">
        <v>45001</v>
      </c>
      <c r="D1697" t="s">
        <v>72</v>
      </c>
      <c r="E1697">
        <v>2</v>
      </c>
      <c r="F1697" t="s">
        <v>204</v>
      </c>
      <c r="G1697" t="s">
        <v>205</v>
      </c>
      <c r="H1697" t="s">
        <v>24</v>
      </c>
      <c r="I1697" t="s">
        <v>25</v>
      </c>
      <c r="J1697">
        <v>24.545205479452001</v>
      </c>
      <c r="K1697">
        <v>2</v>
      </c>
      <c r="L1697">
        <v>2</v>
      </c>
      <c r="M1697">
        <v>11.583</v>
      </c>
      <c r="N1697">
        <v>62.160062160062097</v>
      </c>
      <c r="O1697">
        <v>25.577000000000002</v>
      </c>
      <c r="P1697">
        <v>25.494</v>
      </c>
      <c r="Q1697">
        <v>28.431999999999999</v>
      </c>
      <c r="R1697">
        <v>1.4690000000000001</v>
      </c>
    </row>
    <row r="1698" spans="1:18" x14ac:dyDescent="0.45">
      <c r="A1698" t="s">
        <v>844</v>
      </c>
      <c r="B1698">
        <v>2023</v>
      </c>
      <c r="C1698" s="9">
        <v>45001</v>
      </c>
      <c r="D1698" t="s">
        <v>72</v>
      </c>
      <c r="E1698">
        <v>2</v>
      </c>
      <c r="F1698" t="s">
        <v>204</v>
      </c>
      <c r="G1698" t="s">
        <v>206</v>
      </c>
      <c r="H1698" t="s">
        <v>23</v>
      </c>
      <c r="I1698" t="s">
        <v>15</v>
      </c>
      <c r="J1698">
        <v>25.509589041095801</v>
      </c>
      <c r="K1698">
        <v>3</v>
      </c>
      <c r="L1698">
        <v>1</v>
      </c>
      <c r="M1698">
        <v>11.503</v>
      </c>
      <c r="N1698">
        <v>62.592367208554201</v>
      </c>
      <c r="O1698">
        <v>35.487000000000002</v>
      </c>
      <c r="P1698">
        <v>35.496000000000002</v>
      </c>
      <c r="Q1698">
        <v>37.661999999999999</v>
      </c>
      <c r="R1698">
        <v>1.083</v>
      </c>
    </row>
    <row r="1699" spans="1:18" x14ac:dyDescent="0.45">
      <c r="A1699" t="s">
        <v>844</v>
      </c>
      <c r="B1699">
        <v>2023</v>
      </c>
      <c r="C1699" s="9">
        <v>45001</v>
      </c>
      <c r="D1699" t="s">
        <v>72</v>
      </c>
      <c r="E1699">
        <v>2</v>
      </c>
      <c r="F1699" t="s">
        <v>204</v>
      </c>
      <c r="G1699" t="s">
        <v>206</v>
      </c>
      <c r="H1699" t="s">
        <v>52</v>
      </c>
      <c r="I1699" t="s">
        <v>53</v>
      </c>
      <c r="J1699">
        <v>26.016438356164301</v>
      </c>
      <c r="K1699">
        <v>4</v>
      </c>
      <c r="L1699">
        <v>2</v>
      </c>
      <c r="M1699">
        <v>11.561999999999999</v>
      </c>
      <c r="N1699">
        <v>62.272963155163403</v>
      </c>
      <c r="O1699">
        <v>21.27</v>
      </c>
      <c r="P1699">
        <v>21.254000000000001</v>
      </c>
      <c r="Q1699">
        <v>24.576000000000001</v>
      </c>
      <c r="R1699">
        <v>1.661</v>
      </c>
    </row>
    <row r="1700" spans="1:18" x14ac:dyDescent="0.45">
      <c r="A1700" t="s">
        <v>93</v>
      </c>
      <c r="B1700">
        <v>2023</v>
      </c>
      <c r="C1700" s="9">
        <v>45038</v>
      </c>
      <c r="D1700" t="s">
        <v>72</v>
      </c>
      <c r="E1700">
        <v>1</v>
      </c>
      <c r="F1700" t="s">
        <v>200</v>
      </c>
      <c r="G1700">
        <v>1</v>
      </c>
      <c r="H1700" t="s">
        <v>900</v>
      </c>
      <c r="I1700" t="s">
        <v>38</v>
      </c>
      <c r="J1700">
        <v>19.2465753424657</v>
      </c>
      <c r="K1700">
        <v>9</v>
      </c>
      <c r="L1700">
        <v>1</v>
      </c>
      <c r="M1700">
        <v>11.282</v>
      </c>
      <c r="N1700">
        <v>63.818471902144999</v>
      </c>
      <c r="O1700">
        <v>9</v>
      </c>
      <c r="P1700">
        <v>13.891999999999999</v>
      </c>
      <c r="Q1700">
        <v>28.248000000000001</v>
      </c>
      <c r="R1700">
        <v>7.1779999999999999</v>
      </c>
    </row>
    <row r="1701" spans="1:18" x14ac:dyDescent="0.45">
      <c r="A1701" t="s">
        <v>93</v>
      </c>
      <c r="B1701">
        <v>2023</v>
      </c>
      <c r="C1701" s="9">
        <v>45038</v>
      </c>
      <c r="D1701" t="s">
        <v>72</v>
      </c>
      <c r="E1701">
        <v>1</v>
      </c>
      <c r="F1701" t="s">
        <v>200</v>
      </c>
      <c r="G1701">
        <v>1</v>
      </c>
      <c r="H1701" t="s">
        <v>88</v>
      </c>
      <c r="I1701" t="s">
        <v>89</v>
      </c>
      <c r="J1701">
        <v>20.2356164383561</v>
      </c>
      <c r="K1701">
        <v>28</v>
      </c>
      <c r="L1701">
        <v>2</v>
      </c>
      <c r="M1701">
        <v>11.773999999999999</v>
      </c>
      <c r="N1701">
        <v>61.151690164769803</v>
      </c>
      <c r="O1701">
        <v>6.5799999999999903</v>
      </c>
      <c r="P1701">
        <v>5.6710000000000003</v>
      </c>
      <c r="Q1701">
        <v>17.545000000000002</v>
      </c>
      <c r="R1701">
        <v>5.9370000000000003</v>
      </c>
    </row>
    <row r="1702" spans="1:18" x14ac:dyDescent="0.45">
      <c r="A1702" t="s">
        <v>93</v>
      </c>
      <c r="B1702">
        <v>2023</v>
      </c>
      <c r="C1702" s="9">
        <v>45038</v>
      </c>
      <c r="D1702" t="s">
        <v>72</v>
      </c>
      <c r="E1702">
        <v>1</v>
      </c>
      <c r="F1702" t="s">
        <v>200</v>
      </c>
      <c r="G1702">
        <v>2</v>
      </c>
      <c r="H1702" t="s">
        <v>43</v>
      </c>
      <c r="I1702" t="s">
        <v>44</v>
      </c>
      <c r="J1702">
        <v>30.424657534246499</v>
      </c>
      <c r="K1702">
        <v>3</v>
      </c>
      <c r="L1702">
        <v>1</v>
      </c>
      <c r="M1702">
        <v>11.561999999999999</v>
      </c>
      <c r="N1702">
        <v>62.272963155163403</v>
      </c>
      <c r="O1702">
        <v>21.408000000000001</v>
      </c>
      <c r="P1702">
        <v>21.58</v>
      </c>
      <c r="Q1702">
        <v>25.353999999999999</v>
      </c>
      <c r="R1702">
        <v>1.887</v>
      </c>
    </row>
    <row r="1703" spans="1:18" x14ac:dyDescent="0.45">
      <c r="A1703" t="s">
        <v>93</v>
      </c>
      <c r="B1703">
        <v>2023</v>
      </c>
      <c r="C1703" s="9">
        <v>45038</v>
      </c>
      <c r="D1703" t="s">
        <v>72</v>
      </c>
      <c r="E1703">
        <v>1</v>
      </c>
      <c r="F1703" t="s">
        <v>200</v>
      </c>
      <c r="G1703">
        <v>2</v>
      </c>
      <c r="H1703" t="s">
        <v>86</v>
      </c>
      <c r="I1703" t="s">
        <v>87</v>
      </c>
      <c r="J1703">
        <v>22.638356164383499</v>
      </c>
      <c r="K1703">
        <v>27</v>
      </c>
      <c r="L1703">
        <v>2</v>
      </c>
      <c r="M1703">
        <v>11.745999999999899</v>
      </c>
      <c r="N1703">
        <v>61.2974629661161</v>
      </c>
      <c r="O1703">
        <v>6.0519999999999996</v>
      </c>
      <c r="P1703">
        <v>5.8979999999999997</v>
      </c>
      <c r="Q1703">
        <v>15.64</v>
      </c>
      <c r="R1703">
        <v>4.8710000000000004</v>
      </c>
    </row>
    <row r="1704" spans="1:18" x14ac:dyDescent="0.45">
      <c r="A1704" t="s">
        <v>93</v>
      </c>
      <c r="B1704">
        <v>2023</v>
      </c>
      <c r="C1704" s="9">
        <v>45038</v>
      </c>
      <c r="D1704" t="s">
        <v>72</v>
      </c>
      <c r="E1704">
        <v>1</v>
      </c>
      <c r="F1704" t="s">
        <v>200</v>
      </c>
      <c r="G1704">
        <v>3</v>
      </c>
      <c r="H1704" t="s">
        <v>35</v>
      </c>
      <c r="I1704" t="s">
        <v>36</v>
      </c>
      <c r="J1704">
        <v>25.041095890410901</v>
      </c>
      <c r="K1704">
        <v>7</v>
      </c>
      <c r="L1704">
        <v>1</v>
      </c>
      <c r="M1704">
        <v>11.413</v>
      </c>
      <c r="N1704">
        <v>63.085954613160403</v>
      </c>
      <c r="O1704">
        <v>15.966999999999899</v>
      </c>
      <c r="P1704">
        <v>17.285</v>
      </c>
      <c r="Q1704">
        <v>24.219000000000001</v>
      </c>
      <c r="R1704">
        <v>3.4670000000000001</v>
      </c>
    </row>
    <row r="1705" spans="1:18" x14ac:dyDescent="0.45">
      <c r="A1705" t="s">
        <v>93</v>
      </c>
      <c r="B1705">
        <v>2023</v>
      </c>
      <c r="C1705" s="9">
        <v>45038</v>
      </c>
      <c r="D1705" t="s">
        <v>72</v>
      </c>
      <c r="E1705">
        <v>1</v>
      </c>
      <c r="F1705" t="s">
        <v>200</v>
      </c>
      <c r="G1705">
        <v>3</v>
      </c>
      <c r="H1705" t="s">
        <v>64</v>
      </c>
      <c r="I1705" t="s">
        <v>65</v>
      </c>
      <c r="J1705">
        <v>22.328767123287601</v>
      </c>
      <c r="K1705">
        <v>26</v>
      </c>
      <c r="L1705">
        <v>2</v>
      </c>
      <c r="M1705">
        <v>11.553000000000001</v>
      </c>
      <c r="N1705">
        <v>62.321474941573598</v>
      </c>
      <c r="O1705">
        <v>7.9059999999999997</v>
      </c>
      <c r="P1705">
        <v>6.61</v>
      </c>
      <c r="Q1705">
        <v>18.03</v>
      </c>
      <c r="R1705">
        <v>5.71</v>
      </c>
    </row>
    <row r="1706" spans="1:18" x14ac:dyDescent="0.45">
      <c r="A1706" t="s">
        <v>93</v>
      </c>
      <c r="B1706">
        <v>2023</v>
      </c>
      <c r="C1706" s="9">
        <v>45038</v>
      </c>
      <c r="D1706" t="s">
        <v>72</v>
      </c>
      <c r="E1706">
        <v>1</v>
      </c>
      <c r="F1706" t="s">
        <v>200</v>
      </c>
      <c r="G1706">
        <v>4</v>
      </c>
      <c r="H1706" t="s">
        <v>52</v>
      </c>
      <c r="I1706" t="s">
        <v>53</v>
      </c>
      <c r="J1706">
        <v>26.117808219177999</v>
      </c>
      <c r="K1706">
        <v>10</v>
      </c>
      <c r="L1706">
        <v>1</v>
      </c>
      <c r="M1706">
        <v>11.282999999999999</v>
      </c>
      <c r="N1706">
        <v>63.8128157404945</v>
      </c>
      <c r="O1706">
        <v>21.254000000000001</v>
      </c>
      <c r="P1706">
        <v>21.373999999999999</v>
      </c>
      <c r="Q1706">
        <v>24.67</v>
      </c>
      <c r="R1706">
        <v>1.6479999999999999</v>
      </c>
    </row>
    <row r="1707" spans="1:18" x14ac:dyDescent="0.45">
      <c r="A1707" t="s">
        <v>93</v>
      </c>
      <c r="B1707">
        <v>2023</v>
      </c>
      <c r="C1707" s="9">
        <v>45038</v>
      </c>
      <c r="D1707" t="s">
        <v>72</v>
      </c>
      <c r="E1707">
        <v>1</v>
      </c>
      <c r="F1707" t="s">
        <v>200</v>
      </c>
      <c r="G1707">
        <v>4</v>
      </c>
      <c r="H1707" t="s">
        <v>60</v>
      </c>
      <c r="I1707" t="s">
        <v>61</v>
      </c>
      <c r="J1707">
        <v>34.767123287671197</v>
      </c>
      <c r="K1707">
        <v>25</v>
      </c>
      <c r="L1707">
        <v>2</v>
      </c>
      <c r="M1707">
        <v>11.417</v>
      </c>
      <c r="N1707">
        <v>63.063852150302097</v>
      </c>
      <c r="O1707">
        <v>8.9779999999999998</v>
      </c>
      <c r="P1707">
        <v>8.8490000000000002</v>
      </c>
      <c r="Q1707">
        <v>15.445</v>
      </c>
      <c r="R1707">
        <v>3.298</v>
      </c>
    </row>
    <row r="1708" spans="1:18" x14ac:dyDescent="0.45">
      <c r="A1708" t="s">
        <v>93</v>
      </c>
      <c r="B1708">
        <v>2023</v>
      </c>
      <c r="C1708" s="9">
        <v>45038</v>
      </c>
      <c r="D1708" t="s">
        <v>72</v>
      </c>
      <c r="E1708">
        <v>1</v>
      </c>
      <c r="F1708" t="s">
        <v>200</v>
      </c>
      <c r="G1708">
        <v>5</v>
      </c>
      <c r="H1708" t="s">
        <v>50</v>
      </c>
      <c r="I1708" t="s">
        <v>51</v>
      </c>
      <c r="J1708">
        <v>26.545205479452001</v>
      </c>
      <c r="K1708">
        <v>4</v>
      </c>
      <c r="L1708">
        <v>1</v>
      </c>
      <c r="M1708">
        <v>11.414999999999999</v>
      </c>
      <c r="N1708">
        <v>63.074901445466402</v>
      </c>
      <c r="O1708">
        <v>17.655000000000001</v>
      </c>
      <c r="P1708">
        <v>18.643999999999998</v>
      </c>
      <c r="Q1708">
        <v>22.744</v>
      </c>
      <c r="R1708">
        <v>2.0499999999999998</v>
      </c>
    </row>
    <row r="1709" spans="1:18" x14ac:dyDescent="0.45">
      <c r="A1709" t="s">
        <v>93</v>
      </c>
      <c r="B1709">
        <v>2023</v>
      </c>
      <c r="C1709" s="9">
        <v>45038</v>
      </c>
      <c r="D1709" t="s">
        <v>72</v>
      </c>
      <c r="E1709">
        <v>1</v>
      </c>
      <c r="F1709" t="s">
        <v>200</v>
      </c>
      <c r="G1709">
        <v>5</v>
      </c>
      <c r="H1709" t="s">
        <v>57</v>
      </c>
      <c r="I1709" t="s">
        <v>47</v>
      </c>
      <c r="J1709">
        <v>23.2301369863013</v>
      </c>
      <c r="K1709">
        <v>24</v>
      </c>
      <c r="L1709">
        <v>2</v>
      </c>
      <c r="M1709">
        <v>11.417999999999999</v>
      </c>
      <c r="N1709">
        <v>63.0583289542827</v>
      </c>
      <c r="O1709">
        <v>19.782</v>
      </c>
      <c r="P1709">
        <v>18.253999999999898</v>
      </c>
      <c r="Q1709">
        <v>24.4</v>
      </c>
      <c r="R1709">
        <v>3.073</v>
      </c>
    </row>
    <row r="1710" spans="1:18" x14ac:dyDescent="0.45">
      <c r="A1710" t="s">
        <v>93</v>
      </c>
      <c r="B1710">
        <v>2023</v>
      </c>
      <c r="C1710" s="9">
        <v>45038</v>
      </c>
      <c r="D1710" t="s">
        <v>72</v>
      </c>
      <c r="E1710">
        <v>1</v>
      </c>
      <c r="F1710" t="s">
        <v>200</v>
      </c>
      <c r="G1710">
        <v>6</v>
      </c>
      <c r="H1710" t="s">
        <v>391</v>
      </c>
      <c r="I1710" t="s">
        <v>25</v>
      </c>
      <c r="J1710">
        <v>24.153424657534199</v>
      </c>
      <c r="K1710">
        <v>11</v>
      </c>
      <c r="L1710">
        <v>1</v>
      </c>
      <c r="M1710">
        <v>12.166</v>
      </c>
      <c r="N1710">
        <v>59.181325004109802</v>
      </c>
      <c r="O1710">
        <v>9</v>
      </c>
      <c r="P1710">
        <v>12.77</v>
      </c>
      <c r="Q1710">
        <v>27.288</v>
      </c>
      <c r="R1710">
        <v>7.2590000000000003</v>
      </c>
    </row>
    <row r="1711" spans="1:18" x14ac:dyDescent="0.45">
      <c r="A1711" t="s">
        <v>93</v>
      </c>
      <c r="B1711">
        <v>2023</v>
      </c>
      <c r="C1711" s="9">
        <v>45038</v>
      </c>
      <c r="D1711" t="s">
        <v>72</v>
      </c>
      <c r="E1711">
        <v>1</v>
      </c>
      <c r="F1711" t="s">
        <v>200</v>
      </c>
      <c r="G1711">
        <v>6</v>
      </c>
      <c r="H1711" t="s">
        <v>58</v>
      </c>
      <c r="I1711" t="s">
        <v>59</v>
      </c>
      <c r="J1711">
        <v>25.2684931506849</v>
      </c>
      <c r="K1711">
        <v>23</v>
      </c>
      <c r="L1711">
        <v>2</v>
      </c>
      <c r="M1711">
        <v>12.269</v>
      </c>
      <c r="N1711">
        <v>58.684489363436299</v>
      </c>
      <c r="O1711">
        <v>6.6259999999999897</v>
      </c>
      <c r="P1711">
        <v>6.2919999999999998</v>
      </c>
      <c r="Q1711">
        <v>14.706</v>
      </c>
      <c r="R1711">
        <v>4.2069999999999999</v>
      </c>
    </row>
    <row r="1712" spans="1:18" x14ac:dyDescent="0.45">
      <c r="A1712" t="s">
        <v>93</v>
      </c>
      <c r="B1712">
        <v>2023</v>
      </c>
      <c r="C1712" s="9">
        <v>45038</v>
      </c>
      <c r="D1712" t="s">
        <v>72</v>
      </c>
      <c r="E1712">
        <v>1</v>
      </c>
      <c r="F1712" t="s">
        <v>200</v>
      </c>
      <c r="G1712">
        <v>7</v>
      </c>
      <c r="H1712" t="s">
        <v>46</v>
      </c>
      <c r="I1712" t="s">
        <v>47</v>
      </c>
      <c r="J1712">
        <v>22.849315068493102</v>
      </c>
      <c r="K1712">
        <v>12</v>
      </c>
      <c r="L1712">
        <v>1</v>
      </c>
      <c r="M1712">
        <v>11.532999999999999</v>
      </c>
      <c r="N1712">
        <v>62.429549986993798</v>
      </c>
      <c r="O1712">
        <v>5.4429999999999996</v>
      </c>
      <c r="P1712">
        <v>9.5559999999999992</v>
      </c>
      <c r="Q1712">
        <v>18.808</v>
      </c>
      <c r="R1712">
        <v>4.6260000000000003</v>
      </c>
    </row>
    <row r="1713" spans="1:18" x14ac:dyDescent="0.45">
      <c r="A1713" t="s">
        <v>93</v>
      </c>
      <c r="B1713">
        <v>2023</v>
      </c>
      <c r="C1713" s="9">
        <v>45038</v>
      </c>
      <c r="D1713" t="s">
        <v>72</v>
      </c>
      <c r="E1713">
        <v>1</v>
      </c>
      <c r="F1713" t="s">
        <v>200</v>
      </c>
      <c r="G1713">
        <v>7</v>
      </c>
      <c r="H1713" t="s">
        <v>92</v>
      </c>
      <c r="I1713" t="s">
        <v>89</v>
      </c>
      <c r="J1713">
        <v>23.876712328767098</v>
      </c>
      <c r="K1713">
        <v>22</v>
      </c>
      <c r="L1713">
        <v>2</v>
      </c>
      <c r="M1713">
        <v>11.606999999999999</v>
      </c>
      <c r="N1713">
        <v>62.031532695787</v>
      </c>
      <c r="O1713">
        <v>7.7929999999999904</v>
      </c>
      <c r="P1713">
        <v>4.7690000000000001</v>
      </c>
      <c r="Q1713">
        <v>15.877000000000001</v>
      </c>
      <c r="R1713">
        <v>5.5540000000000003</v>
      </c>
    </row>
    <row r="1714" spans="1:18" x14ac:dyDescent="0.45">
      <c r="A1714" t="s">
        <v>93</v>
      </c>
      <c r="B1714">
        <v>2023</v>
      </c>
      <c r="C1714" s="9">
        <v>45038</v>
      </c>
      <c r="D1714" t="s">
        <v>72</v>
      </c>
      <c r="E1714">
        <v>1</v>
      </c>
      <c r="F1714" t="s">
        <v>200</v>
      </c>
      <c r="G1714">
        <v>8</v>
      </c>
      <c r="H1714" t="s">
        <v>133</v>
      </c>
      <c r="I1714" t="s">
        <v>25</v>
      </c>
      <c r="J1714">
        <v>30.2438356164383</v>
      </c>
      <c r="K1714">
        <v>8</v>
      </c>
      <c r="L1714">
        <v>1</v>
      </c>
      <c r="M1714">
        <v>11.743</v>
      </c>
      <c r="N1714">
        <v>61.313122711402499</v>
      </c>
      <c r="O1714">
        <v>27.721</v>
      </c>
      <c r="P1714">
        <v>27.85</v>
      </c>
      <c r="Q1714">
        <v>30.898</v>
      </c>
      <c r="R1714">
        <v>1.524</v>
      </c>
    </row>
    <row r="1715" spans="1:18" x14ac:dyDescent="0.45">
      <c r="A1715" t="s">
        <v>93</v>
      </c>
      <c r="B1715">
        <v>2023</v>
      </c>
      <c r="C1715" s="9">
        <v>45038</v>
      </c>
      <c r="D1715" t="s">
        <v>72</v>
      </c>
      <c r="E1715">
        <v>1</v>
      </c>
      <c r="F1715" t="s">
        <v>200</v>
      </c>
      <c r="G1715">
        <v>8</v>
      </c>
      <c r="H1715" t="s">
        <v>874</v>
      </c>
      <c r="I1715" t="s">
        <v>156</v>
      </c>
      <c r="J1715">
        <v>30.019178082191701</v>
      </c>
      <c r="K1715">
        <v>21</v>
      </c>
      <c r="L1715">
        <v>2</v>
      </c>
      <c r="M1715">
        <v>11.930999999999999</v>
      </c>
      <c r="N1715">
        <v>60.3469952225295</v>
      </c>
      <c r="O1715">
        <v>9</v>
      </c>
      <c r="P1715">
        <v>7.9639999999999898</v>
      </c>
      <c r="Q1715">
        <v>21.533999999999999</v>
      </c>
      <c r="R1715">
        <v>6.7850000000000001</v>
      </c>
    </row>
    <row r="1716" spans="1:18" x14ac:dyDescent="0.45">
      <c r="A1716" t="s">
        <v>93</v>
      </c>
      <c r="B1716">
        <v>2023</v>
      </c>
      <c r="C1716" s="9">
        <v>45038</v>
      </c>
      <c r="D1716" t="s">
        <v>72</v>
      </c>
      <c r="E1716">
        <v>1</v>
      </c>
      <c r="F1716" t="s">
        <v>200</v>
      </c>
      <c r="G1716">
        <v>9</v>
      </c>
      <c r="H1716" t="s">
        <v>625</v>
      </c>
      <c r="I1716" t="s">
        <v>38</v>
      </c>
      <c r="J1716">
        <v>26.120547945205399</v>
      </c>
      <c r="K1716">
        <v>13</v>
      </c>
      <c r="L1716">
        <v>1</v>
      </c>
      <c r="M1716">
        <v>11.738</v>
      </c>
      <c r="N1716">
        <v>61.3392400749701</v>
      </c>
      <c r="O1716">
        <v>9</v>
      </c>
      <c r="P1716">
        <v>13.881</v>
      </c>
      <c r="Q1716">
        <v>28.227</v>
      </c>
      <c r="R1716">
        <v>7.173</v>
      </c>
    </row>
    <row r="1717" spans="1:18" x14ac:dyDescent="0.45">
      <c r="A1717" t="s">
        <v>93</v>
      </c>
      <c r="B1717">
        <v>2023</v>
      </c>
      <c r="C1717" s="9">
        <v>45038</v>
      </c>
      <c r="D1717" t="s">
        <v>72</v>
      </c>
      <c r="E1717">
        <v>1</v>
      </c>
      <c r="F1717" t="s">
        <v>200</v>
      </c>
      <c r="G1717">
        <v>9</v>
      </c>
      <c r="H1717" t="s">
        <v>889</v>
      </c>
      <c r="I1717" t="s">
        <v>156</v>
      </c>
      <c r="J1717">
        <v>20.189041095890399</v>
      </c>
      <c r="K1717">
        <v>20</v>
      </c>
      <c r="L1717">
        <v>2</v>
      </c>
      <c r="M1717">
        <v>11.872</v>
      </c>
      <c r="N1717">
        <v>60.646900269541703</v>
      </c>
      <c r="O1717">
        <v>6.6859999999999902</v>
      </c>
      <c r="P1717">
        <v>5.806</v>
      </c>
      <c r="Q1717">
        <v>17.504000000000001</v>
      </c>
      <c r="R1717">
        <v>5.8490000000000002</v>
      </c>
    </row>
    <row r="1718" spans="1:18" x14ac:dyDescent="0.45">
      <c r="A1718" t="s">
        <v>93</v>
      </c>
      <c r="B1718">
        <v>2023</v>
      </c>
      <c r="C1718" s="9">
        <v>45038</v>
      </c>
      <c r="D1718" t="s">
        <v>72</v>
      </c>
      <c r="E1718">
        <v>1</v>
      </c>
      <c r="F1718" t="s">
        <v>200</v>
      </c>
      <c r="G1718">
        <v>10</v>
      </c>
      <c r="H1718" t="s">
        <v>98</v>
      </c>
      <c r="I1718" t="s">
        <v>67</v>
      </c>
      <c r="J1718">
        <v>31.7287671232876</v>
      </c>
      <c r="K1718">
        <v>14</v>
      </c>
      <c r="L1718">
        <v>1</v>
      </c>
      <c r="M1718">
        <v>11.478999999999999</v>
      </c>
      <c r="N1718">
        <v>62.723233731161201</v>
      </c>
      <c r="O1718">
        <v>22.393999999999998</v>
      </c>
      <c r="P1718">
        <v>22.67</v>
      </c>
      <c r="Q1718">
        <v>26.122</v>
      </c>
      <c r="R1718">
        <v>1.726</v>
      </c>
    </row>
    <row r="1719" spans="1:18" x14ac:dyDescent="0.45">
      <c r="A1719" t="s">
        <v>93</v>
      </c>
      <c r="B1719">
        <v>2023</v>
      </c>
      <c r="C1719" s="9">
        <v>45038</v>
      </c>
      <c r="D1719" t="s">
        <v>72</v>
      </c>
      <c r="E1719">
        <v>1</v>
      </c>
      <c r="F1719" t="s">
        <v>200</v>
      </c>
      <c r="G1719">
        <v>10</v>
      </c>
      <c r="H1719" t="s">
        <v>55</v>
      </c>
      <c r="I1719" t="s">
        <v>56</v>
      </c>
      <c r="J1719">
        <v>33.9753424657534</v>
      </c>
      <c r="K1719">
        <v>19</v>
      </c>
      <c r="L1719">
        <v>2</v>
      </c>
      <c r="M1719">
        <v>11.561</v>
      </c>
      <c r="N1719">
        <v>62.278349623734897</v>
      </c>
      <c r="O1719">
        <v>15.398999999999999</v>
      </c>
      <c r="P1719">
        <v>15.039</v>
      </c>
      <c r="Q1719">
        <v>20.847000000000001</v>
      </c>
      <c r="R1719">
        <v>2.9039999999999999</v>
      </c>
    </row>
    <row r="1720" spans="1:18" x14ac:dyDescent="0.45">
      <c r="A1720" t="s">
        <v>93</v>
      </c>
      <c r="B1720">
        <v>2023</v>
      </c>
      <c r="C1720" s="9">
        <v>45038</v>
      </c>
      <c r="D1720" t="s">
        <v>72</v>
      </c>
      <c r="E1720">
        <v>1</v>
      </c>
      <c r="F1720" t="s">
        <v>200</v>
      </c>
      <c r="G1720">
        <v>11</v>
      </c>
      <c r="H1720" t="s">
        <v>846</v>
      </c>
      <c r="I1720" t="s">
        <v>120</v>
      </c>
      <c r="J1720">
        <v>27.134246575342399</v>
      </c>
      <c r="K1720">
        <v>15</v>
      </c>
      <c r="L1720">
        <v>1</v>
      </c>
      <c r="M1720">
        <v>11.36</v>
      </c>
      <c r="N1720">
        <v>63.380281690140798</v>
      </c>
      <c r="O1720">
        <v>7.641</v>
      </c>
      <c r="P1720">
        <v>12.827</v>
      </c>
      <c r="Q1720">
        <v>24.161000000000001</v>
      </c>
      <c r="R1720">
        <v>5.6669999999999998</v>
      </c>
    </row>
    <row r="1721" spans="1:18" x14ac:dyDescent="0.45">
      <c r="A1721" t="s">
        <v>93</v>
      </c>
      <c r="B1721">
        <v>2023</v>
      </c>
      <c r="C1721" s="9">
        <v>45038</v>
      </c>
      <c r="D1721" t="s">
        <v>72</v>
      </c>
      <c r="E1721">
        <v>1</v>
      </c>
      <c r="F1721" t="s">
        <v>200</v>
      </c>
      <c r="G1721">
        <v>11</v>
      </c>
      <c r="H1721" t="s">
        <v>48</v>
      </c>
      <c r="I1721" t="s">
        <v>49</v>
      </c>
      <c r="K1721">
        <v>18</v>
      </c>
      <c r="L1721">
        <v>2</v>
      </c>
      <c r="M1721">
        <v>11.446</v>
      </c>
      <c r="N1721">
        <v>62.9040712912808</v>
      </c>
      <c r="O1721">
        <v>11.203999999999899</v>
      </c>
      <c r="P1721">
        <v>10.641999999999999</v>
      </c>
      <c r="Q1721">
        <v>17.327999999999999</v>
      </c>
      <c r="R1721">
        <v>3.343</v>
      </c>
    </row>
    <row r="1722" spans="1:18" x14ac:dyDescent="0.45">
      <c r="A1722" t="s">
        <v>93</v>
      </c>
      <c r="B1722">
        <v>2023</v>
      </c>
      <c r="C1722" s="9">
        <v>45038</v>
      </c>
      <c r="D1722" t="s">
        <v>72</v>
      </c>
      <c r="E1722">
        <v>1</v>
      </c>
      <c r="F1722" t="s">
        <v>200</v>
      </c>
      <c r="G1722">
        <v>12</v>
      </c>
      <c r="H1722" t="s">
        <v>54</v>
      </c>
      <c r="I1722" t="s">
        <v>44</v>
      </c>
      <c r="J1722">
        <v>25.830136986301302</v>
      </c>
      <c r="K1722">
        <v>16</v>
      </c>
      <c r="L1722">
        <v>1</v>
      </c>
      <c r="M1722">
        <v>11.494999999999999</v>
      </c>
      <c r="N1722">
        <v>62.635928664636801</v>
      </c>
      <c r="O1722">
        <v>20.486999999999998</v>
      </c>
      <c r="P1722">
        <v>20.638999999999999</v>
      </c>
      <c r="Q1722">
        <v>24.555</v>
      </c>
      <c r="R1722">
        <v>1.958</v>
      </c>
    </row>
    <row r="1723" spans="1:18" x14ac:dyDescent="0.45">
      <c r="A1723" t="s">
        <v>93</v>
      </c>
      <c r="B1723">
        <v>2023</v>
      </c>
      <c r="C1723" s="9">
        <v>45038</v>
      </c>
      <c r="D1723" t="s">
        <v>72</v>
      </c>
      <c r="E1723">
        <v>1</v>
      </c>
      <c r="F1723" t="s">
        <v>200</v>
      </c>
      <c r="G1723">
        <v>12</v>
      </c>
      <c r="H1723" t="s">
        <v>107</v>
      </c>
      <c r="I1723" t="s">
        <v>59</v>
      </c>
      <c r="J1723">
        <v>19.624657534246499</v>
      </c>
      <c r="K1723">
        <v>17</v>
      </c>
      <c r="L1723">
        <v>2</v>
      </c>
      <c r="M1723">
        <v>11.558</v>
      </c>
      <c r="N1723">
        <v>62.294514621906899</v>
      </c>
      <c r="O1723">
        <v>4.4889999999999999</v>
      </c>
      <c r="P1723">
        <v>4.4130000000000003</v>
      </c>
      <c r="Q1723">
        <v>13.807</v>
      </c>
      <c r="R1723">
        <v>4.6970000000000001</v>
      </c>
    </row>
    <row r="1724" spans="1:18" x14ac:dyDescent="0.45">
      <c r="A1724" t="s">
        <v>93</v>
      </c>
      <c r="B1724">
        <v>2023</v>
      </c>
      <c r="C1724" s="9">
        <v>45038</v>
      </c>
      <c r="D1724" t="s">
        <v>72</v>
      </c>
      <c r="E1724">
        <v>1</v>
      </c>
      <c r="F1724" t="s">
        <v>201</v>
      </c>
      <c r="G1724">
        <v>1</v>
      </c>
      <c r="H1724" t="s">
        <v>26</v>
      </c>
      <c r="I1724" t="s">
        <v>27</v>
      </c>
      <c r="J1724">
        <v>24.917808219177999</v>
      </c>
      <c r="K1724">
        <v>5</v>
      </c>
      <c r="L1724">
        <v>1</v>
      </c>
      <c r="M1724">
        <v>11.089</v>
      </c>
      <c r="N1724">
        <v>64.929209126160998</v>
      </c>
      <c r="O1724">
        <v>25.782</v>
      </c>
      <c r="P1724">
        <v>25.933</v>
      </c>
      <c r="Q1724">
        <v>28.427</v>
      </c>
      <c r="R1724">
        <v>1.2470000000000001</v>
      </c>
    </row>
    <row r="1725" spans="1:18" x14ac:dyDescent="0.45">
      <c r="A1725" t="s">
        <v>93</v>
      </c>
      <c r="B1725">
        <v>2023</v>
      </c>
      <c r="C1725" s="9">
        <v>45038</v>
      </c>
      <c r="D1725" t="s">
        <v>72</v>
      </c>
      <c r="E1725">
        <v>1</v>
      </c>
      <c r="F1725" t="s">
        <v>201</v>
      </c>
      <c r="G1725">
        <v>1</v>
      </c>
      <c r="H1725" t="s">
        <v>54</v>
      </c>
      <c r="I1725" t="s">
        <v>44</v>
      </c>
      <c r="J1725">
        <v>25.830136986301302</v>
      </c>
      <c r="K1725">
        <v>16</v>
      </c>
      <c r="L1725">
        <v>2</v>
      </c>
      <c r="M1725">
        <v>11.218</v>
      </c>
      <c r="N1725">
        <v>64.182563736851407</v>
      </c>
      <c r="O1725">
        <v>20.638999999999999</v>
      </c>
      <c r="P1725">
        <v>20.417999999999999</v>
      </c>
      <c r="Q1725">
        <v>24.238</v>
      </c>
      <c r="R1725">
        <v>1.91</v>
      </c>
    </row>
    <row r="1726" spans="1:18" x14ac:dyDescent="0.45">
      <c r="A1726" t="s">
        <v>93</v>
      </c>
      <c r="B1726">
        <v>2023</v>
      </c>
      <c r="C1726" s="9">
        <v>45038</v>
      </c>
      <c r="D1726" t="s">
        <v>72</v>
      </c>
      <c r="E1726">
        <v>1</v>
      </c>
      <c r="F1726" t="s">
        <v>201</v>
      </c>
      <c r="G1726">
        <v>2</v>
      </c>
      <c r="H1726" t="s">
        <v>20</v>
      </c>
      <c r="I1726" t="s">
        <v>21</v>
      </c>
      <c r="J1726">
        <v>27.7123287671232</v>
      </c>
      <c r="K1726">
        <v>2</v>
      </c>
      <c r="L1726">
        <v>1</v>
      </c>
      <c r="M1726">
        <v>11.364000000000001</v>
      </c>
      <c r="N1726">
        <v>63.3579725448785</v>
      </c>
      <c r="O1726">
        <v>28.776</v>
      </c>
      <c r="P1726">
        <v>28.841000000000001</v>
      </c>
      <c r="Q1726">
        <v>31.091000000000001</v>
      </c>
      <c r="R1726">
        <v>1.125</v>
      </c>
    </row>
    <row r="1727" spans="1:18" x14ac:dyDescent="0.45">
      <c r="A1727" t="s">
        <v>93</v>
      </c>
      <c r="B1727">
        <v>2023</v>
      </c>
      <c r="C1727" s="9">
        <v>45038</v>
      </c>
      <c r="D1727" t="s">
        <v>72</v>
      </c>
      <c r="E1727">
        <v>1</v>
      </c>
      <c r="F1727" t="s">
        <v>201</v>
      </c>
      <c r="G1727">
        <v>2</v>
      </c>
      <c r="H1727" t="s">
        <v>846</v>
      </c>
      <c r="I1727" t="s">
        <v>120</v>
      </c>
      <c r="J1727">
        <v>27.134246575342399</v>
      </c>
      <c r="K1727">
        <v>15</v>
      </c>
      <c r="L1727">
        <v>2</v>
      </c>
      <c r="M1727">
        <v>11.521000000000001</v>
      </c>
      <c r="N1727">
        <v>62.494575123687099</v>
      </c>
      <c r="O1727">
        <v>12.827</v>
      </c>
      <c r="P1727">
        <v>12.558999999999999</v>
      </c>
      <c r="Q1727">
        <v>22.632999999999999</v>
      </c>
      <c r="R1727">
        <v>5.0369999999999999</v>
      </c>
    </row>
    <row r="1728" spans="1:18" x14ac:dyDescent="0.45">
      <c r="A1728" t="s">
        <v>93</v>
      </c>
      <c r="B1728">
        <v>2023</v>
      </c>
      <c r="C1728" s="9">
        <v>45038</v>
      </c>
      <c r="D1728" t="s">
        <v>72</v>
      </c>
      <c r="E1728">
        <v>1</v>
      </c>
      <c r="F1728" t="s">
        <v>201</v>
      </c>
      <c r="G1728">
        <v>3</v>
      </c>
      <c r="H1728" t="s">
        <v>382</v>
      </c>
      <c r="I1728" t="s">
        <v>15</v>
      </c>
      <c r="J1728">
        <v>22.147945205479399</v>
      </c>
      <c r="K1728">
        <v>6</v>
      </c>
      <c r="L1728">
        <v>1</v>
      </c>
      <c r="M1728">
        <v>11.244999999999999</v>
      </c>
      <c r="N1728">
        <v>64.028457092040895</v>
      </c>
      <c r="O1728">
        <v>24.449000000000002</v>
      </c>
      <c r="P1728">
        <v>25.056000000000001</v>
      </c>
      <c r="Q1728">
        <v>29.356000000000002</v>
      </c>
      <c r="R1728">
        <v>2.15</v>
      </c>
    </row>
    <row r="1729" spans="1:18" x14ac:dyDescent="0.45">
      <c r="A1729" t="s">
        <v>93</v>
      </c>
      <c r="B1729">
        <v>2023</v>
      </c>
      <c r="C1729" s="9">
        <v>45038</v>
      </c>
      <c r="D1729" t="s">
        <v>72</v>
      </c>
      <c r="E1729">
        <v>1</v>
      </c>
      <c r="F1729" t="s">
        <v>201</v>
      </c>
      <c r="G1729">
        <v>3</v>
      </c>
      <c r="H1729" t="s">
        <v>98</v>
      </c>
      <c r="I1729" t="s">
        <v>67</v>
      </c>
      <c r="J1729">
        <v>31.7287671232876</v>
      </c>
      <c r="K1729">
        <v>14</v>
      </c>
      <c r="L1729">
        <v>2</v>
      </c>
      <c r="M1729">
        <v>11.362</v>
      </c>
      <c r="N1729">
        <v>63.3691251540221</v>
      </c>
      <c r="O1729">
        <v>22.67</v>
      </c>
      <c r="P1729">
        <v>22.454999999999998</v>
      </c>
      <c r="Q1729">
        <v>25.843</v>
      </c>
      <c r="R1729">
        <v>1.694</v>
      </c>
    </row>
    <row r="1730" spans="1:18" x14ac:dyDescent="0.45">
      <c r="A1730" t="s">
        <v>93</v>
      </c>
      <c r="B1730">
        <v>2023</v>
      </c>
      <c r="C1730" s="9">
        <v>45038</v>
      </c>
      <c r="D1730" t="s">
        <v>72</v>
      </c>
      <c r="E1730">
        <v>1</v>
      </c>
      <c r="F1730" t="s">
        <v>201</v>
      </c>
      <c r="G1730">
        <v>4</v>
      </c>
      <c r="H1730" t="s">
        <v>33</v>
      </c>
      <c r="I1730" t="s">
        <v>27</v>
      </c>
      <c r="J1730">
        <v>29.421917808219099</v>
      </c>
      <c r="K1730">
        <v>1</v>
      </c>
      <c r="L1730">
        <v>1</v>
      </c>
      <c r="M1730">
        <v>11.356</v>
      </c>
      <c r="N1730">
        <v>63.402606551602602</v>
      </c>
      <c r="O1730">
        <v>32.855999999999902</v>
      </c>
      <c r="P1730">
        <v>32.902999999999999</v>
      </c>
      <c r="Q1730">
        <v>34.924999999999997</v>
      </c>
      <c r="R1730">
        <v>1.0109999999999999</v>
      </c>
    </row>
    <row r="1731" spans="1:18" x14ac:dyDescent="0.45">
      <c r="A1731" t="s">
        <v>93</v>
      </c>
      <c r="B1731">
        <v>2023</v>
      </c>
      <c r="C1731" s="9">
        <v>45038</v>
      </c>
      <c r="D1731" t="s">
        <v>72</v>
      </c>
      <c r="E1731">
        <v>1</v>
      </c>
      <c r="F1731" t="s">
        <v>201</v>
      </c>
      <c r="G1731">
        <v>4</v>
      </c>
      <c r="H1731" t="s">
        <v>625</v>
      </c>
      <c r="I1731" t="s">
        <v>38</v>
      </c>
      <c r="J1731">
        <v>26.120547945205399</v>
      </c>
      <c r="K1731">
        <v>13</v>
      </c>
      <c r="L1731">
        <v>2</v>
      </c>
      <c r="M1731">
        <v>11.4119999999999</v>
      </c>
      <c r="N1731">
        <v>63.091482649842199</v>
      </c>
      <c r="O1731">
        <v>13.881</v>
      </c>
      <c r="P1731">
        <v>13.623999999999899</v>
      </c>
      <c r="Q1731">
        <v>25.783999999999999</v>
      </c>
      <c r="R1731">
        <v>6.08</v>
      </c>
    </row>
    <row r="1732" spans="1:18" x14ac:dyDescent="0.45">
      <c r="A1732" t="s">
        <v>93</v>
      </c>
      <c r="B1732">
        <v>2023</v>
      </c>
      <c r="C1732" s="9">
        <v>45038</v>
      </c>
      <c r="D1732" t="s">
        <v>72</v>
      </c>
      <c r="E1732">
        <v>1</v>
      </c>
      <c r="F1732" t="s">
        <v>201</v>
      </c>
      <c r="G1732">
        <v>5</v>
      </c>
      <c r="H1732" t="s">
        <v>133</v>
      </c>
      <c r="I1732" t="s">
        <v>25</v>
      </c>
      <c r="J1732">
        <v>30.2438356164383</v>
      </c>
      <c r="K1732">
        <v>8</v>
      </c>
      <c r="L1732">
        <v>1</v>
      </c>
      <c r="M1732">
        <v>11.298999999999999</v>
      </c>
      <c r="N1732">
        <v>63.722453314452601</v>
      </c>
      <c r="O1732">
        <v>27.85</v>
      </c>
      <c r="P1732">
        <v>28.036999999999999</v>
      </c>
      <c r="Q1732">
        <v>31.065000000000001</v>
      </c>
      <c r="R1732">
        <v>1.514</v>
      </c>
    </row>
    <row r="1733" spans="1:18" x14ac:dyDescent="0.45">
      <c r="A1733" t="s">
        <v>93</v>
      </c>
      <c r="B1733">
        <v>2023</v>
      </c>
      <c r="C1733" s="9">
        <v>45038</v>
      </c>
      <c r="D1733" t="s">
        <v>72</v>
      </c>
      <c r="E1733">
        <v>1</v>
      </c>
      <c r="F1733" t="s">
        <v>201</v>
      </c>
      <c r="G1733">
        <v>5</v>
      </c>
      <c r="H1733" t="s">
        <v>900</v>
      </c>
      <c r="I1733" t="s">
        <v>38</v>
      </c>
      <c r="J1733">
        <v>19.2465753424657</v>
      </c>
      <c r="K1733">
        <v>9</v>
      </c>
      <c r="L1733">
        <v>2</v>
      </c>
      <c r="M1733">
        <v>11.337999999999999</v>
      </c>
      <c r="N1733">
        <v>63.503263362144999</v>
      </c>
      <c r="O1733">
        <v>13.891999999999999</v>
      </c>
      <c r="P1733">
        <v>12.927</v>
      </c>
      <c r="Q1733">
        <v>24.561</v>
      </c>
      <c r="R1733">
        <v>5.8170000000000002</v>
      </c>
    </row>
    <row r="1734" spans="1:18" x14ac:dyDescent="0.45">
      <c r="A1734" t="s">
        <v>93</v>
      </c>
      <c r="B1734">
        <v>2023</v>
      </c>
      <c r="C1734" s="9">
        <v>45038</v>
      </c>
      <c r="D1734" t="s">
        <v>72</v>
      </c>
      <c r="E1734">
        <v>1</v>
      </c>
      <c r="F1734" t="s">
        <v>201</v>
      </c>
      <c r="G1734">
        <v>6</v>
      </c>
      <c r="H1734" t="s">
        <v>43</v>
      </c>
      <c r="I1734" t="s">
        <v>44</v>
      </c>
      <c r="J1734">
        <v>30.424657534246499</v>
      </c>
      <c r="K1734">
        <v>3</v>
      </c>
      <c r="L1734">
        <v>1</v>
      </c>
      <c r="M1734">
        <v>11.125999999999999</v>
      </c>
      <c r="N1734">
        <v>64.713284199173103</v>
      </c>
      <c r="O1734">
        <v>21.58</v>
      </c>
      <c r="P1734">
        <v>21.805999999999901</v>
      </c>
      <c r="Q1734">
        <v>25.533999999999999</v>
      </c>
      <c r="R1734">
        <v>1.8640000000000001</v>
      </c>
    </row>
    <row r="1735" spans="1:18" x14ac:dyDescent="0.45">
      <c r="A1735" t="s">
        <v>93</v>
      </c>
      <c r="B1735">
        <v>2023</v>
      </c>
      <c r="C1735" s="9">
        <v>45038</v>
      </c>
      <c r="D1735" t="s">
        <v>72</v>
      </c>
      <c r="E1735">
        <v>1</v>
      </c>
      <c r="F1735" t="s">
        <v>201</v>
      </c>
      <c r="G1735">
        <v>6</v>
      </c>
      <c r="H1735" t="s">
        <v>46</v>
      </c>
      <c r="I1735" t="s">
        <v>47</v>
      </c>
      <c r="J1735">
        <v>22.849315068493102</v>
      </c>
      <c r="K1735">
        <v>12</v>
      </c>
      <c r="L1735">
        <v>2</v>
      </c>
      <c r="M1735">
        <v>11.152999999999899</v>
      </c>
      <c r="N1735">
        <v>64.556621536806205</v>
      </c>
      <c r="O1735">
        <v>9.5559999999999992</v>
      </c>
      <c r="P1735">
        <v>9.2449999999999992</v>
      </c>
      <c r="Q1735">
        <v>17.731000000000002</v>
      </c>
      <c r="R1735">
        <v>4.2430000000000003</v>
      </c>
    </row>
    <row r="1736" spans="1:18" x14ac:dyDescent="0.45">
      <c r="A1736" t="s">
        <v>93</v>
      </c>
      <c r="B1736">
        <v>2023</v>
      </c>
      <c r="C1736" s="9">
        <v>45038</v>
      </c>
      <c r="D1736" t="s">
        <v>72</v>
      </c>
      <c r="E1736">
        <v>1</v>
      </c>
      <c r="F1736" t="s">
        <v>201</v>
      </c>
      <c r="G1736">
        <v>7</v>
      </c>
      <c r="H1736" t="s">
        <v>35</v>
      </c>
      <c r="I1736" t="s">
        <v>36</v>
      </c>
      <c r="J1736">
        <v>25.041095890410901</v>
      </c>
      <c r="K1736">
        <v>7</v>
      </c>
      <c r="L1736">
        <v>1</v>
      </c>
      <c r="M1736">
        <v>11.058999999999999</v>
      </c>
      <c r="N1736">
        <v>65.105344063658507</v>
      </c>
      <c r="O1736">
        <v>17.285</v>
      </c>
      <c r="P1736">
        <v>18.861999999999998</v>
      </c>
      <c r="Q1736">
        <v>25.492000000000001</v>
      </c>
      <c r="R1736">
        <v>3.3149999999999999</v>
      </c>
    </row>
    <row r="1737" spans="1:18" x14ac:dyDescent="0.45">
      <c r="A1737" t="s">
        <v>93</v>
      </c>
      <c r="B1737">
        <v>2023</v>
      </c>
      <c r="C1737" s="9">
        <v>45038</v>
      </c>
      <c r="D1737" t="s">
        <v>72</v>
      </c>
      <c r="E1737">
        <v>1</v>
      </c>
      <c r="F1737" t="s">
        <v>201</v>
      </c>
      <c r="G1737">
        <v>7</v>
      </c>
      <c r="H1737" t="s">
        <v>391</v>
      </c>
      <c r="I1737" t="s">
        <v>25</v>
      </c>
      <c r="J1737">
        <v>24.153424657534199</v>
      </c>
      <c r="K1737">
        <v>11</v>
      </c>
      <c r="L1737">
        <v>2</v>
      </c>
      <c r="M1737">
        <v>11.122</v>
      </c>
      <c r="N1737">
        <v>64.736558172990399</v>
      </c>
      <c r="O1737">
        <v>12.77</v>
      </c>
      <c r="P1737">
        <v>10.2479999999999</v>
      </c>
      <c r="Q1737">
        <v>21.707999999999998</v>
      </c>
      <c r="R1737">
        <v>5.73</v>
      </c>
    </row>
    <row r="1738" spans="1:18" x14ac:dyDescent="0.45">
      <c r="A1738" t="s">
        <v>93</v>
      </c>
      <c r="B1738">
        <v>2023</v>
      </c>
      <c r="C1738" s="9">
        <v>45038</v>
      </c>
      <c r="D1738" t="s">
        <v>72</v>
      </c>
      <c r="E1738">
        <v>1</v>
      </c>
      <c r="F1738" t="s">
        <v>201</v>
      </c>
      <c r="G1738">
        <v>8</v>
      </c>
      <c r="H1738" t="s">
        <v>50</v>
      </c>
      <c r="I1738" t="s">
        <v>51</v>
      </c>
      <c r="J1738">
        <v>26.545205479452001</v>
      </c>
      <c r="K1738">
        <v>4</v>
      </c>
      <c r="L1738">
        <v>1</v>
      </c>
      <c r="M1738">
        <v>11.388999999999999</v>
      </c>
      <c r="N1738">
        <v>63.218895425410402</v>
      </c>
      <c r="O1738">
        <v>18.643999999999998</v>
      </c>
      <c r="P1738">
        <v>19.494999999999902</v>
      </c>
      <c r="Q1738">
        <v>23.446999999999999</v>
      </c>
      <c r="R1738">
        <v>1.976</v>
      </c>
    </row>
    <row r="1739" spans="1:18" x14ac:dyDescent="0.45">
      <c r="A1739" t="s">
        <v>93</v>
      </c>
      <c r="B1739">
        <v>2023</v>
      </c>
      <c r="C1739" s="9">
        <v>45038</v>
      </c>
      <c r="D1739" t="s">
        <v>72</v>
      </c>
      <c r="E1739">
        <v>1</v>
      </c>
      <c r="F1739" t="s">
        <v>201</v>
      </c>
      <c r="G1739">
        <v>8</v>
      </c>
      <c r="H1739" t="s">
        <v>52</v>
      </c>
      <c r="I1739" t="s">
        <v>53</v>
      </c>
      <c r="J1739">
        <v>26.117808219177999</v>
      </c>
      <c r="K1739">
        <v>10</v>
      </c>
      <c r="L1739">
        <v>2</v>
      </c>
      <c r="M1739">
        <v>11.476999999999901</v>
      </c>
      <c r="N1739">
        <v>62.734163980134099</v>
      </c>
      <c r="O1739">
        <v>21.373999999999999</v>
      </c>
      <c r="P1739">
        <v>20.992999999999999</v>
      </c>
      <c r="Q1739">
        <v>24.215</v>
      </c>
      <c r="R1739">
        <v>1.611</v>
      </c>
    </row>
    <row r="1740" spans="1:18" x14ac:dyDescent="0.45">
      <c r="A1740" t="s">
        <v>93</v>
      </c>
      <c r="B1740">
        <v>2023</v>
      </c>
      <c r="C1740" s="9">
        <v>45038</v>
      </c>
      <c r="D1740" t="s">
        <v>72</v>
      </c>
      <c r="E1740">
        <v>1</v>
      </c>
      <c r="F1740" t="s">
        <v>202</v>
      </c>
      <c r="G1740">
        <v>1</v>
      </c>
      <c r="H1740" t="s">
        <v>50</v>
      </c>
      <c r="I1740" t="s">
        <v>51</v>
      </c>
      <c r="J1740">
        <v>26.545205479452001</v>
      </c>
      <c r="K1740">
        <v>4</v>
      </c>
      <c r="L1740">
        <v>1</v>
      </c>
      <c r="M1740">
        <v>11.542</v>
      </c>
      <c r="N1740">
        <v>62.380869866574201</v>
      </c>
      <c r="O1740">
        <v>19.494999999999902</v>
      </c>
      <c r="P1740">
        <v>20.940999999999999</v>
      </c>
      <c r="Q1740">
        <v>24.681000000000001</v>
      </c>
      <c r="R1740">
        <v>1.87</v>
      </c>
    </row>
    <row r="1741" spans="1:18" x14ac:dyDescent="0.45">
      <c r="A1741" t="s">
        <v>93</v>
      </c>
      <c r="B1741">
        <v>2023</v>
      </c>
      <c r="C1741" s="9">
        <v>45038</v>
      </c>
      <c r="D1741" t="s">
        <v>72</v>
      </c>
      <c r="E1741">
        <v>1</v>
      </c>
      <c r="F1741" t="s">
        <v>202</v>
      </c>
      <c r="G1741">
        <v>1</v>
      </c>
      <c r="H1741" t="s">
        <v>26</v>
      </c>
      <c r="I1741" t="s">
        <v>27</v>
      </c>
      <c r="J1741">
        <v>24.917808219177999</v>
      </c>
      <c r="K1741">
        <v>5</v>
      </c>
      <c r="L1741">
        <v>2</v>
      </c>
      <c r="M1741">
        <v>11.813000000000001</v>
      </c>
      <c r="N1741">
        <v>60.949801066621497</v>
      </c>
      <c r="O1741">
        <v>25.933</v>
      </c>
      <c r="P1741">
        <v>25.858000000000001</v>
      </c>
      <c r="Q1741">
        <v>28.292000000000002</v>
      </c>
      <c r="R1741">
        <v>1.2170000000000001</v>
      </c>
    </row>
    <row r="1742" spans="1:18" x14ac:dyDescent="0.45">
      <c r="A1742" t="s">
        <v>93</v>
      </c>
      <c r="B1742">
        <v>2023</v>
      </c>
      <c r="C1742" s="9">
        <v>45038</v>
      </c>
      <c r="D1742" t="s">
        <v>72</v>
      </c>
      <c r="E1742">
        <v>1</v>
      </c>
      <c r="F1742" t="s">
        <v>202</v>
      </c>
      <c r="G1742">
        <v>2</v>
      </c>
      <c r="H1742" t="s">
        <v>20</v>
      </c>
      <c r="I1742" t="s">
        <v>21</v>
      </c>
      <c r="J1742">
        <v>27.7123287671232</v>
      </c>
      <c r="K1742">
        <v>2</v>
      </c>
      <c r="L1742">
        <v>2</v>
      </c>
      <c r="M1742">
        <v>11.262</v>
      </c>
      <c r="N1742">
        <v>63.9318060735215</v>
      </c>
      <c r="O1742">
        <v>28.841000000000001</v>
      </c>
      <c r="P1742">
        <v>28.591999999999999</v>
      </c>
      <c r="Q1742">
        <v>30.8</v>
      </c>
      <c r="R1742">
        <v>1.1040000000000001</v>
      </c>
    </row>
    <row r="1743" spans="1:18" x14ac:dyDescent="0.45">
      <c r="A1743" t="s">
        <v>93</v>
      </c>
      <c r="B1743">
        <v>2023</v>
      </c>
      <c r="C1743" s="9">
        <v>45038</v>
      </c>
      <c r="D1743" t="s">
        <v>72</v>
      </c>
      <c r="E1743">
        <v>1</v>
      </c>
      <c r="F1743" t="s">
        <v>202</v>
      </c>
      <c r="G1743">
        <v>2</v>
      </c>
      <c r="H1743" t="s">
        <v>35</v>
      </c>
      <c r="I1743" t="s">
        <v>36</v>
      </c>
      <c r="J1743">
        <v>25.041095890410901</v>
      </c>
      <c r="K1743">
        <v>7</v>
      </c>
      <c r="L1743">
        <v>1</v>
      </c>
      <c r="M1743">
        <v>11.089</v>
      </c>
      <c r="N1743">
        <v>64.929209126160998</v>
      </c>
      <c r="O1743">
        <v>18.861999999999998</v>
      </c>
      <c r="P1743">
        <v>20.901999999999902</v>
      </c>
      <c r="Q1743">
        <v>26.58</v>
      </c>
      <c r="R1743">
        <v>2.839</v>
      </c>
    </row>
    <row r="1744" spans="1:18" x14ac:dyDescent="0.45">
      <c r="A1744" t="s">
        <v>93</v>
      </c>
      <c r="B1744">
        <v>2023</v>
      </c>
      <c r="C1744" s="9">
        <v>45038</v>
      </c>
      <c r="D1744" t="s">
        <v>72</v>
      </c>
      <c r="E1744">
        <v>1</v>
      </c>
      <c r="F1744" t="s">
        <v>202</v>
      </c>
      <c r="G1744">
        <v>3</v>
      </c>
      <c r="H1744" t="s">
        <v>43</v>
      </c>
      <c r="I1744" t="s">
        <v>44</v>
      </c>
      <c r="J1744">
        <v>30.424657534246499</v>
      </c>
      <c r="K1744">
        <v>3</v>
      </c>
      <c r="L1744">
        <v>1</v>
      </c>
      <c r="M1744">
        <v>10.879</v>
      </c>
      <c r="N1744">
        <v>66.182553543524193</v>
      </c>
      <c r="O1744">
        <v>21.805999999999901</v>
      </c>
      <c r="P1744">
        <v>22.452999999999999</v>
      </c>
      <c r="Q1744">
        <v>25.998999999999999</v>
      </c>
      <c r="R1744">
        <v>1.7729999999999999</v>
      </c>
    </row>
    <row r="1745" spans="1:18" x14ac:dyDescent="0.45">
      <c r="A1745" t="s">
        <v>93</v>
      </c>
      <c r="B1745">
        <v>2023</v>
      </c>
      <c r="C1745" s="9">
        <v>45038</v>
      </c>
      <c r="D1745" t="s">
        <v>72</v>
      </c>
      <c r="E1745">
        <v>1</v>
      </c>
      <c r="F1745" t="s">
        <v>202</v>
      </c>
      <c r="G1745">
        <v>3</v>
      </c>
      <c r="H1745" t="s">
        <v>382</v>
      </c>
      <c r="I1745" t="s">
        <v>15</v>
      </c>
      <c r="J1745">
        <v>22.147945205479399</v>
      </c>
      <c r="K1745">
        <v>6</v>
      </c>
      <c r="L1745">
        <v>2</v>
      </c>
      <c r="M1745">
        <v>10.965</v>
      </c>
      <c r="N1745">
        <v>65.663474692202399</v>
      </c>
      <c r="O1745">
        <v>25.056000000000001</v>
      </c>
      <c r="P1745">
        <v>24.21</v>
      </c>
      <c r="Q1745">
        <v>28.28</v>
      </c>
      <c r="R1745">
        <v>2.0350000000000001</v>
      </c>
    </row>
    <row r="1746" spans="1:18" x14ac:dyDescent="0.45">
      <c r="A1746" t="s">
        <v>93</v>
      </c>
      <c r="B1746">
        <v>2023</v>
      </c>
      <c r="C1746" s="9">
        <v>45038</v>
      </c>
      <c r="D1746" t="s">
        <v>72</v>
      </c>
      <c r="E1746">
        <v>1</v>
      </c>
      <c r="F1746" t="s">
        <v>202</v>
      </c>
      <c r="G1746">
        <v>4</v>
      </c>
      <c r="H1746" t="s">
        <v>33</v>
      </c>
      <c r="I1746" t="s">
        <v>27</v>
      </c>
      <c r="J1746">
        <v>29.421917808219099</v>
      </c>
      <c r="K1746">
        <v>1</v>
      </c>
      <c r="L1746">
        <v>1</v>
      </c>
      <c r="M1746">
        <v>11.342000000000001</v>
      </c>
      <c r="N1746">
        <v>63.480867571856798</v>
      </c>
      <c r="O1746">
        <v>32.902999999999999</v>
      </c>
      <c r="P1746">
        <v>32.994999999999997</v>
      </c>
      <c r="Q1746">
        <v>35.009</v>
      </c>
      <c r="R1746">
        <v>1.0069999999999999</v>
      </c>
    </row>
    <row r="1747" spans="1:18" x14ac:dyDescent="0.45">
      <c r="A1747" t="s">
        <v>93</v>
      </c>
      <c r="B1747">
        <v>2023</v>
      </c>
      <c r="C1747" s="9">
        <v>45038</v>
      </c>
      <c r="D1747" t="s">
        <v>72</v>
      </c>
      <c r="E1747">
        <v>1</v>
      </c>
      <c r="F1747" t="s">
        <v>202</v>
      </c>
      <c r="G1747">
        <v>4</v>
      </c>
      <c r="H1747" t="s">
        <v>133</v>
      </c>
      <c r="I1747" t="s">
        <v>25</v>
      </c>
      <c r="J1747">
        <v>30.2438356164383</v>
      </c>
      <c r="K1747">
        <v>8</v>
      </c>
      <c r="L1747">
        <v>2</v>
      </c>
      <c r="M1747">
        <v>11.385</v>
      </c>
      <c r="N1747">
        <v>63.241106719367501</v>
      </c>
      <c r="O1747">
        <v>28.036999999999999</v>
      </c>
      <c r="P1747">
        <v>27.89</v>
      </c>
      <c r="Q1747">
        <v>30.876000000000001</v>
      </c>
      <c r="R1747">
        <v>1.4930000000000001</v>
      </c>
    </row>
    <row r="1748" spans="1:18" x14ac:dyDescent="0.45">
      <c r="A1748" t="s">
        <v>93</v>
      </c>
      <c r="B1748">
        <v>2023</v>
      </c>
      <c r="C1748" s="9">
        <v>45038</v>
      </c>
      <c r="D1748" t="s">
        <v>72</v>
      </c>
      <c r="E1748">
        <v>2</v>
      </c>
      <c r="F1748" t="s">
        <v>202</v>
      </c>
      <c r="G1748">
        <v>1</v>
      </c>
      <c r="H1748" t="s">
        <v>50</v>
      </c>
      <c r="I1748" t="s">
        <v>51</v>
      </c>
      <c r="J1748">
        <v>26.545205479452001</v>
      </c>
      <c r="K1748">
        <v>4</v>
      </c>
      <c r="L1748">
        <v>1</v>
      </c>
      <c r="M1748">
        <v>11.593999999999999</v>
      </c>
      <c r="N1748">
        <v>62.101086769018401</v>
      </c>
      <c r="O1748">
        <v>20.940999999999999</v>
      </c>
      <c r="P1748">
        <v>21.777999999999999</v>
      </c>
      <c r="Q1748">
        <v>25.393999999999998</v>
      </c>
      <c r="R1748">
        <v>1.8080000000000001</v>
      </c>
    </row>
    <row r="1749" spans="1:18" x14ac:dyDescent="0.45">
      <c r="A1749" t="s">
        <v>93</v>
      </c>
      <c r="B1749">
        <v>2023</v>
      </c>
      <c r="C1749" s="9">
        <v>45038</v>
      </c>
      <c r="D1749" t="s">
        <v>72</v>
      </c>
      <c r="E1749">
        <v>2</v>
      </c>
      <c r="F1749" t="s">
        <v>202</v>
      </c>
      <c r="G1749">
        <v>1</v>
      </c>
      <c r="H1749" t="s">
        <v>26</v>
      </c>
      <c r="I1749" t="s">
        <v>27</v>
      </c>
      <c r="J1749">
        <v>24.917808219177999</v>
      </c>
      <c r="K1749">
        <v>5</v>
      </c>
      <c r="L1749">
        <v>2</v>
      </c>
      <c r="M1749">
        <v>11.699</v>
      </c>
      <c r="N1749">
        <v>61.543721685614102</v>
      </c>
      <c r="O1749">
        <v>25.858000000000001</v>
      </c>
      <c r="P1749">
        <v>25.585000000000001</v>
      </c>
      <c r="Q1749">
        <v>27.989000000000001</v>
      </c>
      <c r="R1749">
        <v>1.202</v>
      </c>
    </row>
    <row r="1750" spans="1:18" x14ac:dyDescent="0.45">
      <c r="A1750" t="s">
        <v>93</v>
      </c>
      <c r="B1750">
        <v>2023</v>
      </c>
      <c r="C1750" s="9">
        <v>45038</v>
      </c>
      <c r="D1750" t="s">
        <v>72</v>
      </c>
      <c r="E1750">
        <v>2</v>
      </c>
      <c r="F1750" t="s">
        <v>202</v>
      </c>
      <c r="G1750">
        <v>2</v>
      </c>
      <c r="H1750" t="s">
        <v>20</v>
      </c>
      <c r="I1750" t="s">
        <v>21</v>
      </c>
      <c r="J1750">
        <v>27.7123287671232</v>
      </c>
      <c r="K1750">
        <v>2</v>
      </c>
      <c r="L1750">
        <v>1</v>
      </c>
      <c r="M1750">
        <v>11.31</v>
      </c>
      <c r="N1750">
        <v>63.660477453580803</v>
      </c>
      <c r="O1750">
        <v>28.591999999999999</v>
      </c>
      <c r="P1750">
        <v>28.693999999999999</v>
      </c>
      <c r="Q1750">
        <v>30.891999999999999</v>
      </c>
      <c r="R1750">
        <v>1.099</v>
      </c>
    </row>
    <row r="1751" spans="1:18" x14ac:dyDescent="0.45">
      <c r="A1751" t="s">
        <v>93</v>
      </c>
      <c r="B1751">
        <v>2023</v>
      </c>
      <c r="C1751" s="9">
        <v>45038</v>
      </c>
      <c r="D1751" t="s">
        <v>72</v>
      </c>
      <c r="E1751">
        <v>2</v>
      </c>
      <c r="F1751" t="s">
        <v>202</v>
      </c>
      <c r="G1751">
        <v>2</v>
      </c>
      <c r="H1751" t="s">
        <v>35</v>
      </c>
      <c r="I1751" t="s">
        <v>36</v>
      </c>
      <c r="J1751">
        <v>25.041095890410901</v>
      </c>
      <c r="K1751">
        <v>7</v>
      </c>
      <c r="L1751">
        <v>2</v>
      </c>
      <c r="M1751">
        <v>11.319000000000001</v>
      </c>
      <c r="N1751">
        <v>63.609859528226799</v>
      </c>
      <c r="O1751">
        <v>20.901999999999902</v>
      </c>
      <c r="P1751">
        <v>20.565999999999999</v>
      </c>
      <c r="Q1751">
        <v>25.975999999999999</v>
      </c>
      <c r="R1751">
        <v>2.7050000000000001</v>
      </c>
    </row>
    <row r="1752" spans="1:18" x14ac:dyDescent="0.45">
      <c r="A1752" t="s">
        <v>93</v>
      </c>
      <c r="B1752">
        <v>2023</v>
      </c>
      <c r="C1752" s="9">
        <v>45038</v>
      </c>
      <c r="D1752" t="s">
        <v>72</v>
      </c>
      <c r="E1752">
        <v>2</v>
      </c>
      <c r="F1752" t="s">
        <v>202</v>
      </c>
      <c r="G1752">
        <v>3</v>
      </c>
      <c r="H1752" t="s">
        <v>43</v>
      </c>
      <c r="I1752" t="s">
        <v>44</v>
      </c>
      <c r="J1752">
        <v>30.424657534246499</v>
      </c>
      <c r="K1752">
        <v>3</v>
      </c>
      <c r="L1752">
        <v>1</v>
      </c>
      <c r="M1752">
        <v>11.484999999999999</v>
      </c>
      <c r="N1752">
        <v>62.690465824989097</v>
      </c>
      <c r="O1752">
        <v>22.452999999999999</v>
      </c>
      <c r="P1752">
        <v>23.09</v>
      </c>
      <c r="Q1752">
        <v>26.542000000000002</v>
      </c>
      <c r="R1752">
        <v>1.726</v>
      </c>
    </row>
    <row r="1753" spans="1:18" x14ac:dyDescent="0.45">
      <c r="A1753" t="s">
        <v>93</v>
      </c>
      <c r="B1753">
        <v>2023</v>
      </c>
      <c r="C1753" s="9">
        <v>45038</v>
      </c>
      <c r="D1753" t="s">
        <v>72</v>
      </c>
      <c r="E1753">
        <v>2</v>
      </c>
      <c r="F1753" t="s">
        <v>202</v>
      </c>
      <c r="G1753">
        <v>3</v>
      </c>
      <c r="H1753" t="s">
        <v>382</v>
      </c>
      <c r="I1753" t="s">
        <v>15</v>
      </c>
      <c r="J1753">
        <v>22.147945205479399</v>
      </c>
      <c r="K1753">
        <v>6</v>
      </c>
      <c r="L1753">
        <v>2</v>
      </c>
      <c r="M1753">
        <v>11.526999999999999</v>
      </c>
      <c r="N1753">
        <v>62.4620456319944</v>
      </c>
      <c r="O1753">
        <v>24.21</v>
      </c>
      <c r="P1753">
        <v>23.641999999999999</v>
      </c>
      <c r="Q1753">
        <v>27.565999999999999</v>
      </c>
      <c r="R1753">
        <v>1.962</v>
      </c>
    </row>
    <row r="1754" spans="1:18" x14ac:dyDescent="0.45">
      <c r="A1754" t="s">
        <v>93</v>
      </c>
      <c r="B1754">
        <v>2023</v>
      </c>
      <c r="C1754" s="9">
        <v>45038</v>
      </c>
      <c r="D1754" t="s">
        <v>72</v>
      </c>
      <c r="E1754">
        <v>2</v>
      </c>
      <c r="F1754" t="s">
        <v>202</v>
      </c>
      <c r="G1754">
        <v>4</v>
      </c>
      <c r="H1754" t="s">
        <v>33</v>
      </c>
      <c r="I1754" t="s">
        <v>27</v>
      </c>
      <c r="J1754">
        <v>29.421917808219099</v>
      </c>
      <c r="K1754">
        <v>1</v>
      </c>
      <c r="L1754">
        <v>1</v>
      </c>
      <c r="M1754">
        <v>11.19</v>
      </c>
      <c r="N1754">
        <v>64.343163538873995</v>
      </c>
      <c r="O1754">
        <v>32.994999999999997</v>
      </c>
      <c r="P1754">
        <v>33.080999999999896</v>
      </c>
      <c r="Q1754">
        <v>35.088999999999999</v>
      </c>
      <c r="R1754">
        <v>1.004</v>
      </c>
    </row>
    <row r="1755" spans="1:18" x14ac:dyDescent="0.45">
      <c r="A1755" t="s">
        <v>93</v>
      </c>
      <c r="B1755">
        <v>2023</v>
      </c>
      <c r="C1755" s="9">
        <v>45038</v>
      </c>
      <c r="D1755" t="s">
        <v>72</v>
      </c>
      <c r="E1755">
        <v>2</v>
      </c>
      <c r="F1755" t="s">
        <v>202</v>
      </c>
      <c r="G1755">
        <v>4</v>
      </c>
      <c r="H1755" t="s">
        <v>133</v>
      </c>
      <c r="I1755" t="s">
        <v>25</v>
      </c>
      <c r="J1755">
        <v>30.2438356164383</v>
      </c>
      <c r="K1755">
        <v>8</v>
      </c>
      <c r="L1755">
        <v>2</v>
      </c>
      <c r="M1755">
        <v>11.232999999999899</v>
      </c>
      <c r="N1755">
        <v>64.096857473515499</v>
      </c>
      <c r="O1755">
        <v>27.89</v>
      </c>
      <c r="P1755">
        <v>27.754999999999999</v>
      </c>
      <c r="Q1755">
        <v>30.701000000000001</v>
      </c>
      <c r="R1755">
        <v>1.4730000000000001</v>
      </c>
    </row>
    <row r="1756" spans="1:18" x14ac:dyDescent="0.45">
      <c r="A1756" t="s">
        <v>93</v>
      </c>
      <c r="B1756">
        <v>2023</v>
      </c>
      <c r="C1756" s="9">
        <v>45038</v>
      </c>
      <c r="D1756" t="s">
        <v>72</v>
      </c>
      <c r="E1756">
        <v>3</v>
      </c>
      <c r="F1756" t="s">
        <v>202</v>
      </c>
      <c r="G1756">
        <v>2</v>
      </c>
      <c r="H1756" t="s">
        <v>20</v>
      </c>
      <c r="I1756" t="s">
        <v>21</v>
      </c>
      <c r="J1756">
        <v>27.7123287671232</v>
      </c>
      <c r="K1756">
        <v>2</v>
      </c>
      <c r="L1756">
        <v>1</v>
      </c>
      <c r="M1756">
        <v>11.727</v>
      </c>
      <c r="N1756">
        <v>61.396776669224799</v>
      </c>
      <c r="O1756">
        <v>28.693999999999999</v>
      </c>
      <c r="P1756">
        <v>28.783999999999999</v>
      </c>
      <c r="Q1756">
        <v>30.974</v>
      </c>
      <c r="R1756">
        <v>1.095</v>
      </c>
    </row>
    <row r="1757" spans="1:18" x14ac:dyDescent="0.45">
      <c r="A1757" t="s">
        <v>93</v>
      </c>
      <c r="B1757">
        <v>2023</v>
      </c>
      <c r="C1757" s="9">
        <v>45038</v>
      </c>
      <c r="D1757" t="s">
        <v>72</v>
      </c>
      <c r="E1757">
        <v>3</v>
      </c>
      <c r="F1757" t="s">
        <v>202</v>
      </c>
      <c r="G1757">
        <v>2</v>
      </c>
      <c r="H1757" t="s">
        <v>35</v>
      </c>
      <c r="I1757" t="s">
        <v>36</v>
      </c>
      <c r="J1757">
        <v>25.041095890410901</v>
      </c>
      <c r="K1757">
        <v>7</v>
      </c>
      <c r="L1757">
        <v>2</v>
      </c>
      <c r="M1757">
        <v>11.788</v>
      </c>
      <c r="N1757">
        <v>61.079063454360302</v>
      </c>
      <c r="O1757">
        <v>20.565999999999999</v>
      </c>
      <c r="P1757">
        <v>20.292999999999999</v>
      </c>
      <c r="Q1757">
        <v>25.483000000000001</v>
      </c>
      <c r="R1757">
        <v>2.5950000000000002</v>
      </c>
    </row>
    <row r="1758" spans="1:18" x14ac:dyDescent="0.45">
      <c r="A1758" t="s">
        <v>93</v>
      </c>
      <c r="B1758">
        <v>2023</v>
      </c>
      <c r="C1758" s="9">
        <v>45038</v>
      </c>
      <c r="D1758" t="s">
        <v>72</v>
      </c>
      <c r="E1758">
        <v>1</v>
      </c>
      <c r="F1758" t="s">
        <v>203</v>
      </c>
      <c r="G1758">
        <v>1</v>
      </c>
      <c r="H1758" t="s">
        <v>33</v>
      </c>
      <c r="I1758" t="s">
        <v>27</v>
      </c>
      <c r="J1758">
        <v>29.421917808219099</v>
      </c>
      <c r="K1758">
        <v>1</v>
      </c>
      <c r="L1758">
        <v>1</v>
      </c>
      <c r="M1758">
        <v>11.42</v>
      </c>
      <c r="N1758">
        <v>63.047285464098003</v>
      </c>
      <c r="O1758">
        <v>33.080999999999896</v>
      </c>
      <c r="P1758">
        <v>33.105999999999902</v>
      </c>
      <c r="Q1758">
        <v>35.113999999999997</v>
      </c>
      <c r="R1758">
        <v>1.004</v>
      </c>
    </row>
    <row r="1759" spans="1:18" x14ac:dyDescent="0.45">
      <c r="A1759" t="s">
        <v>93</v>
      </c>
      <c r="B1759">
        <v>2023</v>
      </c>
      <c r="C1759" s="9">
        <v>45038</v>
      </c>
      <c r="D1759" t="s">
        <v>72</v>
      </c>
      <c r="E1759">
        <v>1</v>
      </c>
      <c r="F1759" t="s">
        <v>203</v>
      </c>
      <c r="G1759">
        <v>1</v>
      </c>
      <c r="H1759" t="s">
        <v>50</v>
      </c>
      <c r="I1759" t="s">
        <v>51</v>
      </c>
      <c r="J1759">
        <v>26.545205479452001</v>
      </c>
      <c r="K1759">
        <v>4</v>
      </c>
      <c r="L1759">
        <v>2</v>
      </c>
      <c r="M1759">
        <v>11.429</v>
      </c>
      <c r="N1759">
        <v>62.997637588590401</v>
      </c>
      <c r="O1759">
        <v>21.777999999999999</v>
      </c>
      <c r="P1759">
        <v>21.730999999999899</v>
      </c>
      <c r="Q1759">
        <v>25.312999999999999</v>
      </c>
      <c r="R1759">
        <v>1.7909999999999999</v>
      </c>
    </row>
    <row r="1760" spans="1:18" x14ac:dyDescent="0.45">
      <c r="A1760" t="s">
        <v>93</v>
      </c>
      <c r="B1760">
        <v>2023</v>
      </c>
      <c r="C1760" s="9">
        <v>45038</v>
      </c>
      <c r="D1760" t="s">
        <v>72</v>
      </c>
      <c r="E1760">
        <v>1</v>
      </c>
      <c r="F1760" t="s">
        <v>203</v>
      </c>
      <c r="G1760">
        <v>2</v>
      </c>
      <c r="H1760" t="s">
        <v>20</v>
      </c>
      <c r="I1760" t="s">
        <v>21</v>
      </c>
      <c r="J1760">
        <v>27.7123287671232</v>
      </c>
      <c r="K1760">
        <v>2</v>
      </c>
      <c r="L1760">
        <v>1</v>
      </c>
      <c r="M1760">
        <v>11.178000000000001</v>
      </c>
      <c r="N1760">
        <v>64.412238325281805</v>
      </c>
      <c r="O1760">
        <v>28.783999999999999</v>
      </c>
      <c r="P1760">
        <v>28.884</v>
      </c>
      <c r="Q1760">
        <v>31.064</v>
      </c>
      <c r="R1760">
        <v>1.0900000000000001</v>
      </c>
    </row>
    <row r="1761" spans="1:18" x14ac:dyDescent="0.45">
      <c r="A1761" t="s">
        <v>93</v>
      </c>
      <c r="B1761">
        <v>2023</v>
      </c>
      <c r="C1761" s="9">
        <v>45038</v>
      </c>
      <c r="D1761" t="s">
        <v>72</v>
      </c>
      <c r="E1761">
        <v>1</v>
      </c>
      <c r="F1761" t="s">
        <v>203</v>
      </c>
      <c r="G1761">
        <v>2</v>
      </c>
      <c r="H1761" t="s">
        <v>43</v>
      </c>
      <c r="I1761" t="s">
        <v>44</v>
      </c>
      <c r="J1761">
        <v>30.424657534246499</v>
      </c>
      <c r="K1761">
        <v>3</v>
      </c>
      <c r="L1761">
        <v>2</v>
      </c>
      <c r="M1761">
        <v>11.185</v>
      </c>
      <c r="N1761">
        <v>64.371926687527903</v>
      </c>
      <c r="O1761">
        <v>23.09</v>
      </c>
      <c r="P1761">
        <v>22.93</v>
      </c>
      <c r="Q1761">
        <v>26.32</v>
      </c>
      <c r="R1761">
        <v>1.6950000000000001</v>
      </c>
    </row>
    <row r="1762" spans="1:18" x14ac:dyDescent="0.45">
      <c r="A1762" t="s">
        <v>93</v>
      </c>
      <c r="B1762">
        <v>2023</v>
      </c>
      <c r="C1762" s="9">
        <v>45038</v>
      </c>
      <c r="D1762" t="s">
        <v>72</v>
      </c>
      <c r="E1762">
        <v>2</v>
      </c>
      <c r="F1762" t="s">
        <v>203</v>
      </c>
      <c r="G1762">
        <v>1</v>
      </c>
      <c r="H1762" t="s">
        <v>33</v>
      </c>
      <c r="I1762" t="s">
        <v>27</v>
      </c>
      <c r="J1762">
        <v>29.421917808219099</v>
      </c>
      <c r="K1762">
        <v>1</v>
      </c>
      <c r="L1762">
        <v>1</v>
      </c>
      <c r="M1762">
        <v>11.208</v>
      </c>
      <c r="N1762">
        <v>64.239828693790102</v>
      </c>
      <c r="O1762">
        <v>33.105999999999902</v>
      </c>
      <c r="P1762">
        <v>33.129999999999903</v>
      </c>
      <c r="Q1762">
        <v>35.137999999999998</v>
      </c>
      <c r="R1762">
        <v>1.004</v>
      </c>
    </row>
    <row r="1763" spans="1:18" x14ac:dyDescent="0.45">
      <c r="A1763" t="s">
        <v>93</v>
      </c>
      <c r="B1763">
        <v>2023</v>
      </c>
      <c r="C1763" s="9">
        <v>45038</v>
      </c>
      <c r="D1763" t="s">
        <v>72</v>
      </c>
      <c r="E1763">
        <v>2</v>
      </c>
      <c r="F1763" t="s">
        <v>203</v>
      </c>
      <c r="G1763">
        <v>1</v>
      </c>
      <c r="H1763" t="s">
        <v>50</v>
      </c>
      <c r="I1763" t="s">
        <v>51</v>
      </c>
      <c r="J1763">
        <v>26.545205479452001</v>
      </c>
      <c r="K1763">
        <v>4</v>
      </c>
      <c r="L1763">
        <v>2</v>
      </c>
      <c r="M1763">
        <v>11.554</v>
      </c>
      <c r="N1763">
        <v>62.3160810109053</v>
      </c>
      <c r="O1763">
        <v>21.730999999999899</v>
      </c>
      <c r="P1763">
        <v>21.686</v>
      </c>
      <c r="Q1763">
        <v>25.236000000000001</v>
      </c>
      <c r="R1763">
        <v>1.7749999999999999</v>
      </c>
    </row>
    <row r="1764" spans="1:18" x14ac:dyDescent="0.45">
      <c r="A1764" t="s">
        <v>93</v>
      </c>
      <c r="B1764">
        <v>2023</v>
      </c>
      <c r="C1764" s="9">
        <v>45038</v>
      </c>
      <c r="D1764" t="s">
        <v>72</v>
      </c>
      <c r="E1764">
        <v>2</v>
      </c>
      <c r="F1764" t="s">
        <v>203</v>
      </c>
      <c r="G1764">
        <v>2</v>
      </c>
      <c r="H1764" t="s">
        <v>20</v>
      </c>
      <c r="I1764" t="s">
        <v>21</v>
      </c>
      <c r="J1764">
        <v>27.7123287671232</v>
      </c>
      <c r="K1764">
        <v>2</v>
      </c>
      <c r="L1764">
        <v>1</v>
      </c>
      <c r="M1764">
        <v>11.359</v>
      </c>
      <c r="N1764">
        <v>63.385861431464001</v>
      </c>
      <c r="O1764">
        <v>28.884</v>
      </c>
      <c r="P1764">
        <v>28.978000000000002</v>
      </c>
      <c r="Q1764">
        <v>31.148</v>
      </c>
      <c r="R1764">
        <v>1.085</v>
      </c>
    </row>
    <row r="1765" spans="1:18" x14ac:dyDescent="0.45">
      <c r="A1765" t="s">
        <v>93</v>
      </c>
      <c r="B1765">
        <v>2023</v>
      </c>
      <c r="C1765" s="9">
        <v>45038</v>
      </c>
      <c r="D1765" t="s">
        <v>72</v>
      </c>
      <c r="E1765">
        <v>2</v>
      </c>
      <c r="F1765" t="s">
        <v>203</v>
      </c>
      <c r="G1765">
        <v>2</v>
      </c>
      <c r="H1765" t="s">
        <v>43</v>
      </c>
      <c r="I1765" t="s">
        <v>44</v>
      </c>
      <c r="J1765">
        <v>30.424657534246499</v>
      </c>
      <c r="K1765">
        <v>3</v>
      </c>
      <c r="L1765">
        <v>2</v>
      </c>
      <c r="M1765">
        <v>12.106</v>
      </c>
      <c r="N1765">
        <v>59.474640674045901</v>
      </c>
      <c r="O1765">
        <v>22.93</v>
      </c>
      <c r="P1765">
        <v>22.783000000000001</v>
      </c>
      <c r="Q1765">
        <v>26.117000000000001</v>
      </c>
      <c r="R1765">
        <v>1.667</v>
      </c>
    </row>
    <row r="1766" spans="1:18" x14ac:dyDescent="0.45">
      <c r="A1766" t="s">
        <v>93</v>
      </c>
      <c r="B1766">
        <v>2023</v>
      </c>
      <c r="C1766" s="9">
        <v>45038</v>
      </c>
      <c r="D1766" t="s">
        <v>72</v>
      </c>
      <c r="E1766">
        <v>1</v>
      </c>
      <c r="F1766" t="s">
        <v>204</v>
      </c>
      <c r="G1766" t="s">
        <v>205</v>
      </c>
      <c r="H1766" t="s">
        <v>33</v>
      </c>
      <c r="I1766" t="s">
        <v>27</v>
      </c>
      <c r="J1766">
        <v>29.421917808219099</v>
      </c>
      <c r="K1766">
        <v>1</v>
      </c>
      <c r="L1766">
        <v>1</v>
      </c>
      <c r="M1766">
        <v>11.36</v>
      </c>
      <c r="N1766">
        <v>63.380281690140798</v>
      </c>
      <c r="O1766">
        <v>33.129999999999903</v>
      </c>
      <c r="P1766">
        <v>33.22</v>
      </c>
      <c r="Q1766">
        <v>35.22</v>
      </c>
      <c r="R1766">
        <v>1</v>
      </c>
    </row>
    <row r="1767" spans="1:18" x14ac:dyDescent="0.45">
      <c r="A1767" t="s">
        <v>93</v>
      </c>
      <c r="B1767">
        <v>2023</v>
      </c>
      <c r="C1767" s="9">
        <v>45038</v>
      </c>
      <c r="D1767" t="s">
        <v>72</v>
      </c>
      <c r="E1767">
        <v>1</v>
      </c>
      <c r="F1767" t="s">
        <v>204</v>
      </c>
      <c r="G1767" t="s">
        <v>205</v>
      </c>
      <c r="H1767" t="s">
        <v>20</v>
      </c>
      <c r="I1767" t="s">
        <v>21</v>
      </c>
      <c r="J1767">
        <v>27.7123287671232</v>
      </c>
      <c r="K1767">
        <v>2</v>
      </c>
      <c r="L1767">
        <v>2</v>
      </c>
      <c r="M1767">
        <v>11.383999999999901</v>
      </c>
      <c r="N1767">
        <v>63.2466619817287</v>
      </c>
      <c r="O1767">
        <v>28.978000000000002</v>
      </c>
      <c r="P1767">
        <v>28.893999999999998</v>
      </c>
      <c r="Q1767">
        <v>31.052</v>
      </c>
      <c r="R1767">
        <v>1.079</v>
      </c>
    </row>
    <row r="1768" spans="1:18" x14ac:dyDescent="0.45">
      <c r="A1768" t="s">
        <v>93</v>
      </c>
      <c r="B1768">
        <v>2023</v>
      </c>
      <c r="C1768" s="9">
        <v>45038</v>
      </c>
      <c r="D1768" t="s">
        <v>72</v>
      </c>
      <c r="E1768">
        <v>1</v>
      </c>
      <c r="F1768" t="s">
        <v>204</v>
      </c>
      <c r="G1768" t="s">
        <v>206</v>
      </c>
      <c r="H1768" t="s">
        <v>43</v>
      </c>
      <c r="I1768" t="s">
        <v>44</v>
      </c>
      <c r="J1768">
        <v>30.424657534246499</v>
      </c>
      <c r="K1768">
        <v>3</v>
      </c>
      <c r="L1768">
        <v>1</v>
      </c>
      <c r="M1768">
        <v>11.294</v>
      </c>
      <c r="N1768">
        <v>63.750664069417297</v>
      </c>
      <c r="O1768">
        <v>22.783000000000001</v>
      </c>
      <c r="P1768">
        <v>23.588999999999999</v>
      </c>
      <c r="Q1768">
        <v>26.792999999999999</v>
      </c>
      <c r="R1768">
        <v>1.6020000000000001</v>
      </c>
    </row>
    <row r="1769" spans="1:18" x14ac:dyDescent="0.45">
      <c r="A1769" t="s">
        <v>93</v>
      </c>
      <c r="B1769">
        <v>2023</v>
      </c>
      <c r="C1769" s="9">
        <v>45038</v>
      </c>
      <c r="D1769" t="s">
        <v>72</v>
      </c>
      <c r="E1769">
        <v>1</v>
      </c>
      <c r="F1769" t="s">
        <v>204</v>
      </c>
      <c r="G1769" t="s">
        <v>206</v>
      </c>
      <c r="H1769" t="s">
        <v>50</v>
      </c>
      <c r="I1769" t="s">
        <v>51</v>
      </c>
      <c r="J1769">
        <v>26.545205479452001</v>
      </c>
      <c r="K1769">
        <v>4</v>
      </c>
      <c r="L1769">
        <v>2</v>
      </c>
      <c r="M1769">
        <v>11.311999999999999</v>
      </c>
      <c r="N1769">
        <v>63.649222065063597</v>
      </c>
      <c r="O1769">
        <v>21.686</v>
      </c>
      <c r="P1769">
        <v>22.184000000000001</v>
      </c>
      <c r="Q1769">
        <v>25.53</v>
      </c>
      <c r="R1769">
        <v>1.673</v>
      </c>
    </row>
    <row r="1770" spans="1:18" x14ac:dyDescent="0.45">
      <c r="A1770" t="s">
        <v>93</v>
      </c>
      <c r="B1770">
        <v>2023</v>
      </c>
      <c r="C1770" s="9">
        <v>45038</v>
      </c>
      <c r="D1770" t="s">
        <v>72</v>
      </c>
      <c r="E1770">
        <v>1</v>
      </c>
      <c r="F1770" t="s">
        <v>204</v>
      </c>
      <c r="G1770" t="s">
        <v>206</v>
      </c>
      <c r="H1770" t="s">
        <v>50</v>
      </c>
      <c r="I1770" t="s">
        <v>51</v>
      </c>
      <c r="J1770">
        <v>26.545205479452001</v>
      </c>
      <c r="K1770">
        <v>4</v>
      </c>
      <c r="L1770">
        <v>2</v>
      </c>
      <c r="M1770">
        <v>11.311999999999999</v>
      </c>
      <c r="N1770">
        <v>63.649222065063597</v>
      </c>
      <c r="O1770">
        <v>22.184000000000001</v>
      </c>
      <c r="P1770">
        <v>22.193999999999999</v>
      </c>
      <c r="Q1770">
        <v>25.54</v>
      </c>
      <c r="R1770">
        <v>1.673</v>
      </c>
    </row>
    <row r="1771" spans="1:18" x14ac:dyDescent="0.45">
      <c r="A1771" t="s">
        <v>93</v>
      </c>
      <c r="B1771">
        <v>2023</v>
      </c>
      <c r="C1771" s="9">
        <v>45038</v>
      </c>
      <c r="D1771" t="s">
        <v>72</v>
      </c>
      <c r="E1771">
        <v>2</v>
      </c>
      <c r="F1771" t="s">
        <v>204</v>
      </c>
      <c r="G1771" t="s">
        <v>205</v>
      </c>
      <c r="H1771" t="s">
        <v>33</v>
      </c>
      <c r="I1771" t="s">
        <v>27</v>
      </c>
      <c r="J1771">
        <v>29.421917808219099</v>
      </c>
      <c r="K1771">
        <v>1</v>
      </c>
      <c r="L1771">
        <v>2</v>
      </c>
      <c r="M1771">
        <v>11.398999999999999</v>
      </c>
      <c r="N1771">
        <v>63.1634353890692</v>
      </c>
      <c r="O1771">
        <v>33.22</v>
      </c>
      <c r="P1771">
        <v>32.816999999999901</v>
      </c>
      <c r="Q1771">
        <v>34.784999999999997</v>
      </c>
      <c r="R1771">
        <v>0.98399999999999999</v>
      </c>
    </row>
    <row r="1772" spans="1:18" x14ac:dyDescent="0.45">
      <c r="A1772" t="s">
        <v>93</v>
      </c>
      <c r="B1772">
        <v>2023</v>
      </c>
      <c r="C1772" s="9">
        <v>45038</v>
      </c>
      <c r="D1772" t="s">
        <v>72</v>
      </c>
      <c r="E1772">
        <v>2</v>
      </c>
      <c r="F1772" t="s">
        <v>204</v>
      </c>
      <c r="G1772" t="s">
        <v>205</v>
      </c>
      <c r="H1772" t="s">
        <v>20</v>
      </c>
      <c r="I1772" t="s">
        <v>21</v>
      </c>
      <c r="J1772">
        <v>27.7123287671232</v>
      </c>
      <c r="K1772">
        <v>2</v>
      </c>
      <c r="L1772">
        <v>1</v>
      </c>
      <c r="M1772">
        <v>11.384</v>
      </c>
      <c r="N1772">
        <v>63.2466619817287</v>
      </c>
      <c r="O1772">
        <v>28.893999999999998</v>
      </c>
      <c r="P1772">
        <v>28.863</v>
      </c>
      <c r="Q1772">
        <v>30.984999999999999</v>
      </c>
      <c r="R1772">
        <v>1.0609999999999999</v>
      </c>
    </row>
    <row r="1773" spans="1:18" x14ac:dyDescent="0.45">
      <c r="A1773" t="s">
        <v>93</v>
      </c>
      <c r="B1773">
        <v>2023</v>
      </c>
      <c r="C1773" s="9">
        <v>45038</v>
      </c>
      <c r="D1773" t="s">
        <v>72</v>
      </c>
      <c r="E1773">
        <v>2</v>
      </c>
      <c r="F1773" t="s">
        <v>204</v>
      </c>
      <c r="G1773" t="s">
        <v>206</v>
      </c>
      <c r="H1773" t="s">
        <v>43</v>
      </c>
      <c r="I1773" t="s">
        <v>44</v>
      </c>
      <c r="J1773">
        <v>30.424657534246499</v>
      </c>
      <c r="K1773">
        <v>3</v>
      </c>
      <c r="L1773">
        <v>1</v>
      </c>
      <c r="M1773">
        <v>11.041</v>
      </c>
      <c r="N1773">
        <v>65.211484466986605</v>
      </c>
      <c r="O1773">
        <v>23.588999999999999</v>
      </c>
      <c r="P1773">
        <v>24.128</v>
      </c>
      <c r="Q1773">
        <v>27.204000000000001</v>
      </c>
      <c r="R1773">
        <v>1.538</v>
      </c>
    </row>
    <row r="1774" spans="1:18" x14ac:dyDescent="0.45">
      <c r="A1774" t="s">
        <v>93</v>
      </c>
      <c r="B1774">
        <v>2023</v>
      </c>
      <c r="C1774" s="9">
        <v>45038</v>
      </c>
      <c r="D1774" t="s">
        <v>72</v>
      </c>
      <c r="E1774">
        <v>2</v>
      </c>
      <c r="F1774" t="s">
        <v>204</v>
      </c>
      <c r="G1774" t="s">
        <v>206</v>
      </c>
      <c r="H1774" t="s">
        <v>50</v>
      </c>
      <c r="I1774" t="s">
        <v>51</v>
      </c>
      <c r="J1774">
        <v>26.545205479452001</v>
      </c>
      <c r="K1774">
        <v>4</v>
      </c>
      <c r="L1774">
        <v>2</v>
      </c>
      <c r="M1774">
        <v>12.416</v>
      </c>
      <c r="N1774">
        <v>57.989690721649403</v>
      </c>
      <c r="O1774">
        <v>22.193999999999999</v>
      </c>
      <c r="P1774">
        <v>22.193999999999999</v>
      </c>
      <c r="Q1774">
        <v>25.396000000000001</v>
      </c>
      <c r="R1774">
        <v>1.601</v>
      </c>
    </row>
    <row r="1775" spans="1:18" x14ac:dyDescent="0.45">
      <c r="A1775" t="s">
        <v>93</v>
      </c>
      <c r="B1775">
        <v>2023</v>
      </c>
      <c r="C1775" s="9">
        <v>45038</v>
      </c>
      <c r="D1775" t="s">
        <v>72</v>
      </c>
      <c r="E1775">
        <v>2</v>
      </c>
      <c r="F1775" t="s">
        <v>204</v>
      </c>
      <c r="G1775" t="s">
        <v>206</v>
      </c>
      <c r="H1775" t="s">
        <v>50</v>
      </c>
      <c r="I1775" t="s">
        <v>51</v>
      </c>
      <c r="J1775">
        <v>26.545205479452001</v>
      </c>
      <c r="K1775">
        <v>4</v>
      </c>
      <c r="L1775">
        <v>2</v>
      </c>
      <c r="M1775">
        <v>12.416</v>
      </c>
      <c r="N1775">
        <v>57.989690721649403</v>
      </c>
      <c r="O1775">
        <v>22.193999999999999</v>
      </c>
      <c r="P1775">
        <v>22.195</v>
      </c>
      <c r="Q1775">
        <v>25.396999999999998</v>
      </c>
      <c r="R1775">
        <v>1.601</v>
      </c>
    </row>
    <row r="1776" spans="1:18" x14ac:dyDescent="0.45">
      <c r="A1776" t="s">
        <v>93</v>
      </c>
      <c r="B1776">
        <v>2023</v>
      </c>
      <c r="C1776" s="9">
        <v>45038</v>
      </c>
      <c r="D1776" t="s">
        <v>72</v>
      </c>
      <c r="E1776">
        <v>3</v>
      </c>
      <c r="F1776" t="s">
        <v>204</v>
      </c>
      <c r="G1776" t="s">
        <v>205</v>
      </c>
      <c r="H1776" t="s">
        <v>33</v>
      </c>
      <c r="I1776" t="s">
        <v>27</v>
      </c>
      <c r="J1776">
        <v>29.421917808219099</v>
      </c>
      <c r="K1776">
        <v>1</v>
      </c>
      <c r="L1776">
        <v>1</v>
      </c>
      <c r="M1776">
        <v>11.452999999999999</v>
      </c>
      <c r="N1776">
        <v>62.8656247271457</v>
      </c>
      <c r="O1776">
        <v>32.816999999999901</v>
      </c>
      <c r="P1776">
        <v>32.903999999999897</v>
      </c>
      <c r="Q1776">
        <v>34.866</v>
      </c>
      <c r="R1776">
        <v>0.98099999999999998</v>
      </c>
    </row>
    <row r="1777" spans="1:18" x14ac:dyDescent="0.45">
      <c r="A1777" t="s">
        <v>93</v>
      </c>
      <c r="B1777">
        <v>2023</v>
      </c>
      <c r="C1777" s="9">
        <v>45038</v>
      </c>
      <c r="D1777" t="s">
        <v>72</v>
      </c>
      <c r="E1777">
        <v>3</v>
      </c>
      <c r="F1777" t="s">
        <v>204</v>
      </c>
      <c r="G1777" t="s">
        <v>205</v>
      </c>
      <c r="H1777" t="s">
        <v>20</v>
      </c>
      <c r="I1777" t="s">
        <v>21</v>
      </c>
      <c r="J1777">
        <v>27.7123287671232</v>
      </c>
      <c r="K1777">
        <v>2</v>
      </c>
      <c r="L1777">
        <v>2</v>
      </c>
      <c r="M1777">
        <v>11.5369999999999</v>
      </c>
      <c r="N1777">
        <v>62.407905001300101</v>
      </c>
      <c r="O1777">
        <v>28.863</v>
      </c>
      <c r="P1777">
        <v>28.777999999999999</v>
      </c>
      <c r="Q1777">
        <v>30.89</v>
      </c>
      <c r="R1777">
        <v>1.056</v>
      </c>
    </row>
    <row r="1778" spans="1:18" x14ac:dyDescent="0.45">
      <c r="A1778" t="s">
        <v>102</v>
      </c>
      <c r="B1778">
        <v>2023</v>
      </c>
      <c r="C1778" s="9">
        <v>45143</v>
      </c>
      <c r="D1778" t="s">
        <v>13</v>
      </c>
      <c r="E1778">
        <v>1</v>
      </c>
      <c r="F1778" t="s">
        <v>200</v>
      </c>
      <c r="G1778">
        <v>1</v>
      </c>
      <c r="H1778" t="s">
        <v>23</v>
      </c>
      <c r="I1778" t="s">
        <v>15</v>
      </c>
      <c r="J1778">
        <v>25.898630136986299</v>
      </c>
      <c r="K1778">
        <v>4</v>
      </c>
      <c r="L1778">
        <v>1</v>
      </c>
      <c r="M1778">
        <v>11.04</v>
      </c>
      <c r="N1778">
        <v>65.2173913043478</v>
      </c>
      <c r="O1778">
        <v>35.496000000000002</v>
      </c>
      <c r="P1778">
        <v>35.491</v>
      </c>
      <c r="Q1778">
        <v>37.662999999999997</v>
      </c>
      <c r="R1778">
        <v>1.0860000000000001</v>
      </c>
    </row>
    <row r="1779" spans="1:18" x14ac:dyDescent="0.45">
      <c r="A1779" t="s">
        <v>102</v>
      </c>
      <c r="B1779">
        <v>2023</v>
      </c>
      <c r="C1779" s="9">
        <v>45143</v>
      </c>
      <c r="D1779" t="s">
        <v>13</v>
      </c>
      <c r="E1779">
        <v>1</v>
      </c>
      <c r="F1779" t="s">
        <v>200</v>
      </c>
      <c r="G1779">
        <v>1</v>
      </c>
      <c r="H1779" t="s">
        <v>48</v>
      </c>
      <c r="I1779" t="s">
        <v>49</v>
      </c>
      <c r="K1779">
        <v>28</v>
      </c>
      <c r="L1779">
        <v>2</v>
      </c>
      <c r="M1779">
        <v>11.744</v>
      </c>
      <c r="N1779">
        <v>61.3079019073569</v>
      </c>
      <c r="O1779">
        <v>10.641999999999999</v>
      </c>
      <c r="P1779">
        <v>10.645</v>
      </c>
      <c r="Q1779">
        <v>17.317</v>
      </c>
      <c r="R1779">
        <v>3.3359999999999999</v>
      </c>
    </row>
    <row r="1780" spans="1:18" x14ac:dyDescent="0.45">
      <c r="A1780" t="s">
        <v>102</v>
      </c>
      <c r="B1780">
        <v>2023</v>
      </c>
      <c r="C1780" s="9">
        <v>45143</v>
      </c>
      <c r="D1780" t="s">
        <v>13</v>
      </c>
      <c r="E1780">
        <v>1</v>
      </c>
      <c r="F1780" t="s">
        <v>200</v>
      </c>
      <c r="G1780">
        <v>2</v>
      </c>
      <c r="H1780" t="s">
        <v>16</v>
      </c>
      <c r="I1780" t="s">
        <v>17</v>
      </c>
      <c r="J1780">
        <v>24.290410958904101</v>
      </c>
      <c r="K1780">
        <v>7</v>
      </c>
      <c r="L1780">
        <v>1</v>
      </c>
      <c r="M1780">
        <v>11.209</v>
      </c>
      <c r="N1780">
        <v>64.234097600142704</v>
      </c>
      <c r="O1780">
        <v>31.076999999999899</v>
      </c>
      <c r="P1780">
        <v>31.117000000000001</v>
      </c>
      <c r="Q1780">
        <v>33.177</v>
      </c>
      <c r="R1780">
        <v>1.03</v>
      </c>
    </row>
    <row r="1781" spans="1:18" x14ac:dyDescent="0.45">
      <c r="A1781" t="s">
        <v>102</v>
      </c>
      <c r="B1781">
        <v>2023</v>
      </c>
      <c r="C1781" s="9">
        <v>45143</v>
      </c>
      <c r="D1781" t="s">
        <v>13</v>
      </c>
      <c r="E1781">
        <v>1</v>
      </c>
      <c r="F1781" t="s">
        <v>200</v>
      </c>
      <c r="G1781">
        <v>2</v>
      </c>
      <c r="H1781" t="s">
        <v>907</v>
      </c>
      <c r="I1781" t="s">
        <v>29</v>
      </c>
      <c r="J1781">
        <v>22.852054794520502</v>
      </c>
      <c r="K1781">
        <v>27</v>
      </c>
      <c r="L1781">
        <v>2</v>
      </c>
      <c r="M1781">
        <v>11.263</v>
      </c>
      <c r="N1781">
        <v>63.926129805557999</v>
      </c>
      <c r="O1781">
        <v>9</v>
      </c>
      <c r="P1781">
        <v>8.3140000000000001</v>
      </c>
      <c r="Q1781">
        <v>22.276</v>
      </c>
      <c r="R1781">
        <v>6.9809999999999999</v>
      </c>
    </row>
    <row r="1782" spans="1:18" x14ac:dyDescent="0.45">
      <c r="A1782" t="s">
        <v>102</v>
      </c>
      <c r="B1782">
        <v>2023</v>
      </c>
      <c r="C1782" s="9">
        <v>45143</v>
      </c>
      <c r="D1782" t="s">
        <v>13</v>
      </c>
      <c r="E1782">
        <v>1</v>
      </c>
      <c r="F1782" t="s">
        <v>200</v>
      </c>
      <c r="G1782">
        <v>3</v>
      </c>
      <c r="H1782" t="s">
        <v>22</v>
      </c>
      <c r="I1782" t="s">
        <v>15</v>
      </c>
      <c r="J1782">
        <v>25.572602739726001</v>
      </c>
      <c r="K1782">
        <v>9</v>
      </c>
      <c r="L1782">
        <v>1</v>
      </c>
      <c r="M1782">
        <v>11.167999999999999</v>
      </c>
      <c r="N1782">
        <v>64.469914040114602</v>
      </c>
      <c r="O1782">
        <v>22.335999999999999</v>
      </c>
      <c r="P1782">
        <v>23.209</v>
      </c>
      <c r="Q1782">
        <v>27.471</v>
      </c>
      <c r="R1782">
        <v>2.1309999999999998</v>
      </c>
    </row>
    <row r="1783" spans="1:18" x14ac:dyDescent="0.45">
      <c r="A1783" t="s">
        <v>102</v>
      </c>
      <c r="B1783">
        <v>2023</v>
      </c>
      <c r="C1783" s="9">
        <v>45143</v>
      </c>
      <c r="D1783" t="s">
        <v>13</v>
      </c>
      <c r="E1783">
        <v>1</v>
      </c>
      <c r="F1783" t="s">
        <v>200</v>
      </c>
      <c r="G1783">
        <v>3</v>
      </c>
      <c r="H1783" t="s">
        <v>43</v>
      </c>
      <c r="I1783" t="s">
        <v>44</v>
      </c>
      <c r="J1783">
        <v>30.7123287671232</v>
      </c>
      <c r="K1783">
        <v>26</v>
      </c>
      <c r="L1783">
        <v>2</v>
      </c>
      <c r="M1783">
        <v>11.2419999999999</v>
      </c>
      <c r="N1783">
        <v>64.045543497598302</v>
      </c>
      <c r="O1783">
        <v>24.128</v>
      </c>
      <c r="P1783">
        <v>23.847000000000001</v>
      </c>
      <c r="Q1783">
        <v>26.869</v>
      </c>
      <c r="R1783">
        <v>1.5109999999999999</v>
      </c>
    </row>
    <row r="1784" spans="1:18" x14ac:dyDescent="0.45">
      <c r="A1784" t="s">
        <v>102</v>
      </c>
      <c r="B1784">
        <v>2023</v>
      </c>
      <c r="C1784" s="9">
        <v>45143</v>
      </c>
      <c r="D1784" t="s">
        <v>13</v>
      </c>
      <c r="E1784">
        <v>1</v>
      </c>
      <c r="F1784" t="s">
        <v>200</v>
      </c>
      <c r="G1784">
        <v>4</v>
      </c>
      <c r="H1784" t="s">
        <v>26</v>
      </c>
      <c r="I1784" t="s">
        <v>27</v>
      </c>
      <c r="J1784">
        <v>25.2054794520547</v>
      </c>
      <c r="K1784">
        <v>8</v>
      </c>
      <c r="L1784">
        <v>1</v>
      </c>
      <c r="M1784">
        <v>11.201000000000001</v>
      </c>
      <c r="N1784">
        <v>64.279975002231893</v>
      </c>
      <c r="O1784">
        <v>25.585000000000001</v>
      </c>
      <c r="P1784">
        <v>25.626999999999999</v>
      </c>
      <c r="Q1784">
        <v>28.027000000000001</v>
      </c>
      <c r="R1784">
        <v>1.2</v>
      </c>
    </row>
    <row r="1785" spans="1:18" x14ac:dyDescent="0.45">
      <c r="A1785" t="s">
        <v>102</v>
      </c>
      <c r="B1785">
        <v>2023</v>
      </c>
      <c r="C1785" s="9">
        <v>45143</v>
      </c>
      <c r="D1785" t="s">
        <v>13</v>
      </c>
      <c r="E1785">
        <v>1</v>
      </c>
      <c r="F1785" t="s">
        <v>200</v>
      </c>
      <c r="G1785">
        <v>4</v>
      </c>
      <c r="H1785" t="s">
        <v>46</v>
      </c>
      <c r="I1785" t="s">
        <v>47</v>
      </c>
      <c r="J1785">
        <v>23.136986301369799</v>
      </c>
      <c r="K1785">
        <v>25</v>
      </c>
      <c r="L1785">
        <v>2</v>
      </c>
      <c r="M1785">
        <v>11.712999999999999</v>
      </c>
      <c r="N1785">
        <v>61.470161359173503</v>
      </c>
      <c r="O1785">
        <v>9.2449999999999992</v>
      </c>
      <c r="P1785">
        <v>9.1859999999999999</v>
      </c>
      <c r="Q1785">
        <v>17.262</v>
      </c>
      <c r="R1785">
        <v>4.0380000000000003</v>
      </c>
    </row>
    <row r="1786" spans="1:18" x14ac:dyDescent="0.45">
      <c r="A1786" t="s">
        <v>102</v>
      </c>
      <c r="B1786">
        <v>2023</v>
      </c>
      <c r="C1786" s="9">
        <v>45143</v>
      </c>
      <c r="D1786" t="s">
        <v>13</v>
      </c>
      <c r="E1786">
        <v>1</v>
      </c>
      <c r="F1786" t="s">
        <v>200</v>
      </c>
      <c r="G1786">
        <v>5</v>
      </c>
      <c r="H1786" t="s">
        <v>75</v>
      </c>
      <c r="I1786" t="s">
        <v>38</v>
      </c>
      <c r="J1786">
        <v>24.408219178082099</v>
      </c>
      <c r="K1786">
        <v>10</v>
      </c>
      <c r="L1786">
        <v>1</v>
      </c>
      <c r="M1786">
        <v>11.38</v>
      </c>
      <c r="N1786">
        <v>63.268892794376001</v>
      </c>
      <c r="O1786">
        <v>25.69</v>
      </c>
      <c r="P1786">
        <v>26.180999999999901</v>
      </c>
      <c r="Q1786">
        <v>30.460999999999999</v>
      </c>
      <c r="R1786">
        <v>2.14</v>
      </c>
    </row>
    <row r="1787" spans="1:18" x14ac:dyDescent="0.45">
      <c r="A1787" t="s">
        <v>102</v>
      </c>
      <c r="B1787">
        <v>2023</v>
      </c>
      <c r="C1787" s="9">
        <v>45143</v>
      </c>
      <c r="D1787" t="s">
        <v>13</v>
      </c>
      <c r="E1787">
        <v>1</v>
      </c>
      <c r="F1787" t="s">
        <v>200</v>
      </c>
      <c r="G1787">
        <v>5</v>
      </c>
      <c r="H1787" t="s">
        <v>98</v>
      </c>
      <c r="I1787" t="s">
        <v>67</v>
      </c>
      <c r="J1787">
        <v>32.016438356164301</v>
      </c>
      <c r="K1787">
        <v>24</v>
      </c>
      <c r="L1787">
        <v>2</v>
      </c>
      <c r="M1787">
        <v>11.414999999999999</v>
      </c>
      <c r="N1787">
        <v>63.074901445466402</v>
      </c>
      <c r="O1787">
        <v>22.454999999999998</v>
      </c>
      <c r="P1787">
        <v>22.292999999999999</v>
      </c>
      <c r="Q1787">
        <v>25.626999999999999</v>
      </c>
      <c r="R1787">
        <v>1.667</v>
      </c>
    </row>
    <row r="1788" spans="1:18" x14ac:dyDescent="0.45">
      <c r="A1788" t="s">
        <v>102</v>
      </c>
      <c r="B1788">
        <v>2023</v>
      </c>
      <c r="C1788" s="9">
        <v>45143</v>
      </c>
      <c r="D1788" t="s">
        <v>13</v>
      </c>
      <c r="E1788">
        <v>1</v>
      </c>
      <c r="F1788" t="s">
        <v>200</v>
      </c>
      <c r="G1788">
        <v>6</v>
      </c>
      <c r="H1788" t="s">
        <v>28</v>
      </c>
      <c r="I1788" t="s">
        <v>29</v>
      </c>
      <c r="J1788">
        <v>23.610958904109498</v>
      </c>
      <c r="K1788">
        <v>3</v>
      </c>
      <c r="L1788">
        <v>1</v>
      </c>
      <c r="M1788">
        <v>11.215</v>
      </c>
      <c r="N1788">
        <v>64.199732501114497</v>
      </c>
      <c r="O1788">
        <v>26.32</v>
      </c>
      <c r="P1788">
        <v>26.477999999999899</v>
      </c>
      <c r="Q1788">
        <v>29.771999999999998</v>
      </c>
      <c r="R1788">
        <v>1.647</v>
      </c>
    </row>
    <row r="1789" spans="1:18" x14ac:dyDescent="0.45">
      <c r="A1789" t="s">
        <v>102</v>
      </c>
      <c r="B1789">
        <v>2023</v>
      </c>
      <c r="C1789" s="9">
        <v>45143</v>
      </c>
      <c r="D1789" t="s">
        <v>13</v>
      </c>
      <c r="E1789">
        <v>1</v>
      </c>
      <c r="F1789" t="s">
        <v>200</v>
      </c>
      <c r="G1789">
        <v>6</v>
      </c>
      <c r="H1789" t="s">
        <v>846</v>
      </c>
      <c r="I1789" t="s">
        <v>120</v>
      </c>
      <c r="J1789">
        <v>27.421917808219099</v>
      </c>
      <c r="K1789">
        <v>23</v>
      </c>
      <c r="L1789">
        <v>2</v>
      </c>
      <c r="M1789">
        <v>11.4439999999999</v>
      </c>
      <c r="N1789">
        <v>62.915064662705298</v>
      </c>
      <c r="O1789">
        <v>12.558999999999999</v>
      </c>
      <c r="P1789">
        <v>12.287999999999901</v>
      </c>
      <c r="Q1789">
        <v>21.443999999999999</v>
      </c>
      <c r="R1789">
        <v>4.5780000000000003</v>
      </c>
    </row>
    <row r="1790" spans="1:18" x14ac:dyDescent="0.45">
      <c r="A1790" t="s">
        <v>102</v>
      </c>
      <c r="B1790">
        <v>2023</v>
      </c>
      <c r="C1790" s="9">
        <v>45143</v>
      </c>
      <c r="D1790" t="s">
        <v>13</v>
      </c>
      <c r="E1790">
        <v>1</v>
      </c>
      <c r="F1790" t="s">
        <v>200</v>
      </c>
      <c r="G1790">
        <v>7</v>
      </c>
      <c r="H1790" t="s">
        <v>33</v>
      </c>
      <c r="I1790" t="s">
        <v>27</v>
      </c>
      <c r="J1790">
        <v>29.7095890410958</v>
      </c>
      <c r="K1790">
        <v>11</v>
      </c>
      <c r="L1790">
        <v>1</v>
      </c>
      <c r="M1790">
        <v>11.25</v>
      </c>
      <c r="N1790">
        <v>64</v>
      </c>
      <c r="O1790">
        <v>32.903999999999897</v>
      </c>
      <c r="P1790">
        <v>32.92</v>
      </c>
      <c r="Q1790">
        <v>34.884</v>
      </c>
      <c r="R1790">
        <v>0.98199999999999998</v>
      </c>
    </row>
    <row r="1791" spans="1:18" x14ac:dyDescent="0.45">
      <c r="A1791" t="s">
        <v>102</v>
      </c>
      <c r="B1791">
        <v>2023</v>
      </c>
      <c r="C1791" s="9">
        <v>45143</v>
      </c>
      <c r="D1791" t="s">
        <v>13</v>
      </c>
      <c r="E1791">
        <v>1</v>
      </c>
      <c r="F1791" t="s">
        <v>200</v>
      </c>
      <c r="G1791">
        <v>7</v>
      </c>
      <c r="H1791" t="s">
        <v>52</v>
      </c>
      <c r="I1791" t="s">
        <v>53</v>
      </c>
      <c r="J1791">
        <v>26.405479452054699</v>
      </c>
      <c r="K1791">
        <v>22</v>
      </c>
      <c r="L1791">
        <v>2</v>
      </c>
      <c r="M1791">
        <v>11.439</v>
      </c>
      <c r="N1791">
        <v>62.942564909520001</v>
      </c>
      <c r="O1791">
        <v>20.992999999999999</v>
      </c>
      <c r="P1791">
        <v>20.962</v>
      </c>
      <c r="Q1791">
        <v>24.166</v>
      </c>
      <c r="R1791">
        <v>1.6020000000000001</v>
      </c>
    </row>
    <row r="1792" spans="1:18" x14ac:dyDescent="0.45">
      <c r="A1792" t="s">
        <v>102</v>
      </c>
      <c r="B1792">
        <v>2023</v>
      </c>
      <c r="C1792" s="9">
        <v>45143</v>
      </c>
      <c r="D1792" t="s">
        <v>13</v>
      </c>
      <c r="E1792">
        <v>1</v>
      </c>
      <c r="F1792" t="s">
        <v>200</v>
      </c>
      <c r="G1792">
        <v>8</v>
      </c>
      <c r="H1792" t="s">
        <v>18</v>
      </c>
      <c r="I1792" t="s">
        <v>19</v>
      </c>
      <c r="J1792">
        <v>25.2027397260273</v>
      </c>
      <c r="K1792">
        <v>12</v>
      </c>
      <c r="L1792">
        <v>1</v>
      </c>
      <c r="M1792">
        <v>11.484</v>
      </c>
      <c r="N1792">
        <v>62.695924764890201</v>
      </c>
      <c r="O1792">
        <v>22.849</v>
      </c>
      <c r="P1792">
        <v>23.286000000000001</v>
      </c>
      <c r="Q1792">
        <v>27.286000000000001</v>
      </c>
      <c r="R1792">
        <v>2</v>
      </c>
    </row>
    <row r="1793" spans="1:18" x14ac:dyDescent="0.45">
      <c r="A1793" t="s">
        <v>102</v>
      </c>
      <c r="B1793">
        <v>2023</v>
      </c>
      <c r="C1793" s="9">
        <v>45143</v>
      </c>
      <c r="D1793" t="s">
        <v>13</v>
      </c>
      <c r="E1793">
        <v>1</v>
      </c>
      <c r="F1793" t="s">
        <v>200</v>
      </c>
      <c r="G1793">
        <v>8</v>
      </c>
      <c r="H1793" t="s">
        <v>45</v>
      </c>
      <c r="I1793" t="s">
        <v>40</v>
      </c>
      <c r="J1793">
        <v>32.4520547945205</v>
      </c>
      <c r="K1793">
        <v>21</v>
      </c>
      <c r="L1793">
        <v>2</v>
      </c>
      <c r="M1793">
        <v>11.613</v>
      </c>
      <c r="N1793">
        <v>61.9994833376388</v>
      </c>
      <c r="O1793">
        <v>18.436999999999902</v>
      </c>
      <c r="P1793">
        <v>18.143000000000001</v>
      </c>
      <c r="Q1793">
        <v>22.742999999999999</v>
      </c>
      <c r="R1793">
        <v>2.2999999999999998</v>
      </c>
    </row>
    <row r="1794" spans="1:18" x14ac:dyDescent="0.45">
      <c r="A1794" t="s">
        <v>102</v>
      </c>
      <c r="B1794">
        <v>2023</v>
      </c>
      <c r="C1794" s="9">
        <v>45143</v>
      </c>
      <c r="D1794" t="s">
        <v>13</v>
      </c>
      <c r="E1794">
        <v>1</v>
      </c>
      <c r="F1794" t="s">
        <v>200</v>
      </c>
      <c r="G1794">
        <v>9</v>
      </c>
      <c r="H1794" t="s">
        <v>35</v>
      </c>
      <c r="I1794" t="s">
        <v>36</v>
      </c>
      <c r="J1794">
        <v>25.328767123287601</v>
      </c>
      <c r="K1794">
        <v>13</v>
      </c>
      <c r="L1794">
        <v>1</v>
      </c>
      <c r="M1794">
        <v>11.222</v>
      </c>
      <c r="N1794">
        <v>64.159686330422304</v>
      </c>
      <c r="O1794">
        <v>20.292999999999999</v>
      </c>
      <c r="P1794">
        <v>20.579000000000001</v>
      </c>
      <c r="Q1794">
        <v>25.684999999999999</v>
      </c>
      <c r="R1794">
        <v>2.5529999999999999</v>
      </c>
    </row>
    <row r="1795" spans="1:18" x14ac:dyDescent="0.45">
      <c r="A1795" t="s">
        <v>102</v>
      </c>
      <c r="B1795">
        <v>2023</v>
      </c>
      <c r="C1795" s="9">
        <v>45143</v>
      </c>
      <c r="D1795" t="s">
        <v>13</v>
      </c>
      <c r="E1795">
        <v>1</v>
      </c>
      <c r="F1795" t="s">
        <v>200</v>
      </c>
      <c r="G1795">
        <v>9</v>
      </c>
      <c r="H1795" t="s">
        <v>80</v>
      </c>
      <c r="I1795" t="s">
        <v>17</v>
      </c>
      <c r="J1795">
        <v>21.4904109589041</v>
      </c>
      <c r="K1795">
        <v>20</v>
      </c>
      <c r="L1795">
        <v>2</v>
      </c>
      <c r="M1795">
        <v>11.404</v>
      </c>
      <c r="N1795">
        <v>63.135741844966603</v>
      </c>
      <c r="O1795">
        <v>5.1079999999999997</v>
      </c>
      <c r="P1795">
        <v>5.0140000000000002</v>
      </c>
      <c r="Q1795">
        <v>14.714</v>
      </c>
      <c r="R1795">
        <v>4.8499999999999996</v>
      </c>
    </row>
    <row r="1796" spans="1:18" x14ac:dyDescent="0.45">
      <c r="A1796" t="s">
        <v>102</v>
      </c>
      <c r="B1796">
        <v>2023</v>
      </c>
      <c r="C1796" s="9">
        <v>45143</v>
      </c>
      <c r="D1796" t="s">
        <v>13</v>
      </c>
      <c r="E1796">
        <v>1</v>
      </c>
      <c r="F1796" t="s">
        <v>200</v>
      </c>
      <c r="G1796">
        <v>10</v>
      </c>
      <c r="H1796" t="s">
        <v>20</v>
      </c>
      <c r="I1796" t="s">
        <v>21</v>
      </c>
      <c r="J1796">
        <v>28</v>
      </c>
      <c r="K1796">
        <v>14</v>
      </c>
      <c r="L1796">
        <v>1</v>
      </c>
      <c r="M1796">
        <v>11.420999999999999</v>
      </c>
      <c r="N1796">
        <v>63.0417651694247</v>
      </c>
      <c r="O1796">
        <v>28.777999999999999</v>
      </c>
      <c r="P1796">
        <v>28.81</v>
      </c>
      <c r="Q1796">
        <v>30.922000000000001</v>
      </c>
      <c r="R1796">
        <v>1.056</v>
      </c>
    </row>
    <row r="1797" spans="1:18" x14ac:dyDescent="0.45">
      <c r="A1797" t="s">
        <v>102</v>
      </c>
      <c r="B1797">
        <v>2023</v>
      </c>
      <c r="C1797" s="9">
        <v>45143</v>
      </c>
      <c r="D1797" t="s">
        <v>13</v>
      </c>
      <c r="E1797">
        <v>1</v>
      </c>
      <c r="F1797" t="s">
        <v>200</v>
      </c>
      <c r="G1797">
        <v>10</v>
      </c>
      <c r="H1797" t="s">
        <v>95</v>
      </c>
      <c r="I1797" t="s">
        <v>19</v>
      </c>
      <c r="J1797">
        <v>23.917808219177999</v>
      </c>
      <c r="K1797">
        <v>19</v>
      </c>
      <c r="L1797">
        <v>2</v>
      </c>
      <c r="M1797">
        <v>11.5049999999999</v>
      </c>
      <c r="N1797">
        <v>62.581486310299802</v>
      </c>
      <c r="O1797">
        <v>13.591999999999899</v>
      </c>
      <c r="P1797">
        <v>13.505999999999901</v>
      </c>
      <c r="Q1797">
        <v>20.841999999999999</v>
      </c>
      <c r="R1797">
        <v>3.6680000000000001</v>
      </c>
    </row>
    <row r="1798" spans="1:18" x14ac:dyDescent="0.45">
      <c r="A1798" t="s">
        <v>102</v>
      </c>
      <c r="B1798">
        <v>2023</v>
      </c>
      <c r="C1798" s="9">
        <v>45143</v>
      </c>
      <c r="D1798" t="s">
        <v>13</v>
      </c>
      <c r="E1798">
        <v>1</v>
      </c>
      <c r="F1798" t="s">
        <v>200</v>
      </c>
      <c r="G1798">
        <v>11</v>
      </c>
      <c r="H1798" t="s">
        <v>32</v>
      </c>
      <c r="I1798" t="s">
        <v>17</v>
      </c>
      <c r="J1798">
        <v>21.030136986301301</v>
      </c>
      <c r="K1798">
        <v>15</v>
      </c>
      <c r="L1798">
        <v>1</v>
      </c>
      <c r="M1798">
        <v>11.265000000000001</v>
      </c>
      <c r="N1798">
        <v>63.914780292942702</v>
      </c>
      <c r="O1798">
        <v>24.373999999999999</v>
      </c>
      <c r="P1798">
        <v>24.892999999999901</v>
      </c>
      <c r="Q1798">
        <v>29.614999999999998</v>
      </c>
      <c r="R1798">
        <v>2.3610000000000002</v>
      </c>
    </row>
    <row r="1799" spans="1:18" x14ac:dyDescent="0.45">
      <c r="A1799" t="s">
        <v>102</v>
      </c>
      <c r="B1799">
        <v>2023</v>
      </c>
      <c r="C1799" s="9">
        <v>45143</v>
      </c>
      <c r="D1799" t="s">
        <v>13</v>
      </c>
      <c r="E1799">
        <v>1</v>
      </c>
      <c r="F1799" t="s">
        <v>200</v>
      </c>
      <c r="G1799">
        <v>11</v>
      </c>
      <c r="H1799" t="s">
        <v>41</v>
      </c>
      <c r="I1799" t="s">
        <v>27</v>
      </c>
      <c r="J1799">
        <v>27.805479452054701</v>
      </c>
      <c r="K1799">
        <v>18</v>
      </c>
      <c r="L1799">
        <v>2</v>
      </c>
      <c r="M1799">
        <v>11.395</v>
      </c>
      <c r="N1799">
        <v>63.185607722685297</v>
      </c>
      <c r="O1799">
        <v>18.765000000000001</v>
      </c>
      <c r="P1799">
        <v>18.503</v>
      </c>
      <c r="Q1799">
        <v>23.623000000000001</v>
      </c>
      <c r="R1799">
        <v>2.56</v>
      </c>
    </row>
    <row r="1800" spans="1:18" x14ac:dyDescent="0.45">
      <c r="A1800" t="s">
        <v>102</v>
      </c>
      <c r="B1800">
        <v>2023</v>
      </c>
      <c r="C1800" s="9">
        <v>45143</v>
      </c>
      <c r="D1800" t="s">
        <v>13</v>
      </c>
      <c r="E1800">
        <v>1</v>
      </c>
      <c r="F1800" t="s">
        <v>200</v>
      </c>
      <c r="G1800">
        <v>12</v>
      </c>
      <c r="H1800" t="s">
        <v>42</v>
      </c>
      <c r="I1800" t="s">
        <v>40</v>
      </c>
      <c r="J1800">
        <v>24.676712328767099</v>
      </c>
      <c r="K1800">
        <v>16</v>
      </c>
      <c r="L1800">
        <v>1</v>
      </c>
      <c r="M1800">
        <v>11.186999999999999</v>
      </c>
      <c r="N1800">
        <v>64.3604183427192</v>
      </c>
      <c r="O1800">
        <v>21.263999999999999</v>
      </c>
      <c r="P1800">
        <v>22.045000000000002</v>
      </c>
      <c r="Q1800">
        <v>26.177</v>
      </c>
      <c r="R1800">
        <v>2.0659999999999998</v>
      </c>
    </row>
    <row r="1801" spans="1:18" x14ac:dyDescent="0.45">
      <c r="A1801" t="s">
        <v>102</v>
      </c>
      <c r="B1801">
        <v>2023</v>
      </c>
      <c r="C1801" s="9">
        <v>45143</v>
      </c>
      <c r="D1801" t="s">
        <v>13</v>
      </c>
      <c r="E1801">
        <v>1</v>
      </c>
      <c r="F1801" t="s">
        <v>200</v>
      </c>
      <c r="G1801">
        <v>12</v>
      </c>
      <c r="H1801" t="s">
        <v>39</v>
      </c>
      <c r="I1801" t="s">
        <v>40</v>
      </c>
      <c r="J1801">
        <v>28.986301369863</v>
      </c>
      <c r="K1801">
        <v>17</v>
      </c>
      <c r="L1801">
        <v>2</v>
      </c>
      <c r="M1801">
        <v>11.279</v>
      </c>
      <c r="N1801">
        <v>63.835446404823102</v>
      </c>
      <c r="O1801">
        <v>22.412999999999901</v>
      </c>
      <c r="P1801">
        <v>22.125999999999902</v>
      </c>
      <c r="Q1801">
        <v>25.265999999999998</v>
      </c>
      <c r="R1801">
        <v>1.57</v>
      </c>
    </row>
    <row r="1802" spans="1:18" x14ac:dyDescent="0.45">
      <c r="A1802" t="s">
        <v>102</v>
      </c>
      <c r="B1802">
        <v>2023</v>
      </c>
      <c r="C1802" s="9">
        <v>45143</v>
      </c>
      <c r="D1802" t="s">
        <v>13</v>
      </c>
      <c r="E1802">
        <v>1</v>
      </c>
      <c r="F1802" t="s">
        <v>201</v>
      </c>
      <c r="G1802">
        <v>1</v>
      </c>
      <c r="H1802" t="s">
        <v>381</v>
      </c>
      <c r="I1802" t="s">
        <v>25</v>
      </c>
      <c r="J1802">
        <v>20.632876712328699</v>
      </c>
      <c r="K1802">
        <v>1</v>
      </c>
      <c r="L1802">
        <v>1</v>
      </c>
      <c r="M1802">
        <v>11.061</v>
      </c>
      <c r="N1802">
        <v>65.093572009764003</v>
      </c>
      <c r="O1802">
        <v>31.396999999999998</v>
      </c>
      <c r="P1802">
        <v>31.564</v>
      </c>
      <c r="Q1802">
        <v>35.506</v>
      </c>
      <c r="R1802">
        <v>1.9710000000000001</v>
      </c>
    </row>
    <row r="1803" spans="1:18" x14ac:dyDescent="0.45">
      <c r="A1803" t="s">
        <v>102</v>
      </c>
      <c r="B1803">
        <v>2023</v>
      </c>
      <c r="C1803" s="9">
        <v>45143</v>
      </c>
      <c r="D1803" t="s">
        <v>13</v>
      </c>
      <c r="E1803">
        <v>1</v>
      </c>
      <c r="F1803" t="s">
        <v>201</v>
      </c>
      <c r="G1803">
        <v>1</v>
      </c>
      <c r="H1803" t="s">
        <v>42</v>
      </c>
      <c r="I1803" t="s">
        <v>40</v>
      </c>
      <c r="J1803">
        <v>24.676712328767099</v>
      </c>
      <c r="K1803">
        <v>16</v>
      </c>
      <c r="L1803">
        <v>2</v>
      </c>
      <c r="M1803">
        <v>11.239000000000001</v>
      </c>
      <c r="N1803">
        <v>64.062639024824193</v>
      </c>
      <c r="O1803">
        <v>22.045000000000002</v>
      </c>
      <c r="P1803">
        <v>21.975999999999999</v>
      </c>
      <c r="Q1803">
        <v>26.052</v>
      </c>
      <c r="R1803">
        <v>2.0379999999999998</v>
      </c>
    </row>
    <row r="1804" spans="1:18" x14ac:dyDescent="0.45">
      <c r="A1804" t="s">
        <v>102</v>
      </c>
      <c r="B1804">
        <v>2023</v>
      </c>
      <c r="C1804" s="9">
        <v>45143</v>
      </c>
      <c r="D1804" t="s">
        <v>13</v>
      </c>
      <c r="E1804">
        <v>1</v>
      </c>
      <c r="F1804" t="s">
        <v>201</v>
      </c>
      <c r="G1804">
        <v>2</v>
      </c>
      <c r="H1804" t="s">
        <v>24</v>
      </c>
      <c r="I1804" t="s">
        <v>25</v>
      </c>
      <c r="J1804">
        <v>24.934246575342399</v>
      </c>
      <c r="K1804">
        <v>5</v>
      </c>
      <c r="L1804">
        <v>1</v>
      </c>
      <c r="M1804">
        <v>11.034000000000001</v>
      </c>
      <c r="N1804">
        <v>65.252854812397999</v>
      </c>
      <c r="O1804">
        <v>25.494</v>
      </c>
      <c r="P1804">
        <v>25.872</v>
      </c>
      <c r="Q1804">
        <v>28.762</v>
      </c>
      <c r="R1804">
        <v>1.4450000000000001</v>
      </c>
    </row>
    <row r="1805" spans="1:18" x14ac:dyDescent="0.45">
      <c r="A1805" t="s">
        <v>102</v>
      </c>
      <c r="B1805">
        <v>2023</v>
      </c>
      <c r="C1805" s="9">
        <v>45143</v>
      </c>
      <c r="D1805" t="s">
        <v>13</v>
      </c>
      <c r="E1805">
        <v>1</v>
      </c>
      <c r="F1805" t="s">
        <v>201</v>
      </c>
      <c r="G1805">
        <v>2</v>
      </c>
      <c r="H1805" t="s">
        <v>32</v>
      </c>
      <c r="I1805" t="s">
        <v>17</v>
      </c>
      <c r="J1805">
        <v>21.030136986301301</v>
      </c>
      <c r="K1805">
        <v>15</v>
      </c>
      <c r="L1805">
        <v>2</v>
      </c>
      <c r="M1805">
        <v>11.319000000000001</v>
      </c>
      <c r="N1805">
        <v>63.609859528226799</v>
      </c>
      <c r="O1805">
        <v>24.892999999999901</v>
      </c>
      <c r="P1805">
        <v>24.259</v>
      </c>
      <c r="Q1805">
        <v>28.763000000000002</v>
      </c>
      <c r="R1805">
        <v>2.2519999999999998</v>
      </c>
    </row>
    <row r="1806" spans="1:18" x14ac:dyDescent="0.45">
      <c r="A1806" t="s">
        <v>102</v>
      </c>
      <c r="B1806">
        <v>2023</v>
      </c>
      <c r="C1806" s="9">
        <v>45143</v>
      </c>
      <c r="D1806" t="s">
        <v>13</v>
      </c>
      <c r="E1806">
        <v>1</v>
      </c>
      <c r="F1806" t="s">
        <v>201</v>
      </c>
      <c r="G1806">
        <v>3</v>
      </c>
      <c r="H1806" t="s">
        <v>14</v>
      </c>
      <c r="I1806" t="s">
        <v>15</v>
      </c>
      <c r="J1806">
        <v>23.591780821917801</v>
      </c>
      <c r="K1806">
        <v>2</v>
      </c>
      <c r="L1806">
        <v>1</v>
      </c>
      <c r="M1806">
        <v>11.009</v>
      </c>
      <c r="N1806">
        <v>65.401035516395595</v>
      </c>
      <c r="O1806">
        <v>30.047000000000001</v>
      </c>
      <c r="P1806">
        <v>30.228000000000002</v>
      </c>
      <c r="Q1806">
        <v>32.526000000000003</v>
      </c>
      <c r="R1806">
        <v>1.149</v>
      </c>
    </row>
    <row r="1807" spans="1:18" x14ac:dyDescent="0.45">
      <c r="A1807" t="s">
        <v>102</v>
      </c>
      <c r="B1807">
        <v>2023</v>
      </c>
      <c r="C1807" s="9">
        <v>45143</v>
      </c>
      <c r="D1807" t="s">
        <v>13</v>
      </c>
      <c r="E1807">
        <v>1</v>
      </c>
      <c r="F1807" t="s">
        <v>201</v>
      </c>
      <c r="G1807">
        <v>3</v>
      </c>
      <c r="H1807" t="s">
        <v>20</v>
      </c>
      <c r="I1807" t="s">
        <v>21</v>
      </c>
      <c r="J1807">
        <v>28</v>
      </c>
      <c r="K1807">
        <v>14</v>
      </c>
      <c r="L1807">
        <v>2</v>
      </c>
      <c r="M1807">
        <v>11.067</v>
      </c>
      <c r="N1807">
        <v>65.058281377066905</v>
      </c>
      <c r="O1807">
        <v>28.81</v>
      </c>
      <c r="P1807">
        <v>28.69</v>
      </c>
      <c r="Q1807">
        <v>30.788</v>
      </c>
      <c r="R1807">
        <v>1.0489999999999999</v>
      </c>
    </row>
    <row r="1808" spans="1:18" x14ac:dyDescent="0.45">
      <c r="A1808" t="s">
        <v>102</v>
      </c>
      <c r="B1808">
        <v>2023</v>
      </c>
      <c r="C1808" s="9">
        <v>45143</v>
      </c>
      <c r="D1808" t="s">
        <v>13</v>
      </c>
      <c r="E1808">
        <v>1</v>
      </c>
      <c r="F1808" t="s">
        <v>201</v>
      </c>
      <c r="G1808">
        <v>4</v>
      </c>
      <c r="H1808" t="s">
        <v>37</v>
      </c>
      <c r="I1808" t="s">
        <v>38</v>
      </c>
      <c r="J1808">
        <v>18.323287671232801</v>
      </c>
      <c r="K1808">
        <v>6</v>
      </c>
      <c r="L1808">
        <v>1</v>
      </c>
      <c r="M1808">
        <v>10.97</v>
      </c>
      <c r="N1808">
        <v>65.633546034639906</v>
      </c>
      <c r="O1808">
        <v>15.151</v>
      </c>
      <c r="P1808">
        <v>17.675999999999998</v>
      </c>
      <c r="Q1808">
        <v>23.88</v>
      </c>
      <c r="R1808">
        <v>3.1019999999999999</v>
      </c>
    </row>
    <row r="1809" spans="1:18" x14ac:dyDescent="0.45">
      <c r="A1809" t="s">
        <v>102</v>
      </c>
      <c r="B1809">
        <v>2023</v>
      </c>
      <c r="C1809" s="9">
        <v>45143</v>
      </c>
      <c r="D1809" t="s">
        <v>13</v>
      </c>
      <c r="E1809">
        <v>1</v>
      </c>
      <c r="F1809" t="s">
        <v>201</v>
      </c>
      <c r="G1809">
        <v>4</v>
      </c>
      <c r="H1809" t="s">
        <v>35</v>
      </c>
      <c r="I1809" t="s">
        <v>36</v>
      </c>
      <c r="J1809">
        <v>25.328767123287601</v>
      </c>
      <c r="K1809">
        <v>13</v>
      </c>
      <c r="L1809">
        <v>2</v>
      </c>
      <c r="M1809">
        <v>10.996</v>
      </c>
      <c r="N1809">
        <v>65.4783557657329</v>
      </c>
      <c r="O1809">
        <v>20.579000000000001</v>
      </c>
      <c r="P1809">
        <v>19.715</v>
      </c>
      <c r="Q1809">
        <v>24.581</v>
      </c>
      <c r="R1809">
        <v>2.4329999999999998</v>
      </c>
    </row>
    <row r="1810" spans="1:18" x14ac:dyDescent="0.45">
      <c r="A1810" t="s">
        <v>102</v>
      </c>
      <c r="B1810">
        <v>2023</v>
      </c>
      <c r="C1810" s="9">
        <v>45143</v>
      </c>
      <c r="D1810" t="s">
        <v>13</v>
      </c>
      <c r="E1810">
        <v>1</v>
      </c>
      <c r="F1810" t="s">
        <v>201</v>
      </c>
      <c r="G1810">
        <v>5</v>
      </c>
      <c r="H1810" t="s">
        <v>23</v>
      </c>
      <c r="I1810" t="s">
        <v>15</v>
      </c>
      <c r="J1810">
        <v>25.898630136986299</v>
      </c>
      <c r="K1810">
        <v>4</v>
      </c>
      <c r="L1810">
        <v>1</v>
      </c>
      <c r="M1810">
        <v>11.002000000000001</v>
      </c>
      <c r="N1810">
        <v>65.442646791492393</v>
      </c>
      <c r="O1810">
        <v>35.491</v>
      </c>
      <c r="P1810">
        <v>35.515999999999998</v>
      </c>
      <c r="Q1810">
        <v>37.688000000000002</v>
      </c>
      <c r="R1810">
        <v>1.0860000000000001</v>
      </c>
    </row>
    <row r="1811" spans="1:18" x14ac:dyDescent="0.45">
      <c r="A1811" t="s">
        <v>102</v>
      </c>
      <c r="B1811">
        <v>2023</v>
      </c>
      <c r="C1811" s="9">
        <v>45143</v>
      </c>
      <c r="D1811" t="s">
        <v>13</v>
      </c>
      <c r="E1811">
        <v>1</v>
      </c>
      <c r="F1811" t="s">
        <v>201</v>
      </c>
      <c r="G1811">
        <v>5</v>
      </c>
      <c r="H1811" t="s">
        <v>18</v>
      </c>
      <c r="I1811" t="s">
        <v>19</v>
      </c>
      <c r="J1811">
        <v>25.2027397260273</v>
      </c>
      <c r="K1811">
        <v>12</v>
      </c>
      <c r="L1811">
        <v>2</v>
      </c>
      <c r="M1811">
        <v>11.356999999999999</v>
      </c>
      <c r="N1811">
        <v>63.397023861935303</v>
      </c>
      <c r="O1811">
        <v>23.286000000000001</v>
      </c>
      <c r="P1811">
        <v>23.244</v>
      </c>
      <c r="Q1811">
        <v>27.202000000000002</v>
      </c>
      <c r="R1811">
        <v>1.9790000000000001</v>
      </c>
    </row>
    <row r="1812" spans="1:18" x14ac:dyDescent="0.45">
      <c r="A1812" t="s">
        <v>102</v>
      </c>
      <c r="B1812">
        <v>2023</v>
      </c>
      <c r="C1812" s="9">
        <v>45143</v>
      </c>
      <c r="D1812" t="s">
        <v>13</v>
      </c>
      <c r="E1812">
        <v>1</v>
      </c>
      <c r="F1812" t="s">
        <v>201</v>
      </c>
      <c r="G1812">
        <v>6</v>
      </c>
      <c r="H1812" t="s">
        <v>16</v>
      </c>
      <c r="I1812" t="s">
        <v>17</v>
      </c>
      <c r="J1812">
        <v>24.290410958904101</v>
      </c>
      <c r="K1812">
        <v>7</v>
      </c>
      <c r="L1812">
        <v>1</v>
      </c>
      <c r="M1812">
        <v>10.99</v>
      </c>
      <c r="N1812">
        <v>65.514103730664203</v>
      </c>
      <c r="O1812">
        <v>31.117000000000001</v>
      </c>
      <c r="P1812">
        <v>31.32</v>
      </c>
      <c r="Q1812">
        <v>33.366</v>
      </c>
      <c r="R1812">
        <v>1.0229999999999999</v>
      </c>
    </row>
    <row r="1813" spans="1:18" x14ac:dyDescent="0.45">
      <c r="A1813" t="s">
        <v>102</v>
      </c>
      <c r="B1813">
        <v>2023</v>
      </c>
      <c r="C1813" s="9">
        <v>45143</v>
      </c>
      <c r="D1813" t="s">
        <v>13</v>
      </c>
      <c r="E1813">
        <v>1</v>
      </c>
      <c r="F1813" t="s">
        <v>201</v>
      </c>
      <c r="G1813">
        <v>6</v>
      </c>
      <c r="H1813" t="s">
        <v>33</v>
      </c>
      <c r="I1813" t="s">
        <v>27</v>
      </c>
      <c r="J1813">
        <v>29.7095890410958</v>
      </c>
      <c r="K1813">
        <v>11</v>
      </c>
      <c r="L1813">
        <v>2</v>
      </c>
      <c r="M1813">
        <v>10.997</v>
      </c>
      <c r="N1813">
        <v>65.472401564062906</v>
      </c>
      <c r="O1813">
        <v>32.92</v>
      </c>
      <c r="P1813">
        <v>32.76</v>
      </c>
      <c r="Q1813">
        <v>34.712000000000003</v>
      </c>
      <c r="R1813">
        <v>0.97599999999999998</v>
      </c>
    </row>
    <row r="1814" spans="1:18" x14ac:dyDescent="0.45">
      <c r="A1814" t="s">
        <v>102</v>
      </c>
      <c r="B1814">
        <v>2023</v>
      </c>
      <c r="C1814" s="9">
        <v>45143</v>
      </c>
      <c r="D1814" t="s">
        <v>13</v>
      </c>
      <c r="E1814">
        <v>1</v>
      </c>
      <c r="F1814" t="s">
        <v>201</v>
      </c>
      <c r="G1814">
        <v>7</v>
      </c>
      <c r="H1814" t="s">
        <v>28</v>
      </c>
      <c r="I1814" t="s">
        <v>29</v>
      </c>
      <c r="J1814">
        <v>23.610958904109498</v>
      </c>
      <c r="K1814">
        <v>3</v>
      </c>
      <c r="L1814">
        <v>1</v>
      </c>
      <c r="M1814">
        <v>11.042</v>
      </c>
      <c r="N1814">
        <v>65.205578699510895</v>
      </c>
      <c r="O1814">
        <v>26.477999999999899</v>
      </c>
      <c r="P1814">
        <v>26.809000000000001</v>
      </c>
      <c r="Q1814">
        <v>30.045000000000002</v>
      </c>
      <c r="R1814">
        <v>1.6180000000000001</v>
      </c>
    </row>
    <row r="1815" spans="1:18" x14ac:dyDescent="0.45">
      <c r="A1815" t="s">
        <v>102</v>
      </c>
      <c r="B1815">
        <v>2023</v>
      </c>
      <c r="C1815" s="9">
        <v>45143</v>
      </c>
      <c r="D1815" t="s">
        <v>13</v>
      </c>
      <c r="E1815">
        <v>1</v>
      </c>
      <c r="F1815" t="s">
        <v>201</v>
      </c>
      <c r="G1815">
        <v>7</v>
      </c>
      <c r="H1815" t="s">
        <v>22</v>
      </c>
      <c r="I1815" t="s">
        <v>15</v>
      </c>
      <c r="J1815">
        <v>25.572602739726001</v>
      </c>
      <c r="K1815">
        <v>9</v>
      </c>
      <c r="L1815">
        <v>2</v>
      </c>
      <c r="M1815">
        <v>11.26</v>
      </c>
      <c r="N1815">
        <v>63.943161634102999</v>
      </c>
      <c r="O1815">
        <v>23.209</v>
      </c>
      <c r="P1815">
        <v>22.885999999999999</v>
      </c>
      <c r="Q1815">
        <v>27.013999999999999</v>
      </c>
      <c r="R1815">
        <v>2.0640000000000001</v>
      </c>
    </row>
    <row r="1816" spans="1:18" x14ac:dyDescent="0.45">
      <c r="A1816" t="s">
        <v>102</v>
      </c>
      <c r="B1816">
        <v>2023</v>
      </c>
      <c r="C1816" s="9">
        <v>45143</v>
      </c>
      <c r="D1816" t="s">
        <v>13</v>
      </c>
      <c r="E1816">
        <v>1</v>
      </c>
      <c r="F1816" t="s">
        <v>201</v>
      </c>
      <c r="G1816">
        <v>8</v>
      </c>
      <c r="H1816" t="s">
        <v>26</v>
      </c>
      <c r="I1816" t="s">
        <v>27</v>
      </c>
      <c r="J1816">
        <v>25.2054794520547</v>
      </c>
      <c r="K1816">
        <v>8</v>
      </c>
      <c r="L1816">
        <v>1</v>
      </c>
      <c r="M1816">
        <v>11.183999999999999</v>
      </c>
      <c r="N1816">
        <v>64.377682403433397</v>
      </c>
      <c r="O1816">
        <v>25.626999999999999</v>
      </c>
      <c r="P1816">
        <v>25.911000000000001</v>
      </c>
      <c r="Q1816">
        <v>28.285</v>
      </c>
      <c r="R1816">
        <v>1.1870000000000001</v>
      </c>
    </row>
    <row r="1817" spans="1:18" x14ac:dyDescent="0.45">
      <c r="A1817" t="s">
        <v>102</v>
      </c>
      <c r="B1817">
        <v>2023</v>
      </c>
      <c r="C1817" s="9">
        <v>45143</v>
      </c>
      <c r="D1817" t="s">
        <v>13</v>
      </c>
      <c r="E1817">
        <v>1</v>
      </c>
      <c r="F1817" t="s">
        <v>201</v>
      </c>
      <c r="G1817">
        <v>8</v>
      </c>
      <c r="H1817" t="s">
        <v>75</v>
      </c>
      <c r="I1817" t="s">
        <v>38</v>
      </c>
      <c r="J1817">
        <v>24.408219178082099</v>
      </c>
      <c r="K1817">
        <v>10</v>
      </c>
      <c r="L1817">
        <v>2</v>
      </c>
      <c r="M1817">
        <v>11.200999999999899</v>
      </c>
      <c r="N1817">
        <v>64.279975002231893</v>
      </c>
      <c r="O1817">
        <v>26.180999999999901</v>
      </c>
      <c r="P1817">
        <v>25.539000000000001</v>
      </c>
      <c r="Q1817">
        <v>29.643000000000001</v>
      </c>
      <c r="R1817">
        <v>2.052</v>
      </c>
    </row>
    <row r="1818" spans="1:18" x14ac:dyDescent="0.45">
      <c r="A1818" t="s">
        <v>102</v>
      </c>
      <c r="B1818">
        <v>2023</v>
      </c>
      <c r="C1818" s="9">
        <v>45143</v>
      </c>
      <c r="D1818" t="s">
        <v>13</v>
      </c>
      <c r="E1818">
        <v>1</v>
      </c>
      <c r="F1818" t="s">
        <v>202</v>
      </c>
      <c r="G1818">
        <v>1</v>
      </c>
      <c r="H1818" t="s">
        <v>381</v>
      </c>
      <c r="I1818" t="s">
        <v>25</v>
      </c>
      <c r="J1818">
        <v>20.632876712328699</v>
      </c>
      <c r="K1818">
        <v>1</v>
      </c>
      <c r="L1818">
        <v>1</v>
      </c>
      <c r="M1818">
        <v>10.885999999999999</v>
      </c>
      <c r="N1818">
        <v>66.1399963255557</v>
      </c>
      <c r="O1818">
        <v>31.564</v>
      </c>
      <c r="P1818">
        <v>31.85</v>
      </c>
      <c r="Q1818">
        <v>35.704000000000001</v>
      </c>
      <c r="R1818">
        <v>1.927</v>
      </c>
    </row>
    <row r="1819" spans="1:18" x14ac:dyDescent="0.45">
      <c r="A1819" t="s">
        <v>102</v>
      </c>
      <c r="B1819">
        <v>2023</v>
      </c>
      <c r="C1819" s="9">
        <v>45143</v>
      </c>
      <c r="D1819" t="s">
        <v>13</v>
      </c>
      <c r="E1819">
        <v>1</v>
      </c>
      <c r="F1819" t="s">
        <v>202</v>
      </c>
      <c r="G1819">
        <v>1</v>
      </c>
      <c r="H1819" t="s">
        <v>26</v>
      </c>
      <c r="I1819" t="s">
        <v>27</v>
      </c>
      <c r="J1819">
        <v>25.2054794520547</v>
      </c>
      <c r="K1819">
        <v>8</v>
      </c>
      <c r="L1819">
        <v>2</v>
      </c>
      <c r="M1819">
        <v>11.059999999999899</v>
      </c>
      <c r="N1819">
        <v>65.099457504520799</v>
      </c>
      <c r="O1819">
        <v>25.911000000000001</v>
      </c>
      <c r="P1819">
        <v>25.981999999999999</v>
      </c>
      <c r="Q1819">
        <v>28.312000000000001</v>
      </c>
      <c r="R1819">
        <v>1.165</v>
      </c>
    </row>
    <row r="1820" spans="1:18" x14ac:dyDescent="0.45">
      <c r="A1820" t="s">
        <v>102</v>
      </c>
      <c r="B1820">
        <v>2023</v>
      </c>
      <c r="C1820" s="9">
        <v>45143</v>
      </c>
      <c r="D1820" t="s">
        <v>13</v>
      </c>
      <c r="E1820">
        <v>1</v>
      </c>
      <c r="F1820" t="s">
        <v>202</v>
      </c>
      <c r="G1820">
        <v>2</v>
      </c>
      <c r="H1820" t="s">
        <v>28</v>
      </c>
      <c r="I1820" t="s">
        <v>29</v>
      </c>
      <c r="J1820">
        <v>23.610958904109498</v>
      </c>
      <c r="K1820">
        <v>3</v>
      </c>
      <c r="L1820">
        <v>2</v>
      </c>
      <c r="M1820">
        <v>11.249000000000001</v>
      </c>
      <c r="N1820">
        <v>64.005689394612801</v>
      </c>
      <c r="O1820">
        <v>26.809000000000001</v>
      </c>
      <c r="P1820">
        <v>26.744</v>
      </c>
      <c r="Q1820">
        <v>29.861999999999998</v>
      </c>
      <c r="R1820">
        <v>1.5589999999999999</v>
      </c>
    </row>
    <row r="1821" spans="1:18" x14ac:dyDescent="0.45">
      <c r="A1821" t="s">
        <v>102</v>
      </c>
      <c r="B1821">
        <v>2023</v>
      </c>
      <c r="C1821" s="9">
        <v>45143</v>
      </c>
      <c r="D1821" t="s">
        <v>13</v>
      </c>
      <c r="E1821">
        <v>1</v>
      </c>
      <c r="F1821" t="s">
        <v>202</v>
      </c>
      <c r="G1821">
        <v>2</v>
      </c>
      <c r="H1821" t="s">
        <v>24</v>
      </c>
      <c r="I1821" t="s">
        <v>25</v>
      </c>
      <c r="J1821">
        <v>24.934246575342399</v>
      </c>
      <c r="K1821">
        <v>5</v>
      </c>
      <c r="L1821">
        <v>1</v>
      </c>
      <c r="M1821">
        <v>10.919</v>
      </c>
      <c r="N1821">
        <v>65.9401044051653</v>
      </c>
      <c r="O1821">
        <v>25.872</v>
      </c>
      <c r="P1821">
        <v>26.414999999999999</v>
      </c>
      <c r="Q1821">
        <v>29.209</v>
      </c>
      <c r="R1821">
        <v>1.397</v>
      </c>
    </row>
    <row r="1822" spans="1:18" x14ac:dyDescent="0.45">
      <c r="A1822" t="s">
        <v>102</v>
      </c>
      <c r="B1822">
        <v>2023</v>
      </c>
      <c r="C1822" s="9">
        <v>45143</v>
      </c>
      <c r="D1822" t="s">
        <v>13</v>
      </c>
      <c r="E1822">
        <v>1</v>
      </c>
      <c r="F1822" t="s">
        <v>202</v>
      </c>
      <c r="G1822">
        <v>3</v>
      </c>
      <c r="H1822" t="s">
        <v>14</v>
      </c>
      <c r="I1822" t="s">
        <v>15</v>
      </c>
      <c r="J1822">
        <v>23.591780821917801</v>
      </c>
      <c r="K1822">
        <v>2</v>
      </c>
      <c r="L1822">
        <v>1</v>
      </c>
      <c r="M1822">
        <v>10.917</v>
      </c>
      <c r="N1822">
        <v>65.952184666117006</v>
      </c>
      <c r="O1822">
        <v>30.228000000000002</v>
      </c>
      <c r="P1822">
        <v>30.303999999999998</v>
      </c>
      <c r="Q1822">
        <v>32.555999999999997</v>
      </c>
      <c r="R1822">
        <v>1.1259999999999999</v>
      </c>
    </row>
    <row r="1823" spans="1:18" x14ac:dyDescent="0.45">
      <c r="A1823" t="s">
        <v>102</v>
      </c>
      <c r="B1823">
        <v>2023</v>
      </c>
      <c r="C1823" s="9">
        <v>45143</v>
      </c>
      <c r="D1823" t="s">
        <v>13</v>
      </c>
      <c r="E1823">
        <v>1</v>
      </c>
      <c r="F1823" t="s">
        <v>202</v>
      </c>
      <c r="G1823">
        <v>3</v>
      </c>
      <c r="H1823" t="s">
        <v>16</v>
      </c>
      <c r="I1823" t="s">
        <v>17</v>
      </c>
      <c r="J1823">
        <v>24.290410958904101</v>
      </c>
      <c r="K1823">
        <v>7</v>
      </c>
      <c r="L1823">
        <v>2</v>
      </c>
      <c r="M1823">
        <v>11.154</v>
      </c>
      <c r="N1823">
        <v>64.550833781603004</v>
      </c>
      <c r="O1823">
        <v>31.32</v>
      </c>
      <c r="P1823">
        <v>31.0929999999999</v>
      </c>
      <c r="Q1823">
        <v>33.116999999999997</v>
      </c>
      <c r="R1823">
        <v>1.012</v>
      </c>
    </row>
    <row r="1824" spans="1:18" x14ac:dyDescent="0.45">
      <c r="A1824" t="s">
        <v>102</v>
      </c>
      <c r="B1824">
        <v>2023</v>
      </c>
      <c r="C1824" s="9">
        <v>45143</v>
      </c>
      <c r="D1824" t="s">
        <v>13</v>
      </c>
      <c r="E1824">
        <v>1</v>
      </c>
      <c r="F1824" t="s">
        <v>202</v>
      </c>
      <c r="G1824">
        <v>4</v>
      </c>
      <c r="H1824" t="s">
        <v>23</v>
      </c>
      <c r="I1824" t="s">
        <v>15</v>
      </c>
      <c r="J1824">
        <v>25.898630136986299</v>
      </c>
      <c r="K1824">
        <v>4</v>
      </c>
      <c r="L1824">
        <v>1</v>
      </c>
      <c r="M1824">
        <v>10.965999999999999</v>
      </c>
      <c r="N1824">
        <v>65.657486777311604</v>
      </c>
      <c r="O1824">
        <v>35.515999999999998</v>
      </c>
      <c r="P1824">
        <v>35.524999999999999</v>
      </c>
      <c r="Q1824">
        <v>37.698999999999998</v>
      </c>
      <c r="R1824">
        <v>1.087</v>
      </c>
    </row>
    <row r="1825" spans="1:18" x14ac:dyDescent="0.45">
      <c r="A1825" t="s">
        <v>102</v>
      </c>
      <c r="B1825">
        <v>2023</v>
      </c>
      <c r="C1825" s="9">
        <v>45143</v>
      </c>
      <c r="D1825" t="s">
        <v>13</v>
      </c>
      <c r="E1825">
        <v>1</v>
      </c>
      <c r="F1825" t="s">
        <v>202</v>
      </c>
      <c r="G1825">
        <v>4</v>
      </c>
      <c r="H1825" t="s">
        <v>37</v>
      </c>
      <c r="I1825" t="s">
        <v>38</v>
      </c>
      <c r="J1825">
        <v>18.323287671232801</v>
      </c>
      <c r="K1825">
        <v>6</v>
      </c>
      <c r="L1825">
        <v>2</v>
      </c>
      <c r="M1825">
        <v>11.071</v>
      </c>
      <c r="N1825">
        <v>65.034775539698302</v>
      </c>
      <c r="O1825">
        <v>17.675999999999998</v>
      </c>
      <c r="P1825">
        <v>17.666</v>
      </c>
      <c r="Q1825">
        <v>23.79</v>
      </c>
      <c r="R1825">
        <v>3.0619999999999998</v>
      </c>
    </row>
    <row r="1826" spans="1:18" x14ac:dyDescent="0.45">
      <c r="A1826" t="s">
        <v>102</v>
      </c>
      <c r="B1826">
        <v>2023</v>
      </c>
      <c r="C1826" s="9">
        <v>45143</v>
      </c>
      <c r="D1826" t="s">
        <v>13</v>
      </c>
      <c r="E1826">
        <v>2</v>
      </c>
      <c r="F1826" t="s">
        <v>202</v>
      </c>
      <c r="G1826">
        <v>1</v>
      </c>
      <c r="H1826" t="s">
        <v>381</v>
      </c>
      <c r="I1826" t="s">
        <v>25</v>
      </c>
      <c r="J1826">
        <v>20.632876712328699</v>
      </c>
      <c r="K1826">
        <v>1</v>
      </c>
      <c r="L1826">
        <v>1</v>
      </c>
      <c r="M1826">
        <v>10.927</v>
      </c>
      <c r="N1826">
        <v>65.891827583051096</v>
      </c>
      <c r="O1826">
        <v>31.85</v>
      </c>
      <c r="P1826">
        <v>32.067999999999998</v>
      </c>
      <c r="Q1826">
        <v>35.862000000000002</v>
      </c>
      <c r="R1826">
        <v>1.897</v>
      </c>
    </row>
    <row r="1827" spans="1:18" x14ac:dyDescent="0.45">
      <c r="A1827" t="s">
        <v>102</v>
      </c>
      <c r="B1827">
        <v>2023</v>
      </c>
      <c r="C1827" s="9">
        <v>45143</v>
      </c>
      <c r="D1827" t="s">
        <v>13</v>
      </c>
      <c r="E1827">
        <v>2</v>
      </c>
      <c r="F1827" t="s">
        <v>202</v>
      </c>
      <c r="G1827">
        <v>1</v>
      </c>
      <c r="H1827" t="s">
        <v>26</v>
      </c>
      <c r="I1827" t="s">
        <v>27</v>
      </c>
      <c r="J1827">
        <v>25.2054794520547</v>
      </c>
      <c r="K1827">
        <v>8</v>
      </c>
      <c r="L1827">
        <v>2</v>
      </c>
      <c r="M1827">
        <v>11.042</v>
      </c>
      <c r="N1827">
        <v>65.205578699510895</v>
      </c>
      <c r="O1827">
        <v>25.981999999999999</v>
      </c>
      <c r="P1827">
        <v>25.931999999999999</v>
      </c>
      <c r="Q1827">
        <v>28.254000000000001</v>
      </c>
      <c r="R1827">
        <v>1.161</v>
      </c>
    </row>
    <row r="1828" spans="1:18" x14ac:dyDescent="0.45">
      <c r="A1828" t="s">
        <v>102</v>
      </c>
      <c r="B1828">
        <v>2023</v>
      </c>
      <c r="C1828" s="9">
        <v>45143</v>
      </c>
      <c r="D1828" t="s">
        <v>13</v>
      </c>
      <c r="E1828">
        <v>2</v>
      </c>
      <c r="F1828" t="s">
        <v>202</v>
      </c>
      <c r="G1828">
        <v>2</v>
      </c>
      <c r="H1828" t="s">
        <v>28</v>
      </c>
      <c r="I1828" t="s">
        <v>29</v>
      </c>
      <c r="J1828">
        <v>23.610958904109498</v>
      </c>
      <c r="K1828">
        <v>3</v>
      </c>
      <c r="L1828">
        <v>1</v>
      </c>
      <c r="M1828">
        <v>11.018000000000001</v>
      </c>
      <c r="N1828">
        <v>65.347612996914094</v>
      </c>
      <c r="O1828">
        <v>26.744</v>
      </c>
      <c r="P1828">
        <v>27.116</v>
      </c>
      <c r="Q1828">
        <v>30.175999999999998</v>
      </c>
      <c r="R1828">
        <v>1.53</v>
      </c>
    </row>
    <row r="1829" spans="1:18" x14ac:dyDescent="0.45">
      <c r="A1829" t="s">
        <v>102</v>
      </c>
      <c r="B1829">
        <v>2023</v>
      </c>
      <c r="C1829" s="9">
        <v>45143</v>
      </c>
      <c r="D1829" t="s">
        <v>13</v>
      </c>
      <c r="E1829">
        <v>2</v>
      </c>
      <c r="F1829" t="s">
        <v>202</v>
      </c>
      <c r="G1829">
        <v>2</v>
      </c>
      <c r="H1829" t="s">
        <v>24</v>
      </c>
      <c r="I1829" t="s">
        <v>25</v>
      </c>
      <c r="J1829">
        <v>24.934246575342399</v>
      </c>
      <c r="K1829">
        <v>5</v>
      </c>
      <c r="L1829">
        <v>2</v>
      </c>
      <c r="M1829">
        <v>11.032</v>
      </c>
      <c r="N1829">
        <v>65.264684554024598</v>
      </c>
      <c r="O1829">
        <v>26.414999999999999</v>
      </c>
      <c r="P1829">
        <v>26.201999999999899</v>
      </c>
      <c r="Q1829">
        <v>28.956</v>
      </c>
      <c r="R1829">
        <v>1.377</v>
      </c>
    </row>
    <row r="1830" spans="1:18" x14ac:dyDescent="0.45">
      <c r="A1830" t="s">
        <v>102</v>
      </c>
      <c r="B1830">
        <v>2023</v>
      </c>
      <c r="C1830" s="9">
        <v>45143</v>
      </c>
      <c r="D1830" t="s">
        <v>13</v>
      </c>
      <c r="E1830">
        <v>2</v>
      </c>
      <c r="F1830" t="s">
        <v>202</v>
      </c>
      <c r="G1830">
        <v>3</v>
      </c>
      <c r="H1830" t="s">
        <v>14</v>
      </c>
      <c r="I1830" t="s">
        <v>15</v>
      </c>
      <c r="J1830">
        <v>23.591780821917801</v>
      </c>
      <c r="K1830">
        <v>2</v>
      </c>
      <c r="L1830">
        <v>1</v>
      </c>
      <c r="M1830">
        <v>10.817</v>
      </c>
      <c r="N1830">
        <v>66.561893316076507</v>
      </c>
      <c r="O1830">
        <v>30.303999999999998</v>
      </c>
      <c r="P1830">
        <v>30.521000000000001</v>
      </c>
      <c r="Q1830">
        <v>32.753</v>
      </c>
      <c r="R1830">
        <v>1.1160000000000001</v>
      </c>
    </row>
    <row r="1831" spans="1:18" x14ac:dyDescent="0.45">
      <c r="A1831" t="s">
        <v>102</v>
      </c>
      <c r="B1831">
        <v>2023</v>
      </c>
      <c r="C1831" s="9">
        <v>45143</v>
      </c>
      <c r="D1831" t="s">
        <v>13</v>
      </c>
      <c r="E1831">
        <v>2</v>
      </c>
      <c r="F1831" t="s">
        <v>202</v>
      </c>
      <c r="G1831">
        <v>3</v>
      </c>
      <c r="H1831" t="s">
        <v>16</v>
      </c>
      <c r="I1831" t="s">
        <v>17</v>
      </c>
      <c r="J1831">
        <v>24.290410958904101</v>
      </c>
      <c r="K1831">
        <v>7</v>
      </c>
      <c r="L1831">
        <v>2</v>
      </c>
      <c r="M1831">
        <v>10.932</v>
      </c>
      <c r="N1831">
        <v>65.861690450054795</v>
      </c>
      <c r="O1831">
        <v>31.0929999999999</v>
      </c>
      <c r="P1831">
        <v>30.945999999999898</v>
      </c>
      <c r="Q1831">
        <v>32.957999999999998</v>
      </c>
      <c r="R1831">
        <v>1.006</v>
      </c>
    </row>
    <row r="1832" spans="1:18" x14ac:dyDescent="0.45">
      <c r="A1832" t="s">
        <v>102</v>
      </c>
      <c r="B1832">
        <v>2023</v>
      </c>
      <c r="C1832" s="9">
        <v>45143</v>
      </c>
      <c r="D1832" t="s">
        <v>13</v>
      </c>
      <c r="E1832">
        <v>2</v>
      </c>
      <c r="F1832" t="s">
        <v>202</v>
      </c>
      <c r="G1832">
        <v>4</v>
      </c>
      <c r="H1832" t="s">
        <v>23</v>
      </c>
      <c r="I1832" t="s">
        <v>15</v>
      </c>
      <c r="J1832">
        <v>25.898630136986299</v>
      </c>
      <c r="K1832">
        <v>4</v>
      </c>
      <c r="L1832">
        <v>1</v>
      </c>
      <c r="M1832">
        <v>10.946</v>
      </c>
      <c r="N1832">
        <v>65.777452950849593</v>
      </c>
      <c r="O1832">
        <v>35.524999999999999</v>
      </c>
      <c r="P1832">
        <v>35.533999999999999</v>
      </c>
      <c r="Q1832">
        <v>37.71</v>
      </c>
      <c r="R1832">
        <v>1.0880000000000001</v>
      </c>
    </row>
    <row r="1833" spans="1:18" x14ac:dyDescent="0.45">
      <c r="A1833" t="s">
        <v>102</v>
      </c>
      <c r="B1833">
        <v>2023</v>
      </c>
      <c r="C1833" s="9">
        <v>45143</v>
      </c>
      <c r="D1833" t="s">
        <v>13</v>
      </c>
      <c r="E1833">
        <v>2</v>
      </c>
      <c r="F1833" t="s">
        <v>202</v>
      </c>
      <c r="G1833">
        <v>4</v>
      </c>
      <c r="H1833" t="s">
        <v>37</v>
      </c>
      <c r="I1833" t="s">
        <v>38</v>
      </c>
      <c r="J1833">
        <v>18.323287671232801</v>
      </c>
      <c r="K1833">
        <v>6</v>
      </c>
      <c r="L1833">
        <v>2</v>
      </c>
      <c r="M1833">
        <v>11.076000000000001</v>
      </c>
      <c r="N1833">
        <v>65.005417118093106</v>
      </c>
      <c r="O1833">
        <v>17.666</v>
      </c>
      <c r="P1833">
        <v>17.658000000000001</v>
      </c>
      <c r="Q1833">
        <v>23.706</v>
      </c>
      <c r="R1833">
        <v>3.024</v>
      </c>
    </row>
    <row r="1834" spans="1:18" x14ac:dyDescent="0.45">
      <c r="A1834" t="s">
        <v>102</v>
      </c>
      <c r="B1834">
        <v>2023</v>
      </c>
      <c r="C1834" s="9">
        <v>45143</v>
      </c>
      <c r="D1834" t="s">
        <v>13</v>
      </c>
      <c r="E1834">
        <v>3</v>
      </c>
      <c r="F1834" t="s">
        <v>202</v>
      </c>
      <c r="G1834">
        <v>2</v>
      </c>
      <c r="H1834" t="s">
        <v>28</v>
      </c>
      <c r="I1834" t="s">
        <v>29</v>
      </c>
      <c r="J1834">
        <v>23.610958904109498</v>
      </c>
      <c r="K1834">
        <v>3</v>
      </c>
      <c r="L1834">
        <v>1</v>
      </c>
      <c r="M1834">
        <v>10.863</v>
      </c>
      <c r="N1834">
        <v>66.280033140016499</v>
      </c>
      <c r="O1834">
        <v>27.116</v>
      </c>
      <c r="P1834">
        <v>27.451999999999899</v>
      </c>
      <c r="Q1834">
        <v>30.457999999999998</v>
      </c>
      <c r="R1834">
        <v>1.5029999999999999</v>
      </c>
    </row>
    <row r="1835" spans="1:18" x14ac:dyDescent="0.45">
      <c r="A1835" t="s">
        <v>102</v>
      </c>
      <c r="B1835">
        <v>2023</v>
      </c>
      <c r="C1835" s="9">
        <v>45143</v>
      </c>
      <c r="D1835" t="s">
        <v>13</v>
      </c>
      <c r="E1835">
        <v>3</v>
      </c>
      <c r="F1835" t="s">
        <v>202</v>
      </c>
      <c r="G1835">
        <v>2</v>
      </c>
      <c r="H1835" t="s">
        <v>24</v>
      </c>
      <c r="I1835" t="s">
        <v>25</v>
      </c>
      <c r="J1835">
        <v>24.934246575342399</v>
      </c>
      <c r="K1835">
        <v>5</v>
      </c>
      <c r="L1835">
        <v>2</v>
      </c>
      <c r="M1835">
        <v>11.398999999999999</v>
      </c>
      <c r="N1835">
        <v>63.1634353890692</v>
      </c>
      <c r="O1835">
        <v>26.201999999999899</v>
      </c>
      <c r="P1835">
        <v>26.010999999999999</v>
      </c>
      <c r="Q1835">
        <v>28.727</v>
      </c>
      <c r="R1835">
        <v>1.3580000000000001</v>
      </c>
    </row>
    <row r="1836" spans="1:18" x14ac:dyDescent="0.45">
      <c r="A1836" t="s">
        <v>102</v>
      </c>
      <c r="B1836">
        <v>2023</v>
      </c>
      <c r="C1836" s="9">
        <v>45143</v>
      </c>
      <c r="D1836" t="s">
        <v>13</v>
      </c>
      <c r="E1836">
        <v>1</v>
      </c>
      <c r="F1836" t="s">
        <v>203</v>
      </c>
      <c r="G1836">
        <v>1</v>
      </c>
      <c r="H1836" t="s">
        <v>381</v>
      </c>
      <c r="I1836" t="s">
        <v>25</v>
      </c>
      <c r="J1836">
        <v>20.632876712328699</v>
      </c>
      <c r="K1836">
        <v>1</v>
      </c>
      <c r="L1836">
        <v>1</v>
      </c>
      <c r="M1836">
        <v>11.01</v>
      </c>
      <c r="N1836">
        <v>65.395095367847404</v>
      </c>
      <c r="O1836">
        <v>32.067999999999998</v>
      </c>
      <c r="P1836">
        <v>32.808</v>
      </c>
      <c r="Q1836">
        <v>36.479999999999997</v>
      </c>
      <c r="R1836">
        <v>1.8360000000000001</v>
      </c>
    </row>
    <row r="1837" spans="1:18" x14ac:dyDescent="0.45">
      <c r="A1837" t="s">
        <v>102</v>
      </c>
      <c r="B1837">
        <v>2023</v>
      </c>
      <c r="C1837" s="9">
        <v>45143</v>
      </c>
      <c r="D1837" t="s">
        <v>13</v>
      </c>
      <c r="E1837">
        <v>1</v>
      </c>
      <c r="F1837" t="s">
        <v>203</v>
      </c>
      <c r="G1837">
        <v>1</v>
      </c>
      <c r="H1837" t="s">
        <v>23</v>
      </c>
      <c r="I1837" t="s">
        <v>15</v>
      </c>
      <c r="J1837">
        <v>25.898630136986299</v>
      </c>
      <c r="K1837">
        <v>4</v>
      </c>
      <c r="L1837">
        <v>2</v>
      </c>
      <c r="M1837">
        <v>11.167999999999999</v>
      </c>
      <c r="N1837">
        <v>64.469914040114602</v>
      </c>
      <c r="O1837">
        <v>35.533999999999999</v>
      </c>
      <c r="P1837">
        <v>35.347999999999999</v>
      </c>
      <c r="Q1837">
        <v>37.506</v>
      </c>
      <c r="R1837">
        <v>1.079</v>
      </c>
    </row>
    <row r="1838" spans="1:18" x14ac:dyDescent="0.45">
      <c r="A1838" t="s">
        <v>102</v>
      </c>
      <c r="B1838">
        <v>2023</v>
      </c>
      <c r="C1838" s="9">
        <v>45143</v>
      </c>
      <c r="D1838" t="s">
        <v>13</v>
      </c>
      <c r="E1838">
        <v>1</v>
      </c>
      <c r="F1838" t="s">
        <v>203</v>
      </c>
      <c r="G1838">
        <v>2</v>
      </c>
      <c r="H1838" t="s">
        <v>14</v>
      </c>
      <c r="I1838" t="s">
        <v>15</v>
      </c>
      <c r="J1838">
        <v>23.591780821917801</v>
      </c>
      <c r="K1838">
        <v>2</v>
      </c>
      <c r="L1838">
        <v>1</v>
      </c>
      <c r="M1838">
        <v>10.997999999999999</v>
      </c>
      <c r="N1838">
        <v>65.466448445171807</v>
      </c>
      <c r="O1838">
        <v>30.521000000000001</v>
      </c>
      <c r="P1838">
        <v>30.667999999999999</v>
      </c>
      <c r="Q1838">
        <v>32.884</v>
      </c>
      <c r="R1838">
        <v>1.1080000000000001</v>
      </c>
    </row>
    <row r="1839" spans="1:18" x14ac:dyDescent="0.45">
      <c r="A1839" t="s">
        <v>102</v>
      </c>
      <c r="B1839">
        <v>2023</v>
      </c>
      <c r="C1839" s="9">
        <v>45143</v>
      </c>
      <c r="D1839" t="s">
        <v>13</v>
      </c>
      <c r="E1839">
        <v>1</v>
      </c>
      <c r="F1839" t="s">
        <v>203</v>
      </c>
      <c r="G1839">
        <v>2</v>
      </c>
      <c r="H1839" t="s">
        <v>28</v>
      </c>
      <c r="I1839" t="s">
        <v>29</v>
      </c>
      <c r="J1839">
        <v>23.610958904109498</v>
      </c>
      <c r="K1839">
        <v>3</v>
      </c>
      <c r="L1839">
        <v>2</v>
      </c>
      <c r="M1839">
        <v>11.295999999999999</v>
      </c>
      <c r="N1839">
        <v>63.7393767705382</v>
      </c>
      <c r="O1839">
        <v>27.451999999999899</v>
      </c>
      <c r="P1839">
        <v>27.263999999999999</v>
      </c>
      <c r="Q1839">
        <v>30.222000000000001</v>
      </c>
      <c r="R1839">
        <v>1.4790000000000001</v>
      </c>
    </row>
    <row r="1840" spans="1:18" x14ac:dyDescent="0.45">
      <c r="A1840" t="s">
        <v>102</v>
      </c>
      <c r="B1840">
        <v>2023</v>
      </c>
      <c r="C1840" s="9">
        <v>45143</v>
      </c>
      <c r="D1840" t="s">
        <v>13</v>
      </c>
      <c r="E1840">
        <v>2</v>
      </c>
      <c r="F1840" t="s">
        <v>203</v>
      </c>
      <c r="G1840">
        <v>1</v>
      </c>
      <c r="H1840" t="s">
        <v>381</v>
      </c>
      <c r="I1840" t="s">
        <v>25</v>
      </c>
      <c r="J1840">
        <v>20.632876712328699</v>
      </c>
      <c r="K1840">
        <v>1</v>
      </c>
      <c r="L1840">
        <v>1</v>
      </c>
      <c r="M1840">
        <v>10.856</v>
      </c>
      <c r="N1840">
        <v>66.322770817980796</v>
      </c>
      <c r="O1840">
        <v>32.808</v>
      </c>
      <c r="P1840">
        <v>33.447000000000003</v>
      </c>
      <c r="Q1840">
        <v>37.011000000000003</v>
      </c>
      <c r="R1840">
        <v>1.782</v>
      </c>
    </row>
    <row r="1841" spans="1:18" x14ac:dyDescent="0.45">
      <c r="A1841" t="s">
        <v>102</v>
      </c>
      <c r="B1841">
        <v>2023</v>
      </c>
      <c r="C1841" s="9">
        <v>45143</v>
      </c>
      <c r="D1841" t="s">
        <v>13</v>
      </c>
      <c r="E1841">
        <v>2</v>
      </c>
      <c r="F1841" t="s">
        <v>203</v>
      </c>
      <c r="G1841">
        <v>1</v>
      </c>
      <c r="H1841" t="s">
        <v>23</v>
      </c>
      <c r="I1841" t="s">
        <v>15</v>
      </c>
      <c r="J1841">
        <v>25.898630136986299</v>
      </c>
      <c r="K1841">
        <v>4</v>
      </c>
      <c r="L1841">
        <v>2</v>
      </c>
      <c r="M1841">
        <v>10.961</v>
      </c>
      <c r="N1841">
        <v>65.687437277620603</v>
      </c>
      <c r="O1841">
        <v>35.347999999999999</v>
      </c>
      <c r="P1841">
        <v>35.18</v>
      </c>
      <c r="Q1841">
        <v>37.322000000000003</v>
      </c>
      <c r="R1841">
        <v>1.071</v>
      </c>
    </row>
    <row r="1842" spans="1:18" x14ac:dyDescent="0.45">
      <c r="A1842" t="s">
        <v>102</v>
      </c>
      <c r="B1842">
        <v>2023</v>
      </c>
      <c r="C1842" s="9">
        <v>45143</v>
      </c>
      <c r="D1842" t="s">
        <v>13</v>
      </c>
      <c r="E1842">
        <v>2</v>
      </c>
      <c r="F1842" t="s">
        <v>203</v>
      </c>
      <c r="G1842">
        <v>2</v>
      </c>
      <c r="H1842" t="s">
        <v>14</v>
      </c>
      <c r="I1842" t="s">
        <v>15</v>
      </c>
      <c r="J1842">
        <v>23.591780821917801</v>
      </c>
      <c r="K1842">
        <v>2</v>
      </c>
      <c r="L1842">
        <v>1</v>
      </c>
      <c r="M1842">
        <v>10.811999999999999</v>
      </c>
      <c r="N1842">
        <v>66.592674805771296</v>
      </c>
      <c r="O1842">
        <v>30.667999999999999</v>
      </c>
      <c r="P1842">
        <v>30.803999999999998</v>
      </c>
      <c r="Q1842">
        <v>33.006</v>
      </c>
      <c r="R1842">
        <v>1.101</v>
      </c>
    </row>
    <row r="1843" spans="1:18" x14ac:dyDescent="0.45">
      <c r="A1843" t="s">
        <v>102</v>
      </c>
      <c r="B1843">
        <v>2023</v>
      </c>
      <c r="C1843" s="9">
        <v>45143</v>
      </c>
      <c r="D1843" t="s">
        <v>13</v>
      </c>
      <c r="E1843">
        <v>2</v>
      </c>
      <c r="F1843" t="s">
        <v>203</v>
      </c>
      <c r="G1843">
        <v>2</v>
      </c>
      <c r="H1843" t="s">
        <v>28</v>
      </c>
      <c r="I1843" t="s">
        <v>29</v>
      </c>
      <c r="J1843">
        <v>23.610958904109498</v>
      </c>
      <c r="K1843">
        <v>3</v>
      </c>
      <c r="L1843">
        <v>2</v>
      </c>
      <c r="M1843">
        <v>11.004</v>
      </c>
      <c r="N1843">
        <v>65.430752453653199</v>
      </c>
      <c r="O1843">
        <v>27.263999999999999</v>
      </c>
      <c r="P1843">
        <v>27.090999999999902</v>
      </c>
      <c r="Q1843">
        <v>30.004999999999999</v>
      </c>
      <c r="R1843">
        <v>1.4570000000000001</v>
      </c>
    </row>
    <row r="1844" spans="1:18" x14ac:dyDescent="0.45">
      <c r="A1844" t="s">
        <v>102</v>
      </c>
      <c r="B1844">
        <v>2023</v>
      </c>
      <c r="C1844" s="9">
        <v>45143</v>
      </c>
      <c r="D1844" t="s">
        <v>13</v>
      </c>
      <c r="E1844">
        <v>1</v>
      </c>
      <c r="F1844" t="s">
        <v>204</v>
      </c>
      <c r="G1844" t="s">
        <v>205</v>
      </c>
      <c r="H1844" t="s">
        <v>381</v>
      </c>
      <c r="I1844" t="s">
        <v>25</v>
      </c>
      <c r="J1844">
        <v>20.632876712328699</v>
      </c>
      <c r="K1844">
        <v>1</v>
      </c>
      <c r="L1844">
        <v>1</v>
      </c>
      <c r="M1844">
        <v>10.871</v>
      </c>
      <c r="N1844">
        <v>66.231257474013404</v>
      </c>
      <c r="O1844">
        <v>33.447000000000003</v>
      </c>
      <c r="P1844">
        <v>33.770000000000003</v>
      </c>
      <c r="Q1844">
        <v>37.264000000000003</v>
      </c>
      <c r="R1844">
        <v>1.7470000000000001</v>
      </c>
    </row>
    <row r="1845" spans="1:18" x14ac:dyDescent="0.45">
      <c r="A1845" t="s">
        <v>102</v>
      </c>
      <c r="B1845">
        <v>2023</v>
      </c>
      <c r="C1845" s="9">
        <v>45143</v>
      </c>
      <c r="D1845" t="s">
        <v>13</v>
      </c>
      <c r="E1845">
        <v>1</v>
      </c>
      <c r="F1845" t="s">
        <v>204</v>
      </c>
      <c r="G1845" t="s">
        <v>205</v>
      </c>
      <c r="H1845" t="s">
        <v>14</v>
      </c>
      <c r="I1845" t="s">
        <v>15</v>
      </c>
      <c r="J1845">
        <v>23.591780821917801</v>
      </c>
      <c r="K1845">
        <v>2</v>
      </c>
      <c r="L1845">
        <v>2</v>
      </c>
      <c r="M1845">
        <v>10.888999999999999</v>
      </c>
      <c r="N1845">
        <v>66.121774267609496</v>
      </c>
      <c r="O1845">
        <v>30.803999999999998</v>
      </c>
      <c r="P1845">
        <v>30.718999999999902</v>
      </c>
      <c r="Q1845">
        <v>32.908999999999999</v>
      </c>
      <c r="R1845">
        <v>1.095</v>
      </c>
    </row>
    <row r="1846" spans="1:18" x14ac:dyDescent="0.45">
      <c r="A1846" t="s">
        <v>102</v>
      </c>
      <c r="B1846">
        <v>2023</v>
      </c>
      <c r="C1846" s="9">
        <v>45143</v>
      </c>
      <c r="D1846" t="s">
        <v>13</v>
      </c>
      <c r="E1846">
        <v>1</v>
      </c>
      <c r="F1846" t="s">
        <v>204</v>
      </c>
      <c r="G1846" t="s">
        <v>206</v>
      </c>
      <c r="H1846" t="s">
        <v>28</v>
      </c>
      <c r="I1846" t="s">
        <v>29</v>
      </c>
      <c r="J1846">
        <v>23.610958904109498</v>
      </c>
      <c r="K1846">
        <v>3</v>
      </c>
      <c r="L1846">
        <v>1</v>
      </c>
      <c r="M1846">
        <v>10.933</v>
      </c>
      <c r="N1846">
        <v>65.855666331290493</v>
      </c>
      <c r="O1846">
        <v>27.090999999999902</v>
      </c>
      <c r="P1846">
        <v>27.768999999999998</v>
      </c>
      <c r="Q1846">
        <v>30.619</v>
      </c>
      <c r="R1846">
        <v>1.425</v>
      </c>
    </row>
    <row r="1847" spans="1:18" x14ac:dyDescent="0.45">
      <c r="A1847" t="s">
        <v>102</v>
      </c>
      <c r="B1847">
        <v>2023</v>
      </c>
      <c r="C1847" s="9">
        <v>45143</v>
      </c>
      <c r="D1847" t="s">
        <v>13</v>
      </c>
      <c r="E1847">
        <v>1</v>
      </c>
      <c r="F1847" t="s">
        <v>204</v>
      </c>
      <c r="G1847" t="s">
        <v>206</v>
      </c>
      <c r="H1847" t="s">
        <v>23</v>
      </c>
      <c r="I1847" t="s">
        <v>15</v>
      </c>
      <c r="J1847">
        <v>25.898630136986299</v>
      </c>
      <c r="K1847">
        <v>4</v>
      </c>
      <c r="L1847">
        <v>2</v>
      </c>
      <c r="M1847">
        <v>11.032</v>
      </c>
      <c r="N1847">
        <v>65.264684554024598</v>
      </c>
      <c r="O1847">
        <v>35.18</v>
      </c>
      <c r="P1847">
        <v>34.868000000000002</v>
      </c>
      <c r="Q1847">
        <v>36.99</v>
      </c>
      <c r="R1847">
        <v>1.0609999999999999</v>
      </c>
    </row>
    <row r="1848" spans="1:18" x14ac:dyDescent="0.45">
      <c r="A1848" t="s">
        <v>102</v>
      </c>
      <c r="B1848">
        <v>2023</v>
      </c>
      <c r="C1848" s="9">
        <v>45143</v>
      </c>
      <c r="D1848" t="s">
        <v>13</v>
      </c>
      <c r="E1848">
        <v>2</v>
      </c>
      <c r="F1848" t="s">
        <v>204</v>
      </c>
      <c r="G1848" t="s">
        <v>205</v>
      </c>
      <c r="H1848" t="s">
        <v>381</v>
      </c>
      <c r="I1848" t="s">
        <v>25</v>
      </c>
      <c r="J1848">
        <v>20.632876712328699</v>
      </c>
      <c r="K1848">
        <v>1</v>
      </c>
      <c r="L1848">
        <v>1</v>
      </c>
      <c r="M1848">
        <v>10.898999999999999</v>
      </c>
      <c r="N1848">
        <v>66.061106523534207</v>
      </c>
      <c r="O1848">
        <v>33.770000000000003</v>
      </c>
      <c r="P1848">
        <v>34.064</v>
      </c>
      <c r="Q1848">
        <v>37.494</v>
      </c>
      <c r="R1848">
        <v>1.7150000000000001</v>
      </c>
    </row>
    <row r="1849" spans="1:18" x14ac:dyDescent="0.45">
      <c r="A1849" t="s">
        <v>102</v>
      </c>
      <c r="B1849">
        <v>2023</v>
      </c>
      <c r="C1849" s="9">
        <v>45143</v>
      </c>
      <c r="D1849" t="s">
        <v>13</v>
      </c>
      <c r="E1849">
        <v>2</v>
      </c>
      <c r="F1849" t="s">
        <v>204</v>
      </c>
      <c r="G1849" t="s">
        <v>205</v>
      </c>
      <c r="H1849" t="s">
        <v>14</v>
      </c>
      <c r="I1849" t="s">
        <v>15</v>
      </c>
      <c r="J1849">
        <v>23.591780821917801</v>
      </c>
      <c r="K1849">
        <v>2</v>
      </c>
      <c r="L1849">
        <v>2</v>
      </c>
      <c r="M1849">
        <v>10.93</v>
      </c>
      <c r="N1849">
        <v>65.873741994510496</v>
      </c>
      <c r="O1849">
        <v>30.718999999999902</v>
      </c>
      <c r="P1849">
        <v>30.637999999999899</v>
      </c>
      <c r="Q1849">
        <v>32.817999999999998</v>
      </c>
      <c r="R1849">
        <v>1.0900000000000001</v>
      </c>
    </row>
    <row r="1850" spans="1:18" x14ac:dyDescent="0.45">
      <c r="A1850" t="s">
        <v>102</v>
      </c>
      <c r="B1850">
        <v>2023</v>
      </c>
      <c r="C1850" s="9">
        <v>45143</v>
      </c>
      <c r="D1850" t="s">
        <v>13</v>
      </c>
      <c r="E1850">
        <v>2</v>
      </c>
      <c r="F1850" t="s">
        <v>204</v>
      </c>
      <c r="G1850" t="s">
        <v>206</v>
      </c>
      <c r="H1850" t="s">
        <v>28</v>
      </c>
      <c r="I1850" t="s">
        <v>29</v>
      </c>
      <c r="J1850">
        <v>23.610958904109498</v>
      </c>
      <c r="K1850">
        <v>3</v>
      </c>
      <c r="L1850">
        <v>1</v>
      </c>
      <c r="M1850">
        <v>10.988</v>
      </c>
      <c r="N1850">
        <v>65.526028394612297</v>
      </c>
      <c r="O1850">
        <v>27.768999999999998</v>
      </c>
      <c r="P1850">
        <v>28.372999999999902</v>
      </c>
      <c r="Q1850">
        <v>31.164999999999999</v>
      </c>
      <c r="R1850">
        <v>1.3959999999999999</v>
      </c>
    </row>
    <row r="1851" spans="1:18" x14ac:dyDescent="0.45">
      <c r="A1851" t="s">
        <v>102</v>
      </c>
      <c r="B1851">
        <v>2023</v>
      </c>
      <c r="C1851" s="9">
        <v>45143</v>
      </c>
      <c r="D1851" t="s">
        <v>13</v>
      </c>
      <c r="E1851">
        <v>2</v>
      </c>
      <c r="F1851" t="s">
        <v>204</v>
      </c>
      <c r="G1851" t="s">
        <v>206</v>
      </c>
      <c r="H1851" t="s">
        <v>23</v>
      </c>
      <c r="I1851" t="s">
        <v>15</v>
      </c>
      <c r="J1851">
        <v>25.898630136986299</v>
      </c>
      <c r="K1851">
        <v>4</v>
      </c>
      <c r="L1851">
        <v>2</v>
      </c>
      <c r="M1851">
        <v>11.293999999999899</v>
      </c>
      <c r="N1851">
        <v>63.750664069417397</v>
      </c>
      <c r="O1851">
        <v>34.868000000000002</v>
      </c>
      <c r="P1851">
        <v>34.584000000000003</v>
      </c>
      <c r="Q1851">
        <v>36.686</v>
      </c>
      <c r="R1851">
        <v>1.0509999999999999</v>
      </c>
    </row>
    <row r="1852" spans="1:18" x14ac:dyDescent="0.45">
      <c r="A1852" t="s">
        <v>657</v>
      </c>
      <c r="B1852">
        <v>2024</v>
      </c>
      <c r="C1852" s="9">
        <v>45303</v>
      </c>
      <c r="D1852" t="s">
        <v>3826</v>
      </c>
      <c r="E1852">
        <v>1</v>
      </c>
      <c r="F1852" t="s">
        <v>200</v>
      </c>
      <c r="G1852">
        <v>1</v>
      </c>
      <c r="H1852" t="s">
        <v>57</v>
      </c>
      <c r="I1852" t="s">
        <v>47</v>
      </c>
      <c r="J1852">
        <v>23.9561643835616</v>
      </c>
      <c r="K1852">
        <v>15</v>
      </c>
      <c r="L1852">
        <v>1</v>
      </c>
      <c r="M1852">
        <v>11.706</v>
      </c>
      <c r="N1852">
        <v>61.5069195284469</v>
      </c>
      <c r="O1852">
        <v>18.253999999999898</v>
      </c>
      <c r="P1852">
        <v>19.204000000000001</v>
      </c>
      <c r="Q1852">
        <v>25.18</v>
      </c>
      <c r="R1852">
        <v>2.988</v>
      </c>
    </row>
    <row r="1853" spans="1:18" x14ac:dyDescent="0.45">
      <c r="A1853" t="s">
        <v>657</v>
      </c>
      <c r="B1853">
        <v>2024</v>
      </c>
      <c r="C1853" s="9">
        <v>45303</v>
      </c>
      <c r="D1853" t="s">
        <v>3826</v>
      </c>
      <c r="E1853">
        <v>1</v>
      </c>
      <c r="F1853" t="s">
        <v>200</v>
      </c>
      <c r="G1853">
        <v>1</v>
      </c>
      <c r="H1853" t="s">
        <v>860</v>
      </c>
      <c r="I1853" t="s">
        <v>49</v>
      </c>
      <c r="J1853">
        <v>19.326027397260201</v>
      </c>
      <c r="K1853">
        <v>18</v>
      </c>
      <c r="L1853">
        <v>2</v>
      </c>
      <c r="M1853">
        <v>12.158999999999899</v>
      </c>
      <c r="N1853">
        <v>59.215396002960702</v>
      </c>
      <c r="O1853">
        <v>9</v>
      </c>
      <c r="P1853">
        <v>6.41699999999999</v>
      </c>
      <c r="Q1853">
        <v>19.268999999999998</v>
      </c>
      <c r="R1853">
        <v>6.4260000000000002</v>
      </c>
    </row>
    <row r="1854" spans="1:18" x14ac:dyDescent="0.45">
      <c r="A1854" t="s">
        <v>657</v>
      </c>
      <c r="B1854">
        <v>2024</v>
      </c>
      <c r="C1854" s="9">
        <v>45303</v>
      </c>
      <c r="D1854" t="s">
        <v>3826</v>
      </c>
      <c r="E1854">
        <v>1</v>
      </c>
      <c r="F1854" t="s">
        <v>200</v>
      </c>
      <c r="G1854">
        <v>2</v>
      </c>
      <c r="H1854" t="s">
        <v>903</v>
      </c>
      <c r="I1854" t="s">
        <v>51</v>
      </c>
      <c r="J1854">
        <v>20.043835616438301</v>
      </c>
      <c r="K1854">
        <v>16</v>
      </c>
      <c r="L1854">
        <v>1</v>
      </c>
      <c r="M1854">
        <v>11.678000000000001</v>
      </c>
      <c r="N1854">
        <v>61.654392875492299</v>
      </c>
      <c r="O1854">
        <v>9</v>
      </c>
      <c r="P1854">
        <v>15.266999999999999</v>
      </c>
      <c r="Q1854">
        <v>29.003</v>
      </c>
      <c r="R1854">
        <v>6.8680000000000003</v>
      </c>
    </row>
    <row r="1855" spans="1:18" x14ac:dyDescent="0.45">
      <c r="A1855" t="s">
        <v>657</v>
      </c>
      <c r="B1855">
        <v>2024</v>
      </c>
      <c r="C1855" s="9">
        <v>45303</v>
      </c>
      <c r="D1855" t="s">
        <v>3826</v>
      </c>
      <c r="E1855">
        <v>1</v>
      </c>
      <c r="F1855" t="s">
        <v>200</v>
      </c>
      <c r="G1855">
        <v>2</v>
      </c>
      <c r="H1855" t="s">
        <v>846</v>
      </c>
      <c r="I1855" t="s">
        <v>120</v>
      </c>
      <c r="J1855">
        <v>27.860273972602599</v>
      </c>
      <c r="K1855">
        <v>17</v>
      </c>
      <c r="L1855">
        <v>2</v>
      </c>
      <c r="M1855">
        <v>11.736000000000001</v>
      </c>
      <c r="N1855">
        <v>61.349693251533701</v>
      </c>
      <c r="O1855">
        <v>12.287999999999901</v>
      </c>
      <c r="P1855">
        <v>11.532999999999999</v>
      </c>
      <c r="Q1855">
        <v>20.234999999999999</v>
      </c>
      <c r="R1855">
        <v>4.351</v>
      </c>
    </row>
    <row r="1856" spans="1:18" x14ac:dyDescent="0.45">
      <c r="A1856" t="s">
        <v>657</v>
      </c>
      <c r="B1856">
        <v>2024</v>
      </c>
      <c r="C1856" s="9">
        <v>45303</v>
      </c>
      <c r="D1856" t="s">
        <v>3826</v>
      </c>
      <c r="E1856">
        <v>1</v>
      </c>
      <c r="F1856" t="s">
        <v>200</v>
      </c>
      <c r="G1856">
        <v>3</v>
      </c>
      <c r="H1856" t="s">
        <v>632</v>
      </c>
      <c r="I1856" t="s">
        <v>31</v>
      </c>
      <c r="J1856">
        <v>22.358904109589002</v>
      </c>
      <c r="K1856">
        <v>14</v>
      </c>
      <c r="L1856">
        <v>1</v>
      </c>
      <c r="M1856">
        <v>11.754</v>
      </c>
      <c r="N1856">
        <v>61.255742725880502</v>
      </c>
      <c r="O1856">
        <v>9</v>
      </c>
      <c r="P1856">
        <v>12.936</v>
      </c>
      <c r="Q1856">
        <v>27.32</v>
      </c>
      <c r="R1856">
        <v>7.1920000000000002</v>
      </c>
    </row>
    <row r="1857" spans="1:18" x14ac:dyDescent="0.45">
      <c r="A1857" t="s">
        <v>657</v>
      </c>
      <c r="B1857">
        <v>2024</v>
      </c>
      <c r="C1857" s="9">
        <v>45303</v>
      </c>
      <c r="D1857" t="s">
        <v>3826</v>
      </c>
      <c r="E1857">
        <v>1</v>
      </c>
      <c r="F1857" t="s">
        <v>200</v>
      </c>
      <c r="G1857">
        <v>3</v>
      </c>
      <c r="H1857" t="s">
        <v>60</v>
      </c>
      <c r="I1857" t="s">
        <v>61</v>
      </c>
      <c r="J1857">
        <v>35.4931506849315</v>
      </c>
      <c r="K1857">
        <v>19</v>
      </c>
      <c r="L1857">
        <v>2</v>
      </c>
      <c r="M1857">
        <v>11.8189999999999</v>
      </c>
      <c r="N1857">
        <v>60.9188594635756</v>
      </c>
      <c r="O1857">
        <v>8.8490000000000002</v>
      </c>
      <c r="P1857">
        <v>8.6169999999999902</v>
      </c>
      <c r="Q1857">
        <v>15.081</v>
      </c>
      <c r="R1857">
        <v>3.2320000000000002</v>
      </c>
    </row>
    <row r="1858" spans="1:18" x14ac:dyDescent="0.45">
      <c r="A1858" t="s">
        <v>657</v>
      </c>
      <c r="B1858">
        <v>2024</v>
      </c>
      <c r="C1858" s="9">
        <v>45303</v>
      </c>
      <c r="D1858" t="s">
        <v>3826</v>
      </c>
      <c r="E1858">
        <v>1</v>
      </c>
      <c r="F1858" t="s">
        <v>201</v>
      </c>
      <c r="G1858">
        <v>1</v>
      </c>
      <c r="H1858" t="s">
        <v>381</v>
      </c>
      <c r="I1858" t="s">
        <v>25</v>
      </c>
      <c r="J1858">
        <v>21.071232876712301</v>
      </c>
      <c r="K1858">
        <v>1</v>
      </c>
      <c r="L1858">
        <v>1</v>
      </c>
      <c r="M1858">
        <v>11.294</v>
      </c>
      <c r="N1858">
        <v>63.750664069417297</v>
      </c>
      <c r="O1858">
        <v>34.064</v>
      </c>
      <c r="P1858">
        <v>34.122999999999998</v>
      </c>
      <c r="Q1858">
        <v>37.536999999999999</v>
      </c>
      <c r="R1858">
        <v>1.7070000000000001</v>
      </c>
    </row>
    <row r="1859" spans="1:18" x14ac:dyDescent="0.45">
      <c r="A1859" t="s">
        <v>657</v>
      </c>
      <c r="B1859">
        <v>2024</v>
      </c>
      <c r="C1859" s="9">
        <v>45303</v>
      </c>
      <c r="D1859" t="s">
        <v>3826</v>
      </c>
      <c r="E1859">
        <v>1</v>
      </c>
      <c r="F1859" t="s">
        <v>201</v>
      </c>
      <c r="G1859">
        <v>1</v>
      </c>
      <c r="H1859" t="s">
        <v>57</v>
      </c>
      <c r="I1859" t="s">
        <v>47</v>
      </c>
      <c r="J1859">
        <v>23.9561643835616</v>
      </c>
      <c r="K1859">
        <v>15</v>
      </c>
      <c r="L1859">
        <v>2</v>
      </c>
      <c r="M1859">
        <v>12.121</v>
      </c>
      <c r="N1859">
        <v>59.401039518191503</v>
      </c>
      <c r="O1859">
        <v>19.204000000000001</v>
      </c>
      <c r="P1859">
        <v>19.173999999999999</v>
      </c>
      <c r="Q1859">
        <v>25.05</v>
      </c>
      <c r="R1859">
        <v>2.9380000000000002</v>
      </c>
    </row>
    <row r="1860" spans="1:18" x14ac:dyDescent="0.45">
      <c r="A1860" t="s">
        <v>657</v>
      </c>
      <c r="B1860">
        <v>2024</v>
      </c>
      <c r="C1860" s="9">
        <v>45303</v>
      </c>
      <c r="D1860" t="s">
        <v>3826</v>
      </c>
      <c r="E1860">
        <v>1</v>
      </c>
      <c r="F1860" t="s">
        <v>201</v>
      </c>
      <c r="G1860">
        <v>2</v>
      </c>
      <c r="H1860" t="s">
        <v>16</v>
      </c>
      <c r="I1860" t="s">
        <v>17</v>
      </c>
      <c r="J1860">
        <v>24.7287671232876</v>
      </c>
      <c r="K1860">
        <v>4</v>
      </c>
      <c r="L1860">
        <v>1</v>
      </c>
      <c r="M1860">
        <v>11.617000000000001</v>
      </c>
      <c r="N1860">
        <v>61.978135491090597</v>
      </c>
      <c r="O1860">
        <v>30.945999999999898</v>
      </c>
      <c r="P1860">
        <v>31.012</v>
      </c>
      <c r="Q1860">
        <v>33.024000000000001</v>
      </c>
      <c r="R1860">
        <v>1.006</v>
      </c>
    </row>
    <row r="1861" spans="1:18" x14ac:dyDescent="0.45">
      <c r="A1861" t="s">
        <v>657</v>
      </c>
      <c r="B1861">
        <v>2024</v>
      </c>
      <c r="C1861" s="9">
        <v>45303</v>
      </c>
      <c r="D1861" t="s">
        <v>3826</v>
      </c>
      <c r="E1861">
        <v>1</v>
      </c>
      <c r="F1861" t="s">
        <v>201</v>
      </c>
      <c r="G1861">
        <v>2</v>
      </c>
      <c r="H1861" t="s">
        <v>903</v>
      </c>
      <c r="I1861" t="s">
        <v>51</v>
      </c>
      <c r="J1861">
        <v>20.043835616438301</v>
      </c>
      <c r="K1861">
        <v>16</v>
      </c>
      <c r="L1861">
        <v>2</v>
      </c>
      <c r="M1861">
        <v>11.768000000000001</v>
      </c>
      <c r="N1861">
        <v>61.182868796736898</v>
      </c>
      <c r="O1861">
        <v>15.266999999999999</v>
      </c>
      <c r="P1861">
        <v>14.5849999999999</v>
      </c>
      <c r="Q1861">
        <v>25.959</v>
      </c>
      <c r="R1861">
        <v>5.6870000000000003</v>
      </c>
    </row>
    <row r="1862" spans="1:18" x14ac:dyDescent="0.45">
      <c r="A1862" t="s">
        <v>657</v>
      </c>
      <c r="B1862">
        <v>2024</v>
      </c>
      <c r="C1862" s="9">
        <v>45303</v>
      </c>
      <c r="D1862" t="s">
        <v>3826</v>
      </c>
      <c r="E1862">
        <v>1</v>
      </c>
      <c r="F1862" t="s">
        <v>201</v>
      </c>
      <c r="G1862">
        <v>3</v>
      </c>
      <c r="H1862" t="s">
        <v>14</v>
      </c>
      <c r="I1862" t="s">
        <v>15</v>
      </c>
      <c r="J1862">
        <v>24.030136986301301</v>
      </c>
      <c r="K1862">
        <v>2</v>
      </c>
      <c r="L1862">
        <v>1</v>
      </c>
      <c r="M1862">
        <v>11.276999999999999</v>
      </c>
      <c r="N1862">
        <v>63.846767757382203</v>
      </c>
      <c r="O1862">
        <v>30.637999999999899</v>
      </c>
      <c r="P1862">
        <v>30.703999999999901</v>
      </c>
      <c r="Q1862">
        <v>32.881999999999998</v>
      </c>
      <c r="R1862">
        <v>1.089</v>
      </c>
    </row>
    <row r="1863" spans="1:18" x14ac:dyDescent="0.45">
      <c r="A1863" t="s">
        <v>657</v>
      </c>
      <c r="B1863">
        <v>2024</v>
      </c>
      <c r="C1863" s="9">
        <v>45303</v>
      </c>
      <c r="D1863" t="s">
        <v>3826</v>
      </c>
      <c r="E1863">
        <v>1</v>
      </c>
      <c r="F1863" t="s">
        <v>201</v>
      </c>
      <c r="G1863">
        <v>3</v>
      </c>
      <c r="H1863" t="s">
        <v>632</v>
      </c>
      <c r="I1863" t="s">
        <v>31</v>
      </c>
      <c r="J1863">
        <v>22.358904109589002</v>
      </c>
      <c r="K1863">
        <v>14</v>
      </c>
      <c r="L1863">
        <v>2</v>
      </c>
      <c r="M1863">
        <v>11.530999999999899</v>
      </c>
      <c r="N1863">
        <v>62.440378111178497</v>
      </c>
      <c r="O1863">
        <v>12.936</v>
      </c>
      <c r="P1863">
        <v>12.512</v>
      </c>
      <c r="Q1863">
        <v>24.53</v>
      </c>
      <c r="R1863">
        <v>6.0090000000000003</v>
      </c>
    </row>
    <row r="1864" spans="1:18" x14ac:dyDescent="0.45">
      <c r="A1864" t="s">
        <v>657</v>
      </c>
      <c r="B1864">
        <v>2024</v>
      </c>
      <c r="C1864" s="9">
        <v>45303</v>
      </c>
      <c r="D1864" t="s">
        <v>3826</v>
      </c>
      <c r="E1864">
        <v>1</v>
      </c>
      <c r="F1864" t="s">
        <v>201</v>
      </c>
      <c r="G1864">
        <v>4</v>
      </c>
      <c r="H1864" t="s">
        <v>24</v>
      </c>
      <c r="I1864" t="s">
        <v>25</v>
      </c>
      <c r="J1864">
        <v>25.372602739725998</v>
      </c>
      <c r="K1864">
        <v>5</v>
      </c>
      <c r="L1864">
        <v>1</v>
      </c>
      <c r="M1864">
        <v>11.194000000000001</v>
      </c>
      <c r="N1864">
        <v>64.320171520457293</v>
      </c>
      <c r="O1864">
        <v>26.010999999999999</v>
      </c>
      <c r="P1864">
        <v>26.052</v>
      </c>
      <c r="Q1864">
        <v>28.762</v>
      </c>
      <c r="R1864">
        <v>1.355</v>
      </c>
    </row>
    <row r="1865" spans="1:18" x14ac:dyDescent="0.45">
      <c r="A1865" t="s">
        <v>657</v>
      </c>
      <c r="B1865">
        <v>2024</v>
      </c>
      <c r="C1865" s="9">
        <v>45303</v>
      </c>
      <c r="D1865" t="s">
        <v>3826</v>
      </c>
      <c r="E1865">
        <v>1</v>
      </c>
      <c r="F1865" t="s">
        <v>201</v>
      </c>
      <c r="G1865">
        <v>4</v>
      </c>
      <c r="H1865" t="s">
        <v>48</v>
      </c>
      <c r="I1865" t="s">
        <v>49</v>
      </c>
      <c r="J1865">
        <v>22.9561643835616</v>
      </c>
      <c r="K1865">
        <v>13</v>
      </c>
      <c r="L1865">
        <v>2</v>
      </c>
      <c r="M1865">
        <v>11.718999999999999</v>
      </c>
      <c r="N1865">
        <v>61.438689307961397</v>
      </c>
      <c r="O1865">
        <v>10.645</v>
      </c>
      <c r="P1865">
        <v>10.605</v>
      </c>
      <c r="Q1865">
        <v>17.109000000000002</v>
      </c>
      <c r="R1865">
        <v>3.2519999999999998</v>
      </c>
    </row>
    <row r="1866" spans="1:18" x14ac:dyDescent="0.45">
      <c r="A1866" t="s">
        <v>657</v>
      </c>
      <c r="B1866">
        <v>2024</v>
      </c>
      <c r="C1866" s="9">
        <v>45303</v>
      </c>
      <c r="D1866" t="s">
        <v>3826</v>
      </c>
      <c r="E1866">
        <v>1</v>
      </c>
      <c r="F1866" t="s">
        <v>201</v>
      </c>
      <c r="G1866">
        <v>5</v>
      </c>
      <c r="H1866" t="s">
        <v>23</v>
      </c>
      <c r="I1866" t="s">
        <v>15</v>
      </c>
      <c r="J1866">
        <v>26.336986301369802</v>
      </c>
      <c r="K1866">
        <v>3</v>
      </c>
      <c r="L1866">
        <v>1</v>
      </c>
      <c r="M1866">
        <v>11.180999999999999</v>
      </c>
      <c r="N1866">
        <v>64.394955728467906</v>
      </c>
      <c r="O1866">
        <v>34.584000000000003</v>
      </c>
      <c r="P1866">
        <v>34.585999999999999</v>
      </c>
      <c r="Q1866">
        <v>36.692</v>
      </c>
      <c r="R1866">
        <v>1.0529999999999999</v>
      </c>
    </row>
    <row r="1867" spans="1:18" x14ac:dyDescent="0.45">
      <c r="A1867" t="s">
        <v>657</v>
      </c>
      <c r="B1867">
        <v>2024</v>
      </c>
      <c r="C1867" s="9">
        <v>45303</v>
      </c>
      <c r="D1867" t="s">
        <v>3826</v>
      </c>
      <c r="E1867">
        <v>1</v>
      </c>
      <c r="F1867" t="s">
        <v>201</v>
      </c>
      <c r="G1867">
        <v>5</v>
      </c>
      <c r="H1867" t="s">
        <v>113</v>
      </c>
      <c r="I1867" t="s">
        <v>31</v>
      </c>
      <c r="J1867">
        <v>20.665753424657499</v>
      </c>
      <c r="K1867">
        <v>12</v>
      </c>
      <c r="L1867">
        <v>2</v>
      </c>
      <c r="M1867">
        <v>11.318</v>
      </c>
      <c r="N1867">
        <v>63.615479766743199</v>
      </c>
      <c r="O1867">
        <v>12.930999999999999</v>
      </c>
      <c r="P1867">
        <v>12.9439999999999</v>
      </c>
      <c r="Q1867">
        <v>20.436</v>
      </c>
      <c r="R1867">
        <v>3.746</v>
      </c>
    </row>
    <row r="1868" spans="1:18" x14ac:dyDescent="0.45">
      <c r="A1868" t="s">
        <v>657</v>
      </c>
      <c r="B1868">
        <v>2024</v>
      </c>
      <c r="C1868" s="9">
        <v>45303</v>
      </c>
      <c r="D1868" t="s">
        <v>3826</v>
      </c>
      <c r="E1868">
        <v>1</v>
      </c>
      <c r="F1868" t="s">
        <v>201</v>
      </c>
      <c r="G1868">
        <v>6</v>
      </c>
      <c r="H1868" t="s">
        <v>3837</v>
      </c>
      <c r="I1868" t="s">
        <v>19</v>
      </c>
      <c r="J1868">
        <v>25.641095890410899</v>
      </c>
      <c r="K1868">
        <v>6</v>
      </c>
      <c r="L1868">
        <v>1</v>
      </c>
      <c r="M1868">
        <v>11.497</v>
      </c>
      <c r="N1868">
        <v>62.625032617204397</v>
      </c>
      <c r="O1868">
        <v>9</v>
      </c>
      <c r="P1868">
        <v>17.553999999999998</v>
      </c>
      <c r="Q1868">
        <v>30.324000000000002</v>
      </c>
      <c r="R1868">
        <v>6.3849999999999998</v>
      </c>
    </row>
    <row r="1869" spans="1:18" x14ac:dyDescent="0.45">
      <c r="A1869" t="s">
        <v>657</v>
      </c>
      <c r="B1869">
        <v>2024</v>
      </c>
      <c r="C1869" s="9">
        <v>45303</v>
      </c>
      <c r="D1869" t="s">
        <v>3826</v>
      </c>
      <c r="E1869">
        <v>1</v>
      </c>
      <c r="F1869" t="s">
        <v>201</v>
      </c>
      <c r="G1869">
        <v>6</v>
      </c>
      <c r="H1869" t="s">
        <v>52</v>
      </c>
      <c r="I1869" t="s">
        <v>53</v>
      </c>
      <c r="J1869">
        <v>26.843835616438302</v>
      </c>
      <c r="K1869">
        <v>11</v>
      </c>
      <c r="L1869">
        <v>2</v>
      </c>
      <c r="M1869">
        <v>11.938000000000001</v>
      </c>
      <c r="N1869">
        <v>60.311609984922001</v>
      </c>
      <c r="O1869">
        <v>20.962</v>
      </c>
      <c r="P1869">
        <v>20.785</v>
      </c>
      <c r="Q1869">
        <v>23.969000000000001</v>
      </c>
      <c r="R1869">
        <v>1.5920000000000001</v>
      </c>
    </row>
    <row r="1870" spans="1:18" x14ac:dyDescent="0.45">
      <c r="A1870" t="s">
        <v>657</v>
      </c>
      <c r="B1870">
        <v>2024</v>
      </c>
      <c r="C1870" s="9">
        <v>45303</v>
      </c>
      <c r="D1870" t="s">
        <v>3826</v>
      </c>
      <c r="E1870">
        <v>1</v>
      </c>
      <c r="F1870" t="s">
        <v>201</v>
      </c>
      <c r="G1870">
        <v>7</v>
      </c>
      <c r="H1870" t="s">
        <v>46</v>
      </c>
      <c r="I1870" t="s">
        <v>47</v>
      </c>
      <c r="J1870">
        <v>23.575342465753401</v>
      </c>
      <c r="K1870">
        <v>7</v>
      </c>
      <c r="L1870">
        <v>1</v>
      </c>
      <c r="M1870">
        <v>11.314</v>
      </c>
      <c r="N1870">
        <v>63.637970655824603</v>
      </c>
      <c r="O1870">
        <v>9.1859999999999999</v>
      </c>
      <c r="P1870">
        <v>14.052</v>
      </c>
      <c r="Q1870">
        <v>21.044</v>
      </c>
      <c r="R1870">
        <v>3.496</v>
      </c>
    </row>
    <row r="1871" spans="1:18" x14ac:dyDescent="0.45">
      <c r="A1871" t="s">
        <v>657</v>
      </c>
      <c r="B1871">
        <v>2024</v>
      </c>
      <c r="C1871" s="9">
        <v>45303</v>
      </c>
      <c r="D1871" t="s">
        <v>3826</v>
      </c>
      <c r="E1871">
        <v>1</v>
      </c>
      <c r="F1871" t="s">
        <v>201</v>
      </c>
      <c r="G1871">
        <v>7</v>
      </c>
      <c r="H1871" t="s">
        <v>50</v>
      </c>
      <c r="I1871" t="s">
        <v>51</v>
      </c>
      <c r="J1871">
        <v>27.2712328767123</v>
      </c>
      <c r="K1871">
        <v>10</v>
      </c>
      <c r="L1871">
        <v>2</v>
      </c>
      <c r="M1871">
        <v>11.359</v>
      </c>
      <c r="N1871">
        <v>63.385861431464001</v>
      </c>
      <c r="O1871">
        <v>22.195</v>
      </c>
      <c r="P1871">
        <v>21.658999999999999</v>
      </c>
      <c r="Q1871">
        <v>24.800999999999998</v>
      </c>
      <c r="R1871">
        <v>1.571</v>
      </c>
    </row>
    <row r="1872" spans="1:18" x14ac:dyDescent="0.45">
      <c r="A1872" t="s">
        <v>657</v>
      </c>
      <c r="B1872">
        <v>2024</v>
      </c>
      <c r="C1872" s="9">
        <v>45303</v>
      </c>
      <c r="D1872" t="s">
        <v>3826</v>
      </c>
      <c r="E1872">
        <v>1</v>
      </c>
      <c r="F1872" t="s">
        <v>201</v>
      </c>
      <c r="G1872">
        <v>8</v>
      </c>
      <c r="H1872" t="s">
        <v>32</v>
      </c>
      <c r="I1872" t="s">
        <v>17</v>
      </c>
      <c r="J1872">
        <v>21.4684931506849</v>
      </c>
      <c r="K1872">
        <v>8</v>
      </c>
      <c r="L1872">
        <v>1</v>
      </c>
      <c r="M1872">
        <v>11.398999999999999</v>
      </c>
      <c r="N1872">
        <v>63.1634353890692</v>
      </c>
      <c r="O1872">
        <v>24.259</v>
      </c>
      <c r="P1872">
        <v>24.540999999999901</v>
      </c>
      <c r="Q1872">
        <v>28.966999999999999</v>
      </c>
      <c r="R1872">
        <v>2.2130000000000001</v>
      </c>
    </row>
    <row r="1873" spans="1:18" x14ac:dyDescent="0.45">
      <c r="A1873" t="s">
        <v>657</v>
      </c>
      <c r="B1873">
        <v>2024</v>
      </c>
      <c r="C1873" s="9">
        <v>45303</v>
      </c>
      <c r="D1873" t="s">
        <v>3826</v>
      </c>
      <c r="E1873">
        <v>1</v>
      </c>
      <c r="F1873" t="s">
        <v>201</v>
      </c>
      <c r="G1873">
        <v>8</v>
      </c>
      <c r="H1873" t="s">
        <v>95</v>
      </c>
      <c r="I1873" t="s">
        <v>19</v>
      </c>
      <c r="J1873">
        <v>24.356164383561602</v>
      </c>
      <c r="K1873">
        <v>9</v>
      </c>
      <c r="L1873">
        <v>2</v>
      </c>
      <c r="M1873">
        <v>11.521999999999901</v>
      </c>
      <c r="N1873">
        <v>62.489151189029599</v>
      </c>
      <c r="O1873">
        <v>13.505999999999901</v>
      </c>
      <c r="P1873">
        <v>13.318</v>
      </c>
      <c r="Q1873">
        <v>20.3</v>
      </c>
      <c r="R1873">
        <v>3.4910000000000001</v>
      </c>
    </row>
    <row r="1874" spans="1:18" x14ac:dyDescent="0.45">
      <c r="A1874" t="s">
        <v>657</v>
      </c>
      <c r="B1874">
        <v>2024</v>
      </c>
      <c r="C1874" s="9">
        <v>45303</v>
      </c>
      <c r="D1874" t="s">
        <v>3826</v>
      </c>
      <c r="E1874">
        <v>1</v>
      </c>
      <c r="F1874" t="s">
        <v>202</v>
      </c>
      <c r="G1874">
        <v>1</v>
      </c>
      <c r="H1874" t="s">
        <v>381</v>
      </c>
      <c r="I1874" t="s">
        <v>25</v>
      </c>
      <c r="J1874">
        <v>21.071232876712301</v>
      </c>
      <c r="K1874">
        <v>1</v>
      </c>
      <c r="L1874">
        <v>1</v>
      </c>
      <c r="M1874">
        <v>11.303000000000001</v>
      </c>
      <c r="N1874">
        <v>63.699902680704199</v>
      </c>
      <c r="O1874">
        <v>34.122999999999998</v>
      </c>
      <c r="P1874">
        <v>34.253</v>
      </c>
      <c r="Q1874">
        <v>37.634999999999998</v>
      </c>
      <c r="R1874">
        <v>1.6910000000000001</v>
      </c>
    </row>
    <row r="1875" spans="1:18" x14ac:dyDescent="0.45">
      <c r="A1875" t="s">
        <v>657</v>
      </c>
      <c r="B1875">
        <v>2024</v>
      </c>
      <c r="C1875" s="9">
        <v>45303</v>
      </c>
      <c r="D1875" t="s">
        <v>3826</v>
      </c>
      <c r="E1875">
        <v>1</v>
      </c>
      <c r="F1875" t="s">
        <v>202</v>
      </c>
      <c r="G1875">
        <v>1</v>
      </c>
      <c r="H1875" t="s">
        <v>32</v>
      </c>
      <c r="I1875" t="s">
        <v>17</v>
      </c>
      <c r="J1875">
        <v>21.4684931506849</v>
      </c>
      <c r="K1875">
        <v>8</v>
      </c>
      <c r="L1875">
        <v>2</v>
      </c>
      <c r="M1875">
        <v>11.858000000000001</v>
      </c>
      <c r="N1875">
        <v>60.718502276943802</v>
      </c>
      <c r="O1875">
        <v>24.540999999999901</v>
      </c>
      <c r="P1875">
        <v>24.454000000000001</v>
      </c>
      <c r="Q1875">
        <v>28.802</v>
      </c>
      <c r="R1875">
        <v>2.1739999999999999</v>
      </c>
    </row>
    <row r="1876" spans="1:18" x14ac:dyDescent="0.45">
      <c r="A1876" t="s">
        <v>657</v>
      </c>
      <c r="B1876">
        <v>2024</v>
      </c>
      <c r="C1876" s="9">
        <v>45303</v>
      </c>
      <c r="D1876" t="s">
        <v>3826</v>
      </c>
      <c r="E1876">
        <v>1</v>
      </c>
      <c r="F1876" t="s">
        <v>202</v>
      </c>
      <c r="G1876">
        <v>2</v>
      </c>
      <c r="H1876" t="s">
        <v>16</v>
      </c>
      <c r="I1876" t="s">
        <v>17</v>
      </c>
      <c r="J1876">
        <v>24.7287671232876</v>
      </c>
      <c r="K1876">
        <v>4</v>
      </c>
      <c r="L1876">
        <v>1</v>
      </c>
      <c r="M1876">
        <v>11.317</v>
      </c>
      <c r="N1876">
        <v>63.621100998497802</v>
      </c>
      <c r="O1876">
        <v>31.012</v>
      </c>
      <c r="P1876">
        <v>31.026999999999902</v>
      </c>
      <c r="Q1876">
        <v>33.040999999999997</v>
      </c>
      <c r="R1876">
        <v>1.0069999999999999</v>
      </c>
    </row>
    <row r="1877" spans="1:18" x14ac:dyDescent="0.45">
      <c r="A1877" t="s">
        <v>657</v>
      </c>
      <c r="B1877">
        <v>2024</v>
      </c>
      <c r="C1877" s="9">
        <v>45303</v>
      </c>
      <c r="D1877" t="s">
        <v>3826</v>
      </c>
      <c r="E1877">
        <v>1</v>
      </c>
      <c r="F1877" t="s">
        <v>202</v>
      </c>
      <c r="G1877">
        <v>2</v>
      </c>
      <c r="H1877" t="s">
        <v>46</v>
      </c>
      <c r="I1877" t="s">
        <v>47</v>
      </c>
      <c r="J1877">
        <v>23.575342465753401</v>
      </c>
      <c r="K1877">
        <v>7</v>
      </c>
      <c r="L1877">
        <v>2</v>
      </c>
      <c r="M1877">
        <v>11.474</v>
      </c>
      <c r="N1877">
        <v>62.750566498169697</v>
      </c>
      <c r="O1877">
        <v>14.052</v>
      </c>
      <c r="P1877">
        <v>14.026999999999999</v>
      </c>
      <c r="Q1877">
        <v>20.844999999999999</v>
      </c>
      <c r="R1877">
        <v>3.4089999999999998</v>
      </c>
    </row>
    <row r="1878" spans="1:18" x14ac:dyDescent="0.45">
      <c r="A1878" t="s">
        <v>657</v>
      </c>
      <c r="B1878">
        <v>2024</v>
      </c>
      <c r="C1878" s="9">
        <v>45303</v>
      </c>
      <c r="D1878" t="s">
        <v>3826</v>
      </c>
      <c r="E1878">
        <v>1</v>
      </c>
      <c r="F1878" t="s">
        <v>202</v>
      </c>
      <c r="G1878">
        <v>3</v>
      </c>
      <c r="H1878" t="s">
        <v>14</v>
      </c>
      <c r="I1878" t="s">
        <v>15</v>
      </c>
      <c r="J1878">
        <v>24.030136986301301</v>
      </c>
      <c r="K1878">
        <v>2</v>
      </c>
      <c r="L1878">
        <v>1</v>
      </c>
      <c r="M1878">
        <v>11.292999999999999</v>
      </c>
      <c r="N1878">
        <v>63.756309218099702</v>
      </c>
      <c r="O1878">
        <v>30.703999999999901</v>
      </c>
      <c r="P1878">
        <v>30.97</v>
      </c>
      <c r="Q1878">
        <v>33.124000000000002</v>
      </c>
      <c r="R1878">
        <v>1.077</v>
      </c>
    </row>
    <row r="1879" spans="1:18" x14ac:dyDescent="0.45">
      <c r="A1879" t="s">
        <v>657</v>
      </c>
      <c r="B1879">
        <v>2024</v>
      </c>
      <c r="C1879" s="9">
        <v>45303</v>
      </c>
      <c r="D1879" t="s">
        <v>3826</v>
      </c>
      <c r="E1879">
        <v>1</v>
      </c>
      <c r="F1879" t="s">
        <v>202</v>
      </c>
      <c r="G1879">
        <v>3</v>
      </c>
      <c r="H1879" t="s">
        <v>3837</v>
      </c>
      <c r="I1879" t="s">
        <v>19</v>
      </c>
      <c r="J1879">
        <v>25.641095890410899</v>
      </c>
      <c r="K1879">
        <v>6</v>
      </c>
      <c r="L1879">
        <v>2</v>
      </c>
      <c r="M1879">
        <v>11.37</v>
      </c>
      <c r="N1879">
        <v>63.324538258575203</v>
      </c>
      <c r="O1879">
        <v>17.553999999999998</v>
      </c>
      <c r="P1879">
        <v>23.469000000000001</v>
      </c>
      <c r="Q1879">
        <v>31.695</v>
      </c>
      <c r="R1879">
        <v>4.1130000000000004</v>
      </c>
    </row>
    <row r="1880" spans="1:18" x14ac:dyDescent="0.45">
      <c r="A1880" t="s">
        <v>657</v>
      </c>
      <c r="B1880">
        <v>2024</v>
      </c>
      <c r="C1880" s="9">
        <v>45303</v>
      </c>
      <c r="D1880" t="s">
        <v>3826</v>
      </c>
      <c r="E1880">
        <v>1</v>
      </c>
      <c r="F1880" t="s">
        <v>202</v>
      </c>
      <c r="G1880">
        <v>4</v>
      </c>
      <c r="H1880" t="s">
        <v>23</v>
      </c>
      <c r="I1880" t="s">
        <v>15</v>
      </c>
      <c r="J1880">
        <v>26.336986301369802</v>
      </c>
      <c r="K1880">
        <v>3</v>
      </c>
      <c r="L1880">
        <v>2</v>
      </c>
      <c r="M1880">
        <v>11.077999999999999</v>
      </c>
      <c r="N1880">
        <v>64.993681169886202</v>
      </c>
      <c r="O1880">
        <v>34.585999999999999</v>
      </c>
      <c r="P1880">
        <v>34.345999999999997</v>
      </c>
      <c r="Q1880">
        <v>36.427999999999997</v>
      </c>
      <c r="R1880">
        <v>1.0409999999999999</v>
      </c>
    </row>
    <row r="1881" spans="1:18" x14ac:dyDescent="0.45">
      <c r="A1881" t="s">
        <v>657</v>
      </c>
      <c r="B1881">
        <v>2024</v>
      </c>
      <c r="C1881" s="9">
        <v>45303</v>
      </c>
      <c r="D1881" t="s">
        <v>3826</v>
      </c>
      <c r="E1881">
        <v>1</v>
      </c>
      <c r="F1881" t="s">
        <v>202</v>
      </c>
      <c r="G1881">
        <v>4</v>
      </c>
      <c r="H1881" t="s">
        <v>24</v>
      </c>
      <c r="I1881" t="s">
        <v>25</v>
      </c>
      <c r="J1881">
        <v>25.372602739725998</v>
      </c>
      <c r="K1881">
        <v>5</v>
      </c>
      <c r="L1881">
        <v>1</v>
      </c>
      <c r="M1881">
        <v>11.071999999999999</v>
      </c>
      <c r="N1881">
        <v>65.028901734103997</v>
      </c>
      <c r="O1881">
        <v>26.052</v>
      </c>
      <c r="P1881">
        <v>26.606999999999999</v>
      </c>
      <c r="Q1881">
        <v>29.248999999999999</v>
      </c>
      <c r="R1881">
        <v>1.321</v>
      </c>
    </row>
    <row r="1882" spans="1:18" x14ac:dyDescent="0.45">
      <c r="A1882" t="s">
        <v>657</v>
      </c>
      <c r="B1882">
        <v>2024</v>
      </c>
      <c r="C1882" s="9">
        <v>45303</v>
      </c>
      <c r="D1882" t="s">
        <v>3826</v>
      </c>
      <c r="E1882">
        <v>2</v>
      </c>
      <c r="F1882" t="s">
        <v>202</v>
      </c>
      <c r="G1882">
        <v>1</v>
      </c>
      <c r="H1882" t="s">
        <v>381</v>
      </c>
      <c r="I1882" t="s">
        <v>25</v>
      </c>
      <c r="J1882">
        <v>21.071232876712301</v>
      </c>
      <c r="K1882">
        <v>1</v>
      </c>
      <c r="L1882">
        <v>1</v>
      </c>
      <c r="M1882">
        <v>11.303000000000001</v>
      </c>
      <c r="N1882">
        <v>63.699902680704199</v>
      </c>
      <c r="O1882">
        <v>34.253</v>
      </c>
      <c r="P1882">
        <v>33.859000000000002</v>
      </c>
      <c r="Q1882">
        <v>37.103000000000002</v>
      </c>
      <c r="R1882">
        <v>1.6220000000000001</v>
      </c>
    </row>
    <row r="1883" spans="1:18" x14ac:dyDescent="0.45">
      <c r="A1883" t="s">
        <v>657</v>
      </c>
      <c r="B1883">
        <v>2024</v>
      </c>
      <c r="C1883" s="9">
        <v>45303</v>
      </c>
      <c r="D1883" t="s">
        <v>3826</v>
      </c>
      <c r="E1883">
        <v>2</v>
      </c>
      <c r="F1883" t="s">
        <v>202</v>
      </c>
      <c r="G1883">
        <v>1</v>
      </c>
      <c r="H1883" t="s">
        <v>32</v>
      </c>
      <c r="I1883" t="s">
        <v>17</v>
      </c>
      <c r="J1883">
        <v>21.4684931506849</v>
      </c>
      <c r="K1883">
        <v>8</v>
      </c>
      <c r="L1883">
        <v>2</v>
      </c>
      <c r="M1883">
        <v>11.858000000000001</v>
      </c>
      <c r="N1883">
        <v>60.718502276943802</v>
      </c>
      <c r="O1883">
        <v>24.454000000000001</v>
      </c>
      <c r="P1883">
        <v>24.236000000000001</v>
      </c>
      <c r="Q1883">
        <v>28.43</v>
      </c>
      <c r="R1883">
        <v>2.097</v>
      </c>
    </row>
    <row r="1884" spans="1:18" x14ac:dyDescent="0.45">
      <c r="A1884" t="s">
        <v>657</v>
      </c>
      <c r="B1884">
        <v>2024</v>
      </c>
      <c r="C1884" s="9">
        <v>45303</v>
      </c>
      <c r="D1884" t="s">
        <v>3826</v>
      </c>
      <c r="E1884">
        <v>2</v>
      </c>
      <c r="F1884" t="s">
        <v>202</v>
      </c>
      <c r="G1884">
        <v>2</v>
      </c>
      <c r="H1884" t="s">
        <v>16</v>
      </c>
      <c r="I1884" t="s">
        <v>17</v>
      </c>
      <c r="J1884">
        <v>24.7287671232876</v>
      </c>
      <c r="K1884">
        <v>4</v>
      </c>
      <c r="L1884">
        <v>1</v>
      </c>
      <c r="M1884">
        <v>11.317</v>
      </c>
      <c r="N1884">
        <v>63.621100998497802</v>
      </c>
      <c r="O1884">
        <v>31.026999999999902</v>
      </c>
      <c r="P1884">
        <v>31.041</v>
      </c>
      <c r="Q1884">
        <v>33.057000000000002</v>
      </c>
      <c r="R1884">
        <v>1.008</v>
      </c>
    </row>
    <row r="1885" spans="1:18" x14ac:dyDescent="0.45">
      <c r="A1885" t="s">
        <v>657</v>
      </c>
      <c r="B1885">
        <v>2024</v>
      </c>
      <c r="C1885" s="9">
        <v>45303</v>
      </c>
      <c r="D1885" t="s">
        <v>3826</v>
      </c>
      <c r="E1885">
        <v>2</v>
      </c>
      <c r="F1885" t="s">
        <v>202</v>
      </c>
      <c r="G1885">
        <v>2</v>
      </c>
      <c r="H1885" t="s">
        <v>46</v>
      </c>
      <c r="I1885" t="s">
        <v>47</v>
      </c>
      <c r="J1885">
        <v>23.575342465753401</v>
      </c>
      <c r="K1885">
        <v>7</v>
      </c>
      <c r="L1885">
        <v>2</v>
      </c>
      <c r="M1885">
        <v>11.474</v>
      </c>
      <c r="N1885">
        <v>62.750566498169697</v>
      </c>
      <c r="O1885">
        <v>14.026999999999999</v>
      </c>
      <c r="P1885">
        <v>14.006</v>
      </c>
      <c r="Q1885">
        <v>20.667999999999999</v>
      </c>
      <c r="R1885">
        <v>3.331</v>
      </c>
    </row>
    <row r="1886" spans="1:18" x14ac:dyDescent="0.45">
      <c r="A1886" t="s">
        <v>657</v>
      </c>
      <c r="B1886">
        <v>2024</v>
      </c>
      <c r="C1886" s="9">
        <v>45303</v>
      </c>
      <c r="D1886" t="s">
        <v>3826</v>
      </c>
      <c r="E1886">
        <v>2</v>
      </c>
      <c r="F1886" t="s">
        <v>202</v>
      </c>
      <c r="G1886">
        <v>3</v>
      </c>
      <c r="H1886" t="s">
        <v>14</v>
      </c>
      <c r="I1886" t="s">
        <v>15</v>
      </c>
      <c r="J1886">
        <v>24.030136986301301</v>
      </c>
      <c r="K1886">
        <v>2</v>
      </c>
      <c r="L1886">
        <v>1</v>
      </c>
      <c r="M1886">
        <v>11.292999999999999</v>
      </c>
      <c r="N1886">
        <v>63.756309218099702</v>
      </c>
      <c r="O1886">
        <v>30.97</v>
      </c>
      <c r="P1886">
        <v>31.224</v>
      </c>
      <c r="Q1886">
        <v>33.353999999999999</v>
      </c>
      <c r="R1886">
        <v>1.0649999999999999</v>
      </c>
    </row>
    <row r="1887" spans="1:18" x14ac:dyDescent="0.45">
      <c r="A1887" t="s">
        <v>657</v>
      </c>
      <c r="B1887">
        <v>2024</v>
      </c>
      <c r="C1887" s="9">
        <v>45303</v>
      </c>
      <c r="D1887" t="s">
        <v>3826</v>
      </c>
      <c r="E1887">
        <v>2</v>
      </c>
      <c r="F1887" t="s">
        <v>202</v>
      </c>
      <c r="G1887">
        <v>3</v>
      </c>
      <c r="H1887" t="s">
        <v>3837</v>
      </c>
      <c r="I1887" t="s">
        <v>19</v>
      </c>
      <c r="J1887">
        <v>25.641095890410899</v>
      </c>
      <c r="K1887">
        <v>6</v>
      </c>
      <c r="L1887">
        <v>2</v>
      </c>
      <c r="M1887">
        <v>11.37</v>
      </c>
      <c r="N1887">
        <v>63.324538258575203</v>
      </c>
      <c r="O1887">
        <v>23.469000000000001</v>
      </c>
      <c r="P1887">
        <v>25.5</v>
      </c>
      <c r="Q1887">
        <v>32.033999999999999</v>
      </c>
      <c r="R1887">
        <v>3.2669999999999999</v>
      </c>
    </row>
    <row r="1888" spans="1:18" x14ac:dyDescent="0.45">
      <c r="A1888" t="s">
        <v>657</v>
      </c>
      <c r="B1888">
        <v>2024</v>
      </c>
      <c r="C1888" s="9">
        <v>45303</v>
      </c>
      <c r="D1888" t="s">
        <v>3826</v>
      </c>
      <c r="E1888">
        <v>2</v>
      </c>
      <c r="F1888" t="s">
        <v>202</v>
      </c>
      <c r="G1888">
        <v>4</v>
      </c>
      <c r="H1888" t="s">
        <v>23</v>
      </c>
      <c r="I1888" t="s">
        <v>15</v>
      </c>
      <c r="J1888">
        <v>26.336986301369802</v>
      </c>
      <c r="K1888">
        <v>3</v>
      </c>
      <c r="L1888">
        <v>2</v>
      </c>
      <c r="M1888">
        <v>11.077999999999999</v>
      </c>
      <c r="N1888">
        <v>64.993681169886202</v>
      </c>
      <c r="O1888">
        <v>34.345999999999997</v>
      </c>
      <c r="P1888">
        <v>34.134999999999998</v>
      </c>
      <c r="Q1888">
        <v>36.191000000000003</v>
      </c>
      <c r="R1888">
        <v>1.028</v>
      </c>
    </row>
    <row r="1889" spans="1:18" x14ac:dyDescent="0.45">
      <c r="A1889" t="s">
        <v>657</v>
      </c>
      <c r="B1889">
        <v>2024</v>
      </c>
      <c r="C1889" s="9">
        <v>45303</v>
      </c>
      <c r="D1889" t="s">
        <v>3826</v>
      </c>
      <c r="E1889">
        <v>2</v>
      </c>
      <c r="F1889" t="s">
        <v>202</v>
      </c>
      <c r="G1889">
        <v>4</v>
      </c>
      <c r="H1889" t="s">
        <v>24</v>
      </c>
      <c r="I1889" t="s">
        <v>25</v>
      </c>
      <c r="J1889">
        <v>25.372602739725998</v>
      </c>
      <c r="K1889">
        <v>5</v>
      </c>
      <c r="L1889">
        <v>1</v>
      </c>
      <c r="M1889">
        <v>11.071999999999999</v>
      </c>
      <c r="N1889">
        <v>65.028901734103997</v>
      </c>
      <c r="O1889">
        <v>26.606999999999999</v>
      </c>
      <c r="P1889">
        <v>27.076999999999899</v>
      </c>
      <c r="Q1889">
        <v>29.651</v>
      </c>
      <c r="R1889">
        <v>1.2869999999999999</v>
      </c>
    </row>
    <row r="1890" spans="1:18" x14ac:dyDescent="0.45">
      <c r="A1890" t="s">
        <v>657</v>
      </c>
      <c r="B1890">
        <v>2024</v>
      </c>
      <c r="C1890" s="9">
        <v>45303</v>
      </c>
      <c r="D1890" t="s">
        <v>3826</v>
      </c>
      <c r="E1890">
        <v>3</v>
      </c>
      <c r="F1890" t="s">
        <v>202</v>
      </c>
      <c r="G1890">
        <v>4</v>
      </c>
      <c r="H1890" t="s">
        <v>23</v>
      </c>
      <c r="I1890" t="s">
        <v>15</v>
      </c>
      <c r="J1890">
        <v>26.336986301369802</v>
      </c>
      <c r="K1890">
        <v>3</v>
      </c>
      <c r="L1890">
        <v>1</v>
      </c>
      <c r="M1890">
        <v>11.125999999999999</v>
      </c>
      <c r="N1890">
        <v>64.713284199173103</v>
      </c>
      <c r="O1890">
        <v>34.134999999999998</v>
      </c>
      <c r="P1890">
        <v>34.018000000000001</v>
      </c>
      <c r="Q1890">
        <v>36.045999999999999</v>
      </c>
      <c r="R1890">
        <v>1.014</v>
      </c>
    </row>
    <row r="1891" spans="1:18" x14ac:dyDescent="0.45">
      <c r="A1891" t="s">
        <v>657</v>
      </c>
      <c r="B1891">
        <v>2024</v>
      </c>
      <c r="C1891" s="9">
        <v>45303</v>
      </c>
      <c r="D1891" t="s">
        <v>3826</v>
      </c>
      <c r="E1891">
        <v>3</v>
      </c>
      <c r="F1891" t="s">
        <v>202</v>
      </c>
      <c r="G1891">
        <v>4</v>
      </c>
      <c r="H1891" t="s">
        <v>24</v>
      </c>
      <c r="I1891" t="s">
        <v>25</v>
      </c>
      <c r="J1891">
        <v>25.372602739725998</v>
      </c>
      <c r="K1891">
        <v>5</v>
      </c>
      <c r="L1891">
        <v>2</v>
      </c>
      <c r="M1891">
        <v>11.167</v>
      </c>
      <c r="N1891">
        <v>64.475687292916604</v>
      </c>
      <c r="O1891">
        <v>27.076999999999899</v>
      </c>
      <c r="P1891">
        <v>26.479999999999901</v>
      </c>
      <c r="Q1891">
        <v>29.085999999999999</v>
      </c>
      <c r="R1891">
        <v>1.3029999999999999</v>
      </c>
    </row>
    <row r="1892" spans="1:18" x14ac:dyDescent="0.45">
      <c r="A1892" t="s">
        <v>657</v>
      </c>
      <c r="B1892">
        <v>2024</v>
      </c>
      <c r="C1892" s="9">
        <v>45303</v>
      </c>
      <c r="D1892" t="s">
        <v>3826</v>
      </c>
      <c r="E1892">
        <v>1</v>
      </c>
      <c r="F1892" t="s">
        <v>203</v>
      </c>
      <c r="G1892">
        <v>1</v>
      </c>
      <c r="H1892" t="s">
        <v>381</v>
      </c>
      <c r="I1892" t="s">
        <v>25</v>
      </c>
      <c r="J1892">
        <v>21.071232876712301</v>
      </c>
      <c r="K1892">
        <v>1</v>
      </c>
      <c r="L1892">
        <v>1</v>
      </c>
      <c r="M1892">
        <v>11.268000000000001</v>
      </c>
      <c r="N1892">
        <v>63.897763578274699</v>
      </c>
      <c r="O1892">
        <v>33.859000000000002</v>
      </c>
      <c r="P1892">
        <v>34.250999999999998</v>
      </c>
      <c r="Q1892">
        <v>37.429000000000002</v>
      </c>
      <c r="R1892">
        <v>1.589</v>
      </c>
    </row>
    <row r="1893" spans="1:18" x14ac:dyDescent="0.45">
      <c r="A1893" t="s">
        <v>657</v>
      </c>
      <c r="B1893">
        <v>2024</v>
      </c>
      <c r="C1893" s="9">
        <v>45303</v>
      </c>
      <c r="D1893" t="s">
        <v>3826</v>
      </c>
      <c r="E1893">
        <v>1</v>
      </c>
      <c r="F1893" t="s">
        <v>203</v>
      </c>
      <c r="G1893">
        <v>1</v>
      </c>
      <c r="H1893" t="s">
        <v>23</v>
      </c>
      <c r="I1893" t="s">
        <v>15</v>
      </c>
      <c r="J1893">
        <v>26.336986301369802</v>
      </c>
      <c r="K1893">
        <v>3</v>
      </c>
      <c r="L1893">
        <v>2</v>
      </c>
      <c r="M1893">
        <v>11.311999999999999</v>
      </c>
      <c r="N1893">
        <v>63.649222065063597</v>
      </c>
      <c r="O1893">
        <v>34.018000000000001</v>
      </c>
      <c r="P1893">
        <v>33.9</v>
      </c>
      <c r="Q1893">
        <v>35.917999999999999</v>
      </c>
      <c r="R1893">
        <v>1.0089999999999999</v>
      </c>
    </row>
    <row r="1894" spans="1:18" x14ac:dyDescent="0.45">
      <c r="A1894" t="s">
        <v>657</v>
      </c>
      <c r="B1894">
        <v>2024</v>
      </c>
      <c r="C1894" s="9">
        <v>45303</v>
      </c>
      <c r="D1894" t="s">
        <v>3826</v>
      </c>
      <c r="E1894">
        <v>1</v>
      </c>
      <c r="F1894" t="s">
        <v>203</v>
      </c>
      <c r="G1894">
        <v>2</v>
      </c>
      <c r="H1894" t="s">
        <v>14</v>
      </c>
      <c r="I1894" t="s">
        <v>15</v>
      </c>
      <c r="J1894">
        <v>24.030136986301301</v>
      </c>
      <c r="K1894">
        <v>2</v>
      </c>
      <c r="L1894">
        <v>1</v>
      </c>
      <c r="M1894">
        <v>11.092000000000001</v>
      </c>
      <c r="N1894">
        <v>64.911648034619503</v>
      </c>
      <c r="O1894">
        <v>31.224</v>
      </c>
      <c r="P1894">
        <v>31.398999999999901</v>
      </c>
      <c r="Q1894">
        <v>33.512999999999998</v>
      </c>
      <c r="R1894">
        <v>1.0569999999999999</v>
      </c>
    </row>
    <row r="1895" spans="1:18" x14ac:dyDescent="0.45">
      <c r="A1895" t="s">
        <v>657</v>
      </c>
      <c r="B1895">
        <v>2024</v>
      </c>
      <c r="C1895" s="9">
        <v>45303</v>
      </c>
      <c r="D1895" t="s">
        <v>3826</v>
      </c>
      <c r="E1895">
        <v>1</v>
      </c>
      <c r="F1895" t="s">
        <v>203</v>
      </c>
      <c r="G1895">
        <v>2</v>
      </c>
      <c r="H1895" t="s">
        <v>16</v>
      </c>
      <c r="I1895" t="s">
        <v>17</v>
      </c>
      <c r="J1895">
        <v>24.7287671232876</v>
      </c>
      <c r="K1895">
        <v>4</v>
      </c>
      <c r="L1895">
        <v>2</v>
      </c>
      <c r="M1895">
        <v>11.164</v>
      </c>
      <c r="N1895">
        <v>64.4930132568971</v>
      </c>
      <c r="O1895">
        <v>31.041</v>
      </c>
      <c r="P1895">
        <v>30.910999999999898</v>
      </c>
      <c r="Q1895">
        <v>32.914999999999999</v>
      </c>
      <c r="R1895">
        <v>1.002</v>
      </c>
    </row>
    <row r="1896" spans="1:18" x14ac:dyDescent="0.45">
      <c r="A1896" t="s">
        <v>657</v>
      </c>
      <c r="B1896">
        <v>2024</v>
      </c>
      <c r="C1896" s="9">
        <v>45303</v>
      </c>
      <c r="D1896" t="s">
        <v>3826</v>
      </c>
      <c r="E1896">
        <v>2</v>
      </c>
      <c r="F1896" t="s">
        <v>203</v>
      </c>
      <c r="G1896">
        <v>1</v>
      </c>
      <c r="H1896" t="s">
        <v>381</v>
      </c>
      <c r="I1896" t="s">
        <v>25</v>
      </c>
      <c r="J1896">
        <v>21.071232876712301</v>
      </c>
      <c r="K1896">
        <v>1</v>
      </c>
      <c r="L1896">
        <v>1</v>
      </c>
      <c r="M1896">
        <v>11.071999999999999</v>
      </c>
      <c r="N1896">
        <v>65.028901734103997</v>
      </c>
      <c r="O1896">
        <v>34.250999999999998</v>
      </c>
      <c r="P1896">
        <v>34.605999999999902</v>
      </c>
      <c r="Q1896">
        <v>37.723999999999997</v>
      </c>
      <c r="R1896">
        <v>1.5589999999999999</v>
      </c>
    </row>
    <row r="1897" spans="1:18" x14ac:dyDescent="0.45">
      <c r="A1897" t="s">
        <v>657</v>
      </c>
      <c r="B1897">
        <v>2024</v>
      </c>
      <c r="C1897" s="9">
        <v>45303</v>
      </c>
      <c r="D1897" t="s">
        <v>3826</v>
      </c>
      <c r="E1897">
        <v>2</v>
      </c>
      <c r="F1897" t="s">
        <v>203</v>
      </c>
      <c r="G1897">
        <v>1</v>
      </c>
      <c r="H1897" t="s">
        <v>23</v>
      </c>
      <c r="I1897" t="s">
        <v>15</v>
      </c>
      <c r="J1897">
        <v>26.336986301369802</v>
      </c>
      <c r="K1897">
        <v>3</v>
      </c>
      <c r="L1897">
        <v>2</v>
      </c>
      <c r="M1897">
        <v>11.1139999999999</v>
      </c>
      <c r="N1897">
        <v>64.783156379341307</v>
      </c>
      <c r="O1897">
        <v>33.9</v>
      </c>
      <c r="P1897">
        <v>33.790999999999997</v>
      </c>
      <c r="Q1897">
        <v>35.798999999999999</v>
      </c>
      <c r="R1897">
        <v>1.004</v>
      </c>
    </row>
    <row r="1898" spans="1:18" x14ac:dyDescent="0.45">
      <c r="A1898" t="s">
        <v>657</v>
      </c>
      <c r="B1898">
        <v>2024</v>
      </c>
      <c r="C1898" s="9">
        <v>45303</v>
      </c>
      <c r="D1898" t="s">
        <v>3826</v>
      </c>
      <c r="E1898">
        <v>2</v>
      </c>
      <c r="F1898" t="s">
        <v>203</v>
      </c>
      <c r="G1898">
        <v>2</v>
      </c>
      <c r="H1898" t="s">
        <v>14</v>
      </c>
      <c r="I1898" t="s">
        <v>15</v>
      </c>
      <c r="J1898">
        <v>24.030136986301301</v>
      </c>
      <c r="K1898">
        <v>2</v>
      </c>
      <c r="L1898">
        <v>1</v>
      </c>
      <c r="M1898">
        <v>11.013999999999999</v>
      </c>
      <c r="N1898">
        <v>65.371345560196104</v>
      </c>
      <c r="O1898">
        <v>31.398999999999901</v>
      </c>
      <c r="P1898">
        <v>31.564</v>
      </c>
      <c r="Q1898">
        <v>33.664000000000001</v>
      </c>
      <c r="R1898">
        <v>1.05</v>
      </c>
    </row>
    <row r="1899" spans="1:18" x14ac:dyDescent="0.45">
      <c r="A1899" t="s">
        <v>657</v>
      </c>
      <c r="B1899">
        <v>2024</v>
      </c>
      <c r="C1899" s="9">
        <v>45303</v>
      </c>
      <c r="D1899" t="s">
        <v>3826</v>
      </c>
      <c r="E1899">
        <v>2</v>
      </c>
      <c r="F1899" t="s">
        <v>203</v>
      </c>
      <c r="G1899">
        <v>2</v>
      </c>
      <c r="H1899" t="s">
        <v>16</v>
      </c>
      <c r="I1899" t="s">
        <v>17</v>
      </c>
      <c r="J1899">
        <v>24.7287671232876</v>
      </c>
      <c r="K1899">
        <v>4</v>
      </c>
      <c r="L1899">
        <v>2</v>
      </c>
      <c r="M1899">
        <v>11.126999999999899</v>
      </c>
      <c r="N1899">
        <v>64.707468320301899</v>
      </c>
      <c r="O1899">
        <v>30.910999999999898</v>
      </c>
      <c r="P1899">
        <v>30.786000000000001</v>
      </c>
      <c r="Q1899">
        <v>32.78</v>
      </c>
      <c r="R1899">
        <v>0.997</v>
      </c>
    </row>
    <row r="1900" spans="1:18" x14ac:dyDescent="0.45">
      <c r="A1900" t="s">
        <v>657</v>
      </c>
      <c r="B1900">
        <v>2024</v>
      </c>
      <c r="C1900" s="9">
        <v>45303</v>
      </c>
      <c r="D1900" t="s">
        <v>3826</v>
      </c>
      <c r="E1900">
        <v>1</v>
      </c>
      <c r="F1900" t="s">
        <v>204</v>
      </c>
      <c r="G1900" t="s">
        <v>205</v>
      </c>
      <c r="H1900" t="s">
        <v>381</v>
      </c>
      <c r="I1900" t="s">
        <v>25</v>
      </c>
      <c r="J1900">
        <v>21.071232876712301</v>
      </c>
      <c r="K1900">
        <v>1</v>
      </c>
      <c r="L1900">
        <v>1</v>
      </c>
      <c r="M1900">
        <v>11.073</v>
      </c>
      <c r="N1900">
        <v>65.023028989433698</v>
      </c>
      <c r="O1900">
        <v>34.605999999999902</v>
      </c>
      <c r="P1900">
        <v>34.844999999999999</v>
      </c>
      <c r="Q1900">
        <v>37.917000000000002</v>
      </c>
      <c r="R1900">
        <v>1.536</v>
      </c>
    </row>
    <row r="1901" spans="1:18" x14ac:dyDescent="0.45">
      <c r="A1901" t="s">
        <v>657</v>
      </c>
      <c r="B1901">
        <v>2024</v>
      </c>
      <c r="C1901" s="9">
        <v>45303</v>
      </c>
      <c r="D1901" t="s">
        <v>3826</v>
      </c>
      <c r="E1901">
        <v>1</v>
      </c>
      <c r="F1901" t="s">
        <v>204</v>
      </c>
      <c r="G1901" t="s">
        <v>205</v>
      </c>
      <c r="H1901" t="s">
        <v>14</v>
      </c>
      <c r="I1901" t="s">
        <v>15</v>
      </c>
      <c r="J1901">
        <v>24.030136986301301</v>
      </c>
      <c r="K1901">
        <v>2</v>
      </c>
      <c r="L1901">
        <v>2</v>
      </c>
      <c r="M1901">
        <v>11.098000000000001</v>
      </c>
      <c r="N1901">
        <v>64.876554334114203</v>
      </c>
      <c r="O1901">
        <v>31.564</v>
      </c>
      <c r="P1901">
        <v>31.484000000000002</v>
      </c>
      <c r="Q1901">
        <v>33.576000000000001</v>
      </c>
      <c r="R1901">
        <v>1.046</v>
      </c>
    </row>
    <row r="1902" spans="1:18" x14ac:dyDescent="0.45">
      <c r="A1902" t="s">
        <v>657</v>
      </c>
      <c r="B1902">
        <v>2024</v>
      </c>
      <c r="C1902" s="9">
        <v>45303</v>
      </c>
      <c r="D1902" t="s">
        <v>3826</v>
      </c>
      <c r="E1902">
        <v>1</v>
      </c>
      <c r="F1902" t="s">
        <v>204</v>
      </c>
      <c r="G1902" t="s">
        <v>206</v>
      </c>
      <c r="H1902" t="s">
        <v>23</v>
      </c>
      <c r="I1902" t="s">
        <v>15</v>
      </c>
      <c r="J1902">
        <v>26.336986301369802</v>
      </c>
      <c r="K1902">
        <v>3</v>
      </c>
      <c r="L1902">
        <v>1</v>
      </c>
      <c r="M1902">
        <v>11.061</v>
      </c>
      <c r="N1902">
        <v>65.093572009764003</v>
      </c>
      <c r="O1902">
        <v>33.790999999999997</v>
      </c>
      <c r="P1902">
        <v>33.895000000000003</v>
      </c>
      <c r="Q1902">
        <v>35.895000000000003</v>
      </c>
      <c r="R1902">
        <v>1</v>
      </c>
    </row>
    <row r="1903" spans="1:18" x14ac:dyDescent="0.45">
      <c r="A1903" t="s">
        <v>657</v>
      </c>
      <c r="B1903">
        <v>2024</v>
      </c>
      <c r="C1903" s="9">
        <v>45303</v>
      </c>
      <c r="D1903" t="s">
        <v>3826</v>
      </c>
      <c r="E1903">
        <v>1</v>
      </c>
      <c r="F1903" t="s">
        <v>204</v>
      </c>
      <c r="G1903" t="s">
        <v>206</v>
      </c>
      <c r="H1903" t="s">
        <v>16</v>
      </c>
      <c r="I1903" t="s">
        <v>17</v>
      </c>
      <c r="J1903">
        <v>24.7287671232876</v>
      </c>
      <c r="K1903">
        <v>4</v>
      </c>
      <c r="L1903">
        <v>2</v>
      </c>
      <c r="M1903">
        <v>11.584</v>
      </c>
      <c r="N1903">
        <v>62.154696132596598</v>
      </c>
      <c r="O1903">
        <v>30.786000000000001</v>
      </c>
      <c r="P1903">
        <v>30.699000000000002</v>
      </c>
      <c r="Q1903">
        <v>32.685000000000002</v>
      </c>
      <c r="R1903">
        <v>0.99299999999999999</v>
      </c>
    </row>
    <row r="1904" spans="1:18" x14ac:dyDescent="0.45">
      <c r="A1904" t="s">
        <v>657</v>
      </c>
      <c r="B1904">
        <v>2024</v>
      </c>
      <c r="C1904" s="9">
        <v>45303</v>
      </c>
      <c r="D1904" t="s">
        <v>3826</v>
      </c>
      <c r="E1904">
        <v>2</v>
      </c>
      <c r="F1904" t="s">
        <v>204</v>
      </c>
      <c r="G1904" t="s">
        <v>205</v>
      </c>
      <c r="H1904" t="s">
        <v>381</v>
      </c>
      <c r="I1904" t="s">
        <v>25</v>
      </c>
      <c r="J1904">
        <v>21.071232876712301</v>
      </c>
      <c r="K1904">
        <v>1</v>
      </c>
      <c r="L1904">
        <v>1</v>
      </c>
      <c r="M1904">
        <v>11.002000000000001</v>
      </c>
      <c r="N1904">
        <v>65.442646791492393</v>
      </c>
      <c r="O1904">
        <v>34.844999999999999</v>
      </c>
      <c r="P1904">
        <v>35.065999999999903</v>
      </c>
      <c r="Q1904">
        <v>38.095999999999997</v>
      </c>
      <c r="R1904">
        <v>1.5149999999999999</v>
      </c>
    </row>
    <row r="1905" spans="1:18" x14ac:dyDescent="0.45">
      <c r="A1905" t="s">
        <v>657</v>
      </c>
      <c r="B1905">
        <v>2024</v>
      </c>
      <c r="C1905" s="9">
        <v>45303</v>
      </c>
      <c r="D1905" t="s">
        <v>3826</v>
      </c>
      <c r="E1905">
        <v>2</v>
      </c>
      <c r="F1905" t="s">
        <v>204</v>
      </c>
      <c r="G1905" t="s">
        <v>205</v>
      </c>
      <c r="H1905" t="s">
        <v>14</v>
      </c>
      <c r="I1905" t="s">
        <v>15</v>
      </c>
      <c r="J1905">
        <v>24.030136986301301</v>
      </c>
      <c r="K1905">
        <v>2</v>
      </c>
      <c r="L1905">
        <v>2</v>
      </c>
      <c r="M1905">
        <v>11.083</v>
      </c>
      <c r="N1905">
        <v>64.964359830370796</v>
      </c>
      <c r="O1905">
        <v>31.484000000000002</v>
      </c>
      <c r="P1905">
        <v>31.408999999999999</v>
      </c>
      <c r="Q1905">
        <v>33.493000000000002</v>
      </c>
      <c r="R1905">
        <v>1.042</v>
      </c>
    </row>
    <row r="1906" spans="1:18" x14ac:dyDescent="0.45">
      <c r="A1906" t="s">
        <v>657</v>
      </c>
      <c r="B1906">
        <v>2024</v>
      </c>
      <c r="C1906" s="9">
        <v>45303</v>
      </c>
      <c r="D1906" t="s">
        <v>3826</v>
      </c>
      <c r="E1906">
        <v>2</v>
      </c>
      <c r="F1906" t="s">
        <v>204</v>
      </c>
      <c r="G1906" t="s">
        <v>206</v>
      </c>
      <c r="H1906" t="s">
        <v>23</v>
      </c>
      <c r="I1906" t="s">
        <v>15</v>
      </c>
      <c r="J1906">
        <v>26.336986301369802</v>
      </c>
      <c r="K1906">
        <v>3</v>
      </c>
      <c r="L1906">
        <v>1</v>
      </c>
      <c r="M1906">
        <v>11.539</v>
      </c>
      <c r="N1906">
        <v>62.397088135886897</v>
      </c>
      <c r="O1906">
        <v>33.895000000000003</v>
      </c>
      <c r="P1906">
        <v>33.996000000000002</v>
      </c>
      <c r="Q1906">
        <v>35.988</v>
      </c>
      <c r="R1906">
        <v>0.996</v>
      </c>
    </row>
    <row r="1907" spans="1:18" x14ac:dyDescent="0.45">
      <c r="A1907" t="s">
        <v>657</v>
      </c>
      <c r="B1907">
        <v>2024</v>
      </c>
      <c r="C1907" s="9">
        <v>45303</v>
      </c>
      <c r="D1907" t="s">
        <v>3826</v>
      </c>
      <c r="E1907">
        <v>2</v>
      </c>
      <c r="F1907" t="s">
        <v>204</v>
      </c>
      <c r="G1907" t="s">
        <v>206</v>
      </c>
      <c r="H1907" t="s">
        <v>16</v>
      </c>
      <c r="I1907" t="s">
        <v>17</v>
      </c>
      <c r="J1907">
        <v>24.7287671232876</v>
      </c>
      <c r="K1907">
        <v>4</v>
      </c>
      <c r="L1907">
        <v>2</v>
      </c>
      <c r="M1907">
        <v>11.6009999999999</v>
      </c>
      <c r="N1907">
        <v>62.063615205585698</v>
      </c>
      <c r="O1907">
        <v>30.699000000000002</v>
      </c>
      <c r="P1907">
        <v>30.616</v>
      </c>
      <c r="Q1907">
        <v>32.594000000000001</v>
      </c>
      <c r="R1907">
        <v>0.98899999999999999</v>
      </c>
    </row>
    <row r="1908" spans="1:18" x14ac:dyDescent="0.45">
      <c r="A1908" t="s">
        <v>693</v>
      </c>
      <c r="B1908">
        <v>2024</v>
      </c>
      <c r="C1908" s="9">
        <v>45325</v>
      </c>
      <c r="D1908" t="s">
        <v>72</v>
      </c>
      <c r="E1908">
        <v>1</v>
      </c>
      <c r="F1908" t="s">
        <v>200</v>
      </c>
      <c r="G1908">
        <v>1</v>
      </c>
      <c r="H1908" t="s">
        <v>26</v>
      </c>
      <c r="I1908" t="s">
        <v>27</v>
      </c>
      <c r="J1908">
        <v>25.704109589041</v>
      </c>
      <c r="K1908">
        <v>9</v>
      </c>
      <c r="L1908">
        <v>1</v>
      </c>
      <c r="M1908">
        <v>11.06</v>
      </c>
      <c r="N1908">
        <v>65.099457504520799</v>
      </c>
      <c r="O1908">
        <v>25.931999999999999</v>
      </c>
      <c r="P1908">
        <v>25.945</v>
      </c>
      <c r="Q1908">
        <v>28.268999999999998</v>
      </c>
      <c r="R1908">
        <v>1.1619999999999999</v>
      </c>
    </row>
    <row r="1909" spans="1:18" x14ac:dyDescent="0.45">
      <c r="A1909" t="s">
        <v>693</v>
      </c>
      <c r="B1909">
        <v>2024</v>
      </c>
      <c r="C1909" s="9">
        <v>45325</v>
      </c>
      <c r="D1909" t="s">
        <v>72</v>
      </c>
      <c r="E1909">
        <v>1</v>
      </c>
      <c r="F1909" t="s">
        <v>200</v>
      </c>
      <c r="G1909">
        <v>1</v>
      </c>
      <c r="H1909" t="s">
        <v>107</v>
      </c>
      <c r="I1909" t="s">
        <v>59</v>
      </c>
      <c r="J1909">
        <v>20.410958904109499</v>
      </c>
      <c r="K1909">
        <v>28</v>
      </c>
      <c r="L1909">
        <v>2</v>
      </c>
      <c r="M1909">
        <v>11.19</v>
      </c>
      <c r="N1909">
        <v>64.343163538873895</v>
      </c>
      <c r="O1909">
        <v>4.4130000000000003</v>
      </c>
      <c r="P1909">
        <v>4.4530000000000003</v>
      </c>
      <c r="Q1909">
        <v>13.569000000000001</v>
      </c>
      <c r="R1909">
        <v>4.5579999999999998</v>
      </c>
    </row>
    <row r="1910" spans="1:18" x14ac:dyDescent="0.45">
      <c r="A1910" t="s">
        <v>693</v>
      </c>
      <c r="B1910">
        <v>2024</v>
      </c>
      <c r="C1910" s="9">
        <v>45325</v>
      </c>
      <c r="D1910" t="s">
        <v>72</v>
      </c>
      <c r="E1910">
        <v>1</v>
      </c>
      <c r="F1910" t="s">
        <v>200</v>
      </c>
      <c r="G1910">
        <v>2</v>
      </c>
      <c r="H1910" t="s">
        <v>14</v>
      </c>
      <c r="I1910" t="s">
        <v>15</v>
      </c>
      <c r="J1910">
        <v>24.090410958904101</v>
      </c>
      <c r="K1910">
        <v>7</v>
      </c>
      <c r="L1910">
        <v>1</v>
      </c>
      <c r="M1910">
        <v>11.351000000000001</v>
      </c>
      <c r="N1910">
        <v>63.430534754647098</v>
      </c>
      <c r="O1910">
        <v>31.408999999999999</v>
      </c>
      <c r="P1910">
        <v>31.466999999999999</v>
      </c>
      <c r="Q1910">
        <v>33.546999999999997</v>
      </c>
      <c r="R1910">
        <v>1.04</v>
      </c>
    </row>
    <row r="1911" spans="1:18" x14ac:dyDescent="0.45">
      <c r="A1911" t="s">
        <v>693</v>
      </c>
      <c r="B1911">
        <v>2024</v>
      </c>
      <c r="C1911" s="9">
        <v>45325</v>
      </c>
      <c r="D1911" t="s">
        <v>72</v>
      </c>
      <c r="E1911">
        <v>1</v>
      </c>
      <c r="F1911" t="s">
        <v>200</v>
      </c>
      <c r="G1911">
        <v>2</v>
      </c>
      <c r="H1911" t="s">
        <v>43</v>
      </c>
      <c r="I1911" t="s">
        <v>44</v>
      </c>
      <c r="J1911">
        <v>31.2109589041095</v>
      </c>
      <c r="K1911">
        <v>27</v>
      </c>
      <c r="L1911">
        <v>2</v>
      </c>
      <c r="M1911">
        <v>11.467000000000001</v>
      </c>
      <c r="N1911">
        <v>62.788872416499501</v>
      </c>
      <c r="O1911">
        <v>23.847000000000001</v>
      </c>
      <c r="P1911">
        <v>23.763999999999999</v>
      </c>
      <c r="Q1911">
        <v>26.756</v>
      </c>
      <c r="R1911">
        <v>1.496</v>
      </c>
    </row>
    <row r="1912" spans="1:18" x14ac:dyDescent="0.45">
      <c r="A1912" t="s">
        <v>693</v>
      </c>
      <c r="B1912">
        <v>2024</v>
      </c>
      <c r="C1912" s="9">
        <v>45325</v>
      </c>
      <c r="D1912" t="s">
        <v>72</v>
      </c>
      <c r="E1912">
        <v>1</v>
      </c>
      <c r="F1912" t="s">
        <v>200</v>
      </c>
      <c r="G1912">
        <v>3</v>
      </c>
      <c r="H1912" t="s">
        <v>24</v>
      </c>
      <c r="I1912" t="s">
        <v>25</v>
      </c>
      <c r="J1912">
        <v>25.432876712328699</v>
      </c>
      <c r="K1912">
        <v>10</v>
      </c>
      <c r="L1912">
        <v>1</v>
      </c>
      <c r="M1912">
        <v>10.932</v>
      </c>
      <c r="N1912">
        <v>65.861690450054795</v>
      </c>
      <c r="O1912">
        <v>26.479999999999901</v>
      </c>
      <c r="P1912">
        <v>26.565999999999999</v>
      </c>
      <c r="Q1912">
        <v>29.166</v>
      </c>
      <c r="R1912">
        <v>1.3</v>
      </c>
    </row>
    <row r="1913" spans="1:18" x14ac:dyDescent="0.45">
      <c r="A1913" t="s">
        <v>693</v>
      </c>
      <c r="B1913">
        <v>2024</v>
      </c>
      <c r="C1913" s="9">
        <v>45325</v>
      </c>
      <c r="D1913" t="s">
        <v>72</v>
      </c>
      <c r="E1913">
        <v>1</v>
      </c>
      <c r="F1913" t="s">
        <v>200</v>
      </c>
      <c r="G1913">
        <v>3</v>
      </c>
      <c r="H1913" t="s">
        <v>907</v>
      </c>
      <c r="I1913" t="s">
        <v>29</v>
      </c>
      <c r="J1913">
        <v>23.350684931506802</v>
      </c>
      <c r="K1913">
        <v>26</v>
      </c>
      <c r="L1913">
        <v>2</v>
      </c>
      <c r="M1913">
        <v>11.276999999999999</v>
      </c>
      <c r="N1913">
        <v>63.846767757382203</v>
      </c>
      <c r="O1913">
        <v>8.3140000000000001</v>
      </c>
      <c r="P1913">
        <v>8.0589999999999993</v>
      </c>
      <c r="Q1913">
        <v>19.997</v>
      </c>
      <c r="R1913">
        <v>5.9690000000000003</v>
      </c>
    </row>
    <row r="1914" spans="1:18" x14ac:dyDescent="0.45">
      <c r="A1914" t="s">
        <v>693</v>
      </c>
      <c r="B1914">
        <v>2024</v>
      </c>
      <c r="C1914" s="9">
        <v>45325</v>
      </c>
      <c r="D1914" t="s">
        <v>72</v>
      </c>
      <c r="E1914">
        <v>1</v>
      </c>
      <c r="F1914" t="s">
        <v>200</v>
      </c>
      <c r="G1914">
        <v>4</v>
      </c>
      <c r="H1914" t="s">
        <v>42</v>
      </c>
      <c r="I1914" t="s">
        <v>97</v>
      </c>
      <c r="J1914">
        <v>25.175342465753399</v>
      </c>
      <c r="K1914">
        <v>2</v>
      </c>
      <c r="L1914">
        <v>1</v>
      </c>
      <c r="M1914">
        <v>11.238</v>
      </c>
      <c r="N1914">
        <v>64.068339562199597</v>
      </c>
      <c r="O1914">
        <v>21.975999999999999</v>
      </c>
      <c r="P1914">
        <v>22.47</v>
      </c>
      <c r="Q1914">
        <v>26.47</v>
      </c>
      <c r="R1914">
        <v>2</v>
      </c>
    </row>
    <row r="1915" spans="1:18" x14ac:dyDescent="0.45">
      <c r="A1915" t="s">
        <v>693</v>
      </c>
      <c r="B1915">
        <v>2024</v>
      </c>
      <c r="C1915" s="9">
        <v>45325</v>
      </c>
      <c r="D1915" t="s">
        <v>72</v>
      </c>
      <c r="E1915">
        <v>1</v>
      </c>
      <c r="F1915" t="s">
        <v>200</v>
      </c>
      <c r="G1915">
        <v>4</v>
      </c>
      <c r="H1915" t="s">
        <v>903</v>
      </c>
      <c r="I1915" t="s">
        <v>51</v>
      </c>
      <c r="J1915">
        <v>20.104109589040998</v>
      </c>
      <c r="K1915">
        <v>25</v>
      </c>
      <c r="L1915">
        <v>2</v>
      </c>
      <c r="M1915">
        <v>11.339</v>
      </c>
      <c r="N1915">
        <v>63.497662933239198</v>
      </c>
      <c r="O1915">
        <v>14.5849999999999</v>
      </c>
      <c r="P1915">
        <v>13.170999999999999</v>
      </c>
      <c r="Q1915">
        <v>22.710999999999999</v>
      </c>
      <c r="R1915">
        <v>4.7699999999999996</v>
      </c>
    </row>
    <row r="1916" spans="1:18" x14ac:dyDescent="0.45">
      <c r="A1916" t="s">
        <v>693</v>
      </c>
      <c r="B1916">
        <v>2024</v>
      </c>
      <c r="C1916" s="9">
        <v>45325</v>
      </c>
      <c r="D1916" t="s">
        <v>72</v>
      </c>
      <c r="E1916">
        <v>1</v>
      </c>
      <c r="F1916" t="s">
        <v>200</v>
      </c>
      <c r="G1916">
        <v>5</v>
      </c>
      <c r="H1916" t="s">
        <v>37</v>
      </c>
      <c r="I1916" t="s">
        <v>38</v>
      </c>
      <c r="J1916">
        <v>18.821917808219101</v>
      </c>
      <c r="K1916">
        <v>11</v>
      </c>
      <c r="L1916">
        <v>1</v>
      </c>
      <c r="M1916">
        <v>11.029</v>
      </c>
      <c r="N1916">
        <v>65.282437210989201</v>
      </c>
      <c r="O1916">
        <v>17.658000000000001</v>
      </c>
      <c r="P1916">
        <v>19.396999999999998</v>
      </c>
      <c r="Q1916">
        <v>25.018999999999998</v>
      </c>
      <c r="R1916">
        <v>2.8109999999999999</v>
      </c>
    </row>
    <row r="1917" spans="1:18" x14ac:dyDescent="0.45">
      <c r="A1917" t="s">
        <v>693</v>
      </c>
      <c r="B1917">
        <v>2024</v>
      </c>
      <c r="C1917" s="9">
        <v>45325</v>
      </c>
      <c r="D1917" t="s">
        <v>72</v>
      </c>
      <c r="E1917">
        <v>1</v>
      </c>
      <c r="F1917" t="s">
        <v>200</v>
      </c>
      <c r="G1917">
        <v>5</v>
      </c>
      <c r="H1917" t="s">
        <v>50</v>
      </c>
      <c r="I1917" t="s">
        <v>51</v>
      </c>
      <c r="J1917">
        <v>27.331506849315002</v>
      </c>
      <c r="K1917">
        <v>24</v>
      </c>
      <c r="L1917">
        <v>2</v>
      </c>
      <c r="M1917">
        <v>11.289</v>
      </c>
      <c r="N1917">
        <v>63.7788998139782</v>
      </c>
      <c r="O1917">
        <v>21.658999999999999</v>
      </c>
      <c r="P1917">
        <v>21.358000000000001</v>
      </c>
      <c r="Q1917">
        <v>24.446000000000002</v>
      </c>
      <c r="R1917">
        <v>1.544</v>
      </c>
    </row>
    <row r="1918" spans="1:18" x14ac:dyDescent="0.45">
      <c r="A1918" t="s">
        <v>693</v>
      </c>
      <c r="B1918">
        <v>2024</v>
      </c>
      <c r="C1918" s="9">
        <v>45325</v>
      </c>
      <c r="D1918" t="s">
        <v>72</v>
      </c>
      <c r="E1918">
        <v>1</v>
      </c>
      <c r="F1918" t="s">
        <v>200</v>
      </c>
      <c r="G1918">
        <v>6</v>
      </c>
      <c r="H1918" t="s">
        <v>35</v>
      </c>
      <c r="I1918" t="s">
        <v>36</v>
      </c>
      <c r="J1918">
        <v>25.827397260273901</v>
      </c>
      <c r="K1918">
        <v>8</v>
      </c>
      <c r="L1918">
        <v>1</v>
      </c>
      <c r="M1918">
        <v>11.292</v>
      </c>
      <c r="N1918">
        <v>63.761955366631199</v>
      </c>
      <c r="O1918">
        <v>19.715</v>
      </c>
      <c r="P1918">
        <v>20.29</v>
      </c>
      <c r="Q1918">
        <v>25.071999999999999</v>
      </c>
      <c r="R1918">
        <v>2.391</v>
      </c>
    </row>
    <row r="1919" spans="1:18" x14ac:dyDescent="0.45">
      <c r="A1919" t="s">
        <v>693</v>
      </c>
      <c r="B1919">
        <v>2024</v>
      </c>
      <c r="C1919" s="9">
        <v>45325</v>
      </c>
      <c r="D1919" t="s">
        <v>72</v>
      </c>
      <c r="E1919">
        <v>1</v>
      </c>
      <c r="F1919" t="s">
        <v>200</v>
      </c>
      <c r="G1919">
        <v>6</v>
      </c>
      <c r="H1919" t="s">
        <v>3861</v>
      </c>
      <c r="I1919" t="s">
        <v>36</v>
      </c>
      <c r="J1919">
        <v>20.794520547945201</v>
      </c>
      <c r="K1919">
        <v>23</v>
      </c>
      <c r="L1919">
        <v>2</v>
      </c>
      <c r="M1919">
        <v>11.305999999999999</v>
      </c>
      <c r="N1919">
        <v>63.683000176897202</v>
      </c>
      <c r="O1919">
        <v>9</v>
      </c>
      <c r="P1919">
        <v>6.5110000000000001</v>
      </c>
      <c r="Q1919">
        <v>19.245000000000001</v>
      </c>
      <c r="R1919">
        <v>6.367</v>
      </c>
    </row>
    <row r="1920" spans="1:18" x14ac:dyDescent="0.45">
      <c r="A1920" t="s">
        <v>693</v>
      </c>
      <c r="B1920">
        <v>2024</v>
      </c>
      <c r="C1920" s="9">
        <v>45325</v>
      </c>
      <c r="D1920" t="s">
        <v>72</v>
      </c>
      <c r="E1920">
        <v>1</v>
      </c>
      <c r="F1920" t="s">
        <v>200</v>
      </c>
      <c r="G1920">
        <v>7</v>
      </c>
      <c r="H1920" t="s">
        <v>75</v>
      </c>
      <c r="I1920" t="s">
        <v>38</v>
      </c>
      <c r="J1920">
        <v>24.906849315068399</v>
      </c>
      <c r="K1920">
        <v>12</v>
      </c>
      <c r="L1920">
        <v>1</v>
      </c>
      <c r="M1920">
        <v>11.356</v>
      </c>
      <c r="N1920">
        <v>63.402606551602602</v>
      </c>
      <c r="O1920">
        <v>25.539000000000001</v>
      </c>
      <c r="P1920">
        <v>25.728999999999999</v>
      </c>
      <c r="Q1920">
        <v>29.780999999999999</v>
      </c>
      <c r="R1920">
        <v>2.0259999999999998</v>
      </c>
    </row>
    <row r="1921" spans="1:18" x14ac:dyDescent="0.45">
      <c r="A1921" t="s">
        <v>693</v>
      </c>
      <c r="B1921">
        <v>2024</v>
      </c>
      <c r="C1921" s="9">
        <v>45325</v>
      </c>
      <c r="D1921" t="s">
        <v>72</v>
      </c>
      <c r="E1921">
        <v>1</v>
      </c>
      <c r="F1921" t="s">
        <v>200</v>
      </c>
      <c r="G1921">
        <v>7</v>
      </c>
      <c r="H1921" t="s">
        <v>46</v>
      </c>
      <c r="I1921" t="s">
        <v>47</v>
      </c>
      <c r="J1921">
        <v>23.635616438356099</v>
      </c>
      <c r="K1921">
        <v>22</v>
      </c>
      <c r="L1921">
        <v>2</v>
      </c>
      <c r="M1921">
        <v>11.379</v>
      </c>
      <c r="N1921">
        <v>63.274452939625597</v>
      </c>
      <c r="O1921">
        <v>14.006</v>
      </c>
      <c r="P1921">
        <v>13.884</v>
      </c>
      <c r="Q1921">
        <v>20.306000000000001</v>
      </c>
      <c r="R1921">
        <v>3.2109999999999999</v>
      </c>
    </row>
    <row r="1922" spans="1:18" x14ac:dyDescent="0.45">
      <c r="A1922" t="s">
        <v>693</v>
      </c>
      <c r="B1922">
        <v>2024</v>
      </c>
      <c r="C1922" s="9">
        <v>45325</v>
      </c>
      <c r="D1922" t="s">
        <v>72</v>
      </c>
      <c r="E1922">
        <v>1</v>
      </c>
      <c r="F1922" t="s">
        <v>200</v>
      </c>
      <c r="G1922">
        <v>8</v>
      </c>
      <c r="H1922" t="s">
        <v>28</v>
      </c>
      <c r="I1922" t="s">
        <v>29</v>
      </c>
      <c r="J1922">
        <v>24.109589041095798</v>
      </c>
      <c r="K1922">
        <v>4</v>
      </c>
      <c r="L1922">
        <v>1</v>
      </c>
      <c r="M1922">
        <v>11.278</v>
      </c>
      <c r="N1922">
        <v>63.841106579180703</v>
      </c>
      <c r="O1922">
        <v>28.372999999999902</v>
      </c>
      <c r="P1922">
        <v>28.385999999999999</v>
      </c>
      <c r="Q1922">
        <v>31.178000000000001</v>
      </c>
      <c r="R1922">
        <v>1.3959999999999999</v>
      </c>
    </row>
    <row r="1923" spans="1:18" x14ac:dyDescent="0.45">
      <c r="A1923" t="s">
        <v>693</v>
      </c>
      <c r="B1923">
        <v>2024</v>
      </c>
      <c r="C1923" s="9">
        <v>45325</v>
      </c>
      <c r="D1923" t="s">
        <v>72</v>
      </c>
      <c r="E1923">
        <v>1</v>
      </c>
      <c r="F1923" t="s">
        <v>200</v>
      </c>
      <c r="G1923">
        <v>8</v>
      </c>
      <c r="H1923" t="s">
        <v>80</v>
      </c>
      <c r="I1923" t="s">
        <v>3852</v>
      </c>
      <c r="J1923">
        <v>21.9890410958904</v>
      </c>
      <c r="K1923">
        <v>21</v>
      </c>
      <c r="L1923">
        <v>2</v>
      </c>
      <c r="M1923">
        <v>11.38</v>
      </c>
      <c r="N1923">
        <v>63.268892794376001</v>
      </c>
      <c r="O1923">
        <v>5.0140000000000002</v>
      </c>
      <c r="P1923">
        <v>5.06299999999999</v>
      </c>
      <c r="Q1923">
        <v>14.555</v>
      </c>
      <c r="R1923">
        <v>4.7460000000000004</v>
      </c>
    </row>
    <row r="1924" spans="1:18" x14ac:dyDescent="0.45">
      <c r="A1924" t="s">
        <v>693</v>
      </c>
      <c r="B1924">
        <v>2024</v>
      </c>
      <c r="C1924" s="9">
        <v>45325</v>
      </c>
      <c r="D1924" t="s">
        <v>72</v>
      </c>
      <c r="E1924">
        <v>1</v>
      </c>
      <c r="F1924" t="s">
        <v>200</v>
      </c>
      <c r="G1924">
        <v>9</v>
      </c>
      <c r="H1924" t="s">
        <v>52</v>
      </c>
      <c r="I1924" t="s">
        <v>53</v>
      </c>
      <c r="J1924">
        <v>26.904109589040999</v>
      </c>
      <c r="K1924">
        <v>13</v>
      </c>
      <c r="L1924">
        <v>1</v>
      </c>
      <c r="M1924">
        <v>10.97</v>
      </c>
      <c r="N1924">
        <v>65.633546034639906</v>
      </c>
      <c r="O1924">
        <v>20.785</v>
      </c>
      <c r="P1924">
        <v>21.134</v>
      </c>
      <c r="Q1924">
        <v>24.274000000000001</v>
      </c>
      <c r="R1924">
        <v>1.57</v>
      </c>
    </row>
    <row r="1925" spans="1:18" x14ac:dyDescent="0.45">
      <c r="A1925" t="s">
        <v>693</v>
      </c>
      <c r="B1925">
        <v>2024</v>
      </c>
      <c r="C1925" s="9">
        <v>45325</v>
      </c>
      <c r="D1925" t="s">
        <v>72</v>
      </c>
      <c r="E1925">
        <v>1</v>
      </c>
      <c r="F1925" t="s">
        <v>200</v>
      </c>
      <c r="G1925">
        <v>9</v>
      </c>
      <c r="H1925" t="s">
        <v>115</v>
      </c>
      <c r="I1925" t="s">
        <v>3849</v>
      </c>
      <c r="J1925">
        <v>26.509589041095801</v>
      </c>
      <c r="K1925">
        <v>20</v>
      </c>
      <c r="L1925">
        <v>2</v>
      </c>
      <c r="M1925">
        <v>11.412000000000001</v>
      </c>
      <c r="N1925">
        <v>63.091482649842199</v>
      </c>
      <c r="O1925">
        <v>15.763</v>
      </c>
      <c r="P1925">
        <v>14.558999999999999</v>
      </c>
      <c r="Q1925">
        <v>22.132999999999999</v>
      </c>
      <c r="R1925">
        <v>3.7869999999999999</v>
      </c>
    </row>
    <row r="1926" spans="1:18" x14ac:dyDescent="0.45">
      <c r="A1926" t="s">
        <v>693</v>
      </c>
      <c r="B1926">
        <v>2024</v>
      </c>
      <c r="C1926" s="9">
        <v>45325</v>
      </c>
      <c r="D1926" t="s">
        <v>72</v>
      </c>
      <c r="E1926">
        <v>1</v>
      </c>
      <c r="F1926" t="s">
        <v>200</v>
      </c>
      <c r="G1926">
        <v>10</v>
      </c>
      <c r="H1926" t="s">
        <v>45</v>
      </c>
      <c r="I1926" t="s">
        <v>40</v>
      </c>
      <c r="J1926">
        <v>32.9506849315068</v>
      </c>
      <c r="K1926">
        <v>16</v>
      </c>
      <c r="L1926">
        <v>1</v>
      </c>
      <c r="M1926">
        <v>11.361000000000001</v>
      </c>
      <c r="N1926">
        <v>63.374702931080002</v>
      </c>
      <c r="O1926">
        <v>18.143000000000001</v>
      </c>
      <c r="P1926">
        <v>19.283000000000001</v>
      </c>
      <c r="Q1926">
        <v>23.670999999999999</v>
      </c>
      <c r="R1926">
        <v>2.194</v>
      </c>
    </row>
    <row r="1927" spans="1:18" x14ac:dyDescent="0.45">
      <c r="A1927" t="s">
        <v>693</v>
      </c>
      <c r="B1927">
        <v>2024</v>
      </c>
      <c r="C1927" s="9">
        <v>45325</v>
      </c>
      <c r="D1927" t="s">
        <v>72</v>
      </c>
      <c r="E1927">
        <v>1</v>
      </c>
      <c r="F1927" t="s">
        <v>200</v>
      </c>
      <c r="G1927">
        <v>10</v>
      </c>
      <c r="H1927" t="s">
        <v>39</v>
      </c>
      <c r="I1927" t="s">
        <v>40</v>
      </c>
      <c r="J1927">
        <v>29.4849315068493</v>
      </c>
      <c r="K1927">
        <v>17</v>
      </c>
      <c r="L1927">
        <v>2</v>
      </c>
      <c r="M1927">
        <v>11.452</v>
      </c>
      <c r="N1927">
        <v>62.871114215857403</v>
      </c>
      <c r="O1927">
        <v>22.125999999999902</v>
      </c>
      <c r="P1927">
        <v>21.756999999999898</v>
      </c>
      <c r="Q1927">
        <v>24.832999999999998</v>
      </c>
      <c r="R1927">
        <v>1.538</v>
      </c>
    </row>
    <row r="1928" spans="1:18" x14ac:dyDescent="0.45">
      <c r="A1928" t="s">
        <v>693</v>
      </c>
      <c r="B1928">
        <v>2024</v>
      </c>
      <c r="C1928" s="9">
        <v>45325</v>
      </c>
      <c r="D1928" t="s">
        <v>72</v>
      </c>
      <c r="E1928">
        <v>1</v>
      </c>
      <c r="F1928" t="s">
        <v>200</v>
      </c>
      <c r="G1928">
        <v>11</v>
      </c>
      <c r="H1928" t="s">
        <v>101</v>
      </c>
      <c r="I1928" t="s">
        <v>151</v>
      </c>
      <c r="J1928">
        <v>24.345205479452002</v>
      </c>
      <c r="K1928">
        <v>14</v>
      </c>
      <c r="L1928">
        <v>1</v>
      </c>
      <c r="M1928">
        <v>11.368</v>
      </c>
      <c r="N1928">
        <v>63.3356790992258</v>
      </c>
      <c r="O1928">
        <v>12.35</v>
      </c>
      <c r="P1928">
        <v>18.79</v>
      </c>
      <c r="Q1928">
        <v>26.334</v>
      </c>
      <c r="R1928">
        <v>3.7719999999999998</v>
      </c>
    </row>
    <row r="1929" spans="1:18" x14ac:dyDescent="0.45">
      <c r="A1929" t="s">
        <v>693</v>
      </c>
      <c r="B1929">
        <v>2024</v>
      </c>
      <c r="C1929" s="9">
        <v>45325</v>
      </c>
      <c r="D1929" t="s">
        <v>72</v>
      </c>
      <c r="E1929">
        <v>1</v>
      </c>
      <c r="F1929" t="s">
        <v>200</v>
      </c>
      <c r="G1929">
        <v>11</v>
      </c>
      <c r="H1929" t="s">
        <v>20</v>
      </c>
      <c r="I1929" t="s">
        <v>21</v>
      </c>
      <c r="J1929">
        <v>28.4986301369863</v>
      </c>
      <c r="K1929">
        <v>19</v>
      </c>
      <c r="L1929">
        <v>2</v>
      </c>
      <c r="M1929">
        <v>11.393000000000001</v>
      </c>
      <c r="N1929">
        <v>63.196699727903002</v>
      </c>
      <c r="O1929">
        <v>28.69</v>
      </c>
      <c r="P1929">
        <v>28.431999999999999</v>
      </c>
      <c r="Q1929">
        <v>30.52</v>
      </c>
      <c r="R1929">
        <v>1.044</v>
      </c>
    </row>
    <row r="1930" spans="1:18" x14ac:dyDescent="0.45">
      <c r="A1930" t="s">
        <v>693</v>
      </c>
      <c r="B1930">
        <v>2024</v>
      </c>
      <c r="C1930" s="9">
        <v>45325</v>
      </c>
      <c r="D1930" t="s">
        <v>72</v>
      </c>
      <c r="E1930">
        <v>1</v>
      </c>
      <c r="F1930" t="s">
        <v>200</v>
      </c>
      <c r="G1930">
        <v>12</v>
      </c>
      <c r="H1930" t="s">
        <v>32</v>
      </c>
      <c r="I1930" t="s">
        <v>17</v>
      </c>
      <c r="J1930">
        <v>21.528767123287601</v>
      </c>
      <c r="K1930">
        <v>15</v>
      </c>
      <c r="L1930">
        <v>1</v>
      </c>
      <c r="M1930">
        <v>11.156000000000001</v>
      </c>
      <c r="N1930">
        <v>64.539261384008597</v>
      </c>
      <c r="O1930">
        <v>24.236000000000001</v>
      </c>
      <c r="P1930">
        <v>24.631</v>
      </c>
      <c r="Q1930">
        <v>28.728999999999999</v>
      </c>
      <c r="R1930">
        <v>2.0489999999999999</v>
      </c>
    </row>
    <row r="1931" spans="1:18" x14ac:dyDescent="0.45">
      <c r="A1931" t="s">
        <v>693</v>
      </c>
      <c r="B1931">
        <v>2024</v>
      </c>
      <c r="C1931" s="9">
        <v>45325</v>
      </c>
      <c r="D1931" t="s">
        <v>72</v>
      </c>
      <c r="E1931">
        <v>1</v>
      </c>
      <c r="F1931" t="s">
        <v>200</v>
      </c>
      <c r="G1931">
        <v>12</v>
      </c>
      <c r="H1931" t="s">
        <v>41</v>
      </c>
      <c r="I1931" t="s">
        <v>27</v>
      </c>
      <c r="J1931">
        <v>28.304109589041001</v>
      </c>
      <c r="K1931">
        <v>18</v>
      </c>
      <c r="L1931">
        <v>2</v>
      </c>
      <c r="M1931">
        <v>13.817</v>
      </c>
      <c r="N1931">
        <v>52.1097199102554</v>
      </c>
      <c r="O1931">
        <v>18.503</v>
      </c>
      <c r="P1931">
        <v>18.238</v>
      </c>
      <c r="Q1931">
        <v>23.178000000000001</v>
      </c>
      <c r="R1931">
        <v>2.4700000000000002</v>
      </c>
    </row>
    <row r="1932" spans="1:18" x14ac:dyDescent="0.45">
      <c r="A1932" t="s">
        <v>693</v>
      </c>
      <c r="B1932">
        <v>2024</v>
      </c>
      <c r="C1932" s="9">
        <v>45325</v>
      </c>
      <c r="D1932" t="s">
        <v>72</v>
      </c>
      <c r="E1932">
        <v>1</v>
      </c>
      <c r="F1932" t="s">
        <v>201</v>
      </c>
      <c r="G1932">
        <v>1</v>
      </c>
      <c r="H1932" t="s">
        <v>381</v>
      </c>
      <c r="I1932" t="s">
        <v>25</v>
      </c>
      <c r="J1932">
        <v>21.131506849314999</v>
      </c>
      <c r="K1932">
        <v>5</v>
      </c>
      <c r="L1932">
        <v>1</v>
      </c>
      <c r="M1932">
        <v>11.06</v>
      </c>
      <c r="N1932">
        <v>65.099457504520799</v>
      </c>
      <c r="O1932">
        <v>35.065999999999903</v>
      </c>
      <c r="P1932">
        <v>35.147999999999897</v>
      </c>
      <c r="Q1932">
        <v>38.159999999999997</v>
      </c>
      <c r="R1932">
        <v>1.506</v>
      </c>
    </row>
    <row r="1933" spans="1:18" x14ac:dyDescent="0.45">
      <c r="A1933" t="s">
        <v>693</v>
      </c>
      <c r="B1933">
        <v>2024</v>
      </c>
      <c r="C1933" s="9">
        <v>45325</v>
      </c>
      <c r="D1933" t="s">
        <v>72</v>
      </c>
      <c r="E1933">
        <v>1</v>
      </c>
      <c r="F1933" t="s">
        <v>201</v>
      </c>
      <c r="G1933">
        <v>1</v>
      </c>
      <c r="H1933" t="s">
        <v>32</v>
      </c>
      <c r="I1933" t="s">
        <v>17</v>
      </c>
      <c r="J1933">
        <v>21.528767123287601</v>
      </c>
      <c r="K1933">
        <v>15</v>
      </c>
      <c r="L1933">
        <v>2</v>
      </c>
      <c r="M1933">
        <v>11.19</v>
      </c>
      <c r="N1933">
        <v>64.343163538873895</v>
      </c>
      <c r="O1933">
        <v>24.631</v>
      </c>
      <c r="P1933">
        <v>24.568999999999999</v>
      </c>
      <c r="Q1933">
        <v>28.613</v>
      </c>
      <c r="R1933">
        <v>2.0219999999999998</v>
      </c>
    </row>
    <row r="1934" spans="1:18" x14ac:dyDescent="0.45">
      <c r="A1934" t="s">
        <v>693</v>
      </c>
      <c r="B1934">
        <v>2024</v>
      </c>
      <c r="C1934" s="9">
        <v>45325</v>
      </c>
      <c r="D1934" t="s">
        <v>72</v>
      </c>
      <c r="E1934">
        <v>1</v>
      </c>
      <c r="F1934" t="s">
        <v>201</v>
      </c>
      <c r="G1934">
        <v>2</v>
      </c>
      <c r="H1934" t="s">
        <v>16</v>
      </c>
      <c r="I1934" t="s">
        <v>17</v>
      </c>
      <c r="J1934">
        <v>24.789041095890401</v>
      </c>
      <c r="K1934">
        <v>3</v>
      </c>
      <c r="L1934">
        <v>1</v>
      </c>
      <c r="M1934">
        <v>11.32</v>
      </c>
      <c r="N1934">
        <v>63.604240282685502</v>
      </c>
      <c r="O1934">
        <v>30.616</v>
      </c>
      <c r="P1934">
        <v>30.67</v>
      </c>
      <c r="Q1934">
        <v>32.646000000000001</v>
      </c>
      <c r="R1934">
        <v>0.98799999999999999</v>
      </c>
    </row>
    <row r="1935" spans="1:18" x14ac:dyDescent="0.45">
      <c r="A1935" t="s">
        <v>693</v>
      </c>
      <c r="B1935">
        <v>2024</v>
      </c>
      <c r="C1935" s="9">
        <v>45325</v>
      </c>
      <c r="D1935" t="s">
        <v>72</v>
      </c>
      <c r="E1935">
        <v>1</v>
      </c>
      <c r="F1935" t="s">
        <v>201</v>
      </c>
      <c r="G1935">
        <v>2</v>
      </c>
      <c r="H1935" t="s">
        <v>101</v>
      </c>
      <c r="I1935" t="s">
        <v>151</v>
      </c>
      <c r="J1935">
        <v>24.345205479452002</v>
      </c>
      <c r="K1935">
        <v>14</v>
      </c>
      <c r="L1935">
        <v>2</v>
      </c>
      <c r="M1935">
        <v>11.45</v>
      </c>
      <c r="N1935">
        <v>62.882096069869</v>
      </c>
      <c r="O1935">
        <v>18.79</v>
      </c>
      <c r="P1935">
        <v>18.515000000000001</v>
      </c>
      <c r="Q1935">
        <v>25.577000000000002</v>
      </c>
      <c r="R1935">
        <v>3.5310000000000001</v>
      </c>
    </row>
    <row r="1936" spans="1:18" x14ac:dyDescent="0.45">
      <c r="A1936" t="s">
        <v>693</v>
      </c>
      <c r="B1936">
        <v>2024</v>
      </c>
      <c r="C1936" s="9">
        <v>45325</v>
      </c>
      <c r="D1936" t="s">
        <v>72</v>
      </c>
      <c r="E1936">
        <v>1</v>
      </c>
      <c r="F1936" t="s">
        <v>201</v>
      </c>
      <c r="G1936">
        <v>3</v>
      </c>
      <c r="H1936" t="s">
        <v>23</v>
      </c>
      <c r="I1936" t="s">
        <v>15</v>
      </c>
      <c r="J1936">
        <v>26.397260273972599</v>
      </c>
      <c r="K1936">
        <v>1</v>
      </c>
      <c r="L1936">
        <v>1</v>
      </c>
      <c r="M1936">
        <v>11.58</v>
      </c>
      <c r="N1936">
        <v>62.176165803108802</v>
      </c>
      <c r="O1936">
        <v>33.996000000000002</v>
      </c>
      <c r="P1936">
        <v>34.003999999999998</v>
      </c>
      <c r="Q1936">
        <v>36</v>
      </c>
      <c r="R1936">
        <v>0.998</v>
      </c>
    </row>
    <row r="1937" spans="1:18" x14ac:dyDescent="0.45">
      <c r="A1937" t="s">
        <v>693</v>
      </c>
      <c r="B1937">
        <v>2024</v>
      </c>
      <c r="C1937" s="9">
        <v>45325</v>
      </c>
      <c r="D1937" t="s">
        <v>72</v>
      </c>
      <c r="E1937">
        <v>1</v>
      </c>
      <c r="F1937" t="s">
        <v>201</v>
      </c>
      <c r="G1937">
        <v>3</v>
      </c>
      <c r="H1937" t="s">
        <v>45</v>
      </c>
      <c r="I1937" t="s">
        <v>40</v>
      </c>
      <c r="J1937">
        <v>32.9506849315068</v>
      </c>
      <c r="K1937">
        <v>16</v>
      </c>
      <c r="L1937">
        <v>2</v>
      </c>
      <c r="M1937">
        <v>11.71</v>
      </c>
      <c r="N1937">
        <v>61.485909479077698</v>
      </c>
      <c r="O1937">
        <v>19.283000000000001</v>
      </c>
      <c r="P1937">
        <v>19.259</v>
      </c>
      <c r="Q1937">
        <v>23.611000000000001</v>
      </c>
      <c r="R1937">
        <v>2.1760000000000002</v>
      </c>
    </row>
    <row r="1938" spans="1:18" x14ac:dyDescent="0.45">
      <c r="A1938" t="s">
        <v>693</v>
      </c>
      <c r="B1938">
        <v>2024</v>
      </c>
      <c r="C1938" s="9">
        <v>45325</v>
      </c>
      <c r="D1938" t="s">
        <v>72</v>
      </c>
      <c r="E1938">
        <v>1</v>
      </c>
      <c r="F1938" t="s">
        <v>201</v>
      </c>
      <c r="G1938">
        <v>4</v>
      </c>
      <c r="H1938" t="s">
        <v>133</v>
      </c>
      <c r="I1938" t="s">
        <v>151</v>
      </c>
      <c r="J1938">
        <v>31.030136986301301</v>
      </c>
      <c r="K1938">
        <v>6</v>
      </c>
      <c r="L1938">
        <v>1</v>
      </c>
      <c r="M1938">
        <v>11.84</v>
      </c>
      <c r="N1938">
        <v>60.8108108108108</v>
      </c>
      <c r="O1938">
        <v>27.754999999999999</v>
      </c>
      <c r="P1938">
        <v>27.895</v>
      </c>
      <c r="Q1938">
        <v>30.812999999999999</v>
      </c>
      <c r="R1938">
        <v>1.4590000000000001</v>
      </c>
    </row>
    <row r="1939" spans="1:18" x14ac:dyDescent="0.45">
      <c r="A1939" t="s">
        <v>693</v>
      </c>
      <c r="B1939">
        <v>2024</v>
      </c>
      <c r="C1939" s="9">
        <v>45325</v>
      </c>
      <c r="D1939" t="s">
        <v>72</v>
      </c>
      <c r="E1939">
        <v>1</v>
      </c>
      <c r="F1939" t="s">
        <v>201</v>
      </c>
      <c r="G1939">
        <v>4</v>
      </c>
      <c r="H1939" t="s">
        <v>52</v>
      </c>
      <c r="I1939" t="s">
        <v>53</v>
      </c>
      <c r="J1939">
        <v>26.904109589040999</v>
      </c>
      <c r="K1939">
        <v>13</v>
      </c>
      <c r="L1939">
        <v>2</v>
      </c>
      <c r="M1939">
        <v>11.97</v>
      </c>
      <c r="N1939">
        <v>60.150375939849603</v>
      </c>
      <c r="O1939">
        <v>21.134</v>
      </c>
      <c r="P1939">
        <v>21.042999999999999</v>
      </c>
      <c r="Q1939">
        <v>24.146999999999998</v>
      </c>
      <c r="R1939">
        <v>1.552</v>
      </c>
    </row>
    <row r="1940" spans="1:18" x14ac:dyDescent="0.45">
      <c r="A1940" t="s">
        <v>693</v>
      </c>
      <c r="B1940">
        <v>2024</v>
      </c>
      <c r="C1940" s="9">
        <v>45325</v>
      </c>
      <c r="D1940" t="s">
        <v>72</v>
      </c>
      <c r="E1940">
        <v>1</v>
      </c>
      <c r="F1940" t="s">
        <v>201</v>
      </c>
      <c r="G1940">
        <v>5</v>
      </c>
      <c r="H1940" t="s">
        <v>28</v>
      </c>
      <c r="I1940" t="s">
        <v>29</v>
      </c>
      <c r="J1940">
        <v>24.109589041095798</v>
      </c>
      <c r="K1940">
        <v>4</v>
      </c>
      <c r="L1940">
        <v>1</v>
      </c>
      <c r="M1940">
        <v>12.1</v>
      </c>
      <c r="N1940">
        <v>59.504132231404903</v>
      </c>
      <c r="O1940">
        <v>28.385999999999999</v>
      </c>
      <c r="P1940">
        <v>28.608999999999899</v>
      </c>
      <c r="Q1940">
        <v>31.364999999999998</v>
      </c>
      <c r="R1940">
        <v>1.3779999999999999</v>
      </c>
    </row>
    <row r="1941" spans="1:18" x14ac:dyDescent="0.45">
      <c r="A1941" t="s">
        <v>693</v>
      </c>
      <c r="B1941">
        <v>2024</v>
      </c>
      <c r="C1941" s="9">
        <v>45325</v>
      </c>
      <c r="D1941" t="s">
        <v>72</v>
      </c>
      <c r="E1941">
        <v>1</v>
      </c>
      <c r="F1941" t="s">
        <v>201</v>
      </c>
      <c r="G1941">
        <v>5</v>
      </c>
      <c r="H1941" t="s">
        <v>26</v>
      </c>
      <c r="I1941" t="s">
        <v>27</v>
      </c>
      <c r="J1941">
        <v>25.704109589041</v>
      </c>
      <c r="K1941">
        <v>9</v>
      </c>
      <c r="L1941">
        <v>2</v>
      </c>
      <c r="M1941">
        <v>12.23</v>
      </c>
      <c r="N1941">
        <v>58.871627146361398</v>
      </c>
      <c r="O1941">
        <v>25.945</v>
      </c>
      <c r="P1941">
        <v>25.834</v>
      </c>
      <c r="Q1941">
        <v>28.14</v>
      </c>
      <c r="R1941">
        <v>1.153</v>
      </c>
    </row>
    <row r="1942" spans="1:18" x14ac:dyDescent="0.45">
      <c r="A1942" t="s">
        <v>693</v>
      </c>
      <c r="B1942">
        <v>2024</v>
      </c>
      <c r="C1942" s="9">
        <v>45325</v>
      </c>
      <c r="D1942" t="s">
        <v>72</v>
      </c>
      <c r="E1942">
        <v>1</v>
      </c>
      <c r="F1942" t="s">
        <v>201</v>
      </c>
      <c r="G1942">
        <v>6</v>
      </c>
      <c r="H1942" t="s">
        <v>14</v>
      </c>
      <c r="I1942" t="s">
        <v>15</v>
      </c>
      <c r="J1942">
        <v>24.090410958904101</v>
      </c>
      <c r="K1942">
        <v>7</v>
      </c>
      <c r="L1942">
        <v>1</v>
      </c>
      <c r="M1942">
        <v>12.36</v>
      </c>
      <c r="N1942">
        <v>58.252427184466001</v>
      </c>
      <c r="O1942">
        <v>31.466999999999999</v>
      </c>
      <c r="P1942">
        <v>31.565000000000001</v>
      </c>
      <c r="Q1942">
        <v>33.637</v>
      </c>
      <c r="R1942">
        <v>1.036</v>
      </c>
    </row>
    <row r="1943" spans="1:18" x14ac:dyDescent="0.45">
      <c r="A1943" t="s">
        <v>693</v>
      </c>
      <c r="B1943">
        <v>2024</v>
      </c>
      <c r="C1943" s="9">
        <v>45325</v>
      </c>
      <c r="D1943" t="s">
        <v>72</v>
      </c>
      <c r="E1943">
        <v>1</v>
      </c>
      <c r="F1943" t="s">
        <v>201</v>
      </c>
      <c r="G1943">
        <v>6</v>
      </c>
      <c r="H1943" t="s">
        <v>75</v>
      </c>
      <c r="I1943" t="s">
        <v>38</v>
      </c>
      <c r="J1943">
        <v>24.906849315068399</v>
      </c>
      <c r="K1943">
        <v>12</v>
      </c>
      <c r="L1943">
        <v>2</v>
      </c>
      <c r="M1943">
        <v>12.49</v>
      </c>
      <c r="N1943">
        <v>57.646116893514801</v>
      </c>
      <c r="O1943">
        <v>25.728999999999999</v>
      </c>
      <c r="P1943">
        <v>25.497</v>
      </c>
      <c r="Q1943">
        <v>29.443000000000001</v>
      </c>
      <c r="R1943">
        <v>1.9730000000000001</v>
      </c>
    </row>
    <row r="1944" spans="1:18" x14ac:dyDescent="0.45">
      <c r="A1944" t="s">
        <v>693</v>
      </c>
      <c r="B1944">
        <v>2024</v>
      </c>
      <c r="C1944" s="9">
        <v>45325</v>
      </c>
      <c r="D1944" t="s">
        <v>72</v>
      </c>
      <c r="E1944">
        <v>1</v>
      </c>
      <c r="F1944" t="s">
        <v>201</v>
      </c>
      <c r="G1944">
        <v>7</v>
      </c>
      <c r="H1944" t="s">
        <v>35</v>
      </c>
      <c r="I1944" t="s">
        <v>36</v>
      </c>
      <c r="J1944">
        <v>25.827397260273901</v>
      </c>
      <c r="K1944">
        <v>8</v>
      </c>
      <c r="L1944">
        <v>1</v>
      </c>
      <c r="M1944">
        <v>12.62</v>
      </c>
      <c r="N1944">
        <v>57.0522979397781</v>
      </c>
      <c r="O1944">
        <v>20.29</v>
      </c>
      <c r="P1944">
        <v>21.712</v>
      </c>
      <c r="Q1944">
        <v>26.24</v>
      </c>
      <c r="R1944">
        <v>2.2639999999999998</v>
      </c>
    </row>
    <row r="1945" spans="1:18" x14ac:dyDescent="0.45">
      <c r="A1945" t="s">
        <v>693</v>
      </c>
      <c r="B1945">
        <v>2024</v>
      </c>
      <c r="C1945" s="9">
        <v>45325</v>
      </c>
      <c r="D1945" t="s">
        <v>72</v>
      </c>
      <c r="E1945">
        <v>1</v>
      </c>
      <c r="F1945" t="s">
        <v>201</v>
      </c>
      <c r="G1945">
        <v>7</v>
      </c>
      <c r="H1945" t="s">
        <v>24</v>
      </c>
      <c r="I1945" t="s">
        <v>25</v>
      </c>
      <c r="J1945">
        <v>25.432876712328699</v>
      </c>
      <c r="K1945">
        <v>10</v>
      </c>
      <c r="L1945">
        <v>2</v>
      </c>
      <c r="M1945">
        <v>12.75</v>
      </c>
      <c r="N1945">
        <v>56.470588235294102</v>
      </c>
      <c r="O1945">
        <v>26.565999999999999</v>
      </c>
      <c r="P1945">
        <v>26.256</v>
      </c>
      <c r="Q1945">
        <v>28.82</v>
      </c>
      <c r="R1945">
        <v>1.282</v>
      </c>
    </row>
    <row r="1946" spans="1:18" x14ac:dyDescent="0.45">
      <c r="A1946" t="s">
        <v>693</v>
      </c>
      <c r="B1946">
        <v>2024</v>
      </c>
      <c r="C1946" s="9">
        <v>45325</v>
      </c>
      <c r="D1946" t="s">
        <v>72</v>
      </c>
      <c r="E1946">
        <v>1</v>
      </c>
      <c r="F1946" t="s">
        <v>201</v>
      </c>
      <c r="G1946">
        <v>8</v>
      </c>
      <c r="H1946" t="s">
        <v>42</v>
      </c>
      <c r="I1946" t="s">
        <v>97</v>
      </c>
      <c r="J1946">
        <v>25.175342465753399</v>
      </c>
      <c r="K1946">
        <v>2</v>
      </c>
      <c r="L1946">
        <v>1</v>
      </c>
      <c r="M1946">
        <v>12.88</v>
      </c>
      <c r="N1946">
        <v>55.900621118012403</v>
      </c>
      <c r="O1946">
        <v>22.47</v>
      </c>
      <c r="P1946">
        <v>23.003999999999898</v>
      </c>
      <c r="Q1946">
        <v>26.9</v>
      </c>
      <c r="R1946">
        <v>1.948</v>
      </c>
    </row>
    <row r="1947" spans="1:18" x14ac:dyDescent="0.45">
      <c r="A1947" t="s">
        <v>693</v>
      </c>
      <c r="B1947">
        <v>2024</v>
      </c>
      <c r="C1947" s="9">
        <v>45325</v>
      </c>
      <c r="D1947" t="s">
        <v>72</v>
      </c>
      <c r="E1947">
        <v>1</v>
      </c>
      <c r="F1947" t="s">
        <v>201</v>
      </c>
      <c r="G1947">
        <v>8</v>
      </c>
      <c r="H1947" t="s">
        <v>37</v>
      </c>
      <c r="I1947" t="s">
        <v>38</v>
      </c>
      <c r="J1947">
        <v>18.821917808219101</v>
      </c>
      <c r="K1947">
        <v>11</v>
      </c>
      <c r="L1947">
        <v>2</v>
      </c>
      <c r="M1947">
        <v>13.01</v>
      </c>
      <c r="N1947">
        <v>55.3420445810914</v>
      </c>
      <c r="O1947">
        <v>19.396999999999998</v>
      </c>
      <c r="P1947">
        <v>18.846</v>
      </c>
      <c r="Q1947">
        <v>24.17</v>
      </c>
      <c r="R1947">
        <v>2.6619999999999999</v>
      </c>
    </row>
    <row r="1948" spans="1:18" x14ac:dyDescent="0.45">
      <c r="A1948" t="s">
        <v>693</v>
      </c>
      <c r="B1948">
        <v>2024</v>
      </c>
      <c r="C1948" s="9">
        <v>45325</v>
      </c>
      <c r="D1948" t="s">
        <v>72</v>
      </c>
      <c r="E1948">
        <v>1</v>
      </c>
      <c r="F1948" t="s">
        <v>202</v>
      </c>
      <c r="G1948">
        <v>1</v>
      </c>
      <c r="H1948" t="s">
        <v>42</v>
      </c>
      <c r="I1948" t="s">
        <v>97</v>
      </c>
      <c r="J1948">
        <v>25.175342465753399</v>
      </c>
      <c r="K1948">
        <v>2</v>
      </c>
      <c r="L1948">
        <v>1</v>
      </c>
      <c r="M1948">
        <v>11.214</v>
      </c>
      <c r="N1948">
        <v>64.2054574638844</v>
      </c>
      <c r="O1948">
        <v>23.003999999999898</v>
      </c>
      <c r="P1948">
        <v>24.512999999999899</v>
      </c>
      <c r="Q1948">
        <v>28.248999999999999</v>
      </c>
      <c r="R1948">
        <v>1.8680000000000001</v>
      </c>
    </row>
    <row r="1949" spans="1:18" x14ac:dyDescent="0.45">
      <c r="A1949" t="s">
        <v>693</v>
      </c>
      <c r="B1949">
        <v>2024</v>
      </c>
      <c r="C1949" s="9">
        <v>45325</v>
      </c>
      <c r="D1949" t="s">
        <v>72</v>
      </c>
      <c r="E1949">
        <v>1</v>
      </c>
      <c r="F1949" t="s">
        <v>202</v>
      </c>
      <c r="G1949">
        <v>1</v>
      </c>
      <c r="H1949" t="s">
        <v>381</v>
      </c>
      <c r="I1949" t="s">
        <v>25</v>
      </c>
      <c r="J1949">
        <v>21.131506849314999</v>
      </c>
      <c r="K1949">
        <v>5</v>
      </c>
      <c r="L1949">
        <v>2</v>
      </c>
      <c r="M1949">
        <v>11.259</v>
      </c>
      <c r="N1949">
        <v>63.948840927258097</v>
      </c>
      <c r="O1949">
        <v>35.147999999999897</v>
      </c>
      <c r="P1949">
        <v>34.411000000000001</v>
      </c>
      <c r="Q1949">
        <v>37.353000000000002</v>
      </c>
      <c r="R1949">
        <v>1.4710000000000001</v>
      </c>
    </row>
    <row r="1950" spans="1:18" x14ac:dyDescent="0.45">
      <c r="A1950" t="s">
        <v>693</v>
      </c>
      <c r="B1950">
        <v>2024</v>
      </c>
      <c r="C1950" s="9">
        <v>45325</v>
      </c>
      <c r="D1950" t="s">
        <v>72</v>
      </c>
      <c r="E1950">
        <v>1</v>
      </c>
      <c r="F1950" t="s">
        <v>202</v>
      </c>
      <c r="G1950">
        <v>2</v>
      </c>
      <c r="H1950" t="s">
        <v>16</v>
      </c>
      <c r="I1950" t="s">
        <v>17</v>
      </c>
      <c r="J1950">
        <v>24.789041095890401</v>
      </c>
      <c r="K1950">
        <v>3</v>
      </c>
      <c r="L1950">
        <v>1</v>
      </c>
      <c r="M1950">
        <v>11.276999999999999</v>
      </c>
      <c r="N1950">
        <v>63.846767757382203</v>
      </c>
      <c r="O1950">
        <v>30.67</v>
      </c>
      <c r="P1950">
        <v>30.722999999999999</v>
      </c>
      <c r="Q1950">
        <v>32.697000000000003</v>
      </c>
      <c r="R1950">
        <v>0.98699999999999999</v>
      </c>
    </row>
    <row r="1951" spans="1:18" x14ac:dyDescent="0.45">
      <c r="A1951" t="s">
        <v>693</v>
      </c>
      <c r="B1951">
        <v>2024</v>
      </c>
      <c r="C1951" s="9">
        <v>45325</v>
      </c>
      <c r="D1951" t="s">
        <v>72</v>
      </c>
      <c r="E1951">
        <v>1</v>
      </c>
      <c r="F1951" t="s">
        <v>202</v>
      </c>
      <c r="G1951">
        <v>2</v>
      </c>
      <c r="H1951" t="s">
        <v>35</v>
      </c>
      <c r="I1951" t="s">
        <v>36</v>
      </c>
      <c r="J1951">
        <v>25.827397260273901</v>
      </c>
      <c r="K1951">
        <v>8</v>
      </c>
      <c r="L1951">
        <v>2</v>
      </c>
      <c r="M1951">
        <v>11.482999999999899</v>
      </c>
      <c r="N1951">
        <v>62.701384655577797</v>
      </c>
      <c r="O1951">
        <v>21.712</v>
      </c>
      <c r="P1951">
        <v>21.56</v>
      </c>
      <c r="Q1951">
        <v>25.974</v>
      </c>
      <c r="R1951">
        <v>2.2069999999999999</v>
      </c>
    </row>
    <row r="1952" spans="1:18" x14ac:dyDescent="0.45">
      <c r="A1952" t="s">
        <v>693</v>
      </c>
      <c r="B1952">
        <v>2024</v>
      </c>
      <c r="C1952" s="9">
        <v>45325</v>
      </c>
      <c r="D1952" t="s">
        <v>72</v>
      </c>
      <c r="E1952">
        <v>1</v>
      </c>
      <c r="F1952" t="s">
        <v>202</v>
      </c>
      <c r="G1952">
        <v>3</v>
      </c>
      <c r="H1952" t="s">
        <v>23</v>
      </c>
      <c r="I1952" t="s">
        <v>15</v>
      </c>
      <c r="J1952">
        <v>26.397260273972599</v>
      </c>
      <c r="K1952">
        <v>1</v>
      </c>
      <c r="L1952">
        <v>1</v>
      </c>
      <c r="M1952">
        <v>11.096</v>
      </c>
      <c r="N1952">
        <v>64.888248017303496</v>
      </c>
      <c r="O1952">
        <v>34.003999999999998</v>
      </c>
      <c r="P1952">
        <v>34.116999999999997</v>
      </c>
      <c r="Q1952">
        <v>36.104999999999997</v>
      </c>
      <c r="R1952">
        <v>0.99399999999999999</v>
      </c>
    </row>
    <row r="1953" spans="1:18" x14ac:dyDescent="0.45">
      <c r="A1953" t="s">
        <v>693</v>
      </c>
      <c r="B1953">
        <v>2024</v>
      </c>
      <c r="C1953" s="9">
        <v>45325</v>
      </c>
      <c r="D1953" t="s">
        <v>72</v>
      </c>
      <c r="E1953">
        <v>1</v>
      </c>
      <c r="F1953" t="s">
        <v>202</v>
      </c>
      <c r="G1953">
        <v>3</v>
      </c>
      <c r="H1953" t="s">
        <v>14</v>
      </c>
      <c r="I1953" t="s">
        <v>15</v>
      </c>
      <c r="J1953">
        <v>24.090410958904101</v>
      </c>
      <c r="K1953">
        <v>7</v>
      </c>
      <c r="L1953">
        <v>2</v>
      </c>
      <c r="M1953">
        <v>11.122</v>
      </c>
      <c r="N1953">
        <v>64.736558172990399</v>
      </c>
      <c r="O1953">
        <v>31.565000000000001</v>
      </c>
      <c r="P1953">
        <v>31.462</v>
      </c>
      <c r="Q1953">
        <v>33.524000000000001</v>
      </c>
      <c r="R1953">
        <v>1.0309999999999999</v>
      </c>
    </row>
    <row r="1954" spans="1:18" x14ac:dyDescent="0.45">
      <c r="A1954" t="s">
        <v>693</v>
      </c>
      <c r="B1954">
        <v>2024</v>
      </c>
      <c r="C1954" s="9">
        <v>45325</v>
      </c>
      <c r="D1954" t="s">
        <v>72</v>
      </c>
      <c r="E1954">
        <v>1</v>
      </c>
      <c r="F1954" t="s">
        <v>202</v>
      </c>
      <c r="G1954">
        <v>4</v>
      </c>
      <c r="H1954" t="s">
        <v>28</v>
      </c>
      <c r="I1954" t="s">
        <v>29</v>
      </c>
      <c r="J1954">
        <v>24.109589041095798</v>
      </c>
      <c r="K1954">
        <v>4</v>
      </c>
      <c r="L1954">
        <v>1</v>
      </c>
      <c r="M1954">
        <v>11.180999999999999</v>
      </c>
      <c r="N1954">
        <v>64.394955728467906</v>
      </c>
      <c r="O1954">
        <v>28.608999999999899</v>
      </c>
      <c r="P1954">
        <v>28.896999999999998</v>
      </c>
      <c r="Q1954">
        <v>31.614999999999998</v>
      </c>
      <c r="R1954">
        <v>1.359</v>
      </c>
    </row>
    <row r="1955" spans="1:18" x14ac:dyDescent="0.45">
      <c r="A1955" t="s">
        <v>693</v>
      </c>
      <c r="B1955">
        <v>2024</v>
      </c>
      <c r="C1955" s="9">
        <v>45325</v>
      </c>
      <c r="D1955" t="s">
        <v>72</v>
      </c>
      <c r="E1955">
        <v>1</v>
      </c>
      <c r="F1955" t="s">
        <v>202</v>
      </c>
      <c r="G1955">
        <v>4</v>
      </c>
      <c r="H1955" t="s">
        <v>133</v>
      </c>
      <c r="I1955" t="s">
        <v>151</v>
      </c>
      <c r="J1955">
        <v>31.030136986301301</v>
      </c>
      <c r="K1955">
        <v>6</v>
      </c>
      <c r="L1955">
        <v>2</v>
      </c>
      <c r="M1955">
        <v>11.1939999999999</v>
      </c>
      <c r="N1955">
        <v>64.320171520457393</v>
      </c>
      <c r="O1955">
        <v>27.895</v>
      </c>
      <c r="P1955">
        <v>27.663</v>
      </c>
      <c r="Q1955">
        <v>30.533000000000001</v>
      </c>
      <c r="R1955">
        <v>1.4350000000000001</v>
      </c>
    </row>
    <row r="1956" spans="1:18" x14ac:dyDescent="0.45">
      <c r="A1956" t="s">
        <v>693</v>
      </c>
      <c r="B1956">
        <v>2024</v>
      </c>
      <c r="C1956" s="9">
        <v>45325</v>
      </c>
      <c r="D1956" t="s">
        <v>72</v>
      </c>
      <c r="E1956">
        <v>2</v>
      </c>
      <c r="F1956" t="s">
        <v>202</v>
      </c>
      <c r="G1956">
        <v>1</v>
      </c>
      <c r="H1956" t="s">
        <v>42</v>
      </c>
      <c r="I1956" t="s">
        <v>97</v>
      </c>
      <c r="J1956">
        <v>25.175342465753399</v>
      </c>
      <c r="K1956">
        <v>2</v>
      </c>
      <c r="L1956">
        <v>1</v>
      </c>
      <c r="M1956">
        <v>11.019</v>
      </c>
      <c r="N1956">
        <v>65.341682548325593</v>
      </c>
      <c r="O1956">
        <v>24.512999999999899</v>
      </c>
      <c r="P1956">
        <v>25.741</v>
      </c>
      <c r="Q1956">
        <v>29.338999999999999</v>
      </c>
      <c r="R1956">
        <v>1.7989999999999999</v>
      </c>
    </row>
    <row r="1957" spans="1:18" x14ac:dyDescent="0.45">
      <c r="A1957" t="s">
        <v>693</v>
      </c>
      <c r="B1957">
        <v>2024</v>
      </c>
      <c r="C1957" s="9">
        <v>45325</v>
      </c>
      <c r="D1957" t="s">
        <v>72</v>
      </c>
      <c r="E1957">
        <v>2</v>
      </c>
      <c r="F1957" t="s">
        <v>202</v>
      </c>
      <c r="G1957">
        <v>1</v>
      </c>
      <c r="H1957" t="s">
        <v>381</v>
      </c>
      <c r="I1957" t="s">
        <v>25</v>
      </c>
      <c r="J1957">
        <v>21.131506849314999</v>
      </c>
      <c r="K1957">
        <v>5</v>
      </c>
      <c r="L1957">
        <v>2</v>
      </c>
      <c r="M1957">
        <v>11.135999999999999</v>
      </c>
      <c r="N1957">
        <v>64.655172413793096</v>
      </c>
      <c r="O1957">
        <v>34.411000000000001</v>
      </c>
      <c r="P1957">
        <v>33.798999999999999</v>
      </c>
      <c r="Q1957">
        <v>36.677</v>
      </c>
      <c r="R1957">
        <v>1.4390000000000001</v>
      </c>
    </row>
    <row r="1958" spans="1:18" x14ac:dyDescent="0.45">
      <c r="A1958" t="s">
        <v>693</v>
      </c>
      <c r="B1958">
        <v>2024</v>
      </c>
      <c r="C1958" s="9">
        <v>45325</v>
      </c>
      <c r="D1958" t="s">
        <v>72</v>
      </c>
      <c r="E1958">
        <v>2</v>
      </c>
      <c r="F1958" t="s">
        <v>202</v>
      </c>
      <c r="G1958">
        <v>2</v>
      </c>
      <c r="H1958" t="s">
        <v>16</v>
      </c>
      <c r="I1958" t="s">
        <v>17</v>
      </c>
      <c r="J1958">
        <v>24.789041095890401</v>
      </c>
      <c r="K1958">
        <v>3</v>
      </c>
      <c r="L1958">
        <v>1</v>
      </c>
      <c r="M1958">
        <v>11.247</v>
      </c>
      <c r="N1958">
        <v>64.017071218991703</v>
      </c>
      <c r="O1958">
        <v>30.722999999999999</v>
      </c>
      <c r="P1958">
        <v>30.873999999999999</v>
      </c>
      <c r="Q1958">
        <v>32.834000000000003</v>
      </c>
      <c r="R1958">
        <v>0.98</v>
      </c>
    </row>
    <row r="1959" spans="1:18" x14ac:dyDescent="0.45">
      <c r="A1959" t="s">
        <v>693</v>
      </c>
      <c r="B1959">
        <v>2024</v>
      </c>
      <c r="C1959" s="9">
        <v>45325</v>
      </c>
      <c r="D1959" t="s">
        <v>72</v>
      </c>
      <c r="E1959">
        <v>2</v>
      </c>
      <c r="F1959" t="s">
        <v>202</v>
      </c>
      <c r="G1959">
        <v>2</v>
      </c>
      <c r="H1959" t="s">
        <v>35</v>
      </c>
      <c r="I1959" t="s">
        <v>36</v>
      </c>
      <c r="J1959">
        <v>25.827397260273901</v>
      </c>
      <c r="K1959">
        <v>8</v>
      </c>
      <c r="L1959">
        <v>2</v>
      </c>
      <c r="M1959">
        <v>11.263999999999999</v>
      </c>
      <c r="N1959">
        <v>63.920454545454497</v>
      </c>
      <c r="O1959">
        <v>21.56</v>
      </c>
      <c r="P1959">
        <v>22.785</v>
      </c>
      <c r="Q1959">
        <v>26.876999999999999</v>
      </c>
      <c r="R1959">
        <v>2.0459999999999998</v>
      </c>
    </row>
    <row r="1960" spans="1:18" x14ac:dyDescent="0.45">
      <c r="A1960" t="s">
        <v>693</v>
      </c>
      <c r="B1960">
        <v>2024</v>
      </c>
      <c r="C1960" s="9">
        <v>45325</v>
      </c>
      <c r="D1960" t="s">
        <v>72</v>
      </c>
      <c r="E1960">
        <v>2</v>
      </c>
      <c r="F1960" t="s">
        <v>202</v>
      </c>
      <c r="G1960">
        <v>3</v>
      </c>
      <c r="H1960" t="s">
        <v>23</v>
      </c>
      <c r="I1960" t="s">
        <v>15</v>
      </c>
      <c r="J1960">
        <v>26.397260273972599</v>
      </c>
      <c r="K1960">
        <v>1</v>
      </c>
      <c r="L1960">
        <v>2</v>
      </c>
      <c r="M1960">
        <v>11.010999999999999</v>
      </c>
      <c r="N1960">
        <v>65.389156298247201</v>
      </c>
      <c r="O1960">
        <v>34.116999999999997</v>
      </c>
      <c r="P1960">
        <v>33.817999999999998</v>
      </c>
      <c r="Q1960">
        <v>35.781999999999996</v>
      </c>
      <c r="R1960">
        <v>0.98199999999999998</v>
      </c>
    </row>
    <row r="1961" spans="1:18" x14ac:dyDescent="0.45">
      <c r="A1961" t="s">
        <v>693</v>
      </c>
      <c r="B1961">
        <v>2024</v>
      </c>
      <c r="C1961" s="9">
        <v>45325</v>
      </c>
      <c r="D1961" t="s">
        <v>72</v>
      </c>
      <c r="E1961">
        <v>2</v>
      </c>
      <c r="F1961" t="s">
        <v>202</v>
      </c>
      <c r="G1961">
        <v>3</v>
      </c>
      <c r="H1961" t="s">
        <v>14</v>
      </c>
      <c r="I1961" t="s">
        <v>15</v>
      </c>
      <c r="J1961">
        <v>24.090410958904101</v>
      </c>
      <c r="K1961">
        <v>7</v>
      </c>
      <c r="L1961">
        <v>1</v>
      </c>
      <c r="M1961">
        <v>10.974</v>
      </c>
      <c r="N1961">
        <v>65.609622744669196</v>
      </c>
      <c r="O1961">
        <v>31.462</v>
      </c>
      <c r="P1961">
        <v>31.501999999999999</v>
      </c>
      <c r="Q1961">
        <v>33.536000000000001</v>
      </c>
      <c r="R1961">
        <v>1.0169999999999999</v>
      </c>
    </row>
    <row r="1962" spans="1:18" x14ac:dyDescent="0.45">
      <c r="A1962" t="s">
        <v>693</v>
      </c>
      <c r="B1962">
        <v>2024</v>
      </c>
      <c r="C1962" s="9">
        <v>45325</v>
      </c>
      <c r="D1962" t="s">
        <v>72</v>
      </c>
      <c r="E1962">
        <v>2</v>
      </c>
      <c r="F1962" t="s">
        <v>202</v>
      </c>
      <c r="G1962">
        <v>4</v>
      </c>
      <c r="H1962" t="s">
        <v>28</v>
      </c>
      <c r="I1962" t="s">
        <v>29</v>
      </c>
      <c r="J1962">
        <v>24.109589041095798</v>
      </c>
      <c r="K1962">
        <v>4</v>
      </c>
      <c r="L1962">
        <v>1</v>
      </c>
      <c r="M1962">
        <v>11.266999999999999</v>
      </c>
      <c r="N1962">
        <v>63.903434809620997</v>
      </c>
      <c r="O1962">
        <v>28.896999999999998</v>
      </c>
      <c r="P1962">
        <v>29.177</v>
      </c>
      <c r="Q1962">
        <v>31.818999999999999</v>
      </c>
      <c r="R1962">
        <v>1.321</v>
      </c>
    </row>
    <row r="1963" spans="1:18" x14ac:dyDescent="0.45">
      <c r="A1963" t="s">
        <v>693</v>
      </c>
      <c r="B1963">
        <v>2024</v>
      </c>
      <c r="C1963" s="9">
        <v>45325</v>
      </c>
      <c r="D1963" t="s">
        <v>72</v>
      </c>
      <c r="E1963">
        <v>2</v>
      </c>
      <c r="F1963" t="s">
        <v>202</v>
      </c>
      <c r="G1963">
        <v>4</v>
      </c>
      <c r="H1963" t="s">
        <v>133</v>
      </c>
      <c r="I1963" t="s">
        <v>151</v>
      </c>
      <c r="J1963">
        <v>31.030136986301301</v>
      </c>
      <c r="K1963">
        <v>6</v>
      </c>
      <c r="L1963">
        <v>2</v>
      </c>
      <c r="M1963">
        <v>11.325999999999899</v>
      </c>
      <c r="N1963">
        <v>63.570545647183401</v>
      </c>
      <c r="O1963">
        <v>27.663</v>
      </c>
      <c r="P1963">
        <v>27.469000000000001</v>
      </c>
      <c r="Q1963">
        <v>30.283000000000001</v>
      </c>
      <c r="R1963">
        <v>1.407</v>
      </c>
    </row>
    <row r="1964" spans="1:18" x14ac:dyDescent="0.45">
      <c r="A1964" t="s">
        <v>693</v>
      </c>
      <c r="B1964">
        <v>2024</v>
      </c>
      <c r="C1964" s="9">
        <v>45325</v>
      </c>
      <c r="D1964" t="s">
        <v>72</v>
      </c>
      <c r="E1964">
        <v>3</v>
      </c>
      <c r="F1964" t="s">
        <v>202</v>
      </c>
      <c r="G1964">
        <v>3</v>
      </c>
      <c r="H1964" t="s">
        <v>23</v>
      </c>
      <c r="I1964" t="s">
        <v>15</v>
      </c>
      <c r="J1964">
        <v>26.397260273972599</v>
      </c>
      <c r="K1964">
        <v>1</v>
      </c>
      <c r="L1964">
        <v>1</v>
      </c>
      <c r="M1964">
        <v>11.115</v>
      </c>
      <c r="N1964">
        <v>64.777327935222601</v>
      </c>
      <c r="O1964">
        <v>33.817999999999998</v>
      </c>
      <c r="P1964">
        <v>33.93</v>
      </c>
      <c r="Q1964">
        <v>35.886000000000003</v>
      </c>
      <c r="R1964">
        <v>0.97799999999999998</v>
      </c>
    </row>
    <row r="1965" spans="1:18" x14ac:dyDescent="0.45">
      <c r="A1965" t="s">
        <v>693</v>
      </c>
      <c r="B1965">
        <v>2024</v>
      </c>
      <c r="C1965" s="9">
        <v>45325</v>
      </c>
      <c r="D1965" t="s">
        <v>72</v>
      </c>
      <c r="E1965">
        <v>3</v>
      </c>
      <c r="F1965" t="s">
        <v>202</v>
      </c>
      <c r="G1965">
        <v>3</v>
      </c>
      <c r="H1965" t="s">
        <v>14</v>
      </c>
      <c r="I1965" t="s">
        <v>15</v>
      </c>
      <c r="J1965">
        <v>24.090410958904101</v>
      </c>
      <c r="K1965">
        <v>7</v>
      </c>
      <c r="L1965">
        <v>2</v>
      </c>
      <c r="M1965">
        <v>11.148999999999999</v>
      </c>
      <c r="N1965">
        <v>64.579782940173999</v>
      </c>
      <c r="O1965">
        <v>31.501999999999999</v>
      </c>
      <c r="P1965">
        <v>31.4009999999999</v>
      </c>
      <c r="Q1965">
        <v>33.424999999999997</v>
      </c>
      <c r="R1965">
        <v>1.012</v>
      </c>
    </row>
    <row r="1966" spans="1:18" x14ac:dyDescent="0.45">
      <c r="A1966" t="s">
        <v>693</v>
      </c>
      <c r="B1966">
        <v>2024</v>
      </c>
      <c r="C1966" s="9">
        <v>45325</v>
      </c>
      <c r="D1966" t="s">
        <v>72</v>
      </c>
      <c r="E1966">
        <v>1</v>
      </c>
      <c r="F1966" t="s">
        <v>203</v>
      </c>
      <c r="G1966">
        <v>1</v>
      </c>
      <c r="H1966" t="s">
        <v>42</v>
      </c>
      <c r="J1966">
        <v>25.175342465753399</v>
      </c>
      <c r="K1966">
        <v>2</v>
      </c>
      <c r="L1966">
        <v>1</v>
      </c>
      <c r="M1966">
        <v>11.73</v>
      </c>
      <c r="N1966">
        <v>61.381074168797902</v>
      </c>
      <c r="O1966">
        <v>25.741</v>
      </c>
      <c r="P1966">
        <v>26.437999999999999</v>
      </c>
      <c r="Q1966">
        <v>29.93</v>
      </c>
      <c r="R1966">
        <v>1.746</v>
      </c>
    </row>
    <row r="1967" spans="1:18" x14ac:dyDescent="0.45">
      <c r="A1967" t="s">
        <v>693</v>
      </c>
      <c r="B1967">
        <v>2024</v>
      </c>
      <c r="C1967" s="9">
        <v>45325</v>
      </c>
      <c r="D1967" t="s">
        <v>72</v>
      </c>
      <c r="E1967">
        <v>1</v>
      </c>
      <c r="F1967" t="s">
        <v>203</v>
      </c>
      <c r="G1967">
        <v>1</v>
      </c>
      <c r="H1967" t="s">
        <v>28</v>
      </c>
      <c r="J1967">
        <v>24.109589041095798</v>
      </c>
      <c r="K1967">
        <v>4</v>
      </c>
      <c r="L1967">
        <v>2</v>
      </c>
      <c r="M1967" t="s">
        <v>308</v>
      </c>
      <c r="O1967">
        <v>29.177</v>
      </c>
      <c r="P1967">
        <v>28.896000000000001</v>
      </c>
      <c r="Q1967">
        <v>31.5</v>
      </c>
      <c r="R1967">
        <v>1.302</v>
      </c>
    </row>
    <row r="1968" spans="1:18" x14ac:dyDescent="0.45">
      <c r="A1968" t="s">
        <v>693</v>
      </c>
      <c r="B1968">
        <v>2024</v>
      </c>
      <c r="C1968" s="9">
        <v>45325</v>
      </c>
      <c r="D1968" t="s">
        <v>72</v>
      </c>
      <c r="E1968">
        <v>1</v>
      </c>
      <c r="F1968" t="s">
        <v>203</v>
      </c>
      <c r="G1968">
        <v>2</v>
      </c>
      <c r="H1968" t="s">
        <v>23</v>
      </c>
      <c r="I1968" t="s">
        <v>15</v>
      </c>
      <c r="J1968">
        <v>26.397260273972599</v>
      </c>
      <c r="K1968">
        <v>1</v>
      </c>
      <c r="L1968">
        <v>1</v>
      </c>
      <c r="M1968">
        <v>10.996</v>
      </c>
      <c r="N1968">
        <v>65.4783557657329</v>
      </c>
      <c r="O1968">
        <v>33.93</v>
      </c>
      <c r="P1968">
        <v>34.028999999999897</v>
      </c>
      <c r="Q1968">
        <v>35.976999999999997</v>
      </c>
      <c r="R1968">
        <v>0.97399999999999998</v>
      </c>
    </row>
    <row r="1969" spans="1:18" x14ac:dyDescent="0.45">
      <c r="A1969" t="s">
        <v>693</v>
      </c>
      <c r="B1969">
        <v>2024</v>
      </c>
      <c r="C1969" s="9">
        <v>45325</v>
      </c>
      <c r="D1969" t="s">
        <v>72</v>
      </c>
      <c r="E1969">
        <v>1</v>
      </c>
      <c r="F1969" t="s">
        <v>203</v>
      </c>
      <c r="G1969">
        <v>2</v>
      </c>
      <c r="H1969" t="s">
        <v>16</v>
      </c>
      <c r="I1969" t="s">
        <v>17</v>
      </c>
      <c r="J1969">
        <v>24.789041095890401</v>
      </c>
      <c r="K1969">
        <v>3</v>
      </c>
      <c r="L1969">
        <v>2</v>
      </c>
      <c r="M1969">
        <v>11.138999999999999</v>
      </c>
      <c r="N1969">
        <v>64.637759224346794</v>
      </c>
      <c r="O1969">
        <v>30.873999999999999</v>
      </c>
      <c r="P1969">
        <v>30.791</v>
      </c>
      <c r="Q1969">
        <v>32.743000000000002</v>
      </c>
      <c r="R1969">
        <v>0.97599999999999998</v>
      </c>
    </row>
    <row r="1970" spans="1:18" x14ac:dyDescent="0.45">
      <c r="A1970" t="s">
        <v>693</v>
      </c>
      <c r="B1970">
        <v>2024</v>
      </c>
      <c r="C1970" s="9">
        <v>45325</v>
      </c>
      <c r="D1970" t="s">
        <v>72</v>
      </c>
      <c r="E1970">
        <v>2</v>
      </c>
      <c r="F1970" t="s">
        <v>203</v>
      </c>
      <c r="G1970">
        <v>2</v>
      </c>
      <c r="H1970" t="s">
        <v>23</v>
      </c>
      <c r="I1970" t="s">
        <v>15</v>
      </c>
      <c r="J1970">
        <v>26.397260273972599</v>
      </c>
      <c r="K1970">
        <v>1</v>
      </c>
      <c r="L1970">
        <v>1</v>
      </c>
      <c r="M1970">
        <v>10.863</v>
      </c>
      <c r="N1970">
        <v>66.280033140016499</v>
      </c>
      <c r="O1970">
        <v>34.028999999999897</v>
      </c>
      <c r="P1970">
        <v>34.168999999999997</v>
      </c>
      <c r="Q1970">
        <v>36.103000000000002</v>
      </c>
      <c r="R1970">
        <v>0.96699999999999997</v>
      </c>
    </row>
    <row r="1971" spans="1:18" x14ac:dyDescent="0.45">
      <c r="A1971" t="s">
        <v>693</v>
      </c>
      <c r="B1971">
        <v>2024</v>
      </c>
      <c r="C1971" s="9">
        <v>45325</v>
      </c>
      <c r="D1971" t="s">
        <v>72</v>
      </c>
      <c r="E1971">
        <v>2</v>
      </c>
      <c r="F1971" t="s">
        <v>203</v>
      </c>
      <c r="G1971">
        <v>2</v>
      </c>
      <c r="H1971" t="s">
        <v>16</v>
      </c>
      <c r="I1971" t="s">
        <v>17</v>
      </c>
      <c r="J1971">
        <v>24.789041095890401</v>
      </c>
      <c r="K1971">
        <v>3</v>
      </c>
      <c r="L1971">
        <v>2</v>
      </c>
      <c r="M1971">
        <v>11.647</v>
      </c>
      <c r="N1971">
        <v>61.8184940327981</v>
      </c>
      <c r="O1971">
        <v>30.791</v>
      </c>
      <c r="P1971">
        <v>30.835999999999999</v>
      </c>
      <c r="Q1971">
        <v>32.764000000000003</v>
      </c>
      <c r="R1971">
        <v>0.96399999999999997</v>
      </c>
    </row>
    <row r="1972" spans="1:18" x14ac:dyDescent="0.45">
      <c r="A1972" t="s">
        <v>693</v>
      </c>
      <c r="B1972">
        <v>2024</v>
      </c>
      <c r="C1972" s="9">
        <v>45325</v>
      </c>
      <c r="D1972" t="s">
        <v>72</v>
      </c>
      <c r="E1972">
        <v>1</v>
      </c>
      <c r="F1972" t="s">
        <v>204</v>
      </c>
      <c r="G1972">
        <v>1</v>
      </c>
      <c r="H1972" t="s">
        <v>23</v>
      </c>
      <c r="I1972" t="s">
        <v>15</v>
      </c>
      <c r="J1972">
        <v>26.397260273972599</v>
      </c>
      <c r="K1972">
        <v>1</v>
      </c>
      <c r="L1972">
        <v>2</v>
      </c>
      <c r="M1972">
        <v>11.469999999999899</v>
      </c>
      <c r="N1972">
        <v>62.772449869223998</v>
      </c>
      <c r="O1972">
        <v>34.168999999999997</v>
      </c>
      <c r="P1972">
        <v>33.905999999999999</v>
      </c>
      <c r="Q1972">
        <v>35.83</v>
      </c>
      <c r="R1972">
        <v>0.96199999999999997</v>
      </c>
    </row>
    <row r="1973" spans="1:18" x14ac:dyDescent="0.45">
      <c r="A1973" t="s">
        <v>693</v>
      </c>
      <c r="B1973">
        <v>2024</v>
      </c>
      <c r="C1973" s="9">
        <v>45325</v>
      </c>
      <c r="D1973" t="s">
        <v>72</v>
      </c>
      <c r="E1973">
        <v>1</v>
      </c>
      <c r="F1973" t="s">
        <v>204</v>
      </c>
      <c r="G1973">
        <v>1</v>
      </c>
      <c r="H1973" t="s">
        <v>42</v>
      </c>
      <c r="I1973" t="s">
        <v>97</v>
      </c>
      <c r="J1973">
        <v>25.175342465753399</v>
      </c>
      <c r="K1973">
        <v>2</v>
      </c>
      <c r="L1973">
        <v>1</v>
      </c>
      <c r="M1973">
        <v>11.1</v>
      </c>
      <c r="N1973">
        <v>64.864864864864799</v>
      </c>
      <c r="O1973">
        <v>26.437999999999999</v>
      </c>
      <c r="P1973">
        <v>27.202000000000002</v>
      </c>
      <c r="Q1973">
        <v>30.536000000000001</v>
      </c>
      <c r="R1973">
        <v>1.667</v>
      </c>
    </row>
    <row r="1974" spans="1:18" x14ac:dyDescent="0.45">
      <c r="A1974" t="s">
        <v>693</v>
      </c>
      <c r="B1974">
        <v>2024</v>
      </c>
      <c r="C1974" s="9">
        <v>45325</v>
      </c>
      <c r="D1974" t="s">
        <v>72</v>
      </c>
      <c r="E1974">
        <v>2</v>
      </c>
      <c r="F1974" t="s">
        <v>204</v>
      </c>
      <c r="G1974">
        <v>1</v>
      </c>
      <c r="H1974" t="s">
        <v>23</v>
      </c>
      <c r="I1974" t="s">
        <v>15</v>
      </c>
      <c r="J1974">
        <v>26.397260273972599</v>
      </c>
      <c r="K1974">
        <v>1</v>
      </c>
      <c r="L1974">
        <v>1</v>
      </c>
      <c r="M1974">
        <v>11.115</v>
      </c>
      <c r="N1974">
        <v>64.777327935222601</v>
      </c>
      <c r="O1974">
        <v>33.905999999999999</v>
      </c>
      <c r="P1974">
        <v>33.832999999999998</v>
      </c>
      <c r="Q1974">
        <v>35.737000000000002</v>
      </c>
      <c r="R1974">
        <v>0.95199999999999996</v>
      </c>
    </row>
    <row r="1975" spans="1:18" x14ac:dyDescent="0.45">
      <c r="A1975" t="s">
        <v>693</v>
      </c>
      <c r="B1975">
        <v>2024</v>
      </c>
      <c r="C1975" s="9">
        <v>45325</v>
      </c>
      <c r="D1975" t="s">
        <v>72</v>
      </c>
      <c r="E1975">
        <v>2</v>
      </c>
      <c r="F1975" t="s">
        <v>204</v>
      </c>
      <c r="G1975">
        <v>1</v>
      </c>
      <c r="H1975" t="s">
        <v>42</v>
      </c>
      <c r="I1975" t="s">
        <v>97</v>
      </c>
      <c r="J1975">
        <v>25.175342465753399</v>
      </c>
      <c r="K1975">
        <v>2</v>
      </c>
      <c r="L1975">
        <v>2</v>
      </c>
      <c r="M1975">
        <v>11.208</v>
      </c>
      <c r="N1975">
        <v>64.239828693790102</v>
      </c>
      <c r="O1975">
        <v>27.202000000000002</v>
      </c>
      <c r="P1975">
        <v>26.227</v>
      </c>
      <c r="Q1975">
        <v>29.626999999999999</v>
      </c>
      <c r="R1975">
        <v>1.7</v>
      </c>
    </row>
    <row r="1976" spans="1:18" x14ac:dyDescent="0.45">
      <c r="A1976" t="s">
        <v>693</v>
      </c>
      <c r="B1976">
        <v>2024</v>
      </c>
      <c r="C1976" s="9">
        <v>45325</v>
      </c>
      <c r="D1976" t="s">
        <v>72</v>
      </c>
      <c r="E1976">
        <v>2</v>
      </c>
      <c r="F1976" t="s">
        <v>204</v>
      </c>
      <c r="G1976">
        <v>1</v>
      </c>
      <c r="H1976" t="s">
        <v>23</v>
      </c>
      <c r="I1976" t="s">
        <v>15</v>
      </c>
      <c r="J1976">
        <v>26.397260273972599</v>
      </c>
      <c r="K1976">
        <v>1</v>
      </c>
      <c r="L1976">
        <v>1</v>
      </c>
      <c r="M1976">
        <v>11.177</v>
      </c>
      <c r="N1976">
        <v>64.418001252572196</v>
      </c>
      <c r="O1976">
        <v>33.832999999999998</v>
      </c>
      <c r="P1976">
        <v>33.884999999999998</v>
      </c>
      <c r="Q1976">
        <v>35.786999999999999</v>
      </c>
      <c r="R1976">
        <v>0.95099999999999996</v>
      </c>
    </row>
    <row r="1977" spans="1:18" x14ac:dyDescent="0.45">
      <c r="A1977" t="s">
        <v>693</v>
      </c>
      <c r="B1977">
        <v>2024</v>
      </c>
      <c r="C1977" s="9">
        <v>45325</v>
      </c>
      <c r="D1977" t="s">
        <v>72</v>
      </c>
      <c r="E1977">
        <v>2</v>
      </c>
      <c r="F1977" t="s">
        <v>204</v>
      </c>
      <c r="G1977">
        <v>1</v>
      </c>
      <c r="H1977" t="s">
        <v>42</v>
      </c>
      <c r="I1977" t="s">
        <v>97</v>
      </c>
      <c r="J1977">
        <v>25.175342465753399</v>
      </c>
      <c r="K1977">
        <v>2</v>
      </c>
      <c r="L1977">
        <v>2</v>
      </c>
      <c r="M1977">
        <v>11.182</v>
      </c>
      <c r="N1977">
        <v>64.389196923627196</v>
      </c>
      <c r="O1977">
        <v>26.227</v>
      </c>
      <c r="P1977">
        <v>26.116</v>
      </c>
      <c r="Q1977">
        <v>29.468</v>
      </c>
      <c r="R1977">
        <v>1.6759999999999999</v>
      </c>
    </row>
    <row r="1978" spans="1:18" x14ac:dyDescent="0.45">
      <c r="A1978" t="s">
        <v>127</v>
      </c>
      <c r="B1978">
        <v>2024</v>
      </c>
      <c r="C1978" s="9">
        <v>45367</v>
      </c>
      <c r="D1978" t="s">
        <v>72</v>
      </c>
      <c r="E1978">
        <v>1</v>
      </c>
      <c r="F1978" t="s">
        <v>200</v>
      </c>
      <c r="G1978">
        <v>1</v>
      </c>
      <c r="H1978" t="s">
        <v>23</v>
      </c>
      <c r="I1978" t="s">
        <v>15</v>
      </c>
      <c r="J1978">
        <v>26.512328767123201</v>
      </c>
      <c r="K1978">
        <v>6</v>
      </c>
      <c r="L1978">
        <v>1</v>
      </c>
      <c r="M1978">
        <v>11.311</v>
      </c>
      <c r="O1978">
        <v>33.884999999999998</v>
      </c>
      <c r="P1978">
        <v>33.902999999999999</v>
      </c>
      <c r="Q1978">
        <v>35.807000000000002</v>
      </c>
      <c r="R1978">
        <v>0.95199999999999996</v>
      </c>
    </row>
    <row r="1979" spans="1:18" x14ac:dyDescent="0.45">
      <c r="A1979" t="s">
        <v>127</v>
      </c>
      <c r="B1979">
        <v>2024</v>
      </c>
      <c r="C1979" s="9">
        <v>45367</v>
      </c>
      <c r="D1979" t="s">
        <v>72</v>
      </c>
      <c r="E1979">
        <v>1</v>
      </c>
      <c r="F1979" t="s">
        <v>200</v>
      </c>
      <c r="G1979">
        <v>1</v>
      </c>
      <c r="H1979" t="s">
        <v>98</v>
      </c>
      <c r="I1979" t="s">
        <v>67</v>
      </c>
      <c r="J1979">
        <v>32.630136986301302</v>
      </c>
      <c r="K1979">
        <v>28</v>
      </c>
      <c r="L1979">
        <v>2</v>
      </c>
      <c r="M1979">
        <v>11.502000000000001</v>
      </c>
      <c r="O1979">
        <v>22.292999999999999</v>
      </c>
      <c r="P1979">
        <v>22.254999999999999</v>
      </c>
      <c r="Q1979">
        <v>25.567</v>
      </c>
      <c r="R1979">
        <v>1.6559999999999999</v>
      </c>
    </row>
    <row r="1980" spans="1:18" x14ac:dyDescent="0.45">
      <c r="A1980" t="s">
        <v>127</v>
      </c>
      <c r="B1980">
        <v>2024</v>
      </c>
      <c r="C1980" s="9">
        <v>45367</v>
      </c>
      <c r="D1980" t="s">
        <v>72</v>
      </c>
      <c r="E1980">
        <v>1</v>
      </c>
      <c r="F1980" t="s">
        <v>200</v>
      </c>
      <c r="G1980">
        <v>2</v>
      </c>
      <c r="H1980" t="s">
        <v>18</v>
      </c>
      <c r="I1980" t="s">
        <v>19</v>
      </c>
      <c r="J1980">
        <v>25.816438356164301</v>
      </c>
      <c r="K1980">
        <v>4</v>
      </c>
      <c r="L1980">
        <v>1</v>
      </c>
      <c r="M1980">
        <v>11.558999999999999</v>
      </c>
      <c r="O1980">
        <v>23.244</v>
      </c>
      <c r="P1980">
        <v>23.410999999999898</v>
      </c>
      <c r="Q1980">
        <v>27.332999999999998</v>
      </c>
      <c r="R1980">
        <v>1.9610000000000001</v>
      </c>
    </row>
    <row r="1981" spans="1:18" x14ac:dyDescent="0.45">
      <c r="A1981" t="s">
        <v>127</v>
      </c>
      <c r="B1981">
        <v>2024</v>
      </c>
      <c r="C1981" s="9">
        <v>45367</v>
      </c>
      <c r="D1981" t="s">
        <v>72</v>
      </c>
      <c r="E1981">
        <v>1</v>
      </c>
      <c r="F1981" t="s">
        <v>200</v>
      </c>
      <c r="G1981">
        <v>2</v>
      </c>
      <c r="H1981" t="s">
        <v>66</v>
      </c>
      <c r="I1981" t="s">
        <v>67</v>
      </c>
      <c r="J1981">
        <v>21.380821917808198</v>
      </c>
      <c r="K1981">
        <v>27</v>
      </c>
      <c r="L1981">
        <v>2</v>
      </c>
      <c r="M1981">
        <v>11.728999999999999</v>
      </c>
      <c r="O1981">
        <v>6.4399999999999897</v>
      </c>
      <c r="P1981">
        <v>6.351</v>
      </c>
      <c r="Q1981">
        <v>16.785</v>
      </c>
      <c r="R1981">
        <v>5.2169999999999996</v>
      </c>
    </row>
    <row r="1982" spans="1:18" x14ac:dyDescent="0.45">
      <c r="A1982" t="s">
        <v>127</v>
      </c>
      <c r="B1982">
        <v>2024</v>
      </c>
      <c r="C1982" s="9">
        <v>45367</v>
      </c>
      <c r="D1982" t="s">
        <v>72</v>
      </c>
      <c r="E1982">
        <v>1</v>
      </c>
      <c r="F1982" t="s">
        <v>200</v>
      </c>
      <c r="G1982">
        <v>3</v>
      </c>
      <c r="H1982" t="s">
        <v>42</v>
      </c>
      <c r="I1982" t="s">
        <v>97</v>
      </c>
      <c r="J1982">
        <v>25.290410958904101</v>
      </c>
      <c r="K1982">
        <v>7</v>
      </c>
      <c r="L1982">
        <v>1</v>
      </c>
      <c r="M1982">
        <v>11.75</v>
      </c>
      <c r="O1982">
        <v>26.116</v>
      </c>
      <c r="P1982">
        <v>26.151999999999902</v>
      </c>
      <c r="Q1982">
        <v>29.495999999999999</v>
      </c>
      <c r="R1982">
        <v>1.6719999999999999</v>
      </c>
    </row>
    <row r="1983" spans="1:18" x14ac:dyDescent="0.45">
      <c r="A1983" t="s">
        <v>127</v>
      </c>
      <c r="B1983">
        <v>2024</v>
      </c>
      <c r="C1983" s="9">
        <v>45367</v>
      </c>
      <c r="D1983" t="s">
        <v>72</v>
      </c>
      <c r="E1983">
        <v>1</v>
      </c>
      <c r="F1983" t="s">
        <v>200</v>
      </c>
      <c r="G1983">
        <v>3</v>
      </c>
      <c r="H1983" t="s">
        <v>80</v>
      </c>
      <c r="I1983" t="s">
        <v>3852</v>
      </c>
      <c r="J1983">
        <v>22.104109589040998</v>
      </c>
      <c r="K1983">
        <v>26</v>
      </c>
      <c r="L1983">
        <v>2</v>
      </c>
      <c r="M1983">
        <v>11.87</v>
      </c>
      <c r="O1983">
        <v>5.06299999999999</v>
      </c>
      <c r="P1983">
        <v>5.1029999999999998</v>
      </c>
      <c r="Q1983">
        <v>14.329000000000001</v>
      </c>
      <c r="R1983">
        <v>4.6130000000000004</v>
      </c>
    </row>
    <row r="1984" spans="1:18" x14ac:dyDescent="0.45">
      <c r="A1984" t="s">
        <v>127</v>
      </c>
      <c r="B1984">
        <v>2024</v>
      </c>
      <c r="C1984" s="9">
        <v>45367</v>
      </c>
      <c r="D1984" t="s">
        <v>72</v>
      </c>
      <c r="E1984">
        <v>1</v>
      </c>
      <c r="F1984" t="s">
        <v>200</v>
      </c>
      <c r="G1984">
        <v>4</v>
      </c>
      <c r="H1984" t="s">
        <v>133</v>
      </c>
      <c r="I1984" t="s">
        <v>151</v>
      </c>
      <c r="J1984">
        <v>31.145205479451999</v>
      </c>
      <c r="K1984">
        <v>8</v>
      </c>
      <c r="L1984">
        <v>1</v>
      </c>
      <c r="M1984">
        <v>11.291</v>
      </c>
      <c r="O1984">
        <v>27.469000000000001</v>
      </c>
      <c r="P1984">
        <v>27.603000000000002</v>
      </c>
      <c r="Q1984">
        <v>30.393000000000001</v>
      </c>
      <c r="R1984">
        <v>1.395</v>
      </c>
    </row>
    <row r="1985" spans="1:18" x14ac:dyDescent="0.45">
      <c r="A1985" t="s">
        <v>127</v>
      </c>
      <c r="B1985">
        <v>2024</v>
      </c>
      <c r="C1985" s="9">
        <v>45367</v>
      </c>
      <c r="D1985" t="s">
        <v>72</v>
      </c>
      <c r="E1985">
        <v>1</v>
      </c>
      <c r="F1985" t="s">
        <v>200</v>
      </c>
      <c r="G1985">
        <v>4</v>
      </c>
      <c r="H1985" t="s">
        <v>54</v>
      </c>
      <c r="I1985" t="s">
        <v>44</v>
      </c>
      <c r="J1985">
        <v>26.731506849315</v>
      </c>
      <c r="K1985">
        <v>25</v>
      </c>
      <c r="L1985">
        <v>2</v>
      </c>
      <c r="M1985">
        <v>11.329000000000001</v>
      </c>
      <c r="O1985">
        <v>20.417999999999999</v>
      </c>
      <c r="P1985">
        <v>20.285</v>
      </c>
      <c r="Q1985">
        <v>24.035</v>
      </c>
      <c r="R1985">
        <v>1.875</v>
      </c>
    </row>
    <row r="1986" spans="1:18" x14ac:dyDescent="0.45">
      <c r="A1986" t="s">
        <v>127</v>
      </c>
      <c r="B1986">
        <v>2024</v>
      </c>
      <c r="C1986" s="9">
        <v>45367</v>
      </c>
      <c r="D1986" t="s">
        <v>72</v>
      </c>
      <c r="E1986">
        <v>1</v>
      </c>
      <c r="F1986" t="s">
        <v>200</v>
      </c>
      <c r="G1986">
        <v>5</v>
      </c>
      <c r="H1986" t="s">
        <v>75</v>
      </c>
      <c r="I1986" t="s">
        <v>38</v>
      </c>
      <c r="J1986">
        <v>25.021917808219101</v>
      </c>
      <c r="K1986">
        <v>9</v>
      </c>
      <c r="L1986">
        <v>1</v>
      </c>
      <c r="M1986">
        <v>11.281000000000001</v>
      </c>
      <c r="O1986">
        <v>25.497</v>
      </c>
      <c r="P1986">
        <v>25.975999999999999</v>
      </c>
      <c r="Q1986">
        <v>29.818000000000001</v>
      </c>
      <c r="R1986">
        <v>1.921</v>
      </c>
    </row>
    <row r="1987" spans="1:18" x14ac:dyDescent="0.45">
      <c r="A1987" t="s">
        <v>127</v>
      </c>
      <c r="B1987">
        <v>2024</v>
      </c>
      <c r="C1987" s="9">
        <v>45367</v>
      </c>
      <c r="D1987" t="s">
        <v>72</v>
      </c>
      <c r="E1987">
        <v>1</v>
      </c>
      <c r="F1987" t="s">
        <v>200</v>
      </c>
      <c r="G1987">
        <v>5</v>
      </c>
      <c r="H1987" t="s">
        <v>43</v>
      </c>
      <c r="I1987" t="s">
        <v>44</v>
      </c>
      <c r="J1987">
        <v>31.326027397260201</v>
      </c>
      <c r="K1987">
        <v>24</v>
      </c>
      <c r="L1987">
        <v>2</v>
      </c>
      <c r="M1987">
        <v>11.343999999999999</v>
      </c>
      <c r="O1987">
        <v>23.763999999999999</v>
      </c>
      <c r="P1987">
        <v>23.59</v>
      </c>
      <c r="Q1987">
        <v>26.54</v>
      </c>
      <c r="R1987">
        <v>1.4750000000000001</v>
      </c>
    </row>
    <row r="1988" spans="1:18" x14ac:dyDescent="0.45">
      <c r="A1988" t="s">
        <v>127</v>
      </c>
      <c r="B1988">
        <v>2024</v>
      </c>
      <c r="C1988" s="9">
        <v>45367</v>
      </c>
      <c r="D1988" t="s">
        <v>72</v>
      </c>
      <c r="E1988">
        <v>1</v>
      </c>
      <c r="F1988" t="s">
        <v>200</v>
      </c>
      <c r="G1988">
        <v>6</v>
      </c>
      <c r="H1988" t="s">
        <v>37</v>
      </c>
      <c r="I1988" t="s">
        <v>38</v>
      </c>
      <c r="J1988">
        <v>18.936986301369799</v>
      </c>
      <c r="K1988">
        <v>10</v>
      </c>
      <c r="L1988">
        <v>1</v>
      </c>
      <c r="M1988">
        <v>11.204000000000001</v>
      </c>
      <c r="O1988">
        <v>18.846</v>
      </c>
      <c r="P1988">
        <v>19.562999999999999</v>
      </c>
      <c r="Q1988">
        <v>24.702999999999999</v>
      </c>
      <c r="R1988">
        <v>2.57</v>
      </c>
    </row>
    <row r="1989" spans="1:18" x14ac:dyDescent="0.45">
      <c r="A1989" t="s">
        <v>127</v>
      </c>
      <c r="B1989">
        <v>2024</v>
      </c>
      <c r="C1989" s="9">
        <v>45367</v>
      </c>
      <c r="D1989" t="s">
        <v>72</v>
      </c>
      <c r="E1989">
        <v>1</v>
      </c>
      <c r="F1989" t="s">
        <v>200</v>
      </c>
      <c r="G1989">
        <v>6</v>
      </c>
      <c r="H1989" t="s">
        <v>113</v>
      </c>
      <c r="I1989" t="s">
        <v>31</v>
      </c>
      <c r="J1989">
        <v>20.841095890410902</v>
      </c>
      <c r="K1989">
        <v>23</v>
      </c>
      <c r="L1989">
        <v>2</v>
      </c>
      <c r="M1989">
        <v>11.414999999999999</v>
      </c>
      <c r="O1989">
        <v>12.9439999999999</v>
      </c>
      <c r="P1989">
        <v>12.414999999999999</v>
      </c>
      <c r="Q1989">
        <v>19.381</v>
      </c>
      <c r="R1989">
        <v>3.4830000000000001</v>
      </c>
    </row>
    <row r="1990" spans="1:18" x14ac:dyDescent="0.45">
      <c r="A1990" t="s">
        <v>127</v>
      </c>
      <c r="B1990">
        <v>2024</v>
      </c>
      <c r="C1990" s="9">
        <v>45367</v>
      </c>
      <c r="D1990" t="s">
        <v>72</v>
      </c>
      <c r="E1990">
        <v>1</v>
      </c>
      <c r="F1990" t="s">
        <v>200</v>
      </c>
      <c r="G1990">
        <v>7</v>
      </c>
      <c r="H1990" t="s">
        <v>398</v>
      </c>
      <c r="I1990" t="s">
        <v>3865</v>
      </c>
      <c r="J1990">
        <v>20.846575342465702</v>
      </c>
      <c r="K1990">
        <v>11</v>
      </c>
      <c r="L1990">
        <v>1</v>
      </c>
      <c r="M1990">
        <v>11.339</v>
      </c>
      <c r="O1990">
        <v>9</v>
      </c>
      <c r="P1990">
        <v>17.725000000000001</v>
      </c>
      <c r="Q1990">
        <v>30.445</v>
      </c>
      <c r="R1990">
        <v>6.36</v>
      </c>
    </row>
    <row r="1991" spans="1:18" x14ac:dyDescent="0.45">
      <c r="A1991" t="s">
        <v>127</v>
      </c>
      <c r="B1991">
        <v>2024</v>
      </c>
      <c r="C1991" s="9">
        <v>45367</v>
      </c>
      <c r="D1991" t="s">
        <v>72</v>
      </c>
      <c r="E1991">
        <v>1</v>
      </c>
      <c r="F1991" t="s">
        <v>200</v>
      </c>
      <c r="G1991">
        <v>7</v>
      </c>
      <c r="H1991" t="s">
        <v>50</v>
      </c>
      <c r="I1991" t="s">
        <v>51</v>
      </c>
      <c r="J1991">
        <v>27.4465753424657</v>
      </c>
      <c r="K1991">
        <v>22</v>
      </c>
      <c r="L1991">
        <v>2</v>
      </c>
      <c r="M1991">
        <v>11.754</v>
      </c>
      <c r="O1991">
        <v>21.358000000000001</v>
      </c>
      <c r="P1991">
        <v>21.189</v>
      </c>
      <c r="Q1991">
        <v>24.259</v>
      </c>
      <c r="R1991">
        <v>1.5349999999999999</v>
      </c>
    </row>
    <row r="1992" spans="1:18" x14ac:dyDescent="0.45">
      <c r="A1992" t="s">
        <v>127</v>
      </c>
      <c r="B1992">
        <v>2024</v>
      </c>
      <c r="C1992" s="9">
        <v>45367</v>
      </c>
      <c r="D1992" t="s">
        <v>72</v>
      </c>
      <c r="E1992">
        <v>1</v>
      </c>
      <c r="F1992" t="s">
        <v>200</v>
      </c>
      <c r="G1992">
        <v>8</v>
      </c>
      <c r="H1992" t="s">
        <v>32</v>
      </c>
      <c r="I1992" t="s">
        <v>17</v>
      </c>
      <c r="J1992">
        <v>21.643835616438299</v>
      </c>
      <c r="K1992">
        <v>12</v>
      </c>
      <c r="L1992">
        <v>1</v>
      </c>
      <c r="M1992">
        <v>11.372</v>
      </c>
      <c r="O1992">
        <v>24.568999999999999</v>
      </c>
      <c r="P1992">
        <v>24.856999999999999</v>
      </c>
      <c r="Q1992">
        <v>28.861000000000001</v>
      </c>
      <c r="R1992">
        <v>2.0019999999999998</v>
      </c>
    </row>
    <row r="1993" spans="1:18" x14ac:dyDescent="0.45">
      <c r="A1993" t="s">
        <v>127</v>
      </c>
      <c r="B1993">
        <v>2024</v>
      </c>
      <c r="C1993" s="9">
        <v>45367</v>
      </c>
      <c r="D1993" t="s">
        <v>72</v>
      </c>
      <c r="E1993">
        <v>1</v>
      </c>
      <c r="F1993" t="s">
        <v>200</v>
      </c>
      <c r="G1993">
        <v>8</v>
      </c>
      <c r="H1993" t="s">
        <v>3858</v>
      </c>
      <c r="I1993" t="s">
        <v>3852</v>
      </c>
      <c r="J1993">
        <v>18.2219178082191</v>
      </c>
      <c r="K1993">
        <v>21</v>
      </c>
      <c r="L1993">
        <v>2</v>
      </c>
      <c r="M1993">
        <v>11.598000000000001</v>
      </c>
      <c r="O1993">
        <v>9</v>
      </c>
      <c r="P1993">
        <v>7.5299999999999896</v>
      </c>
      <c r="Q1993">
        <v>20.79</v>
      </c>
      <c r="R1993">
        <v>6.63</v>
      </c>
    </row>
    <row r="1994" spans="1:18" x14ac:dyDescent="0.45">
      <c r="A1994" t="s">
        <v>127</v>
      </c>
      <c r="B1994">
        <v>2024</v>
      </c>
      <c r="C1994" s="9">
        <v>45367</v>
      </c>
      <c r="D1994" t="s">
        <v>72</v>
      </c>
      <c r="E1994">
        <v>1</v>
      </c>
      <c r="F1994" t="s">
        <v>200</v>
      </c>
      <c r="G1994">
        <v>9</v>
      </c>
      <c r="H1994" t="s">
        <v>3866</v>
      </c>
      <c r="I1994" t="s">
        <v>3865</v>
      </c>
      <c r="J1994">
        <v>23.638356164383499</v>
      </c>
      <c r="K1994">
        <v>16</v>
      </c>
      <c r="L1994">
        <v>1</v>
      </c>
      <c r="M1994">
        <v>11.331</v>
      </c>
      <c r="O1994">
        <v>9</v>
      </c>
      <c r="P1994">
        <v>17.943999999999999</v>
      </c>
      <c r="Q1994">
        <v>30.608000000000001</v>
      </c>
      <c r="R1994">
        <v>6.3319999999999999</v>
      </c>
    </row>
    <row r="1995" spans="1:18" x14ac:dyDescent="0.45">
      <c r="A1995" t="s">
        <v>127</v>
      </c>
      <c r="B1995">
        <v>2024</v>
      </c>
      <c r="C1995" s="9">
        <v>45367</v>
      </c>
      <c r="D1995" t="s">
        <v>72</v>
      </c>
      <c r="E1995">
        <v>1</v>
      </c>
      <c r="F1995" t="s">
        <v>200</v>
      </c>
      <c r="G1995">
        <v>9</v>
      </c>
      <c r="H1995" t="s">
        <v>39</v>
      </c>
      <c r="I1995" t="s">
        <v>40</v>
      </c>
      <c r="J1995">
        <v>29.6</v>
      </c>
      <c r="K1995">
        <v>17</v>
      </c>
      <c r="L1995">
        <v>2</v>
      </c>
      <c r="M1995">
        <v>11.433999999999999</v>
      </c>
      <c r="O1995">
        <v>21.756999999999898</v>
      </c>
      <c r="P1995">
        <v>21.582999999999998</v>
      </c>
      <c r="Q1995">
        <v>24.640999999999998</v>
      </c>
      <c r="R1995">
        <v>1.5289999999999999</v>
      </c>
    </row>
    <row r="1996" spans="1:18" x14ac:dyDescent="0.45">
      <c r="A1996" t="s">
        <v>127</v>
      </c>
      <c r="B1996">
        <v>2024</v>
      </c>
      <c r="C1996" s="9">
        <v>45367</v>
      </c>
      <c r="D1996" t="s">
        <v>72</v>
      </c>
      <c r="E1996">
        <v>1</v>
      </c>
      <c r="F1996" t="s">
        <v>200</v>
      </c>
      <c r="G1996">
        <v>10</v>
      </c>
      <c r="H1996" t="s">
        <v>52</v>
      </c>
      <c r="I1996" t="s">
        <v>53</v>
      </c>
      <c r="J1996">
        <v>27.019178082191701</v>
      </c>
      <c r="K1996">
        <v>13</v>
      </c>
      <c r="L1996">
        <v>1</v>
      </c>
      <c r="M1996">
        <v>11.288</v>
      </c>
      <c r="O1996">
        <v>21.042999999999999</v>
      </c>
      <c r="P1996">
        <v>21.402000000000001</v>
      </c>
      <c r="Q1996">
        <v>24.452000000000002</v>
      </c>
      <c r="R1996">
        <v>1.5249999999999999</v>
      </c>
    </row>
    <row r="1997" spans="1:18" x14ac:dyDescent="0.45">
      <c r="A1997" t="s">
        <v>127</v>
      </c>
      <c r="B1997">
        <v>2024</v>
      </c>
      <c r="C1997" s="9">
        <v>45367</v>
      </c>
      <c r="D1997" t="s">
        <v>72</v>
      </c>
      <c r="E1997">
        <v>1</v>
      </c>
      <c r="F1997" t="s">
        <v>200</v>
      </c>
      <c r="G1997">
        <v>10</v>
      </c>
      <c r="H1997" t="s">
        <v>45</v>
      </c>
      <c r="I1997" t="s">
        <v>97</v>
      </c>
      <c r="J1997">
        <v>33.065753424657501</v>
      </c>
      <c r="K1997">
        <v>20</v>
      </c>
      <c r="L1997">
        <v>2</v>
      </c>
      <c r="M1997">
        <v>11.377000000000001</v>
      </c>
      <c r="O1997">
        <v>19.259</v>
      </c>
      <c r="P1997">
        <v>18.818000000000001</v>
      </c>
      <c r="Q1997">
        <v>23.012</v>
      </c>
      <c r="R1997">
        <v>2.097</v>
      </c>
    </row>
    <row r="1998" spans="1:18" x14ac:dyDescent="0.45">
      <c r="A1998" t="s">
        <v>127</v>
      </c>
      <c r="B1998">
        <v>2024</v>
      </c>
      <c r="C1998" s="9">
        <v>45367</v>
      </c>
      <c r="D1998" t="s">
        <v>72</v>
      </c>
      <c r="E1998">
        <v>1</v>
      </c>
      <c r="F1998" t="s">
        <v>200</v>
      </c>
      <c r="G1998">
        <v>11</v>
      </c>
      <c r="H1998" t="s">
        <v>391</v>
      </c>
      <c r="I1998" t="s">
        <v>151</v>
      </c>
      <c r="J1998">
        <v>25.054794520547901</v>
      </c>
      <c r="K1998">
        <v>14</v>
      </c>
      <c r="L1998">
        <v>1</v>
      </c>
      <c r="M1998">
        <v>11.385999999999999</v>
      </c>
      <c r="O1998">
        <v>10.2479999999999</v>
      </c>
      <c r="P1998">
        <v>14.148</v>
      </c>
      <c r="Q1998">
        <v>24.596</v>
      </c>
      <c r="R1998">
        <v>5.2240000000000002</v>
      </c>
    </row>
    <row r="1999" spans="1:18" x14ac:dyDescent="0.45">
      <c r="A1999" t="s">
        <v>127</v>
      </c>
      <c r="B1999">
        <v>2024</v>
      </c>
      <c r="C1999" s="9">
        <v>45367</v>
      </c>
      <c r="D1999" t="s">
        <v>72</v>
      </c>
      <c r="E1999">
        <v>1</v>
      </c>
      <c r="F1999" t="s">
        <v>200</v>
      </c>
      <c r="G1999">
        <v>11</v>
      </c>
      <c r="H1999" t="s">
        <v>384</v>
      </c>
      <c r="I1999" t="s">
        <v>19</v>
      </c>
      <c r="J1999">
        <v>24.531506849315001</v>
      </c>
      <c r="K1999">
        <v>19</v>
      </c>
      <c r="L1999">
        <v>2</v>
      </c>
      <c r="M1999">
        <v>11.437999999999899</v>
      </c>
      <c r="O1999">
        <v>9</v>
      </c>
      <c r="P1999">
        <v>5.5309999999999997</v>
      </c>
      <c r="Q1999">
        <v>18.893000000000001</v>
      </c>
      <c r="R1999">
        <v>6.681</v>
      </c>
    </row>
    <row r="2000" spans="1:18" x14ac:dyDescent="0.45">
      <c r="A2000" t="s">
        <v>127</v>
      </c>
      <c r="B2000">
        <v>2024</v>
      </c>
      <c r="C2000" s="9">
        <v>45367</v>
      </c>
      <c r="D2000" t="s">
        <v>72</v>
      </c>
      <c r="E2000">
        <v>1</v>
      </c>
      <c r="F2000" t="s">
        <v>200</v>
      </c>
      <c r="G2000">
        <v>12</v>
      </c>
      <c r="H2000" t="s">
        <v>30</v>
      </c>
      <c r="I2000" t="s">
        <v>31</v>
      </c>
      <c r="J2000">
        <v>27.917808219177999</v>
      </c>
      <c r="K2000">
        <v>15</v>
      </c>
      <c r="L2000">
        <v>1</v>
      </c>
      <c r="M2000">
        <v>11.324999999999999</v>
      </c>
      <c r="O2000">
        <v>31.361999999999998</v>
      </c>
      <c r="P2000">
        <v>31.375</v>
      </c>
      <c r="Q2000">
        <v>33.417000000000002</v>
      </c>
      <c r="R2000">
        <v>1.0209999999999999</v>
      </c>
    </row>
    <row r="2001" spans="1:18" x14ac:dyDescent="0.45">
      <c r="A2001" t="s">
        <v>127</v>
      </c>
      <c r="B2001">
        <v>2024</v>
      </c>
      <c r="C2001" s="9">
        <v>45367</v>
      </c>
      <c r="D2001" t="s">
        <v>72</v>
      </c>
      <c r="E2001">
        <v>1</v>
      </c>
      <c r="F2001" t="s">
        <v>200</v>
      </c>
      <c r="G2001">
        <v>12</v>
      </c>
      <c r="H2001" t="s">
        <v>907</v>
      </c>
      <c r="I2001" t="s">
        <v>29</v>
      </c>
      <c r="J2001">
        <v>23.4657534246575</v>
      </c>
      <c r="K2001">
        <v>18</v>
      </c>
      <c r="L2001">
        <v>2</v>
      </c>
      <c r="M2001">
        <v>11.332999999999901</v>
      </c>
      <c r="O2001">
        <v>8.0589999999999993</v>
      </c>
      <c r="P2001">
        <v>8.17</v>
      </c>
      <c r="Q2001">
        <v>19.41</v>
      </c>
      <c r="R2001">
        <v>5.62</v>
      </c>
    </row>
    <row r="2002" spans="1:18" x14ac:dyDescent="0.45">
      <c r="A2002" t="s">
        <v>127</v>
      </c>
      <c r="B2002">
        <v>2024</v>
      </c>
      <c r="C2002" s="9">
        <v>45367</v>
      </c>
      <c r="D2002" t="s">
        <v>72</v>
      </c>
      <c r="E2002">
        <v>1</v>
      </c>
      <c r="F2002" t="s">
        <v>201</v>
      </c>
      <c r="G2002">
        <v>1</v>
      </c>
      <c r="H2002" t="s">
        <v>381</v>
      </c>
      <c r="I2002" t="s">
        <v>25</v>
      </c>
      <c r="J2002">
        <v>21.2465753424657</v>
      </c>
      <c r="K2002">
        <v>1</v>
      </c>
      <c r="L2002">
        <v>1</v>
      </c>
      <c r="M2002">
        <v>10.962</v>
      </c>
      <c r="O2002">
        <v>33.798999999999999</v>
      </c>
      <c r="P2002">
        <v>34.024999999999999</v>
      </c>
      <c r="Q2002">
        <v>36.865000000000002</v>
      </c>
      <c r="R2002">
        <v>1.42</v>
      </c>
    </row>
    <row r="2003" spans="1:18" x14ac:dyDescent="0.45">
      <c r="A2003" t="s">
        <v>127</v>
      </c>
      <c r="B2003">
        <v>2024</v>
      </c>
      <c r="C2003" s="9">
        <v>45367</v>
      </c>
      <c r="D2003" t="s">
        <v>72</v>
      </c>
      <c r="E2003">
        <v>1</v>
      </c>
      <c r="F2003" t="s">
        <v>201</v>
      </c>
      <c r="G2003">
        <v>1</v>
      </c>
      <c r="H2003" t="s">
        <v>30</v>
      </c>
      <c r="I2003" t="s">
        <v>31</v>
      </c>
      <c r="J2003">
        <v>27.917808219177999</v>
      </c>
      <c r="K2003">
        <v>15</v>
      </c>
      <c r="L2003">
        <v>2</v>
      </c>
      <c r="M2003">
        <v>11.073</v>
      </c>
      <c r="O2003">
        <v>31.375</v>
      </c>
      <c r="P2003">
        <v>31.288</v>
      </c>
      <c r="Q2003">
        <v>33.322000000000003</v>
      </c>
      <c r="R2003">
        <v>1.0169999999999999</v>
      </c>
    </row>
    <row r="2004" spans="1:18" x14ac:dyDescent="0.45">
      <c r="A2004" t="s">
        <v>127</v>
      </c>
      <c r="B2004">
        <v>2024</v>
      </c>
      <c r="C2004" s="9">
        <v>45367</v>
      </c>
      <c r="D2004" t="s">
        <v>72</v>
      </c>
      <c r="E2004">
        <v>1</v>
      </c>
      <c r="F2004" t="s">
        <v>201</v>
      </c>
      <c r="G2004">
        <v>2</v>
      </c>
      <c r="H2004" t="s">
        <v>16</v>
      </c>
      <c r="I2004" t="s">
        <v>17</v>
      </c>
      <c r="J2004">
        <v>24.904109589040999</v>
      </c>
      <c r="K2004">
        <v>2</v>
      </c>
      <c r="L2004">
        <v>1</v>
      </c>
      <c r="M2004">
        <v>11.131</v>
      </c>
      <c r="O2004">
        <v>30.835999999999999</v>
      </c>
      <c r="P2004">
        <v>30.870999999999999</v>
      </c>
      <c r="Q2004">
        <v>32.801000000000002</v>
      </c>
      <c r="R2004">
        <v>0.96499999999999997</v>
      </c>
    </row>
    <row r="2005" spans="1:18" x14ac:dyDescent="0.45">
      <c r="A2005" t="s">
        <v>127</v>
      </c>
      <c r="B2005">
        <v>2024</v>
      </c>
      <c r="C2005" s="9">
        <v>45367</v>
      </c>
      <c r="D2005" t="s">
        <v>72</v>
      </c>
      <c r="E2005">
        <v>1</v>
      </c>
      <c r="F2005" t="s">
        <v>201</v>
      </c>
      <c r="G2005">
        <v>2</v>
      </c>
      <c r="H2005" t="s">
        <v>391</v>
      </c>
      <c r="I2005" t="s">
        <v>151</v>
      </c>
      <c r="J2005">
        <v>25.054794520547901</v>
      </c>
      <c r="K2005">
        <v>14</v>
      </c>
      <c r="L2005">
        <v>2</v>
      </c>
      <c r="M2005">
        <v>11.207000000000001</v>
      </c>
      <c r="O2005">
        <v>14.148</v>
      </c>
      <c r="P2005">
        <v>13.997</v>
      </c>
      <c r="Q2005">
        <v>23.523</v>
      </c>
      <c r="R2005">
        <v>4.7629999999999999</v>
      </c>
    </row>
    <row r="2006" spans="1:18" x14ac:dyDescent="0.45">
      <c r="A2006" t="s">
        <v>127</v>
      </c>
      <c r="B2006">
        <v>2024</v>
      </c>
      <c r="C2006" s="9">
        <v>45367</v>
      </c>
      <c r="D2006" t="s">
        <v>72</v>
      </c>
      <c r="E2006">
        <v>1</v>
      </c>
      <c r="F2006" t="s">
        <v>201</v>
      </c>
      <c r="G2006">
        <v>3</v>
      </c>
      <c r="H2006" t="s">
        <v>24</v>
      </c>
      <c r="I2006" t="s">
        <v>25</v>
      </c>
      <c r="J2006">
        <v>25.547945205479401</v>
      </c>
      <c r="K2006">
        <v>5</v>
      </c>
      <c r="L2006">
        <v>1</v>
      </c>
      <c r="M2006">
        <v>11.006</v>
      </c>
      <c r="O2006">
        <v>26.256</v>
      </c>
      <c r="P2006">
        <v>26.402000000000001</v>
      </c>
      <c r="Q2006">
        <v>28.943999999999999</v>
      </c>
      <c r="R2006">
        <v>1.2709999999999999</v>
      </c>
    </row>
    <row r="2007" spans="1:18" x14ac:dyDescent="0.45">
      <c r="A2007" t="s">
        <v>127</v>
      </c>
      <c r="B2007">
        <v>2024</v>
      </c>
      <c r="C2007" s="9">
        <v>45367</v>
      </c>
      <c r="D2007" t="s">
        <v>72</v>
      </c>
      <c r="E2007">
        <v>1</v>
      </c>
      <c r="F2007" t="s">
        <v>201</v>
      </c>
      <c r="G2007">
        <v>3</v>
      </c>
      <c r="H2007" t="s">
        <v>52</v>
      </c>
      <c r="I2007" t="s">
        <v>53</v>
      </c>
      <c r="J2007">
        <v>27.019178082191701</v>
      </c>
      <c r="K2007">
        <v>13</v>
      </c>
      <c r="L2007">
        <v>2</v>
      </c>
      <c r="M2007">
        <v>11.103</v>
      </c>
      <c r="O2007">
        <v>21.402000000000001</v>
      </c>
      <c r="P2007">
        <v>21.266999999999999</v>
      </c>
      <c r="Q2007">
        <v>24.277000000000001</v>
      </c>
      <c r="R2007">
        <v>1.5049999999999999</v>
      </c>
    </row>
    <row r="2008" spans="1:18" x14ac:dyDescent="0.45">
      <c r="A2008" t="s">
        <v>127</v>
      </c>
      <c r="B2008">
        <v>2024</v>
      </c>
      <c r="C2008" s="9">
        <v>45367</v>
      </c>
      <c r="D2008" t="s">
        <v>72</v>
      </c>
      <c r="E2008">
        <v>1</v>
      </c>
      <c r="F2008" t="s">
        <v>201</v>
      </c>
      <c r="G2008">
        <v>4</v>
      </c>
      <c r="H2008" t="s">
        <v>14</v>
      </c>
      <c r="I2008" t="s">
        <v>15</v>
      </c>
      <c r="J2008">
        <v>24.2054794520547</v>
      </c>
      <c r="K2008">
        <v>3</v>
      </c>
      <c r="L2008">
        <v>1</v>
      </c>
      <c r="M2008">
        <v>11.244</v>
      </c>
      <c r="O2008">
        <v>31.4009999999999</v>
      </c>
      <c r="P2008">
        <v>31.48</v>
      </c>
      <c r="Q2008">
        <v>33.502000000000002</v>
      </c>
      <c r="R2008">
        <v>1.0109999999999999</v>
      </c>
    </row>
    <row r="2009" spans="1:18" x14ac:dyDescent="0.45">
      <c r="A2009" t="s">
        <v>127</v>
      </c>
      <c r="B2009">
        <v>2024</v>
      </c>
      <c r="C2009" s="9">
        <v>45367</v>
      </c>
      <c r="D2009" t="s">
        <v>72</v>
      </c>
      <c r="E2009">
        <v>1</v>
      </c>
      <c r="F2009" t="s">
        <v>201</v>
      </c>
      <c r="G2009">
        <v>4</v>
      </c>
      <c r="H2009" t="s">
        <v>3866</v>
      </c>
      <c r="I2009" t="s">
        <v>3865</v>
      </c>
      <c r="J2009">
        <v>23.638356164383499</v>
      </c>
      <c r="K2009">
        <v>16</v>
      </c>
      <c r="L2009">
        <v>2</v>
      </c>
      <c r="M2009">
        <v>11.497</v>
      </c>
      <c r="O2009">
        <v>17.943999999999999</v>
      </c>
      <c r="P2009">
        <v>17.062999999999999</v>
      </c>
      <c r="Q2009">
        <v>27.603000000000002</v>
      </c>
      <c r="R2009">
        <v>5.27</v>
      </c>
    </row>
    <row r="2010" spans="1:18" x14ac:dyDescent="0.45">
      <c r="A2010" t="s">
        <v>127</v>
      </c>
      <c r="B2010">
        <v>2024</v>
      </c>
      <c r="C2010" s="9">
        <v>45367</v>
      </c>
      <c r="D2010" t="s">
        <v>72</v>
      </c>
      <c r="E2010">
        <v>1</v>
      </c>
      <c r="F2010" t="s">
        <v>201</v>
      </c>
      <c r="G2010">
        <v>5</v>
      </c>
      <c r="H2010" t="s">
        <v>23</v>
      </c>
      <c r="I2010" t="s">
        <v>15</v>
      </c>
      <c r="J2010">
        <v>26.512328767123201</v>
      </c>
      <c r="K2010">
        <v>6</v>
      </c>
      <c r="L2010">
        <v>1</v>
      </c>
      <c r="M2010">
        <v>11.029</v>
      </c>
      <c r="O2010">
        <v>33.902999999999999</v>
      </c>
      <c r="P2010">
        <v>33.944999999999901</v>
      </c>
      <c r="Q2010">
        <v>35.848999999999997</v>
      </c>
      <c r="R2010">
        <v>0.95199999999999996</v>
      </c>
    </row>
    <row r="2011" spans="1:18" x14ac:dyDescent="0.45">
      <c r="A2011" t="s">
        <v>127</v>
      </c>
      <c r="B2011">
        <v>2024</v>
      </c>
      <c r="C2011" s="9">
        <v>45367</v>
      </c>
      <c r="D2011" t="s">
        <v>72</v>
      </c>
      <c r="E2011">
        <v>1</v>
      </c>
      <c r="F2011" t="s">
        <v>201</v>
      </c>
      <c r="G2011">
        <v>5</v>
      </c>
      <c r="H2011" t="s">
        <v>32</v>
      </c>
      <c r="I2011" t="s">
        <v>17</v>
      </c>
      <c r="J2011">
        <v>21.643835616438299</v>
      </c>
      <c r="K2011">
        <v>12</v>
      </c>
      <c r="L2011">
        <v>2</v>
      </c>
      <c r="M2011">
        <v>11.231</v>
      </c>
      <c r="O2011">
        <v>24.856999999999999</v>
      </c>
      <c r="P2011">
        <v>24.744</v>
      </c>
      <c r="Q2011">
        <v>28.673999999999999</v>
      </c>
      <c r="R2011">
        <v>1.9650000000000001</v>
      </c>
    </row>
    <row r="2012" spans="1:18" x14ac:dyDescent="0.45">
      <c r="A2012" t="s">
        <v>127</v>
      </c>
      <c r="B2012">
        <v>2024</v>
      </c>
      <c r="C2012" s="9">
        <v>45367</v>
      </c>
      <c r="D2012" t="s">
        <v>72</v>
      </c>
      <c r="E2012">
        <v>1</v>
      </c>
      <c r="F2012" t="s">
        <v>201</v>
      </c>
      <c r="G2012">
        <v>6</v>
      </c>
      <c r="H2012" t="s">
        <v>18</v>
      </c>
      <c r="I2012" t="s">
        <v>19</v>
      </c>
      <c r="J2012">
        <v>25.816438356164301</v>
      </c>
      <c r="K2012">
        <v>4</v>
      </c>
      <c r="L2012">
        <v>1</v>
      </c>
      <c r="M2012">
        <v>11.135999999999999</v>
      </c>
      <c r="O2012">
        <v>23.410999999999898</v>
      </c>
      <c r="P2012">
        <v>23.951000000000001</v>
      </c>
      <c r="Q2012">
        <v>27.806999999999999</v>
      </c>
      <c r="R2012">
        <v>1.9279999999999999</v>
      </c>
    </row>
    <row r="2013" spans="1:18" x14ac:dyDescent="0.45">
      <c r="A2013" t="s">
        <v>127</v>
      </c>
      <c r="B2013">
        <v>2024</v>
      </c>
      <c r="C2013" s="9">
        <v>45367</v>
      </c>
      <c r="D2013" t="s">
        <v>72</v>
      </c>
      <c r="E2013">
        <v>1</v>
      </c>
      <c r="F2013" t="s">
        <v>201</v>
      </c>
      <c r="G2013">
        <v>6</v>
      </c>
      <c r="H2013" t="s">
        <v>398</v>
      </c>
      <c r="I2013" t="s">
        <v>3865</v>
      </c>
      <c r="J2013">
        <v>20.846575342465702</v>
      </c>
      <c r="K2013">
        <v>11</v>
      </c>
      <c r="L2013">
        <v>2</v>
      </c>
      <c r="M2013">
        <v>11.207999999999901</v>
      </c>
      <c r="O2013">
        <v>17.725000000000001</v>
      </c>
      <c r="P2013">
        <v>15.366</v>
      </c>
      <c r="Q2013">
        <v>25.472000000000001</v>
      </c>
      <c r="R2013">
        <v>5.0529999999999999</v>
      </c>
    </row>
    <row r="2014" spans="1:18" x14ac:dyDescent="0.45">
      <c r="A2014" t="s">
        <v>127</v>
      </c>
      <c r="B2014">
        <v>2024</v>
      </c>
      <c r="C2014" s="9">
        <v>45367</v>
      </c>
      <c r="D2014" t="s">
        <v>72</v>
      </c>
      <c r="E2014">
        <v>1</v>
      </c>
      <c r="F2014" t="s">
        <v>201</v>
      </c>
      <c r="G2014">
        <v>7</v>
      </c>
      <c r="H2014" t="s">
        <v>42</v>
      </c>
      <c r="I2014" t="s">
        <v>97</v>
      </c>
      <c r="J2014">
        <v>25.290410958904101</v>
      </c>
      <c r="K2014">
        <v>7</v>
      </c>
      <c r="L2014">
        <v>1</v>
      </c>
      <c r="M2014">
        <v>11.233000000000001</v>
      </c>
      <c r="O2014">
        <v>26.151999999999902</v>
      </c>
      <c r="P2014">
        <v>26.391999999999999</v>
      </c>
      <c r="Q2014">
        <v>29.687999999999999</v>
      </c>
      <c r="R2014">
        <v>1.6479999999999999</v>
      </c>
    </row>
    <row r="2015" spans="1:18" x14ac:dyDescent="0.45">
      <c r="A2015" t="s">
        <v>127</v>
      </c>
      <c r="B2015">
        <v>2024</v>
      </c>
      <c r="C2015" s="9">
        <v>45367</v>
      </c>
      <c r="D2015" t="s">
        <v>72</v>
      </c>
      <c r="E2015">
        <v>1</v>
      </c>
      <c r="F2015" t="s">
        <v>201</v>
      </c>
      <c r="G2015">
        <v>7</v>
      </c>
      <c r="H2015" t="s">
        <v>37</v>
      </c>
      <c r="I2015" t="s">
        <v>38</v>
      </c>
      <c r="J2015">
        <v>18.936986301369799</v>
      </c>
      <c r="K2015">
        <v>10</v>
      </c>
      <c r="L2015">
        <v>2</v>
      </c>
      <c r="M2015" t="s">
        <v>207</v>
      </c>
      <c r="O2015">
        <v>19.562999999999999</v>
      </c>
      <c r="P2015">
        <v>19.298999999999999</v>
      </c>
      <c r="Q2015">
        <v>24.251000000000001</v>
      </c>
      <c r="R2015">
        <v>2.476</v>
      </c>
    </row>
    <row r="2016" spans="1:18" x14ac:dyDescent="0.45">
      <c r="A2016" t="s">
        <v>127</v>
      </c>
      <c r="B2016">
        <v>2024</v>
      </c>
      <c r="C2016" s="9">
        <v>45367</v>
      </c>
      <c r="D2016" t="s">
        <v>72</v>
      </c>
      <c r="E2016">
        <v>1</v>
      </c>
      <c r="F2016" t="s">
        <v>201</v>
      </c>
      <c r="G2016">
        <v>8</v>
      </c>
      <c r="H2016" t="s">
        <v>133</v>
      </c>
      <c r="I2016" t="s">
        <v>151</v>
      </c>
      <c r="J2016">
        <v>31.145205479451999</v>
      </c>
      <c r="K2016">
        <v>8</v>
      </c>
      <c r="L2016">
        <v>1</v>
      </c>
      <c r="M2016">
        <v>11.188000000000001</v>
      </c>
      <c r="O2016">
        <v>27.603000000000002</v>
      </c>
      <c r="P2016">
        <v>27.890999999999998</v>
      </c>
      <c r="Q2016">
        <v>30.643000000000001</v>
      </c>
      <c r="R2016">
        <v>1.3759999999999999</v>
      </c>
    </row>
    <row r="2017" spans="1:18" x14ac:dyDescent="0.45">
      <c r="A2017" t="s">
        <v>127</v>
      </c>
      <c r="B2017">
        <v>2024</v>
      </c>
      <c r="C2017" s="9">
        <v>45367</v>
      </c>
      <c r="D2017" t="s">
        <v>72</v>
      </c>
      <c r="E2017">
        <v>1</v>
      </c>
      <c r="F2017" t="s">
        <v>201</v>
      </c>
      <c r="G2017">
        <v>8</v>
      </c>
      <c r="H2017" t="s">
        <v>75</v>
      </c>
      <c r="I2017" t="s">
        <v>38</v>
      </c>
      <c r="J2017">
        <v>25.021917808219101</v>
      </c>
      <c r="K2017">
        <v>9</v>
      </c>
      <c r="L2017">
        <v>2</v>
      </c>
      <c r="M2017">
        <v>11.196</v>
      </c>
      <c r="O2017">
        <v>25.975999999999999</v>
      </c>
      <c r="P2017">
        <v>25.614000000000001</v>
      </c>
      <c r="Q2017">
        <v>29.344000000000001</v>
      </c>
      <c r="R2017">
        <v>1.865</v>
      </c>
    </row>
    <row r="2018" spans="1:18" x14ac:dyDescent="0.45">
      <c r="A2018" t="s">
        <v>127</v>
      </c>
      <c r="B2018">
        <v>2024</v>
      </c>
      <c r="C2018" s="9">
        <v>45367</v>
      </c>
      <c r="D2018" t="s">
        <v>72</v>
      </c>
      <c r="E2018">
        <v>1</v>
      </c>
      <c r="F2018" t="s">
        <v>202</v>
      </c>
      <c r="G2018">
        <v>1</v>
      </c>
      <c r="H2018" t="s">
        <v>381</v>
      </c>
      <c r="I2018" t="s">
        <v>25</v>
      </c>
      <c r="J2018">
        <v>21.2465753424657</v>
      </c>
      <c r="K2018">
        <v>1</v>
      </c>
      <c r="L2018">
        <v>1</v>
      </c>
      <c r="M2018">
        <v>10.997999999999999</v>
      </c>
      <c r="O2018">
        <v>34.024999999999999</v>
      </c>
      <c r="P2018">
        <v>34.159999999999997</v>
      </c>
      <c r="Q2018">
        <v>36.973999999999997</v>
      </c>
      <c r="R2018">
        <v>1.407</v>
      </c>
    </row>
    <row r="2019" spans="1:18" x14ac:dyDescent="0.45">
      <c r="A2019" t="s">
        <v>127</v>
      </c>
      <c r="B2019">
        <v>2024</v>
      </c>
      <c r="C2019" s="9">
        <v>45367</v>
      </c>
      <c r="D2019" t="s">
        <v>72</v>
      </c>
      <c r="E2019">
        <v>1</v>
      </c>
      <c r="F2019" t="s">
        <v>202</v>
      </c>
      <c r="G2019">
        <v>1</v>
      </c>
      <c r="H2019" t="s">
        <v>133</v>
      </c>
      <c r="I2019" t="s">
        <v>151</v>
      </c>
      <c r="J2019">
        <v>31.145205479451999</v>
      </c>
      <c r="K2019">
        <v>8</v>
      </c>
      <c r="L2019">
        <v>2</v>
      </c>
      <c r="M2019">
        <v>11.392999999999899</v>
      </c>
      <c r="O2019">
        <v>27.890999999999998</v>
      </c>
      <c r="P2019">
        <v>27.811</v>
      </c>
      <c r="Q2019">
        <v>30.541</v>
      </c>
      <c r="R2019">
        <v>1.365</v>
      </c>
    </row>
    <row r="2020" spans="1:18" x14ac:dyDescent="0.45">
      <c r="A2020" t="s">
        <v>127</v>
      </c>
      <c r="B2020">
        <v>2024</v>
      </c>
      <c r="C2020" s="9">
        <v>45367</v>
      </c>
      <c r="D2020" t="s">
        <v>72</v>
      </c>
      <c r="E2020">
        <v>1</v>
      </c>
      <c r="F2020" t="s">
        <v>202</v>
      </c>
      <c r="G2020">
        <v>2</v>
      </c>
      <c r="H2020" t="s">
        <v>16</v>
      </c>
      <c r="I2020" t="s">
        <v>17</v>
      </c>
      <c r="J2020">
        <v>24.904109589040999</v>
      </c>
      <c r="K2020">
        <v>2</v>
      </c>
      <c r="L2020">
        <v>1</v>
      </c>
      <c r="M2020">
        <v>11.105</v>
      </c>
      <c r="O2020">
        <v>30.870999999999999</v>
      </c>
      <c r="P2020">
        <v>30.963000000000001</v>
      </c>
      <c r="Q2020">
        <v>32.887</v>
      </c>
      <c r="R2020">
        <v>0.96199999999999997</v>
      </c>
    </row>
    <row r="2021" spans="1:18" x14ac:dyDescent="0.45">
      <c r="A2021" t="s">
        <v>127</v>
      </c>
      <c r="B2021">
        <v>2024</v>
      </c>
      <c r="C2021" s="9">
        <v>45367</v>
      </c>
      <c r="D2021" t="s">
        <v>72</v>
      </c>
      <c r="E2021">
        <v>1</v>
      </c>
      <c r="F2021" t="s">
        <v>202</v>
      </c>
      <c r="G2021">
        <v>2</v>
      </c>
      <c r="H2021" t="s">
        <v>42</v>
      </c>
      <c r="I2021" t="s">
        <v>97</v>
      </c>
      <c r="J2021">
        <v>25.290410958904101</v>
      </c>
      <c r="K2021">
        <v>7</v>
      </c>
      <c r="L2021">
        <v>2</v>
      </c>
      <c r="M2021">
        <v>11.106999999999999</v>
      </c>
      <c r="O2021">
        <v>26.391999999999999</v>
      </c>
      <c r="P2021">
        <v>26.201000000000001</v>
      </c>
      <c r="Q2021">
        <v>29.437000000000001</v>
      </c>
      <c r="R2021">
        <v>1.6180000000000001</v>
      </c>
    </row>
    <row r="2022" spans="1:18" x14ac:dyDescent="0.45">
      <c r="A2022" t="s">
        <v>127</v>
      </c>
      <c r="B2022">
        <v>2024</v>
      </c>
      <c r="C2022" s="9">
        <v>45367</v>
      </c>
      <c r="D2022" t="s">
        <v>72</v>
      </c>
      <c r="E2022">
        <v>1</v>
      </c>
      <c r="F2022" t="s">
        <v>202</v>
      </c>
      <c r="G2022">
        <v>3</v>
      </c>
      <c r="H2022" t="s">
        <v>18</v>
      </c>
      <c r="I2022" t="s">
        <v>19</v>
      </c>
      <c r="J2022">
        <v>25.816438356164301</v>
      </c>
      <c r="K2022">
        <v>4</v>
      </c>
      <c r="L2022">
        <v>1</v>
      </c>
      <c r="M2022">
        <v>11.045</v>
      </c>
      <c r="O2022">
        <v>23.951000000000001</v>
      </c>
      <c r="P2022">
        <v>24.661000000000001</v>
      </c>
      <c r="Q2022">
        <v>28.393000000000001</v>
      </c>
      <c r="R2022">
        <v>1.8660000000000001</v>
      </c>
    </row>
    <row r="2023" spans="1:18" x14ac:dyDescent="0.45">
      <c r="A2023" t="s">
        <v>127</v>
      </c>
      <c r="B2023">
        <v>2024</v>
      </c>
      <c r="C2023" s="9">
        <v>45367</v>
      </c>
      <c r="D2023" t="s">
        <v>72</v>
      </c>
      <c r="E2023">
        <v>1</v>
      </c>
      <c r="F2023" t="s">
        <v>202</v>
      </c>
      <c r="G2023">
        <v>3</v>
      </c>
      <c r="H2023" t="s">
        <v>24</v>
      </c>
      <c r="I2023" t="s">
        <v>25</v>
      </c>
      <c r="J2023">
        <v>25.547945205479401</v>
      </c>
      <c r="K2023">
        <v>5</v>
      </c>
      <c r="L2023">
        <v>2</v>
      </c>
      <c r="M2023">
        <v>11.071</v>
      </c>
      <c r="O2023">
        <v>26.402000000000001</v>
      </c>
      <c r="P2023">
        <v>26.177</v>
      </c>
      <c r="Q2023">
        <v>28.689</v>
      </c>
      <c r="R2023">
        <v>1.256</v>
      </c>
    </row>
    <row r="2024" spans="1:18" x14ac:dyDescent="0.45">
      <c r="A2024" t="s">
        <v>127</v>
      </c>
      <c r="B2024">
        <v>2024</v>
      </c>
      <c r="C2024" s="9">
        <v>45367</v>
      </c>
      <c r="D2024" t="s">
        <v>72</v>
      </c>
      <c r="E2024">
        <v>1</v>
      </c>
      <c r="F2024" t="s">
        <v>202</v>
      </c>
      <c r="G2024">
        <v>4</v>
      </c>
      <c r="H2024" t="s">
        <v>14</v>
      </c>
      <c r="I2024" t="s">
        <v>15</v>
      </c>
      <c r="J2024">
        <v>24.2054794520547</v>
      </c>
      <c r="K2024">
        <v>3</v>
      </c>
      <c r="L2024">
        <v>1</v>
      </c>
      <c r="M2024">
        <v>11.228999999999999</v>
      </c>
      <c r="O2024">
        <v>31.48</v>
      </c>
      <c r="P2024">
        <v>31.689</v>
      </c>
      <c r="Q2024">
        <v>33.697000000000003</v>
      </c>
      <c r="R2024">
        <v>1.004</v>
      </c>
    </row>
    <row r="2025" spans="1:18" x14ac:dyDescent="0.45">
      <c r="A2025" t="s">
        <v>127</v>
      </c>
      <c r="B2025">
        <v>2024</v>
      </c>
      <c r="C2025" s="9">
        <v>45367</v>
      </c>
      <c r="D2025" t="s">
        <v>72</v>
      </c>
      <c r="E2025">
        <v>1</v>
      </c>
      <c r="F2025" t="s">
        <v>202</v>
      </c>
      <c r="G2025">
        <v>4</v>
      </c>
      <c r="H2025" t="s">
        <v>23</v>
      </c>
      <c r="I2025" t="s">
        <v>15</v>
      </c>
      <c r="J2025">
        <v>26.512328767123201</v>
      </c>
      <c r="K2025">
        <v>6</v>
      </c>
      <c r="L2025">
        <v>2</v>
      </c>
      <c r="M2025">
        <v>11.258999999999901</v>
      </c>
      <c r="O2025">
        <v>33.944999999999901</v>
      </c>
      <c r="P2025">
        <v>33.781999999999996</v>
      </c>
      <c r="Q2025">
        <v>35.676000000000002</v>
      </c>
      <c r="R2025">
        <v>0.94699999999999995</v>
      </c>
    </row>
    <row r="2026" spans="1:18" x14ac:dyDescent="0.45">
      <c r="A2026" t="s">
        <v>127</v>
      </c>
      <c r="B2026">
        <v>2024</v>
      </c>
      <c r="C2026" s="9">
        <v>45367</v>
      </c>
      <c r="D2026" t="s">
        <v>72</v>
      </c>
      <c r="E2026">
        <v>2</v>
      </c>
      <c r="F2026" t="s">
        <v>202</v>
      </c>
      <c r="G2026">
        <v>1</v>
      </c>
      <c r="H2026" t="s">
        <v>381</v>
      </c>
      <c r="I2026" t="s">
        <v>25</v>
      </c>
      <c r="J2026">
        <v>21.2465753424657</v>
      </c>
      <c r="K2026">
        <v>1</v>
      </c>
      <c r="L2026">
        <v>1</v>
      </c>
      <c r="M2026">
        <v>10.843</v>
      </c>
      <c r="O2026">
        <v>34.159999999999997</v>
      </c>
      <c r="P2026">
        <v>34.286000000000001</v>
      </c>
      <c r="Q2026">
        <v>37.076000000000001</v>
      </c>
      <c r="R2026">
        <v>1.395</v>
      </c>
    </row>
    <row r="2027" spans="1:18" x14ac:dyDescent="0.45">
      <c r="A2027" t="s">
        <v>127</v>
      </c>
      <c r="B2027">
        <v>2024</v>
      </c>
      <c r="C2027" s="9">
        <v>45367</v>
      </c>
      <c r="D2027" t="s">
        <v>72</v>
      </c>
      <c r="E2027">
        <v>2</v>
      </c>
      <c r="F2027" t="s">
        <v>202</v>
      </c>
      <c r="G2027">
        <v>1</v>
      </c>
      <c r="H2027" t="s">
        <v>133</v>
      </c>
      <c r="I2027" t="s">
        <v>151</v>
      </c>
      <c r="J2027">
        <v>31.145205479451999</v>
      </c>
      <c r="K2027">
        <v>8</v>
      </c>
      <c r="L2027">
        <v>2</v>
      </c>
      <c r="M2027">
        <v>11.945</v>
      </c>
      <c r="O2027">
        <v>27.811</v>
      </c>
      <c r="P2027">
        <v>27.736999999999998</v>
      </c>
      <c r="Q2027">
        <v>30.445</v>
      </c>
      <c r="R2027">
        <v>1.3540000000000001</v>
      </c>
    </row>
    <row r="2028" spans="1:18" x14ac:dyDescent="0.45">
      <c r="A2028" t="s">
        <v>127</v>
      </c>
      <c r="B2028">
        <v>2024</v>
      </c>
      <c r="C2028" s="9">
        <v>45367</v>
      </c>
      <c r="D2028" t="s">
        <v>72</v>
      </c>
      <c r="E2028">
        <v>2</v>
      </c>
      <c r="F2028" t="s">
        <v>202</v>
      </c>
      <c r="G2028">
        <v>2</v>
      </c>
      <c r="H2028" t="s">
        <v>16</v>
      </c>
      <c r="I2028" t="s">
        <v>17</v>
      </c>
      <c r="J2028">
        <v>24.904109589040999</v>
      </c>
      <c r="K2028">
        <v>2</v>
      </c>
      <c r="L2028">
        <v>1</v>
      </c>
      <c r="M2028">
        <v>11.224</v>
      </c>
      <c r="O2028">
        <v>30.963000000000001</v>
      </c>
      <c r="P2028">
        <v>31.050999999999998</v>
      </c>
      <c r="Q2028">
        <v>32.969000000000001</v>
      </c>
      <c r="R2028">
        <v>0.95899999999999996</v>
      </c>
    </row>
    <row r="2029" spans="1:18" x14ac:dyDescent="0.45">
      <c r="A2029" t="s">
        <v>127</v>
      </c>
      <c r="B2029">
        <v>2024</v>
      </c>
      <c r="C2029" s="9">
        <v>45367</v>
      </c>
      <c r="D2029" t="s">
        <v>72</v>
      </c>
      <c r="E2029">
        <v>2</v>
      </c>
      <c r="F2029" t="s">
        <v>202</v>
      </c>
      <c r="G2029">
        <v>2</v>
      </c>
      <c r="H2029" t="s">
        <v>42</v>
      </c>
      <c r="I2029" t="s">
        <v>97</v>
      </c>
      <c r="J2029">
        <v>25.290410958904101</v>
      </c>
      <c r="K2029">
        <v>7</v>
      </c>
      <c r="L2029">
        <v>2</v>
      </c>
      <c r="M2029">
        <v>11.241</v>
      </c>
      <c r="O2029">
        <v>26.201000000000001</v>
      </c>
      <c r="P2029">
        <v>26.027000000000001</v>
      </c>
      <c r="Q2029">
        <v>29.207000000000001</v>
      </c>
      <c r="R2029">
        <v>1.59</v>
      </c>
    </row>
    <row r="2030" spans="1:18" x14ac:dyDescent="0.45">
      <c r="A2030" t="s">
        <v>127</v>
      </c>
      <c r="B2030">
        <v>2024</v>
      </c>
      <c r="C2030" s="9">
        <v>45367</v>
      </c>
      <c r="D2030" t="s">
        <v>72</v>
      </c>
      <c r="E2030">
        <v>2</v>
      </c>
      <c r="F2030" t="s">
        <v>202</v>
      </c>
      <c r="G2030">
        <v>3</v>
      </c>
      <c r="H2030" t="s">
        <v>18</v>
      </c>
      <c r="I2030" t="s">
        <v>19</v>
      </c>
      <c r="J2030">
        <v>25.816438356164301</v>
      </c>
      <c r="K2030">
        <v>4</v>
      </c>
      <c r="L2030">
        <v>1</v>
      </c>
      <c r="M2030">
        <v>11.177</v>
      </c>
      <c r="O2030">
        <v>24.661000000000001</v>
      </c>
      <c r="P2030">
        <v>25.27</v>
      </c>
      <c r="Q2030">
        <v>28.893999999999998</v>
      </c>
      <c r="R2030">
        <v>1.8120000000000001</v>
      </c>
    </row>
    <row r="2031" spans="1:18" x14ac:dyDescent="0.45">
      <c r="A2031" t="s">
        <v>127</v>
      </c>
      <c r="B2031">
        <v>2024</v>
      </c>
      <c r="C2031" s="9">
        <v>45367</v>
      </c>
      <c r="D2031" t="s">
        <v>72</v>
      </c>
      <c r="E2031">
        <v>2</v>
      </c>
      <c r="F2031" t="s">
        <v>202</v>
      </c>
      <c r="G2031">
        <v>3</v>
      </c>
      <c r="H2031" t="s">
        <v>24</v>
      </c>
      <c r="I2031" t="s">
        <v>25</v>
      </c>
      <c r="J2031">
        <v>25.547945205479401</v>
      </c>
      <c r="K2031">
        <v>5</v>
      </c>
      <c r="L2031">
        <v>2</v>
      </c>
      <c r="M2031">
        <v>11.208</v>
      </c>
      <c r="O2031">
        <v>26.177</v>
      </c>
      <c r="P2031">
        <v>25.978000000000002</v>
      </c>
      <c r="Q2031">
        <v>28.462</v>
      </c>
      <c r="R2031">
        <v>1.242</v>
      </c>
    </row>
    <row r="2032" spans="1:18" x14ac:dyDescent="0.45">
      <c r="A2032" t="s">
        <v>127</v>
      </c>
      <c r="B2032">
        <v>2024</v>
      </c>
      <c r="C2032" s="9">
        <v>45367</v>
      </c>
      <c r="D2032" t="s">
        <v>72</v>
      </c>
      <c r="E2032">
        <v>2</v>
      </c>
      <c r="F2032" t="s">
        <v>202</v>
      </c>
      <c r="G2032">
        <v>4</v>
      </c>
      <c r="H2032" t="s">
        <v>14</v>
      </c>
      <c r="I2032" t="s">
        <v>15</v>
      </c>
      <c r="J2032">
        <v>24.2054794520547</v>
      </c>
      <c r="K2032">
        <v>3</v>
      </c>
      <c r="L2032">
        <v>1</v>
      </c>
      <c r="M2032">
        <v>10.956</v>
      </c>
      <c r="O2032">
        <v>31.689</v>
      </c>
      <c r="P2032">
        <v>31.950999999999901</v>
      </c>
      <c r="Q2032">
        <v>33.936999999999998</v>
      </c>
      <c r="R2032">
        <v>0.99299999999999999</v>
      </c>
    </row>
    <row r="2033" spans="1:18" x14ac:dyDescent="0.45">
      <c r="A2033" t="s">
        <v>127</v>
      </c>
      <c r="B2033">
        <v>2024</v>
      </c>
      <c r="C2033" s="9">
        <v>45367</v>
      </c>
      <c r="D2033" t="s">
        <v>72</v>
      </c>
      <c r="E2033">
        <v>2</v>
      </c>
      <c r="F2033" t="s">
        <v>202</v>
      </c>
      <c r="G2033">
        <v>4</v>
      </c>
      <c r="H2033" t="s">
        <v>23</v>
      </c>
      <c r="I2033" t="s">
        <v>15</v>
      </c>
      <c r="J2033">
        <v>26.512328767123201</v>
      </c>
      <c r="K2033">
        <v>6</v>
      </c>
      <c r="L2033">
        <v>2</v>
      </c>
      <c r="M2033">
        <v>11.064</v>
      </c>
      <c r="O2033">
        <v>33.781999999999996</v>
      </c>
      <c r="P2033">
        <v>33.726999999999997</v>
      </c>
      <c r="Q2033">
        <v>35.598999999999997</v>
      </c>
      <c r="R2033">
        <v>0.93600000000000005</v>
      </c>
    </row>
    <row r="2034" spans="1:18" x14ac:dyDescent="0.45">
      <c r="A2034" t="s">
        <v>127</v>
      </c>
      <c r="B2034">
        <v>2024</v>
      </c>
      <c r="C2034" s="9">
        <v>45367</v>
      </c>
      <c r="D2034" t="s">
        <v>72</v>
      </c>
      <c r="E2034">
        <v>1</v>
      </c>
      <c r="F2034" t="s">
        <v>203</v>
      </c>
      <c r="G2034">
        <v>1</v>
      </c>
      <c r="H2034" t="s">
        <v>381</v>
      </c>
      <c r="I2034" t="s">
        <v>25</v>
      </c>
      <c r="J2034">
        <v>21.2465753424657</v>
      </c>
      <c r="K2034">
        <v>1</v>
      </c>
      <c r="L2034">
        <v>2</v>
      </c>
      <c r="M2034">
        <v>10.994</v>
      </c>
      <c r="O2034">
        <v>34.286000000000001</v>
      </c>
      <c r="P2034">
        <v>34.076000000000001</v>
      </c>
      <c r="Q2034">
        <v>36.78</v>
      </c>
      <c r="R2034">
        <v>1.3520000000000001</v>
      </c>
    </row>
    <row r="2035" spans="1:18" x14ac:dyDescent="0.45">
      <c r="A2035" t="s">
        <v>127</v>
      </c>
      <c r="B2035">
        <v>2024</v>
      </c>
      <c r="C2035" s="9">
        <v>45367</v>
      </c>
      <c r="D2035" t="s">
        <v>72</v>
      </c>
      <c r="E2035">
        <v>1</v>
      </c>
      <c r="F2035" t="s">
        <v>203</v>
      </c>
      <c r="G2035">
        <v>1</v>
      </c>
      <c r="H2035" t="s">
        <v>14</v>
      </c>
      <c r="I2035" t="s">
        <v>15</v>
      </c>
      <c r="J2035">
        <v>24.2054794520547</v>
      </c>
      <c r="K2035">
        <v>3</v>
      </c>
      <c r="L2035">
        <v>1</v>
      </c>
      <c r="M2035">
        <v>10.994</v>
      </c>
      <c r="O2035">
        <v>31.950999999999901</v>
      </c>
      <c r="P2035">
        <v>32.088000000000001</v>
      </c>
      <c r="Q2035">
        <v>34.064</v>
      </c>
      <c r="R2035">
        <v>0.98799999999999999</v>
      </c>
    </row>
    <row r="2036" spans="1:18" x14ac:dyDescent="0.45">
      <c r="A2036" t="s">
        <v>127</v>
      </c>
      <c r="B2036">
        <v>2024</v>
      </c>
      <c r="C2036" s="9">
        <v>45367</v>
      </c>
      <c r="D2036" t="s">
        <v>72</v>
      </c>
      <c r="E2036">
        <v>1</v>
      </c>
      <c r="F2036" t="s">
        <v>203</v>
      </c>
      <c r="G2036">
        <v>2</v>
      </c>
      <c r="H2036" t="s">
        <v>16</v>
      </c>
      <c r="I2036" t="s">
        <v>17</v>
      </c>
      <c r="J2036">
        <v>24.904109589040999</v>
      </c>
      <c r="K2036">
        <v>2</v>
      </c>
      <c r="L2036">
        <v>2</v>
      </c>
      <c r="M2036">
        <v>11.138</v>
      </c>
      <c r="O2036">
        <v>31.050999999999998</v>
      </c>
      <c r="P2036">
        <v>30.940999999999999</v>
      </c>
      <c r="Q2036">
        <v>32.850999999999999</v>
      </c>
      <c r="R2036">
        <v>0.95499999999999996</v>
      </c>
    </row>
    <row r="2037" spans="1:18" x14ac:dyDescent="0.45">
      <c r="A2037" t="s">
        <v>127</v>
      </c>
      <c r="B2037">
        <v>2024</v>
      </c>
      <c r="C2037" s="9">
        <v>45367</v>
      </c>
      <c r="D2037" t="s">
        <v>72</v>
      </c>
      <c r="E2037">
        <v>1</v>
      </c>
      <c r="F2037" t="s">
        <v>203</v>
      </c>
      <c r="G2037">
        <v>2</v>
      </c>
      <c r="H2037" t="s">
        <v>18</v>
      </c>
      <c r="I2037" t="s">
        <v>19</v>
      </c>
      <c r="J2037">
        <v>25.816438356164301</v>
      </c>
      <c r="K2037">
        <v>4</v>
      </c>
      <c r="L2037">
        <v>1</v>
      </c>
      <c r="M2037">
        <v>11.124000000000001</v>
      </c>
      <c r="O2037">
        <v>25.27</v>
      </c>
      <c r="P2037">
        <v>26.405999999999999</v>
      </c>
      <c r="Q2037">
        <v>29.846</v>
      </c>
      <c r="R2037">
        <v>1.72</v>
      </c>
    </row>
    <row r="2038" spans="1:18" x14ac:dyDescent="0.45">
      <c r="A2038" t="s">
        <v>127</v>
      </c>
      <c r="B2038">
        <v>2024</v>
      </c>
      <c r="C2038" s="9">
        <v>45367</v>
      </c>
      <c r="D2038" t="s">
        <v>72</v>
      </c>
      <c r="E2038">
        <v>2</v>
      </c>
      <c r="F2038" t="s">
        <v>203</v>
      </c>
      <c r="G2038">
        <v>1</v>
      </c>
      <c r="H2038" t="s">
        <v>381</v>
      </c>
      <c r="I2038" t="s">
        <v>25</v>
      </c>
      <c r="J2038">
        <v>21.2465753424657</v>
      </c>
      <c r="K2038">
        <v>1</v>
      </c>
      <c r="L2038">
        <v>1</v>
      </c>
      <c r="M2038">
        <v>11.036</v>
      </c>
      <c r="O2038">
        <v>34.076000000000001</v>
      </c>
      <c r="P2038">
        <v>33.972999999999999</v>
      </c>
      <c r="Q2038">
        <v>36.603000000000002</v>
      </c>
      <c r="R2038">
        <v>1.3149999999999999</v>
      </c>
    </row>
    <row r="2039" spans="1:18" x14ac:dyDescent="0.45">
      <c r="A2039" t="s">
        <v>127</v>
      </c>
      <c r="B2039">
        <v>2024</v>
      </c>
      <c r="C2039" s="9">
        <v>45367</v>
      </c>
      <c r="D2039" t="s">
        <v>72</v>
      </c>
      <c r="E2039">
        <v>2</v>
      </c>
      <c r="F2039" t="s">
        <v>203</v>
      </c>
      <c r="G2039">
        <v>1</v>
      </c>
      <c r="H2039" t="s">
        <v>14</v>
      </c>
      <c r="I2039" t="s">
        <v>15</v>
      </c>
      <c r="J2039">
        <v>24.2054794520547</v>
      </c>
      <c r="K2039">
        <v>3</v>
      </c>
      <c r="L2039">
        <v>2</v>
      </c>
      <c r="M2039">
        <v>11.0689999999999</v>
      </c>
      <c r="O2039">
        <v>32.088000000000001</v>
      </c>
      <c r="P2039">
        <v>31.917000000000002</v>
      </c>
      <c r="Q2039">
        <v>33.875</v>
      </c>
      <c r="R2039">
        <v>0.97899999999999998</v>
      </c>
    </row>
    <row r="2040" spans="1:18" x14ac:dyDescent="0.45">
      <c r="A2040" t="s">
        <v>127</v>
      </c>
      <c r="B2040">
        <v>2024</v>
      </c>
      <c r="C2040" s="9">
        <v>45367</v>
      </c>
      <c r="D2040" t="s">
        <v>72</v>
      </c>
      <c r="E2040">
        <v>2</v>
      </c>
      <c r="F2040" t="s">
        <v>203</v>
      </c>
      <c r="G2040">
        <v>2</v>
      </c>
      <c r="H2040" t="s">
        <v>16</v>
      </c>
      <c r="I2040" t="s">
        <v>17</v>
      </c>
      <c r="J2040">
        <v>24.904109589040999</v>
      </c>
      <c r="K2040">
        <v>2</v>
      </c>
      <c r="L2040">
        <v>1</v>
      </c>
      <c r="M2040">
        <v>11.314</v>
      </c>
      <c r="O2040">
        <v>30.940999999999999</v>
      </c>
      <c r="P2040">
        <v>31.032999999999902</v>
      </c>
      <c r="Q2040">
        <v>32.936999999999998</v>
      </c>
      <c r="R2040">
        <v>0.95199999999999996</v>
      </c>
    </row>
    <row r="2041" spans="1:18" x14ac:dyDescent="0.45">
      <c r="A2041" t="s">
        <v>127</v>
      </c>
      <c r="B2041">
        <v>2024</v>
      </c>
      <c r="C2041" s="9">
        <v>45367</v>
      </c>
      <c r="D2041" t="s">
        <v>72</v>
      </c>
      <c r="E2041">
        <v>2</v>
      </c>
      <c r="F2041" t="s">
        <v>203</v>
      </c>
      <c r="G2041">
        <v>2</v>
      </c>
      <c r="H2041" t="s">
        <v>18</v>
      </c>
      <c r="I2041" t="s">
        <v>19</v>
      </c>
      <c r="J2041">
        <v>25.816438356164301</v>
      </c>
      <c r="K2041">
        <v>4</v>
      </c>
      <c r="L2041">
        <v>2</v>
      </c>
      <c r="M2041">
        <v>11.326000000000001</v>
      </c>
      <c r="O2041">
        <v>26.405999999999999</v>
      </c>
      <c r="P2041">
        <v>26.198999999999899</v>
      </c>
      <c r="Q2041">
        <v>29.568999999999999</v>
      </c>
      <c r="R2041">
        <v>1.6850000000000001</v>
      </c>
    </row>
    <row r="2042" spans="1:18" x14ac:dyDescent="0.45">
      <c r="A2042" t="s">
        <v>127</v>
      </c>
      <c r="B2042">
        <v>2024</v>
      </c>
      <c r="C2042" s="9">
        <v>45367</v>
      </c>
      <c r="D2042" t="s">
        <v>72</v>
      </c>
      <c r="E2042">
        <v>3</v>
      </c>
      <c r="F2042" t="s">
        <v>203</v>
      </c>
      <c r="G2042">
        <v>1</v>
      </c>
      <c r="H2042" t="s">
        <v>381</v>
      </c>
      <c r="I2042" t="s">
        <v>25</v>
      </c>
      <c r="J2042">
        <v>21.2465753424657</v>
      </c>
      <c r="K2042">
        <v>1</v>
      </c>
      <c r="L2042">
        <v>1</v>
      </c>
      <c r="M2042">
        <v>10.939</v>
      </c>
      <c r="O2042">
        <v>33.972999999999999</v>
      </c>
      <c r="P2042">
        <v>34.173999999999999</v>
      </c>
      <c r="Q2042">
        <v>36.774000000000001</v>
      </c>
      <c r="R2042">
        <v>1.3</v>
      </c>
    </row>
    <row r="2043" spans="1:18" x14ac:dyDescent="0.45">
      <c r="A2043" t="s">
        <v>127</v>
      </c>
      <c r="B2043">
        <v>2024</v>
      </c>
      <c r="C2043" s="9">
        <v>45367</v>
      </c>
      <c r="D2043" t="s">
        <v>72</v>
      </c>
      <c r="E2043">
        <v>3</v>
      </c>
      <c r="F2043" t="s">
        <v>203</v>
      </c>
      <c r="G2043">
        <v>1</v>
      </c>
      <c r="H2043" t="s">
        <v>14</v>
      </c>
      <c r="I2043" t="s">
        <v>15</v>
      </c>
      <c r="J2043">
        <v>24.2054794520547</v>
      </c>
      <c r="K2043">
        <v>3</v>
      </c>
      <c r="L2043">
        <v>2</v>
      </c>
      <c r="M2043">
        <v>11.201000000000001</v>
      </c>
      <c r="O2043">
        <v>31.917000000000002</v>
      </c>
      <c r="P2043">
        <v>31.83</v>
      </c>
      <c r="Q2043">
        <v>33.78</v>
      </c>
      <c r="R2043">
        <v>0.97499999999999998</v>
      </c>
    </row>
    <row r="2044" spans="1:18" x14ac:dyDescent="0.45">
      <c r="A2044" t="s">
        <v>127</v>
      </c>
      <c r="B2044">
        <v>2024</v>
      </c>
      <c r="C2044" s="9">
        <v>45367</v>
      </c>
      <c r="D2044" t="s">
        <v>72</v>
      </c>
      <c r="E2044">
        <v>3</v>
      </c>
      <c r="F2044" t="s">
        <v>203</v>
      </c>
      <c r="G2044">
        <v>2</v>
      </c>
      <c r="H2044" t="s">
        <v>16</v>
      </c>
      <c r="I2044" t="s">
        <v>17</v>
      </c>
      <c r="J2044">
        <v>24.904109589040999</v>
      </c>
      <c r="K2044">
        <v>2</v>
      </c>
      <c r="L2044">
        <v>1</v>
      </c>
      <c r="M2044">
        <v>11.301</v>
      </c>
      <c r="O2044">
        <v>31.032999999999902</v>
      </c>
      <c r="P2044">
        <v>31.117999999999999</v>
      </c>
      <c r="Q2044">
        <v>33.018000000000001</v>
      </c>
      <c r="R2044">
        <v>0.95</v>
      </c>
    </row>
    <row r="2045" spans="1:18" x14ac:dyDescent="0.45">
      <c r="A2045" t="s">
        <v>127</v>
      </c>
      <c r="B2045">
        <v>2024</v>
      </c>
      <c r="C2045" s="9">
        <v>45367</v>
      </c>
      <c r="D2045" t="s">
        <v>72</v>
      </c>
      <c r="E2045">
        <v>3</v>
      </c>
      <c r="F2045" t="s">
        <v>203</v>
      </c>
      <c r="G2045">
        <v>2</v>
      </c>
      <c r="H2045" t="s">
        <v>18</v>
      </c>
      <c r="I2045" t="s">
        <v>19</v>
      </c>
      <c r="J2045">
        <v>25.816438356164301</v>
      </c>
      <c r="K2045">
        <v>4</v>
      </c>
      <c r="L2045">
        <v>2</v>
      </c>
      <c r="M2045">
        <v>11.407999999999999</v>
      </c>
      <c r="O2045">
        <v>26.198999999999899</v>
      </c>
      <c r="P2045">
        <v>26.010999999999999</v>
      </c>
      <c r="Q2045">
        <v>29.317</v>
      </c>
      <c r="R2045">
        <v>1.653</v>
      </c>
    </row>
    <row r="2046" spans="1:18" x14ac:dyDescent="0.45">
      <c r="A2046" t="s">
        <v>127</v>
      </c>
      <c r="B2046">
        <v>2024</v>
      </c>
      <c r="C2046" s="9">
        <v>45367</v>
      </c>
      <c r="D2046" t="s">
        <v>72</v>
      </c>
      <c r="E2046">
        <v>1</v>
      </c>
      <c r="F2046" t="s">
        <v>204</v>
      </c>
      <c r="G2046" t="s">
        <v>205</v>
      </c>
      <c r="H2046" t="s">
        <v>381</v>
      </c>
      <c r="I2046" t="s">
        <v>25</v>
      </c>
      <c r="J2046">
        <v>21.2465753424657</v>
      </c>
      <c r="K2046">
        <v>1</v>
      </c>
      <c r="L2046">
        <v>1</v>
      </c>
      <c r="M2046">
        <v>11.010999999999999</v>
      </c>
      <c r="O2046">
        <v>34.173999999999999</v>
      </c>
      <c r="P2046">
        <v>34.341999999999999</v>
      </c>
      <c r="Q2046">
        <v>36.915999999999997</v>
      </c>
      <c r="R2046">
        <v>1.2869999999999999</v>
      </c>
    </row>
    <row r="2047" spans="1:18" x14ac:dyDescent="0.45">
      <c r="A2047" t="s">
        <v>127</v>
      </c>
      <c r="B2047">
        <v>2024</v>
      </c>
      <c r="C2047" s="9">
        <v>45367</v>
      </c>
      <c r="D2047" t="s">
        <v>72</v>
      </c>
      <c r="E2047">
        <v>1</v>
      </c>
      <c r="F2047" t="s">
        <v>204</v>
      </c>
      <c r="G2047" t="s">
        <v>205</v>
      </c>
      <c r="H2047" t="s">
        <v>16</v>
      </c>
      <c r="I2047" t="s">
        <v>17</v>
      </c>
      <c r="J2047">
        <v>24.904109589040999</v>
      </c>
      <c r="K2047">
        <v>2</v>
      </c>
      <c r="L2047">
        <v>2</v>
      </c>
      <c r="M2047">
        <v>11.292999999999999</v>
      </c>
      <c r="O2047">
        <v>31.117999999999999</v>
      </c>
      <c r="P2047">
        <v>31.045999999999999</v>
      </c>
      <c r="Q2047">
        <v>32.942</v>
      </c>
      <c r="R2047">
        <v>0.94799999999999995</v>
      </c>
    </row>
    <row r="2048" spans="1:18" x14ac:dyDescent="0.45">
      <c r="A2048" t="s">
        <v>127</v>
      </c>
      <c r="B2048">
        <v>2024</v>
      </c>
      <c r="C2048" s="9">
        <v>45367</v>
      </c>
      <c r="D2048" t="s">
        <v>72</v>
      </c>
      <c r="E2048">
        <v>1</v>
      </c>
      <c r="F2048" t="s">
        <v>204</v>
      </c>
      <c r="G2048" t="s">
        <v>206</v>
      </c>
      <c r="H2048" t="s">
        <v>14</v>
      </c>
      <c r="I2048" t="s">
        <v>15</v>
      </c>
      <c r="J2048">
        <v>24.2054794520547</v>
      </c>
      <c r="K2048">
        <v>3</v>
      </c>
      <c r="L2048">
        <v>1</v>
      </c>
      <c r="M2048">
        <v>11.118</v>
      </c>
      <c r="O2048">
        <v>31.83</v>
      </c>
      <c r="P2048">
        <v>31.904999999999902</v>
      </c>
      <c r="Q2048">
        <v>33.850999999999999</v>
      </c>
      <c r="R2048">
        <v>0.97299999999999998</v>
      </c>
    </row>
    <row r="2049" spans="1:20" x14ac:dyDescent="0.45">
      <c r="A2049" t="s">
        <v>127</v>
      </c>
      <c r="B2049">
        <v>2024</v>
      </c>
      <c r="C2049" s="9">
        <v>45367</v>
      </c>
      <c r="D2049" t="s">
        <v>72</v>
      </c>
      <c r="E2049">
        <v>1</v>
      </c>
      <c r="F2049" t="s">
        <v>204</v>
      </c>
      <c r="G2049" t="s">
        <v>206</v>
      </c>
      <c r="H2049" t="s">
        <v>18</v>
      </c>
      <c r="I2049" t="s">
        <v>19</v>
      </c>
      <c r="J2049">
        <v>25.816438356164301</v>
      </c>
      <c r="K2049">
        <v>4</v>
      </c>
      <c r="L2049">
        <v>2</v>
      </c>
      <c r="M2049">
        <v>11.159000000000001</v>
      </c>
      <c r="O2049">
        <v>26.010999999999999</v>
      </c>
      <c r="P2049">
        <v>25.861999999999998</v>
      </c>
      <c r="Q2049">
        <v>29.114000000000001</v>
      </c>
      <c r="R2049">
        <v>1.6259999999999999</v>
      </c>
    </row>
    <row r="2050" spans="1:20" x14ac:dyDescent="0.45">
      <c r="A2050" t="s">
        <v>127</v>
      </c>
      <c r="B2050">
        <v>2024</v>
      </c>
      <c r="C2050" s="9">
        <v>45367</v>
      </c>
      <c r="D2050" t="s">
        <v>72</v>
      </c>
      <c r="E2050">
        <v>2</v>
      </c>
      <c r="F2050" t="s">
        <v>204</v>
      </c>
      <c r="G2050" t="s">
        <v>205</v>
      </c>
      <c r="H2050" t="s">
        <v>381</v>
      </c>
      <c r="I2050" t="s">
        <v>25</v>
      </c>
      <c r="J2050">
        <v>21.2465753424657</v>
      </c>
      <c r="K2050">
        <v>1</v>
      </c>
      <c r="L2050">
        <v>1</v>
      </c>
      <c r="M2050">
        <v>10.904</v>
      </c>
      <c r="O2050">
        <v>34.341999999999999</v>
      </c>
      <c r="P2050">
        <v>34.500999999999998</v>
      </c>
      <c r="Q2050">
        <v>37.051000000000002</v>
      </c>
      <c r="R2050">
        <v>1.2749999999999999</v>
      </c>
    </row>
    <row r="2051" spans="1:20" x14ac:dyDescent="0.45">
      <c r="A2051" t="s">
        <v>127</v>
      </c>
      <c r="B2051">
        <v>2024</v>
      </c>
      <c r="C2051" s="9">
        <v>45367</v>
      </c>
      <c r="D2051" t="s">
        <v>72</v>
      </c>
      <c r="E2051">
        <v>2</v>
      </c>
      <c r="F2051" t="s">
        <v>204</v>
      </c>
      <c r="G2051" t="s">
        <v>205</v>
      </c>
      <c r="H2051" t="s">
        <v>16</v>
      </c>
      <c r="I2051" t="s">
        <v>17</v>
      </c>
      <c r="J2051">
        <v>24.904109589040999</v>
      </c>
      <c r="K2051">
        <v>2</v>
      </c>
      <c r="L2051">
        <v>2</v>
      </c>
      <c r="M2051">
        <v>11.021000000000001</v>
      </c>
      <c r="O2051">
        <v>31.045999999999999</v>
      </c>
      <c r="P2051">
        <v>30.977</v>
      </c>
      <c r="Q2051">
        <v>32.869</v>
      </c>
      <c r="R2051">
        <v>0.94599999999999995</v>
      </c>
    </row>
    <row r="2052" spans="1:20" x14ac:dyDescent="0.45">
      <c r="A2052" t="s">
        <v>127</v>
      </c>
      <c r="B2052">
        <v>2024</v>
      </c>
      <c r="C2052" s="9">
        <v>45367</v>
      </c>
      <c r="D2052" t="s">
        <v>72</v>
      </c>
      <c r="E2052">
        <v>2</v>
      </c>
      <c r="F2052" t="s">
        <v>204</v>
      </c>
      <c r="G2052" t="s">
        <v>206</v>
      </c>
      <c r="H2052" t="s">
        <v>14</v>
      </c>
      <c r="I2052" t="s">
        <v>15</v>
      </c>
      <c r="J2052">
        <v>24.2054794520547</v>
      </c>
      <c r="K2052">
        <v>3</v>
      </c>
      <c r="L2052">
        <v>1</v>
      </c>
      <c r="M2052">
        <v>11.188000000000001</v>
      </c>
      <c r="O2052">
        <v>31.904999999999902</v>
      </c>
      <c r="P2052">
        <v>31.975999999999999</v>
      </c>
      <c r="Q2052">
        <v>33.917999999999999</v>
      </c>
      <c r="R2052">
        <v>0.97099999999999997</v>
      </c>
    </row>
    <row r="2053" spans="1:20" x14ac:dyDescent="0.45">
      <c r="A2053" t="s">
        <v>127</v>
      </c>
      <c r="B2053">
        <v>2024</v>
      </c>
      <c r="C2053" s="9">
        <v>45367</v>
      </c>
      <c r="D2053" t="s">
        <v>72</v>
      </c>
      <c r="E2053">
        <v>2</v>
      </c>
      <c r="F2053" t="s">
        <v>204</v>
      </c>
      <c r="G2053" t="s">
        <v>206</v>
      </c>
      <c r="H2053" t="s">
        <v>18</v>
      </c>
      <c r="I2053" t="s">
        <v>19</v>
      </c>
      <c r="J2053">
        <v>25.816438356164301</v>
      </c>
      <c r="K2053">
        <v>4</v>
      </c>
      <c r="L2053">
        <v>2</v>
      </c>
      <c r="M2053">
        <v>11.597</v>
      </c>
      <c r="O2053">
        <v>25.861999999999998</v>
      </c>
      <c r="P2053">
        <v>25.725000000000001</v>
      </c>
      <c r="Q2053">
        <v>28.927</v>
      </c>
      <c r="R2053">
        <v>1.601</v>
      </c>
    </row>
    <row r="2054" spans="1:20" x14ac:dyDescent="0.45">
      <c r="A2054" t="s">
        <v>93</v>
      </c>
      <c r="B2054">
        <v>2024</v>
      </c>
      <c r="C2054" s="9">
        <v>45395</v>
      </c>
      <c r="D2054" t="s">
        <v>72</v>
      </c>
      <c r="E2054">
        <v>1</v>
      </c>
      <c r="F2054" t="s">
        <v>200</v>
      </c>
      <c r="G2054">
        <v>1</v>
      </c>
      <c r="H2054" t="s">
        <v>43</v>
      </c>
      <c r="I2054" t="s">
        <v>44</v>
      </c>
      <c r="J2054">
        <v>31.402739726027399</v>
      </c>
      <c r="K2054">
        <v>3</v>
      </c>
      <c r="L2054">
        <v>1</v>
      </c>
      <c r="M2054">
        <v>11.234999999999999</v>
      </c>
      <c r="N2054">
        <v>64.085447263017301</v>
      </c>
      <c r="O2054">
        <v>23.59</v>
      </c>
      <c r="P2054">
        <v>23.629000000000001</v>
      </c>
      <c r="Q2054">
        <v>26.573</v>
      </c>
      <c r="R2054">
        <v>1.472</v>
      </c>
      <c r="T2054" t="s">
        <v>3877</v>
      </c>
    </row>
    <row r="2055" spans="1:20" x14ac:dyDescent="0.45">
      <c r="A2055" t="s">
        <v>93</v>
      </c>
      <c r="B2055">
        <v>2024</v>
      </c>
      <c r="C2055" s="9">
        <v>45395</v>
      </c>
      <c r="D2055" t="s">
        <v>72</v>
      </c>
      <c r="E2055">
        <v>1</v>
      </c>
      <c r="F2055" t="s">
        <v>200</v>
      </c>
      <c r="G2055">
        <v>1</v>
      </c>
      <c r="H2055" t="s">
        <v>107</v>
      </c>
      <c r="I2055" t="s">
        <v>59</v>
      </c>
      <c r="J2055">
        <v>20.602739726027298</v>
      </c>
      <c r="K2055">
        <v>28</v>
      </c>
      <c r="L2055">
        <v>2</v>
      </c>
      <c r="M2055">
        <v>11.299999999999899</v>
      </c>
      <c r="N2055">
        <v>63.716814159291999</v>
      </c>
      <c r="O2055">
        <v>4.4530000000000003</v>
      </c>
      <c r="P2055">
        <v>4.46999999999999</v>
      </c>
      <c r="Q2055">
        <v>13.254</v>
      </c>
      <c r="R2055">
        <v>4.3920000000000003</v>
      </c>
      <c r="T2055" t="s">
        <v>3877</v>
      </c>
    </row>
    <row r="2056" spans="1:20" x14ac:dyDescent="0.45">
      <c r="A2056" t="s">
        <v>93</v>
      </c>
      <c r="B2056">
        <v>2024</v>
      </c>
      <c r="C2056" s="9">
        <v>45395</v>
      </c>
      <c r="D2056" t="s">
        <v>72</v>
      </c>
      <c r="E2056">
        <v>1</v>
      </c>
      <c r="F2056" t="s">
        <v>200</v>
      </c>
      <c r="G2056">
        <v>2</v>
      </c>
      <c r="H2056" t="s">
        <v>52</v>
      </c>
      <c r="I2056" t="s">
        <v>53</v>
      </c>
      <c r="J2056">
        <v>27.095890410958901</v>
      </c>
      <c r="K2056">
        <v>6</v>
      </c>
      <c r="L2056">
        <v>1</v>
      </c>
      <c r="M2056">
        <v>11.6</v>
      </c>
      <c r="N2056">
        <v>62.068965517241303</v>
      </c>
      <c r="O2056">
        <v>21.266999999999999</v>
      </c>
      <c r="P2056">
        <v>21.355</v>
      </c>
      <c r="Q2056">
        <v>24.347000000000001</v>
      </c>
      <c r="R2056">
        <v>1.496</v>
      </c>
      <c r="T2056" t="s">
        <v>3877</v>
      </c>
    </row>
    <row r="2057" spans="1:20" x14ac:dyDescent="0.45">
      <c r="A2057" t="s">
        <v>93</v>
      </c>
      <c r="B2057">
        <v>2024</v>
      </c>
      <c r="C2057" s="9">
        <v>45395</v>
      </c>
      <c r="D2057" t="s">
        <v>72</v>
      </c>
      <c r="E2057">
        <v>1</v>
      </c>
      <c r="F2057" t="s">
        <v>200</v>
      </c>
      <c r="G2057">
        <v>2</v>
      </c>
      <c r="H2057" t="s">
        <v>60</v>
      </c>
      <c r="I2057" t="s">
        <v>61</v>
      </c>
      <c r="J2057">
        <v>35.745205479451997</v>
      </c>
      <c r="K2057">
        <v>27</v>
      </c>
      <c r="L2057">
        <v>2</v>
      </c>
      <c r="M2057">
        <v>11.936999999999999</v>
      </c>
      <c r="N2057">
        <v>60.316662478009498</v>
      </c>
      <c r="O2057">
        <v>8.6169999999999902</v>
      </c>
      <c r="P2057">
        <v>8.5149999999999899</v>
      </c>
      <c r="Q2057">
        <v>14.760999999999999</v>
      </c>
      <c r="R2057">
        <v>3.1230000000000002</v>
      </c>
      <c r="T2057" t="s">
        <v>3877</v>
      </c>
    </row>
    <row r="2058" spans="1:20" x14ac:dyDescent="0.45">
      <c r="A2058" t="s">
        <v>93</v>
      </c>
      <c r="B2058">
        <v>2024</v>
      </c>
      <c r="C2058" s="9">
        <v>45395</v>
      </c>
      <c r="D2058" t="s">
        <v>72</v>
      </c>
      <c r="E2058">
        <v>1</v>
      </c>
      <c r="F2058" t="s">
        <v>200</v>
      </c>
      <c r="G2058">
        <v>3</v>
      </c>
      <c r="H2058" t="s">
        <v>28</v>
      </c>
      <c r="I2058" t="s">
        <v>29</v>
      </c>
      <c r="J2058">
        <v>24.301369863013601</v>
      </c>
      <c r="K2058">
        <v>2</v>
      </c>
      <c r="L2058">
        <v>1</v>
      </c>
      <c r="M2058">
        <v>11.285</v>
      </c>
      <c r="N2058">
        <v>63.801506424457202</v>
      </c>
      <c r="O2058">
        <v>28.896000000000001</v>
      </c>
      <c r="P2058">
        <v>28.963999999999999</v>
      </c>
      <c r="Q2058">
        <v>31.56</v>
      </c>
      <c r="R2058">
        <v>1.298</v>
      </c>
      <c r="T2058" t="s">
        <v>3877</v>
      </c>
    </row>
    <row r="2059" spans="1:20" x14ac:dyDescent="0.45">
      <c r="A2059" t="s">
        <v>93</v>
      </c>
      <c r="B2059">
        <v>2024</v>
      </c>
      <c r="C2059" s="9">
        <v>45395</v>
      </c>
      <c r="D2059" t="s">
        <v>72</v>
      </c>
      <c r="E2059">
        <v>1</v>
      </c>
      <c r="F2059" t="s">
        <v>200</v>
      </c>
      <c r="G2059">
        <v>3</v>
      </c>
      <c r="H2059" t="s">
        <v>903</v>
      </c>
      <c r="I2059" t="s">
        <v>51</v>
      </c>
      <c r="J2059">
        <v>20.295890410958901</v>
      </c>
      <c r="K2059">
        <v>26</v>
      </c>
      <c r="L2059">
        <v>2</v>
      </c>
      <c r="M2059">
        <v>11.339</v>
      </c>
      <c r="N2059">
        <v>63.497662933239198</v>
      </c>
      <c r="O2059">
        <v>13.170999999999999</v>
      </c>
      <c r="P2059">
        <v>13.045999999999999</v>
      </c>
      <c r="Q2059">
        <v>21.91</v>
      </c>
      <c r="R2059">
        <v>4.4320000000000004</v>
      </c>
      <c r="T2059" t="s">
        <v>3877</v>
      </c>
    </row>
    <row r="2060" spans="1:20" x14ac:dyDescent="0.45">
      <c r="A2060" t="s">
        <v>93</v>
      </c>
      <c r="B2060">
        <v>2024</v>
      </c>
      <c r="C2060" s="9">
        <v>45395</v>
      </c>
      <c r="D2060" t="s">
        <v>72</v>
      </c>
      <c r="E2060">
        <v>1</v>
      </c>
      <c r="F2060" t="s">
        <v>200</v>
      </c>
      <c r="G2060">
        <v>4</v>
      </c>
      <c r="H2060" t="s">
        <v>20</v>
      </c>
      <c r="I2060" t="s">
        <v>21</v>
      </c>
      <c r="J2060">
        <v>28.690410958904099</v>
      </c>
      <c r="K2060">
        <v>10</v>
      </c>
      <c r="L2060">
        <v>1</v>
      </c>
      <c r="M2060">
        <v>11.503</v>
      </c>
      <c r="N2060">
        <v>62.592367208554201</v>
      </c>
      <c r="O2060">
        <v>28.431999999999999</v>
      </c>
      <c r="P2060">
        <v>28.515000000000001</v>
      </c>
      <c r="Q2060">
        <v>30.594999999999999</v>
      </c>
      <c r="R2060">
        <v>1.04</v>
      </c>
      <c r="T2060" t="s">
        <v>3877</v>
      </c>
    </row>
    <row r="2061" spans="1:20" x14ac:dyDescent="0.45">
      <c r="A2061" t="s">
        <v>93</v>
      </c>
      <c r="B2061">
        <v>2024</v>
      </c>
      <c r="C2061" s="9">
        <v>45395</v>
      </c>
      <c r="D2061" t="s">
        <v>72</v>
      </c>
      <c r="E2061">
        <v>1</v>
      </c>
      <c r="F2061" t="s">
        <v>200</v>
      </c>
      <c r="G2061">
        <v>4</v>
      </c>
      <c r="H2061" t="s">
        <v>98</v>
      </c>
      <c r="I2061" t="s">
        <v>67</v>
      </c>
      <c r="J2061">
        <v>32.706849315068403</v>
      </c>
      <c r="K2061">
        <v>25</v>
      </c>
      <c r="L2061">
        <v>2</v>
      </c>
      <c r="M2061">
        <v>11.691000000000001</v>
      </c>
      <c r="N2061">
        <v>61.585835257890601</v>
      </c>
      <c r="O2061">
        <v>22.254999999999999</v>
      </c>
      <c r="P2061">
        <v>22.119999999999902</v>
      </c>
      <c r="Q2061">
        <v>25.38</v>
      </c>
      <c r="R2061">
        <v>1.63</v>
      </c>
      <c r="T2061" t="s">
        <v>3877</v>
      </c>
    </row>
    <row r="2062" spans="1:20" x14ac:dyDescent="0.45">
      <c r="A2062" t="s">
        <v>93</v>
      </c>
      <c r="B2062">
        <v>2024</v>
      </c>
      <c r="C2062" s="9">
        <v>45395</v>
      </c>
      <c r="D2062" t="s">
        <v>72</v>
      </c>
      <c r="E2062">
        <v>1</v>
      </c>
      <c r="F2062" t="s">
        <v>200</v>
      </c>
      <c r="G2062">
        <v>5</v>
      </c>
      <c r="H2062" t="s">
        <v>382</v>
      </c>
      <c r="I2062" t="s">
        <v>15</v>
      </c>
      <c r="J2062">
        <v>23.126027397260199</v>
      </c>
      <c r="K2062">
        <v>7</v>
      </c>
      <c r="L2062">
        <v>1</v>
      </c>
      <c r="M2062">
        <v>11.144</v>
      </c>
      <c r="N2062">
        <v>64.608758076094702</v>
      </c>
      <c r="O2062">
        <v>23.641999999999999</v>
      </c>
      <c r="P2062">
        <v>24.091999999999999</v>
      </c>
      <c r="Q2062">
        <v>27.925999999999998</v>
      </c>
      <c r="R2062">
        <v>1.917</v>
      </c>
      <c r="T2062" t="s">
        <v>3877</v>
      </c>
    </row>
    <row r="2063" spans="1:20" x14ac:dyDescent="0.45">
      <c r="A2063" t="s">
        <v>93</v>
      </c>
      <c r="B2063">
        <v>2024</v>
      </c>
      <c r="C2063" s="9">
        <v>45395</v>
      </c>
      <c r="D2063" t="s">
        <v>72</v>
      </c>
      <c r="E2063">
        <v>1</v>
      </c>
      <c r="F2063" t="s">
        <v>200</v>
      </c>
      <c r="G2063">
        <v>5</v>
      </c>
      <c r="H2063" t="s">
        <v>57</v>
      </c>
      <c r="I2063" t="s">
        <v>47</v>
      </c>
      <c r="J2063">
        <v>24.2082191780821</v>
      </c>
      <c r="K2063">
        <v>24</v>
      </c>
      <c r="L2063">
        <v>2</v>
      </c>
      <c r="M2063">
        <v>11.25</v>
      </c>
      <c r="N2063">
        <v>64</v>
      </c>
      <c r="O2063">
        <v>19.173999999999999</v>
      </c>
      <c r="P2063">
        <v>18.684000000000001</v>
      </c>
      <c r="Q2063">
        <v>24.244</v>
      </c>
      <c r="R2063">
        <v>2.78</v>
      </c>
      <c r="T2063" t="s">
        <v>3877</v>
      </c>
    </row>
    <row r="2064" spans="1:20" x14ac:dyDescent="0.45">
      <c r="A2064" t="s">
        <v>93</v>
      </c>
      <c r="B2064">
        <v>2024</v>
      </c>
      <c r="C2064" s="9">
        <v>45395</v>
      </c>
      <c r="D2064" t="s">
        <v>72</v>
      </c>
      <c r="E2064">
        <v>1</v>
      </c>
      <c r="F2064" t="s">
        <v>200</v>
      </c>
      <c r="G2064">
        <v>6</v>
      </c>
      <c r="H2064" t="s">
        <v>32</v>
      </c>
      <c r="I2064" t="s">
        <v>17</v>
      </c>
      <c r="J2064">
        <v>21.7205479452054</v>
      </c>
      <c r="K2064">
        <v>11</v>
      </c>
      <c r="L2064">
        <v>1</v>
      </c>
      <c r="M2064">
        <v>11.714</v>
      </c>
      <c r="N2064">
        <v>61.464913778384798</v>
      </c>
      <c r="O2064">
        <v>24.744</v>
      </c>
      <c r="P2064">
        <v>25.012999999999899</v>
      </c>
      <c r="Q2064">
        <v>28.907</v>
      </c>
      <c r="R2064">
        <v>1.9470000000000001</v>
      </c>
      <c r="T2064" t="s">
        <v>3877</v>
      </c>
    </row>
    <row r="2065" spans="1:20" x14ac:dyDescent="0.45">
      <c r="A2065" t="s">
        <v>93</v>
      </c>
      <c r="B2065">
        <v>2024</v>
      </c>
      <c r="C2065" s="9">
        <v>45395</v>
      </c>
      <c r="D2065" t="s">
        <v>72</v>
      </c>
      <c r="E2065">
        <v>1</v>
      </c>
      <c r="F2065" t="s">
        <v>200</v>
      </c>
      <c r="G2065">
        <v>6</v>
      </c>
      <c r="H2065" t="s">
        <v>849</v>
      </c>
      <c r="I2065" t="s">
        <v>51</v>
      </c>
      <c r="J2065">
        <v>28.589041095890401</v>
      </c>
      <c r="K2065">
        <v>23</v>
      </c>
      <c r="L2065">
        <v>2</v>
      </c>
      <c r="M2065">
        <v>11.894</v>
      </c>
      <c r="N2065">
        <v>60.534723389944503</v>
      </c>
      <c r="O2065">
        <v>9</v>
      </c>
      <c r="P2065">
        <v>7.5469999999999997</v>
      </c>
      <c r="Q2065">
        <v>20.809000000000001</v>
      </c>
      <c r="R2065">
        <v>6.6310000000000002</v>
      </c>
      <c r="T2065" t="s">
        <v>3877</v>
      </c>
    </row>
    <row r="2066" spans="1:20" x14ac:dyDescent="0.45">
      <c r="A2066" t="s">
        <v>93</v>
      </c>
      <c r="B2066">
        <v>2024</v>
      </c>
      <c r="C2066" s="9">
        <v>45395</v>
      </c>
      <c r="D2066" t="s">
        <v>72</v>
      </c>
      <c r="E2066">
        <v>1</v>
      </c>
      <c r="F2066" t="s">
        <v>200</v>
      </c>
      <c r="G2066">
        <v>7</v>
      </c>
      <c r="H2066" t="s">
        <v>95</v>
      </c>
      <c r="I2066" t="s">
        <v>19</v>
      </c>
      <c r="J2066">
        <v>24.608219178082098</v>
      </c>
      <c r="K2066">
        <v>12</v>
      </c>
      <c r="L2066">
        <v>1</v>
      </c>
      <c r="M2066">
        <v>11.394</v>
      </c>
      <c r="N2066">
        <v>63.191153238546597</v>
      </c>
      <c r="O2066">
        <v>13.318</v>
      </c>
      <c r="P2066">
        <v>14.7159999999999</v>
      </c>
      <c r="Q2066">
        <v>21.271999999999998</v>
      </c>
      <c r="R2066">
        <v>3.278</v>
      </c>
      <c r="T2066" t="s">
        <v>3877</v>
      </c>
    </row>
    <row r="2067" spans="1:20" x14ac:dyDescent="0.45">
      <c r="A2067" t="s">
        <v>93</v>
      </c>
      <c r="B2067">
        <v>2024</v>
      </c>
      <c r="C2067" s="9">
        <v>45395</v>
      </c>
      <c r="D2067" t="s">
        <v>72</v>
      </c>
      <c r="E2067">
        <v>1</v>
      </c>
      <c r="F2067" t="s">
        <v>200</v>
      </c>
      <c r="G2067">
        <v>7</v>
      </c>
      <c r="H2067" t="s">
        <v>48</v>
      </c>
      <c r="I2067" t="s">
        <v>49</v>
      </c>
      <c r="J2067">
        <v>23.2082191780821</v>
      </c>
      <c r="K2067">
        <v>22</v>
      </c>
      <c r="L2067">
        <v>2</v>
      </c>
      <c r="M2067">
        <v>11.656000000000001</v>
      </c>
      <c r="N2067">
        <v>61.770761839396002</v>
      </c>
      <c r="O2067">
        <v>10.605</v>
      </c>
      <c r="P2067">
        <v>10.103999999999999</v>
      </c>
      <c r="Q2067">
        <v>16.265999999999998</v>
      </c>
      <c r="R2067">
        <v>3.081</v>
      </c>
      <c r="T2067" t="s">
        <v>3877</v>
      </c>
    </row>
    <row r="2068" spans="1:20" x14ac:dyDescent="0.45">
      <c r="A2068" t="s">
        <v>93</v>
      </c>
      <c r="B2068">
        <v>2024</v>
      </c>
      <c r="C2068" s="9">
        <v>45395</v>
      </c>
      <c r="D2068" t="s">
        <v>72</v>
      </c>
      <c r="E2068">
        <v>1</v>
      </c>
      <c r="F2068" t="s">
        <v>200</v>
      </c>
      <c r="G2068">
        <v>8</v>
      </c>
      <c r="H2068" t="s">
        <v>30</v>
      </c>
      <c r="I2068" t="s">
        <v>31</v>
      </c>
      <c r="J2068">
        <v>27.9945205479452</v>
      </c>
      <c r="K2068">
        <v>13</v>
      </c>
      <c r="L2068">
        <v>1</v>
      </c>
      <c r="M2068">
        <v>11.308</v>
      </c>
      <c r="N2068">
        <v>63.671736823487798</v>
      </c>
      <c r="O2068">
        <v>31.288</v>
      </c>
      <c r="P2068">
        <v>31.306999999999999</v>
      </c>
      <c r="Q2068">
        <v>33.343000000000004</v>
      </c>
      <c r="R2068">
        <v>1.018</v>
      </c>
      <c r="T2068" t="s">
        <v>3877</v>
      </c>
    </row>
    <row r="2069" spans="1:20" x14ac:dyDescent="0.45">
      <c r="A2069" t="s">
        <v>93</v>
      </c>
      <c r="B2069">
        <v>2024</v>
      </c>
      <c r="C2069" s="9">
        <v>45395</v>
      </c>
      <c r="D2069" t="s">
        <v>72</v>
      </c>
      <c r="E2069">
        <v>1</v>
      </c>
      <c r="F2069" t="s">
        <v>200</v>
      </c>
      <c r="G2069">
        <v>8</v>
      </c>
      <c r="H2069" t="s">
        <v>115</v>
      </c>
      <c r="I2069" t="s">
        <v>3849</v>
      </c>
      <c r="J2069">
        <v>26.701369863013699</v>
      </c>
      <c r="K2069">
        <v>21</v>
      </c>
      <c r="L2069">
        <v>2</v>
      </c>
      <c r="M2069">
        <v>11.413</v>
      </c>
      <c r="N2069">
        <v>63.085954613160403</v>
      </c>
      <c r="O2069">
        <v>14.558999999999999</v>
      </c>
      <c r="P2069">
        <v>14.522</v>
      </c>
      <c r="Q2069">
        <v>21.84</v>
      </c>
      <c r="R2069">
        <v>3.6589999999999998</v>
      </c>
      <c r="T2069" t="s">
        <v>3877</v>
      </c>
    </row>
    <row r="2070" spans="1:20" x14ac:dyDescent="0.45">
      <c r="A2070" t="s">
        <v>93</v>
      </c>
      <c r="B2070">
        <v>2024</v>
      </c>
      <c r="C2070" s="9">
        <v>45395</v>
      </c>
      <c r="D2070" t="s">
        <v>72</v>
      </c>
      <c r="E2070">
        <v>1</v>
      </c>
      <c r="F2070" t="s">
        <v>200</v>
      </c>
      <c r="G2070">
        <v>9</v>
      </c>
      <c r="H2070" t="s">
        <v>54</v>
      </c>
      <c r="I2070" t="s">
        <v>44</v>
      </c>
      <c r="J2070">
        <v>26.808219178082101</v>
      </c>
      <c r="K2070">
        <v>8</v>
      </c>
      <c r="L2070">
        <v>1</v>
      </c>
      <c r="M2070">
        <v>11.041</v>
      </c>
      <c r="N2070">
        <v>65.211484466986605</v>
      </c>
      <c r="O2070">
        <v>20.285</v>
      </c>
      <c r="P2070">
        <v>20.63</v>
      </c>
      <c r="Q2070">
        <v>24.341999999999999</v>
      </c>
      <c r="R2070">
        <v>1.8560000000000001</v>
      </c>
      <c r="T2070" t="s">
        <v>3877</v>
      </c>
    </row>
    <row r="2071" spans="1:20" x14ac:dyDescent="0.45">
      <c r="A2071" t="s">
        <v>93</v>
      </c>
      <c r="B2071">
        <v>2024</v>
      </c>
      <c r="C2071" s="9">
        <v>45395</v>
      </c>
      <c r="D2071" t="s">
        <v>72</v>
      </c>
      <c r="E2071">
        <v>1</v>
      </c>
      <c r="F2071" t="s">
        <v>200</v>
      </c>
      <c r="G2071">
        <v>9</v>
      </c>
      <c r="H2071" t="s">
        <v>3876</v>
      </c>
      <c r="I2071" t="s">
        <v>21</v>
      </c>
      <c r="J2071">
        <v>18.293150684931501</v>
      </c>
      <c r="K2071">
        <v>20</v>
      </c>
      <c r="L2071">
        <v>2</v>
      </c>
      <c r="M2071">
        <v>11.163</v>
      </c>
      <c r="N2071">
        <v>64.498790647675307</v>
      </c>
      <c r="O2071">
        <v>9</v>
      </c>
      <c r="P2071">
        <v>6.3869999999999898</v>
      </c>
      <c r="Q2071">
        <v>18.940999999999999</v>
      </c>
      <c r="R2071">
        <v>6.2770000000000001</v>
      </c>
      <c r="T2071" t="s">
        <v>3877</v>
      </c>
    </row>
    <row r="2072" spans="1:20" x14ac:dyDescent="0.45">
      <c r="A2072" t="s">
        <v>93</v>
      </c>
      <c r="B2072">
        <v>2024</v>
      </c>
      <c r="C2072" s="9">
        <v>45395</v>
      </c>
      <c r="D2072" t="s">
        <v>72</v>
      </c>
      <c r="E2072">
        <v>1</v>
      </c>
      <c r="F2072" t="s">
        <v>200</v>
      </c>
      <c r="G2072">
        <v>10</v>
      </c>
      <c r="H2072" t="s">
        <v>99</v>
      </c>
      <c r="I2072" t="s">
        <v>47</v>
      </c>
      <c r="J2072">
        <v>27.161643835616399</v>
      </c>
      <c r="K2072">
        <v>14</v>
      </c>
      <c r="L2072">
        <v>1</v>
      </c>
      <c r="M2072">
        <v>11.547000000000001</v>
      </c>
      <c r="N2072">
        <v>62.353858144972698</v>
      </c>
      <c r="O2072">
        <v>3.2409999999999899</v>
      </c>
      <c r="P2072">
        <v>7.27</v>
      </c>
      <c r="Q2072">
        <v>16.056000000000001</v>
      </c>
      <c r="R2072">
        <v>4.3929999999999998</v>
      </c>
      <c r="T2072" t="s">
        <v>3877</v>
      </c>
    </row>
    <row r="2073" spans="1:20" x14ac:dyDescent="0.45">
      <c r="A2073" t="s">
        <v>93</v>
      </c>
      <c r="B2073">
        <v>2024</v>
      </c>
      <c r="C2073" s="9">
        <v>45395</v>
      </c>
      <c r="D2073" t="s">
        <v>72</v>
      </c>
      <c r="E2073">
        <v>1</v>
      </c>
      <c r="F2073" t="s">
        <v>200</v>
      </c>
      <c r="G2073">
        <v>10</v>
      </c>
      <c r="H2073" t="s">
        <v>3855</v>
      </c>
      <c r="I2073" t="s">
        <v>38</v>
      </c>
      <c r="J2073">
        <v>21.005479452054701</v>
      </c>
      <c r="K2073">
        <v>19</v>
      </c>
      <c r="L2073">
        <v>2</v>
      </c>
      <c r="M2073">
        <v>11.977</v>
      </c>
      <c r="N2073">
        <v>60.115220839943198</v>
      </c>
      <c r="O2073">
        <v>9</v>
      </c>
      <c r="P2073">
        <v>2.44199999999999</v>
      </c>
      <c r="Q2073">
        <v>14.821999999999999</v>
      </c>
      <c r="R2073">
        <v>6.19</v>
      </c>
      <c r="T2073" t="s">
        <v>3877</v>
      </c>
    </row>
    <row r="2074" spans="1:20" x14ac:dyDescent="0.45">
      <c r="A2074" t="s">
        <v>93</v>
      </c>
      <c r="B2074">
        <v>2024</v>
      </c>
      <c r="C2074" s="9">
        <v>45395</v>
      </c>
      <c r="D2074" t="s">
        <v>72</v>
      </c>
      <c r="E2074">
        <v>1</v>
      </c>
      <c r="F2074" t="s">
        <v>200</v>
      </c>
      <c r="G2074">
        <v>11</v>
      </c>
      <c r="H2074" t="s">
        <v>928</v>
      </c>
      <c r="I2074" t="s">
        <v>15</v>
      </c>
      <c r="J2074">
        <v>19.7095890410958</v>
      </c>
      <c r="K2074">
        <v>16</v>
      </c>
      <c r="L2074">
        <v>1</v>
      </c>
      <c r="M2074">
        <v>11.416</v>
      </c>
      <c r="N2074">
        <v>63.069376313945298</v>
      </c>
      <c r="O2074">
        <v>9</v>
      </c>
      <c r="P2074">
        <v>16.795000000000002</v>
      </c>
      <c r="Q2074">
        <v>29.850999999999999</v>
      </c>
      <c r="R2074">
        <v>6.5279999999999996</v>
      </c>
      <c r="T2074" t="s">
        <v>3877</v>
      </c>
    </row>
    <row r="2075" spans="1:20" x14ac:dyDescent="0.45">
      <c r="A2075" t="s">
        <v>93</v>
      </c>
      <c r="B2075">
        <v>2024</v>
      </c>
      <c r="C2075" s="9">
        <v>45395</v>
      </c>
      <c r="D2075" t="s">
        <v>72</v>
      </c>
      <c r="E2075">
        <v>1</v>
      </c>
      <c r="F2075" t="s">
        <v>200</v>
      </c>
      <c r="G2075">
        <v>11</v>
      </c>
      <c r="H2075" t="s">
        <v>41</v>
      </c>
      <c r="I2075" t="s">
        <v>3849</v>
      </c>
      <c r="J2075">
        <v>28.4958904109589</v>
      </c>
      <c r="K2075">
        <v>17</v>
      </c>
      <c r="L2075">
        <v>2</v>
      </c>
      <c r="M2075">
        <v>11.53</v>
      </c>
      <c r="N2075">
        <v>62.445793581959997</v>
      </c>
      <c r="O2075">
        <v>18.238</v>
      </c>
      <c r="P2075">
        <v>17.893000000000001</v>
      </c>
      <c r="Q2075">
        <v>22.751000000000001</v>
      </c>
      <c r="R2075">
        <v>2.4289999999999998</v>
      </c>
      <c r="T2075" t="s">
        <v>3877</v>
      </c>
    </row>
    <row r="2076" spans="1:20" x14ac:dyDescent="0.45">
      <c r="A2076" t="s">
        <v>93</v>
      </c>
      <c r="B2076">
        <v>2024</v>
      </c>
      <c r="C2076" s="9">
        <v>45395</v>
      </c>
      <c r="D2076" t="s">
        <v>72</v>
      </c>
      <c r="E2076">
        <v>1</v>
      </c>
      <c r="F2076" t="s">
        <v>200</v>
      </c>
      <c r="G2076">
        <v>12</v>
      </c>
      <c r="H2076" t="s">
        <v>113</v>
      </c>
      <c r="I2076" t="s">
        <v>31</v>
      </c>
      <c r="J2076">
        <v>20.917808219177999</v>
      </c>
      <c r="K2076">
        <v>15</v>
      </c>
      <c r="L2076">
        <v>1</v>
      </c>
      <c r="M2076">
        <v>11.494</v>
      </c>
      <c r="N2076">
        <v>62.641378110318399</v>
      </c>
      <c r="O2076">
        <v>12.414999999999999</v>
      </c>
      <c r="P2076">
        <v>13.696</v>
      </c>
      <c r="Q2076">
        <v>20.32</v>
      </c>
      <c r="R2076">
        <v>3.3119999999999998</v>
      </c>
      <c r="T2076" t="s">
        <v>3877</v>
      </c>
    </row>
    <row r="2077" spans="1:20" x14ac:dyDescent="0.45">
      <c r="A2077" t="s">
        <v>93</v>
      </c>
      <c r="B2077">
        <v>2024</v>
      </c>
      <c r="C2077" s="9">
        <v>45395</v>
      </c>
      <c r="D2077" t="s">
        <v>72</v>
      </c>
      <c r="E2077">
        <v>1</v>
      </c>
      <c r="F2077" t="s">
        <v>200</v>
      </c>
      <c r="G2077">
        <v>12</v>
      </c>
      <c r="H2077" t="s">
        <v>66</v>
      </c>
      <c r="I2077" t="s">
        <v>67</v>
      </c>
      <c r="J2077">
        <v>21.4575342465753</v>
      </c>
      <c r="K2077">
        <v>18</v>
      </c>
      <c r="L2077">
        <v>2</v>
      </c>
      <c r="M2077">
        <v>11.589</v>
      </c>
      <c r="N2077">
        <v>62.127879886098803</v>
      </c>
      <c r="O2077">
        <v>6.351</v>
      </c>
      <c r="P2077">
        <v>5.4369999999999896</v>
      </c>
      <c r="Q2077">
        <v>14.679</v>
      </c>
      <c r="R2077">
        <v>4.6210000000000004</v>
      </c>
      <c r="T2077" t="s">
        <v>3877</v>
      </c>
    </row>
    <row r="2078" spans="1:20" x14ac:dyDescent="0.45">
      <c r="A2078" t="s">
        <v>93</v>
      </c>
      <c r="B2078">
        <v>2024</v>
      </c>
      <c r="C2078" s="9">
        <v>45395</v>
      </c>
      <c r="D2078" t="s">
        <v>72</v>
      </c>
      <c r="E2078">
        <v>1</v>
      </c>
      <c r="F2078" t="s">
        <v>201</v>
      </c>
      <c r="G2078">
        <v>1</v>
      </c>
      <c r="H2078" t="s">
        <v>16</v>
      </c>
      <c r="I2078" t="s">
        <v>17</v>
      </c>
      <c r="J2078">
        <v>24.9808219178082</v>
      </c>
      <c r="K2078">
        <v>1</v>
      </c>
      <c r="L2078">
        <v>1</v>
      </c>
      <c r="M2078">
        <v>10.871</v>
      </c>
      <c r="N2078">
        <v>66.231257474013404</v>
      </c>
      <c r="O2078">
        <v>30.977</v>
      </c>
      <c r="P2078">
        <v>30.984999999999999</v>
      </c>
      <c r="Q2078">
        <v>32.881</v>
      </c>
      <c r="R2078">
        <v>0.94799999999999995</v>
      </c>
      <c r="T2078" t="s">
        <v>3877</v>
      </c>
    </row>
    <row r="2079" spans="1:20" x14ac:dyDescent="0.45">
      <c r="A2079" t="s">
        <v>93</v>
      </c>
      <c r="B2079">
        <v>2024</v>
      </c>
      <c r="C2079" s="9">
        <v>45395</v>
      </c>
      <c r="D2079" t="s">
        <v>72</v>
      </c>
      <c r="E2079">
        <v>1</v>
      </c>
      <c r="F2079" t="s">
        <v>201</v>
      </c>
      <c r="G2079">
        <v>1</v>
      </c>
      <c r="H2079" t="s">
        <v>113</v>
      </c>
      <c r="I2079" t="s">
        <v>31</v>
      </c>
      <c r="J2079">
        <v>20.917808219177999</v>
      </c>
      <c r="K2079">
        <v>15</v>
      </c>
      <c r="L2079">
        <v>2</v>
      </c>
      <c r="M2079">
        <v>10.988</v>
      </c>
      <c r="N2079">
        <v>65.526028394612297</v>
      </c>
      <c r="O2079">
        <v>13.696</v>
      </c>
      <c r="P2079">
        <v>13.678000000000001</v>
      </c>
      <c r="Q2079">
        <v>20.170000000000002</v>
      </c>
      <c r="R2079">
        <v>3.246</v>
      </c>
      <c r="T2079" t="s">
        <v>3877</v>
      </c>
    </row>
    <row r="2080" spans="1:20" x14ac:dyDescent="0.45">
      <c r="A2080" t="s">
        <v>93</v>
      </c>
      <c r="B2080">
        <v>2024</v>
      </c>
      <c r="C2080" s="9">
        <v>45395</v>
      </c>
      <c r="D2080" t="s">
        <v>72</v>
      </c>
      <c r="E2080">
        <v>1</v>
      </c>
      <c r="F2080" t="s">
        <v>201</v>
      </c>
      <c r="G2080">
        <v>2</v>
      </c>
      <c r="H2080" t="s">
        <v>26</v>
      </c>
      <c r="I2080" t="s">
        <v>27</v>
      </c>
      <c r="J2080">
        <v>25.895890410958899</v>
      </c>
      <c r="K2080">
        <v>5</v>
      </c>
      <c r="L2080">
        <v>1</v>
      </c>
      <c r="M2080">
        <v>11.044</v>
      </c>
      <c r="N2080">
        <v>65.193770373053198</v>
      </c>
      <c r="O2080">
        <v>25.834</v>
      </c>
      <c r="P2080">
        <v>25.99</v>
      </c>
      <c r="Q2080">
        <v>28.288</v>
      </c>
      <c r="R2080">
        <v>1.149</v>
      </c>
      <c r="T2080" t="s">
        <v>3877</v>
      </c>
    </row>
    <row r="2081" spans="1:20" x14ac:dyDescent="0.45">
      <c r="A2081" t="s">
        <v>93</v>
      </c>
      <c r="B2081">
        <v>2024</v>
      </c>
      <c r="C2081" s="9">
        <v>45395</v>
      </c>
      <c r="D2081" t="s">
        <v>72</v>
      </c>
      <c r="E2081">
        <v>1</v>
      </c>
      <c r="F2081" t="s">
        <v>201</v>
      </c>
      <c r="G2081">
        <v>2</v>
      </c>
      <c r="H2081" t="s">
        <v>928</v>
      </c>
      <c r="I2081" t="s">
        <v>15</v>
      </c>
      <c r="J2081">
        <v>19.7095890410958</v>
      </c>
      <c r="K2081">
        <v>16</v>
      </c>
      <c r="L2081">
        <v>2</v>
      </c>
      <c r="M2081">
        <v>11.475</v>
      </c>
      <c r="N2081">
        <v>62.745098039215598</v>
      </c>
      <c r="O2081">
        <v>16.795000000000002</v>
      </c>
      <c r="P2081">
        <v>14.811999999999999</v>
      </c>
      <c r="Q2081">
        <v>25.134</v>
      </c>
      <c r="R2081">
        <v>5.1609999999999996</v>
      </c>
      <c r="T2081" t="s">
        <v>3877</v>
      </c>
    </row>
    <row r="2082" spans="1:20" x14ac:dyDescent="0.45">
      <c r="A2082" t="s">
        <v>93</v>
      </c>
      <c r="B2082">
        <v>2024</v>
      </c>
      <c r="C2082" s="9">
        <v>45395</v>
      </c>
      <c r="D2082" t="s">
        <v>72</v>
      </c>
      <c r="E2082">
        <v>1</v>
      </c>
      <c r="F2082" t="s">
        <v>201</v>
      </c>
      <c r="G2082">
        <v>3</v>
      </c>
      <c r="H2082" t="s">
        <v>3837</v>
      </c>
      <c r="I2082" t="s">
        <v>19</v>
      </c>
      <c r="J2082">
        <v>25.893150684931499</v>
      </c>
      <c r="K2082">
        <v>4</v>
      </c>
      <c r="L2082">
        <v>1</v>
      </c>
      <c r="M2082">
        <v>11.135</v>
      </c>
      <c r="N2082">
        <v>64.660978895374896</v>
      </c>
      <c r="O2082">
        <v>25.5</v>
      </c>
      <c r="P2082">
        <v>25.661000000000001</v>
      </c>
      <c r="Q2082">
        <v>32.125</v>
      </c>
      <c r="R2082">
        <v>3.2320000000000002</v>
      </c>
      <c r="T2082" t="s">
        <v>3877</v>
      </c>
    </row>
    <row r="2083" spans="1:20" x14ac:dyDescent="0.45">
      <c r="A2083" t="s">
        <v>93</v>
      </c>
      <c r="B2083">
        <v>2024</v>
      </c>
      <c r="C2083" s="9">
        <v>45395</v>
      </c>
      <c r="D2083" t="s">
        <v>72</v>
      </c>
      <c r="E2083">
        <v>1</v>
      </c>
      <c r="F2083" t="s">
        <v>201</v>
      </c>
      <c r="G2083">
        <v>3</v>
      </c>
      <c r="H2083" t="s">
        <v>99</v>
      </c>
      <c r="I2083" t="s">
        <v>47</v>
      </c>
      <c r="J2083">
        <v>27.161643835616399</v>
      </c>
      <c r="K2083">
        <v>14</v>
      </c>
      <c r="L2083">
        <v>2</v>
      </c>
      <c r="M2083">
        <v>11.301</v>
      </c>
      <c r="N2083">
        <v>63.7111760021237</v>
      </c>
      <c r="O2083">
        <v>7.27</v>
      </c>
      <c r="P2083">
        <v>7.282</v>
      </c>
      <c r="Q2083">
        <v>15.891999999999999</v>
      </c>
      <c r="R2083">
        <v>4.3049999999999997</v>
      </c>
      <c r="T2083" t="s">
        <v>3877</v>
      </c>
    </row>
    <row r="2084" spans="1:20" x14ac:dyDescent="0.45">
      <c r="A2084" t="s">
        <v>93</v>
      </c>
      <c r="B2084">
        <v>2024</v>
      </c>
      <c r="C2084" s="9">
        <v>45395</v>
      </c>
      <c r="D2084" t="s">
        <v>72</v>
      </c>
      <c r="E2084">
        <v>1</v>
      </c>
      <c r="F2084" t="s">
        <v>201</v>
      </c>
      <c r="G2084">
        <v>4</v>
      </c>
      <c r="H2084" t="s">
        <v>54</v>
      </c>
      <c r="I2084" t="s">
        <v>44</v>
      </c>
      <c r="J2084">
        <v>26.808219178082101</v>
      </c>
      <c r="K2084">
        <v>8</v>
      </c>
      <c r="L2084">
        <v>1</v>
      </c>
      <c r="M2084">
        <v>11.163</v>
      </c>
      <c r="N2084">
        <v>64.498790647675307</v>
      </c>
      <c r="O2084">
        <v>20.63</v>
      </c>
      <c r="P2084">
        <v>21.972999999999999</v>
      </c>
      <c r="Q2084">
        <v>25.542999999999999</v>
      </c>
      <c r="R2084">
        <v>1.7849999999999999</v>
      </c>
      <c r="T2084" t="s">
        <v>3877</v>
      </c>
    </row>
    <row r="2085" spans="1:20" x14ac:dyDescent="0.45">
      <c r="A2085" t="s">
        <v>93</v>
      </c>
      <c r="B2085">
        <v>2024</v>
      </c>
      <c r="C2085" s="9">
        <v>45395</v>
      </c>
      <c r="D2085" t="s">
        <v>72</v>
      </c>
      <c r="E2085">
        <v>1</v>
      </c>
      <c r="F2085" t="s">
        <v>201</v>
      </c>
      <c r="G2085">
        <v>4</v>
      </c>
      <c r="H2085" t="s">
        <v>33</v>
      </c>
      <c r="I2085" t="s">
        <v>27</v>
      </c>
      <c r="J2085">
        <v>30.4</v>
      </c>
      <c r="K2085">
        <v>9</v>
      </c>
      <c r="L2085">
        <v>2</v>
      </c>
      <c r="M2085">
        <v>11.269</v>
      </c>
      <c r="N2085">
        <v>63.8920933534475</v>
      </c>
      <c r="O2085">
        <v>32.76</v>
      </c>
      <c r="P2085">
        <v>32.44</v>
      </c>
      <c r="Q2085">
        <v>34.378</v>
      </c>
      <c r="R2085">
        <v>0.96899999999999997</v>
      </c>
      <c r="T2085" t="s">
        <v>3877</v>
      </c>
    </row>
    <row r="2086" spans="1:20" x14ac:dyDescent="0.45">
      <c r="A2086" t="s">
        <v>93</v>
      </c>
      <c r="B2086">
        <v>2024</v>
      </c>
      <c r="C2086" s="9">
        <v>45395</v>
      </c>
      <c r="D2086" t="s">
        <v>72</v>
      </c>
      <c r="E2086">
        <v>1</v>
      </c>
      <c r="F2086" t="s">
        <v>201</v>
      </c>
      <c r="G2086">
        <v>5</v>
      </c>
      <c r="H2086" t="s">
        <v>43</v>
      </c>
      <c r="I2086" t="s">
        <v>44</v>
      </c>
      <c r="J2086">
        <v>31.402739726027399</v>
      </c>
      <c r="K2086">
        <v>3</v>
      </c>
      <c r="L2086">
        <v>1</v>
      </c>
      <c r="M2086">
        <v>11.157</v>
      </c>
      <c r="N2086">
        <v>64.533476741059403</v>
      </c>
      <c r="O2086">
        <v>23.629000000000001</v>
      </c>
      <c r="P2086">
        <v>24.295999999999999</v>
      </c>
      <c r="Q2086">
        <v>27.173999999999999</v>
      </c>
      <c r="R2086">
        <v>1.4390000000000001</v>
      </c>
      <c r="T2086" t="s">
        <v>3877</v>
      </c>
    </row>
    <row r="2087" spans="1:20" x14ac:dyDescent="0.45">
      <c r="A2087" t="s">
        <v>93</v>
      </c>
      <c r="B2087">
        <v>2024</v>
      </c>
      <c r="C2087" s="9">
        <v>45395</v>
      </c>
      <c r="D2087" t="s">
        <v>72</v>
      </c>
      <c r="E2087">
        <v>1</v>
      </c>
      <c r="F2087" t="s">
        <v>201</v>
      </c>
      <c r="G2087">
        <v>5</v>
      </c>
      <c r="H2087" t="s">
        <v>30</v>
      </c>
      <c r="I2087" t="s">
        <v>31</v>
      </c>
      <c r="J2087">
        <v>27.9945205479452</v>
      </c>
      <c r="K2087">
        <v>13</v>
      </c>
      <c r="L2087">
        <v>2</v>
      </c>
      <c r="M2087">
        <v>11.287000000000001</v>
      </c>
      <c r="N2087">
        <v>63.790201116328497</v>
      </c>
      <c r="O2087">
        <v>31.306999999999999</v>
      </c>
      <c r="P2087">
        <v>31.033999999999999</v>
      </c>
      <c r="Q2087">
        <v>33.054000000000002</v>
      </c>
      <c r="R2087">
        <v>1.01</v>
      </c>
      <c r="T2087" t="s">
        <v>3877</v>
      </c>
    </row>
    <row r="2088" spans="1:20" x14ac:dyDescent="0.45">
      <c r="A2088" t="s">
        <v>93</v>
      </c>
      <c r="B2088">
        <v>2024</v>
      </c>
      <c r="C2088" s="9">
        <v>45395</v>
      </c>
      <c r="D2088" t="s">
        <v>72</v>
      </c>
      <c r="E2088">
        <v>1</v>
      </c>
      <c r="F2088" t="s">
        <v>201</v>
      </c>
      <c r="G2088">
        <v>6</v>
      </c>
      <c r="H2088" t="s">
        <v>52</v>
      </c>
      <c r="I2088" t="s">
        <v>53</v>
      </c>
      <c r="J2088">
        <v>27.095890410958901</v>
      </c>
      <c r="K2088">
        <v>6</v>
      </c>
      <c r="L2088">
        <v>1</v>
      </c>
      <c r="M2088">
        <v>11.412000000000001</v>
      </c>
      <c r="N2088">
        <v>63.091482649842199</v>
      </c>
      <c r="O2088">
        <v>21.355</v>
      </c>
      <c r="P2088">
        <v>21.582999999999998</v>
      </c>
      <c r="Q2088">
        <v>24.541</v>
      </c>
      <c r="R2088">
        <v>1.4790000000000001</v>
      </c>
      <c r="T2088" t="s">
        <v>3877</v>
      </c>
    </row>
    <row r="2089" spans="1:20" x14ac:dyDescent="0.45">
      <c r="A2089" t="s">
        <v>93</v>
      </c>
      <c r="B2089">
        <v>2024</v>
      </c>
      <c r="C2089" s="9">
        <v>45395</v>
      </c>
      <c r="D2089" t="s">
        <v>72</v>
      </c>
      <c r="E2089">
        <v>1</v>
      </c>
      <c r="F2089" t="s">
        <v>201</v>
      </c>
      <c r="G2089">
        <v>6</v>
      </c>
      <c r="H2089" t="s">
        <v>95</v>
      </c>
      <c r="I2089" t="s">
        <v>19</v>
      </c>
      <c r="J2089">
        <v>24.608219178082098</v>
      </c>
      <c r="K2089">
        <v>12</v>
      </c>
      <c r="L2089">
        <v>2</v>
      </c>
      <c r="M2089">
        <v>11.459</v>
      </c>
      <c r="N2089">
        <v>62.832707915175803</v>
      </c>
      <c r="O2089">
        <v>14.7159999999999</v>
      </c>
      <c r="P2089">
        <v>14.21</v>
      </c>
      <c r="Q2089">
        <v>20.344000000000001</v>
      </c>
      <c r="R2089">
        <v>3.0670000000000002</v>
      </c>
      <c r="T2089" t="s">
        <v>3877</v>
      </c>
    </row>
    <row r="2090" spans="1:20" x14ac:dyDescent="0.45">
      <c r="A2090" t="s">
        <v>93</v>
      </c>
      <c r="B2090">
        <v>2024</v>
      </c>
      <c r="C2090" s="9">
        <v>45395</v>
      </c>
      <c r="D2090" t="s">
        <v>72</v>
      </c>
      <c r="E2090">
        <v>1</v>
      </c>
      <c r="F2090" t="s">
        <v>201</v>
      </c>
      <c r="G2090">
        <v>7</v>
      </c>
      <c r="H2090" t="s">
        <v>28</v>
      </c>
      <c r="I2090" t="s">
        <v>29</v>
      </c>
      <c r="J2090">
        <v>24.301369863013601</v>
      </c>
      <c r="K2090">
        <v>2</v>
      </c>
      <c r="L2090">
        <v>1</v>
      </c>
      <c r="M2090">
        <v>11.321</v>
      </c>
      <c r="N2090">
        <v>63.598622029856003</v>
      </c>
      <c r="O2090">
        <v>28.963999999999999</v>
      </c>
      <c r="P2090">
        <v>29.154</v>
      </c>
      <c r="Q2090">
        <v>31.724</v>
      </c>
      <c r="R2090">
        <v>1.2849999999999999</v>
      </c>
      <c r="T2090" t="s">
        <v>3877</v>
      </c>
    </row>
    <row r="2091" spans="1:20" x14ac:dyDescent="0.45">
      <c r="A2091" t="s">
        <v>93</v>
      </c>
      <c r="B2091">
        <v>2024</v>
      </c>
      <c r="C2091" s="9">
        <v>45395</v>
      </c>
      <c r="D2091" t="s">
        <v>72</v>
      </c>
      <c r="E2091">
        <v>1</v>
      </c>
      <c r="F2091" t="s">
        <v>201</v>
      </c>
      <c r="G2091">
        <v>7</v>
      </c>
      <c r="H2091" t="s">
        <v>32</v>
      </c>
      <c r="I2091" t="s">
        <v>17</v>
      </c>
      <c r="J2091">
        <v>21.7205479452054</v>
      </c>
      <c r="K2091">
        <v>11</v>
      </c>
      <c r="L2091">
        <v>2</v>
      </c>
      <c r="M2091">
        <v>11.465999999999999</v>
      </c>
      <c r="N2091">
        <v>62.794348508634201</v>
      </c>
      <c r="O2091">
        <v>25.012999999999899</v>
      </c>
      <c r="P2091">
        <v>24.745999999999999</v>
      </c>
      <c r="Q2091">
        <v>28.538</v>
      </c>
      <c r="R2091">
        <v>1.8959999999999999</v>
      </c>
      <c r="T2091" t="s">
        <v>3877</v>
      </c>
    </row>
    <row r="2092" spans="1:20" x14ac:dyDescent="0.45">
      <c r="A2092" t="s">
        <v>93</v>
      </c>
      <c r="B2092">
        <v>2024</v>
      </c>
      <c r="C2092" s="9">
        <v>45395</v>
      </c>
      <c r="D2092" t="s">
        <v>72</v>
      </c>
      <c r="E2092">
        <v>1</v>
      </c>
      <c r="F2092" t="s">
        <v>201</v>
      </c>
      <c r="G2092">
        <v>8</v>
      </c>
      <c r="H2092" t="s">
        <v>382</v>
      </c>
      <c r="I2092" t="s">
        <v>15</v>
      </c>
      <c r="J2092">
        <v>23.126027397260199</v>
      </c>
      <c r="K2092">
        <v>7</v>
      </c>
      <c r="L2092">
        <v>1</v>
      </c>
      <c r="M2092">
        <v>11.16</v>
      </c>
      <c r="N2092">
        <v>64.516129032257993</v>
      </c>
      <c r="O2092">
        <v>24.091999999999999</v>
      </c>
      <c r="P2092">
        <v>24.908999999999999</v>
      </c>
      <c r="Q2092">
        <v>28.613</v>
      </c>
      <c r="R2092">
        <v>1.8520000000000001</v>
      </c>
      <c r="T2092" t="s">
        <v>3877</v>
      </c>
    </row>
    <row r="2093" spans="1:20" x14ac:dyDescent="0.45">
      <c r="A2093" t="s">
        <v>93</v>
      </c>
      <c r="B2093">
        <v>2024</v>
      </c>
      <c r="C2093" s="9">
        <v>45395</v>
      </c>
      <c r="D2093" t="s">
        <v>72</v>
      </c>
      <c r="E2093">
        <v>1</v>
      </c>
      <c r="F2093" t="s">
        <v>201</v>
      </c>
      <c r="G2093">
        <v>8</v>
      </c>
      <c r="H2093" t="s">
        <v>20</v>
      </c>
      <c r="I2093" t="s">
        <v>21</v>
      </c>
      <c r="J2093">
        <v>28.690410958904099</v>
      </c>
      <c r="K2093">
        <v>10</v>
      </c>
      <c r="L2093">
        <v>2</v>
      </c>
      <c r="M2093">
        <v>11.164999999999999</v>
      </c>
      <c r="N2093">
        <v>64.487236901030002</v>
      </c>
      <c r="O2093">
        <v>28.515000000000001</v>
      </c>
      <c r="P2093">
        <v>28.326000000000001</v>
      </c>
      <c r="Q2093">
        <v>30.391999999999999</v>
      </c>
      <c r="R2093">
        <v>1.0329999999999999</v>
      </c>
      <c r="T2093" t="s">
        <v>3877</v>
      </c>
    </row>
    <row r="2094" spans="1:20" x14ac:dyDescent="0.45">
      <c r="A2094" t="s">
        <v>93</v>
      </c>
      <c r="B2094">
        <v>2024</v>
      </c>
      <c r="C2094" s="9">
        <v>45395</v>
      </c>
      <c r="D2094" t="s">
        <v>72</v>
      </c>
      <c r="E2094">
        <v>1</v>
      </c>
      <c r="F2094" t="s">
        <v>202</v>
      </c>
      <c r="G2094">
        <v>1</v>
      </c>
      <c r="H2094" t="s">
        <v>16</v>
      </c>
      <c r="I2094" t="s">
        <v>17</v>
      </c>
      <c r="J2094">
        <v>24.9808219178082</v>
      </c>
      <c r="K2094">
        <v>1</v>
      </c>
      <c r="L2094">
        <v>1</v>
      </c>
      <c r="M2094">
        <v>10.951000000000001</v>
      </c>
      <c r="N2094">
        <v>65.747420326910699</v>
      </c>
      <c r="O2094">
        <v>30.984999999999999</v>
      </c>
      <c r="P2094">
        <v>31.058</v>
      </c>
      <c r="Q2094">
        <v>32.950000000000003</v>
      </c>
      <c r="R2094">
        <v>0.94599999999999995</v>
      </c>
    </row>
    <row r="2095" spans="1:20" x14ac:dyDescent="0.45">
      <c r="A2095" t="s">
        <v>93</v>
      </c>
      <c r="B2095">
        <v>2024</v>
      </c>
      <c r="C2095" s="9">
        <v>45395</v>
      </c>
      <c r="D2095" t="s">
        <v>72</v>
      </c>
      <c r="E2095">
        <v>1</v>
      </c>
      <c r="F2095" t="s">
        <v>202</v>
      </c>
      <c r="G2095">
        <v>1</v>
      </c>
      <c r="H2095" t="s">
        <v>382</v>
      </c>
      <c r="I2095" t="s">
        <v>15</v>
      </c>
      <c r="J2095">
        <v>23.126027397260199</v>
      </c>
      <c r="K2095">
        <v>7</v>
      </c>
      <c r="L2095">
        <v>2</v>
      </c>
      <c r="M2095">
        <v>12.231999999999999</v>
      </c>
      <c r="N2095">
        <v>58.862001308044398</v>
      </c>
      <c r="O2095">
        <v>24.908999999999999</v>
      </c>
      <c r="P2095">
        <v>24.724999999999898</v>
      </c>
      <c r="Q2095">
        <v>28.350999999999999</v>
      </c>
      <c r="R2095">
        <v>1.8129999999999999</v>
      </c>
    </row>
    <row r="2096" spans="1:20" x14ac:dyDescent="0.45">
      <c r="A2096" t="s">
        <v>93</v>
      </c>
      <c r="B2096">
        <v>2024</v>
      </c>
      <c r="C2096" s="9">
        <v>45395</v>
      </c>
      <c r="D2096" t="s">
        <v>72</v>
      </c>
      <c r="E2096">
        <v>1</v>
      </c>
      <c r="F2096" t="s">
        <v>202</v>
      </c>
      <c r="G2096">
        <v>2</v>
      </c>
      <c r="H2096" t="s">
        <v>28</v>
      </c>
      <c r="I2096" t="s">
        <v>29</v>
      </c>
      <c r="J2096">
        <v>24.301369863013601</v>
      </c>
      <c r="K2096">
        <v>2</v>
      </c>
      <c r="L2096">
        <v>1</v>
      </c>
      <c r="M2096">
        <v>10.923</v>
      </c>
      <c r="N2096">
        <v>65.915957154627804</v>
      </c>
      <c r="O2096">
        <v>29.154</v>
      </c>
      <c r="P2096">
        <v>29.324000000000002</v>
      </c>
      <c r="Q2096">
        <v>31.87</v>
      </c>
      <c r="R2096">
        <v>1.2729999999999999</v>
      </c>
    </row>
    <row r="2097" spans="1:18" x14ac:dyDescent="0.45">
      <c r="A2097" t="s">
        <v>93</v>
      </c>
      <c r="B2097">
        <v>2024</v>
      </c>
      <c r="C2097" s="9">
        <v>45395</v>
      </c>
      <c r="D2097" t="s">
        <v>72</v>
      </c>
      <c r="E2097">
        <v>1</v>
      </c>
      <c r="F2097" t="s">
        <v>202</v>
      </c>
      <c r="G2097">
        <v>2</v>
      </c>
      <c r="H2097" t="s">
        <v>26</v>
      </c>
      <c r="I2097" t="s">
        <v>27</v>
      </c>
      <c r="J2097">
        <v>25.895890410958899</v>
      </c>
      <c r="K2097">
        <v>5</v>
      </c>
      <c r="L2097">
        <v>2</v>
      </c>
      <c r="M2097">
        <v>10.958</v>
      </c>
      <c r="N2097">
        <v>65.705420697207501</v>
      </c>
      <c r="O2097">
        <v>25.99</v>
      </c>
      <c r="P2097">
        <v>25.888999999999999</v>
      </c>
      <c r="Q2097">
        <v>28.170999999999999</v>
      </c>
      <c r="R2097">
        <v>1.141</v>
      </c>
    </row>
    <row r="2098" spans="1:18" x14ac:dyDescent="0.45">
      <c r="A2098" t="s">
        <v>93</v>
      </c>
      <c r="B2098">
        <v>2024</v>
      </c>
      <c r="C2098" s="9">
        <v>45395</v>
      </c>
      <c r="D2098" t="s">
        <v>72</v>
      </c>
      <c r="E2098">
        <v>1</v>
      </c>
      <c r="F2098" t="s">
        <v>202</v>
      </c>
      <c r="G2098">
        <v>3</v>
      </c>
      <c r="H2098" t="s">
        <v>3837</v>
      </c>
      <c r="I2098" t="s">
        <v>19</v>
      </c>
      <c r="J2098">
        <v>25.893150684931499</v>
      </c>
      <c r="K2098">
        <v>4</v>
      </c>
      <c r="L2098">
        <v>1</v>
      </c>
      <c r="M2098">
        <v>11.164</v>
      </c>
      <c r="N2098">
        <v>64.4930132568971</v>
      </c>
      <c r="O2098">
        <v>25.661000000000001</v>
      </c>
      <c r="P2098">
        <v>26.584</v>
      </c>
      <c r="Q2098">
        <v>32.68</v>
      </c>
      <c r="R2098">
        <v>3.048</v>
      </c>
    </row>
    <row r="2099" spans="1:18" x14ac:dyDescent="0.45">
      <c r="A2099" t="s">
        <v>93</v>
      </c>
      <c r="B2099">
        <v>2024</v>
      </c>
      <c r="C2099" s="9">
        <v>45395</v>
      </c>
      <c r="D2099" t="s">
        <v>72</v>
      </c>
      <c r="E2099">
        <v>1</v>
      </c>
      <c r="F2099" t="s">
        <v>202</v>
      </c>
      <c r="G2099">
        <v>3</v>
      </c>
      <c r="H2099" t="s">
        <v>52</v>
      </c>
      <c r="I2099" t="s">
        <v>53</v>
      </c>
      <c r="J2099">
        <v>27.095890410958901</v>
      </c>
      <c r="K2099">
        <v>6</v>
      </c>
      <c r="L2099">
        <v>2</v>
      </c>
      <c r="M2099">
        <v>11.4919999999999</v>
      </c>
      <c r="N2099">
        <v>62.6522798468499</v>
      </c>
      <c r="O2099">
        <v>21.582999999999998</v>
      </c>
      <c r="P2099">
        <v>21.759999999999899</v>
      </c>
      <c r="Q2099">
        <v>24.63</v>
      </c>
      <c r="R2099">
        <v>1.4350000000000001</v>
      </c>
    </row>
    <row r="2100" spans="1:18" x14ac:dyDescent="0.45">
      <c r="A2100" t="s">
        <v>93</v>
      </c>
      <c r="B2100">
        <v>2024</v>
      </c>
      <c r="C2100" s="9">
        <v>45395</v>
      </c>
      <c r="D2100" t="s">
        <v>72</v>
      </c>
      <c r="E2100">
        <v>1</v>
      </c>
      <c r="F2100" t="s">
        <v>202</v>
      </c>
      <c r="G2100">
        <v>4</v>
      </c>
      <c r="H2100" t="s">
        <v>43</v>
      </c>
      <c r="I2100" t="s">
        <v>44</v>
      </c>
      <c r="J2100">
        <v>31.402739726027399</v>
      </c>
      <c r="K2100">
        <v>3</v>
      </c>
      <c r="L2100">
        <v>2</v>
      </c>
      <c r="M2100">
        <v>11.183</v>
      </c>
      <c r="N2100">
        <v>64.383439148707794</v>
      </c>
      <c r="O2100">
        <v>24.295999999999999</v>
      </c>
      <c r="P2100">
        <v>24.180999999999901</v>
      </c>
      <c r="Q2100">
        <v>26.978999999999999</v>
      </c>
      <c r="R2100">
        <v>1.399</v>
      </c>
    </row>
    <row r="2101" spans="1:18" x14ac:dyDescent="0.45">
      <c r="A2101" t="s">
        <v>93</v>
      </c>
      <c r="B2101">
        <v>2024</v>
      </c>
      <c r="C2101" s="9">
        <v>45395</v>
      </c>
      <c r="D2101" t="s">
        <v>72</v>
      </c>
      <c r="E2101">
        <v>1</v>
      </c>
      <c r="F2101" t="s">
        <v>202</v>
      </c>
      <c r="G2101">
        <v>4</v>
      </c>
      <c r="H2101" t="s">
        <v>54</v>
      </c>
      <c r="I2101" t="s">
        <v>44</v>
      </c>
      <c r="J2101">
        <v>26.808219178082101</v>
      </c>
      <c r="K2101">
        <v>8</v>
      </c>
      <c r="L2101">
        <v>1</v>
      </c>
      <c r="M2101">
        <v>11.179</v>
      </c>
      <c r="N2101">
        <v>64.406476429018696</v>
      </c>
      <c r="O2101">
        <v>21.972999999999999</v>
      </c>
      <c r="P2101">
        <v>23.004000000000001</v>
      </c>
      <c r="Q2101">
        <v>26.454000000000001</v>
      </c>
      <c r="R2101">
        <v>1.7250000000000001</v>
      </c>
    </row>
    <row r="2102" spans="1:18" x14ac:dyDescent="0.45">
      <c r="A2102" t="s">
        <v>93</v>
      </c>
      <c r="B2102">
        <v>2024</v>
      </c>
      <c r="C2102" s="9">
        <v>45395</v>
      </c>
      <c r="D2102" t="s">
        <v>72</v>
      </c>
      <c r="E2102">
        <v>2</v>
      </c>
      <c r="F2102" t="s">
        <v>202</v>
      </c>
      <c r="G2102">
        <v>1</v>
      </c>
      <c r="H2102" t="s">
        <v>16</v>
      </c>
      <c r="I2102" t="s">
        <v>17</v>
      </c>
      <c r="J2102">
        <v>24.9808219178082</v>
      </c>
      <c r="K2102">
        <v>1</v>
      </c>
      <c r="L2102">
        <v>2</v>
      </c>
      <c r="M2102">
        <v>11.1619999999999</v>
      </c>
      <c r="N2102">
        <v>64.504569073642699</v>
      </c>
      <c r="O2102">
        <v>31.058</v>
      </c>
      <c r="P2102">
        <v>30.812999999999999</v>
      </c>
      <c r="Q2102">
        <v>32.692999999999998</v>
      </c>
      <c r="R2102">
        <v>0.94</v>
      </c>
    </row>
    <row r="2103" spans="1:18" x14ac:dyDescent="0.45">
      <c r="A2103" t="s">
        <v>93</v>
      </c>
      <c r="B2103">
        <v>2024</v>
      </c>
      <c r="C2103" s="9">
        <v>45395</v>
      </c>
      <c r="D2103" t="s">
        <v>72</v>
      </c>
      <c r="E2103">
        <v>2</v>
      </c>
      <c r="F2103" t="s">
        <v>202</v>
      </c>
      <c r="G2103">
        <v>1</v>
      </c>
      <c r="H2103" t="s">
        <v>382</v>
      </c>
      <c r="I2103" t="s">
        <v>15</v>
      </c>
      <c r="J2103">
        <v>23.126027397260199</v>
      </c>
      <c r="K2103">
        <v>7</v>
      </c>
      <c r="L2103">
        <v>1</v>
      </c>
      <c r="M2103">
        <v>10.992000000000001</v>
      </c>
      <c r="N2103">
        <v>65.502183406113502</v>
      </c>
      <c r="O2103">
        <v>24.724999999999898</v>
      </c>
      <c r="P2103">
        <v>25.384999999999899</v>
      </c>
      <c r="Q2103">
        <v>28.832999999999998</v>
      </c>
      <c r="R2103">
        <v>1.724</v>
      </c>
    </row>
    <row r="2104" spans="1:18" x14ac:dyDescent="0.45">
      <c r="A2104" t="s">
        <v>93</v>
      </c>
      <c r="B2104">
        <v>2024</v>
      </c>
      <c r="C2104" s="9">
        <v>45395</v>
      </c>
      <c r="D2104" t="s">
        <v>72</v>
      </c>
      <c r="E2104">
        <v>2</v>
      </c>
      <c r="F2104" t="s">
        <v>202</v>
      </c>
      <c r="G2104">
        <v>2</v>
      </c>
      <c r="H2104" t="s">
        <v>28</v>
      </c>
      <c r="I2104" t="s">
        <v>29</v>
      </c>
      <c r="J2104">
        <v>24.301369863013601</v>
      </c>
      <c r="K2104">
        <v>2</v>
      </c>
      <c r="L2104">
        <v>1</v>
      </c>
      <c r="M2104">
        <v>11.003</v>
      </c>
      <c r="N2104">
        <v>65.4366990820685</v>
      </c>
      <c r="O2104">
        <v>29.324000000000002</v>
      </c>
      <c r="P2104">
        <v>29.343999999999902</v>
      </c>
      <c r="Q2104">
        <v>31.83</v>
      </c>
      <c r="R2104">
        <v>1.2430000000000001</v>
      </c>
    </row>
    <row r="2105" spans="1:18" x14ac:dyDescent="0.45">
      <c r="A2105" t="s">
        <v>93</v>
      </c>
      <c r="B2105">
        <v>2024</v>
      </c>
      <c r="C2105" s="9">
        <v>45395</v>
      </c>
      <c r="D2105" t="s">
        <v>72</v>
      </c>
      <c r="E2105">
        <v>2</v>
      </c>
      <c r="F2105" t="s">
        <v>202</v>
      </c>
      <c r="G2105">
        <v>2</v>
      </c>
      <c r="H2105" t="s">
        <v>26</v>
      </c>
      <c r="I2105" t="s">
        <v>27</v>
      </c>
      <c r="J2105">
        <v>25.895890410958899</v>
      </c>
      <c r="K2105">
        <v>5</v>
      </c>
      <c r="L2105">
        <v>2</v>
      </c>
      <c r="M2105">
        <v>11.132</v>
      </c>
      <c r="N2105">
        <v>64.6784045993532</v>
      </c>
      <c r="O2105">
        <v>25.888999999999999</v>
      </c>
      <c r="P2105">
        <v>25.753</v>
      </c>
      <c r="Q2105">
        <v>28.010999999999999</v>
      </c>
      <c r="R2105">
        <v>1.129</v>
      </c>
    </row>
    <row r="2106" spans="1:18" x14ac:dyDescent="0.45">
      <c r="A2106" t="s">
        <v>93</v>
      </c>
      <c r="B2106">
        <v>2024</v>
      </c>
      <c r="C2106" s="9">
        <v>45395</v>
      </c>
      <c r="D2106" t="s">
        <v>72</v>
      </c>
      <c r="E2106">
        <v>2</v>
      </c>
      <c r="F2106" t="s">
        <v>202</v>
      </c>
      <c r="G2106">
        <v>3</v>
      </c>
      <c r="H2106" t="s">
        <v>3837</v>
      </c>
      <c r="I2106" t="s">
        <v>19</v>
      </c>
      <c r="J2106">
        <v>25.893150684931499</v>
      </c>
      <c r="K2106">
        <v>4</v>
      </c>
      <c r="L2106">
        <v>1</v>
      </c>
      <c r="M2106">
        <v>11.089</v>
      </c>
      <c r="N2106">
        <v>64.929209126160998</v>
      </c>
      <c r="O2106">
        <v>26.584</v>
      </c>
      <c r="P2106">
        <v>27.155999999999999</v>
      </c>
      <c r="Q2106">
        <v>33.036000000000001</v>
      </c>
      <c r="R2106">
        <v>2.94</v>
      </c>
    </row>
    <row r="2107" spans="1:18" x14ac:dyDescent="0.45">
      <c r="A2107" t="s">
        <v>93</v>
      </c>
      <c r="B2107">
        <v>2024</v>
      </c>
      <c r="C2107" s="9">
        <v>45395</v>
      </c>
      <c r="D2107" t="s">
        <v>72</v>
      </c>
      <c r="E2107">
        <v>2</v>
      </c>
      <c r="F2107" t="s">
        <v>202</v>
      </c>
      <c r="G2107">
        <v>3</v>
      </c>
      <c r="H2107" t="s">
        <v>52</v>
      </c>
      <c r="I2107" t="s">
        <v>53</v>
      </c>
      <c r="J2107">
        <v>27.095890410958901</v>
      </c>
      <c r="K2107">
        <v>6</v>
      </c>
      <c r="L2107">
        <v>2</v>
      </c>
      <c r="M2107">
        <v>11.154999999999999</v>
      </c>
      <c r="N2107">
        <v>64.545047064096806</v>
      </c>
      <c r="O2107">
        <v>21.759999999999899</v>
      </c>
      <c r="P2107">
        <v>21.698999999999899</v>
      </c>
      <c r="Q2107">
        <v>24.550999999999998</v>
      </c>
      <c r="R2107">
        <v>1.4259999999999999</v>
      </c>
    </row>
    <row r="2108" spans="1:18" x14ac:dyDescent="0.45">
      <c r="A2108" t="s">
        <v>93</v>
      </c>
      <c r="B2108">
        <v>2024</v>
      </c>
      <c r="C2108" s="9">
        <v>45395</v>
      </c>
      <c r="D2108" t="s">
        <v>72</v>
      </c>
      <c r="E2108">
        <v>2</v>
      </c>
      <c r="F2108" t="s">
        <v>202</v>
      </c>
      <c r="G2108">
        <v>4</v>
      </c>
      <c r="H2108" t="s">
        <v>43</v>
      </c>
      <c r="I2108" t="s">
        <v>44</v>
      </c>
      <c r="J2108">
        <v>31.402739726027399</v>
      </c>
      <c r="K2108">
        <v>3</v>
      </c>
      <c r="L2108">
        <v>1</v>
      </c>
      <c r="M2108">
        <v>10.872</v>
      </c>
      <c r="N2108">
        <v>66.225165562913901</v>
      </c>
      <c r="O2108">
        <v>24.180999999999901</v>
      </c>
      <c r="P2108">
        <v>24.477</v>
      </c>
      <c r="Q2108">
        <v>27.234999999999999</v>
      </c>
      <c r="R2108">
        <v>1.379</v>
      </c>
    </row>
    <row r="2109" spans="1:18" x14ac:dyDescent="0.45">
      <c r="A2109" t="s">
        <v>93</v>
      </c>
      <c r="B2109">
        <v>2024</v>
      </c>
      <c r="C2109" s="9">
        <v>45395</v>
      </c>
      <c r="D2109" t="s">
        <v>72</v>
      </c>
      <c r="E2109">
        <v>2</v>
      </c>
      <c r="F2109" t="s">
        <v>202</v>
      </c>
      <c r="G2109">
        <v>4</v>
      </c>
      <c r="H2109" t="s">
        <v>54</v>
      </c>
      <c r="I2109" t="s">
        <v>44</v>
      </c>
      <c r="J2109">
        <v>26.808219178082101</v>
      </c>
      <c r="K2109">
        <v>8</v>
      </c>
      <c r="L2109">
        <v>2</v>
      </c>
      <c r="M2109">
        <v>10.9119999999999</v>
      </c>
      <c r="N2109">
        <v>65.982404692082099</v>
      </c>
      <c r="O2109">
        <v>23.004000000000001</v>
      </c>
      <c r="P2109">
        <v>22.695999999999898</v>
      </c>
      <c r="Q2109">
        <v>26.065999999999999</v>
      </c>
      <c r="R2109">
        <v>1.6850000000000001</v>
      </c>
    </row>
    <row r="2110" spans="1:18" x14ac:dyDescent="0.45">
      <c r="A2110" t="s">
        <v>93</v>
      </c>
      <c r="B2110">
        <v>2024</v>
      </c>
      <c r="C2110" s="9">
        <v>45395</v>
      </c>
      <c r="D2110" t="s">
        <v>72</v>
      </c>
      <c r="E2110">
        <v>3</v>
      </c>
      <c r="F2110" t="s">
        <v>202</v>
      </c>
      <c r="G2110">
        <v>1</v>
      </c>
      <c r="H2110" t="s">
        <v>16</v>
      </c>
      <c r="I2110" t="s">
        <v>17</v>
      </c>
      <c r="J2110">
        <v>24.9808219178082</v>
      </c>
      <c r="K2110">
        <v>1</v>
      </c>
      <c r="L2110">
        <v>1</v>
      </c>
      <c r="M2110">
        <v>10.955</v>
      </c>
      <c r="N2110">
        <v>65.723413966225394</v>
      </c>
      <c r="O2110">
        <v>30.812999999999999</v>
      </c>
      <c r="P2110">
        <v>30.889999999999901</v>
      </c>
      <c r="Q2110">
        <v>32.765999999999998</v>
      </c>
      <c r="R2110">
        <v>0.93799999999999994</v>
      </c>
    </row>
    <row r="2111" spans="1:18" x14ac:dyDescent="0.45">
      <c r="A2111" t="s">
        <v>93</v>
      </c>
      <c r="B2111">
        <v>2024</v>
      </c>
      <c r="C2111" s="9">
        <v>45395</v>
      </c>
      <c r="D2111" t="s">
        <v>72</v>
      </c>
      <c r="E2111">
        <v>3</v>
      </c>
      <c r="F2111" t="s">
        <v>202</v>
      </c>
      <c r="G2111">
        <v>1</v>
      </c>
      <c r="H2111" t="s">
        <v>382</v>
      </c>
      <c r="I2111" t="s">
        <v>15</v>
      </c>
      <c r="J2111">
        <v>23.126027397260199</v>
      </c>
      <c r="K2111">
        <v>7</v>
      </c>
      <c r="L2111">
        <v>2</v>
      </c>
      <c r="M2111">
        <v>11.048999999999999</v>
      </c>
      <c r="N2111">
        <v>65.164268259571003</v>
      </c>
      <c r="O2111">
        <v>25.384999999999899</v>
      </c>
      <c r="P2111">
        <v>25.206999999999901</v>
      </c>
      <c r="Q2111">
        <v>28.588999999999999</v>
      </c>
      <c r="R2111">
        <v>1.6910000000000001</v>
      </c>
    </row>
    <row r="2112" spans="1:18" x14ac:dyDescent="0.45">
      <c r="A2112" t="s">
        <v>93</v>
      </c>
      <c r="B2112">
        <v>2024</v>
      </c>
      <c r="C2112" s="9">
        <v>45395</v>
      </c>
      <c r="D2112" t="s">
        <v>72</v>
      </c>
      <c r="E2112">
        <v>3</v>
      </c>
      <c r="F2112" t="s">
        <v>202</v>
      </c>
      <c r="G2112">
        <v>4</v>
      </c>
      <c r="H2112" t="s">
        <v>43</v>
      </c>
      <c r="I2112" t="s">
        <v>44</v>
      </c>
      <c r="J2112">
        <v>31.402739726027399</v>
      </c>
      <c r="K2112">
        <v>3</v>
      </c>
      <c r="L2112">
        <v>1</v>
      </c>
      <c r="M2112">
        <v>11.278</v>
      </c>
      <c r="N2112">
        <v>63.841106579180703</v>
      </c>
      <c r="O2112">
        <v>24.477</v>
      </c>
      <c r="P2112">
        <v>24.741999999999901</v>
      </c>
      <c r="Q2112">
        <v>27.463999999999999</v>
      </c>
      <c r="R2112">
        <v>1.361</v>
      </c>
    </row>
    <row r="2113" spans="1:20" x14ac:dyDescent="0.45">
      <c r="A2113" t="s">
        <v>93</v>
      </c>
      <c r="B2113">
        <v>2024</v>
      </c>
      <c r="C2113" s="9">
        <v>45395</v>
      </c>
      <c r="D2113" t="s">
        <v>72</v>
      </c>
      <c r="E2113">
        <v>3</v>
      </c>
      <c r="F2113" t="s">
        <v>202</v>
      </c>
      <c r="G2113">
        <v>4</v>
      </c>
      <c r="H2113" t="s">
        <v>54</v>
      </c>
      <c r="I2113" t="s">
        <v>44</v>
      </c>
      <c r="J2113">
        <v>26.808219178082101</v>
      </c>
      <c r="K2113">
        <v>8</v>
      </c>
      <c r="L2113">
        <v>2</v>
      </c>
      <c r="M2113">
        <v>11.377000000000001</v>
      </c>
      <c r="N2113">
        <v>63.285576162432903</v>
      </c>
      <c r="O2113">
        <v>22.695999999999898</v>
      </c>
      <c r="P2113">
        <v>22.425999999999998</v>
      </c>
      <c r="Q2113">
        <v>25.724</v>
      </c>
      <c r="R2113">
        <v>1.649</v>
      </c>
    </row>
    <row r="2114" spans="1:20" x14ac:dyDescent="0.45">
      <c r="A2114" t="s">
        <v>93</v>
      </c>
      <c r="B2114">
        <v>2024</v>
      </c>
      <c r="C2114" s="9">
        <v>45395</v>
      </c>
      <c r="D2114" t="s">
        <v>72</v>
      </c>
      <c r="E2114">
        <v>1</v>
      </c>
      <c r="F2114" t="s">
        <v>203</v>
      </c>
      <c r="G2114">
        <v>1</v>
      </c>
      <c r="H2114" t="s">
        <v>16</v>
      </c>
      <c r="I2114" t="s">
        <v>17</v>
      </c>
      <c r="J2114">
        <v>24.9808219178082</v>
      </c>
      <c r="K2114">
        <v>1</v>
      </c>
      <c r="L2114">
        <v>1</v>
      </c>
      <c r="M2114">
        <v>10.92</v>
      </c>
      <c r="N2114">
        <v>65.934065934065899</v>
      </c>
      <c r="O2114">
        <v>30.889999999999901</v>
      </c>
      <c r="P2114">
        <v>30.988</v>
      </c>
      <c r="Q2114">
        <v>32.856000000000002</v>
      </c>
      <c r="R2114">
        <v>0.93400000000000005</v>
      </c>
    </row>
    <row r="2115" spans="1:20" x14ac:dyDescent="0.45">
      <c r="A2115" t="s">
        <v>93</v>
      </c>
      <c r="B2115">
        <v>2024</v>
      </c>
      <c r="C2115" s="9">
        <v>45395</v>
      </c>
      <c r="D2115" t="s">
        <v>72</v>
      </c>
      <c r="E2115">
        <v>1</v>
      </c>
      <c r="F2115" t="s">
        <v>203</v>
      </c>
      <c r="G2115">
        <v>1</v>
      </c>
      <c r="H2115" t="s">
        <v>43</v>
      </c>
      <c r="I2115" t="s">
        <v>44</v>
      </c>
      <c r="J2115">
        <v>31.402739726027399</v>
      </c>
      <c r="K2115">
        <v>3</v>
      </c>
      <c r="L2115">
        <v>2</v>
      </c>
      <c r="M2115">
        <v>11.039</v>
      </c>
      <c r="N2115">
        <v>65.223299211885106</v>
      </c>
      <c r="O2115">
        <v>24.741999999999901</v>
      </c>
      <c r="P2115">
        <v>24.934000000000001</v>
      </c>
      <c r="Q2115">
        <v>27.582000000000001</v>
      </c>
      <c r="R2115">
        <v>1.3240000000000001</v>
      </c>
    </row>
    <row r="2116" spans="1:20" x14ac:dyDescent="0.45">
      <c r="A2116" t="s">
        <v>93</v>
      </c>
      <c r="B2116">
        <v>2024</v>
      </c>
      <c r="C2116" s="9">
        <v>45395</v>
      </c>
      <c r="D2116" t="s">
        <v>72</v>
      </c>
      <c r="E2116">
        <v>1</v>
      </c>
      <c r="F2116" t="s">
        <v>203</v>
      </c>
      <c r="G2116">
        <v>2</v>
      </c>
      <c r="H2116" t="s">
        <v>28</v>
      </c>
      <c r="I2116" t="s">
        <v>29</v>
      </c>
      <c r="J2116">
        <v>24.301369863013601</v>
      </c>
      <c r="K2116">
        <v>2</v>
      </c>
      <c r="L2116">
        <v>2</v>
      </c>
      <c r="M2116">
        <v>10.972</v>
      </c>
      <c r="N2116">
        <v>65.621582209259898</v>
      </c>
      <c r="O2116">
        <v>29.343999999999902</v>
      </c>
      <c r="P2116">
        <v>29.141999999999999</v>
      </c>
      <c r="Q2116">
        <v>31.574000000000002</v>
      </c>
      <c r="R2116">
        <v>1.216</v>
      </c>
    </row>
    <row r="2117" spans="1:20" x14ac:dyDescent="0.45">
      <c r="A2117" t="s">
        <v>93</v>
      </c>
      <c r="B2117">
        <v>2024</v>
      </c>
      <c r="C2117" s="9">
        <v>45395</v>
      </c>
      <c r="D2117" t="s">
        <v>72</v>
      </c>
      <c r="E2117">
        <v>1</v>
      </c>
      <c r="F2117" t="s">
        <v>203</v>
      </c>
      <c r="G2117">
        <v>2</v>
      </c>
      <c r="H2117" t="s">
        <v>3837</v>
      </c>
      <c r="I2117" t="s">
        <v>19</v>
      </c>
      <c r="J2117">
        <v>25.893150684931499</v>
      </c>
      <c r="K2117">
        <v>4</v>
      </c>
      <c r="L2117">
        <v>1</v>
      </c>
      <c r="M2117">
        <v>10.971</v>
      </c>
      <c r="N2117">
        <v>65.627563576702201</v>
      </c>
      <c r="O2117">
        <v>27.155999999999999</v>
      </c>
      <c r="P2117">
        <v>28.015999999999998</v>
      </c>
      <c r="Q2117">
        <v>33.228000000000002</v>
      </c>
      <c r="R2117">
        <v>2.6059999999999999</v>
      </c>
    </row>
    <row r="2118" spans="1:20" x14ac:dyDescent="0.45">
      <c r="A2118" t="s">
        <v>93</v>
      </c>
      <c r="B2118">
        <v>2024</v>
      </c>
      <c r="C2118" s="9">
        <v>45395</v>
      </c>
      <c r="D2118" t="s">
        <v>72</v>
      </c>
      <c r="E2118">
        <v>2</v>
      </c>
      <c r="F2118" t="s">
        <v>203</v>
      </c>
      <c r="G2118">
        <v>1</v>
      </c>
      <c r="H2118" t="s">
        <v>16</v>
      </c>
      <c r="I2118" t="s">
        <v>17</v>
      </c>
      <c r="J2118">
        <v>24.9808219178082</v>
      </c>
      <c r="K2118">
        <v>1</v>
      </c>
      <c r="L2118">
        <v>1</v>
      </c>
      <c r="M2118">
        <v>11.157</v>
      </c>
      <c r="N2118">
        <v>64.533476741059403</v>
      </c>
      <c r="O2118">
        <v>30.988</v>
      </c>
      <c r="P2118">
        <v>31.041</v>
      </c>
      <c r="Q2118">
        <v>32.893000000000001</v>
      </c>
      <c r="R2118">
        <v>0.92600000000000005</v>
      </c>
    </row>
    <row r="2119" spans="1:20" x14ac:dyDescent="0.45">
      <c r="A2119" t="s">
        <v>93</v>
      </c>
      <c r="B2119">
        <v>2024</v>
      </c>
      <c r="C2119" s="9">
        <v>45395</v>
      </c>
      <c r="D2119" t="s">
        <v>72</v>
      </c>
      <c r="E2119">
        <v>2</v>
      </c>
      <c r="F2119" t="s">
        <v>203</v>
      </c>
      <c r="G2119">
        <v>1</v>
      </c>
      <c r="H2119" t="s">
        <v>43</v>
      </c>
      <c r="I2119" t="s">
        <v>44</v>
      </c>
      <c r="J2119">
        <v>31.402739726027399</v>
      </c>
      <c r="K2119">
        <v>3</v>
      </c>
      <c r="L2119">
        <v>2</v>
      </c>
      <c r="M2119">
        <v>11.247</v>
      </c>
      <c r="N2119">
        <v>64.017071218991703</v>
      </c>
      <c r="O2119">
        <v>24.934000000000001</v>
      </c>
      <c r="P2119">
        <v>24.849</v>
      </c>
      <c r="Q2119">
        <v>27.469000000000001</v>
      </c>
      <c r="R2119">
        <v>1.31</v>
      </c>
    </row>
    <row r="2120" spans="1:20" x14ac:dyDescent="0.45">
      <c r="A2120" t="s">
        <v>93</v>
      </c>
      <c r="B2120">
        <v>2024</v>
      </c>
      <c r="C2120" s="9">
        <v>45395</v>
      </c>
      <c r="D2120" t="s">
        <v>72</v>
      </c>
      <c r="E2120">
        <v>2</v>
      </c>
      <c r="F2120" t="s">
        <v>203</v>
      </c>
      <c r="G2120">
        <v>2</v>
      </c>
      <c r="H2120" t="s">
        <v>28</v>
      </c>
      <c r="I2120" t="s">
        <v>29</v>
      </c>
      <c r="J2120">
        <v>24.301369863013601</v>
      </c>
      <c r="K2120">
        <v>2</v>
      </c>
      <c r="L2120">
        <v>1</v>
      </c>
      <c r="M2120">
        <v>11.095000000000001</v>
      </c>
      <c r="N2120">
        <v>64.894096439837696</v>
      </c>
      <c r="O2120">
        <v>29.141999999999999</v>
      </c>
      <c r="P2120">
        <v>29.401999999999902</v>
      </c>
      <c r="Q2120">
        <v>31.81</v>
      </c>
      <c r="R2120">
        <v>1.204</v>
      </c>
    </row>
    <row r="2121" spans="1:20" x14ac:dyDescent="0.45">
      <c r="A2121" t="s">
        <v>93</v>
      </c>
      <c r="B2121">
        <v>2024</v>
      </c>
      <c r="C2121" s="9">
        <v>45395</v>
      </c>
      <c r="D2121" t="s">
        <v>72</v>
      </c>
      <c r="E2121">
        <v>2</v>
      </c>
      <c r="F2121" t="s">
        <v>203</v>
      </c>
      <c r="G2121">
        <v>2</v>
      </c>
      <c r="H2121" t="s">
        <v>3837</v>
      </c>
      <c r="I2121" t="s">
        <v>19</v>
      </c>
      <c r="J2121">
        <v>25.893150684931499</v>
      </c>
      <c r="K2121">
        <v>4</v>
      </c>
      <c r="L2121">
        <v>2</v>
      </c>
      <c r="M2121">
        <v>11.12</v>
      </c>
      <c r="N2121">
        <v>64.748201438848895</v>
      </c>
      <c r="O2121">
        <v>28.015999999999998</v>
      </c>
      <c r="P2121">
        <v>27.231999999999999</v>
      </c>
      <c r="Q2121">
        <v>32.146000000000001</v>
      </c>
      <c r="R2121">
        <v>2.4569999999999999</v>
      </c>
    </row>
    <row r="2122" spans="1:20" x14ac:dyDescent="0.45">
      <c r="A2122" t="s">
        <v>93</v>
      </c>
      <c r="B2122">
        <v>2024</v>
      </c>
      <c r="C2122" s="9">
        <v>45395</v>
      </c>
      <c r="D2122" t="s">
        <v>72</v>
      </c>
      <c r="E2122">
        <v>3</v>
      </c>
      <c r="F2122" t="s">
        <v>203</v>
      </c>
      <c r="G2122">
        <v>2</v>
      </c>
      <c r="H2122" t="s">
        <v>28</v>
      </c>
      <c r="I2122" t="s">
        <v>29</v>
      </c>
      <c r="J2122">
        <v>24.301369863013601</v>
      </c>
      <c r="K2122">
        <v>2</v>
      </c>
      <c r="L2122">
        <v>1</v>
      </c>
      <c r="M2122">
        <v>11.127000000000001</v>
      </c>
      <c r="N2122">
        <v>64.707468320301899</v>
      </c>
      <c r="O2122">
        <v>29.401999999999902</v>
      </c>
      <c r="P2122">
        <v>29.626999999999999</v>
      </c>
      <c r="Q2122">
        <v>32.012999999999998</v>
      </c>
      <c r="R2122">
        <v>1.1930000000000001</v>
      </c>
    </row>
    <row r="2123" spans="1:20" x14ac:dyDescent="0.45">
      <c r="A2123" t="s">
        <v>93</v>
      </c>
      <c r="B2123">
        <v>2024</v>
      </c>
      <c r="C2123" s="9">
        <v>45395</v>
      </c>
      <c r="D2123" t="s">
        <v>72</v>
      </c>
      <c r="E2123">
        <v>3</v>
      </c>
      <c r="F2123" t="s">
        <v>203</v>
      </c>
      <c r="G2123">
        <v>2</v>
      </c>
      <c r="H2123" t="s">
        <v>3837</v>
      </c>
      <c r="I2123" t="s">
        <v>19</v>
      </c>
      <c r="J2123">
        <v>25.893150684931499</v>
      </c>
      <c r="K2123">
        <v>4</v>
      </c>
      <c r="L2123">
        <v>2</v>
      </c>
      <c r="M2123">
        <v>11.487</v>
      </c>
      <c r="N2123">
        <v>62.679550796552597</v>
      </c>
      <c r="O2123">
        <v>27.231999999999999</v>
      </c>
      <c r="P2123">
        <v>26.629000000000001</v>
      </c>
      <c r="Q2123">
        <v>31.303000000000001</v>
      </c>
      <c r="R2123">
        <v>2.3370000000000002</v>
      </c>
    </row>
    <row r="2124" spans="1:20" x14ac:dyDescent="0.45">
      <c r="A2124" t="s">
        <v>93</v>
      </c>
      <c r="B2124">
        <v>2024</v>
      </c>
      <c r="C2124" s="9">
        <v>45395</v>
      </c>
      <c r="D2124" t="s">
        <v>72</v>
      </c>
      <c r="E2124">
        <v>1</v>
      </c>
      <c r="F2124" t="s">
        <v>204</v>
      </c>
      <c r="G2124" t="s">
        <v>205</v>
      </c>
      <c r="H2124" t="s">
        <v>16</v>
      </c>
      <c r="I2124" t="s">
        <v>17</v>
      </c>
      <c r="J2124">
        <v>24.9808219178082</v>
      </c>
      <c r="K2124">
        <v>1</v>
      </c>
      <c r="L2124">
        <v>1</v>
      </c>
      <c r="M2124">
        <v>10.907</v>
      </c>
      <c r="N2124">
        <v>66.012652425048103</v>
      </c>
      <c r="O2124">
        <v>31.041</v>
      </c>
      <c r="P2124">
        <v>31.157999999999902</v>
      </c>
      <c r="Q2124">
        <v>33.003999999999998</v>
      </c>
      <c r="R2124">
        <v>0.92300000000000004</v>
      </c>
      <c r="T2124" t="s">
        <v>3877</v>
      </c>
    </row>
    <row r="2125" spans="1:20" x14ac:dyDescent="0.45">
      <c r="A2125" t="s">
        <v>93</v>
      </c>
      <c r="B2125">
        <v>2024</v>
      </c>
      <c r="C2125" s="9">
        <v>45395</v>
      </c>
      <c r="D2125" t="s">
        <v>72</v>
      </c>
      <c r="E2125">
        <v>1</v>
      </c>
      <c r="F2125" t="s">
        <v>204</v>
      </c>
      <c r="G2125" t="s">
        <v>205</v>
      </c>
      <c r="H2125" t="s">
        <v>28</v>
      </c>
      <c r="I2125" t="s">
        <v>29</v>
      </c>
      <c r="J2125">
        <v>24.301369863013601</v>
      </c>
      <c r="K2125">
        <v>2</v>
      </c>
      <c r="L2125">
        <v>2</v>
      </c>
      <c r="M2125">
        <v>12.081</v>
      </c>
      <c r="N2125">
        <v>59.597715420908798</v>
      </c>
      <c r="O2125">
        <v>29.626999999999999</v>
      </c>
      <c r="P2125">
        <v>29.466999999999999</v>
      </c>
      <c r="Q2125">
        <v>31.829000000000001</v>
      </c>
      <c r="R2125">
        <v>1.181</v>
      </c>
      <c r="T2125" t="s">
        <v>3877</v>
      </c>
    </row>
    <row r="2126" spans="1:20" x14ac:dyDescent="0.45">
      <c r="A2126" t="s">
        <v>93</v>
      </c>
      <c r="B2126">
        <v>2024</v>
      </c>
      <c r="C2126" s="9">
        <v>45395</v>
      </c>
      <c r="D2126" t="s">
        <v>72</v>
      </c>
      <c r="E2126">
        <v>1</v>
      </c>
      <c r="F2126" t="s">
        <v>204</v>
      </c>
      <c r="G2126" t="s">
        <v>206</v>
      </c>
      <c r="H2126" t="s">
        <v>43</v>
      </c>
      <c r="I2126" t="s">
        <v>44</v>
      </c>
      <c r="J2126">
        <v>31.402739726027399</v>
      </c>
      <c r="K2126">
        <v>3</v>
      </c>
      <c r="L2126">
        <v>1</v>
      </c>
      <c r="M2126">
        <v>11.423999999999999</v>
      </c>
      <c r="N2126">
        <v>63.025210084033603</v>
      </c>
      <c r="O2126">
        <v>24.849</v>
      </c>
      <c r="P2126">
        <v>25.23</v>
      </c>
      <c r="Q2126">
        <v>27.814</v>
      </c>
      <c r="R2126">
        <v>1.292</v>
      </c>
      <c r="T2126" t="s">
        <v>3877</v>
      </c>
    </row>
    <row r="2127" spans="1:20" x14ac:dyDescent="0.45">
      <c r="A2127" t="s">
        <v>93</v>
      </c>
      <c r="B2127">
        <v>2024</v>
      </c>
      <c r="C2127" s="9">
        <v>45395</v>
      </c>
      <c r="D2127" t="s">
        <v>72</v>
      </c>
      <c r="E2127">
        <v>1</v>
      </c>
      <c r="F2127" t="s">
        <v>204</v>
      </c>
      <c r="G2127" t="s">
        <v>206</v>
      </c>
      <c r="H2127" t="s">
        <v>3837</v>
      </c>
      <c r="I2127" t="s">
        <v>19</v>
      </c>
      <c r="J2127">
        <v>25.893150684931499</v>
      </c>
      <c r="K2127">
        <v>4</v>
      </c>
      <c r="L2127">
        <v>2</v>
      </c>
      <c r="M2127">
        <v>11.446999999999999</v>
      </c>
      <c r="N2127">
        <v>62.898576046125598</v>
      </c>
      <c r="O2127">
        <v>26.629000000000001</v>
      </c>
      <c r="P2127">
        <v>25.771000000000001</v>
      </c>
      <c r="Q2127">
        <v>30.209</v>
      </c>
      <c r="R2127">
        <v>2.2189999999999999</v>
      </c>
      <c r="T2127" t="s">
        <v>3877</v>
      </c>
    </row>
    <row r="2128" spans="1:20" x14ac:dyDescent="0.45">
      <c r="A2128" t="s">
        <v>93</v>
      </c>
      <c r="B2128">
        <v>2024</v>
      </c>
      <c r="C2128" s="9">
        <v>45395</v>
      </c>
      <c r="D2128" t="s">
        <v>72</v>
      </c>
      <c r="E2128">
        <v>2</v>
      </c>
      <c r="F2128" t="s">
        <v>204</v>
      </c>
      <c r="G2128" t="s">
        <v>205</v>
      </c>
      <c r="H2128" t="s">
        <v>16</v>
      </c>
      <c r="I2128" t="s">
        <v>17</v>
      </c>
      <c r="J2128">
        <v>24.9808219178082</v>
      </c>
      <c r="K2128">
        <v>1</v>
      </c>
      <c r="L2128">
        <v>1</v>
      </c>
      <c r="M2128">
        <v>10.964</v>
      </c>
      <c r="N2128">
        <v>65.669463699379705</v>
      </c>
      <c r="O2128">
        <v>31.157999999999902</v>
      </c>
      <c r="P2128">
        <v>31.27</v>
      </c>
      <c r="Q2128">
        <v>33.11</v>
      </c>
      <c r="R2128">
        <v>0.92</v>
      </c>
    </row>
    <row r="2129" spans="1:18" x14ac:dyDescent="0.45">
      <c r="A2129" t="s">
        <v>93</v>
      </c>
      <c r="B2129">
        <v>2024</v>
      </c>
      <c r="C2129" s="9">
        <v>45395</v>
      </c>
      <c r="D2129" t="s">
        <v>72</v>
      </c>
      <c r="E2129">
        <v>2</v>
      </c>
      <c r="F2129" t="s">
        <v>204</v>
      </c>
      <c r="G2129" t="s">
        <v>205</v>
      </c>
      <c r="H2129" t="s">
        <v>28</v>
      </c>
      <c r="I2129" t="s">
        <v>29</v>
      </c>
      <c r="J2129">
        <v>24.301369863013601</v>
      </c>
      <c r="K2129">
        <v>2</v>
      </c>
      <c r="L2129">
        <v>2</v>
      </c>
      <c r="M2129">
        <v>11.192</v>
      </c>
      <c r="N2129">
        <v>64.331665475339506</v>
      </c>
      <c r="O2129">
        <v>29.466999999999999</v>
      </c>
      <c r="P2129">
        <v>29.315000000000001</v>
      </c>
      <c r="Q2129">
        <v>31.655000000000001</v>
      </c>
      <c r="R2129">
        <v>1.17</v>
      </c>
    </row>
    <row r="2130" spans="1:18" x14ac:dyDescent="0.45">
      <c r="A2130" t="s">
        <v>93</v>
      </c>
      <c r="B2130">
        <v>2024</v>
      </c>
      <c r="C2130" s="9">
        <v>45395</v>
      </c>
      <c r="D2130" t="s">
        <v>72</v>
      </c>
      <c r="E2130">
        <v>2</v>
      </c>
      <c r="F2130" t="s">
        <v>204</v>
      </c>
      <c r="G2130" t="s">
        <v>206</v>
      </c>
      <c r="H2130" t="s">
        <v>43</v>
      </c>
      <c r="I2130" t="s">
        <v>44</v>
      </c>
      <c r="J2130">
        <v>31.402739726027399</v>
      </c>
      <c r="K2130">
        <v>3</v>
      </c>
      <c r="L2130">
        <v>1</v>
      </c>
      <c r="M2130">
        <v>11.359</v>
      </c>
      <c r="N2130">
        <v>63.385861431464001</v>
      </c>
      <c r="O2130">
        <v>25.23</v>
      </c>
      <c r="P2130">
        <v>25.559000000000001</v>
      </c>
      <c r="Q2130">
        <v>28.109000000000002</v>
      </c>
      <c r="R2130">
        <v>1.2749999999999999</v>
      </c>
    </row>
    <row r="2131" spans="1:18" x14ac:dyDescent="0.45">
      <c r="A2131" t="s">
        <v>93</v>
      </c>
      <c r="B2131">
        <v>2024</v>
      </c>
      <c r="C2131" s="9">
        <v>45395</v>
      </c>
      <c r="D2131" t="s">
        <v>72</v>
      </c>
      <c r="E2131">
        <v>2</v>
      </c>
      <c r="F2131" t="s">
        <v>204</v>
      </c>
      <c r="G2131" t="s">
        <v>206</v>
      </c>
      <c r="H2131" t="s">
        <v>3837</v>
      </c>
      <c r="I2131" t="s">
        <v>19</v>
      </c>
      <c r="J2131">
        <v>25.893150684931499</v>
      </c>
      <c r="K2131">
        <v>4</v>
      </c>
      <c r="L2131">
        <v>2</v>
      </c>
      <c r="M2131">
        <v>11.417</v>
      </c>
      <c r="N2131">
        <v>63.063852150302097</v>
      </c>
      <c r="O2131">
        <v>25.771000000000001</v>
      </c>
      <c r="P2131">
        <v>25.097000000000001</v>
      </c>
      <c r="Q2131">
        <v>29.341000000000001</v>
      </c>
      <c r="R2131">
        <v>2.1219999999999999</v>
      </c>
    </row>
  </sheetData>
  <autoFilter ref="A1:N1699" xr:uid="{BA4CDADF-A33D-4A19-95ED-FA4CA66EAC16}"/>
  <phoneticPr fontId="2" type="noConversion"/>
  <conditionalFormatting sqref="N2:N1699">
    <cfRule type="colorScale" priority="2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:L1699">
    <cfRule type="expression" dxfId="657" priority="268">
      <formula>$E2="F"</formula>
    </cfRule>
    <cfRule type="expression" dxfId="656" priority="269">
      <formula>$E2="SF"</formula>
    </cfRule>
    <cfRule type="expression" dxfId="655" priority="270">
      <formula>$E2="QF"</formula>
    </cfRule>
    <cfRule type="expression" dxfId="654" priority="271">
      <formula>$E2="R16"</formula>
    </cfRule>
    <cfRule type="expression" dxfId="653" priority="272">
      <formula>$E2="R8"</formula>
    </cfRule>
  </conditionalFormatting>
  <conditionalFormatting sqref="N1778:N1825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78:N1825"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78:L1907 Q1966:Q1967 O1908:P1955 R1908:R1963 O1964:P1969 L1978:L2037 L2046:L2053 J1978:J2053 F1978:G2053 O1972:P1973 R1966:R1976 A1908:M1977 E1978:E2131">
    <cfRule type="expression" dxfId="652" priority="3050">
      <formula>$F1778="F"</formula>
    </cfRule>
    <cfRule type="expression" dxfId="651" priority="3051">
      <formula>$F1778="SF"</formula>
    </cfRule>
    <cfRule type="expression" dxfId="650" priority="3052">
      <formula>$F1778="QF"</formula>
    </cfRule>
    <cfRule type="expression" dxfId="649" priority="3053">
      <formula>$F1778="R16"</formula>
    </cfRule>
    <cfRule type="expression" dxfId="648" priority="3054">
      <formula>$F1778="R8"</formula>
    </cfRule>
  </conditionalFormatting>
  <conditionalFormatting sqref="N1826:N1833"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26:N1833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4:N1835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4:N1835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6:N1839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6:N1839">
    <cfRule type="colorScale" priority="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0:N184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0:N1843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4:N1847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4:N1847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8:N1851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8:N1851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82:N1889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82:N188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82:Q1889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82:Q1889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52:N1881 N1892:N1895 N1900:N1903">
    <cfRule type="colorScale" priority="30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74:Q1881 Q1890:Q1895 N1896:N1899 Q1900:Q1903 N1904:N1907">
    <cfRule type="colorScale" priority="30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90:N1891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90:N1891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78:E1907">
    <cfRule type="expression" dxfId="647" priority="76">
      <formula>$F1778="F"</formula>
    </cfRule>
    <cfRule type="expression" dxfId="646" priority="77">
      <formula>$F1778="SF"</formula>
    </cfRule>
    <cfRule type="expression" dxfId="645" priority="78">
      <formula>$F1778="QF"</formula>
    </cfRule>
    <cfRule type="expression" dxfId="644" priority="79">
      <formula>$F1778="R16"</formula>
    </cfRule>
    <cfRule type="expression" dxfId="643" priority="80">
      <formula>$F1778="R8"</formula>
    </cfRule>
  </conditionalFormatting>
  <conditionalFormatting sqref="N2132:N1048576 N1:N1907 O2054:O2127 L2128:L2131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69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52:M1881 M1892:M1895 M1900:M190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6:M1899 M1904:M1907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32:M1048576 M1:M1907 N2054:N2101 N2114:N2117 N2124:N2127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128:N2131 O2132:Q1048576 O1:Q1907 P2054:R2109 P2110:Q2113 L2110:L2113 P2114:R2121 P2124:R2127 P2122:Q2123 L2122:L2123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28:R1048576 R1:R1907 S2054:S2109 M2110:M2113 S2114:S2121 S2124:S2127 M2122:M2123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908:Q1955 N1956:N196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64:Q19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978:B2049">
    <cfRule type="expression" dxfId="642" priority="16">
      <formula>#REF!="R1"</formula>
    </cfRule>
    <cfRule type="expression" dxfId="641" priority="17">
      <formula>#REF!="F"</formula>
    </cfRule>
    <cfRule type="expression" dxfId="640" priority="18">
      <formula>#REF!="Q"</formula>
    </cfRule>
  </conditionalFormatting>
  <conditionalFormatting sqref="D1978:D2053">
    <cfRule type="expression" dxfId="639" priority="13">
      <formula>#REF!="R1"</formula>
    </cfRule>
    <cfRule type="expression" dxfId="638" priority="14">
      <formula>#REF!="F"</formula>
    </cfRule>
    <cfRule type="expression" dxfId="637" priority="15">
      <formula>#REF!="Q"</formula>
    </cfRule>
  </conditionalFormatting>
  <conditionalFormatting sqref="A2050:B2053">
    <cfRule type="expression" dxfId="636" priority="5">
      <formula>#REF!="R1"</formula>
    </cfRule>
    <cfRule type="expression" dxfId="635" priority="6">
      <formula>#REF!="F"</formula>
    </cfRule>
    <cfRule type="expression" dxfId="634" priority="7">
      <formula>#REF!="Q"</formula>
    </cfRule>
  </conditionalFormatting>
  <conditionalFormatting sqref="N1972:N1973 N1908:N1955 N1966:N1969">
    <cfRule type="colorScale" priority="3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74:N1977 N1970:N1971 Q1968:Q1969 Q1908:Q1955 Q1964:Q1965 N1956:N1965 Q1972:Q1973">
    <cfRule type="colorScale" priority="32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02:L2109">
    <cfRule type="colorScale" priority="32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02:N2109">
    <cfRule type="colorScale" priority="3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18:L212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18:N212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sheetPr codeName="Sheet8"/>
  <dimension ref="A1:V320"/>
  <sheetViews>
    <sheetView tabSelected="1" zoomScale="85" zoomScaleNormal="85" workbookViewId="0">
      <pane ySplit="1" topLeftCell="A287" activePane="bottomLeft" state="frozen"/>
      <selection pane="bottomLeft" activeCell="A287" sqref="A287:XFD287"/>
    </sheetView>
  </sheetViews>
  <sheetFormatPr defaultColWidth="7.53125" defaultRowHeight="14.25" x14ac:dyDescent="0.45"/>
  <cols>
    <col min="1" max="1" width="11.796875" bestFit="1" customWidth="1"/>
    <col min="2" max="2" width="7.6640625" bestFit="1" customWidth="1"/>
    <col min="3" max="3" width="10.796875" bestFit="1" customWidth="1"/>
    <col min="4" max="4" width="8.6640625" bestFit="1" customWidth="1"/>
    <col min="5" max="5" width="9.19921875" customWidth="1"/>
    <col min="6" max="6" width="7.86328125" bestFit="1" customWidth="1"/>
    <col min="7" max="7" width="10.46484375" bestFit="1" customWidth="1"/>
    <col min="8" max="8" width="27.6640625" bestFit="1" customWidth="1"/>
    <col min="9" max="9" width="28.46484375" bestFit="1" customWidth="1"/>
    <col min="10" max="10" width="25.796875" bestFit="1" customWidth="1"/>
    <col min="11" max="13" width="8.19921875" bestFit="1" customWidth="1"/>
    <col min="14" max="14" width="8" bestFit="1" customWidth="1"/>
    <col min="15" max="21" width="6.796875" customWidth="1"/>
    <col min="22" max="22" width="12.19921875" bestFit="1" customWidth="1"/>
  </cols>
  <sheetData>
    <row r="1" spans="1:22" x14ac:dyDescent="0.45">
      <c r="A1" s="20" t="s">
        <v>0</v>
      </c>
      <c r="B1" s="20" t="s">
        <v>1</v>
      </c>
      <c r="C1" s="20" t="s">
        <v>2</v>
      </c>
      <c r="D1" s="20" t="s">
        <v>3</v>
      </c>
      <c r="E1" s="20" t="s">
        <v>374</v>
      </c>
      <c r="F1" s="20" t="s">
        <v>190</v>
      </c>
      <c r="G1" s="20" t="s">
        <v>5</v>
      </c>
      <c r="H1" s="20" t="s">
        <v>407</v>
      </c>
      <c r="I1" s="20" t="s">
        <v>408</v>
      </c>
      <c r="J1" s="20" t="s">
        <v>409</v>
      </c>
      <c r="K1" s="20" t="s">
        <v>411</v>
      </c>
      <c r="L1" s="20" t="s">
        <v>412</v>
      </c>
      <c r="M1" s="20" t="s">
        <v>413</v>
      </c>
      <c r="N1" s="20" t="s">
        <v>7</v>
      </c>
      <c r="O1" s="20" t="s">
        <v>213</v>
      </c>
      <c r="P1" s="20" t="s">
        <v>375</v>
      </c>
      <c r="Q1" s="20" t="s">
        <v>376</v>
      </c>
      <c r="R1" s="20" t="s">
        <v>377</v>
      </c>
      <c r="S1" s="20" t="s">
        <v>378</v>
      </c>
      <c r="T1" s="20" t="s">
        <v>3781</v>
      </c>
      <c r="U1" s="20" t="s">
        <v>3782</v>
      </c>
      <c r="V1" s="20" t="s">
        <v>11</v>
      </c>
    </row>
    <row r="2" spans="1:22" x14ac:dyDescent="0.45">
      <c r="A2" s="1" t="s">
        <v>93</v>
      </c>
      <c r="B2" s="1">
        <v>2024</v>
      </c>
      <c r="C2" s="19">
        <v>45394</v>
      </c>
      <c r="D2" s="1" t="s">
        <v>72</v>
      </c>
      <c r="E2" s="36" t="s">
        <v>379</v>
      </c>
      <c r="F2" s="36" t="s">
        <v>379</v>
      </c>
      <c r="G2" s="3" t="s">
        <v>19</v>
      </c>
      <c r="H2" s="3" t="s">
        <v>380</v>
      </c>
      <c r="I2" s="3" t="s">
        <v>18</v>
      </c>
      <c r="J2" s="3" t="s">
        <v>384</v>
      </c>
      <c r="K2" s="37">
        <f>(C2-VLOOKUP(H2,Riders!$A$2:$C$3501,2,FALSE))/365</f>
        <v>28.010958904109589</v>
      </c>
      <c r="L2" s="37">
        <f>(C2-VLOOKUP(I2,Riders!$A$2:$C$3501,2,FALSE))/365</f>
        <v>25.890410958904109</v>
      </c>
      <c r="M2" s="37">
        <f>(C2-VLOOKUP(J2,Riders!$A$2:$C$3501,2,FALSE))/365</f>
        <v>24.605479452054794</v>
      </c>
      <c r="N2" s="36">
        <v>1</v>
      </c>
      <c r="O2" s="3">
        <f t="shared" ref="O2:O65" si="0">IF(COUNT(P2:U2)=6,SUM(P2:U2),"")</f>
        <v>46.856000000000002</v>
      </c>
      <c r="P2" s="3">
        <v>11.760999999999999</v>
      </c>
      <c r="Q2" s="3">
        <v>7.5229999999999997</v>
      </c>
      <c r="R2" s="3">
        <v>6.838000000000001</v>
      </c>
      <c r="S2" s="3">
        <v>6.8130000000000024</v>
      </c>
      <c r="T2" s="3">
        <v>6.8519999999999968</v>
      </c>
      <c r="U2" s="3">
        <v>7.0690000000000026</v>
      </c>
      <c r="V2" s="24">
        <f t="shared" ref="V2:V16" si="1">3.6*750/O2</f>
        <v>57.623356667235782</v>
      </c>
    </row>
    <row r="3" spans="1:22" x14ac:dyDescent="0.45">
      <c r="A3" s="1" t="s">
        <v>93</v>
      </c>
      <c r="B3" s="1">
        <v>2024</v>
      </c>
      <c r="C3" s="19">
        <v>45394</v>
      </c>
      <c r="D3" s="1" t="s">
        <v>72</v>
      </c>
      <c r="E3" s="36" t="s">
        <v>379</v>
      </c>
      <c r="F3" s="36" t="s">
        <v>379</v>
      </c>
      <c r="G3" s="3" t="s">
        <v>27</v>
      </c>
      <c r="H3" s="3" t="s">
        <v>26</v>
      </c>
      <c r="I3" s="3" t="s">
        <v>33</v>
      </c>
      <c r="J3" s="3" t="s">
        <v>41</v>
      </c>
      <c r="K3" s="37">
        <f>(C3-VLOOKUP(H3,Riders!$A$2:$C$3501,2,FALSE))/365</f>
        <v>25.893150684931506</v>
      </c>
      <c r="L3" s="37">
        <f>(C3-VLOOKUP(I3,Riders!$A$2:$C$3501,2,FALSE))/365</f>
        <v>30.397260273972602</v>
      </c>
      <c r="M3" s="37">
        <f>(C3-VLOOKUP(J3,Riders!$A$2:$C$3501,2,FALSE))/365</f>
        <v>28.493150684931507</v>
      </c>
      <c r="N3" s="36">
        <v>2</v>
      </c>
      <c r="O3" s="3">
        <f t="shared" si="0"/>
        <v>47.113</v>
      </c>
      <c r="P3" s="3">
        <v>11.595000000000001</v>
      </c>
      <c r="Q3" s="3">
        <v>7.4500000000000011</v>
      </c>
      <c r="R3" s="3">
        <v>6.8289999999999971</v>
      </c>
      <c r="S3" s="3">
        <v>6.8510000000000026</v>
      </c>
      <c r="T3" s="3">
        <v>7.0589999999999975</v>
      </c>
      <c r="U3" s="3">
        <v>7.3290000000000006</v>
      </c>
      <c r="V3" s="24">
        <f t="shared" si="1"/>
        <v>57.309022987285886</v>
      </c>
    </row>
    <row r="4" spans="1:22" x14ac:dyDescent="0.45">
      <c r="A4" s="1" t="s">
        <v>93</v>
      </c>
      <c r="B4" s="1">
        <v>2024</v>
      </c>
      <c r="C4" s="19">
        <v>45394</v>
      </c>
      <c r="D4" s="1" t="s">
        <v>72</v>
      </c>
      <c r="E4" s="36" t="s">
        <v>379</v>
      </c>
      <c r="F4" s="36" t="s">
        <v>379</v>
      </c>
      <c r="G4" s="3" t="s">
        <v>44</v>
      </c>
      <c r="H4" s="3" t="s">
        <v>43</v>
      </c>
      <c r="I4" s="3" t="s">
        <v>138</v>
      </c>
      <c r="J4" s="3" t="s">
        <v>54</v>
      </c>
      <c r="K4" s="37">
        <f>(C4-VLOOKUP(H4,Riders!$A$2:$C$3501,2,FALSE))/365</f>
        <v>31.4</v>
      </c>
      <c r="L4" s="37">
        <f>(C4-VLOOKUP(I4,Riders!$A$2:$C$3501,2,FALSE))/365</f>
        <v>28.578082191780823</v>
      </c>
      <c r="M4" s="37">
        <f>(C4-VLOOKUP(J4,Riders!$A$2:$C$3501,2,FALSE))/365</f>
        <v>26.805479452054794</v>
      </c>
      <c r="N4" s="36">
        <v>3</v>
      </c>
      <c r="O4" s="3">
        <f t="shared" si="0"/>
        <v>47.4</v>
      </c>
      <c r="P4" s="3">
        <v>11.894</v>
      </c>
      <c r="Q4" s="3">
        <v>7.5980000000000008</v>
      </c>
      <c r="R4" s="3">
        <v>6.91</v>
      </c>
      <c r="S4" s="3">
        <v>6.8669999999999973</v>
      </c>
      <c r="T4" s="3">
        <v>6.9690000000000012</v>
      </c>
      <c r="U4" s="3">
        <v>7.161999999999999</v>
      </c>
      <c r="V4" s="24">
        <f t="shared" si="1"/>
        <v>56.962025316455701</v>
      </c>
    </row>
    <row r="5" spans="1:22" x14ac:dyDescent="0.45">
      <c r="A5" s="1" t="s">
        <v>93</v>
      </c>
      <c r="B5" s="1">
        <v>2024</v>
      </c>
      <c r="C5" s="19">
        <v>45394</v>
      </c>
      <c r="D5" s="1" t="s">
        <v>72</v>
      </c>
      <c r="E5" s="36" t="s">
        <v>379</v>
      </c>
      <c r="F5" s="36" t="s">
        <v>379</v>
      </c>
      <c r="G5" s="3" t="s">
        <v>47</v>
      </c>
      <c r="H5" s="3" t="s">
        <v>99</v>
      </c>
      <c r="I5" s="3" t="s">
        <v>100</v>
      </c>
      <c r="J5" s="3" t="s">
        <v>46</v>
      </c>
      <c r="K5" s="37">
        <f>(C5-VLOOKUP(H5,Riders!$A$2:$C$3501,2,FALSE))/365</f>
        <v>27.158904109589042</v>
      </c>
      <c r="L5" s="37">
        <f>(C5-VLOOKUP(I5,Riders!$A$2:$C$3501,2,FALSE))/365</f>
        <v>30.167123287671235</v>
      </c>
      <c r="M5" s="37">
        <f>(C5-VLOOKUP(J5,Riders!$A$2:$C$3501,2,FALSE))/365</f>
        <v>23.824657534246576</v>
      </c>
      <c r="N5" s="36">
        <v>4</v>
      </c>
      <c r="O5" s="3">
        <f t="shared" si="0"/>
        <v>47.499000000000002</v>
      </c>
      <c r="P5" s="3">
        <v>11.542</v>
      </c>
      <c r="Q5" s="3">
        <v>7.4399999999999995</v>
      </c>
      <c r="R5" s="3">
        <v>6.9810000000000016</v>
      </c>
      <c r="S5" s="3">
        <v>7.070999999999998</v>
      </c>
      <c r="T5" s="3">
        <v>7.161999999999999</v>
      </c>
      <c r="U5" s="3">
        <v>7.3030000000000044</v>
      </c>
      <c r="V5" s="24">
        <f t="shared" si="1"/>
        <v>56.843301964251879</v>
      </c>
    </row>
    <row r="6" spans="1:22" x14ac:dyDescent="0.45">
      <c r="A6" s="1" t="s">
        <v>93</v>
      </c>
      <c r="B6" s="1">
        <v>2024</v>
      </c>
      <c r="C6" s="19">
        <v>45394</v>
      </c>
      <c r="D6" s="1" t="s">
        <v>72</v>
      </c>
      <c r="E6" s="36" t="s">
        <v>379</v>
      </c>
      <c r="F6" s="36" t="s">
        <v>379</v>
      </c>
      <c r="G6" s="3" t="s">
        <v>15</v>
      </c>
      <c r="H6" s="3" t="s">
        <v>1086</v>
      </c>
      <c r="I6" s="3" t="s">
        <v>382</v>
      </c>
      <c r="J6" s="3" t="s">
        <v>928</v>
      </c>
      <c r="K6" s="37">
        <f>(C6-VLOOKUP(H6,Riders!$A$2:$C$3501,2,FALSE))/365</f>
        <v>19.947945205479453</v>
      </c>
      <c r="L6" s="37">
        <f>(C6-VLOOKUP(I6,Riders!$A$2:$C$3501,2,FALSE))/365</f>
        <v>23.123287671232877</v>
      </c>
      <c r="M6" s="37">
        <f>(C6-VLOOKUP(J6,Riders!$A$2:$C$3501,2,FALSE))/365</f>
        <v>19.706849315068492</v>
      </c>
      <c r="N6" s="36">
        <v>5</v>
      </c>
      <c r="O6" s="3">
        <f t="shared" si="0"/>
        <v>47.567</v>
      </c>
      <c r="P6" s="3">
        <v>11.896000000000001</v>
      </c>
      <c r="Q6" s="3">
        <v>7.6469999999999985</v>
      </c>
      <c r="R6" s="3">
        <v>6.9430000000000014</v>
      </c>
      <c r="S6" s="3">
        <v>6.9830000000000005</v>
      </c>
      <c r="T6" s="3">
        <v>6.9690000000000012</v>
      </c>
      <c r="U6" s="3">
        <v>7.1289999999999978</v>
      </c>
      <c r="V6" s="24">
        <f t="shared" si="1"/>
        <v>56.762040910715413</v>
      </c>
    </row>
    <row r="7" spans="1:22" x14ac:dyDescent="0.45">
      <c r="A7" s="1" t="s">
        <v>93</v>
      </c>
      <c r="B7" s="1">
        <v>2024</v>
      </c>
      <c r="C7" s="19">
        <v>45394</v>
      </c>
      <c r="D7" s="1" t="s">
        <v>72</v>
      </c>
      <c r="E7" s="36" t="s">
        <v>379</v>
      </c>
      <c r="F7" s="36" t="s">
        <v>379</v>
      </c>
      <c r="G7" s="3" t="s">
        <v>17</v>
      </c>
      <c r="H7" s="3" t="s">
        <v>16</v>
      </c>
      <c r="I7" s="3" t="s">
        <v>32</v>
      </c>
      <c r="J7" s="3" t="s">
        <v>80</v>
      </c>
      <c r="K7" s="37">
        <f>(C7-VLOOKUP(H7,Riders!$A$2:$C$3501,2,FALSE))/365</f>
        <v>24.978082191780821</v>
      </c>
      <c r="L7" s="37">
        <f>(C7-VLOOKUP(I7,Riders!$A$2:$C$3501,2,FALSE))/365</f>
        <v>21.717808219178082</v>
      </c>
      <c r="M7" s="37">
        <f>(C7-VLOOKUP(J7,Riders!$A$2:$C$3501,2,FALSE))/365</f>
        <v>22.17808219178082</v>
      </c>
      <c r="N7" s="36">
        <v>6</v>
      </c>
      <c r="O7" s="3">
        <f t="shared" si="0"/>
        <v>47.88</v>
      </c>
      <c r="P7" s="3">
        <v>12.311</v>
      </c>
      <c r="Q7" s="3">
        <v>7.7010000000000005</v>
      </c>
      <c r="R7" s="3">
        <v>7.0609999999999999</v>
      </c>
      <c r="S7" s="3">
        <v>7.0850000000000009</v>
      </c>
      <c r="T7" s="3">
        <v>6.786999999999999</v>
      </c>
      <c r="U7" s="3">
        <v>6.9350000000000023</v>
      </c>
      <c r="V7" s="24">
        <f t="shared" si="1"/>
        <v>56.390977443609017</v>
      </c>
    </row>
    <row r="8" spans="1:22" x14ac:dyDescent="0.45">
      <c r="A8" s="1" t="s">
        <v>93</v>
      </c>
      <c r="B8" s="1">
        <v>2024</v>
      </c>
      <c r="C8" s="19">
        <v>45394</v>
      </c>
      <c r="D8" s="1" t="s">
        <v>72</v>
      </c>
      <c r="E8" s="36" t="s">
        <v>379</v>
      </c>
      <c r="F8" s="36" t="s">
        <v>379</v>
      </c>
      <c r="G8" s="3" t="s">
        <v>21</v>
      </c>
      <c r="H8" s="3" t="s">
        <v>20</v>
      </c>
      <c r="I8" s="3" t="s">
        <v>3876</v>
      </c>
      <c r="J8" s="3" t="s">
        <v>114</v>
      </c>
      <c r="K8" s="37">
        <f>(C8-VLOOKUP(H8,Riders!$A$2:$C$3501,2,FALSE))/365</f>
        <v>28.687671232876713</v>
      </c>
      <c r="L8" s="37">
        <f>(C8-VLOOKUP(I8,Riders!$A$2:$C$3501,2,FALSE))/365</f>
        <v>18.290410958904111</v>
      </c>
      <c r="M8" s="37">
        <f>(C8-VLOOKUP(J8,Riders!$A$2:$C$3501,2,FALSE))/365</f>
        <v>22.345205479452055</v>
      </c>
      <c r="N8" s="36">
        <v>7</v>
      </c>
      <c r="O8" s="3">
        <f t="shared" si="0"/>
        <v>48.19</v>
      </c>
      <c r="P8" s="3">
        <v>12.148999999999999</v>
      </c>
      <c r="Q8" s="3">
        <v>7.6549999999999994</v>
      </c>
      <c r="R8" s="3">
        <v>7.1270000000000024</v>
      </c>
      <c r="S8" s="3">
        <v>7.2489999999999988</v>
      </c>
      <c r="T8" s="3">
        <v>7.0020000000000024</v>
      </c>
      <c r="U8" s="3">
        <v>7.0079999999999956</v>
      </c>
      <c r="V8" s="24">
        <f t="shared" si="1"/>
        <v>56.02822162274331</v>
      </c>
    </row>
    <row r="9" spans="1:22" x14ac:dyDescent="0.45">
      <c r="A9" s="1" t="s">
        <v>93</v>
      </c>
      <c r="B9" s="1">
        <v>2024</v>
      </c>
      <c r="C9" s="19">
        <v>45394</v>
      </c>
      <c r="D9" s="1" t="s">
        <v>72</v>
      </c>
      <c r="E9" s="36" t="s">
        <v>379</v>
      </c>
      <c r="F9" s="36" t="s">
        <v>379</v>
      </c>
      <c r="G9" s="3" t="s">
        <v>65</v>
      </c>
      <c r="H9" s="3" t="s">
        <v>897</v>
      </c>
      <c r="I9" s="3" t="s">
        <v>387</v>
      </c>
      <c r="J9" s="3" t="s">
        <v>64</v>
      </c>
      <c r="K9" s="37">
        <f>(C9-VLOOKUP(H9,Riders!$A$2:$C$3501,2,FALSE))/365</f>
        <v>22.739726027397261</v>
      </c>
      <c r="L9" s="37">
        <f>(C9-VLOOKUP(I9,Riders!$A$2:$C$3501,2,FALSE))/365</f>
        <v>23.824657534246576</v>
      </c>
      <c r="M9" s="37">
        <f>(C9-VLOOKUP(J9,Riders!$A$2:$C$3501,2,FALSE))/365</f>
        <v>23.304109589041097</v>
      </c>
      <c r="N9" s="36">
        <v>8</v>
      </c>
      <c r="O9" s="3">
        <f t="shared" si="0"/>
        <v>50.344000000000001</v>
      </c>
      <c r="P9" s="3">
        <v>12.363</v>
      </c>
      <c r="Q9" s="3">
        <v>7.8569999999999993</v>
      </c>
      <c r="R9" s="3">
        <v>7.3470000000000013</v>
      </c>
      <c r="S9" s="3">
        <v>7.5009999999999977</v>
      </c>
      <c r="T9" s="3">
        <v>7.5560000000000045</v>
      </c>
      <c r="U9" s="3">
        <v>7.7199999999999989</v>
      </c>
      <c r="V9" s="24">
        <f t="shared" si="1"/>
        <v>53.631018592086441</v>
      </c>
    </row>
    <row r="10" spans="1:22" x14ac:dyDescent="0.45">
      <c r="A10" s="1" t="s">
        <v>93</v>
      </c>
      <c r="B10" s="1">
        <v>2024</v>
      </c>
      <c r="C10" s="19">
        <v>45394</v>
      </c>
      <c r="D10" s="1" t="s">
        <v>72</v>
      </c>
      <c r="E10" s="36" t="s">
        <v>379</v>
      </c>
      <c r="F10" s="36" t="s">
        <v>379</v>
      </c>
      <c r="G10" s="3" t="s">
        <v>31</v>
      </c>
      <c r="H10" s="3" t="s">
        <v>1077</v>
      </c>
      <c r="I10" s="3" t="s">
        <v>632</v>
      </c>
      <c r="J10" s="3" t="s">
        <v>30</v>
      </c>
      <c r="K10" s="37">
        <f>(C10-VLOOKUP(H10,Riders!$A$2:$C$3501,2,FALSE))/365</f>
        <v>18.950684931506849</v>
      </c>
      <c r="L10" s="37">
        <f>(C10-VLOOKUP(I10,Riders!$A$2:$C$3501,2,FALSE))/365</f>
        <v>22.608219178082191</v>
      </c>
      <c r="M10" s="37">
        <f>(C10-VLOOKUP(J10,Riders!$A$2:$C$3501,2,FALSE))/365</f>
        <v>27.991780821917807</v>
      </c>
      <c r="N10" s="36">
        <v>9</v>
      </c>
      <c r="O10" s="3">
        <f t="shared" si="0"/>
        <v>50.887999999999998</v>
      </c>
      <c r="P10" s="3">
        <v>12.045</v>
      </c>
      <c r="Q10" s="3">
        <v>7.4</v>
      </c>
      <c r="R10" s="3">
        <v>7.1939999999999991</v>
      </c>
      <c r="S10" s="3">
        <v>7.2570000000000014</v>
      </c>
      <c r="T10" s="3">
        <v>8.8339999999999961</v>
      </c>
      <c r="U10" s="3">
        <v>8.1580000000000013</v>
      </c>
      <c r="V10" s="24">
        <f t="shared" si="1"/>
        <v>53.057695330922812</v>
      </c>
    </row>
    <row r="11" spans="1:22" x14ac:dyDescent="0.45">
      <c r="A11" s="1" t="s">
        <v>93</v>
      </c>
      <c r="B11" s="1">
        <v>2024</v>
      </c>
      <c r="C11" s="19">
        <v>45394</v>
      </c>
      <c r="D11" s="1" t="s">
        <v>72</v>
      </c>
      <c r="E11" s="36" t="s">
        <v>379</v>
      </c>
      <c r="F11" s="36" t="s">
        <v>379</v>
      </c>
      <c r="G11" s="3" t="s">
        <v>51</v>
      </c>
      <c r="H11" s="3" t="s">
        <v>2485</v>
      </c>
      <c r="I11" s="3" t="s">
        <v>849</v>
      </c>
      <c r="J11" s="3" t="s">
        <v>903</v>
      </c>
      <c r="K11" s="37">
        <f>(C11-VLOOKUP(H11,Riders!$A$2:$C$3501,2,FALSE))/365</f>
        <v>19.764383561643836</v>
      </c>
      <c r="L11" s="37">
        <f>(C11-VLOOKUP(I11,Riders!$A$2:$C$3501,2,FALSE))/365</f>
        <v>28.586301369863012</v>
      </c>
      <c r="M11" s="37">
        <f>(C11-VLOOKUP(J11,Riders!$A$2:$C$3501,2,FALSE))/365</f>
        <v>20.293150684931508</v>
      </c>
      <c r="N11" s="36">
        <v>10</v>
      </c>
      <c r="O11" s="3">
        <f t="shared" si="0"/>
        <v>51.465000000000003</v>
      </c>
      <c r="P11" s="3">
        <v>12.699</v>
      </c>
      <c r="Q11" s="3">
        <v>8.011000000000001</v>
      </c>
      <c r="R11" s="3">
        <v>7.445999999999998</v>
      </c>
      <c r="S11" s="3">
        <v>7.5320000000000036</v>
      </c>
      <c r="T11" s="3">
        <v>7.6589999999999989</v>
      </c>
      <c r="U11" s="3">
        <v>8.1180000000000021</v>
      </c>
      <c r="V11" s="24">
        <f t="shared" si="1"/>
        <v>52.462838822500728</v>
      </c>
    </row>
    <row r="12" spans="1:22" x14ac:dyDescent="0.45">
      <c r="A12" s="1" t="s">
        <v>93</v>
      </c>
      <c r="B12" s="1">
        <v>2024</v>
      </c>
      <c r="C12" s="19">
        <v>45394</v>
      </c>
      <c r="D12" s="1" t="s">
        <v>72</v>
      </c>
      <c r="E12" s="36" t="s">
        <v>454</v>
      </c>
      <c r="F12" s="3">
        <v>1</v>
      </c>
      <c r="G12" s="3" t="s">
        <v>47</v>
      </c>
      <c r="H12" s="3" t="s">
        <v>99</v>
      </c>
      <c r="I12" s="3" t="s">
        <v>100</v>
      </c>
      <c r="J12" s="3" t="s">
        <v>46</v>
      </c>
      <c r="K12" s="37">
        <f>(C12-VLOOKUP(H12,Riders!$A$2:$C$3501,2,FALSE))/365</f>
        <v>27.158904109589042</v>
      </c>
      <c r="L12" s="37">
        <f>(C12-VLOOKUP(I12,Riders!$A$2:$C$3501,2,FALSE))/365</f>
        <v>30.167123287671235</v>
      </c>
      <c r="M12" s="37">
        <f>(C12-VLOOKUP(J12,Riders!$A$2:$C$3501,2,FALSE))/365</f>
        <v>23.824657534246576</v>
      </c>
      <c r="N12" s="36">
        <v>1</v>
      </c>
      <c r="O12" s="3">
        <f t="shared" si="0"/>
        <v>47.432000000000002</v>
      </c>
      <c r="P12" s="3">
        <v>11.651999999999999</v>
      </c>
      <c r="Q12" s="3">
        <v>7.4420000000000019</v>
      </c>
      <c r="R12" s="3">
        <v>6.9199999999999982</v>
      </c>
      <c r="S12" s="3">
        <v>7.0040000000000013</v>
      </c>
      <c r="T12" s="3">
        <v>7.107999999999997</v>
      </c>
      <c r="U12" s="3">
        <v>7.3060000000000045</v>
      </c>
      <c r="V12" s="24">
        <f t="shared" si="1"/>
        <v>56.923595884634842</v>
      </c>
    </row>
    <row r="13" spans="1:22" x14ac:dyDescent="0.45">
      <c r="A13" s="1" t="s">
        <v>93</v>
      </c>
      <c r="B13" s="1">
        <v>2024</v>
      </c>
      <c r="C13" s="19">
        <v>45394</v>
      </c>
      <c r="D13" s="1" t="s">
        <v>72</v>
      </c>
      <c r="E13" s="36" t="s">
        <v>454</v>
      </c>
      <c r="F13" s="3">
        <v>1</v>
      </c>
      <c r="G13" s="3" t="s">
        <v>15</v>
      </c>
      <c r="H13" s="3" t="s">
        <v>1086</v>
      </c>
      <c r="I13" s="3" t="s">
        <v>382</v>
      </c>
      <c r="J13" s="3" t="s">
        <v>928</v>
      </c>
      <c r="K13" s="37">
        <f>(C13-VLOOKUP(H13,Riders!$A$2:$C$3501,2,FALSE))/365</f>
        <v>19.947945205479453</v>
      </c>
      <c r="L13" s="37">
        <f>(C13-VLOOKUP(I13,Riders!$A$2:$C$3501,2,FALSE))/365</f>
        <v>23.123287671232877</v>
      </c>
      <c r="M13" s="37">
        <f>(C13-VLOOKUP(J13,Riders!$A$2:$C$3501,2,FALSE))/365</f>
        <v>19.706849315068492</v>
      </c>
      <c r="N13" s="36">
        <v>2</v>
      </c>
      <c r="O13" s="3">
        <f t="shared" si="0"/>
        <v>47.491</v>
      </c>
      <c r="P13" s="3">
        <v>11.935</v>
      </c>
      <c r="Q13" s="3">
        <v>7.6869999999999994</v>
      </c>
      <c r="R13" s="3">
        <v>6.9710000000000001</v>
      </c>
      <c r="S13" s="3">
        <v>6.9250000000000007</v>
      </c>
      <c r="T13" s="3">
        <v>6.902000000000001</v>
      </c>
      <c r="U13" s="3">
        <v>7.070999999999998</v>
      </c>
      <c r="V13" s="24">
        <f t="shared" si="1"/>
        <v>56.852877387294434</v>
      </c>
    </row>
    <row r="14" spans="1:22" x14ac:dyDescent="0.45">
      <c r="A14" s="1" t="s">
        <v>93</v>
      </c>
      <c r="B14" s="1">
        <v>2024</v>
      </c>
      <c r="C14" s="19">
        <v>45394</v>
      </c>
      <c r="D14" s="1" t="s">
        <v>72</v>
      </c>
      <c r="E14" s="36" t="s">
        <v>454</v>
      </c>
      <c r="F14" s="3">
        <v>2</v>
      </c>
      <c r="G14" s="3" t="s">
        <v>44</v>
      </c>
      <c r="H14" s="3" t="s">
        <v>43</v>
      </c>
      <c r="I14" s="3" t="s">
        <v>138</v>
      </c>
      <c r="J14" s="3" t="s">
        <v>54</v>
      </c>
      <c r="K14" s="37">
        <f>(C14-VLOOKUP(H14,Riders!$A$2:$C$3501,2,FALSE))/365</f>
        <v>31.4</v>
      </c>
      <c r="L14" s="37">
        <f>(C14-VLOOKUP(I14,Riders!$A$2:$C$3501,2,FALSE))/365</f>
        <v>28.578082191780823</v>
      </c>
      <c r="M14" s="37">
        <f>(C14-VLOOKUP(J14,Riders!$A$2:$C$3501,2,FALSE))/365</f>
        <v>26.805479452054794</v>
      </c>
      <c r="N14" s="36">
        <v>1</v>
      </c>
      <c r="O14" s="3">
        <f t="shared" si="0"/>
        <v>47.125999999999998</v>
      </c>
      <c r="P14" s="3">
        <v>12.039</v>
      </c>
      <c r="Q14" s="3">
        <v>7.5280000000000005</v>
      </c>
      <c r="R14" s="3">
        <v>6.8350000000000009</v>
      </c>
      <c r="S14" s="3">
        <v>6.7689999999999984</v>
      </c>
      <c r="T14" s="3">
        <v>6.8340000000000032</v>
      </c>
      <c r="U14" s="3">
        <v>7.1209999999999951</v>
      </c>
      <c r="V14" s="24">
        <f t="shared" si="1"/>
        <v>57.293213937104788</v>
      </c>
    </row>
    <row r="15" spans="1:22" x14ac:dyDescent="0.45">
      <c r="A15" s="1" t="s">
        <v>93</v>
      </c>
      <c r="B15" s="1">
        <v>2024</v>
      </c>
      <c r="C15" s="19">
        <v>45394</v>
      </c>
      <c r="D15" s="1" t="s">
        <v>72</v>
      </c>
      <c r="E15" s="36" t="s">
        <v>454</v>
      </c>
      <c r="F15" s="3">
        <v>2</v>
      </c>
      <c r="G15" s="3" t="s">
        <v>17</v>
      </c>
      <c r="H15" s="3" t="s">
        <v>16</v>
      </c>
      <c r="I15" s="3" t="s">
        <v>32</v>
      </c>
      <c r="J15" s="3" t="s">
        <v>80</v>
      </c>
      <c r="K15" s="37">
        <f>(C15-VLOOKUP(H15,Riders!$A$2:$C$3501,2,FALSE))/365</f>
        <v>24.978082191780821</v>
      </c>
      <c r="L15" s="37">
        <f>(C15-VLOOKUP(I15,Riders!$A$2:$C$3501,2,FALSE))/365</f>
        <v>21.717808219178082</v>
      </c>
      <c r="M15" s="37">
        <f>(C15-VLOOKUP(J15,Riders!$A$2:$C$3501,2,FALSE))/365</f>
        <v>22.17808219178082</v>
      </c>
      <c r="N15" s="36">
        <v>2</v>
      </c>
      <c r="O15" s="3">
        <f t="shared" si="0"/>
        <v>47.581000000000003</v>
      </c>
      <c r="P15" s="3">
        <v>11.981</v>
      </c>
      <c r="Q15" s="3">
        <v>7.6890000000000018</v>
      </c>
      <c r="R15" s="3">
        <v>7.0349999999999966</v>
      </c>
      <c r="S15" s="3">
        <v>7.1350000000000051</v>
      </c>
      <c r="T15" s="3">
        <v>6.8429999999999964</v>
      </c>
      <c r="U15" s="3">
        <v>6.8980000000000032</v>
      </c>
      <c r="V15" s="24">
        <f t="shared" si="1"/>
        <v>56.745339526281498</v>
      </c>
    </row>
    <row r="16" spans="1:22" x14ac:dyDescent="0.45">
      <c r="A16" s="1" t="s">
        <v>93</v>
      </c>
      <c r="B16" s="1">
        <v>2024</v>
      </c>
      <c r="C16" s="19">
        <v>45394</v>
      </c>
      <c r="D16" s="1" t="s">
        <v>72</v>
      </c>
      <c r="E16" s="36" t="s">
        <v>454</v>
      </c>
      <c r="F16" s="3">
        <v>3</v>
      </c>
      <c r="G16" s="3" t="s">
        <v>27</v>
      </c>
      <c r="H16" s="3" t="s">
        <v>26</v>
      </c>
      <c r="I16" s="3" t="s">
        <v>33</v>
      </c>
      <c r="J16" s="3" t="s">
        <v>41</v>
      </c>
      <c r="K16" s="37">
        <f>(C16-VLOOKUP(H16,Riders!$A$2:$C$3501,2,FALSE))/365</f>
        <v>25.893150684931506</v>
      </c>
      <c r="L16" s="37">
        <f>(C16-VLOOKUP(I16,Riders!$A$2:$C$3501,2,FALSE))/365</f>
        <v>30.397260273972602</v>
      </c>
      <c r="M16" s="37">
        <f>(C16-VLOOKUP(J16,Riders!$A$2:$C$3501,2,FALSE))/365</f>
        <v>28.493150684931507</v>
      </c>
      <c r="N16" s="36">
        <v>1</v>
      </c>
      <c r="O16" s="3">
        <f t="shared" si="0"/>
        <v>47.53</v>
      </c>
      <c r="P16" s="3">
        <v>11.611000000000001</v>
      </c>
      <c r="Q16" s="3">
        <v>7.5670000000000002</v>
      </c>
      <c r="R16" s="3">
        <v>6.916999999999998</v>
      </c>
      <c r="S16" s="3">
        <v>6.9239999999999995</v>
      </c>
      <c r="T16" s="3">
        <v>7.1240000000000023</v>
      </c>
      <c r="U16" s="3">
        <v>7.3870000000000005</v>
      </c>
      <c r="V16" s="24">
        <f t="shared" si="1"/>
        <v>56.806227645697454</v>
      </c>
    </row>
    <row r="17" spans="1:22" x14ac:dyDescent="0.45">
      <c r="A17" s="1" t="s">
        <v>93</v>
      </c>
      <c r="B17" s="1">
        <v>2024</v>
      </c>
      <c r="C17" s="19">
        <v>45394</v>
      </c>
      <c r="D17" s="1" t="s">
        <v>72</v>
      </c>
      <c r="E17" s="36" t="s">
        <v>454</v>
      </c>
      <c r="F17" s="3">
        <v>3</v>
      </c>
      <c r="G17" s="3" t="s">
        <v>21</v>
      </c>
      <c r="H17" s="3" t="s">
        <v>20</v>
      </c>
      <c r="I17" s="3" t="s">
        <v>3876</v>
      </c>
      <c r="J17" s="3" t="s">
        <v>114</v>
      </c>
      <c r="K17" s="37">
        <f>(C17-VLOOKUP(H17,Riders!$A$2:$C$3501,2,FALSE))/365</f>
        <v>28.687671232876713</v>
      </c>
      <c r="L17" s="37">
        <f>(C17-VLOOKUP(I17,Riders!$A$2:$C$3501,2,FALSE))/365</f>
        <v>18.290410958904111</v>
      </c>
      <c r="M17" s="37">
        <f>(C17-VLOOKUP(J17,Riders!$A$2:$C$3501,2,FALSE))/365</f>
        <v>22.345205479452055</v>
      </c>
      <c r="N17" s="36">
        <v>2</v>
      </c>
      <c r="O17" s="3" t="str">
        <f t="shared" si="0"/>
        <v/>
      </c>
      <c r="P17" s="3"/>
      <c r="Q17" s="3"/>
      <c r="R17" s="3"/>
      <c r="S17" s="3"/>
      <c r="T17" s="3"/>
      <c r="U17" s="3"/>
      <c r="V17" s="24"/>
    </row>
    <row r="18" spans="1:22" x14ac:dyDescent="0.45">
      <c r="A18" s="1" t="s">
        <v>93</v>
      </c>
      <c r="B18" s="1">
        <v>2024</v>
      </c>
      <c r="C18" s="19">
        <v>45394</v>
      </c>
      <c r="D18" s="1" t="s">
        <v>72</v>
      </c>
      <c r="E18" s="36" t="s">
        <v>454</v>
      </c>
      <c r="F18" s="3">
        <v>4</v>
      </c>
      <c r="G18" s="3" t="s">
        <v>19</v>
      </c>
      <c r="H18" s="3" t="s">
        <v>380</v>
      </c>
      <c r="I18" s="3" t="s">
        <v>18</v>
      </c>
      <c r="J18" s="3" t="s">
        <v>384</v>
      </c>
      <c r="K18" s="37">
        <f>(C18-VLOOKUP(H18,Riders!$A$2:$C$3501,2,FALSE))/365</f>
        <v>28.010958904109589</v>
      </c>
      <c r="L18" s="37">
        <f>(C18-VLOOKUP(I18,Riders!$A$2:$C$3501,2,FALSE))/365</f>
        <v>25.890410958904109</v>
      </c>
      <c r="M18" s="37">
        <f>(C18-VLOOKUP(J18,Riders!$A$2:$C$3501,2,FALSE))/365</f>
        <v>24.605479452054794</v>
      </c>
      <c r="N18" s="36">
        <v>1</v>
      </c>
      <c r="O18" s="3">
        <f t="shared" si="0"/>
        <v>46.459000000000003</v>
      </c>
      <c r="P18" s="3">
        <v>11.789</v>
      </c>
      <c r="Q18" s="3">
        <v>7.5080000000000009</v>
      </c>
      <c r="R18" s="3">
        <v>6.7070000000000007</v>
      </c>
      <c r="S18" s="3">
        <v>6.7349999999999959</v>
      </c>
      <c r="T18" s="3">
        <v>6.7600000000000051</v>
      </c>
      <c r="U18" s="3">
        <v>6.9600000000000009</v>
      </c>
      <c r="V18" s="24">
        <f t="shared" ref="V18:V57" si="2">3.6*750/O18</f>
        <v>58.115757980154541</v>
      </c>
    </row>
    <row r="19" spans="1:22" x14ac:dyDescent="0.45">
      <c r="A19" s="1" t="s">
        <v>93</v>
      </c>
      <c r="B19" s="1">
        <v>2024</v>
      </c>
      <c r="C19" s="19">
        <v>45394</v>
      </c>
      <c r="D19" s="1" t="s">
        <v>72</v>
      </c>
      <c r="E19" s="36" t="s">
        <v>454</v>
      </c>
      <c r="F19" s="3">
        <v>4</v>
      </c>
      <c r="G19" s="3" t="s">
        <v>65</v>
      </c>
      <c r="H19" s="3" t="s">
        <v>897</v>
      </c>
      <c r="I19" s="3" t="s">
        <v>387</v>
      </c>
      <c r="J19" s="3" t="s">
        <v>64</v>
      </c>
      <c r="K19" s="37">
        <f>(C19-VLOOKUP(H19,Riders!$A$2:$C$3501,2,FALSE))/365</f>
        <v>22.739726027397261</v>
      </c>
      <c r="L19" s="37">
        <f>(C19-VLOOKUP(I19,Riders!$A$2:$C$3501,2,FALSE))/365</f>
        <v>23.824657534246576</v>
      </c>
      <c r="M19" s="37">
        <f>(C19-VLOOKUP(J19,Riders!$A$2:$C$3501,2,FALSE))/365</f>
        <v>23.304109589041097</v>
      </c>
      <c r="N19" s="36">
        <v>2</v>
      </c>
      <c r="O19" s="3">
        <f t="shared" si="0"/>
        <v>50.427</v>
      </c>
      <c r="P19" s="3">
        <v>12.414999999999999</v>
      </c>
      <c r="Q19" s="3">
        <v>7.907</v>
      </c>
      <c r="R19" s="3">
        <v>7.3260000000000005</v>
      </c>
      <c r="S19" s="3">
        <v>7.3979999999999997</v>
      </c>
      <c r="T19" s="3">
        <v>7.5499999999999972</v>
      </c>
      <c r="U19" s="3">
        <v>7.8310000000000031</v>
      </c>
      <c r="V19" s="24">
        <f t="shared" si="2"/>
        <v>53.542744958058186</v>
      </c>
    </row>
    <row r="20" spans="1:22" x14ac:dyDescent="0.45">
      <c r="A20" s="1" t="s">
        <v>93</v>
      </c>
      <c r="B20" s="1">
        <v>2024</v>
      </c>
      <c r="C20" s="19">
        <v>45394</v>
      </c>
      <c r="D20" s="1" t="s">
        <v>72</v>
      </c>
      <c r="E20" s="36" t="s">
        <v>204</v>
      </c>
      <c r="F20" s="3" t="s">
        <v>205</v>
      </c>
      <c r="G20" s="3" t="s">
        <v>19</v>
      </c>
      <c r="H20" s="3" t="s">
        <v>380</v>
      </c>
      <c r="I20" s="3" t="s">
        <v>18</v>
      </c>
      <c r="J20" s="3" t="s">
        <v>384</v>
      </c>
      <c r="K20" s="37">
        <f>(C20-VLOOKUP(H20,Riders!$A$2:$C$3501,2,FALSE))/365</f>
        <v>28.010958904109589</v>
      </c>
      <c r="L20" s="37">
        <f>(C20-VLOOKUP(I20,Riders!$A$2:$C$3501,2,FALSE))/365</f>
        <v>25.890410958904109</v>
      </c>
      <c r="M20" s="37">
        <f>(C20-VLOOKUP(J20,Riders!$A$2:$C$3501,2,FALSE))/365</f>
        <v>24.605479452054794</v>
      </c>
      <c r="N20" s="36">
        <v>1</v>
      </c>
      <c r="O20" s="3">
        <f t="shared" si="0"/>
        <v>46.265000000000001</v>
      </c>
      <c r="P20" s="3">
        <v>11.784000000000001</v>
      </c>
      <c r="Q20" s="3">
        <v>7.4649999999999981</v>
      </c>
      <c r="R20" s="3">
        <v>6.703000000000003</v>
      </c>
      <c r="S20" s="3">
        <v>6.6589999999999954</v>
      </c>
      <c r="T20" s="3">
        <v>6.7090000000000032</v>
      </c>
      <c r="U20" s="3">
        <v>6.9450000000000003</v>
      </c>
      <c r="V20" s="24">
        <f t="shared" si="2"/>
        <v>58.359450988868474</v>
      </c>
    </row>
    <row r="21" spans="1:22" x14ac:dyDescent="0.45">
      <c r="A21" s="1" t="s">
        <v>93</v>
      </c>
      <c r="B21" s="1">
        <v>2024</v>
      </c>
      <c r="C21" s="19">
        <v>45394</v>
      </c>
      <c r="D21" s="1" t="s">
        <v>72</v>
      </c>
      <c r="E21" s="36" t="s">
        <v>204</v>
      </c>
      <c r="F21" s="3" t="s">
        <v>205</v>
      </c>
      <c r="G21" s="3" t="s">
        <v>44</v>
      </c>
      <c r="H21" s="3" t="s">
        <v>43</v>
      </c>
      <c r="I21" s="3" t="s">
        <v>138</v>
      </c>
      <c r="J21" s="3" t="s">
        <v>54</v>
      </c>
      <c r="K21" s="37">
        <f>(C21-VLOOKUP(H21,Riders!$A$2:$C$3501,2,FALSE))/365</f>
        <v>31.4</v>
      </c>
      <c r="L21" s="37">
        <f>(C21-VLOOKUP(I21,Riders!$A$2:$C$3501,2,FALSE))/365</f>
        <v>28.578082191780823</v>
      </c>
      <c r="M21" s="37">
        <f>(C21-VLOOKUP(J21,Riders!$A$2:$C$3501,2,FALSE))/365</f>
        <v>26.805479452054794</v>
      </c>
      <c r="N21" s="36">
        <v>2</v>
      </c>
      <c r="O21" s="3">
        <f t="shared" si="0"/>
        <v>46.817999999999998</v>
      </c>
      <c r="P21" s="3">
        <v>11.715999999999999</v>
      </c>
      <c r="Q21" s="3">
        <v>7.520999999999999</v>
      </c>
      <c r="R21" s="3">
        <v>6.8340000000000032</v>
      </c>
      <c r="S21" s="3">
        <v>6.8039999999999985</v>
      </c>
      <c r="T21" s="3">
        <v>6.8400000000000034</v>
      </c>
      <c r="U21" s="3">
        <v>7.1029999999999944</v>
      </c>
      <c r="V21" s="24">
        <f t="shared" si="2"/>
        <v>57.670126874279127</v>
      </c>
    </row>
    <row r="22" spans="1:22" x14ac:dyDescent="0.45">
      <c r="A22" s="1" t="s">
        <v>93</v>
      </c>
      <c r="B22" s="1">
        <v>2024</v>
      </c>
      <c r="C22" s="19">
        <v>45394</v>
      </c>
      <c r="D22" s="1" t="s">
        <v>72</v>
      </c>
      <c r="E22" s="36" t="s">
        <v>204</v>
      </c>
      <c r="F22" s="3" t="s">
        <v>206</v>
      </c>
      <c r="G22" s="3" t="s">
        <v>47</v>
      </c>
      <c r="H22" s="3" t="s">
        <v>99</v>
      </c>
      <c r="I22" s="3" t="s">
        <v>100</v>
      </c>
      <c r="J22" s="3" t="s">
        <v>46</v>
      </c>
      <c r="K22" s="37">
        <f>(C22-VLOOKUP(H22,Riders!$A$2:$C$3501,2,FALSE))/365</f>
        <v>27.158904109589042</v>
      </c>
      <c r="L22" s="37">
        <f>(C22-VLOOKUP(I22,Riders!$A$2:$C$3501,2,FALSE))/365</f>
        <v>30.167123287671235</v>
      </c>
      <c r="M22" s="37">
        <f>(C22-VLOOKUP(J22,Riders!$A$2:$C$3501,2,FALSE))/365</f>
        <v>23.824657534246576</v>
      </c>
      <c r="N22" s="36">
        <v>3</v>
      </c>
      <c r="O22" s="3">
        <f t="shared" si="0"/>
        <v>47.387</v>
      </c>
      <c r="P22" s="3">
        <v>11.635</v>
      </c>
      <c r="Q22" s="3">
        <v>7.4749999999999996</v>
      </c>
      <c r="R22" s="3">
        <v>6.9430000000000014</v>
      </c>
      <c r="S22" s="3">
        <v>7.0089999999999968</v>
      </c>
      <c r="T22" s="3">
        <v>7.0720000000000027</v>
      </c>
      <c r="U22" s="3">
        <v>7.2530000000000001</v>
      </c>
      <c r="V22" s="24">
        <f t="shared" si="2"/>
        <v>56.977652098676849</v>
      </c>
    </row>
    <row r="23" spans="1:22" x14ac:dyDescent="0.45">
      <c r="A23" s="1" t="s">
        <v>93</v>
      </c>
      <c r="B23" s="1">
        <v>2024</v>
      </c>
      <c r="C23" s="19">
        <v>45394</v>
      </c>
      <c r="D23" s="1" t="s">
        <v>72</v>
      </c>
      <c r="E23" s="36" t="s">
        <v>204</v>
      </c>
      <c r="F23" s="3" t="s">
        <v>206</v>
      </c>
      <c r="G23" s="3" t="s">
        <v>27</v>
      </c>
      <c r="H23" s="3" t="s">
        <v>115</v>
      </c>
      <c r="I23" s="3" t="s">
        <v>33</v>
      </c>
      <c r="J23" s="3" t="s">
        <v>41</v>
      </c>
      <c r="K23" s="37">
        <f>(C23-VLOOKUP(H23,Riders!$A$2:$C$3501,2,FALSE))/365</f>
        <v>26.698630136986303</v>
      </c>
      <c r="L23" s="37">
        <f>(C23-VLOOKUP(I23,Riders!$A$2:$C$3501,2,FALSE))/365</f>
        <v>30.397260273972602</v>
      </c>
      <c r="M23" s="37">
        <f>(C23-VLOOKUP(J23,Riders!$A$2:$C$3501,2,FALSE))/365</f>
        <v>28.493150684931507</v>
      </c>
      <c r="N23" s="36">
        <v>4</v>
      </c>
      <c r="O23" s="3">
        <f t="shared" si="0"/>
        <v>48.426000000000002</v>
      </c>
      <c r="P23" s="3">
        <v>11.579000000000001</v>
      </c>
      <c r="Q23" s="3">
        <v>7.4619999999999997</v>
      </c>
      <c r="R23" s="3">
        <v>6.875</v>
      </c>
      <c r="S23" s="3">
        <v>6.958000000000002</v>
      </c>
      <c r="T23" s="3">
        <v>7.6340000000000003</v>
      </c>
      <c r="U23" s="3">
        <v>7.9179999999999993</v>
      </c>
      <c r="V23" s="24">
        <f t="shared" si="2"/>
        <v>55.755172841035808</v>
      </c>
    </row>
    <row r="24" spans="1:22" x14ac:dyDescent="0.45">
      <c r="A24" s="1" t="s">
        <v>127</v>
      </c>
      <c r="B24" s="1">
        <v>2024</v>
      </c>
      <c r="C24" s="19">
        <v>45366</v>
      </c>
      <c r="D24" s="1" t="s">
        <v>72</v>
      </c>
      <c r="E24" s="36" t="s">
        <v>379</v>
      </c>
      <c r="F24" s="36" t="s">
        <v>379</v>
      </c>
      <c r="G24" s="3" t="s">
        <v>25</v>
      </c>
      <c r="H24" s="3" t="s">
        <v>24</v>
      </c>
      <c r="I24" s="3" t="s">
        <v>381</v>
      </c>
      <c r="J24" s="3" t="s">
        <v>133</v>
      </c>
      <c r="K24" s="37">
        <f>(C24-VLOOKUP(H24,Riders!$A$2:$C$3501,2,FALSE))/365</f>
        <v>25.545205479452054</v>
      </c>
      <c r="L24" s="37">
        <f>(C24-VLOOKUP(I24,Riders!$A$2:$C$3501,2,FALSE))/365</f>
        <v>21.243835616438357</v>
      </c>
      <c r="M24" s="37">
        <f>(C24-VLOOKUP(J24,Riders!$A$2:$C$3501,2,FALSE))/365</f>
        <v>31.142465753424659</v>
      </c>
      <c r="N24" s="36">
        <v>1</v>
      </c>
      <c r="O24" s="3">
        <f t="shared" si="0"/>
        <v>46.277999999999999</v>
      </c>
      <c r="P24" s="3">
        <v>11.625</v>
      </c>
      <c r="Q24" s="3">
        <v>7.4490000000000016</v>
      </c>
      <c r="R24" s="3">
        <v>6.7839999999999989</v>
      </c>
      <c r="S24" s="3">
        <v>6.9030000000000022</v>
      </c>
      <c r="T24" s="3">
        <v>6.6950000000000003</v>
      </c>
      <c r="U24" s="3">
        <v>6.8219999999999956</v>
      </c>
      <c r="V24" s="24">
        <f t="shared" si="2"/>
        <v>58.343057176196034</v>
      </c>
    </row>
    <row r="25" spans="1:22" x14ac:dyDescent="0.45">
      <c r="A25" s="1" t="s">
        <v>127</v>
      </c>
      <c r="B25" s="1">
        <v>2024</v>
      </c>
      <c r="C25" s="19">
        <v>45366</v>
      </c>
      <c r="D25" s="1" t="s">
        <v>72</v>
      </c>
      <c r="E25" s="36" t="s">
        <v>379</v>
      </c>
      <c r="F25" s="36" t="s">
        <v>379</v>
      </c>
      <c r="G25" s="3" t="s">
        <v>15</v>
      </c>
      <c r="H25" s="3" t="s">
        <v>14</v>
      </c>
      <c r="I25" s="3" t="s">
        <v>22</v>
      </c>
      <c r="J25" s="3" t="s">
        <v>23</v>
      </c>
      <c r="K25" s="37">
        <f>(C25-VLOOKUP(H25,Riders!$A$2:$C$3501,2,FALSE))/365</f>
        <v>24.202739726027396</v>
      </c>
      <c r="L25" s="37">
        <f>(C25-VLOOKUP(I25,Riders!$A$2:$C$3501,2,FALSE))/365</f>
        <v>26.183561643835617</v>
      </c>
      <c r="M25" s="37">
        <f>(C25-VLOOKUP(J25,Riders!$A$2:$C$3501,2,FALSE))/365</f>
        <v>26.509589041095889</v>
      </c>
      <c r="N25" s="36">
        <v>2</v>
      </c>
      <c r="O25" s="3">
        <f t="shared" si="0"/>
        <v>46.923000000000002</v>
      </c>
      <c r="P25" s="3">
        <v>11.66</v>
      </c>
      <c r="Q25" s="3">
        <v>7.4450000000000003</v>
      </c>
      <c r="R25" s="3">
        <v>6.8329999999999984</v>
      </c>
      <c r="S25" s="3">
        <v>6.84</v>
      </c>
      <c r="T25" s="3">
        <v>6.9870000000000019</v>
      </c>
      <c r="U25" s="3">
        <v>7.1580000000000013</v>
      </c>
      <c r="V25" s="24">
        <f t="shared" si="2"/>
        <v>57.541077936193339</v>
      </c>
    </row>
    <row r="26" spans="1:22" x14ac:dyDescent="0.45">
      <c r="A26" s="1" t="s">
        <v>127</v>
      </c>
      <c r="B26" s="1">
        <v>2024</v>
      </c>
      <c r="C26" s="19">
        <v>45366</v>
      </c>
      <c r="D26" s="1" t="s">
        <v>72</v>
      </c>
      <c r="E26" s="36" t="s">
        <v>379</v>
      </c>
      <c r="F26" s="36" t="s">
        <v>379</v>
      </c>
      <c r="G26" s="3" t="s">
        <v>38</v>
      </c>
      <c r="H26" s="3" t="s">
        <v>94</v>
      </c>
      <c r="I26" s="3" t="s">
        <v>75</v>
      </c>
      <c r="J26" s="3" t="s">
        <v>37</v>
      </c>
      <c r="K26" s="37">
        <f>(C26-VLOOKUP(H26,Riders!$A$2:$C$3501,2,FALSE))/365</f>
        <v>26.38082191780822</v>
      </c>
      <c r="L26" s="37">
        <f>(C26-VLOOKUP(I26,Riders!$A$2:$C$3501,2,FALSE))/365</f>
        <v>25.019178082191782</v>
      </c>
      <c r="M26" s="37">
        <f>(C26-VLOOKUP(J26,Riders!$A$2:$C$3501,2,FALSE))/365</f>
        <v>18.934246575342467</v>
      </c>
      <c r="N26" s="36">
        <v>3</v>
      </c>
      <c r="O26" s="3">
        <f t="shared" si="0"/>
        <v>47.316000000000003</v>
      </c>
      <c r="P26" s="3">
        <v>11.39</v>
      </c>
      <c r="Q26" s="3">
        <v>7.3069999999999986</v>
      </c>
      <c r="R26" s="3">
        <v>7.1180000000000021</v>
      </c>
      <c r="S26" s="3">
        <v>7.1179999999999986</v>
      </c>
      <c r="T26" s="3">
        <v>7.1009999999999991</v>
      </c>
      <c r="U26" s="3">
        <v>7.2820000000000036</v>
      </c>
      <c r="V26" s="24">
        <f t="shared" si="2"/>
        <v>57.063149885873699</v>
      </c>
    </row>
    <row r="27" spans="1:22" x14ac:dyDescent="0.45">
      <c r="A27" s="1" t="s">
        <v>127</v>
      </c>
      <c r="B27" s="1">
        <v>2024</v>
      </c>
      <c r="C27" s="19">
        <v>45366</v>
      </c>
      <c r="D27" s="1" t="s">
        <v>72</v>
      </c>
      <c r="E27" s="36" t="s">
        <v>379</v>
      </c>
      <c r="F27" s="36" t="s">
        <v>379</v>
      </c>
      <c r="G27" s="3" t="s">
        <v>19</v>
      </c>
      <c r="H27" s="3" t="s">
        <v>380</v>
      </c>
      <c r="I27" s="3" t="s">
        <v>18</v>
      </c>
      <c r="J27" s="3" t="s">
        <v>384</v>
      </c>
      <c r="K27" s="37">
        <f>(C27-VLOOKUP(H27,Riders!$A$2:$C$3501,2,FALSE))/365</f>
        <v>27.934246575342467</v>
      </c>
      <c r="L27" s="37">
        <f>(C27-VLOOKUP(I27,Riders!$A$2:$C$3501,2,FALSE))/365</f>
        <v>25.813698630136987</v>
      </c>
      <c r="M27" s="37">
        <f>(C27-VLOOKUP(J27,Riders!$A$2:$C$3501,2,FALSE))/365</f>
        <v>24.528767123287672</v>
      </c>
      <c r="N27" s="36">
        <v>4</v>
      </c>
      <c r="O27" s="3">
        <f t="shared" si="0"/>
        <v>47.375</v>
      </c>
      <c r="P27" s="3">
        <v>11.843999999999999</v>
      </c>
      <c r="Q27" s="3">
        <v>7.6169999999999991</v>
      </c>
      <c r="R27" s="3">
        <v>6.8810000000000002</v>
      </c>
      <c r="S27" s="3">
        <v>6.8789999999999978</v>
      </c>
      <c r="T27" s="3">
        <v>6.9540000000000006</v>
      </c>
      <c r="U27" s="3">
        <v>7.2000000000000028</v>
      </c>
      <c r="V27" s="24">
        <f t="shared" si="2"/>
        <v>56.992084432717675</v>
      </c>
    </row>
    <row r="28" spans="1:22" x14ac:dyDescent="0.45">
      <c r="A28" s="1" t="s">
        <v>127</v>
      </c>
      <c r="B28" s="1">
        <v>2024</v>
      </c>
      <c r="C28" s="19">
        <v>45366</v>
      </c>
      <c r="D28" s="1" t="s">
        <v>72</v>
      </c>
      <c r="E28" s="36" t="s">
        <v>379</v>
      </c>
      <c r="F28" s="36" t="s">
        <v>379</v>
      </c>
      <c r="G28" s="3" t="s">
        <v>29</v>
      </c>
      <c r="H28" s="3" t="s">
        <v>907</v>
      </c>
      <c r="I28" s="3" t="s">
        <v>651</v>
      </c>
      <c r="J28" s="3" t="s">
        <v>831</v>
      </c>
      <c r="K28" s="37">
        <f>(C28-VLOOKUP(H28,Riders!$A$2:$C$3501,2,FALSE))/365</f>
        <v>23.463013698630139</v>
      </c>
      <c r="L28" s="37">
        <f>(C28-VLOOKUP(I28,Riders!$A$2:$C$3501,2,FALSE))/365</f>
        <v>23.150684931506849</v>
      </c>
      <c r="M28" s="37">
        <f>(C28-VLOOKUP(J28,Riders!$A$2:$C$3501,2,FALSE))/365</f>
        <v>25.701369863013699</v>
      </c>
      <c r="N28" s="36">
        <v>5</v>
      </c>
      <c r="O28" s="3">
        <f t="shared" si="0"/>
        <v>47.814</v>
      </c>
      <c r="P28" s="3">
        <v>11.397</v>
      </c>
      <c r="Q28" s="3">
        <v>7.3830000000000009</v>
      </c>
      <c r="R28" s="3">
        <v>7.0449999999999982</v>
      </c>
      <c r="S28" s="3">
        <v>7.0980000000000025</v>
      </c>
      <c r="T28" s="3">
        <v>7.2909999999999968</v>
      </c>
      <c r="U28" s="3">
        <v>7.6000000000000014</v>
      </c>
      <c r="V28" s="24">
        <f t="shared" si="2"/>
        <v>56.468816664575229</v>
      </c>
    </row>
    <row r="29" spans="1:22" x14ac:dyDescent="0.45">
      <c r="A29" s="1" t="s">
        <v>127</v>
      </c>
      <c r="B29" s="1">
        <v>2024</v>
      </c>
      <c r="C29" s="19">
        <v>45366</v>
      </c>
      <c r="D29" s="1" t="s">
        <v>72</v>
      </c>
      <c r="E29" s="36" t="s">
        <v>379</v>
      </c>
      <c r="F29" s="36" t="s">
        <v>379</v>
      </c>
      <c r="G29" s="3" t="s">
        <v>47</v>
      </c>
      <c r="H29" s="3" t="s">
        <v>99</v>
      </c>
      <c r="I29" s="3" t="s">
        <v>100</v>
      </c>
      <c r="J29" s="3" t="s">
        <v>46</v>
      </c>
      <c r="K29" s="37">
        <f>(C29-VLOOKUP(H29,Riders!$A$2:$C$3501,2,FALSE))/365</f>
        <v>27.082191780821919</v>
      </c>
      <c r="L29" s="37">
        <f>(C29-VLOOKUP(I29,Riders!$A$2:$C$3501,2,FALSE))/365</f>
        <v>30.090410958904108</v>
      </c>
      <c r="M29" s="37">
        <f>(C29-VLOOKUP(J29,Riders!$A$2:$C$3501,2,FALSE))/365</f>
        <v>23.747945205479454</v>
      </c>
      <c r="N29" s="36">
        <v>6</v>
      </c>
      <c r="O29" s="3">
        <f t="shared" si="0"/>
        <v>47.957999999999998</v>
      </c>
      <c r="P29" s="3">
        <v>11.476000000000001</v>
      </c>
      <c r="Q29" s="3">
        <v>7.4909999999999979</v>
      </c>
      <c r="R29" s="3">
        <v>7.0229999999999997</v>
      </c>
      <c r="S29" s="3">
        <v>7.1969999999999992</v>
      </c>
      <c r="T29" s="3">
        <v>7.2910000000000039</v>
      </c>
      <c r="U29" s="3">
        <v>7.4799999999999969</v>
      </c>
      <c r="V29" s="24">
        <f t="shared" si="2"/>
        <v>56.299261854122356</v>
      </c>
    </row>
    <row r="30" spans="1:22" x14ac:dyDescent="0.45">
      <c r="A30" s="1" t="s">
        <v>127</v>
      </c>
      <c r="B30" s="1">
        <v>2024</v>
      </c>
      <c r="C30" s="19">
        <v>45366</v>
      </c>
      <c r="D30" s="1" t="s">
        <v>72</v>
      </c>
      <c r="E30" s="36" t="s">
        <v>379</v>
      </c>
      <c r="F30" s="36" t="s">
        <v>379</v>
      </c>
      <c r="G30" s="3" t="s">
        <v>17</v>
      </c>
      <c r="H30" s="3" t="s">
        <v>16</v>
      </c>
      <c r="I30" s="3" t="s">
        <v>32</v>
      </c>
      <c r="J30" s="3" t="s">
        <v>80</v>
      </c>
      <c r="K30" s="37">
        <f>(C30-VLOOKUP(H30,Riders!$A$2:$C$3501,2,FALSE))/365</f>
        <v>24.901369863013699</v>
      </c>
      <c r="L30" s="37">
        <f>(C30-VLOOKUP(I30,Riders!$A$2:$C$3501,2,FALSE))/365</f>
        <v>21.641095890410959</v>
      </c>
      <c r="M30" s="37">
        <f>(C30-VLOOKUP(J30,Riders!$A$2:$C$3501,2,FALSE))/365</f>
        <v>22.101369863013698</v>
      </c>
      <c r="N30" s="36">
        <v>7</v>
      </c>
      <c r="O30" s="3">
        <f t="shared" si="0"/>
        <v>48.011000000000003</v>
      </c>
      <c r="P30" s="3">
        <v>11.821</v>
      </c>
      <c r="Q30" s="3">
        <v>7.6689999999999987</v>
      </c>
      <c r="R30" s="3">
        <v>7.25</v>
      </c>
      <c r="S30" s="3">
        <v>7.27</v>
      </c>
      <c r="T30" s="3">
        <v>6.9560000000000031</v>
      </c>
      <c r="U30" s="3">
        <v>7.0450000000000017</v>
      </c>
      <c r="V30" s="24">
        <f t="shared" si="2"/>
        <v>56.237112328424736</v>
      </c>
    </row>
    <row r="31" spans="1:22" x14ac:dyDescent="0.45">
      <c r="A31" s="1" t="s">
        <v>127</v>
      </c>
      <c r="B31" s="1">
        <v>2024</v>
      </c>
      <c r="C31" s="19">
        <v>45366</v>
      </c>
      <c r="D31" s="1" t="s">
        <v>72</v>
      </c>
      <c r="E31" s="36" t="s">
        <v>379</v>
      </c>
      <c r="F31" s="36" t="s">
        <v>379</v>
      </c>
      <c r="G31" s="3" t="s">
        <v>44</v>
      </c>
      <c r="H31" s="3" t="s">
        <v>43</v>
      </c>
      <c r="I31" s="3" t="s">
        <v>138</v>
      </c>
      <c r="J31" s="3" t="s">
        <v>54</v>
      </c>
      <c r="K31" s="37">
        <f>(C31-VLOOKUP(H31,Riders!$A$2:$C$3501,2,FALSE))/365</f>
        <v>31.323287671232876</v>
      </c>
      <c r="L31" s="37">
        <f>(C31-VLOOKUP(I31,Riders!$A$2:$C$3501,2,FALSE))/365</f>
        <v>28.5013698630137</v>
      </c>
      <c r="M31" s="37">
        <f>(C31-VLOOKUP(J31,Riders!$A$2:$C$3501,2,FALSE))/365</f>
        <v>26.728767123287671</v>
      </c>
      <c r="N31" s="36">
        <v>8</v>
      </c>
      <c r="O31" s="3">
        <f t="shared" si="0"/>
        <v>48.097999999999999</v>
      </c>
      <c r="P31" s="3">
        <v>11.885</v>
      </c>
      <c r="Q31" s="3">
        <v>7.5980000000000008</v>
      </c>
      <c r="R31" s="3">
        <v>7.0590000000000011</v>
      </c>
      <c r="S31" s="3">
        <v>7.0569999999999951</v>
      </c>
      <c r="T31" s="3">
        <v>7.0900000000000034</v>
      </c>
      <c r="U31" s="3">
        <v>7.4089999999999989</v>
      </c>
      <c r="V31" s="24">
        <f t="shared" si="2"/>
        <v>56.135390244916628</v>
      </c>
    </row>
    <row r="32" spans="1:22" x14ac:dyDescent="0.45">
      <c r="A32" s="1" t="s">
        <v>127</v>
      </c>
      <c r="B32" s="1">
        <v>2024</v>
      </c>
      <c r="C32" s="19">
        <v>45366</v>
      </c>
      <c r="D32" s="1" t="s">
        <v>72</v>
      </c>
      <c r="E32" s="36" t="s">
        <v>379</v>
      </c>
      <c r="F32" s="36" t="s">
        <v>379</v>
      </c>
      <c r="G32" s="3" t="s">
        <v>67</v>
      </c>
      <c r="H32" s="3" t="s">
        <v>1212</v>
      </c>
      <c r="I32" s="3" t="s">
        <v>66</v>
      </c>
      <c r="J32" s="3" t="s">
        <v>98</v>
      </c>
      <c r="K32" s="37">
        <f>(C32-VLOOKUP(H32,Riders!$A$2:$C$3501,2,FALSE))/365</f>
        <v>30.572602739726026</v>
      </c>
      <c r="L32" s="37">
        <f>(C32-VLOOKUP(I32,Riders!$A$2:$C$3501,2,FALSE))/365</f>
        <v>21.378082191780823</v>
      </c>
      <c r="M32" s="37">
        <f>(C32-VLOOKUP(J32,Riders!$A$2:$C$3501,2,FALSE))/365</f>
        <v>32.627397260273973</v>
      </c>
      <c r="N32" s="36">
        <v>9</v>
      </c>
      <c r="O32" s="3">
        <f t="shared" si="0"/>
        <v>49.170999999999999</v>
      </c>
      <c r="P32" s="3">
        <v>11.901</v>
      </c>
      <c r="Q32" s="3">
        <v>7.722999999999999</v>
      </c>
      <c r="R32" s="3">
        <v>7.2320000000000029</v>
      </c>
      <c r="S32" s="3">
        <v>7.3649999999999949</v>
      </c>
      <c r="T32" s="3">
        <v>7.4200000000000017</v>
      </c>
      <c r="U32" s="3">
        <v>7.5300000000000011</v>
      </c>
      <c r="V32" s="24">
        <f t="shared" si="2"/>
        <v>54.910414675316751</v>
      </c>
    </row>
    <row r="33" spans="1:22" x14ac:dyDescent="0.45">
      <c r="A33" s="1" t="s">
        <v>127</v>
      </c>
      <c r="B33" s="1">
        <v>2024</v>
      </c>
      <c r="C33" s="19">
        <v>45366</v>
      </c>
      <c r="D33" s="1" t="s">
        <v>72</v>
      </c>
      <c r="E33" s="36" t="s">
        <v>379</v>
      </c>
      <c r="F33" s="36" t="s">
        <v>379</v>
      </c>
      <c r="G33" s="3" t="s">
        <v>31</v>
      </c>
      <c r="H33" s="3" t="s">
        <v>1077</v>
      </c>
      <c r="I33" s="3" t="s">
        <v>632</v>
      </c>
      <c r="J33" s="3" t="s">
        <v>30</v>
      </c>
      <c r="K33" s="37">
        <f>(C33-VLOOKUP(H33,Riders!$A$2:$C$3501,2,FALSE))/365</f>
        <v>18.873972602739727</v>
      </c>
      <c r="L33" s="37">
        <f>(C33-VLOOKUP(I33,Riders!$A$2:$C$3501,2,FALSE))/365</f>
        <v>22.531506849315068</v>
      </c>
      <c r="M33" s="37">
        <f>(C33-VLOOKUP(J33,Riders!$A$2:$C$3501,2,FALSE))/365</f>
        <v>27.915068493150685</v>
      </c>
      <c r="N33" s="36">
        <v>10</v>
      </c>
      <c r="O33" s="3">
        <f t="shared" si="0"/>
        <v>50.466999999999999</v>
      </c>
      <c r="P33" s="3">
        <v>12.169</v>
      </c>
      <c r="Q33" s="3">
        <v>7.4499999999999993</v>
      </c>
      <c r="R33" s="3">
        <v>7.2270000000000003</v>
      </c>
      <c r="S33" s="3">
        <v>7.3499999999999979</v>
      </c>
      <c r="T33" s="3">
        <v>8.1490000000000009</v>
      </c>
      <c r="U33" s="3">
        <v>8.1219999999999999</v>
      </c>
      <c r="V33" s="24">
        <f t="shared" si="2"/>
        <v>53.500307131392795</v>
      </c>
    </row>
    <row r="34" spans="1:22" x14ac:dyDescent="0.45">
      <c r="A34" s="1" t="s">
        <v>127</v>
      </c>
      <c r="B34" s="1">
        <v>2024</v>
      </c>
      <c r="C34" s="19">
        <v>45366</v>
      </c>
      <c r="D34" s="1" t="s">
        <v>72</v>
      </c>
      <c r="E34" s="36" t="s">
        <v>379</v>
      </c>
      <c r="F34" s="36" t="s">
        <v>379</v>
      </c>
      <c r="G34" s="3" t="s">
        <v>65</v>
      </c>
      <c r="H34" s="3" t="s">
        <v>897</v>
      </c>
      <c r="I34" s="3" t="s">
        <v>387</v>
      </c>
      <c r="J34" s="3" t="s">
        <v>64</v>
      </c>
      <c r="K34" s="37">
        <f>(C34-VLOOKUP(H34,Riders!$A$2:$C$3501,2,FALSE))/365</f>
        <v>22.663013698630138</v>
      </c>
      <c r="L34" s="37">
        <f>(C34-VLOOKUP(I34,Riders!$A$2:$C$3501,2,FALSE))/365</f>
        <v>23.747945205479454</v>
      </c>
      <c r="M34" s="37">
        <f>(C34-VLOOKUP(J34,Riders!$A$2:$C$3501,2,FALSE))/365</f>
        <v>23.227397260273971</v>
      </c>
      <c r="N34" s="36">
        <v>11</v>
      </c>
      <c r="O34" s="3">
        <f t="shared" si="0"/>
        <v>50.71</v>
      </c>
      <c r="P34" s="3">
        <v>12.304</v>
      </c>
      <c r="Q34" s="3">
        <v>7.8920000000000012</v>
      </c>
      <c r="R34" s="3">
        <v>7.3769999999999989</v>
      </c>
      <c r="S34" s="3">
        <v>7.5309999999999988</v>
      </c>
      <c r="T34" s="3">
        <v>7.6589999999999989</v>
      </c>
      <c r="U34" s="3">
        <v>7.9470000000000027</v>
      </c>
      <c r="V34" s="24">
        <f t="shared" si="2"/>
        <v>53.243936107276667</v>
      </c>
    </row>
    <row r="35" spans="1:22" x14ac:dyDescent="0.45">
      <c r="A35" s="1" t="s">
        <v>127</v>
      </c>
      <c r="B35" s="1">
        <v>2024</v>
      </c>
      <c r="C35" s="19">
        <v>45366</v>
      </c>
      <c r="D35" s="1" t="s">
        <v>72</v>
      </c>
      <c r="E35" s="36" t="s">
        <v>454</v>
      </c>
      <c r="F35" s="36">
        <v>1</v>
      </c>
      <c r="G35" s="3" t="s">
        <v>19</v>
      </c>
      <c r="H35" s="3" t="s">
        <v>380</v>
      </c>
      <c r="I35" s="3" t="s">
        <v>18</v>
      </c>
      <c r="J35" s="3" t="s">
        <v>384</v>
      </c>
      <c r="K35" s="37">
        <f>(C35-VLOOKUP(H35,Riders!$A$2:$C$3501,2,FALSE))/365</f>
        <v>27.934246575342467</v>
      </c>
      <c r="L35" s="37">
        <f>(C35-VLOOKUP(I35,Riders!$A$2:$C$3501,2,FALSE))/365</f>
        <v>25.813698630136987</v>
      </c>
      <c r="M35" s="37">
        <f>(C35-VLOOKUP(J35,Riders!$A$2:$C$3501,2,FALSE))/365</f>
        <v>24.528767123287672</v>
      </c>
      <c r="N35" s="36">
        <v>1</v>
      </c>
      <c r="O35" s="3">
        <f t="shared" si="0"/>
        <v>47.244</v>
      </c>
      <c r="P35" s="3">
        <v>11.897</v>
      </c>
      <c r="Q35" s="3">
        <v>7.6049999999999986</v>
      </c>
      <c r="R35" s="3">
        <v>6.8910000000000018</v>
      </c>
      <c r="S35" s="3">
        <v>6.8290000000000006</v>
      </c>
      <c r="T35" s="3">
        <v>7.4969999999999999</v>
      </c>
      <c r="U35" s="3">
        <v>6.5249999999999986</v>
      </c>
      <c r="V35" s="24">
        <f t="shared" si="2"/>
        <v>57.150114300228601</v>
      </c>
    </row>
    <row r="36" spans="1:22" x14ac:dyDescent="0.45">
      <c r="A36" s="1" t="s">
        <v>127</v>
      </c>
      <c r="B36" s="1">
        <v>2024</v>
      </c>
      <c r="C36" s="19">
        <v>45366</v>
      </c>
      <c r="D36" s="1" t="s">
        <v>72</v>
      </c>
      <c r="E36" s="36" t="s">
        <v>454</v>
      </c>
      <c r="F36" s="36">
        <v>1</v>
      </c>
      <c r="G36" s="3" t="s">
        <v>29</v>
      </c>
      <c r="H36" s="3" t="s">
        <v>907</v>
      </c>
      <c r="I36" s="3" t="s">
        <v>651</v>
      </c>
      <c r="J36" s="3" t="s">
        <v>831</v>
      </c>
      <c r="K36" s="37">
        <f>(C36-VLOOKUP(H36,Riders!$A$2:$C$3501,2,FALSE))/365</f>
        <v>23.463013698630139</v>
      </c>
      <c r="L36" s="37">
        <f>(C36-VLOOKUP(I36,Riders!$A$2:$C$3501,2,FALSE))/365</f>
        <v>23.150684931506849</v>
      </c>
      <c r="M36" s="37">
        <f>(C36-VLOOKUP(J36,Riders!$A$2:$C$3501,2,FALSE))/365</f>
        <v>25.701369863013699</v>
      </c>
      <c r="N36" s="36">
        <v>2</v>
      </c>
      <c r="O36" s="3">
        <f t="shared" si="0"/>
        <v>47.683</v>
      </c>
      <c r="P36" s="3">
        <v>11.484999999999999</v>
      </c>
      <c r="Q36" s="3">
        <v>7.3769999999999989</v>
      </c>
      <c r="R36" s="3">
        <v>7.2060000000000031</v>
      </c>
      <c r="S36" s="3">
        <v>7.1159999999999961</v>
      </c>
      <c r="T36" s="3">
        <v>7.1450000000000031</v>
      </c>
      <c r="U36" s="3">
        <v>7.3539999999999992</v>
      </c>
      <c r="V36" s="24">
        <f t="shared" si="2"/>
        <v>56.623954029738059</v>
      </c>
    </row>
    <row r="37" spans="1:22" x14ac:dyDescent="0.45">
      <c r="A37" s="1" t="s">
        <v>127</v>
      </c>
      <c r="B37" s="1">
        <v>2024</v>
      </c>
      <c r="C37" s="19">
        <v>45366</v>
      </c>
      <c r="D37" s="1" t="s">
        <v>72</v>
      </c>
      <c r="E37" s="36" t="s">
        <v>454</v>
      </c>
      <c r="F37" s="36">
        <v>2</v>
      </c>
      <c r="G37" s="3" t="s">
        <v>38</v>
      </c>
      <c r="H37" s="3" t="s">
        <v>94</v>
      </c>
      <c r="I37" s="3" t="s">
        <v>75</v>
      </c>
      <c r="J37" s="3" t="s">
        <v>37</v>
      </c>
      <c r="K37" s="37">
        <f>(C37-VLOOKUP(H37,Riders!$A$2:$C$3501,2,FALSE))/365</f>
        <v>26.38082191780822</v>
      </c>
      <c r="L37" s="37">
        <f>(C37-VLOOKUP(I37,Riders!$A$2:$C$3501,2,FALSE))/365</f>
        <v>25.019178082191782</v>
      </c>
      <c r="M37" s="37">
        <f>(C37-VLOOKUP(J37,Riders!$A$2:$C$3501,2,FALSE))/365</f>
        <v>18.934246575342467</v>
      </c>
      <c r="N37" s="36">
        <v>1</v>
      </c>
      <c r="O37" s="3">
        <f t="shared" si="0"/>
        <v>46.87</v>
      </c>
      <c r="P37" s="3">
        <v>11.305</v>
      </c>
      <c r="Q37" s="3">
        <v>7.2040000000000006</v>
      </c>
      <c r="R37" s="3">
        <v>7.1159999999999997</v>
      </c>
      <c r="S37" s="3">
        <v>7.1060000000000016</v>
      </c>
      <c r="T37" s="3">
        <v>7.0150000000000006</v>
      </c>
      <c r="U37" s="3">
        <v>7.1239999999999952</v>
      </c>
      <c r="V37" s="24">
        <f t="shared" si="2"/>
        <v>57.606144655429915</v>
      </c>
    </row>
    <row r="38" spans="1:22" x14ac:dyDescent="0.45">
      <c r="A38" s="1" t="s">
        <v>127</v>
      </c>
      <c r="B38" s="1">
        <v>2024</v>
      </c>
      <c r="C38" s="19">
        <v>45366</v>
      </c>
      <c r="D38" s="1" t="s">
        <v>72</v>
      </c>
      <c r="E38" s="36" t="s">
        <v>454</v>
      </c>
      <c r="F38" s="36">
        <v>2</v>
      </c>
      <c r="G38" s="3" t="s">
        <v>47</v>
      </c>
      <c r="H38" s="3" t="s">
        <v>99</v>
      </c>
      <c r="I38" s="3" t="s">
        <v>100</v>
      </c>
      <c r="J38" s="3" t="s">
        <v>46</v>
      </c>
      <c r="K38" s="37">
        <f>(C38-VLOOKUP(H38,Riders!$A$2:$C$3501,2,FALSE))/365</f>
        <v>27.082191780821919</v>
      </c>
      <c r="L38" s="37">
        <f>(C38-VLOOKUP(I38,Riders!$A$2:$C$3501,2,FALSE))/365</f>
        <v>30.090410958904108</v>
      </c>
      <c r="M38" s="37">
        <f>(C38-VLOOKUP(J38,Riders!$A$2:$C$3501,2,FALSE))/365</f>
        <v>23.747945205479454</v>
      </c>
      <c r="N38" s="36">
        <v>2</v>
      </c>
      <c r="O38" s="3">
        <f t="shared" si="0"/>
        <v>47.564999999999998</v>
      </c>
      <c r="P38" s="3">
        <v>11.484</v>
      </c>
      <c r="Q38" s="3">
        <v>7.4459999999999997</v>
      </c>
      <c r="R38" s="3">
        <v>6.9460000000000015</v>
      </c>
      <c r="S38" s="3">
        <v>7.1209999999999987</v>
      </c>
      <c r="T38" s="3">
        <v>7.1769999999999996</v>
      </c>
      <c r="U38" s="3">
        <v>7.3909999999999982</v>
      </c>
      <c r="V38" s="24">
        <f t="shared" si="2"/>
        <v>56.764427625354777</v>
      </c>
    </row>
    <row r="39" spans="1:22" x14ac:dyDescent="0.45">
      <c r="A39" s="1" t="s">
        <v>127</v>
      </c>
      <c r="B39" s="1">
        <v>2024</v>
      </c>
      <c r="C39" s="19">
        <v>45366</v>
      </c>
      <c r="D39" s="1" t="s">
        <v>72</v>
      </c>
      <c r="E39" s="36" t="s">
        <v>454</v>
      </c>
      <c r="F39" s="36">
        <v>3</v>
      </c>
      <c r="G39" s="3" t="s">
        <v>15</v>
      </c>
      <c r="H39" s="3" t="s">
        <v>14</v>
      </c>
      <c r="I39" s="3" t="s">
        <v>22</v>
      </c>
      <c r="J39" s="3" t="s">
        <v>23</v>
      </c>
      <c r="K39" s="37">
        <f>(C39-VLOOKUP(H39,Riders!$A$2:$C$3501,2,FALSE))/365</f>
        <v>24.202739726027396</v>
      </c>
      <c r="L39" s="37">
        <f>(C39-VLOOKUP(I39,Riders!$A$2:$C$3501,2,FALSE))/365</f>
        <v>26.183561643835617</v>
      </c>
      <c r="M39" s="37">
        <f>(C39-VLOOKUP(J39,Riders!$A$2:$C$3501,2,FALSE))/365</f>
        <v>26.509589041095889</v>
      </c>
      <c r="N39" s="36">
        <v>1</v>
      </c>
      <c r="O39" s="3">
        <f t="shared" si="0"/>
        <v>46.534999999999997</v>
      </c>
      <c r="P39" s="3">
        <v>11.566000000000001</v>
      </c>
      <c r="Q39" s="3">
        <v>7.3940000000000001</v>
      </c>
      <c r="R39" s="3">
        <v>6.7629999999999981</v>
      </c>
      <c r="S39" s="3">
        <v>6.7640000000000029</v>
      </c>
      <c r="T39" s="3">
        <v>6.9429999999999978</v>
      </c>
      <c r="U39" s="3">
        <v>7.1049999999999969</v>
      </c>
      <c r="V39" s="24">
        <f t="shared" si="2"/>
        <v>58.020844525625876</v>
      </c>
    </row>
    <row r="40" spans="1:22" x14ac:dyDescent="0.45">
      <c r="A40" s="1" t="s">
        <v>127</v>
      </c>
      <c r="B40" s="1">
        <v>2024</v>
      </c>
      <c r="C40" s="19">
        <v>45366</v>
      </c>
      <c r="D40" s="1" t="s">
        <v>72</v>
      </c>
      <c r="E40" s="36" t="s">
        <v>454</v>
      </c>
      <c r="F40" s="36">
        <v>3</v>
      </c>
      <c r="G40" s="3" t="s">
        <v>17</v>
      </c>
      <c r="H40" s="3" t="s">
        <v>16</v>
      </c>
      <c r="I40" s="3" t="s">
        <v>32</v>
      </c>
      <c r="J40" s="3" t="s">
        <v>80</v>
      </c>
      <c r="K40" s="37">
        <f>(C40-VLOOKUP(H40,Riders!$A$2:$C$3501,2,FALSE))/365</f>
        <v>24.901369863013699</v>
      </c>
      <c r="L40" s="37">
        <f>(C40-VLOOKUP(I40,Riders!$A$2:$C$3501,2,FALSE))/365</f>
        <v>21.641095890410959</v>
      </c>
      <c r="M40" s="37">
        <f>(C40-VLOOKUP(J40,Riders!$A$2:$C$3501,2,FALSE))/365</f>
        <v>22.101369863013698</v>
      </c>
      <c r="N40" s="36">
        <v>2</v>
      </c>
      <c r="O40" s="3">
        <f t="shared" si="0"/>
        <v>47.75</v>
      </c>
      <c r="P40" s="3">
        <v>11.868</v>
      </c>
      <c r="Q40" s="3">
        <v>7.6519999999999992</v>
      </c>
      <c r="R40" s="3">
        <v>7.208000000000002</v>
      </c>
      <c r="S40" s="3">
        <v>7.1760000000000019</v>
      </c>
      <c r="T40" s="3">
        <v>6.8919999999999959</v>
      </c>
      <c r="U40" s="3">
        <v>6.9540000000000006</v>
      </c>
      <c r="V40" s="24">
        <f t="shared" si="2"/>
        <v>56.544502617801044</v>
      </c>
    </row>
    <row r="41" spans="1:22" x14ac:dyDescent="0.45">
      <c r="A41" s="1" t="s">
        <v>127</v>
      </c>
      <c r="B41" s="1">
        <v>2024</v>
      </c>
      <c r="C41" s="19">
        <v>45366</v>
      </c>
      <c r="D41" s="1" t="s">
        <v>72</v>
      </c>
      <c r="E41" s="36" t="s">
        <v>454</v>
      </c>
      <c r="F41" s="36">
        <v>4</v>
      </c>
      <c r="G41" s="3" t="s">
        <v>25</v>
      </c>
      <c r="H41" s="3" t="s">
        <v>24</v>
      </c>
      <c r="I41" s="3" t="s">
        <v>381</v>
      </c>
      <c r="J41" s="3" t="s">
        <v>133</v>
      </c>
      <c r="K41" s="37">
        <f>(C41-VLOOKUP(H41,Riders!$A$2:$C$3501,2,FALSE))/365</f>
        <v>25.545205479452054</v>
      </c>
      <c r="L41" s="37">
        <f>(C41-VLOOKUP(I41,Riders!$A$2:$C$3501,2,FALSE))/365</f>
        <v>21.243835616438357</v>
      </c>
      <c r="M41" s="37">
        <f>(C41-VLOOKUP(J41,Riders!$A$2:$C$3501,2,FALSE))/365</f>
        <v>31.142465753424659</v>
      </c>
      <c r="N41" s="36">
        <v>1</v>
      </c>
      <c r="O41" s="3">
        <f t="shared" si="0"/>
        <v>46.231999999999999</v>
      </c>
      <c r="P41" s="3">
        <v>11.534000000000001</v>
      </c>
      <c r="Q41" s="3">
        <v>7.3510000000000009</v>
      </c>
      <c r="R41" s="3">
        <v>6.875</v>
      </c>
      <c r="S41" s="3">
        <v>6.9389999999999965</v>
      </c>
      <c r="T41" s="3">
        <v>6.7250000000000014</v>
      </c>
      <c r="U41" s="3">
        <v>6.8079999999999998</v>
      </c>
      <c r="V41" s="24">
        <f t="shared" si="2"/>
        <v>58.401107458037721</v>
      </c>
    </row>
    <row r="42" spans="1:22" x14ac:dyDescent="0.45">
      <c r="A42" s="1" t="s">
        <v>127</v>
      </c>
      <c r="B42" s="1">
        <v>2024</v>
      </c>
      <c r="C42" s="19">
        <v>45366</v>
      </c>
      <c r="D42" s="1" t="s">
        <v>72</v>
      </c>
      <c r="E42" s="36" t="s">
        <v>454</v>
      </c>
      <c r="F42" s="36">
        <v>4</v>
      </c>
      <c r="G42" s="3" t="s">
        <v>44</v>
      </c>
      <c r="H42" s="3" t="s">
        <v>43</v>
      </c>
      <c r="I42" s="3" t="s">
        <v>138</v>
      </c>
      <c r="J42" s="3" t="s">
        <v>54</v>
      </c>
      <c r="K42" s="37">
        <f>(C42-VLOOKUP(H42,Riders!$A$2:$C$3501,2,FALSE))/365</f>
        <v>31.323287671232876</v>
      </c>
      <c r="L42" s="37">
        <f>(C42-VLOOKUP(I42,Riders!$A$2:$C$3501,2,FALSE))/365</f>
        <v>28.5013698630137</v>
      </c>
      <c r="M42" s="37">
        <f>(C42-VLOOKUP(J42,Riders!$A$2:$C$3501,2,FALSE))/365</f>
        <v>26.728767123287671</v>
      </c>
      <c r="N42" s="36">
        <v>2</v>
      </c>
      <c r="O42" s="3">
        <f t="shared" si="0"/>
        <v>48.170999999999999</v>
      </c>
      <c r="P42" s="3">
        <v>12.007</v>
      </c>
      <c r="Q42" s="3">
        <v>7.6910000000000007</v>
      </c>
      <c r="R42" s="3">
        <v>6.9770000000000003</v>
      </c>
      <c r="S42" s="3">
        <v>7.0350000000000001</v>
      </c>
      <c r="T42" s="3">
        <v>7.046999999999997</v>
      </c>
      <c r="U42" s="3">
        <v>7.4140000000000015</v>
      </c>
      <c r="V42" s="24">
        <f t="shared" si="2"/>
        <v>56.050320732390858</v>
      </c>
    </row>
    <row r="43" spans="1:22" x14ac:dyDescent="0.45">
      <c r="A43" s="1" t="s">
        <v>127</v>
      </c>
      <c r="B43" s="1">
        <v>2024</v>
      </c>
      <c r="C43" s="19">
        <v>45366</v>
      </c>
      <c r="D43" s="1" t="s">
        <v>72</v>
      </c>
      <c r="E43" s="36" t="s">
        <v>204</v>
      </c>
      <c r="F43" s="3" t="s">
        <v>205</v>
      </c>
      <c r="G43" s="3" t="s">
        <v>25</v>
      </c>
      <c r="H43" s="3" t="s">
        <v>24</v>
      </c>
      <c r="I43" s="3" t="s">
        <v>381</v>
      </c>
      <c r="J43" s="3" t="s">
        <v>133</v>
      </c>
      <c r="K43" s="37">
        <f>(C43-VLOOKUP(H43,Riders!$A$2:$C$3501,2,FALSE))/365</f>
        <v>25.545205479452054</v>
      </c>
      <c r="L43" s="37">
        <f>(C43-VLOOKUP(I43,Riders!$A$2:$C$3501,2,FALSE))/365</f>
        <v>21.243835616438357</v>
      </c>
      <c r="M43" s="37">
        <f>(C43-VLOOKUP(J43,Riders!$A$2:$C$3501,2,FALSE))/365</f>
        <v>31.142465753424659</v>
      </c>
      <c r="N43" s="36">
        <v>1</v>
      </c>
      <c r="O43" s="3">
        <f t="shared" si="0"/>
        <v>46.091999999999999</v>
      </c>
      <c r="P43" s="3">
        <v>11.537000000000001</v>
      </c>
      <c r="Q43" s="3">
        <v>7.2260000000000009</v>
      </c>
      <c r="R43" s="3">
        <v>6.8789999999999978</v>
      </c>
      <c r="S43" s="3">
        <v>6.9360000000000035</v>
      </c>
      <c r="T43" s="3">
        <v>6.7539999999999978</v>
      </c>
      <c r="U43" s="3">
        <v>6.759999999999998</v>
      </c>
      <c r="V43" s="24">
        <f t="shared" si="2"/>
        <v>58.578495183545954</v>
      </c>
    </row>
    <row r="44" spans="1:22" x14ac:dyDescent="0.45">
      <c r="A44" s="1" t="s">
        <v>127</v>
      </c>
      <c r="B44" s="1">
        <v>2024</v>
      </c>
      <c r="C44" s="19">
        <v>45366</v>
      </c>
      <c r="D44" s="1" t="s">
        <v>72</v>
      </c>
      <c r="E44" s="36" t="s">
        <v>204</v>
      </c>
      <c r="F44" s="3" t="s">
        <v>205</v>
      </c>
      <c r="G44" s="3" t="s">
        <v>15</v>
      </c>
      <c r="H44" s="3" t="s">
        <v>14</v>
      </c>
      <c r="I44" s="3" t="s">
        <v>22</v>
      </c>
      <c r="J44" s="3" t="s">
        <v>23</v>
      </c>
      <c r="K44" s="37">
        <f>(C44-VLOOKUP(H44,Riders!$A$2:$C$3501,2,FALSE))/365</f>
        <v>24.202739726027396</v>
      </c>
      <c r="L44" s="37">
        <f>(C44-VLOOKUP(I44,Riders!$A$2:$C$3501,2,FALSE))/365</f>
        <v>26.183561643835617</v>
      </c>
      <c r="M44" s="37">
        <f>(C44-VLOOKUP(J44,Riders!$A$2:$C$3501,2,FALSE))/365</f>
        <v>26.509589041095889</v>
      </c>
      <c r="N44" s="36">
        <v>2</v>
      </c>
      <c r="O44" s="3">
        <f t="shared" si="0"/>
        <v>46.348999999999997</v>
      </c>
      <c r="P44" s="3">
        <v>11.579000000000001</v>
      </c>
      <c r="Q44" s="3">
        <v>7.3559999999999981</v>
      </c>
      <c r="R44" s="3">
        <v>6.7800000000000011</v>
      </c>
      <c r="S44" s="3">
        <v>6.7050000000000018</v>
      </c>
      <c r="T44" s="3">
        <v>6.8879999999999981</v>
      </c>
      <c r="U44" s="3">
        <v>7.0409999999999968</v>
      </c>
      <c r="V44" s="24">
        <f t="shared" si="2"/>
        <v>58.253684006127429</v>
      </c>
    </row>
    <row r="45" spans="1:22" x14ac:dyDescent="0.45">
      <c r="A45" s="1" t="s">
        <v>127</v>
      </c>
      <c r="B45" s="1">
        <v>2024</v>
      </c>
      <c r="C45" s="19">
        <v>45366</v>
      </c>
      <c r="D45" s="1" t="s">
        <v>72</v>
      </c>
      <c r="E45" s="36" t="s">
        <v>204</v>
      </c>
      <c r="F45" s="3" t="s">
        <v>206</v>
      </c>
      <c r="G45" s="3" t="s">
        <v>38</v>
      </c>
      <c r="H45" s="3" t="s">
        <v>94</v>
      </c>
      <c r="I45" s="3" t="s">
        <v>75</v>
      </c>
      <c r="J45" s="3" t="s">
        <v>37</v>
      </c>
      <c r="K45" s="37">
        <f>(C45-VLOOKUP(H45,Riders!$A$2:$C$3501,2,FALSE))/365</f>
        <v>26.38082191780822</v>
      </c>
      <c r="L45" s="37">
        <f>(C45-VLOOKUP(I45,Riders!$A$2:$C$3501,2,FALSE))/365</f>
        <v>25.019178082191782</v>
      </c>
      <c r="M45" s="37">
        <f>(C45-VLOOKUP(J45,Riders!$A$2:$C$3501,2,FALSE))/365</f>
        <v>18.934246575342467</v>
      </c>
      <c r="N45" s="36">
        <v>3</v>
      </c>
      <c r="O45" s="3">
        <f t="shared" si="0"/>
        <v>46.728000000000002</v>
      </c>
      <c r="P45" s="3">
        <v>11.372</v>
      </c>
      <c r="Q45" s="3">
        <v>7.2050000000000018</v>
      </c>
      <c r="R45" s="3">
        <v>6.8559999999999981</v>
      </c>
      <c r="S45" s="3">
        <v>7.0799999999999983</v>
      </c>
      <c r="T45" s="3">
        <v>7.054000000000002</v>
      </c>
      <c r="U45" s="3">
        <v>7.1610000000000014</v>
      </c>
      <c r="V45" s="24">
        <f t="shared" si="2"/>
        <v>57.781201848998457</v>
      </c>
    </row>
    <row r="46" spans="1:22" x14ac:dyDescent="0.45">
      <c r="A46" s="1" t="s">
        <v>127</v>
      </c>
      <c r="B46" s="1">
        <v>2024</v>
      </c>
      <c r="C46" s="19">
        <v>45366</v>
      </c>
      <c r="D46" s="1" t="s">
        <v>72</v>
      </c>
      <c r="E46" s="36" t="s">
        <v>204</v>
      </c>
      <c r="F46" s="3" t="s">
        <v>206</v>
      </c>
      <c r="G46" s="3" t="s">
        <v>19</v>
      </c>
      <c r="H46" s="3" t="s">
        <v>380</v>
      </c>
      <c r="I46" s="3" t="s">
        <v>18</v>
      </c>
      <c r="J46" s="3" t="s">
        <v>384</v>
      </c>
      <c r="K46" s="37">
        <f>(C46-VLOOKUP(H46,Riders!$A$2:$C$3501,2,FALSE))/365</f>
        <v>27.934246575342467</v>
      </c>
      <c r="L46" s="37">
        <f>(C46-VLOOKUP(I46,Riders!$A$2:$C$3501,2,FALSE))/365</f>
        <v>25.813698630136987</v>
      </c>
      <c r="M46" s="37">
        <f>(C46-VLOOKUP(J46,Riders!$A$2:$C$3501,2,FALSE))/365</f>
        <v>24.528767123287672</v>
      </c>
      <c r="N46" s="36">
        <v>4</v>
      </c>
      <c r="O46" s="3">
        <f t="shared" si="0"/>
        <v>47.174999999999997</v>
      </c>
      <c r="P46" s="3">
        <v>11.888999999999999</v>
      </c>
      <c r="Q46" s="3">
        <v>7.6960000000000015</v>
      </c>
      <c r="R46" s="3">
        <v>6.8419999999999987</v>
      </c>
      <c r="S46" s="3">
        <v>6.7800000000000011</v>
      </c>
      <c r="T46" s="3">
        <v>6.8359999999999985</v>
      </c>
      <c r="U46" s="3">
        <v>7.1319999999999979</v>
      </c>
      <c r="V46" s="24">
        <f t="shared" si="2"/>
        <v>57.233704292527825</v>
      </c>
    </row>
    <row r="47" spans="1:22" x14ac:dyDescent="0.45">
      <c r="A47" s="36" t="s">
        <v>693</v>
      </c>
      <c r="B47" s="36">
        <v>2024</v>
      </c>
      <c r="C47" s="19">
        <v>45325</v>
      </c>
      <c r="D47" s="36" t="s">
        <v>72</v>
      </c>
      <c r="E47" s="36" t="s">
        <v>379</v>
      </c>
      <c r="F47" s="36" t="s">
        <v>379</v>
      </c>
      <c r="G47" s="3" t="s">
        <v>25</v>
      </c>
      <c r="H47" s="3" t="s">
        <v>101</v>
      </c>
      <c r="I47" s="3" t="s">
        <v>24</v>
      </c>
      <c r="J47" s="3" t="s">
        <v>381</v>
      </c>
      <c r="K47" s="37">
        <f>(C47-VLOOKUP(H47,Riders!$A$2:$C$3501,2,FALSE))/365</f>
        <v>24.345205479452055</v>
      </c>
      <c r="L47" s="37">
        <f>(C47-VLOOKUP(I47,Riders!$A$2:$C$3501,2,FALSE))/365</f>
        <v>25.432876712328767</v>
      </c>
      <c r="M47" s="37">
        <f>(C47-VLOOKUP(J47,Riders!$A$2:$C$3501,2,FALSE))/365</f>
        <v>21.13150684931507</v>
      </c>
      <c r="N47" s="36">
        <v>1</v>
      </c>
      <c r="O47" s="3">
        <f t="shared" si="0"/>
        <v>46.61</v>
      </c>
      <c r="P47" s="3">
        <v>11.91</v>
      </c>
      <c r="Q47" s="3">
        <v>7.4909999999999997</v>
      </c>
      <c r="R47" s="3">
        <v>6.8260000000000005</v>
      </c>
      <c r="S47" s="3">
        <v>6.7840000000000025</v>
      </c>
      <c r="T47" s="3">
        <v>6.7129999999999939</v>
      </c>
      <c r="U47" s="3">
        <v>6.8860000000000028</v>
      </c>
      <c r="V47" s="24">
        <f t="shared" si="2"/>
        <v>57.927483372666813</v>
      </c>
    </row>
    <row r="48" spans="1:22" x14ac:dyDescent="0.45">
      <c r="A48" s="36" t="s">
        <v>693</v>
      </c>
      <c r="B48" s="36">
        <v>2024</v>
      </c>
      <c r="C48" s="19">
        <v>45325</v>
      </c>
      <c r="D48" s="36" t="s">
        <v>72</v>
      </c>
      <c r="E48" s="36" t="s">
        <v>379</v>
      </c>
      <c r="F48" s="36" t="s">
        <v>379</v>
      </c>
      <c r="G48" s="3" t="s">
        <v>38</v>
      </c>
      <c r="H48" s="3" t="s">
        <v>94</v>
      </c>
      <c r="I48" s="3" t="s">
        <v>75</v>
      </c>
      <c r="J48" s="3" t="s">
        <v>900</v>
      </c>
      <c r="K48" s="37">
        <f>(C48-VLOOKUP(H48,Riders!$A$2:$C$3501,2,FALSE))/365</f>
        <v>26.268493150684932</v>
      </c>
      <c r="L48" s="37">
        <f>(C48-VLOOKUP(I48,Riders!$A$2:$C$3501,2,FALSE))/365</f>
        <v>24.906849315068492</v>
      </c>
      <c r="M48" s="37">
        <f>(C48-VLOOKUP(J48,Riders!$A$2:$C$3501,2,FALSE))/365</f>
        <v>20.032876712328768</v>
      </c>
      <c r="N48" s="36">
        <v>2</v>
      </c>
      <c r="O48" s="3">
        <f t="shared" si="0"/>
        <v>47.402999999999999</v>
      </c>
      <c r="P48" s="3">
        <v>11.552</v>
      </c>
      <c r="Q48" s="3">
        <v>7.3610000000000007</v>
      </c>
      <c r="R48" s="3">
        <v>6.9310000000000009</v>
      </c>
      <c r="S48" s="3">
        <v>7.0779999999999959</v>
      </c>
      <c r="T48" s="3">
        <v>7.1450000000000031</v>
      </c>
      <c r="U48" s="3">
        <v>7.3359999999999985</v>
      </c>
      <c r="V48" s="24">
        <f t="shared" si="2"/>
        <v>56.958420353142209</v>
      </c>
    </row>
    <row r="49" spans="1:22" x14ac:dyDescent="0.45">
      <c r="A49" s="36" t="s">
        <v>693</v>
      </c>
      <c r="B49" s="36">
        <v>2024</v>
      </c>
      <c r="C49" s="19">
        <v>45325</v>
      </c>
      <c r="D49" s="36" t="s">
        <v>72</v>
      </c>
      <c r="E49" s="36" t="s">
        <v>379</v>
      </c>
      <c r="F49" s="36" t="s">
        <v>379</v>
      </c>
      <c r="G49" s="3" t="s">
        <v>47</v>
      </c>
      <c r="H49" s="3" t="s">
        <v>99</v>
      </c>
      <c r="I49" s="3" t="s">
        <v>100</v>
      </c>
      <c r="J49" s="3" t="s">
        <v>46</v>
      </c>
      <c r="K49" s="37">
        <f>(C49-VLOOKUP(H49,Riders!$A$2:$C$3501,2,FALSE))/365</f>
        <v>26.969863013698632</v>
      </c>
      <c r="L49" s="37">
        <f>(C49-VLOOKUP(I49,Riders!$A$2:$C$3501,2,FALSE))/365</f>
        <v>29.978082191780821</v>
      </c>
      <c r="M49" s="37">
        <f>(C49-VLOOKUP(J49,Riders!$A$2:$C$3501,2,FALSE))/365</f>
        <v>23.635616438356163</v>
      </c>
      <c r="N49" s="36">
        <v>3</v>
      </c>
      <c r="O49" s="3">
        <f t="shared" si="0"/>
        <v>47.731999999999999</v>
      </c>
      <c r="P49" s="3">
        <v>11.503</v>
      </c>
      <c r="Q49" s="3">
        <v>7.4819999999999993</v>
      </c>
      <c r="R49" s="3">
        <v>6.9789999999999992</v>
      </c>
      <c r="S49" s="3">
        <v>7.1739999999999995</v>
      </c>
      <c r="T49" s="3">
        <v>7.2020000000000053</v>
      </c>
      <c r="U49" s="3">
        <v>7.3919999999999959</v>
      </c>
      <c r="V49" s="24">
        <f t="shared" si="2"/>
        <v>56.565825861057576</v>
      </c>
    </row>
    <row r="50" spans="1:22" x14ac:dyDescent="0.45">
      <c r="A50" s="36" t="s">
        <v>693</v>
      </c>
      <c r="B50" s="36">
        <v>2024</v>
      </c>
      <c r="C50" s="19">
        <v>45325</v>
      </c>
      <c r="D50" s="36" t="s">
        <v>72</v>
      </c>
      <c r="E50" s="36" t="s">
        <v>379</v>
      </c>
      <c r="F50" s="36" t="s">
        <v>379</v>
      </c>
      <c r="G50" s="3" t="s">
        <v>17</v>
      </c>
      <c r="H50" s="3" t="s">
        <v>16</v>
      </c>
      <c r="I50" s="3" t="s">
        <v>32</v>
      </c>
      <c r="J50" s="3" t="s">
        <v>80</v>
      </c>
      <c r="K50" s="37">
        <f>(C50-VLOOKUP(H50,Riders!$A$2:$C$3501,2,FALSE))/365</f>
        <v>24.789041095890411</v>
      </c>
      <c r="L50" s="37">
        <f>(C50-VLOOKUP(I50,Riders!$A$2:$C$3501,2,FALSE))/365</f>
        <v>21.528767123287672</v>
      </c>
      <c r="M50" s="37">
        <f>(C50-VLOOKUP(J50,Riders!$A$2:$C$3501,2,FALSE))/365</f>
        <v>21.989041095890411</v>
      </c>
      <c r="N50" s="36">
        <v>4</v>
      </c>
      <c r="O50" s="3">
        <f t="shared" si="0"/>
        <v>47.737000000000002</v>
      </c>
      <c r="P50" s="3">
        <v>11.888</v>
      </c>
      <c r="Q50" s="3">
        <v>7.58</v>
      </c>
      <c r="R50" s="3">
        <v>7.0749999999999993</v>
      </c>
      <c r="S50" s="3">
        <v>7.0970000000000013</v>
      </c>
      <c r="T50" s="3">
        <v>7.0039999999999978</v>
      </c>
      <c r="U50" s="3">
        <v>7.0930000000000035</v>
      </c>
      <c r="V50" s="24">
        <f t="shared" si="2"/>
        <v>56.559901124913587</v>
      </c>
    </row>
    <row r="51" spans="1:22" x14ac:dyDescent="0.45">
      <c r="A51" s="36" t="s">
        <v>693</v>
      </c>
      <c r="B51" s="36">
        <v>2024</v>
      </c>
      <c r="C51" s="19">
        <v>45325</v>
      </c>
      <c r="D51" s="36" t="s">
        <v>72</v>
      </c>
      <c r="E51" s="36" t="s">
        <v>379</v>
      </c>
      <c r="F51" s="36" t="s">
        <v>379</v>
      </c>
      <c r="G51" s="3" t="s">
        <v>29</v>
      </c>
      <c r="H51" s="3" t="s">
        <v>28</v>
      </c>
      <c r="I51" s="3" t="s">
        <v>651</v>
      </c>
      <c r="J51" s="3" t="s">
        <v>831</v>
      </c>
      <c r="K51" s="37">
        <f>(C51-VLOOKUP(H51,Riders!$A$2:$C$3501,2,FALSE))/365</f>
        <v>24.109589041095891</v>
      </c>
      <c r="L51" s="37">
        <f>(C51-VLOOKUP(I51,Riders!$A$2:$C$3501,2,FALSE))/365</f>
        <v>23.038356164383561</v>
      </c>
      <c r="M51" s="37">
        <f>(C51-VLOOKUP(J51,Riders!$A$2:$C$3501,2,FALSE))/365</f>
        <v>25.589041095890412</v>
      </c>
      <c r="N51" s="36">
        <v>5</v>
      </c>
      <c r="O51" s="3">
        <f t="shared" si="0"/>
        <v>47.747</v>
      </c>
      <c r="P51" s="3">
        <v>11.551</v>
      </c>
      <c r="Q51" s="3">
        <v>7.4369999999999994</v>
      </c>
      <c r="R51" s="3">
        <v>7.0060000000000002</v>
      </c>
      <c r="S51" s="3">
        <v>7.0910000000000011</v>
      </c>
      <c r="T51" s="3">
        <v>7.1869999999999976</v>
      </c>
      <c r="U51" s="3">
        <v>7.4750000000000014</v>
      </c>
      <c r="V51" s="24">
        <f t="shared" si="2"/>
        <v>56.548055375206822</v>
      </c>
    </row>
    <row r="52" spans="1:22" x14ac:dyDescent="0.45">
      <c r="A52" s="36" t="s">
        <v>693</v>
      </c>
      <c r="B52" s="36">
        <v>2024</v>
      </c>
      <c r="C52" s="19">
        <v>45325</v>
      </c>
      <c r="D52" s="36" t="s">
        <v>72</v>
      </c>
      <c r="E52" s="36" t="s">
        <v>379</v>
      </c>
      <c r="F52" s="36" t="s">
        <v>379</v>
      </c>
      <c r="G52" s="3" t="s">
        <v>27</v>
      </c>
      <c r="H52" s="3" t="s">
        <v>115</v>
      </c>
      <c r="I52" s="3" t="s">
        <v>26</v>
      </c>
      <c r="J52" s="3" t="s">
        <v>41</v>
      </c>
      <c r="K52" s="37">
        <f>(C52-VLOOKUP(H52,Riders!$A$2:$C$3501,2,FALSE))/365</f>
        <v>26.509589041095889</v>
      </c>
      <c r="L52" s="37">
        <f>(C52-VLOOKUP(I52,Riders!$A$2:$C$3501,2,FALSE))/365</f>
        <v>25.704109589041096</v>
      </c>
      <c r="M52" s="37">
        <f>(C52-VLOOKUP(J52,Riders!$A$2:$C$3501,2,FALSE))/365</f>
        <v>28.304109589041097</v>
      </c>
      <c r="N52" s="36">
        <v>6</v>
      </c>
      <c r="O52" s="3">
        <f t="shared" si="0"/>
        <v>48.475999999999999</v>
      </c>
      <c r="P52" s="3">
        <v>11.78</v>
      </c>
      <c r="Q52" s="3">
        <v>7.5909999999999993</v>
      </c>
      <c r="R52" s="3">
        <v>7.0330000000000013</v>
      </c>
      <c r="S52" s="3">
        <v>7.0470000000000006</v>
      </c>
      <c r="T52" s="3">
        <v>7.3699999999999974</v>
      </c>
      <c r="U52" s="3">
        <v>7.6550000000000011</v>
      </c>
      <c r="V52" s="24">
        <f t="shared" si="2"/>
        <v>55.697664823830351</v>
      </c>
    </row>
    <row r="53" spans="1:22" x14ac:dyDescent="0.45">
      <c r="A53" s="36" t="s">
        <v>693</v>
      </c>
      <c r="B53" s="36">
        <v>2024</v>
      </c>
      <c r="C53" s="19">
        <v>45325</v>
      </c>
      <c r="D53" s="36" t="s">
        <v>72</v>
      </c>
      <c r="E53" s="36" t="s">
        <v>379</v>
      </c>
      <c r="F53" s="36" t="s">
        <v>379</v>
      </c>
      <c r="G53" s="3" t="s">
        <v>38</v>
      </c>
      <c r="H53" s="3" t="s">
        <v>3854</v>
      </c>
      <c r="I53" s="3" t="s">
        <v>911</v>
      </c>
      <c r="J53" s="3" t="s">
        <v>3856</v>
      </c>
      <c r="K53" s="37">
        <f>(C53-VLOOKUP(H53,Riders!$A$2:$C$3501,2,FALSE))/365</f>
        <v>17.67945205479452</v>
      </c>
      <c r="L53" s="37">
        <f>(C53-VLOOKUP(I53,Riders!$A$2:$C$3501,2,FALSE))/365</f>
        <v>20.443835616438356</v>
      </c>
      <c r="M53" s="37">
        <f>(C53-VLOOKUP(J53,Riders!$A$2:$C$3501,2,FALSE))/365</f>
        <v>18.263013698630136</v>
      </c>
      <c r="N53" s="36">
        <v>7</v>
      </c>
      <c r="O53" s="3">
        <f t="shared" si="0"/>
        <v>48.539000000000001</v>
      </c>
      <c r="P53" s="3">
        <v>11.622</v>
      </c>
      <c r="Q53" s="3">
        <v>7.6550000000000011</v>
      </c>
      <c r="R53" s="3">
        <v>7.1579999999999977</v>
      </c>
      <c r="S53" s="3">
        <v>7.2149999999999999</v>
      </c>
      <c r="T53" s="3">
        <v>7.3269999999999982</v>
      </c>
      <c r="U53" s="3">
        <v>7.5620000000000047</v>
      </c>
      <c r="V53" s="24">
        <f t="shared" si="2"/>
        <v>55.625373411071507</v>
      </c>
    </row>
    <row r="54" spans="1:22" x14ac:dyDescent="0.45">
      <c r="A54" s="36" t="s">
        <v>693</v>
      </c>
      <c r="B54" s="36">
        <v>2024</v>
      </c>
      <c r="C54" s="19">
        <v>45325</v>
      </c>
      <c r="D54" s="36" t="s">
        <v>72</v>
      </c>
      <c r="E54" s="36" t="s">
        <v>379</v>
      </c>
      <c r="F54" s="36" t="s">
        <v>379</v>
      </c>
      <c r="G54" s="3" t="s">
        <v>44</v>
      </c>
      <c r="H54" s="3" t="s">
        <v>43</v>
      </c>
      <c r="I54" s="3" t="s">
        <v>138</v>
      </c>
      <c r="J54" s="3" t="s">
        <v>54</v>
      </c>
      <c r="K54" s="37">
        <f>(C54-VLOOKUP(H54,Riders!$A$2:$C$3501,2,FALSE))/365</f>
        <v>31.210958904109589</v>
      </c>
      <c r="L54" s="37">
        <f>(C54-VLOOKUP(I54,Riders!$A$2:$C$3501,2,FALSE))/365</f>
        <v>28.389041095890413</v>
      </c>
      <c r="M54" s="37">
        <f>(C54-VLOOKUP(J54,Riders!$A$2:$C$3501,2,FALSE))/365</f>
        <v>26.616438356164384</v>
      </c>
      <c r="N54" s="36">
        <v>8</v>
      </c>
      <c r="O54" s="3">
        <f t="shared" si="0"/>
        <v>48.816000000000003</v>
      </c>
      <c r="P54" s="3">
        <v>12.028</v>
      </c>
      <c r="Q54" s="3">
        <v>7.8040000000000003</v>
      </c>
      <c r="R54" s="3">
        <v>7.1110000000000007</v>
      </c>
      <c r="S54" s="3">
        <v>7.1690000000000005</v>
      </c>
      <c r="T54" s="3">
        <v>7.2310000000000016</v>
      </c>
      <c r="U54" s="3">
        <v>7.472999999999999</v>
      </c>
      <c r="V54" s="24">
        <f t="shared" si="2"/>
        <v>55.309734513274336</v>
      </c>
    </row>
    <row r="55" spans="1:22" x14ac:dyDescent="0.45">
      <c r="A55" s="36" t="s">
        <v>693</v>
      </c>
      <c r="B55" s="36">
        <v>2024</v>
      </c>
      <c r="C55" s="19">
        <v>45325</v>
      </c>
      <c r="D55" s="36" t="s">
        <v>72</v>
      </c>
      <c r="E55" s="36" t="s">
        <v>379</v>
      </c>
      <c r="F55" s="36" t="s">
        <v>379</v>
      </c>
      <c r="G55" s="3" t="s">
        <v>59</v>
      </c>
      <c r="H55" s="3" t="s">
        <v>383</v>
      </c>
      <c r="I55" s="3" t="s">
        <v>107</v>
      </c>
      <c r="J55" s="3" t="s">
        <v>58</v>
      </c>
      <c r="K55" s="37">
        <f>(C55-VLOOKUP(H55,Riders!$A$2:$C$3501,2,FALSE))/365</f>
        <v>20.553424657534247</v>
      </c>
      <c r="L55" s="37">
        <f>(C55-VLOOKUP(I55,Riders!$A$2:$C$3501,2,FALSE))/365</f>
        <v>20.410958904109588</v>
      </c>
      <c r="M55" s="37">
        <f>(C55-VLOOKUP(J55,Riders!$A$2:$C$3501,2,FALSE))/365</f>
        <v>26.054794520547944</v>
      </c>
      <c r="N55" s="36">
        <v>9</v>
      </c>
      <c r="O55" s="3">
        <f t="shared" si="0"/>
        <v>49.820999999999998</v>
      </c>
      <c r="P55" s="3">
        <v>12.611000000000001</v>
      </c>
      <c r="Q55" s="3">
        <v>7.7089999999999996</v>
      </c>
      <c r="R55" s="3">
        <v>7.1069999999999993</v>
      </c>
      <c r="S55" s="3">
        <v>7.0420000000000016</v>
      </c>
      <c r="T55" s="3">
        <v>7.5150000000000006</v>
      </c>
      <c r="U55" s="3">
        <v>7.8369999999999962</v>
      </c>
      <c r="V55" s="24">
        <f t="shared" si="2"/>
        <v>54.194014572168363</v>
      </c>
    </row>
    <row r="56" spans="1:22" x14ac:dyDescent="0.45">
      <c r="A56" s="36" t="s">
        <v>693</v>
      </c>
      <c r="B56" s="36">
        <v>2024</v>
      </c>
      <c r="C56" s="19">
        <v>45325</v>
      </c>
      <c r="D56" s="36" t="s">
        <v>72</v>
      </c>
      <c r="E56" s="36" t="s">
        <v>379</v>
      </c>
      <c r="F56" s="36" t="s">
        <v>379</v>
      </c>
      <c r="G56" s="3" t="s">
        <v>36</v>
      </c>
      <c r="H56" s="3" t="s">
        <v>103</v>
      </c>
      <c r="I56" s="3" t="s">
        <v>390</v>
      </c>
      <c r="J56" s="3" t="s">
        <v>871</v>
      </c>
      <c r="K56" s="37">
        <f>(C56-VLOOKUP(H56,Riders!$A$2:$C$3501,2,FALSE))/365</f>
        <v>41.010958904109586</v>
      </c>
      <c r="L56" s="37">
        <f>(C56-VLOOKUP(I56,Riders!$A$2:$C$3501,2,FALSE))/365</f>
        <v>20.794520547945204</v>
      </c>
      <c r="M56" s="37">
        <f>(C56-VLOOKUP(J56,Riders!$A$2:$C$3501,2,FALSE))/365</f>
        <v>22.624657534246577</v>
      </c>
      <c r="N56" s="36">
        <v>10</v>
      </c>
      <c r="O56" s="3">
        <f t="shared" si="0"/>
        <v>50.557000000000002</v>
      </c>
      <c r="P56" s="3">
        <v>11.773999999999999</v>
      </c>
      <c r="Q56" s="3">
        <v>7.4550000000000001</v>
      </c>
      <c r="R56" s="3">
        <v>7.0180000000000007</v>
      </c>
      <c r="S56" s="3">
        <v>7.0910000000000011</v>
      </c>
      <c r="T56" s="3">
        <v>9.0030000000000001</v>
      </c>
      <c r="U56" s="3">
        <v>8.2160000000000011</v>
      </c>
      <c r="V56" s="24">
        <f t="shared" si="2"/>
        <v>53.405067547520616</v>
      </c>
    </row>
    <row r="57" spans="1:22" x14ac:dyDescent="0.45">
      <c r="A57" s="36" t="s">
        <v>693</v>
      </c>
      <c r="B57" s="36">
        <v>2024</v>
      </c>
      <c r="C57" s="19">
        <v>45325</v>
      </c>
      <c r="D57" s="36" t="s">
        <v>72</v>
      </c>
      <c r="E57" s="36" t="s">
        <v>379</v>
      </c>
      <c r="F57" s="36" t="s">
        <v>379</v>
      </c>
      <c r="G57" s="3" t="s">
        <v>65</v>
      </c>
      <c r="H57" s="3" t="s">
        <v>897</v>
      </c>
      <c r="I57" s="3" t="s">
        <v>387</v>
      </c>
      <c r="J57" s="3" t="s">
        <v>64</v>
      </c>
      <c r="K57" s="37">
        <f>(C57-VLOOKUP(H57,Riders!$A$2:$C$3501,2,FALSE))/365</f>
        <v>22.550684931506851</v>
      </c>
      <c r="L57" s="37">
        <f>(C57-VLOOKUP(I57,Riders!$A$2:$C$3501,2,FALSE))/365</f>
        <v>23.635616438356163</v>
      </c>
      <c r="M57" s="37">
        <f>(C57-VLOOKUP(J57,Riders!$A$2:$C$3501,2,FALSE))/365</f>
        <v>23.115068493150684</v>
      </c>
      <c r="N57" s="36">
        <v>11</v>
      </c>
      <c r="O57" s="3">
        <f t="shared" si="0"/>
        <v>50.682000000000002</v>
      </c>
      <c r="P57" s="3">
        <v>12.391</v>
      </c>
      <c r="Q57" s="3">
        <v>7.8699999999999992</v>
      </c>
      <c r="R57" s="3">
        <v>7.3470000000000013</v>
      </c>
      <c r="S57" s="3">
        <v>7.4299999999999962</v>
      </c>
      <c r="T57" s="3">
        <v>7.6660000000000039</v>
      </c>
      <c r="U57" s="3">
        <v>7.9780000000000015</v>
      </c>
      <c r="V57" s="24">
        <f t="shared" si="2"/>
        <v>53.27335148573458</v>
      </c>
    </row>
    <row r="58" spans="1:22" x14ac:dyDescent="0.45">
      <c r="A58" s="36" t="s">
        <v>693</v>
      </c>
      <c r="B58" s="36">
        <v>2024</v>
      </c>
      <c r="C58" s="19">
        <v>45325</v>
      </c>
      <c r="D58" s="36" t="s">
        <v>72</v>
      </c>
      <c r="E58" s="36" t="s">
        <v>379</v>
      </c>
      <c r="F58" s="36" t="s">
        <v>379</v>
      </c>
      <c r="G58" s="3" t="s">
        <v>15</v>
      </c>
      <c r="H58" s="3" t="s">
        <v>14</v>
      </c>
      <c r="I58" s="3" t="s">
        <v>22</v>
      </c>
      <c r="J58" s="3" t="s">
        <v>23</v>
      </c>
      <c r="K58" s="37">
        <f>(C58-VLOOKUP(H58,Riders!$A$2:$C$3501,2,FALSE))/365</f>
        <v>24.090410958904108</v>
      </c>
      <c r="L58" s="37">
        <f>(C58-VLOOKUP(I58,Riders!$A$2:$C$3501,2,FALSE))/365</f>
        <v>26.07123287671233</v>
      </c>
      <c r="M58" s="37">
        <f>(C58-VLOOKUP(J58,Riders!$A$2:$C$3501,2,FALSE))/365</f>
        <v>26.397260273972602</v>
      </c>
      <c r="N58" s="36" t="s">
        <v>3863</v>
      </c>
      <c r="O58" s="3" t="str">
        <f t="shared" si="0"/>
        <v/>
      </c>
      <c r="P58" s="3"/>
      <c r="Q58" s="3"/>
      <c r="R58" s="3"/>
      <c r="S58" s="3"/>
      <c r="T58" s="3"/>
      <c r="U58" s="3"/>
      <c r="V58" s="24"/>
    </row>
    <row r="59" spans="1:22" x14ac:dyDescent="0.45">
      <c r="A59" s="36" t="s">
        <v>693</v>
      </c>
      <c r="B59" s="36">
        <v>2024</v>
      </c>
      <c r="C59" s="19">
        <v>45325</v>
      </c>
      <c r="D59" s="36" t="s">
        <v>72</v>
      </c>
      <c r="E59" s="36" t="s">
        <v>454</v>
      </c>
      <c r="F59" s="36">
        <v>1</v>
      </c>
      <c r="G59" s="3" t="s">
        <v>29</v>
      </c>
      <c r="H59" s="3" t="s">
        <v>28</v>
      </c>
      <c r="I59" s="3" t="s">
        <v>907</v>
      </c>
      <c r="J59" s="3" t="s">
        <v>831</v>
      </c>
      <c r="K59" s="37">
        <f>(C59-VLOOKUP(H59,Riders!$A$2:$C$3501,2,FALSE))/365</f>
        <v>24.109589041095891</v>
      </c>
      <c r="L59" s="37">
        <f>(C59-VLOOKUP(I59,Riders!$A$2:$C$3501,2,FALSE))/365</f>
        <v>23.350684931506848</v>
      </c>
      <c r="M59" s="37">
        <f>(C59-VLOOKUP(J59,Riders!$A$2:$C$3501,2,FALSE))/365</f>
        <v>25.589041095890412</v>
      </c>
      <c r="N59" s="36">
        <v>1</v>
      </c>
      <c r="O59" s="3">
        <f t="shared" si="0"/>
        <v>47.401000000000003</v>
      </c>
      <c r="P59" s="3">
        <v>11.75</v>
      </c>
      <c r="Q59" s="3">
        <v>7.4480000000000004</v>
      </c>
      <c r="R59" s="3">
        <v>6.9660000000000011</v>
      </c>
      <c r="S59" s="3">
        <v>7.0739999999999981</v>
      </c>
      <c r="T59" s="3">
        <v>6.9949999999999974</v>
      </c>
      <c r="U59" s="3">
        <v>7.1680000000000064</v>
      </c>
      <c r="V59" s="24">
        <f t="shared" ref="V59:V122" si="3">3.6*750/O59</f>
        <v>56.960823611316215</v>
      </c>
    </row>
    <row r="60" spans="1:22" x14ac:dyDescent="0.45">
      <c r="A60" s="36" t="s">
        <v>693</v>
      </c>
      <c r="B60" s="36">
        <v>2024</v>
      </c>
      <c r="C60" s="19">
        <v>45325</v>
      </c>
      <c r="D60" s="36" t="s">
        <v>72</v>
      </c>
      <c r="E60" s="36" t="s">
        <v>454</v>
      </c>
      <c r="F60" s="36">
        <v>1</v>
      </c>
      <c r="G60" s="3" t="s">
        <v>17</v>
      </c>
      <c r="H60" s="3" t="s">
        <v>16</v>
      </c>
      <c r="I60" s="3" t="s">
        <v>32</v>
      </c>
      <c r="J60" s="3" t="s">
        <v>80</v>
      </c>
      <c r="K60" s="37">
        <f>(C60-VLOOKUP(H60,Riders!$A$2:$C$3501,2,FALSE))/365</f>
        <v>24.789041095890411</v>
      </c>
      <c r="L60" s="37">
        <f>(C60-VLOOKUP(I60,Riders!$A$2:$C$3501,2,FALSE))/365</f>
        <v>21.528767123287672</v>
      </c>
      <c r="M60" s="37">
        <f>(C60-VLOOKUP(J60,Riders!$A$2:$C$3501,2,FALSE))/365</f>
        <v>21.989041095890411</v>
      </c>
      <c r="N60" s="36">
        <v>2</v>
      </c>
      <c r="O60" s="3">
        <f t="shared" si="0"/>
        <v>47.743000000000002</v>
      </c>
      <c r="P60" s="3">
        <v>12.03</v>
      </c>
      <c r="Q60" s="3">
        <v>7.6609999999999996</v>
      </c>
      <c r="R60" s="3">
        <v>7.027000000000001</v>
      </c>
      <c r="S60" s="3">
        <v>7.1020000000000003</v>
      </c>
      <c r="T60" s="3">
        <v>6.8669999999999973</v>
      </c>
      <c r="U60" s="3">
        <v>7.0560000000000045</v>
      </c>
      <c r="V60" s="24">
        <f t="shared" si="3"/>
        <v>56.552793079613764</v>
      </c>
    </row>
    <row r="61" spans="1:22" x14ac:dyDescent="0.45">
      <c r="A61" s="36" t="s">
        <v>693</v>
      </c>
      <c r="B61" s="36">
        <v>2024</v>
      </c>
      <c r="C61" s="19">
        <v>45325</v>
      </c>
      <c r="D61" s="36" t="s">
        <v>72</v>
      </c>
      <c r="E61" s="36" t="s">
        <v>454</v>
      </c>
      <c r="F61" s="36">
        <v>2</v>
      </c>
      <c r="G61" s="3" t="s">
        <v>47</v>
      </c>
      <c r="H61" s="3" t="s">
        <v>99</v>
      </c>
      <c r="I61" s="3" t="s">
        <v>100</v>
      </c>
      <c r="J61" s="3" t="s">
        <v>46</v>
      </c>
      <c r="K61" s="37">
        <f>(C61-VLOOKUP(H61,Riders!$A$2:$C$3501,2,FALSE))/365</f>
        <v>26.969863013698632</v>
      </c>
      <c r="L61" s="37">
        <f>(C61-VLOOKUP(I61,Riders!$A$2:$C$3501,2,FALSE))/365</f>
        <v>29.978082191780821</v>
      </c>
      <c r="M61" s="37">
        <f>(C61-VLOOKUP(J61,Riders!$A$2:$C$3501,2,FALSE))/365</f>
        <v>23.635616438356163</v>
      </c>
      <c r="N61" s="36">
        <v>1</v>
      </c>
      <c r="O61" s="3">
        <f t="shared" si="0"/>
        <v>47.463000000000001</v>
      </c>
      <c r="P61" s="3">
        <v>11.542</v>
      </c>
      <c r="Q61" s="3">
        <v>7.4380000000000006</v>
      </c>
      <c r="R61" s="3">
        <v>6.9639999999999986</v>
      </c>
      <c r="S61" s="3">
        <v>7.0809999999999995</v>
      </c>
      <c r="T61" s="3">
        <v>7.1080000000000041</v>
      </c>
      <c r="U61" s="3">
        <v>7.3299999999999983</v>
      </c>
      <c r="V61" s="24">
        <f t="shared" si="3"/>
        <v>56.886416787813666</v>
      </c>
    </row>
    <row r="62" spans="1:22" x14ac:dyDescent="0.45">
      <c r="A62" s="36" t="s">
        <v>693</v>
      </c>
      <c r="B62" s="36">
        <v>2024</v>
      </c>
      <c r="C62" s="19">
        <v>45325</v>
      </c>
      <c r="D62" s="36" t="s">
        <v>72</v>
      </c>
      <c r="E62" s="36" t="s">
        <v>454</v>
      </c>
      <c r="F62" s="36">
        <v>2</v>
      </c>
      <c r="G62" s="3" t="s">
        <v>27</v>
      </c>
      <c r="H62" s="3" t="s">
        <v>115</v>
      </c>
      <c r="I62" s="3" t="s">
        <v>26</v>
      </c>
      <c r="J62" s="3" t="s">
        <v>41</v>
      </c>
      <c r="K62" s="37">
        <f>(C62-VLOOKUP(H62,Riders!$A$2:$C$3501,2,FALSE))/365</f>
        <v>26.509589041095889</v>
      </c>
      <c r="L62" s="37">
        <f>(C62-VLOOKUP(I62,Riders!$A$2:$C$3501,2,FALSE))/365</f>
        <v>25.704109589041096</v>
      </c>
      <c r="M62" s="37">
        <f>(C62-VLOOKUP(J62,Riders!$A$2:$C$3501,2,FALSE))/365</f>
        <v>28.304109589041097</v>
      </c>
      <c r="N62" s="36">
        <v>2</v>
      </c>
      <c r="O62" s="3">
        <f t="shared" si="0"/>
        <v>48.069000000000003</v>
      </c>
      <c r="P62" s="3">
        <v>11.622</v>
      </c>
      <c r="Q62" s="3">
        <v>7.5390000000000015</v>
      </c>
      <c r="R62" s="3">
        <v>6.9539999999999971</v>
      </c>
      <c r="S62" s="3">
        <v>7.0160000000000018</v>
      </c>
      <c r="T62" s="3">
        <v>7.3029999999999973</v>
      </c>
      <c r="U62" s="3">
        <v>7.6350000000000051</v>
      </c>
      <c r="V62" s="24">
        <f t="shared" si="3"/>
        <v>56.169256693503087</v>
      </c>
    </row>
    <row r="63" spans="1:22" x14ac:dyDescent="0.45">
      <c r="A63" s="36" t="s">
        <v>693</v>
      </c>
      <c r="B63" s="36">
        <v>2024</v>
      </c>
      <c r="C63" s="19">
        <v>45325</v>
      </c>
      <c r="D63" s="36" t="s">
        <v>72</v>
      </c>
      <c r="E63" s="36" t="s">
        <v>454</v>
      </c>
      <c r="F63" s="36">
        <v>3</v>
      </c>
      <c r="G63" s="3" t="s">
        <v>38</v>
      </c>
      <c r="H63" s="3" t="s">
        <v>94</v>
      </c>
      <c r="I63" s="3" t="s">
        <v>75</v>
      </c>
      <c r="J63" s="3" t="s">
        <v>37</v>
      </c>
      <c r="K63" s="37">
        <f>(C63-VLOOKUP(H63,Riders!$A$2:$C$3501,2,FALSE))/365</f>
        <v>26.268493150684932</v>
      </c>
      <c r="L63" s="37">
        <f>(C63-VLOOKUP(I63,Riders!$A$2:$C$3501,2,FALSE))/365</f>
        <v>24.906849315068492</v>
      </c>
      <c r="M63" s="37">
        <f>(C63-VLOOKUP(J63,Riders!$A$2:$C$3501,2,FALSE))/365</f>
        <v>18.82191780821918</v>
      </c>
      <c r="N63" s="36">
        <v>1</v>
      </c>
      <c r="O63" s="3">
        <f t="shared" si="0"/>
        <v>46.277000000000001</v>
      </c>
      <c r="P63" s="3">
        <v>11.457000000000001</v>
      </c>
      <c r="Q63" s="3">
        <v>7.2199999999999989</v>
      </c>
      <c r="R63" s="3">
        <v>6.7830000000000013</v>
      </c>
      <c r="S63" s="3">
        <v>6.9249999999999972</v>
      </c>
      <c r="T63" s="3">
        <v>6.838000000000001</v>
      </c>
      <c r="U63" s="3">
        <v>7.054000000000002</v>
      </c>
      <c r="V63" s="24">
        <f t="shared" si="3"/>
        <v>58.344317911705595</v>
      </c>
    </row>
    <row r="64" spans="1:22" x14ac:dyDescent="0.45">
      <c r="A64" s="36" t="s">
        <v>693</v>
      </c>
      <c r="B64" s="36">
        <v>2024</v>
      </c>
      <c r="C64" s="19">
        <v>45325</v>
      </c>
      <c r="D64" s="36" t="s">
        <v>72</v>
      </c>
      <c r="E64" s="36" t="s">
        <v>454</v>
      </c>
      <c r="F64" s="36">
        <v>3</v>
      </c>
      <c r="G64" s="3" t="s">
        <v>3864</v>
      </c>
      <c r="H64" s="3" t="s">
        <v>3854</v>
      </c>
      <c r="I64" s="3" t="s">
        <v>911</v>
      </c>
      <c r="J64" s="3" t="s">
        <v>3856</v>
      </c>
      <c r="K64" s="37">
        <f>(C64-VLOOKUP(H64,Riders!$A$2:$C$3501,2,FALSE))/365</f>
        <v>17.67945205479452</v>
      </c>
      <c r="L64" s="37">
        <f>(C64-VLOOKUP(I64,Riders!$A$2:$C$3501,2,FALSE))/365</f>
        <v>20.443835616438356</v>
      </c>
      <c r="M64" s="37">
        <f>(C64-VLOOKUP(J64,Riders!$A$2:$C$3501,2,FALSE))/365</f>
        <v>18.263013698630136</v>
      </c>
      <c r="N64" s="36">
        <v>2</v>
      </c>
      <c r="O64" s="3">
        <f t="shared" si="0"/>
        <v>48.161000000000001</v>
      </c>
      <c r="P64" s="3">
        <v>11.62</v>
      </c>
      <c r="Q64" s="3">
        <v>7.6300000000000008</v>
      </c>
      <c r="R64" s="3">
        <v>7.0659999999999989</v>
      </c>
      <c r="S64" s="3">
        <v>7.1660000000000004</v>
      </c>
      <c r="T64" s="3">
        <v>7.2610000000000028</v>
      </c>
      <c r="U64" s="3">
        <v>7.4179999999999993</v>
      </c>
      <c r="V64" s="24">
        <f t="shared" si="3"/>
        <v>56.061958846369464</v>
      </c>
    </row>
    <row r="65" spans="1:22" x14ac:dyDescent="0.45">
      <c r="A65" s="36" t="s">
        <v>693</v>
      </c>
      <c r="B65" s="36">
        <v>2024</v>
      </c>
      <c r="C65" s="19">
        <v>45325</v>
      </c>
      <c r="D65" s="36" t="s">
        <v>72</v>
      </c>
      <c r="E65" s="36" t="s">
        <v>454</v>
      </c>
      <c r="F65" s="36">
        <v>4</v>
      </c>
      <c r="G65" s="3" t="s">
        <v>25</v>
      </c>
      <c r="H65" s="3" t="s">
        <v>24</v>
      </c>
      <c r="I65" s="3" t="s">
        <v>381</v>
      </c>
      <c r="J65" s="3" t="s">
        <v>133</v>
      </c>
      <c r="K65" s="37">
        <f>(C65-VLOOKUP(H65,Riders!$A$2:$C$3501,2,FALSE))/365</f>
        <v>25.432876712328767</v>
      </c>
      <c r="L65" s="37">
        <f>(C65-VLOOKUP(I65,Riders!$A$2:$C$3501,2,FALSE))/365</f>
        <v>21.13150684931507</v>
      </c>
      <c r="M65" s="37">
        <f>(C65-VLOOKUP(J65,Riders!$A$2:$C$3501,2,FALSE))/365</f>
        <v>31.030136986301368</v>
      </c>
      <c r="N65" s="36">
        <v>1</v>
      </c>
      <c r="O65" s="3">
        <f t="shared" si="0"/>
        <v>46.09</v>
      </c>
      <c r="P65" s="3">
        <v>11.565</v>
      </c>
      <c r="Q65" s="3">
        <v>7.2919999999999998</v>
      </c>
      <c r="R65" s="3">
        <v>6.8629999999999995</v>
      </c>
      <c r="S65" s="3">
        <v>6.8239999999999981</v>
      </c>
      <c r="T65" s="3">
        <v>6.6940000000000026</v>
      </c>
      <c r="U65" s="3">
        <v>6.8520000000000039</v>
      </c>
      <c r="V65" s="24">
        <f t="shared" si="3"/>
        <v>58.581037101323496</v>
      </c>
    </row>
    <row r="66" spans="1:22" x14ac:dyDescent="0.45">
      <c r="A66" s="36" t="s">
        <v>693</v>
      </c>
      <c r="B66" s="36">
        <v>2024</v>
      </c>
      <c r="C66" s="19">
        <v>45325</v>
      </c>
      <c r="D66" s="36" t="s">
        <v>72</v>
      </c>
      <c r="E66" s="36" t="s">
        <v>454</v>
      </c>
      <c r="F66" s="36">
        <v>4</v>
      </c>
      <c r="G66" s="3" t="s">
        <v>44</v>
      </c>
      <c r="H66" s="3" t="s">
        <v>43</v>
      </c>
      <c r="I66" s="3" t="s">
        <v>138</v>
      </c>
      <c r="J66" s="3" t="s">
        <v>54</v>
      </c>
      <c r="K66" s="37">
        <f>(C66-VLOOKUP(H66,Riders!$A$2:$C$3501,2,FALSE))/365</f>
        <v>31.210958904109589</v>
      </c>
      <c r="L66" s="37">
        <f>(C66-VLOOKUP(I66,Riders!$A$2:$C$3501,2,FALSE))/365</f>
        <v>28.389041095890413</v>
      </c>
      <c r="M66" s="37">
        <f>(C66-VLOOKUP(J66,Riders!$A$2:$C$3501,2,FALSE))/365</f>
        <v>26.616438356164384</v>
      </c>
      <c r="N66" s="36">
        <v>2</v>
      </c>
      <c r="O66" s="3">
        <f t="shared" ref="O66:O129" si="4">IF(COUNT(P66:U66)=6,SUM(P66:U66),"")</f>
        <v>48.527000000000001</v>
      </c>
      <c r="P66" s="3">
        <v>12.109</v>
      </c>
      <c r="Q66" s="3">
        <v>7.7539999999999996</v>
      </c>
      <c r="R66" s="3">
        <v>7.0470000000000006</v>
      </c>
      <c r="S66" s="3">
        <v>7.0310000000000024</v>
      </c>
      <c r="T66" s="3">
        <v>7.1109999999999971</v>
      </c>
      <c r="U66" s="3">
        <v>7.4750000000000014</v>
      </c>
      <c r="V66" s="24">
        <f t="shared" si="3"/>
        <v>55.639128732458218</v>
      </c>
    </row>
    <row r="67" spans="1:22" x14ac:dyDescent="0.45">
      <c r="A67" s="36" t="s">
        <v>693</v>
      </c>
      <c r="B67" s="36">
        <v>2024</v>
      </c>
      <c r="C67" s="19">
        <v>45325</v>
      </c>
      <c r="D67" s="36" t="s">
        <v>72</v>
      </c>
      <c r="E67" s="36" t="s">
        <v>204</v>
      </c>
      <c r="F67" s="36" t="s">
        <v>205</v>
      </c>
      <c r="G67" s="3" t="s">
        <v>25</v>
      </c>
      <c r="H67" s="3" t="s">
        <v>24</v>
      </c>
      <c r="I67" s="3" t="s">
        <v>381</v>
      </c>
      <c r="J67" s="3" t="s">
        <v>133</v>
      </c>
      <c r="K67" s="37">
        <f>(C67-VLOOKUP(H67,Riders!$A$2:$C$3501,2,FALSE))/365</f>
        <v>25.432876712328767</v>
      </c>
      <c r="L67" s="37">
        <f>(C67-VLOOKUP(I67,Riders!$A$2:$C$3501,2,FALSE))/365</f>
        <v>21.13150684931507</v>
      </c>
      <c r="M67" s="37">
        <f>(C67-VLOOKUP(J67,Riders!$A$2:$C$3501,2,FALSE))/365</f>
        <v>31.030136986301368</v>
      </c>
      <c r="N67" s="36">
        <v>1</v>
      </c>
      <c r="O67" s="3">
        <f t="shared" si="4"/>
        <v>46.023000000000003</v>
      </c>
      <c r="P67" s="3">
        <v>11.449</v>
      </c>
      <c r="Q67" s="3">
        <v>7.2539999999999996</v>
      </c>
      <c r="R67" s="3">
        <v>6.8140000000000001</v>
      </c>
      <c r="S67" s="3">
        <v>6.833000000000002</v>
      </c>
      <c r="T67" s="3">
        <v>6.759999999999998</v>
      </c>
      <c r="U67" s="3">
        <v>6.9130000000000038</v>
      </c>
      <c r="V67" s="24">
        <f t="shared" si="3"/>
        <v>58.666319014405836</v>
      </c>
    </row>
    <row r="68" spans="1:22" x14ac:dyDescent="0.45">
      <c r="A68" s="36" t="s">
        <v>693</v>
      </c>
      <c r="B68" s="36">
        <v>2024</v>
      </c>
      <c r="C68" s="19">
        <v>45325</v>
      </c>
      <c r="D68" s="36" t="s">
        <v>72</v>
      </c>
      <c r="E68" s="36" t="s">
        <v>204</v>
      </c>
      <c r="F68" s="36" t="s">
        <v>205</v>
      </c>
      <c r="G68" s="3" t="s">
        <v>38</v>
      </c>
      <c r="H68" s="3" t="s">
        <v>94</v>
      </c>
      <c r="I68" s="3" t="s">
        <v>75</v>
      </c>
      <c r="J68" s="3" t="s">
        <v>37</v>
      </c>
      <c r="K68" s="37">
        <f>(C68-VLOOKUP(H68,Riders!$A$2:$C$3501,2,FALSE))/365</f>
        <v>26.268493150684932</v>
      </c>
      <c r="L68" s="37">
        <f>(C68-VLOOKUP(I68,Riders!$A$2:$C$3501,2,FALSE))/365</f>
        <v>24.906849315068492</v>
      </c>
      <c r="M68" s="37">
        <f>(C68-VLOOKUP(J68,Riders!$A$2:$C$3501,2,FALSE))/365</f>
        <v>18.82191780821918</v>
      </c>
      <c r="N68" s="36">
        <v>2</v>
      </c>
      <c r="O68" s="3">
        <f t="shared" si="4"/>
        <v>75.099999999999994</v>
      </c>
      <c r="P68" s="3">
        <v>11.462</v>
      </c>
      <c r="Q68" s="3">
        <v>8.0530000000000008</v>
      </c>
      <c r="R68" s="3">
        <v>10.707000000000001</v>
      </c>
      <c r="S68" s="3">
        <v>13.634</v>
      </c>
      <c r="T68" s="3">
        <v>14.725000000000001</v>
      </c>
      <c r="U68" s="3">
        <v>16.518999999999991</v>
      </c>
      <c r="V68" s="24">
        <f t="shared" si="3"/>
        <v>35.952063914780297</v>
      </c>
    </row>
    <row r="69" spans="1:22" x14ac:dyDescent="0.45">
      <c r="A69" s="36" t="s">
        <v>693</v>
      </c>
      <c r="B69" s="36">
        <v>2024</v>
      </c>
      <c r="C69" s="19">
        <v>45325</v>
      </c>
      <c r="D69" s="36" t="s">
        <v>72</v>
      </c>
      <c r="E69" s="36" t="s">
        <v>204</v>
      </c>
      <c r="F69" s="36" t="s">
        <v>206</v>
      </c>
      <c r="G69" s="3" t="s">
        <v>29</v>
      </c>
      <c r="H69" s="3" t="s">
        <v>28</v>
      </c>
      <c r="I69" s="3" t="s">
        <v>907</v>
      </c>
      <c r="J69" s="3" t="s">
        <v>831</v>
      </c>
      <c r="K69" s="37">
        <f>(C69-VLOOKUP(H69,Riders!$A$2:$C$3501,2,FALSE))/365</f>
        <v>24.109589041095891</v>
      </c>
      <c r="L69" s="37">
        <f>(C69-VLOOKUP(I69,Riders!$A$2:$C$3501,2,FALSE))/365</f>
        <v>23.350684931506848</v>
      </c>
      <c r="M69" s="37">
        <f>(C69-VLOOKUP(J69,Riders!$A$2:$C$3501,2,FALSE))/365</f>
        <v>25.589041095890412</v>
      </c>
      <c r="N69" s="36">
        <v>3</v>
      </c>
      <c r="O69" s="3">
        <f t="shared" si="4"/>
        <v>47.39</v>
      </c>
      <c r="P69" s="3">
        <v>11.644</v>
      </c>
      <c r="Q69" s="3">
        <v>7.4670000000000005</v>
      </c>
      <c r="R69" s="3">
        <v>6.9450000000000003</v>
      </c>
      <c r="S69" s="3">
        <v>7.0609999999999964</v>
      </c>
      <c r="T69" s="3">
        <v>7.0489999999999995</v>
      </c>
      <c r="U69" s="3">
        <v>7.2240000000000038</v>
      </c>
      <c r="V69" s="24">
        <f t="shared" si="3"/>
        <v>56.974045157206163</v>
      </c>
    </row>
    <row r="70" spans="1:22" x14ac:dyDescent="0.45">
      <c r="A70" s="36" t="s">
        <v>693</v>
      </c>
      <c r="B70" s="36">
        <v>2024</v>
      </c>
      <c r="C70" s="19">
        <v>45325</v>
      </c>
      <c r="D70" s="36" t="s">
        <v>72</v>
      </c>
      <c r="E70" s="36" t="s">
        <v>204</v>
      </c>
      <c r="F70" s="36" t="s">
        <v>206</v>
      </c>
      <c r="G70" s="3" t="s">
        <v>47</v>
      </c>
      <c r="H70" s="3" t="s">
        <v>99</v>
      </c>
      <c r="I70" s="3" t="s">
        <v>100</v>
      </c>
      <c r="J70" s="3" t="s">
        <v>46</v>
      </c>
      <c r="K70" s="37">
        <f>(C70-VLOOKUP(H70,Riders!$A$2:$C$3501,2,FALSE))/365</f>
        <v>26.969863013698632</v>
      </c>
      <c r="L70" s="37">
        <f>(C70-VLOOKUP(I70,Riders!$A$2:$C$3501,2,FALSE))/365</f>
        <v>29.978082191780821</v>
      </c>
      <c r="M70" s="37">
        <f>(C70-VLOOKUP(J70,Riders!$A$2:$C$3501,2,FALSE))/365</f>
        <v>23.635616438356163</v>
      </c>
      <c r="N70" s="36">
        <v>4</v>
      </c>
      <c r="O70" s="3">
        <f t="shared" si="4"/>
        <v>47.686</v>
      </c>
      <c r="P70" s="3">
        <v>11.436999999999999</v>
      </c>
      <c r="Q70" s="3">
        <v>7.4309999999999992</v>
      </c>
      <c r="R70" s="3">
        <v>7.1960000000000015</v>
      </c>
      <c r="S70" s="3">
        <v>7.171999999999997</v>
      </c>
      <c r="T70" s="3">
        <v>7.1230000000000047</v>
      </c>
      <c r="U70" s="3">
        <v>7.3269999999999982</v>
      </c>
      <c r="V70" s="24">
        <f t="shared" si="3"/>
        <v>56.620391729228707</v>
      </c>
    </row>
    <row r="71" spans="1:22" x14ac:dyDescent="0.45">
      <c r="A71" s="36" t="s">
        <v>657</v>
      </c>
      <c r="B71" s="36">
        <v>2024</v>
      </c>
      <c r="C71" s="19">
        <v>45301</v>
      </c>
      <c r="D71" s="36" t="s">
        <v>3826</v>
      </c>
      <c r="E71" s="36" t="s">
        <v>379</v>
      </c>
      <c r="F71" s="36" t="s">
        <v>379</v>
      </c>
      <c r="G71" s="3" t="s">
        <v>15</v>
      </c>
      <c r="H71" s="3" t="s">
        <v>14</v>
      </c>
      <c r="I71" s="3" t="s">
        <v>22</v>
      </c>
      <c r="J71" s="3" t="s">
        <v>23</v>
      </c>
      <c r="K71" s="37">
        <f>(C71-VLOOKUP(H71,Riders!$A$2:$C$3501,2,FALSE))/365</f>
        <v>24.024657534246575</v>
      </c>
      <c r="L71" s="37">
        <f>(C71-VLOOKUP(I71,Riders!$A$2:$C$3501,2,FALSE))/365</f>
        <v>26.005479452054793</v>
      </c>
      <c r="M71" s="37">
        <f>(C71-VLOOKUP(J71,Riders!$A$2:$C$3501,2,FALSE))/365</f>
        <v>26.331506849315069</v>
      </c>
      <c r="N71" s="36">
        <v>1</v>
      </c>
      <c r="O71" s="3">
        <f t="shared" si="4"/>
        <v>46.316000000000003</v>
      </c>
      <c r="P71" s="3">
        <v>11.499000000000001</v>
      </c>
      <c r="Q71" s="3">
        <v>7.3579999999999988</v>
      </c>
      <c r="R71" s="3">
        <v>6.7460000000000022</v>
      </c>
      <c r="S71" s="3">
        <v>6.8019999999999996</v>
      </c>
      <c r="T71" s="3">
        <v>6.8680000000000021</v>
      </c>
      <c r="U71" s="3">
        <v>7.0429999999999993</v>
      </c>
      <c r="V71" s="24">
        <f t="shared" si="3"/>
        <v>58.295189567320143</v>
      </c>
    </row>
    <row r="72" spans="1:22" x14ac:dyDescent="0.45">
      <c r="A72" s="36" t="s">
        <v>657</v>
      </c>
      <c r="B72" s="36">
        <v>2024</v>
      </c>
      <c r="C72" s="19">
        <v>45301</v>
      </c>
      <c r="D72" s="36" t="s">
        <v>3826</v>
      </c>
      <c r="E72" s="36" t="s">
        <v>379</v>
      </c>
      <c r="F72" s="36" t="s">
        <v>379</v>
      </c>
      <c r="G72" s="3" t="s">
        <v>25</v>
      </c>
      <c r="H72" s="3" t="s">
        <v>24</v>
      </c>
      <c r="I72" s="3" t="s">
        <v>381</v>
      </c>
      <c r="J72" s="3" t="s">
        <v>391</v>
      </c>
      <c r="K72" s="37">
        <f>(C72-VLOOKUP(H72,Riders!$A$2:$C$3501,2,FALSE))/365</f>
        <v>25.367123287671234</v>
      </c>
      <c r="L72" s="37">
        <f>(C72-VLOOKUP(I72,Riders!$A$2:$C$3501,2,FALSE))/365</f>
        <v>21.065753424657533</v>
      </c>
      <c r="M72" s="37">
        <f>(C72-VLOOKUP(J72,Riders!$A$2:$C$3501,2,FALSE))/365</f>
        <v>24.873972602739727</v>
      </c>
      <c r="N72" s="36">
        <v>2</v>
      </c>
      <c r="O72" s="3">
        <f t="shared" si="4"/>
        <v>46.377000000000002</v>
      </c>
      <c r="P72" s="3">
        <v>11.523</v>
      </c>
      <c r="Q72" s="3">
        <v>7.4080000000000013</v>
      </c>
      <c r="R72" s="3">
        <v>6.8709999999999987</v>
      </c>
      <c r="S72" s="3">
        <v>6.9489999999999981</v>
      </c>
      <c r="T72" s="3">
        <v>6.7590000000000003</v>
      </c>
      <c r="U72" s="3">
        <v>6.8670000000000044</v>
      </c>
      <c r="V72" s="24">
        <f t="shared" si="3"/>
        <v>58.218513487288952</v>
      </c>
    </row>
    <row r="73" spans="1:22" x14ac:dyDescent="0.45">
      <c r="A73" s="36" t="s">
        <v>657</v>
      </c>
      <c r="B73" s="36">
        <v>2024</v>
      </c>
      <c r="C73" s="19">
        <v>45301</v>
      </c>
      <c r="D73" s="36" t="s">
        <v>3826</v>
      </c>
      <c r="E73" s="36" t="s">
        <v>379</v>
      </c>
      <c r="F73" s="36" t="s">
        <v>379</v>
      </c>
      <c r="G73" s="3" t="s">
        <v>19</v>
      </c>
      <c r="H73" s="3" t="s">
        <v>380</v>
      </c>
      <c r="I73" s="3" t="s">
        <v>384</v>
      </c>
      <c r="J73" s="3" t="s">
        <v>18</v>
      </c>
      <c r="K73" s="37">
        <f>(C73-VLOOKUP(H73,Riders!$A$2:$C$3501,2,FALSE))/365</f>
        <v>27.756164383561643</v>
      </c>
      <c r="L73" s="37">
        <f>(C73-VLOOKUP(I73,Riders!$A$2:$C$3501,2,FALSE))/365</f>
        <v>24.350684931506848</v>
      </c>
      <c r="M73" s="37">
        <f>(C73-VLOOKUP(J73,Riders!$A$2:$C$3501,2,FALSE))/365</f>
        <v>25.635616438356163</v>
      </c>
      <c r="N73" s="36">
        <v>3</v>
      </c>
      <c r="O73" s="3">
        <f t="shared" si="4"/>
        <v>47.173000000000002</v>
      </c>
      <c r="P73" s="3">
        <v>11.705</v>
      </c>
      <c r="Q73" s="3">
        <v>7.4990000000000006</v>
      </c>
      <c r="R73" s="3">
        <v>6.8559999999999981</v>
      </c>
      <c r="S73" s="3">
        <v>6.8889999999999993</v>
      </c>
      <c r="T73" s="3">
        <v>6.9770000000000039</v>
      </c>
      <c r="U73" s="3">
        <v>7.2469999999999999</v>
      </c>
      <c r="V73" s="24">
        <f t="shared" si="3"/>
        <v>57.236130837555379</v>
      </c>
    </row>
    <row r="74" spans="1:22" x14ac:dyDescent="0.45">
      <c r="A74" s="36" t="s">
        <v>657</v>
      </c>
      <c r="B74" s="36">
        <v>2024</v>
      </c>
      <c r="C74" s="19">
        <v>45301</v>
      </c>
      <c r="D74" s="36" t="s">
        <v>3826</v>
      </c>
      <c r="E74" s="36" t="s">
        <v>379</v>
      </c>
      <c r="F74" s="36" t="s">
        <v>379</v>
      </c>
      <c r="G74" s="3" t="s">
        <v>47</v>
      </c>
      <c r="H74" s="3" t="s">
        <v>99</v>
      </c>
      <c r="I74" s="3" t="s">
        <v>100</v>
      </c>
      <c r="J74" s="3" t="s">
        <v>46</v>
      </c>
      <c r="K74" s="37">
        <f>(C74-VLOOKUP(H74,Riders!$A$2:$C$3501,2,FALSE))/365</f>
        <v>26.904109589041095</v>
      </c>
      <c r="L74" s="37">
        <f>(C74-VLOOKUP(I74,Riders!$A$2:$C$3501,2,FALSE))/365</f>
        <v>29.912328767123288</v>
      </c>
      <c r="M74" s="37">
        <f>(C74-VLOOKUP(J74,Riders!$A$2:$C$3501,2,FALSE))/365</f>
        <v>23.56986301369863</v>
      </c>
      <c r="N74" s="36">
        <v>4</v>
      </c>
      <c r="O74" s="3">
        <f t="shared" si="4"/>
        <v>47.481000000000002</v>
      </c>
      <c r="P74" s="3">
        <v>11.403</v>
      </c>
      <c r="Q74" s="3">
        <v>7.4649999999999981</v>
      </c>
      <c r="R74" s="3">
        <v>7.0010000000000012</v>
      </c>
      <c r="S74" s="3">
        <v>7.1120000000000019</v>
      </c>
      <c r="T74" s="3">
        <v>7.1689999999999969</v>
      </c>
      <c r="U74" s="3">
        <v>7.3310000000000031</v>
      </c>
      <c r="V74" s="24">
        <f t="shared" si="3"/>
        <v>56.864851203639347</v>
      </c>
    </row>
    <row r="75" spans="1:22" x14ac:dyDescent="0.45">
      <c r="A75" s="36" t="s">
        <v>657</v>
      </c>
      <c r="B75" s="36">
        <v>2024</v>
      </c>
      <c r="C75" s="19">
        <v>45301</v>
      </c>
      <c r="D75" s="36" t="s">
        <v>3826</v>
      </c>
      <c r="E75" s="36" t="s">
        <v>379</v>
      </c>
      <c r="F75" s="36" t="s">
        <v>379</v>
      </c>
      <c r="G75" s="3" t="s">
        <v>17</v>
      </c>
      <c r="H75" s="3" t="s">
        <v>16</v>
      </c>
      <c r="I75" s="3" t="s">
        <v>32</v>
      </c>
      <c r="J75" s="3" t="s">
        <v>80</v>
      </c>
      <c r="K75" s="37">
        <f>(C75-VLOOKUP(H75,Riders!$A$2:$C$3501,2,FALSE))/365</f>
        <v>24.723287671232878</v>
      </c>
      <c r="L75" s="37">
        <f>(C75-VLOOKUP(I75,Riders!$A$2:$C$3501,2,FALSE))/365</f>
        <v>21.463013698630139</v>
      </c>
      <c r="M75" s="37">
        <f>(C75-VLOOKUP(J75,Riders!$A$2:$C$3501,2,FALSE))/365</f>
        <v>21.923287671232877</v>
      </c>
      <c r="N75" s="36">
        <v>5</v>
      </c>
      <c r="O75" s="3">
        <f t="shared" si="4"/>
        <v>48.170999999999999</v>
      </c>
      <c r="P75" s="3">
        <v>11.917</v>
      </c>
      <c r="Q75" s="3">
        <v>7.4150000000000009</v>
      </c>
      <c r="R75" s="3">
        <v>7.4149999999999991</v>
      </c>
      <c r="S75" s="3">
        <v>7.3230000000000004</v>
      </c>
      <c r="T75" s="3">
        <v>7.0249999999999986</v>
      </c>
      <c r="U75" s="3">
        <v>7.0760000000000005</v>
      </c>
      <c r="V75" s="24">
        <f t="shared" si="3"/>
        <v>56.050320732390858</v>
      </c>
    </row>
    <row r="76" spans="1:22" x14ac:dyDescent="0.45">
      <c r="A76" s="36" t="s">
        <v>657</v>
      </c>
      <c r="B76" s="36">
        <v>2024</v>
      </c>
      <c r="C76" s="19">
        <v>45301</v>
      </c>
      <c r="D76" s="36" t="s">
        <v>3826</v>
      </c>
      <c r="E76" s="36" t="s">
        <v>379</v>
      </c>
      <c r="F76" s="36" t="s">
        <v>379</v>
      </c>
      <c r="G76" s="3" t="s">
        <v>51</v>
      </c>
      <c r="H76" s="3" t="s">
        <v>50</v>
      </c>
      <c r="I76" s="3" t="s">
        <v>849</v>
      </c>
      <c r="J76" s="3" t="s">
        <v>903</v>
      </c>
      <c r="K76" s="37">
        <f>(C76-VLOOKUP(H76,Riders!$A$2:$C$3501,2,FALSE))/365</f>
        <v>27.265753424657536</v>
      </c>
      <c r="L76" s="37">
        <f>(C76-VLOOKUP(I76,Riders!$A$2:$C$3501,2,FALSE))/365</f>
        <v>28.331506849315069</v>
      </c>
      <c r="M76" s="37">
        <f>(C76-VLOOKUP(J76,Riders!$A$2:$C$3501,2,FALSE))/365</f>
        <v>20.038356164383561</v>
      </c>
      <c r="N76" s="36">
        <v>6</v>
      </c>
      <c r="O76" s="3">
        <f t="shared" si="4"/>
        <v>49.113999999999997</v>
      </c>
      <c r="P76" s="3">
        <v>11.932</v>
      </c>
      <c r="Q76" s="3">
        <v>7.6010000000000009</v>
      </c>
      <c r="R76" s="3">
        <v>7.3099999999999987</v>
      </c>
      <c r="S76" s="3">
        <v>7.4030000000000022</v>
      </c>
      <c r="T76" s="3">
        <v>7.3629999999999995</v>
      </c>
      <c r="U76" s="3">
        <v>7.5049999999999955</v>
      </c>
      <c r="V76" s="24">
        <f t="shared" si="3"/>
        <v>54.974141792564239</v>
      </c>
    </row>
    <row r="77" spans="1:22" x14ac:dyDescent="0.45">
      <c r="A77" s="36" t="s">
        <v>657</v>
      </c>
      <c r="B77" s="36">
        <v>2024</v>
      </c>
      <c r="C77" s="19">
        <v>45301</v>
      </c>
      <c r="D77" s="36" t="s">
        <v>3826</v>
      </c>
      <c r="E77" s="36" t="s">
        <v>379</v>
      </c>
      <c r="F77" s="36" t="s">
        <v>379</v>
      </c>
      <c r="G77" s="3" t="s">
        <v>31</v>
      </c>
      <c r="H77" s="3" t="s">
        <v>113</v>
      </c>
      <c r="I77" s="3" t="s">
        <v>632</v>
      </c>
      <c r="J77" s="3" t="s">
        <v>30</v>
      </c>
      <c r="K77" s="37">
        <f>(C77-VLOOKUP(H77,Riders!$A$2:$C$3501,2,FALSE))/365</f>
        <v>20.660273972602738</v>
      </c>
      <c r="L77" s="37">
        <f>(C77-VLOOKUP(I77,Riders!$A$2:$C$3501,2,FALSE))/365</f>
        <v>22.353424657534248</v>
      </c>
      <c r="M77" s="37">
        <f>(C77-VLOOKUP(J77,Riders!$A$2:$C$3501,2,FALSE))/365</f>
        <v>27.736986301369864</v>
      </c>
      <c r="N77" s="36">
        <v>7</v>
      </c>
      <c r="O77" s="3">
        <f t="shared" si="4"/>
        <v>49.281999999999996</v>
      </c>
      <c r="P77" s="3">
        <v>12.042</v>
      </c>
      <c r="Q77" s="3">
        <v>7.552999999999999</v>
      </c>
      <c r="R77" s="3">
        <v>7.3049999999999997</v>
      </c>
      <c r="S77" s="3">
        <v>7.3960000000000008</v>
      </c>
      <c r="T77" s="3">
        <v>7.3699999999999974</v>
      </c>
      <c r="U77" s="3">
        <v>7.6159999999999997</v>
      </c>
      <c r="V77" s="24">
        <f t="shared" si="3"/>
        <v>54.786737551235753</v>
      </c>
    </row>
    <row r="78" spans="1:22" x14ac:dyDescent="0.45">
      <c r="A78" s="36" t="s">
        <v>657</v>
      </c>
      <c r="B78" s="36">
        <v>2024</v>
      </c>
      <c r="C78" s="19">
        <v>45301</v>
      </c>
      <c r="D78" s="36" t="s">
        <v>3826</v>
      </c>
      <c r="E78" s="36" t="s">
        <v>379</v>
      </c>
      <c r="F78" s="36" t="s">
        <v>379</v>
      </c>
      <c r="G78" s="3" t="s">
        <v>49</v>
      </c>
      <c r="H78" s="3" t="s">
        <v>832</v>
      </c>
      <c r="I78" s="3" t="s">
        <v>48</v>
      </c>
      <c r="J78" s="3" t="s">
        <v>860</v>
      </c>
      <c r="K78" s="37">
        <f>(C78-VLOOKUP(H78,Riders!$A$2:$C$3501,2,FALSE))/365</f>
        <v>19.852054794520548</v>
      </c>
      <c r="L78" s="37">
        <f>(C78-VLOOKUP(I78,Riders!$A$2:$C$3501,2,FALSE))/365</f>
        <v>22.950684931506849</v>
      </c>
      <c r="M78" s="37">
        <f>(C78-VLOOKUP(J78,Riders!$A$2:$C$3501,2,FALSE))/365</f>
        <v>19.32054794520548</v>
      </c>
      <c r="N78" s="36">
        <v>8</v>
      </c>
      <c r="O78" s="3">
        <f t="shared" si="4"/>
        <v>49.718000000000004</v>
      </c>
      <c r="P78" s="3">
        <v>12.026</v>
      </c>
      <c r="Q78" s="3">
        <v>7.777000000000001</v>
      </c>
      <c r="R78" s="3">
        <v>7.218</v>
      </c>
      <c r="S78" s="3">
        <v>7.4359999999999999</v>
      </c>
      <c r="T78" s="3">
        <v>7.5050000000000026</v>
      </c>
      <c r="U78" s="3">
        <v>7.7560000000000002</v>
      </c>
      <c r="V78" s="24">
        <f t="shared" si="3"/>
        <v>54.306287461281627</v>
      </c>
    </row>
    <row r="79" spans="1:22" x14ac:dyDescent="0.45">
      <c r="A79" s="36" t="s">
        <v>657</v>
      </c>
      <c r="B79" s="36">
        <v>2024</v>
      </c>
      <c r="C79" s="19">
        <v>45301</v>
      </c>
      <c r="D79" s="36" t="s">
        <v>3826</v>
      </c>
      <c r="E79" s="36" t="s">
        <v>454</v>
      </c>
      <c r="F79" s="36">
        <v>1</v>
      </c>
      <c r="G79" s="3" t="s">
        <v>47</v>
      </c>
      <c r="H79" s="3" t="s">
        <v>99</v>
      </c>
      <c r="I79" s="3" t="s">
        <v>100</v>
      </c>
      <c r="J79" s="3" t="s">
        <v>46</v>
      </c>
      <c r="K79" s="37">
        <f>(C79-VLOOKUP(H79,Riders!$A$2:$C$3501,2,FALSE))/365</f>
        <v>26.904109589041095</v>
      </c>
      <c r="L79" s="37">
        <f>(C79-VLOOKUP(I79,Riders!$A$2:$C$3501,2,FALSE))/365</f>
        <v>29.912328767123288</v>
      </c>
      <c r="M79" s="37">
        <f>(C79-VLOOKUP(J79,Riders!$A$2:$C$3501,2,FALSE))/365</f>
        <v>23.56986301369863</v>
      </c>
      <c r="N79" s="36">
        <v>1</v>
      </c>
      <c r="O79" s="3">
        <f t="shared" si="4"/>
        <v>47.389000000000003</v>
      </c>
      <c r="P79" s="3">
        <v>11.433</v>
      </c>
      <c r="Q79" s="3">
        <v>7.4319999999999986</v>
      </c>
      <c r="R79" s="3">
        <v>6.9430000000000014</v>
      </c>
      <c r="S79" s="3">
        <v>7.0850000000000009</v>
      </c>
      <c r="T79" s="3">
        <v>7.1210000000000022</v>
      </c>
      <c r="U79" s="3">
        <v>7.375</v>
      </c>
      <c r="V79" s="24">
        <f t="shared" si="3"/>
        <v>56.975247420287403</v>
      </c>
    </row>
    <row r="80" spans="1:22" x14ac:dyDescent="0.45">
      <c r="A80" s="36" t="s">
        <v>657</v>
      </c>
      <c r="B80" s="36">
        <v>2024</v>
      </c>
      <c r="C80" s="19">
        <v>45301</v>
      </c>
      <c r="D80" s="36" t="s">
        <v>3826</v>
      </c>
      <c r="E80" s="36" t="s">
        <v>454</v>
      </c>
      <c r="F80" s="36">
        <v>1</v>
      </c>
      <c r="G80" s="3" t="s">
        <v>17</v>
      </c>
      <c r="H80" s="3" t="s">
        <v>16</v>
      </c>
      <c r="I80" s="3" t="s">
        <v>32</v>
      </c>
      <c r="J80" s="3" t="s">
        <v>80</v>
      </c>
      <c r="K80" s="37">
        <f>(C80-VLOOKUP(H80,Riders!$A$2:$C$3501,2,FALSE))/365</f>
        <v>24.723287671232878</v>
      </c>
      <c r="L80" s="37">
        <f>(C80-VLOOKUP(I80,Riders!$A$2:$C$3501,2,FALSE))/365</f>
        <v>21.463013698630139</v>
      </c>
      <c r="M80" s="37">
        <f>(C80-VLOOKUP(J80,Riders!$A$2:$C$3501,2,FALSE))/365</f>
        <v>21.923287671232877</v>
      </c>
      <c r="N80" s="36">
        <v>2</v>
      </c>
      <c r="O80" s="3">
        <f t="shared" si="4"/>
        <v>48.27</v>
      </c>
      <c r="P80" s="3">
        <v>11.923999999999999</v>
      </c>
      <c r="Q80" s="3">
        <v>7.4130000000000003</v>
      </c>
      <c r="R80" s="3">
        <v>7.4050000000000011</v>
      </c>
      <c r="S80" s="3">
        <v>7.3460000000000001</v>
      </c>
      <c r="T80" s="3">
        <v>7.0679999999999978</v>
      </c>
      <c r="U80" s="3">
        <v>7.1140000000000043</v>
      </c>
      <c r="V80" s="24">
        <f t="shared" si="3"/>
        <v>55.935363579863264</v>
      </c>
    </row>
    <row r="81" spans="1:22" x14ac:dyDescent="0.45">
      <c r="A81" s="36" t="s">
        <v>657</v>
      </c>
      <c r="B81" s="36">
        <v>2024</v>
      </c>
      <c r="C81" s="19">
        <v>45301</v>
      </c>
      <c r="D81" s="36" t="s">
        <v>3826</v>
      </c>
      <c r="E81" s="36" t="s">
        <v>454</v>
      </c>
      <c r="F81" s="36">
        <v>2</v>
      </c>
      <c r="G81" s="3" t="s">
        <v>19</v>
      </c>
      <c r="H81" s="3" t="s">
        <v>380</v>
      </c>
      <c r="I81" s="3" t="s">
        <v>384</v>
      </c>
      <c r="J81" s="3" t="s">
        <v>18</v>
      </c>
      <c r="K81" s="37">
        <f>(C81-VLOOKUP(H81,Riders!$A$2:$C$3501,2,FALSE))/365</f>
        <v>27.756164383561643</v>
      </c>
      <c r="L81" s="37">
        <f>(C81-VLOOKUP(I81,Riders!$A$2:$C$3501,2,FALSE))/365</f>
        <v>24.350684931506848</v>
      </c>
      <c r="M81" s="37">
        <f>(C81-VLOOKUP(J81,Riders!$A$2:$C$3501,2,FALSE))/365</f>
        <v>25.635616438356163</v>
      </c>
      <c r="N81" s="36">
        <v>1</v>
      </c>
      <c r="O81" s="3" t="str">
        <f t="shared" si="4"/>
        <v/>
      </c>
      <c r="P81" s="3">
        <v>11.705</v>
      </c>
      <c r="Q81" s="3">
        <v>4.1839999999999993</v>
      </c>
      <c r="R81" s="3"/>
      <c r="S81" s="3"/>
      <c r="T81" s="3">
        <v>6.9100000000000037</v>
      </c>
      <c r="U81" s="3">
        <v>7.1899999999999977</v>
      </c>
      <c r="V81" s="24" t="e">
        <f t="shared" si="3"/>
        <v>#VALUE!</v>
      </c>
    </row>
    <row r="82" spans="1:22" x14ac:dyDescent="0.45">
      <c r="A82" s="36" t="s">
        <v>657</v>
      </c>
      <c r="B82" s="36">
        <v>2024</v>
      </c>
      <c r="C82" s="19">
        <v>45301</v>
      </c>
      <c r="D82" s="36" t="s">
        <v>3826</v>
      </c>
      <c r="E82" s="36" t="s">
        <v>454</v>
      </c>
      <c r="F82" s="36">
        <v>2</v>
      </c>
      <c r="G82" s="3" t="s">
        <v>51</v>
      </c>
      <c r="H82" s="3" t="s">
        <v>50</v>
      </c>
      <c r="I82" s="3" t="s">
        <v>849</v>
      </c>
      <c r="J82" s="3" t="s">
        <v>903</v>
      </c>
      <c r="K82" s="37">
        <f>(C82-VLOOKUP(H82,Riders!$A$2:$C$3501,2,FALSE))/365</f>
        <v>27.265753424657536</v>
      </c>
      <c r="L82" s="37">
        <f>(C82-VLOOKUP(I82,Riders!$A$2:$C$3501,2,FALSE))/365</f>
        <v>28.331506849315069</v>
      </c>
      <c r="M82" s="37">
        <f>(C82-VLOOKUP(J82,Riders!$A$2:$C$3501,2,FALSE))/365</f>
        <v>20.038356164383561</v>
      </c>
      <c r="N82" s="36">
        <v>2</v>
      </c>
      <c r="O82" s="3" t="str">
        <f t="shared" si="4"/>
        <v/>
      </c>
      <c r="P82" s="3">
        <v>12.148</v>
      </c>
      <c r="Q82" s="3">
        <v>7.7050000000000018</v>
      </c>
      <c r="R82" s="3">
        <v>7.4699999999999989</v>
      </c>
      <c r="S82" s="3"/>
      <c r="T82" s="3"/>
      <c r="U82" s="3">
        <v>11.549999999999997</v>
      </c>
      <c r="V82" s="24" t="e">
        <f t="shared" si="3"/>
        <v>#VALUE!</v>
      </c>
    </row>
    <row r="83" spans="1:22" x14ac:dyDescent="0.45">
      <c r="A83" s="36" t="s">
        <v>657</v>
      </c>
      <c r="B83" s="36">
        <v>2024</v>
      </c>
      <c r="C83" s="19">
        <v>45301</v>
      </c>
      <c r="D83" s="36" t="s">
        <v>3826</v>
      </c>
      <c r="E83" s="36" t="s">
        <v>454</v>
      </c>
      <c r="F83" s="36">
        <v>3</v>
      </c>
      <c r="G83" s="3" t="s">
        <v>25</v>
      </c>
      <c r="H83" s="3" t="s">
        <v>24</v>
      </c>
      <c r="I83" s="3" t="s">
        <v>381</v>
      </c>
      <c r="J83" s="3" t="s">
        <v>133</v>
      </c>
      <c r="K83" s="37">
        <f>(C83-VLOOKUP(H83,Riders!$A$2:$C$3501,2,FALSE))/365</f>
        <v>25.367123287671234</v>
      </c>
      <c r="L83" s="37">
        <f>(C83-VLOOKUP(I83,Riders!$A$2:$C$3501,2,FALSE))/365</f>
        <v>21.065753424657533</v>
      </c>
      <c r="M83" s="37">
        <f>(C83-VLOOKUP(J83,Riders!$A$2:$C$3501,2,FALSE))/365</f>
        <v>30.964383561643835</v>
      </c>
      <c r="N83" s="36">
        <v>1</v>
      </c>
      <c r="O83" s="3">
        <f t="shared" si="4"/>
        <v>46.432000000000002</v>
      </c>
      <c r="P83" s="3">
        <v>11.544</v>
      </c>
      <c r="Q83" s="3">
        <v>7.3619999999999983</v>
      </c>
      <c r="R83" s="3">
        <v>6.9009999999999998</v>
      </c>
      <c r="S83" s="3">
        <v>6.9210000000000029</v>
      </c>
      <c r="T83" s="3">
        <v>6.777000000000001</v>
      </c>
      <c r="U83" s="3">
        <v>6.9269999999999996</v>
      </c>
      <c r="V83" s="24">
        <f t="shared" si="3"/>
        <v>58.149552033080631</v>
      </c>
    </row>
    <row r="84" spans="1:22" x14ac:dyDescent="0.45">
      <c r="A84" s="36" t="s">
        <v>657</v>
      </c>
      <c r="B84" s="36">
        <v>2024</v>
      </c>
      <c r="C84" s="19">
        <v>45301</v>
      </c>
      <c r="D84" s="36" t="s">
        <v>3826</v>
      </c>
      <c r="E84" s="36" t="s">
        <v>454</v>
      </c>
      <c r="F84" s="36">
        <v>3</v>
      </c>
      <c r="G84" s="3" t="s">
        <v>31</v>
      </c>
      <c r="H84" s="3" t="s">
        <v>113</v>
      </c>
      <c r="I84" s="3" t="s">
        <v>632</v>
      </c>
      <c r="J84" s="3" t="s">
        <v>30</v>
      </c>
      <c r="K84" s="37">
        <f>(C84-VLOOKUP(H84,Riders!$A$2:$C$3501,2,FALSE))/365</f>
        <v>20.660273972602738</v>
      </c>
      <c r="L84" s="37">
        <f>(C84-VLOOKUP(I84,Riders!$A$2:$C$3501,2,FALSE))/365</f>
        <v>22.353424657534248</v>
      </c>
      <c r="M84" s="37">
        <f>(C84-VLOOKUP(J84,Riders!$A$2:$C$3501,2,FALSE))/365</f>
        <v>27.736986301369864</v>
      </c>
      <c r="N84" s="36">
        <v>2</v>
      </c>
      <c r="O84" s="3">
        <f t="shared" si="4"/>
        <v>49.408000000000001</v>
      </c>
      <c r="P84" s="3">
        <v>12.113</v>
      </c>
      <c r="Q84" s="3">
        <v>7.5719999999999992</v>
      </c>
      <c r="R84" s="3">
        <v>7.2040000000000006</v>
      </c>
      <c r="S84" s="3">
        <v>7.3030000000000008</v>
      </c>
      <c r="T84" s="3">
        <v>7.4949999999999974</v>
      </c>
      <c r="U84" s="3">
        <v>7.7210000000000036</v>
      </c>
      <c r="V84" s="24">
        <f t="shared" si="3"/>
        <v>54.6470207253886</v>
      </c>
    </row>
    <row r="85" spans="1:22" x14ac:dyDescent="0.45">
      <c r="A85" s="36" t="s">
        <v>657</v>
      </c>
      <c r="B85" s="36">
        <v>2024</v>
      </c>
      <c r="C85" s="19">
        <v>45301</v>
      </c>
      <c r="D85" s="36" t="s">
        <v>3826</v>
      </c>
      <c r="E85" s="36" t="s">
        <v>454</v>
      </c>
      <c r="F85" s="36">
        <v>4</v>
      </c>
      <c r="G85" s="3" t="s">
        <v>15</v>
      </c>
      <c r="H85" s="3" t="s">
        <v>14</v>
      </c>
      <c r="I85" s="3" t="s">
        <v>22</v>
      </c>
      <c r="J85" s="3" t="s">
        <v>23</v>
      </c>
      <c r="K85" s="37">
        <f>(C85-VLOOKUP(H85,Riders!$A$2:$C$3501,2,FALSE))/365</f>
        <v>24.024657534246575</v>
      </c>
      <c r="L85" s="37">
        <f>(C85-VLOOKUP(I85,Riders!$A$2:$C$3501,2,FALSE))/365</f>
        <v>26.005479452054793</v>
      </c>
      <c r="M85" s="37">
        <f>(C85-VLOOKUP(J85,Riders!$A$2:$C$3501,2,FALSE))/365</f>
        <v>26.331506849315069</v>
      </c>
      <c r="N85" s="36">
        <v>1</v>
      </c>
      <c r="O85" s="3">
        <f t="shared" si="4"/>
        <v>46.234000000000002</v>
      </c>
      <c r="P85" s="3">
        <v>11.519</v>
      </c>
      <c r="Q85" s="3">
        <v>7.3510000000000009</v>
      </c>
      <c r="R85" s="3">
        <v>6.7650000000000006</v>
      </c>
      <c r="S85" s="3">
        <v>6.7850000000000001</v>
      </c>
      <c r="T85" s="3">
        <v>6.8339999999999961</v>
      </c>
      <c r="U85" s="3">
        <v>6.980000000000004</v>
      </c>
      <c r="V85" s="24">
        <f t="shared" si="3"/>
        <v>58.398581130769564</v>
      </c>
    </row>
    <row r="86" spans="1:22" x14ac:dyDescent="0.45">
      <c r="A86" s="36" t="s">
        <v>657</v>
      </c>
      <c r="B86" s="36">
        <v>2024</v>
      </c>
      <c r="C86" s="19">
        <v>45301</v>
      </c>
      <c r="D86" s="36" t="s">
        <v>3826</v>
      </c>
      <c r="E86" s="36" t="s">
        <v>454</v>
      </c>
      <c r="F86" s="36">
        <v>4</v>
      </c>
      <c r="G86" s="3" t="s">
        <v>49</v>
      </c>
      <c r="H86" s="3" t="s">
        <v>832</v>
      </c>
      <c r="I86" s="3" t="s">
        <v>48</v>
      </c>
      <c r="J86" s="3" t="s">
        <v>860</v>
      </c>
      <c r="K86" s="37">
        <f>(C86-VLOOKUP(H86,Riders!$A$2:$C$3501,2,FALSE))/365</f>
        <v>19.852054794520548</v>
      </c>
      <c r="L86" s="37">
        <f>(C86-VLOOKUP(I86,Riders!$A$2:$C$3501,2,FALSE))/365</f>
        <v>22.950684931506849</v>
      </c>
      <c r="M86" s="37">
        <f>(C86-VLOOKUP(J86,Riders!$A$2:$C$3501,2,FALSE))/365</f>
        <v>19.32054794520548</v>
      </c>
      <c r="N86" s="36">
        <v>2</v>
      </c>
      <c r="O86" s="3">
        <f t="shared" si="4"/>
        <v>49.676000000000002</v>
      </c>
      <c r="P86" s="3">
        <v>11.897</v>
      </c>
      <c r="Q86" s="3">
        <v>7.8050000000000015</v>
      </c>
      <c r="R86" s="3">
        <v>7.3249999999999993</v>
      </c>
      <c r="S86" s="3">
        <v>7.4230000000000018</v>
      </c>
      <c r="T86" s="3">
        <v>7.5090000000000003</v>
      </c>
      <c r="U86" s="3">
        <v>7.7169999999999987</v>
      </c>
      <c r="V86" s="24">
        <f t="shared" si="3"/>
        <v>54.352202270714223</v>
      </c>
    </row>
    <row r="87" spans="1:22" x14ac:dyDescent="0.45">
      <c r="A87" s="36" t="s">
        <v>657</v>
      </c>
      <c r="B87" s="36">
        <v>2024</v>
      </c>
      <c r="C87" s="19">
        <v>45301</v>
      </c>
      <c r="D87" s="36" t="s">
        <v>3826</v>
      </c>
      <c r="E87" s="36" t="s">
        <v>204</v>
      </c>
      <c r="F87" s="36" t="s">
        <v>205</v>
      </c>
      <c r="G87" s="3" t="s">
        <v>15</v>
      </c>
      <c r="H87" s="3" t="s">
        <v>14</v>
      </c>
      <c r="I87" s="3" t="s">
        <v>22</v>
      </c>
      <c r="J87" s="3" t="s">
        <v>23</v>
      </c>
      <c r="K87" s="37">
        <f>(C87-VLOOKUP(H87,Riders!$A$2:$C$3501,2,FALSE))/365</f>
        <v>24.024657534246575</v>
      </c>
      <c r="L87" s="37">
        <f>(C87-VLOOKUP(I87,Riders!$A$2:$C$3501,2,FALSE))/365</f>
        <v>26.005479452054793</v>
      </c>
      <c r="M87" s="37">
        <f>(C87-VLOOKUP(J87,Riders!$A$2:$C$3501,2,FALSE))/365</f>
        <v>26.331506849315069</v>
      </c>
      <c r="N87" s="36">
        <v>1</v>
      </c>
      <c r="O87" s="3">
        <f t="shared" si="4"/>
        <v>45.899000000000001</v>
      </c>
      <c r="P87" s="3">
        <v>11.375</v>
      </c>
      <c r="Q87" s="3">
        <v>7.2749999999999986</v>
      </c>
      <c r="R87" s="3">
        <v>6.7390000000000008</v>
      </c>
      <c r="S87" s="3">
        <v>6.7159999999999975</v>
      </c>
      <c r="T87" s="3">
        <v>6.8340000000000032</v>
      </c>
      <c r="U87" s="3">
        <v>6.9600000000000009</v>
      </c>
      <c r="V87" s="24">
        <f t="shared" si="3"/>
        <v>58.824810998060961</v>
      </c>
    </row>
    <row r="88" spans="1:22" x14ac:dyDescent="0.45">
      <c r="A88" s="36" t="s">
        <v>657</v>
      </c>
      <c r="B88" s="36">
        <v>2024</v>
      </c>
      <c r="C88" s="19">
        <v>45301</v>
      </c>
      <c r="D88" s="36" t="s">
        <v>3826</v>
      </c>
      <c r="E88" s="36" t="s">
        <v>204</v>
      </c>
      <c r="F88" s="36" t="s">
        <v>205</v>
      </c>
      <c r="G88" s="3" t="s">
        <v>25</v>
      </c>
      <c r="H88" s="3" t="s">
        <v>24</v>
      </c>
      <c r="I88" s="3" t="s">
        <v>381</v>
      </c>
      <c r="J88" s="3" t="s">
        <v>133</v>
      </c>
      <c r="K88" s="37">
        <f>(C88-VLOOKUP(H88,Riders!$A$2:$C$3501,2,FALSE))/365</f>
        <v>25.367123287671234</v>
      </c>
      <c r="L88" s="37">
        <f>(C88-VLOOKUP(I88,Riders!$A$2:$C$3501,2,FALSE))/365</f>
        <v>21.065753424657533</v>
      </c>
      <c r="M88" s="37">
        <f>(C88-VLOOKUP(J88,Riders!$A$2:$C$3501,2,FALSE))/365</f>
        <v>30.964383561643835</v>
      </c>
      <c r="N88" s="36">
        <v>2</v>
      </c>
      <c r="O88" s="3">
        <f t="shared" si="4"/>
        <v>46.151000000000003</v>
      </c>
      <c r="P88" s="3">
        <v>11.416</v>
      </c>
      <c r="Q88" s="3">
        <v>7.3339999999999996</v>
      </c>
      <c r="R88" s="3">
        <v>6.8030000000000008</v>
      </c>
      <c r="S88" s="3">
        <v>6.9220000000000006</v>
      </c>
      <c r="T88" s="3">
        <v>6.7830000000000013</v>
      </c>
      <c r="U88" s="3">
        <v>6.8930000000000007</v>
      </c>
      <c r="V88" s="24">
        <f t="shared" si="3"/>
        <v>58.503607722476218</v>
      </c>
    </row>
    <row r="89" spans="1:22" x14ac:dyDescent="0.45">
      <c r="A89" s="36" t="s">
        <v>657</v>
      </c>
      <c r="B89" s="36">
        <v>2024</v>
      </c>
      <c r="C89" s="19">
        <v>45301</v>
      </c>
      <c r="D89" s="36" t="s">
        <v>3826</v>
      </c>
      <c r="E89" s="36" t="s">
        <v>204</v>
      </c>
      <c r="F89" s="36" t="s">
        <v>206</v>
      </c>
      <c r="G89" s="3" t="s">
        <v>19</v>
      </c>
      <c r="H89" s="3" t="s">
        <v>380</v>
      </c>
      <c r="I89" s="3" t="s">
        <v>384</v>
      </c>
      <c r="J89" s="3" t="s">
        <v>18</v>
      </c>
      <c r="K89" s="37">
        <f>(C89-VLOOKUP(H89,Riders!$A$2:$C$3501,2,FALSE))/365</f>
        <v>27.756164383561643</v>
      </c>
      <c r="L89" s="37">
        <f>(C89-VLOOKUP(I89,Riders!$A$2:$C$3501,2,FALSE))/365</f>
        <v>24.350684931506848</v>
      </c>
      <c r="M89" s="37">
        <f>(C89-VLOOKUP(J89,Riders!$A$2:$C$3501,2,FALSE))/365</f>
        <v>25.635616438356163</v>
      </c>
      <c r="N89" s="36">
        <v>3</v>
      </c>
      <c r="O89" s="3">
        <f t="shared" si="4"/>
        <v>46.753999999999998</v>
      </c>
      <c r="P89" s="3">
        <v>11.714</v>
      </c>
      <c r="Q89" s="3">
        <v>7.5329999999999995</v>
      </c>
      <c r="R89" s="3">
        <v>6.7540000000000013</v>
      </c>
      <c r="S89" s="3">
        <v>6.7540000000000013</v>
      </c>
      <c r="T89" s="3">
        <v>6.867999999999995</v>
      </c>
      <c r="U89" s="3">
        <v>7.1310000000000002</v>
      </c>
      <c r="V89" s="24">
        <f t="shared" si="3"/>
        <v>57.749069598323139</v>
      </c>
    </row>
    <row r="90" spans="1:22" x14ac:dyDescent="0.45">
      <c r="A90" s="36" t="s">
        <v>657</v>
      </c>
      <c r="B90" s="36">
        <v>2024</v>
      </c>
      <c r="C90" s="19">
        <v>45301</v>
      </c>
      <c r="D90" s="36" t="s">
        <v>3826</v>
      </c>
      <c r="E90" s="36" t="s">
        <v>204</v>
      </c>
      <c r="F90" s="36" t="s">
        <v>206</v>
      </c>
      <c r="G90" s="3" t="s">
        <v>47</v>
      </c>
      <c r="H90" s="3" t="s">
        <v>99</v>
      </c>
      <c r="I90" s="3" t="s">
        <v>100</v>
      </c>
      <c r="J90" s="3" t="s">
        <v>46</v>
      </c>
      <c r="K90" s="37">
        <f>(C90-VLOOKUP(H90,Riders!$A$2:$C$3501,2,FALSE))/365</f>
        <v>26.904109589041095</v>
      </c>
      <c r="L90" s="37">
        <f>(C90-VLOOKUP(I90,Riders!$A$2:$C$3501,2,FALSE))/365</f>
        <v>29.912328767123288</v>
      </c>
      <c r="M90" s="37">
        <f>(C90-VLOOKUP(J90,Riders!$A$2:$C$3501,2,FALSE))/365</f>
        <v>23.56986301369863</v>
      </c>
      <c r="N90" s="36">
        <v>4</v>
      </c>
      <c r="O90" s="3">
        <f t="shared" si="4"/>
        <v>47.189</v>
      </c>
      <c r="P90" s="3">
        <v>11.445</v>
      </c>
      <c r="Q90" s="3">
        <v>7.4149999999999991</v>
      </c>
      <c r="R90" s="3">
        <v>6.93</v>
      </c>
      <c r="S90" s="3">
        <v>7.0549999999999997</v>
      </c>
      <c r="T90" s="3">
        <v>7.07</v>
      </c>
      <c r="U90" s="3">
        <v>7.2740000000000009</v>
      </c>
      <c r="V90" s="24">
        <f t="shared" si="3"/>
        <v>57.216724236580561</v>
      </c>
    </row>
    <row r="91" spans="1:22" x14ac:dyDescent="0.45">
      <c r="A91" s="36" t="s">
        <v>102</v>
      </c>
      <c r="B91" s="36">
        <v>2023</v>
      </c>
      <c r="C91" s="19">
        <v>45141</v>
      </c>
      <c r="D91" s="36" t="s">
        <v>13</v>
      </c>
      <c r="E91" s="36" t="s">
        <v>379</v>
      </c>
      <c r="F91" s="36" t="s">
        <v>379</v>
      </c>
      <c r="G91" s="3" t="s">
        <v>25</v>
      </c>
      <c r="H91" s="3" t="s">
        <v>101</v>
      </c>
      <c r="I91" s="3" t="s">
        <v>24</v>
      </c>
      <c r="J91" s="3" t="s">
        <v>381</v>
      </c>
      <c r="K91" s="37">
        <f>(C91-VLOOKUP(H91,Riders!$A$2:$C$3501,2,FALSE))/365</f>
        <v>23.841095890410958</v>
      </c>
      <c r="L91" s="37">
        <f>(C91-VLOOKUP(I91,Riders!$A$2:$C$3501,2,FALSE))/365</f>
        <v>24.92876712328767</v>
      </c>
      <c r="M91" s="37">
        <f>(C91-VLOOKUP(J91,Riders!$A$2:$C$3501,2,FALSE))/365</f>
        <v>20.627397260273973</v>
      </c>
      <c r="N91" s="36">
        <v>1</v>
      </c>
      <c r="O91" s="3">
        <f t="shared" si="4"/>
        <v>46.072000000000003</v>
      </c>
      <c r="P91" s="3">
        <v>11.749000000000001</v>
      </c>
      <c r="Q91" s="3">
        <v>7.4129999999999985</v>
      </c>
      <c r="R91" s="3">
        <v>6.7119999999999997</v>
      </c>
      <c r="S91" s="3">
        <v>6.6699999999999982</v>
      </c>
      <c r="T91" s="3">
        <v>6.7150000000000034</v>
      </c>
      <c r="U91" s="3">
        <v>6.8130000000000024</v>
      </c>
      <c r="V91" s="24">
        <f t="shared" si="3"/>
        <v>58.603924292411875</v>
      </c>
    </row>
    <row r="92" spans="1:22" x14ac:dyDescent="0.45">
      <c r="A92" s="36" t="s">
        <v>102</v>
      </c>
      <c r="B92" s="36">
        <v>2023</v>
      </c>
      <c r="C92" s="19">
        <v>45141</v>
      </c>
      <c r="D92" s="36" t="s">
        <v>13</v>
      </c>
      <c r="E92" s="36" t="s">
        <v>379</v>
      </c>
      <c r="F92" s="36" t="s">
        <v>379</v>
      </c>
      <c r="G92" s="3" t="s">
        <v>15</v>
      </c>
      <c r="H92" s="3" t="s">
        <v>14</v>
      </c>
      <c r="I92" s="3" t="s">
        <v>22</v>
      </c>
      <c r="J92" s="3" t="s">
        <v>23</v>
      </c>
      <c r="K92" s="37">
        <f>(C92-VLOOKUP(H92,Riders!$A$2:$C$3501,2,FALSE))/365</f>
        <v>23.586301369863012</v>
      </c>
      <c r="L92" s="37">
        <f>(C92-VLOOKUP(I92,Riders!$A$2:$C$3501,2,FALSE))/365</f>
        <v>25.567123287671233</v>
      </c>
      <c r="M92" s="37">
        <f>(C92-VLOOKUP(J92,Riders!$A$2:$C$3501,2,FALSE))/365</f>
        <v>25.893150684931506</v>
      </c>
      <c r="N92" s="36">
        <v>2</v>
      </c>
      <c r="O92" s="3">
        <f t="shared" si="4"/>
        <v>46.466999999999999</v>
      </c>
      <c r="P92" s="3">
        <v>11.707000000000001</v>
      </c>
      <c r="Q92" s="3">
        <v>7.379999999999999</v>
      </c>
      <c r="R92" s="3">
        <v>6.7759999999999998</v>
      </c>
      <c r="S92" s="3">
        <v>6.7090000000000032</v>
      </c>
      <c r="T92" s="3">
        <v>6.8519999999999968</v>
      </c>
      <c r="U92" s="3">
        <v>7.0429999999999993</v>
      </c>
      <c r="V92" s="24">
        <f t="shared" si="3"/>
        <v>58.105752469494483</v>
      </c>
    </row>
    <row r="93" spans="1:22" x14ac:dyDescent="0.45">
      <c r="A93" s="36" t="s">
        <v>102</v>
      </c>
      <c r="B93" s="36">
        <v>2023</v>
      </c>
      <c r="C93" s="19">
        <v>45141</v>
      </c>
      <c r="D93" s="36" t="s">
        <v>13</v>
      </c>
      <c r="E93" s="36" t="s">
        <v>379</v>
      </c>
      <c r="F93" s="36" t="s">
        <v>379</v>
      </c>
      <c r="G93" s="3" t="s">
        <v>38</v>
      </c>
      <c r="H93" s="3" t="s">
        <v>94</v>
      </c>
      <c r="I93" s="3" t="s">
        <v>75</v>
      </c>
      <c r="J93" s="3" t="s">
        <v>37</v>
      </c>
      <c r="K93" s="37">
        <f>(C93-VLOOKUP(H93,Riders!$A$2:$C$3501,2,FALSE))/365</f>
        <v>25.764383561643836</v>
      </c>
      <c r="L93" s="37">
        <f>(C93-VLOOKUP(I93,Riders!$A$2:$C$3501,2,FALSE))/365</f>
        <v>24.402739726027399</v>
      </c>
      <c r="M93" s="37">
        <f>(C93-VLOOKUP(J93,Riders!$A$2:$C$3501,2,FALSE))/365</f>
        <v>18.317808219178083</v>
      </c>
      <c r="N93" s="36">
        <v>3</v>
      </c>
      <c r="O93" s="3">
        <f t="shared" si="4"/>
        <v>46.679000000000002</v>
      </c>
      <c r="P93" s="3">
        <v>11.384</v>
      </c>
      <c r="Q93" s="3">
        <v>7.2729999999999997</v>
      </c>
      <c r="R93" s="3">
        <v>6.8320000000000007</v>
      </c>
      <c r="S93" s="3">
        <v>6.950999999999997</v>
      </c>
      <c r="T93" s="3">
        <v>7.0240000000000009</v>
      </c>
      <c r="U93" s="3">
        <v>7.2150000000000034</v>
      </c>
      <c r="V93" s="24">
        <f t="shared" si="3"/>
        <v>57.841856080892903</v>
      </c>
    </row>
    <row r="94" spans="1:22" x14ac:dyDescent="0.45">
      <c r="A94" s="36" t="s">
        <v>102</v>
      </c>
      <c r="B94" s="36">
        <v>2023</v>
      </c>
      <c r="C94" s="19">
        <v>45141</v>
      </c>
      <c r="D94" s="36" t="s">
        <v>13</v>
      </c>
      <c r="E94" s="36" t="s">
        <v>379</v>
      </c>
      <c r="F94" s="36" t="s">
        <v>379</v>
      </c>
      <c r="G94" s="3" t="s">
        <v>19</v>
      </c>
      <c r="H94" s="3" t="s">
        <v>380</v>
      </c>
      <c r="I94" s="3" t="s">
        <v>384</v>
      </c>
      <c r="J94" s="3" t="s">
        <v>18</v>
      </c>
      <c r="K94" s="37">
        <f>(C94-VLOOKUP(H94,Riders!$A$2:$C$3501,2,FALSE))/365</f>
        <v>27.317808219178083</v>
      </c>
      <c r="L94" s="37">
        <f>(C94-VLOOKUP(I94,Riders!$A$2:$C$3501,2,FALSE))/365</f>
        <v>23.912328767123288</v>
      </c>
      <c r="M94" s="37">
        <f>(C94-VLOOKUP(J94,Riders!$A$2:$C$3501,2,FALSE))/365</f>
        <v>25.197260273972603</v>
      </c>
      <c r="N94" s="36">
        <v>4</v>
      </c>
      <c r="O94" s="3">
        <f t="shared" si="4"/>
        <v>47.048999999999999</v>
      </c>
      <c r="P94" s="3">
        <v>11.711</v>
      </c>
      <c r="Q94" s="3">
        <v>7.3819999999999997</v>
      </c>
      <c r="R94" s="3">
        <v>6.7970000000000006</v>
      </c>
      <c r="S94" s="3">
        <v>6.8810000000000002</v>
      </c>
      <c r="T94" s="3">
        <v>6.9810000000000016</v>
      </c>
      <c r="U94" s="3">
        <v>7.296999999999997</v>
      </c>
      <c r="V94" s="24">
        <f t="shared" si="3"/>
        <v>57.386979531977303</v>
      </c>
    </row>
    <row r="95" spans="1:22" x14ac:dyDescent="0.45">
      <c r="A95" s="36" t="s">
        <v>102</v>
      </c>
      <c r="B95" s="36">
        <v>2023</v>
      </c>
      <c r="C95" s="19">
        <v>45141</v>
      </c>
      <c r="D95" s="36" t="s">
        <v>13</v>
      </c>
      <c r="E95" s="36" t="s">
        <v>379</v>
      </c>
      <c r="F95" s="36" t="s">
        <v>379</v>
      </c>
      <c r="G95" s="3" t="s">
        <v>29</v>
      </c>
      <c r="H95" s="3" t="s">
        <v>28</v>
      </c>
      <c r="I95" s="3" t="s">
        <v>661</v>
      </c>
      <c r="J95" s="3" t="s">
        <v>831</v>
      </c>
      <c r="K95" s="37">
        <f>(C95-VLOOKUP(H95,Riders!$A$2:$C$3501,2,FALSE))/365</f>
        <v>23.605479452054794</v>
      </c>
      <c r="L95" s="37">
        <f>(C95-VLOOKUP(I95,Riders!$A$2:$C$3501,2,FALSE))/365</f>
        <v>22.846575342465755</v>
      </c>
      <c r="M95" s="37">
        <f>(C95-VLOOKUP(J95,Riders!$A$2:$C$3501,2,FALSE))/365</f>
        <v>25.084931506849315</v>
      </c>
      <c r="N95" s="36">
        <v>5</v>
      </c>
      <c r="O95" s="3">
        <f t="shared" si="4"/>
        <v>47.158000000000001</v>
      </c>
      <c r="P95" s="3">
        <v>11.7</v>
      </c>
      <c r="Q95" s="3">
        <v>7.4320000000000022</v>
      </c>
      <c r="R95" s="3">
        <v>6.950999999999997</v>
      </c>
      <c r="S95" s="3">
        <v>7.0760000000000005</v>
      </c>
      <c r="T95" s="3">
        <v>6.8659999999999997</v>
      </c>
      <c r="U95" s="3">
        <v>7.1330000000000027</v>
      </c>
      <c r="V95" s="24">
        <f t="shared" si="3"/>
        <v>57.254336485856058</v>
      </c>
    </row>
    <row r="96" spans="1:22" x14ac:dyDescent="0.45">
      <c r="A96" s="36" t="s">
        <v>102</v>
      </c>
      <c r="B96" s="36">
        <v>2023</v>
      </c>
      <c r="C96" s="19">
        <v>45141</v>
      </c>
      <c r="D96" s="36" t="s">
        <v>13</v>
      </c>
      <c r="E96" s="36" t="s">
        <v>379</v>
      </c>
      <c r="F96" s="36" t="s">
        <v>379</v>
      </c>
      <c r="G96" s="3" t="s">
        <v>44</v>
      </c>
      <c r="H96" s="3" t="s">
        <v>43</v>
      </c>
      <c r="I96" s="3" t="s">
        <v>138</v>
      </c>
      <c r="J96" s="3" t="s">
        <v>54</v>
      </c>
      <c r="K96" s="37">
        <f>(C96-VLOOKUP(H96,Riders!$A$2:$C$3501,2,FALSE))/365</f>
        <v>30.706849315068492</v>
      </c>
      <c r="L96" s="37">
        <f>(C96-VLOOKUP(I96,Riders!$A$2:$C$3501,2,FALSE))/365</f>
        <v>27.884931506849316</v>
      </c>
      <c r="M96" s="37">
        <f>(C96-VLOOKUP(J96,Riders!$A$2:$C$3501,2,FALSE))/365</f>
        <v>26.112328767123287</v>
      </c>
      <c r="N96" s="36">
        <v>6</v>
      </c>
      <c r="O96" s="3">
        <f t="shared" si="4"/>
        <v>47.328000000000003</v>
      </c>
      <c r="P96" s="3">
        <v>11.725</v>
      </c>
      <c r="Q96" s="3">
        <v>7.5299999999999994</v>
      </c>
      <c r="R96" s="3">
        <v>6.8800000000000026</v>
      </c>
      <c r="S96" s="3">
        <v>6.9319999999999986</v>
      </c>
      <c r="T96" s="3">
        <v>6.9930000000000021</v>
      </c>
      <c r="U96" s="3">
        <v>7.2680000000000007</v>
      </c>
      <c r="V96" s="24">
        <f t="shared" si="3"/>
        <v>57.048681541582148</v>
      </c>
    </row>
    <row r="97" spans="1:22" x14ac:dyDescent="0.45">
      <c r="A97" s="36" t="s">
        <v>102</v>
      </c>
      <c r="B97" s="36">
        <v>2023</v>
      </c>
      <c r="C97" s="19">
        <v>45141</v>
      </c>
      <c r="D97" s="36" t="s">
        <v>13</v>
      </c>
      <c r="E97" s="36" t="s">
        <v>379</v>
      </c>
      <c r="F97" s="36" t="s">
        <v>379</v>
      </c>
      <c r="G97" s="3" t="s">
        <v>27</v>
      </c>
      <c r="H97" s="3" t="s">
        <v>26</v>
      </c>
      <c r="I97" s="3" t="s">
        <v>33</v>
      </c>
      <c r="J97" s="3" t="s">
        <v>41</v>
      </c>
      <c r="K97" s="37">
        <f>(C97-VLOOKUP(H97,Riders!$A$2:$C$3501,2,FALSE))/365</f>
        <v>25.2</v>
      </c>
      <c r="L97" s="37">
        <f>(C97-VLOOKUP(I97,Riders!$A$2:$C$3501,2,FALSE))/365</f>
        <v>29.704109589041096</v>
      </c>
      <c r="M97" s="37">
        <f>(C97-VLOOKUP(J97,Riders!$A$2:$C$3501,2,FALSE))/365</f>
        <v>27.8</v>
      </c>
      <c r="N97" s="36">
        <v>7</v>
      </c>
      <c r="O97" s="3">
        <f t="shared" si="4"/>
        <v>47.347999999999999</v>
      </c>
      <c r="P97" s="3">
        <v>11.653</v>
      </c>
      <c r="Q97" s="3">
        <v>7.5149999999999988</v>
      </c>
      <c r="R97" s="3">
        <v>6.9039999999999999</v>
      </c>
      <c r="S97" s="3">
        <v>6.9940000000000033</v>
      </c>
      <c r="T97" s="3">
        <v>7.0730000000000004</v>
      </c>
      <c r="U97" s="3">
        <v>7.2089999999999961</v>
      </c>
      <c r="V97" s="24">
        <f t="shared" si="3"/>
        <v>57.024583931739464</v>
      </c>
    </row>
    <row r="98" spans="1:22" x14ac:dyDescent="0.45">
      <c r="A98" s="36" t="s">
        <v>102</v>
      </c>
      <c r="B98" s="36">
        <v>2023</v>
      </c>
      <c r="C98" s="19">
        <v>45141</v>
      </c>
      <c r="D98" s="36" t="s">
        <v>13</v>
      </c>
      <c r="E98" s="36" t="s">
        <v>379</v>
      </c>
      <c r="F98" s="36" t="s">
        <v>379</v>
      </c>
      <c r="G98" s="3" t="s">
        <v>47</v>
      </c>
      <c r="H98" s="3" t="s">
        <v>99</v>
      </c>
      <c r="I98" s="3" t="s">
        <v>100</v>
      </c>
      <c r="J98" s="3" t="s">
        <v>46</v>
      </c>
      <c r="K98" s="37">
        <f>(C98-VLOOKUP(H98,Riders!$A$2:$C$3501,2,FALSE))/365</f>
        <v>26.465753424657535</v>
      </c>
      <c r="L98" s="37">
        <f>(C98-VLOOKUP(I98,Riders!$A$2:$C$3501,2,FALSE))/365</f>
        <v>29.473972602739725</v>
      </c>
      <c r="M98" s="37">
        <f>(C98-VLOOKUP(J98,Riders!$A$2:$C$3501,2,FALSE))/365</f>
        <v>23.13150684931507</v>
      </c>
      <c r="N98" s="36">
        <v>8</v>
      </c>
      <c r="O98" s="3">
        <f t="shared" si="4"/>
        <v>47.436</v>
      </c>
      <c r="P98" s="3">
        <v>11.465</v>
      </c>
      <c r="Q98" s="3">
        <v>7.468</v>
      </c>
      <c r="R98" s="3">
        <v>6.9690000000000012</v>
      </c>
      <c r="S98" s="3">
        <v>7.080999999999996</v>
      </c>
      <c r="T98" s="3">
        <v>7.1350000000000051</v>
      </c>
      <c r="U98" s="3">
        <v>7.3179999999999978</v>
      </c>
      <c r="V98" s="24">
        <f t="shared" si="3"/>
        <v>56.918795851252213</v>
      </c>
    </row>
    <row r="99" spans="1:22" x14ac:dyDescent="0.45">
      <c r="A99" s="36" t="s">
        <v>102</v>
      </c>
      <c r="B99" s="36">
        <v>2023</v>
      </c>
      <c r="C99" s="19">
        <v>45141</v>
      </c>
      <c r="D99" s="36" t="s">
        <v>13</v>
      </c>
      <c r="E99" s="36" t="s">
        <v>379</v>
      </c>
      <c r="F99" s="36" t="s">
        <v>379</v>
      </c>
      <c r="G99" s="3" t="s">
        <v>17</v>
      </c>
      <c r="H99" s="3" t="s">
        <v>16</v>
      </c>
      <c r="I99" s="3" t="s">
        <v>32</v>
      </c>
      <c r="J99" s="3" t="s">
        <v>80</v>
      </c>
      <c r="K99" s="37">
        <f>(C99-VLOOKUP(H99,Riders!$A$2:$C$3501,2,FALSE))/365</f>
        <v>24.284931506849315</v>
      </c>
      <c r="L99" s="37">
        <f>(C99-VLOOKUP(I99,Riders!$A$2:$C$3501,2,FALSE))/365</f>
        <v>21.024657534246575</v>
      </c>
      <c r="M99" s="37">
        <f>(C99-VLOOKUP(J99,Riders!$A$2:$C$3501,2,FALSE))/365</f>
        <v>21.484931506849314</v>
      </c>
      <c r="N99" s="36">
        <v>9</v>
      </c>
      <c r="O99" s="3">
        <f t="shared" si="4"/>
        <v>47.628</v>
      </c>
      <c r="P99" s="3">
        <v>11.974</v>
      </c>
      <c r="Q99" s="3">
        <v>7.3840000000000003</v>
      </c>
      <c r="R99" s="3">
        <v>7.1359999999999992</v>
      </c>
      <c r="S99" s="3">
        <v>7.142000000000003</v>
      </c>
      <c r="T99" s="3">
        <v>6.9499999999999957</v>
      </c>
      <c r="U99" s="3">
        <v>7.0420000000000016</v>
      </c>
      <c r="V99" s="24">
        <f t="shared" si="3"/>
        <v>56.689342403628117</v>
      </c>
    </row>
    <row r="100" spans="1:22" x14ac:dyDescent="0.45">
      <c r="A100" s="36" t="s">
        <v>102</v>
      </c>
      <c r="B100" s="36">
        <v>2023</v>
      </c>
      <c r="C100" s="19">
        <v>45141</v>
      </c>
      <c r="D100" s="36" t="s">
        <v>13</v>
      </c>
      <c r="E100" s="36" t="s">
        <v>379</v>
      </c>
      <c r="F100" s="36" t="s">
        <v>379</v>
      </c>
      <c r="G100" s="3" t="s">
        <v>40</v>
      </c>
      <c r="H100" s="3" t="s">
        <v>3819</v>
      </c>
      <c r="I100" s="3" t="s">
        <v>42</v>
      </c>
      <c r="J100" s="3" t="s">
        <v>45</v>
      </c>
      <c r="K100" s="37">
        <f>(C100-VLOOKUP(H100,Riders!$A$2:$C$3501,2,FALSE))/365</f>
        <v>22.550684931506851</v>
      </c>
      <c r="L100" s="37">
        <f>(C100-VLOOKUP(I100,Riders!$A$2:$C$3501,2,FALSE))/365</f>
        <v>24.671232876712327</v>
      </c>
      <c r="M100" s="37">
        <f>(C100-VLOOKUP(J100,Riders!$A$2:$C$3501,2,FALSE))/365</f>
        <v>32.446575342465756</v>
      </c>
      <c r="N100" s="36">
        <v>10</v>
      </c>
      <c r="O100" s="3">
        <f t="shared" si="4"/>
        <v>48.148000000000003</v>
      </c>
      <c r="P100" s="3">
        <v>11.587</v>
      </c>
      <c r="Q100" s="3">
        <v>7.6679999999999993</v>
      </c>
      <c r="R100" s="3">
        <v>7.0080000000000027</v>
      </c>
      <c r="S100" s="3">
        <v>6.9869999999999983</v>
      </c>
      <c r="T100" s="3">
        <v>7.2839999999999989</v>
      </c>
      <c r="U100" s="3">
        <v>7.6140000000000043</v>
      </c>
      <c r="V100" s="24">
        <f t="shared" si="3"/>
        <v>56.077095621832676</v>
      </c>
    </row>
    <row r="101" spans="1:22" x14ac:dyDescent="0.45">
      <c r="A101" s="36" t="s">
        <v>102</v>
      </c>
      <c r="B101" s="36">
        <v>2023</v>
      </c>
      <c r="C101" s="19">
        <v>45141</v>
      </c>
      <c r="D101" s="36" t="s">
        <v>13</v>
      </c>
      <c r="E101" s="36" t="s">
        <v>379</v>
      </c>
      <c r="F101" s="36" t="s">
        <v>379</v>
      </c>
      <c r="G101" s="3" t="s">
        <v>67</v>
      </c>
      <c r="H101" s="3" t="s">
        <v>1212</v>
      </c>
      <c r="I101" s="3" t="s">
        <v>66</v>
      </c>
      <c r="J101" s="3" t="s">
        <v>98</v>
      </c>
      <c r="K101" s="37">
        <f>(C101-VLOOKUP(H101,Riders!$A$2:$C$3501,2,FALSE))/365</f>
        <v>29.956164383561642</v>
      </c>
      <c r="L101" s="37">
        <f>(C101-VLOOKUP(I101,Riders!$A$2:$C$3501,2,FALSE))/365</f>
        <v>20.761643835616439</v>
      </c>
      <c r="M101" s="37">
        <f>(C101-VLOOKUP(J101,Riders!$A$2:$C$3501,2,FALSE))/365</f>
        <v>32.010958904109586</v>
      </c>
      <c r="N101" s="36">
        <v>11</v>
      </c>
      <c r="O101" s="3">
        <f t="shared" si="4"/>
        <v>48.616999999999997</v>
      </c>
      <c r="P101" s="3">
        <v>11.782999999999999</v>
      </c>
      <c r="Q101" s="3">
        <v>7.6160000000000014</v>
      </c>
      <c r="R101" s="3">
        <v>7.1489999999999974</v>
      </c>
      <c r="S101" s="3">
        <v>7.3060000000000009</v>
      </c>
      <c r="T101" s="3">
        <v>7.2790000000000035</v>
      </c>
      <c r="U101" s="3">
        <v>7.4839999999999947</v>
      </c>
      <c r="V101" s="24">
        <f t="shared" si="3"/>
        <v>55.536129337474549</v>
      </c>
    </row>
    <row r="102" spans="1:22" x14ac:dyDescent="0.45">
      <c r="A102" s="36" t="s">
        <v>102</v>
      </c>
      <c r="B102" s="36">
        <v>2023</v>
      </c>
      <c r="C102" s="19">
        <v>45141</v>
      </c>
      <c r="D102" s="36" t="s">
        <v>13</v>
      </c>
      <c r="E102" s="36" t="s">
        <v>379</v>
      </c>
      <c r="F102" s="36" t="s">
        <v>379</v>
      </c>
      <c r="G102" s="3" t="s">
        <v>51</v>
      </c>
      <c r="H102" s="3" t="s">
        <v>50</v>
      </c>
      <c r="I102" s="3" t="s">
        <v>849</v>
      </c>
      <c r="J102" s="3" t="s">
        <v>903</v>
      </c>
      <c r="K102" s="37">
        <f>(C102-VLOOKUP(H102,Riders!$A$2:$C$3501,2,FALSE))/365</f>
        <v>26.827397260273973</v>
      </c>
      <c r="L102" s="37">
        <f>(C102-VLOOKUP(I102,Riders!$A$2:$C$3501,2,FALSE))/365</f>
        <v>27.893150684931506</v>
      </c>
      <c r="M102" s="37">
        <f>(C102-VLOOKUP(J102,Riders!$A$2:$C$3501,2,FALSE))/365</f>
        <v>19.600000000000001</v>
      </c>
      <c r="N102" s="36">
        <v>12</v>
      </c>
      <c r="O102" s="3">
        <f t="shared" si="4"/>
        <v>48.93</v>
      </c>
      <c r="P102" s="3">
        <v>11.775</v>
      </c>
      <c r="Q102" s="3">
        <v>7.5639999999999983</v>
      </c>
      <c r="R102" s="3">
        <v>7.2870000000000026</v>
      </c>
      <c r="S102" s="3">
        <v>7.4059999999999953</v>
      </c>
      <c r="T102" s="3">
        <v>7.409000000000006</v>
      </c>
      <c r="U102" s="3">
        <v>7.4889999999999972</v>
      </c>
      <c r="V102" s="24">
        <f t="shared" si="3"/>
        <v>55.180870631514409</v>
      </c>
    </row>
    <row r="103" spans="1:22" x14ac:dyDescent="0.45">
      <c r="A103" s="36" t="s">
        <v>102</v>
      </c>
      <c r="B103" s="36">
        <v>2023</v>
      </c>
      <c r="C103" s="19">
        <v>45141</v>
      </c>
      <c r="D103" s="36" t="s">
        <v>13</v>
      </c>
      <c r="E103" s="36" t="s">
        <v>379</v>
      </c>
      <c r="F103" s="36" t="s">
        <v>379</v>
      </c>
      <c r="G103" s="3" t="s">
        <v>59</v>
      </c>
      <c r="H103" s="3" t="s">
        <v>383</v>
      </c>
      <c r="I103" s="3" t="s">
        <v>107</v>
      </c>
      <c r="J103" s="3" t="s">
        <v>58</v>
      </c>
      <c r="K103" s="37">
        <f>(C103-VLOOKUP(H103,Riders!$A$2:$C$3501,2,FALSE))/365</f>
        <v>20.049315068493151</v>
      </c>
      <c r="L103" s="37">
        <f>(C103-VLOOKUP(I103,Riders!$A$2:$C$3501,2,FALSE))/365</f>
        <v>19.906849315068492</v>
      </c>
      <c r="M103" s="37">
        <f>(C103-VLOOKUP(J103,Riders!$A$2:$C$3501,2,FALSE))/365</f>
        <v>25.550684931506851</v>
      </c>
      <c r="N103" s="36">
        <v>13</v>
      </c>
      <c r="O103" s="3">
        <f t="shared" si="4"/>
        <v>50.543999999999997</v>
      </c>
      <c r="P103" s="3">
        <v>12.532</v>
      </c>
      <c r="Q103" s="3">
        <v>7.7259999999999991</v>
      </c>
      <c r="R103" s="3">
        <v>7.3339999999999996</v>
      </c>
      <c r="S103" s="3">
        <v>7.230000000000004</v>
      </c>
      <c r="T103" s="3">
        <v>7.6759999999999948</v>
      </c>
      <c r="U103" s="3">
        <v>8.0459999999999994</v>
      </c>
      <c r="V103" s="24">
        <f t="shared" si="3"/>
        <v>53.418803418803421</v>
      </c>
    </row>
    <row r="104" spans="1:22" x14ac:dyDescent="0.45">
      <c r="A104" s="36" t="s">
        <v>102</v>
      </c>
      <c r="B104" s="36">
        <v>2023</v>
      </c>
      <c r="C104" s="19">
        <v>45141</v>
      </c>
      <c r="D104" s="36" t="s">
        <v>13</v>
      </c>
      <c r="E104" s="36" t="s">
        <v>379</v>
      </c>
      <c r="F104" s="36" t="s">
        <v>379</v>
      </c>
      <c r="G104" s="3" t="s">
        <v>70</v>
      </c>
      <c r="H104" s="3" t="s">
        <v>394</v>
      </c>
      <c r="I104" s="3" t="s">
        <v>69</v>
      </c>
      <c r="J104" s="3" t="s">
        <v>289</v>
      </c>
      <c r="K104" s="37">
        <f>(C104-VLOOKUP(H104,Riders!$A$2:$C$3501,2,FALSE))/365</f>
        <v>20.761643835616439</v>
      </c>
      <c r="L104" s="37">
        <f>(C104-VLOOKUP(I104,Riders!$A$2:$C$3501,2,FALSE))/365</f>
        <v>29.917808219178081</v>
      </c>
      <c r="M104" s="37">
        <f>(C104-VLOOKUP(J104,Riders!$A$2:$C$3501,2,FALSE))/365</f>
        <v>24.386301369863013</v>
      </c>
      <c r="N104" s="36">
        <v>14</v>
      </c>
      <c r="O104" s="3">
        <f t="shared" si="4"/>
        <v>56.368000000000002</v>
      </c>
      <c r="P104" s="3">
        <v>14.456</v>
      </c>
      <c r="Q104" s="3">
        <v>8.647000000000002</v>
      </c>
      <c r="R104" s="3">
        <v>8.2359999999999971</v>
      </c>
      <c r="S104" s="3">
        <v>8.1989999999999981</v>
      </c>
      <c r="T104" s="3">
        <v>8.3470000000000013</v>
      </c>
      <c r="U104" s="3">
        <v>8.4830000000000041</v>
      </c>
      <c r="V104" s="24">
        <f t="shared" si="3"/>
        <v>47.899517456713028</v>
      </c>
    </row>
    <row r="105" spans="1:22" x14ac:dyDescent="0.45">
      <c r="A105" s="36" t="s">
        <v>102</v>
      </c>
      <c r="B105" s="36">
        <v>2023</v>
      </c>
      <c r="C105" s="19">
        <v>45141</v>
      </c>
      <c r="D105" s="36" t="s">
        <v>13</v>
      </c>
      <c r="E105" s="36" t="s">
        <v>454</v>
      </c>
      <c r="F105" s="36">
        <v>1</v>
      </c>
      <c r="G105" s="3" t="s">
        <v>19</v>
      </c>
      <c r="H105" s="3" t="s">
        <v>77</v>
      </c>
      <c r="I105" s="3" t="s">
        <v>380</v>
      </c>
      <c r="J105" s="3" t="s">
        <v>18</v>
      </c>
      <c r="K105" s="37">
        <f>(C105-VLOOKUP(H105,Riders!$A$2:$C$3501,2,FALSE))/365</f>
        <v>32.232876712328768</v>
      </c>
      <c r="L105" s="37">
        <f>(C105-VLOOKUP(I105,Riders!$A$2:$C$3501,2,FALSE))/365</f>
        <v>27.317808219178083</v>
      </c>
      <c r="M105" s="37">
        <f>(C105-VLOOKUP(J105,Riders!$A$2:$C$3501,2,FALSE))/365</f>
        <v>25.197260273972603</v>
      </c>
      <c r="N105" s="36">
        <v>1</v>
      </c>
      <c r="O105" s="3">
        <f t="shared" si="4"/>
        <v>46.756</v>
      </c>
      <c r="P105" s="3">
        <v>11.707000000000001</v>
      </c>
      <c r="Q105" s="3">
        <v>7.4280000000000008</v>
      </c>
      <c r="R105" s="3">
        <v>6.7459999999999987</v>
      </c>
      <c r="S105" s="3">
        <v>6.820999999999998</v>
      </c>
      <c r="T105" s="3">
        <v>6.8730000000000047</v>
      </c>
      <c r="U105" s="3">
        <v>7.1809999999999974</v>
      </c>
      <c r="V105" s="24">
        <f t="shared" si="3"/>
        <v>57.746599366926169</v>
      </c>
    </row>
    <row r="106" spans="1:22" x14ac:dyDescent="0.45">
      <c r="A106" s="36" t="s">
        <v>102</v>
      </c>
      <c r="B106" s="36">
        <v>2023</v>
      </c>
      <c r="C106" s="19">
        <v>45141</v>
      </c>
      <c r="D106" s="36" t="s">
        <v>13</v>
      </c>
      <c r="E106" s="36" t="s">
        <v>454</v>
      </c>
      <c r="F106" s="36">
        <v>1</v>
      </c>
      <c r="G106" s="3" t="s">
        <v>29</v>
      </c>
      <c r="H106" s="3" t="s">
        <v>28</v>
      </c>
      <c r="I106" s="3" t="s">
        <v>661</v>
      </c>
      <c r="J106" s="3" t="s">
        <v>831</v>
      </c>
      <c r="K106" s="37">
        <f>(C106-VLOOKUP(H106,Riders!$A$2:$C$3501,2,FALSE))/365</f>
        <v>23.605479452054794</v>
      </c>
      <c r="L106" s="37">
        <f>(C106-VLOOKUP(I106,Riders!$A$2:$C$3501,2,FALSE))/365</f>
        <v>22.846575342465755</v>
      </c>
      <c r="M106" s="37">
        <f>(C106-VLOOKUP(J106,Riders!$A$2:$C$3501,2,FALSE))/365</f>
        <v>25.084931506849315</v>
      </c>
      <c r="N106" s="36">
        <v>2</v>
      </c>
      <c r="O106" s="3">
        <f t="shared" si="4"/>
        <v>47.067</v>
      </c>
      <c r="P106" s="3">
        <v>11.635999999999999</v>
      </c>
      <c r="Q106" s="3">
        <v>7.4329999999999998</v>
      </c>
      <c r="R106" s="3">
        <v>7.0120000000000005</v>
      </c>
      <c r="S106" s="3">
        <v>7.0530000000000008</v>
      </c>
      <c r="T106" s="3">
        <v>6.8440000000000012</v>
      </c>
      <c r="U106" s="3">
        <v>7.0889999999999986</v>
      </c>
      <c r="V106" s="24">
        <f t="shared" si="3"/>
        <v>57.365032825546564</v>
      </c>
    </row>
    <row r="107" spans="1:22" x14ac:dyDescent="0.45">
      <c r="A107" s="36" t="s">
        <v>102</v>
      </c>
      <c r="B107" s="36">
        <v>2023</v>
      </c>
      <c r="C107" s="19">
        <v>45141</v>
      </c>
      <c r="D107" s="36" t="s">
        <v>13</v>
      </c>
      <c r="E107" s="36" t="s">
        <v>454</v>
      </c>
      <c r="F107" s="36">
        <v>2</v>
      </c>
      <c r="G107" s="3" t="s">
        <v>38</v>
      </c>
      <c r="H107" s="3" t="s">
        <v>94</v>
      </c>
      <c r="I107" s="3" t="s">
        <v>75</v>
      </c>
      <c r="J107" s="3" t="s">
        <v>37</v>
      </c>
      <c r="K107" s="37">
        <f>(C107-VLOOKUP(H107,Riders!$A$2:$C$3501,2,FALSE))/365</f>
        <v>25.764383561643836</v>
      </c>
      <c r="L107" s="37">
        <f>(C107-VLOOKUP(I107,Riders!$A$2:$C$3501,2,FALSE))/365</f>
        <v>24.402739726027399</v>
      </c>
      <c r="M107" s="37">
        <f>(C107-VLOOKUP(J107,Riders!$A$2:$C$3501,2,FALSE))/365</f>
        <v>18.317808219178083</v>
      </c>
      <c r="N107" s="36">
        <v>1</v>
      </c>
      <c r="O107" s="3">
        <f t="shared" si="4"/>
        <v>46.445999999999998</v>
      </c>
      <c r="P107" s="3">
        <v>11.422000000000001</v>
      </c>
      <c r="Q107" s="3">
        <v>7.2590000000000003</v>
      </c>
      <c r="R107" s="3">
        <v>6.8359999999999985</v>
      </c>
      <c r="S107" s="3">
        <v>6.8989999999999974</v>
      </c>
      <c r="T107" s="3">
        <v>6.9180000000000064</v>
      </c>
      <c r="U107" s="3">
        <v>7.1119999999999948</v>
      </c>
      <c r="V107" s="24">
        <f t="shared" si="3"/>
        <v>58.132024286267928</v>
      </c>
    </row>
    <row r="108" spans="1:22" x14ac:dyDescent="0.45">
      <c r="A108" s="36" t="s">
        <v>102</v>
      </c>
      <c r="B108" s="36">
        <v>2023</v>
      </c>
      <c r="C108" s="19">
        <v>45141</v>
      </c>
      <c r="D108" s="36" t="s">
        <v>13</v>
      </c>
      <c r="E108" s="36" t="s">
        <v>454</v>
      </c>
      <c r="F108" s="36">
        <v>2</v>
      </c>
      <c r="G108" s="3" t="s">
        <v>44</v>
      </c>
      <c r="H108" s="3" t="s">
        <v>43</v>
      </c>
      <c r="I108" s="3" t="s">
        <v>138</v>
      </c>
      <c r="J108" s="3" t="s">
        <v>54</v>
      </c>
      <c r="K108" s="37">
        <f>(C108-VLOOKUP(H108,Riders!$A$2:$C$3501,2,FALSE))/365</f>
        <v>30.706849315068492</v>
      </c>
      <c r="L108" s="37">
        <f>(C108-VLOOKUP(I108,Riders!$A$2:$C$3501,2,FALSE))/365</f>
        <v>27.884931506849316</v>
      </c>
      <c r="M108" s="37">
        <f>(C108-VLOOKUP(J108,Riders!$A$2:$C$3501,2,FALSE))/365</f>
        <v>26.112328767123287</v>
      </c>
      <c r="N108" s="36">
        <v>2</v>
      </c>
      <c r="O108" s="3">
        <f t="shared" si="4"/>
        <v>47.374000000000002</v>
      </c>
      <c r="P108" s="3">
        <v>11.801</v>
      </c>
      <c r="Q108" s="3">
        <v>7.5540000000000003</v>
      </c>
      <c r="R108" s="3">
        <v>6.870000000000001</v>
      </c>
      <c r="S108" s="3">
        <v>6.9170000000000016</v>
      </c>
      <c r="T108" s="3">
        <v>6.9510000000000005</v>
      </c>
      <c r="U108" s="3">
        <v>7.2809999999999988</v>
      </c>
      <c r="V108" s="24">
        <f t="shared" si="3"/>
        <v>56.993287457255029</v>
      </c>
    </row>
    <row r="109" spans="1:22" x14ac:dyDescent="0.45">
      <c r="A109" s="36" t="s">
        <v>102</v>
      </c>
      <c r="B109" s="36">
        <v>2023</v>
      </c>
      <c r="C109" s="19">
        <v>45141</v>
      </c>
      <c r="D109" s="36" t="s">
        <v>13</v>
      </c>
      <c r="E109" s="36" t="s">
        <v>454</v>
      </c>
      <c r="F109" s="36">
        <v>3</v>
      </c>
      <c r="G109" s="3" t="s">
        <v>15</v>
      </c>
      <c r="H109" s="3" t="s">
        <v>14</v>
      </c>
      <c r="I109" s="3" t="s">
        <v>22</v>
      </c>
      <c r="J109" s="3" t="s">
        <v>23</v>
      </c>
      <c r="K109" s="37">
        <f>(C109-VLOOKUP(H109,Riders!$A$2:$C$3501,2,FALSE))/365</f>
        <v>23.586301369863012</v>
      </c>
      <c r="L109" s="37">
        <f>(C109-VLOOKUP(I109,Riders!$A$2:$C$3501,2,FALSE))/365</f>
        <v>25.567123287671233</v>
      </c>
      <c r="M109" s="37">
        <f>(C109-VLOOKUP(J109,Riders!$A$2:$C$3501,2,FALSE))/365</f>
        <v>25.893150684931506</v>
      </c>
      <c r="N109" s="36">
        <v>1</v>
      </c>
      <c r="O109" s="3">
        <f t="shared" si="4"/>
        <v>45.988</v>
      </c>
      <c r="P109" s="3">
        <v>11.538</v>
      </c>
      <c r="Q109" s="3">
        <v>7.3150000000000013</v>
      </c>
      <c r="R109" s="3">
        <v>6.6879999999999988</v>
      </c>
      <c r="S109" s="3">
        <v>6.6789999999999985</v>
      </c>
      <c r="T109" s="3">
        <v>6.794000000000004</v>
      </c>
      <c r="U109" s="3">
        <v>6.9739999999999966</v>
      </c>
      <c r="V109" s="24">
        <f t="shared" si="3"/>
        <v>58.710968078629207</v>
      </c>
    </row>
    <row r="110" spans="1:22" x14ac:dyDescent="0.45">
      <c r="A110" s="36" t="s">
        <v>102</v>
      </c>
      <c r="B110" s="36">
        <v>2023</v>
      </c>
      <c r="C110" s="19">
        <v>45141</v>
      </c>
      <c r="D110" s="36" t="s">
        <v>13</v>
      </c>
      <c r="E110" s="36" t="s">
        <v>454</v>
      </c>
      <c r="F110" s="36">
        <v>3</v>
      </c>
      <c r="G110" s="3" t="s">
        <v>27</v>
      </c>
      <c r="H110" s="3" t="s">
        <v>26</v>
      </c>
      <c r="I110" s="3" t="s">
        <v>33</v>
      </c>
      <c r="J110" s="3" t="s">
        <v>41</v>
      </c>
      <c r="K110" s="37">
        <f>(C110-VLOOKUP(H110,Riders!$A$2:$C$3501,2,FALSE))/365</f>
        <v>25.2</v>
      </c>
      <c r="L110" s="37">
        <f>(C110-VLOOKUP(I110,Riders!$A$2:$C$3501,2,FALSE))/365</f>
        <v>29.704109589041096</v>
      </c>
      <c r="M110" s="37">
        <f>(C110-VLOOKUP(J110,Riders!$A$2:$C$3501,2,FALSE))/365</f>
        <v>27.8</v>
      </c>
      <c r="N110" s="36">
        <v>2</v>
      </c>
      <c r="O110" s="3">
        <f t="shared" si="4"/>
        <v>47.655999999999999</v>
      </c>
      <c r="P110" s="3">
        <v>11.724</v>
      </c>
      <c r="Q110" s="3">
        <v>7.5710000000000015</v>
      </c>
      <c r="R110" s="3">
        <v>6.9419999999999966</v>
      </c>
      <c r="S110" s="3">
        <v>7.0229999999999997</v>
      </c>
      <c r="T110" s="3">
        <v>7.179000000000002</v>
      </c>
      <c r="U110" s="3">
        <v>7.2169999999999987</v>
      </c>
      <c r="V110" s="24">
        <f t="shared" si="3"/>
        <v>56.656034916904481</v>
      </c>
    </row>
    <row r="111" spans="1:22" x14ac:dyDescent="0.45">
      <c r="A111" s="36" t="s">
        <v>102</v>
      </c>
      <c r="B111" s="36">
        <v>2023</v>
      </c>
      <c r="C111" s="19">
        <v>45141</v>
      </c>
      <c r="D111" s="36" t="s">
        <v>13</v>
      </c>
      <c r="E111" s="36" t="s">
        <v>454</v>
      </c>
      <c r="F111" s="36">
        <v>4</v>
      </c>
      <c r="G111" s="3" t="s">
        <v>25</v>
      </c>
      <c r="H111" s="3" t="s">
        <v>101</v>
      </c>
      <c r="I111" s="3" t="s">
        <v>24</v>
      </c>
      <c r="J111" s="3" t="s">
        <v>381</v>
      </c>
      <c r="K111" s="37">
        <f>(C111-VLOOKUP(H111,Riders!$A$2:$C$3501,2,FALSE))/365</f>
        <v>23.841095890410958</v>
      </c>
      <c r="L111" s="37">
        <f>(C111-VLOOKUP(I111,Riders!$A$2:$C$3501,2,FALSE))/365</f>
        <v>24.92876712328767</v>
      </c>
      <c r="M111" s="37">
        <f>(C111-VLOOKUP(J111,Riders!$A$2:$C$3501,2,FALSE))/365</f>
        <v>20.627397260273973</v>
      </c>
      <c r="N111" s="36">
        <v>1</v>
      </c>
      <c r="O111" s="3">
        <f t="shared" si="4"/>
        <v>46.078000000000003</v>
      </c>
      <c r="P111" s="3">
        <v>11.738</v>
      </c>
      <c r="Q111" s="3">
        <v>7.3760000000000012</v>
      </c>
      <c r="R111" s="3">
        <v>6.7049999999999983</v>
      </c>
      <c r="S111" s="3">
        <v>6.6720000000000006</v>
      </c>
      <c r="T111" s="3">
        <v>6.7409999999999997</v>
      </c>
      <c r="U111" s="3">
        <v>6.8460000000000036</v>
      </c>
      <c r="V111" s="24">
        <f t="shared" si="3"/>
        <v>58.596293241894173</v>
      </c>
    </row>
    <row r="112" spans="1:22" x14ac:dyDescent="0.45">
      <c r="A112" s="36" t="s">
        <v>102</v>
      </c>
      <c r="B112" s="36">
        <v>2023</v>
      </c>
      <c r="C112" s="19">
        <v>45141</v>
      </c>
      <c r="D112" s="36" t="s">
        <v>13</v>
      </c>
      <c r="E112" s="36" t="s">
        <v>454</v>
      </c>
      <c r="F112" s="36">
        <v>4</v>
      </c>
      <c r="G112" s="3" t="s">
        <v>47</v>
      </c>
      <c r="H112" s="3" t="s">
        <v>99</v>
      </c>
      <c r="I112" s="3" t="s">
        <v>100</v>
      </c>
      <c r="J112" s="3" t="s">
        <v>46</v>
      </c>
      <c r="K112" s="37">
        <f>(C112-VLOOKUP(H112,Riders!$A$2:$C$3501,2,FALSE))/365</f>
        <v>26.465753424657535</v>
      </c>
      <c r="L112" s="37">
        <f>(C112-VLOOKUP(I112,Riders!$A$2:$C$3501,2,FALSE))/365</f>
        <v>29.473972602739725</v>
      </c>
      <c r="M112" s="37">
        <f>(C112-VLOOKUP(J112,Riders!$A$2:$C$3501,2,FALSE))/365</f>
        <v>23.13150684931507</v>
      </c>
      <c r="N112" s="36">
        <v>2</v>
      </c>
      <c r="O112" s="3">
        <f t="shared" si="4"/>
        <v>47.487000000000002</v>
      </c>
      <c r="P112" s="3">
        <v>11.532999999999999</v>
      </c>
      <c r="Q112" s="3">
        <v>7.4399999999999995</v>
      </c>
      <c r="R112" s="3">
        <v>6.9440000000000026</v>
      </c>
      <c r="S112" s="3">
        <v>7.0429999999999993</v>
      </c>
      <c r="T112" s="3">
        <v>7.1569999999999965</v>
      </c>
      <c r="U112" s="3">
        <v>7.3700000000000045</v>
      </c>
      <c r="V112" s="24">
        <f t="shared" si="3"/>
        <v>56.857666308673949</v>
      </c>
    </row>
    <row r="113" spans="1:22" x14ac:dyDescent="0.45">
      <c r="A113" s="36" t="s">
        <v>102</v>
      </c>
      <c r="B113" s="36">
        <v>2023</v>
      </c>
      <c r="C113" s="19">
        <v>45141</v>
      </c>
      <c r="D113" s="36" t="s">
        <v>13</v>
      </c>
      <c r="E113" s="36" t="s">
        <v>204</v>
      </c>
      <c r="F113" s="36" t="s">
        <v>205</v>
      </c>
      <c r="G113" s="3" t="s">
        <v>15</v>
      </c>
      <c r="H113" s="3" t="s">
        <v>14</v>
      </c>
      <c r="I113" s="3" t="s">
        <v>22</v>
      </c>
      <c r="J113" s="3" t="s">
        <v>23</v>
      </c>
      <c r="K113" s="37">
        <f>(C113-VLOOKUP(H113,Riders!$A$2:$C$3501,2,FALSE))/365</f>
        <v>23.586301369863012</v>
      </c>
      <c r="L113" s="37">
        <f>(C113-VLOOKUP(I113,Riders!$A$2:$C$3501,2,FALSE))/365</f>
        <v>25.567123287671233</v>
      </c>
      <c r="M113" s="37">
        <f>(C113-VLOOKUP(J113,Riders!$A$2:$C$3501,2,FALSE))/365</f>
        <v>25.893150684931506</v>
      </c>
      <c r="N113" s="36">
        <v>1</v>
      </c>
      <c r="O113" s="3">
        <f t="shared" si="4"/>
        <v>45.847999999999999</v>
      </c>
      <c r="P113" s="3">
        <v>11.64</v>
      </c>
      <c r="Q113" s="3">
        <v>7.3049999999999997</v>
      </c>
      <c r="R113" s="3">
        <v>6.6589999999999989</v>
      </c>
      <c r="S113" s="3">
        <v>6.6300000000000026</v>
      </c>
      <c r="T113" s="3">
        <v>6.7079999999999984</v>
      </c>
      <c r="U113" s="3">
        <v>6.9059999999999988</v>
      </c>
      <c r="V113" s="24">
        <f t="shared" si="3"/>
        <v>58.890246030361197</v>
      </c>
    </row>
    <row r="114" spans="1:22" x14ac:dyDescent="0.45">
      <c r="A114" s="36" t="s">
        <v>102</v>
      </c>
      <c r="B114" s="36">
        <v>2023</v>
      </c>
      <c r="C114" s="19">
        <v>45141</v>
      </c>
      <c r="D114" s="36" t="s">
        <v>13</v>
      </c>
      <c r="E114" s="36" t="s">
        <v>204</v>
      </c>
      <c r="F114" s="36" t="s">
        <v>205</v>
      </c>
      <c r="G114" s="3" t="s">
        <v>25</v>
      </c>
      <c r="H114" s="3" t="s">
        <v>101</v>
      </c>
      <c r="I114" s="3" t="s">
        <v>24</v>
      </c>
      <c r="J114" s="3" t="s">
        <v>381</v>
      </c>
      <c r="K114" s="37">
        <f>(C114-VLOOKUP(H114,Riders!$A$2:$C$3501,2,FALSE))/365</f>
        <v>23.841095890410958</v>
      </c>
      <c r="L114" s="37">
        <f>(C114-VLOOKUP(I114,Riders!$A$2:$C$3501,2,FALSE))/365</f>
        <v>24.92876712328767</v>
      </c>
      <c r="M114" s="37">
        <f>(C114-VLOOKUP(J114,Riders!$A$2:$C$3501,2,FALSE))/365</f>
        <v>20.627397260273973</v>
      </c>
      <c r="N114" s="36">
        <v>2</v>
      </c>
      <c r="O114" s="3">
        <f t="shared" si="4"/>
        <v>45.923000000000002</v>
      </c>
      <c r="P114" s="3">
        <v>11.625</v>
      </c>
      <c r="Q114" s="3">
        <v>7.4110000000000014</v>
      </c>
      <c r="R114" s="3">
        <v>6.7189999999999976</v>
      </c>
      <c r="S114" s="3">
        <v>6.6750000000000007</v>
      </c>
      <c r="T114" s="3">
        <v>6.7010000000000005</v>
      </c>
      <c r="U114" s="3">
        <v>6.7920000000000016</v>
      </c>
      <c r="V114" s="24">
        <f t="shared" si="3"/>
        <v>58.794068331772749</v>
      </c>
    </row>
    <row r="115" spans="1:22" x14ac:dyDescent="0.45">
      <c r="A115" s="36" t="s">
        <v>102</v>
      </c>
      <c r="B115" s="36">
        <v>2023</v>
      </c>
      <c r="C115" s="19">
        <v>45141</v>
      </c>
      <c r="D115" s="36" t="s">
        <v>13</v>
      </c>
      <c r="E115" s="36" t="s">
        <v>204</v>
      </c>
      <c r="F115" s="36" t="s">
        <v>206</v>
      </c>
      <c r="G115" s="3" t="s">
        <v>38</v>
      </c>
      <c r="H115" s="3" t="s">
        <v>94</v>
      </c>
      <c r="I115" s="3" t="s">
        <v>75</v>
      </c>
      <c r="J115" s="3" t="s">
        <v>37</v>
      </c>
      <c r="K115" s="37">
        <f>(C115-VLOOKUP(H115,Riders!$A$2:$C$3501,2,FALSE))/365</f>
        <v>25.764383561643836</v>
      </c>
      <c r="L115" s="37">
        <f>(C115-VLOOKUP(I115,Riders!$A$2:$C$3501,2,FALSE))/365</f>
        <v>24.402739726027399</v>
      </c>
      <c r="M115" s="37">
        <f>(C115-VLOOKUP(J115,Riders!$A$2:$C$3501,2,FALSE))/365</f>
        <v>18.317808219178083</v>
      </c>
      <c r="N115" s="36">
        <v>3</v>
      </c>
      <c r="O115" s="3">
        <f t="shared" si="4"/>
        <v>46.542999999999999</v>
      </c>
      <c r="P115" s="3">
        <v>11.45</v>
      </c>
      <c r="Q115" s="3">
        <v>7.2650000000000006</v>
      </c>
      <c r="R115" s="3">
        <v>6.8159999999999989</v>
      </c>
      <c r="S115" s="3">
        <v>6.945999999999998</v>
      </c>
      <c r="T115" s="3">
        <v>6.9430000000000049</v>
      </c>
      <c r="U115" s="3">
        <v>7.1229999999999976</v>
      </c>
      <c r="V115" s="24">
        <f t="shared" si="3"/>
        <v>58.01087166706057</v>
      </c>
    </row>
    <row r="116" spans="1:22" x14ac:dyDescent="0.45">
      <c r="A116" s="36" t="s">
        <v>102</v>
      </c>
      <c r="B116" s="36">
        <v>2023</v>
      </c>
      <c r="C116" s="19">
        <v>45141</v>
      </c>
      <c r="D116" s="36" t="s">
        <v>13</v>
      </c>
      <c r="E116" s="36" t="s">
        <v>204</v>
      </c>
      <c r="F116" s="36" t="s">
        <v>206</v>
      </c>
      <c r="G116" s="3" t="s">
        <v>19</v>
      </c>
      <c r="H116" s="3" t="s">
        <v>77</v>
      </c>
      <c r="I116" s="3" t="s">
        <v>380</v>
      </c>
      <c r="J116" s="3" t="s">
        <v>18</v>
      </c>
      <c r="K116" s="37">
        <f>(C116-VLOOKUP(H116,Riders!$A$2:$C$3501,2,FALSE))/365</f>
        <v>32.232876712328768</v>
      </c>
      <c r="L116" s="37">
        <f>(C116-VLOOKUP(I116,Riders!$A$2:$C$3501,2,FALSE))/365</f>
        <v>27.317808219178083</v>
      </c>
      <c r="M116" s="37">
        <f>(C116-VLOOKUP(J116,Riders!$A$2:$C$3501,2,FALSE))/365</f>
        <v>25.197260273972603</v>
      </c>
      <c r="N116" s="36">
        <v>4</v>
      </c>
      <c r="O116" s="3">
        <f t="shared" si="4"/>
        <v>46.787999999999997</v>
      </c>
      <c r="P116" s="3">
        <v>11.802</v>
      </c>
      <c r="Q116" s="3">
        <v>7.4239999999999995</v>
      </c>
      <c r="R116" s="3">
        <v>6.8070000000000022</v>
      </c>
      <c r="S116" s="3">
        <v>6.8279999999999959</v>
      </c>
      <c r="T116" s="3">
        <v>6.8420000000000059</v>
      </c>
      <c r="U116" s="3">
        <v>7.0849999999999937</v>
      </c>
      <c r="V116" s="24">
        <f t="shared" si="3"/>
        <v>57.707104385739939</v>
      </c>
    </row>
    <row r="117" spans="1:22" x14ac:dyDescent="0.45">
      <c r="A117" s="36" t="s">
        <v>93</v>
      </c>
      <c r="B117" s="36">
        <v>2023</v>
      </c>
      <c r="C117" s="19">
        <v>45037</v>
      </c>
      <c r="D117" s="36" t="s">
        <v>72</v>
      </c>
      <c r="E117" s="36" t="s">
        <v>379</v>
      </c>
      <c r="F117" s="36" t="s">
        <v>379</v>
      </c>
      <c r="G117" s="3" t="s">
        <v>47</v>
      </c>
      <c r="H117" s="3" t="s">
        <v>99</v>
      </c>
      <c r="I117" s="3" t="s">
        <v>100</v>
      </c>
      <c r="J117" s="3" t="s">
        <v>46</v>
      </c>
      <c r="K117" s="37"/>
      <c r="L117" s="37"/>
      <c r="M117" s="37"/>
      <c r="N117" s="36">
        <v>1</v>
      </c>
      <c r="O117" s="3">
        <f t="shared" si="4"/>
        <v>47.555</v>
      </c>
      <c r="P117" s="3">
        <v>11.589</v>
      </c>
      <c r="Q117" s="3">
        <v>7.49</v>
      </c>
      <c r="R117" s="3">
        <v>6.9510000000000005</v>
      </c>
      <c r="S117" s="3">
        <v>7.0499999999999972</v>
      </c>
      <c r="T117" s="3">
        <v>7.1640000000000015</v>
      </c>
      <c r="U117" s="3">
        <v>7.3109999999999999</v>
      </c>
      <c r="V117" s="24">
        <f t="shared" si="3"/>
        <v>56.776364209862265</v>
      </c>
    </row>
    <row r="118" spans="1:22" x14ac:dyDescent="0.45">
      <c r="A118" s="36" t="s">
        <v>93</v>
      </c>
      <c r="B118" s="36">
        <v>2023</v>
      </c>
      <c r="C118" s="19">
        <v>45037</v>
      </c>
      <c r="D118" s="36" t="s">
        <v>72</v>
      </c>
      <c r="E118" s="36" t="s">
        <v>379</v>
      </c>
      <c r="F118" s="36" t="s">
        <v>379</v>
      </c>
      <c r="G118" s="3" t="s">
        <v>44</v>
      </c>
      <c r="H118" s="3" t="s">
        <v>43</v>
      </c>
      <c r="I118" s="3" t="s">
        <v>138</v>
      </c>
      <c r="J118" s="3" t="s">
        <v>54</v>
      </c>
      <c r="K118" s="37">
        <f>(C118-VLOOKUP(H118,Riders!$A$2:$C$3501,2,FALSE))/365</f>
        <v>30.421917808219177</v>
      </c>
      <c r="L118" s="37">
        <f>(C118-VLOOKUP(I118,Riders!$A$2:$C$3501,2,FALSE))/365</f>
        <v>27.6</v>
      </c>
      <c r="M118" s="37">
        <f>(C118-VLOOKUP(J118,Riders!$A$2:$C$3501,2,FALSE))/365</f>
        <v>25.827397260273973</v>
      </c>
      <c r="N118" s="36">
        <v>2</v>
      </c>
      <c r="O118" s="3">
        <f t="shared" si="4"/>
        <v>47.603000000000002</v>
      </c>
      <c r="P118" s="3">
        <v>11.714</v>
      </c>
      <c r="Q118" s="3">
        <v>7.4850000000000012</v>
      </c>
      <c r="R118" s="3">
        <v>6.8419999999999987</v>
      </c>
      <c r="S118" s="3">
        <v>6.9749999999999979</v>
      </c>
      <c r="T118" s="3">
        <v>7.142000000000003</v>
      </c>
      <c r="U118" s="3">
        <v>7.4450000000000003</v>
      </c>
      <c r="V118" s="24">
        <f t="shared" si="3"/>
        <v>56.719114341533093</v>
      </c>
    </row>
    <row r="119" spans="1:22" x14ac:dyDescent="0.45">
      <c r="A119" s="36" t="s">
        <v>93</v>
      </c>
      <c r="B119" s="36">
        <v>2023</v>
      </c>
      <c r="C119" s="19">
        <v>45037</v>
      </c>
      <c r="D119" s="36" t="s">
        <v>72</v>
      </c>
      <c r="E119" s="36" t="s">
        <v>379</v>
      </c>
      <c r="F119" s="36" t="s">
        <v>379</v>
      </c>
      <c r="G119" s="3" t="s">
        <v>25</v>
      </c>
      <c r="H119" s="3" t="s">
        <v>133</v>
      </c>
      <c r="I119" s="3" t="s">
        <v>112</v>
      </c>
      <c r="J119" s="3" t="s">
        <v>392</v>
      </c>
      <c r="K119" s="37">
        <f>(C119-VLOOKUP(H119,Riders!$A$2:$C$3501,2,FALSE))/365</f>
        <v>30.241095890410961</v>
      </c>
      <c r="L119" s="37">
        <f>(C119-VLOOKUP(I119,Riders!$A$2:$C$3501,2,FALSE))/365</f>
        <v>23.972602739726028</v>
      </c>
      <c r="M119" s="37">
        <f>(C119-VLOOKUP(J119,Riders!$A$2:$C$3501,2,FALSE))/365</f>
        <v>24.293150684931508</v>
      </c>
      <c r="N119" s="36">
        <v>3</v>
      </c>
      <c r="O119" s="3">
        <f t="shared" si="4"/>
        <v>47.802</v>
      </c>
      <c r="P119" s="3">
        <v>11.645</v>
      </c>
      <c r="Q119" s="3">
        <v>7.468</v>
      </c>
      <c r="R119" s="3">
        <v>7.0070000000000014</v>
      </c>
      <c r="S119" s="3">
        <v>7.0579999999999963</v>
      </c>
      <c r="T119" s="3">
        <v>7.2040000000000006</v>
      </c>
      <c r="U119" s="3">
        <v>7.4200000000000017</v>
      </c>
      <c r="V119" s="24">
        <f t="shared" si="3"/>
        <v>56.482992343416591</v>
      </c>
    </row>
    <row r="120" spans="1:22" x14ac:dyDescent="0.45">
      <c r="A120" s="36" t="s">
        <v>93</v>
      </c>
      <c r="B120" s="36">
        <v>2023</v>
      </c>
      <c r="C120" s="19">
        <v>45037</v>
      </c>
      <c r="D120" s="36" t="s">
        <v>72</v>
      </c>
      <c r="E120" s="36" t="s">
        <v>379</v>
      </c>
      <c r="F120" s="36" t="s">
        <v>379</v>
      </c>
      <c r="G120" s="3" t="s">
        <v>27</v>
      </c>
      <c r="H120" s="3" t="s">
        <v>26</v>
      </c>
      <c r="I120" s="3" t="s">
        <v>33</v>
      </c>
      <c r="J120" s="3" t="s">
        <v>41</v>
      </c>
      <c r="K120" s="37">
        <f>(C120-VLOOKUP(H120,Riders!$A$2:$C$3501,2,FALSE))/365</f>
        <v>24.915068493150685</v>
      </c>
      <c r="L120" s="37">
        <f>(C120-VLOOKUP(I120,Riders!$A$2:$C$3501,2,FALSE))/365</f>
        <v>29.419178082191781</v>
      </c>
      <c r="M120" s="37">
        <f>(C120-VLOOKUP(J120,Riders!$A$2:$C$3501,2,FALSE))/365</f>
        <v>27.515068493150686</v>
      </c>
      <c r="N120" s="36">
        <v>4</v>
      </c>
      <c r="O120" s="3">
        <f t="shared" si="4"/>
        <v>47.969000000000001</v>
      </c>
      <c r="P120" s="3">
        <v>11.988</v>
      </c>
      <c r="Q120" s="3">
        <v>7.4819999999999993</v>
      </c>
      <c r="R120" s="3">
        <v>7.0280000000000022</v>
      </c>
      <c r="S120" s="3">
        <v>7.0729999999999968</v>
      </c>
      <c r="T120" s="3">
        <v>7.1380000000000052</v>
      </c>
      <c r="U120" s="3">
        <v>7.259999999999998</v>
      </c>
      <c r="V120" s="24">
        <f t="shared" si="3"/>
        <v>56.286351602076337</v>
      </c>
    </row>
    <row r="121" spans="1:22" x14ac:dyDescent="0.45">
      <c r="A121" s="36" t="s">
        <v>93</v>
      </c>
      <c r="B121" s="36">
        <v>2023</v>
      </c>
      <c r="C121" s="19">
        <v>45037</v>
      </c>
      <c r="D121" s="36" t="s">
        <v>72</v>
      </c>
      <c r="E121" s="36" t="s">
        <v>379</v>
      </c>
      <c r="F121" s="36" t="s">
        <v>379</v>
      </c>
      <c r="G121" s="3" t="s">
        <v>38</v>
      </c>
      <c r="H121" s="3" t="s">
        <v>3818</v>
      </c>
      <c r="I121" s="3" t="s">
        <v>900</v>
      </c>
      <c r="J121" s="3" t="s">
        <v>911</v>
      </c>
      <c r="K121" s="37" t="e">
        <f>(C121-VLOOKUP(H121,Riders!$A$2:$C$3501,2,FALSE))/365</f>
        <v>#N/A</v>
      </c>
      <c r="L121" s="37">
        <f>(C121-VLOOKUP(I121,Riders!$A$2:$C$3501,2,FALSE))/365</f>
        <v>19.243835616438357</v>
      </c>
      <c r="M121" s="37">
        <f>(C121-VLOOKUP(J121,Riders!$A$2:$C$3501,2,FALSE))/365</f>
        <v>19.654794520547945</v>
      </c>
      <c r="N121" s="36">
        <v>5</v>
      </c>
      <c r="O121" s="3">
        <f t="shared" si="4"/>
        <v>48.01</v>
      </c>
      <c r="P121" s="3">
        <v>11.757999999999999</v>
      </c>
      <c r="Q121" s="3">
        <v>7.5489999999999995</v>
      </c>
      <c r="R121" s="3">
        <v>6.8900000000000006</v>
      </c>
      <c r="S121" s="3">
        <v>7.0590000000000011</v>
      </c>
      <c r="T121" s="3">
        <v>7.2509999999999977</v>
      </c>
      <c r="U121" s="3">
        <v>7.5030000000000001</v>
      </c>
      <c r="V121" s="24">
        <f t="shared" si="3"/>
        <v>56.238283690897731</v>
      </c>
    </row>
    <row r="122" spans="1:22" x14ac:dyDescent="0.45">
      <c r="A122" s="36" t="s">
        <v>93</v>
      </c>
      <c r="B122" s="36">
        <v>2023</v>
      </c>
      <c r="C122" s="19">
        <v>45037</v>
      </c>
      <c r="D122" s="36" t="s">
        <v>72</v>
      </c>
      <c r="E122" s="36" t="s">
        <v>379</v>
      </c>
      <c r="F122" s="36" t="s">
        <v>379</v>
      </c>
      <c r="G122" s="3" t="s">
        <v>51</v>
      </c>
      <c r="H122" s="3" t="s">
        <v>50</v>
      </c>
      <c r="I122" s="3" t="s">
        <v>849</v>
      </c>
      <c r="J122" s="3" t="s">
        <v>859</v>
      </c>
      <c r="K122" s="37">
        <f>(C122-VLOOKUP(H122,Riders!$A$2:$C$3501,2,FALSE))/365</f>
        <v>26.542465753424658</v>
      </c>
      <c r="L122" s="37">
        <f>(C122-VLOOKUP(I122,Riders!$A$2:$C$3501,2,FALSE))/365</f>
        <v>27.608219178082191</v>
      </c>
      <c r="M122" s="37" t="e">
        <f>(C122-VLOOKUP(J122,Riders!$A$2:$C$3501,2,FALSE))/365</f>
        <v>#N/A</v>
      </c>
      <c r="N122" s="36">
        <v>6</v>
      </c>
      <c r="O122" s="3">
        <f t="shared" si="4"/>
        <v>49.247999999999998</v>
      </c>
      <c r="P122" s="3">
        <v>11.968999999999999</v>
      </c>
      <c r="Q122" s="3">
        <v>7.5920000000000005</v>
      </c>
      <c r="R122" s="3">
        <v>7.3090000000000011</v>
      </c>
      <c r="S122" s="3">
        <v>7.5239999999999974</v>
      </c>
      <c r="T122" s="3">
        <v>7.4260000000000019</v>
      </c>
      <c r="U122" s="3">
        <v>7.4279999999999973</v>
      </c>
      <c r="V122" s="24">
        <f t="shared" si="3"/>
        <v>54.824561403508774</v>
      </c>
    </row>
    <row r="123" spans="1:22" x14ac:dyDescent="0.45">
      <c r="A123" s="36" t="s">
        <v>93</v>
      </c>
      <c r="B123" s="36">
        <v>2023</v>
      </c>
      <c r="C123" s="19">
        <v>45037</v>
      </c>
      <c r="D123" s="36" t="s">
        <v>72</v>
      </c>
      <c r="E123" s="36" t="s">
        <v>379</v>
      </c>
      <c r="F123" s="36" t="s">
        <v>379</v>
      </c>
      <c r="G123" s="3" t="s">
        <v>59</v>
      </c>
      <c r="H123" s="3" t="s">
        <v>383</v>
      </c>
      <c r="I123" s="3" t="s">
        <v>107</v>
      </c>
      <c r="J123" s="3" t="s">
        <v>58</v>
      </c>
      <c r="K123" s="37">
        <f>(C123-VLOOKUP(H123,Riders!$A$2:$C$3501,2,FALSE))/365</f>
        <v>19.764383561643836</v>
      </c>
      <c r="L123" s="37">
        <f>(C123-VLOOKUP(I123,Riders!$A$2:$C$3501,2,FALSE))/365</f>
        <v>19.621917808219177</v>
      </c>
      <c r="M123" s="37">
        <f>(C123-VLOOKUP(J123,Riders!$A$2:$C$3501,2,FALSE))/365</f>
        <v>25.265753424657536</v>
      </c>
      <c r="N123" s="36">
        <v>7</v>
      </c>
      <c r="O123" s="3">
        <f t="shared" si="4"/>
        <v>50.701000000000001</v>
      </c>
      <c r="P123" s="3">
        <v>12.888</v>
      </c>
      <c r="Q123" s="3">
        <v>7.8690000000000015</v>
      </c>
      <c r="R123" s="3">
        <v>7.4349999999999987</v>
      </c>
      <c r="S123" s="3">
        <v>7.1400000000000006</v>
      </c>
      <c r="T123" s="3">
        <v>7.5069999999999979</v>
      </c>
      <c r="U123" s="3">
        <v>7.8620000000000019</v>
      </c>
      <c r="V123" s="24">
        <f t="shared" ref="V123:V186" si="5">3.6*750/O123</f>
        <v>53.25338750714976</v>
      </c>
    </row>
    <row r="124" spans="1:22" x14ac:dyDescent="0.45">
      <c r="A124" s="36" t="s">
        <v>93</v>
      </c>
      <c r="B124" s="36">
        <v>2023</v>
      </c>
      <c r="C124" s="19">
        <v>45037</v>
      </c>
      <c r="D124" s="36" t="s">
        <v>72</v>
      </c>
      <c r="E124" s="36" t="s">
        <v>454</v>
      </c>
      <c r="F124" s="36">
        <v>1</v>
      </c>
      <c r="G124" s="3" t="s">
        <v>27</v>
      </c>
      <c r="H124" s="3" t="s">
        <v>26</v>
      </c>
      <c r="I124" s="3" t="s">
        <v>33</v>
      </c>
      <c r="J124" s="3" t="s">
        <v>41</v>
      </c>
      <c r="K124" s="37">
        <f>(C124-VLOOKUP(H124,Riders!$A$2:$C$3501,2,FALSE))/365</f>
        <v>24.915068493150685</v>
      </c>
      <c r="L124" s="37">
        <f>(C124-VLOOKUP(I124,Riders!$A$2:$C$3501,2,FALSE))/365</f>
        <v>29.419178082191781</v>
      </c>
      <c r="M124" s="37">
        <f>(C124-VLOOKUP(J124,Riders!$A$2:$C$3501,2,FALSE))/365</f>
        <v>27.515068493150686</v>
      </c>
      <c r="N124" s="36">
        <v>1</v>
      </c>
      <c r="O124" s="3">
        <f t="shared" si="4"/>
        <v>47.476999999999997</v>
      </c>
      <c r="P124" s="3">
        <v>11.686999999999999</v>
      </c>
      <c r="Q124" s="3">
        <v>7.5290000000000017</v>
      </c>
      <c r="R124" s="3">
        <v>6.9469999999999992</v>
      </c>
      <c r="S124" s="3">
        <v>7.0449999999999982</v>
      </c>
      <c r="T124" s="3">
        <v>7.0620000000000047</v>
      </c>
      <c r="U124" s="3">
        <v>7.2069999999999936</v>
      </c>
      <c r="V124" s="24">
        <f t="shared" si="5"/>
        <v>56.869642142511111</v>
      </c>
    </row>
    <row r="125" spans="1:22" x14ac:dyDescent="0.45">
      <c r="A125" s="36" t="s">
        <v>93</v>
      </c>
      <c r="B125" s="36">
        <v>2023</v>
      </c>
      <c r="C125" s="19">
        <v>45037</v>
      </c>
      <c r="D125" s="36" t="s">
        <v>72</v>
      </c>
      <c r="E125" s="36" t="s">
        <v>454</v>
      </c>
      <c r="F125" s="36">
        <v>1</v>
      </c>
      <c r="G125" s="3" t="s">
        <v>38</v>
      </c>
      <c r="H125" s="3" t="s">
        <v>625</v>
      </c>
      <c r="I125" s="3" t="s">
        <v>3818</v>
      </c>
      <c r="J125" s="3" t="s">
        <v>900</v>
      </c>
      <c r="K125" s="37">
        <f>(C125-VLOOKUP(H125,Riders!$A$2:$C$3501,2,FALSE))/365</f>
        <v>26.117808219178084</v>
      </c>
      <c r="L125" s="37" t="e">
        <f>(C125-VLOOKUP(I125,Riders!$A$2:$C$3501,2,FALSE))/365</f>
        <v>#N/A</v>
      </c>
      <c r="M125" s="37">
        <f>(C125-VLOOKUP(J125,Riders!$A$2:$C$3501,2,FALSE))/365</f>
        <v>19.243835616438357</v>
      </c>
      <c r="N125" s="36">
        <v>2</v>
      </c>
      <c r="O125" s="3">
        <f t="shared" si="4"/>
        <v>47.649000000000001</v>
      </c>
      <c r="P125" s="3">
        <v>11.757999999999999</v>
      </c>
      <c r="Q125" s="3">
        <v>7.4570000000000007</v>
      </c>
      <c r="R125" s="3">
        <v>6.8889999999999993</v>
      </c>
      <c r="S125" s="3">
        <v>7.0240000000000009</v>
      </c>
      <c r="T125" s="3">
        <v>7.1219999999999999</v>
      </c>
      <c r="U125" s="3">
        <v>7.3990000000000009</v>
      </c>
      <c r="V125" s="24">
        <f t="shared" si="5"/>
        <v>56.664358118743309</v>
      </c>
    </row>
    <row r="126" spans="1:22" x14ac:dyDescent="0.45">
      <c r="A126" s="36" t="s">
        <v>93</v>
      </c>
      <c r="B126" s="36">
        <v>2023</v>
      </c>
      <c r="C126" s="19">
        <v>45037</v>
      </c>
      <c r="D126" s="36" t="s">
        <v>72</v>
      </c>
      <c r="E126" s="36" t="s">
        <v>454</v>
      </c>
      <c r="F126" s="36">
        <v>2</v>
      </c>
      <c r="G126" s="3" t="s">
        <v>25</v>
      </c>
      <c r="H126" s="3" t="s">
        <v>133</v>
      </c>
      <c r="I126" s="3" t="s">
        <v>112</v>
      </c>
      <c r="J126" s="3" t="s">
        <v>392</v>
      </c>
      <c r="K126" s="37">
        <f>(C126-VLOOKUP(H126,Riders!$A$2:$C$3501,2,FALSE))/365</f>
        <v>30.241095890410961</v>
      </c>
      <c r="L126" s="37">
        <f>(C126-VLOOKUP(I126,Riders!$A$2:$C$3501,2,FALSE))/365</f>
        <v>23.972602739726028</v>
      </c>
      <c r="M126" s="37">
        <f>(C126-VLOOKUP(J126,Riders!$A$2:$C$3501,2,FALSE))/365</f>
        <v>24.293150684931508</v>
      </c>
      <c r="N126" s="36">
        <v>1</v>
      </c>
      <c r="O126" s="3">
        <f t="shared" si="4"/>
        <v>47.523000000000003</v>
      </c>
      <c r="P126" s="3">
        <v>11.571</v>
      </c>
      <c r="Q126" s="3">
        <v>7.4429999999999996</v>
      </c>
      <c r="R126" s="3">
        <v>6.9559999999999995</v>
      </c>
      <c r="S126" s="3">
        <v>6.9870000000000019</v>
      </c>
      <c r="T126" s="3">
        <v>7.1709999999999994</v>
      </c>
      <c r="U126" s="3">
        <v>7.3950000000000031</v>
      </c>
      <c r="V126" s="24">
        <f t="shared" si="5"/>
        <v>56.814595038192031</v>
      </c>
    </row>
    <row r="127" spans="1:22" x14ac:dyDescent="0.45">
      <c r="A127" s="36" t="s">
        <v>93</v>
      </c>
      <c r="B127" s="36">
        <v>2023</v>
      </c>
      <c r="C127" s="19">
        <v>45037</v>
      </c>
      <c r="D127" s="36" t="s">
        <v>72</v>
      </c>
      <c r="E127" s="36" t="s">
        <v>454</v>
      </c>
      <c r="F127" s="36">
        <v>2</v>
      </c>
      <c r="G127" s="3" t="s">
        <v>51</v>
      </c>
      <c r="H127" s="3" t="s">
        <v>50</v>
      </c>
      <c r="I127" s="3" t="s">
        <v>849</v>
      </c>
      <c r="J127" s="3" t="s">
        <v>859</v>
      </c>
      <c r="K127" s="37">
        <f>(C127-VLOOKUP(H127,Riders!$A$2:$C$3501,2,FALSE))/365</f>
        <v>26.542465753424658</v>
      </c>
      <c r="L127" s="37">
        <f>(C127-VLOOKUP(I127,Riders!$A$2:$C$3501,2,FALSE))/365</f>
        <v>27.608219178082191</v>
      </c>
      <c r="M127" s="37" t="e">
        <f>(C127-VLOOKUP(J127,Riders!$A$2:$C$3501,2,FALSE))/365</f>
        <v>#N/A</v>
      </c>
      <c r="N127" s="36">
        <v>2</v>
      </c>
      <c r="O127" s="3">
        <f t="shared" si="4"/>
        <v>49.317999999999998</v>
      </c>
      <c r="P127" s="3">
        <v>12.074999999999999</v>
      </c>
      <c r="Q127" s="3">
        <v>7.5839999999999996</v>
      </c>
      <c r="R127" s="3">
        <v>7.3490000000000002</v>
      </c>
      <c r="S127" s="3">
        <v>7.5449999999999982</v>
      </c>
      <c r="T127" s="3">
        <v>7.3710000000000022</v>
      </c>
      <c r="U127" s="3">
        <v>7.3939999999999984</v>
      </c>
      <c r="V127" s="24">
        <f t="shared" si="5"/>
        <v>54.746745610122069</v>
      </c>
    </row>
    <row r="128" spans="1:22" x14ac:dyDescent="0.45">
      <c r="A128" s="36" t="s">
        <v>93</v>
      </c>
      <c r="B128" s="36">
        <v>2023</v>
      </c>
      <c r="C128" s="19">
        <v>45037</v>
      </c>
      <c r="D128" s="36" t="s">
        <v>72</v>
      </c>
      <c r="E128" s="36" t="s">
        <v>454</v>
      </c>
      <c r="F128" s="36">
        <v>3</v>
      </c>
      <c r="G128" s="3" t="s">
        <v>44</v>
      </c>
      <c r="H128" s="3" t="s">
        <v>43</v>
      </c>
      <c r="I128" s="3" t="s">
        <v>138</v>
      </c>
      <c r="J128" s="3" t="s">
        <v>54</v>
      </c>
      <c r="K128" s="37">
        <f>(C128-VLOOKUP(H128,Riders!$A$2:$C$3501,2,FALSE))/365</f>
        <v>30.421917808219177</v>
      </c>
      <c r="L128" s="37">
        <f>(C128-VLOOKUP(I128,Riders!$A$2:$C$3501,2,FALSE))/365</f>
        <v>27.6</v>
      </c>
      <c r="M128" s="37">
        <f>(C128-VLOOKUP(J128,Riders!$A$2:$C$3501,2,FALSE))/365</f>
        <v>25.827397260273973</v>
      </c>
      <c r="N128" s="36">
        <v>1</v>
      </c>
      <c r="O128" s="3">
        <f t="shared" si="4"/>
        <v>47.106000000000002</v>
      </c>
      <c r="P128" s="3">
        <v>11.694000000000001</v>
      </c>
      <c r="Q128" s="3">
        <v>7.4670000000000005</v>
      </c>
      <c r="R128" s="3">
        <v>6.84</v>
      </c>
      <c r="S128" s="3">
        <v>6.9250000000000007</v>
      </c>
      <c r="T128" s="3">
        <v>6.9409999999999954</v>
      </c>
      <c r="U128" s="3">
        <v>7.2390000000000043</v>
      </c>
      <c r="V128" s="24">
        <f t="shared" si="5"/>
        <v>57.317539166985092</v>
      </c>
    </row>
    <row r="129" spans="1:22" x14ac:dyDescent="0.45">
      <c r="A129" s="36" t="s">
        <v>93</v>
      </c>
      <c r="B129" s="36">
        <v>2023</v>
      </c>
      <c r="C129" s="19">
        <v>45037</v>
      </c>
      <c r="D129" s="36" t="s">
        <v>72</v>
      </c>
      <c r="E129" s="36" t="s">
        <v>454</v>
      </c>
      <c r="F129" s="36">
        <v>3</v>
      </c>
      <c r="G129" s="3" t="s">
        <v>59</v>
      </c>
      <c r="H129" s="3" t="s">
        <v>383</v>
      </c>
      <c r="I129" s="3" t="s">
        <v>107</v>
      </c>
      <c r="J129" s="3" t="s">
        <v>58</v>
      </c>
      <c r="K129" s="37">
        <f>(C129-VLOOKUP(H129,Riders!$A$2:$C$3501,2,FALSE))/365</f>
        <v>19.764383561643836</v>
      </c>
      <c r="L129" s="37">
        <f>(C129-VLOOKUP(I129,Riders!$A$2:$C$3501,2,FALSE))/365</f>
        <v>19.621917808219177</v>
      </c>
      <c r="M129" s="37">
        <f>(C129-VLOOKUP(J129,Riders!$A$2:$C$3501,2,FALSE))/365</f>
        <v>25.265753424657536</v>
      </c>
      <c r="N129" s="36">
        <v>2</v>
      </c>
      <c r="O129" s="3">
        <f t="shared" si="4"/>
        <v>50.171999999999997</v>
      </c>
      <c r="P129" s="3">
        <v>13.013999999999999</v>
      </c>
      <c r="Q129" s="3">
        <v>7.8940000000000019</v>
      </c>
      <c r="R129" s="3">
        <v>7.1359999999999992</v>
      </c>
      <c r="S129" s="3">
        <v>7.1539999999999999</v>
      </c>
      <c r="T129" s="3">
        <v>7.3560000000000016</v>
      </c>
      <c r="U129" s="3">
        <v>7.617999999999995</v>
      </c>
      <c r="V129" s="24">
        <f t="shared" si="5"/>
        <v>53.814876823726387</v>
      </c>
    </row>
    <row r="130" spans="1:22" x14ac:dyDescent="0.45">
      <c r="A130" s="36" t="s">
        <v>93</v>
      </c>
      <c r="B130" s="36">
        <v>2023</v>
      </c>
      <c r="C130" s="19">
        <v>45037</v>
      </c>
      <c r="D130" s="36" t="s">
        <v>72</v>
      </c>
      <c r="E130" s="36" t="s">
        <v>454</v>
      </c>
      <c r="F130" s="36">
        <v>4</v>
      </c>
      <c r="G130" s="3" t="s">
        <v>47</v>
      </c>
      <c r="H130" s="3" t="s">
        <v>99</v>
      </c>
      <c r="I130" s="3" t="s">
        <v>100</v>
      </c>
      <c r="J130" s="3" t="s">
        <v>46</v>
      </c>
      <c r="K130" s="37">
        <f>(C130-VLOOKUP(H130,Riders!$A$2:$C$3501,2,FALSE))/365</f>
        <v>26.18082191780822</v>
      </c>
      <c r="L130" s="37">
        <f>(C130-VLOOKUP(I130,Riders!$A$2:$C$3501,2,FALSE))/365</f>
        <v>29.18904109589041</v>
      </c>
      <c r="M130" s="37">
        <f>(C130-VLOOKUP(J130,Riders!$A$2:$C$3501,2,FALSE))/365</f>
        <v>22.846575342465755</v>
      </c>
      <c r="N130" s="36">
        <v>1</v>
      </c>
      <c r="O130" s="3">
        <f t="shared" ref="O130:O193" si="6">IF(COUNT(P130:U130)=6,SUM(P130:U130),"")</f>
        <v>47.615000000000002</v>
      </c>
      <c r="P130" s="3">
        <v>11.587</v>
      </c>
      <c r="Q130" s="3">
        <v>7.4879999999999995</v>
      </c>
      <c r="R130" s="3">
        <v>6.9490000000000016</v>
      </c>
      <c r="S130" s="3">
        <v>7.1019999999999968</v>
      </c>
      <c r="T130" s="3">
        <v>7.1640000000000015</v>
      </c>
      <c r="U130" s="3">
        <v>7.3250000000000028</v>
      </c>
      <c r="V130" s="24">
        <f t="shared" si="5"/>
        <v>56.704819909692318</v>
      </c>
    </row>
    <row r="131" spans="1:22" x14ac:dyDescent="0.45">
      <c r="A131" s="36" t="s">
        <v>93</v>
      </c>
      <c r="B131" s="36">
        <v>2023</v>
      </c>
      <c r="C131" s="19">
        <v>45037</v>
      </c>
      <c r="D131" s="36" t="s">
        <v>72</v>
      </c>
      <c r="E131" s="36" t="s">
        <v>204</v>
      </c>
      <c r="F131" s="36" t="s">
        <v>205</v>
      </c>
      <c r="G131" s="3" t="s">
        <v>44</v>
      </c>
      <c r="H131" s="3" t="s">
        <v>43</v>
      </c>
      <c r="I131" s="3" t="s">
        <v>138</v>
      </c>
      <c r="J131" s="3" t="s">
        <v>54</v>
      </c>
      <c r="K131" s="37">
        <f>(C131-VLOOKUP(H131,Riders!$A$2:$C$3501,2,FALSE))/365</f>
        <v>30.421917808219177</v>
      </c>
      <c r="L131" s="37">
        <f>(C131-VLOOKUP(I131,Riders!$A$2:$C$3501,2,FALSE))/365</f>
        <v>27.6</v>
      </c>
      <c r="M131" s="37">
        <f>(C131-VLOOKUP(J131,Riders!$A$2:$C$3501,2,FALSE))/365</f>
        <v>25.827397260273973</v>
      </c>
      <c r="N131" s="36">
        <v>1</v>
      </c>
      <c r="O131" s="3">
        <f t="shared" si="6"/>
        <v>47.000999999999998</v>
      </c>
      <c r="P131" s="3">
        <v>11.71</v>
      </c>
      <c r="Q131" s="3">
        <v>7.4029999999999987</v>
      </c>
      <c r="R131" s="3">
        <v>6.8440000000000012</v>
      </c>
      <c r="S131" s="3">
        <v>6.9480000000000004</v>
      </c>
      <c r="T131" s="3">
        <v>6.9170000000000016</v>
      </c>
      <c r="U131" s="3">
        <v>7.1789999999999949</v>
      </c>
      <c r="V131" s="24">
        <f t="shared" si="5"/>
        <v>57.445586264122042</v>
      </c>
    </row>
    <row r="132" spans="1:22" x14ac:dyDescent="0.45">
      <c r="A132" s="36" t="s">
        <v>93</v>
      </c>
      <c r="B132" s="36">
        <v>2023</v>
      </c>
      <c r="C132" s="19">
        <v>45037</v>
      </c>
      <c r="D132" s="36" t="s">
        <v>72</v>
      </c>
      <c r="E132" s="36" t="s">
        <v>204</v>
      </c>
      <c r="F132" s="36" t="s">
        <v>205</v>
      </c>
      <c r="G132" s="3" t="s">
        <v>27</v>
      </c>
      <c r="H132" s="3" t="s">
        <v>26</v>
      </c>
      <c r="I132" s="3" t="s">
        <v>33</v>
      </c>
      <c r="J132" s="3" t="s">
        <v>41</v>
      </c>
      <c r="K132" s="37">
        <f>(C132-VLOOKUP(H132,Riders!$A$2:$C$3501,2,FALSE))/365</f>
        <v>24.915068493150685</v>
      </c>
      <c r="L132" s="37">
        <f>(C132-VLOOKUP(I132,Riders!$A$2:$C$3501,2,FALSE))/365</f>
        <v>29.419178082191781</v>
      </c>
      <c r="M132" s="37">
        <f>(C132-VLOOKUP(J132,Riders!$A$2:$C$3501,2,FALSE))/365</f>
        <v>27.515068493150686</v>
      </c>
      <c r="N132" s="36">
        <v>2</v>
      </c>
      <c r="O132" s="3">
        <f t="shared" si="6"/>
        <v>47.414000000000001</v>
      </c>
      <c r="P132" s="3">
        <v>11.741</v>
      </c>
      <c r="Q132" s="3">
        <v>7.4499999999999993</v>
      </c>
      <c r="R132" s="3">
        <v>6.9610000000000021</v>
      </c>
      <c r="S132" s="3">
        <v>7.0349999999999966</v>
      </c>
      <c r="T132" s="3">
        <v>7.0310000000000059</v>
      </c>
      <c r="U132" s="3">
        <v>7.195999999999998</v>
      </c>
      <c r="V132" s="24">
        <f t="shared" si="5"/>
        <v>56.945206057282654</v>
      </c>
    </row>
    <row r="133" spans="1:22" x14ac:dyDescent="0.45">
      <c r="A133" s="36" t="s">
        <v>93</v>
      </c>
      <c r="B133" s="36">
        <v>2023</v>
      </c>
      <c r="C133" s="19">
        <v>45037</v>
      </c>
      <c r="D133" s="36" t="s">
        <v>72</v>
      </c>
      <c r="E133" s="36" t="s">
        <v>204</v>
      </c>
      <c r="F133" s="36" t="s">
        <v>206</v>
      </c>
      <c r="G133" s="3" t="s">
        <v>47</v>
      </c>
      <c r="H133" s="3" t="s">
        <v>99</v>
      </c>
      <c r="I133" s="3" t="s">
        <v>100</v>
      </c>
      <c r="J133" s="3" t="s">
        <v>46</v>
      </c>
      <c r="K133" s="37">
        <f>(C133-VLOOKUP(H133,Riders!$A$2:$C$3501,2,FALSE))/365</f>
        <v>26.18082191780822</v>
      </c>
      <c r="L133" s="37">
        <f>(C133-VLOOKUP(I133,Riders!$A$2:$C$3501,2,FALSE))/365</f>
        <v>29.18904109589041</v>
      </c>
      <c r="M133" s="37">
        <f>(C133-VLOOKUP(J133,Riders!$A$2:$C$3501,2,FALSE))/365</f>
        <v>22.846575342465755</v>
      </c>
      <c r="N133" s="36">
        <v>3</v>
      </c>
      <c r="O133" s="3">
        <f t="shared" si="6"/>
        <v>47.569000000000003</v>
      </c>
      <c r="P133" s="3">
        <v>11.686999999999999</v>
      </c>
      <c r="Q133" s="3">
        <v>7.4830000000000023</v>
      </c>
      <c r="R133" s="3">
        <v>6.9449999999999967</v>
      </c>
      <c r="S133" s="3">
        <v>7.0410000000000004</v>
      </c>
      <c r="T133" s="3">
        <v>7.1110000000000042</v>
      </c>
      <c r="U133" s="3">
        <v>7.3019999999999996</v>
      </c>
      <c r="V133" s="24">
        <f t="shared" si="5"/>
        <v>56.759654396771005</v>
      </c>
    </row>
    <row r="134" spans="1:22" x14ac:dyDescent="0.45">
      <c r="A134" s="36" t="s">
        <v>93</v>
      </c>
      <c r="B134" s="36">
        <v>2023</v>
      </c>
      <c r="C134" s="19">
        <v>45037</v>
      </c>
      <c r="D134" s="36" t="s">
        <v>72</v>
      </c>
      <c r="E134" s="36" t="s">
        <v>204</v>
      </c>
      <c r="F134" s="36" t="s">
        <v>206</v>
      </c>
      <c r="G134" s="3" t="s">
        <v>25</v>
      </c>
      <c r="H134" s="3" t="s">
        <v>133</v>
      </c>
      <c r="I134" s="3" t="s">
        <v>112</v>
      </c>
      <c r="J134" s="3" t="s">
        <v>392</v>
      </c>
      <c r="K134" s="37">
        <f>(C134-VLOOKUP(H134,Riders!$A$2:$C$3501,2,FALSE))/365</f>
        <v>30.241095890410961</v>
      </c>
      <c r="L134" s="37">
        <f>(C134-VLOOKUP(I134,Riders!$A$2:$C$3501,2,FALSE))/365</f>
        <v>23.972602739726028</v>
      </c>
      <c r="M134" s="37">
        <f>(C134-VLOOKUP(J134,Riders!$A$2:$C$3501,2,FALSE))/365</f>
        <v>24.293150684931508</v>
      </c>
      <c r="N134" s="36">
        <v>4</v>
      </c>
      <c r="O134" s="3">
        <f t="shared" si="6"/>
        <v>48.094999999999999</v>
      </c>
      <c r="P134" s="3">
        <v>11.627000000000001</v>
      </c>
      <c r="Q134" s="3">
        <v>7.4979999999999993</v>
      </c>
      <c r="R134" s="3">
        <v>7.0079999999999991</v>
      </c>
      <c r="S134" s="3">
        <v>7.0980000000000025</v>
      </c>
      <c r="T134" s="3">
        <v>7.2929999999999993</v>
      </c>
      <c r="U134" s="3">
        <v>7.570999999999998</v>
      </c>
      <c r="V134" s="24">
        <f t="shared" si="5"/>
        <v>56.138891776691963</v>
      </c>
    </row>
    <row r="135" spans="1:22" x14ac:dyDescent="0.45">
      <c r="A135" s="36" t="s">
        <v>844</v>
      </c>
      <c r="B135" s="36">
        <v>2023</v>
      </c>
      <c r="C135" s="19">
        <v>45000</v>
      </c>
      <c r="D135" s="36" t="s">
        <v>72</v>
      </c>
      <c r="E135" s="36" t="s">
        <v>379</v>
      </c>
      <c r="F135" s="36" t="s">
        <v>379</v>
      </c>
      <c r="G135" s="3" t="s">
        <v>25</v>
      </c>
      <c r="H135" s="3" t="s">
        <v>24</v>
      </c>
      <c r="I135" s="3" t="s">
        <v>381</v>
      </c>
      <c r="J135" s="3" t="s">
        <v>391</v>
      </c>
      <c r="K135" s="37">
        <f>(C135-VLOOKUP(H135,Riders!$A$2:$C$3501,2,FALSE))/365</f>
        <v>24.542465753424658</v>
      </c>
      <c r="L135" s="37">
        <f>(C135-VLOOKUP(I135,Riders!$A$2:$C$3501,2,FALSE))/365</f>
        <v>20.241095890410961</v>
      </c>
      <c r="M135" s="37">
        <f>(C135-VLOOKUP(J135,Riders!$A$2:$C$3501,2,FALSE))/365</f>
        <v>24.049315068493151</v>
      </c>
      <c r="N135" s="36">
        <v>1</v>
      </c>
      <c r="O135" s="3">
        <f t="shared" si="6"/>
        <v>46.854999999999997</v>
      </c>
      <c r="P135" s="3">
        <v>11.481999999999999</v>
      </c>
      <c r="Q135" s="3">
        <v>7.4439999999999991</v>
      </c>
      <c r="R135" s="3">
        <v>6.8840000000000003</v>
      </c>
      <c r="S135" s="3">
        <v>7.0100000000000016</v>
      </c>
      <c r="T135" s="3">
        <v>6.9600000000000009</v>
      </c>
      <c r="U135" s="3">
        <v>7.0749999999999957</v>
      </c>
      <c r="V135" s="24">
        <f t="shared" si="5"/>
        <v>57.624586490235835</v>
      </c>
    </row>
    <row r="136" spans="1:22" x14ac:dyDescent="0.45">
      <c r="A136" s="36" t="s">
        <v>844</v>
      </c>
      <c r="B136" s="36">
        <v>2023</v>
      </c>
      <c r="C136" s="19">
        <v>45000</v>
      </c>
      <c r="D136" s="36" t="s">
        <v>72</v>
      </c>
      <c r="E136" s="36" t="s">
        <v>379</v>
      </c>
      <c r="F136" s="36" t="s">
        <v>379</v>
      </c>
      <c r="G136" s="3" t="s">
        <v>38</v>
      </c>
      <c r="H136" s="3" t="s">
        <v>94</v>
      </c>
      <c r="I136" s="3" t="s">
        <v>75</v>
      </c>
      <c r="J136" s="3" t="s">
        <v>37</v>
      </c>
      <c r="K136" s="37">
        <f>(C136-VLOOKUP(H136,Riders!$A$2:$C$3501,2,FALSE))/365</f>
        <v>25.378082191780823</v>
      </c>
      <c r="L136" s="37">
        <f>(C136-VLOOKUP(I136,Riders!$A$2:$C$3501,2,FALSE))/365</f>
        <v>24.016438356164382</v>
      </c>
      <c r="M136" s="37">
        <f>(C136-VLOOKUP(J136,Riders!$A$2:$C$3501,2,FALSE))/365</f>
        <v>17.931506849315067</v>
      </c>
      <c r="N136" s="36">
        <v>2</v>
      </c>
      <c r="O136" s="3">
        <f t="shared" si="6"/>
        <v>47.097000000000001</v>
      </c>
      <c r="P136" s="3">
        <v>11.595000000000001</v>
      </c>
      <c r="Q136" s="3">
        <v>7.359</v>
      </c>
      <c r="R136" s="3">
        <v>6.9009999999999998</v>
      </c>
      <c r="S136" s="3">
        <v>7.0160000000000018</v>
      </c>
      <c r="T136" s="3">
        <v>7.0109999999999957</v>
      </c>
      <c r="U136" s="3">
        <v>7.2150000000000034</v>
      </c>
      <c r="V136" s="24">
        <f t="shared" si="5"/>
        <v>57.32849226065354</v>
      </c>
    </row>
    <row r="137" spans="1:22" x14ac:dyDescent="0.45">
      <c r="A137" s="36" t="s">
        <v>844</v>
      </c>
      <c r="B137" s="36">
        <v>2023</v>
      </c>
      <c r="C137" s="19">
        <v>45000</v>
      </c>
      <c r="D137" s="36" t="s">
        <v>72</v>
      </c>
      <c r="E137" s="36" t="s">
        <v>379</v>
      </c>
      <c r="F137" s="36" t="s">
        <v>379</v>
      </c>
      <c r="G137" s="3" t="s">
        <v>15</v>
      </c>
      <c r="H137" s="3" t="s">
        <v>14</v>
      </c>
      <c r="I137" s="3" t="s">
        <v>22</v>
      </c>
      <c r="J137" s="3" t="s">
        <v>23</v>
      </c>
      <c r="K137" s="37">
        <f>(C137-VLOOKUP(H137,Riders!$A$2:$C$3501,2,FALSE))/365</f>
        <v>23.2</v>
      </c>
      <c r="L137" s="37">
        <f>(C137-VLOOKUP(I137,Riders!$A$2:$C$3501,2,FALSE))/365</f>
        <v>25.18082191780822</v>
      </c>
      <c r="M137" s="37">
        <f>(C137-VLOOKUP(J137,Riders!$A$2:$C$3501,2,FALSE))/365</f>
        <v>25.506849315068493</v>
      </c>
      <c r="N137" s="36">
        <v>3</v>
      </c>
      <c r="O137" s="3">
        <f t="shared" si="6"/>
        <v>47.37</v>
      </c>
      <c r="P137" s="3">
        <v>11.555</v>
      </c>
      <c r="Q137" s="3">
        <v>7.522000000000002</v>
      </c>
      <c r="R137" s="3">
        <v>6.8459999999999965</v>
      </c>
      <c r="S137" s="3">
        <v>6.9270000000000032</v>
      </c>
      <c r="T137" s="3">
        <v>7.1019999999999968</v>
      </c>
      <c r="U137" s="3">
        <v>7.4179999999999993</v>
      </c>
      <c r="V137" s="24">
        <f t="shared" si="5"/>
        <v>56.998100063331222</v>
      </c>
    </row>
    <row r="138" spans="1:22" x14ac:dyDescent="0.45">
      <c r="A138" s="36" t="s">
        <v>844</v>
      </c>
      <c r="B138" s="36">
        <v>2023</v>
      </c>
      <c r="C138" s="19">
        <v>45000</v>
      </c>
      <c r="D138" s="36" t="s">
        <v>72</v>
      </c>
      <c r="E138" s="36" t="s">
        <v>379</v>
      </c>
      <c r="F138" s="36" t="s">
        <v>379</v>
      </c>
      <c r="G138" s="3" t="s">
        <v>19</v>
      </c>
      <c r="H138" s="3" t="s">
        <v>380</v>
      </c>
      <c r="I138" s="3" t="s">
        <v>384</v>
      </c>
      <c r="J138" s="3" t="s">
        <v>18</v>
      </c>
      <c r="K138" s="37">
        <f>(C138-VLOOKUP(H138,Riders!$A$2:$C$3501,2,FALSE))/365</f>
        <v>26.931506849315067</v>
      </c>
      <c r="L138" s="37">
        <f>(C138-VLOOKUP(I138,Riders!$A$2:$C$3501,2,FALSE))/365</f>
        <v>23.526027397260275</v>
      </c>
      <c r="M138" s="37">
        <f>(C138-VLOOKUP(J138,Riders!$A$2:$C$3501,2,FALSE))/365</f>
        <v>24.81095890410959</v>
      </c>
      <c r="N138" s="36">
        <v>4</v>
      </c>
      <c r="O138" s="3">
        <f t="shared" si="6"/>
        <v>47.42</v>
      </c>
      <c r="P138" s="3">
        <v>11.693</v>
      </c>
      <c r="Q138" s="3">
        <v>7.5630000000000006</v>
      </c>
      <c r="R138" s="3">
        <v>6.8449999999999989</v>
      </c>
      <c r="S138" s="3">
        <v>6.9969999999999999</v>
      </c>
      <c r="T138" s="3">
        <v>7.0090000000000003</v>
      </c>
      <c r="U138" s="3">
        <v>7.3130000000000024</v>
      </c>
      <c r="V138" s="24">
        <f t="shared" si="5"/>
        <v>56.938000843525934</v>
      </c>
    </row>
    <row r="139" spans="1:22" x14ac:dyDescent="0.45">
      <c r="A139" s="36" t="s">
        <v>844</v>
      </c>
      <c r="B139" s="36">
        <v>2023</v>
      </c>
      <c r="C139" s="19">
        <v>45000</v>
      </c>
      <c r="D139" s="36" t="s">
        <v>72</v>
      </c>
      <c r="E139" s="36" t="s">
        <v>379</v>
      </c>
      <c r="F139" s="36" t="s">
        <v>379</v>
      </c>
      <c r="G139" s="3" t="s">
        <v>17</v>
      </c>
      <c r="H139" s="3" t="s">
        <v>16</v>
      </c>
      <c r="I139" s="3" t="s">
        <v>32</v>
      </c>
      <c r="J139" s="3" t="s">
        <v>80</v>
      </c>
      <c r="K139" s="37">
        <f>(C139-VLOOKUP(H139,Riders!$A$2:$C$3501,2,FALSE))/365</f>
        <v>23.898630136986302</v>
      </c>
      <c r="L139" s="37">
        <f>(C139-VLOOKUP(I139,Riders!$A$2:$C$3501,2,FALSE))/365</f>
        <v>20.638356164383563</v>
      </c>
      <c r="M139" s="37">
        <f>(C139-VLOOKUP(J139,Riders!$A$2:$C$3501,2,FALSE))/365</f>
        <v>21.098630136986301</v>
      </c>
      <c r="N139" s="36">
        <v>5</v>
      </c>
      <c r="O139" s="3">
        <f t="shared" si="6"/>
        <v>48.23</v>
      </c>
      <c r="P139" s="3">
        <v>12.061</v>
      </c>
      <c r="Q139" s="3">
        <v>7.4379999999999988</v>
      </c>
      <c r="R139" s="3">
        <v>7.1650000000000027</v>
      </c>
      <c r="S139" s="3">
        <v>7.2209999999999965</v>
      </c>
      <c r="T139" s="3">
        <v>7.0680000000000049</v>
      </c>
      <c r="U139" s="3">
        <v>7.2769999999999939</v>
      </c>
      <c r="V139" s="24">
        <f t="shared" si="5"/>
        <v>55.981754094961644</v>
      </c>
    </row>
    <row r="140" spans="1:22" x14ac:dyDescent="0.45">
      <c r="A140" s="36" t="s">
        <v>844</v>
      </c>
      <c r="B140" s="36">
        <v>2023</v>
      </c>
      <c r="C140" s="19">
        <v>45000</v>
      </c>
      <c r="D140" s="36" t="s">
        <v>72</v>
      </c>
      <c r="E140" s="36" t="s">
        <v>379</v>
      </c>
      <c r="F140" s="36" t="s">
        <v>379</v>
      </c>
      <c r="G140" s="3" t="s">
        <v>47</v>
      </c>
      <c r="H140" s="3" t="s">
        <v>99</v>
      </c>
      <c r="I140" s="3" t="s">
        <v>100</v>
      </c>
      <c r="J140" s="3" t="s">
        <v>46</v>
      </c>
      <c r="K140" s="37">
        <f>(C140-VLOOKUP(H140,Riders!$A$2:$C$3501,2,FALSE))/365</f>
        <v>26.079452054794519</v>
      </c>
      <c r="L140" s="37">
        <f>(C140-VLOOKUP(I140,Riders!$A$2:$C$3501,2,FALSE))/365</f>
        <v>29.087671232876712</v>
      </c>
      <c r="M140" s="37">
        <f>(C140-VLOOKUP(J140,Riders!$A$2:$C$3501,2,FALSE))/365</f>
        <v>22.745205479452054</v>
      </c>
      <c r="N140" s="36">
        <v>6</v>
      </c>
      <c r="O140" s="3">
        <f t="shared" si="6"/>
        <v>48.667000000000002</v>
      </c>
      <c r="P140" s="3">
        <v>11.599</v>
      </c>
      <c r="Q140" s="3">
        <v>7.5479999999999983</v>
      </c>
      <c r="R140" s="3">
        <v>7.0710000000000015</v>
      </c>
      <c r="S140" s="3">
        <v>7.2750000000000021</v>
      </c>
      <c r="T140" s="3">
        <v>7.4679999999999964</v>
      </c>
      <c r="U140" s="3">
        <v>7.7060000000000031</v>
      </c>
      <c r="V140" s="24">
        <f t="shared" si="5"/>
        <v>55.479072061150262</v>
      </c>
    </row>
    <row r="141" spans="1:22" x14ac:dyDescent="0.45">
      <c r="A141" s="36" t="s">
        <v>844</v>
      </c>
      <c r="B141" s="36">
        <v>2023</v>
      </c>
      <c r="C141" s="19">
        <v>45000</v>
      </c>
      <c r="D141" s="36" t="s">
        <v>72</v>
      </c>
      <c r="E141" s="36" t="s">
        <v>379</v>
      </c>
      <c r="F141" s="36" t="s">
        <v>379</v>
      </c>
      <c r="G141" s="3" t="s">
        <v>40</v>
      </c>
      <c r="H141" s="3" t="s">
        <v>39</v>
      </c>
      <c r="I141" s="3" t="s">
        <v>42</v>
      </c>
      <c r="J141" s="3" t="s">
        <v>45</v>
      </c>
      <c r="K141" s="37">
        <f>(C141-VLOOKUP(H141,Riders!$A$2:$C$3501,2,FALSE))/365</f>
        <v>28.594520547945205</v>
      </c>
      <c r="L141" s="37">
        <f>(C141-VLOOKUP(I141,Riders!$A$2:$C$3501,2,FALSE))/365</f>
        <v>24.284931506849315</v>
      </c>
      <c r="M141" s="37">
        <f>(C141-VLOOKUP(J141,Riders!$A$2:$C$3501,2,FALSE))/365</f>
        <v>32.060273972602737</v>
      </c>
      <c r="N141" s="36">
        <v>7</v>
      </c>
      <c r="O141" s="3">
        <f t="shared" si="6"/>
        <v>48.901000000000003</v>
      </c>
      <c r="P141" s="3">
        <v>12.131</v>
      </c>
      <c r="Q141" s="3">
        <v>7.7899999999999991</v>
      </c>
      <c r="R141" s="3">
        <v>7.213000000000001</v>
      </c>
      <c r="S141" s="3">
        <v>7.2179999999999964</v>
      </c>
      <c r="T141" s="3">
        <v>7.1660000000000039</v>
      </c>
      <c r="U141" s="3">
        <v>7.3830000000000027</v>
      </c>
      <c r="V141" s="24">
        <f t="shared" si="5"/>
        <v>55.213594814011977</v>
      </c>
    </row>
    <row r="142" spans="1:22" x14ac:dyDescent="0.45">
      <c r="A142" s="36" t="s">
        <v>844</v>
      </c>
      <c r="B142" s="36">
        <v>2023</v>
      </c>
      <c r="C142" s="19">
        <v>45000</v>
      </c>
      <c r="D142" s="36" t="s">
        <v>72</v>
      </c>
      <c r="E142" s="36" t="s">
        <v>379</v>
      </c>
      <c r="F142" s="36" t="s">
        <v>379</v>
      </c>
      <c r="G142" s="3" t="s">
        <v>44</v>
      </c>
      <c r="H142" s="3" t="s">
        <v>43</v>
      </c>
      <c r="I142" s="3" t="s">
        <v>138</v>
      </c>
      <c r="J142" s="3" t="s">
        <v>54</v>
      </c>
      <c r="K142" s="37">
        <f>(C142-VLOOKUP(H142,Riders!$A$2:$C$3501,2,FALSE))/365</f>
        <v>30.32054794520548</v>
      </c>
      <c r="L142" s="37">
        <f>(C142-VLOOKUP(I142,Riders!$A$2:$C$3501,2,FALSE))/365</f>
        <v>27.4986301369863</v>
      </c>
      <c r="M142" s="37">
        <f>(C142-VLOOKUP(J142,Riders!$A$2:$C$3501,2,FALSE))/365</f>
        <v>25.726027397260275</v>
      </c>
      <c r="N142" s="36">
        <v>8</v>
      </c>
      <c r="O142" s="3">
        <f t="shared" si="6"/>
        <v>49.045999999999999</v>
      </c>
      <c r="P142" s="3">
        <v>11.804</v>
      </c>
      <c r="Q142" s="3">
        <v>7.7249999999999996</v>
      </c>
      <c r="R142" s="3">
        <v>7.1110000000000007</v>
      </c>
      <c r="S142" s="3">
        <v>7.2469999999999999</v>
      </c>
      <c r="T142" s="3">
        <v>7.4159999999999968</v>
      </c>
      <c r="U142" s="3">
        <v>7.7430000000000021</v>
      </c>
      <c r="V142" s="24">
        <f t="shared" si="5"/>
        <v>55.050360885699142</v>
      </c>
    </row>
    <row r="143" spans="1:22" x14ac:dyDescent="0.45">
      <c r="A143" s="36" t="s">
        <v>844</v>
      </c>
      <c r="B143" s="36">
        <v>2023</v>
      </c>
      <c r="C143" s="19">
        <v>45000</v>
      </c>
      <c r="D143" s="36" t="s">
        <v>72</v>
      </c>
      <c r="E143" s="36" t="s">
        <v>379</v>
      </c>
      <c r="F143" s="36" t="s">
        <v>379</v>
      </c>
      <c r="G143" s="3" t="s">
        <v>29</v>
      </c>
      <c r="H143" s="3" t="s">
        <v>28</v>
      </c>
      <c r="I143" s="3" t="s">
        <v>651</v>
      </c>
      <c r="J143" s="3" t="s">
        <v>831</v>
      </c>
      <c r="K143" s="37">
        <f>(C143-VLOOKUP(H143,Riders!$A$2:$C$3501,2,FALSE))/365</f>
        <v>23.219178082191782</v>
      </c>
      <c r="L143" s="37">
        <f>(C143-VLOOKUP(I143,Riders!$A$2:$C$3501,2,FALSE))/365</f>
        <v>22.147945205479452</v>
      </c>
      <c r="M143" s="37">
        <f>(C143-VLOOKUP(J143,Riders!$A$2:$C$3501,2,FALSE))/365</f>
        <v>24.698630136986303</v>
      </c>
      <c r="N143" s="36">
        <v>9</v>
      </c>
      <c r="O143" s="3">
        <f t="shared" si="6"/>
        <v>49.179000000000002</v>
      </c>
      <c r="P143" s="3">
        <v>12.247</v>
      </c>
      <c r="Q143" s="3">
        <v>7.5990000000000002</v>
      </c>
      <c r="R143" s="3">
        <v>7.0579999999999998</v>
      </c>
      <c r="S143" s="3">
        <v>7.3649999999999984</v>
      </c>
      <c r="T143" s="3">
        <v>7.3569999999999993</v>
      </c>
      <c r="U143" s="3">
        <v>7.5530000000000044</v>
      </c>
      <c r="V143" s="24">
        <f t="shared" si="5"/>
        <v>54.901482340023179</v>
      </c>
    </row>
    <row r="144" spans="1:22" x14ac:dyDescent="0.45">
      <c r="A144" s="36" t="s">
        <v>844</v>
      </c>
      <c r="B144" s="36">
        <v>2023</v>
      </c>
      <c r="C144" s="19">
        <v>45000</v>
      </c>
      <c r="D144" s="36" t="s">
        <v>72</v>
      </c>
      <c r="E144" s="36" t="s">
        <v>379</v>
      </c>
      <c r="F144" s="36" t="s">
        <v>379</v>
      </c>
      <c r="G144" s="3" t="s">
        <v>51</v>
      </c>
      <c r="H144" s="3" t="s">
        <v>50</v>
      </c>
      <c r="I144" s="3" t="s">
        <v>849</v>
      </c>
      <c r="J144" s="3" t="s">
        <v>859</v>
      </c>
      <c r="K144" s="37">
        <f>(C144-VLOOKUP(H144,Riders!$A$2:$C$3501,2,FALSE))/365</f>
        <v>26.44109589041096</v>
      </c>
      <c r="L144" s="37">
        <f>(C144-VLOOKUP(I144,Riders!$A$2:$C$3501,2,FALSE))/365</f>
        <v>27.506849315068493</v>
      </c>
      <c r="M144" s="37" t="e">
        <f>(C144-VLOOKUP(J144,Riders!$A$2:$C$3501,2,FALSE))/365</f>
        <v>#N/A</v>
      </c>
      <c r="N144" s="36">
        <v>10</v>
      </c>
      <c r="O144" s="3">
        <f t="shared" si="6"/>
        <v>49.862000000000002</v>
      </c>
      <c r="P144" s="3">
        <v>11.957000000000001</v>
      </c>
      <c r="Q144" s="3">
        <v>7.8109999999999999</v>
      </c>
      <c r="R144" s="3">
        <v>7.4519999999999982</v>
      </c>
      <c r="S144" s="3">
        <v>7.5649999999999977</v>
      </c>
      <c r="T144" s="3">
        <v>7.4880000000000067</v>
      </c>
      <c r="U144" s="3">
        <v>7.5889999999999986</v>
      </c>
      <c r="V144" s="24">
        <f t="shared" si="5"/>
        <v>54.149452488869279</v>
      </c>
    </row>
    <row r="145" spans="1:22" x14ac:dyDescent="0.45">
      <c r="A145" s="36" t="s">
        <v>844</v>
      </c>
      <c r="B145" s="36">
        <v>2023</v>
      </c>
      <c r="C145" s="19">
        <v>45000</v>
      </c>
      <c r="D145" s="36" t="s">
        <v>72</v>
      </c>
      <c r="E145" s="36" t="s">
        <v>379</v>
      </c>
      <c r="F145" s="36" t="s">
        <v>379</v>
      </c>
      <c r="G145" s="3" t="s">
        <v>59</v>
      </c>
      <c r="H145" s="3" t="s">
        <v>383</v>
      </c>
      <c r="I145" s="3" t="s">
        <v>107</v>
      </c>
      <c r="J145" s="3" t="s">
        <v>58</v>
      </c>
      <c r="K145" s="37">
        <f>(C145-VLOOKUP(H145,Riders!$A$2:$C$3501,2,FALSE))/365</f>
        <v>19.663013698630138</v>
      </c>
      <c r="L145" s="37">
        <f>(C145-VLOOKUP(I145,Riders!$A$2:$C$3501,2,FALSE))/365</f>
        <v>19.520547945205479</v>
      </c>
      <c r="M145" s="37">
        <f>(C145-VLOOKUP(J145,Riders!$A$2:$C$3501,2,FALSE))/365</f>
        <v>25.164383561643834</v>
      </c>
      <c r="N145" s="36">
        <v>11</v>
      </c>
      <c r="O145" s="3">
        <f t="shared" si="6"/>
        <v>50.649000000000001</v>
      </c>
      <c r="P145" s="3">
        <v>12.6</v>
      </c>
      <c r="Q145" s="3">
        <v>8.011000000000001</v>
      </c>
      <c r="R145" s="3">
        <v>7.2489999999999988</v>
      </c>
      <c r="S145" s="3">
        <v>7.3819999999999979</v>
      </c>
      <c r="T145" s="3">
        <v>7.5310000000000059</v>
      </c>
      <c r="U145" s="3">
        <v>7.8759999999999977</v>
      </c>
      <c r="V145" s="24">
        <f t="shared" si="5"/>
        <v>53.308061363501743</v>
      </c>
    </row>
    <row r="146" spans="1:22" x14ac:dyDescent="0.45">
      <c r="A146" s="36" t="s">
        <v>844</v>
      </c>
      <c r="B146" s="36">
        <v>2023</v>
      </c>
      <c r="C146" s="19">
        <v>45000</v>
      </c>
      <c r="D146" s="36" t="s">
        <v>72</v>
      </c>
      <c r="E146" s="36" t="s">
        <v>379</v>
      </c>
      <c r="F146" s="36" t="s">
        <v>379</v>
      </c>
      <c r="G146" s="3" t="s">
        <v>49</v>
      </c>
      <c r="H146" s="3" t="s">
        <v>832</v>
      </c>
      <c r="I146" s="3" t="s">
        <v>48</v>
      </c>
      <c r="J146" s="3" t="s">
        <v>860</v>
      </c>
      <c r="K146" s="37">
        <f>(C146-VLOOKUP(H146,Riders!$A$2:$C$3501,2,FALSE))/365</f>
        <v>19.027397260273972</v>
      </c>
      <c r="L146" s="37">
        <f>(C146-VLOOKUP(I146,Riders!$A$2:$C$3501,2,FALSE))/365</f>
        <v>22.126027397260273</v>
      </c>
      <c r="M146" s="37">
        <f>(C146-VLOOKUP(J146,Riders!$A$2:$C$3501,2,FALSE))/365</f>
        <v>18.495890410958904</v>
      </c>
      <c r="N146" s="36">
        <v>12</v>
      </c>
      <c r="O146" s="3">
        <f t="shared" si="6"/>
        <v>50.671999999999997</v>
      </c>
      <c r="P146" s="3">
        <v>12.273999999999999</v>
      </c>
      <c r="Q146" s="3">
        <v>8.0879999999999992</v>
      </c>
      <c r="R146" s="3">
        <v>7.3090000000000011</v>
      </c>
      <c r="S146" s="3">
        <v>7.3669999999999973</v>
      </c>
      <c r="T146" s="3">
        <v>7.5890000000000057</v>
      </c>
      <c r="U146" s="3">
        <v>8.0449999999999946</v>
      </c>
      <c r="V146" s="24">
        <f t="shared" si="5"/>
        <v>53.283864856330915</v>
      </c>
    </row>
    <row r="147" spans="1:22" x14ac:dyDescent="0.45">
      <c r="A147" s="36" t="s">
        <v>844</v>
      </c>
      <c r="B147" s="36">
        <v>2023</v>
      </c>
      <c r="C147" s="19">
        <v>45000</v>
      </c>
      <c r="D147" s="36" t="s">
        <v>72</v>
      </c>
      <c r="E147" s="36" t="s">
        <v>379</v>
      </c>
      <c r="F147" s="36" t="s">
        <v>379</v>
      </c>
      <c r="G147" s="3" t="s">
        <v>67</v>
      </c>
      <c r="H147" s="3" t="s">
        <v>66</v>
      </c>
      <c r="I147" s="3" t="s">
        <v>861</v>
      </c>
      <c r="J147" s="3" t="s">
        <v>98</v>
      </c>
      <c r="K147" s="37">
        <f>(C147-VLOOKUP(H147,Riders!$A$2:$C$3501,2,FALSE))/365</f>
        <v>20.375342465753423</v>
      </c>
      <c r="L147" s="37" t="e">
        <f>(C147-VLOOKUP(I147,Riders!$A$2:$C$3501,2,FALSE))/365</f>
        <v>#N/A</v>
      </c>
      <c r="M147" s="37">
        <f>(C147-VLOOKUP(J147,Riders!$A$2:$C$3501,2,FALSE))/365</f>
        <v>31.624657534246577</v>
      </c>
      <c r="N147" s="36">
        <v>13</v>
      </c>
      <c r="O147" s="3">
        <f t="shared" si="6"/>
        <v>51.107999999999997</v>
      </c>
      <c r="P147" s="3">
        <v>12.346</v>
      </c>
      <c r="Q147" s="3">
        <v>7.902000000000001</v>
      </c>
      <c r="R147" s="3">
        <v>7.3719999999999999</v>
      </c>
      <c r="S147" s="3">
        <v>7.5560000000000009</v>
      </c>
      <c r="T147" s="3">
        <v>7.742999999999995</v>
      </c>
      <c r="U147" s="3">
        <v>8.1890000000000001</v>
      </c>
      <c r="V147" s="24">
        <f t="shared" si="5"/>
        <v>52.829302653204984</v>
      </c>
    </row>
    <row r="148" spans="1:22" x14ac:dyDescent="0.45">
      <c r="A148" s="36" t="s">
        <v>844</v>
      </c>
      <c r="B148" s="36">
        <v>2023</v>
      </c>
      <c r="C148" s="19">
        <v>45000</v>
      </c>
      <c r="D148" s="36" t="s">
        <v>72</v>
      </c>
      <c r="E148" s="36" t="s">
        <v>379</v>
      </c>
      <c r="F148" s="36" t="s">
        <v>379</v>
      </c>
      <c r="G148" s="3" t="s">
        <v>186</v>
      </c>
      <c r="H148" s="3" t="s">
        <v>652</v>
      </c>
      <c r="I148" s="3" t="s">
        <v>836</v>
      </c>
      <c r="J148" s="3" t="s">
        <v>650</v>
      </c>
      <c r="K148" s="37">
        <f>(C148-VLOOKUP(H148,Riders!$A$2:$C$3501,2,FALSE))/365</f>
        <v>23.673972602739727</v>
      </c>
      <c r="L148" s="37">
        <f>(C148-VLOOKUP(I148,Riders!$A$2:$C$3501,2,FALSE))/365</f>
        <v>22.260273972602739</v>
      </c>
      <c r="M148" s="37">
        <f>(C148-VLOOKUP(J148,Riders!$A$2:$C$3501,2,FALSE))/365</f>
        <v>20.81917808219178</v>
      </c>
      <c r="N148" s="36">
        <v>14</v>
      </c>
      <c r="O148" s="3">
        <f t="shared" si="6"/>
        <v>52.145000000000003</v>
      </c>
      <c r="P148" s="3">
        <v>12.584</v>
      </c>
      <c r="Q148" s="3">
        <v>7.7240000000000002</v>
      </c>
      <c r="R148" s="3">
        <v>8.0960000000000001</v>
      </c>
      <c r="S148" s="3">
        <v>7.8690000000000033</v>
      </c>
      <c r="T148" s="3">
        <v>7.8249999999999957</v>
      </c>
      <c r="U148" s="3">
        <v>8.0470000000000041</v>
      </c>
      <c r="V148" s="24">
        <f t="shared" si="5"/>
        <v>51.778694026272888</v>
      </c>
    </row>
    <row r="149" spans="1:22" x14ac:dyDescent="0.45">
      <c r="A149" s="36" t="s">
        <v>844</v>
      </c>
      <c r="B149" s="36">
        <v>2023</v>
      </c>
      <c r="C149" s="19">
        <v>45000</v>
      </c>
      <c r="D149" s="36" t="s">
        <v>72</v>
      </c>
      <c r="E149" s="36" t="s">
        <v>379</v>
      </c>
      <c r="F149" s="36" t="s">
        <v>379</v>
      </c>
      <c r="G149" s="3" t="s">
        <v>70</v>
      </c>
      <c r="H149" s="3" t="s">
        <v>476</v>
      </c>
      <c r="I149" s="3" t="s">
        <v>69</v>
      </c>
      <c r="J149" s="3" t="s">
        <v>289</v>
      </c>
      <c r="K149" s="37">
        <f>(C149-VLOOKUP(H149,Riders!$A$2:$C$3501,2,FALSE))/365</f>
        <v>21.632876712328766</v>
      </c>
      <c r="L149" s="37">
        <f>(C149-VLOOKUP(I149,Riders!$A$2:$C$3501,2,FALSE))/365</f>
        <v>29.531506849315068</v>
      </c>
      <c r="M149" s="37">
        <f>(C149-VLOOKUP(J149,Riders!$A$2:$C$3501,2,FALSE))/365</f>
        <v>24</v>
      </c>
      <c r="N149" s="36">
        <v>15</v>
      </c>
      <c r="O149" s="3">
        <f t="shared" si="6"/>
        <v>57.027000000000001</v>
      </c>
      <c r="P149" s="3">
        <v>14.484</v>
      </c>
      <c r="Q149" s="3">
        <v>8.7919999999999998</v>
      </c>
      <c r="R149" s="3">
        <v>8.407</v>
      </c>
      <c r="S149" s="3">
        <v>8.5030000000000001</v>
      </c>
      <c r="T149" s="3">
        <v>8.3430000000000035</v>
      </c>
      <c r="U149" s="3">
        <v>8.4979999999999976</v>
      </c>
      <c r="V149" s="24">
        <f t="shared" si="5"/>
        <v>47.345994002840762</v>
      </c>
    </row>
    <row r="150" spans="1:22" x14ac:dyDescent="0.45">
      <c r="A150" s="36" t="s">
        <v>844</v>
      </c>
      <c r="B150" s="36">
        <v>2023</v>
      </c>
      <c r="C150" s="19">
        <v>45000</v>
      </c>
      <c r="D150" s="36" t="s">
        <v>72</v>
      </c>
      <c r="E150" s="36" t="s">
        <v>454</v>
      </c>
      <c r="F150" s="36">
        <v>1</v>
      </c>
      <c r="G150" s="3" t="s">
        <v>17</v>
      </c>
      <c r="H150" s="3" t="s">
        <v>16</v>
      </c>
      <c r="I150" s="3" t="s">
        <v>32</v>
      </c>
      <c r="J150" s="3" t="s">
        <v>80</v>
      </c>
      <c r="K150" s="37">
        <f>(C150-VLOOKUP(H150,Riders!$A$2:$C$3501,2,FALSE))/365</f>
        <v>23.898630136986302</v>
      </c>
      <c r="L150" s="37">
        <f>(C150-VLOOKUP(I150,Riders!$A$2:$C$3501,2,FALSE))/365</f>
        <v>20.638356164383563</v>
      </c>
      <c r="M150" s="37">
        <f>(C150-VLOOKUP(J150,Riders!$A$2:$C$3501,2,FALSE))/365</f>
        <v>21.098630136986301</v>
      </c>
      <c r="N150" s="36">
        <v>1</v>
      </c>
      <c r="O150" s="3">
        <f t="shared" si="6"/>
        <v>47.978000000000002</v>
      </c>
      <c r="P150" s="3">
        <v>11.821</v>
      </c>
      <c r="Q150" s="3">
        <v>7.4049999999999994</v>
      </c>
      <c r="R150" s="3">
        <v>7.34</v>
      </c>
      <c r="S150" s="3">
        <v>7.2829999999999977</v>
      </c>
      <c r="T150" s="3">
        <v>6.9980000000000047</v>
      </c>
      <c r="U150" s="3">
        <v>7.1310000000000002</v>
      </c>
      <c r="V150" s="24">
        <f t="shared" si="5"/>
        <v>56.275793071824587</v>
      </c>
    </row>
    <row r="151" spans="1:22" x14ac:dyDescent="0.45">
      <c r="A151" s="36" t="s">
        <v>844</v>
      </c>
      <c r="B151" s="36">
        <v>2023</v>
      </c>
      <c r="C151" s="19">
        <v>45000</v>
      </c>
      <c r="D151" s="36" t="s">
        <v>72</v>
      </c>
      <c r="E151" s="36" t="s">
        <v>454</v>
      </c>
      <c r="F151" s="36">
        <v>1</v>
      </c>
      <c r="G151" s="3" t="s">
        <v>19</v>
      </c>
      <c r="H151" s="3" t="s">
        <v>380</v>
      </c>
      <c r="I151" s="3" t="s">
        <v>384</v>
      </c>
      <c r="J151" s="3" t="s">
        <v>18</v>
      </c>
      <c r="K151" s="37">
        <f>(C151-VLOOKUP(H151,Riders!$A$2:$C$3501,2,FALSE))/365</f>
        <v>26.931506849315067</v>
      </c>
      <c r="L151" s="37">
        <f>(C151-VLOOKUP(I151,Riders!$A$2:$C$3501,2,FALSE))/365</f>
        <v>23.526027397260275</v>
      </c>
      <c r="M151" s="37">
        <f>(C151-VLOOKUP(J151,Riders!$A$2:$C$3501,2,FALSE))/365</f>
        <v>24.81095890410959</v>
      </c>
      <c r="N151" s="36">
        <v>2</v>
      </c>
      <c r="O151" s="3">
        <f t="shared" si="6"/>
        <v>48.262</v>
      </c>
      <c r="P151" s="3">
        <v>11.635999999999999</v>
      </c>
      <c r="Q151" s="3">
        <v>7.5920000000000023</v>
      </c>
      <c r="R151" s="3">
        <v>6.9199999999999982</v>
      </c>
      <c r="S151" s="3">
        <v>7.1810000000000009</v>
      </c>
      <c r="T151" s="3">
        <v>7.2299999999999969</v>
      </c>
      <c r="U151" s="3">
        <v>7.703000000000003</v>
      </c>
      <c r="V151" s="24">
        <f t="shared" si="5"/>
        <v>55.944635531059632</v>
      </c>
    </row>
    <row r="152" spans="1:22" x14ac:dyDescent="0.45">
      <c r="A152" s="36" t="s">
        <v>844</v>
      </c>
      <c r="B152" s="36">
        <v>2023</v>
      </c>
      <c r="C152" s="19">
        <v>45000</v>
      </c>
      <c r="D152" s="36" t="s">
        <v>72</v>
      </c>
      <c r="E152" s="36" t="s">
        <v>454</v>
      </c>
      <c r="F152" s="36">
        <v>2</v>
      </c>
      <c r="G152" s="3" t="s">
        <v>15</v>
      </c>
      <c r="H152" s="3" t="s">
        <v>14</v>
      </c>
      <c r="I152" s="3" t="s">
        <v>22</v>
      </c>
      <c r="J152" s="3" t="s">
        <v>23</v>
      </c>
      <c r="K152" s="37">
        <f>(C152-VLOOKUP(H152,Riders!$A$2:$C$3501,2,FALSE))/365</f>
        <v>23.2</v>
      </c>
      <c r="L152" s="37">
        <f>(C152-VLOOKUP(I152,Riders!$A$2:$C$3501,2,FALSE))/365</f>
        <v>25.18082191780822</v>
      </c>
      <c r="M152" s="37">
        <f>(C152-VLOOKUP(J152,Riders!$A$2:$C$3501,2,FALSE))/365</f>
        <v>25.506849315068493</v>
      </c>
      <c r="N152" s="36">
        <v>1</v>
      </c>
      <c r="O152" s="3">
        <f t="shared" si="6"/>
        <v>47.404000000000003</v>
      </c>
      <c r="P152" s="3">
        <v>11.619</v>
      </c>
      <c r="Q152" s="3">
        <v>7.5459999999999994</v>
      </c>
      <c r="R152" s="3">
        <v>6.875</v>
      </c>
      <c r="S152" s="3">
        <v>6.9010000000000034</v>
      </c>
      <c r="T152" s="3">
        <v>7.097999999999999</v>
      </c>
      <c r="U152" s="3">
        <v>7.365000000000002</v>
      </c>
      <c r="V152" s="24">
        <f t="shared" si="5"/>
        <v>56.957218800101252</v>
      </c>
    </row>
    <row r="153" spans="1:22" x14ac:dyDescent="0.45">
      <c r="A153" s="36" t="s">
        <v>844</v>
      </c>
      <c r="B153" s="36">
        <v>2023</v>
      </c>
      <c r="C153" s="19">
        <v>45000</v>
      </c>
      <c r="D153" s="36" t="s">
        <v>72</v>
      </c>
      <c r="E153" s="36" t="s">
        <v>454</v>
      </c>
      <c r="F153" s="36">
        <v>2</v>
      </c>
      <c r="G153" s="3" t="s">
        <v>47</v>
      </c>
      <c r="H153" s="3" t="s">
        <v>99</v>
      </c>
      <c r="I153" s="3" t="s">
        <v>100</v>
      </c>
      <c r="J153" s="3" t="s">
        <v>46</v>
      </c>
      <c r="K153" s="37">
        <f>(C153-VLOOKUP(H153,Riders!$A$2:$C$3501,2,FALSE))/365</f>
        <v>26.079452054794519</v>
      </c>
      <c r="L153" s="37">
        <f>(C153-VLOOKUP(I153,Riders!$A$2:$C$3501,2,FALSE))/365</f>
        <v>29.087671232876712</v>
      </c>
      <c r="M153" s="37">
        <f>(C153-VLOOKUP(J153,Riders!$A$2:$C$3501,2,FALSE))/365</f>
        <v>22.745205479452054</v>
      </c>
      <c r="N153" s="36">
        <v>2</v>
      </c>
      <c r="O153" s="3">
        <f t="shared" si="6"/>
        <v>48.692</v>
      </c>
      <c r="P153" s="3">
        <v>11.478999999999999</v>
      </c>
      <c r="Q153" s="3">
        <v>7.5770000000000017</v>
      </c>
      <c r="R153" s="3">
        <v>7.0549999999999997</v>
      </c>
      <c r="S153" s="3">
        <v>7.343</v>
      </c>
      <c r="T153" s="3">
        <v>7.4410000000000025</v>
      </c>
      <c r="U153" s="3">
        <v>7.796999999999997</v>
      </c>
      <c r="V153" s="24">
        <f t="shared" si="5"/>
        <v>55.450587365480985</v>
      </c>
    </row>
    <row r="154" spans="1:22" x14ac:dyDescent="0.45">
      <c r="A154" s="36" t="s">
        <v>844</v>
      </c>
      <c r="B154" s="36">
        <v>2023</v>
      </c>
      <c r="C154" s="19">
        <v>45000</v>
      </c>
      <c r="D154" s="36" t="s">
        <v>72</v>
      </c>
      <c r="E154" s="36" t="s">
        <v>454</v>
      </c>
      <c r="F154" s="36">
        <v>3</v>
      </c>
      <c r="G154" s="3" t="s">
        <v>38</v>
      </c>
      <c r="H154" s="3" t="s">
        <v>94</v>
      </c>
      <c r="I154" s="3" t="s">
        <v>75</v>
      </c>
      <c r="J154" s="3" t="s">
        <v>37</v>
      </c>
      <c r="K154" s="37">
        <f>(C154-VLOOKUP(H154,Riders!$A$2:$C$3501,2,FALSE))/365</f>
        <v>25.378082191780823</v>
      </c>
      <c r="L154" s="37">
        <f>(C154-VLOOKUP(I154,Riders!$A$2:$C$3501,2,FALSE))/365</f>
        <v>24.016438356164382</v>
      </c>
      <c r="M154" s="37">
        <f>(C154-VLOOKUP(J154,Riders!$A$2:$C$3501,2,FALSE))/365</f>
        <v>17.931506849315067</v>
      </c>
      <c r="N154" s="36">
        <v>1</v>
      </c>
      <c r="O154" s="3">
        <f t="shared" si="6"/>
        <v>47.164000000000001</v>
      </c>
      <c r="P154" s="3">
        <v>11.571</v>
      </c>
      <c r="Q154" s="3">
        <v>7.4210000000000012</v>
      </c>
      <c r="R154" s="3">
        <v>6.8859999999999992</v>
      </c>
      <c r="S154" s="3">
        <v>7.0559999999999974</v>
      </c>
      <c r="T154" s="3">
        <v>7.0290000000000035</v>
      </c>
      <c r="U154" s="3">
        <v>7.2010000000000005</v>
      </c>
      <c r="V154" s="24">
        <f t="shared" si="5"/>
        <v>57.247052836909504</v>
      </c>
    </row>
    <row r="155" spans="1:22" x14ac:dyDescent="0.45">
      <c r="A155" s="36" t="s">
        <v>844</v>
      </c>
      <c r="B155" s="36">
        <v>2023</v>
      </c>
      <c r="C155" s="19">
        <v>45000</v>
      </c>
      <c r="D155" s="36" t="s">
        <v>72</v>
      </c>
      <c r="E155" s="36" t="s">
        <v>454</v>
      </c>
      <c r="F155" s="36">
        <v>3</v>
      </c>
      <c r="G155" s="3" t="s">
        <v>40</v>
      </c>
      <c r="H155" s="3" t="s">
        <v>39</v>
      </c>
      <c r="I155" s="3" t="s">
        <v>42</v>
      </c>
      <c r="J155" s="3" t="s">
        <v>45</v>
      </c>
      <c r="K155" s="37">
        <f>(C155-VLOOKUP(H155,Riders!$A$2:$C$3501,2,FALSE))/365</f>
        <v>28.594520547945205</v>
      </c>
      <c r="L155" s="37">
        <f>(C155-VLOOKUP(I155,Riders!$A$2:$C$3501,2,FALSE))/365</f>
        <v>24.284931506849315</v>
      </c>
      <c r="M155" s="37">
        <f>(C155-VLOOKUP(J155,Riders!$A$2:$C$3501,2,FALSE))/365</f>
        <v>32.060273972602737</v>
      </c>
      <c r="N155" s="36">
        <v>2</v>
      </c>
      <c r="O155" s="3">
        <f t="shared" si="6"/>
        <v>48.884999999999998</v>
      </c>
      <c r="P155" s="3">
        <v>12.170999999999999</v>
      </c>
      <c r="Q155" s="3">
        <v>7.7609999999999992</v>
      </c>
      <c r="R155" s="3">
        <v>7.0560000000000009</v>
      </c>
      <c r="S155" s="3">
        <v>7.1689999999999969</v>
      </c>
      <c r="T155" s="3">
        <v>7.1870000000000047</v>
      </c>
      <c r="U155" s="3">
        <v>7.5409999999999968</v>
      </c>
      <c r="V155" s="24">
        <f t="shared" si="5"/>
        <v>55.231666155262353</v>
      </c>
    </row>
    <row r="156" spans="1:22" x14ac:dyDescent="0.45">
      <c r="A156" s="36" t="s">
        <v>844</v>
      </c>
      <c r="B156" s="36">
        <v>2023</v>
      </c>
      <c r="C156" s="19">
        <v>45000</v>
      </c>
      <c r="D156" s="36" t="s">
        <v>72</v>
      </c>
      <c r="E156" s="36" t="s">
        <v>454</v>
      </c>
      <c r="F156" s="36">
        <v>4</v>
      </c>
      <c r="G156" s="3" t="s">
        <v>25</v>
      </c>
      <c r="H156" s="3" t="s">
        <v>24</v>
      </c>
      <c r="I156" s="3" t="s">
        <v>381</v>
      </c>
      <c r="J156" s="3" t="s">
        <v>391</v>
      </c>
      <c r="K156" s="37">
        <f>(C156-VLOOKUP(H156,Riders!$A$2:$C$3501,2,FALSE))/365</f>
        <v>24.542465753424658</v>
      </c>
      <c r="L156" s="37">
        <f>(C156-VLOOKUP(I156,Riders!$A$2:$C$3501,2,FALSE))/365</f>
        <v>20.241095890410961</v>
      </c>
      <c r="M156" s="37">
        <f>(C156-VLOOKUP(J156,Riders!$A$2:$C$3501,2,FALSE))/365</f>
        <v>24.049315068493151</v>
      </c>
      <c r="N156" s="36">
        <v>1</v>
      </c>
      <c r="O156" s="3">
        <f t="shared" si="6"/>
        <v>47.680999999999997</v>
      </c>
      <c r="P156" s="3">
        <v>11.738</v>
      </c>
      <c r="Q156" s="3">
        <v>7.5060000000000002</v>
      </c>
      <c r="R156" s="3">
        <v>7.0519999999999996</v>
      </c>
      <c r="S156" s="3">
        <v>7.0799999999999983</v>
      </c>
      <c r="T156" s="3">
        <v>7.0970000000000013</v>
      </c>
      <c r="U156" s="3">
        <v>7.2079999999999984</v>
      </c>
      <c r="V156" s="24">
        <f t="shared" si="5"/>
        <v>56.626329145781341</v>
      </c>
    </row>
    <row r="157" spans="1:22" x14ac:dyDescent="0.45">
      <c r="A157" s="36" t="s">
        <v>844</v>
      </c>
      <c r="B157" s="36">
        <v>2023</v>
      </c>
      <c r="C157" s="19">
        <v>45000</v>
      </c>
      <c r="D157" s="36" t="s">
        <v>72</v>
      </c>
      <c r="E157" s="36" t="s">
        <v>454</v>
      </c>
      <c r="F157" s="36">
        <v>4</v>
      </c>
      <c r="G157" s="3" t="s">
        <v>44</v>
      </c>
      <c r="H157" s="3" t="s">
        <v>43</v>
      </c>
      <c r="I157" s="3" t="s">
        <v>138</v>
      </c>
      <c r="J157" s="3" t="s">
        <v>54</v>
      </c>
      <c r="K157" s="37">
        <f>(C157-VLOOKUP(H157,Riders!$A$2:$C$3501,2,FALSE))/365</f>
        <v>30.32054794520548</v>
      </c>
      <c r="L157" s="37">
        <f>(C157-VLOOKUP(I157,Riders!$A$2:$C$3501,2,FALSE))/365</f>
        <v>27.4986301369863</v>
      </c>
      <c r="M157" s="37">
        <f>(C157-VLOOKUP(J157,Riders!$A$2:$C$3501,2,FALSE))/365</f>
        <v>25.726027397260275</v>
      </c>
      <c r="N157" s="36">
        <v>2</v>
      </c>
      <c r="O157" s="3">
        <f t="shared" si="6"/>
        <v>48.637</v>
      </c>
      <c r="P157" s="3">
        <v>11.862</v>
      </c>
      <c r="Q157" s="3">
        <v>7.6180000000000003</v>
      </c>
      <c r="R157" s="3">
        <v>7.0599999999999987</v>
      </c>
      <c r="S157" s="3">
        <v>7.2379999999999995</v>
      </c>
      <c r="T157" s="3">
        <v>7.2090000000000032</v>
      </c>
      <c r="U157" s="3">
        <v>7.6499999999999986</v>
      </c>
      <c r="V157" s="24">
        <f t="shared" si="5"/>
        <v>55.513292349445898</v>
      </c>
    </row>
    <row r="158" spans="1:22" x14ac:dyDescent="0.45">
      <c r="A158" s="36" t="s">
        <v>844</v>
      </c>
      <c r="B158" s="36">
        <v>2023</v>
      </c>
      <c r="C158" s="19">
        <v>45000</v>
      </c>
      <c r="D158" s="36" t="s">
        <v>72</v>
      </c>
      <c r="E158" s="36" t="s">
        <v>204</v>
      </c>
      <c r="F158" s="36" t="s">
        <v>205</v>
      </c>
      <c r="G158" s="3" t="s">
        <v>38</v>
      </c>
      <c r="H158" s="3" t="s">
        <v>94</v>
      </c>
      <c r="I158" s="3" t="s">
        <v>75</v>
      </c>
      <c r="J158" s="3" t="s">
        <v>37</v>
      </c>
      <c r="K158" s="37">
        <f>(C158-VLOOKUP(H158,Riders!$A$2:$C$3501,2,FALSE))/365</f>
        <v>25.378082191780823</v>
      </c>
      <c r="L158" s="37">
        <f>(C158-VLOOKUP(I158,Riders!$A$2:$C$3501,2,FALSE))/365</f>
        <v>24.016438356164382</v>
      </c>
      <c r="M158" s="37">
        <f>(C158-VLOOKUP(J158,Riders!$A$2:$C$3501,2,FALSE))/365</f>
        <v>17.931506849315067</v>
      </c>
      <c r="N158" s="36">
        <v>1</v>
      </c>
      <c r="O158" s="3">
        <f t="shared" si="6"/>
        <v>47.676000000000002</v>
      </c>
      <c r="P158" s="3">
        <v>11.571</v>
      </c>
      <c r="Q158" s="3">
        <v>7.4779999999999998</v>
      </c>
      <c r="R158" s="3">
        <v>6.8290000000000006</v>
      </c>
      <c r="S158" s="3">
        <v>7.3810000000000002</v>
      </c>
      <c r="T158" s="3">
        <v>6.7040000000000006</v>
      </c>
      <c r="U158" s="3">
        <v>7.713000000000001</v>
      </c>
      <c r="V158" s="24">
        <f t="shared" si="5"/>
        <v>56.632267807701986</v>
      </c>
    </row>
    <row r="159" spans="1:22" x14ac:dyDescent="0.45">
      <c r="A159" s="36" t="s">
        <v>844</v>
      </c>
      <c r="B159" s="36">
        <v>2023</v>
      </c>
      <c r="C159" s="19">
        <v>45000</v>
      </c>
      <c r="D159" s="36" t="s">
        <v>72</v>
      </c>
      <c r="E159" s="36" t="s">
        <v>204</v>
      </c>
      <c r="F159" s="36" t="s">
        <v>205</v>
      </c>
      <c r="G159" s="3" t="s">
        <v>15</v>
      </c>
      <c r="H159" s="3" t="s">
        <v>14</v>
      </c>
      <c r="I159" s="3" t="s">
        <v>22</v>
      </c>
      <c r="J159" s="3" t="s">
        <v>23</v>
      </c>
      <c r="K159" s="37">
        <f>(C159-VLOOKUP(H159,Riders!$A$2:$C$3501,2,FALSE))/365</f>
        <v>23.2</v>
      </c>
      <c r="L159" s="37">
        <f>(C159-VLOOKUP(I159,Riders!$A$2:$C$3501,2,FALSE))/365</f>
        <v>25.18082191780822</v>
      </c>
      <c r="M159" s="37">
        <f>(C159-VLOOKUP(J159,Riders!$A$2:$C$3501,2,FALSE))/365</f>
        <v>25.506849315068493</v>
      </c>
      <c r="N159" s="36">
        <v>2</v>
      </c>
      <c r="O159" s="3">
        <f t="shared" si="6"/>
        <v>47.911999999999999</v>
      </c>
      <c r="P159" s="3">
        <v>11.619</v>
      </c>
      <c r="Q159" s="3">
        <v>7.6700000000000017</v>
      </c>
      <c r="R159" s="3">
        <v>6.7509999999999977</v>
      </c>
      <c r="S159" s="3">
        <v>7.1760000000000019</v>
      </c>
      <c r="T159" s="3">
        <v>6.8230000000000004</v>
      </c>
      <c r="U159" s="3">
        <v>7.8729999999999976</v>
      </c>
      <c r="V159" s="24">
        <f t="shared" si="5"/>
        <v>56.353314409751214</v>
      </c>
    </row>
    <row r="160" spans="1:22" x14ac:dyDescent="0.45">
      <c r="A160" s="36" t="s">
        <v>844</v>
      </c>
      <c r="B160" s="36">
        <v>2023</v>
      </c>
      <c r="C160" s="19">
        <v>45000</v>
      </c>
      <c r="D160" s="36" t="s">
        <v>72</v>
      </c>
      <c r="E160" s="36" t="s">
        <v>204</v>
      </c>
      <c r="F160" s="36" t="s">
        <v>206</v>
      </c>
      <c r="G160" s="3" t="s">
        <v>17</v>
      </c>
      <c r="H160" s="3" t="s">
        <v>16</v>
      </c>
      <c r="I160" s="3" t="s">
        <v>32</v>
      </c>
      <c r="J160" s="3" t="s">
        <v>80</v>
      </c>
      <c r="K160" s="37">
        <f>(C160-VLOOKUP(H160,Riders!$A$2:$C$3501,2,FALSE))/365</f>
        <v>23.898630136986302</v>
      </c>
      <c r="L160" s="37">
        <f>(C160-VLOOKUP(I160,Riders!$A$2:$C$3501,2,FALSE))/365</f>
        <v>20.638356164383563</v>
      </c>
      <c r="M160" s="37">
        <f>(C160-VLOOKUP(J160,Riders!$A$2:$C$3501,2,FALSE))/365</f>
        <v>21.098630136986301</v>
      </c>
      <c r="N160" s="36">
        <v>3</v>
      </c>
      <c r="O160" s="3">
        <f t="shared" si="6"/>
        <v>47.999000000000002</v>
      </c>
      <c r="P160" s="3">
        <v>11.821</v>
      </c>
      <c r="Q160" s="3">
        <v>7.4629999999999992</v>
      </c>
      <c r="R160" s="3">
        <v>7.282</v>
      </c>
      <c r="S160" s="3">
        <v>7.198000000000004</v>
      </c>
      <c r="T160" s="3">
        <v>7.0829999999999984</v>
      </c>
      <c r="U160" s="3">
        <v>7.152000000000001</v>
      </c>
      <c r="V160" s="24">
        <f t="shared" si="5"/>
        <v>56.251171899414565</v>
      </c>
    </row>
    <row r="161" spans="1:22" x14ac:dyDescent="0.45">
      <c r="A161" s="36" t="s">
        <v>844</v>
      </c>
      <c r="B161" s="36">
        <v>2023</v>
      </c>
      <c r="C161" s="19">
        <v>45000</v>
      </c>
      <c r="D161" s="36" t="s">
        <v>72</v>
      </c>
      <c r="E161" s="36" t="s">
        <v>204</v>
      </c>
      <c r="F161" s="36" t="s">
        <v>206</v>
      </c>
      <c r="G161" s="3" t="s">
        <v>25</v>
      </c>
      <c r="H161" s="3" t="s">
        <v>24</v>
      </c>
      <c r="I161" s="3" t="s">
        <v>381</v>
      </c>
      <c r="J161" s="3" t="s">
        <v>391</v>
      </c>
      <c r="K161" s="37">
        <f>(C161-VLOOKUP(H161,Riders!$A$2:$C$3501,2,FALSE))/365</f>
        <v>24.542465753424658</v>
      </c>
      <c r="L161" s="37">
        <f>(C161-VLOOKUP(I161,Riders!$A$2:$C$3501,2,FALSE))/365</f>
        <v>20.241095890410961</v>
      </c>
      <c r="M161" s="37">
        <f>(C161-VLOOKUP(J161,Riders!$A$2:$C$3501,2,FALSE))/365</f>
        <v>24.049315068493151</v>
      </c>
      <c r="N161" s="36">
        <v>4</v>
      </c>
      <c r="O161" s="3">
        <f t="shared" si="6"/>
        <v>48.027000000000001</v>
      </c>
      <c r="P161" s="3">
        <v>11.738</v>
      </c>
      <c r="Q161" s="3">
        <v>7.5330000000000013</v>
      </c>
      <c r="R161" s="3">
        <v>7.0249999999999986</v>
      </c>
      <c r="S161" s="3">
        <v>7.1749999999999972</v>
      </c>
      <c r="T161" s="3">
        <v>7.0020000000000024</v>
      </c>
      <c r="U161" s="3">
        <v>7.554000000000002</v>
      </c>
      <c r="V161" s="24">
        <f t="shared" si="5"/>
        <v>56.218377162845897</v>
      </c>
    </row>
    <row r="162" spans="1:22" x14ac:dyDescent="0.45">
      <c r="A162" s="36" t="s">
        <v>415</v>
      </c>
      <c r="B162" s="36">
        <v>2023</v>
      </c>
      <c r="C162" s="19">
        <v>44981</v>
      </c>
      <c r="D162" s="36" t="s">
        <v>72</v>
      </c>
      <c r="E162" s="36" t="s">
        <v>379</v>
      </c>
      <c r="F162" s="36" t="s">
        <v>379</v>
      </c>
      <c r="G162" s="3" t="s">
        <v>25</v>
      </c>
      <c r="H162" s="3" t="s">
        <v>101</v>
      </c>
      <c r="I162" s="3" t="s">
        <v>24</v>
      </c>
      <c r="J162" s="3" t="s">
        <v>381</v>
      </c>
      <c r="K162" s="37">
        <f>(C162-VLOOKUP(H162,Riders!$A$2:$C$3501,2,FALSE))/365</f>
        <v>23.402739726027399</v>
      </c>
      <c r="L162" s="37">
        <f>(C162-VLOOKUP(I162,Riders!$A$2:$C$3501,2,FALSE))/365</f>
        <v>24.490410958904111</v>
      </c>
      <c r="M162" s="37">
        <f>(C162-VLOOKUP(J162,Riders!$A$2:$C$3501,2,FALSE))/365</f>
        <v>20.18904109589041</v>
      </c>
      <c r="N162" s="36">
        <v>1</v>
      </c>
      <c r="O162" s="3">
        <f t="shared" si="6"/>
        <v>46.987000000000002</v>
      </c>
      <c r="P162" s="3">
        <v>11.707000000000001</v>
      </c>
      <c r="Q162" s="3">
        <v>7.3350000000000009</v>
      </c>
      <c r="R162" s="3">
        <v>6.9449999999999967</v>
      </c>
      <c r="S162" s="3">
        <v>7.0100000000000016</v>
      </c>
      <c r="T162" s="3">
        <v>6.9639999999999986</v>
      </c>
      <c r="U162" s="3">
        <v>7.0260000000000034</v>
      </c>
      <c r="V162" s="24">
        <f t="shared" si="5"/>
        <v>57.462702449613722</v>
      </c>
    </row>
    <row r="163" spans="1:22" x14ac:dyDescent="0.45">
      <c r="A163" s="36" t="s">
        <v>415</v>
      </c>
      <c r="B163" s="36">
        <v>2023</v>
      </c>
      <c r="C163" s="19">
        <v>44981</v>
      </c>
      <c r="D163" s="36" t="s">
        <v>72</v>
      </c>
      <c r="E163" s="36" t="s">
        <v>379</v>
      </c>
      <c r="F163" s="36" t="s">
        <v>379</v>
      </c>
      <c r="G163" s="3" t="s">
        <v>38</v>
      </c>
      <c r="H163" s="3" t="s">
        <v>94</v>
      </c>
      <c r="I163" s="3" t="s">
        <v>37</v>
      </c>
      <c r="J163" s="3" t="s">
        <v>626</v>
      </c>
      <c r="K163" s="37">
        <f>(C163-VLOOKUP(H163,Riders!$A$2:$C$3501,2,FALSE))/365</f>
        <v>25.326027397260273</v>
      </c>
      <c r="L163" s="37">
        <f>(C163-VLOOKUP(I163,Riders!$A$2:$C$3501,2,FALSE))/365</f>
        <v>17.87945205479452</v>
      </c>
      <c r="M163" s="37">
        <f>(C163-VLOOKUP(J163,Riders!$A$2:$C$3501,2,FALSE))/365</f>
        <v>26.608219178082191</v>
      </c>
      <c r="N163" s="36">
        <v>2</v>
      </c>
      <c r="O163" s="3">
        <f t="shared" si="6"/>
        <v>47.131999999999998</v>
      </c>
      <c r="P163" s="3">
        <v>11.702</v>
      </c>
      <c r="Q163" s="3">
        <v>7.3280000000000012</v>
      </c>
      <c r="R163" s="3">
        <v>6.8460000000000001</v>
      </c>
      <c r="S163" s="3">
        <v>7.0399999999999956</v>
      </c>
      <c r="T163" s="3">
        <v>7.0360000000000014</v>
      </c>
      <c r="U163" s="3">
        <v>7.18</v>
      </c>
      <c r="V163" s="24">
        <f t="shared" si="5"/>
        <v>57.285920393787663</v>
      </c>
    </row>
    <row r="164" spans="1:22" x14ac:dyDescent="0.45">
      <c r="A164" s="36" t="s">
        <v>415</v>
      </c>
      <c r="B164" s="36">
        <v>2023</v>
      </c>
      <c r="C164" s="19">
        <v>44981</v>
      </c>
      <c r="D164" s="36" t="s">
        <v>72</v>
      </c>
      <c r="E164" s="36" t="s">
        <v>379</v>
      </c>
      <c r="F164" s="36" t="s">
        <v>379</v>
      </c>
      <c r="G164" s="3" t="s">
        <v>19</v>
      </c>
      <c r="H164" s="3" t="s">
        <v>380</v>
      </c>
      <c r="I164" s="3" t="s">
        <v>384</v>
      </c>
      <c r="J164" s="3" t="s">
        <v>18</v>
      </c>
      <c r="K164" s="37">
        <f>(C164-VLOOKUP(H164,Riders!$A$2:$C$3501,2,FALSE))/365</f>
        <v>26.87945205479452</v>
      </c>
      <c r="L164" s="37">
        <f>(C164-VLOOKUP(I164,Riders!$A$2:$C$3501,2,FALSE))/365</f>
        <v>23.473972602739725</v>
      </c>
      <c r="M164" s="37">
        <f>(C164-VLOOKUP(J164,Riders!$A$2:$C$3501,2,FALSE))/365</f>
        <v>24.758904109589039</v>
      </c>
      <c r="N164" s="36">
        <v>3</v>
      </c>
      <c r="O164" s="3">
        <f t="shared" si="6"/>
        <v>47.136000000000003</v>
      </c>
      <c r="P164" s="3">
        <v>11.833</v>
      </c>
      <c r="Q164" s="3">
        <v>7.354000000000001</v>
      </c>
      <c r="R164" s="3">
        <v>6.8609999999999971</v>
      </c>
      <c r="S164" s="3">
        <v>6.9110000000000049</v>
      </c>
      <c r="T164" s="3">
        <v>6.9939999999999998</v>
      </c>
      <c r="U164" s="3">
        <v>7.1829999999999998</v>
      </c>
      <c r="V164" s="24">
        <f t="shared" si="5"/>
        <v>57.281059063136453</v>
      </c>
    </row>
    <row r="165" spans="1:22" x14ac:dyDescent="0.45">
      <c r="A165" s="36" t="s">
        <v>415</v>
      </c>
      <c r="B165" s="36">
        <v>2023</v>
      </c>
      <c r="C165" s="19">
        <v>44981</v>
      </c>
      <c r="D165" s="36" t="s">
        <v>72</v>
      </c>
      <c r="E165" s="36" t="s">
        <v>379</v>
      </c>
      <c r="F165" s="36" t="s">
        <v>379</v>
      </c>
      <c r="G165" s="3" t="s">
        <v>17</v>
      </c>
      <c r="H165" s="3" t="s">
        <v>16</v>
      </c>
      <c r="I165" s="3" t="s">
        <v>32</v>
      </c>
      <c r="J165" s="3" t="s">
        <v>80</v>
      </c>
      <c r="K165" s="37">
        <f>(C165-VLOOKUP(H165,Riders!$A$2:$C$3501,2,FALSE))/365</f>
        <v>23.846575342465755</v>
      </c>
      <c r="L165" s="37">
        <f>(C165-VLOOKUP(I165,Riders!$A$2:$C$3501,2,FALSE))/365</f>
        <v>20.586301369863012</v>
      </c>
      <c r="M165" s="37">
        <f>(C165-VLOOKUP(J165,Riders!$A$2:$C$3501,2,FALSE))/365</f>
        <v>21.046575342465754</v>
      </c>
      <c r="N165" s="36">
        <v>4</v>
      </c>
      <c r="O165" s="3">
        <f t="shared" si="6"/>
        <v>47.433</v>
      </c>
      <c r="P165" s="3">
        <v>12.087999999999999</v>
      </c>
      <c r="Q165" s="3">
        <v>7.3170000000000019</v>
      </c>
      <c r="R165" s="3">
        <v>7.1690000000000005</v>
      </c>
      <c r="S165" s="3">
        <v>7.157</v>
      </c>
      <c r="T165" s="3">
        <v>6.8170000000000002</v>
      </c>
      <c r="U165" s="3">
        <v>6.884999999999998</v>
      </c>
      <c r="V165" s="24">
        <f t="shared" si="5"/>
        <v>56.922395800392131</v>
      </c>
    </row>
    <row r="166" spans="1:22" x14ac:dyDescent="0.45">
      <c r="A166" s="36" t="s">
        <v>415</v>
      </c>
      <c r="B166" s="36">
        <v>2023</v>
      </c>
      <c r="C166" s="19">
        <v>44981</v>
      </c>
      <c r="D166" s="36" t="s">
        <v>72</v>
      </c>
      <c r="E166" s="36" t="s">
        <v>379</v>
      </c>
      <c r="F166" s="36" t="s">
        <v>379</v>
      </c>
      <c r="G166" s="3" t="s">
        <v>15</v>
      </c>
      <c r="H166" s="3" t="s">
        <v>22</v>
      </c>
      <c r="I166" s="3" t="s">
        <v>23</v>
      </c>
      <c r="J166" s="3" t="s">
        <v>382</v>
      </c>
      <c r="K166" s="37">
        <f>(C166-VLOOKUP(H166,Riders!$A$2:$C$3501,2,FALSE))/365</f>
        <v>25.12876712328767</v>
      </c>
      <c r="L166" s="37">
        <f>(C166-VLOOKUP(I166,Riders!$A$2:$C$3501,2,FALSE))/365</f>
        <v>25.454794520547946</v>
      </c>
      <c r="M166" s="37">
        <f>(C166-VLOOKUP(J166,Riders!$A$2:$C$3501,2,FALSE))/365</f>
        <v>21.991780821917807</v>
      </c>
      <c r="N166" s="36">
        <v>5</v>
      </c>
      <c r="O166" s="3">
        <f t="shared" si="6"/>
        <v>47.548999999999999</v>
      </c>
      <c r="P166" s="3">
        <v>11.706</v>
      </c>
      <c r="Q166" s="3">
        <v>7.3979999999999997</v>
      </c>
      <c r="R166" s="3">
        <v>6.8130000000000024</v>
      </c>
      <c r="S166" s="3">
        <v>6.8410000000000011</v>
      </c>
      <c r="T166" s="3">
        <v>7.2289999999999992</v>
      </c>
      <c r="U166" s="3">
        <v>7.5619999999999976</v>
      </c>
      <c r="V166" s="24">
        <f t="shared" si="5"/>
        <v>56.783528570527245</v>
      </c>
    </row>
    <row r="167" spans="1:22" x14ac:dyDescent="0.45">
      <c r="A167" s="36" t="s">
        <v>415</v>
      </c>
      <c r="B167" s="36">
        <v>2023</v>
      </c>
      <c r="C167" s="19">
        <v>44981</v>
      </c>
      <c r="D167" s="36" t="s">
        <v>72</v>
      </c>
      <c r="E167" s="36" t="s">
        <v>379</v>
      </c>
      <c r="F167" s="36" t="s">
        <v>379</v>
      </c>
      <c r="G167" s="3" t="s">
        <v>47</v>
      </c>
      <c r="H167" s="3" t="s">
        <v>99</v>
      </c>
      <c r="I167" s="3" t="s">
        <v>100</v>
      </c>
      <c r="J167" s="3" t="s">
        <v>46</v>
      </c>
      <c r="K167" s="37">
        <f>(C167-VLOOKUP(H167,Riders!$A$2:$C$3501,2,FALSE))/365</f>
        <v>26.027397260273972</v>
      </c>
      <c r="L167" s="37">
        <f>(C167-VLOOKUP(I167,Riders!$A$2:$C$3501,2,FALSE))/365</f>
        <v>29.035616438356165</v>
      </c>
      <c r="M167" s="37">
        <f>(C167-VLOOKUP(J167,Riders!$A$2:$C$3501,2,FALSE))/365</f>
        <v>22.693150684931506</v>
      </c>
      <c r="N167" s="36">
        <v>6</v>
      </c>
      <c r="O167" s="3">
        <f t="shared" si="6"/>
        <v>47.71</v>
      </c>
      <c r="P167" s="3">
        <v>11.548</v>
      </c>
      <c r="Q167" s="3">
        <v>7.4550000000000001</v>
      </c>
      <c r="R167" s="3">
        <v>6.9329999999999998</v>
      </c>
      <c r="S167" s="3">
        <v>7.070999999999998</v>
      </c>
      <c r="T167" s="3">
        <v>7.2409999999999997</v>
      </c>
      <c r="U167" s="3">
        <v>7.4620000000000033</v>
      </c>
      <c r="V167" s="24">
        <f t="shared" si="5"/>
        <v>56.591909452944876</v>
      </c>
    </row>
    <row r="168" spans="1:22" x14ac:dyDescent="0.45">
      <c r="A168" s="36" t="s">
        <v>415</v>
      </c>
      <c r="B168" s="36">
        <v>2023</v>
      </c>
      <c r="C168" s="19">
        <v>44981</v>
      </c>
      <c r="D168" s="36" t="s">
        <v>72</v>
      </c>
      <c r="E168" s="36" t="s">
        <v>379</v>
      </c>
      <c r="F168" s="36" t="s">
        <v>379</v>
      </c>
      <c r="G168" s="3" t="s">
        <v>44</v>
      </c>
      <c r="H168" s="3" t="s">
        <v>43</v>
      </c>
      <c r="I168" s="3" t="s">
        <v>138</v>
      </c>
      <c r="J168" s="3" t="s">
        <v>54</v>
      </c>
      <c r="K168" s="37">
        <f>(C168-VLOOKUP(H168,Riders!$A$2:$C$3501,2,FALSE))/365</f>
        <v>30.268493150684932</v>
      </c>
      <c r="L168" s="37">
        <f>(C168-VLOOKUP(I168,Riders!$A$2:$C$3501,2,FALSE))/365</f>
        <v>27.446575342465753</v>
      </c>
      <c r="M168" s="37">
        <f>(C168-VLOOKUP(J168,Riders!$A$2:$C$3501,2,FALSE))/365</f>
        <v>25.673972602739727</v>
      </c>
      <c r="N168" s="36">
        <v>7</v>
      </c>
      <c r="O168" s="3">
        <f t="shared" si="6"/>
        <v>47.936</v>
      </c>
      <c r="P168" s="3">
        <v>11.856</v>
      </c>
      <c r="Q168" s="3">
        <v>7.5980000000000008</v>
      </c>
      <c r="R168" s="3">
        <v>6.9489999999999981</v>
      </c>
      <c r="S168" s="3">
        <v>7.0410000000000039</v>
      </c>
      <c r="T168" s="3">
        <v>7.1229999999999976</v>
      </c>
      <c r="U168" s="3">
        <v>7.3689999999999998</v>
      </c>
      <c r="V168" s="24">
        <f t="shared" si="5"/>
        <v>56.325100133511349</v>
      </c>
    </row>
    <row r="169" spans="1:22" x14ac:dyDescent="0.45">
      <c r="A169" s="36" t="s">
        <v>415</v>
      </c>
      <c r="B169" s="36">
        <v>2023</v>
      </c>
      <c r="C169" s="19">
        <v>44981</v>
      </c>
      <c r="D169" s="36" t="s">
        <v>72</v>
      </c>
      <c r="E169" s="36" t="s">
        <v>379</v>
      </c>
      <c r="F169" s="36" t="s">
        <v>379</v>
      </c>
      <c r="G169" s="3" t="s">
        <v>29</v>
      </c>
      <c r="H169" s="3" t="s">
        <v>28</v>
      </c>
      <c r="I169" s="3" t="s">
        <v>651</v>
      </c>
      <c r="J169" s="3" t="s">
        <v>831</v>
      </c>
      <c r="K169" s="37">
        <f>(C169-VLOOKUP(H169,Riders!$A$2:$C$3501,2,FALSE))/365</f>
        <v>23.167123287671235</v>
      </c>
      <c r="L169" s="37">
        <f>(C169-VLOOKUP(I169,Riders!$A$2:$C$3501,2,FALSE))/365</f>
        <v>22.095890410958905</v>
      </c>
      <c r="M169" s="37">
        <f>(C169-VLOOKUP(J169,Riders!$A$2:$C$3501,2,FALSE))/365</f>
        <v>24.646575342465752</v>
      </c>
      <c r="N169" s="36">
        <v>8</v>
      </c>
      <c r="O169" s="3">
        <f t="shared" si="6"/>
        <v>48.253999999999998</v>
      </c>
      <c r="P169" s="3">
        <v>12.048999999999999</v>
      </c>
      <c r="Q169" s="3">
        <v>7.4409999999999989</v>
      </c>
      <c r="R169" s="3">
        <v>6.9840000000000018</v>
      </c>
      <c r="S169" s="3">
        <v>7.1889999999999965</v>
      </c>
      <c r="T169" s="3">
        <v>7.1280000000000001</v>
      </c>
      <c r="U169" s="3">
        <v>7.463000000000001</v>
      </c>
      <c r="V169" s="24">
        <f t="shared" si="5"/>
        <v>55.953910556637794</v>
      </c>
    </row>
    <row r="170" spans="1:22" x14ac:dyDescent="0.45">
      <c r="A170" s="36" t="s">
        <v>415</v>
      </c>
      <c r="B170" s="36">
        <v>2023</v>
      </c>
      <c r="C170" s="19">
        <v>44981</v>
      </c>
      <c r="D170" s="36" t="s">
        <v>72</v>
      </c>
      <c r="E170" s="36" t="s">
        <v>379</v>
      </c>
      <c r="F170" s="36" t="s">
        <v>379</v>
      </c>
      <c r="G170" s="3" t="s">
        <v>40</v>
      </c>
      <c r="H170" s="3" t="s">
        <v>39</v>
      </c>
      <c r="I170" s="3" t="s">
        <v>42</v>
      </c>
      <c r="J170" s="3" t="s">
        <v>45</v>
      </c>
      <c r="K170" s="37">
        <f>(C170-VLOOKUP(H170,Riders!$A$2:$C$3501,2,FALSE))/365</f>
        <v>28.542465753424658</v>
      </c>
      <c r="L170" s="37">
        <f>(C170-VLOOKUP(I170,Riders!$A$2:$C$3501,2,FALSE))/365</f>
        <v>24.232876712328768</v>
      </c>
      <c r="M170" s="37">
        <f>(C170-VLOOKUP(J170,Riders!$A$2:$C$3501,2,FALSE))/365</f>
        <v>32.008219178082193</v>
      </c>
      <c r="N170" s="36">
        <v>9</v>
      </c>
      <c r="O170" s="3">
        <f t="shared" si="6"/>
        <v>48.442</v>
      </c>
      <c r="P170" s="3">
        <v>12.185</v>
      </c>
      <c r="Q170" s="3">
        <v>7.7529999999999983</v>
      </c>
      <c r="R170" s="3">
        <v>7.0770000000000017</v>
      </c>
      <c r="S170" s="3">
        <v>7.0799999999999983</v>
      </c>
      <c r="T170" s="3">
        <v>7.078000000000003</v>
      </c>
      <c r="U170" s="3">
        <v>7.2689999999999984</v>
      </c>
      <c r="V170" s="24">
        <f t="shared" si="5"/>
        <v>55.736757359316293</v>
      </c>
    </row>
    <row r="171" spans="1:22" x14ac:dyDescent="0.45">
      <c r="A171" s="36" t="s">
        <v>415</v>
      </c>
      <c r="B171" s="36">
        <v>2023</v>
      </c>
      <c r="C171" s="19">
        <v>44981</v>
      </c>
      <c r="D171" s="36" t="s">
        <v>72</v>
      </c>
      <c r="E171" s="36" t="s">
        <v>379</v>
      </c>
      <c r="F171" s="36" t="s">
        <v>379</v>
      </c>
      <c r="G171" s="3" t="s">
        <v>27</v>
      </c>
      <c r="H171" s="3" t="s">
        <v>115</v>
      </c>
      <c r="I171" s="3" t="s">
        <v>26</v>
      </c>
      <c r="J171" s="3" t="s">
        <v>41</v>
      </c>
      <c r="K171" s="37">
        <f>(C171-VLOOKUP(H171,Riders!$A$2:$C$3501,2,FALSE))/365</f>
        <v>25.567123287671233</v>
      </c>
      <c r="L171" s="37">
        <f>(C171-VLOOKUP(I171,Riders!$A$2:$C$3501,2,FALSE))/365</f>
        <v>24.761643835616439</v>
      </c>
      <c r="M171" s="37">
        <f>(C171-VLOOKUP(J171,Riders!$A$2:$C$3501,2,FALSE))/365</f>
        <v>27.361643835616437</v>
      </c>
      <c r="N171" s="36">
        <v>10</v>
      </c>
      <c r="O171" s="3">
        <f t="shared" si="6"/>
        <v>48.530999999999999</v>
      </c>
      <c r="P171" s="3">
        <v>11.704000000000001</v>
      </c>
      <c r="Q171" s="3">
        <v>7.5169999999999995</v>
      </c>
      <c r="R171" s="3">
        <v>7.2459999999999987</v>
      </c>
      <c r="S171" s="3">
        <v>7.4070000000000036</v>
      </c>
      <c r="T171" s="3">
        <v>7.3999999999999986</v>
      </c>
      <c r="U171" s="3">
        <v>7.2569999999999979</v>
      </c>
      <c r="V171" s="24">
        <f t="shared" si="5"/>
        <v>55.634542869506092</v>
      </c>
    </row>
    <row r="172" spans="1:22" x14ac:dyDescent="0.45">
      <c r="A172" s="36" t="s">
        <v>415</v>
      </c>
      <c r="B172" s="36">
        <v>2023</v>
      </c>
      <c r="C172" s="19">
        <v>44981</v>
      </c>
      <c r="D172" s="36" t="s">
        <v>72</v>
      </c>
      <c r="E172" s="36" t="s">
        <v>379</v>
      </c>
      <c r="F172" s="36" t="s">
        <v>379</v>
      </c>
      <c r="G172" s="3" t="s">
        <v>67</v>
      </c>
      <c r="H172" s="3" t="s">
        <v>66</v>
      </c>
      <c r="I172" s="3" t="s">
        <v>98</v>
      </c>
      <c r="J172" s="3" t="s">
        <v>68</v>
      </c>
      <c r="K172" s="37">
        <f>(C172-VLOOKUP(H172,Riders!$A$2:$C$3501,2,FALSE))/365</f>
        <v>20.323287671232876</v>
      </c>
      <c r="L172" s="37">
        <f>(C172-VLOOKUP(I172,Riders!$A$2:$C$3501,2,FALSE))/365</f>
        <v>31.572602739726026</v>
      </c>
      <c r="M172" s="37">
        <f>(C172-VLOOKUP(J172,Riders!$A$2:$C$3501,2,FALSE))/365</f>
        <v>19.347945205479451</v>
      </c>
      <c r="N172" s="36">
        <v>11</v>
      </c>
      <c r="O172" s="3">
        <f t="shared" si="6"/>
        <v>49.762999999999998</v>
      </c>
      <c r="P172" s="3">
        <v>12.077</v>
      </c>
      <c r="Q172" s="3">
        <v>7.5220000000000002</v>
      </c>
      <c r="R172" s="3">
        <v>7.5100000000000016</v>
      </c>
      <c r="S172" s="3">
        <v>7.394999999999996</v>
      </c>
      <c r="T172" s="3">
        <v>7.5500000000000043</v>
      </c>
      <c r="U172" s="3">
        <v>7.7089999999999961</v>
      </c>
      <c r="V172" s="24">
        <f t="shared" si="5"/>
        <v>54.257179028595544</v>
      </c>
    </row>
    <row r="173" spans="1:22" x14ac:dyDescent="0.45">
      <c r="A173" s="36" t="s">
        <v>415</v>
      </c>
      <c r="B173" s="36">
        <v>2023</v>
      </c>
      <c r="C173" s="19">
        <v>44981</v>
      </c>
      <c r="D173" s="36" t="s">
        <v>72</v>
      </c>
      <c r="E173" s="36" t="s">
        <v>379</v>
      </c>
      <c r="F173" s="36" t="s">
        <v>379</v>
      </c>
      <c r="G173" s="3" t="s">
        <v>59</v>
      </c>
      <c r="H173" s="3" t="s">
        <v>383</v>
      </c>
      <c r="I173" s="3" t="s">
        <v>107</v>
      </c>
      <c r="J173" s="3" t="s">
        <v>58</v>
      </c>
      <c r="K173" s="37">
        <f>(C173-VLOOKUP(H173,Riders!$A$2:$C$3501,2,FALSE))/365</f>
        <v>19.610958904109587</v>
      </c>
      <c r="L173" s="37">
        <f>(C173-VLOOKUP(I173,Riders!$A$2:$C$3501,2,FALSE))/365</f>
        <v>19.468493150684932</v>
      </c>
      <c r="M173" s="37">
        <f>(C173-VLOOKUP(J173,Riders!$A$2:$C$3501,2,FALSE))/365</f>
        <v>25.112328767123287</v>
      </c>
      <c r="N173" s="36">
        <v>12</v>
      </c>
      <c r="O173" s="3">
        <f t="shared" si="6"/>
        <v>50.387999999999998</v>
      </c>
      <c r="P173" s="3">
        <v>12.959</v>
      </c>
      <c r="Q173" s="3">
        <v>7.902000000000001</v>
      </c>
      <c r="R173" s="3">
        <v>7.1899999999999977</v>
      </c>
      <c r="S173" s="3">
        <v>7.1729999999999983</v>
      </c>
      <c r="T173" s="3">
        <v>7.3840000000000003</v>
      </c>
      <c r="U173" s="3">
        <v>7.7800000000000011</v>
      </c>
      <c r="V173" s="24">
        <f t="shared" si="5"/>
        <v>53.584186711121696</v>
      </c>
    </row>
    <row r="174" spans="1:22" x14ac:dyDescent="0.45">
      <c r="A174" s="36" t="s">
        <v>415</v>
      </c>
      <c r="B174" s="36">
        <v>2023</v>
      </c>
      <c r="C174" s="19">
        <v>44981</v>
      </c>
      <c r="D174" s="36" t="s">
        <v>72</v>
      </c>
      <c r="E174" s="36" t="s">
        <v>379</v>
      </c>
      <c r="F174" s="36" t="s">
        <v>379</v>
      </c>
      <c r="G174" s="3" t="s">
        <v>158</v>
      </c>
      <c r="H174" s="3" t="s">
        <v>833</v>
      </c>
      <c r="I174" s="3" t="s">
        <v>157</v>
      </c>
      <c r="J174" s="3" t="s">
        <v>838</v>
      </c>
      <c r="K174" s="37">
        <f>(C174-VLOOKUP(H174,Riders!$A$2:$C$3501,2,FALSE))/365</f>
        <v>23.265753424657536</v>
      </c>
      <c r="L174" s="37">
        <f>(C174-VLOOKUP(I174,Riders!$A$2:$C$3501,2,FALSE))/365</f>
        <v>25.934246575342467</v>
      </c>
      <c r="M174" s="37" t="e">
        <f>(C174-VLOOKUP(J174,Riders!$A$2:$C$3501,2,FALSE))/365</f>
        <v>#N/A</v>
      </c>
      <c r="N174" s="36">
        <v>13</v>
      </c>
      <c r="O174" s="3">
        <f t="shared" si="6"/>
        <v>50.686999999999998</v>
      </c>
      <c r="P174" s="3">
        <v>12.353999999999999</v>
      </c>
      <c r="Q174" s="3">
        <v>7.6590000000000025</v>
      </c>
      <c r="R174" s="3">
        <v>7.445999999999998</v>
      </c>
      <c r="S174" s="3">
        <v>7.5130000000000017</v>
      </c>
      <c r="T174" s="3">
        <v>7.7789999999999964</v>
      </c>
      <c r="U174" s="3">
        <v>7.9359999999999999</v>
      </c>
      <c r="V174" s="24">
        <f t="shared" si="5"/>
        <v>53.26809635606763</v>
      </c>
    </row>
    <row r="175" spans="1:22" x14ac:dyDescent="0.45">
      <c r="A175" s="36" t="s">
        <v>415</v>
      </c>
      <c r="B175" s="36">
        <v>2023</v>
      </c>
      <c r="C175" s="19">
        <v>44981</v>
      </c>
      <c r="D175" s="36" t="s">
        <v>72</v>
      </c>
      <c r="E175" s="36" t="s">
        <v>379</v>
      </c>
      <c r="F175" s="36" t="s">
        <v>379</v>
      </c>
      <c r="G175" s="3" t="s">
        <v>186</v>
      </c>
      <c r="H175" s="3" t="s">
        <v>652</v>
      </c>
      <c r="I175" s="3" t="s">
        <v>836</v>
      </c>
      <c r="J175" s="3" t="s">
        <v>650</v>
      </c>
      <c r="K175" s="37">
        <f>(C175-VLOOKUP(H175,Riders!$A$2:$C$3501,2,FALSE))/365</f>
        <v>23.621917808219177</v>
      </c>
      <c r="L175" s="37">
        <f>(C175-VLOOKUP(I175,Riders!$A$2:$C$3501,2,FALSE))/365</f>
        <v>22.208219178082192</v>
      </c>
      <c r="M175" s="37">
        <f>(C175-VLOOKUP(J175,Riders!$A$2:$C$3501,2,FALSE))/365</f>
        <v>20.767123287671232</v>
      </c>
      <c r="N175" s="36">
        <v>14</v>
      </c>
      <c r="O175" s="3">
        <f t="shared" si="6"/>
        <v>51.366999999999997</v>
      </c>
      <c r="P175" s="3">
        <v>12.952</v>
      </c>
      <c r="Q175" s="3">
        <v>7.918000000000001</v>
      </c>
      <c r="R175" s="3">
        <v>7.3999999999999986</v>
      </c>
      <c r="S175" s="3">
        <v>7.3769999999999989</v>
      </c>
      <c r="T175" s="3">
        <v>7.6670000000000016</v>
      </c>
      <c r="U175" s="3">
        <v>8.0529999999999973</v>
      </c>
      <c r="V175" s="24">
        <f t="shared" si="5"/>
        <v>52.562929507271207</v>
      </c>
    </row>
    <row r="176" spans="1:22" x14ac:dyDescent="0.45">
      <c r="A176" s="36" t="s">
        <v>415</v>
      </c>
      <c r="B176" s="36">
        <v>2023</v>
      </c>
      <c r="C176" s="19">
        <v>44981</v>
      </c>
      <c r="D176" s="36" t="s">
        <v>72</v>
      </c>
      <c r="E176" s="36" t="s">
        <v>379</v>
      </c>
      <c r="F176" s="36" t="s">
        <v>379</v>
      </c>
      <c r="G176" s="3" t="s">
        <v>145</v>
      </c>
      <c r="H176" s="3" t="s">
        <v>834</v>
      </c>
      <c r="I176" s="3" t="s">
        <v>837</v>
      </c>
      <c r="J176" s="3" t="s">
        <v>451</v>
      </c>
      <c r="K176" s="37">
        <f>(C176-VLOOKUP(H176,Riders!$A$2:$C$3501,2,FALSE))/365</f>
        <v>22.695890410958903</v>
      </c>
      <c r="L176" s="37">
        <f>(C176-VLOOKUP(I176,Riders!$A$2:$C$3501,2,FALSE))/365</f>
        <v>21.92876712328767</v>
      </c>
      <c r="M176" s="37">
        <f>(C176-VLOOKUP(J176,Riders!$A$2:$C$3501,2,FALSE))/365</f>
        <v>19.19178082191781</v>
      </c>
      <c r="N176" s="36">
        <v>15</v>
      </c>
      <c r="O176" s="3">
        <f t="shared" si="6"/>
        <v>53.406999999999996</v>
      </c>
      <c r="P176" s="3">
        <v>13.663</v>
      </c>
      <c r="Q176" s="3">
        <v>8.6310000000000002</v>
      </c>
      <c r="R176" s="3">
        <v>7.9890000000000008</v>
      </c>
      <c r="S176" s="3">
        <v>7.7800000000000011</v>
      </c>
      <c r="T176" s="3">
        <v>7.6009999999999991</v>
      </c>
      <c r="U176" s="3">
        <v>7.742999999999995</v>
      </c>
      <c r="V176" s="24">
        <f t="shared" si="5"/>
        <v>50.555170670511359</v>
      </c>
    </row>
    <row r="177" spans="1:22" x14ac:dyDescent="0.45">
      <c r="A177" s="36" t="s">
        <v>415</v>
      </c>
      <c r="B177" s="36">
        <v>2023</v>
      </c>
      <c r="C177" s="19">
        <v>44981</v>
      </c>
      <c r="D177" s="36" t="s">
        <v>72</v>
      </c>
      <c r="E177" s="36" t="s">
        <v>454</v>
      </c>
      <c r="F177" s="36">
        <v>1</v>
      </c>
      <c r="G177" s="3" t="s">
        <v>15</v>
      </c>
      <c r="H177" s="3" t="s">
        <v>14</v>
      </c>
      <c r="I177" s="3" t="s">
        <v>22</v>
      </c>
      <c r="J177" s="3" t="s">
        <v>23</v>
      </c>
      <c r="K177" s="37">
        <f>(C177-VLOOKUP(H177,Riders!$A$2:$C$3501,2,FALSE))/365</f>
        <v>23.147945205479452</v>
      </c>
      <c r="L177" s="37">
        <f>(C177-VLOOKUP(I177,Riders!$A$2:$C$3501,2,FALSE))/365</f>
        <v>25.12876712328767</v>
      </c>
      <c r="M177" s="37">
        <f>(C177-VLOOKUP(J177,Riders!$A$2:$C$3501,2,FALSE))/365</f>
        <v>25.454794520547946</v>
      </c>
      <c r="N177" s="36">
        <v>1</v>
      </c>
      <c r="O177" s="3">
        <f t="shared" si="6"/>
        <v>46.399000000000001</v>
      </c>
      <c r="P177" s="3">
        <v>11.53</v>
      </c>
      <c r="Q177" s="3">
        <v>7.3510000000000009</v>
      </c>
      <c r="R177" s="3">
        <v>6.7439999999999998</v>
      </c>
      <c r="S177" s="3">
        <v>6.7310000000000016</v>
      </c>
      <c r="T177" s="3">
        <v>6.9339999999999975</v>
      </c>
      <c r="U177" s="3">
        <v>7.1090000000000018</v>
      </c>
      <c r="V177" s="24">
        <f t="shared" si="5"/>
        <v>58.190909286838078</v>
      </c>
    </row>
    <row r="178" spans="1:22" x14ac:dyDescent="0.45">
      <c r="A178" s="36" t="s">
        <v>415</v>
      </c>
      <c r="B178" s="36">
        <v>2023</v>
      </c>
      <c r="C178" s="19">
        <v>44981</v>
      </c>
      <c r="D178" s="36" t="s">
        <v>72</v>
      </c>
      <c r="E178" s="36" t="s">
        <v>454</v>
      </c>
      <c r="F178" s="36">
        <v>1</v>
      </c>
      <c r="G178" s="3" t="s">
        <v>17</v>
      </c>
      <c r="H178" s="3" t="s">
        <v>16</v>
      </c>
      <c r="I178" s="3" t="s">
        <v>32</v>
      </c>
      <c r="J178" s="3" t="s">
        <v>80</v>
      </c>
      <c r="K178" s="37">
        <f>(C178-VLOOKUP(H178,Riders!$A$2:$C$3501,2,FALSE))/365</f>
        <v>23.846575342465755</v>
      </c>
      <c r="L178" s="37">
        <f>(C178-VLOOKUP(I178,Riders!$A$2:$C$3501,2,FALSE))/365</f>
        <v>20.586301369863012</v>
      </c>
      <c r="M178" s="37">
        <f>(C178-VLOOKUP(J178,Riders!$A$2:$C$3501,2,FALSE))/365</f>
        <v>21.046575342465754</v>
      </c>
      <c r="N178" s="36">
        <v>2</v>
      </c>
      <c r="O178" s="3">
        <f t="shared" si="6"/>
        <v>47.691000000000003</v>
      </c>
      <c r="P178" s="3">
        <v>12.032</v>
      </c>
      <c r="Q178" s="3">
        <v>7.2800000000000011</v>
      </c>
      <c r="R178" s="3">
        <v>7.4379999999999988</v>
      </c>
      <c r="S178" s="3">
        <v>7.1469999999999985</v>
      </c>
      <c r="T178" s="3">
        <v>6.847999999999999</v>
      </c>
      <c r="U178" s="3">
        <v>6.9460000000000051</v>
      </c>
      <c r="V178" s="24">
        <f t="shared" si="5"/>
        <v>56.614455557652384</v>
      </c>
    </row>
    <row r="179" spans="1:22" x14ac:dyDescent="0.45">
      <c r="A179" s="36" t="s">
        <v>415</v>
      </c>
      <c r="B179" s="36">
        <v>2023</v>
      </c>
      <c r="C179" s="19">
        <v>44981</v>
      </c>
      <c r="D179" s="36" t="s">
        <v>72</v>
      </c>
      <c r="E179" s="36" t="s">
        <v>454</v>
      </c>
      <c r="F179" s="36">
        <v>2</v>
      </c>
      <c r="G179" s="3" t="s">
        <v>19</v>
      </c>
      <c r="H179" s="3" t="s">
        <v>380</v>
      </c>
      <c r="I179" s="3" t="s">
        <v>384</v>
      </c>
      <c r="J179" s="3" t="s">
        <v>18</v>
      </c>
      <c r="K179" s="37">
        <f>(C179-VLOOKUP(H179,Riders!$A$2:$C$3501,2,FALSE))/365</f>
        <v>26.87945205479452</v>
      </c>
      <c r="L179" s="37">
        <f>(C179-VLOOKUP(I179,Riders!$A$2:$C$3501,2,FALSE))/365</f>
        <v>23.473972602739725</v>
      </c>
      <c r="M179" s="37">
        <f>(C179-VLOOKUP(J179,Riders!$A$2:$C$3501,2,FALSE))/365</f>
        <v>24.758904109589039</v>
      </c>
      <c r="N179" s="36">
        <v>1</v>
      </c>
      <c r="O179" s="3">
        <f t="shared" si="6"/>
        <v>46.975999999999999</v>
      </c>
      <c r="P179" s="3">
        <v>11.798</v>
      </c>
      <c r="Q179" s="3">
        <v>7.3839999999999986</v>
      </c>
      <c r="R179" s="3">
        <v>6.8350000000000009</v>
      </c>
      <c r="S179" s="3">
        <v>6.8690000000000033</v>
      </c>
      <c r="T179" s="3">
        <v>6.9329999999999998</v>
      </c>
      <c r="U179" s="3">
        <v>7.1569999999999965</v>
      </c>
      <c r="V179" s="24">
        <f t="shared" si="5"/>
        <v>57.47615803814714</v>
      </c>
    </row>
    <row r="180" spans="1:22" x14ac:dyDescent="0.45">
      <c r="A180" s="36" t="s">
        <v>415</v>
      </c>
      <c r="B180" s="36">
        <v>2023</v>
      </c>
      <c r="C180" s="19">
        <v>44981</v>
      </c>
      <c r="D180" s="36" t="s">
        <v>72</v>
      </c>
      <c r="E180" s="36" t="s">
        <v>454</v>
      </c>
      <c r="F180" s="36">
        <v>2</v>
      </c>
      <c r="G180" s="3" t="s">
        <v>47</v>
      </c>
      <c r="H180" s="3" t="s">
        <v>99</v>
      </c>
      <c r="I180" s="3" t="s">
        <v>100</v>
      </c>
      <c r="J180" s="3" t="s">
        <v>46</v>
      </c>
      <c r="K180" s="37">
        <f>(C180-VLOOKUP(H180,Riders!$A$2:$C$3501,2,FALSE))/365</f>
        <v>26.027397260273972</v>
      </c>
      <c r="L180" s="37">
        <f>(C180-VLOOKUP(I180,Riders!$A$2:$C$3501,2,FALSE))/365</f>
        <v>29.035616438356165</v>
      </c>
      <c r="M180" s="37">
        <f>(C180-VLOOKUP(J180,Riders!$A$2:$C$3501,2,FALSE))/365</f>
        <v>22.693150684931506</v>
      </c>
      <c r="N180" s="36">
        <v>2</v>
      </c>
      <c r="O180" s="3">
        <f t="shared" si="6"/>
        <v>47.607999999999997</v>
      </c>
      <c r="P180" s="3">
        <v>11.587999999999999</v>
      </c>
      <c r="Q180" s="3">
        <v>7.4320000000000004</v>
      </c>
      <c r="R180" s="3">
        <v>6.9550000000000018</v>
      </c>
      <c r="S180" s="3">
        <v>7.0180000000000007</v>
      </c>
      <c r="T180" s="3">
        <v>7.1859999999999999</v>
      </c>
      <c r="U180" s="3">
        <v>7.4289999999999949</v>
      </c>
      <c r="V180" s="24">
        <f t="shared" si="5"/>
        <v>56.713157452528989</v>
      </c>
    </row>
    <row r="181" spans="1:22" x14ac:dyDescent="0.45">
      <c r="A181" s="36" t="s">
        <v>415</v>
      </c>
      <c r="B181" s="36">
        <v>2023</v>
      </c>
      <c r="C181" s="19">
        <v>44981</v>
      </c>
      <c r="D181" s="36" t="s">
        <v>72</v>
      </c>
      <c r="E181" s="36" t="s">
        <v>454</v>
      </c>
      <c r="F181" s="36">
        <v>3</v>
      </c>
      <c r="G181" s="3" t="s">
        <v>38</v>
      </c>
      <c r="H181" s="3" t="s">
        <v>94</v>
      </c>
      <c r="I181" s="3" t="s">
        <v>75</v>
      </c>
      <c r="J181" s="3" t="s">
        <v>37</v>
      </c>
      <c r="K181" s="37">
        <f>(C181-VLOOKUP(H181,Riders!$A$2:$C$3501,2,FALSE))/365</f>
        <v>25.326027397260273</v>
      </c>
      <c r="L181" s="37">
        <f>(C181-VLOOKUP(I181,Riders!$A$2:$C$3501,2,FALSE))/365</f>
        <v>23.964383561643835</v>
      </c>
      <c r="M181" s="37">
        <f>(C181-VLOOKUP(J181,Riders!$A$2:$C$3501,2,FALSE))/365</f>
        <v>17.87945205479452</v>
      </c>
      <c r="N181" s="36">
        <v>1</v>
      </c>
      <c r="O181" s="3">
        <f t="shared" si="6"/>
        <v>46.762999999999998</v>
      </c>
      <c r="P181" s="3">
        <v>11.423</v>
      </c>
      <c r="Q181" s="3">
        <v>7.2479999999999993</v>
      </c>
      <c r="R181" s="3">
        <v>6.8279999999999994</v>
      </c>
      <c r="S181" s="3">
        <v>7.004999999999999</v>
      </c>
      <c r="T181" s="3">
        <v>7.0330000000000013</v>
      </c>
      <c r="U181" s="3">
        <v>7.2259999999999991</v>
      </c>
      <c r="V181" s="24">
        <f t="shared" si="5"/>
        <v>57.737955221008065</v>
      </c>
    </row>
    <row r="182" spans="1:22" x14ac:dyDescent="0.45">
      <c r="A182" s="36" t="s">
        <v>415</v>
      </c>
      <c r="B182" s="36">
        <v>2023</v>
      </c>
      <c r="C182" s="19">
        <v>44981</v>
      </c>
      <c r="D182" s="36" t="s">
        <v>72</v>
      </c>
      <c r="E182" s="36" t="s">
        <v>454</v>
      </c>
      <c r="F182" s="36">
        <v>3</v>
      </c>
      <c r="G182" s="3" t="s">
        <v>44</v>
      </c>
      <c r="H182" s="3" t="s">
        <v>43</v>
      </c>
      <c r="I182" s="3" t="s">
        <v>138</v>
      </c>
      <c r="J182" s="3" t="s">
        <v>54</v>
      </c>
      <c r="K182" s="37">
        <f>(C182-VLOOKUP(H182,Riders!$A$2:$C$3501,2,FALSE))/365</f>
        <v>30.268493150684932</v>
      </c>
      <c r="L182" s="37">
        <f>(C182-VLOOKUP(I182,Riders!$A$2:$C$3501,2,FALSE))/365</f>
        <v>27.446575342465753</v>
      </c>
      <c r="M182" s="37">
        <f>(C182-VLOOKUP(J182,Riders!$A$2:$C$3501,2,FALSE))/365</f>
        <v>25.673972602739727</v>
      </c>
      <c r="N182" s="36">
        <v>2</v>
      </c>
      <c r="O182" s="3">
        <f t="shared" si="6"/>
        <v>47.756999999999998</v>
      </c>
      <c r="P182" s="3">
        <v>11.878</v>
      </c>
      <c r="Q182" s="3">
        <v>7.6230000000000011</v>
      </c>
      <c r="R182" s="3">
        <v>6.9909999999999997</v>
      </c>
      <c r="S182" s="3">
        <v>6.9920000000000009</v>
      </c>
      <c r="T182" s="3">
        <v>6.9450000000000003</v>
      </c>
      <c r="U182" s="3">
        <v>7.3279999999999959</v>
      </c>
      <c r="V182" s="24">
        <f t="shared" si="5"/>
        <v>56.536214586343362</v>
      </c>
    </row>
    <row r="183" spans="1:22" x14ac:dyDescent="0.45">
      <c r="A183" s="36" t="s">
        <v>415</v>
      </c>
      <c r="B183" s="36">
        <v>2023</v>
      </c>
      <c r="C183" s="19">
        <v>44981</v>
      </c>
      <c r="D183" s="36" t="s">
        <v>72</v>
      </c>
      <c r="E183" s="36" t="s">
        <v>454</v>
      </c>
      <c r="F183" s="36">
        <v>4</v>
      </c>
      <c r="G183" s="3" t="s">
        <v>25</v>
      </c>
      <c r="H183" s="3" t="s">
        <v>101</v>
      </c>
      <c r="I183" s="3" t="s">
        <v>24</v>
      </c>
      <c r="J183" s="3" t="s">
        <v>381</v>
      </c>
      <c r="K183" s="37">
        <f>(C183-VLOOKUP(H183,Riders!$A$2:$C$3501,2,FALSE))/365</f>
        <v>23.402739726027399</v>
      </c>
      <c r="L183" s="37">
        <f>(C183-VLOOKUP(I183,Riders!$A$2:$C$3501,2,FALSE))/365</f>
        <v>24.490410958904111</v>
      </c>
      <c r="M183" s="37">
        <f>(C183-VLOOKUP(J183,Riders!$A$2:$C$3501,2,FALSE))/365</f>
        <v>20.18904109589041</v>
      </c>
      <c r="N183" s="36">
        <v>1</v>
      </c>
      <c r="O183" s="3">
        <f t="shared" si="6"/>
        <v>46.802999999999997</v>
      </c>
      <c r="P183" s="3">
        <v>11.683999999999999</v>
      </c>
      <c r="Q183" s="3">
        <v>7.3630000000000013</v>
      </c>
      <c r="R183" s="3">
        <v>6.8569999999999993</v>
      </c>
      <c r="S183" s="3">
        <v>6.8979999999999997</v>
      </c>
      <c r="T183" s="3">
        <v>6.9130000000000038</v>
      </c>
      <c r="U183" s="3">
        <v>7.0879999999999939</v>
      </c>
      <c r="V183" s="24">
        <f t="shared" si="5"/>
        <v>57.688609704506128</v>
      </c>
    </row>
    <row r="184" spans="1:22" x14ac:dyDescent="0.45">
      <c r="A184" s="36" t="s">
        <v>415</v>
      </c>
      <c r="B184" s="36">
        <v>2023</v>
      </c>
      <c r="C184" s="19">
        <v>44981</v>
      </c>
      <c r="D184" s="36" t="s">
        <v>72</v>
      </c>
      <c r="E184" s="36" t="s">
        <v>454</v>
      </c>
      <c r="F184" s="36">
        <v>4</v>
      </c>
      <c r="G184" s="3" t="s">
        <v>29</v>
      </c>
      <c r="H184" s="3" t="s">
        <v>28</v>
      </c>
      <c r="I184" s="3" t="s">
        <v>651</v>
      </c>
      <c r="J184" s="3" t="s">
        <v>831</v>
      </c>
      <c r="K184" s="37">
        <f>(C184-VLOOKUP(H184,Riders!$A$2:$C$3501,2,FALSE))/365</f>
        <v>23.167123287671235</v>
      </c>
      <c r="L184" s="37">
        <f>(C184-VLOOKUP(I184,Riders!$A$2:$C$3501,2,FALSE))/365</f>
        <v>22.095890410958905</v>
      </c>
      <c r="M184" s="37">
        <f>(C184-VLOOKUP(J184,Riders!$A$2:$C$3501,2,FALSE))/365</f>
        <v>24.646575342465752</v>
      </c>
      <c r="N184" s="36">
        <v>2</v>
      </c>
      <c r="O184" s="3">
        <f t="shared" si="6"/>
        <v>47.81</v>
      </c>
      <c r="P184" s="3">
        <v>11.961</v>
      </c>
      <c r="Q184" s="3">
        <v>7.427999999999999</v>
      </c>
      <c r="R184" s="3">
        <v>6.8960000000000008</v>
      </c>
      <c r="S184" s="3">
        <v>7.1219999999999963</v>
      </c>
      <c r="T184" s="3">
        <v>7.0550000000000068</v>
      </c>
      <c r="U184" s="3">
        <v>7.347999999999999</v>
      </c>
      <c r="V184" s="24">
        <f t="shared" si="5"/>
        <v>56.473541100188243</v>
      </c>
    </row>
    <row r="185" spans="1:22" x14ac:dyDescent="0.45">
      <c r="A185" s="36" t="s">
        <v>415</v>
      </c>
      <c r="B185" s="36">
        <v>2023</v>
      </c>
      <c r="C185" s="19">
        <v>44981</v>
      </c>
      <c r="D185" s="36" t="s">
        <v>72</v>
      </c>
      <c r="E185" s="36" t="s">
        <v>204</v>
      </c>
      <c r="F185" s="36" t="s">
        <v>205</v>
      </c>
      <c r="G185" s="3" t="s">
        <v>15</v>
      </c>
      <c r="H185" s="3" t="s">
        <v>14</v>
      </c>
      <c r="I185" s="3" t="s">
        <v>22</v>
      </c>
      <c r="J185" s="3" t="s">
        <v>23</v>
      </c>
      <c r="K185" s="37">
        <f>(C185-VLOOKUP(H185,Riders!$A$2:$C$3501,2,FALSE))/365</f>
        <v>23.147945205479452</v>
      </c>
      <c r="L185" s="37">
        <f>(C185-VLOOKUP(I185,Riders!$A$2:$C$3501,2,FALSE))/365</f>
        <v>25.12876712328767</v>
      </c>
      <c r="M185" s="37">
        <f>(C185-VLOOKUP(J185,Riders!$A$2:$C$3501,2,FALSE))/365</f>
        <v>25.454794520547946</v>
      </c>
      <c r="N185" s="36">
        <v>1</v>
      </c>
      <c r="O185" s="3">
        <f t="shared" si="6"/>
        <v>46.613</v>
      </c>
      <c r="P185" s="3">
        <v>11.617000000000001</v>
      </c>
      <c r="Q185" s="3">
        <v>7.3189999999999991</v>
      </c>
      <c r="R185" s="3">
        <v>6.9009999999999998</v>
      </c>
      <c r="S185" s="3">
        <v>6.754999999999999</v>
      </c>
      <c r="T185" s="3">
        <v>6.9080000000000013</v>
      </c>
      <c r="U185" s="3">
        <v>7.1129999999999995</v>
      </c>
      <c r="V185" s="24">
        <f t="shared" si="5"/>
        <v>57.923755175594792</v>
      </c>
    </row>
    <row r="186" spans="1:22" x14ac:dyDescent="0.45">
      <c r="A186" s="36" t="s">
        <v>415</v>
      </c>
      <c r="B186" s="36">
        <v>2023</v>
      </c>
      <c r="C186" s="19">
        <v>44981</v>
      </c>
      <c r="D186" s="36" t="s">
        <v>72</v>
      </c>
      <c r="E186" s="36" t="s">
        <v>204</v>
      </c>
      <c r="F186" s="36" t="s">
        <v>205</v>
      </c>
      <c r="G186" s="3" t="s">
        <v>38</v>
      </c>
      <c r="H186" s="3" t="s">
        <v>94</v>
      </c>
      <c r="I186" s="3" t="s">
        <v>75</v>
      </c>
      <c r="J186" s="3" t="s">
        <v>37</v>
      </c>
      <c r="K186" s="37">
        <f>(C186-VLOOKUP(H186,Riders!$A$2:$C$3501,2,FALSE))/365</f>
        <v>25.326027397260273</v>
      </c>
      <c r="L186" s="37">
        <f>(C186-VLOOKUP(I186,Riders!$A$2:$C$3501,2,FALSE))/365</f>
        <v>23.964383561643835</v>
      </c>
      <c r="M186" s="37">
        <f>(C186-VLOOKUP(J186,Riders!$A$2:$C$3501,2,FALSE))/365</f>
        <v>17.87945205479452</v>
      </c>
      <c r="N186" s="36">
        <v>2</v>
      </c>
      <c r="O186" s="3">
        <f t="shared" si="6"/>
        <v>46.755000000000003</v>
      </c>
      <c r="P186" s="3">
        <v>11.401999999999999</v>
      </c>
      <c r="Q186" s="3">
        <v>7.2449999999999992</v>
      </c>
      <c r="R186" s="3">
        <v>6.8520000000000003</v>
      </c>
      <c r="S186" s="3">
        <v>7.0329999999999977</v>
      </c>
      <c r="T186" s="3">
        <v>7.0330000000000013</v>
      </c>
      <c r="U186" s="3">
        <v>7.1900000000000048</v>
      </c>
      <c r="V186" s="24">
        <f t="shared" si="5"/>
        <v>57.74783445620789</v>
      </c>
    </row>
    <row r="187" spans="1:22" x14ac:dyDescent="0.45">
      <c r="A187" s="36" t="s">
        <v>415</v>
      </c>
      <c r="B187" s="36">
        <v>2023</v>
      </c>
      <c r="C187" s="19">
        <v>44981</v>
      </c>
      <c r="D187" s="36" t="s">
        <v>72</v>
      </c>
      <c r="E187" s="36" t="s">
        <v>204</v>
      </c>
      <c r="F187" s="36" t="s">
        <v>206</v>
      </c>
      <c r="G187" s="3" t="s">
        <v>25</v>
      </c>
      <c r="H187" s="3" t="s">
        <v>101</v>
      </c>
      <c r="I187" s="3" t="s">
        <v>24</v>
      </c>
      <c r="J187" s="3" t="s">
        <v>381</v>
      </c>
      <c r="K187" s="37">
        <f>(C187-VLOOKUP(H187,Riders!$A$2:$C$3501,2,FALSE))/365</f>
        <v>23.402739726027399</v>
      </c>
      <c r="L187" s="37">
        <f>(C187-VLOOKUP(I187,Riders!$A$2:$C$3501,2,FALSE))/365</f>
        <v>24.490410958904111</v>
      </c>
      <c r="M187" s="37">
        <f>(C187-VLOOKUP(J187,Riders!$A$2:$C$3501,2,FALSE))/365</f>
        <v>20.18904109589041</v>
      </c>
      <c r="N187" s="36">
        <v>3</v>
      </c>
      <c r="O187" s="3">
        <f t="shared" si="6"/>
        <v>46.683999999999997</v>
      </c>
      <c r="P187" s="3">
        <v>11.696</v>
      </c>
      <c r="Q187" s="3">
        <v>7.3970000000000002</v>
      </c>
      <c r="R187" s="3">
        <v>6.8359999999999985</v>
      </c>
      <c r="S187" s="3">
        <v>6.8580000000000005</v>
      </c>
      <c r="T187" s="3">
        <v>6.8830000000000027</v>
      </c>
      <c r="U187" s="3">
        <v>7.0139999999999958</v>
      </c>
      <c r="V187" s="24">
        <f t="shared" ref="V187:V250" si="7">3.6*750/O187</f>
        <v>57.83566104018508</v>
      </c>
    </row>
    <row r="188" spans="1:22" x14ac:dyDescent="0.45">
      <c r="A188" s="36" t="s">
        <v>415</v>
      </c>
      <c r="B188" s="36">
        <v>2023</v>
      </c>
      <c r="C188" s="19">
        <v>44981</v>
      </c>
      <c r="D188" s="36" t="s">
        <v>72</v>
      </c>
      <c r="E188" s="36" t="s">
        <v>204</v>
      </c>
      <c r="F188" s="36" t="s">
        <v>206</v>
      </c>
      <c r="G188" s="3" t="s">
        <v>19</v>
      </c>
      <c r="H188" s="3" t="s">
        <v>380</v>
      </c>
      <c r="I188" s="3" t="s">
        <v>384</v>
      </c>
      <c r="J188" s="3" t="s">
        <v>18</v>
      </c>
      <c r="K188" s="37">
        <f>(C188-VLOOKUP(H188,Riders!$A$2:$C$3501,2,FALSE))/365</f>
        <v>26.87945205479452</v>
      </c>
      <c r="L188" s="37">
        <f>(C188-VLOOKUP(I188,Riders!$A$2:$C$3501,2,FALSE))/365</f>
        <v>23.473972602739725</v>
      </c>
      <c r="M188" s="37">
        <f>(C188-VLOOKUP(J188,Riders!$A$2:$C$3501,2,FALSE))/365</f>
        <v>24.758904109589039</v>
      </c>
      <c r="N188" s="36">
        <v>4</v>
      </c>
      <c r="O188" s="3">
        <f t="shared" si="6"/>
        <v>47.034999999999997</v>
      </c>
      <c r="P188" s="3">
        <v>12.021000000000001</v>
      </c>
      <c r="Q188" s="3">
        <v>7.4480000000000004</v>
      </c>
      <c r="R188" s="3">
        <v>6.7899999999999991</v>
      </c>
      <c r="S188" s="3">
        <v>6.7620000000000005</v>
      </c>
      <c r="T188" s="3">
        <v>6.8840000000000003</v>
      </c>
      <c r="U188" s="3">
        <v>7.1299999999999955</v>
      </c>
      <c r="V188" s="24">
        <f t="shared" si="7"/>
        <v>57.404060805782933</v>
      </c>
    </row>
    <row r="189" spans="1:22" x14ac:dyDescent="0.45">
      <c r="A189" s="36" t="s">
        <v>12</v>
      </c>
      <c r="B189" s="36">
        <v>2022</v>
      </c>
      <c r="C189" s="19">
        <v>44846</v>
      </c>
      <c r="D189" s="36" t="s">
        <v>13</v>
      </c>
      <c r="E189" s="36" t="s">
        <v>379</v>
      </c>
      <c r="F189" s="36" t="s">
        <v>379</v>
      </c>
      <c r="G189" s="3" t="s">
        <v>15</v>
      </c>
      <c r="H189" s="3" t="s">
        <v>14</v>
      </c>
      <c r="I189" s="3" t="s">
        <v>22</v>
      </c>
      <c r="J189" s="3" t="s">
        <v>23</v>
      </c>
      <c r="K189" s="37">
        <f>(C189-VLOOKUP(H189,Riders!$A$2:$C$3501,2,FALSE))/365</f>
        <v>22.778082191780822</v>
      </c>
      <c r="L189" s="37">
        <f>(C189-VLOOKUP(I189,Riders!$A$2:$C$3501,2,FALSE))/365</f>
        <v>24.758904109589039</v>
      </c>
      <c r="M189" s="37">
        <f>(C189-VLOOKUP(J189,Riders!$A$2:$C$3501,2,FALSE))/365</f>
        <v>25.084931506849315</v>
      </c>
      <c r="N189" s="36">
        <v>1</v>
      </c>
      <c r="O189" s="3">
        <f t="shared" si="6"/>
        <v>46.573</v>
      </c>
      <c r="P189" s="3">
        <v>11.532</v>
      </c>
      <c r="Q189" s="3">
        <v>7.3780000000000001</v>
      </c>
      <c r="R189" s="3">
        <v>6.7830000000000013</v>
      </c>
      <c r="S189" s="3">
        <v>6.7390000000000008</v>
      </c>
      <c r="T189" s="3">
        <v>6.9519999999999982</v>
      </c>
      <c r="U189" s="3">
        <v>7.1890000000000001</v>
      </c>
      <c r="V189" s="24">
        <f t="shared" si="7"/>
        <v>57.973503961522773</v>
      </c>
    </row>
    <row r="190" spans="1:22" x14ac:dyDescent="0.45">
      <c r="A190" s="36" t="s">
        <v>12</v>
      </c>
      <c r="B190" s="36">
        <v>2022</v>
      </c>
      <c r="C190" s="19">
        <v>44846</v>
      </c>
      <c r="D190" s="36" t="s">
        <v>13</v>
      </c>
      <c r="E190" s="36" t="s">
        <v>379</v>
      </c>
      <c r="F190" s="36" t="s">
        <v>379</v>
      </c>
      <c r="G190" s="3" t="s">
        <v>19</v>
      </c>
      <c r="H190" s="3" t="s">
        <v>77</v>
      </c>
      <c r="I190" s="3" t="s">
        <v>380</v>
      </c>
      <c r="J190" s="3" t="s">
        <v>384</v>
      </c>
      <c r="K190" s="37">
        <f>(C190-VLOOKUP(H190,Riders!$A$2:$C$3501,2,FALSE))/365</f>
        <v>31.424657534246574</v>
      </c>
      <c r="L190" s="37">
        <f>(C190-VLOOKUP(I190,Riders!$A$2:$C$3501,2,FALSE))/365</f>
        <v>26.509589041095889</v>
      </c>
      <c r="M190" s="37">
        <f>(C190-VLOOKUP(J190,Riders!$A$2:$C$3501,2,FALSE))/365</f>
        <v>23.104109589041094</v>
      </c>
      <c r="N190" s="36">
        <v>2</v>
      </c>
      <c r="O190" s="3">
        <f t="shared" si="6"/>
        <v>46.643000000000001</v>
      </c>
      <c r="P190" s="3">
        <v>11.445</v>
      </c>
      <c r="Q190" s="3">
        <v>7.3309999999999995</v>
      </c>
      <c r="R190" s="3">
        <v>6.9149999999999991</v>
      </c>
      <c r="S190" s="3">
        <v>6.9390000000000036</v>
      </c>
      <c r="T190" s="3">
        <v>6.9259999999999948</v>
      </c>
      <c r="U190" s="3">
        <v>7.0870000000000033</v>
      </c>
      <c r="V190" s="24">
        <f t="shared" si="7"/>
        <v>57.886499581930835</v>
      </c>
    </row>
    <row r="191" spans="1:22" x14ac:dyDescent="0.45">
      <c r="A191" s="36" t="s">
        <v>12</v>
      </c>
      <c r="B191" s="36">
        <v>2022</v>
      </c>
      <c r="C191" s="19">
        <v>44846</v>
      </c>
      <c r="D191" s="36" t="s">
        <v>13</v>
      </c>
      <c r="E191" s="36" t="s">
        <v>379</v>
      </c>
      <c r="F191" s="36" t="s">
        <v>379</v>
      </c>
      <c r="G191" s="3" t="s">
        <v>25</v>
      </c>
      <c r="H191" s="3" t="s">
        <v>101</v>
      </c>
      <c r="I191" s="3" t="s">
        <v>24</v>
      </c>
      <c r="J191" s="3" t="s">
        <v>381</v>
      </c>
      <c r="K191" s="37">
        <f>(C191-VLOOKUP(H191,Riders!$A$2:$C$3501,2,FALSE))/365</f>
        <v>23.032876712328768</v>
      </c>
      <c r="L191" s="37">
        <f>(C191-VLOOKUP(I191,Riders!$A$2:$C$3501,2,FALSE))/365</f>
        <v>24.12054794520548</v>
      </c>
      <c r="M191" s="37">
        <f>(C191-VLOOKUP(J191,Riders!$A$2:$C$3501,2,FALSE))/365</f>
        <v>19.81917808219178</v>
      </c>
      <c r="N191" s="36">
        <v>3</v>
      </c>
      <c r="O191" s="3">
        <f t="shared" si="6"/>
        <v>46.985999999999997</v>
      </c>
      <c r="P191" s="3">
        <v>11.478999999999999</v>
      </c>
      <c r="Q191" s="3">
        <v>7.4090000000000025</v>
      </c>
      <c r="R191" s="3">
        <v>6.8919999999999995</v>
      </c>
      <c r="S191" s="3">
        <v>6.9439999999999955</v>
      </c>
      <c r="T191" s="3">
        <v>7.0420000000000016</v>
      </c>
      <c r="U191" s="3">
        <v>7.2199999999999989</v>
      </c>
      <c r="V191" s="24">
        <f t="shared" si="7"/>
        <v>57.463925424594564</v>
      </c>
    </row>
    <row r="192" spans="1:22" x14ac:dyDescent="0.45">
      <c r="A192" s="36" t="s">
        <v>12</v>
      </c>
      <c r="B192" s="36">
        <v>2022</v>
      </c>
      <c r="C192" s="19">
        <v>44846</v>
      </c>
      <c r="D192" s="36" t="s">
        <v>13</v>
      </c>
      <c r="E192" s="36" t="s">
        <v>379</v>
      </c>
      <c r="F192" s="36" t="s">
        <v>379</v>
      </c>
      <c r="G192" s="3" t="s">
        <v>38</v>
      </c>
      <c r="H192" s="3" t="s">
        <v>94</v>
      </c>
      <c r="I192" s="3" t="s">
        <v>75</v>
      </c>
      <c r="J192" s="3" t="s">
        <v>37</v>
      </c>
      <c r="K192" s="37">
        <f>(C192-VLOOKUP(H192,Riders!$A$2:$C$3501,2,FALSE))/365</f>
        <v>24.956164383561642</v>
      </c>
      <c r="L192" s="37">
        <f>(C192-VLOOKUP(I192,Riders!$A$2:$C$3501,2,FALSE))/365</f>
        <v>23.594520547945205</v>
      </c>
      <c r="M192" s="37">
        <f>(C192-VLOOKUP(J192,Riders!$A$2:$C$3501,2,FALSE))/365</f>
        <v>17.509589041095889</v>
      </c>
      <c r="N192" s="36">
        <v>4</v>
      </c>
      <c r="O192" s="3">
        <f t="shared" si="6"/>
        <v>47.174999999999997</v>
      </c>
      <c r="P192" s="3">
        <v>11.548999999999999</v>
      </c>
      <c r="Q192" s="3">
        <v>7.3079999999999998</v>
      </c>
      <c r="R192" s="3">
        <v>6.8260000000000005</v>
      </c>
      <c r="S192" s="3">
        <v>7.0750000000000028</v>
      </c>
      <c r="T192" s="3">
        <v>7.0889999999999986</v>
      </c>
      <c r="U192" s="3">
        <v>7.3279999999999959</v>
      </c>
      <c r="V192" s="24">
        <f t="shared" si="7"/>
        <v>57.233704292527825</v>
      </c>
    </row>
    <row r="193" spans="1:22" x14ac:dyDescent="0.45">
      <c r="A193" s="36" t="s">
        <v>12</v>
      </c>
      <c r="B193" s="36">
        <v>2022</v>
      </c>
      <c r="C193" s="19">
        <v>44846</v>
      </c>
      <c r="D193" s="36" t="s">
        <v>13</v>
      </c>
      <c r="E193" s="36" t="s">
        <v>379</v>
      </c>
      <c r="F193" s="36" t="s">
        <v>379</v>
      </c>
      <c r="G193" s="3" t="s">
        <v>17</v>
      </c>
      <c r="H193" s="3" t="s">
        <v>16</v>
      </c>
      <c r="I193" s="3" t="s">
        <v>32</v>
      </c>
      <c r="J193" s="3" t="s">
        <v>80</v>
      </c>
      <c r="K193" s="37">
        <f>(C193-VLOOKUP(H193,Riders!$A$2:$C$3501,2,FALSE))/365</f>
        <v>23.476712328767125</v>
      </c>
      <c r="L193" s="37">
        <f>(C193-VLOOKUP(I193,Riders!$A$2:$C$3501,2,FALSE))/365</f>
        <v>20.216438356164385</v>
      </c>
      <c r="M193" s="37">
        <f>(C193-VLOOKUP(J193,Riders!$A$2:$C$3501,2,FALSE))/365</f>
        <v>20.676712328767124</v>
      </c>
      <c r="N193" s="36">
        <v>5</v>
      </c>
      <c r="O193" s="3">
        <f t="shared" si="6"/>
        <v>47.624000000000002</v>
      </c>
      <c r="P193" s="3">
        <v>11.829000000000001</v>
      </c>
      <c r="Q193" s="3">
        <v>7.2509999999999977</v>
      </c>
      <c r="R193" s="3">
        <v>7.3130000000000024</v>
      </c>
      <c r="S193" s="3">
        <v>7.2509999999999977</v>
      </c>
      <c r="T193" s="3">
        <v>6.9720000000000013</v>
      </c>
      <c r="U193" s="3">
        <v>7.0080000000000027</v>
      </c>
      <c r="V193" s="24">
        <f t="shared" si="7"/>
        <v>56.694103813203427</v>
      </c>
    </row>
    <row r="194" spans="1:22" x14ac:dyDescent="0.45">
      <c r="A194" s="36" t="s">
        <v>12</v>
      </c>
      <c r="B194" s="36">
        <v>2022</v>
      </c>
      <c r="C194" s="19">
        <v>44846</v>
      </c>
      <c r="D194" s="36" t="s">
        <v>13</v>
      </c>
      <c r="E194" s="36" t="s">
        <v>379</v>
      </c>
      <c r="F194" s="36" t="s">
        <v>379</v>
      </c>
      <c r="G194" s="3" t="s">
        <v>47</v>
      </c>
      <c r="H194" s="3" t="s">
        <v>99</v>
      </c>
      <c r="I194" s="3" t="s">
        <v>100</v>
      </c>
      <c r="J194" s="3" t="s">
        <v>46</v>
      </c>
      <c r="K194" s="37">
        <f>(C194-VLOOKUP(H194,Riders!$A$2:$C$3501,2,FALSE))/365</f>
        <v>25.657534246575342</v>
      </c>
      <c r="L194" s="37">
        <f>(C194-VLOOKUP(I194,Riders!$A$2:$C$3501,2,FALSE))/365</f>
        <v>28.665753424657535</v>
      </c>
      <c r="M194" s="37">
        <f>(C194-VLOOKUP(J194,Riders!$A$2:$C$3501,2,FALSE))/365</f>
        <v>22.323287671232876</v>
      </c>
      <c r="N194" s="36">
        <v>6</v>
      </c>
      <c r="O194" s="3">
        <f t="shared" ref="O194:O257" si="8">IF(COUNT(P194:U194)=6,SUM(P194:U194),"")</f>
        <v>47.746000000000002</v>
      </c>
      <c r="P194" s="3">
        <v>11.507</v>
      </c>
      <c r="Q194" s="3">
        <v>7.4809999999999999</v>
      </c>
      <c r="R194" s="3">
        <v>6.9550000000000018</v>
      </c>
      <c r="S194" s="3">
        <v>7.014999999999997</v>
      </c>
      <c r="T194" s="3">
        <v>7.2169999999999987</v>
      </c>
      <c r="U194" s="3">
        <v>7.5710000000000051</v>
      </c>
      <c r="V194" s="24">
        <f t="shared" si="7"/>
        <v>56.549239726888111</v>
      </c>
    </row>
    <row r="195" spans="1:22" x14ac:dyDescent="0.45">
      <c r="A195" s="36" t="s">
        <v>12</v>
      </c>
      <c r="B195" s="36">
        <v>2022</v>
      </c>
      <c r="C195" s="19">
        <v>44846</v>
      </c>
      <c r="D195" s="36" t="s">
        <v>13</v>
      </c>
      <c r="E195" s="36" t="s">
        <v>379</v>
      </c>
      <c r="F195" s="36" t="s">
        <v>379</v>
      </c>
      <c r="G195" s="3" t="s">
        <v>40</v>
      </c>
      <c r="H195" s="3" t="s">
        <v>39</v>
      </c>
      <c r="I195" s="3" t="s">
        <v>42</v>
      </c>
      <c r="J195" s="3" t="s">
        <v>45</v>
      </c>
      <c r="K195" s="37">
        <f>(C195-VLOOKUP(H195,Riders!$A$2:$C$3501,2,FALSE))/365</f>
        <v>28.172602739726027</v>
      </c>
      <c r="L195" s="37">
        <f>(C195-VLOOKUP(I195,Riders!$A$2:$C$3501,2,FALSE))/365</f>
        <v>23.863013698630137</v>
      </c>
      <c r="M195" s="37">
        <f>(C195-VLOOKUP(J195,Riders!$A$2:$C$3501,2,FALSE))/365</f>
        <v>31.638356164383563</v>
      </c>
      <c r="N195" s="36">
        <v>7</v>
      </c>
      <c r="O195" s="3">
        <f t="shared" si="8"/>
        <v>48.709000000000003</v>
      </c>
      <c r="P195" s="3">
        <v>12.085000000000001</v>
      </c>
      <c r="Q195" s="3">
        <v>7.6699999999999982</v>
      </c>
      <c r="R195" s="3">
        <v>7.1040000000000028</v>
      </c>
      <c r="S195" s="3">
        <v>7.2359999999999971</v>
      </c>
      <c r="T195" s="3">
        <v>7.1940000000000026</v>
      </c>
      <c r="U195" s="3">
        <v>7.4200000000000017</v>
      </c>
      <c r="V195" s="24">
        <f t="shared" si="7"/>
        <v>55.431234474121823</v>
      </c>
    </row>
    <row r="196" spans="1:22" x14ac:dyDescent="0.45">
      <c r="A196" s="36" t="s">
        <v>12</v>
      </c>
      <c r="B196" s="36">
        <v>2022</v>
      </c>
      <c r="C196" s="19">
        <v>44846</v>
      </c>
      <c r="D196" s="36" t="s">
        <v>13</v>
      </c>
      <c r="E196" s="36" t="s">
        <v>379</v>
      </c>
      <c r="F196" s="36" t="s">
        <v>379</v>
      </c>
      <c r="G196" s="3" t="s">
        <v>27</v>
      </c>
      <c r="H196" s="3" t="s">
        <v>115</v>
      </c>
      <c r="I196" s="3" t="s">
        <v>33</v>
      </c>
      <c r="J196" s="3" t="s">
        <v>41</v>
      </c>
      <c r="K196" s="37">
        <f>(C196-VLOOKUP(H196,Riders!$A$2:$C$3501,2,FALSE))/365</f>
        <v>25.197260273972603</v>
      </c>
      <c r="L196" s="37">
        <f>(C196-VLOOKUP(I196,Riders!$A$2:$C$3501,2,FALSE))/365</f>
        <v>28.895890410958906</v>
      </c>
      <c r="M196" s="37">
        <f>(C196-VLOOKUP(J196,Riders!$A$2:$C$3501,2,FALSE))/365</f>
        <v>26.991780821917807</v>
      </c>
      <c r="N196" s="36">
        <v>8</v>
      </c>
      <c r="O196" s="3">
        <f t="shared" si="8"/>
        <v>48.73</v>
      </c>
      <c r="P196" s="3">
        <v>11.958</v>
      </c>
      <c r="Q196" s="3">
        <v>7.5899999999999981</v>
      </c>
      <c r="R196" s="3">
        <v>6.9520000000000017</v>
      </c>
      <c r="S196" s="3">
        <v>7.0910000000000011</v>
      </c>
      <c r="T196" s="3">
        <v>7.3680000000000021</v>
      </c>
      <c r="U196" s="3">
        <v>7.7709999999999937</v>
      </c>
      <c r="V196" s="24">
        <f t="shared" si="7"/>
        <v>55.407346603734872</v>
      </c>
    </row>
    <row r="197" spans="1:22" x14ac:dyDescent="0.45">
      <c r="A197" s="36" t="s">
        <v>12</v>
      </c>
      <c r="B197" s="36">
        <v>2022</v>
      </c>
      <c r="C197" s="19">
        <v>44846</v>
      </c>
      <c r="D197" s="36" t="s">
        <v>13</v>
      </c>
      <c r="E197" s="36" t="s">
        <v>379</v>
      </c>
      <c r="F197" s="36" t="s">
        <v>379</v>
      </c>
      <c r="G197" s="3" t="s">
        <v>67</v>
      </c>
      <c r="H197" s="3" t="s">
        <v>66</v>
      </c>
      <c r="I197" s="3" t="s">
        <v>388</v>
      </c>
      <c r="J197" s="3" t="s">
        <v>68</v>
      </c>
      <c r="K197" s="37">
        <f>(C197-VLOOKUP(H197,Riders!$A$2:$C$3501,2,FALSE))/365</f>
        <v>19.953424657534246</v>
      </c>
      <c r="L197" s="37" t="e">
        <f>(C197-VLOOKUP(I197,Riders!$A$2:$C$3501,2,FALSE))/365</f>
        <v>#N/A</v>
      </c>
      <c r="M197" s="37">
        <f>(C197-VLOOKUP(J197,Riders!$A$2:$C$3501,2,FALSE))/365</f>
        <v>18.978082191780821</v>
      </c>
      <c r="N197" s="36">
        <v>9</v>
      </c>
      <c r="O197" s="3">
        <f t="shared" si="8"/>
        <v>49.872999999999998</v>
      </c>
      <c r="P197" s="3">
        <v>12.121</v>
      </c>
      <c r="Q197" s="3">
        <v>7.7679999999999989</v>
      </c>
      <c r="R197" s="3">
        <v>7.2630000000000017</v>
      </c>
      <c r="S197" s="3">
        <v>7.4009999999999962</v>
      </c>
      <c r="T197" s="3">
        <v>7.5590000000000046</v>
      </c>
      <c r="U197" s="3">
        <v>7.7609999999999957</v>
      </c>
      <c r="V197" s="24">
        <f t="shared" si="7"/>
        <v>54.137509273554834</v>
      </c>
    </row>
    <row r="198" spans="1:22" x14ac:dyDescent="0.45">
      <c r="A198" s="36" t="s">
        <v>12</v>
      </c>
      <c r="B198" s="36">
        <v>2022</v>
      </c>
      <c r="C198" s="19">
        <v>44846</v>
      </c>
      <c r="D198" s="36" t="s">
        <v>13</v>
      </c>
      <c r="E198" s="36" t="s">
        <v>379</v>
      </c>
      <c r="F198" s="36" t="s">
        <v>379</v>
      </c>
      <c r="G198" s="3" t="s">
        <v>59</v>
      </c>
      <c r="H198" s="3" t="s">
        <v>383</v>
      </c>
      <c r="I198" s="3" t="s">
        <v>107</v>
      </c>
      <c r="J198" s="3" t="s">
        <v>58</v>
      </c>
      <c r="K198" s="37">
        <f>(C198-VLOOKUP(H198,Riders!$A$2:$C$3501,2,FALSE))/365</f>
        <v>19.241095890410961</v>
      </c>
      <c r="L198" s="37">
        <f>(C198-VLOOKUP(I198,Riders!$A$2:$C$3501,2,FALSE))/365</f>
        <v>19.098630136986301</v>
      </c>
      <c r="M198" s="37">
        <f>(C198-VLOOKUP(J198,Riders!$A$2:$C$3501,2,FALSE))/365</f>
        <v>24.742465753424657</v>
      </c>
      <c r="N198" s="36">
        <v>10</v>
      </c>
      <c r="O198" s="3">
        <f t="shared" si="8"/>
        <v>51.064</v>
      </c>
      <c r="P198" s="3">
        <v>13.122999999999999</v>
      </c>
      <c r="Q198" s="3">
        <v>7.8529999999999998</v>
      </c>
      <c r="R198" s="3">
        <v>7.3460000000000001</v>
      </c>
      <c r="S198" s="3">
        <v>7.5190000000000019</v>
      </c>
      <c r="T198" s="3">
        <v>7.4960000000000022</v>
      </c>
      <c r="U198" s="3">
        <v>7.7269999999999968</v>
      </c>
      <c r="V198" s="24">
        <f t="shared" si="7"/>
        <v>52.874823750587495</v>
      </c>
    </row>
    <row r="199" spans="1:22" x14ac:dyDescent="0.45">
      <c r="A199" s="36" t="s">
        <v>12</v>
      </c>
      <c r="B199" s="36">
        <v>2022</v>
      </c>
      <c r="C199" s="19">
        <v>44846</v>
      </c>
      <c r="D199" s="36" t="s">
        <v>13</v>
      </c>
      <c r="E199" s="36" t="s">
        <v>379</v>
      </c>
      <c r="F199" s="36" t="s">
        <v>379</v>
      </c>
      <c r="G199" s="3" t="s">
        <v>70</v>
      </c>
      <c r="H199" s="3" t="s">
        <v>476</v>
      </c>
      <c r="I199" s="3" t="s">
        <v>69</v>
      </c>
      <c r="J199" s="3" t="s">
        <v>393</v>
      </c>
      <c r="K199" s="37">
        <f>(C199-VLOOKUP(H199,Riders!$A$2:$C$3501,2,FALSE))/365</f>
        <v>21.210958904109589</v>
      </c>
      <c r="L199" s="37">
        <f>(C199-VLOOKUP(I199,Riders!$A$2:$C$3501,2,FALSE))/365</f>
        <v>29.109589041095891</v>
      </c>
      <c r="M199" s="37">
        <f>(C199-VLOOKUP(J199,Riders!$A$2:$C$3501,2,FALSE))/365</f>
        <v>21.134246575342466</v>
      </c>
      <c r="N199" s="36">
        <v>11</v>
      </c>
      <c r="O199" s="3">
        <f t="shared" si="8"/>
        <v>56.920999999999999</v>
      </c>
      <c r="P199" s="3">
        <v>14.282</v>
      </c>
      <c r="Q199" s="3">
        <v>9.3009999999999984</v>
      </c>
      <c r="R199" s="3">
        <v>8.0450000000000017</v>
      </c>
      <c r="S199" s="3">
        <v>8.3170000000000002</v>
      </c>
      <c r="T199" s="3">
        <v>8.3890000000000029</v>
      </c>
      <c r="U199" s="3">
        <v>8.5869999999999962</v>
      </c>
      <c r="V199" s="24">
        <f t="shared" si="7"/>
        <v>47.434163138384783</v>
      </c>
    </row>
    <row r="200" spans="1:22" x14ac:dyDescent="0.45">
      <c r="A200" s="36" t="s">
        <v>12</v>
      </c>
      <c r="B200" s="36">
        <v>2022</v>
      </c>
      <c r="C200" s="19">
        <v>44846</v>
      </c>
      <c r="D200" s="36" t="s">
        <v>13</v>
      </c>
      <c r="E200" s="36" t="s">
        <v>454</v>
      </c>
      <c r="F200" s="36">
        <v>4</v>
      </c>
      <c r="G200" s="3" t="s">
        <v>15</v>
      </c>
      <c r="H200" s="3" t="s">
        <v>14</v>
      </c>
      <c r="I200" s="3" t="s">
        <v>22</v>
      </c>
      <c r="J200" s="3" t="s">
        <v>23</v>
      </c>
      <c r="K200" s="37">
        <f>(C200-VLOOKUP(H200,Riders!$A$2:$C$3501,2,FALSE))/365</f>
        <v>22.778082191780822</v>
      </c>
      <c r="L200" s="37">
        <f>(C200-VLOOKUP(I200,Riders!$A$2:$C$3501,2,FALSE))/365</f>
        <v>24.758904109589039</v>
      </c>
      <c r="M200" s="37">
        <f>(C200-VLOOKUP(J200,Riders!$A$2:$C$3501,2,FALSE))/365</f>
        <v>25.084931506849315</v>
      </c>
      <c r="N200" s="36">
        <v>1</v>
      </c>
      <c r="O200" s="3">
        <f t="shared" si="8"/>
        <v>45.982999999999997</v>
      </c>
      <c r="P200" s="3">
        <v>11.478999999999999</v>
      </c>
      <c r="Q200" s="3">
        <v>7.3490000000000002</v>
      </c>
      <c r="R200" s="3">
        <v>6.6730000000000018</v>
      </c>
      <c r="S200" s="3">
        <v>6.6350000000000016</v>
      </c>
      <c r="T200" s="3">
        <v>6.8230000000000004</v>
      </c>
      <c r="U200" s="3">
        <v>7.0239999999999938</v>
      </c>
      <c r="V200" s="24">
        <f t="shared" si="7"/>
        <v>58.717352064893554</v>
      </c>
    </row>
    <row r="201" spans="1:22" x14ac:dyDescent="0.45">
      <c r="A201" s="36" t="s">
        <v>12</v>
      </c>
      <c r="B201" s="36">
        <v>2022</v>
      </c>
      <c r="C201" s="19">
        <v>44846</v>
      </c>
      <c r="D201" s="36" t="s">
        <v>13</v>
      </c>
      <c r="E201" s="36" t="s">
        <v>454</v>
      </c>
      <c r="F201" s="36">
        <v>1</v>
      </c>
      <c r="G201" s="3" t="s">
        <v>38</v>
      </c>
      <c r="H201" s="3" t="s">
        <v>94</v>
      </c>
      <c r="I201" s="3" t="s">
        <v>75</v>
      </c>
      <c r="J201" s="3" t="s">
        <v>37</v>
      </c>
      <c r="K201" s="37">
        <f>(C201-VLOOKUP(H201,Riders!$A$2:$C$3501,2,FALSE))/365</f>
        <v>24.956164383561642</v>
      </c>
      <c r="L201" s="37">
        <f>(C201-VLOOKUP(I201,Riders!$A$2:$C$3501,2,FALSE))/365</f>
        <v>23.594520547945205</v>
      </c>
      <c r="M201" s="37">
        <f>(C201-VLOOKUP(J201,Riders!$A$2:$C$3501,2,FALSE))/365</f>
        <v>17.509589041095889</v>
      </c>
      <c r="N201" s="36">
        <v>1</v>
      </c>
      <c r="O201" s="3">
        <f t="shared" si="8"/>
        <v>46.457999999999998</v>
      </c>
      <c r="P201" s="3">
        <v>11.246</v>
      </c>
      <c r="Q201" s="3">
        <v>7.2239999999999984</v>
      </c>
      <c r="R201" s="3">
        <v>6.7810000000000024</v>
      </c>
      <c r="S201" s="3">
        <v>6.9329999999999963</v>
      </c>
      <c r="T201" s="3">
        <v>7.0310000000000059</v>
      </c>
      <c r="U201" s="3">
        <v>7.242999999999995</v>
      </c>
      <c r="V201" s="24">
        <f t="shared" si="7"/>
        <v>58.117008911274702</v>
      </c>
    </row>
    <row r="202" spans="1:22" x14ac:dyDescent="0.45">
      <c r="A202" s="36" t="s">
        <v>12</v>
      </c>
      <c r="B202" s="36">
        <v>2022</v>
      </c>
      <c r="C202" s="19">
        <v>44846</v>
      </c>
      <c r="D202" s="36" t="s">
        <v>13</v>
      </c>
      <c r="E202" s="36" t="s">
        <v>454</v>
      </c>
      <c r="F202" s="36">
        <v>3</v>
      </c>
      <c r="G202" s="3" t="s">
        <v>19</v>
      </c>
      <c r="H202" s="3" t="s">
        <v>77</v>
      </c>
      <c r="I202" s="3" t="s">
        <v>380</v>
      </c>
      <c r="J202" s="3" t="s">
        <v>384</v>
      </c>
      <c r="K202" s="37">
        <f>(C202-VLOOKUP(H202,Riders!$A$2:$C$3501,2,FALSE))/365</f>
        <v>31.424657534246574</v>
      </c>
      <c r="L202" s="37">
        <f>(C202-VLOOKUP(I202,Riders!$A$2:$C$3501,2,FALSE))/365</f>
        <v>26.509589041095889</v>
      </c>
      <c r="M202" s="37">
        <f>(C202-VLOOKUP(J202,Riders!$A$2:$C$3501,2,FALSE))/365</f>
        <v>23.104109589041094</v>
      </c>
      <c r="N202" s="36">
        <v>1</v>
      </c>
      <c r="O202" s="3">
        <f t="shared" si="8"/>
        <v>46.529000000000003</v>
      </c>
      <c r="P202" s="3">
        <v>11.545999999999999</v>
      </c>
      <c r="Q202" s="3">
        <v>7.3490000000000002</v>
      </c>
      <c r="R202" s="3">
        <v>6.7740000000000009</v>
      </c>
      <c r="S202" s="3">
        <v>6.9130000000000003</v>
      </c>
      <c r="T202" s="3">
        <v>6.8740000000000023</v>
      </c>
      <c r="U202" s="3">
        <v>7.0730000000000004</v>
      </c>
      <c r="V202" s="24">
        <f t="shared" si="7"/>
        <v>58.028326420082095</v>
      </c>
    </row>
    <row r="203" spans="1:22" x14ac:dyDescent="0.45">
      <c r="A203" s="36" t="s">
        <v>12</v>
      </c>
      <c r="B203" s="36">
        <v>2022</v>
      </c>
      <c r="C203" s="19">
        <v>44846</v>
      </c>
      <c r="D203" s="36" t="s">
        <v>13</v>
      </c>
      <c r="E203" s="36" t="s">
        <v>454</v>
      </c>
      <c r="F203" s="36">
        <v>2</v>
      </c>
      <c r="G203" s="3" t="s">
        <v>25</v>
      </c>
      <c r="H203" s="3" t="s">
        <v>101</v>
      </c>
      <c r="I203" s="3" t="s">
        <v>24</v>
      </c>
      <c r="J203" s="3" t="s">
        <v>381</v>
      </c>
      <c r="K203" s="37">
        <f>(C203-VLOOKUP(H203,Riders!$A$2:$C$3501,2,FALSE))/365</f>
        <v>23.032876712328768</v>
      </c>
      <c r="L203" s="37">
        <f>(C203-VLOOKUP(I203,Riders!$A$2:$C$3501,2,FALSE))/365</f>
        <v>24.12054794520548</v>
      </c>
      <c r="M203" s="37">
        <f>(C203-VLOOKUP(J203,Riders!$A$2:$C$3501,2,FALSE))/365</f>
        <v>19.81917808219178</v>
      </c>
      <c r="N203" s="36">
        <v>1</v>
      </c>
      <c r="O203" s="3">
        <f t="shared" si="8"/>
        <v>46.698999999999998</v>
      </c>
      <c r="P203" s="3">
        <v>11.525</v>
      </c>
      <c r="Q203" s="3">
        <v>7.4069999999999983</v>
      </c>
      <c r="R203" s="3">
        <v>6.7860000000000014</v>
      </c>
      <c r="S203" s="3">
        <v>6.860000000000003</v>
      </c>
      <c r="T203" s="3">
        <v>6.9549999999999983</v>
      </c>
      <c r="U203" s="3">
        <v>7.1659999999999968</v>
      </c>
      <c r="V203" s="24">
        <f t="shared" si="7"/>
        <v>57.817083877599096</v>
      </c>
    </row>
    <row r="204" spans="1:22" x14ac:dyDescent="0.45">
      <c r="A204" s="36" t="s">
        <v>12</v>
      </c>
      <c r="B204" s="36">
        <v>2022</v>
      </c>
      <c r="C204" s="19">
        <v>44846</v>
      </c>
      <c r="D204" s="36" t="s">
        <v>13</v>
      </c>
      <c r="E204" s="36" t="s">
        <v>454</v>
      </c>
      <c r="F204" s="36">
        <v>1</v>
      </c>
      <c r="G204" s="3" t="s">
        <v>17</v>
      </c>
      <c r="H204" s="3" t="s">
        <v>16</v>
      </c>
      <c r="I204" s="3" t="s">
        <v>32</v>
      </c>
      <c r="J204" s="3" t="s">
        <v>80</v>
      </c>
      <c r="K204" s="37">
        <f>(C204-VLOOKUP(H204,Riders!$A$2:$C$3501,2,FALSE))/365</f>
        <v>23.476712328767125</v>
      </c>
      <c r="L204" s="37">
        <f>(C204-VLOOKUP(I204,Riders!$A$2:$C$3501,2,FALSE))/365</f>
        <v>20.216438356164385</v>
      </c>
      <c r="M204" s="37">
        <f>(C204-VLOOKUP(J204,Riders!$A$2:$C$3501,2,FALSE))/365</f>
        <v>20.676712328767124</v>
      </c>
      <c r="N204" s="36">
        <v>2</v>
      </c>
      <c r="O204" s="3">
        <f t="shared" si="8"/>
        <v>47.118000000000002</v>
      </c>
      <c r="P204" s="3">
        <v>11.816000000000001</v>
      </c>
      <c r="Q204" s="3">
        <v>7.1760000000000002</v>
      </c>
      <c r="R204" s="3">
        <v>7.1929999999999978</v>
      </c>
      <c r="S204" s="3">
        <v>7.1380000000000017</v>
      </c>
      <c r="T204" s="3">
        <v>6.8639999999999972</v>
      </c>
      <c r="U204" s="3">
        <v>6.9310000000000045</v>
      </c>
      <c r="V204" s="24">
        <f t="shared" si="7"/>
        <v>57.302941550999613</v>
      </c>
    </row>
    <row r="205" spans="1:22" x14ac:dyDescent="0.45">
      <c r="A205" s="36" t="s">
        <v>12</v>
      </c>
      <c r="B205" s="36">
        <v>2022</v>
      </c>
      <c r="C205" s="19">
        <v>44846</v>
      </c>
      <c r="D205" s="36" t="s">
        <v>13</v>
      </c>
      <c r="E205" s="36" t="s">
        <v>454</v>
      </c>
      <c r="F205" s="36">
        <v>2</v>
      </c>
      <c r="G205" s="3" t="s">
        <v>47</v>
      </c>
      <c r="H205" s="3" t="s">
        <v>99</v>
      </c>
      <c r="I205" s="3" t="s">
        <v>100</v>
      </c>
      <c r="J205" s="3" t="s">
        <v>46</v>
      </c>
      <c r="K205" s="37">
        <f>(C205-VLOOKUP(H205,Riders!$A$2:$C$3501,2,FALSE))/365</f>
        <v>25.657534246575342</v>
      </c>
      <c r="L205" s="37">
        <f>(C205-VLOOKUP(I205,Riders!$A$2:$C$3501,2,FALSE))/365</f>
        <v>28.665753424657535</v>
      </c>
      <c r="M205" s="37">
        <f>(C205-VLOOKUP(J205,Riders!$A$2:$C$3501,2,FALSE))/365</f>
        <v>22.323287671232876</v>
      </c>
      <c r="N205" s="36">
        <v>2</v>
      </c>
      <c r="O205" s="3">
        <f t="shared" si="8"/>
        <v>47.347000000000001</v>
      </c>
      <c r="P205" s="3">
        <v>11.487</v>
      </c>
      <c r="Q205" s="3">
        <v>7.4210000000000012</v>
      </c>
      <c r="R205" s="3">
        <v>6.8559999999999981</v>
      </c>
      <c r="S205" s="3">
        <v>6.9250000000000007</v>
      </c>
      <c r="T205" s="3">
        <v>7.1450000000000031</v>
      </c>
      <c r="U205" s="3">
        <v>7.5129999999999981</v>
      </c>
      <c r="V205" s="24">
        <f t="shared" si="7"/>
        <v>57.025788328721987</v>
      </c>
    </row>
    <row r="206" spans="1:22" x14ac:dyDescent="0.45">
      <c r="A206" s="36" t="s">
        <v>12</v>
      </c>
      <c r="B206" s="36">
        <v>2022</v>
      </c>
      <c r="C206" s="19">
        <v>44846</v>
      </c>
      <c r="D206" s="36" t="s">
        <v>13</v>
      </c>
      <c r="E206" s="36" t="s">
        <v>454</v>
      </c>
      <c r="F206" s="36">
        <v>3</v>
      </c>
      <c r="G206" s="3" t="s">
        <v>40</v>
      </c>
      <c r="H206" s="3" t="s">
        <v>39</v>
      </c>
      <c r="I206" s="3" t="s">
        <v>42</v>
      </c>
      <c r="J206" s="3" t="s">
        <v>45</v>
      </c>
      <c r="K206" s="37">
        <f>(C206-VLOOKUP(H206,Riders!$A$2:$C$3501,2,FALSE))/365</f>
        <v>28.172602739726027</v>
      </c>
      <c r="L206" s="37">
        <f>(C206-VLOOKUP(I206,Riders!$A$2:$C$3501,2,FALSE))/365</f>
        <v>23.863013698630137</v>
      </c>
      <c r="M206" s="37">
        <f>(C206-VLOOKUP(J206,Riders!$A$2:$C$3501,2,FALSE))/365</f>
        <v>31.638356164383563</v>
      </c>
      <c r="N206" s="36">
        <v>2</v>
      </c>
      <c r="O206" s="3">
        <f t="shared" si="8"/>
        <v>48.073999999999998</v>
      </c>
      <c r="P206" s="3">
        <v>12.090999999999999</v>
      </c>
      <c r="Q206" s="3">
        <v>7.6340000000000021</v>
      </c>
      <c r="R206" s="3">
        <v>7.004999999999999</v>
      </c>
      <c r="S206" s="3">
        <v>7.0549999999999962</v>
      </c>
      <c r="T206" s="3">
        <v>7.0609999999999999</v>
      </c>
      <c r="U206" s="3">
        <v>7.2280000000000015</v>
      </c>
      <c r="V206" s="24">
        <f t="shared" si="7"/>
        <v>56.16341473561593</v>
      </c>
    </row>
    <row r="207" spans="1:22" x14ac:dyDescent="0.45">
      <c r="A207" s="36" t="s">
        <v>12</v>
      </c>
      <c r="B207" s="36">
        <v>2022</v>
      </c>
      <c r="C207" s="19">
        <v>44846</v>
      </c>
      <c r="D207" s="36" t="s">
        <v>13</v>
      </c>
      <c r="E207" s="36" t="s">
        <v>454</v>
      </c>
      <c r="F207" s="36">
        <v>4</v>
      </c>
      <c r="G207" s="3" t="s">
        <v>27</v>
      </c>
      <c r="H207" s="3" t="s">
        <v>115</v>
      </c>
      <c r="I207" s="3" t="s">
        <v>26</v>
      </c>
      <c r="J207" s="3" t="s">
        <v>41</v>
      </c>
      <c r="K207" s="37">
        <f>(C207-VLOOKUP(H207,Riders!$A$2:$C$3501,2,FALSE))/365</f>
        <v>25.197260273972603</v>
      </c>
      <c r="L207" s="37">
        <f>(C207-VLOOKUP(I207,Riders!$A$2:$C$3501,2,FALSE))/365</f>
        <v>24.391780821917809</v>
      </c>
      <c r="M207" s="37">
        <f>(C207-VLOOKUP(J207,Riders!$A$2:$C$3501,2,FALSE))/365</f>
        <v>26.991780821917807</v>
      </c>
      <c r="N207" s="36">
        <v>2</v>
      </c>
      <c r="O207" s="3">
        <f t="shared" si="8"/>
        <v>48.173000000000002</v>
      </c>
      <c r="P207" s="3">
        <v>12.064</v>
      </c>
      <c r="Q207" s="3">
        <v>7.5010000000000012</v>
      </c>
      <c r="R207" s="3">
        <v>7.0960000000000001</v>
      </c>
      <c r="S207" s="3">
        <v>7.2370000000000019</v>
      </c>
      <c r="T207" s="3">
        <v>7.0949999999999989</v>
      </c>
      <c r="U207" s="3">
        <v>7.18</v>
      </c>
      <c r="V207" s="24">
        <f t="shared" si="7"/>
        <v>56.047993689411079</v>
      </c>
    </row>
    <row r="208" spans="1:22" x14ac:dyDescent="0.45">
      <c r="A208" s="36" t="s">
        <v>12</v>
      </c>
      <c r="B208" s="36">
        <v>2022</v>
      </c>
      <c r="C208" s="19">
        <v>44846</v>
      </c>
      <c r="D208" s="36" t="s">
        <v>13</v>
      </c>
      <c r="E208" s="36" t="s">
        <v>204</v>
      </c>
      <c r="F208" s="36" t="s">
        <v>205</v>
      </c>
      <c r="G208" s="3" t="s">
        <v>15</v>
      </c>
      <c r="H208" s="3" t="s">
        <v>14</v>
      </c>
      <c r="I208" s="3" t="s">
        <v>22</v>
      </c>
      <c r="J208" s="3" t="s">
        <v>23</v>
      </c>
      <c r="K208" s="37">
        <f>(C208-VLOOKUP(H208,Riders!$A$2:$C$3501,2,FALSE))/365</f>
        <v>22.778082191780822</v>
      </c>
      <c r="L208" s="37">
        <f>(C208-VLOOKUP(I208,Riders!$A$2:$C$3501,2,FALSE))/365</f>
        <v>24.758904109589039</v>
      </c>
      <c r="M208" s="37">
        <f>(C208-VLOOKUP(J208,Riders!$A$2:$C$3501,2,FALSE))/365</f>
        <v>25.084931506849315</v>
      </c>
      <c r="N208" s="36">
        <v>1</v>
      </c>
      <c r="O208" s="3">
        <f t="shared" si="8"/>
        <v>46.631</v>
      </c>
      <c r="P208" s="3">
        <v>11.394</v>
      </c>
      <c r="Q208" s="3">
        <v>7.2080000000000002</v>
      </c>
      <c r="R208" s="3">
        <v>6.7540000000000013</v>
      </c>
      <c r="S208" s="3">
        <v>6.8870000000000005</v>
      </c>
      <c r="T208" s="3">
        <v>7.0489999999999995</v>
      </c>
      <c r="U208" s="3">
        <v>7.3389999999999986</v>
      </c>
      <c r="V208" s="24">
        <f t="shared" si="7"/>
        <v>57.90139606699406</v>
      </c>
    </row>
    <row r="209" spans="1:22" x14ac:dyDescent="0.45">
      <c r="A209" s="36" t="s">
        <v>12</v>
      </c>
      <c r="B209" s="36">
        <v>2022</v>
      </c>
      <c r="C209" s="19">
        <v>44846</v>
      </c>
      <c r="D209" s="36" t="s">
        <v>13</v>
      </c>
      <c r="E209" s="36" t="s">
        <v>204</v>
      </c>
      <c r="F209" s="36" t="s">
        <v>205</v>
      </c>
      <c r="G209" s="3" t="s">
        <v>38</v>
      </c>
      <c r="H209" s="3" t="s">
        <v>94</v>
      </c>
      <c r="I209" s="3" t="s">
        <v>75</v>
      </c>
      <c r="J209" s="3" t="s">
        <v>37</v>
      </c>
      <c r="K209" s="37">
        <f>(C209-VLOOKUP(H209,Riders!$A$2:$C$3501,2,FALSE))/365</f>
        <v>24.956164383561642</v>
      </c>
      <c r="L209" s="37">
        <f>(C209-VLOOKUP(I209,Riders!$A$2:$C$3501,2,FALSE))/365</f>
        <v>23.594520547945205</v>
      </c>
      <c r="M209" s="37">
        <f>(C209-VLOOKUP(J209,Riders!$A$2:$C$3501,2,FALSE))/365</f>
        <v>17.509589041095889</v>
      </c>
      <c r="N209" s="36">
        <v>2</v>
      </c>
      <c r="O209" s="3">
        <f t="shared" si="8"/>
        <v>45.966999999999999</v>
      </c>
      <c r="P209" s="3">
        <v>11.478</v>
      </c>
      <c r="Q209" s="3">
        <v>7.3310000000000013</v>
      </c>
      <c r="R209" s="3">
        <v>6.6890000000000001</v>
      </c>
      <c r="S209" s="3">
        <v>6.6500000000000021</v>
      </c>
      <c r="T209" s="3">
        <v>6.7909999999999968</v>
      </c>
      <c r="U209" s="3">
        <v>7.0279999999999987</v>
      </c>
      <c r="V209" s="24">
        <f t="shared" si="7"/>
        <v>58.737790153805996</v>
      </c>
    </row>
    <row r="210" spans="1:22" x14ac:dyDescent="0.45">
      <c r="A210" s="36" t="s">
        <v>12</v>
      </c>
      <c r="B210" s="36">
        <v>2022</v>
      </c>
      <c r="C210" s="19">
        <v>44846</v>
      </c>
      <c r="D210" s="36" t="s">
        <v>13</v>
      </c>
      <c r="E210" s="36" t="s">
        <v>204</v>
      </c>
      <c r="F210" s="36" t="s">
        <v>206</v>
      </c>
      <c r="G210" s="3" t="s">
        <v>25</v>
      </c>
      <c r="H210" s="3" t="s">
        <v>101</v>
      </c>
      <c r="I210" s="3" t="s">
        <v>24</v>
      </c>
      <c r="J210" s="3" t="s">
        <v>381</v>
      </c>
      <c r="K210" s="37">
        <f>(C210-VLOOKUP(H210,Riders!$A$2:$C$3501,2,FALSE))/365</f>
        <v>23.032876712328768</v>
      </c>
      <c r="L210" s="37">
        <f>(C210-VLOOKUP(I210,Riders!$A$2:$C$3501,2,FALSE))/365</f>
        <v>24.12054794520548</v>
      </c>
      <c r="M210" s="37">
        <f>(C210-VLOOKUP(J210,Riders!$A$2:$C$3501,2,FALSE))/365</f>
        <v>19.81917808219178</v>
      </c>
      <c r="N210" s="36">
        <v>1</v>
      </c>
      <c r="O210" s="3">
        <f t="shared" si="8"/>
        <v>46.595999999999997</v>
      </c>
      <c r="P210" s="3">
        <v>11.599</v>
      </c>
      <c r="Q210" s="3">
        <v>7.375</v>
      </c>
      <c r="R210" s="3">
        <v>6.7349999999999994</v>
      </c>
      <c r="S210" s="3">
        <v>6.8030000000000008</v>
      </c>
      <c r="T210" s="3">
        <v>6.9390000000000001</v>
      </c>
      <c r="U210" s="3">
        <v>7.144999999999996</v>
      </c>
      <c r="V210" s="24">
        <f t="shared" si="7"/>
        <v>57.944887973216588</v>
      </c>
    </row>
    <row r="211" spans="1:22" x14ac:dyDescent="0.45">
      <c r="A211" s="36" t="s">
        <v>12</v>
      </c>
      <c r="B211" s="36">
        <v>2022</v>
      </c>
      <c r="C211" s="19">
        <v>44846</v>
      </c>
      <c r="D211" s="36" t="s">
        <v>13</v>
      </c>
      <c r="E211" s="36" t="s">
        <v>204</v>
      </c>
      <c r="F211" s="36" t="s">
        <v>206</v>
      </c>
      <c r="G211" s="3" t="s">
        <v>19</v>
      </c>
      <c r="H211" s="3" t="s">
        <v>77</v>
      </c>
      <c r="I211" s="3" t="s">
        <v>380</v>
      </c>
      <c r="J211" s="3" t="s">
        <v>384</v>
      </c>
      <c r="K211" s="37">
        <f>(C211-VLOOKUP(H211,Riders!$A$2:$C$3501,2,FALSE))/365</f>
        <v>31.424657534246574</v>
      </c>
      <c r="L211" s="37">
        <f>(C211-VLOOKUP(I211,Riders!$A$2:$C$3501,2,FALSE))/365</f>
        <v>26.509589041095889</v>
      </c>
      <c r="M211" s="37">
        <f>(C211-VLOOKUP(J211,Riders!$A$2:$C$3501,2,FALSE))/365</f>
        <v>23.104109589041094</v>
      </c>
      <c r="N211" s="36">
        <v>2</v>
      </c>
      <c r="O211" s="3">
        <f t="shared" si="8"/>
        <v>46.603999999999999</v>
      </c>
      <c r="P211" s="3">
        <v>11.531000000000001</v>
      </c>
      <c r="Q211" s="3">
        <v>7.3749999999999982</v>
      </c>
      <c r="R211" s="3">
        <v>6.870000000000001</v>
      </c>
      <c r="S211" s="3">
        <v>6.860000000000003</v>
      </c>
      <c r="T211" s="3">
        <v>6.8889999999999958</v>
      </c>
      <c r="U211" s="3">
        <v>7.0790000000000006</v>
      </c>
      <c r="V211" s="24">
        <f t="shared" si="7"/>
        <v>57.934941206763369</v>
      </c>
    </row>
    <row r="212" spans="1:22" x14ac:dyDescent="0.45">
      <c r="A212" s="36" t="s">
        <v>71</v>
      </c>
      <c r="B212" s="36">
        <v>2022</v>
      </c>
      <c r="C212" s="19">
        <v>44749</v>
      </c>
      <c r="D212" s="36" t="s">
        <v>72</v>
      </c>
      <c r="E212" s="36" t="s">
        <v>379</v>
      </c>
      <c r="F212" s="36" t="s">
        <v>379</v>
      </c>
      <c r="G212" s="3" t="s">
        <v>38</v>
      </c>
      <c r="H212" s="3" t="s">
        <v>75</v>
      </c>
      <c r="I212" s="3" t="s">
        <v>37</v>
      </c>
      <c r="J212" s="3" t="s">
        <v>385</v>
      </c>
      <c r="K212" s="37">
        <f>(C212-VLOOKUP(H212,Riders!$A$2:$C$3501,2,FALSE))/365</f>
        <v>23.328767123287673</v>
      </c>
      <c r="L212" s="37">
        <f>(C212-VLOOKUP(I212,Riders!$A$2:$C$3501,2,FALSE))/365</f>
        <v>17.243835616438357</v>
      </c>
      <c r="M212" s="37">
        <f>(C212-VLOOKUP(J212,Riders!$A$2:$C$3501,2,FALSE))/365</f>
        <v>25.030136986301368</v>
      </c>
      <c r="N212" s="36">
        <v>1</v>
      </c>
      <c r="O212" s="3">
        <f t="shared" si="8"/>
        <v>47.218000000000004</v>
      </c>
      <c r="P212" s="3">
        <v>11.435</v>
      </c>
      <c r="Q212" s="3">
        <v>7.2260000000000009</v>
      </c>
      <c r="R212" s="3">
        <v>6.9749999999999979</v>
      </c>
      <c r="S212" s="3">
        <v>7.1650000000000027</v>
      </c>
      <c r="T212" s="3">
        <v>7.1310000000000002</v>
      </c>
      <c r="U212" s="3">
        <v>7.2860000000000014</v>
      </c>
      <c r="V212" s="24">
        <f t="shared" si="7"/>
        <v>57.181583294506325</v>
      </c>
    </row>
    <row r="213" spans="1:22" x14ac:dyDescent="0.45">
      <c r="A213" s="36" t="s">
        <v>71</v>
      </c>
      <c r="B213" s="36">
        <v>2022</v>
      </c>
      <c r="C213" s="19">
        <v>44749</v>
      </c>
      <c r="D213" s="36" t="s">
        <v>72</v>
      </c>
      <c r="E213" s="36" t="s">
        <v>379</v>
      </c>
      <c r="F213" s="36" t="s">
        <v>379</v>
      </c>
      <c r="G213" s="3" t="s">
        <v>19</v>
      </c>
      <c r="H213" s="3" t="s">
        <v>34</v>
      </c>
      <c r="I213" s="3" t="s">
        <v>77</v>
      </c>
      <c r="J213" s="3" t="s">
        <v>18</v>
      </c>
      <c r="K213" s="37">
        <f>(C213-VLOOKUP(H213,Riders!$A$2:$C$3501,2,FALSE))/365</f>
        <v>34.93150684931507</v>
      </c>
      <c r="L213" s="37">
        <f>(C213-VLOOKUP(I213,Riders!$A$2:$C$3501,2,FALSE))/365</f>
        <v>31.158904109589042</v>
      </c>
      <c r="M213" s="37">
        <f>(C213-VLOOKUP(J213,Riders!$A$2:$C$3501,2,FALSE))/365</f>
        <v>24.123287671232877</v>
      </c>
      <c r="N213" s="36">
        <v>2</v>
      </c>
      <c r="O213" s="3">
        <f t="shared" si="8"/>
        <v>47.390999999999998</v>
      </c>
      <c r="P213" s="3">
        <v>11.926</v>
      </c>
      <c r="Q213" s="3">
        <v>7.35</v>
      </c>
      <c r="R213" s="3">
        <v>6.8919999999999995</v>
      </c>
      <c r="S213" s="3">
        <v>6.9710000000000036</v>
      </c>
      <c r="T213" s="3">
        <v>7.0139999999999958</v>
      </c>
      <c r="U213" s="3">
        <v>7.2379999999999995</v>
      </c>
      <c r="V213" s="24">
        <f t="shared" si="7"/>
        <v>56.972842944862954</v>
      </c>
    </row>
    <row r="214" spans="1:22" x14ac:dyDescent="0.45">
      <c r="A214" s="36" t="s">
        <v>71</v>
      </c>
      <c r="B214" s="36">
        <v>2022</v>
      </c>
      <c r="C214" s="19">
        <v>44749</v>
      </c>
      <c r="D214" s="36" t="s">
        <v>72</v>
      </c>
      <c r="E214" s="36" t="s">
        <v>379</v>
      </c>
      <c r="F214" s="36" t="s">
        <v>379</v>
      </c>
      <c r="G214" s="3" t="s">
        <v>17</v>
      </c>
      <c r="H214" s="3" t="s">
        <v>16</v>
      </c>
      <c r="I214" s="3" t="s">
        <v>32</v>
      </c>
      <c r="J214" s="3" t="s">
        <v>80</v>
      </c>
      <c r="K214" s="37">
        <f>(C214-VLOOKUP(H214,Riders!$A$2:$C$3501,2,FALSE))/365</f>
        <v>23.210958904109589</v>
      </c>
      <c r="L214" s="37">
        <f>(C214-VLOOKUP(I214,Riders!$A$2:$C$3501,2,FALSE))/365</f>
        <v>19.950684931506849</v>
      </c>
      <c r="M214" s="37">
        <f>(C214-VLOOKUP(J214,Riders!$A$2:$C$3501,2,FALSE))/365</f>
        <v>20.410958904109588</v>
      </c>
      <c r="N214" s="36">
        <v>3</v>
      </c>
      <c r="O214" s="3">
        <f t="shared" si="8"/>
        <v>47.722999999999999</v>
      </c>
      <c r="P214" s="3">
        <v>11.895</v>
      </c>
      <c r="Q214" s="3">
        <v>7.4220000000000006</v>
      </c>
      <c r="R214" s="3">
        <v>7.3099999999999987</v>
      </c>
      <c r="S214" s="3">
        <v>7.1950000000000038</v>
      </c>
      <c r="T214" s="3">
        <v>6.9259999999999948</v>
      </c>
      <c r="U214" s="3">
        <v>6.9750000000000014</v>
      </c>
      <c r="V214" s="24">
        <f t="shared" si="7"/>
        <v>56.576493514657507</v>
      </c>
    </row>
    <row r="215" spans="1:22" x14ac:dyDescent="0.45">
      <c r="A215" s="36" t="s">
        <v>71</v>
      </c>
      <c r="B215" s="36">
        <v>2022</v>
      </c>
      <c r="C215" s="19">
        <v>44749</v>
      </c>
      <c r="D215" s="36" t="s">
        <v>72</v>
      </c>
      <c r="E215" s="36" t="s">
        <v>379</v>
      </c>
      <c r="F215" s="36" t="s">
        <v>379</v>
      </c>
      <c r="G215" s="3" t="s">
        <v>44</v>
      </c>
      <c r="H215" s="3" t="s">
        <v>43</v>
      </c>
      <c r="I215" s="3" t="s">
        <v>138</v>
      </c>
      <c r="J215" s="3" t="s">
        <v>54</v>
      </c>
      <c r="K215" s="37">
        <f>(C215-VLOOKUP(H215,Riders!$A$2:$C$3501,2,FALSE))/365</f>
        <v>29.632876712328766</v>
      </c>
      <c r="L215" s="37">
        <f>(C215-VLOOKUP(I215,Riders!$A$2:$C$3501,2,FALSE))/365</f>
        <v>26.81095890410959</v>
      </c>
      <c r="M215" s="37">
        <f>(C215-VLOOKUP(J215,Riders!$A$2:$C$3501,2,FALSE))/365</f>
        <v>25.038356164383561</v>
      </c>
      <c r="N215" s="36">
        <v>4</v>
      </c>
      <c r="O215" s="3">
        <f t="shared" si="8"/>
        <v>48.051000000000002</v>
      </c>
      <c r="P215" s="3">
        <v>11.888999999999999</v>
      </c>
      <c r="Q215" s="3">
        <v>7.5339999999999989</v>
      </c>
      <c r="R215" s="3">
        <v>6.9600000000000009</v>
      </c>
      <c r="S215" s="3">
        <v>7.0479999999999983</v>
      </c>
      <c r="T215" s="3">
        <v>7.1670000000000016</v>
      </c>
      <c r="U215" s="3">
        <v>7.453000000000003</v>
      </c>
      <c r="V215" s="24">
        <f t="shared" si="7"/>
        <v>56.190297808578386</v>
      </c>
    </row>
    <row r="216" spans="1:22" x14ac:dyDescent="0.45">
      <c r="A216" s="36" t="s">
        <v>71</v>
      </c>
      <c r="B216" s="36">
        <v>2022</v>
      </c>
      <c r="C216" s="19">
        <v>44749</v>
      </c>
      <c r="D216" s="36" t="s">
        <v>72</v>
      </c>
      <c r="E216" s="36" t="s">
        <v>379</v>
      </c>
      <c r="F216" s="36" t="s">
        <v>379</v>
      </c>
      <c r="G216" s="3" t="s">
        <v>21</v>
      </c>
      <c r="H216" s="3" t="s">
        <v>20</v>
      </c>
      <c r="I216" s="3" t="s">
        <v>116</v>
      </c>
      <c r="J216" s="3" t="s">
        <v>85</v>
      </c>
      <c r="K216" s="37">
        <f>(C216-VLOOKUP(H216,Riders!$A$2:$C$3501,2,FALSE))/365</f>
        <v>26.920547945205481</v>
      </c>
      <c r="L216" s="37">
        <f>(C216-VLOOKUP(I216,Riders!$A$2:$C$3501,2,FALSE))/365</f>
        <v>31.290410958904111</v>
      </c>
      <c r="M216" s="37">
        <f>(C216-VLOOKUP(J216,Riders!$A$2:$C$3501,2,FALSE))/365</f>
        <v>19.169863013698631</v>
      </c>
      <c r="N216" s="36">
        <v>5</v>
      </c>
      <c r="O216" s="3">
        <f t="shared" si="8"/>
        <v>48.487000000000002</v>
      </c>
      <c r="P216" s="3">
        <v>11.954000000000001</v>
      </c>
      <c r="Q216" s="3">
        <v>7.4759999999999991</v>
      </c>
      <c r="R216" s="3">
        <v>7.7100000000000009</v>
      </c>
      <c r="S216" s="3">
        <v>7.3190000000000026</v>
      </c>
      <c r="T216" s="3">
        <v>6.9959999999999951</v>
      </c>
      <c r="U216" s="3">
        <v>7.0320000000000036</v>
      </c>
      <c r="V216" s="24">
        <f t="shared" si="7"/>
        <v>55.685028976839149</v>
      </c>
    </row>
    <row r="217" spans="1:22" x14ac:dyDescent="0.45">
      <c r="A217" s="36" t="s">
        <v>71</v>
      </c>
      <c r="B217" s="36">
        <v>2022</v>
      </c>
      <c r="C217" s="19">
        <v>44749</v>
      </c>
      <c r="D217" s="36" t="s">
        <v>72</v>
      </c>
      <c r="E217" s="36" t="s">
        <v>379</v>
      </c>
      <c r="F217" s="36" t="s">
        <v>379</v>
      </c>
      <c r="G217" s="3" t="s">
        <v>65</v>
      </c>
      <c r="H217" s="3" t="s">
        <v>79</v>
      </c>
      <c r="I217" s="3" t="s">
        <v>387</v>
      </c>
      <c r="J217" s="3" t="s">
        <v>64</v>
      </c>
      <c r="K217" s="37">
        <f>(C217-VLOOKUP(H217,Riders!$A$2:$C$3501,2,FALSE))/365</f>
        <v>35.178082191780824</v>
      </c>
      <c r="L217" s="37">
        <f>(C217-VLOOKUP(I217,Riders!$A$2:$C$3501,2,FALSE))/365</f>
        <v>22.057534246575344</v>
      </c>
      <c r="M217" s="37">
        <f>(C217-VLOOKUP(J217,Riders!$A$2:$C$3501,2,FALSE))/365</f>
        <v>21.536986301369861</v>
      </c>
      <c r="N217" s="36">
        <v>6</v>
      </c>
      <c r="O217" s="3">
        <f t="shared" si="8"/>
        <v>51.18</v>
      </c>
      <c r="P217" s="3">
        <v>11.938000000000001</v>
      </c>
      <c r="Q217" s="3">
        <v>7.7059999999999977</v>
      </c>
      <c r="R217" s="3">
        <v>8.3310000000000031</v>
      </c>
      <c r="S217" s="3">
        <v>7.9959999999999951</v>
      </c>
      <c r="T217" s="3">
        <v>7.6010000000000062</v>
      </c>
      <c r="U217" s="3">
        <v>7.607999999999997</v>
      </c>
      <c r="V217" s="24">
        <f t="shared" si="7"/>
        <v>52.754982415005863</v>
      </c>
    </row>
    <row r="218" spans="1:22" x14ac:dyDescent="0.45">
      <c r="A218" s="36" t="s">
        <v>71</v>
      </c>
      <c r="B218" s="36">
        <v>2022</v>
      </c>
      <c r="C218" s="19">
        <v>44749</v>
      </c>
      <c r="D218" s="36" t="s">
        <v>72</v>
      </c>
      <c r="E218" s="36" t="s">
        <v>379</v>
      </c>
      <c r="F218" s="36" t="s">
        <v>379</v>
      </c>
      <c r="G218" s="3" t="s">
        <v>89</v>
      </c>
      <c r="H218" s="3" t="s">
        <v>88</v>
      </c>
      <c r="I218" s="3" t="s">
        <v>635</v>
      </c>
      <c r="J218" s="3" t="s">
        <v>92</v>
      </c>
      <c r="K218" s="37">
        <f>(C218-VLOOKUP(H218,Riders!$A$2:$C$3501,2,FALSE))/365</f>
        <v>19.443835616438356</v>
      </c>
      <c r="L218" s="37">
        <f>(C218-VLOOKUP(I218,Riders!$A$2:$C$3501,2,FALSE))/365</f>
        <v>19.942465753424656</v>
      </c>
      <c r="M218" s="37">
        <f>(C218-VLOOKUP(J218,Riders!$A$2:$C$3501,2,FALSE))/365</f>
        <v>23.084931506849315</v>
      </c>
      <c r="N218" s="36">
        <v>7</v>
      </c>
      <c r="O218" s="3">
        <f t="shared" si="8"/>
        <v>51.581000000000003</v>
      </c>
      <c r="P218" s="3">
        <v>13.141999999999999</v>
      </c>
      <c r="Q218" s="3">
        <v>8.1359999999999992</v>
      </c>
      <c r="R218" s="3">
        <v>7.5259999999999998</v>
      </c>
      <c r="S218" s="3">
        <v>7.3619999999999983</v>
      </c>
      <c r="T218" s="3">
        <v>7.5450000000000017</v>
      </c>
      <c r="U218" s="3">
        <v>7.8700000000000045</v>
      </c>
      <c r="V218" s="24">
        <f t="shared" si="7"/>
        <v>52.344855663907246</v>
      </c>
    </row>
    <row r="219" spans="1:22" x14ac:dyDescent="0.45">
      <c r="A219" s="36" t="s">
        <v>71</v>
      </c>
      <c r="B219" s="36">
        <v>2022</v>
      </c>
      <c r="C219" s="19">
        <v>44749</v>
      </c>
      <c r="D219" s="36" t="s">
        <v>72</v>
      </c>
      <c r="E219" s="36" t="s">
        <v>379</v>
      </c>
      <c r="F219" s="36" t="s">
        <v>379</v>
      </c>
      <c r="G219" s="3" t="s">
        <v>29</v>
      </c>
      <c r="H219" s="3" t="s">
        <v>28</v>
      </c>
      <c r="I219" s="3" t="s">
        <v>480</v>
      </c>
      <c r="J219" s="3" t="s">
        <v>417</v>
      </c>
      <c r="K219" s="37">
        <f>(C219-VLOOKUP(H219,Riders!$A$2:$C$3501,2,FALSE))/365</f>
        <v>22.531506849315068</v>
      </c>
      <c r="L219" s="37">
        <f>(C219-VLOOKUP(I219,Riders!$A$2:$C$3501,2,FALSE))/365</f>
        <v>19.493150684931507</v>
      </c>
      <c r="M219" s="37">
        <f>(C219-VLOOKUP(J219,Riders!$A$2:$C$3501,2,FALSE))/365</f>
        <v>23.383561643835616</v>
      </c>
      <c r="N219" s="36">
        <v>8</v>
      </c>
      <c r="O219" s="3">
        <f t="shared" si="8"/>
        <v>53.718000000000004</v>
      </c>
      <c r="P219" s="3">
        <v>13.643000000000001</v>
      </c>
      <c r="Q219" s="3">
        <v>8.0279999999999987</v>
      </c>
      <c r="R219" s="3">
        <v>8.054000000000002</v>
      </c>
      <c r="S219" s="3">
        <v>7.7669999999999959</v>
      </c>
      <c r="T219" s="3">
        <v>8.0530000000000044</v>
      </c>
      <c r="U219" s="3">
        <v>8.1730000000000018</v>
      </c>
      <c r="V219" s="24">
        <f t="shared" si="7"/>
        <v>50.262481849659331</v>
      </c>
    </row>
    <row r="220" spans="1:22" x14ac:dyDescent="0.45">
      <c r="A220" s="36" t="s">
        <v>71</v>
      </c>
      <c r="B220" s="36">
        <v>2022</v>
      </c>
      <c r="C220" s="19">
        <v>44749</v>
      </c>
      <c r="D220" s="36" t="s">
        <v>72</v>
      </c>
      <c r="E220" s="36" t="s">
        <v>454</v>
      </c>
      <c r="F220" s="36">
        <v>4</v>
      </c>
      <c r="G220" s="3" t="s">
        <v>38</v>
      </c>
      <c r="H220" s="3" t="s">
        <v>75</v>
      </c>
      <c r="I220" s="3" t="s">
        <v>37</v>
      </c>
      <c r="J220" s="3" t="s">
        <v>385</v>
      </c>
      <c r="K220" s="37">
        <f>(C220-VLOOKUP(H220,Riders!$A$2:$C$3501,2,FALSE))/365</f>
        <v>23.328767123287673</v>
      </c>
      <c r="L220" s="37">
        <f>(C220-VLOOKUP(I220,Riders!$A$2:$C$3501,2,FALSE))/365</f>
        <v>17.243835616438357</v>
      </c>
      <c r="M220" s="37">
        <f>(C220-VLOOKUP(J220,Riders!$A$2:$C$3501,2,FALSE))/365</f>
        <v>25.030136986301368</v>
      </c>
      <c r="N220" s="36">
        <v>1</v>
      </c>
      <c r="O220" s="3">
        <f t="shared" si="8"/>
        <v>46.871000000000002</v>
      </c>
      <c r="P220" s="3">
        <v>11.346</v>
      </c>
      <c r="Q220" s="3">
        <v>7.218</v>
      </c>
      <c r="R220" s="3">
        <v>7.0450000000000017</v>
      </c>
      <c r="S220" s="3">
        <v>7.0640000000000001</v>
      </c>
      <c r="T220" s="3">
        <v>7.0349999999999966</v>
      </c>
      <c r="U220" s="3">
        <v>7.1630000000000038</v>
      </c>
      <c r="V220" s="24">
        <f t="shared" si="7"/>
        <v>57.60491561946619</v>
      </c>
    </row>
    <row r="221" spans="1:22" x14ac:dyDescent="0.45">
      <c r="A221" s="36" t="s">
        <v>71</v>
      </c>
      <c r="B221" s="36">
        <v>2022</v>
      </c>
      <c r="C221" s="19">
        <v>44749</v>
      </c>
      <c r="D221" s="36" t="s">
        <v>72</v>
      </c>
      <c r="E221" s="36" t="s">
        <v>454</v>
      </c>
      <c r="F221" s="36">
        <v>3</v>
      </c>
      <c r="G221" s="3" t="s">
        <v>19</v>
      </c>
      <c r="H221" s="3" t="s">
        <v>34</v>
      </c>
      <c r="I221" s="3" t="s">
        <v>77</v>
      </c>
      <c r="J221" s="3" t="s">
        <v>18</v>
      </c>
      <c r="K221" s="37">
        <f>(C221-VLOOKUP(H221,Riders!$A$2:$C$3501,2,FALSE))/365</f>
        <v>34.93150684931507</v>
      </c>
      <c r="L221" s="37">
        <f>(C221-VLOOKUP(I221,Riders!$A$2:$C$3501,2,FALSE))/365</f>
        <v>31.158904109589042</v>
      </c>
      <c r="M221" s="37">
        <f>(C221-VLOOKUP(J221,Riders!$A$2:$C$3501,2,FALSE))/365</f>
        <v>24.123287671232877</v>
      </c>
      <c r="N221" s="36">
        <v>1</v>
      </c>
      <c r="O221" s="3">
        <f t="shared" si="8"/>
        <v>47.024999999999999</v>
      </c>
      <c r="P221" s="3">
        <v>11.894</v>
      </c>
      <c r="Q221" s="3">
        <v>7.3100000000000005</v>
      </c>
      <c r="R221" s="3">
        <v>6.8299999999999983</v>
      </c>
      <c r="S221" s="3">
        <v>6.8079999999999998</v>
      </c>
      <c r="T221" s="3">
        <v>6.972999999999999</v>
      </c>
      <c r="U221" s="3">
        <v>7.2100000000000009</v>
      </c>
      <c r="V221" s="24">
        <f t="shared" si="7"/>
        <v>57.416267942583737</v>
      </c>
    </row>
    <row r="222" spans="1:22" x14ac:dyDescent="0.45">
      <c r="A222" s="36" t="s">
        <v>71</v>
      </c>
      <c r="B222" s="36">
        <v>2022</v>
      </c>
      <c r="C222" s="19">
        <v>44749</v>
      </c>
      <c r="D222" s="36" t="s">
        <v>72</v>
      </c>
      <c r="E222" s="36" t="s">
        <v>454</v>
      </c>
      <c r="F222" s="36">
        <v>2</v>
      </c>
      <c r="G222" s="3" t="s">
        <v>17</v>
      </c>
      <c r="H222" s="3" t="s">
        <v>16</v>
      </c>
      <c r="I222" s="3" t="s">
        <v>32</v>
      </c>
      <c r="J222" s="3" t="s">
        <v>80</v>
      </c>
      <c r="K222" s="37">
        <f>(C222-VLOOKUP(H222,Riders!$A$2:$C$3501,2,FALSE))/365</f>
        <v>23.210958904109589</v>
      </c>
      <c r="L222" s="37">
        <f>(C222-VLOOKUP(I222,Riders!$A$2:$C$3501,2,FALSE))/365</f>
        <v>19.950684931506849</v>
      </c>
      <c r="M222" s="37">
        <f>(C222-VLOOKUP(J222,Riders!$A$2:$C$3501,2,FALSE))/365</f>
        <v>20.410958904109588</v>
      </c>
      <c r="N222" s="36">
        <v>1</v>
      </c>
      <c r="O222" s="3">
        <f t="shared" si="8"/>
        <v>47.414000000000001</v>
      </c>
      <c r="P222" s="3">
        <v>11.88</v>
      </c>
      <c r="Q222" s="3">
        <v>7.4169999999999998</v>
      </c>
      <c r="R222" s="3">
        <v>7.1209999999999987</v>
      </c>
      <c r="S222" s="3">
        <v>7.1120000000000019</v>
      </c>
      <c r="T222" s="3">
        <v>6.884999999999998</v>
      </c>
      <c r="U222" s="3">
        <v>6.9990000000000023</v>
      </c>
      <c r="V222" s="24">
        <f t="shared" si="7"/>
        <v>56.945206057282654</v>
      </c>
    </row>
    <row r="223" spans="1:22" x14ac:dyDescent="0.45">
      <c r="A223" s="36" t="s">
        <v>71</v>
      </c>
      <c r="B223" s="36">
        <v>2022</v>
      </c>
      <c r="C223" s="19">
        <v>44749</v>
      </c>
      <c r="D223" s="36" t="s">
        <v>72</v>
      </c>
      <c r="E223" s="36" t="s">
        <v>454</v>
      </c>
      <c r="F223" s="36">
        <v>1</v>
      </c>
      <c r="G223" s="3" t="s">
        <v>21</v>
      </c>
      <c r="H223" s="3" t="s">
        <v>20</v>
      </c>
      <c r="I223" s="3" t="s">
        <v>116</v>
      </c>
      <c r="J223" s="3" t="s">
        <v>85</v>
      </c>
      <c r="K223" s="37">
        <f>(C223-VLOOKUP(H223,Riders!$A$2:$C$3501,2,FALSE))/365</f>
        <v>26.920547945205481</v>
      </c>
      <c r="L223" s="37">
        <f>(C223-VLOOKUP(I223,Riders!$A$2:$C$3501,2,FALSE))/365</f>
        <v>31.290410958904111</v>
      </c>
      <c r="M223" s="37">
        <f>(C223-VLOOKUP(J223,Riders!$A$2:$C$3501,2,FALSE))/365</f>
        <v>19.169863013698631</v>
      </c>
      <c r="N223" s="36">
        <v>1</v>
      </c>
      <c r="O223" s="3">
        <f t="shared" si="8"/>
        <v>48.201000000000001</v>
      </c>
      <c r="P223" s="3">
        <v>11.988</v>
      </c>
      <c r="Q223" s="3">
        <v>7.5160000000000018</v>
      </c>
      <c r="R223" s="3">
        <v>7.5839999999999996</v>
      </c>
      <c r="S223" s="3">
        <v>7.2419999999999973</v>
      </c>
      <c r="T223" s="3">
        <v>6.9230000000000018</v>
      </c>
      <c r="U223" s="3">
        <v>6.9480000000000004</v>
      </c>
      <c r="V223" s="24">
        <f t="shared" si="7"/>
        <v>56.015435364411523</v>
      </c>
    </row>
    <row r="224" spans="1:22" x14ac:dyDescent="0.45">
      <c r="A224" s="36" t="s">
        <v>71</v>
      </c>
      <c r="B224" s="36">
        <v>2022</v>
      </c>
      <c r="C224" s="19">
        <v>44749</v>
      </c>
      <c r="D224" s="36" t="s">
        <v>72</v>
      </c>
      <c r="E224" s="36" t="s">
        <v>454</v>
      </c>
      <c r="F224" s="36">
        <v>1</v>
      </c>
      <c r="G224" s="3" t="s">
        <v>44</v>
      </c>
      <c r="H224" s="3" t="s">
        <v>43</v>
      </c>
      <c r="I224" s="3" t="s">
        <v>138</v>
      </c>
      <c r="J224" s="3" t="s">
        <v>54</v>
      </c>
      <c r="K224" s="37">
        <f>(C224-VLOOKUP(H224,Riders!$A$2:$C$3501,2,FALSE))/365</f>
        <v>29.632876712328766</v>
      </c>
      <c r="L224" s="37">
        <f>(C224-VLOOKUP(I224,Riders!$A$2:$C$3501,2,FALSE))/365</f>
        <v>26.81095890410959</v>
      </c>
      <c r="M224" s="37">
        <f>(C224-VLOOKUP(J224,Riders!$A$2:$C$3501,2,FALSE))/365</f>
        <v>25.038356164383561</v>
      </c>
      <c r="N224" s="36">
        <v>2</v>
      </c>
      <c r="O224" s="3">
        <f t="shared" si="8"/>
        <v>48.639000000000003</v>
      </c>
      <c r="P224" s="3">
        <v>11.917999999999999</v>
      </c>
      <c r="Q224" s="3">
        <v>7.4890000000000008</v>
      </c>
      <c r="R224" s="3">
        <v>6.9200000000000017</v>
      </c>
      <c r="S224" s="3">
        <v>6.995000000000001</v>
      </c>
      <c r="T224" s="3">
        <v>7.6980000000000004</v>
      </c>
      <c r="U224" s="3">
        <v>7.6189999999999998</v>
      </c>
      <c r="V224" s="24">
        <f t="shared" si="7"/>
        <v>55.51100968358724</v>
      </c>
    </row>
    <row r="225" spans="1:22" x14ac:dyDescent="0.45">
      <c r="A225" s="36" t="s">
        <v>71</v>
      </c>
      <c r="B225" s="36">
        <v>2022</v>
      </c>
      <c r="C225" s="19">
        <v>44749</v>
      </c>
      <c r="D225" s="36" t="s">
        <v>72</v>
      </c>
      <c r="E225" s="36" t="s">
        <v>454</v>
      </c>
      <c r="F225" s="36">
        <v>2</v>
      </c>
      <c r="G225" s="3" t="s">
        <v>65</v>
      </c>
      <c r="H225" s="3" t="s">
        <v>79</v>
      </c>
      <c r="I225" s="3" t="s">
        <v>387</v>
      </c>
      <c r="J225" s="3" t="s">
        <v>64</v>
      </c>
      <c r="K225" s="37">
        <f>(C225-VLOOKUP(H225,Riders!$A$2:$C$3501,2,FALSE))/365</f>
        <v>35.178082191780824</v>
      </c>
      <c r="L225" s="37">
        <f>(C225-VLOOKUP(I225,Riders!$A$2:$C$3501,2,FALSE))/365</f>
        <v>22.057534246575344</v>
      </c>
      <c r="M225" s="37">
        <f>(C225-VLOOKUP(J225,Riders!$A$2:$C$3501,2,FALSE))/365</f>
        <v>21.536986301369861</v>
      </c>
      <c r="N225" s="36">
        <v>2</v>
      </c>
      <c r="O225" s="3">
        <f t="shared" si="8"/>
        <v>51.164000000000001</v>
      </c>
      <c r="P225" s="3">
        <v>11.93</v>
      </c>
      <c r="Q225" s="3">
        <v>7.6589999999999989</v>
      </c>
      <c r="R225" s="3">
        <v>8.5950000000000024</v>
      </c>
      <c r="S225" s="3">
        <v>8.0070000000000014</v>
      </c>
      <c r="T225" s="3">
        <v>7.472999999999999</v>
      </c>
      <c r="U225" s="3">
        <v>7.5</v>
      </c>
      <c r="V225" s="24">
        <f t="shared" si="7"/>
        <v>52.771479946837616</v>
      </c>
    </row>
    <row r="226" spans="1:22" x14ac:dyDescent="0.45">
      <c r="A226" s="36" t="s">
        <v>71</v>
      </c>
      <c r="B226" s="36">
        <v>2022</v>
      </c>
      <c r="C226" s="19">
        <v>44749</v>
      </c>
      <c r="D226" s="36" t="s">
        <v>72</v>
      </c>
      <c r="E226" s="36" t="s">
        <v>454</v>
      </c>
      <c r="F226" s="36">
        <v>3</v>
      </c>
      <c r="G226" s="3" t="s">
        <v>89</v>
      </c>
      <c r="H226" s="3" t="s">
        <v>88</v>
      </c>
      <c r="I226" s="3" t="s">
        <v>635</v>
      </c>
      <c r="J226" s="3" t="s">
        <v>92</v>
      </c>
      <c r="K226" s="37">
        <f>(C226-VLOOKUP(H226,Riders!$A$2:$C$3501,2,FALSE))/365</f>
        <v>19.443835616438356</v>
      </c>
      <c r="L226" s="37">
        <f>(C226-VLOOKUP(I226,Riders!$A$2:$C$3501,2,FALSE))/365</f>
        <v>19.942465753424656</v>
      </c>
      <c r="M226" s="37">
        <f>(C226-VLOOKUP(J226,Riders!$A$2:$C$3501,2,FALSE))/365</f>
        <v>23.084931506849315</v>
      </c>
      <c r="N226" s="36">
        <v>2</v>
      </c>
      <c r="O226" s="3">
        <f t="shared" si="8"/>
        <v>51.399000000000001</v>
      </c>
      <c r="P226" s="3">
        <v>13.015000000000001</v>
      </c>
      <c r="Q226" s="3">
        <v>8.1660000000000004</v>
      </c>
      <c r="R226" s="3">
        <v>7.4589999999999996</v>
      </c>
      <c r="S226" s="3">
        <v>7.3470000000000013</v>
      </c>
      <c r="T226" s="3">
        <v>7.5659999999999954</v>
      </c>
      <c r="U226" s="3">
        <v>7.8460000000000036</v>
      </c>
      <c r="V226" s="24">
        <f t="shared" si="7"/>
        <v>52.530204867798986</v>
      </c>
    </row>
    <row r="227" spans="1:22" x14ac:dyDescent="0.45">
      <c r="A227" s="36" t="s">
        <v>71</v>
      </c>
      <c r="B227" s="36">
        <v>2022</v>
      </c>
      <c r="C227" s="19">
        <v>44749</v>
      </c>
      <c r="D227" s="36" t="s">
        <v>72</v>
      </c>
      <c r="E227" s="36" t="s">
        <v>454</v>
      </c>
      <c r="F227" s="36">
        <v>4</v>
      </c>
      <c r="G227" s="3" t="s">
        <v>29</v>
      </c>
      <c r="H227" s="3" t="s">
        <v>28</v>
      </c>
      <c r="I227" s="3" t="s">
        <v>480</v>
      </c>
      <c r="J227" s="3" t="s">
        <v>417</v>
      </c>
      <c r="K227" s="37">
        <f>(C227-VLOOKUP(H227,Riders!$A$2:$C$3501,2,FALSE))/365</f>
        <v>22.531506849315068</v>
      </c>
      <c r="L227" s="37">
        <f>(C227-VLOOKUP(I227,Riders!$A$2:$C$3501,2,FALSE))/365</f>
        <v>19.493150684931507</v>
      </c>
      <c r="M227" s="37">
        <f>(C227-VLOOKUP(J227,Riders!$A$2:$C$3501,2,FALSE))/365</f>
        <v>23.383561643835616</v>
      </c>
      <c r="N227" s="36">
        <v>2</v>
      </c>
      <c r="O227" s="3">
        <f t="shared" si="8"/>
        <v>51.948999999999998</v>
      </c>
      <c r="P227" s="3">
        <v>14.077</v>
      </c>
      <c r="Q227" s="3">
        <v>8.3650000000000002</v>
      </c>
      <c r="R227" s="3">
        <v>7.82</v>
      </c>
      <c r="S227" s="3">
        <v>7.5609999999999999</v>
      </c>
      <c r="T227" s="3">
        <v>7.0219999999999985</v>
      </c>
      <c r="U227" s="3">
        <v>7.1039999999999992</v>
      </c>
      <c r="V227" s="24">
        <f t="shared" si="7"/>
        <v>51.974051473560607</v>
      </c>
    </row>
    <row r="228" spans="1:22" x14ac:dyDescent="0.45">
      <c r="A228" s="36" t="s">
        <v>71</v>
      </c>
      <c r="B228" s="36">
        <v>2022</v>
      </c>
      <c r="C228" s="19">
        <v>44749</v>
      </c>
      <c r="D228" s="36" t="s">
        <v>72</v>
      </c>
      <c r="E228" s="36" t="s">
        <v>204</v>
      </c>
      <c r="F228" s="36" t="s">
        <v>205</v>
      </c>
      <c r="G228" s="3" t="s">
        <v>38</v>
      </c>
      <c r="H228" s="3" t="s">
        <v>75</v>
      </c>
      <c r="I228" s="3" t="s">
        <v>37</v>
      </c>
      <c r="J228" s="3" t="s">
        <v>385</v>
      </c>
      <c r="K228" s="37">
        <f>(C228-VLOOKUP(H228,Riders!$A$2:$C$3501,2,FALSE))/365</f>
        <v>23.328767123287673</v>
      </c>
      <c r="L228" s="37">
        <f>(C228-VLOOKUP(I228,Riders!$A$2:$C$3501,2,FALSE))/365</f>
        <v>17.243835616438357</v>
      </c>
      <c r="M228" s="37">
        <f>(C228-VLOOKUP(J228,Riders!$A$2:$C$3501,2,FALSE))/365</f>
        <v>25.030136986301368</v>
      </c>
      <c r="N228" s="36">
        <v>1</v>
      </c>
      <c r="O228" s="3">
        <f t="shared" si="8"/>
        <v>47.143999999999998</v>
      </c>
      <c r="P228" s="3">
        <v>11.317</v>
      </c>
      <c r="Q228" s="3">
        <v>7.2910000000000004</v>
      </c>
      <c r="R228" s="3">
        <v>7.07</v>
      </c>
      <c r="S228" s="3">
        <v>7.1609999999999978</v>
      </c>
      <c r="T228" s="3">
        <v>7.036999999999999</v>
      </c>
      <c r="U228" s="3">
        <v>7.2680000000000007</v>
      </c>
      <c r="V228" s="24">
        <f t="shared" si="7"/>
        <v>57.271338876633294</v>
      </c>
    </row>
    <row r="229" spans="1:22" x14ac:dyDescent="0.45">
      <c r="A229" s="36" t="s">
        <v>71</v>
      </c>
      <c r="B229" s="36">
        <v>2022</v>
      </c>
      <c r="C229" s="19">
        <v>44749</v>
      </c>
      <c r="D229" s="36" t="s">
        <v>72</v>
      </c>
      <c r="E229" s="36" t="s">
        <v>204</v>
      </c>
      <c r="F229" s="36" t="s">
        <v>205</v>
      </c>
      <c r="G229" s="3" t="s">
        <v>19</v>
      </c>
      <c r="H229" s="3" t="s">
        <v>34</v>
      </c>
      <c r="I229" s="3" t="s">
        <v>77</v>
      </c>
      <c r="J229" s="3" t="s">
        <v>18</v>
      </c>
      <c r="K229" s="37">
        <f>(C229-VLOOKUP(H229,Riders!$A$2:$C$3501,2,FALSE))/365</f>
        <v>34.93150684931507</v>
      </c>
      <c r="L229" s="37">
        <f>(C229-VLOOKUP(I229,Riders!$A$2:$C$3501,2,FALSE))/365</f>
        <v>31.158904109589042</v>
      </c>
      <c r="M229" s="37">
        <f>(C229-VLOOKUP(J229,Riders!$A$2:$C$3501,2,FALSE))/365</f>
        <v>24.123287671232877</v>
      </c>
      <c r="N229" s="36">
        <v>2</v>
      </c>
      <c r="O229" s="3">
        <f t="shared" si="8"/>
        <v>47.265000000000001</v>
      </c>
      <c r="P229" s="3">
        <v>12.048</v>
      </c>
      <c r="Q229" s="3">
        <v>7.3110000000000017</v>
      </c>
      <c r="R229" s="3">
        <v>6.8979999999999997</v>
      </c>
      <c r="S229" s="3">
        <v>6.8940000000000019</v>
      </c>
      <c r="T229" s="3">
        <v>6.9579999999999984</v>
      </c>
      <c r="U229" s="3">
        <v>7.1559999999999988</v>
      </c>
      <c r="V229" s="24">
        <f t="shared" si="7"/>
        <v>57.124722310377656</v>
      </c>
    </row>
    <row r="230" spans="1:22" x14ac:dyDescent="0.45">
      <c r="A230" s="36" t="s">
        <v>71</v>
      </c>
      <c r="B230" s="36">
        <v>2022</v>
      </c>
      <c r="C230" s="19">
        <v>44749</v>
      </c>
      <c r="D230" s="36" t="s">
        <v>72</v>
      </c>
      <c r="E230" s="36" t="s">
        <v>204</v>
      </c>
      <c r="F230" s="36" t="s">
        <v>206</v>
      </c>
      <c r="G230" s="3" t="s">
        <v>17</v>
      </c>
      <c r="H230" s="3" t="s">
        <v>16</v>
      </c>
      <c r="I230" s="3" t="s">
        <v>32</v>
      </c>
      <c r="J230" s="3" t="s">
        <v>80</v>
      </c>
      <c r="K230" s="37">
        <f>(C230-VLOOKUP(H230,Riders!$A$2:$C$3501,2,FALSE))/365</f>
        <v>23.210958904109589</v>
      </c>
      <c r="L230" s="37">
        <f>(C230-VLOOKUP(I230,Riders!$A$2:$C$3501,2,FALSE))/365</f>
        <v>19.950684931506849</v>
      </c>
      <c r="M230" s="37">
        <f>(C230-VLOOKUP(J230,Riders!$A$2:$C$3501,2,FALSE))/365</f>
        <v>20.410958904109588</v>
      </c>
      <c r="N230" s="36">
        <v>1</v>
      </c>
      <c r="O230" s="3">
        <f t="shared" si="8"/>
        <v>47.593000000000004</v>
      </c>
      <c r="P230" s="3">
        <v>12.054</v>
      </c>
      <c r="Q230" s="3">
        <v>7.4979999999999993</v>
      </c>
      <c r="R230" s="3">
        <v>7.1159999999999997</v>
      </c>
      <c r="S230" s="3">
        <v>7.1069999999999993</v>
      </c>
      <c r="T230" s="3">
        <v>6.8620000000000019</v>
      </c>
      <c r="U230" s="3">
        <v>6.9560000000000031</v>
      </c>
      <c r="V230" s="24">
        <f t="shared" si="7"/>
        <v>56.73103187443531</v>
      </c>
    </row>
    <row r="231" spans="1:22" x14ac:dyDescent="0.45">
      <c r="A231" s="36" t="s">
        <v>71</v>
      </c>
      <c r="B231" s="36">
        <v>2022</v>
      </c>
      <c r="C231" s="19">
        <v>44749</v>
      </c>
      <c r="D231" s="36" t="s">
        <v>72</v>
      </c>
      <c r="E231" s="36" t="s">
        <v>204</v>
      </c>
      <c r="F231" s="36" t="s">
        <v>206</v>
      </c>
      <c r="G231" s="3" t="s">
        <v>21</v>
      </c>
      <c r="H231" s="3" t="s">
        <v>20</v>
      </c>
      <c r="I231" s="3" t="s">
        <v>116</v>
      </c>
      <c r="J231" s="3" t="s">
        <v>85</v>
      </c>
      <c r="K231" s="37">
        <f>(C231-VLOOKUP(H231,Riders!$A$2:$C$3501,2,FALSE))/365</f>
        <v>26.920547945205481</v>
      </c>
      <c r="L231" s="37">
        <f>(C231-VLOOKUP(I231,Riders!$A$2:$C$3501,2,FALSE))/365</f>
        <v>31.290410958904111</v>
      </c>
      <c r="M231" s="37">
        <f>(C231-VLOOKUP(J231,Riders!$A$2:$C$3501,2,FALSE))/365</f>
        <v>19.169863013698631</v>
      </c>
      <c r="N231" s="36">
        <v>2</v>
      </c>
      <c r="O231" s="3">
        <f t="shared" si="8"/>
        <v>48.3</v>
      </c>
      <c r="P231" s="3">
        <v>12.05</v>
      </c>
      <c r="Q231" s="3">
        <v>7.5599999999999987</v>
      </c>
      <c r="R231" s="3">
        <v>7.4640000000000022</v>
      </c>
      <c r="S231" s="3">
        <v>7.2630000000000017</v>
      </c>
      <c r="T231" s="3">
        <v>6.9189999999999969</v>
      </c>
      <c r="U231" s="3">
        <v>7.0439999999999969</v>
      </c>
      <c r="V231" s="24">
        <f t="shared" si="7"/>
        <v>55.900621118012424</v>
      </c>
    </row>
    <row r="232" spans="1:22" x14ac:dyDescent="0.45">
      <c r="A232" s="36" t="s">
        <v>93</v>
      </c>
      <c r="B232" s="36">
        <v>2022</v>
      </c>
      <c r="C232" s="19">
        <v>44693</v>
      </c>
      <c r="D232" s="36" t="s">
        <v>72</v>
      </c>
      <c r="E232" s="36" t="s">
        <v>379</v>
      </c>
      <c r="F232" s="36" t="s">
        <v>379</v>
      </c>
      <c r="G232" s="3" t="s">
        <v>15</v>
      </c>
      <c r="H232" s="3" t="s">
        <v>14</v>
      </c>
      <c r="I232" s="3" t="s">
        <v>22</v>
      </c>
      <c r="J232" s="3" t="s">
        <v>23</v>
      </c>
      <c r="K232" s="37">
        <f>(C232-VLOOKUP(H232,Riders!$A$2:$C$3501,2,FALSE))/365</f>
        <v>22.358904109589041</v>
      </c>
      <c r="L232" s="37">
        <f>(C232-VLOOKUP(I232,Riders!$A$2:$C$3501,2,FALSE))/365</f>
        <v>24.339726027397262</v>
      </c>
      <c r="M232" s="37">
        <f>(C232-VLOOKUP(J232,Riders!$A$2:$C$3501,2,FALSE))/365</f>
        <v>24.665753424657535</v>
      </c>
      <c r="N232" s="36">
        <v>8</v>
      </c>
      <c r="O232" s="3">
        <f t="shared" si="8"/>
        <v>47.103000000000002</v>
      </c>
      <c r="P232" s="3">
        <v>11.669</v>
      </c>
      <c r="Q232" s="3">
        <v>7.4980000000000011</v>
      </c>
      <c r="R232" s="3">
        <v>6.8649999999999984</v>
      </c>
      <c r="S232" s="3">
        <v>6.791999999999998</v>
      </c>
      <c r="T232" s="3">
        <v>7.0150000000000006</v>
      </c>
      <c r="U232" s="3">
        <v>7.2640000000000029</v>
      </c>
      <c r="V232" s="24">
        <f t="shared" si="7"/>
        <v>57.321189733138013</v>
      </c>
    </row>
    <row r="233" spans="1:22" x14ac:dyDescent="0.45">
      <c r="A233" s="36" t="s">
        <v>93</v>
      </c>
      <c r="B233" s="36">
        <v>2022</v>
      </c>
      <c r="C233" s="19">
        <v>44693</v>
      </c>
      <c r="D233" s="36" t="s">
        <v>72</v>
      </c>
      <c r="E233" s="36" t="s">
        <v>379</v>
      </c>
      <c r="F233" s="36" t="s">
        <v>379</v>
      </c>
      <c r="G233" s="3" t="s">
        <v>19</v>
      </c>
      <c r="H233" s="3" t="s">
        <v>34</v>
      </c>
      <c r="I233" s="3" t="s">
        <v>380</v>
      </c>
      <c r="J233" s="3" t="s">
        <v>384</v>
      </c>
      <c r="K233" s="37">
        <f>(C233-VLOOKUP(H233,Riders!$A$2:$C$3501,2,FALSE))/365</f>
        <v>34.778082191780825</v>
      </c>
      <c r="L233" s="37">
        <f>(C233-VLOOKUP(I233,Riders!$A$2:$C$3501,2,FALSE))/365</f>
        <v>26.090410958904108</v>
      </c>
      <c r="M233" s="37">
        <f>(C233-VLOOKUP(J233,Riders!$A$2:$C$3501,2,FALSE))/365</f>
        <v>22.684931506849313</v>
      </c>
      <c r="N233" s="36">
        <v>6</v>
      </c>
      <c r="O233" s="3">
        <f t="shared" si="8"/>
        <v>47.731000000000002</v>
      </c>
      <c r="P233" s="3">
        <v>11.58</v>
      </c>
      <c r="Q233" s="3">
        <v>7.4069999999999983</v>
      </c>
      <c r="R233" s="3">
        <v>7.1690000000000005</v>
      </c>
      <c r="S233" s="3">
        <v>7.0910000000000011</v>
      </c>
      <c r="T233" s="3">
        <v>7.1599999999999966</v>
      </c>
      <c r="U233" s="3">
        <v>7.3240000000000052</v>
      </c>
      <c r="V233" s="24">
        <f t="shared" si="7"/>
        <v>56.567010957239525</v>
      </c>
    </row>
    <row r="234" spans="1:22" x14ac:dyDescent="0.45">
      <c r="A234" s="36" t="s">
        <v>93</v>
      </c>
      <c r="B234" s="36">
        <v>2022</v>
      </c>
      <c r="C234" s="19">
        <v>44693</v>
      </c>
      <c r="D234" s="36" t="s">
        <v>72</v>
      </c>
      <c r="E234" s="36" t="s">
        <v>379</v>
      </c>
      <c r="F234" s="36" t="s">
        <v>379</v>
      </c>
      <c r="G234" s="3" t="s">
        <v>27</v>
      </c>
      <c r="H234" s="3" t="s">
        <v>26</v>
      </c>
      <c r="I234" s="3" t="s">
        <v>33</v>
      </c>
      <c r="J234" s="3" t="s">
        <v>41</v>
      </c>
      <c r="K234" s="37">
        <f>(C234-VLOOKUP(H234,Riders!$A$2:$C$3501,2,FALSE))/365</f>
        <v>23.972602739726028</v>
      </c>
      <c r="L234" s="37">
        <f>(C234-VLOOKUP(I234,Riders!$A$2:$C$3501,2,FALSE))/365</f>
        <v>28.476712328767125</v>
      </c>
      <c r="M234" s="37">
        <f>(C234-VLOOKUP(J234,Riders!$A$2:$C$3501,2,FALSE))/365</f>
        <v>26.572602739726026</v>
      </c>
      <c r="N234" s="36">
        <v>5</v>
      </c>
      <c r="O234" s="3">
        <f t="shared" si="8"/>
        <v>47.906999999999996</v>
      </c>
      <c r="P234" s="3">
        <v>12.154999999999999</v>
      </c>
      <c r="Q234" s="3">
        <v>7.6</v>
      </c>
      <c r="R234" s="3">
        <v>6.8820000000000014</v>
      </c>
      <c r="S234" s="3">
        <v>6.8560000000000016</v>
      </c>
      <c r="T234" s="3">
        <v>7.0730000000000004</v>
      </c>
      <c r="U234" s="3">
        <v>7.340999999999994</v>
      </c>
      <c r="V234" s="24">
        <f t="shared" si="7"/>
        <v>56.359195942137895</v>
      </c>
    </row>
    <row r="235" spans="1:22" x14ac:dyDescent="0.45">
      <c r="A235" s="36" t="s">
        <v>93</v>
      </c>
      <c r="B235" s="36">
        <v>2022</v>
      </c>
      <c r="C235" s="19">
        <v>44693</v>
      </c>
      <c r="D235" s="36" t="s">
        <v>72</v>
      </c>
      <c r="E235" s="36" t="s">
        <v>379</v>
      </c>
      <c r="F235" s="36" t="s">
        <v>379</v>
      </c>
      <c r="G235" s="3" t="s">
        <v>25</v>
      </c>
      <c r="H235" s="3" t="s">
        <v>101</v>
      </c>
      <c r="I235" s="3" t="s">
        <v>381</v>
      </c>
      <c r="J235" s="3" t="s">
        <v>182</v>
      </c>
      <c r="K235" s="37">
        <f>(C235-VLOOKUP(H235,Riders!$A$2:$C$3501,2,FALSE))/365</f>
        <v>22.613698630136987</v>
      </c>
      <c r="L235" s="37">
        <f>(C235-VLOOKUP(I235,Riders!$A$2:$C$3501,2,FALSE))/365</f>
        <v>19.399999999999999</v>
      </c>
      <c r="M235" s="37">
        <f>(C235-VLOOKUP(J235,Riders!$A$2:$C$3501,2,FALSE))/365</f>
        <v>22.564383561643837</v>
      </c>
      <c r="N235" s="36">
        <v>7</v>
      </c>
      <c r="O235" s="3">
        <f t="shared" si="8"/>
        <v>48.249000000000002</v>
      </c>
      <c r="P235" s="3">
        <v>11.715999999999999</v>
      </c>
      <c r="Q235" s="3">
        <v>7.5039999999999996</v>
      </c>
      <c r="R235" s="3">
        <v>7.0600000000000023</v>
      </c>
      <c r="S235" s="3">
        <v>7.2379999999999995</v>
      </c>
      <c r="T235" s="3">
        <v>7.2560000000000002</v>
      </c>
      <c r="U235" s="3">
        <v>7.4750000000000014</v>
      </c>
      <c r="V235" s="24">
        <f t="shared" si="7"/>
        <v>55.959709009513148</v>
      </c>
    </row>
    <row r="236" spans="1:22" x14ac:dyDescent="0.45">
      <c r="A236" s="36" t="s">
        <v>93</v>
      </c>
      <c r="B236" s="36">
        <v>2022</v>
      </c>
      <c r="C236" s="19">
        <v>44693</v>
      </c>
      <c r="D236" s="36" t="s">
        <v>72</v>
      </c>
      <c r="E236" s="36" t="s">
        <v>379</v>
      </c>
      <c r="F236" s="36" t="s">
        <v>379</v>
      </c>
      <c r="G236" s="3" t="s">
        <v>44</v>
      </c>
      <c r="H236" s="3" t="s">
        <v>43</v>
      </c>
      <c r="I236" s="3" t="s">
        <v>138</v>
      </c>
      <c r="J236" s="3" t="s">
        <v>54</v>
      </c>
      <c r="K236" s="37">
        <f>(C236-VLOOKUP(H236,Riders!$A$2:$C$3501,2,FALSE))/365</f>
        <v>29.479452054794521</v>
      </c>
      <c r="L236" s="37">
        <f>(C236-VLOOKUP(I236,Riders!$A$2:$C$3501,2,FALSE))/365</f>
        <v>26.657534246575342</v>
      </c>
      <c r="M236" s="37">
        <f>(C236-VLOOKUP(J236,Riders!$A$2:$C$3501,2,FALSE))/365</f>
        <v>24.884931506849316</v>
      </c>
      <c r="N236" s="36">
        <v>3</v>
      </c>
      <c r="O236" s="3">
        <f t="shared" si="8"/>
        <v>48.575000000000003</v>
      </c>
      <c r="P236" s="3">
        <v>11.864000000000001</v>
      </c>
      <c r="Q236" s="3">
        <v>7.6419999999999995</v>
      </c>
      <c r="R236" s="3">
        <v>7.0960000000000001</v>
      </c>
      <c r="S236" s="3">
        <v>7.1789999999999985</v>
      </c>
      <c r="T236" s="3">
        <v>7.2740000000000009</v>
      </c>
      <c r="U236" s="3">
        <v>7.5200000000000031</v>
      </c>
      <c r="V236" s="24">
        <f t="shared" si="7"/>
        <v>55.584148224395264</v>
      </c>
    </row>
    <row r="237" spans="1:22" x14ac:dyDescent="0.45">
      <c r="A237" s="36" t="s">
        <v>93</v>
      </c>
      <c r="B237" s="36">
        <v>2022</v>
      </c>
      <c r="C237" s="19">
        <v>44693</v>
      </c>
      <c r="D237" s="36" t="s">
        <v>72</v>
      </c>
      <c r="E237" s="36" t="s">
        <v>379</v>
      </c>
      <c r="F237" s="36" t="s">
        <v>379</v>
      </c>
      <c r="G237" s="3" t="s">
        <v>47</v>
      </c>
      <c r="H237" s="3" t="s">
        <v>99</v>
      </c>
      <c r="I237" s="3" t="s">
        <v>100</v>
      </c>
      <c r="J237" s="3" t="s">
        <v>57</v>
      </c>
      <c r="K237" s="37">
        <f>(C237-VLOOKUP(H237,Riders!$A$2:$C$3501,2,FALSE))/365</f>
        <v>25.238356164383561</v>
      </c>
      <c r="L237" s="37">
        <f>(C237-VLOOKUP(I237,Riders!$A$2:$C$3501,2,FALSE))/365</f>
        <v>28.246575342465754</v>
      </c>
      <c r="M237" s="37">
        <f>(C237-VLOOKUP(J237,Riders!$A$2:$C$3501,2,FALSE))/365</f>
        <v>22.284931506849315</v>
      </c>
      <c r="N237" s="36">
        <v>4</v>
      </c>
      <c r="O237" s="3">
        <f t="shared" si="8"/>
        <v>48.747999999999998</v>
      </c>
      <c r="P237" s="3">
        <v>11.798</v>
      </c>
      <c r="Q237" s="3">
        <v>7.5729999999999986</v>
      </c>
      <c r="R237" s="3">
        <v>7.0450000000000017</v>
      </c>
      <c r="S237" s="3">
        <v>7.1410000000000018</v>
      </c>
      <c r="T237" s="3">
        <v>7.4699999999999989</v>
      </c>
      <c r="U237" s="3">
        <v>7.7209999999999965</v>
      </c>
      <c r="V237" s="24">
        <f t="shared" si="7"/>
        <v>55.38688766718635</v>
      </c>
    </row>
    <row r="238" spans="1:22" x14ac:dyDescent="0.45">
      <c r="A238" s="36" t="s">
        <v>93</v>
      </c>
      <c r="B238" s="36">
        <v>2022</v>
      </c>
      <c r="C238" s="19">
        <v>44693</v>
      </c>
      <c r="D238" s="36" t="s">
        <v>72</v>
      </c>
      <c r="E238" s="36" t="s">
        <v>379</v>
      </c>
      <c r="F238" s="36" t="s">
        <v>379</v>
      </c>
      <c r="G238" s="3" t="s">
        <v>40</v>
      </c>
      <c r="H238" s="3" t="s">
        <v>39</v>
      </c>
      <c r="I238" s="3" t="s">
        <v>42</v>
      </c>
      <c r="J238" s="3" t="s">
        <v>45</v>
      </c>
      <c r="K238" s="37">
        <f>(C238-VLOOKUP(H238,Riders!$A$2:$C$3501,2,FALSE))/365</f>
        <v>27.753424657534246</v>
      </c>
      <c r="L238" s="37">
        <f>(C238-VLOOKUP(I238,Riders!$A$2:$C$3501,2,FALSE))/365</f>
        <v>23.443835616438356</v>
      </c>
      <c r="M238" s="37">
        <f>(C238-VLOOKUP(J238,Riders!$A$2:$C$3501,2,FALSE))/365</f>
        <v>31.219178082191782</v>
      </c>
      <c r="N238" s="36">
        <v>2</v>
      </c>
      <c r="O238" s="3">
        <f t="shared" si="8"/>
        <v>49.51</v>
      </c>
      <c r="P238" s="3">
        <v>12.503</v>
      </c>
      <c r="Q238" s="3">
        <v>7.8069999999999986</v>
      </c>
      <c r="R238" s="3">
        <v>7.1660000000000004</v>
      </c>
      <c r="S238" s="3">
        <v>7.2019999999999982</v>
      </c>
      <c r="T238" s="3">
        <v>7.2850000000000037</v>
      </c>
      <c r="U238" s="3">
        <v>7.546999999999997</v>
      </c>
      <c r="V238" s="24">
        <f t="shared" si="7"/>
        <v>54.534437487376287</v>
      </c>
    </row>
    <row r="239" spans="1:22" x14ac:dyDescent="0.45">
      <c r="A239" s="36" t="s">
        <v>93</v>
      </c>
      <c r="B239" s="36">
        <v>2022</v>
      </c>
      <c r="C239" s="19">
        <v>44693</v>
      </c>
      <c r="D239" s="36" t="s">
        <v>72</v>
      </c>
      <c r="E239" s="36" t="s">
        <v>379</v>
      </c>
      <c r="F239" s="36" t="s">
        <v>379</v>
      </c>
      <c r="G239" s="3" t="s">
        <v>67</v>
      </c>
      <c r="H239" s="3" t="s">
        <v>66</v>
      </c>
      <c r="I239" s="3" t="s">
        <v>388</v>
      </c>
      <c r="J239" s="3" t="s">
        <v>98</v>
      </c>
      <c r="K239" s="37">
        <f>(C239-VLOOKUP(H239,Riders!$A$2:$C$3501,2,FALSE))/365</f>
        <v>19.534246575342465</v>
      </c>
      <c r="L239" s="37" t="e">
        <f>(C239-VLOOKUP(I239,Riders!$A$2:$C$3501,2,FALSE))/365</f>
        <v>#N/A</v>
      </c>
      <c r="M239" s="37">
        <f>(C239-VLOOKUP(J239,Riders!$A$2:$C$3501,2,FALSE))/365</f>
        <v>30.783561643835615</v>
      </c>
      <c r="N239" s="36">
        <v>1</v>
      </c>
      <c r="O239" s="3">
        <f t="shared" si="8"/>
        <v>50.034999999999997</v>
      </c>
      <c r="P239" s="3">
        <v>12.148</v>
      </c>
      <c r="Q239" s="3">
        <v>7.8060000000000009</v>
      </c>
      <c r="R239" s="3">
        <v>7.1499999999999986</v>
      </c>
      <c r="S239" s="3">
        <v>7.1490000000000009</v>
      </c>
      <c r="T239" s="3">
        <v>7.6640000000000015</v>
      </c>
      <c r="U239" s="3">
        <v>8.117999999999995</v>
      </c>
      <c r="V239" s="24">
        <f t="shared" si="7"/>
        <v>53.962226441490962</v>
      </c>
    </row>
    <row r="240" spans="1:22" x14ac:dyDescent="0.45">
      <c r="A240" s="36" t="s">
        <v>93</v>
      </c>
      <c r="B240" s="36">
        <v>2022</v>
      </c>
      <c r="C240" s="19">
        <v>44693</v>
      </c>
      <c r="D240" s="36" t="s">
        <v>72</v>
      </c>
      <c r="E240" s="36" t="s">
        <v>454</v>
      </c>
      <c r="F240" s="36">
        <v>1</v>
      </c>
      <c r="G240" s="3" t="s">
        <v>25</v>
      </c>
      <c r="H240" s="3" t="s">
        <v>101</v>
      </c>
      <c r="I240" s="3" t="s">
        <v>381</v>
      </c>
      <c r="J240" s="3" t="s">
        <v>182</v>
      </c>
      <c r="K240" s="37">
        <f>(C240-VLOOKUP(H240,Riders!$A$2:$C$3501,2,FALSE))/365</f>
        <v>22.613698630136987</v>
      </c>
      <c r="L240" s="37">
        <f>(C240-VLOOKUP(I240,Riders!$A$2:$C$3501,2,FALSE))/365</f>
        <v>19.399999999999999</v>
      </c>
      <c r="M240" s="37">
        <f>(C240-VLOOKUP(J240,Riders!$A$2:$C$3501,2,FALSE))/365</f>
        <v>22.564383561643837</v>
      </c>
      <c r="N240" s="36">
        <v>1</v>
      </c>
      <c r="O240" s="3">
        <f t="shared" si="8"/>
        <v>48.006</v>
      </c>
      <c r="P240" s="3">
        <v>11.62</v>
      </c>
      <c r="Q240" s="3">
        <v>7.4710000000000019</v>
      </c>
      <c r="R240" s="3">
        <v>7.032</v>
      </c>
      <c r="S240" s="3">
        <v>7.2059999999999995</v>
      </c>
      <c r="T240" s="3">
        <v>7.2389999999999972</v>
      </c>
      <c r="U240" s="3">
        <v>7.4380000000000024</v>
      </c>
      <c r="V240" s="24">
        <f t="shared" si="7"/>
        <v>56.242969628796402</v>
      </c>
    </row>
    <row r="241" spans="1:22" x14ac:dyDescent="0.45">
      <c r="A241" s="36" t="s">
        <v>93</v>
      </c>
      <c r="B241" s="36">
        <v>2022</v>
      </c>
      <c r="C241" s="19">
        <v>44693</v>
      </c>
      <c r="D241" s="36" t="s">
        <v>72</v>
      </c>
      <c r="E241" s="36" t="s">
        <v>454</v>
      </c>
      <c r="F241" s="36">
        <v>1</v>
      </c>
      <c r="G241" s="3" t="s">
        <v>44</v>
      </c>
      <c r="H241" s="3" t="s">
        <v>43</v>
      </c>
      <c r="I241" s="3" t="s">
        <v>138</v>
      </c>
      <c r="J241" s="3" t="s">
        <v>54</v>
      </c>
      <c r="K241" s="37">
        <f>(C241-VLOOKUP(H241,Riders!$A$2:$C$3501,2,FALSE))/365</f>
        <v>29.479452054794521</v>
      </c>
      <c r="L241" s="37">
        <f>(C241-VLOOKUP(I241,Riders!$A$2:$C$3501,2,FALSE))/365</f>
        <v>26.657534246575342</v>
      </c>
      <c r="M241" s="37">
        <f>(C241-VLOOKUP(J241,Riders!$A$2:$C$3501,2,FALSE))/365</f>
        <v>24.884931506849316</v>
      </c>
      <c r="N241" s="36">
        <v>2</v>
      </c>
      <c r="O241" s="3">
        <f t="shared" si="8"/>
        <v>48.052999999999997</v>
      </c>
      <c r="P241" s="3">
        <v>11.927</v>
      </c>
      <c r="Q241" s="3">
        <v>7.554000000000002</v>
      </c>
      <c r="R241" s="3">
        <v>7.0009999999999977</v>
      </c>
      <c r="S241" s="3">
        <v>7.0949999999999989</v>
      </c>
      <c r="T241" s="3">
        <v>7.1090000000000018</v>
      </c>
      <c r="U241" s="3">
        <v>7.3669999999999973</v>
      </c>
      <c r="V241" s="24">
        <f t="shared" si="7"/>
        <v>56.187959128462325</v>
      </c>
    </row>
    <row r="242" spans="1:22" x14ac:dyDescent="0.45">
      <c r="A242" s="36" t="s">
        <v>93</v>
      </c>
      <c r="B242" s="36">
        <v>2022</v>
      </c>
      <c r="C242" s="19">
        <v>44693</v>
      </c>
      <c r="D242" s="36" t="s">
        <v>72</v>
      </c>
      <c r="E242" s="36" t="s">
        <v>454</v>
      </c>
      <c r="F242" s="36">
        <v>2</v>
      </c>
      <c r="G242" s="3" t="s">
        <v>27</v>
      </c>
      <c r="H242" s="3" t="s">
        <v>115</v>
      </c>
      <c r="I242" s="3" t="s">
        <v>26</v>
      </c>
      <c r="J242" s="3" t="s">
        <v>33</v>
      </c>
      <c r="K242" s="37">
        <f>(C242-VLOOKUP(H242,Riders!$A$2:$C$3501,2,FALSE))/365</f>
        <v>24.778082191780822</v>
      </c>
      <c r="L242" s="37">
        <f>(C242-VLOOKUP(I242,Riders!$A$2:$C$3501,2,FALSE))/365</f>
        <v>23.972602739726028</v>
      </c>
      <c r="M242" s="37">
        <f>(C242-VLOOKUP(J242,Riders!$A$2:$C$3501,2,FALSE))/365</f>
        <v>28.476712328767125</v>
      </c>
      <c r="N242" s="36">
        <v>1</v>
      </c>
      <c r="O242" s="3">
        <f t="shared" si="8"/>
        <v>47.847999999999999</v>
      </c>
      <c r="P242" s="3">
        <v>12.148</v>
      </c>
      <c r="Q242" s="3">
        <v>7.5710000000000015</v>
      </c>
      <c r="R242" s="3">
        <v>6.9740000000000002</v>
      </c>
      <c r="S242" s="3">
        <v>6.8249999999999993</v>
      </c>
      <c r="T242" s="3">
        <v>7.0129999999999981</v>
      </c>
      <c r="U242" s="3">
        <v>7.3170000000000002</v>
      </c>
      <c r="V242" s="24">
        <f t="shared" si="7"/>
        <v>56.428690854372178</v>
      </c>
    </row>
    <row r="243" spans="1:22" x14ac:dyDescent="0.45">
      <c r="A243" s="36" t="s">
        <v>93</v>
      </c>
      <c r="B243" s="36">
        <v>2022</v>
      </c>
      <c r="C243" s="19">
        <v>44693</v>
      </c>
      <c r="D243" s="36" t="s">
        <v>72</v>
      </c>
      <c r="E243" s="36" t="s">
        <v>454</v>
      </c>
      <c r="F243" s="36">
        <v>2</v>
      </c>
      <c r="G243" s="3" t="s">
        <v>47</v>
      </c>
      <c r="H243" s="3" t="s">
        <v>99</v>
      </c>
      <c r="I243" s="3" t="s">
        <v>100</v>
      </c>
      <c r="J243" s="3" t="s">
        <v>46</v>
      </c>
      <c r="K243" s="37">
        <f>(C243-VLOOKUP(H243,Riders!$A$2:$C$3501,2,FALSE))/365</f>
        <v>25.238356164383561</v>
      </c>
      <c r="L243" s="37">
        <f>(C243-VLOOKUP(I243,Riders!$A$2:$C$3501,2,FALSE))/365</f>
        <v>28.246575342465754</v>
      </c>
      <c r="M243" s="37">
        <f>(C243-VLOOKUP(J243,Riders!$A$2:$C$3501,2,FALSE))/365</f>
        <v>21.904109589041095</v>
      </c>
      <c r="N243" s="36">
        <v>2</v>
      </c>
      <c r="O243" s="3">
        <f t="shared" si="8"/>
        <v>49.811</v>
      </c>
      <c r="P243" s="3">
        <v>11.647</v>
      </c>
      <c r="Q243" s="3">
        <v>7.479000000000001</v>
      </c>
      <c r="R243" s="3">
        <v>6.9259999999999984</v>
      </c>
      <c r="S243" s="3">
        <v>7.0760000000000005</v>
      </c>
      <c r="T243" s="3">
        <v>8.4810000000000016</v>
      </c>
      <c r="U243" s="3">
        <v>8.2019999999999982</v>
      </c>
      <c r="V243" s="24">
        <f t="shared" si="7"/>
        <v>54.204894501214589</v>
      </c>
    </row>
    <row r="244" spans="1:22" x14ac:dyDescent="0.45">
      <c r="A244" s="36" t="s">
        <v>93</v>
      </c>
      <c r="B244" s="36">
        <v>2022</v>
      </c>
      <c r="C244" s="19">
        <v>44693</v>
      </c>
      <c r="D244" s="36" t="s">
        <v>72</v>
      </c>
      <c r="E244" s="36" t="s">
        <v>454</v>
      </c>
      <c r="F244" s="36">
        <v>3</v>
      </c>
      <c r="G244" s="3" t="s">
        <v>19</v>
      </c>
      <c r="H244" s="3" t="s">
        <v>380</v>
      </c>
      <c r="I244" s="3" t="s">
        <v>384</v>
      </c>
      <c r="J244" s="3" t="s">
        <v>18</v>
      </c>
      <c r="K244" s="37">
        <f>(C244-VLOOKUP(H244,Riders!$A$2:$C$3501,2,FALSE))/365</f>
        <v>26.090410958904108</v>
      </c>
      <c r="L244" s="37">
        <f>(C244-VLOOKUP(I244,Riders!$A$2:$C$3501,2,FALSE))/365</f>
        <v>22.684931506849313</v>
      </c>
      <c r="M244" s="37">
        <f>(C244-VLOOKUP(J244,Riders!$A$2:$C$3501,2,FALSE))/365</f>
        <v>23.969863013698632</v>
      </c>
      <c r="N244" s="36">
        <v>1</v>
      </c>
      <c r="O244" s="3">
        <f t="shared" si="8"/>
        <v>47.228999999999999</v>
      </c>
      <c r="P244" s="3">
        <v>11.647</v>
      </c>
      <c r="Q244" s="3">
        <v>7.3420000000000005</v>
      </c>
      <c r="R244" s="3">
        <v>6.9079999999999977</v>
      </c>
      <c r="S244" s="3">
        <v>7.0640000000000001</v>
      </c>
      <c r="T244" s="3">
        <v>7.0450000000000017</v>
      </c>
      <c r="U244" s="3">
        <v>7.222999999999999</v>
      </c>
      <c r="V244" s="24">
        <f t="shared" si="7"/>
        <v>57.168265260750807</v>
      </c>
    </row>
    <row r="245" spans="1:22" x14ac:dyDescent="0.45">
      <c r="A245" s="36" t="s">
        <v>93</v>
      </c>
      <c r="B245" s="36">
        <v>2022</v>
      </c>
      <c r="C245" s="19">
        <v>44693</v>
      </c>
      <c r="D245" s="36" t="s">
        <v>72</v>
      </c>
      <c r="E245" s="36" t="s">
        <v>454</v>
      </c>
      <c r="F245" s="36">
        <v>3</v>
      </c>
      <c r="G245" s="3" t="s">
        <v>40</v>
      </c>
      <c r="H245" s="3" t="s">
        <v>39</v>
      </c>
      <c r="I245" s="3" t="s">
        <v>42</v>
      </c>
      <c r="J245" s="3" t="s">
        <v>45</v>
      </c>
      <c r="K245" s="37">
        <f>(C245-VLOOKUP(H245,Riders!$A$2:$C$3501,2,FALSE))/365</f>
        <v>27.753424657534246</v>
      </c>
      <c r="L245" s="37">
        <f>(C245-VLOOKUP(I245,Riders!$A$2:$C$3501,2,FALSE))/365</f>
        <v>23.443835616438356</v>
      </c>
      <c r="M245" s="37">
        <f>(C245-VLOOKUP(J245,Riders!$A$2:$C$3501,2,FALSE))/365</f>
        <v>31.219178082191782</v>
      </c>
      <c r="N245" s="36">
        <v>2</v>
      </c>
      <c r="O245" s="3">
        <f t="shared" si="8"/>
        <v>48.985999999999997</v>
      </c>
      <c r="P245" s="3">
        <v>12.395</v>
      </c>
      <c r="Q245" s="3">
        <v>7.772000000000002</v>
      </c>
      <c r="R245" s="3">
        <v>7.1169999999999973</v>
      </c>
      <c r="S245" s="3">
        <v>7.0850000000000009</v>
      </c>
      <c r="T245" s="3">
        <v>7.1940000000000026</v>
      </c>
      <c r="U245" s="3">
        <v>7.4229999999999947</v>
      </c>
      <c r="V245" s="24">
        <f t="shared" si="7"/>
        <v>55.117788755971098</v>
      </c>
    </row>
    <row r="246" spans="1:22" x14ac:dyDescent="0.45">
      <c r="A246" s="36" t="s">
        <v>93</v>
      </c>
      <c r="B246" s="36">
        <v>2022</v>
      </c>
      <c r="C246" s="19">
        <v>44693</v>
      </c>
      <c r="D246" s="36" t="s">
        <v>72</v>
      </c>
      <c r="E246" s="36" t="s">
        <v>454</v>
      </c>
      <c r="F246" s="36">
        <v>4</v>
      </c>
      <c r="G246" s="3" t="s">
        <v>15</v>
      </c>
      <c r="H246" s="3" t="s">
        <v>14</v>
      </c>
      <c r="I246" s="3" t="s">
        <v>22</v>
      </c>
      <c r="J246" s="3" t="s">
        <v>23</v>
      </c>
      <c r="K246" s="37">
        <f>(C246-VLOOKUP(H246,Riders!$A$2:$C$3501,2,FALSE))/365</f>
        <v>22.358904109589041</v>
      </c>
      <c r="L246" s="37">
        <f>(C246-VLOOKUP(I246,Riders!$A$2:$C$3501,2,FALSE))/365</f>
        <v>24.339726027397262</v>
      </c>
      <c r="M246" s="37">
        <f>(C246-VLOOKUP(J246,Riders!$A$2:$C$3501,2,FALSE))/365</f>
        <v>24.665753424657535</v>
      </c>
      <c r="N246" s="36">
        <v>1</v>
      </c>
      <c r="O246" s="3">
        <f t="shared" si="8"/>
        <v>46.834000000000003</v>
      </c>
      <c r="P246" s="3">
        <v>11.733000000000001</v>
      </c>
      <c r="Q246" s="3">
        <v>7.4220000000000006</v>
      </c>
      <c r="R246" s="3">
        <v>6.820999999999998</v>
      </c>
      <c r="S246" s="3">
        <v>6.7310000000000016</v>
      </c>
      <c r="T246" s="3">
        <v>6.9529999999999959</v>
      </c>
      <c r="U246" s="3">
        <v>7.1740000000000066</v>
      </c>
      <c r="V246" s="24">
        <f t="shared" si="7"/>
        <v>57.650424904983552</v>
      </c>
    </row>
    <row r="247" spans="1:22" x14ac:dyDescent="0.45">
      <c r="A247" s="36" t="s">
        <v>93</v>
      </c>
      <c r="B247" s="36">
        <v>2022</v>
      </c>
      <c r="C247" s="19">
        <v>44693</v>
      </c>
      <c r="D247" s="36" t="s">
        <v>72</v>
      </c>
      <c r="E247" s="36" t="s">
        <v>454</v>
      </c>
      <c r="F247" s="36">
        <v>4</v>
      </c>
      <c r="G247" s="3" t="s">
        <v>67</v>
      </c>
      <c r="H247" s="3" t="s">
        <v>66</v>
      </c>
      <c r="I247" s="3" t="s">
        <v>388</v>
      </c>
      <c r="J247" s="3" t="s">
        <v>98</v>
      </c>
      <c r="K247" s="37">
        <f>(C247-VLOOKUP(H247,Riders!$A$2:$C$3501,2,FALSE))/365</f>
        <v>19.534246575342465</v>
      </c>
      <c r="L247" s="37" t="e">
        <f>(C247-VLOOKUP(I247,Riders!$A$2:$C$3501,2,FALSE))/365</f>
        <v>#N/A</v>
      </c>
      <c r="M247" s="37">
        <f>(C247-VLOOKUP(J247,Riders!$A$2:$C$3501,2,FALSE))/365</f>
        <v>30.783561643835615</v>
      </c>
      <c r="N247" s="36">
        <v>2</v>
      </c>
      <c r="O247" s="3">
        <f t="shared" si="8"/>
        <v>49.988999999999997</v>
      </c>
      <c r="P247" s="3">
        <v>12.157999999999999</v>
      </c>
      <c r="Q247" s="3">
        <v>7.7919999999999998</v>
      </c>
      <c r="R247" s="3">
        <v>7.1720000000000006</v>
      </c>
      <c r="S247" s="3">
        <v>7.0760000000000005</v>
      </c>
      <c r="T247" s="3">
        <v>7.722999999999999</v>
      </c>
      <c r="U247" s="3">
        <v>8.0679999999999978</v>
      </c>
      <c r="V247" s="24">
        <f t="shared" si="7"/>
        <v>54.011882614175121</v>
      </c>
    </row>
    <row r="248" spans="1:22" x14ac:dyDescent="0.45">
      <c r="A248" s="36" t="s">
        <v>93</v>
      </c>
      <c r="B248" s="36">
        <v>2022</v>
      </c>
      <c r="C248" s="19">
        <v>44693</v>
      </c>
      <c r="D248" s="36" t="s">
        <v>72</v>
      </c>
      <c r="E248" s="36" t="s">
        <v>204</v>
      </c>
      <c r="F248" s="36" t="s">
        <v>205</v>
      </c>
      <c r="G248" s="3" t="s">
        <v>15</v>
      </c>
      <c r="H248" s="3" t="s">
        <v>14</v>
      </c>
      <c r="I248" s="3" t="s">
        <v>22</v>
      </c>
      <c r="J248" s="3" t="s">
        <v>23</v>
      </c>
      <c r="K248" s="37">
        <f>(C248-VLOOKUP(H248,Riders!$A$2:$C$3501,2,FALSE))/365</f>
        <v>22.358904109589041</v>
      </c>
      <c r="L248" s="37">
        <f>(C248-VLOOKUP(I248,Riders!$A$2:$C$3501,2,FALSE))/365</f>
        <v>24.339726027397262</v>
      </c>
      <c r="M248" s="37">
        <f>(C248-VLOOKUP(J248,Riders!$A$2:$C$3501,2,FALSE))/365</f>
        <v>24.665753424657535</v>
      </c>
      <c r="N248" s="36">
        <v>1</v>
      </c>
      <c r="O248" s="3">
        <f t="shared" si="8"/>
        <v>46.807000000000002</v>
      </c>
      <c r="P248" s="3">
        <v>11.68</v>
      </c>
      <c r="Q248" s="3">
        <v>7.4280000000000008</v>
      </c>
      <c r="R248" s="3">
        <v>6.7719999999999985</v>
      </c>
      <c r="S248" s="3">
        <v>6.7309999999999981</v>
      </c>
      <c r="T248" s="3">
        <v>6.9730000000000061</v>
      </c>
      <c r="U248" s="3">
        <v>7.222999999999999</v>
      </c>
      <c r="V248" s="24">
        <f t="shared" si="7"/>
        <v>57.683679791484174</v>
      </c>
    </row>
    <row r="249" spans="1:22" x14ac:dyDescent="0.45">
      <c r="A249" s="36" t="s">
        <v>93</v>
      </c>
      <c r="B249" s="36">
        <v>2022</v>
      </c>
      <c r="C249" s="19">
        <v>44693</v>
      </c>
      <c r="D249" s="36" t="s">
        <v>72</v>
      </c>
      <c r="E249" s="36" t="s">
        <v>204</v>
      </c>
      <c r="F249" s="36" t="s">
        <v>205</v>
      </c>
      <c r="G249" s="3" t="s">
        <v>19</v>
      </c>
      <c r="H249" s="3" t="s">
        <v>34</v>
      </c>
      <c r="I249" s="3" t="s">
        <v>380</v>
      </c>
      <c r="J249" s="3" t="s">
        <v>18</v>
      </c>
      <c r="K249" s="37">
        <f>(C249-VLOOKUP(H249,Riders!$A$2:$C$3501,2,FALSE))/365</f>
        <v>34.778082191780825</v>
      </c>
      <c r="L249" s="37">
        <f>(C249-VLOOKUP(I249,Riders!$A$2:$C$3501,2,FALSE))/365</f>
        <v>26.090410958904108</v>
      </c>
      <c r="M249" s="37">
        <f>(C249-VLOOKUP(J249,Riders!$A$2:$C$3501,2,FALSE))/365</f>
        <v>23.969863013698632</v>
      </c>
      <c r="N249" s="36">
        <v>2</v>
      </c>
      <c r="O249" s="3">
        <f t="shared" si="8"/>
        <v>47.420999999999999</v>
      </c>
      <c r="P249" s="3">
        <v>11.571</v>
      </c>
      <c r="Q249" s="3">
        <v>7.3450000000000006</v>
      </c>
      <c r="R249" s="3">
        <v>6.9329999999999998</v>
      </c>
      <c r="S249" s="3">
        <v>7.0770000000000017</v>
      </c>
      <c r="T249" s="3">
        <v>7.1340000000000003</v>
      </c>
      <c r="U249" s="3">
        <v>7.3609999999999971</v>
      </c>
      <c r="V249" s="24">
        <f t="shared" si="7"/>
        <v>56.93680015183147</v>
      </c>
    </row>
    <row r="250" spans="1:22" x14ac:dyDescent="0.45">
      <c r="A250" s="36" t="s">
        <v>93</v>
      </c>
      <c r="B250" s="36">
        <v>2022</v>
      </c>
      <c r="C250" s="19">
        <v>44693</v>
      </c>
      <c r="D250" s="36" t="s">
        <v>72</v>
      </c>
      <c r="E250" s="36" t="s">
        <v>204</v>
      </c>
      <c r="F250" s="36" t="s">
        <v>206</v>
      </c>
      <c r="G250" s="3" t="s">
        <v>27</v>
      </c>
      <c r="H250" s="3" t="s">
        <v>26</v>
      </c>
      <c r="I250" s="3" t="s">
        <v>33</v>
      </c>
      <c r="J250" s="3" t="s">
        <v>41</v>
      </c>
      <c r="K250" s="37">
        <f>(C250-VLOOKUP(H250,Riders!$A$2:$C$3501,2,FALSE))/365</f>
        <v>23.972602739726028</v>
      </c>
      <c r="L250" s="37">
        <f>(C250-VLOOKUP(I250,Riders!$A$2:$C$3501,2,FALSE))/365</f>
        <v>28.476712328767125</v>
      </c>
      <c r="M250" s="37">
        <f>(C250-VLOOKUP(J250,Riders!$A$2:$C$3501,2,FALSE))/365</f>
        <v>26.572602739726026</v>
      </c>
      <c r="N250" s="36">
        <v>1</v>
      </c>
      <c r="O250" s="3">
        <f t="shared" si="8"/>
        <v>47.817</v>
      </c>
      <c r="P250" s="3">
        <v>12.186999999999999</v>
      </c>
      <c r="Q250" s="3">
        <v>7.5849999999999991</v>
      </c>
      <c r="R250" s="3">
        <v>6.9670000000000023</v>
      </c>
      <c r="S250" s="3">
        <v>6.91</v>
      </c>
      <c r="T250" s="3">
        <v>6.9780000000000015</v>
      </c>
      <c r="U250" s="3">
        <v>7.1899999999999977</v>
      </c>
      <c r="V250" s="24">
        <f t="shared" si="7"/>
        <v>56.465273856578207</v>
      </c>
    </row>
    <row r="251" spans="1:22" x14ac:dyDescent="0.45">
      <c r="A251" s="36" t="s">
        <v>93</v>
      </c>
      <c r="B251" s="36">
        <v>2022</v>
      </c>
      <c r="C251" s="19">
        <v>44693</v>
      </c>
      <c r="D251" s="36" t="s">
        <v>72</v>
      </c>
      <c r="E251" s="36" t="s">
        <v>204</v>
      </c>
      <c r="F251" s="36" t="s">
        <v>206</v>
      </c>
      <c r="G251" s="3" t="s">
        <v>25</v>
      </c>
      <c r="H251" s="3" t="s">
        <v>101</v>
      </c>
      <c r="I251" s="3" t="s">
        <v>381</v>
      </c>
      <c r="J251" s="3" t="s">
        <v>182</v>
      </c>
      <c r="K251" s="37">
        <f>(C251-VLOOKUP(H251,Riders!$A$2:$C$3501,2,FALSE))/365</f>
        <v>22.613698630136987</v>
      </c>
      <c r="L251" s="37">
        <f>(C251-VLOOKUP(I251,Riders!$A$2:$C$3501,2,FALSE))/365</f>
        <v>19.399999999999999</v>
      </c>
      <c r="M251" s="37">
        <f>(C251-VLOOKUP(J251,Riders!$A$2:$C$3501,2,FALSE))/365</f>
        <v>22.564383561643837</v>
      </c>
      <c r="N251" s="36">
        <v>2</v>
      </c>
      <c r="O251" s="3">
        <f t="shared" si="8"/>
        <v>48.387</v>
      </c>
      <c r="P251" s="3">
        <v>11.771000000000001</v>
      </c>
      <c r="Q251" s="3">
        <v>7.5350000000000001</v>
      </c>
      <c r="R251" s="3">
        <v>7.1469999999999985</v>
      </c>
      <c r="S251" s="3">
        <v>7.2859999999999978</v>
      </c>
      <c r="T251" s="3">
        <v>7.230000000000004</v>
      </c>
      <c r="U251" s="3">
        <v>7.4179999999999993</v>
      </c>
      <c r="V251" s="24">
        <f t="shared" ref="V251:V286" si="9">3.6*750/O251</f>
        <v>55.800111600223197</v>
      </c>
    </row>
    <row r="252" spans="1:22" x14ac:dyDescent="0.45">
      <c r="A252" s="36" t="s">
        <v>102</v>
      </c>
      <c r="B252" s="36">
        <v>2022</v>
      </c>
      <c r="C252" s="19">
        <v>44672</v>
      </c>
      <c r="D252" s="36" t="s">
        <v>72</v>
      </c>
      <c r="E252" s="36" t="s">
        <v>379</v>
      </c>
      <c r="F252" s="36" t="s">
        <v>379</v>
      </c>
      <c r="G252" s="3" t="s">
        <v>27</v>
      </c>
      <c r="H252" s="3" t="s">
        <v>26</v>
      </c>
      <c r="I252" s="3" t="s">
        <v>33</v>
      </c>
      <c r="J252" s="3" t="s">
        <v>41</v>
      </c>
      <c r="K252" s="37">
        <f>(C252-VLOOKUP(H252,Riders!$A$2:$C$3501,2,FALSE))/365</f>
        <v>23.915068493150685</v>
      </c>
      <c r="L252" s="37">
        <f>(C252-VLOOKUP(I252,Riders!$A$2:$C$3501,2,FALSE))/365</f>
        <v>28.419178082191781</v>
      </c>
      <c r="M252" s="37">
        <f>(C252-VLOOKUP(J252,Riders!$A$2:$C$3501,2,FALSE))/365</f>
        <v>26.515068493150686</v>
      </c>
      <c r="N252" s="36">
        <v>1</v>
      </c>
      <c r="O252" s="3">
        <f t="shared" si="8"/>
        <v>47.713999999999999</v>
      </c>
      <c r="P252" s="3">
        <v>12.052</v>
      </c>
      <c r="Q252" s="3">
        <v>7.6080000000000005</v>
      </c>
      <c r="R252" s="3">
        <v>6.9570000000000007</v>
      </c>
      <c r="S252" s="3">
        <v>6.8610000000000007</v>
      </c>
      <c r="T252" s="3">
        <v>7.0259999999999962</v>
      </c>
      <c r="U252" s="3">
        <v>7.2100000000000009</v>
      </c>
      <c r="V252" s="24">
        <f t="shared" si="9"/>
        <v>56.587165192605944</v>
      </c>
    </row>
    <row r="253" spans="1:22" x14ac:dyDescent="0.45">
      <c r="A253" s="36" t="s">
        <v>102</v>
      </c>
      <c r="B253" s="36">
        <v>2022</v>
      </c>
      <c r="C253" s="19">
        <v>44672</v>
      </c>
      <c r="D253" s="36" t="s">
        <v>72</v>
      </c>
      <c r="E253" s="36" t="s">
        <v>379</v>
      </c>
      <c r="F253" s="36" t="s">
        <v>379</v>
      </c>
      <c r="G253" s="3" t="s">
        <v>19</v>
      </c>
      <c r="H253" s="3" t="s">
        <v>34</v>
      </c>
      <c r="I253" s="3" t="s">
        <v>380</v>
      </c>
      <c r="J253" s="3" t="s">
        <v>18</v>
      </c>
      <c r="K253" s="37">
        <f>(C253-VLOOKUP(H253,Riders!$A$2:$C$3501,2,FALSE))/365</f>
        <v>34.720547945205482</v>
      </c>
      <c r="L253" s="37">
        <f>(C253-VLOOKUP(I253,Riders!$A$2:$C$3501,2,FALSE))/365</f>
        <v>26.032876712328768</v>
      </c>
      <c r="M253" s="37">
        <f>(C253-VLOOKUP(J253,Riders!$A$2:$C$3501,2,FALSE))/365</f>
        <v>23.912328767123288</v>
      </c>
      <c r="N253" s="36">
        <v>2</v>
      </c>
      <c r="O253" s="3">
        <f t="shared" si="8"/>
        <v>47.847000000000001</v>
      </c>
      <c r="P253" s="3">
        <v>11.677</v>
      </c>
      <c r="Q253" s="3">
        <v>7.407</v>
      </c>
      <c r="R253" s="3">
        <v>7.0010000000000012</v>
      </c>
      <c r="S253" s="3">
        <v>7.2179999999999964</v>
      </c>
      <c r="T253" s="3">
        <v>7.1829999999999998</v>
      </c>
      <c r="U253" s="3">
        <v>7.3610000000000042</v>
      </c>
      <c r="V253" s="24">
        <f t="shared" si="9"/>
        <v>56.429870211298514</v>
      </c>
    </row>
    <row r="254" spans="1:22" x14ac:dyDescent="0.45">
      <c r="A254" s="36" t="s">
        <v>102</v>
      </c>
      <c r="B254" s="36">
        <v>2022</v>
      </c>
      <c r="C254" s="19">
        <v>44672</v>
      </c>
      <c r="D254" s="36" t="s">
        <v>72</v>
      </c>
      <c r="E254" s="36" t="s">
        <v>379</v>
      </c>
      <c r="F254" s="36" t="s">
        <v>379</v>
      </c>
      <c r="G254" s="3" t="s">
        <v>105</v>
      </c>
      <c r="H254" s="3" t="s">
        <v>104</v>
      </c>
      <c r="I254" s="3" t="s">
        <v>381</v>
      </c>
      <c r="J254" s="3" t="s">
        <v>391</v>
      </c>
      <c r="K254" s="37">
        <f>(C254-VLOOKUP(H254,Riders!$A$2:$C$3501,2,FALSE))/365</f>
        <v>19.06027397260274</v>
      </c>
      <c r="L254" s="37">
        <f>(C254-VLOOKUP(I254,Riders!$A$2:$C$3501,2,FALSE))/365</f>
        <v>19.342465753424658</v>
      </c>
      <c r="M254" s="37">
        <f>(C254-VLOOKUP(J254,Riders!$A$2:$C$3501,2,FALSE))/365</f>
        <v>23.150684931506849</v>
      </c>
      <c r="N254" s="36">
        <v>3</v>
      </c>
      <c r="O254" s="3">
        <f t="shared" si="8"/>
        <v>48.042000000000002</v>
      </c>
      <c r="P254" s="3">
        <v>11.894</v>
      </c>
      <c r="Q254" s="3">
        <v>7.5179999999999989</v>
      </c>
      <c r="R254" s="3">
        <v>7.0720000000000027</v>
      </c>
      <c r="S254" s="3">
        <v>7.1430000000000007</v>
      </c>
      <c r="T254" s="3">
        <v>7.1099999999999994</v>
      </c>
      <c r="U254" s="3">
        <v>7.3049999999999997</v>
      </c>
      <c r="V254" s="24">
        <f t="shared" si="9"/>
        <v>56.200824278756087</v>
      </c>
    </row>
    <row r="255" spans="1:22" x14ac:dyDescent="0.45">
      <c r="A255" s="36" t="s">
        <v>102</v>
      </c>
      <c r="B255" s="36">
        <v>2022</v>
      </c>
      <c r="C255" s="19">
        <v>44672</v>
      </c>
      <c r="D255" s="36" t="s">
        <v>72</v>
      </c>
      <c r="E255" s="36" t="s">
        <v>379</v>
      </c>
      <c r="F255" s="36" t="s">
        <v>379</v>
      </c>
      <c r="G255" s="3" t="s">
        <v>25</v>
      </c>
      <c r="H255" s="3" t="s">
        <v>24</v>
      </c>
      <c r="I255" s="3" t="s">
        <v>112</v>
      </c>
      <c r="J255" s="3" t="s">
        <v>392</v>
      </c>
      <c r="K255" s="37">
        <f>(C255-VLOOKUP(H255,Riders!$A$2:$C$3501,2,FALSE))/365</f>
        <v>23.643835616438356</v>
      </c>
      <c r="L255" s="37">
        <f>(C255-VLOOKUP(I255,Riders!$A$2:$C$3501,2,FALSE))/365</f>
        <v>22.972602739726028</v>
      </c>
      <c r="M255" s="37">
        <f>(C255-VLOOKUP(J255,Riders!$A$2:$C$3501,2,FALSE))/365</f>
        <v>23.293150684931508</v>
      </c>
      <c r="N255" s="36">
        <v>4</v>
      </c>
      <c r="O255" s="3">
        <f t="shared" si="8"/>
        <v>48.356999999999999</v>
      </c>
      <c r="P255" s="3">
        <v>11.619</v>
      </c>
      <c r="Q255" s="3">
        <v>7.4959999999999987</v>
      </c>
      <c r="R255" s="3">
        <v>7.0020000000000024</v>
      </c>
      <c r="S255" s="3">
        <v>7.157</v>
      </c>
      <c r="T255" s="3">
        <v>7.3889999999999958</v>
      </c>
      <c r="U255" s="3">
        <v>7.6940000000000026</v>
      </c>
      <c r="V255" s="24">
        <f t="shared" si="9"/>
        <v>55.83472920156337</v>
      </c>
    </row>
    <row r="256" spans="1:22" x14ac:dyDescent="0.45">
      <c r="A256" s="36" t="s">
        <v>102</v>
      </c>
      <c r="B256" s="36">
        <v>2022</v>
      </c>
      <c r="C256" s="19">
        <v>44672</v>
      </c>
      <c r="D256" s="36" t="s">
        <v>72</v>
      </c>
      <c r="E256" s="36" t="s">
        <v>379</v>
      </c>
      <c r="F256" s="36" t="s">
        <v>379</v>
      </c>
      <c r="G256" s="3" t="s">
        <v>36</v>
      </c>
      <c r="H256" s="3" t="s">
        <v>35</v>
      </c>
      <c r="I256" s="3" t="s">
        <v>103</v>
      </c>
      <c r="J256" s="3" t="s">
        <v>390</v>
      </c>
      <c r="K256" s="37">
        <f>(C256-VLOOKUP(H256,Riders!$A$2:$C$3501,2,FALSE))/365</f>
        <v>24.038356164383561</v>
      </c>
      <c r="L256" s="37">
        <f>(C256-VLOOKUP(I256,Riders!$A$2:$C$3501,2,FALSE))/365</f>
        <v>39.221917808219175</v>
      </c>
      <c r="M256" s="37">
        <f>(C256-VLOOKUP(J256,Riders!$A$2:$C$3501,2,FALSE))/365</f>
        <v>19.005479452054793</v>
      </c>
      <c r="N256" s="36">
        <v>5</v>
      </c>
      <c r="O256" s="3">
        <f t="shared" si="8"/>
        <v>48.493000000000002</v>
      </c>
      <c r="P256" s="3">
        <v>12.135</v>
      </c>
      <c r="Q256" s="3">
        <v>7.5499999999999989</v>
      </c>
      <c r="R256" s="3">
        <v>6.963000000000001</v>
      </c>
      <c r="S256" s="3">
        <v>6.9869999999999983</v>
      </c>
      <c r="T256" s="3">
        <v>7.2929999999999993</v>
      </c>
      <c r="U256" s="3">
        <v>7.5650000000000048</v>
      </c>
      <c r="V256" s="24">
        <f t="shared" si="9"/>
        <v>55.678139112861651</v>
      </c>
    </row>
    <row r="257" spans="1:22" x14ac:dyDescent="0.45">
      <c r="A257" s="36" t="s">
        <v>102</v>
      </c>
      <c r="B257" s="36">
        <v>2022</v>
      </c>
      <c r="C257" s="19">
        <v>44672</v>
      </c>
      <c r="D257" s="36" t="s">
        <v>72</v>
      </c>
      <c r="E257" s="36" t="s">
        <v>379</v>
      </c>
      <c r="F257" s="36" t="s">
        <v>379</v>
      </c>
      <c r="G257" s="3" t="s">
        <v>25</v>
      </c>
      <c r="H257" s="3" t="s">
        <v>101</v>
      </c>
      <c r="I257" s="3" t="s">
        <v>636</v>
      </c>
      <c r="J257" s="3" t="s">
        <v>637</v>
      </c>
      <c r="K257" s="37">
        <f>(C257-VLOOKUP(H257,Riders!$A$2:$C$3501,2,FALSE))/365</f>
        <v>22.556164383561644</v>
      </c>
      <c r="L257" s="37">
        <f>(C257-VLOOKUP(I257,Riders!$A$2:$C$3501,2,FALSE))/365</f>
        <v>18.556164383561644</v>
      </c>
      <c r="M257" s="37">
        <f>(C257-VLOOKUP(J257,Riders!$A$2:$C$3501,2,FALSE))/365</f>
        <v>21.846575342465755</v>
      </c>
      <c r="N257" s="36">
        <v>6</v>
      </c>
      <c r="O257" s="3">
        <f t="shared" si="8"/>
        <v>48.593000000000004</v>
      </c>
      <c r="P257" s="3">
        <v>11.659000000000001</v>
      </c>
      <c r="Q257" s="3">
        <v>7.4410000000000007</v>
      </c>
      <c r="R257" s="3">
        <v>7.3709999999999987</v>
      </c>
      <c r="S257" s="3">
        <v>7.3720000000000034</v>
      </c>
      <c r="T257" s="3">
        <v>7.2749999999999986</v>
      </c>
      <c r="U257" s="3">
        <v>7.4750000000000014</v>
      </c>
      <c r="V257" s="24">
        <f t="shared" si="9"/>
        <v>55.563558537237867</v>
      </c>
    </row>
    <row r="258" spans="1:22" x14ac:dyDescent="0.45">
      <c r="A258" s="36" t="s">
        <v>102</v>
      </c>
      <c r="B258" s="36">
        <v>2022</v>
      </c>
      <c r="C258" s="19">
        <v>44672</v>
      </c>
      <c r="D258" s="36" t="s">
        <v>72</v>
      </c>
      <c r="E258" s="36" t="s">
        <v>379</v>
      </c>
      <c r="F258" s="36" t="s">
        <v>379</v>
      </c>
      <c r="G258" s="3" t="s">
        <v>47</v>
      </c>
      <c r="H258" s="3" t="s">
        <v>99</v>
      </c>
      <c r="I258" s="3" t="s">
        <v>100</v>
      </c>
      <c r="J258" s="3" t="s">
        <v>46</v>
      </c>
      <c r="K258" s="37">
        <f>(C258-VLOOKUP(H258,Riders!$A$2:$C$3501,2,FALSE))/365</f>
        <v>25.18082191780822</v>
      </c>
      <c r="L258" s="37">
        <f>(C258-VLOOKUP(I258,Riders!$A$2:$C$3501,2,FALSE))/365</f>
        <v>28.18904109589041</v>
      </c>
      <c r="M258" s="37">
        <f>(C258-VLOOKUP(J258,Riders!$A$2:$C$3501,2,FALSE))/365</f>
        <v>21.846575342465755</v>
      </c>
      <c r="N258" s="36">
        <v>7</v>
      </c>
      <c r="O258" s="3">
        <f t="shared" ref="O258:O320" si="10">IF(COUNT(P258:U258)=6,SUM(P258:U258),"")</f>
        <v>48.664000000000001</v>
      </c>
      <c r="P258" s="3">
        <v>11.606999999999999</v>
      </c>
      <c r="Q258" s="3">
        <v>7.5549999999999997</v>
      </c>
      <c r="R258" s="3">
        <v>6.9960000000000022</v>
      </c>
      <c r="S258" s="3">
        <v>7.1989999999999981</v>
      </c>
      <c r="T258" s="3">
        <v>7.4519999999999982</v>
      </c>
      <c r="U258" s="3">
        <v>7.855000000000004</v>
      </c>
      <c r="V258" s="24">
        <f t="shared" si="9"/>
        <v>55.482492191352947</v>
      </c>
    </row>
    <row r="259" spans="1:22" x14ac:dyDescent="0.45">
      <c r="A259" s="36" t="s">
        <v>102</v>
      </c>
      <c r="B259" s="36">
        <v>2022</v>
      </c>
      <c r="C259" s="19">
        <v>44672</v>
      </c>
      <c r="D259" s="36" t="s">
        <v>72</v>
      </c>
      <c r="E259" s="36" t="s">
        <v>379</v>
      </c>
      <c r="F259" s="36" t="s">
        <v>379</v>
      </c>
      <c r="G259" s="3" t="s">
        <v>21</v>
      </c>
      <c r="H259" s="3" t="s">
        <v>20</v>
      </c>
      <c r="I259" s="3" t="s">
        <v>116</v>
      </c>
      <c r="J259" s="3" t="s">
        <v>85</v>
      </c>
      <c r="K259" s="37">
        <f>(C259-VLOOKUP(H259,Riders!$A$2:$C$3501,2,FALSE))/365</f>
        <v>26.709589041095889</v>
      </c>
      <c r="L259" s="37">
        <f>(C259-VLOOKUP(I259,Riders!$A$2:$C$3501,2,FALSE))/365</f>
        <v>31.079452054794519</v>
      </c>
      <c r="M259" s="37">
        <f>(C259-VLOOKUP(J259,Riders!$A$2:$C$3501,2,FALSE))/365</f>
        <v>18.958904109589042</v>
      </c>
      <c r="N259" s="36">
        <v>8</v>
      </c>
      <c r="O259" s="3">
        <f t="shared" si="10"/>
        <v>48.784999999999997</v>
      </c>
      <c r="P259" s="3">
        <v>12.042</v>
      </c>
      <c r="Q259" s="3">
        <v>7.6300000000000008</v>
      </c>
      <c r="R259" s="3">
        <v>7.4280000000000008</v>
      </c>
      <c r="S259" s="3">
        <v>7.482999999999997</v>
      </c>
      <c r="T259" s="3">
        <v>7.0500000000000043</v>
      </c>
      <c r="U259" s="3">
        <v>7.1519999999999939</v>
      </c>
      <c r="V259" s="24">
        <f t="shared" si="9"/>
        <v>55.344880598544641</v>
      </c>
    </row>
    <row r="260" spans="1:22" x14ac:dyDescent="0.45">
      <c r="A260" s="36" t="s">
        <v>102</v>
      </c>
      <c r="B260" s="36">
        <v>2022</v>
      </c>
      <c r="C260" s="19">
        <v>44672</v>
      </c>
      <c r="D260" s="36" t="s">
        <v>72</v>
      </c>
      <c r="E260" s="36" t="s">
        <v>379</v>
      </c>
      <c r="F260" s="36" t="s">
        <v>379</v>
      </c>
      <c r="G260" s="3" t="s">
        <v>17</v>
      </c>
      <c r="H260" s="3" t="s">
        <v>16</v>
      </c>
      <c r="I260" s="3" t="s">
        <v>80</v>
      </c>
      <c r="J260" s="3" t="s">
        <v>32</v>
      </c>
      <c r="K260" s="37">
        <f>(C260-VLOOKUP(H260,Riders!$A$2:$C$3501,2,FALSE))/365</f>
        <v>23</v>
      </c>
      <c r="L260" s="37">
        <f>(C260-VLOOKUP(I260,Riders!$A$2:$C$3501,2,FALSE))/365</f>
        <v>20.2</v>
      </c>
      <c r="M260" s="37">
        <f>(C260-VLOOKUP(J260,Riders!$A$2:$C$3501,2,FALSE))/365</f>
        <v>19.739726027397261</v>
      </c>
      <c r="N260" s="36">
        <v>9</v>
      </c>
      <c r="O260" s="3">
        <f t="shared" si="10"/>
        <v>49.878999999999998</v>
      </c>
      <c r="P260" s="3">
        <v>12.111000000000001</v>
      </c>
      <c r="Q260" s="3">
        <v>7.5869999999999997</v>
      </c>
      <c r="R260" s="3">
        <v>7.1319999999999979</v>
      </c>
      <c r="S260" s="3">
        <v>6.9239999999999995</v>
      </c>
      <c r="T260" s="3">
        <v>8.2390000000000043</v>
      </c>
      <c r="U260" s="3">
        <v>7.8859999999999957</v>
      </c>
      <c r="V260" s="24">
        <f t="shared" si="9"/>
        <v>54.130997012770905</v>
      </c>
    </row>
    <row r="261" spans="1:22" x14ac:dyDescent="0.45">
      <c r="A261" s="36" t="s">
        <v>102</v>
      </c>
      <c r="B261" s="36">
        <v>2022</v>
      </c>
      <c r="C261" s="19">
        <v>44672</v>
      </c>
      <c r="D261" s="36" t="s">
        <v>72</v>
      </c>
      <c r="E261" s="36" t="s">
        <v>379</v>
      </c>
      <c r="F261" s="36" t="s">
        <v>379</v>
      </c>
      <c r="G261" s="3" t="s">
        <v>59</v>
      </c>
      <c r="H261" s="3" t="s">
        <v>383</v>
      </c>
      <c r="I261" s="3" t="s">
        <v>107</v>
      </c>
      <c r="J261" s="3" t="s">
        <v>58</v>
      </c>
      <c r="K261" s="37">
        <f>(C261-VLOOKUP(H261,Riders!$A$2:$C$3501,2,FALSE))/365</f>
        <v>18.764383561643836</v>
      </c>
      <c r="L261" s="37">
        <f>(C261-VLOOKUP(I261,Riders!$A$2:$C$3501,2,FALSE))/365</f>
        <v>18.621917808219177</v>
      </c>
      <c r="M261" s="37">
        <f>(C261-VLOOKUP(J261,Riders!$A$2:$C$3501,2,FALSE))/365</f>
        <v>24.265753424657536</v>
      </c>
      <c r="N261" s="36">
        <v>10</v>
      </c>
      <c r="O261" s="3">
        <f t="shared" si="10"/>
        <v>51.993000000000002</v>
      </c>
      <c r="P261" s="3">
        <v>13.311</v>
      </c>
      <c r="Q261" s="3">
        <v>8.036999999999999</v>
      </c>
      <c r="R261" s="3">
        <v>7.7290000000000028</v>
      </c>
      <c r="S261" s="3">
        <v>7.4809999999999981</v>
      </c>
      <c r="T261" s="3">
        <v>7.6460000000000008</v>
      </c>
      <c r="U261" s="3">
        <v>7.7890000000000015</v>
      </c>
      <c r="V261" s="24">
        <f t="shared" si="9"/>
        <v>51.930067509087763</v>
      </c>
    </row>
    <row r="262" spans="1:22" x14ac:dyDescent="0.45">
      <c r="A262" s="36" t="s">
        <v>102</v>
      </c>
      <c r="B262" s="36">
        <v>2022</v>
      </c>
      <c r="C262" s="19">
        <v>44672</v>
      </c>
      <c r="D262" s="36" t="s">
        <v>72</v>
      </c>
      <c r="E262" s="36" t="s">
        <v>379</v>
      </c>
      <c r="F262" s="36" t="s">
        <v>379</v>
      </c>
      <c r="G262" s="3" t="s">
        <v>70</v>
      </c>
      <c r="H262" s="3" t="s">
        <v>289</v>
      </c>
      <c r="I262" s="3" t="s">
        <v>393</v>
      </c>
      <c r="J262" s="3" t="s">
        <v>476</v>
      </c>
      <c r="K262" s="37">
        <f>(C262-VLOOKUP(H262,Riders!$A$2:$C$3501,2,FALSE))/365</f>
        <v>23.101369863013698</v>
      </c>
      <c r="L262" s="37">
        <f>(C262-VLOOKUP(I262,Riders!$A$2:$C$3501,2,FALSE))/365</f>
        <v>20.657534246575342</v>
      </c>
      <c r="M262" s="37">
        <f>(C262-VLOOKUP(J262,Riders!$A$2:$C$3501,2,FALSE))/365</f>
        <v>20.734246575342464</v>
      </c>
      <c r="N262" s="36">
        <v>11</v>
      </c>
      <c r="O262" s="3">
        <f t="shared" si="10"/>
        <v>56.46</v>
      </c>
      <c r="P262" s="3">
        <v>13.962</v>
      </c>
      <c r="Q262" s="3">
        <v>8.5869999999999997</v>
      </c>
      <c r="R262" s="3">
        <v>8.2890000000000015</v>
      </c>
      <c r="S262" s="3">
        <v>8.1749999999999972</v>
      </c>
      <c r="T262" s="3">
        <v>8.5660000000000025</v>
      </c>
      <c r="U262" s="3">
        <v>8.8810000000000002</v>
      </c>
      <c r="V262" s="24">
        <f t="shared" si="9"/>
        <v>47.821466524973431</v>
      </c>
    </row>
    <row r="263" spans="1:22" x14ac:dyDescent="0.45">
      <c r="A263" s="36" t="s">
        <v>102</v>
      </c>
      <c r="B263" s="36">
        <v>2022</v>
      </c>
      <c r="C263" s="19">
        <v>44672</v>
      </c>
      <c r="D263" s="36" t="s">
        <v>72</v>
      </c>
      <c r="E263" s="36" t="s">
        <v>454</v>
      </c>
      <c r="F263" s="36">
        <v>1</v>
      </c>
      <c r="G263" s="3" t="s">
        <v>25</v>
      </c>
      <c r="H263" s="3" t="s">
        <v>182</v>
      </c>
      <c r="I263" s="3" t="s">
        <v>24</v>
      </c>
      <c r="J263" s="3" t="s">
        <v>392</v>
      </c>
      <c r="K263" s="37">
        <f>(C263-VLOOKUP(H263,Riders!$A$2:$C$3501,2,FALSE))/365</f>
        <v>22.506849315068493</v>
      </c>
      <c r="L263" s="37">
        <f>(C263-VLOOKUP(I263,Riders!$A$2:$C$3501,2,FALSE))/365</f>
        <v>23.643835616438356</v>
      </c>
      <c r="M263" s="37">
        <f>(C263-VLOOKUP(J263,Riders!$A$2:$C$3501,2,FALSE))/365</f>
        <v>23.293150684931508</v>
      </c>
      <c r="N263" s="36">
        <v>1</v>
      </c>
      <c r="O263" s="3">
        <f t="shared" si="10"/>
        <v>47.686999999999998</v>
      </c>
      <c r="P263" s="3">
        <v>11.586</v>
      </c>
      <c r="Q263" s="3">
        <v>7.4299999999999979</v>
      </c>
      <c r="R263" s="3">
        <v>6.9570000000000007</v>
      </c>
      <c r="S263" s="3">
        <v>7.1140000000000043</v>
      </c>
      <c r="T263" s="3">
        <v>7.1699999999999946</v>
      </c>
      <c r="U263" s="3">
        <v>7.43</v>
      </c>
      <c r="V263" s="24">
        <f t="shared" si="9"/>
        <v>56.61920439532787</v>
      </c>
    </row>
    <row r="264" spans="1:22" x14ac:dyDescent="0.45">
      <c r="A264" s="36" t="s">
        <v>102</v>
      </c>
      <c r="B264" s="36">
        <v>2022</v>
      </c>
      <c r="C264" s="19">
        <v>44672</v>
      </c>
      <c r="D264" s="36" t="s">
        <v>72</v>
      </c>
      <c r="E264" s="36" t="s">
        <v>454</v>
      </c>
      <c r="F264" s="36">
        <v>1</v>
      </c>
      <c r="G264" s="3" t="s">
        <v>36</v>
      </c>
      <c r="H264" s="3" t="s">
        <v>35</v>
      </c>
      <c r="I264" s="3" t="s">
        <v>103</v>
      </c>
      <c r="J264" s="3" t="s">
        <v>390</v>
      </c>
      <c r="K264" s="37">
        <f>(C264-VLOOKUP(H264,Riders!$A$2:$C$3501,2,FALSE))/365</f>
        <v>24.038356164383561</v>
      </c>
      <c r="L264" s="37">
        <f>(C264-VLOOKUP(I264,Riders!$A$2:$C$3501,2,FALSE))/365</f>
        <v>39.221917808219175</v>
      </c>
      <c r="M264" s="37">
        <f>(C264-VLOOKUP(J264,Riders!$A$2:$C$3501,2,FALSE))/365</f>
        <v>19.005479452054793</v>
      </c>
      <c r="N264" s="36">
        <v>2</v>
      </c>
      <c r="O264" s="3">
        <f t="shared" si="10"/>
        <v>48.366</v>
      </c>
      <c r="P264" s="3">
        <v>12.19</v>
      </c>
      <c r="Q264" s="3">
        <v>7.5830000000000002</v>
      </c>
      <c r="R264" s="3">
        <v>6.98</v>
      </c>
      <c r="S264" s="3">
        <v>6.9489999999999981</v>
      </c>
      <c r="T264" s="3">
        <v>7.2169999999999987</v>
      </c>
      <c r="U264" s="3">
        <v>7.4470000000000027</v>
      </c>
      <c r="V264" s="24">
        <f t="shared" si="9"/>
        <v>55.824339411983622</v>
      </c>
    </row>
    <row r="265" spans="1:22" x14ac:dyDescent="0.45">
      <c r="A265" s="36" t="s">
        <v>102</v>
      </c>
      <c r="B265" s="36">
        <v>2022</v>
      </c>
      <c r="C265" s="19">
        <v>44672</v>
      </c>
      <c r="D265" s="36" t="s">
        <v>72</v>
      </c>
      <c r="E265" s="36" t="s">
        <v>454</v>
      </c>
      <c r="F265" s="36">
        <v>2</v>
      </c>
      <c r="G265" s="3" t="s">
        <v>105</v>
      </c>
      <c r="H265" s="3" t="s">
        <v>104</v>
      </c>
      <c r="I265" s="3" t="s">
        <v>381</v>
      </c>
      <c r="J265" s="3" t="s">
        <v>391</v>
      </c>
      <c r="K265" s="37">
        <f>(C265-VLOOKUP(H265,Riders!$A$2:$C$3501,2,FALSE))/365</f>
        <v>19.06027397260274</v>
      </c>
      <c r="L265" s="37">
        <f>(C265-VLOOKUP(I265,Riders!$A$2:$C$3501,2,FALSE))/365</f>
        <v>19.342465753424658</v>
      </c>
      <c r="M265" s="37">
        <f>(C265-VLOOKUP(J265,Riders!$A$2:$C$3501,2,FALSE))/365</f>
        <v>23.150684931506849</v>
      </c>
      <c r="N265" s="36">
        <v>1</v>
      </c>
      <c r="O265" s="3">
        <f t="shared" si="10"/>
        <v>47.63</v>
      </c>
      <c r="P265" s="3">
        <v>11.785</v>
      </c>
      <c r="Q265" s="3">
        <v>7.4549999999999983</v>
      </c>
      <c r="R265" s="3">
        <v>7.0390000000000015</v>
      </c>
      <c r="S265" s="3">
        <v>7.0569999999999986</v>
      </c>
      <c r="T265" s="3">
        <v>7.0730000000000004</v>
      </c>
      <c r="U265" s="3">
        <v>7.2210000000000036</v>
      </c>
      <c r="V265" s="24">
        <f t="shared" si="9"/>
        <v>56.686961998740287</v>
      </c>
    </row>
    <row r="266" spans="1:22" x14ac:dyDescent="0.45">
      <c r="A266" s="36" t="s">
        <v>102</v>
      </c>
      <c r="B266" s="36">
        <v>2022</v>
      </c>
      <c r="C266" s="19">
        <v>44672</v>
      </c>
      <c r="D266" s="36" t="s">
        <v>72</v>
      </c>
      <c r="E266" s="36" t="s">
        <v>454</v>
      </c>
      <c r="F266" s="36">
        <v>2</v>
      </c>
      <c r="G266" s="3" t="s">
        <v>25</v>
      </c>
      <c r="H266" s="3" t="s">
        <v>101</v>
      </c>
      <c r="I266" s="3" t="s">
        <v>636</v>
      </c>
      <c r="J266" s="3" t="s">
        <v>637</v>
      </c>
      <c r="K266" s="37">
        <f>(C266-VLOOKUP(H266,Riders!$A$2:$C$3501,2,FALSE))/365</f>
        <v>22.556164383561644</v>
      </c>
      <c r="L266" s="37">
        <f>(C266-VLOOKUP(I266,Riders!$A$2:$C$3501,2,FALSE))/365</f>
        <v>18.556164383561644</v>
      </c>
      <c r="M266" s="37">
        <f>(C266-VLOOKUP(J266,Riders!$A$2:$C$3501,2,FALSE))/365</f>
        <v>21.846575342465755</v>
      </c>
      <c r="N266" s="36">
        <v>2</v>
      </c>
      <c r="O266" s="3">
        <f t="shared" si="10"/>
        <v>48.744</v>
      </c>
      <c r="P266" s="3">
        <v>11.962</v>
      </c>
      <c r="Q266" s="3">
        <v>7.4890000000000008</v>
      </c>
      <c r="R266" s="3">
        <v>7.2830000000000013</v>
      </c>
      <c r="S266" s="3">
        <v>7.2209999999999965</v>
      </c>
      <c r="T266" s="3">
        <v>7.257000000000005</v>
      </c>
      <c r="U266" s="3">
        <v>7.5319999999999965</v>
      </c>
      <c r="V266" s="24">
        <f t="shared" si="9"/>
        <v>55.391432791728214</v>
      </c>
    </row>
    <row r="267" spans="1:22" x14ac:dyDescent="0.45">
      <c r="A267" s="36" t="s">
        <v>102</v>
      </c>
      <c r="B267" s="36">
        <v>2022</v>
      </c>
      <c r="C267" s="19">
        <v>44672</v>
      </c>
      <c r="D267" s="36" t="s">
        <v>72</v>
      </c>
      <c r="E267" s="36" t="s">
        <v>454</v>
      </c>
      <c r="F267" s="36">
        <v>3</v>
      </c>
      <c r="G267" s="3" t="s">
        <v>19</v>
      </c>
      <c r="H267" s="3" t="s">
        <v>380</v>
      </c>
      <c r="I267" s="3" t="s">
        <v>384</v>
      </c>
      <c r="J267" s="3" t="s">
        <v>18</v>
      </c>
      <c r="K267" s="37">
        <f>(C267-VLOOKUP(H267,Riders!$A$2:$C$3501,2,FALSE))/365</f>
        <v>26.032876712328768</v>
      </c>
      <c r="L267" s="37">
        <f>(C267-VLOOKUP(I267,Riders!$A$2:$C$3501,2,FALSE))/365</f>
        <v>22.627397260273973</v>
      </c>
      <c r="M267" s="37">
        <f>(C267-VLOOKUP(J267,Riders!$A$2:$C$3501,2,FALSE))/365</f>
        <v>23.912328767123288</v>
      </c>
      <c r="N267" s="36">
        <v>1</v>
      </c>
      <c r="O267" s="3">
        <f t="shared" si="10"/>
        <v>47.442</v>
      </c>
      <c r="P267" s="3">
        <v>11.676</v>
      </c>
      <c r="Q267" s="3">
        <v>7.3740000000000006</v>
      </c>
      <c r="R267" s="3">
        <v>6.9130000000000003</v>
      </c>
      <c r="S267" s="3">
        <v>7.1400000000000006</v>
      </c>
      <c r="T267" s="3">
        <v>7.080999999999996</v>
      </c>
      <c r="U267" s="3">
        <v>7.2580000000000027</v>
      </c>
      <c r="V267" s="24">
        <f t="shared" si="9"/>
        <v>56.911597318831411</v>
      </c>
    </row>
    <row r="268" spans="1:22" x14ac:dyDescent="0.45">
      <c r="A268" s="36" t="s">
        <v>102</v>
      </c>
      <c r="B268" s="36">
        <v>2022</v>
      </c>
      <c r="C268" s="19">
        <v>44672</v>
      </c>
      <c r="D268" s="36" t="s">
        <v>72</v>
      </c>
      <c r="E268" s="36" t="s">
        <v>454</v>
      </c>
      <c r="F268" s="36">
        <v>3</v>
      </c>
      <c r="G268" s="3" t="s">
        <v>47</v>
      </c>
      <c r="H268" s="3" t="s">
        <v>99</v>
      </c>
      <c r="I268" s="3" t="s">
        <v>100</v>
      </c>
      <c r="J268" s="3" t="s">
        <v>57</v>
      </c>
      <c r="K268" s="37">
        <f>(C268-VLOOKUP(H268,Riders!$A$2:$C$3501,2,FALSE))/365</f>
        <v>25.18082191780822</v>
      </c>
      <c r="L268" s="37">
        <f>(C268-VLOOKUP(I268,Riders!$A$2:$C$3501,2,FALSE))/365</f>
        <v>28.18904109589041</v>
      </c>
      <c r="M268" s="37">
        <f>(C268-VLOOKUP(J268,Riders!$A$2:$C$3501,2,FALSE))/365</f>
        <v>22.227397260273971</v>
      </c>
      <c r="N268" s="36">
        <v>2</v>
      </c>
      <c r="O268" s="3">
        <f t="shared" si="10"/>
        <v>47.856999999999999</v>
      </c>
      <c r="P268" s="3">
        <v>11.654999999999999</v>
      </c>
      <c r="Q268" s="3">
        <v>7.4719999999999995</v>
      </c>
      <c r="R268" s="3">
        <v>6.9190000000000005</v>
      </c>
      <c r="S268" s="3">
        <v>7.0679999999999978</v>
      </c>
      <c r="T268" s="3">
        <v>7.2660000000000053</v>
      </c>
      <c r="U268" s="3">
        <v>7.4769999999999968</v>
      </c>
      <c r="V268" s="24">
        <f t="shared" si="9"/>
        <v>56.418078859936898</v>
      </c>
    </row>
    <row r="269" spans="1:22" x14ac:dyDescent="0.45">
      <c r="A269" s="36" t="s">
        <v>102</v>
      </c>
      <c r="B269" s="36">
        <v>2022</v>
      </c>
      <c r="C269" s="19">
        <v>44672</v>
      </c>
      <c r="D269" s="36" t="s">
        <v>72</v>
      </c>
      <c r="E269" s="36" t="s">
        <v>454</v>
      </c>
      <c r="F269" s="36">
        <v>4</v>
      </c>
      <c r="G269" s="3" t="s">
        <v>27</v>
      </c>
      <c r="H269" s="3" t="s">
        <v>26</v>
      </c>
      <c r="I269" s="3" t="s">
        <v>33</v>
      </c>
      <c r="J269" s="3" t="s">
        <v>41</v>
      </c>
      <c r="K269" s="37">
        <f>(C269-VLOOKUP(H269,Riders!$A$2:$C$3501,2,FALSE))/365</f>
        <v>23.915068493150685</v>
      </c>
      <c r="L269" s="37">
        <f>(C269-VLOOKUP(I269,Riders!$A$2:$C$3501,2,FALSE))/365</f>
        <v>28.419178082191781</v>
      </c>
      <c r="M269" s="37">
        <f>(C269-VLOOKUP(J269,Riders!$A$2:$C$3501,2,FALSE))/365</f>
        <v>26.515068493150686</v>
      </c>
      <c r="N269" s="36">
        <v>1</v>
      </c>
      <c r="O269" s="3">
        <f t="shared" si="10"/>
        <v>47.405999999999999</v>
      </c>
      <c r="P269" s="3">
        <v>12.013999999999999</v>
      </c>
      <c r="Q269" s="3">
        <v>7.5630000000000024</v>
      </c>
      <c r="R269" s="3">
        <v>6.9089999999999989</v>
      </c>
      <c r="S269" s="3">
        <v>6.801999999999996</v>
      </c>
      <c r="T269" s="3">
        <v>6.9340000000000046</v>
      </c>
      <c r="U269" s="3">
        <v>7.1839999999999975</v>
      </c>
      <c r="V269" s="24">
        <f t="shared" si="9"/>
        <v>56.954815846095435</v>
      </c>
    </row>
    <row r="270" spans="1:22" x14ac:dyDescent="0.45">
      <c r="A270" s="36" t="s">
        <v>102</v>
      </c>
      <c r="B270" s="36">
        <v>2022</v>
      </c>
      <c r="C270" s="19">
        <v>44672</v>
      </c>
      <c r="D270" s="36" t="s">
        <v>72</v>
      </c>
      <c r="E270" s="36" t="s">
        <v>454</v>
      </c>
      <c r="F270" s="36">
        <v>4</v>
      </c>
      <c r="G270" s="3" t="s">
        <v>21</v>
      </c>
      <c r="H270" s="3" t="s">
        <v>20</v>
      </c>
      <c r="I270" s="3" t="s">
        <v>116</v>
      </c>
      <c r="J270" s="3" t="s">
        <v>85</v>
      </c>
      <c r="K270" s="37">
        <f>(C270-VLOOKUP(H270,Riders!$A$2:$C$3501,2,FALSE))/365</f>
        <v>26.709589041095889</v>
      </c>
      <c r="L270" s="37">
        <f>(C270-VLOOKUP(I270,Riders!$A$2:$C$3501,2,FALSE))/365</f>
        <v>31.079452054794519</v>
      </c>
      <c r="M270" s="37">
        <f>(C270-VLOOKUP(J270,Riders!$A$2:$C$3501,2,FALSE))/365</f>
        <v>18.958904109589042</v>
      </c>
      <c r="N270" s="36">
        <v>2</v>
      </c>
      <c r="O270" s="3">
        <f t="shared" si="10"/>
        <v>48.124000000000002</v>
      </c>
      <c r="P270" s="3">
        <v>12.051</v>
      </c>
      <c r="Q270" s="3">
        <v>7.6219999999999981</v>
      </c>
      <c r="R270" s="3">
        <v>7.1390000000000029</v>
      </c>
      <c r="S270" s="3">
        <v>7.2249999999999979</v>
      </c>
      <c r="T270" s="3">
        <v>6.9519999999999982</v>
      </c>
      <c r="U270" s="3">
        <v>7.1350000000000051</v>
      </c>
      <c r="V270" s="24">
        <f t="shared" si="9"/>
        <v>56.105061923364637</v>
      </c>
    </row>
    <row r="271" spans="1:22" x14ac:dyDescent="0.45">
      <c r="A271" s="36" t="s">
        <v>102</v>
      </c>
      <c r="B271" s="36">
        <v>2022</v>
      </c>
      <c r="C271" s="19">
        <v>44672</v>
      </c>
      <c r="D271" s="36" t="s">
        <v>72</v>
      </c>
      <c r="E271" s="36" t="s">
        <v>204</v>
      </c>
      <c r="F271" s="36" t="s">
        <v>205</v>
      </c>
      <c r="G271" s="3" t="s">
        <v>19</v>
      </c>
      <c r="H271" s="3" t="s">
        <v>380</v>
      </c>
      <c r="I271" s="3" t="s">
        <v>384</v>
      </c>
      <c r="J271" s="3" t="s">
        <v>18</v>
      </c>
      <c r="K271" s="37">
        <f>(C271-VLOOKUP(H271,Riders!$A$2:$C$3501,2,FALSE))/365</f>
        <v>26.032876712328768</v>
      </c>
      <c r="L271" s="37">
        <f>(C271-VLOOKUP(I271,Riders!$A$2:$C$3501,2,FALSE))/365</f>
        <v>22.627397260273973</v>
      </c>
      <c r="M271" s="37">
        <f>(C271-VLOOKUP(J271,Riders!$A$2:$C$3501,2,FALSE))/365</f>
        <v>23.912328767123288</v>
      </c>
      <c r="N271" s="36">
        <v>1</v>
      </c>
      <c r="O271" s="3">
        <f t="shared" si="10"/>
        <v>47.460999999999999</v>
      </c>
      <c r="P271" s="3">
        <v>11.557</v>
      </c>
      <c r="Q271" s="3">
        <v>7.3519999999999985</v>
      </c>
      <c r="R271" s="3">
        <v>7.0720000000000027</v>
      </c>
      <c r="S271" s="3">
        <v>7.171999999999997</v>
      </c>
      <c r="T271" s="3">
        <v>7.0750000000000028</v>
      </c>
      <c r="U271" s="3">
        <v>7.232999999999997</v>
      </c>
      <c r="V271" s="24">
        <f t="shared" si="9"/>
        <v>56.888813973578308</v>
      </c>
    </row>
    <row r="272" spans="1:22" x14ac:dyDescent="0.45">
      <c r="A272" s="36" t="s">
        <v>102</v>
      </c>
      <c r="B272" s="36">
        <v>2022</v>
      </c>
      <c r="C272" s="19">
        <v>44672</v>
      </c>
      <c r="D272" s="36" t="s">
        <v>72</v>
      </c>
      <c r="E272" s="36" t="s">
        <v>204</v>
      </c>
      <c r="F272" s="36" t="s">
        <v>205</v>
      </c>
      <c r="G272" s="3" t="s">
        <v>27</v>
      </c>
      <c r="H272" s="3" t="s">
        <v>26</v>
      </c>
      <c r="I272" s="3" t="s">
        <v>33</v>
      </c>
      <c r="J272" s="3" t="s">
        <v>41</v>
      </c>
      <c r="K272" s="37">
        <f>(C272-VLOOKUP(H272,Riders!$A$2:$C$3501,2,FALSE))/365</f>
        <v>23.915068493150685</v>
      </c>
      <c r="L272" s="37">
        <f>(C272-VLOOKUP(I272,Riders!$A$2:$C$3501,2,FALSE))/365</f>
        <v>28.419178082191781</v>
      </c>
      <c r="M272" s="37">
        <f>(C272-VLOOKUP(J272,Riders!$A$2:$C$3501,2,FALSE))/365</f>
        <v>26.515068493150686</v>
      </c>
      <c r="N272" s="36">
        <v>2</v>
      </c>
      <c r="O272" s="3">
        <f t="shared" si="10"/>
        <v>47.82</v>
      </c>
      <c r="P272" s="3">
        <v>12.353999999999999</v>
      </c>
      <c r="Q272" s="3">
        <v>7.5450000000000017</v>
      </c>
      <c r="R272" s="3">
        <v>6.9130000000000003</v>
      </c>
      <c r="S272" s="3">
        <v>6.7880000000000003</v>
      </c>
      <c r="T272" s="3">
        <v>6.9739999999999966</v>
      </c>
      <c r="U272" s="3">
        <v>7.2460000000000022</v>
      </c>
      <c r="V272" s="24">
        <f t="shared" si="9"/>
        <v>56.461731493099123</v>
      </c>
    </row>
    <row r="273" spans="1:22" x14ac:dyDescent="0.45">
      <c r="A273" s="36" t="s">
        <v>102</v>
      </c>
      <c r="B273" s="36">
        <v>2022</v>
      </c>
      <c r="C273" s="19">
        <v>44672</v>
      </c>
      <c r="D273" s="36" t="s">
        <v>72</v>
      </c>
      <c r="E273" s="36" t="s">
        <v>204</v>
      </c>
      <c r="F273" s="36" t="s">
        <v>206</v>
      </c>
      <c r="G273" s="3" t="s">
        <v>105</v>
      </c>
      <c r="H273" s="3" t="s">
        <v>104</v>
      </c>
      <c r="I273" s="3" t="s">
        <v>381</v>
      </c>
      <c r="J273" s="3" t="s">
        <v>391</v>
      </c>
      <c r="K273" s="37">
        <f>(C273-VLOOKUP(H273,Riders!$A$2:$C$3501,2,FALSE))/365</f>
        <v>19.06027397260274</v>
      </c>
      <c r="L273" s="37">
        <f>(C273-VLOOKUP(I273,Riders!$A$2:$C$3501,2,FALSE))/365</f>
        <v>19.342465753424658</v>
      </c>
      <c r="M273" s="37">
        <f>(C273-VLOOKUP(J273,Riders!$A$2:$C$3501,2,FALSE))/365</f>
        <v>23.150684931506849</v>
      </c>
      <c r="N273" s="36">
        <v>3</v>
      </c>
      <c r="O273" s="3">
        <f t="shared" si="10"/>
        <v>47.813000000000002</v>
      </c>
      <c r="P273" s="3">
        <v>11.86</v>
      </c>
      <c r="Q273" s="3">
        <v>7.504999999999999</v>
      </c>
      <c r="R273" s="3">
        <v>7.0720000000000027</v>
      </c>
      <c r="S273" s="3">
        <v>7.0620000000000012</v>
      </c>
      <c r="T273" s="3">
        <v>7.0829999999999984</v>
      </c>
      <c r="U273" s="3">
        <v>7.2310000000000016</v>
      </c>
      <c r="V273" s="24">
        <f t="shared" si="9"/>
        <v>56.46999769937046</v>
      </c>
    </row>
    <row r="274" spans="1:22" x14ac:dyDescent="0.45">
      <c r="A274" s="36" t="s">
        <v>102</v>
      </c>
      <c r="B274" s="36">
        <v>2022</v>
      </c>
      <c r="C274" s="19">
        <v>44672</v>
      </c>
      <c r="D274" s="36" t="s">
        <v>72</v>
      </c>
      <c r="E274" s="36" t="s">
        <v>204</v>
      </c>
      <c r="F274" s="36" t="s">
        <v>206</v>
      </c>
      <c r="G274" s="3" t="s">
        <v>25</v>
      </c>
      <c r="H274" s="3" t="s">
        <v>182</v>
      </c>
      <c r="I274" s="3" t="s">
        <v>24</v>
      </c>
      <c r="J274" s="3" t="s">
        <v>392</v>
      </c>
      <c r="K274" s="37">
        <f>(C274-VLOOKUP(H274,Riders!$A$2:$C$3501,2,FALSE))/365</f>
        <v>22.506849315068493</v>
      </c>
      <c r="L274" s="37">
        <f>(C274-VLOOKUP(I274,Riders!$A$2:$C$3501,2,FALSE))/365</f>
        <v>23.643835616438356</v>
      </c>
      <c r="M274" s="37">
        <f>(C274-VLOOKUP(J274,Riders!$A$2:$C$3501,2,FALSE))/365</f>
        <v>23.293150684931508</v>
      </c>
      <c r="N274" s="36">
        <v>4</v>
      </c>
      <c r="O274" s="3">
        <f t="shared" si="10"/>
        <v>48.015000000000001</v>
      </c>
      <c r="P274" s="3">
        <v>11.659000000000001</v>
      </c>
      <c r="Q274" s="3">
        <v>7.484</v>
      </c>
      <c r="R274" s="3">
        <v>6.9959999999999987</v>
      </c>
      <c r="S274" s="3">
        <v>7.1239999999999988</v>
      </c>
      <c r="T274" s="3">
        <v>7.2090000000000032</v>
      </c>
      <c r="U274" s="3">
        <v>7.5429999999999993</v>
      </c>
      <c r="V274" s="24">
        <f t="shared" si="9"/>
        <v>56.232427366447986</v>
      </c>
    </row>
    <row r="275" spans="1:22" x14ac:dyDescent="0.45">
      <c r="A275" s="36" t="s">
        <v>108</v>
      </c>
      <c r="B275" s="36">
        <v>2021</v>
      </c>
      <c r="C275" s="19">
        <v>44489</v>
      </c>
      <c r="D275" s="36" t="s">
        <v>13</v>
      </c>
      <c r="E275" s="36" t="s">
        <v>379</v>
      </c>
      <c r="F275" s="36" t="s">
        <v>379</v>
      </c>
      <c r="G275" s="3" t="str">
        <f>VLOOKUP(J275,Riders!$A$2:$D$257,4,FALSE)</f>
        <v>GER</v>
      </c>
      <c r="H275" s="3" t="s">
        <v>14</v>
      </c>
      <c r="I275" s="3" t="s">
        <v>22</v>
      </c>
      <c r="J275" s="3" t="s">
        <v>23</v>
      </c>
      <c r="K275" s="37">
        <f>(C275-VLOOKUP(H275,Riders!$A$2:$C$3501,2,FALSE))/365</f>
        <v>21.8</v>
      </c>
      <c r="L275" s="37">
        <f>(C275-VLOOKUP(I275,Riders!$A$2:$C$3501,2,FALSE))/365</f>
        <v>23.780821917808218</v>
      </c>
      <c r="M275" s="37">
        <f>(C275-VLOOKUP(J275,Riders!$A$2:$C$3501,2,FALSE))/365</f>
        <v>24.106849315068494</v>
      </c>
      <c r="N275" s="36">
        <v>1</v>
      </c>
      <c r="O275" s="3">
        <f t="shared" si="10"/>
        <v>46.511000000000003</v>
      </c>
      <c r="P275" s="3">
        <v>11.667</v>
      </c>
      <c r="Q275" s="3">
        <v>7.3669999999999991</v>
      </c>
      <c r="R275" s="3">
        <v>6.8260000000000005</v>
      </c>
      <c r="S275" s="3">
        <v>6.855000000000004</v>
      </c>
      <c r="T275" s="3">
        <v>6.8009999999999948</v>
      </c>
      <c r="U275" s="3">
        <v>6.9950000000000045</v>
      </c>
      <c r="V275" s="24">
        <f t="shared" si="9"/>
        <v>58.050783685579752</v>
      </c>
    </row>
    <row r="276" spans="1:22" x14ac:dyDescent="0.45">
      <c r="A276" s="36" t="s">
        <v>108</v>
      </c>
      <c r="B276" s="36">
        <v>2021</v>
      </c>
      <c r="C276" s="19">
        <v>44489</v>
      </c>
      <c r="D276" s="36" t="s">
        <v>13</v>
      </c>
      <c r="E276" s="36" t="s">
        <v>379</v>
      </c>
      <c r="F276" s="36" t="s">
        <v>379</v>
      </c>
      <c r="G276" s="3" t="s">
        <v>118</v>
      </c>
      <c r="H276" s="3" t="s">
        <v>399</v>
      </c>
      <c r="I276" s="3" t="s">
        <v>122</v>
      </c>
      <c r="J276" s="3" t="s">
        <v>109</v>
      </c>
      <c r="K276" s="37">
        <f>(C276-VLOOKUP(H276,Riders!$A$2:$C$3501,2,FALSE))/365</f>
        <v>26.424657534246574</v>
      </c>
      <c r="L276" s="37" t="e">
        <f>(C276-VLOOKUP(I276,Riders!$A$2:$C$3501,2,FALSE))/365</f>
        <v>#N/A</v>
      </c>
      <c r="M276" s="37">
        <f>(C276-VLOOKUP(J276,Riders!$A$2:$C$3501,2,FALSE))/365</f>
        <v>28.723287671232878</v>
      </c>
      <c r="N276" s="36">
        <v>2</v>
      </c>
      <c r="O276" s="3">
        <f t="shared" si="10"/>
        <v>47.030999999999999</v>
      </c>
      <c r="P276" s="3">
        <v>11.448</v>
      </c>
      <c r="Q276" s="3">
        <v>7.1859999999999999</v>
      </c>
      <c r="R276" s="3">
        <v>6.916999999999998</v>
      </c>
      <c r="S276" s="3">
        <v>6.9330000000000034</v>
      </c>
      <c r="T276" s="3">
        <v>7.1049999999999969</v>
      </c>
      <c r="U276" s="3">
        <v>7.4420000000000002</v>
      </c>
      <c r="V276" s="24">
        <f t="shared" si="9"/>
        <v>57.408943037570964</v>
      </c>
    </row>
    <row r="277" spans="1:22" x14ac:dyDescent="0.45">
      <c r="A277" s="16" t="s">
        <v>108</v>
      </c>
      <c r="B277" s="16">
        <v>2021</v>
      </c>
      <c r="C277" s="9">
        <v>44489</v>
      </c>
      <c r="D277" s="16" t="s">
        <v>13</v>
      </c>
      <c r="E277" s="36" t="s">
        <v>379</v>
      </c>
      <c r="F277" s="36" t="s">
        <v>379</v>
      </c>
      <c r="G277" t="str">
        <f>VLOOKUP(J277,Riders!$A$2:$D$257,4,FALSE)</f>
        <v>CAN</v>
      </c>
      <c r="H277" t="s">
        <v>26</v>
      </c>
      <c r="I277" t="s">
        <v>33</v>
      </c>
      <c r="J277" t="s">
        <v>41</v>
      </c>
      <c r="K277" s="37">
        <f>(C277-VLOOKUP(H277,Riders!$A$2:$C$3501,2,FALSE))/365</f>
        <v>23.413698630136988</v>
      </c>
      <c r="L277" s="37">
        <f>(C277-VLOOKUP(I277,Riders!$A$2:$C$3501,2,FALSE))/365</f>
        <v>27.917808219178081</v>
      </c>
      <c r="M277" s="37">
        <f>(C277-VLOOKUP(J277,Riders!$A$2:$C$3501,2,FALSE))/365</f>
        <v>26.013698630136986</v>
      </c>
      <c r="N277" s="36">
        <v>3</v>
      </c>
      <c r="O277" s="3">
        <f t="shared" si="10"/>
        <v>48.362000000000002</v>
      </c>
      <c r="P277">
        <v>11.992000000000001</v>
      </c>
      <c r="Q277">
        <v>7.4629999999999974</v>
      </c>
      <c r="R277">
        <v>6.9160000000000004</v>
      </c>
      <c r="S277">
        <v>6.897000000000002</v>
      </c>
      <c r="T277">
        <v>7.3160000000000025</v>
      </c>
      <c r="U277">
        <v>7.7779999999999987</v>
      </c>
      <c r="V277" s="24">
        <f t="shared" si="9"/>
        <v>55.828956618832969</v>
      </c>
    </row>
    <row r="278" spans="1:22" x14ac:dyDescent="0.45">
      <c r="A278" s="16" t="s">
        <v>108</v>
      </c>
      <c r="B278" s="16">
        <v>2021</v>
      </c>
      <c r="C278" s="9">
        <v>44489</v>
      </c>
      <c r="D278" s="16" t="s">
        <v>13</v>
      </c>
      <c r="E278" s="36" t="s">
        <v>379</v>
      </c>
      <c r="F278" s="36" t="s">
        <v>379</v>
      </c>
      <c r="G278" t="str">
        <f>VLOOKUP(J278,Riders!$A$2:$D$257,4,FALSE)</f>
        <v>GBR</v>
      </c>
      <c r="H278" t="s">
        <v>182</v>
      </c>
      <c r="I278" t="s">
        <v>112</v>
      </c>
      <c r="J278" t="s">
        <v>392</v>
      </c>
      <c r="K278" s="37">
        <f>(C278-VLOOKUP(H278,Riders!$A$2:$C$3501,2,FALSE))/365</f>
        <v>22.005479452054793</v>
      </c>
      <c r="L278" s="37">
        <f>(C278-VLOOKUP(I278,Riders!$A$2:$C$3501,2,FALSE))/365</f>
        <v>22.471232876712328</v>
      </c>
      <c r="M278" s="37">
        <f>(C278-VLOOKUP(J278,Riders!$A$2:$C$3501,2,FALSE))/365</f>
        <v>22.791780821917808</v>
      </c>
      <c r="N278" s="36">
        <v>4</v>
      </c>
      <c r="O278" s="3">
        <f t="shared" si="10"/>
        <v>48.387999999999998</v>
      </c>
      <c r="P278">
        <v>11.676</v>
      </c>
      <c r="Q278">
        <v>7.4629999999999992</v>
      </c>
      <c r="R278">
        <v>7.0689999999999991</v>
      </c>
      <c r="S278">
        <v>7.2430000000000021</v>
      </c>
      <c r="T278">
        <v>7.3389999999999986</v>
      </c>
      <c r="U278">
        <v>7.597999999999999</v>
      </c>
      <c r="V278" s="24">
        <f t="shared" si="9"/>
        <v>55.79895841944284</v>
      </c>
    </row>
    <row r="279" spans="1:22" x14ac:dyDescent="0.45">
      <c r="A279" s="16" t="s">
        <v>108</v>
      </c>
      <c r="B279" s="16">
        <v>2021</v>
      </c>
      <c r="C279" s="9">
        <v>44489</v>
      </c>
      <c r="D279" s="16" t="s">
        <v>13</v>
      </c>
      <c r="E279" s="36" t="s">
        <v>379</v>
      </c>
      <c r="F279" s="36" t="s">
        <v>379</v>
      </c>
      <c r="G279" t="str">
        <f>VLOOKUP(J279,Riders!$A$2:$D$257,4,FALSE)</f>
        <v>POL</v>
      </c>
      <c r="H279" t="s">
        <v>99</v>
      </c>
      <c r="I279" t="s">
        <v>100</v>
      </c>
      <c r="J279" t="s">
        <v>46</v>
      </c>
      <c r="K279" s="37">
        <f>(C279-VLOOKUP(H279,Riders!$A$2:$C$3501,2,FALSE))/365</f>
        <v>24.67945205479452</v>
      </c>
      <c r="L279" s="37">
        <f>(C279-VLOOKUP(I279,Riders!$A$2:$C$3501,2,FALSE))/365</f>
        <v>27.687671232876713</v>
      </c>
      <c r="M279" s="37">
        <f>(C279-VLOOKUP(J279,Riders!$A$2:$C$3501,2,FALSE))/365</f>
        <v>21.345205479452055</v>
      </c>
      <c r="N279" s="36">
        <v>5</v>
      </c>
      <c r="O279" s="3">
        <f t="shared" si="10"/>
        <v>48.777999999999999</v>
      </c>
      <c r="P279">
        <v>11.853999999999999</v>
      </c>
      <c r="Q279">
        <v>7.6280000000000001</v>
      </c>
      <c r="R279">
        <v>7.0719999999999992</v>
      </c>
      <c r="S279">
        <v>7.1389999999999993</v>
      </c>
      <c r="T279">
        <v>7.4029999999999987</v>
      </c>
      <c r="U279">
        <v>7.6820000000000022</v>
      </c>
      <c r="V279" s="24">
        <f t="shared" si="9"/>
        <v>55.352822993972694</v>
      </c>
    </row>
    <row r="280" spans="1:22" x14ac:dyDescent="0.45">
      <c r="A280" s="16" t="s">
        <v>108</v>
      </c>
      <c r="B280" s="16">
        <v>2021</v>
      </c>
      <c r="C280" s="9">
        <v>44489</v>
      </c>
      <c r="D280" s="16" t="s">
        <v>13</v>
      </c>
      <c r="E280" s="36" t="s">
        <v>379</v>
      </c>
      <c r="F280" s="36" t="s">
        <v>379</v>
      </c>
      <c r="G280" t="str">
        <f>VLOOKUP(J280,Riders!$A$2:$D$257,4,FALSE)</f>
        <v>JPN</v>
      </c>
      <c r="H280" t="s">
        <v>39</v>
      </c>
      <c r="I280" t="s">
        <v>42</v>
      </c>
      <c r="J280" t="s">
        <v>45</v>
      </c>
      <c r="K280" s="37">
        <f>(C280-VLOOKUP(H280,Riders!$A$2:$C$3501,2,FALSE))/365</f>
        <v>27.194520547945206</v>
      </c>
      <c r="L280" s="37">
        <f>(C280-VLOOKUP(I280,Riders!$A$2:$C$3501,2,FALSE))/365</f>
        <v>22.884931506849316</v>
      </c>
      <c r="M280" s="37">
        <f>(C280-VLOOKUP(J280,Riders!$A$2:$C$3501,2,FALSE))/365</f>
        <v>30.660273972602738</v>
      </c>
      <c r="N280" s="36">
        <v>6</v>
      </c>
      <c r="O280" s="3">
        <f t="shared" si="10"/>
        <v>49.177999999999997</v>
      </c>
      <c r="P280">
        <v>12.539</v>
      </c>
      <c r="Q280">
        <v>7.8699999999999992</v>
      </c>
      <c r="R280">
        <v>7.1490000000000009</v>
      </c>
      <c r="S280">
        <v>7.107999999999997</v>
      </c>
      <c r="T280">
        <v>7.1100000000000065</v>
      </c>
      <c r="U280">
        <v>7.4019999999999939</v>
      </c>
      <c r="V280" s="24">
        <f t="shared" si="9"/>
        <v>54.902598723006228</v>
      </c>
    </row>
    <row r="281" spans="1:22" x14ac:dyDescent="0.45">
      <c r="A281" s="16" t="s">
        <v>108</v>
      </c>
      <c r="B281" s="16">
        <v>2021</v>
      </c>
      <c r="C281" s="9">
        <v>44489</v>
      </c>
      <c r="D281" s="16" t="s">
        <v>13</v>
      </c>
      <c r="E281" s="36" t="s">
        <v>379</v>
      </c>
      <c r="F281" s="36" t="s">
        <v>379</v>
      </c>
      <c r="G281" t="str">
        <f>VLOOKUP(J281,Riders!$A$2:$D$257,4,FALSE)</f>
        <v>UKR</v>
      </c>
      <c r="H281" t="s">
        <v>147</v>
      </c>
      <c r="I281" t="s">
        <v>113</v>
      </c>
      <c r="J281" t="s">
        <v>632</v>
      </c>
      <c r="K281" s="37">
        <f>(C281-VLOOKUP(H281,Riders!$A$2:$C$3501,2,FALSE))/365</f>
        <v>33.284931506849318</v>
      </c>
      <c r="L281" s="37">
        <f>(C281-VLOOKUP(I281,Riders!$A$2:$C$3501,2,FALSE))/365</f>
        <v>18.435616438356163</v>
      </c>
      <c r="M281" s="37">
        <f>(C281-VLOOKUP(J281,Riders!$A$2:$C$3501,2,FALSE))/365</f>
        <v>20.12876712328767</v>
      </c>
      <c r="N281" s="36">
        <v>7</v>
      </c>
      <c r="O281" s="3">
        <f t="shared" si="10"/>
        <v>50.23</v>
      </c>
      <c r="P281">
        <v>12.176</v>
      </c>
      <c r="Q281">
        <v>7.6049999999999986</v>
      </c>
      <c r="R281">
        <v>7.429000000000002</v>
      </c>
      <c r="S281">
        <v>7.7729999999999961</v>
      </c>
      <c r="T281">
        <v>7.6510000000000034</v>
      </c>
      <c r="U281">
        <v>7.5959999999999965</v>
      </c>
      <c r="V281" s="24">
        <f t="shared" si="9"/>
        <v>53.752737407923554</v>
      </c>
    </row>
    <row r="282" spans="1:22" x14ac:dyDescent="0.45">
      <c r="A282" s="16" t="s">
        <v>108</v>
      </c>
      <c r="B282" s="16">
        <v>2021</v>
      </c>
      <c r="C282" s="9">
        <v>44489</v>
      </c>
      <c r="D282" s="16" t="s">
        <v>13</v>
      </c>
      <c r="E282" s="36" t="s">
        <v>379</v>
      </c>
      <c r="F282" s="36" t="s">
        <v>379</v>
      </c>
      <c r="G282" t="s">
        <v>70</v>
      </c>
      <c r="H282" t="s">
        <v>476</v>
      </c>
      <c r="I282" t="s">
        <v>393</v>
      </c>
      <c r="J282" t="s">
        <v>289</v>
      </c>
      <c r="K282" s="37">
        <f>(C282-VLOOKUP(H282,Riders!$A$2:$C$3501,2,FALSE))/365</f>
        <v>20.232876712328768</v>
      </c>
      <c r="L282" s="37">
        <f>(C282-VLOOKUP(I282,Riders!$A$2:$C$3501,2,FALSE))/365</f>
        <v>20.156164383561645</v>
      </c>
      <c r="M282" s="37">
        <f>(C282-VLOOKUP(J282,Riders!$A$2:$C$3501,2,FALSE))/365</f>
        <v>22.6</v>
      </c>
      <c r="N282" s="36">
        <v>8</v>
      </c>
      <c r="O282" s="3">
        <f t="shared" si="10"/>
        <v>55.652999999999999</v>
      </c>
      <c r="P282">
        <v>13.907999999999999</v>
      </c>
      <c r="Q282">
        <v>8.631000000000002</v>
      </c>
      <c r="R282">
        <v>8.4429999999999978</v>
      </c>
      <c r="S282">
        <v>8.39</v>
      </c>
      <c r="T282">
        <v>8.1880000000000024</v>
      </c>
      <c r="U282">
        <v>8.0929999999999964</v>
      </c>
      <c r="V282" s="24">
        <f t="shared" si="9"/>
        <v>48.514904856881031</v>
      </c>
    </row>
    <row r="283" spans="1:22" x14ac:dyDescent="0.45">
      <c r="A283" s="16" t="s">
        <v>108</v>
      </c>
      <c r="B283" s="16">
        <v>2021</v>
      </c>
      <c r="C283" s="9">
        <v>44489</v>
      </c>
      <c r="D283" s="16" t="s">
        <v>13</v>
      </c>
      <c r="E283" s="36" t="s">
        <v>454</v>
      </c>
      <c r="F283" s="36">
        <v>1</v>
      </c>
      <c r="G283" t="s">
        <v>70</v>
      </c>
      <c r="H283" t="s">
        <v>476</v>
      </c>
      <c r="I283" t="s">
        <v>393</v>
      </c>
      <c r="J283" t="s">
        <v>289</v>
      </c>
      <c r="K283" s="37">
        <f>(C283-VLOOKUP(H283,Riders!$A$2:$C$3501,2,FALSE))/365</f>
        <v>20.232876712328768</v>
      </c>
      <c r="L283" s="37">
        <f>(C283-VLOOKUP(I283,Riders!$A$2:$C$3501,2,FALSE))/365</f>
        <v>20.156164383561645</v>
      </c>
      <c r="M283" s="37">
        <f>(C283-VLOOKUP(J283,Riders!$A$2:$C$3501,2,FALSE))/365</f>
        <v>22.6</v>
      </c>
      <c r="N283" s="36">
        <v>1</v>
      </c>
      <c r="O283" s="3">
        <f t="shared" si="10"/>
        <v>55.734000000000002</v>
      </c>
      <c r="P283">
        <v>14.159000000000001</v>
      </c>
      <c r="Q283">
        <v>8.6</v>
      </c>
      <c r="R283">
        <v>8.3790000000000013</v>
      </c>
      <c r="S283">
        <v>8.3210000000000015</v>
      </c>
      <c r="T283">
        <v>8.1950000000000003</v>
      </c>
      <c r="U283">
        <v>8.0799999999999983</v>
      </c>
      <c r="V283" s="24">
        <f t="shared" si="9"/>
        <v>48.444396598126815</v>
      </c>
    </row>
    <row r="284" spans="1:22" x14ac:dyDescent="0.45">
      <c r="A284" s="16" t="s">
        <v>108</v>
      </c>
      <c r="B284" s="16">
        <v>2021</v>
      </c>
      <c r="C284" s="9">
        <v>44489</v>
      </c>
      <c r="D284" s="16" t="s">
        <v>13</v>
      </c>
      <c r="E284" s="36" t="s">
        <v>454</v>
      </c>
      <c r="F284" s="36">
        <v>2</v>
      </c>
      <c r="G284" t="str">
        <f>VLOOKUP(J284,Riders!$A$2:$D$257,4,FALSE)</f>
        <v>GBR</v>
      </c>
      <c r="H284" t="s">
        <v>182</v>
      </c>
      <c r="I284" t="s">
        <v>112</v>
      </c>
      <c r="J284" t="s">
        <v>392</v>
      </c>
      <c r="K284" s="37">
        <f>(C284-VLOOKUP(H284,Riders!$A$2:$C$3501,2,FALSE))/365</f>
        <v>22.005479452054793</v>
      </c>
      <c r="L284" s="37">
        <f>(C284-VLOOKUP(I284,Riders!$A$2:$C$3501,2,FALSE))/365</f>
        <v>22.471232876712328</v>
      </c>
      <c r="M284" s="37">
        <f>(C284-VLOOKUP(J284,Riders!$A$2:$C$3501,2,FALSE))/365</f>
        <v>22.791780821917808</v>
      </c>
      <c r="N284" s="36">
        <v>1</v>
      </c>
      <c r="O284" s="3">
        <f t="shared" si="10"/>
        <v>48.066000000000003</v>
      </c>
      <c r="P284">
        <v>11.579000000000001</v>
      </c>
      <c r="Q284">
        <v>7.3919999999999995</v>
      </c>
      <c r="R284">
        <v>7.1170000000000009</v>
      </c>
      <c r="S284">
        <v>7.115000000000002</v>
      </c>
      <c r="T284">
        <v>7.2889999999999944</v>
      </c>
      <c r="U284">
        <v>7.5740000000000052</v>
      </c>
      <c r="V284" s="24">
        <f t="shared" si="9"/>
        <v>56.172762451629005</v>
      </c>
    </row>
    <row r="285" spans="1:22" x14ac:dyDescent="0.45">
      <c r="A285" s="16" t="s">
        <v>108</v>
      </c>
      <c r="B285" s="16">
        <v>2021</v>
      </c>
      <c r="C285" s="9">
        <v>44489</v>
      </c>
      <c r="D285" s="16" t="s">
        <v>13</v>
      </c>
      <c r="E285" s="36" t="s">
        <v>454</v>
      </c>
      <c r="F285" s="36">
        <v>2</v>
      </c>
      <c r="G285" t="str">
        <f>VLOOKUP(J285,Riders!$A$2:$D$257,4,FALSE)</f>
        <v>POL</v>
      </c>
      <c r="H285" t="s">
        <v>99</v>
      </c>
      <c r="I285" t="s">
        <v>100</v>
      </c>
      <c r="J285" t="s">
        <v>46</v>
      </c>
      <c r="K285" s="37">
        <f>(C285-VLOOKUP(H285,Riders!$A$2:$C$3501,2,FALSE))/365</f>
        <v>24.67945205479452</v>
      </c>
      <c r="L285" s="37">
        <f>(C285-VLOOKUP(I285,Riders!$A$2:$C$3501,2,FALSE))/365</f>
        <v>27.687671232876713</v>
      </c>
      <c r="M285" s="37">
        <f>(C285-VLOOKUP(J285,Riders!$A$2:$C$3501,2,FALSE))/365</f>
        <v>21.345205479452055</v>
      </c>
      <c r="N285" s="36">
        <v>2</v>
      </c>
      <c r="O285" s="3">
        <f t="shared" si="10"/>
        <v>48.155999999999999</v>
      </c>
      <c r="P285">
        <v>11.827</v>
      </c>
      <c r="Q285">
        <v>7.5649999999999995</v>
      </c>
      <c r="R285">
        <v>6.9759999999999991</v>
      </c>
      <c r="S285">
        <v>7.0190000000000019</v>
      </c>
      <c r="T285">
        <v>7.2469999999999999</v>
      </c>
      <c r="U285">
        <v>7.5219999999999985</v>
      </c>
      <c r="V285" s="24">
        <f t="shared" si="9"/>
        <v>56.067779715923251</v>
      </c>
    </row>
    <row r="286" spans="1:22" x14ac:dyDescent="0.45">
      <c r="A286" s="16" t="s">
        <v>108</v>
      </c>
      <c r="B286" s="16">
        <v>2021</v>
      </c>
      <c r="C286" s="9">
        <v>44489</v>
      </c>
      <c r="D286" s="16" t="s">
        <v>13</v>
      </c>
      <c r="E286" s="36" t="s">
        <v>454</v>
      </c>
      <c r="F286" s="36">
        <v>3</v>
      </c>
      <c r="G286" t="str">
        <f>VLOOKUP(J286,Riders!$A$2:$D$257,4,FALSE)</f>
        <v>JPN</v>
      </c>
      <c r="H286" t="s">
        <v>39</v>
      </c>
      <c r="I286" t="s">
        <v>42</v>
      </c>
      <c r="J286" t="s">
        <v>45</v>
      </c>
      <c r="K286" s="37">
        <f>(C286-VLOOKUP(H286,Riders!$A$2:$C$3501,2,FALSE))/365</f>
        <v>27.194520547945206</v>
      </c>
      <c r="L286" s="37">
        <f>(C286-VLOOKUP(I286,Riders!$A$2:$C$3501,2,FALSE))/365</f>
        <v>22.884931506849316</v>
      </c>
      <c r="M286" s="37">
        <f>(C286-VLOOKUP(J286,Riders!$A$2:$C$3501,2,FALSE))/365</f>
        <v>30.660273972602738</v>
      </c>
      <c r="N286" s="36">
        <v>1</v>
      </c>
      <c r="O286" s="3">
        <f t="shared" si="10"/>
        <v>48.622</v>
      </c>
      <c r="P286">
        <v>12.47</v>
      </c>
      <c r="Q286">
        <v>7.7580000000000009</v>
      </c>
      <c r="R286">
        <v>6.9919999999999973</v>
      </c>
      <c r="S286">
        <v>7.0039999999999978</v>
      </c>
      <c r="T286">
        <v>7.0720000000000027</v>
      </c>
      <c r="U286">
        <v>7.3260000000000005</v>
      </c>
      <c r="V286" s="24">
        <f t="shared" si="9"/>
        <v>55.530418329151416</v>
      </c>
    </row>
    <row r="287" spans="1:22" x14ac:dyDescent="0.45">
      <c r="A287" s="16" t="s">
        <v>108</v>
      </c>
      <c r="B287" s="16">
        <v>2021</v>
      </c>
      <c r="C287" s="9">
        <v>44489</v>
      </c>
      <c r="D287" s="16" t="s">
        <v>13</v>
      </c>
      <c r="E287" s="36" t="s">
        <v>454</v>
      </c>
      <c r="F287" s="36">
        <v>4</v>
      </c>
      <c r="G287" t="s">
        <v>118</v>
      </c>
      <c r="H287" t="s">
        <v>399</v>
      </c>
      <c r="I287" t="s">
        <v>111</v>
      </c>
      <c r="J287" t="s">
        <v>109</v>
      </c>
      <c r="K287" s="37">
        <f>(C287-VLOOKUP(H287,Riders!$A$2:$C$3501,2,FALSE))/365</f>
        <v>26.424657534246574</v>
      </c>
      <c r="L287" s="37">
        <f>(C287-VLOOKUP(I287,Riders!$A$2:$C$3501,2,FALSE))/365</f>
        <v>27.002739726027396</v>
      </c>
      <c r="M287" s="37">
        <f>(C287-VLOOKUP(J287,Riders!$A$2:$C$3501,2,FALSE))/365</f>
        <v>28.723287671232878</v>
      </c>
      <c r="N287" s="44">
        <v>1</v>
      </c>
      <c r="O287" s="3">
        <f t="shared" si="10"/>
        <v>47.042999999999999</v>
      </c>
      <c r="P287">
        <v>11.382</v>
      </c>
      <c r="Q287">
        <v>7.1899999999999995</v>
      </c>
      <c r="R287">
        <v>6.8210000000000015</v>
      </c>
      <c r="S287">
        <v>6.9429999999999978</v>
      </c>
      <c r="T287">
        <v>7.2160000000000011</v>
      </c>
      <c r="U287">
        <v>7.4909999999999997</v>
      </c>
      <c r="V287" s="24">
        <f t="shared" ref="V287:V320" si="11">3.6*750/O287</f>
        <v>57.394298832982592</v>
      </c>
    </row>
    <row r="288" spans="1:22" x14ac:dyDescent="0.45">
      <c r="A288" s="16" t="s">
        <v>108</v>
      </c>
      <c r="B288" s="16">
        <v>2021</v>
      </c>
      <c r="C288" s="9">
        <v>44489</v>
      </c>
      <c r="D288" s="16" t="s">
        <v>13</v>
      </c>
      <c r="E288" s="36" t="s">
        <v>454</v>
      </c>
      <c r="F288" s="36">
        <v>4</v>
      </c>
      <c r="G288" t="str">
        <f>VLOOKUP(J288,Riders!$A$2:$D$257,4,FALSE)</f>
        <v>UKR</v>
      </c>
      <c r="H288" t="s">
        <v>147</v>
      </c>
      <c r="I288" t="s">
        <v>113</v>
      </c>
      <c r="J288" t="s">
        <v>632</v>
      </c>
      <c r="K288" s="37">
        <f>(C288-VLOOKUP(H288,Riders!$A$2:$C$3501,2,FALSE))/365</f>
        <v>33.284931506849318</v>
      </c>
      <c r="L288" s="37">
        <f>(C288-VLOOKUP(I288,Riders!$A$2:$C$3501,2,FALSE))/365</f>
        <v>18.435616438356163</v>
      </c>
      <c r="M288" s="37">
        <f>(C288-VLOOKUP(J288,Riders!$A$2:$C$3501,2,FALSE))/365</f>
        <v>20.12876712328767</v>
      </c>
      <c r="N288" s="44">
        <v>2</v>
      </c>
      <c r="O288" s="3">
        <f t="shared" si="10"/>
        <v>50.042999999999999</v>
      </c>
      <c r="P288">
        <v>12.154999999999999</v>
      </c>
      <c r="Q288">
        <v>7.5849999999999991</v>
      </c>
      <c r="R288">
        <v>7.3480000000000025</v>
      </c>
      <c r="S288">
        <v>7.6890000000000001</v>
      </c>
      <c r="T288">
        <v>7.6559999999999988</v>
      </c>
      <c r="U288">
        <v>7.6099999999999994</v>
      </c>
      <c r="V288" s="24">
        <f t="shared" si="11"/>
        <v>53.953599904082488</v>
      </c>
    </row>
    <row r="289" spans="1:22" x14ac:dyDescent="0.45">
      <c r="A289" s="16" t="s">
        <v>108</v>
      </c>
      <c r="B289" s="16">
        <v>2021</v>
      </c>
      <c r="C289" s="9">
        <v>44489</v>
      </c>
      <c r="D289" s="16" t="s">
        <v>13</v>
      </c>
      <c r="E289" s="36" t="s">
        <v>454</v>
      </c>
      <c r="F289" s="36">
        <v>5</v>
      </c>
      <c r="G289" t="str">
        <f>VLOOKUP(J289,Riders!$A$2:$D$257,4,FALSE)</f>
        <v>GER</v>
      </c>
      <c r="H289" t="s">
        <v>14</v>
      </c>
      <c r="I289" t="s">
        <v>22</v>
      </c>
      <c r="J289" t="s">
        <v>23</v>
      </c>
      <c r="K289" s="37">
        <f>(C289-VLOOKUP(H289,Riders!$A$2:$C$3501,2,FALSE))/365</f>
        <v>21.8</v>
      </c>
      <c r="L289" s="37">
        <f>(C289-VLOOKUP(I289,Riders!$A$2:$C$3501,2,FALSE))/365</f>
        <v>23.780821917808218</v>
      </c>
      <c r="M289" s="37">
        <f>(C289-VLOOKUP(J289,Riders!$A$2:$C$3501,2,FALSE))/365</f>
        <v>24.106849315068494</v>
      </c>
      <c r="N289" s="44">
        <v>1</v>
      </c>
      <c r="O289" s="3">
        <f t="shared" si="10"/>
        <v>46.357999999999997</v>
      </c>
      <c r="P289">
        <v>11.612</v>
      </c>
      <c r="Q289">
        <v>7.298</v>
      </c>
      <c r="R289">
        <v>6.8180000000000014</v>
      </c>
      <c r="S289">
        <v>6.6569999999999965</v>
      </c>
      <c r="T289">
        <v>6.8710000000000022</v>
      </c>
      <c r="U289">
        <v>7.1019999999999968</v>
      </c>
      <c r="V289" s="24">
        <f t="shared" si="11"/>
        <v>58.242374563182196</v>
      </c>
    </row>
    <row r="290" spans="1:22" x14ac:dyDescent="0.45">
      <c r="A290" s="16" t="s">
        <v>108</v>
      </c>
      <c r="B290" s="16">
        <v>2021</v>
      </c>
      <c r="C290" s="9">
        <v>44489</v>
      </c>
      <c r="D290" s="16" t="s">
        <v>13</v>
      </c>
      <c r="E290" s="36" t="s">
        <v>204</v>
      </c>
      <c r="F290" s="36" t="s">
        <v>205</v>
      </c>
      <c r="G290" t="str">
        <f>VLOOKUP(J290,Riders!$A$2:$D$257,4,FALSE)</f>
        <v>GER</v>
      </c>
      <c r="H290" t="s">
        <v>14</v>
      </c>
      <c r="I290" t="s">
        <v>22</v>
      </c>
      <c r="J290" t="s">
        <v>23</v>
      </c>
      <c r="K290" s="37">
        <f>(C290-VLOOKUP(H290,Riders!$A$2:$C$3501,2,FALSE))/365</f>
        <v>21.8</v>
      </c>
      <c r="L290" s="37">
        <f>(C290-VLOOKUP(I290,Riders!$A$2:$C$3501,2,FALSE))/365</f>
        <v>23.780821917808218</v>
      </c>
      <c r="M290" s="37">
        <f>(C290-VLOOKUP(J290,Riders!$A$2:$C$3501,2,FALSE))/365</f>
        <v>24.106849315068494</v>
      </c>
      <c r="N290" s="44">
        <v>1</v>
      </c>
      <c r="O290" s="3">
        <f t="shared" si="10"/>
        <v>46.064</v>
      </c>
      <c r="P290">
        <v>11.532999999999999</v>
      </c>
      <c r="Q290">
        <v>7.2509999999999994</v>
      </c>
      <c r="R290">
        <v>6.7950000000000017</v>
      </c>
      <c r="S290">
        <v>6.6180000000000021</v>
      </c>
      <c r="T290">
        <v>6.820999999999998</v>
      </c>
      <c r="U290">
        <v>7.0459999999999994</v>
      </c>
      <c r="V290" s="24">
        <f t="shared" si="11"/>
        <v>58.614102118791244</v>
      </c>
    </row>
    <row r="291" spans="1:22" x14ac:dyDescent="0.45">
      <c r="A291" s="16" t="s">
        <v>108</v>
      </c>
      <c r="B291" s="16">
        <v>2021</v>
      </c>
      <c r="C291" s="9">
        <v>44489</v>
      </c>
      <c r="D291" s="16" t="s">
        <v>13</v>
      </c>
      <c r="E291" s="36" t="s">
        <v>204</v>
      </c>
      <c r="F291" s="36" t="s">
        <v>205</v>
      </c>
      <c r="G291" t="s">
        <v>118</v>
      </c>
      <c r="H291" t="s">
        <v>399</v>
      </c>
      <c r="I291" t="s">
        <v>111</v>
      </c>
      <c r="J291" t="s">
        <v>122</v>
      </c>
      <c r="K291" s="37">
        <f>(C291-VLOOKUP(H291,Riders!$A$2:$C$3501,2,FALSE))/365</f>
        <v>26.424657534246574</v>
      </c>
      <c r="L291" s="37">
        <f>(C291-VLOOKUP(I291,Riders!$A$2:$C$3501,2,FALSE))/365</f>
        <v>27.002739726027396</v>
      </c>
      <c r="M291" s="37" t="e">
        <f>(C291-VLOOKUP(J291,Riders!$A$2:$C$3501,2,FALSE))/365</f>
        <v>#N/A</v>
      </c>
      <c r="N291" s="44">
        <v>2</v>
      </c>
      <c r="O291" s="3">
        <f t="shared" si="10"/>
        <v>46.718000000000004</v>
      </c>
      <c r="P291">
        <v>11.381</v>
      </c>
      <c r="Q291">
        <v>7.2880000000000003</v>
      </c>
      <c r="R291">
        <v>6.8739999999999988</v>
      </c>
      <c r="S291">
        <v>6.9780000000000015</v>
      </c>
      <c r="T291">
        <v>7.0159999999999982</v>
      </c>
      <c r="U291">
        <v>7.1810000000000045</v>
      </c>
      <c r="V291" s="24">
        <f t="shared" si="11"/>
        <v>57.793569930219611</v>
      </c>
    </row>
    <row r="292" spans="1:22" x14ac:dyDescent="0.45">
      <c r="A292" s="16" t="s">
        <v>108</v>
      </c>
      <c r="B292" s="16">
        <v>2021</v>
      </c>
      <c r="C292" s="9">
        <v>44489</v>
      </c>
      <c r="D292" s="16" t="s">
        <v>13</v>
      </c>
      <c r="E292" s="36" t="s">
        <v>204</v>
      </c>
      <c r="F292" s="44" t="s">
        <v>206</v>
      </c>
      <c r="G292" t="str">
        <f>VLOOKUP(J292,Riders!$A$2:$D$257,4,FALSE)</f>
        <v>GBR</v>
      </c>
      <c r="H292" t="s">
        <v>24</v>
      </c>
      <c r="I292" t="s">
        <v>112</v>
      </c>
      <c r="J292" t="s">
        <v>392</v>
      </c>
      <c r="K292" s="37">
        <f>(C292-VLOOKUP(H292,Riders!$A$2:$C$3501,2,FALSE))/365</f>
        <v>23.142465753424659</v>
      </c>
      <c r="L292" s="37">
        <f>(C292-VLOOKUP(I292,Riders!$A$2:$C$3501,2,FALSE))/365</f>
        <v>22.471232876712328</v>
      </c>
      <c r="M292" s="37">
        <f>(C292-VLOOKUP(J292,Riders!$A$2:$C$3501,2,FALSE))/365</f>
        <v>22.791780821917808</v>
      </c>
      <c r="N292" s="44">
        <v>3</v>
      </c>
      <c r="O292" s="3">
        <f t="shared" si="10"/>
        <v>48.058999999999997</v>
      </c>
      <c r="P292">
        <v>11.715</v>
      </c>
      <c r="Q292">
        <v>7.375</v>
      </c>
      <c r="R292">
        <v>7.0010000000000012</v>
      </c>
      <c r="S292">
        <v>7.1370000000000005</v>
      </c>
      <c r="T292">
        <v>7.2819999999999965</v>
      </c>
      <c r="U292">
        <v>7.5489999999999995</v>
      </c>
      <c r="V292" s="24">
        <f t="shared" si="11"/>
        <v>56.180944256018648</v>
      </c>
    </row>
    <row r="293" spans="1:22" x14ac:dyDescent="0.45">
      <c r="A293" s="16" t="s">
        <v>108</v>
      </c>
      <c r="B293" s="16">
        <v>2021</v>
      </c>
      <c r="C293" s="9">
        <v>44489</v>
      </c>
      <c r="D293" s="16" t="s">
        <v>13</v>
      </c>
      <c r="E293" s="36" t="s">
        <v>204</v>
      </c>
      <c r="F293" s="44" t="s">
        <v>206</v>
      </c>
      <c r="G293" t="str">
        <f>VLOOKUP(J293,Riders!$A$2:$D$257,4,FALSE)</f>
        <v>JPN</v>
      </c>
      <c r="H293" t="s">
        <v>39</v>
      </c>
      <c r="I293" t="s">
        <v>42</v>
      </c>
      <c r="J293" t="s">
        <v>45</v>
      </c>
      <c r="K293" s="37">
        <f>(C293-VLOOKUP(H293,Riders!$A$2:$C$3501,2,FALSE))/365</f>
        <v>27.194520547945206</v>
      </c>
      <c r="L293" s="37">
        <f>(C293-VLOOKUP(I293,Riders!$A$2:$C$3501,2,FALSE))/365</f>
        <v>22.884931506849316</v>
      </c>
      <c r="M293" s="37">
        <f>(C293-VLOOKUP(J293,Riders!$A$2:$C$3501,2,FALSE))/365</f>
        <v>30.660273972602738</v>
      </c>
      <c r="N293" s="44">
        <v>4</v>
      </c>
      <c r="O293" s="3">
        <f t="shared" si="10"/>
        <v>48.612000000000002</v>
      </c>
      <c r="P293">
        <v>12.473000000000001</v>
      </c>
      <c r="Q293">
        <v>7.7479999999999993</v>
      </c>
      <c r="R293">
        <v>7.1099999999999994</v>
      </c>
      <c r="S293">
        <v>7.0190000000000019</v>
      </c>
      <c r="T293">
        <v>7.0069999999999979</v>
      </c>
      <c r="U293">
        <v>7.2550000000000026</v>
      </c>
      <c r="V293" s="24">
        <f t="shared" si="11"/>
        <v>55.541841520612195</v>
      </c>
    </row>
    <row r="294" spans="1:22" x14ac:dyDescent="0.45">
      <c r="A294" s="16" t="s">
        <v>71</v>
      </c>
      <c r="B294" s="16">
        <v>2021</v>
      </c>
      <c r="C294" s="9">
        <v>44448</v>
      </c>
      <c r="D294" s="16" t="s">
        <v>72</v>
      </c>
      <c r="E294" s="36" t="s">
        <v>379</v>
      </c>
      <c r="F294" s="44" t="s">
        <v>379</v>
      </c>
      <c r="G294" t="s">
        <v>21</v>
      </c>
      <c r="H294" t="s">
        <v>114</v>
      </c>
      <c r="I294" t="s">
        <v>116</v>
      </c>
      <c r="J294" t="s">
        <v>20</v>
      </c>
      <c r="K294" s="37">
        <f>(C294-VLOOKUP(H294,Riders!$A$2:$C$3501,2,FALSE))/365</f>
        <v>19.753424657534246</v>
      </c>
      <c r="L294" s="37">
        <f>(C294-VLOOKUP(I294,Riders!$A$2:$C$3501,2,FALSE))/365</f>
        <v>30.465753424657535</v>
      </c>
      <c r="M294" s="37">
        <f>(C294-VLOOKUP(J294,Riders!$A$2:$C$3501,2,FALSE))/365</f>
        <v>26.095890410958905</v>
      </c>
      <c r="N294" s="44">
        <v>1</v>
      </c>
      <c r="O294" s="3">
        <f t="shared" si="10"/>
        <v>48.204999999999998</v>
      </c>
      <c r="P294">
        <v>12.318</v>
      </c>
      <c r="Q294">
        <v>7.7170000000000005</v>
      </c>
      <c r="R294">
        <v>7.0970000000000013</v>
      </c>
      <c r="S294">
        <v>7.200999999999997</v>
      </c>
      <c r="T294">
        <v>6.838000000000001</v>
      </c>
      <c r="U294">
        <v>7.0339999999999989</v>
      </c>
      <c r="V294" s="24">
        <f t="shared" si="11"/>
        <v>56.01078726273208</v>
      </c>
    </row>
    <row r="295" spans="1:22" x14ac:dyDescent="0.45">
      <c r="A295" s="16" t="s">
        <v>71</v>
      </c>
      <c r="B295" s="16">
        <v>2021</v>
      </c>
      <c r="C295" s="9">
        <v>44448</v>
      </c>
      <c r="D295" s="16" t="s">
        <v>72</v>
      </c>
      <c r="E295" s="44" t="s">
        <v>379</v>
      </c>
      <c r="F295" s="16" t="s">
        <v>379</v>
      </c>
      <c r="G295" t="s">
        <v>47</v>
      </c>
      <c r="H295" t="s">
        <v>99</v>
      </c>
      <c r="I295" t="s">
        <v>100</v>
      </c>
      <c r="J295" t="s">
        <v>46</v>
      </c>
      <c r="K295" s="37">
        <f>(C295-VLOOKUP(H295,Riders!$A$2:$C$3501,2,FALSE))/365</f>
        <v>24.567123287671233</v>
      </c>
      <c r="L295" s="37">
        <f>(C295-VLOOKUP(I295,Riders!$A$2:$C$3501,2,FALSE))/365</f>
        <v>27.575342465753426</v>
      </c>
      <c r="M295" s="37">
        <f>(C295-VLOOKUP(J295,Riders!$A$2:$C$3501,2,FALSE))/365</f>
        <v>21.232876712328768</v>
      </c>
      <c r="N295" s="44">
        <v>2</v>
      </c>
      <c r="O295" s="3">
        <f t="shared" si="10"/>
        <v>48.765999999999998</v>
      </c>
      <c r="P295">
        <v>11.680999999999999</v>
      </c>
      <c r="Q295">
        <v>7.6899999999999995</v>
      </c>
      <c r="R295">
        <v>7.1219999999999999</v>
      </c>
      <c r="S295">
        <v>7.254999999999999</v>
      </c>
      <c r="T295">
        <v>7.3670000000000044</v>
      </c>
      <c r="U295">
        <v>7.6509999999999962</v>
      </c>
      <c r="V295" s="24">
        <f t="shared" si="11"/>
        <v>55.366443833818643</v>
      </c>
    </row>
    <row r="296" spans="1:22" x14ac:dyDescent="0.45">
      <c r="A296" s="16" t="s">
        <v>71</v>
      </c>
      <c r="B296" s="16">
        <v>2021</v>
      </c>
      <c r="C296" s="9">
        <v>44448</v>
      </c>
      <c r="D296" s="16" t="s">
        <v>72</v>
      </c>
      <c r="E296" s="44" t="s">
        <v>379</v>
      </c>
      <c r="F296" s="16" t="s">
        <v>379</v>
      </c>
      <c r="G296" t="s">
        <v>27</v>
      </c>
      <c r="H296" t="s">
        <v>396</v>
      </c>
      <c r="I296" t="s">
        <v>41</v>
      </c>
      <c r="J296" t="s">
        <v>115</v>
      </c>
      <c r="K296" s="37">
        <f>(C296-VLOOKUP(H296,Riders!$A$2:$C$3501,2,FALSE))/365</f>
        <v>22.512328767123286</v>
      </c>
      <c r="L296" s="37">
        <f>(C296-VLOOKUP(I296,Riders!$A$2:$C$3501,2,FALSE))/365</f>
        <v>25.901369863013699</v>
      </c>
      <c r="M296" s="37">
        <f>(C296-VLOOKUP(J296,Riders!$A$2:$C$3501,2,FALSE))/365</f>
        <v>24.106849315068494</v>
      </c>
      <c r="N296" s="44">
        <v>3</v>
      </c>
      <c r="O296" s="3">
        <f t="shared" si="10"/>
        <v>49.040999999999997</v>
      </c>
      <c r="P296">
        <v>12.907</v>
      </c>
      <c r="Q296">
        <v>7.9080000000000013</v>
      </c>
      <c r="R296">
        <v>6.9199999999999982</v>
      </c>
      <c r="S296">
        <v>7.0600000000000023</v>
      </c>
      <c r="T296">
        <v>6.972999999999999</v>
      </c>
      <c r="U296">
        <v>7.2729999999999961</v>
      </c>
      <c r="V296" s="24">
        <f t="shared" si="11"/>
        <v>55.05597357313269</v>
      </c>
    </row>
    <row r="297" spans="1:22" x14ac:dyDescent="0.45">
      <c r="A297" s="16" t="s">
        <v>71</v>
      </c>
      <c r="B297" s="16">
        <v>2021</v>
      </c>
      <c r="C297" s="9">
        <v>44448</v>
      </c>
      <c r="D297" s="16" t="s">
        <v>72</v>
      </c>
      <c r="E297" s="44" t="s">
        <v>379</v>
      </c>
      <c r="F297" s="16" t="s">
        <v>379</v>
      </c>
      <c r="G297" t="s">
        <v>59</v>
      </c>
      <c r="H297" t="s">
        <v>602</v>
      </c>
      <c r="I297" t="s">
        <v>395</v>
      </c>
      <c r="J297" t="s">
        <v>287</v>
      </c>
      <c r="K297" s="37">
        <f>(C297-VLOOKUP(H297,Riders!$A$2:$C$3501,2,FALSE))/365</f>
        <v>21.55890410958904</v>
      </c>
      <c r="L297" s="37">
        <f>(C297-VLOOKUP(I297,Riders!$A$2:$C$3501,2,FALSE))/365</f>
        <v>20.471232876712328</v>
      </c>
      <c r="M297" s="37">
        <f>(C297-VLOOKUP(J297,Riders!$A$2:$C$3501,2,FALSE))/365</f>
        <v>23.947945205479453</v>
      </c>
      <c r="N297" s="44">
        <v>4</v>
      </c>
      <c r="O297" s="3">
        <f t="shared" si="10"/>
        <v>51.843000000000004</v>
      </c>
      <c r="P297">
        <v>13.007999999999999</v>
      </c>
      <c r="Q297">
        <v>7.7750000000000021</v>
      </c>
      <c r="R297">
        <v>7.5730000000000004</v>
      </c>
      <c r="S297">
        <v>7.6389999999999958</v>
      </c>
      <c r="T297">
        <v>7.8629999999999995</v>
      </c>
      <c r="U297">
        <v>7.9850000000000065</v>
      </c>
      <c r="V297" s="24">
        <f t="shared" si="11"/>
        <v>52.080319425959139</v>
      </c>
    </row>
    <row r="298" spans="1:22" x14ac:dyDescent="0.45">
      <c r="A298" s="16" t="s">
        <v>71</v>
      </c>
      <c r="B298" s="16">
        <v>2021</v>
      </c>
      <c r="C298" s="9">
        <v>44448</v>
      </c>
      <c r="D298" s="16" t="s">
        <v>72</v>
      </c>
      <c r="E298" s="44" t="s">
        <v>379</v>
      </c>
      <c r="F298" s="16" t="s">
        <v>379</v>
      </c>
      <c r="G298" t="s">
        <v>70</v>
      </c>
      <c r="H298" t="s">
        <v>476</v>
      </c>
      <c r="I298" t="s">
        <v>393</v>
      </c>
      <c r="J298" t="s">
        <v>289</v>
      </c>
      <c r="K298" s="37">
        <f>(C298-VLOOKUP(H298,Riders!$A$2:$C$3501,2,FALSE))/365</f>
        <v>20.12054794520548</v>
      </c>
      <c r="L298" s="37">
        <f>(C298-VLOOKUP(I298,Riders!$A$2:$C$3501,2,FALSE))/365</f>
        <v>20.043835616438358</v>
      </c>
      <c r="M298" s="37">
        <f>(C298-VLOOKUP(J298,Riders!$A$2:$C$3501,2,FALSE))/365</f>
        <v>22.487671232876714</v>
      </c>
      <c r="N298" s="44">
        <v>5</v>
      </c>
      <c r="O298" s="3">
        <f t="shared" si="10"/>
        <v>56.066000000000003</v>
      </c>
      <c r="P298">
        <v>13.752000000000001</v>
      </c>
      <c r="Q298">
        <v>8.6199999999999992</v>
      </c>
      <c r="R298">
        <v>9.0090000000000003</v>
      </c>
      <c r="S298">
        <v>8.4720000000000013</v>
      </c>
      <c r="T298">
        <v>8.0929999999999964</v>
      </c>
      <c r="U298">
        <v>8.1200000000000045</v>
      </c>
      <c r="V298" s="24">
        <f t="shared" si="11"/>
        <v>48.157528626975349</v>
      </c>
    </row>
    <row r="299" spans="1:22" x14ac:dyDescent="0.45">
      <c r="A299" s="16" t="s">
        <v>71</v>
      </c>
      <c r="B299" s="16">
        <v>2021</v>
      </c>
      <c r="C299" s="9">
        <v>44448</v>
      </c>
      <c r="D299" s="16" t="s">
        <v>72</v>
      </c>
      <c r="E299" s="44" t="s">
        <v>454</v>
      </c>
      <c r="F299" s="16">
        <v>1</v>
      </c>
      <c r="G299" t="s">
        <v>47</v>
      </c>
      <c r="H299" t="s">
        <v>99</v>
      </c>
      <c r="I299" t="s">
        <v>100</v>
      </c>
      <c r="J299" t="s">
        <v>46</v>
      </c>
      <c r="K299" s="37">
        <f>(C299-VLOOKUP(H299,Riders!$A$2:$C$3501,2,FALSE))/365</f>
        <v>24.567123287671233</v>
      </c>
      <c r="L299" s="37">
        <f>(C299-VLOOKUP(I299,Riders!$A$2:$C$3501,2,FALSE))/365</f>
        <v>27.575342465753426</v>
      </c>
      <c r="M299" s="37">
        <f>(C299-VLOOKUP(J299,Riders!$A$2:$C$3501,2,FALSE))/365</f>
        <v>21.232876712328768</v>
      </c>
      <c r="N299" s="44">
        <v>1</v>
      </c>
      <c r="O299" s="3">
        <f t="shared" si="10"/>
        <v>48.575000000000003</v>
      </c>
      <c r="P299">
        <v>11.727</v>
      </c>
      <c r="Q299">
        <v>7.6909999999999989</v>
      </c>
      <c r="R299">
        <v>7.0620000000000012</v>
      </c>
      <c r="S299">
        <v>7.227999999999998</v>
      </c>
      <c r="T299">
        <v>7.3140000000000001</v>
      </c>
      <c r="U299">
        <v>7.5530000000000044</v>
      </c>
      <c r="V299" s="24">
        <f t="shared" si="11"/>
        <v>55.584148224395264</v>
      </c>
    </row>
    <row r="300" spans="1:22" x14ac:dyDescent="0.45">
      <c r="A300" s="16" t="s">
        <v>71</v>
      </c>
      <c r="B300" s="16">
        <v>2021</v>
      </c>
      <c r="C300" s="9">
        <v>44448</v>
      </c>
      <c r="D300" s="16" t="s">
        <v>72</v>
      </c>
      <c r="E300" s="44" t="s">
        <v>454</v>
      </c>
      <c r="F300" s="16">
        <v>1</v>
      </c>
      <c r="G300" t="s">
        <v>27</v>
      </c>
      <c r="H300" t="s">
        <v>396</v>
      </c>
      <c r="I300" t="s">
        <v>41</v>
      </c>
      <c r="J300" t="s">
        <v>115</v>
      </c>
      <c r="K300" s="37">
        <f>(C300-VLOOKUP(H300,Riders!$A$2:$C$3501,2,FALSE))/365</f>
        <v>22.512328767123286</v>
      </c>
      <c r="L300" s="37">
        <f>(C300-VLOOKUP(I300,Riders!$A$2:$C$3501,2,FALSE))/365</f>
        <v>25.901369863013699</v>
      </c>
      <c r="M300" s="37">
        <f>(C300-VLOOKUP(J300,Riders!$A$2:$C$3501,2,FALSE))/365</f>
        <v>24.106849315068494</v>
      </c>
      <c r="N300" s="44">
        <v>2</v>
      </c>
      <c r="O300" s="3">
        <f t="shared" si="10"/>
        <v>49.747999999999998</v>
      </c>
      <c r="P300">
        <v>13.294</v>
      </c>
      <c r="Q300">
        <v>7.8939999999999984</v>
      </c>
      <c r="R300">
        <v>7.0710000000000015</v>
      </c>
      <c r="S300">
        <v>7.0619999999999976</v>
      </c>
      <c r="T300">
        <v>7.1290000000000049</v>
      </c>
      <c r="U300">
        <v>7.2979999999999947</v>
      </c>
      <c r="V300" s="24">
        <f t="shared" si="11"/>
        <v>54.273538634718989</v>
      </c>
    </row>
    <row r="301" spans="1:22" x14ac:dyDescent="0.45">
      <c r="A301" s="16" t="s">
        <v>71</v>
      </c>
      <c r="B301" s="16">
        <v>2021</v>
      </c>
      <c r="C301" s="9">
        <v>44448</v>
      </c>
      <c r="D301" s="16" t="s">
        <v>72</v>
      </c>
      <c r="E301" s="44" t="s">
        <v>454</v>
      </c>
      <c r="F301" s="16">
        <v>2</v>
      </c>
      <c r="G301" t="s">
        <v>21</v>
      </c>
      <c r="H301" t="s">
        <v>114</v>
      </c>
      <c r="I301" t="s">
        <v>116</v>
      </c>
      <c r="J301" t="s">
        <v>20</v>
      </c>
      <c r="K301" s="37">
        <f>(C301-VLOOKUP(H301,Riders!$A$2:$C$3501,2,FALSE))/365</f>
        <v>19.753424657534246</v>
      </c>
      <c r="L301" s="37">
        <f>(C301-VLOOKUP(I301,Riders!$A$2:$C$3501,2,FALSE))/365</f>
        <v>30.465753424657535</v>
      </c>
      <c r="M301" s="37">
        <f>(C301-VLOOKUP(J301,Riders!$A$2:$C$3501,2,FALSE))/365</f>
        <v>26.095890410958905</v>
      </c>
      <c r="N301" s="44">
        <v>1</v>
      </c>
      <c r="O301" s="3">
        <f t="shared" si="10"/>
        <v>47.683</v>
      </c>
      <c r="P301">
        <v>12.191000000000001</v>
      </c>
      <c r="Q301">
        <v>7.6019999999999985</v>
      </c>
      <c r="R301">
        <v>7.0420000000000016</v>
      </c>
      <c r="S301">
        <v>7.1159999999999997</v>
      </c>
      <c r="T301">
        <v>6.7710000000000008</v>
      </c>
      <c r="U301">
        <v>6.9609999999999985</v>
      </c>
      <c r="V301" s="24">
        <f t="shared" si="11"/>
        <v>56.623954029738059</v>
      </c>
    </row>
    <row r="302" spans="1:22" x14ac:dyDescent="0.45">
      <c r="A302" s="16" t="s">
        <v>71</v>
      </c>
      <c r="B302" s="16">
        <v>2021</v>
      </c>
      <c r="C302" s="9">
        <v>44448</v>
      </c>
      <c r="D302" s="16" t="s">
        <v>72</v>
      </c>
      <c r="E302" s="44" t="s">
        <v>454</v>
      </c>
      <c r="F302" s="16">
        <v>2</v>
      </c>
      <c r="G302" t="s">
        <v>59</v>
      </c>
      <c r="H302" t="s">
        <v>602</v>
      </c>
      <c r="I302" t="s">
        <v>395</v>
      </c>
      <c r="J302" t="s">
        <v>287</v>
      </c>
      <c r="K302" s="37">
        <f>(C302-VLOOKUP(H302,Riders!$A$2:$C$3501,2,FALSE))/365</f>
        <v>21.55890410958904</v>
      </c>
      <c r="L302" s="37">
        <f>(C302-VLOOKUP(I302,Riders!$A$2:$C$3501,2,FALSE))/365</f>
        <v>20.471232876712328</v>
      </c>
      <c r="M302" s="37">
        <f>(C302-VLOOKUP(J302,Riders!$A$2:$C$3501,2,FALSE))/365</f>
        <v>23.947945205479453</v>
      </c>
      <c r="N302" s="44">
        <v>2</v>
      </c>
      <c r="O302" s="3">
        <f t="shared" si="10"/>
        <v>51.584000000000003</v>
      </c>
      <c r="P302">
        <v>13.208</v>
      </c>
      <c r="Q302">
        <v>7.641</v>
      </c>
      <c r="R302">
        <v>7.7949999999999982</v>
      </c>
      <c r="S302">
        <v>7.4669999999999987</v>
      </c>
      <c r="T302">
        <v>7.713000000000001</v>
      </c>
      <c r="U302">
        <v>7.7600000000000051</v>
      </c>
      <c r="V302" s="24">
        <f t="shared" si="11"/>
        <v>52.341811414392055</v>
      </c>
    </row>
    <row r="303" spans="1:22" x14ac:dyDescent="0.45">
      <c r="A303" s="16" t="s">
        <v>71</v>
      </c>
      <c r="B303" s="16">
        <v>2021</v>
      </c>
      <c r="C303" s="9">
        <v>44448</v>
      </c>
      <c r="D303" s="16" t="s">
        <v>72</v>
      </c>
      <c r="E303" s="44" t="s">
        <v>204</v>
      </c>
      <c r="F303" s="16" t="s">
        <v>205</v>
      </c>
      <c r="G303" t="s">
        <v>21</v>
      </c>
      <c r="H303" t="s">
        <v>114</v>
      </c>
      <c r="I303" t="s">
        <v>116</v>
      </c>
      <c r="J303" t="s">
        <v>20</v>
      </c>
      <c r="K303" s="37">
        <f>(C303-VLOOKUP(H303,Riders!$A$2:$C$3501,2,FALSE))/365</f>
        <v>19.753424657534246</v>
      </c>
      <c r="L303" s="37">
        <f>(C303-VLOOKUP(I303,Riders!$A$2:$C$3501,2,FALSE))/365</f>
        <v>30.465753424657535</v>
      </c>
      <c r="M303" s="37">
        <f>(C303-VLOOKUP(J303,Riders!$A$2:$C$3501,2,FALSE))/365</f>
        <v>26.095890410958905</v>
      </c>
      <c r="N303" s="44">
        <v>1</v>
      </c>
      <c r="O303" s="3">
        <f t="shared" si="10"/>
        <v>47.969000000000001</v>
      </c>
      <c r="P303">
        <v>12.121</v>
      </c>
      <c r="Q303">
        <v>7.586999999999998</v>
      </c>
      <c r="R303">
        <v>7.2240000000000002</v>
      </c>
      <c r="S303">
        <v>7.1890000000000036</v>
      </c>
      <c r="T303">
        <v>6.8619999999999948</v>
      </c>
      <c r="U303">
        <v>6.9860000000000042</v>
      </c>
      <c r="V303" s="24">
        <f t="shared" si="11"/>
        <v>56.286351602076337</v>
      </c>
    </row>
    <row r="304" spans="1:22" x14ac:dyDescent="0.45">
      <c r="A304" s="16" t="s">
        <v>71</v>
      </c>
      <c r="B304" s="16">
        <v>2021</v>
      </c>
      <c r="C304" s="9">
        <v>44448</v>
      </c>
      <c r="D304" s="16" t="s">
        <v>72</v>
      </c>
      <c r="E304" s="44" t="s">
        <v>204</v>
      </c>
      <c r="F304" s="16" t="s">
        <v>205</v>
      </c>
      <c r="G304" t="s">
        <v>47</v>
      </c>
      <c r="H304" t="s">
        <v>99</v>
      </c>
      <c r="I304" t="s">
        <v>100</v>
      </c>
      <c r="J304" t="s">
        <v>46</v>
      </c>
      <c r="K304" s="37">
        <f>(C304-VLOOKUP(H304,Riders!$A$2:$C$3501,2,FALSE))/365</f>
        <v>24.567123287671233</v>
      </c>
      <c r="L304" s="37">
        <f>(C304-VLOOKUP(I304,Riders!$A$2:$C$3501,2,FALSE))/365</f>
        <v>27.575342465753426</v>
      </c>
      <c r="M304" s="37">
        <f>(C304-VLOOKUP(J304,Riders!$A$2:$C$3501,2,FALSE))/365</f>
        <v>21.232876712328768</v>
      </c>
      <c r="N304" s="44">
        <v>2</v>
      </c>
      <c r="O304" s="3">
        <f t="shared" si="10"/>
        <v>48.634</v>
      </c>
      <c r="P304">
        <v>11.832000000000001</v>
      </c>
      <c r="Q304">
        <v>7.7169999999999987</v>
      </c>
      <c r="R304">
        <v>7.0910000000000011</v>
      </c>
      <c r="S304">
        <v>7.2089999999999961</v>
      </c>
      <c r="T304">
        <v>7.2910000000000039</v>
      </c>
      <c r="U304">
        <v>7.4939999999999998</v>
      </c>
      <c r="V304" s="24">
        <f t="shared" si="11"/>
        <v>55.516716700250853</v>
      </c>
    </row>
    <row r="305" spans="1:22" x14ac:dyDescent="0.45">
      <c r="A305" s="16" t="s">
        <v>71</v>
      </c>
      <c r="B305" s="16">
        <v>2021</v>
      </c>
      <c r="C305" s="9">
        <v>44448</v>
      </c>
      <c r="D305" s="16" t="s">
        <v>72</v>
      </c>
      <c r="E305" s="44" t="s">
        <v>204</v>
      </c>
      <c r="F305" s="16" t="s">
        <v>206</v>
      </c>
      <c r="G305" t="s">
        <v>27</v>
      </c>
      <c r="H305" t="s">
        <v>396</v>
      </c>
      <c r="I305" t="s">
        <v>41</v>
      </c>
      <c r="J305" t="s">
        <v>115</v>
      </c>
      <c r="K305" s="37">
        <f>(C305-VLOOKUP(H305,Riders!$A$2:$C$3501,2,FALSE))/365</f>
        <v>22.512328767123286</v>
      </c>
      <c r="L305" s="37">
        <f>(C305-VLOOKUP(I305,Riders!$A$2:$C$3501,2,FALSE))/365</f>
        <v>25.901369863013699</v>
      </c>
      <c r="M305" s="37">
        <f>(C305-VLOOKUP(J305,Riders!$A$2:$C$3501,2,FALSE))/365</f>
        <v>24.106849315068494</v>
      </c>
      <c r="N305" s="44">
        <v>3</v>
      </c>
      <c r="O305" s="3">
        <f t="shared" si="10"/>
        <v>49.360999999999997</v>
      </c>
      <c r="P305">
        <v>13.083</v>
      </c>
      <c r="Q305">
        <v>7.8259999999999987</v>
      </c>
      <c r="R305">
        <v>7.0590000000000011</v>
      </c>
      <c r="S305">
        <v>7.0629999999999988</v>
      </c>
      <c r="T305">
        <v>7.0570000000000022</v>
      </c>
      <c r="U305">
        <v>7.2729999999999961</v>
      </c>
      <c r="V305" s="24">
        <f t="shared" si="11"/>
        <v>54.699053908956465</v>
      </c>
    </row>
    <row r="306" spans="1:22" x14ac:dyDescent="0.45">
      <c r="A306" s="16" t="s">
        <v>71</v>
      </c>
      <c r="B306" s="16">
        <v>2021</v>
      </c>
      <c r="C306" s="9">
        <v>44448</v>
      </c>
      <c r="D306" s="16" t="s">
        <v>72</v>
      </c>
      <c r="E306" s="44" t="s">
        <v>204</v>
      </c>
      <c r="F306" s="16" t="s">
        <v>206</v>
      </c>
      <c r="G306" t="s">
        <v>59</v>
      </c>
      <c r="H306" t="s">
        <v>602</v>
      </c>
      <c r="I306" t="s">
        <v>395</v>
      </c>
      <c r="J306" t="s">
        <v>287</v>
      </c>
      <c r="K306" s="37">
        <f>(C306-VLOOKUP(H306,Riders!$A$2:$C$3501,2,FALSE))/365</f>
        <v>21.55890410958904</v>
      </c>
      <c r="L306" s="37">
        <f>(C306-VLOOKUP(I306,Riders!$A$2:$C$3501,2,FALSE))/365</f>
        <v>20.471232876712328</v>
      </c>
      <c r="M306" s="37">
        <f>(C306-VLOOKUP(J306,Riders!$A$2:$C$3501,2,FALSE))/365</f>
        <v>23.947945205479453</v>
      </c>
      <c r="N306" s="44">
        <v>4</v>
      </c>
      <c r="O306" s="3">
        <f t="shared" si="10"/>
        <v>51.709000000000003</v>
      </c>
      <c r="P306">
        <v>13.38</v>
      </c>
      <c r="Q306">
        <v>7.8599999999999977</v>
      </c>
      <c r="R306">
        <v>7.5230000000000032</v>
      </c>
      <c r="S306">
        <v>7.5459999999999958</v>
      </c>
      <c r="T306">
        <v>7.6260000000000048</v>
      </c>
      <c r="U306">
        <v>7.7740000000000009</v>
      </c>
      <c r="V306" s="24">
        <f t="shared" si="11"/>
        <v>52.215281672436127</v>
      </c>
    </row>
    <row r="307" spans="1:22" x14ac:dyDescent="0.45">
      <c r="A307" s="16" t="s">
        <v>117</v>
      </c>
      <c r="B307" s="16">
        <v>2021</v>
      </c>
      <c r="C307" s="9">
        <v>44385</v>
      </c>
      <c r="D307" s="16" t="s">
        <v>72</v>
      </c>
      <c r="E307" s="44" t="s">
        <v>379</v>
      </c>
      <c r="F307" s="16" t="s">
        <v>379</v>
      </c>
      <c r="G307" t="s">
        <v>118</v>
      </c>
      <c r="H307" t="s">
        <v>399</v>
      </c>
      <c r="I307" t="s">
        <v>122</v>
      </c>
      <c r="J307" t="s">
        <v>109</v>
      </c>
      <c r="K307" s="37">
        <f>(C307-VLOOKUP(H307,Riders!$A$2:$C$3501,2,FALSE))/365</f>
        <v>26.139726027397259</v>
      </c>
      <c r="L307" s="37" t="e">
        <f>(C307-VLOOKUP(I307,Riders!$A$2:$C$3501,2,FALSE))/365</f>
        <v>#N/A</v>
      </c>
      <c r="M307" s="37">
        <f>(C307-VLOOKUP(J307,Riders!$A$2:$C$3501,2,FALSE))/365</f>
        <v>28.438356164383563</v>
      </c>
      <c r="N307" s="44">
        <v>1</v>
      </c>
      <c r="O307" s="3">
        <f t="shared" si="10"/>
        <v>47.374000000000002</v>
      </c>
      <c r="P307">
        <v>11.303000000000001</v>
      </c>
      <c r="Q307">
        <v>7.3990000000000009</v>
      </c>
      <c r="R307">
        <v>6.8569999999999993</v>
      </c>
      <c r="S307">
        <v>7.0440000000000005</v>
      </c>
      <c r="T307">
        <v>7.2419999999999973</v>
      </c>
      <c r="U307">
        <v>7.5290000000000035</v>
      </c>
      <c r="V307" s="24">
        <f t="shared" si="11"/>
        <v>56.993287457255029</v>
      </c>
    </row>
    <row r="308" spans="1:22" x14ac:dyDescent="0.45">
      <c r="A308" s="16" t="s">
        <v>117</v>
      </c>
      <c r="B308" s="16">
        <v>2021</v>
      </c>
      <c r="C308" s="9">
        <v>44385</v>
      </c>
      <c r="D308" s="16" t="s">
        <v>72</v>
      </c>
      <c r="E308" s="44" t="s">
        <v>379</v>
      </c>
      <c r="F308" s="16" t="s">
        <v>379</v>
      </c>
      <c r="G308" t="s">
        <v>118</v>
      </c>
      <c r="H308" t="s">
        <v>638</v>
      </c>
      <c r="I308" t="s">
        <v>164</v>
      </c>
      <c r="J308" t="s">
        <v>398</v>
      </c>
      <c r="K308" s="37">
        <f>(C308-VLOOKUP(H308,Riders!$A$2:$C$3501,2,FALSE))/365</f>
        <v>20.967123287671232</v>
      </c>
      <c r="L308" s="37">
        <f>(C308-VLOOKUP(I308,Riders!$A$2:$C$3501,2,FALSE))/365</f>
        <v>28.591780821917808</v>
      </c>
      <c r="M308" s="37">
        <f>(C308-VLOOKUP(J308,Riders!$A$2:$C$3501,2,FALSE))/365</f>
        <v>18.156164383561645</v>
      </c>
      <c r="N308" s="44">
        <v>2</v>
      </c>
      <c r="O308" s="3">
        <f t="shared" si="10"/>
        <v>48.938000000000002</v>
      </c>
      <c r="P308">
        <v>11.878</v>
      </c>
      <c r="Q308">
        <v>7.4149999999999991</v>
      </c>
      <c r="R308">
        <v>7.0850000000000009</v>
      </c>
      <c r="S308">
        <v>7.3459999999999965</v>
      </c>
      <c r="T308">
        <v>7.5220000000000056</v>
      </c>
      <c r="U308">
        <v>7.6920000000000002</v>
      </c>
      <c r="V308" s="24">
        <f t="shared" si="11"/>
        <v>55.171850096039883</v>
      </c>
    </row>
    <row r="309" spans="1:22" x14ac:dyDescent="0.45">
      <c r="A309" s="16" t="s">
        <v>117</v>
      </c>
      <c r="B309" s="16">
        <v>2021</v>
      </c>
      <c r="C309" s="9">
        <v>44385</v>
      </c>
      <c r="D309" s="16" t="s">
        <v>72</v>
      </c>
      <c r="E309" s="44" t="s">
        <v>379</v>
      </c>
      <c r="F309" s="16" t="s">
        <v>379</v>
      </c>
      <c r="G309" t="s">
        <v>15</v>
      </c>
      <c r="H309" t="s">
        <v>125</v>
      </c>
      <c r="I309" t="s">
        <v>382</v>
      </c>
      <c r="J309" t="s">
        <v>400</v>
      </c>
      <c r="K309" s="37">
        <f>(C309-VLOOKUP(H309,Riders!$A$2:$C$3501,2,FALSE))/365</f>
        <v>20.12876712328767</v>
      </c>
      <c r="L309" s="37">
        <f>(C309-VLOOKUP(I309,Riders!$A$2:$C$3501,2,FALSE))/365</f>
        <v>20.358904109589041</v>
      </c>
      <c r="M309" s="37">
        <f>(C309-VLOOKUP(J309,Riders!$A$2:$C$3501,2,FALSE))/365</f>
        <v>20.265753424657536</v>
      </c>
      <c r="N309" s="44">
        <v>3</v>
      </c>
      <c r="O309" s="3">
        <f t="shared" si="10"/>
        <v>49.768999999999998</v>
      </c>
      <c r="P309">
        <v>12.311999999999999</v>
      </c>
      <c r="Q309">
        <v>7.8439999999999994</v>
      </c>
      <c r="R309">
        <v>7.2469999999999999</v>
      </c>
      <c r="S309">
        <v>7.161999999999999</v>
      </c>
      <c r="T309">
        <v>7.4560000000000031</v>
      </c>
      <c r="U309">
        <v>7.7479999999999976</v>
      </c>
      <c r="V309" s="24">
        <f t="shared" si="11"/>
        <v>54.250637947316605</v>
      </c>
    </row>
    <row r="310" spans="1:22" x14ac:dyDescent="0.45">
      <c r="A310" s="16" t="s">
        <v>117</v>
      </c>
      <c r="B310" s="16">
        <v>2021</v>
      </c>
      <c r="C310" s="9">
        <v>44385</v>
      </c>
      <c r="D310" s="16" t="s">
        <v>72</v>
      </c>
      <c r="E310" s="44" t="s">
        <v>379</v>
      </c>
      <c r="F310" s="16" t="s">
        <v>379</v>
      </c>
      <c r="G310" t="s">
        <v>120</v>
      </c>
      <c r="H310" t="s">
        <v>276</v>
      </c>
      <c r="I310" t="s">
        <v>119</v>
      </c>
      <c r="J310" t="s">
        <v>121</v>
      </c>
      <c r="K310" s="37" t="e">
        <f>(C310-VLOOKUP(H310,Riders!$A$2:$C$3501,2,FALSE))/365</f>
        <v>#N/A</v>
      </c>
      <c r="L310" s="37" t="e">
        <f>(C310-VLOOKUP(I310,Riders!$A$2:$C$3501,2,FALSE))/365</f>
        <v>#N/A</v>
      </c>
      <c r="M310" s="37">
        <f>(C310-VLOOKUP(J310,Riders!$A$2:$C$3501,2,FALSE))/365</f>
        <v>25.345205479452055</v>
      </c>
      <c r="N310" s="44">
        <v>4</v>
      </c>
      <c r="O310" s="3">
        <f t="shared" si="10"/>
        <v>53.195</v>
      </c>
      <c r="P310">
        <v>11.663</v>
      </c>
      <c r="Q310">
        <v>7.5129999999999981</v>
      </c>
      <c r="R310">
        <v>7.142000000000003</v>
      </c>
      <c r="S310">
        <v>7.2489999999999988</v>
      </c>
      <c r="T310">
        <v>11.097000000000001</v>
      </c>
      <c r="U310">
        <v>8.5309999999999988</v>
      </c>
      <c r="V310" s="24">
        <f t="shared" si="11"/>
        <v>50.756650061095968</v>
      </c>
    </row>
    <row r="311" spans="1:22" x14ac:dyDescent="0.45">
      <c r="A311" s="16" t="s">
        <v>117</v>
      </c>
      <c r="B311" s="16">
        <v>2021</v>
      </c>
      <c r="C311" s="9">
        <v>44385</v>
      </c>
      <c r="D311" s="16" t="s">
        <v>72</v>
      </c>
      <c r="E311" s="44" t="s">
        <v>379</v>
      </c>
      <c r="F311" s="16" t="s">
        <v>379</v>
      </c>
      <c r="G311" t="s">
        <v>31</v>
      </c>
      <c r="H311" t="s">
        <v>297</v>
      </c>
      <c r="I311" t="s">
        <v>113</v>
      </c>
      <c r="J311" t="s">
        <v>126</v>
      </c>
      <c r="K311" s="37">
        <f>(C311-VLOOKUP(H311,Riders!$A$2:$C$3501,2,FALSE))/365</f>
        <v>22.005479452054793</v>
      </c>
      <c r="L311" s="37">
        <f>(C311-VLOOKUP(I311,Riders!$A$2:$C$3501,2,FALSE))/365</f>
        <v>18.150684931506849</v>
      </c>
      <c r="M311" s="37">
        <f>(C311-VLOOKUP(J311,Riders!$A$2:$C$3501,2,FALSE))/365</f>
        <v>23.172602739726027</v>
      </c>
      <c r="N311" s="44">
        <v>5</v>
      </c>
      <c r="O311" s="3">
        <f t="shared" si="10"/>
        <v>53.311999999999998</v>
      </c>
      <c r="P311">
        <v>13.656000000000001</v>
      </c>
      <c r="Q311">
        <v>8.5129999999999999</v>
      </c>
      <c r="R311">
        <v>7.9469999999999992</v>
      </c>
      <c r="S311">
        <v>7.7659999999999982</v>
      </c>
      <c r="T311">
        <v>7.6360000000000028</v>
      </c>
      <c r="U311">
        <v>7.7939999999999969</v>
      </c>
      <c r="V311" s="24">
        <f t="shared" si="11"/>
        <v>50.645258103241297</v>
      </c>
    </row>
    <row r="312" spans="1:22" x14ac:dyDescent="0.45">
      <c r="A312" s="16" t="s">
        <v>117</v>
      </c>
      <c r="B312" s="16">
        <v>2021</v>
      </c>
      <c r="C312" s="9">
        <v>44385</v>
      </c>
      <c r="D312" s="16" t="s">
        <v>72</v>
      </c>
      <c r="E312" s="44" t="s">
        <v>454</v>
      </c>
      <c r="F312" s="16">
        <v>1</v>
      </c>
      <c r="G312" t="s">
        <v>120</v>
      </c>
      <c r="H312" t="s">
        <v>276</v>
      </c>
      <c r="I312" t="s">
        <v>119</v>
      </c>
      <c r="J312" t="s">
        <v>121</v>
      </c>
      <c r="K312" s="37" t="e">
        <f>(C312-VLOOKUP(H312,Riders!$A$2:$C$3501,2,FALSE))/365</f>
        <v>#N/A</v>
      </c>
      <c r="L312" s="37" t="e">
        <f>(C312-VLOOKUP(I312,Riders!$A$2:$C$3501,2,FALSE))/365</f>
        <v>#N/A</v>
      </c>
      <c r="M312" s="37">
        <f>(C312-VLOOKUP(J312,Riders!$A$2:$C$3501,2,FALSE))/365</f>
        <v>25.345205479452055</v>
      </c>
      <c r="N312" s="44">
        <v>1</v>
      </c>
      <c r="O312" s="3">
        <f t="shared" si="10"/>
        <v>52.716999999999999</v>
      </c>
      <c r="P312">
        <v>11.656000000000001</v>
      </c>
      <c r="Q312">
        <v>7.4459999999999997</v>
      </c>
      <c r="R312">
        <v>7.0670000000000002</v>
      </c>
      <c r="S312">
        <v>7.1369999999999969</v>
      </c>
      <c r="T312">
        <v>7.4100000000000037</v>
      </c>
      <c r="U312">
        <v>12.000999999999998</v>
      </c>
      <c r="V312" s="24">
        <f t="shared" si="11"/>
        <v>51.216875011855763</v>
      </c>
    </row>
    <row r="313" spans="1:22" x14ac:dyDescent="0.45">
      <c r="A313" s="16" t="s">
        <v>117</v>
      </c>
      <c r="B313" s="16">
        <v>2021</v>
      </c>
      <c r="C313" s="9">
        <v>44385</v>
      </c>
      <c r="D313" s="16" t="s">
        <v>72</v>
      </c>
      <c r="E313" s="44" t="s">
        <v>454</v>
      </c>
      <c r="F313" s="16">
        <v>1</v>
      </c>
      <c r="G313" t="s">
        <v>31</v>
      </c>
      <c r="H313" t="s">
        <v>297</v>
      </c>
      <c r="I313" t="s">
        <v>113</v>
      </c>
      <c r="J313" t="s">
        <v>126</v>
      </c>
      <c r="K313" s="37">
        <f>(C313-VLOOKUP(H313,Riders!$A$2:$C$3501,2,FALSE))/365</f>
        <v>22.005479452054793</v>
      </c>
      <c r="L313" s="37">
        <f>(C313-VLOOKUP(I313,Riders!$A$2:$C$3501,2,FALSE))/365</f>
        <v>18.150684931506849</v>
      </c>
      <c r="M313" s="37">
        <f>(C313-VLOOKUP(J313,Riders!$A$2:$C$3501,2,FALSE))/365</f>
        <v>23.172602739726027</v>
      </c>
      <c r="N313" s="44">
        <v>2</v>
      </c>
      <c r="O313" s="3">
        <f t="shared" si="10"/>
        <v>52.777999999999999</v>
      </c>
      <c r="P313">
        <v>13.659000000000001</v>
      </c>
      <c r="Q313">
        <v>8.5879999999999992</v>
      </c>
      <c r="R313">
        <v>7.7020000000000017</v>
      </c>
      <c r="S313">
        <v>7.6529999999999951</v>
      </c>
      <c r="T313">
        <v>7.5290000000000035</v>
      </c>
      <c r="U313">
        <v>7.6469999999999985</v>
      </c>
      <c r="V313" s="24">
        <f t="shared" si="11"/>
        <v>51.157679336087007</v>
      </c>
    </row>
    <row r="314" spans="1:22" x14ac:dyDescent="0.45">
      <c r="A314" s="16" t="s">
        <v>117</v>
      </c>
      <c r="B314" s="16">
        <v>2021</v>
      </c>
      <c r="C314" s="9">
        <v>44385</v>
      </c>
      <c r="D314" s="16" t="s">
        <v>72</v>
      </c>
      <c r="E314" s="44" t="s">
        <v>454</v>
      </c>
      <c r="F314" s="16">
        <v>2</v>
      </c>
      <c r="G314" t="s">
        <v>15</v>
      </c>
      <c r="H314" t="s">
        <v>125</v>
      </c>
      <c r="I314" t="s">
        <v>382</v>
      </c>
      <c r="J314" t="s">
        <v>400</v>
      </c>
      <c r="K314" s="37">
        <f>(C314-VLOOKUP(H314,Riders!$A$2:$C$3501,2,FALSE))/365</f>
        <v>20.12876712328767</v>
      </c>
      <c r="L314" s="37">
        <f>(C314-VLOOKUP(I314,Riders!$A$2:$C$3501,2,FALSE))/365</f>
        <v>20.358904109589041</v>
      </c>
      <c r="M314" s="37">
        <f>(C314-VLOOKUP(J314,Riders!$A$2:$C$3501,2,FALSE))/365</f>
        <v>20.265753424657536</v>
      </c>
      <c r="N314" s="44">
        <v>1</v>
      </c>
      <c r="O314" s="3">
        <f t="shared" si="10"/>
        <v>49.853000000000002</v>
      </c>
      <c r="P314">
        <v>12.218999999999999</v>
      </c>
      <c r="Q314">
        <v>7.802999999999999</v>
      </c>
      <c r="R314">
        <v>7.1230000000000011</v>
      </c>
      <c r="S314">
        <v>7.1440000000000019</v>
      </c>
      <c r="T314">
        <v>7.7890000000000015</v>
      </c>
      <c r="U314">
        <v>7.7749999999999986</v>
      </c>
      <c r="V314" s="24">
        <f t="shared" si="11"/>
        <v>54.159228130704271</v>
      </c>
    </row>
    <row r="315" spans="1:22" x14ac:dyDescent="0.45">
      <c r="A315" s="16" t="s">
        <v>117</v>
      </c>
      <c r="B315" s="16">
        <v>2021</v>
      </c>
      <c r="C315" s="9">
        <v>44385</v>
      </c>
      <c r="D315" s="16" t="s">
        <v>72</v>
      </c>
      <c r="E315" s="44" t="s">
        <v>454</v>
      </c>
      <c r="F315" s="16">
        <v>3</v>
      </c>
      <c r="G315" t="s">
        <v>118</v>
      </c>
      <c r="H315" t="s">
        <v>164</v>
      </c>
      <c r="I315" t="s">
        <v>398</v>
      </c>
      <c r="J315" t="s">
        <v>639</v>
      </c>
      <c r="K315" s="37">
        <f>(C315-VLOOKUP(H315,Riders!$A$2:$C$3501,2,FALSE))/365</f>
        <v>28.591780821917808</v>
      </c>
      <c r="L315" s="37">
        <f>(C315-VLOOKUP(I315,Riders!$A$2:$C$3501,2,FALSE))/365</f>
        <v>18.156164383561645</v>
      </c>
      <c r="M315" s="37">
        <f>(C315-VLOOKUP(J315,Riders!$A$2:$C$3501,2,FALSE))/365</f>
        <v>21.523287671232875</v>
      </c>
      <c r="N315" s="44">
        <v>1</v>
      </c>
      <c r="O315" s="3">
        <f t="shared" si="10"/>
        <v>48.381</v>
      </c>
      <c r="P315">
        <v>11.923</v>
      </c>
      <c r="Q315">
        <v>7.6</v>
      </c>
      <c r="R315">
        <v>7.0670000000000002</v>
      </c>
      <c r="S315">
        <v>7.2500000000000036</v>
      </c>
      <c r="T315">
        <v>7.205999999999996</v>
      </c>
      <c r="U315">
        <v>7.3350000000000009</v>
      </c>
      <c r="V315" s="24">
        <f t="shared" si="11"/>
        <v>55.807031685992435</v>
      </c>
    </row>
    <row r="316" spans="1:22" x14ac:dyDescent="0.45">
      <c r="A316" s="16" t="s">
        <v>117</v>
      </c>
      <c r="B316" s="16">
        <v>2021</v>
      </c>
      <c r="C316" s="9">
        <v>44385</v>
      </c>
      <c r="D316" s="16" t="s">
        <v>72</v>
      </c>
      <c r="E316" s="44" t="s">
        <v>454</v>
      </c>
      <c r="F316" s="16">
        <v>4</v>
      </c>
      <c r="G316" t="s">
        <v>118</v>
      </c>
      <c r="H316" t="s">
        <v>399</v>
      </c>
      <c r="I316" t="s">
        <v>122</v>
      </c>
      <c r="J316" t="s">
        <v>109</v>
      </c>
      <c r="K316" s="37">
        <f>(C316-VLOOKUP(H316,Riders!$A$2:$C$3501,2,FALSE))/365</f>
        <v>26.139726027397259</v>
      </c>
      <c r="L316" s="37" t="e">
        <f>(C316-VLOOKUP(I316,Riders!$A$2:$C$3501,2,FALSE))/365</f>
        <v>#N/A</v>
      </c>
      <c r="M316" s="37">
        <f>(C316-VLOOKUP(J316,Riders!$A$2:$C$3501,2,FALSE))/365</f>
        <v>28.438356164383563</v>
      </c>
      <c r="N316" s="44">
        <v>1</v>
      </c>
      <c r="O316" s="3">
        <f t="shared" si="10"/>
        <v>47.231999999999999</v>
      </c>
      <c r="P316">
        <v>11.343999999999999</v>
      </c>
      <c r="Q316">
        <v>7.4249999999999989</v>
      </c>
      <c r="R316">
        <v>6.7010000000000005</v>
      </c>
      <c r="S316">
        <v>6.9220000000000041</v>
      </c>
      <c r="T316">
        <v>7.2479999999999976</v>
      </c>
      <c r="U316">
        <v>7.5919999999999987</v>
      </c>
      <c r="V316" s="24">
        <f t="shared" si="11"/>
        <v>57.164634146341463</v>
      </c>
    </row>
    <row r="317" spans="1:22" x14ac:dyDescent="0.45">
      <c r="A317" s="16" t="s">
        <v>117</v>
      </c>
      <c r="B317" s="16">
        <v>2021</v>
      </c>
      <c r="C317" s="9">
        <v>44385</v>
      </c>
      <c r="D317" s="16" t="s">
        <v>72</v>
      </c>
      <c r="E317" s="44" t="s">
        <v>204</v>
      </c>
      <c r="F317" s="16" t="s">
        <v>205</v>
      </c>
      <c r="G317" t="s">
        <v>118</v>
      </c>
      <c r="H317" t="s">
        <v>399</v>
      </c>
      <c r="I317" t="s">
        <v>122</v>
      </c>
      <c r="J317" t="s">
        <v>109</v>
      </c>
      <c r="K317" s="37">
        <f>(C317-VLOOKUP(H317,Riders!$A$2:$C$3501,2,FALSE))/365</f>
        <v>26.139726027397259</v>
      </c>
      <c r="L317" s="37" t="e">
        <f>(C317-VLOOKUP(I317,Riders!$A$2:$C$3501,2,FALSE))/365</f>
        <v>#N/A</v>
      </c>
      <c r="M317" s="37">
        <f>(C317-VLOOKUP(J317,Riders!$A$2:$C$3501,2,FALSE))/365</f>
        <v>28.438356164383563</v>
      </c>
      <c r="N317" s="44">
        <v>1</v>
      </c>
      <c r="O317" s="3">
        <f t="shared" si="10"/>
        <v>47.639000000000003</v>
      </c>
      <c r="P317">
        <v>11.364000000000001</v>
      </c>
      <c r="Q317">
        <v>7.3990000000000009</v>
      </c>
      <c r="R317">
        <v>6.759999999999998</v>
      </c>
      <c r="S317">
        <v>6.916999999999998</v>
      </c>
      <c r="T317">
        <v>7.5060000000000002</v>
      </c>
      <c r="U317">
        <v>7.6930000000000049</v>
      </c>
      <c r="V317" s="24">
        <f t="shared" si="11"/>
        <v>56.676252650139588</v>
      </c>
    </row>
    <row r="318" spans="1:22" x14ac:dyDescent="0.45">
      <c r="A318" s="16" t="s">
        <v>117</v>
      </c>
      <c r="B318" s="16">
        <v>2021</v>
      </c>
      <c r="C318" s="9">
        <v>44385</v>
      </c>
      <c r="D318" s="16" t="s">
        <v>72</v>
      </c>
      <c r="E318" s="44" t="s">
        <v>204</v>
      </c>
      <c r="F318" s="16" t="s">
        <v>205</v>
      </c>
      <c r="G318" t="s">
        <v>118</v>
      </c>
      <c r="H318" t="s">
        <v>164</v>
      </c>
      <c r="I318" t="s">
        <v>398</v>
      </c>
      <c r="J318" t="s">
        <v>639</v>
      </c>
      <c r="K318" s="37">
        <f>(C318-VLOOKUP(H318,Riders!$A$2:$C$3501,2,FALSE))/365</f>
        <v>28.591780821917808</v>
      </c>
      <c r="L318" s="37">
        <f>(C318-VLOOKUP(I318,Riders!$A$2:$C$3501,2,FALSE))/365</f>
        <v>18.156164383561645</v>
      </c>
      <c r="M318" s="37">
        <f>(C318-VLOOKUP(J318,Riders!$A$2:$C$3501,2,FALSE))/365</f>
        <v>21.523287671232875</v>
      </c>
      <c r="N318" s="44">
        <v>2</v>
      </c>
      <c r="O318" s="3">
        <f t="shared" si="10"/>
        <v>48.542000000000002</v>
      </c>
      <c r="P318">
        <v>11.704000000000001</v>
      </c>
      <c r="Q318">
        <v>7.4929999999999986</v>
      </c>
      <c r="R318">
        <v>6.9540000000000006</v>
      </c>
      <c r="S318">
        <v>7.0809999999999995</v>
      </c>
      <c r="T318">
        <v>7.4560000000000031</v>
      </c>
      <c r="U318">
        <v>7.8539999999999992</v>
      </c>
      <c r="V318" s="24">
        <f t="shared" si="11"/>
        <v>55.621935643360388</v>
      </c>
    </row>
    <row r="319" spans="1:22" x14ac:dyDescent="0.45">
      <c r="A319" s="16" t="s">
        <v>117</v>
      </c>
      <c r="B319" s="16">
        <v>2021</v>
      </c>
      <c r="C319" s="9">
        <v>44385</v>
      </c>
      <c r="D319" s="16" t="s">
        <v>72</v>
      </c>
      <c r="E319" s="44" t="s">
        <v>204</v>
      </c>
      <c r="F319" s="16" t="s">
        <v>206</v>
      </c>
      <c r="G319" t="s">
        <v>15</v>
      </c>
      <c r="H319" t="s">
        <v>125</v>
      </c>
      <c r="I319" t="s">
        <v>382</v>
      </c>
      <c r="J319" t="s">
        <v>400</v>
      </c>
      <c r="K319" s="37">
        <f>(C319-VLOOKUP(H319,Riders!$A$2:$C$3501,2,FALSE))/365</f>
        <v>20.12876712328767</v>
      </c>
      <c r="L319" s="37">
        <f>(C319-VLOOKUP(I319,Riders!$A$2:$C$3501,2,FALSE))/365</f>
        <v>20.358904109589041</v>
      </c>
      <c r="M319" s="37">
        <f>(C319-VLOOKUP(J319,Riders!$A$2:$C$3501,2,FALSE))/365</f>
        <v>20.265753424657536</v>
      </c>
      <c r="N319" s="44">
        <v>3</v>
      </c>
      <c r="O319" s="3">
        <f t="shared" si="10"/>
        <v>49.808999999999997</v>
      </c>
      <c r="P319">
        <v>12.443</v>
      </c>
      <c r="Q319">
        <v>7.7419999999999991</v>
      </c>
      <c r="R319">
        <v>7.0980000000000025</v>
      </c>
      <c r="S319">
        <v>7.1099999999999994</v>
      </c>
      <c r="T319">
        <v>7.7089999999999961</v>
      </c>
      <c r="U319">
        <v>7.7070000000000007</v>
      </c>
      <c r="V319" s="24">
        <f t="shared" si="11"/>
        <v>54.207071011263025</v>
      </c>
    </row>
    <row r="320" spans="1:22" x14ac:dyDescent="0.45">
      <c r="A320" s="16" t="s">
        <v>117</v>
      </c>
      <c r="B320" s="16">
        <v>2021</v>
      </c>
      <c r="C320" s="9">
        <v>44385</v>
      </c>
      <c r="D320" s="16" t="s">
        <v>72</v>
      </c>
      <c r="E320" s="44" t="s">
        <v>204</v>
      </c>
      <c r="F320" s="16" t="s">
        <v>206</v>
      </c>
      <c r="G320" t="s">
        <v>120</v>
      </c>
      <c r="H320" t="s">
        <v>276</v>
      </c>
      <c r="I320" t="s">
        <v>119</v>
      </c>
      <c r="J320" t="s">
        <v>121</v>
      </c>
      <c r="K320" s="37" t="e">
        <f>(C320-VLOOKUP(H320,Riders!$A$2:$C$3501,2,FALSE))/365</f>
        <v>#N/A</v>
      </c>
      <c r="L320" s="37" t="e">
        <f>(C320-VLOOKUP(I320,Riders!$A$2:$C$3501,2,FALSE))/365</f>
        <v>#N/A</v>
      </c>
      <c r="M320" s="37">
        <f>(C320-VLOOKUP(J320,Riders!$A$2:$C$3501,2,FALSE))/365</f>
        <v>25.345205479452055</v>
      </c>
      <c r="N320" s="44">
        <v>4</v>
      </c>
      <c r="O320" s="3">
        <f t="shared" si="10"/>
        <v>53.427999999999997</v>
      </c>
      <c r="P320">
        <v>11.683999999999999</v>
      </c>
      <c r="Q320">
        <v>7.4049999999999994</v>
      </c>
      <c r="R320">
        <v>7.0980000000000025</v>
      </c>
      <c r="S320">
        <v>7.1630000000000003</v>
      </c>
      <c r="T320">
        <v>11.613999999999997</v>
      </c>
      <c r="U320">
        <v>8.4639999999999986</v>
      </c>
      <c r="V320" s="24">
        <f t="shared" si="11"/>
        <v>50.535299842779068</v>
      </c>
    </row>
  </sheetData>
  <autoFilter ref="A1:V320" xr:uid="{3F7DCCEC-EE09-49A0-97DD-A6C0AF0DD5DE}">
    <sortState xmlns:xlrd2="http://schemas.microsoft.com/office/spreadsheetml/2017/richdata2" ref="A2:V320">
      <sortCondition descending="1" ref="C1:C232"/>
    </sortState>
  </autoFilter>
  <sortState xmlns:xlrd2="http://schemas.microsoft.com/office/spreadsheetml/2017/richdata2" ref="P162:U176">
    <sortCondition ref="U162:U176"/>
  </sortState>
  <phoneticPr fontId="2" type="noConversion"/>
  <conditionalFormatting sqref="A2:V276 A321:V1999 E277:V320">
    <cfRule type="expression" dxfId="633" priority="68">
      <formula>$E2="R1"</formula>
    </cfRule>
    <cfRule type="expression" dxfId="632" priority="69">
      <formula>$E2="F"</formula>
    </cfRule>
    <cfRule type="expression" dxfId="631" priority="70">
      <formula>$E2="Q"</formula>
    </cfRule>
  </conditionalFormatting>
  <conditionalFormatting sqref="A277:B298">
    <cfRule type="expression" dxfId="630" priority="10">
      <formula>#REF!="R1"</formula>
    </cfRule>
    <cfRule type="expression" dxfId="629" priority="11">
      <formula>#REF!="F"</formula>
    </cfRule>
    <cfRule type="expression" dxfId="628" priority="12">
      <formula>#REF!="Q"</formula>
    </cfRule>
  </conditionalFormatting>
  <conditionalFormatting sqref="D277:D298">
    <cfRule type="expression" dxfId="627" priority="7">
      <formula>#REF!="R1"</formula>
    </cfRule>
    <cfRule type="expression" dxfId="626" priority="8">
      <formula>#REF!="F"</formula>
    </cfRule>
    <cfRule type="expression" dxfId="625" priority="9">
      <formula>#REF!="Q"</formula>
    </cfRule>
  </conditionalFormatting>
  <conditionalFormatting sqref="A299:B320">
    <cfRule type="expression" dxfId="624" priority="4">
      <formula>#REF!="R1"</formula>
    </cfRule>
    <cfRule type="expression" dxfId="623" priority="5">
      <formula>#REF!="F"</formula>
    </cfRule>
    <cfRule type="expression" dxfId="622" priority="6">
      <formula>#REF!="Q"</formula>
    </cfRule>
  </conditionalFormatting>
  <conditionalFormatting sqref="D299:D320">
    <cfRule type="expression" dxfId="621" priority="1">
      <formula>#REF!="R1"</formula>
    </cfRule>
    <cfRule type="expression" dxfId="620" priority="2">
      <formula>#REF!="F"</formula>
    </cfRule>
    <cfRule type="expression" dxfId="619" priority="3">
      <formula>#REF!="Q"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BC960"/>
  <sheetViews>
    <sheetView zoomScale="85" zoomScaleNormal="85" workbookViewId="0">
      <pane ySplit="1" topLeftCell="A2" activePane="bottomLeft" state="frozen"/>
      <selection activeCell="J221" sqref="J221"/>
      <selection pane="bottomLeft" activeCell="P650" sqref="P650"/>
    </sheetView>
  </sheetViews>
  <sheetFormatPr defaultRowHeight="14.25" x14ac:dyDescent="0.45"/>
  <cols>
    <col min="1" max="1" width="12.1328125" customWidth="1"/>
    <col min="2" max="2" width="7.19921875" bestFit="1" customWidth="1"/>
    <col min="3" max="3" width="11.53125" style="9" bestFit="1" customWidth="1"/>
    <col min="4" max="4" width="8.19921875" bestFit="1" customWidth="1"/>
    <col min="5" max="5" width="8.1328125" bestFit="1" customWidth="1"/>
    <col min="6" max="6" width="7.46484375" bestFit="1" customWidth="1"/>
    <col min="7" max="7" width="10.19921875" bestFit="1" customWidth="1"/>
    <col min="8" max="8" width="29.19921875" bestFit="1" customWidth="1"/>
    <col min="9" max="9" width="28.53125" bestFit="1" customWidth="1"/>
    <col min="10" max="10" width="28.6640625" bestFit="1" customWidth="1"/>
    <col min="11" max="11" width="32.1328125" bestFit="1" customWidth="1"/>
    <col min="12" max="16" width="7.796875" bestFit="1" customWidth="1"/>
    <col min="17" max="17" width="8.46484375" style="45" bestFit="1" customWidth="1"/>
    <col min="18" max="22" width="9.53125" style="45" customWidth="1"/>
    <col min="23" max="25" width="7.33203125" bestFit="1" customWidth="1"/>
    <col min="26" max="26" width="6.19921875" bestFit="1" customWidth="1"/>
    <col min="27" max="27" width="7.33203125" bestFit="1" customWidth="1"/>
    <col min="28" max="28" width="6.19921875" bestFit="1" customWidth="1"/>
    <col min="29" max="54" width="9.53125" style="45" bestFit="1" customWidth="1"/>
    <col min="55" max="55" width="12.19921875" bestFit="1" customWidth="1"/>
  </cols>
  <sheetData>
    <row r="1" spans="1:55" ht="14.65" thickBot="1" x14ac:dyDescent="0.5">
      <c r="A1" t="s">
        <v>0</v>
      </c>
      <c r="B1" t="s">
        <v>1</v>
      </c>
      <c r="C1" s="9" t="s">
        <v>2</v>
      </c>
      <c r="D1" t="s">
        <v>3</v>
      </c>
      <c r="E1" t="s">
        <v>374</v>
      </c>
      <c r="F1" t="s">
        <v>190</v>
      </c>
      <c r="G1" t="s">
        <v>5</v>
      </c>
      <c r="H1" t="s">
        <v>407</v>
      </c>
      <c r="I1" t="s">
        <v>408</v>
      </c>
      <c r="J1" t="s">
        <v>409</v>
      </c>
      <c r="K1" t="s">
        <v>410</v>
      </c>
      <c r="L1" t="s">
        <v>411</v>
      </c>
      <c r="M1" t="s">
        <v>412</v>
      </c>
      <c r="N1" t="s">
        <v>413</v>
      </c>
      <c r="O1" t="s">
        <v>414</v>
      </c>
      <c r="P1" t="s">
        <v>7</v>
      </c>
      <c r="Q1" s="8" t="s">
        <v>213</v>
      </c>
      <c r="R1" t="s">
        <v>3825</v>
      </c>
      <c r="S1" t="s">
        <v>3821</v>
      </c>
      <c r="T1" t="s">
        <v>3822</v>
      </c>
      <c r="U1" t="s">
        <v>3823</v>
      </c>
      <c r="V1" t="s">
        <v>3824</v>
      </c>
      <c r="W1" t="s">
        <v>375</v>
      </c>
      <c r="X1" t="s">
        <v>376</v>
      </c>
      <c r="Y1" t="s">
        <v>377</v>
      </c>
      <c r="Z1" t="s">
        <v>378</v>
      </c>
      <c r="AA1" t="s">
        <v>3781</v>
      </c>
      <c r="AB1" t="s">
        <v>3782</v>
      </c>
      <c r="AC1" t="s">
        <v>3783</v>
      </c>
      <c r="AD1" t="s">
        <v>3784</v>
      </c>
      <c r="AE1" t="s">
        <v>3785</v>
      </c>
      <c r="AF1" t="s">
        <v>3786</v>
      </c>
      <c r="AG1" t="s">
        <v>3787</v>
      </c>
      <c r="AH1" t="s">
        <v>3788</v>
      </c>
      <c r="AI1" t="s">
        <v>3789</v>
      </c>
      <c r="AJ1" t="s">
        <v>3790</v>
      </c>
      <c r="AK1" t="s">
        <v>3791</v>
      </c>
      <c r="AL1" t="s">
        <v>3792</v>
      </c>
      <c r="AM1" t="s">
        <v>3793</v>
      </c>
      <c r="AN1" t="s">
        <v>3794</v>
      </c>
      <c r="AO1" t="s">
        <v>3795</v>
      </c>
      <c r="AP1" t="s">
        <v>3796</v>
      </c>
      <c r="AQ1" t="s">
        <v>3797</v>
      </c>
      <c r="AR1" t="s">
        <v>3798</v>
      </c>
      <c r="AS1" t="s">
        <v>3799</v>
      </c>
      <c r="AT1" t="s">
        <v>3800</v>
      </c>
      <c r="AU1" t="s">
        <v>3801</v>
      </c>
      <c r="AV1" t="s">
        <v>3802</v>
      </c>
      <c r="AW1" t="s">
        <v>3803</v>
      </c>
      <c r="AX1" t="s">
        <v>3804</v>
      </c>
      <c r="AY1" t="s">
        <v>3805</v>
      </c>
      <c r="AZ1" t="s">
        <v>3806</v>
      </c>
      <c r="BA1" t="s">
        <v>3807</v>
      </c>
      <c r="BB1" t="s">
        <v>3808</v>
      </c>
      <c r="BC1" s="8" t="s">
        <v>11</v>
      </c>
    </row>
    <row r="2" spans="1:55" ht="14.65" thickBot="1" x14ac:dyDescent="0.5">
      <c r="A2" s="47" t="s">
        <v>93</v>
      </c>
      <c r="B2" s="47">
        <v>2024</v>
      </c>
      <c r="C2" s="9">
        <v>45394</v>
      </c>
      <c r="D2" s="47" t="s">
        <v>72</v>
      </c>
      <c r="E2" s="51" t="s">
        <v>379</v>
      </c>
      <c r="F2" s="47" t="s">
        <v>379</v>
      </c>
      <c r="G2" t="s">
        <v>25</v>
      </c>
      <c r="H2" t="s">
        <v>269</v>
      </c>
      <c r="I2" t="s">
        <v>457</v>
      </c>
      <c r="J2" t="s">
        <v>418</v>
      </c>
      <c r="K2" t="s">
        <v>419</v>
      </c>
      <c r="L2" s="50">
        <f>(C2-VLOOKUP(H2,Riders!$A$2:$C$3501,2,FALSE))/365</f>
        <v>30.106849315068494</v>
      </c>
      <c r="M2" s="50">
        <f>(C2-VLOOKUP(I2,Riders!$A$2:$C$3501,2,FALSE))/365</f>
        <v>26.676712328767124</v>
      </c>
      <c r="N2" s="50">
        <f>(C2-VLOOKUP(J2,Riders!$A$2:$C$3501,2,FALSE))/365</f>
        <v>27.057534246575344</v>
      </c>
      <c r="O2" s="50">
        <f>(C2-VLOOKUP(K2,Riders!$A$2:$C$3501,2,FALSE))/365</f>
        <v>28.852054794520548</v>
      </c>
      <c r="P2" s="51">
        <v>1</v>
      </c>
      <c r="Q2" s="101">
        <f t="shared" ref="Q2:Q65" si="0">IF(COUNT(W2:BB2)=32,SUM(W2:BB2),"")</f>
        <v>250.815</v>
      </c>
      <c r="R2" s="101">
        <f t="shared" ref="R2:R65" si="1">IF(COUNT(W2:X2)=2,SUM(W2:X2),"")</f>
        <v>22.414999999999999</v>
      </c>
      <c r="S2" s="101">
        <f t="shared" ref="S2:S65" si="2">IF(COUNT(W2:AD2)=8,SUM(W2:AD2),"")</f>
        <v>67.453999999999994</v>
      </c>
      <c r="T2" s="101">
        <f t="shared" ref="T2:T65" si="3">IF(COUNT(AE2:AL2)=8,SUM(AE2:AL2),"")</f>
        <v>60.344000000000008</v>
      </c>
      <c r="U2" s="101">
        <f t="shared" ref="U2:U65" si="4">IF(COUNT(AM2:AT2)=8,SUM(AM2:AT2),"")</f>
        <v>60.843999999999994</v>
      </c>
      <c r="V2" s="101">
        <f t="shared" ref="V2:V65" si="5">IF(COUNT(AU2:BB2)=8,SUM(AU2:BB2),"")</f>
        <v>62.173000000000002</v>
      </c>
      <c r="W2" s="60">
        <v>14.179</v>
      </c>
      <c r="X2" s="97">
        <v>8.2359999999999989</v>
      </c>
      <c r="Y2" s="97">
        <v>7.6280000000000001</v>
      </c>
      <c r="Z2" s="97">
        <v>7.4579999999999984</v>
      </c>
      <c r="AA2" s="97">
        <v>7.5399999999999991</v>
      </c>
      <c r="AB2" s="97">
        <v>7.3900000000000006</v>
      </c>
      <c r="AC2" s="98">
        <v>7.4329999999999998</v>
      </c>
      <c r="AD2" s="98">
        <v>7.5899999999999963</v>
      </c>
      <c r="AE2" s="98">
        <v>7.5060000000000144</v>
      </c>
      <c r="AF2" s="98">
        <v>7.5039999999999907</v>
      </c>
      <c r="AG2" s="98">
        <v>7.5220000000000056</v>
      </c>
      <c r="AH2" s="98">
        <v>7.6129999999999853</v>
      </c>
      <c r="AI2" s="98">
        <v>7.5090000000000146</v>
      </c>
      <c r="AJ2" s="98">
        <v>7.5609999999999928</v>
      </c>
      <c r="AK2" s="98">
        <v>7.5529999999999973</v>
      </c>
      <c r="AL2" s="98">
        <v>7.5760000000000076</v>
      </c>
      <c r="AM2" s="98">
        <v>7.6620000000000061</v>
      </c>
      <c r="AN2" s="98">
        <v>7.5569999999999879</v>
      </c>
      <c r="AO2" s="98">
        <v>7.5080000000000098</v>
      </c>
      <c r="AP2" s="98">
        <v>7.6299999999999955</v>
      </c>
      <c r="AQ2" s="98">
        <v>7.4849999999999852</v>
      </c>
      <c r="AR2" s="98">
        <v>7.5610000000000355</v>
      </c>
      <c r="AS2" s="98">
        <v>7.7389999999999759</v>
      </c>
      <c r="AT2" s="98">
        <v>7.7019999999999982</v>
      </c>
      <c r="AU2" s="98">
        <v>7.6930000000000121</v>
      </c>
      <c r="AV2" s="98">
        <v>7.6970000000000027</v>
      </c>
      <c r="AW2" s="98">
        <v>7.8709999999999809</v>
      </c>
      <c r="AX2" s="98">
        <v>7.7110000000000127</v>
      </c>
      <c r="AY2" s="98">
        <v>7.6879999999999882</v>
      </c>
      <c r="AZ2" s="98">
        <v>7.7720000000000198</v>
      </c>
      <c r="BA2" s="98">
        <v>7.8059999999999832</v>
      </c>
      <c r="BB2" s="98">
        <v>7.9350000000000023</v>
      </c>
      <c r="BC2" s="102">
        <f t="shared" ref="BC2:BC33" si="6">IF(COUNT(W2:BB2)=32,3.6*4000/Q2,"")</f>
        <v>57.412834160636329</v>
      </c>
    </row>
    <row r="3" spans="1:55" ht="14.65" thickBot="1" x14ac:dyDescent="0.5">
      <c r="A3" s="47" t="s">
        <v>93</v>
      </c>
      <c r="B3" s="47">
        <v>2024</v>
      </c>
      <c r="C3" s="9">
        <v>45394</v>
      </c>
      <c r="D3" s="47" t="s">
        <v>72</v>
      </c>
      <c r="E3" s="51" t="s">
        <v>379</v>
      </c>
      <c r="F3" s="47" t="s">
        <v>379</v>
      </c>
      <c r="G3" t="s">
        <v>53</v>
      </c>
      <c r="H3" t="s">
        <v>227</v>
      </c>
      <c r="I3" t="s">
        <v>456</v>
      </c>
      <c r="J3" t="s">
        <v>389</v>
      </c>
      <c r="K3" t="s">
        <v>316</v>
      </c>
      <c r="L3" s="50">
        <f>(C3-VLOOKUP(H3,Riders!$A$2:$C$3501,2,FALSE))/365</f>
        <v>26.139726027397259</v>
      </c>
      <c r="M3" s="50">
        <f>(C3-VLOOKUP(I3,Riders!$A$2:$C$3501,2,FALSE))/365</f>
        <v>24.81917808219178</v>
      </c>
      <c r="N3" s="50">
        <f>(C3-VLOOKUP(J3,Riders!$A$2:$C$3501,2,FALSE))/365</f>
        <v>24.452054794520549</v>
      </c>
      <c r="O3" s="50">
        <f>(C3-VLOOKUP(K3,Riders!$A$2:$C$3501,2,FALSE))/365</f>
        <v>23.30958904109589</v>
      </c>
      <c r="P3" s="51">
        <v>2</v>
      </c>
      <c r="Q3" s="101">
        <f t="shared" si="0"/>
        <v>251.417</v>
      </c>
      <c r="R3" s="101">
        <f t="shared" si="1"/>
        <v>22.684000000000001</v>
      </c>
      <c r="S3" s="101">
        <f t="shared" si="2"/>
        <v>68.391000000000005</v>
      </c>
      <c r="T3" s="101">
        <f t="shared" si="3"/>
        <v>60.987999999999985</v>
      </c>
      <c r="U3" s="101">
        <f t="shared" si="4"/>
        <v>61</v>
      </c>
      <c r="V3" s="101">
        <f t="shared" si="5"/>
        <v>61.038000000000011</v>
      </c>
      <c r="W3" s="61">
        <v>14.276</v>
      </c>
      <c r="X3" s="38">
        <v>8.4080000000000013</v>
      </c>
      <c r="Y3" s="38">
        <v>7.9519999999999982</v>
      </c>
      <c r="Z3" s="38">
        <v>7.6190000000000033</v>
      </c>
      <c r="AA3" s="38">
        <v>7.715999999999994</v>
      </c>
      <c r="AB3" s="38">
        <v>7.4690000000000012</v>
      </c>
      <c r="AC3" s="3">
        <v>7.4890000000000043</v>
      </c>
      <c r="AD3" s="3">
        <v>7.4620000000000033</v>
      </c>
      <c r="AE3" s="3">
        <v>7.630999999999986</v>
      </c>
      <c r="AF3" s="3">
        <v>7.5390000000000157</v>
      </c>
      <c r="AG3" s="3">
        <v>7.6209999999999951</v>
      </c>
      <c r="AH3" s="3">
        <v>7.6419999999999817</v>
      </c>
      <c r="AI3" s="3">
        <v>7.8040000000000163</v>
      </c>
      <c r="AJ3" s="3">
        <v>7.5660000000000025</v>
      </c>
      <c r="AK3" s="3">
        <v>7.617999999999995</v>
      </c>
      <c r="AL3" s="3">
        <v>7.5669999999999931</v>
      </c>
      <c r="AM3" s="3">
        <v>7.5840000000000032</v>
      </c>
      <c r="AN3" s="3">
        <v>7.6550000000000011</v>
      </c>
      <c r="AO3" s="3">
        <v>7.4850000000000136</v>
      </c>
      <c r="AP3" s="3">
        <v>7.5149999999999864</v>
      </c>
      <c r="AQ3" s="3">
        <v>7.5740000000000123</v>
      </c>
      <c r="AR3" s="3">
        <v>7.8870000000000005</v>
      </c>
      <c r="AS3" s="3">
        <v>7.6459999999999582</v>
      </c>
      <c r="AT3" s="3">
        <v>7.6540000000000248</v>
      </c>
      <c r="AU3" s="3">
        <v>7.8379999999999939</v>
      </c>
      <c r="AV3" s="3">
        <v>7.5710000000000264</v>
      </c>
      <c r="AW3" s="3">
        <v>7.5759999999999934</v>
      </c>
      <c r="AX3" s="3">
        <v>7.5560000000000116</v>
      </c>
      <c r="AY3" s="3">
        <v>7.6429999999999723</v>
      </c>
      <c r="AZ3" s="3">
        <v>7.4410000000000025</v>
      </c>
      <c r="BA3" s="3">
        <v>7.5900000000000034</v>
      </c>
      <c r="BB3" s="3">
        <v>7.8230000000000075</v>
      </c>
      <c r="BC3" s="102">
        <f t="shared" si="6"/>
        <v>57.275363241149165</v>
      </c>
    </row>
    <row r="4" spans="1:55" ht="14.65" thickBot="1" x14ac:dyDescent="0.5">
      <c r="A4" s="47" t="s">
        <v>93</v>
      </c>
      <c r="B4" s="47">
        <v>2024</v>
      </c>
      <c r="C4" s="9">
        <v>45394</v>
      </c>
      <c r="D4" s="47" t="s">
        <v>72</v>
      </c>
      <c r="E4" s="51" t="s">
        <v>379</v>
      </c>
      <c r="F4" s="47" t="s">
        <v>379</v>
      </c>
      <c r="G4" t="s">
        <v>27</v>
      </c>
      <c r="H4" t="s">
        <v>216</v>
      </c>
      <c r="I4" t="s">
        <v>463</v>
      </c>
      <c r="J4" t="s">
        <v>396</v>
      </c>
      <c r="K4" t="s">
        <v>432</v>
      </c>
      <c r="L4" s="50">
        <f>(C4-VLOOKUP(H4,Riders!$A$2:$C$3501,2,FALSE))/365</f>
        <v>25.18082191780822</v>
      </c>
      <c r="M4" s="50">
        <f>(C4-VLOOKUP(I4,Riders!$A$2:$C$3501,2,FALSE))/365</f>
        <v>22.36986301369863</v>
      </c>
      <c r="N4" s="50">
        <f>(C4-VLOOKUP(J4,Riders!$A$2:$C$3501,2,FALSE))/365</f>
        <v>25.104109589041094</v>
      </c>
      <c r="O4" s="50">
        <f>(C4-VLOOKUP(K4,Riders!$A$2:$C$3501,2,FALSE))/365</f>
        <v>29.049315068493151</v>
      </c>
      <c r="P4" s="51">
        <v>3</v>
      </c>
      <c r="Q4" s="101">
        <f t="shared" si="0"/>
        <v>252.54900000000001</v>
      </c>
      <c r="R4" s="101">
        <f t="shared" si="1"/>
        <v>22.841999999999999</v>
      </c>
      <c r="S4" s="101">
        <f t="shared" si="2"/>
        <v>68.004000000000005</v>
      </c>
      <c r="T4" s="101">
        <f t="shared" si="3"/>
        <v>60.98299999999999</v>
      </c>
      <c r="U4" s="101">
        <f t="shared" si="4"/>
        <v>61.938999999999965</v>
      </c>
      <c r="V4" s="101">
        <f t="shared" si="5"/>
        <v>61.623000000000047</v>
      </c>
      <c r="W4" s="61">
        <v>14.523999999999999</v>
      </c>
      <c r="X4" s="38">
        <v>8.3179999999999996</v>
      </c>
      <c r="Y4" s="38">
        <v>7.7729999999999997</v>
      </c>
      <c r="Z4" s="38">
        <v>7.52</v>
      </c>
      <c r="AA4" s="38">
        <v>7.4770000000000039</v>
      </c>
      <c r="AB4" s="38">
        <v>7.5739999999999981</v>
      </c>
      <c r="AC4" s="3">
        <v>7.3969999999999985</v>
      </c>
      <c r="AD4" s="3">
        <v>7.4210000000000065</v>
      </c>
      <c r="AE4" s="3">
        <v>7.4749999999999943</v>
      </c>
      <c r="AF4" s="3">
        <v>7.6869999999999976</v>
      </c>
      <c r="AG4" s="3">
        <v>7.6419999999999959</v>
      </c>
      <c r="AH4" s="3">
        <v>7.6400000000000006</v>
      </c>
      <c r="AI4" s="3">
        <v>7.6420000000000101</v>
      </c>
      <c r="AJ4" s="3">
        <v>7.6229999999999905</v>
      </c>
      <c r="AK4" s="3">
        <v>7.5950000000000131</v>
      </c>
      <c r="AL4" s="3">
        <v>7.6789999999999878</v>
      </c>
      <c r="AM4" s="3">
        <v>7.7549999999999955</v>
      </c>
      <c r="AN4" s="3">
        <v>7.9210000000000207</v>
      </c>
      <c r="AO4" s="3">
        <v>7.6389999999999816</v>
      </c>
      <c r="AP4" s="3">
        <v>7.6129999999999995</v>
      </c>
      <c r="AQ4" s="3">
        <v>7.606000000000023</v>
      </c>
      <c r="AR4" s="3">
        <v>7.7469999999999573</v>
      </c>
      <c r="AS4" s="3">
        <v>7.7020000000000266</v>
      </c>
      <c r="AT4" s="3">
        <v>7.9559999999999604</v>
      </c>
      <c r="AU4" s="3">
        <v>7.6870000000000402</v>
      </c>
      <c r="AV4" s="3">
        <v>7.6090000000000089</v>
      </c>
      <c r="AW4" s="3">
        <v>7.6529999999999632</v>
      </c>
      <c r="AX4" s="3">
        <v>7.8320000000000221</v>
      </c>
      <c r="AY4" s="3">
        <v>7.6090000000000089</v>
      </c>
      <c r="AZ4" s="3">
        <v>7.6609999999999729</v>
      </c>
      <c r="BA4" s="3">
        <v>7.7040000000000362</v>
      </c>
      <c r="BB4" s="3">
        <v>7.867999999999995</v>
      </c>
      <c r="BC4" s="102">
        <f t="shared" si="6"/>
        <v>57.018637967285557</v>
      </c>
    </row>
    <row r="5" spans="1:55" ht="14.65" thickBot="1" x14ac:dyDescent="0.5">
      <c r="A5" s="47" t="s">
        <v>93</v>
      </c>
      <c r="B5" s="47">
        <v>2024</v>
      </c>
      <c r="C5" s="9">
        <v>45394</v>
      </c>
      <c r="D5" s="47" t="s">
        <v>72</v>
      </c>
      <c r="E5" s="51" t="s">
        <v>379</v>
      </c>
      <c r="F5" s="47" t="s">
        <v>379</v>
      </c>
      <c r="G5" t="s">
        <v>17</v>
      </c>
      <c r="H5" t="s">
        <v>215</v>
      </c>
      <c r="I5" t="s">
        <v>422</v>
      </c>
      <c r="J5" t="s">
        <v>423</v>
      </c>
      <c r="K5" t="s">
        <v>530</v>
      </c>
      <c r="L5" s="50">
        <f>(C5-VLOOKUP(H5,Riders!$A$2:$C$3501,2,FALSE))/365</f>
        <v>25.265753424657536</v>
      </c>
      <c r="M5" s="50">
        <f>(C5-VLOOKUP(I5,Riders!$A$2:$C$3501,2,FALSE))/365</f>
        <v>24.986301369863014</v>
      </c>
      <c r="N5" s="50">
        <f>(C5-VLOOKUP(J5,Riders!$A$2:$C$3501,2,FALSE))/365</f>
        <v>26.4</v>
      </c>
      <c r="O5" s="50">
        <f>(C5-VLOOKUP(K5,Riders!$A$2:$C$3501,2,FALSE))/365</f>
        <v>24.230136986301371</v>
      </c>
      <c r="P5" s="51">
        <v>4</v>
      </c>
      <c r="Q5" s="101">
        <f t="shared" si="0"/>
        <v>254.01499999999999</v>
      </c>
      <c r="R5" s="101">
        <f t="shared" si="1"/>
        <v>22.635999999999999</v>
      </c>
      <c r="S5" s="101">
        <f t="shared" si="2"/>
        <v>68.186000000000007</v>
      </c>
      <c r="T5" s="101">
        <f t="shared" si="3"/>
        <v>60.758999999999986</v>
      </c>
      <c r="U5" s="101">
        <f t="shared" si="4"/>
        <v>61.724000000000018</v>
      </c>
      <c r="V5" s="101">
        <f t="shared" si="5"/>
        <v>63.345999999999975</v>
      </c>
      <c r="W5" s="61">
        <v>14.305999999999999</v>
      </c>
      <c r="X5" s="38">
        <v>8.33</v>
      </c>
      <c r="Y5" s="38">
        <v>7.8369999999999997</v>
      </c>
      <c r="Z5" s="38">
        <v>7.5350000000000037</v>
      </c>
      <c r="AA5" s="38">
        <v>7.5799999999999983</v>
      </c>
      <c r="AB5" s="38">
        <v>7.4589999999999961</v>
      </c>
      <c r="AC5" s="3">
        <v>7.527000000000001</v>
      </c>
      <c r="AD5" s="3">
        <v>7.612000000000009</v>
      </c>
      <c r="AE5" s="3">
        <v>7.4959999999999951</v>
      </c>
      <c r="AF5" s="3">
        <v>7.5579999999999927</v>
      </c>
      <c r="AG5" s="3">
        <v>7.6450000000000102</v>
      </c>
      <c r="AH5" s="3">
        <v>7.8379999999999939</v>
      </c>
      <c r="AI5" s="3">
        <v>7.5829999999999984</v>
      </c>
      <c r="AJ5" s="3">
        <v>7.5450000000000017</v>
      </c>
      <c r="AK5" s="3">
        <v>7.5390000000000015</v>
      </c>
      <c r="AL5" s="3">
        <v>7.5549999999999926</v>
      </c>
      <c r="AM5" s="3">
        <v>7.5169999999999959</v>
      </c>
      <c r="AN5" s="3">
        <v>7.6419999999999959</v>
      </c>
      <c r="AO5" s="3">
        <v>7.6470000000000198</v>
      </c>
      <c r="AP5" s="3">
        <v>7.8899999999999864</v>
      </c>
      <c r="AQ5" s="3">
        <v>7.7210000000000036</v>
      </c>
      <c r="AR5" s="3">
        <v>7.717000000000013</v>
      </c>
      <c r="AS5" s="3">
        <v>7.7090000000000032</v>
      </c>
      <c r="AT5" s="3">
        <v>7.8810000000000002</v>
      </c>
      <c r="AU5" s="3">
        <v>8.0039999999999907</v>
      </c>
      <c r="AV5" s="3">
        <v>8.2270000000000039</v>
      </c>
      <c r="AW5" s="3">
        <v>7.9889999999999759</v>
      </c>
      <c r="AX5" s="3">
        <v>7.8670000000000186</v>
      </c>
      <c r="AY5" s="3">
        <v>7.8290000000000077</v>
      </c>
      <c r="AZ5" s="3">
        <v>7.8110000000000355</v>
      </c>
      <c r="BA5" s="3">
        <v>7.7919999999999732</v>
      </c>
      <c r="BB5" s="3">
        <v>7.8269999999999698</v>
      </c>
      <c r="BC5" s="102">
        <f t="shared" si="6"/>
        <v>56.689565576836017</v>
      </c>
    </row>
    <row r="6" spans="1:55" ht="14.65" thickBot="1" x14ac:dyDescent="0.5">
      <c r="A6" s="47" t="s">
        <v>93</v>
      </c>
      <c r="B6" s="47">
        <v>2024</v>
      </c>
      <c r="C6" s="9">
        <v>45394</v>
      </c>
      <c r="D6" s="47" t="s">
        <v>72</v>
      </c>
      <c r="E6" s="51" t="s">
        <v>379</v>
      </c>
      <c r="F6" s="47" t="s">
        <v>379</v>
      </c>
      <c r="G6" t="s">
        <v>15</v>
      </c>
      <c r="H6" t="s">
        <v>459</v>
      </c>
      <c r="I6" t="s">
        <v>491</v>
      </c>
      <c r="J6" t="s">
        <v>460</v>
      </c>
      <c r="K6" t="s">
        <v>492</v>
      </c>
      <c r="L6" s="50">
        <f>(C6-VLOOKUP(H6,Riders!$A$2:$C$3501,2,FALSE))/365</f>
        <v>25.410958904109588</v>
      </c>
      <c r="M6" s="50">
        <f>(C6-VLOOKUP(I6,Riders!$A$2:$C$3501,2,FALSE))/365</f>
        <v>27.761643835616439</v>
      </c>
      <c r="N6" s="50">
        <f>(C6-VLOOKUP(J6,Riders!$A$2:$C$3501,2,FALSE))/365</f>
        <v>30.756164383561643</v>
      </c>
      <c r="O6" s="50">
        <f>(C6-VLOOKUP(K6,Riders!$A$2:$C$3501,2,FALSE))/365</f>
        <v>27.150684931506849</v>
      </c>
      <c r="P6" s="51">
        <v>5</v>
      </c>
      <c r="Q6" s="101">
        <f t="shared" si="0"/>
        <v>255.42099999999999</v>
      </c>
      <c r="R6" s="101">
        <f t="shared" si="1"/>
        <v>22.015000000000001</v>
      </c>
      <c r="S6" s="101">
        <f t="shared" si="2"/>
        <v>67.772999999999996</v>
      </c>
      <c r="T6" s="101">
        <f t="shared" si="3"/>
        <v>61.706999999999994</v>
      </c>
      <c r="U6" s="101">
        <f t="shared" si="4"/>
        <v>61.605000000000018</v>
      </c>
      <c r="V6" s="101">
        <f t="shared" si="5"/>
        <v>64.335999999999984</v>
      </c>
      <c r="W6" s="61">
        <v>13.964</v>
      </c>
      <c r="X6" s="38">
        <v>8.0510000000000002</v>
      </c>
      <c r="Y6" s="38">
        <v>7.6909999999999989</v>
      </c>
      <c r="Z6" s="38">
        <v>7.7029999999999994</v>
      </c>
      <c r="AA6" s="38">
        <v>7.695999999999998</v>
      </c>
      <c r="AB6" s="38">
        <v>7.7080000000000055</v>
      </c>
      <c r="AC6" s="3">
        <v>7.5030000000000001</v>
      </c>
      <c r="AD6" s="3">
        <v>7.4569999999999936</v>
      </c>
      <c r="AE6" s="3">
        <v>7.5080000000000098</v>
      </c>
      <c r="AF6" s="3">
        <v>7.6730000000000018</v>
      </c>
      <c r="AG6" s="3">
        <v>7.6129999999999995</v>
      </c>
      <c r="AH6" s="3">
        <v>7.7009999999999934</v>
      </c>
      <c r="AI6" s="3">
        <v>7.7770000000000152</v>
      </c>
      <c r="AJ6" s="3">
        <v>7.7909999999999826</v>
      </c>
      <c r="AK6" s="3">
        <v>7.9140000000000015</v>
      </c>
      <c r="AL6" s="3">
        <v>7.7299999999999898</v>
      </c>
      <c r="AM6" s="3">
        <v>7.6630000000000109</v>
      </c>
      <c r="AN6" s="3">
        <v>7.570999999999998</v>
      </c>
      <c r="AO6" s="3">
        <v>7.6050000000000182</v>
      </c>
      <c r="AP6" s="3">
        <v>7.5959999999999752</v>
      </c>
      <c r="AQ6" s="3">
        <v>7.7150000000000034</v>
      </c>
      <c r="AR6" s="3">
        <v>7.7210000000000036</v>
      </c>
      <c r="AS6" s="3">
        <v>7.9199999999999875</v>
      </c>
      <c r="AT6" s="3">
        <v>7.8140000000000214</v>
      </c>
      <c r="AU6" s="3">
        <v>7.8689999999999714</v>
      </c>
      <c r="AV6" s="3">
        <v>7.8390000000000271</v>
      </c>
      <c r="AW6" s="3">
        <v>7.9440000000000168</v>
      </c>
      <c r="AX6" s="3">
        <v>7.8319999999999936</v>
      </c>
      <c r="AY6" s="3">
        <v>7.8849999999999909</v>
      </c>
      <c r="AZ6" s="3">
        <v>8.0229999999999961</v>
      </c>
      <c r="BA6" s="3">
        <v>8.2730000000000246</v>
      </c>
      <c r="BB6" s="3">
        <v>8.6709999999999638</v>
      </c>
      <c r="BC6" s="102">
        <f t="shared" si="6"/>
        <v>56.377510071607269</v>
      </c>
    </row>
    <row r="7" spans="1:55" ht="14.65" thickBot="1" x14ac:dyDescent="0.5">
      <c r="A7" s="47" t="s">
        <v>93</v>
      </c>
      <c r="B7" s="47">
        <v>2024</v>
      </c>
      <c r="C7" s="9">
        <v>45394</v>
      </c>
      <c r="D7" s="47" t="s">
        <v>72</v>
      </c>
      <c r="E7" s="51" t="s">
        <v>379</v>
      </c>
      <c r="F7" s="47" t="s">
        <v>379</v>
      </c>
      <c r="G7" t="s">
        <v>67</v>
      </c>
      <c r="H7" t="s">
        <v>214</v>
      </c>
      <c r="I7" t="s">
        <v>271</v>
      </c>
      <c r="J7" t="s">
        <v>3731</v>
      </c>
      <c r="K7" t="s">
        <v>3878</v>
      </c>
      <c r="L7" s="50">
        <f>(C7-VLOOKUP(H7,Riders!$A$2:$C$3501,2,FALSE))/365</f>
        <v>29.32054794520548</v>
      </c>
      <c r="M7" s="50">
        <f>(C7-VLOOKUP(I7,Riders!$A$2:$C$3501,2,FALSE))/365</f>
        <v>29.82191780821918</v>
      </c>
      <c r="N7" s="50">
        <f>(C7-VLOOKUP(J7,Riders!$A$2:$C$3501,2,FALSE))/365</f>
        <v>20.698630136986303</v>
      </c>
      <c r="O7" s="50" t="e">
        <f>(C7-VLOOKUP(K7,Riders!$A$2:$C$3501,2,FALSE))/365</f>
        <v>#N/A</v>
      </c>
      <c r="P7" s="51">
        <v>6</v>
      </c>
      <c r="Q7" s="101">
        <f t="shared" si="0"/>
        <v>258.83600000000001</v>
      </c>
      <c r="R7" s="101">
        <f t="shared" si="1"/>
        <v>22.131</v>
      </c>
      <c r="S7" s="101">
        <f t="shared" si="2"/>
        <v>69.122</v>
      </c>
      <c r="T7" s="101">
        <f t="shared" si="3"/>
        <v>62.368000000000009</v>
      </c>
      <c r="U7" s="101">
        <f t="shared" si="4"/>
        <v>63.906999999999982</v>
      </c>
      <c r="V7" s="101">
        <f t="shared" si="5"/>
        <v>63.439000000000021</v>
      </c>
      <c r="W7" s="61">
        <v>14.004</v>
      </c>
      <c r="X7" s="38">
        <v>8.1270000000000007</v>
      </c>
      <c r="Y7" s="38">
        <v>7.7530000000000001</v>
      </c>
      <c r="Z7" s="38">
        <v>7.7749999999999986</v>
      </c>
      <c r="AA7" s="38">
        <v>7.7070000000000007</v>
      </c>
      <c r="AB7" s="38">
        <v>7.8819999999999979</v>
      </c>
      <c r="AC7" s="3">
        <v>8.0409999999999968</v>
      </c>
      <c r="AD7" s="3">
        <v>7.8330000000000055</v>
      </c>
      <c r="AE7" s="3">
        <v>7.8029999999999973</v>
      </c>
      <c r="AF7" s="3">
        <v>7.811000000000007</v>
      </c>
      <c r="AG7" s="3">
        <v>7.9419999999999789</v>
      </c>
      <c r="AH7" s="3">
        <v>7.7120000000000175</v>
      </c>
      <c r="AI7" s="3">
        <v>7.7130000000000081</v>
      </c>
      <c r="AJ7" s="3">
        <v>7.7049999999999841</v>
      </c>
      <c r="AK7" s="3">
        <v>7.7290000000000134</v>
      </c>
      <c r="AL7" s="3">
        <v>7.953000000000003</v>
      </c>
      <c r="AM7" s="3">
        <v>7.8179999999999836</v>
      </c>
      <c r="AN7" s="3">
        <v>7.7600000000000193</v>
      </c>
      <c r="AO7" s="3">
        <v>7.8129999999999882</v>
      </c>
      <c r="AP7" s="3">
        <v>7.938999999999993</v>
      </c>
      <c r="AQ7" s="3">
        <v>7.9739999999999895</v>
      </c>
      <c r="AR7" s="3">
        <v>8.1950000000000216</v>
      </c>
      <c r="AS7" s="3">
        <v>8.132000000000005</v>
      </c>
      <c r="AT7" s="3">
        <v>8.275999999999982</v>
      </c>
      <c r="AU7" s="3">
        <v>7.8970000000000198</v>
      </c>
      <c r="AV7" s="3">
        <v>7.8829999999999814</v>
      </c>
      <c r="AW7" s="3">
        <v>7.9110000000000014</v>
      </c>
      <c r="AX7" s="3">
        <v>7.9450000000000216</v>
      </c>
      <c r="AY7" s="3">
        <v>7.9989999999999668</v>
      </c>
      <c r="AZ7" s="3">
        <v>8.1660000000000252</v>
      </c>
      <c r="BA7" s="3">
        <v>7.7819999999999823</v>
      </c>
      <c r="BB7" s="3">
        <v>7.856000000000023</v>
      </c>
      <c r="BC7" s="102">
        <f t="shared" si="6"/>
        <v>55.633683104359513</v>
      </c>
    </row>
    <row r="8" spans="1:55" ht="14.65" thickBot="1" x14ac:dyDescent="0.5">
      <c r="A8" s="47" t="s">
        <v>93</v>
      </c>
      <c r="B8" s="47">
        <v>2024</v>
      </c>
      <c r="C8" s="9">
        <v>45394</v>
      </c>
      <c r="D8" s="47" t="s">
        <v>72</v>
      </c>
      <c r="E8" s="51" t="s">
        <v>379</v>
      </c>
      <c r="F8" s="47" t="s">
        <v>379</v>
      </c>
      <c r="G8" t="s">
        <v>38</v>
      </c>
      <c r="H8" t="s">
        <v>3879</v>
      </c>
      <c r="I8" t="s">
        <v>467</v>
      </c>
      <c r="J8" t="s">
        <v>3820</v>
      </c>
      <c r="K8" t="s">
        <v>468</v>
      </c>
      <c r="L8" s="50" t="e">
        <f>(C8-VLOOKUP(H8,Riders!$A$2:$C$3501,2,FALSE))/365</f>
        <v>#N/A</v>
      </c>
      <c r="M8" s="50">
        <f>(C8-VLOOKUP(I8,Riders!$A$2:$C$3501,2,FALSE))/365</f>
        <v>23.065753424657533</v>
      </c>
      <c r="N8" s="50">
        <f>(C8-VLOOKUP(J8,Riders!$A$2:$C$3501,2,FALSE))/365</f>
        <v>20.75068493150685</v>
      </c>
      <c r="O8" s="50">
        <f>(C8-VLOOKUP(K8,Riders!$A$2:$C$3501,2,FALSE))/365</f>
        <v>28.328767123287673</v>
      </c>
      <c r="P8" s="51">
        <v>7</v>
      </c>
      <c r="Q8" s="101">
        <f t="shared" si="0"/>
        <v>261.06099999999998</v>
      </c>
      <c r="R8" s="101">
        <f t="shared" si="1"/>
        <v>22.917999999999999</v>
      </c>
      <c r="S8" s="101">
        <f t="shared" si="2"/>
        <v>70.573000000000008</v>
      </c>
      <c r="T8" s="101">
        <f t="shared" si="3"/>
        <v>63.695999999999998</v>
      </c>
      <c r="U8" s="101">
        <f t="shared" si="4"/>
        <v>63.683999999999997</v>
      </c>
      <c r="V8" s="101">
        <f t="shared" si="5"/>
        <v>63.107999999999976</v>
      </c>
      <c r="W8" s="61">
        <v>14.547000000000001</v>
      </c>
      <c r="X8" s="38">
        <v>8.3709999999999987</v>
      </c>
      <c r="Y8" s="38">
        <v>7.9250000000000007</v>
      </c>
      <c r="Z8" s="38">
        <v>7.8189999999999991</v>
      </c>
      <c r="AA8" s="38">
        <v>7.9810000000000016</v>
      </c>
      <c r="AB8" s="38">
        <v>7.902000000000001</v>
      </c>
      <c r="AC8" s="3">
        <v>7.9500000000000028</v>
      </c>
      <c r="AD8" s="3">
        <v>8.078000000000003</v>
      </c>
      <c r="AE8" s="3">
        <v>7.9189999999999969</v>
      </c>
      <c r="AF8" s="3">
        <v>7.9179999999999922</v>
      </c>
      <c r="AG8" s="3">
        <v>7.909000000000006</v>
      </c>
      <c r="AH8" s="3">
        <v>8.0649999999999977</v>
      </c>
      <c r="AI8" s="3">
        <v>7.8970000000000198</v>
      </c>
      <c r="AJ8" s="3">
        <v>7.9949999999999903</v>
      </c>
      <c r="AK8" s="3">
        <v>8.0189999999999912</v>
      </c>
      <c r="AL8" s="3">
        <v>7.9740000000000038</v>
      </c>
      <c r="AM8" s="3">
        <v>8.0989999999999895</v>
      </c>
      <c r="AN8" s="3">
        <v>7.9540000000000077</v>
      </c>
      <c r="AO8" s="3">
        <v>7.8650000000000091</v>
      </c>
      <c r="AP8" s="3">
        <v>7.8809999999999718</v>
      </c>
      <c r="AQ8" s="3">
        <v>7.9220000000000255</v>
      </c>
      <c r="AR8" s="3">
        <v>8.1869999999999834</v>
      </c>
      <c r="AS8" s="3">
        <v>7.8810000000000002</v>
      </c>
      <c r="AT8" s="3">
        <v>7.8950000000000102</v>
      </c>
      <c r="AU8" s="3">
        <v>8.0619999999999834</v>
      </c>
      <c r="AV8" s="3">
        <v>7.8730000000000189</v>
      </c>
      <c r="AW8" s="3">
        <v>7.8969999999999914</v>
      </c>
      <c r="AX8" s="3">
        <v>7.9550000000000125</v>
      </c>
      <c r="AY8" s="3">
        <v>8.0659999999999741</v>
      </c>
      <c r="AZ8" s="3">
        <v>7.6529999999999916</v>
      </c>
      <c r="BA8" s="3">
        <v>7.6850000000000307</v>
      </c>
      <c r="BB8" s="3">
        <v>7.9169999999999732</v>
      </c>
      <c r="BC8" s="102">
        <f t="shared" si="6"/>
        <v>55.159522104029328</v>
      </c>
    </row>
    <row r="9" spans="1:55" ht="14.65" thickBot="1" x14ac:dyDescent="0.5">
      <c r="A9" s="47" t="s">
        <v>93</v>
      </c>
      <c r="B9" s="47">
        <v>2024</v>
      </c>
      <c r="C9" s="9">
        <v>45394</v>
      </c>
      <c r="D9" s="47" t="s">
        <v>72</v>
      </c>
      <c r="E9" s="51" t="s">
        <v>379</v>
      </c>
      <c r="F9" s="47" t="s">
        <v>379</v>
      </c>
      <c r="G9" t="s">
        <v>40</v>
      </c>
      <c r="H9" t="s">
        <v>429</v>
      </c>
      <c r="I9" t="s">
        <v>3841</v>
      </c>
      <c r="J9" t="s">
        <v>431</v>
      </c>
      <c r="K9" t="s">
        <v>430</v>
      </c>
      <c r="L9" s="50">
        <f>(C9-VLOOKUP(H9,Riders!$A$2:$C$3501,2,FALSE))/365</f>
        <v>19.695890410958903</v>
      </c>
      <c r="M9" s="50">
        <f>(C9-VLOOKUP(I9,Riders!$A$2:$C$3501,2,FALSE))/365</f>
        <v>18.736986301369864</v>
      </c>
      <c r="N9" s="50">
        <f>(C9-VLOOKUP(J9,Riders!$A$2:$C$3501,2,FALSE))/365</f>
        <v>19.339726027397262</v>
      </c>
      <c r="O9" s="50">
        <f>(C9-VLOOKUP(K9,Riders!$A$2:$C$3501,2,FALSE))/365</f>
        <v>22.260273972602739</v>
      </c>
      <c r="P9" s="51">
        <v>8</v>
      </c>
      <c r="Q9" s="101">
        <f t="shared" si="0"/>
        <v>266.31799999999998</v>
      </c>
      <c r="R9" s="101">
        <f t="shared" si="1"/>
        <v>23.193000000000001</v>
      </c>
      <c r="S9" s="101">
        <f t="shared" si="2"/>
        <v>70.825999999999993</v>
      </c>
      <c r="T9" s="101">
        <f t="shared" si="3"/>
        <v>64.53</v>
      </c>
      <c r="U9" s="101">
        <f t="shared" si="4"/>
        <v>65.307999999999993</v>
      </c>
      <c r="V9" s="101">
        <f t="shared" si="5"/>
        <v>65.653999999999996</v>
      </c>
      <c r="W9" s="61">
        <v>14.486000000000001</v>
      </c>
      <c r="X9" s="38">
        <v>8.7070000000000007</v>
      </c>
      <c r="Y9" s="38">
        <v>8.2089999999999996</v>
      </c>
      <c r="Z9" s="38">
        <v>8.14</v>
      </c>
      <c r="AA9" s="38">
        <v>7.8689999999999998</v>
      </c>
      <c r="AB9" s="38">
        <v>7.921999999999997</v>
      </c>
      <c r="AC9" s="3">
        <v>7.7540000000000049</v>
      </c>
      <c r="AD9" s="3">
        <v>7.7389999999999901</v>
      </c>
      <c r="AE9" s="3">
        <v>7.8220000000000027</v>
      </c>
      <c r="AF9" s="3">
        <v>8.0220000000000198</v>
      </c>
      <c r="AG9" s="3">
        <v>7.9709999999999752</v>
      </c>
      <c r="AH9" s="3">
        <v>8.046999999999997</v>
      </c>
      <c r="AI9" s="3">
        <v>8.2300000000000182</v>
      </c>
      <c r="AJ9" s="3">
        <v>8.0760000000000076</v>
      </c>
      <c r="AK9" s="3">
        <v>8.2949999999999875</v>
      </c>
      <c r="AL9" s="3">
        <v>8.0669999999999931</v>
      </c>
      <c r="AM9" s="3">
        <v>8.1100000000000136</v>
      </c>
      <c r="AN9" s="3">
        <v>7.9969999999999857</v>
      </c>
      <c r="AO9" s="3">
        <v>8.0390000000000157</v>
      </c>
      <c r="AP9" s="3">
        <v>8.1560000000000059</v>
      </c>
      <c r="AQ9" s="3">
        <v>8.19399999999996</v>
      </c>
      <c r="AR9" s="3">
        <v>8.2120000000000175</v>
      </c>
      <c r="AS9" s="3">
        <v>8.3509999999999991</v>
      </c>
      <c r="AT9" s="3">
        <v>8.2489999999999952</v>
      </c>
      <c r="AU9" s="3">
        <v>8.2509999999999764</v>
      </c>
      <c r="AV9" s="3">
        <v>8.3250000000000455</v>
      </c>
      <c r="AW9" s="3">
        <v>8.1529999999999916</v>
      </c>
      <c r="AX9" s="3">
        <v>8.0619999999999834</v>
      </c>
      <c r="AY9" s="3">
        <v>8.2810000000000059</v>
      </c>
      <c r="AZ9" s="3">
        <v>8.1550000000000011</v>
      </c>
      <c r="BA9" s="3">
        <v>8.2770000000000152</v>
      </c>
      <c r="BB9" s="3">
        <v>8.1499999999999773</v>
      </c>
      <c r="BC9" s="102">
        <f t="shared" si="6"/>
        <v>54.070697436898747</v>
      </c>
    </row>
    <row r="10" spans="1:55" ht="14.65" thickBot="1" x14ac:dyDescent="0.5">
      <c r="A10" s="47" t="s">
        <v>93</v>
      </c>
      <c r="B10" s="47">
        <v>2024</v>
      </c>
      <c r="C10" s="9">
        <v>45394</v>
      </c>
      <c r="D10" s="47" t="s">
        <v>72</v>
      </c>
      <c r="E10" s="51" t="s">
        <v>379</v>
      </c>
      <c r="F10" s="47" t="s">
        <v>379</v>
      </c>
      <c r="G10" t="s">
        <v>3882</v>
      </c>
      <c r="H10" t="s">
        <v>3872</v>
      </c>
      <c r="I10" t="s">
        <v>577</v>
      </c>
      <c r="J10" t="s">
        <v>2819</v>
      </c>
      <c r="K10" t="s">
        <v>3868</v>
      </c>
      <c r="L10" s="50" t="e">
        <f>(C10-VLOOKUP(H10,Riders!$A$2:$C$3501,2,FALSE))/365</f>
        <v>#N/A</v>
      </c>
      <c r="M10" s="50">
        <f>(C10-VLOOKUP(I10,Riders!$A$2:$C$3501,2,FALSE))/365</f>
        <v>27.224657534246575</v>
      </c>
      <c r="N10" s="50">
        <f>(C10-VLOOKUP(J10,Riders!$A$2:$C$3501,2,FALSE))/365</f>
        <v>23.257534246575343</v>
      </c>
      <c r="O10" s="50" t="e">
        <f>(C10-VLOOKUP(K10,Riders!$A$2:$C$3501,2,FALSE))/365</f>
        <v>#N/A</v>
      </c>
      <c r="P10" s="51">
        <v>9</v>
      </c>
      <c r="Q10" s="101">
        <f t="shared" si="0"/>
        <v>267.31900000000002</v>
      </c>
      <c r="R10" s="101">
        <f t="shared" si="1"/>
        <v>22.440999999999999</v>
      </c>
      <c r="S10" s="101">
        <f t="shared" si="2"/>
        <v>68.957999999999998</v>
      </c>
      <c r="T10" s="101">
        <f t="shared" si="3"/>
        <v>63.537000000000006</v>
      </c>
      <c r="U10" s="101">
        <f t="shared" si="4"/>
        <v>64.481999999999999</v>
      </c>
      <c r="V10" s="101">
        <f t="shared" si="5"/>
        <v>70.342000000000013</v>
      </c>
      <c r="W10" s="61">
        <v>14.054</v>
      </c>
      <c r="X10" s="38">
        <v>8.3869999999999987</v>
      </c>
      <c r="Y10" s="38">
        <v>7.833000000000002</v>
      </c>
      <c r="Z10" s="38">
        <v>7.6950000000000003</v>
      </c>
      <c r="AA10" s="38">
        <v>7.7879999999999967</v>
      </c>
      <c r="AB10" s="38">
        <v>7.6270000000000024</v>
      </c>
      <c r="AC10" s="3">
        <v>7.7530000000000001</v>
      </c>
      <c r="AD10" s="3">
        <v>7.820999999999998</v>
      </c>
      <c r="AE10" s="3">
        <v>7.7680000000000007</v>
      </c>
      <c r="AF10" s="3">
        <v>7.8499999999999943</v>
      </c>
      <c r="AG10" s="3">
        <v>7.9519999999999982</v>
      </c>
      <c r="AH10" s="3">
        <v>8.0180000000000007</v>
      </c>
      <c r="AI10" s="3">
        <v>7.921999999999997</v>
      </c>
      <c r="AJ10" s="3">
        <v>7.9660000000000224</v>
      </c>
      <c r="AK10" s="3">
        <v>7.9819999999999709</v>
      </c>
      <c r="AL10" s="3">
        <v>8.0790000000000219</v>
      </c>
      <c r="AM10" s="3">
        <v>7.8429999999999893</v>
      </c>
      <c r="AN10" s="3">
        <v>7.7930000000000064</v>
      </c>
      <c r="AO10" s="3">
        <v>8.032999999999987</v>
      </c>
      <c r="AP10" s="3">
        <v>7.9890000000000043</v>
      </c>
      <c r="AQ10" s="3">
        <v>8.2849999999999966</v>
      </c>
      <c r="AR10" s="3">
        <v>8.125</v>
      </c>
      <c r="AS10" s="3">
        <v>8.3370000000000175</v>
      </c>
      <c r="AT10" s="3">
        <v>8.0769999999999982</v>
      </c>
      <c r="AU10" s="3">
        <v>8.1359999999999957</v>
      </c>
      <c r="AV10" s="3">
        <v>8.3300000000000125</v>
      </c>
      <c r="AW10" s="3">
        <v>8.7800000000000011</v>
      </c>
      <c r="AX10" s="3">
        <v>8.6789999999999736</v>
      </c>
      <c r="AY10" s="3">
        <v>8.8230000000000075</v>
      </c>
      <c r="AZ10" s="3">
        <v>9.0180000000000007</v>
      </c>
      <c r="BA10" s="3">
        <v>9.1580000000000155</v>
      </c>
      <c r="BB10" s="3">
        <v>9.4180000000000064</v>
      </c>
      <c r="BC10" s="102">
        <f t="shared" si="6"/>
        <v>53.868224854948579</v>
      </c>
    </row>
    <row r="11" spans="1:55" ht="14.65" thickBot="1" x14ac:dyDescent="0.5">
      <c r="A11" s="47" t="s">
        <v>93</v>
      </c>
      <c r="B11" s="47">
        <v>2024</v>
      </c>
      <c r="C11" s="9">
        <v>45394</v>
      </c>
      <c r="D11" s="47" t="s">
        <v>72</v>
      </c>
      <c r="E11" s="51" t="s">
        <v>379</v>
      </c>
      <c r="F11" s="47" t="s">
        <v>379</v>
      </c>
      <c r="G11" t="s">
        <v>61</v>
      </c>
      <c r="H11" t="s">
        <v>444</v>
      </c>
      <c r="I11" t="s">
        <v>1903</v>
      </c>
      <c r="J11" t="s">
        <v>1919</v>
      </c>
      <c r="K11" t="s">
        <v>472</v>
      </c>
      <c r="L11" s="50">
        <f>(C11-VLOOKUP(H11,Riders!$A$2:$C$3501,2,FALSE))/365</f>
        <v>24.75068493150685</v>
      </c>
      <c r="M11" s="50">
        <f>(C11-VLOOKUP(I11,Riders!$A$2:$C$3501,2,FALSE))/365</f>
        <v>21.852054794520548</v>
      </c>
      <c r="N11" s="50">
        <f>(C11-VLOOKUP(J11,Riders!$A$2:$C$3501,2,FALSE))/365</f>
        <v>21.589041095890412</v>
      </c>
      <c r="O11" s="50">
        <f>(C11-VLOOKUP(K11,Riders!$A$2:$C$3501,2,FALSE))/365</f>
        <v>28.706849315068492</v>
      </c>
      <c r="P11" s="51">
        <v>10</v>
      </c>
      <c r="Q11" s="101">
        <f t="shared" si="0"/>
        <v>269.56400000000002</v>
      </c>
      <c r="R11" s="101">
        <f t="shared" si="1"/>
        <v>23.463999999999999</v>
      </c>
      <c r="S11" s="101">
        <f t="shared" si="2"/>
        <v>71.953000000000003</v>
      </c>
      <c r="T11" s="101">
        <f t="shared" si="3"/>
        <v>65.187999999999988</v>
      </c>
      <c r="U11" s="101">
        <f t="shared" si="4"/>
        <v>65.673000000000002</v>
      </c>
      <c r="V11" s="101">
        <f t="shared" si="5"/>
        <v>66.750000000000028</v>
      </c>
      <c r="W11" s="61">
        <v>14.827999999999999</v>
      </c>
      <c r="X11" s="38">
        <v>8.6359999999999992</v>
      </c>
      <c r="Y11" s="38">
        <v>8.1140000000000008</v>
      </c>
      <c r="Z11" s="38">
        <v>7.948000000000004</v>
      </c>
      <c r="AA11" s="38">
        <v>8.2259999999999991</v>
      </c>
      <c r="AB11" s="38">
        <v>8.1370000000000005</v>
      </c>
      <c r="AC11" s="3">
        <v>8</v>
      </c>
      <c r="AD11" s="3">
        <v>8.0640000000000001</v>
      </c>
      <c r="AE11" s="3">
        <v>7.9979999999999905</v>
      </c>
      <c r="AF11" s="3">
        <v>8.0030000000000143</v>
      </c>
      <c r="AG11" s="3">
        <v>8.0489999999999924</v>
      </c>
      <c r="AH11" s="3">
        <v>8.2120000000000175</v>
      </c>
      <c r="AI11" s="3">
        <v>8.1369999999999862</v>
      </c>
      <c r="AJ11" s="3">
        <v>8.2039999999999935</v>
      </c>
      <c r="AK11" s="3">
        <v>8.2530000000000001</v>
      </c>
      <c r="AL11" s="3">
        <v>8.3319999999999936</v>
      </c>
      <c r="AM11" s="3">
        <v>8.1510000000000105</v>
      </c>
      <c r="AN11" s="3">
        <v>8.304000000000002</v>
      </c>
      <c r="AO11" s="3">
        <v>8.0929999999999893</v>
      </c>
      <c r="AP11" s="3">
        <v>8.1220000000000141</v>
      </c>
      <c r="AQ11" s="3">
        <v>8.1479999999999961</v>
      </c>
      <c r="AR11" s="3">
        <v>8.4429999999999552</v>
      </c>
      <c r="AS11" s="3">
        <v>8.1520000000000721</v>
      </c>
      <c r="AT11" s="3">
        <v>8.2599999999999625</v>
      </c>
      <c r="AU11" s="3">
        <v>8.4199999999999875</v>
      </c>
      <c r="AV11" s="3">
        <v>8.5940000000000225</v>
      </c>
      <c r="AW11" s="3">
        <v>8.2709999999999866</v>
      </c>
      <c r="AX11" s="3">
        <v>8.2300000000000182</v>
      </c>
      <c r="AY11" s="3">
        <v>8.2119999999999891</v>
      </c>
      <c r="AZ11" s="3">
        <v>8.2169999999999845</v>
      </c>
      <c r="BA11" s="3">
        <v>8.4279999999999973</v>
      </c>
      <c r="BB11" s="3">
        <v>8.3780000000000427</v>
      </c>
      <c r="BC11" s="102">
        <f t="shared" si="6"/>
        <v>53.419596088498459</v>
      </c>
    </row>
    <row r="12" spans="1:55" ht="14.65" thickBot="1" x14ac:dyDescent="0.5">
      <c r="A12" s="47" t="s">
        <v>93</v>
      </c>
      <c r="B12" s="47">
        <v>2024</v>
      </c>
      <c r="C12" s="9">
        <v>45394</v>
      </c>
      <c r="D12" s="47" t="s">
        <v>72</v>
      </c>
      <c r="E12" s="51" t="s">
        <v>379</v>
      </c>
      <c r="F12" s="47" t="s">
        <v>379</v>
      </c>
      <c r="G12" t="s">
        <v>44</v>
      </c>
      <c r="H12" t="s">
        <v>446</v>
      </c>
      <c r="I12" t="s">
        <v>241</v>
      </c>
      <c r="J12" t="s">
        <v>448</v>
      </c>
      <c r="K12" t="s">
        <v>2331</v>
      </c>
      <c r="L12" s="50">
        <f>(C12-VLOOKUP(H12,Riders!$A$2:$C$3501,2,FALSE))/365</f>
        <v>22.720547945205478</v>
      </c>
      <c r="M12" s="50">
        <f>(C12-VLOOKUP(I12,Riders!$A$2:$C$3501,2,FALSE))/365</f>
        <v>21.701369863013699</v>
      </c>
      <c r="N12" s="50">
        <f>(C12-VLOOKUP(J12,Riders!$A$2:$C$3501,2,FALSE))/365</f>
        <v>26.915068493150685</v>
      </c>
      <c r="O12" s="50">
        <f>(C12-VLOOKUP(K12,Riders!$A$2:$C$3501,2,FALSE))/365</f>
        <v>27.361643835616437</v>
      </c>
      <c r="P12" s="51">
        <v>11</v>
      </c>
      <c r="Q12" s="101">
        <f t="shared" si="0"/>
        <v>271.178</v>
      </c>
      <c r="R12" s="101">
        <f t="shared" si="1"/>
        <v>23.478000000000002</v>
      </c>
      <c r="S12" s="101">
        <f t="shared" si="2"/>
        <v>73.850999999999999</v>
      </c>
      <c r="T12" s="101">
        <f t="shared" si="3"/>
        <v>64.942000000000007</v>
      </c>
      <c r="U12" s="101">
        <f t="shared" si="4"/>
        <v>67.269999999999982</v>
      </c>
      <c r="V12" s="101">
        <f t="shared" si="5"/>
        <v>65.115000000000009</v>
      </c>
      <c r="W12" s="61">
        <v>14.557</v>
      </c>
      <c r="X12" s="38">
        <v>8.9210000000000012</v>
      </c>
      <c r="Y12" s="38">
        <v>8.5309999999999988</v>
      </c>
      <c r="Z12" s="38">
        <v>8.4799999999999969</v>
      </c>
      <c r="AA12" s="38">
        <v>8.3410000000000011</v>
      </c>
      <c r="AB12" s="38">
        <v>8.3680000000000021</v>
      </c>
      <c r="AC12" s="3">
        <v>8.4730000000000061</v>
      </c>
      <c r="AD12" s="3">
        <v>8.1799999999999926</v>
      </c>
      <c r="AE12" s="3">
        <v>8.1869999999999976</v>
      </c>
      <c r="AF12" s="3">
        <v>8.159000000000006</v>
      </c>
      <c r="AG12" s="3">
        <v>8.3329999999999842</v>
      </c>
      <c r="AH12" s="3">
        <v>8.0760000000000076</v>
      </c>
      <c r="AI12" s="3">
        <v>7.9310000000000116</v>
      </c>
      <c r="AJ12" s="3">
        <v>7.8669999999999902</v>
      </c>
      <c r="AK12" s="3">
        <v>8.164999999999992</v>
      </c>
      <c r="AL12" s="3">
        <v>8.224000000000018</v>
      </c>
      <c r="AM12" s="3">
        <v>8.4000000000000057</v>
      </c>
      <c r="AN12" s="3">
        <v>8.445999999999998</v>
      </c>
      <c r="AO12" s="3">
        <v>8.5949999999999989</v>
      </c>
      <c r="AP12" s="3">
        <v>8.4079999999999586</v>
      </c>
      <c r="AQ12" s="3">
        <v>8.3410000000000366</v>
      </c>
      <c r="AR12" s="3">
        <v>8.2390000000000043</v>
      </c>
      <c r="AS12" s="3">
        <v>8.5309999999999775</v>
      </c>
      <c r="AT12" s="3">
        <v>8.3100000000000023</v>
      </c>
      <c r="AU12" s="3">
        <v>8.1880000000000166</v>
      </c>
      <c r="AV12" s="3">
        <v>8.2050000000000409</v>
      </c>
      <c r="AW12" s="3">
        <v>8.3679999999999382</v>
      </c>
      <c r="AX12" s="3">
        <v>8.08299999999997</v>
      </c>
      <c r="AY12" s="3">
        <v>8.0780000000000598</v>
      </c>
      <c r="AZ12" s="3">
        <v>8.0089999999999861</v>
      </c>
      <c r="BA12" s="3">
        <v>8.1590000000000202</v>
      </c>
      <c r="BB12" s="3">
        <v>8.0249999999999773</v>
      </c>
      <c r="BC12" s="102">
        <f t="shared" si="6"/>
        <v>53.101652788943056</v>
      </c>
    </row>
    <row r="13" spans="1:55" ht="14.65" thickBot="1" x14ac:dyDescent="0.5">
      <c r="A13" s="47" t="s">
        <v>93</v>
      </c>
      <c r="B13" s="47">
        <v>2024</v>
      </c>
      <c r="C13" s="9">
        <v>45394</v>
      </c>
      <c r="D13" s="47" t="s">
        <v>72</v>
      </c>
      <c r="E13" s="51" t="s">
        <v>379</v>
      </c>
      <c r="F13" s="47" t="s">
        <v>379</v>
      </c>
      <c r="G13" t="s">
        <v>47</v>
      </c>
      <c r="H13" t="s">
        <v>268</v>
      </c>
      <c r="I13" t="s">
        <v>470</v>
      </c>
      <c r="J13" t="s">
        <v>504</v>
      </c>
      <c r="K13" t="s">
        <v>2532</v>
      </c>
      <c r="L13" s="50">
        <f>(C13-VLOOKUP(H13,Riders!$A$2:$C$3501,2,FALSE))/365</f>
        <v>27.282191780821918</v>
      </c>
      <c r="M13" s="50">
        <f>(C13-VLOOKUP(I13,Riders!$A$2:$C$3501,2,FALSE))/365</f>
        <v>25.843835616438355</v>
      </c>
      <c r="N13" s="50">
        <f>(C13-VLOOKUP(J13,Riders!$A$2:$C$3501,2,FALSE))/365</f>
        <v>25.372602739726027</v>
      </c>
      <c r="O13" s="50">
        <f>(C13-VLOOKUP(K13,Riders!$A$2:$C$3501,2,FALSE))/365</f>
        <v>19.81917808219178</v>
      </c>
      <c r="P13" s="51">
        <v>12</v>
      </c>
      <c r="Q13" s="101">
        <f t="shared" si="0"/>
        <v>271.35599999999999</v>
      </c>
      <c r="R13" s="101">
        <f t="shared" si="1"/>
        <v>24.896999999999998</v>
      </c>
      <c r="S13" s="101">
        <f t="shared" si="2"/>
        <v>73.308999999999997</v>
      </c>
      <c r="T13" s="101">
        <f t="shared" si="3"/>
        <v>65.959000000000003</v>
      </c>
      <c r="U13" s="101">
        <f t="shared" si="4"/>
        <v>65.80000000000004</v>
      </c>
      <c r="V13" s="101">
        <f t="shared" si="5"/>
        <v>66.287999999999954</v>
      </c>
      <c r="W13" s="61">
        <v>16.206</v>
      </c>
      <c r="X13" s="38">
        <v>8.6909999999999989</v>
      </c>
      <c r="Y13" s="38">
        <v>8.3659999999999997</v>
      </c>
      <c r="Z13" s="38">
        <v>7.9560000000000031</v>
      </c>
      <c r="AA13" s="38">
        <v>7.9209999999999994</v>
      </c>
      <c r="AB13" s="38">
        <v>7.9470000000000027</v>
      </c>
      <c r="AC13" s="3">
        <v>8.2249999999999943</v>
      </c>
      <c r="AD13" s="3">
        <v>7.9969999999999999</v>
      </c>
      <c r="AE13" s="3">
        <v>8.0460000000000065</v>
      </c>
      <c r="AF13" s="3">
        <v>8.0369999999999777</v>
      </c>
      <c r="AG13" s="3">
        <v>8.3250000000000313</v>
      </c>
      <c r="AH13" s="3">
        <v>8.2499999999999858</v>
      </c>
      <c r="AI13" s="3">
        <v>8.2680000000000149</v>
      </c>
      <c r="AJ13" s="3">
        <v>8.3939999999999912</v>
      </c>
      <c r="AK13" s="3">
        <v>8.2979999999999876</v>
      </c>
      <c r="AL13" s="3">
        <v>8.3410000000000082</v>
      </c>
      <c r="AM13" s="3">
        <v>8.467000000000013</v>
      </c>
      <c r="AN13" s="3">
        <v>8.2029999999999745</v>
      </c>
      <c r="AO13" s="3">
        <v>8.1500000000000057</v>
      </c>
      <c r="AP13" s="3">
        <v>8.1069999999999709</v>
      </c>
      <c r="AQ13" s="3">
        <v>8.2890000000000441</v>
      </c>
      <c r="AR13" s="3">
        <v>8.1009999999999991</v>
      </c>
      <c r="AS13" s="3">
        <v>8.3329999999999984</v>
      </c>
      <c r="AT13" s="3">
        <v>8.1500000000000341</v>
      </c>
      <c r="AU13" s="3">
        <v>8.1819999999999595</v>
      </c>
      <c r="AV13" s="3">
        <v>8.2290000000000134</v>
      </c>
      <c r="AW13" s="3">
        <v>8.4460000000000264</v>
      </c>
      <c r="AX13" s="3">
        <v>8.4699999999999704</v>
      </c>
      <c r="AY13" s="3">
        <v>8.5979999999999848</v>
      </c>
      <c r="AZ13" s="3">
        <v>8.1479999999999961</v>
      </c>
      <c r="BA13" s="3">
        <v>8.054000000000002</v>
      </c>
      <c r="BB13" s="3">
        <v>8.1610000000000014</v>
      </c>
      <c r="BC13" s="102">
        <f t="shared" si="6"/>
        <v>53.066819970813249</v>
      </c>
    </row>
    <row r="14" spans="1:55" ht="14.65" thickBot="1" x14ac:dyDescent="0.5">
      <c r="A14" s="47" t="s">
        <v>93</v>
      </c>
      <c r="B14" s="47">
        <v>2024</v>
      </c>
      <c r="C14" s="9">
        <v>45394</v>
      </c>
      <c r="D14" s="47" t="s">
        <v>72</v>
      </c>
      <c r="E14" s="51" t="s">
        <v>379</v>
      </c>
      <c r="F14" s="47" t="s">
        <v>379</v>
      </c>
      <c r="G14" t="s">
        <v>3883</v>
      </c>
      <c r="H14" t="s">
        <v>3880</v>
      </c>
      <c r="I14" t="s">
        <v>3881</v>
      </c>
      <c r="J14" t="s">
        <v>1458</v>
      </c>
      <c r="K14" t="s">
        <v>397</v>
      </c>
      <c r="L14" s="50" t="e">
        <f>(C14-VLOOKUP(H14,Riders!$A$2:$C$3501,2,FALSE))/365</f>
        <v>#N/A</v>
      </c>
      <c r="M14" s="50" t="e">
        <f>(C14-VLOOKUP(I14,Riders!$A$2:$C$3501,2,FALSE))/365</f>
        <v>#N/A</v>
      </c>
      <c r="N14" s="50">
        <f>(C14-VLOOKUP(J14,Riders!$A$2:$C$3501,2,FALSE))/365</f>
        <v>36.227397260273975</v>
      </c>
      <c r="O14" s="50">
        <f>(C14-VLOOKUP(K14,Riders!$A$2:$C$3501,2,FALSE))/365</f>
        <v>22.843835616438355</v>
      </c>
      <c r="P14" s="51">
        <v>13</v>
      </c>
      <c r="Q14" s="101">
        <f t="shared" si="0"/>
        <v>285.20100000000002</v>
      </c>
      <c r="R14" s="101">
        <f t="shared" si="1"/>
        <v>23.369</v>
      </c>
      <c r="S14" s="101">
        <f t="shared" si="2"/>
        <v>72.72</v>
      </c>
      <c r="T14" s="101">
        <f t="shared" si="3"/>
        <v>65.91</v>
      </c>
      <c r="U14" s="101">
        <f t="shared" si="4"/>
        <v>70.031000000000006</v>
      </c>
      <c r="V14" s="101">
        <f t="shared" si="5"/>
        <v>76.54000000000002</v>
      </c>
      <c r="W14" s="61">
        <v>14.724</v>
      </c>
      <c r="X14" s="38">
        <v>8.6449999999999996</v>
      </c>
      <c r="Y14" s="38">
        <v>8.2680000000000007</v>
      </c>
      <c r="Z14" s="38">
        <v>8.0970000000000013</v>
      </c>
      <c r="AA14" s="38">
        <v>8.3129999999999953</v>
      </c>
      <c r="AB14" s="38">
        <v>8.1310000000000002</v>
      </c>
      <c r="AC14" s="3">
        <v>8.1940000000000026</v>
      </c>
      <c r="AD14" s="3">
        <v>8.347999999999999</v>
      </c>
      <c r="AE14" s="3">
        <v>8.3940000000000055</v>
      </c>
      <c r="AF14" s="3">
        <v>8.1939999999999884</v>
      </c>
      <c r="AG14" s="3">
        <v>8.1580000000000155</v>
      </c>
      <c r="AH14" s="3">
        <v>8.1239999999999952</v>
      </c>
      <c r="AI14" s="3">
        <v>8.22199999999998</v>
      </c>
      <c r="AJ14" s="3">
        <v>8.1340000000000146</v>
      </c>
      <c r="AK14" s="3">
        <v>8.4490000000000123</v>
      </c>
      <c r="AL14" s="3">
        <v>8.2349999999999852</v>
      </c>
      <c r="AM14" s="3">
        <v>8.5800000000000125</v>
      </c>
      <c r="AN14" s="3">
        <v>8.657999999999987</v>
      </c>
      <c r="AO14" s="3">
        <v>8.7680000000000007</v>
      </c>
      <c r="AP14" s="3">
        <v>8.9070000000000107</v>
      </c>
      <c r="AQ14" s="3">
        <v>9.0960000000000036</v>
      </c>
      <c r="AR14" s="3">
        <v>8.7229999999999563</v>
      </c>
      <c r="AS14" s="3">
        <v>8.6330000000000382</v>
      </c>
      <c r="AT14" s="3">
        <v>8.6659999999999968</v>
      </c>
      <c r="AU14" s="3">
        <v>8.9000000000000057</v>
      </c>
      <c r="AV14" s="3">
        <v>9.1399999999999864</v>
      </c>
      <c r="AW14" s="3">
        <v>9.3789999999999907</v>
      </c>
      <c r="AX14" s="3">
        <v>9.5700000000000216</v>
      </c>
      <c r="AY14" s="3">
        <v>9.7870000000000061</v>
      </c>
      <c r="AZ14" s="3">
        <v>9.9399999999999977</v>
      </c>
      <c r="BA14" s="3">
        <v>9.9359999999999786</v>
      </c>
      <c r="BB14" s="3">
        <v>9.8880000000000337</v>
      </c>
      <c r="BC14" s="102">
        <f t="shared" si="6"/>
        <v>50.490706554324838</v>
      </c>
    </row>
    <row r="15" spans="1:55" ht="14.65" thickBot="1" x14ac:dyDescent="0.5">
      <c r="A15" s="47" t="s">
        <v>93</v>
      </c>
      <c r="B15" s="47">
        <v>2024</v>
      </c>
      <c r="C15" s="9">
        <v>45394</v>
      </c>
      <c r="D15" s="47" t="s">
        <v>72</v>
      </c>
      <c r="E15" s="51" t="s">
        <v>454</v>
      </c>
      <c r="F15">
        <v>1</v>
      </c>
      <c r="G15" t="s">
        <v>67</v>
      </c>
      <c r="H15" t="s">
        <v>214</v>
      </c>
      <c r="I15" t="s">
        <v>271</v>
      </c>
      <c r="J15" t="s">
        <v>3731</v>
      </c>
      <c r="K15" t="s">
        <v>3878</v>
      </c>
      <c r="L15" s="50">
        <f>(C15-VLOOKUP(H15,Riders!$A$2:$C$3501,2,FALSE))/365</f>
        <v>29.32054794520548</v>
      </c>
      <c r="M15" s="50">
        <f>(C15-VLOOKUP(I15,Riders!$A$2:$C$3501,2,FALSE))/365</f>
        <v>29.82191780821918</v>
      </c>
      <c r="N15" s="50">
        <f>(C15-VLOOKUP(J15,Riders!$A$2:$C$3501,2,FALSE))/365</f>
        <v>20.698630136986303</v>
      </c>
      <c r="O15" s="50" t="e">
        <f>(C15-VLOOKUP(K15,Riders!$A$2:$C$3501,2,FALSE))/365</f>
        <v>#N/A</v>
      </c>
      <c r="P15" s="51">
        <v>1</v>
      </c>
      <c r="Q15" s="101">
        <f t="shared" si="0"/>
        <v>257.25099999999998</v>
      </c>
      <c r="R15" s="101">
        <f t="shared" si="1"/>
        <v>22.460999999999999</v>
      </c>
      <c r="S15" s="101">
        <f t="shared" si="2"/>
        <v>70.218999999999994</v>
      </c>
      <c r="T15" s="101">
        <f t="shared" si="3"/>
        <v>62.131</v>
      </c>
      <c r="U15" s="101">
        <f t="shared" si="4"/>
        <v>62.353999999999985</v>
      </c>
      <c r="V15" s="101">
        <f t="shared" si="5"/>
        <v>62.546999999999997</v>
      </c>
      <c r="W15" s="62">
        <v>14.226000000000001</v>
      </c>
      <c r="X15" s="99">
        <v>8.2349999999999977</v>
      </c>
      <c r="Y15" s="99">
        <v>7.9960000000000022</v>
      </c>
      <c r="Z15" s="99">
        <v>8.0519999999999996</v>
      </c>
      <c r="AA15" s="99">
        <v>7.9600000000000009</v>
      </c>
      <c r="AB15" s="99">
        <v>7.9359999999999999</v>
      </c>
      <c r="AC15" s="100">
        <v>8.0420000000000016</v>
      </c>
      <c r="AD15" s="100">
        <v>7.7719999999999914</v>
      </c>
      <c r="AE15" s="100">
        <v>7.710000000000008</v>
      </c>
      <c r="AF15" s="100">
        <v>7.7680000000000007</v>
      </c>
      <c r="AG15" s="100">
        <v>7.9239999999999924</v>
      </c>
      <c r="AH15" s="100">
        <v>7.7819999999999965</v>
      </c>
      <c r="AI15" s="100">
        <v>7.7120000000000033</v>
      </c>
      <c r="AJ15" s="100">
        <v>7.6850000000000165</v>
      </c>
      <c r="AK15" s="100">
        <v>7.6929999999999694</v>
      </c>
      <c r="AL15" s="100">
        <v>7.8570000000000135</v>
      </c>
      <c r="AM15" s="100">
        <v>7.6970000000000027</v>
      </c>
      <c r="AN15" s="100">
        <v>7.6670000000000016</v>
      </c>
      <c r="AO15" s="100">
        <v>7.646000000000015</v>
      </c>
      <c r="AP15" s="100">
        <v>7.7789999999999964</v>
      </c>
      <c r="AQ15" s="100">
        <v>7.7049999999999841</v>
      </c>
      <c r="AR15" s="100">
        <v>7.9309999999999832</v>
      </c>
      <c r="AS15" s="100">
        <v>7.8720000000000141</v>
      </c>
      <c r="AT15" s="100">
        <v>8.0569999999999879</v>
      </c>
      <c r="AU15" s="100">
        <v>7.9099999999999966</v>
      </c>
      <c r="AV15" s="100">
        <v>7.907999999999987</v>
      </c>
      <c r="AW15" s="100">
        <v>7.8900000000000432</v>
      </c>
      <c r="AX15" s="100">
        <v>7.8580000000000325</v>
      </c>
      <c r="AY15" s="100">
        <v>8.0289999999999679</v>
      </c>
      <c r="AZ15" s="100">
        <v>7.7740000000000293</v>
      </c>
      <c r="BA15" s="100">
        <v>7.608999999999952</v>
      </c>
      <c r="BB15" s="100">
        <v>7.5689999999999884</v>
      </c>
      <c r="BC15" s="102">
        <f t="shared" si="6"/>
        <v>55.976458789275846</v>
      </c>
    </row>
    <row r="16" spans="1:55" ht="14.65" thickBot="1" x14ac:dyDescent="0.5">
      <c r="A16" s="47" t="s">
        <v>93</v>
      </c>
      <c r="B16" s="47">
        <v>2024</v>
      </c>
      <c r="C16" s="9">
        <v>45394</v>
      </c>
      <c r="D16" s="47" t="s">
        <v>72</v>
      </c>
      <c r="E16" s="51" t="s">
        <v>454</v>
      </c>
      <c r="F16">
        <v>1</v>
      </c>
      <c r="G16" t="s">
        <v>38</v>
      </c>
      <c r="H16" t="s">
        <v>3879</v>
      </c>
      <c r="I16" t="s">
        <v>467</v>
      </c>
      <c r="J16" t="s">
        <v>3820</v>
      </c>
      <c r="K16" t="s">
        <v>468</v>
      </c>
      <c r="L16" s="50" t="e">
        <f>(C16-VLOOKUP(H16,Riders!$A$2:$C$3501,2,FALSE))/365</f>
        <v>#N/A</v>
      </c>
      <c r="M16" s="50">
        <f>(C16-VLOOKUP(I16,Riders!$A$2:$C$3501,2,FALSE))/365</f>
        <v>23.065753424657533</v>
      </c>
      <c r="N16" s="50">
        <f>(C16-VLOOKUP(J16,Riders!$A$2:$C$3501,2,FALSE))/365</f>
        <v>20.75068493150685</v>
      </c>
      <c r="O16" s="50">
        <f>(C16-VLOOKUP(K16,Riders!$A$2:$C$3501,2,FALSE))/365</f>
        <v>28.328767123287673</v>
      </c>
      <c r="P16" s="51">
        <v>2</v>
      </c>
      <c r="Q16" s="101">
        <f t="shared" si="0"/>
        <v>259.49799999999999</v>
      </c>
      <c r="R16" s="101">
        <f t="shared" si="1"/>
        <v>22.594999999999999</v>
      </c>
      <c r="S16" s="101">
        <f t="shared" si="2"/>
        <v>69.769000000000005</v>
      </c>
      <c r="T16" s="101">
        <f t="shared" si="3"/>
        <v>63.064999999999998</v>
      </c>
      <c r="U16" s="101">
        <f t="shared" si="4"/>
        <v>63.508999999999958</v>
      </c>
      <c r="V16" s="101">
        <f t="shared" si="5"/>
        <v>63.15500000000003</v>
      </c>
      <c r="W16" s="60">
        <v>14.433999999999999</v>
      </c>
      <c r="X16" s="97">
        <v>8.1609999999999996</v>
      </c>
      <c r="Y16" s="97">
        <v>7.7800000000000011</v>
      </c>
      <c r="Z16" s="97">
        <v>7.7830000000000013</v>
      </c>
      <c r="AA16" s="97">
        <v>7.9510000000000005</v>
      </c>
      <c r="AB16" s="97">
        <v>7.830999999999996</v>
      </c>
      <c r="AC16" s="98">
        <v>7.8600000000000065</v>
      </c>
      <c r="AD16" s="98">
        <v>7.9690000000000012</v>
      </c>
      <c r="AE16" s="98">
        <v>7.8669999999999902</v>
      </c>
      <c r="AF16" s="98">
        <v>7.9030000000000058</v>
      </c>
      <c r="AG16" s="98">
        <v>7.9150000000000063</v>
      </c>
      <c r="AH16" s="98">
        <v>7.9599999999999937</v>
      </c>
      <c r="AI16" s="98">
        <v>7.8590000000000089</v>
      </c>
      <c r="AJ16" s="98">
        <v>7.880999999999986</v>
      </c>
      <c r="AK16" s="98">
        <v>7.842000000000013</v>
      </c>
      <c r="AL16" s="98">
        <v>7.8379999999999939</v>
      </c>
      <c r="AM16" s="98">
        <v>7.9900000000000091</v>
      </c>
      <c r="AN16" s="98">
        <v>7.8999999999999773</v>
      </c>
      <c r="AO16" s="98">
        <v>7.8410000000000082</v>
      </c>
      <c r="AP16" s="98">
        <v>7.896000000000015</v>
      </c>
      <c r="AQ16" s="98">
        <v>7.9939999999999714</v>
      </c>
      <c r="AR16" s="98">
        <v>7.8770000000000095</v>
      </c>
      <c r="AS16" s="98">
        <v>7.8850000000000193</v>
      </c>
      <c r="AT16" s="98">
        <v>8.1259999999999479</v>
      </c>
      <c r="AU16" s="98">
        <v>7.9700000000000273</v>
      </c>
      <c r="AV16" s="98">
        <v>8.0150000000000148</v>
      </c>
      <c r="AW16" s="98">
        <v>8.0759999999999934</v>
      </c>
      <c r="AX16" s="98">
        <v>7.7860000000000298</v>
      </c>
      <c r="AY16" s="98">
        <v>7.8169999999999789</v>
      </c>
      <c r="AZ16" s="98">
        <v>7.7239999999999895</v>
      </c>
      <c r="BA16" s="98">
        <v>7.7680000000000007</v>
      </c>
      <c r="BB16" s="98">
        <v>7.9989999999999952</v>
      </c>
      <c r="BC16" s="102">
        <f t="shared" si="6"/>
        <v>55.491757161904914</v>
      </c>
    </row>
    <row r="17" spans="1:55" ht="14.65" thickBot="1" x14ac:dyDescent="0.5">
      <c r="A17" s="47" t="s">
        <v>93</v>
      </c>
      <c r="B17" s="47">
        <v>2024</v>
      </c>
      <c r="C17" s="9">
        <v>45394</v>
      </c>
      <c r="D17" s="47" t="s">
        <v>72</v>
      </c>
      <c r="E17" s="51" t="s">
        <v>454</v>
      </c>
      <c r="F17">
        <v>2</v>
      </c>
      <c r="G17" t="s">
        <v>15</v>
      </c>
      <c r="H17" t="s">
        <v>440</v>
      </c>
      <c r="I17" t="s">
        <v>459</v>
      </c>
      <c r="J17" t="s">
        <v>491</v>
      </c>
      <c r="K17" t="s">
        <v>460</v>
      </c>
      <c r="L17" s="50">
        <f>(C17-VLOOKUP(H17,Riders!$A$2:$C$3501,2,FALSE))/365</f>
        <v>23.424657534246574</v>
      </c>
      <c r="M17" s="50">
        <f>(C17-VLOOKUP(I17,Riders!$A$2:$C$3501,2,FALSE))/365</f>
        <v>25.410958904109588</v>
      </c>
      <c r="N17" s="50">
        <f>(C17-VLOOKUP(J17,Riders!$A$2:$C$3501,2,FALSE))/365</f>
        <v>27.761643835616439</v>
      </c>
      <c r="O17" s="50">
        <f>(C17-VLOOKUP(K17,Riders!$A$2:$C$3501,2,FALSE))/365</f>
        <v>30.756164383561643</v>
      </c>
      <c r="P17" s="51">
        <v>1</v>
      </c>
      <c r="Q17" s="101">
        <f t="shared" si="0"/>
        <v>252.10599999999999</v>
      </c>
      <c r="R17" s="101">
        <f t="shared" si="1"/>
        <v>22.222999999999999</v>
      </c>
      <c r="S17" s="101">
        <f t="shared" si="2"/>
        <v>67.914000000000001</v>
      </c>
      <c r="T17" s="101">
        <f t="shared" si="3"/>
        <v>61.432000000000002</v>
      </c>
      <c r="U17" s="101">
        <f t="shared" si="4"/>
        <v>61.332999999999998</v>
      </c>
      <c r="V17" s="101">
        <f t="shared" si="5"/>
        <v>61.426999999999992</v>
      </c>
      <c r="W17" s="61">
        <v>13.945</v>
      </c>
      <c r="X17" s="38">
        <v>8.2779999999999987</v>
      </c>
      <c r="Y17" s="38">
        <v>7.77</v>
      </c>
      <c r="Z17" s="38">
        <v>7.6149999999999984</v>
      </c>
      <c r="AA17" s="38">
        <v>7.5940000000000012</v>
      </c>
      <c r="AB17" s="38">
        <v>7.6610000000000014</v>
      </c>
      <c r="AC17" s="3">
        <v>7.517000000000003</v>
      </c>
      <c r="AD17" s="3">
        <v>7.5339999999999989</v>
      </c>
      <c r="AE17" s="3">
        <v>7.6119999999999948</v>
      </c>
      <c r="AF17" s="3">
        <v>7.7900000000000063</v>
      </c>
      <c r="AG17" s="3">
        <v>7.6640000000000157</v>
      </c>
      <c r="AH17" s="3">
        <v>7.6489999999999725</v>
      </c>
      <c r="AI17" s="3">
        <v>7.6730000000000018</v>
      </c>
      <c r="AJ17" s="3">
        <v>7.8240000000000123</v>
      </c>
      <c r="AK17" s="3">
        <v>7.6259999999999906</v>
      </c>
      <c r="AL17" s="3">
        <v>7.5940000000000083</v>
      </c>
      <c r="AM17" s="3">
        <v>7.6539999999999964</v>
      </c>
      <c r="AN17" s="3">
        <v>7.6599999999999966</v>
      </c>
      <c r="AO17" s="3">
        <v>7.6570000000000107</v>
      </c>
      <c r="AP17" s="3">
        <v>7.6459999999999866</v>
      </c>
      <c r="AQ17" s="3">
        <v>7.6450000000000102</v>
      </c>
      <c r="AR17" s="3">
        <v>7.6260000000000332</v>
      </c>
      <c r="AS17" s="3">
        <v>7.6579999999999586</v>
      </c>
      <c r="AT17" s="3">
        <v>7.7870000000000061</v>
      </c>
      <c r="AU17" s="3">
        <v>7.7139999999999986</v>
      </c>
      <c r="AV17" s="3">
        <v>7.7400000000000091</v>
      </c>
      <c r="AW17" s="3">
        <v>7.6169999999999902</v>
      </c>
      <c r="AX17" s="3">
        <v>7.6490000000000009</v>
      </c>
      <c r="AY17" s="3">
        <v>7.7189999999999941</v>
      </c>
      <c r="AZ17" s="3">
        <v>7.7959999999999923</v>
      </c>
      <c r="BA17" s="3">
        <v>7.6330000000000098</v>
      </c>
      <c r="BB17" s="3">
        <v>7.5589999999999975</v>
      </c>
      <c r="BC17" s="102">
        <f t="shared" si="6"/>
        <v>57.118830967926193</v>
      </c>
    </row>
    <row r="18" spans="1:55" ht="14.65" thickBot="1" x14ac:dyDescent="0.5">
      <c r="A18" s="47" t="s">
        <v>93</v>
      </c>
      <c r="B18" s="47">
        <v>2024</v>
      </c>
      <c r="C18" s="9">
        <v>45394</v>
      </c>
      <c r="D18" s="47" t="s">
        <v>72</v>
      </c>
      <c r="E18" s="51" t="s">
        <v>454</v>
      </c>
      <c r="F18">
        <v>2</v>
      </c>
      <c r="G18" t="s">
        <v>40</v>
      </c>
      <c r="H18" t="s">
        <v>429</v>
      </c>
      <c r="I18" t="s">
        <v>3841</v>
      </c>
      <c r="J18" t="s">
        <v>431</v>
      </c>
      <c r="K18" t="s">
        <v>430</v>
      </c>
      <c r="L18" s="50">
        <f>(C18-VLOOKUP(H18,Riders!$A$2:$C$3501,2,FALSE))/365</f>
        <v>19.695890410958903</v>
      </c>
      <c r="M18" s="50">
        <f>(C18-VLOOKUP(I18,Riders!$A$2:$C$3501,2,FALSE))/365</f>
        <v>18.736986301369864</v>
      </c>
      <c r="N18" s="50">
        <f>(C18-VLOOKUP(J18,Riders!$A$2:$C$3501,2,FALSE))/365</f>
        <v>19.339726027397262</v>
      </c>
      <c r="O18" s="50">
        <f>(C18-VLOOKUP(K18,Riders!$A$2:$C$3501,2,FALSE))/365</f>
        <v>22.260273972602739</v>
      </c>
      <c r="P18" s="51">
        <v>2</v>
      </c>
      <c r="Q18" s="101">
        <f t="shared" si="0"/>
        <v>260.86900000000003</v>
      </c>
      <c r="R18" s="101">
        <f t="shared" si="1"/>
        <v>23.196000000000002</v>
      </c>
      <c r="S18" s="101">
        <f t="shared" si="2"/>
        <v>70.748999999999995</v>
      </c>
      <c r="T18" s="101">
        <f t="shared" si="3"/>
        <v>63.623000000000019</v>
      </c>
      <c r="U18" s="101">
        <f t="shared" si="4"/>
        <v>63.849999999999966</v>
      </c>
      <c r="V18" s="101">
        <f t="shared" si="5"/>
        <v>62.647000000000048</v>
      </c>
      <c r="W18" s="61">
        <v>14.535</v>
      </c>
      <c r="X18" s="38">
        <v>8.6610000000000014</v>
      </c>
      <c r="Y18" s="38">
        <v>8.1879999999999988</v>
      </c>
      <c r="Z18" s="38">
        <v>8.0899999999999963</v>
      </c>
      <c r="AA18" s="38">
        <v>7.845000000000006</v>
      </c>
      <c r="AB18" s="38">
        <v>7.9439999999999955</v>
      </c>
      <c r="AC18" s="3">
        <v>7.757000000000005</v>
      </c>
      <c r="AD18" s="3">
        <v>7.7289999999999921</v>
      </c>
      <c r="AE18" s="3">
        <v>7.9030000000000058</v>
      </c>
      <c r="AF18" s="3">
        <v>7.855000000000004</v>
      </c>
      <c r="AG18" s="3">
        <v>7.8659999999999712</v>
      </c>
      <c r="AH18" s="3">
        <v>8.0980000000000132</v>
      </c>
      <c r="AI18" s="3">
        <v>7.9890000000000185</v>
      </c>
      <c r="AJ18" s="3">
        <v>8.1449999999999818</v>
      </c>
      <c r="AK18" s="3">
        <v>7.8850000000000051</v>
      </c>
      <c r="AL18" s="3">
        <v>7.8820000000000192</v>
      </c>
      <c r="AM18" s="3">
        <v>7.9619999999999891</v>
      </c>
      <c r="AN18" s="3">
        <v>7.8659999999999854</v>
      </c>
      <c r="AO18" s="3">
        <v>7.9159999999999968</v>
      </c>
      <c r="AP18" s="3">
        <v>8.0360000000000014</v>
      </c>
      <c r="AQ18" s="3">
        <v>7.9300000000000352</v>
      </c>
      <c r="AR18" s="3">
        <v>8.0109999999999673</v>
      </c>
      <c r="AS18" s="3">
        <v>8.0349999999999966</v>
      </c>
      <c r="AT18" s="3">
        <v>8.0939999999999941</v>
      </c>
      <c r="AU18" s="3">
        <v>8.0370000000000346</v>
      </c>
      <c r="AV18" s="3">
        <v>7.9979999999999905</v>
      </c>
      <c r="AW18" s="3">
        <v>7.9679999999999893</v>
      </c>
      <c r="AX18" s="3">
        <v>7.7940000000000111</v>
      </c>
      <c r="AY18" s="3">
        <v>7.9439999999999884</v>
      </c>
      <c r="AZ18" s="3">
        <v>7.6570000000000107</v>
      </c>
      <c r="BA18" s="3">
        <v>7.5819999999999652</v>
      </c>
      <c r="BB18" s="3">
        <v>7.6670000000000584</v>
      </c>
      <c r="BC18" s="102">
        <f t="shared" si="6"/>
        <v>55.200119600259129</v>
      </c>
    </row>
    <row r="19" spans="1:55" ht="14.65" thickBot="1" x14ac:dyDescent="0.5">
      <c r="A19" s="47" t="s">
        <v>93</v>
      </c>
      <c r="B19" s="47">
        <v>2024</v>
      </c>
      <c r="C19" s="9">
        <v>45394</v>
      </c>
      <c r="D19" s="47" t="s">
        <v>72</v>
      </c>
      <c r="E19" s="51" t="s">
        <v>454</v>
      </c>
      <c r="F19">
        <v>3</v>
      </c>
      <c r="G19" t="s">
        <v>53</v>
      </c>
      <c r="H19" t="s">
        <v>227</v>
      </c>
      <c r="I19" t="s">
        <v>456</v>
      </c>
      <c r="J19" t="s">
        <v>478</v>
      </c>
      <c r="K19" t="s">
        <v>316</v>
      </c>
      <c r="L19" s="50">
        <f>(C19-VLOOKUP(H19,Riders!$A$2:$C$3501,2,FALSE))/365</f>
        <v>26.139726027397259</v>
      </c>
      <c r="M19" s="50">
        <f>(C19-VLOOKUP(I19,Riders!$A$2:$C$3501,2,FALSE))/365</f>
        <v>24.81917808219178</v>
      </c>
      <c r="N19" s="50">
        <f>(C19-VLOOKUP(J19,Riders!$A$2:$C$3501,2,FALSE))/365</f>
        <v>27.186301369863013</v>
      </c>
      <c r="O19" s="50">
        <f>(C19-VLOOKUP(K19,Riders!$A$2:$C$3501,2,FALSE))/365</f>
        <v>23.30958904109589</v>
      </c>
      <c r="P19" s="51">
        <v>1</v>
      </c>
      <c r="Q19" s="101">
        <f t="shared" si="0"/>
        <v>249.84899999999996</v>
      </c>
      <c r="R19" s="101">
        <f t="shared" si="1"/>
        <v>22.359000000000002</v>
      </c>
      <c r="S19" s="101">
        <f t="shared" si="2"/>
        <v>67.549000000000007</v>
      </c>
      <c r="T19" s="101">
        <f t="shared" si="3"/>
        <v>60.538999999999987</v>
      </c>
      <c r="U19" s="101">
        <f t="shared" si="4"/>
        <v>60.427999999999997</v>
      </c>
      <c r="V19" s="101">
        <f t="shared" si="5"/>
        <v>61.33299999999997</v>
      </c>
      <c r="W19" s="61">
        <v>14.118</v>
      </c>
      <c r="X19" s="38">
        <v>8.2410000000000014</v>
      </c>
      <c r="Y19" s="38">
        <v>7.6549999999999976</v>
      </c>
      <c r="Z19" s="38">
        <v>7.4820000000000029</v>
      </c>
      <c r="AA19" s="38">
        <v>7.6409999999999982</v>
      </c>
      <c r="AB19" s="38">
        <v>7.4110000000000014</v>
      </c>
      <c r="AC19" s="3">
        <v>7.5120000000000005</v>
      </c>
      <c r="AD19" s="3">
        <v>7.4890000000000043</v>
      </c>
      <c r="AE19" s="3">
        <v>7.6739999999999924</v>
      </c>
      <c r="AF19" s="3">
        <v>7.5769999999999982</v>
      </c>
      <c r="AG19" s="3">
        <v>7.6280000000000001</v>
      </c>
      <c r="AH19" s="3">
        <v>7.5899999999999892</v>
      </c>
      <c r="AI19" s="3">
        <v>7.6850000000000165</v>
      </c>
      <c r="AJ19" s="3">
        <v>7.4539999999999793</v>
      </c>
      <c r="AK19" s="3">
        <v>7.4350000000000165</v>
      </c>
      <c r="AL19" s="3">
        <v>7.4959999999999951</v>
      </c>
      <c r="AM19" s="3">
        <v>7.4639999999999986</v>
      </c>
      <c r="AN19" s="3">
        <v>7.5580000000000211</v>
      </c>
      <c r="AO19" s="3">
        <v>7.3509999999999991</v>
      </c>
      <c r="AP19" s="3">
        <v>7.5759999999999934</v>
      </c>
      <c r="AQ19" s="3">
        <v>7.7059999999999889</v>
      </c>
      <c r="AR19" s="3">
        <v>7.4669999999999845</v>
      </c>
      <c r="AS19" s="3">
        <v>7.5930000000000462</v>
      </c>
      <c r="AT19" s="3">
        <v>7.7129999999999654</v>
      </c>
      <c r="AU19" s="3">
        <v>7.7160000000000082</v>
      </c>
      <c r="AV19" s="3">
        <v>7.8149999999999977</v>
      </c>
      <c r="AW19" s="3">
        <v>7.6290000000000191</v>
      </c>
      <c r="AX19" s="3">
        <v>7.608999999999952</v>
      </c>
      <c r="AY19" s="3">
        <v>7.6390000000000384</v>
      </c>
      <c r="AZ19" s="3">
        <v>7.6169999999999902</v>
      </c>
      <c r="BA19" s="3">
        <v>7.6069999999999993</v>
      </c>
      <c r="BB19" s="3">
        <v>7.700999999999965</v>
      </c>
      <c r="BC19" s="102">
        <f t="shared" si="6"/>
        <v>57.634811426101372</v>
      </c>
    </row>
    <row r="20" spans="1:55" ht="14.65" thickBot="1" x14ac:dyDescent="0.5">
      <c r="A20" s="47" t="s">
        <v>93</v>
      </c>
      <c r="B20" s="47">
        <v>2024</v>
      </c>
      <c r="C20" s="9">
        <v>45394</v>
      </c>
      <c r="D20" s="47" t="s">
        <v>72</v>
      </c>
      <c r="E20" s="51" t="s">
        <v>454</v>
      </c>
      <c r="F20">
        <v>3</v>
      </c>
      <c r="G20" t="s">
        <v>27</v>
      </c>
      <c r="H20" t="s">
        <v>216</v>
      </c>
      <c r="I20" t="s">
        <v>463</v>
      </c>
      <c r="J20" t="s">
        <v>396</v>
      </c>
      <c r="K20" t="s">
        <v>432</v>
      </c>
      <c r="L20" s="50">
        <f>(C20-VLOOKUP(H20,Riders!$A$2:$C$3501,2,FALSE))/365</f>
        <v>25.18082191780822</v>
      </c>
      <c r="M20" s="50">
        <f>(C20-VLOOKUP(I20,Riders!$A$2:$C$3501,2,FALSE))/365</f>
        <v>22.36986301369863</v>
      </c>
      <c r="N20" s="50">
        <f>(C20-VLOOKUP(J20,Riders!$A$2:$C$3501,2,FALSE))/365</f>
        <v>25.104109589041094</v>
      </c>
      <c r="O20" s="50">
        <f>(C20-VLOOKUP(K20,Riders!$A$2:$C$3501,2,FALSE))/365</f>
        <v>29.049315068493151</v>
      </c>
      <c r="P20" s="51">
        <v>2</v>
      </c>
      <c r="Q20" s="101">
        <f t="shared" si="0"/>
        <v>250.804</v>
      </c>
      <c r="R20" s="101">
        <f t="shared" si="1"/>
        <v>23.178999999999998</v>
      </c>
      <c r="S20" s="101">
        <f t="shared" si="2"/>
        <v>68.581999999999994</v>
      </c>
      <c r="T20" s="101">
        <f t="shared" si="3"/>
        <v>60.352000000000004</v>
      </c>
      <c r="U20" s="101">
        <f t="shared" si="4"/>
        <v>60.803000000000026</v>
      </c>
      <c r="V20" s="101">
        <f t="shared" si="5"/>
        <v>61.066999999999979</v>
      </c>
      <c r="W20" s="61">
        <v>14.715</v>
      </c>
      <c r="X20" s="38">
        <v>8.4639999999999986</v>
      </c>
      <c r="Y20" s="38">
        <v>7.8070000000000022</v>
      </c>
      <c r="Z20" s="38">
        <v>7.5779999999999994</v>
      </c>
      <c r="AA20" s="38">
        <v>7.5020000000000024</v>
      </c>
      <c r="AB20" s="38">
        <v>7.6269999999999953</v>
      </c>
      <c r="AC20" s="3">
        <v>7.4560000000000031</v>
      </c>
      <c r="AD20" s="3">
        <v>7.4329999999999927</v>
      </c>
      <c r="AE20" s="3">
        <v>7.4040000000000106</v>
      </c>
      <c r="AF20" s="3">
        <v>7.6299999999999955</v>
      </c>
      <c r="AG20" s="3">
        <v>7.5040000000000049</v>
      </c>
      <c r="AH20" s="3">
        <v>7.5300000000000011</v>
      </c>
      <c r="AI20" s="3">
        <v>7.5169999999999959</v>
      </c>
      <c r="AJ20" s="3">
        <v>7.5599999999999881</v>
      </c>
      <c r="AK20" s="3">
        <v>7.592000000000013</v>
      </c>
      <c r="AL20" s="3">
        <v>7.6149999999999949</v>
      </c>
      <c r="AM20" s="3">
        <v>7.6630000000000109</v>
      </c>
      <c r="AN20" s="3">
        <v>7.6479999999999961</v>
      </c>
      <c r="AO20" s="3">
        <v>7.5559999999999832</v>
      </c>
      <c r="AP20" s="3">
        <v>7.5630000000000166</v>
      </c>
      <c r="AQ20" s="3">
        <v>7.5459999999999923</v>
      </c>
      <c r="AR20" s="3">
        <v>7.6570000000000107</v>
      </c>
      <c r="AS20" s="3">
        <v>7.5019999999999811</v>
      </c>
      <c r="AT20" s="3">
        <v>7.6680000000000348</v>
      </c>
      <c r="AU20" s="3">
        <v>7.4679999999999893</v>
      </c>
      <c r="AV20" s="3">
        <v>7.4869999999999948</v>
      </c>
      <c r="AW20" s="3">
        <v>7.5609999999999786</v>
      </c>
      <c r="AX20" s="3">
        <v>7.7860000000000014</v>
      </c>
      <c r="AY20" s="3">
        <v>7.6170000000000186</v>
      </c>
      <c r="AZ20" s="3">
        <v>7.6599999999999966</v>
      </c>
      <c r="BA20" s="3">
        <v>7.6999999999999886</v>
      </c>
      <c r="BB20" s="3">
        <v>7.7880000000000109</v>
      </c>
      <c r="BC20" s="102">
        <f t="shared" si="6"/>
        <v>57.415352227237207</v>
      </c>
    </row>
    <row r="21" spans="1:55" ht="14.65" thickBot="1" x14ac:dyDescent="0.5">
      <c r="A21" s="47" t="s">
        <v>93</v>
      </c>
      <c r="B21" s="47">
        <v>2024</v>
      </c>
      <c r="C21" s="9">
        <v>45394</v>
      </c>
      <c r="D21" s="47" t="s">
        <v>72</v>
      </c>
      <c r="E21" s="51" t="s">
        <v>454</v>
      </c>
      <c r="F21">
        <v>4</v>
      </c>
      <c r="G21" t="s">
        <v>25</v>
      </c>
      <c r="H21" t="s">
        <v>269</v>
      </c>
      <c r="I21" t="s">
        <v>420</v>
      </c>
      <c r="J21" t="s">
        <v>418</v>
      </c>
      <c r="K21" t="s">
        <v>419</v>
      </c>
      <c r="L21" s="50">
        <f>(C21-VLOOKUP(H21,Riders!$A$2:$C$3501,2,FALSE))/365</f>
        <v>30.106849315068494</v>
      </c>
      <c r="M21" s="50">
        <f>(C21-VLOOKUP(I21,Riders!$A$2:$C$3501,2,FALSE))/365</f>
        <v>25.021917808219179</v>
      </c>
      <c r="N21" s="50">
        <f>(C21-VLOOKUP(J21,Riders!$A$2:$C$3501,2,FALSE))/365</f>
        <v>27.057534246575344</v>
      </c>
      <c r="O21" s="50">
        <f>(C21-VLOOKUP(K21,Riders!$A$2:$C$3501,2,FALSE))/365</f>
        <v>28.852054794520548</v>
      </c>
      <c r="P21" s="51">
        <v>1</v>
      </c>
      <c r="Q21" s="101">
        <f t="shared" si="0"/>
        <v>249.06899999999999</v>
      </c>
      <c r="R21" s="101">
        <f t="shared" si="1"/>
        <v>22.335999999999999</v>
      </c>
      <c r="S21" s="101">
        <f t="shared" si="2"/>
        <v>67.900000000000006</v>
      </c>
      <c r="T21" s="101">
        <f t="shared" si="3"/>
        <v>60.290999999999997</v>
      </c>
      <c r="U21" s="101">
        <f t="shared" si="4"/>
        <v>60.588999999999999</v>
      </c>
      <c r="V21" s="101">
        <f t="shared" si="5"/>
        <v>60.288999999999987</v>
      </c>
      <c r="W21" s="61">
        <v>14.092000000000001</v>
      </c>
      <c r="X21" s="38">
        <v>8.243999999999998</v>
      </c>
      <c r="Y21" s="38">
        <v>7.6070000000000029</v>
      </c>
      <c r="Z21" s="38">
        <v>7.5699999999999967</v>
      </c>
      <c r="AA21" s="38">
        <v>7.6570000000000036</v>
      </c>
      <c r="AB21" s="38">
        <v>7.5579999999999998</v>
      </c>
      <c r="AC21" s="3">
        <v>7.5589999999999975</v>
      </c>
      <c r="AD21" s="3">
        <v>7.6130000000000067</v>
      </c>
      <c r="AE21" s="3">
        <v>7.5</v>
      </c>
      <c r="AF21" s="3">
        <v>7.5429999999999922</v>
      </c>
      <c r="AG21" s="3">
        <v>7.5550000000000068</v>
      </c>
      <c r="AH21" s="3">
        <v>7.6340000000000003</v>
      </c>
      <c r="AI21" s="3">
        <v>7.4830000000000041</v>
      </c>
      <c r="AJ21" s="3">
        <v>7.5079999999999814</v>
      </c>
      <c r="AK21" s="3">
        <v>7.4630000000000081</v>
      </c>
      <c r="AL21" s="3">
        <v>7.605000000000004</v>
      </c>
      <c r="AM21" s="3">
        <v>7.5219999999999914</v>
      </c>
      <c r="AN21" s="3">
        <v>7.6610000000000014</v>
      </c>
      <c r="AO21" s="3">
        <v>7.5620000000000118</v>
      </c>
      <c r="AP21" s="3">
        <v>7.532999999999987</v>
      </c>
      <c r="AQ21" s="3">
        <v>7.546999999999997</v>
      </c>
      <c r="AR21" s="3">
        <v>7.6980000000000075</v>
      </c>
      <c r="AS21" s="3">
        <v>7.5419999999999732</v>
      </c>
      <c r="AT21" s="3">
        <v>7.5240000000000293</v>
      </c>
      <c r="AU21" s="3">
        <v>7.507000000000005</v>
      </c>
      <c r="AV21" s="3">
        <v>7.5180000000000007</v>
      </c>
      <c r="AW21" s="3">
        <v>7.6329999999999814</v>
      </c>
      <c r="AX21" s="3">
        <v>7.5180000000000575</v>
      </c>
      <c r="AY21" s="3">
        <v>7.4839999999999804</v>
      </c>
      <c r="AZ21" s="3">
        <v>7.518999999999977</v>
      </c>
      <c r="BA21" s="3">
        <v>7.5490000000000066</v>
      </c>
      <c r="BB21" s="3">
        <v>7.5609999999999786</v>
      </c>
      <c r="BC21" s="102">
        <f t="shared" si="6"/>
        <v>57.81530419281404</v>
      </c>
    </row>
    <row r="22" spans="1:55" ht="14.65" thickBot="1" x14ac:dyDescent="0.5">
      <c r="A22" s="47" t="s">
        <v>93</v>
      </c>
      <c r="B22" s="47">
        <v>2024</v>
      </c>
      <c r="C22" s="9">
        <v>45394</v>
      </c>
      <c r="D22" s="47" t="s">
        <v>72</v>
      </c>
      <c r="E22" s="51" t="s">
        <v>454</v>
      </c>
      <c r="F22">
        <v>4</v>
      </c>
      <c r="G22" t="s">
        <v>17</v>
      </c>
      <c r="H22" t="s">
        <v>215</v>
      </c>
      <c r="I22" t="s">
        <v>422</v>
      </c>
      <c r="J22" t="s">
        <v>423</v>
      </c>
      <c r="K22" t="s">
        <v>530</v>
      </c>
      <c r="L22" s="50">
        <f>(C22-VLOOKUP(H22,Riders!$A$2:$C$3501,2,FALSE))/365</f>
        <v>25.265753424657536</v>
      </c>
      <c r="M22" s="50">
        <f>(C22-VLOOKUP(I22,Riders!$A$2:$C$3501,2,FALSE))/365</f>
        <v>24.986301369863014</v>
      </c>
      <c r="N22" s="50">
        <f>(C22-VLOOKUP(J22,Riders!$A$2:$C$3501,2,FALSE))/365</f>
        <v>26.4</v>
      </c>
      <c r="O22" s="50">
        <f>(C22-VLOOKUP(K22,Riders!$A$2:$C$3501,2,FALSE))/365</f>
        <v>24.230136986301371</v>
      </c>
      <c r="P22" s="51">
        <v>2</v>
      </c>
      <c r="Q22" s="101">
        <f t="shared" si="0"/>
        <v>251.71799999999999</v>
      </c>
      <c r="R22" s="101">
        <f t="shared" si="1"/>
        <v>22.788</v>
      </c>
      <c r="S22" s="101">
        <f t="shared" si="2"/>
        <v>68.033000000000001</v>
      </c>
      <c r="T22" s="101">
        <f t="shared" si="3"/>
        <v>60.301000000000002</v>
      </c>
      <c r="U22" s="101">
        <f t="shared" si="4"/>
        <v>60.645999999999987</v>
      </c>
      <c r="V22" s="101">
        <f t="shared" si="5"/>
        <v>62.738</v>
      </c>
      <c r="W22" s="61">
        <v>14.3</v>
      </c>
      <c r="X22" s="38">
        <v>8.4879999999999995</v>
      </c>
      <c r="Y22" s="38">
        <v>7.8389999999999986</v>
      </c>
      <c r="Z22" s="38">
        <v>7.59</v>
      </c>
      <c r="AA22" s="38">
        <v>7.4750000000000014</v>
      </c>
      <c r="AB22" s="38">
        <v>7.4979999999999976</v>
      </c>
      <c r="AC22" s="3">
        <v>7.4079999999999941</v>
      </c>
      <c r="AD22" s="3">
        <v>7.4350000000000094</v>
      </c>
      <c r="AE22" s="3">
        <v>7.4030000000000058</v>
      </c>
      <c r="AF22" s="3">
        <v>7.5379999999999967</v>
      </c>
      <c r="AG22" s="3">
        <v>7.4380000000000024</v>
      </c>
      <c r="AH22" s="3">
        <v>7.4779999999999944</v>
      </c>
      <c r="AI22" s="3">
        <v>7.5749999999999886</v>
      </c>
      <c r="AJ22" s="3">
        <v>7.7450000000000045</v>
      </c>
      <c r="AK22" s="3">
        <v>7.5950000000000131</v>
      </c>
      <c r="AL22" s="3">
        <v>7.5289999999999964</v>
      </c>
      <c r="AM22" s="3">
        <v>7.546999999999997</v>
      </c>
      <c r="AN22" s="3">
        <v>7.5579999999999927</v>
      </c>
      <c r="AO22" s="3">
        <v>7.521000000000015</v>
      </c>
      <c r="AP22" s="3">
        <v>7.5</v>
      </c>
      <c r="AQ22" s="3">
        <v>7.5089999999999861</v>
      </c>
      <c r="AR22" s="3">
        <v>7.6530000000000484</v>
      </c>
      <c r="AS22" s="3">
        <v>7.70799999999997</v>
      </c>
      <c r="AT22" s="3">
        <v>7.6499999999999773</v>
      </c>
      <c r="AU22" s="3">
        <v>7.717000000000013</v>
      </c>
      <c r="AV22" s="3">
        <v>7.8969999999999914</v>
      </c>
      <c r="AW22" s="3">
        <v>7.8290000000000077</v>
      </c>
      <c r="AX22" s="3">
        <v>8.0649999999999977</v>
      </c>
      <c r="AY22" s="3">
        <v>7.8179999999999836</v>
      </c>
      <c r="AZ22" s="3">
        <v>7.8620000000000232</v>
      </c>
      <c r="BA22" s="3">
        <v>7.7779999999999916</v>
      </c>
      <c r="BB22" s="3">
        <v>7.7719999999999914</v>
      </c>
      <c r="BC22" s="102">
        <f t="shared" si="6"/>
        <v>57.206874359402192</v>
      </c>
    </row>
    <row r="23" spans="1:55" ht="14.65" thickBot="1" x14ac:dyDescent="0.5">
      <c r="A23" s="47" t="s">
        <v>93</v>
      </c>
      <c r="B23" s="47">
        <v>2024</v>
      </c>
      <c r="C23" s="9">
        <v>45394</v>
      </c>
      <c r="D23" s="47" t="s">
        <v>72</v>
      </c>
      <c r="E23" s="51" t="s">
        <v>204</v>
      </c>
      <c r="F23" t="s">
        <v>205</v>
      </c>
      <c r="G23" t="s">
        <v>25</v>
      </c>
      <c r="H23" t="s">
        <v>269</v>
      </c>
      <c r="I23" t="s">
        <v>420</v>
      </c>
      <c r="J23" t="s">
        <v>418</v>
      </c>
      <c r="K23" t="s">
        <v>419</v>
      </c>
      <c r="L23" s="50">
        <f>(C23-VLOOKUP(H23,Riders!$A$2:$C$3501,2,FALSE))/365</f>
        <v>30.106849315068494</v>
      </c>
      <c r="M23" s="50">
        <f>(C23-VLOOKUP(I23,Riders!$A$2:$C$3501,2,FALSE))/365</f>
        <v>25.021917808219179</v>
      </c>
      <c r="N23" s="50">
        <f>(C23-VLOOKUP(J23,Riders!$A$2:$C$3501,2,FALSE))/365</f>
        <v>27.057534246575344</v>
      </c>
      <c r="O23" s="50">
        <f>(C23-VLOOKUP(K23,Riders!$A$2:$C$3501,2,FALSE))/365</f>
        <v>28.852054794520548</v>
      </c>
      <c r="P23" s="51">
        <v>1</v>
      </c>
      <c r="Q23" s="101">
        <f t="shared" si="0"/>
        <v>250.19300000000001</v>
      </c>
      <c r="R23" s="101">
        <f t="shared" si="1"/>
        <v>22.256</v>
      </c>
      <c r="S23" s="101">
        <f t="shared" si="2"/>
        <v>68.131</v>
      </c>
      <c r="T23" s="101">
        <f t="shared" si="3"/>
        <v>60.41</v>
      </c>
      <c r="U23" s="101">
        <f t="shared" si="4"/>
        <v>60.40100000000001</v>
      </c>
      <c r="V23" s="101">
        <f t="shared" si="5"/>
        <v>61.251000000000005</v>
      </c>
      <c r="W23" s="62">
        <v>14.141999999999999</v>
      </c>
      <c r="X23" s="99">
        <v>8.1140000000000008</v>
      </c>
      <c r="Y23" s="99">
        <v>7.6389999999999993</v>
      </c>
      <c r="Z23" s="99">
        <v>7.5939999999999976</v>
      </c>
      <c r="AA23" s="99">
        <v>7.7080000000000055</v>
      </c>
      <c r="AB23" s="99">
        <v>7.6639999999999944</v>
      </c>
      <c r="AC23" s="100">
        <v>7.5770000000000053</v>
      </c>
      <c r="AD23" s="100">
        <v>7.6929999999999978</v>
      </c>
      <c r="AE23" s="100">
        <v>7.5759999999999934</v>
      </c>
      <c r="AF23" s="100">
        <v>7.5760000000000076</v>
      </c>
      <c r="AG23" s="100">
        <v>7.5139999999999958</v>
      </c>
      <c r="AH23" s="100">
        <v>7.6340000000000003</v>
      </c>
      <c r="AI23" s="100">
        <v>7.5300000000000011</v>
      </c>
      <c r="AJ23" s="100">
        <v>7.5360000000000014</v>
      </c>
      <c r="AK23" s="100">
        <v>7.5259999999999962</v>
      </c>
      <c r="AL23" s="100">
        <v>7.5180000000000007</v>
      </c>
      <c r="AM23" s="100">
        <v>7.5010000000000048</v>
      </c>
      <c r="AN23" s="100">
        <v>7.6469999999999914</v>
      </c>
      <c r="AO23" s="100">
        <v>7.4780000000000086</v>
      </c>
      <c r="AP23" s="100">
        <v>7.467000000000013</v>
      </c>
      <c r="AQ23" s="100">
        <v>7.4059999999999775</v>
      </c>
      <c r="AR23" s="100">
        <v>7.4519999999999982</v>
      </c>
      <c r="AS23" s="100">
        <v>7.620000000000033</v>
      </c>
      <c r="AT23" s="100">
        <v>7.8299999999999841</v>
      </c>
      <c r="AU23" s="100">
        <v>7.6169999999999902</v>
      </c>
      <c r="AV23" s="100">
        <v>7.592000000000013</v>
      </c>
      <c r="AW23" s="100">
        <v>7.5809999999999889</v>
      </c>
      <c r="AX23" s="100">
        <v>7.6119999999999948</v>
      </c>
      <c r="AY23" s="100">
        <v>7.6500000000000057</v>
      </c>
      <c r="AZ23" s="100">
        <v>7.7280000000000086</v>
      </c>
      <c r="BA23" s="100">
        <v>7.7059999999999889</v>
      </c>
      <c r="BB23" s="100">
        <v>7.7650000000000148</v>
      </c>
      <c r="BC23" s="102">
        <f t="shared" si="6"/>
        <v>57.555567102197102</v>
      </c>
    </row>
    <row r="24" spans="1:55" ht="14.65" thickBot="1" x14ac:dyDescent="0.5">
      <c r="A24" s="47" t="s">
        <v>93</v>
      </c>
      <c r="B24" s="47">
        <v>2024</v>
      </c>
      <c r="C24" s="9">
        <v>45394</v>
      </c>
      <c r="D24" s="47" t="s">
        <v>72</v>
      </c>
      <c r="E24" s="51" t="s">
        <v>204</v>
      </c>
      <c r="F24" t="s">
        <v>205</v>
      </c>
      <c r="G24" t="s">
        <v>53</v>
      </c>
      <c r="H24" t="s">
        <v>227</v>
      </c>
      <c r="I24" t="s">
        <v>456</v>
      </c>
      <c r="J24" t="s">
        <v>478</v>
      </c>
      <c r="K24" t="s">
        <v>316</v>
      </c>
      <c r="L24" s="50">
        <f>(C24-VLOOKUP(H24,Riders!$A$2:$C$3501,2,FALSE))/365</f>
        <v>26.139726027397259</v>
      </c>
      <c r="M24" s="50">
        <f>(C24-VLOOKUP(I24,Riders!$A$2:$C$3501,2,FALSE))/365</f>
        <v>24.81917808219178</v>
      </c>
      <c r="N24" s="50">
        <f>(C24-VLOOKUP(J24,Riders!$A$2:$C$3501,2,FALSE))/365</f>
        <v>27.186301369863013</v>
      </c>
      <c r="O24" s="50">
        <f>(C24-VLOOKUP(K24,Riders!$A$2:$C$3501,2,FALSE))/365</f>
        <v>23.30958904109589</v>
      </c>
      <c r="P24" s="51">
        <v>2</v>
      </c>
      <c r="Q24" s="101">
        <f t="shared" si="0"/>
        <v>256.601</v>
      </c>
      <c r="R24" s="101">
        <f t="shared" si="1"/>
        <v>22.356000000000002</v>
      </c>
      <c r="S24" s="101">
        <f t="shared" si="2"/>
        <v>67.274000000000001</v>
      </c>
      <c r="T24" s="101">
        <f t="shared" si="3"/>
        <v>60.955999999999989</v>
      </c>
      <c r="U24" s="101">
        <f t="shared" si="4"/>
        <v>61.442000000000007</v>
      </c>
      <c r="V24" s="101">
        <f t="shared" si="5"/>
        <v>66.929000000000002</v>
      </c>
      <c r="W24" s="60">
        <v>14.154</v>
      </c>
      <c r="X24" s="60">
        <v>8.2020000000000017</v>
      </c>
      <c r="Y24" s="60">
        <v>7.59</v>
      </c>
      <c r="Z24" s="60">
        <v>7.3439999999999976</v>
      </c>
      <c r="AA24" s="60">
        <v>7.4420000000000002</v>
      </c>
      <c r="AB24" s="60">
        <v>7.4080000000000013</v>
      </c>
      <c r="AC24" s="98">
        <v>7.5050000000000026</v>
      </c>
      <c r="AD24" s="98">
        <v>7.6289999999999978</v>
      </c>
      <c r="AE24" s="98">
        <v>7.75</v>
      </c>
      <c r="AF24" s="98">
        <v>7.6340000000000003</v>
      </c>
      <c r="AG24" s="98">
        <v>7.625</v>
      </c>
      <c r="AH24" s="98">
        <v>7.6319999999999908</v>
      </c>
      <c r="AI24" s="98">
        <v>7.7150000000000034</v>
      </c>
      <c r="AJ24" s="98">
        <v>7.5490000000000066</v>
      </c>
      <c r="AK24" s="98">
        <v>7.5129999999999768</v>
      </c>
      <c r="AL24" s="98">
        <v>7.5380000000000109</v>
      </c>
      <c r="AM24" s="98">
        <v>7.561000000000007</v>
      </c>
      <c r="AN24" s="98">
        <v>7.6359999999999957</v>
      </c>
      <c r="AO24" s="98">
        <v>7.481000000000023</v>
      </c>
      <c r="AP24" s="98">
        <v>7.4519999999999982</v>
      </c>
      <c r="AQ24" s="98">
        <v>7.5349999999999966</v>
      </c>
      <c r="AR24" s="98">
        <v>7.8850000000000193</v>
      </c>
      <c r="AS24" s="98">
        <v>7.8649999999999807</v>
      </c>
      <c r="AT24" s="98">
        <v>8.0269999999999868</v>
      </c>
      <c r="AU24" s="98">
        <v>7.8219999999999743</v>
      </c>
      <c r="AV24" s="98">
        <v>7.882000000000005</v>
      </c>
      <c r="AW24" s="98">
        <v>8.0830000000000268</v>
      </c>
      <c r="AX24" s="98">
        <v>8.2189999999999941</v>
      </c>
      <c r="AY24" s="98">
        <v>8.3950000000000387</v>
      </c>
      <c r="AZ24" s="98">
        <v>8.5939999999999657</v>
      </c>
      <c r="BA24" s="98">
        <v>8.7620000000000005</v>
      </c>
      <c r="BB24" s="98">
        <v>9.171999999999997</v>
      </c>
      <c r="BC24" s="102">
        <f t="shared" si="6"/>
        <v>56.118253631123807</v>
      </c>
    </row>
    <row r="25" spans="1:55" ht="14.65" thickBot="1" x14ac:dyDescent="0.5">
      <c r="A25" s="47" t="s">
        <v>93</v>
      </c>
      <c r="B25" s="47">
        <v>2024</v>
      </c>
      <c r="C25" s="9">
        <v>45394</v>
      </c>
      <c r="D25" s="47" t="s">
        <v>72</v>
      </c>
      <c r="E25" s="51" t="s">
        <v>204</v>
      </c>
      <c r="F25" t="s">
        <v>206</v>
      </c>
      <c r="G25" t="s">
        <v>17</v>
      </c>
      <c r="H25" t="s">
        <v>215</v>
      </c>
      <c r="I25" t="s">
        <v>422</v>
      </c>
      <c r="J25" t="s">
        <v>423</v>
      </c>
      <c r="K25" t="s">
        <v>530</v>
      </c>
      <c r="L25" s="50">
        <f>(C25-VLOOKUP(H25,Riders!$A$2:$C$3501,2,FALSE))/365</f>
        <v>25.265753424657536</v>
      </c>
      <c r="M25" s="50">
        <f>(C25-VLOOKUP(I25,Riders!$A$2:$C$3501,2,FALSE))/365</f>
        <v>24.986301369863014</v>
      </c>
      <c r="N25" s="50">
        <f>(C25-VLOOKUP(J25,Riders!$A$2:$C$3501,2,FALSE))/365</f>
        <v>26.4</v>
      </c>
      <c r="O25" s="50">
        <f>(C25-VLOOKUP(K25,Riders!$A$2:$C$3501,2,FALSE))/365</f>
        <v>24.230136986301371</v>
      </c>
      <c r="P25" s="51">
        <v>3</v>
      </c>
      <c r="Q25" s="101">
        <f t="shared" si="0"/>
        <v>250.27200000000002</v>
      </c>
      <c r="R25" s="101">
        <f t="shared" si="1"/>
        <v>22.542999999999999</v>
      </c>
      <c r="S25" s="101">
        <f t="shared" si="2"/>
        <v>67.896000000000001</v>
      </c>
      <c r="T25" s="101">
        <f t="shared" si="3"/>
        <v>60.403000000000006</v>
      </c>
      <c r="U25" s="101">
        <f t="shared" si="4"/>
        <v>60.019000000000005</v>
      </c>
      <c r="V25" s="101">
        <f t="shared" si="5"/>
        <v>61.954000000000008</v>
      </c>
      <c r="W25" s="61">
        <v>14.242000000000001</v>
      </c>
      <c r="X25" s="61">
        <v>8.3009999999999984</v>
      </c>
      <c r="Y25" s="61">
        <v>7.7830000000000013</v>
      </c>
      <c r="Z25" s="61">
        <v>7.5630000000000024</v>
      </c>
      <c r="AA25" s="61">
        <v>7.4759999999999991</v>
      </c>
      <c r="AB25" s="61">
        <v>7.5569999999999951</v>
      </c>
      <c r="AC25" s="3">
        <v>7.4910000000000068</v>
      </c>
      <c r="AD25" s="3">
        <v>7.482999999999997</v>
      </c>
      <c r="AE25" s="3">
        <v>7.5100000000000051</v>
      </c>
      <c r="AF25" s="3">
        <v>7.5219999999999914</v>
      </c>
      <c r="AG25" s="3">
        <v>7.6140000000000043</v>
      </c>
      <c r="AH25" s="3">
        <v>7.5019999999999953</v>
      </c>
      <c r="AI25" s="3">
        <v>7.4390000000000072</v>
      </c>
      <c r="AJ25" s="3">
        <v>7.4989999999999952</v>
      </c>
      <c r="AK25" s="3">
        <v>7.5760000000000076</v>
      </c>
      <c r="AL25" s="3">
        <v>7.7409999999999997</v>
      </c>
      <c r="AM25" s="3">
        <v>7.546999999999997</v>
      </c>
      <c r="AN25" s="3">
        <v>7.5039999999999907</v>
      </c>
      <c r="AO25" s="3">
        <v>7.4879999999999995</v>
      </c>
      <c r="AP25" s="3">
        <v>7.4519999999999982</v>
      </c>
      <c r="AQ25" s="3">
        <v>7.4579999999999984</v>
      </c>
      <c r="AR25" s="3">
        <v>7.4650000000000318</v>
      </c>
      <c r="AS25" s="3">
        <v>7.4799999999999898</v>
      </c>
      <c r="AT25" s="3">
        <v>7.625</v>
      </c>
      <c r="AU25" s="3">
        <v>7.6359999999999957</v>
      </c>
      <c r="AV25" s="3">
        <v>7.5699999999999932</v>
      </c>
      <c r="AW25" s="3">
        <v>7.617999999999995</v>
      </c>
      <c r="AX25" s="3">
        <v>7.8790000000000191</v>
      </c>
      <c r="AY25" s="3">
        <v>8.0539999999999736</v>
      </c>
      <c r="AZ25" s="3">
        <v>7.7920000000000016</v>
      </c>
      <c r="BA25" s="3">
        <v>7.6770000000000209</v>
      </c>
      <c r="BB25" s="3">
        <v>7.7280000000000086</v>
      </c>
      <c r="BC25" s="102">
        <f t="shared" si="6"/>
        <v>57.537399309551205</v>
      </c>
    </row>
    <row r="26" spans="1:55" ht="14.65" thickBot="1" x14ac:dyDescent="0.5">
      <c r="A26" s="47" t="s">
        <v>93</v>
      </c>
      <c r="B26" s="47">
        <v>2024</v>
      </c>
      <c r="C26" s="9">
        <v>45394</v>
      </c>
      <c r="D26" s="47" t="s">
        <v>72</v>
      </c>
      <c r="E26" s="51" t="s">
        <v>204</v>
      </c>
      <c r="F26" t="s">
        <v>206</v>
      </c>
      <c r="G26" t="s">
        <v>27</v>
      </c>
      <c r="H26" t="s">
        <v>216</v>
      </c>
      <c r="I26" t="s">
        <v>463</v>
      </c>
      <c r="J26" t="s">
        <v>396</v>
      </c>
      <c r="K26" t="s">
        <v>432</v>
      </c>
      <c r="L26" s="50">
        <f>(C26-VLOOKUP(H26,Riders!$A$2:$C$3501,2,FALSE))/365</f>
        <v>25.18082191780822</v>
      </c>
      <c r="M26" s="50">
        <f>(C26-VLOOKUP(I26,Riders!$A$2:$C$3501,2,FALSE))/365</f>
        <v>22.36986301369863</v>
      </c>
      <c r="N26" s="50">
        <f>(C26-VLOOKUP(J26,Riders!$A$2:$C$3501,2,FALSE))/365</f>
        <v>25.104109589041094</v>
      </c>
      <c r="O26" s="50">
        <f>(C26-VLOOKUP(K26,Riders!$A$2:$C$3501,2,FALSE))/365</f>
        <v>29.049315068493151</v>
      </c>
      <c r="P26" s="51">
        <v>4</v>
      </c>
      <c r="Q26" s="101">
        <f t="shared" si="0"/>
        <v>253.79699999999997</v>
      </c>
      <c r="R26" s="101">
        <f t="shared" si="1"/>
        <v>22.939</v>
      </c>
      <c r="S26" s="101">
        <f t="shared" si="2"/>
        <v>68.123999999999995</v>
      </c>
      <c r="T26" s="101">
        <f t="shared" si="3"/>
        <v>60.903999999999996</v>
      </c>
      <c r="U26" s="101">
        <f t="shared" si="4"/>
        <v>61.207999999999998</v>
      </c>
      <c r="V26" s="101">
        <f t="shared" si="5"/>
        <v>63.560999999999979</v>
      </c>
      <c r="W26" s="61">
        <v>14.605</v>
      </c>
      <c r="X26" s="61">
        <v>8.3339999999999996</v>
      </c>
      <c r="Y26" s="61">
        <v>7.713000000000001</v>
      </c>
      <c r="Z26" s="61">
        <v>7.4669999999999987</v>
      </c>
      <c r="AA26" s="61">
        <v>7.4380000000000024</v>
      </c>
      <c r="AB26" s="61">
        <v>7.5769999999999982</v>
      </c>
      <c r="AC26" s="3">
        <v>7.4690000000000012</v>
      </c>
      <c r="AD26" s="3">
        <v>7.5209999999999937</v>
      </c>
      <c r="AE26" s="3">
        <v>7.5620000000000118</v>
      </c>
      <c r="AF26" s="3">
        <v>7.6849999999999881</v>
      </c>
      <c r="AG26" s="3">
        <v>7.5870000000000033</v>
      </c>
      <c r="AH26" s="3">
        <v>7.5700000000000074</v>
      </c>
      <c r="AI26" s="3">
        <v>7.6009999999999849</v>
      </c>
      <c r="AJ26" s="3">
        <v>7.6089999999999947</v>
      </c>
      <c r="AK26" s="3">
        <v>7.6240000000000094</v>
      </c>
      <c r="AL26" s="3">
        <v>7.6659999999999968</v>
      </c>
      <c r="AM26" s="3">
        <v>7.7530000000000143</v>
      </c>
      <c r="AN26" s="3">
        <v>7.7699999999999818</v>
      </c>
      <c r="AO26" s="3">
        <v>7.5889999999999986</v>
      </c>
      <c r="AP26" s="3">
        <v>7.5560000000000116</v>
      </c>
      <c r="AQ26" s="3">
        <v>7.5349999999999966</v>
      </c>
      <c r="AR26" s="3">
        <v>7.6589999999999918</v>
      </c>
      <c r="AS26" s="3">
        <v>7.5700000000000216</v>
      </c>
      <c r="AT26" s="3">
        <v>7.775999999999982</v>
      </c>
      <c r="AU26" s="3">
        <v>7.7560000000000002</v>
      </c>
      <c r="AV26" s="3">
        <v>8.0160000000000196</v>
      </c>
      <c r="AW26" s="3">
        <v>7.7529999999999859</v>
      </c>
      <c r="AX26" s="3">
        <v>7.757000000000005</v>
      </c>
      <c r="AY26" s="3">
        <v>7.7740000000000009</v>
      </c>
      <c r="AZ26" s="3">
        <v>8.0550000000000068</v>
      </c>
      <c r="BA26" s="3">
        <v>8.1589999999999918</v>
      </c>
      <c r="BB26" s="3">
        <v>8.2909999999999684</v>
      </c>
      <c r="BC26" s="102">
        <f t="shared" si="6"/>
        <v>56.738259317486026</v>
      </c>
    </row>
    <row r="27" spans="1:55" ht="14.65" thickBot="1" x14ac:dyDescent="0.5">
      <c r="A27" s="47" t="s">
        <v>127</v>
      </c>
      <c r="B27" s="47">
        <v>2024</v>
      </c>
      <c r="C27" s="9">
        <v>45366</v>
      </c>
      <c r="D27" s="47" t="s">
        <v>72</v>
      </c>
      <c r="E27" s="51" t="s">
        <v>379</v>
      </c>
      <c r="F27" s="47" t="s">
        <v>379</v>
      </c>
      <c r="G27" t="s">
        <v>29</v>
      </c>
      <c r="H27" t="s">
        <v>416</v>
      </c>
      <c r="I27" t="s">
        <v>417</v>
      </c>
      <c r="J27" t="s">
        <v>479</v>
      </c>
      <c r="K27" t="s">
        <v>550</v>
      </c>
      <c r="L27" s="50">
        <f>(C27-VLOOKUP(H27,Riders!$A$2:$C$3501,2,FALSE))/365</f>
        <v>26.378082191780823</v>
      </c>
      <c r="M27" s="50">
        <f>(C27-VLOOKUP(I27,Riders!$A$2:$C$3501,2,FALSE))/365</f>
        <v>25.073972602739726</v>
      </c>
      <c r="N27" s="50">
        <f>(C27-VLOOKUP(J27,Riders!$A$2:$C$3501,2,FALSE))/365</f>
        <v>22.268493150684932</v>
      </c>
      <c r="O27" s="50">
        <f>(C27-VLOOKUP(K27,Riders!$A$2:$C$3501,2,FALSE))/365</f>
        <v>24.531506849315068</v>
      </c>
      <c r="P27" s="51">
        <v>1</v>
      </c>
      <c r="Q27" s="101">
        <f t="shared" si="0"/>
        <v>257.89800000000002</v>
      </c>
      <c r="R27" s="101">
        <f t="shared" si="1"/>
        <v>23.07</v>
      </c>
      <c r="S27" s="101">
        <f t="shared" si="2"/>
        <v>69.802999999999997</v>
      </c>
      <c r="T27" s="101">
        <f t="shared" si="3"/>
        <v>61.949000000000012</v>
      </c>
      <c r="U27" s="101">
        <f t="shared" si="4"/>
        <v>62.736999999999995</v>
      </c>
      <c r="V27" s="101">
        <f t="shared" si="5"/>
        <v>63.40900000000002</v>
      </c>
      <c r="W27" s="62">
        <v>14.624000000000001</v>
      </c>
      <c r="X27" s="62">
        <v>8.4459999999999997</v>
      </c>
      <c r="Y27" s="62">
        <v>7.8870000000000005</v>
      </c>
      <c r="Z27" s="62">
        <v>7.7550000000000026</v>
      </c>
      <c r="AA27" s="62">
        <v>7.7129999999999939</v>
      </c>
      <c r="AB27" s="62">
        <v>7.7450000000000045</v>
      </c>
      <c r="AC27" s="100">
        <v>7.9409999999999954</v>
      </c>
      <c r="AD27" s="100">
        <v>7.6920000000000002</v>
      </c>
      <c r="AE27" s="100">
        <v>7.6869999999999976</v>
      </c>
      <c r="AF27" s="100">
        <v>7.710000000000008</v>
      </c>
      <c r="AG27" s="100">
        <v>7.8239999999999981</v>
      </c>
      <c r="AH27" s="100">
        <v>7.6680000000000064</v>
      </c>
      <c r="AI27" s="100">
        <v>7.6929999999999836</v>
      </c>
      <c r="AJ27" s="100">
        <v>7.6750000000000256</v>
      </c>
      <c r="AK27" s="100">
        <v>7.8529999999999802</v>
      </c>
      <c r="AL27" s="100">
        <v>7.8390000000000128</v>
      </c>
      <c r="AM27" s="100">
        <v>7.9329999999999927</v>
      </c>
      <c r="AN27" s="100">
        <v>8.0449999999999875</v>
      </c>
      <c r="AO27" s="100">
        <v>7.77800000000002</v>
      </c>
      <c r="AP27" s="100">
        <v>7.73599999999999</v>
      </c>
      <c r="AQ27" s="100">
        <v>7.752000000000038</v>
      </c>
      <c r="AR27" s="100">
        <v>7.9059999999999491</v>
      </c>
      <c r="AS27" s="100">
        <v>7.7220000000000084</v>
      </c>
      <c r="AT27" s="100">
        <v>7.8650000000000091</v>
      </c>
      <c r="AU27" s="100">
        <v>7.9269999999999925</v>
      </c>
      <c r="AV27" s="100">
        <v>7.9340000000000259</v>
      </c>
      <c r="AW27" s="100">
        <v>7.853999999999985</v>
      </c>
      <c r="AX27" s="100">
        <v>8.0409999999999968</v>
      </c>
      <c r="AY27" s="100">
        <v>7.8269999999999982</v>
      </c>
      <c r="AZ27" s="100">
        <v>7.8689999999999714</v>
      </c>
      <c r="BA27" s="100">
        <v>7.93100000000004</v>
      </c>
      <c r="BB27" s="100">
        <v>8.0260000000000105</v>
      </c>
      <c r="BC27" s="102">
        <f t="shared" si="6"/>
        <v>55.836028197194231</v>
      </c>
    </row>
    <row r="28" spans="1:55" ht="14.65" thickBot="1" x14ac:dyDescent="0.5">
      <c r="A28" s="47" t="s">
        <v>127</v>
      </c>
      <c r="B28" s="47">
        <v>2024</v>
      </c>
      <c r="C28" s="9">
        <v>45366</v>
      </c>
      <c r="D28" s="47" t="s">
        <v>72</v>
      </c>
      <c r="E28" s="51" t="s">
        <v>379</v>
      </c>
      <c r="F28" s="47" t="s">
        <v>379</v>
      </c>
      <c r="G28" t="s">
        <v>56</v>
      </c>
      <c r="H28" t="s">
        <v>291</v>
      </c>
      <c r="I28" t="s">
        <v>267</v>
      </c>
      <c r="J28" t="s">
        <v>428</v>
      </c>
      <c r="K28" t="s">
        <v>427</v>
      </c>
      <c r="L28" s="50">
        <f>(C28-VLOOKUP(H28,Riders!$A$2:$C$3501,2,FALSE))/365</f>
        <v>22.915068493150685</v>
      </c>
      <c r="M28" s="50">
        <f>(C28-VLOOKUP(I28,Riders!$A$2:$C$3501,2,FALSE))/365</f>
        <v>25.224657534246575</v>
      </c>
      <c r="N28" s="50">
        <f>(C28-VLOOKUP(J28,Riders!$A$2:$C$3501,2,FALSE))/365</f>
        <v>34.386301369863013</v>
      </c>
      <c r="O28" s="50">
        <f>(C28-VLOOKUP(K28,Riders!$A$2:$C$3501,2,FALSE))/365</f>
        <v>29.887671232876713</v>
      </c>
      <c r="P28" s="51">
        <v>2</v>
      </c>
      <c r="Q28" s="101">
        <f t="shared" si="0"/>
        <v>260.50299999999999</v>
      </c>
      <c r="R28" s="101">
        <f t="shared" si="1"/>
        <v>23.608000000000001</v>
      </c>
      <c r="S28" s="101">
        <f t="shared" si="2"/>
        <v>71.006</v>
      </c>
      <c r="T28" s="101">
        <f t="shared" si="3"/>
        <v>62.102000000000004</v>
      </c>
      <c r="U28" s="101">
        <f t="shared" si="4"/>
        <v>64.08299999999997</v>
      </c>
      <c r="V28" s="101">
        <f t="shared" si="5"/>
        <v>63.312000000000012</v>
      </c>
      <c r="W28" s="114">
        <v>14.971</v>
      </c>
      <c r="X28" s="115">
        <v>8.6370000000000005</v>
      </c>
      <c r="Y28" s="115">
        <v>8.0820000000000007</v>
      </c>
      <c r="Z28" s="115">
        <v>7.8279999999999994</v>
      </c>
      <c r="AA28" s="115">
        <v>7.929000000000002</v>
      </c>
      <c r="AB28" s="115">
        <v>7.8249999999999957</v>
      </c>
      <c r="AC28" s="115">
        <v>7.8500000000000014</v>
      </c>
      <c r="AD28" s="115">
        <v>7.8840000000000003</v>
      </c>
      <c r="AE28" s="115">
        <v>8.0010000000000048</v>
      </c>
      <c r="AF28" s="115">
        <v>7.8040000000000163</v>
      </c>
      <c r="AG28" s="115">
        <v>7.7069999999999794</v>
      </c>
      <c r="AH28" s="115">
        <v>7.7009999999999934</v>
      </c>
      <c r="AI28" s="115">
        <v>7.8000000000000114</v>
      </c>
      <c r="AJ28" s="115">
        <v>7.6829999999999927</v>
      </c>
      <c r="AK28" s="115">
        <v>7.7060000000000031</v>
      </c>
      <c r="AL28" s="115">
        <v>7.7000000000000028</v>
      </c>
      <c r="AM28" s="115">
        <v>7.9019999999999868</v>
      </c>
      <c r="AN28" s="115">
        <v>7.77800000000002</v>
      </c>
      <c r="AO28" s="115">
        <v>7.9819999999999993</v>
      </c>
      <c r="AP28" s="115">
        <v>8.0279999999999916</v>
      </c>
      <c r="AQ28" s="115">
        <v>8.1249999999999716</v>
      </c>
      <c r="AR28" s="115">
        <v>8.2750000000000341</v>
      </c>
      <c r="AS28" s="115">
        <v>8.0559999999999832</v>
      </c>
      <c r="AT28" s="115">
        <v>7.9369999999999834</v>
      </c>
      <c r="AU28" s="115">
        <v>8.0750000000000171</v>
      </c>
      <c r="AV28" s="115">
        <v>7.9020000000000152</v>
      </c>
      <c r="AW28" s="115">
        <v>7.9010000000000105</v>
      </c>
      <c r="AX28" s="115">
        <v>7.8430000000000177</v>
      </c>
      <c r="AY28" s="115">
        <v>8.0529999999999404</v>
      </c>
      <c r="AZ28" s="115">
        <v>7.7970000000000255</v>
      </c>
      <c r="BA28" s="115">
        <v>7.8789999999999623</v>
      </c>
      <c r="BB28" s="115">
        <v>7.8620000000000232</v>
      </c>
      <c r="BC28" s="102">
        <f t="shared" si="6"/>
        <v>55.277674345401017</v>
      </c>
    </row>
    <row r="29" spans="1:55" ht="14.65" thickBot="1" x14ac:dyDescent="0.5">
      <c r="A29" s="47" t="s">
        <v>127</v>
      </c>
      <c r="B29" s="47">
        <v>2024</v>
      </c>
      <c r="C29" s="9">
        <v>45366</v>
      </c>
      <c r="D29" s="47" t="s">
        <v>72</v>
      </c>
      <c r="E29" s="51" t="s">
        <v>379</v>
      </c>
      <c r="F29" s="47" t="s">
        <v>379</v>
      </c>
      <c r="G29" t="s">
        <v>36</v>
      </c>
      <c r="H29" t="s">
        <v>2496</v>
      </c>
      <c r="I29" t="s">
        <v>3853</v>
      </c>
      <c r="J29" t="s">
        <v>455</v>
      </c>
      <c r="K29" t="s">
        <v>3871</v>
      </c>
      <c r="L29" s="50">
        <f>(C29-VLOOKUP(H29,Riders!$A$2:$C$3501,2,FALSE))/365</f>
        <v>18.635616438356163</v>
      </c>
      <c r="M29" s="50">
        <f>(C29-VLOOKUP(I29,Riders!$A$2:$C$3501,2,FALSE))/365</f>
        <v>18.668493150684931</v>
      </c>
      <c r="N29" s="50">
        <f>(C29-VLOOKUP(J29,Riders!$A$2:$C$3501,2,FALSE))/365</f>
        <v>24.068493150684933</v>
      </c>
      <c r="O29" s="50" t="e">
        <f>(C29-VLOOKUP(K29,Riders!$A$2:$C$3501,2,FALSE))/365</f>
        <v>#N/A</v>
      </c>
      <c r="P29" s="51">
        <v>3</v>
      </c>
      <c r="Q29" s="101">
        <f t="shared" si="0"/>
        <v>262.89400000000001</v>
      </c>
      <c r="R29" s="101">
        <f t="shared" si="1"/>
        <v>23.251999999999999</v>
      </c>
      <c r="S29" s="101">
        <f t="shared" si="2"/>
        <v>70.55</v>
      </c>
      <c r="T29" s="101">
        <f t="shared" si="3"/>
        <v>63.795000000000002</v>
      </c>
      <c r="U29" s="101">
        <f t="shared" si="4"/>
        <v>65.003000000000014</v>
      </c>
      <c r="V29" s="101">
        <f t="shared" si="5"/>
        <v>63.545999999999992</v>
      </c>
      <c r="W29" s="38">
        <v>14.672000000000001</v>
      </c>
      <c r="X29" s="3">
        <v>8.5799999999999983</v>
      </c>
      <c r="Y29" s="3">
        <v>8.120000000000001</v>
      </c>
      <c r="Z29" s="3">
        <v>7.8669999999999973</v>
      </c>
      <c r="AA29" s="3">
        <v>7.9750000000000014</v>
      </c>
      <c r="AB29" s="3">
        <v>7.6820000000000022</v>
      </c>
      <c r="AC29" s="3">
        <v>7.6839999999999975</v>
      </c>
      <c r="AD29" s="3">
        <v>7.9699999999999989</v>
      </c>
      <c r="AE29" s="3">
        <v>7.8649999999999949</v>
      </c>
      <c r="AF29" s="3">
        <v>7.8780000000000143</v>
      </c>
      <c r="AG29" s="3">
        <v>8.0019999999999953</v>
      </c>
      <c r="AH29" s="3">
        <v>7.762999999999991</v>
      </c>
      <c r="AI29" s="3">
        <v>7.8019999999999925</v>
      </c>
      <c r="AJ29" s="3">
        <v>7.88900000000001</v>
      </c>
      <c r="AK29" s="3">
        <v>8.1839999999999975</v>
      </c>
      <c r="AL29" s="3">
        <v>8.4120000000000061</v>
      </c>
      <c r="AM29" s="3">
        <v>8.0720000000000027</v>
      </c>
      <c r="AN29" s="3">
        <v>8.0049999999999955</v>
      </c>
      <c r="AO29" s="3">
        <v>8</v>
      </c>
      <c r="AP29" s="3">
        <v>8.2059999999999889</v>
      </c>
      <c r="AQ29" s="3">
        <v>8.1350000000000193</v>
      </c>
      <c r="AR29" s="3">
        <v>8.1430000000000007</v>
      </c>
      <c r="AS29" s="3">
        <v>8.3599999999999852</v>
      </c>
      <c r="AT29" s="3">
        <v>8.0820000000000221</v>
      </c>
      <c r="AU29" s="3">
        <v>7.9969999999999857</v>
      </c>
      <c r="AV29" s="3">
        <v>7.9470000000000027</v>
      </c>
      <c r="AW29" s="3">
        <v>8.1550000000000011</v>
      </c>
      <c r="AX29" s="3">
        <v>7.9300000000000068</v>
      </c>
      <c r="AY29" s="3">
        <v>7.9279999999999688</v>
      </c>
      <c r="AZ29" s="3">
        <v>7.8230000000000075</v>
      </c>
      <c r="BA29" s="3">
        <v>7.8880000000000052</v>
      </c>
      <c r="BB29" s="3">
        <v>7.8780000000000143</v>
      </c>
      <c r="BC29" s="102">
        <f t="shared" si="6"/>
        <v>54.774928298097329</v>
      </c>
    </row>
    <row r="30" spans="1:55" ht="14.65" thickBot="1" x14ac:dyDescent="0.5">
      <c r="A30" s="47" t="s">
        <v>127</v>
      </c>
      <c r="B30" s="47">
        <v>2024</v>
      </c>
      <c r="C30" s="9">
        <v>45366</v>
      </c>
      <c r="D30" s="47" t="s">
        <v>72</v>
      </c>
      <c r="E30" s="51" t="s">
        <v>379</v>
      </c>
      <c r="F30" s="47" t="s">
        <v>379</v>
      </c>
      <c r="G30" t="s">
        <v>40</v>
      </c>
      <c r="H30" t="s">
        <v>429</v>
      </c>
      <c r="I30" t="s">
        <v>221</v>
      </c>
      <c r="J30" t="s">
        <v>431</v>
      </c>
      <c r="K30" t="s">
        <v>430</v>
      </c>
      <c r="L30" s="50">
        <f>(C30-VLOOKUP(H30,Riders!$A$2:$C$3501,2,FALSE))/365</f>
        <v>19.61917808219178</v>
      </c>
      <c r="M30" s="50">
        <f>(C30-VLOOKUP(I30,Riders!$A$2:$C$3501,2,FALSE))/365</f>
        <v>26.947945205479453</v>
      </c>
      <c r="N30" s="50">
        <f>(C30-VLOOKUP(J30,Riders!$A$2:$C$3501,2,FALSE))/365</f>
        <v>19.263013698630136</v>
      </c>
      <c r="O30" s="50">
        <f>(C30-VLOOKUP(K30,Riders!$A$2:$C$3501,2,FALSE))/365</f>
        <v>22.183561643835617</v>
      </c>
      <c r="P30" s="51">
        <v>4</v>
      </c>
      <c r="Q30" s="101">
        <f t="shared" si="0"/>
        <v>264.20799999999997</v>
      </c>
      <c r="R30" s="101">
        <f t="shared" si="1"/>
        <v>23.846</v>
      </c>
      <c r="S30" s="101">
        <f t="shared" si="2"/>
        <v>71.813000000000002</v>
      </c>
      <c r="T30" s="101">
        <f t="shared" si="3"/>
        <v>63.33</v>
      </c>
      <c r="U30" s="101">
        <f t="shared" si="4"/>
        <v>64.75200000000001</v>
      </c>
      <c r="V30" s="101">
        <f t="shared" si="5"/>
        <v>64.31299999999996</v>
      </c>
      <c r="W30" s="38">
        <v>14.683</v>
      </c>
      <c r="X30" s="3">
        <v>9.1630000000000003</v>
      </c>
      <c r="Y30" s="3">
        <v>8.3709999999999987</v>
      </c>
      <c r="Z30" s="3">
        <v>7.9939999999999998</v>
      </c>
      <c r="AA30" s="3">
        <v>8.0200000000000031</v>
      </c>
      <c r="AB30" s="3">
        <v>7.8819999999999979</v>
      </c>
      <c r="AC30" s="3">
        <v>7.8389999999999986</v>
      </c>
      <c r="AD30" s="3">
        <v>7.8610000000000042</v>
      </c>
      <c r="AE30" s="3">
        <v>7.8289999999999935</v>
      </c>
      <c r="AF30" s="3">
        <v>7.8599999999999994</v>
      </c>
      <c r="AG30" s="3">
        <v>8.021000000000015</v>
      </c>
      <c r="AH30" s="3">
        <v>7.9299999999999926</v>
      </c>
      <c r="AI30" s="3">
        <v>7.9240000000000208</v>
      </c>
      <c r="AJ30" s="3">
        <v>7.83299999999997</v>
      </c>
      <c r="AK30" s="3">
        <v>7.9980000000000047</v>
      </c>
      <c r="AL30" s="3">
        <v>7.9350000000000023</v>
      </c>
      <c r="AM30" s="3">
        <v>8.1310000000000002</v>
      </c>
      <c r="AN30" s="3">
        <v>8.0889999999999986</v>
      </c>
      <c r="AO30" s="3">
        <v>8.0939999999999941</v>
      </c>
      <c r="AP30" s="3">
        <v>8.1469999999999914</v>
      </c>
      <c r="AQ30" s="3">
        <v>8.0360000000000014</v>
      </c>
      <c r="AR30" s="3">
        <v>8.1420000000000243</v>
      </c>
      <c r="AS30" s="3">
        <v>8.0769999999999982</v>
      </c>
      <c r="AT30" s="3">
        <v>8.0360000000000014</v>
      </c>
      <c r="AU30" s="3">
        <v>8.0950000000000273</v>
      </c>
      <c r="AV30" s="3">
        <v>8.08299999999997</v>
      </c>
      <c r="AW30" s="3">
        <v>8.2620000000000005</v>
      </c>
      <c r="AX30" s="3">
        <v>8.0600000000000023</v>
      </c>
      <c r="AY30" s="3">
        <v>8.2039999999999793</v>
      </c>
      <c r="AZ30" s="3">
        <v>7.9720000000000084</v>
      </c>
      <c r="BA30" s="3">
        <v>7.953000000000003</v>
      </c>
      <c r="BB30" s="3">
        <v>7.6839999999999691</v>
      </c>
      <c r="BC30" s="102">
        <f t="shared" si="6"/>
        <v>54.50251317144069</v>
      </c>
    </row>
    <row r="31" spans="1:55" ht="14.65" thickBot="1" x14ac:dyDescent="0.5">
      <c r="A31" s="47" t="s">
        <v>127</v>
      </c>
      <c r="B31" s="47">
        <v>2024</v>
      </c>
      <c r="C31" s="9">
        <v>45366</v>
      </c>
      <c r="D31" s="47" t="s">
        <v>72</v>
      </c>
      <c r="E31" s="51" t="s">
        <v>379</v>
      </c>
      <c r="F31" s="47" t="s">
        <v>379</v>
      </c>
      <c r="G31" t="s">
        <v>38</v>
      </c>
      <c r="H31" t="s">
        <v>466</v>
      </c>
      <c r="I31" t="s">
        <v>467</v>
      </c>
      <c r="J31" t="s">
        <v>3820</v>
      </c>
      <c r="K31" t="s">
        <v>468</v>
      </c>
      <c r="L31" s="50">
        <f>(C31-VLOOKUP(H31,Riders!$A$2:$C$3501,2,FALSE))/365</f>
        <v>27.726027397260275</v>
      </c>
      <c r="M31" s="50">
        <f>(C31-VLOOKUP(I31,Riders!$A$2:$C$3501,2,FALSE))/365</f>
        <v>22.989041095890411</v>
      </c>
      <c r="N31" s="50">
        <f>(C31-VLOOKUP(J31,Riders!$A$2:$C$3501,2,FALSE))/365</f>
        <v>20.673972602739727</v>
      </c>
      <c r="O31" s="50">
        <f>(C31-VLOOKUP(K31,Riders!$A$2:$C$3501,2,FALSE))/365</f>
        <v>28.252054794520546</v>
      </c>
      <c r="P31" s="51">
        <v>5</v>
      </c>
      <c r="Q31" s="101">
        <f t="shared" si="0"/>
        <v>264.69600000000003</v>
      </c>
      <c r="R31" s="101">
        <f t="shared" si="1"/>
        <v>22.875</v>
      </c>
      <c r="S31" s="101">
        <f t="shared" si="2"/>
        <v>70.953000000000003</v>
      </c>
      <c r="T31" s="101">
        <f t="shared" si="3"/>
        <v>64.328000000000003</v>
      </c>
      <c r="U31" s="101">
        <f t="shared" si="4"/>
        <v>64.615999999999985</v>
      </c>
      <c r="V31" s="101">
        <f t="shared" si="5"/>
        <v>64.799000000000035</v>
      </c>
      <c r="W31" s="38">
        <v>14.484999999999999</v>
      </c>
      <c r="X31" s="3">
        <v>8.39</v>
      </c>
      <c r="Y31" s="3">
        <v>7.9969999999999999</v>
      </c>
      <c r="Z31" s="3">
        <v>7.9339999999999975</v>
      </c>
      <c r="AA31" s="3">
        <v>8.0870000000000033</v>
      </c>
      <c r="AB31" s="3">
        <v>7.9769999999999968</v>
      </c>
      <c r="AC31" s="3">
        <v>7.9760000000000062</v>
      </c>
      <c r="AD31" s="3">
        <v>8.1069999999999993</v>
      </c>
      <c r="AE31" s="3">
        <v>8.0219999999999914</v>
      </c>
      <c r="AF31" s="3">
        <v>8.054000000000002</v>
      </c>
      <c r="AG31" s="3">
        <v>8.0690000000000026</v>
      </c>
      <c r="AH31" s="3">
        <v>8.1670000000000016</v>
      </c>
      <c r="AI31" s="3">
        <v>8.0060000000000002</v>
      </c>
      <c r="AJ31" s="3">
        <v>8.0099999999999909</v>
      </c>
      <c r="AK31" s="3">
        <v>8.0210000000000008</v>
      </c>
      <c r="AL31" s="3">
        <v>7.9790000000000134</v>
      </c>
      <c r="AM31" s="3">
        <v>8.1440000000000055</v>
      </c>
      <c r="AN31" s="3">
        <v>8.0720000000000027</v>
      </c>
      <c r="AO31" s="3">
        <v>8.0229999999999961</v>
      </c>
      <c r="AP31" s="3">
        <v>7.9809999999999945</v>
      </c>
      <c r="AQ31" s="3">
        <v>8.1930000000000121</v>
      </c>
      <c r="AR31" s="3">
        <v>8.0099999999999909</v>
      </c>
      <c r="AS31" s="3">
        <v>8.0269999999999868</v>
      </c>
      <c r="AT31" s="3">
        <v>8.1659999999999968</v>
      </c>
      <c r="AU31" s="3">
        <v>8.0049999999999955</v>
      </c>
      <c r="AV31" s="3">
        <v>8.085000000000008</v>
      </c>
      <c r="AW31" s="3">
        <v>8.1259999999999764</v>
      </c>
      <c r="AX31" s="3">
        <v>8.2210000000000321</v>
      </c>
      <c r="AY31" s="3">
        <v>7.9369999999999834</v>
      </c>
      <c r="AZ31" s="3">
        <v>8.1070000000000277</v>
      </c>
      <c r="BA31" s="3">
        <v>8.1389999999999816</v>
      </c>
      <c r="BB31" s="3">
        <v>8.1790000000000305</v>
      </c>
      <c r="BC31" s="102">
        <f t="shared" si="6"/>
        <v>54.402031009157668</v>
      </c>
    </row>
    <row r="32" spans="1:55" ht="14.65" thickBot="1" x14ac:dyDescent="0.5">
      <c r="A32" s="47" t="s">
        <v>127</v>
      </c>
      <c r="B32" s="47">
        <v>2024</v>
      </c>
      <c r="C32" s="9">
        <v>45366</v>
      </c>
      <c r="D32" s="47" t="s">
        <v>72</v>
      </c>
      <c r="E32" s="51" t="s">
        <v>379</v>
      </c>
      <c r="F32" s="47" t="s">
        <v>379</v>
      </c>
      <c r="G32" t="s">
        <v>3864</v>
      </c>
      <c r="H32" t="s">
        <v>3872</v>
      </c>
      <c r="I32" t="s">
        <v>577</v>
      </c>
      <c r="J32" t="s">
        <v>2819</v>
      </c>
      <c r="K32" t="s">
        <v>3868</v>
      </c>
      <c r="L32" s="50" t="e">
        <f>(C32-VLOOKUP(H32,Riders!$A$2:$C$3501,2,FALSE))/365</f>
        <v>#N/A</v>
      </c>
      <c r="M32" s="50">
        <f>(C32-VLOOKUP(I32,Riders!$A$2:$C$3501,2,FALSE))/365</f>
        <v>27.147945205479452</v>
      </c>
      <c r="N32" s="50">
        <f>(C32-VLOOKUP(J32,Riders!$A$2:$C$3501,2,FALSE))/365</f>
        <v>23.18082191780822</v>
      </c>
      <c r="O32" s="50" t="e">
        <f>(C32-VLOOKUP(K32,Riders!$A$2:$C$3501,2,FALSE))/365</f>
        <v>#N/A</v>
      </c>
      <c r="P32" s="51">
        <v>6</v>
      </c>
      <c r="Q32" s="101">
        <f t="shared" si="0"/>
        <v>265.685</v>
      </c>
      <c r="R32" s="101">
        <f t="shared" si="1"/>
        <v>23.042999999999999</v>
      </c>
      <c r="S32" s="101">
        <f t="shared" si="2"/>
        <v>70.875</v>
      </c>
      <c r="T32" s="101">
        <f t="shared" si="3"/>
        <v>64.194999999999993</v>
      </c>
      <c r="U32" s="101">
        <f t="shared" si="4"/>
        <v>65.00800000000001</v>
      </c>
      <c r="V32" s="101">
        <f t="shared" si="5"/>
        <v>65.606999999999999</v>
      </c>
      <c r="W32" s="38">
        <v>14.492000000000001</v>
      </c>
      <c r="X32" s="3">
        <v>8.5509999999999984</v>
      </c>
      <c r="Y32" s="3">
        <v>8.0280000000000022</v>
      </c>
      <c r="Z32" s="3">
        <v>8.0869999999999997</v>
      </c>
      <c r="AA32" s="3">
        <v>7.894999999999996</v>
      </c>
      <c r="AB32" s="3">
        <v>7.9329999999999998</v>
      </c>
      <c r="AC32" s="3">
        <v>7.8840000000000003</v>
      </c>
      <c r="AD32" s="3">
        <v>8.0050000000000026</v>
      </c>
      <c r="AE32" s="3">
        <v>7.9399999999999977</v>
      </c>
      <c r="AF32" s="3">
        <v>8.0769999999999982</v>
      </c>
      <c r="AG32" s="3">
        <v>7.9989999999999952</v>
      </c>
      <c r="AH32" s="3">
        <v>8.2150000000000034</v>
      </c>
      <c r="AI32" s="3">
        <v>7.9840000000000231</v>
      </c>
      <c r="AJ32" s="3">
        <v>7.9599999999999795</v>
      </c>
      <c r="AK32" s="3">
        <v>8.0300000000000011</v>
      </c>
      <c r="AL32" s="3">
        <v>7.9899999999999949</v>
      </c>
      <c r="AM32" s="3">
        <v>8.0520000000000209</v>
      </c>
      <c r="AN32" s="3">
        <v>8.1969999999999743</v>
      </c>
      <c r="AO32" s="3">
        <v>8.0050000000000239</v>
      </c>
      <c r="AP32" s="3">
        <v>8.1869999999999834</v>
      </c>
      <c r="AQ32" s="3">
        <v>8.1900000000000261</v>
      </c>
      <c r="AR32" s="3">
        <v>8.3859999999999673</v>
      </c>
      <c r="AS32" s="3">
        <v>8.035000000000025</v>
      </c>
      <c r="AT32" s="3">
        <v>7.9559999999999889</v>
      </c>
      <c r="AU32" s="3">
        <v>7.9830000000000041</v>
      </c>
      <c r="AV32" s="3">
        <v>8.117999999999995</v>
      </c>
      <c r="AW32" s="3">
        <v>8.1280000000000143</v>
      </c>
      <c r="AX32" s="3">
        <v>8.2849999999999966</v>
      </c>
      <c r="AY32" s="3">
        <v>8.1480000000000246</v>
      </c>
      <c r="AZ32" s="3">
        <v>8.3629999999999427</v>
      </c>
      <c r="BA32" s="3">
        <v>8.4250000000000398</v>
      </c>
      <c r="BB32" s="3">
        <v>8.1569999999999823</v>
      </c>
      <c r="BC32" s="102">
        <f t="shared" si="6"/>
        <v>54.199521990326893</v>
      </c>
    </row>
    <row r="33" spans="1:55" ht="14.65" thickBot="1" x14ac:dyDescent="0.5">
      <c r="A33" s="47" t="s">
        <v>127</v>
      </c>
      <c r="B33" s="47">
        <v>2024</v>
      </c>
      <c r="C33" s="9">
        <v>45366</v>
      </c>
      <c r="D33" s="47" t="s">
        <v>72</v>
      </c>
      <c r="E33" s="51" t="s">
        <v>379</v>
      </c>
      <c r="F33" s="47" t="s">
        <v>379</v>
      </c>
      <c r="G33" t="s">
        <v>53</v>
      </c>
      <c r="H33" t="s">
        <v>1206</v>
      </c>
      <c r="I33" t="s">
        <v>434</v>
      </c>
      <c r="J33" t="s">
        <v>3873</v>
      </c>
      <c r="K33" t="s">
        <v>850</v>
      </c>
      <c r="L33" s="50">
        <f>(C33-VLOOKUP(H33,Riders!$A$2:$C$3501,2,FALSE))/365</f>
        <v>20.487671232876714</v>
      </c>
      <c r="M33" s="50">
        <f>(C33-VLOOKUP(I33,Riders!$A$2:$C$3501,2,FALSE))/365</f>
        <v>24.049315068493151</v>
      </c>
      <c r="N33" s="50" t="e">
        <f>(C33-VLOOKUP(J33,Riders!$A$2:$C$3501,2,FALSE))/365</f>
        <v>#N/A</v>
      </c>
      <c r="O33" s="50">
        <f>(C33-VLOOKUP(K33,Riders!$A$2:$C$3501,2,FALSE))/365</f>
        <v>23.035616438356165</v>
      </c>
      <c r="P33" s="51">
        <v>7</v>
      </c>
      <c r="Q33" s="101">
        <f t="shared" si="0"/>
        <v>269.67599999999999</v>
      </c>
      <c r="R33" s="101">
        <f t="shared" si="1"/>
        <v>22.937999999999999</v>
      </c>
      <c r="S33" s="101">
        <f t="shared" si="2"/>
        <v>71.316000000000003</v>
      </c>
      <c r="T33" s="101">
        <f t="shared" si="3"/>
        <v>65.56</v>
      </c>
      <c r="U33" s="101">
        <f t="shared" si="4"/>
        <v>66.832999999999998</v>
      </c>
      <c r="V33" s="101">
        <f t="shared" si="5"/>
        <v>65.966999999999985</v>
      </c>
      <c r="W33" s="38">
        <v>14.452</v>
      </c>
      <c r="X33" s="3">
        <v>8.4859999999999989</v>
      </c>
      <c r="Y33" s="3">
        <v>8.0519999999999996</v>
      </c>
      <c r="Z33" s="3">
        <v>8.0569999999999986</v>
      </c>
      <c r="AA33" s="3">
        <v>7.9690000000000012</v>
      </c>
      <c r="AB33" s="3">
        <v>7.9740000000000038</v>
      </c>
      <c r="AC33" s="3">
        <v>8.1739999999999995</v>
      </c>
      <c r="AD33" s="3">
        <v>8.152000000000001</v>
      </c>
      <c r="AE33" s="3">
        <v>8.11099999999999</v>
      </c>
      <c r="AF33" s="3">
        <v>8.2259999999999991</v>
      </c>
      <c r="AG33" s="3">
        <v>8.1310000000000002</v>
      </c>
      <c r="AH33" s="3">
        <v>8.099000000000018</v>
      </c>
      <c r="AI33" s="3">
        <v>8.34699999999998</v>
      </c>
      <c r="AJ33" s="3">
        <v>8.0899999999999892</v>
      </c>
      <c r="AK33" s="3">
        <v>8.2020000000000124</v>
      </c>
      <c r="AL33" s="3">
        <v>8.3540000000000134</v>
      </c>
      <c r="AM33" s="3">
        <v>8.2560000000000002</v>
      </c>
      <c r="AN33" s="3">
        <v>8.2800000000000011</v>
      </c>
      <c r="AO33" s="3">
        <v>8.4939999999999998</v>
      </c>
      <c r="AP33" s="3">
        <v>8.3919999999999675</v>
      </c>
      <c r="AQ33" s="3">
        <v>8.3660000000000139</v>
      </c>
      <c r="AR33" s="3">
        <v>8.4110000000000014</v>
      </c>
      <c r="AS33" s="3">
        <v>8.4490000000000123</v>
      </c>
      <c r="AT33" s="3">
        <v>8.1850000000000023</v>
      </c>
      <c r="AU33" s="3">
        <v>8.1699999999999875</v>
      </c>
      <c r="AV33" s="3">
        <v>8.0370000000000061</v>
      </c>
      <c r="AW33" s="3">
        <v>8.2909999999999684</v>
      </c>
      <c r="AX33" s="3">
        <v>8.3880000000000337</v>
      </c>
      <c r="AY33" s="3">
        <v>8.1040000000000418</v>
      </c>
      <c r="AZ33" s="3">
        <v>8.2959999999999638</v>
      </c>
      <c r="BA33" s="3">
        <v>8.339999999999975</v>
      </c>
      <c r="BB33" s="3">
        <v>8.3410000000000082</v>
      </c>
      <c r="BC33" s="102">
        <f t="shared" si="6"/>
        <v>53.397410225604062</v>
      </c>
    </row>
    <row r="34" spans="1:55" ht="14.65" thickBot="1" x14ac:dyDescent="0.5">
      <c r="A34" s="47" t="s">
        <v>127</v>
      </c>
      <c r="B34" s="47">
        <v>2024</v>
      </c>
      <c r="C34" s="9">
        <v>45366</v>
      </c>
      <c r="D34" s="47" t="s">
        <v>72</v>
      </c>
      <c r="E34" s="51" t="s">
        <v>379</v>
      </c>
      <c r="F34" s="47" t="s">
        <v>379</v>
      </c>
      <c r="G34" t="s">
        <v>44</v>
      </c>
      <c r="H34" t="s">
        <v>446</v>
      </c>
      <c r="I34" t="s">
        <v>241</v>
      </c>
      <c r="J34" t="s">
        <v>448</v>
      </c>
      <c r="K34" t="s">
        <v>2331</v>
      </c>
      <c r="L34" s="50">
        <f>(C34-VLOOKUP(H34,Riders!$A$2:$C$3501,2,FALSE))/365</f>
        <v>22.643835616438356</v>
      </c>
      <c r="M34" s="50">
        <f>(C34-VLOOKUP(I34,Riders!$A$2:$C$3501,2,FALSE))/365</f>
        <v>21.624657534246577</v>
      </c>
      <c r="N34" s="50">
        <f>(C34-VLOOKUP(J34,Riders!$A$2:$C$3501,2,FALSE))/365</f>
        <v>26.838356164383562</v>
      </c>
      <c r="O34" s="50">
        <f>(C34-VLOOKUP(K34,Riders!$A$2:$C$3501,2,FALSE))/365</f>
        <v>27.284931506849315</v>
      </c>
      <c r="P34" s="51">
        <v>8</v>
      </c>
      <c r="Q34" s="101">
        <f t="shared" si="0"/>
        <v>273.36799999999999</v>
      </c>
      <c r="R34" s="101">
        <f t="shared" si="1"/>
        <v>23.716000000000001</v>
      </c>
      <c r="S34" s="101">
        <f t="shared" si="2"/>
        <v>72.923000000000002</v>
      </c>
      <c r="T34" s="101">
        <f t="shared" si="3"/>
        <v>64.956999999999994</v>
      </c>
      <c r="U34" s="101">
        <f t="shared" si="4"/>
        <v>68.093000000000018</v>
      </c>
      <c r="V34" s="101">
        <f t="shared" si="5"/>
        <v>67.394999999999982</v>
      </c>
      <c r="W34" s="38">
        <v>14.694000000000001</v>
      </c>
      <c r="X34" s="3">
        <v>9.0220000000000002</v>
      </c>
      <c r="Y34" s="3">
        <v>8.5169999999999959</v>
      </c>
      <c r="Z34" s="3">
        <v>8.2590000000000003</v>
      </c>
      <c r="AA34" s="3">
        <v>8.3850000000000051</v>
      </c>
      <c r="AB34" s="3">
        <v>8.1149999999999949</v>
      </c>
      <c r="AC34" s="3">
        <v>7.9619999999999962</v>
      </c>
      <c r="AD34" s="3">
        <v>7.9690000000000083</v>
      </c>
      <c r="AE34" s="3">
        <v>8.1760000000000019</v>
      </c>
      <c r="AF34" s="3">
        <v>7.9800000000000182</v>
      </c>
      <c r="AG34" s="3">
        <v>8.0379999999999683</v>
      </c>
      <c r="AH34" s="3">
        <v>8.1420000000000101</v>
      </c>
      <c r="AI34" s="3">
        <v>8.3059999999999974</v>
      </c>
      <c r="AJ34" s="3">
        <v>8.0970000000000084</v>
      </c>
      <c r="AK34" s="3">
        <v>8.0859999999999843</v>
      </c>
      <c r="AL34" s="3">
        <v>8.132000000000005</v>
      </c>
      <c r="AM34" s="3">
        <v>8.5430000000000064</v>
      </c>
      <c r="AN34" s="3">
        <v>8.7789999999999964</v>
      </c>
      <c r="AO34" s="3">
        <v>8.4540000000000077</v>
      </c>
      <c r="AP34" s="3">
        <v>8.4079999999999586</v>
      </c>
      <c r="AQ34" s="3">
        <v>8.5900000000000318</v>
      </c>
      <c r="AR34" s="3">
        <v>8.4099999999999966</v>
      </c>
      <c r="AS34" s="3">
        <v>8.4540000000000077</v>
      </c>
      <c r="AT34" s="3">
        <v>8.4550000000000125</v>
      </c>
      <c r="AU34" s="3">
        <v>8.6759999999999877</v>
      </c>
      <c r="AV34" s="3">
        <v>8.5240000000000009</v>
      </c>
      <c r="AW34" s="3">
        <v>8.3979999999999677</v>
      </c>
      <c r="AX34" s="3">
        <v>8.3340000000000032</v>
      </c>
      <c r="AY34" s="3">
        <v>8.5380000000000393</v>
      </c>
      <c r="AZ34" s="3">
        <v>8.2560000000000002</v>
      </c>
      <c r="BA34" s="3">
        <v>8.5609999999999786</v>
      </c>
      <c r="BB34" s="3">
        <v>8.1080000000000041</v>
      </c>
      <c r="BC34" s="102">
        <f t="shared" ref="BC34:BC56" si="7">IF(COUNT(W34:BB34)=32,3.6*4000/Q34,"")</f>
        <v>52.676245939539378</v>
      </c>
    </row>
    <row r="35" spans="1:55" ht="14.65" thickBot="1" x14ac:dyDescent="0.5">
      <c r="A35" s="47" t="s">
        <v>127</v>
      </c>
      <c r="B35" s="47">
        <v>2024</v>
      </c>
      <c r="C35" s="9">
        <v>45366</v>
      </c>
      <c r="D35" s="47" t="s">
        <v>72</v>
      </c>
      <c r="E35" s="51" t="s">
        <v>379</v>
      </c>
      <c r="F35" s="47" t="s">
        <v>379</v>
      </c>
      <c r="G35" t="s">
        <v>15</v>
      </c>
      <c r="H35" t="s">
        <v>2518</v>
      </c>
      <c r="I35" t="s">
        <v>3874</v>
      </c>
      <c r="J35" t="s">
        <v>2561</v>
      </c>
      <c r="K35" t="s">
        <v>3875</v>
      </c>
      <c r="L35" s="50">
        <f>(C35-VLOOKUP(H35,Riders!$A$2:$C$3501,2,FALSE))/365</f>
        <v>20.460273972602739</v>
      </c>
      <c r="M35" s="50" t="e">
        <f>(C35-VLOOKUP(I35,Riders!$A$2:$C$3501,2,FALSE))/365</f>
        <v>#N/A</v>
      </c>
      <c r="N35" s="50">
        <f>(C35-VLOOKUP(J35,Riders!$A$2:$C$3501,2,FALSE))/365</f>
        <v>20.92876712328767</v>
      </c>
      <c r="O35" s="50" t="e">
        <f>(C35-VLOOKUP(K35,Riders!$A$2:$C$3501,2,FALSE))/365</f>
        <v>#N/A</v>
      </c>
      <c r="P35" s="51">
        <v>9</v>
      </c>
      <c r="Q35" s="101">
        <f t="shared" si="0"/>
        <v>273.74599999999998</v>
      </c>
      <c r="R35" s="101">
        <f t="shared" si="1"/>
        <v>23.445</v>
      </c>
      <c r="S35" s="101">
        <f t="shared" si="2"/>
        <v>71.471000000000004</v>
      </c>
      <c r="T35" s="101">
        <f t="shared" si="3"/>
        <v>65.883999999999986</v>
      </c>
      <c r="U35" s="101">
        <f t="shared" si="4"/>
        <v>67.37</v>
      </c>
      <c r="V35" s="101">
        <f t="shared" si="5"/>
        <v>69.020999999999987</v>
      </c>
      <c r="W35" s="38">
        <v>14.712</v>
      </c>
      <c r="X35" s="3">
        <v>8.7330000000000005</v>
      </c>
      <c r="Y35" s="3">
        <v>8.0760000000000005</v>
      </c>
      <c r="Z35" s="3">
        <v>8.0399999999999991</v>
      </c>
      <c r="AA35" s="3">
        <v>7.8389999999999986</v>
      </c>
      <c r="AB35" s="3">
        <v>7.8860000000000028</v>
      </c>
      <c r="AC35" s="3">
        <v>8.0060000000000002</v>
      </c>
      <c r="AD35" s="3">
        <v>8.179000000000002</v>
      </c>
      <c r="AE35" s="3">
        <v>8.070999999999998</v>
      </c>
      <c r="AF35" s="3">
        <v>8.0589999999999975</v>
      </c>
      <c r="AG35" s="3">
        <v>8.1510000000000105</v>
      </c>
      <c r="AH35" s="3">
        <v>8.3159999999999883</v>
      </c>
      <c r="AI35" s="3">
        <v>8.2130000000000081</v>
      </c>
      <c r="AJ35" s="3">
        <v>8.2879999999999967</v>
      </c>
      <c r="AK35" s="3">
        <v>8.5940000000000083</v>
      </c>
      <c r="AL35" s="3">
        <v>8.1919999999999789</v>
      </c>
      <c r="AM35" s="3">
        <v>8.2390000000000043</v>
      </c>
      <c r="AN35" s="3">
        <v>8.1730000000000018</v>
      </c>
      <c r="AO35" s="3">
        <v>8.2719999999999914</v>
      </c>
      <c r="AP35" s="3">
        <v>8.3130000000000166</v>
      </c>
      <c r="AQ35" s="3">
        <v>8.6469999999999914</v>
      </c>
      <c r="AR35" s="3">
        <v>8.6700000000000443</v>
      </c>
      <c r="AS35" s="3">
        <v>8.4679999999999609</v>
      </c>
      <c r="AT35" s="3">
        <v>8.5879999999999939</v>
      </c>
      <c r="AU35" s="3">
        <v>8.6750000000000398</v>
      </c>
      <c r="AV35" s="3">
        <v>8.8949999999999818</v>
      </c>
      <c r="AW35" s="3">
        <v>8.5529999999999973</v>
      </c>
      <c r="AX35" s="3">
        <v>8.657999999999987</v>
      </c>
      <c r="AY35" s="3">
        <v>8.3249999999999886</v>
      </c>
      <c r="AZ35" s="3">
        <v>8.5220000000000198</v>
      </c>
      <c r="BA35" s="3">
        <v>8.5149999999999864</v>
      </c>
      <c r="BB35" s="3">
        <v>8.8779999999999859</v>
      </c>
      <c r="BC35" s="102">
        <f t="shared" si="7"/>
        <v>52.603508361766018</v>
      </c>
    </row>
    <row r="36" spans="1:55" ht="14.65" thickBot="1" x14ac:dyDescent="0.5">
      <c r="A36" s="47" t="s">
        <v>127</v>
      </c>
      <c r="B36" s="47">
        <v>2024</v>
      </c>
      <c r="C36" s="9">
        <v>45366</v>
      </c>
      <c r="D36" s="47" t="s">
        <v>72</v>
      </c>
      <c r="E36" s="51" t="s">
        <v>454</v>
      </c>
      <c r="F36">
        <v>1</v>
      </c>
      <c r="G36" t="s">
        <v>3864</v>
      </c>
      <c r="H36" t="s">
        <v>465</v>
      </c>
      <c r="I36" t="s">
        <v>3872</v>
      </c>
      <c r="J36" t="s">
        <v>577</v>
      </c>
      <c r="K36" t="s">
        <v>3868</v>
      </c>
      <c r="L36" s="50">
        <f>(C36-VLOOKUP(H36,Riders!$A$2:$C$3501,2,FALSE))/365</f>
        <v>27.18904109589041</v>
      </c>
      <c r="M36" s="50" t="e">
        <f>(C36-VLOOKUP(I36,Riders!$A$2:$C$3501,2,FALSE))/365</f>
        <v>#N/A</v>
      </c>
      <c r="N36" s="50">
        <f>(C36-VLOOKUP(J36,Riders!$A$2:$C$3501,2,FALSE))/365</f>
        <v>27.147945205479452</v>
      </c>
      <c r="O36" s="50" t="e">
        <f>(C36-VLOOKUP(K36,Riders!$A$2:$C$3501,2,FALSE))/365</f>
        <v>#N/A</v>
      </c>
      <c r="P36" s="51">
        <v>1</v>
      </c>
      <c r="Q36" s="101">
        <f t="shared" si="0"/>
        <v>259.54700000000003</v>
      </c>
      <c r="R36" s="101">
        <f t="shared" si="1"/>
        <v>22.344000000000001</v>
      </c>
      <c r="S36" s="101">
        <f t="shared" si="2"/>
        <v>69.813000000000002</v>
      </c>
      <c r="T36" s="101">
        <f t="shared" si="3"/>
        <v>62.391000000000005</v>
      </c>
      <c r="U36" s="101">
        <f t="shared" si="4"/>
        <v>63.640999999999991</v>
      </c>
      <c r="V36" s="101">
        <f t="shared" si="5"/>
        <v>63.702000000000027</v>
      </c>
      <c r="W36" s="38">
        <v>13.664</v>
      </c>
      <c r="X36" s="3">
        <v>8.6800000000000015</v>
      </c>
      <c r="Y36" s="3">
        <v>8.0209999999999972</v>
      </c>
      <c r="Z36" s="3">
        <v>8.0779999999999994</v>
      </c>
      <c r="AA36" s="3">
        <v>7.8770000000000024</v>
      </c>
      <c r="AB36" s="3">
        <v>7.9380000000000024</v>
      </c>
      <c r="AC36" s="3">
        <v>7.7389999999999972</v>
      </c>
      <c r="AD36" s="3">
        <v>7.8160000000000025</v>
      </c>
      <c r="AE36" s="3">
        <v>7.7939999999999969</v>
      </c>
      <c r="AF36" s="3">
        <v>7.8880000000000194</v>
      </c>
      <c r="AG36" s="3">
        <v>7.7729999999999819</v>
      </c>
      <c r="AH36" s="3">
        <v>7.867999999999995</v>
      </c>
      <c r="AI36" s="3">
        <v>7.7210000000000036</v>
      </c>
      <c r="AJ36" s="3">
        <v>7.7189999999999941</v>
      </c>
      <c r="AK36" s="3">
        <v>7.8740000000000094</v>
      </c>
      <c r="AL36" s="3">
        <v>7.7540000000000049</v>
      </c>
      <c r="AM36" s="3">
        <v>7.8129999999999882</v>
      </c>
      <c r="AN36" s="3">
        <v>8.085000000000008</v>
      </c>
      <c r="AO36" s="3">
        <v>7.9419999999999789</v>
      </c>
      <c r="AP36" s="3">
        <v>8.0050000000000239</v>
      </c>
      <c r="AQ36" s="3">
        <v>8.0949999999999989</v>
      </c>
      <c r="AR36" s="3">
        <v>7.9370000000000118</v>
      </c>
      <c r="AS36" s="3">
        <v>8.0059999999999718</v>
      </c>
      <c r="AT36" s="3">
        <v>7.7580000000000098</v>
      </c>
      <c r="AU36" s="3">
        <v>7.7560000000000002</v>
      </c>
      <c r="AV36" s="3">
        <v>7.9060000000000343</v>
      </c>
      <c r="AW36" s="3">
        <v>7.9109999999999445</v>
      </c>
      <c r="AX36" s="3">
        <v>8.085000000000008</v>
      </c>
      <c r="AY36" s="3">
        <v>8.3389999999999986</v>
      </c>
      <c r="AZ36" s="3">
        <v>8.0310000000000059</v>
      </c>
      <c r="BA36" s="3">
        <v>7.7400000000000091</v>
      </c>
      <c r="BB36" s="3">
        <v>7.9340000000000259</v>
      </c>
      <c r="BC36" s="102">
        <f t="shared" si="7"/>
        <v>55.481280847014219</v>
      </c>
    </row>
    <row r="37" spans="1:55" ht="14.65" thickBot="1" x14ac:dyDescent="0.5">
      <c r="A37" s="47" t="s">
        <v>127</v>
      </c>
      <c r="B37" s="47">
        <v>2024</v>
      </c>
      <c r="C37" s="9">
        <v>45366</v>
      </c>
      <c r="D37" s="47" t="s">
        <v>72</v>
      </c>
      <c r="E37" s="51" t="s">
        <v>454</v>
      </c>
      <c r="F37">
        <v>1</v>
      </c>
      <c r="G37" t="s">
        <v>53</v>
      </c>
      <c r="H37" t="s">
        <v>434</v>
      </c>
      <c r="I37" t="s">
        <v>436</v>
      </c>
      <c r="J37" t="s">
        <v>3873</v>
      </c>
      <c r="K37" t="s">
        <v>850</v>
      </c>
      <c r="L37" s="50">
        <f>(C37-VLOOKUP(H37,Riders!$A$2:$C$3501,2,FALSE))/365</f>
        <v>24.049315068493151</v>
      </c>
      <c r="M37" s="50">
        <f>(C37-VLOOKUP(I37,Riders!$A$2:$C$3501,2,FALSE))/365</f>
        <v>22</v>
      </c>
      <c r="N37" s="50" t="e">
        <f>(C37-VLOOKUP(J37,Riders!$A$2:$C$3501,2,FALSE))/365</f>
        <v>#N/A</v>
      </c>
      <c r="O37" s="50">
        <f>(C37-VLOOKUP(K37,Riders!$A$2:$C$3501,2,FALSE))/365</f>
        <v>23.035616438356165</v>
      </c>
      <c r="P37" s="51">
        <v>2</v>
      </c>
      <c r="Q37" s="101">
        <f t="shared" si="0"/>
        <v>269.59199999999998</v>
      </c>
      <c r="R37" s="101">
        <f t="shared" si="1"/>
        <v>23.02</v>
      </c>
      <c r="S37" s="101">
        <f t="shared" si="2"/>
        <v>70.823999999999998</v>
      </c>
      <c r="T37" s="101">
        <f t="shared" si="3"/>
        <v>64.715999999999994</v>
      </c>
      <c r="U37" s="101">
        <f t="shared" si="4"/>
        <v>66.111000000000018</v>
      </c>
      <c r="V37" s="101">
        <f t="shared" si="5"/>
        <v>67.940999999999974</v>
      </c>
      <c r="W37" s="38">
        <v>14.058</v>
      </c>
      <c r="X37" s="3">
        <v>8.9619999999999997</v>
      </c>
      <c r="Y37" s="3">
        <v>8.1090000000000018</v>
      </c>
      <c r="Z37" s="3">
        <v>8.0109999999999992</v>
      </c>
      <c r="AA37" s="3">
        <v>7.8770000000000024</v>
      </c>
      <c r="AB37" s="3">
        <v>7.9189999999999969</v>
      </c>
      <c r="AC37" s="3">
        <v>8.0039999999999907</v>
      </c>
      <c r="AD37" s="3">
        <v>7.8840000000000074</v>
      </c>
      <c r="AE37" s="3">
        <v>7.8800000000000097</v>
      </c>
      <c r="AF37" s="3">
        <v>8.0619999999999692</v>
      </c>
      <c r="AG37" s="3">
        <v>7.876000000000019</v>
      </c>
      <c r="AH37" s="3">
        <v>7.9000000000000199</v>
      </c>
      <c r="AI37" s="3">
        <v>7.9189999999999827</v>
      </c>
      <c r="AJ37" s="3">
        <v>8.2279999999999944</v>
      </c>
      <c r="AK37" s="3">
        <v>8.362000000000009</v>
      </c>
      <c r="AL37" s="3">
        <v>8.4889999999999901</v>
      </c>
      <c r="AM37" s="3">
        <v>8.2330000000000041</v>
      </c>
      <c r="AN37" s="3">
        <v>8.2439999999999998</v>
      </c>
      <c r="AO37" s="3">
        <v>8.3990000000000009</v>
      </c>
      <c r="AP37" s="3">
        <v>8.320999999999998</v>
      </c>
      <c r="AQ37" s="3">
        <v>8.4790000000000134</v>
      </c>
      <c r="AR37" s="3">
        <v>8.1759999999999877</v>
      </c>
      <c r="AS37" s="3">
        <v>8.1160000000000423</v>
      </c>
      <c r="AT37" s="3">
        <v>8.1429999999999723</v>
      </c>
      <c r="AU37" s="3">
        <v>8.4149999999999636</v>
      </c>
      <c r="AV37" s="3">
        <v>8.3250000000000455</v>
      </c>
      <c r="AW37" s="3">
        <v>8.5809999999999889</v>
      </c>
      <c r="AX37" s="3">
        <v>8.5869999999999891</v>
      </c>
      <c r="AY37" s="3">
        <v>8.724000000000018</v>
      </c>
      <c r="AZ37" s="3">
        <v>8.6929999999999836</v>
      </c>
      <c r="BA37" s="3">
        <v>8.3090000000000259</v>
      </c>
      <c r="BB37" s="3">
        <v>8.3069999999999595</v>
      </c>
      <c r="BC37" s="102">
        <f t="shared" si="7"/>
        <v>53.41404789459628</v>
      </c>
    </row>
    <row r="38" spans="1:55" ht="14.65" thickBot="1" x14ac:dyDescent="0.5">
      <c r="A38" s="47" t="s">
        <v>127</v>
      </c>
      <c r="B38" s="47">
        <v>2024</v>
      </c>
      <c r="C38" s="9">
        <v>45366</v>
      </c>
      <c r="D38" s="47" t="s">
        <v>72</v>
      </c>
      <c r="E38" s="51" t="s">
        <v>454</v>
      </c>
      <c r="F38">
        <v>2</v>
      </c>
      <c r="G38" t="s">
        <v>38</v>
      </c>
      <c r="H38" t="s">
        <v>466</v>
      </c>
      <c r="I38" t="s">
        <v>467</v>
      </c>
      <c r="J38" t="s">
        <v>3820</v>
      </c>
      <c r="K38" t="s">
        <v>468</v>
      </c>
      <c r="L38" s="50">
        <f>(C38-VLOOKUP(H38,Riders!$A$2:$C$3501,2,FALSE))/365</f>
        <v>27.726027397260275</v>
      </c>
      <c r="M38" s="50">
        <f>(C38-VLOOKUP(I38,Riders!$A$2:$C$3501,2,FALSE))/365</f>
        <v>22.989041095890411</v>
      </c>
      <c r="N38" s="50">
        <f>(C38-VLOOKUP(J38,Riders!$A$2:$C$3501,2,FALSE))/365</f>
        <v>20.673972602739727</v>
      </c>
      <c r="O38" s="50">
        <f>(C38-VLOOKUP(K38,Riders!$A$2:$C$3501,2,FALSE))/365</f>
        <v>28.252054794520546</v>
      </c>
      <c r="P38" s="51">
        <v>1</v>
      </c>
      <c r="Q38" s="101">
        <f t="shared" si="0"/>
        <v>258.65100000000001</v>
      </c>
      <c r="R38" s="101">
        <f t="shared" si="1"/>
        <v>22.805</v>
      </c>
      <c r="S38" s="101">
        <f t="shared" si="2"/>
        <v>69.567999999999998</v>
      </c>
      <c r="T38" s="101">
        <f t="shared" si="3"/>
        <v>62.210999999999999</v>
      </c>
      <c r="U38" s="101">
        <f t="shared" si="4"/>
        <v>63.31</v>
      </c>
      <c r="V38" s="101">
        <f t="shared" si="5"/>
        <v>63.562000000000012</v>
      </c>
      <c r="W38" s="38">
        <v>14.486000000000001</v>
      </c>
      <c r="X38" s="3">
        <v>8.3189999999999991</v>
      </c>
      <c r="Y38" s="3">
        <v>7.8419999999999987</v>
      </c>
      <c r="Z38" s="3">
        <v>7.8000000000000043</v>
      </c>
      <c r="AA38" s="3">
        <v>7.8789999999999978</v>
      </c>
      <c r="AB38" s="3">
        <v>7.7160000000000011</v>
      </c>
      <c r="AC38" s="3">
        <v>7.695999999999998</v>
      </c>
      <c r="AD38" s="3">
        <v>7.8299999999999983</v>
      </c>
      <c r="AE38" s="3">
        <v>7.7399999999999949</v>
      </c>
      <c r="AF38" s="3">
        <v>7.8440000000000083</v>
      </c>
      <c r="AG38" s="3">
        <v>7.8509999999999991</v>
      </c>
      <c r="AH38" s="3">
        <v>7.9519999999999982</v>
      </c>
      <c r="AI38" s="3">
        <v>7.7270000000000181</v>
      </c>
      <c r="AJ38" s="3">
        <v>7.6499999999999773</v>
      </c>
      <c r="AK38" s="3">
        <v>7.7000000000000028</v>
      </c>
      <c r="AL38" s="3">
        <v>7.7469999999999999</v>
      </c>
      <c r="AM38" s="3">
        <v>7.8220000000000027</v>
      </c>
      <c r="AN38" s="3">
        <v>7.7220000000000084</v>
      </c>
      <c r="AO38" s="3">
        <v>7.7469999999999857</v>
      </c>
      <c r="AP38" s="3">
        <v>7.7920000000000016</v>
      </c>
      <c r="AQ38" s="3">
        <v>7.9029999999999916</v>
      </c>
      <c r="AR38" s="3">
        <v>8.021000000000015</v>
      </c>
      <c r="AS38" s="3">
        <v>7.8369999999999891</v>
      </c>
      <c r="AT38" s="3">
        <v>8.4660000000000082</v>
      </c>
      <c r="AU38" s="3">
        <v>8.1270000000000095</v>
      </c>
      <c r="AV38" s="3">
        <v>7.914999999999992</v>
      </c>
      <c r="AW38" s="3">
        <v>7.9579999999999984</v>
      </c>
      <c r="AX38" s="3">
        <v>8.1310000000000002</v>
      </c>
      <c r="AY38" s="3">
        <v>7.8000000000000114</v>
      </c>
      <c r="AZ38" s="3">
        <v>7.8479999999999848</v>
      </c>
      <c r="BA38" s="3">
        <v>7.8540000000000134</v>
      </c>
      <c r="BB38" s="3">
        <v>7.929000000000002</v>
      </c>
      <c r="BC38" s="102">
        <f t="shared" si="7"/>
        <v>55.673475068721942</v>
      </c>
    </row>
    <row r="39" spans="1:55" ht="14.65" thickBot="1" x14ac:dyDescent="0.5">
      <c r="A39" s="47" t="s">
        <v>127</v>
      </c>
      <c r="B39" s="47">
        <v>2024</v>
      </c>
      <c r="C39" s="9">
        <v>45366</v>
      </c>
      <c r="D39" s="47" t="s">
        <v>72</v>
      </c>
      <c r="E39" s="51" t="s">
        <v>454</v>
      </c>
      <c r="F39">
        <v>2</v>
      </c>
      <c r="G39" t="s">
        <v>44</v>
      </c>
      <c r="H39" t="s">
        <v>446</v>
      </c>
      <c r="I39" t="s">
        <v>241</v>
      </c>
      <c r="J39" t="s">
        <v>448</v>
      </c>
      <c r="K39" t="s">
        <v>2331</v>
      </c>
      <c r="L39" s="50">
        <f>(C39-VLOOKUP(H39,Riders!$A$2:$C$3501,2,FALSE))/365</f>
        <v>22.643835616438356</v>
      </c>
      <c r="M39" s="50">
        <f>(C39-VLOOKUP(I39,Riders!$A$2:$C$3501,2,FALSE))/365</f>
        <v>21.624657534246577</v>
      </c>
      <c r="N39" s="50">
        <f>(C39-VLOOKUP(J39,Riders!$A$2:$C$3501,2,FALSE))/365</f>
        <v>26.838356164383562</v>
      </c>
      <c r="O39" s="50">
        <f>(C39-VLOOKUP(K39,Riders!$A$2:$C$3501,2,FALSE))/365</f>
        <v>27.284931506849315</v>
      </c>
      <c r="P39" s="51">
        <v>2</v>
      </c>
      <c r="Q39" s="101" t="str">
        <f t="shared" si="0"/>
        <v/>
      </c>
      <c r="R39" s="101" t="str">
        <f t="shared" si="1"/>
        <v/>
      </c>
      <c r="S39" s="101" t="str">
        <f t="shared" si="2"/>
        <v/>
      </c>
      <c r="T39" s="101" t="str">
        <f t="shared" si="3"/>
        <v/>
      </c>
      <c r="U39" s="101" t="str">
        <f t="shared" si="4"/>
        <v/>
      </c>
      <c r="V39" s="101" t="str">
        <f t="shared" si="5"/>
        <v/>
      </c>
      <c r="W39" s="38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102" t="str">
        <f t="shared" si="7"/>
        <v/>
      </c>
    </row>
    <row r="40" spans="1:55" ht="14.65" thickBot="1" x14ac:dyDescent="0.5">
      <c r="A40" s="47" t="s">
        <v>127</v>
      </c>
      <c r="B40" s="47">
        <v>2024</v>
      </c>
      <c r="C40" s="9">
        <v>45366</v>
      </c>
      <c r="D40" s="47" t="s">
        <v>72</v>
      </c>
      <c r="E40" s="51" t="s">
        <v>454</v>
      </c>
      <c r="F40">
        <v>3</v>
      </c>
      <c r="G40" t="s">
        <v>56</v>
      </c>
      <c r="H40" t="s">
        <v>291</v>
      </c>
      <c r="I40" t="s">
        <v>267</v>
      </c>
      <c r="J40" t="s">
        <v>428</v>
      </c>
      <c r="K40" t="s">
        <v>427</v>
      </c>
      <c r="L40" s="50">
        <f>(C40-VLOOKUP(H40,Riders!$A$2:$C$3501,2,FALSE))/365</f>
        <v>22.915068493150685</v>
      </c>
      <c r="M40" s="50">
        <f>(C40-VLOOKUP(I40,Riders!$A$2:$C$3501,2,FALSE))/365</f>
        <v>25.224657534246575</v>
      </c>
      <c r="N40" s="50">
        <f>(C40-VLOOKUP(J40,Riders!$A$2:$C$3501,2,FALSE))/365</f>
        <v>34.386301369863013</v>
      </c>
      <c r="O40" s="50">
        <f>(C40-VLOOKUP(K40,Riders!$A$2:$C$3501,2,FALSE))/365</f>
        <v>29.887671232876713</v>
      </c>
      <c r="P40" s="51">
        <v>1</v>
      </c>
      <c r="Q40" s="101">
        <f t="shared" si="0"/>
        <v>255.69699999999997</v>
      </c>
      <c r="R40" s="101">
        <f t="shared" si="1"/>
        <v>22.649000000000001</v>
      </c>
      <c r="S40" s="101">
        <f t="shared" si="2"/>
        <v>68.712999999999994</v>
      </c>
      <c r="T40" s="101">
        <f t="shared" si="3"/>
        <v>61.703000000000003</v>
      </c>
      <c r="U40" s="101">
        <f t="shared" si="4"/>
        <v>62.66700000000003</v>
      </c>
      <c r="V40" s="101">
        <f t="shared" si="5"/>
        <v>62.613999999999947</v>
      </c>
      <c r="W40" s="38">
        <v>14.391</v>
      </c>
      <c r="X40" s="3">
        <v>8.2580000000000009</v>
      </c>
      <c r="Y40" s="3">
        <v>7.7829999999999977</v>
      </c>
      <c r="Z40" s="3">
        <v>7.6260000000000012</v>
      </c>
      <c r="AA40" s="3">
        <v>7.7199999999999989</v>
      </c>
      <c r="AB40" s="3">
        <v>7.615000000000002</v>
      </c>
      <c r="AC40" s="3">
        <v>7.634999999999998</v>
      </c>
      <c r="AD40" s="3">
        <v>7.6849999999999952</v>
      </c>
      <c r="AE40" s="3">
        <v>7.8830000000000098</v>
      </c>
      <c r="AF40" s="3">
        <v>7.6879999999999882</v>
      </c>
      <c r="AG40" s="3">
        <v>7.7389999999999901</v>
      </c>
      <c r="AH40" s="3">
        <v>7.6700000000000301</v>
      </c>
      <c r="AI40" s="3">
        <v>7.7779999999999916</v>
      </c>
      <c r="AJ40" s="3">
        <v>7.6539999999999822</v>
      </c>
      <c r="AK40" s="3">
        <v>7.6290000000000191</v>
      </c>
      <c r="AL40" s="3">
        <v>7.6619999999999919</v>
      </c>
      <c r="AM40" s="3">
        <v>7.8400000000000034</v>
      </c>
      <c r="AN40" s="3">
        <v>7.6610000000000014</v>
      </c>
      <c r="AO40" s="3">
        <v>7.8079999999999927</v>
      </c>
      <c r="AP40" s="3">
        <v>7.7510000000000048</v>
      </c>
      <c r="AQ40" s="3">
        <v>7.8710000000000093</v>
      </c>
      <c r="AR40" s="3">
        <v>8.0029999999999859</v>
      </c>
      <c r="AS40" s="3">
        <v>7.9370000000000118</v>
      </c>
      <c r="AT40" s="3">
        <v>7.7960000000000207</v>
      </c>
      <c r="AU40" s="3">
        <v>7.9209999999999923</v>
      </c>
      <c r="AV40" s="3">
        <v>7.7589999999999861</v>
      </c>
      <c r="AW40" s="3">
        <v>7.7429999999999666</v>
      </c>
      <c r="AX40" s="3">
        <v>7.9470000000000312</v>
      </c>
      <c r="AY40" s="3">
        <v>7.7549999999999955</v>
      </c>
      <c r="AZ40" s="3">
        <v>7.9170000000000016</v>
      </c>
      <c r="BA40" s="3">
        <v>7.7580000000000098</v>
      </c>
      <c r="BB40" s="3">
        <v>7.8139999999999645</v>
      </c>
      <c r="BC40" s="102">
        <f t="shared" si="7"/>
        <v>56.316656042112349</v>
      </c>
    </row>
    <row r="41" spans="1:55" ht="14.65" thickBot="1" x14ac:dyDescent="0.5">
      <c r="A41" s="47" t="s">
        <v>127</v>
      </c>
      <c r="B41" s="47">
        <v>2024</v>
      </c>
      <c r="C41" s="9">
        <v>45366</v>
      </c>
      <c r="D41" s="47" t="s">
        <v>72</v>
      </c>
      <c r="E41" s="51" t="s">
        <v>454</v>
      </c>
      <c r="F41">
        <v>3</v>
      </c>
      <c r="G41" t="s">
        <v>36</v>
      </c>
      <c r="H41" t="s">
        <v>2496</v>
      </c>
      <c r="I41" t="s">
        <v>3853</v>
      </c>
      <c r="J41" t="s">
        <v>455</v>
      </c>
      <c r="K41" t="s">
        <v>3871</v>
      </c>
      <c r="L41" s="50">
        <f>(C41-VLOOKUP(H41,Riders!$A$2:$C$3501,2,FALSE))/365</f>
        <v>18.635616438356163</v>
      </c>
      <c r="M41" s="50">
        <f>(C41-VLOOKUP(I41,Riders!$A$2:$C$3501,2,FALSE))/365</f>
        <v>18.668493150684931</v>
      </c>
      <c r="N41" s="50">
        <f>(C41-VLOOKUP(J41,Riders!$A$2:$C$3501,2,FALSE))/365</f>
        <v>24.068493150684933</v>
      </c>
      <c r="O41" s="50" t="e">
        <f>(C41-VLOOKUP(K41,Riders!$A$2:$C$3501,2,FALSE))/365</f>
        <v>#N/A</v>
      </c>
      <c r="P41" s="51">
        <v>2</v>
      </c>
      <c r="Q41" s="101">
        <f t="shared" si="0"/>
        <v>257.637</v>
      </c>
      <c r="R41" s="101">
        <f t="shared" si="1"/>
        <v>22.681999999999999</v>
      </c>
      <c r="S41" s="101">
        <f t="shared" si="2"/>
        <v>69.66</v>
      </c>
      <c r="T41" s="101">
        <f t="shared" si="3"/>
        <v>62.015000000000015</v>
      </c>
      <c r="U41" s="101">
        <f t="shared" si="4"/>
        <v>63.160000000000025</v>
      </c>
      <c r="V41" s="101">
        <f t="shared" si="5"/>
        <v>62.801999999999964</v>
      </c>
      <c r="W41" s="38">
        <v>14.361000000000001</v>
      </c>
      <c r="X41" s="3">
        <v>8.320999999999998</v>
      </c>
      <c r="Y41" s="3">
        <v>7.8420000000000023</v>
      </c>
      <c r="Z41" s="3">
        <v>7.6920000000000002</v>
      </c>
      <c r="AA41" s="3">
        <v>7.8840000000000003</v>
      </c>
      <c r="AB41" s="3">
        <v>7.8299999999999983</v>
      </c>
      <c r="AC41" s="3">
        <v>7.8280000000000101</v>
      </c>
      <c r="AD41" s="3">
        <v>7.9019999999999868</v>
      </c>
      <c r="AE41" s="3">
        <v>7.7510000000000048</v>
      </c>
      <c r="AF41" s="3">
        <v>7.7180000000000177</v>
      </c>
      <c r="AG41" s="3">
        <v>7.8509999999999565</v>
      </c>
      <c r="AH41" s="3">
        <v>7.6850000000000165</v>
      </c>
      <c r="AI41" s="3">
        <v>7.7130000000000081</v>
      </c>
      <c r="AJ41" s="3">
        <v>7.7310000000000088</v>
      </c>
      <c r="AK41" s="3">
        <v>7.7279999999999944</v>
      </c>
      <c r="AL41" s="3">
        <v>7.8380000000000081</v>
      </c>
      <c r="AM41" s="3">
        <v>8.0299999999999727</v>
      </c>
      <c r="AN41" s="3">
        <v>7.8480000000000132</v>
      </c>
      <c r="AO41" s="3">
        <v>7.7900000000000205</v>
      </c>
      <c r="AP41" s="3">
        <v>7.7369999999999663</v>
      </c>
      <c r="AQ41" s="3">
        <v>7.9429999999999836</v>
      </c>
      <c r="AR41" s="3">
        <v>7.8710000000000662</v>
      </c>
      <c r="AS41" s="3">
        <v>8.0969999999999231</v>
      </c>
      <c r="AT41" s="3">
        <v>7.8440000000000794</v>
      </c>
      <c r="AU41" s="3">
        <v>7.8299999999999557</v>
      </c>
      <c r="AV41" s="3">
        <v>7.8199999999999932</v>
      </c>
      <c r="AW41" s="3">
        <v>8.0700000000000216</v>
      </c>
      <c r="AX41" s="3">
        <v>7.8439999999999941</v>
      </c>
      <c r="AY41" s="3">
        <v>7.8000000000000114</v>
      </c>
      <c r="AZ41" s="3">
        <v>7.775999999999982</v>
      </c>
      <c r="BA41" s="3">
        <v>7.7930000000000064</v>
      </c>
      <c r="BB41" s="3">
        <v>7.8689999999999998</v>
      </c>
      <c r="BC41" s="102">
        <f t="shared" si="7"/>
        <v>55.892593066989605</v>
      </c>
    </row>
    <row r="42" spans="1:55" ht="14.65" thickBot="1" x14ac:dyDescent="0.5">
      <c r="A42" s="47" t="s">
        <v>127</v>
      </c>
      <c r="B42" s="47">
        <v>2024</v>
      </c>
      <c r="C42" s="9">
        <v>45366</v>
      </c>
      <c r="D42" s="47" t="s">
        <v>72</v>
      </c>
      <c r="E42" s="51" t="s">
        <v>454</v>
      </c>
      <c r="F42">
        <v>4</v>
      </c>
      <c r="G42" t="s">
        <v>29</v>
      </c>
      <c r="H42" t="s">
        <v>416</v>
      </c>
      <c r="I42" t="s">
        <v>417</v>
      </c>
      <c r="J42" t="s">
        <v>479</v>
      </c>
      <c r="K42" t="s">
        <v>550</v>
      </c>
      <c r="L42" s="50">
        <f>(C42-VLOOKUP(H42,Riders!$A$2:$C$3501,2,FALSE))/365</f>
        <v>26.378082191780823</v>
      </c>
      <c r="M42" s="50">
        <f>(C42-VLOOKUP(I42,Riders!$A$2:$C$3501,2,FALSE))/365</f>
        <v>25.073972602739726</v>
      </c>
      <c r="N42" s="50">
        <f>(C42-VLOOKUP(J42,Riders!$A$2:$C$3501,2,FALSE))/365</f>
        <v>22.268493150684932</v>
      </c>
      <c r="O42" s="50">
        <f>(C42-VLOOKUP(K42,Riders!$A$2:$C$3501,2,FALSE))/365</f>
        <v>24.531506849315068</v>
      </c>
      <c r="P42" s="51">
        <v>1</v>
      </c>
      <c r="Q42" s="101">
        <f t="shared" si="0"/>
        <v>253.685</v>
      </c>
      <c r="R42" s="101">
        <f t="shared" si="1"/>
        <v>22.975000000000001</v>
      </c>
      <c r="S42" s="101">
        <f t="shared" si="2"/>
        <v>69.260000000000005</v>
      </c>
      <c r="T42" s="101">
        <f t="shared" si="3"/>
        <v>61.174999999999997</v>
      </c>
      <c r="U42" s="101">
        <f t="shared" si="4"/>
        <v>61.306999999999988</v>
      </c>
      <c r="V42" s="101">
        <f t="shared" si="5"/>
        <v>61.943000000000012</v>
      </c>
      <c r="W42" s="38">
        <v>14.439</v>
      </c>
      <c r="X42" s="3">
        <v>8.5360000000000014</v>
      </c>
      <c r="Y42" s="3">
        <v>7.9799999999999969</v>
      </c>
      <c r="Z42" s="3">
        <v>7.7469999999999999</v>
      </c>
      <c r="AA42" s="3">
        <v>7.6850000000000023</v>
      </c>
      <c r="AB42" s="3">
        <v>7.7640000000000029</v>
      </c>
      <c r="AC42" s="3">
        <v>7.5599999999999952</v>
      </c>
      <c r="AD42" s="3">
        <v>7.5490000000000066</v>
      </c>
      <c r="AE42" s="3">
        <v>7.5390000000000015</v>
      </c>
      <c r="AF42" s="3">
        <v>7.7109999999999985</v>
      </c>
      <c r="AG42" s="3">
        <v>7.4829999999999899</v>
      </c>
      <c r="AH42" s="3">
        <v>7.578000000000003</v>
      </c>
      <c r="AI42" s="3">
        <v>7.6270000000000095</v>
      </c>
      <c r="AJ42" s="3">
        <v>7.7879999999999967</v>
      </c>
      <c r="AK42" s="3">
        <v>7.6340000000000003</v>
      </c>
      <c r="AL42" s="3">
        <v>7.8149999999999977</v>
      </c>
      <c r="AM42" s="3">
        <v>7.6009999999999991</v>
      </c>
      <c r="AN42" s="3">
        <v>7.5949999999999989</v>
      </c>
      <c r="AO42" s="3">
        <v>7.6330000000000098</v>
      </c>
      <c r="AP42" s="3">
        <v>7.867999999999995</v>
      </c>
      <c r="AQ42" s="3">
        <v>7.6519999999999868</v>
      </c>
      <c r="AR42" s="3">
        <v>7.6420000000000243</v>
      </c>
      <c r="AS42" s="3">
        <v>7.657999999999987</v>
      </c>
      <c r="AT42" s="3">
        <v>7.657999999999987</v>
      </c>
      <c r="AU42" s="3">
        <v>7.8310000000000173</v>
      </c>
      <c r="AV42" s="3">
        <v>7.8430000000000177</v>
      </c>
      <c r="AW42" s="3">
        <v>7.6719999999999686</v>
      </c>
      <c r="AX42" s="3">
        <v>7.679000000000002</v>
      </c>
      <c r="AY42" s="3">
        <v>7.884000000000043</v>
      </c>
      <c r="AZ42" s="3">
        <v>7.6009999999999707</v>
      </c>
      <c r="BA42" s="3">
        <v>7.6979999999999791</v>
      </c>
      <c r="BB42" s="3">
        <v>7.7350000000000136</v>
      </c>
      <c r="BC42" s="102">
        <f t="shared" si="7"/>
        <v>56.76330882787709</v>
      </c>
    </row>
    <row r="43" spans="1:55" ht="14.65" thickBot="1" x14ac:dyDescent="0.5">
      <c r="A43" s="47" t="s">
        <v>127</v>
      </c>
      <c r="B43" s="47">
        <v>2024</v>
      </c>
      <c r="C43" s="9">
        <v>45366</v>
      </c>
      <c r="D43" s="47" t="s">
        <v>72</v>
      </c>
      <c r="E43" s="51" t="s">
        <v>454</v>
      </c>
      <c r="F43">
        <v>4</v>
      </c>
      <c r="G43" t="s">
        <v>40</v>
      </c>
      <c r="H43" t="s">
        <v>429</v>
      </c>
      <c r="I43" t="s">
        <v>221</v>
      </c>
      <c r="J43" t="s">
        <v>431</v>
      </c>
      <c r="K43" t="s">
        <v>430</v>
      </c>
      <c r="L43" s="50">
        <f>(C43-VLOOKUP(H43,Riders!$A$2:$C$3501,2,FALSE))/365</f>
        <v>19.61917808219178</v>
      </c>
      <c r="M43" s="50">
        <f>(C43-VLOOKUP(I43,Riders!$A$2:$C$3501,2,FALSE))/365</f>
        <v>26.947945205479453</v>
      </c>
      <c r="N43" s="50">
        <f>(C43-VLOOKUP(J43,Riders!$A$2:$C$3501,2,FALSE))/365</f>
        <v>19.263013698630136</v>
      </c>
      <c r="O43" s="50">
        <f>(C43-VLOOKUP(K43,Riders!$A$2:$C$3501,2,FALSE))/365</f>
        <v>22.183561643835617</v>
      </c>
      <c r="P43" s="51">
        <v>2</v>
      </c>
      <c r="Q43" s="101">
        <f t="shared" si="0"/>
        <v>257.22899999999998</v>
      </c>
      <c r="R43" s="101">
        <f t="shared" si="1"/>
        <v>23.24</v>
      </c>
      <c r="S43" s="101">
        <f t="shared" si="2"/>
        <v>70.210000000000008</v>
      </c>
      <c r="T43" s="101">
        <f t="shared" si="3"/>
        <v>61.671999999999997</v>
      </c>
      <c r="U43" s="101">
        <f t="shared" si="4"/>
        <v>62.787999999999982</v>
      </c>
      <c r="V43" s="101">
        <f t="shared" si="5"/>
        <v>62.558999999999997</v>
      </c>
      <c r="W43" s="38">
        <v>14.459</v>
      </c>
      <c r="X43" s="3">
        <v>8.7809999999999988</v>
      </c>
      <c r="Y43" s="3">
        <v>8.1320000000000014</v>
      </c>
      <c r="Z43" s="3">
        <v>7.8340000000000032</v>
      </c>
      <c r="AA43" s="3">
        <v>7.8319999999999936</v>
      </c>
      <c r="AB43" s="3">
        <v>7.7410000000000068</v>
      </c>
      <c r="AC43" s="3">
        <v>7.6799999999999926</v>
      </c>
      <c r="AD43" s="3">
        <v>7.7510000000000119</v>
      </c>
      <c r="AE43" s="3">
        <v>7.6499999999999915</v>
      </c>
      <c r="AF43" s="3">
        <v>7.6739999999999924</v>
      </c>
      <c r="AG43" s="3">
        <v>7.7620000000000005</v>
      </c>
      <c r="AH43" s="3">
        <v>7.679000000000002</v>
      </c>
      <c r="AI43" s="3">
        <v>7.6329999999999956</v>
      </c>
      <c r="AJ43" s="3">
        <v>7.7540000000000191</v>
      </c>
      <c r="AK43" s="3">
        <v>7.6819999999999737</v>
      </c>
      <c r="AL43" s="3">
        <v>7.8380000000000223</v>
      </c>
      <c r="AM43" s="3">
        <v>7.7860000000000014</v>
      </c>
      <c r="AN43" s="3">
        <v>7.9309999999999832</v>
      </c>
      <c r="AO43" s="3">
        <v>7.7840000000000202</v>
      </c>
      <c r="AP43" s="3">
        <v>7.8769999999999811</v>
      </c>
      <c r="AQ43" s="3">
        <v>7.7860000000000014</v>
      </c>
      <c r="AR43" s="3">
        <v>7.8520000000000039</v>
      </c>
      <c r="AS43" s="3">
        <v>7.8060000000000116</v>
      </c>
      <c r="AT43" s="3">
        <v>7.9659999999999798</v>
      </c>
      <c r="AU43" s="3">
        <v>7.7350000000000136</v>
      </c>
      <c r="AV43" s="3">
        <v>7.9070000000000107</v>
      </c>
      <c r="AW43" s="3">
        <v>7.8569999999999709</v>
      </c>
      <c r="AX43" s="3">
        <v>8.0160000000000196</v>
      </c>
      <c r="AY43" s="3">
        <v>7.7309999999999661</v>
      </c>
      <c r="AZ43" s="3">
        <v>7.9270000000000209</v>
      </c>
      <c r="BA43" s="3">
        <v>7.7070000000000221</v>
      </c>
      <c r="BB43" s="3">
        <v>7.6789999999999736</v>
      </c>
      <c r="BC43" s="102">
        <f t="shared" si="7"/>
        <v>55.98124628249537</v>
      </c>
    </row>
    <row r="44" spans="1:55" ht="14.65" thickBot="1" x14ac:dyDescent="0.5">
      <c r="A44" s="47" t="s">
        <v>127</v>
      </c>
      <c r="B44" s="47">
        <v>2024</v>
      </c>
      <c r="C44" s="9">
        <v>45366</v>
      </c>
      <c r="D44" s="47" t="s">
        <v>72</v>
      </c>
      <c r="E44" s="51" t="s">
        <v>204</v>
      </c>
      <c r="F44" t="s">
        <v>205</v>
      </c>
      <c r="G44" t="s">
        <v>29</v>
      </c>
      <c r="H44" t="s">
        <v>416</v>
      </c>
      <c r="I44" t="s">
        <v>417</v>
      </c>
      <c r="J44" t="s">
        <v>479</v>
      </c>
      <c r="K44" t="s">
        <v>550</v>
      </c>
      <c r="L44" s="50">
        <f>(C44-VLOOKUP(H44,Riders!$A$2:$C$3501,2,FALSE))/365</f>
        <v>26.378082191780823</v>
      </c>
      <c r="M44" s="50">
        <f>(C44-VLOOKUP(I44,Riders!$A$2:$C$3501,2,FALSE))/365</f>
        <v>25.073972602739726</v>
      </c>
      <c r="N44" s="50">
        <f>(C44-VLOOKUP(J44,Riders!$A$2:$C$3501,2,FALSE))/365</f>
        <v>22.268493150684932</v>
      </c>
      <c r="O44" s="50">
        <f>(C44-VLOOKUP(K44,Riders!$A$2:$C$3501,2,FALSE))/365</f>
        <v>24.531506849315068</v>
      </c>
      <c r="P44" s="51">
        <v>3</v>
      </c>
      <c r="Q44" s="101" t="str">
        <f t="shared" si="0"/>
        <v/>
      </c>
      <c r="R44" s="101">
        <f t="shared" si="1"/>
        <v>22.797999999999998</v>
      </c>
      <c r="S44" s="101">
        <f t="shared" si="2"/>
        <v>68.777000000000001</v>
      </c>
      <c r="T44" s="101">
        <f t="shared" si="3"/>
        <v>60.463000000000008</v>
      </c>
      <c r="U44" s="101">
        <f t="shared" si="4"/>
        <v>61.266999999999996</v>
      </c>
      <c r="V44" s="101" t="str">
        <f t="shared" si="5"/>
        <v/>
      </c>
      <c r="W44" s="38">
        <v>14.423</v>
      </c>
      <c r="X44" s="3">
        <v>8.3749999999999982</v>
      </c>
      <c r="Y44" s="3">
        <v>7.8670000000000009</v>
      </c>
      <c r="Z44" s="3">
        <v>7.6490000000000009</v>
      </c>
      <c r="AA44" s="3">
        <v>7.5319999999999965</v>
      </c>
      <c r="AB44" s="3">
        <v>7.5260000000000034</v>
      </c>
      <c r="AC44" s="3">
        <v>7.6460000000000008</v>
      </c>
      <c r="AD44" s="3">
        <v>7.7590000000000003</v>
      </c>
      <c r="AE44" s="3">
        <v>7.5480000000000018</v>
      </c>
      <c r="AF44" s="3">
        <v>7.5210000000000008</v>
      </c>
      <c r="AG44" s="3">
        <v>7.5259999999999962</v>
      </c>
      <c r="AH44" s="3">
        <v>7.6799999999999784</v>
      </c>
      <c r="AI44" s="3">
        <v>7.4820000000000135</v>
      </c>
      <c r="AJ44" s="3">
        <v>7.5110000000000099</v>
      </c>
      <c r="AK44" s="3">
        <v>7.5889999999999844</v>
      </c>
      <c r="AL44" s="3">
        <v>7.606000000000023</v>
      </c>
      <c r="AM44" s="3">
        <v>7.7959999999999923</v>
      </c>
      <c r="AN44" s="3">
        <v>7.5889999999999986</v>
      </c>
      <c r="AO44" s="3">
        <v>7.8460000000000036</v>
      </c>
      <c r="AP44" s="3">
        <v>7.6069999999999993</v>
      </c>
      <c r="AQ44" s="3">
        <v>7.5680000000000121</v>
      </c>
      <c r="AR44" s="3">
        <v>7.5749999999999886</v>
      </c>
      <c r="AS44" s="3">
        <v>7.5769999999999982</v>
      </c>
      <c r="AT44" s="3">
        <v>7.7090000000000032</v>
      </c>
      <c r="AU44" s="3">
        <v>7.4739999999999895</v>
      </c>
      <c r="AV44" s="3">
        <v>7.4279999999999973</v>
      </c>
      <c r="AW44" s="3">
        <v>7.4800000000000182</v>
      </c>
      <c r="AX44" s="3">
        <v>7.5089999999999861</v>
      </c>
      <c r="AY44" s="3">
        <v>7.4890000000000327</v>
      </c>
      <c r="AZ44" s="3">
        <v>7.783999999999935</v>
      </c>
      <c r="BA44" s="3"/>
      <c r="BB44" s="3"/>
      <c r="BC44" s="102" t="str">
        <f t="shared" si="7"/>
        <v/>
      </c>
    </row>
    <row r="45" spans="1:55" ht="14.65" thickBot="1" x14ac:dyDescent="0.5">
      <c r="A45" s="47" t="s">
        <v>127</v>
      </c>
      <c r="B45" s="47">
        <v>2024</v>
      </c>
      <c r="C45" s="9">
        <v>45366</v>
      </c>
      <c r="D45" s="47" t="s">
        <v>72</v>
      </c>
      <c r="E45" s="51" t="s">
        <v>204</v>
      </c>
      <c r="F45" t="s">
        <v>205</v>
      </c>
      <c r="G45" t="s">
        <v>56</v>
      </c>
      <c r="H45" t="s">
        <v>291</v>
      </c>
      <c r="I45" t="s">
        <v>267</v>
      </c>
      <c r="J45" t="s">
        <v>428</v>
      </c>
      <c r="K45" t="s">
        <v>427</v>
      </c>
      <c r="L45" s="50">
        <f>(C45-VLOOKUP(H45,Riders!$A$2:$C$3501,2,FALSE))/365</f>
        <v>22.915068493150685</v>
      </c>
      <c r="M45" s="50">
        <f>(C45-VLOOKUP(I45,Riders!$A$2:$C$3501,2,FALSE))/365</f>
        <v>25.224657534246575</v>
      </c>
      <c r="N45" s="50">
        <f>(C45-VLOOKUP(J45,Riders!$A$2:$C$3501,2,FALSE))/365</f>
        <v>34.386301369863013</v>
      </c>
      <c r="O45" s="50">
        <f>(C45-VLOOKUP(K45,Riders!$A$2:$C$3501,2,FALSE))/365</f>
        <v>29.887671232876713</v>
      </c>
      <c r="P45" s="51">
        <v>4</v>
      </c>
      <c r="Q45" s="101" t="str">
        <f t="shared" si="0"/>
        <v/>
      </c>
      <c r="R45" s="101">
        <f t="shared" si="1"/>
        <v>22.989000000000001</v>
      </c>
      <c r="S45" s="101">
        <f t="shared" si="2"/>
        <v>69.465000000000003</v>
      </c>
      <c r="T45" s="101">
        <f t="shared" si="3"/>
        <v>62.283999999999992</v>
      </c>
      <c r="U45" s="101">
        <f t="shared" si="4"/>
        <v>63.670000000000044</v>
      </c>
      <c r="V45" s="101" t="str">
        <f t="shared" si="5"/>
        <v/>
      </c>
      <c r="W45" s="38">
        <v>14.552</v>
      </c>
      <c r="X45" s="3">
        <v>8.4370000000000012</v>
      </c>
      <c r="Y45" s="3">
        <v>7.9259999999999984</v>
      </c>
      <c r="Z45" s="3">
        <v>7.7809999999999988</v>
      </c>
      <c r="AA45" s="3">
        <v>7.8240000000000052</v>
      </c>
      <c r="AB45" s="3">
        <v>7.6589999999999989</v>
      </c>
      <c r="AC45" s="3">
        <v>7.6430000000000007</v>
      </c>
      <c r="AD45" s="3">
        <v>7.6430000000000007</v>
      </c>
      <c r="AE45" s="3">
        <v>7.7609999999999957</v>
      </c>
      <c r="AF45" s="3">
        <v>7.7199999999999989</v>
      </c>
      <c r="AG45" s="3">
        <v>7.7690000000000055</v>
      </c>
      <c r="AH45" s="3">
        <v>7.8249999999999886</v>
      </c>
      <c r="AI45" s="3">
        <v>7.9710000000000036</v>
      </c>
      <c r="AJ45" s="3">
        <v>7.7770000000000152</v>
      </c>
      <c r="AK45" s="3">
        <v>7.737000000000009</v>
      </c>
      <c r="AL45" s="3">
        <v>7.7239999999999753</v>
      </c>
      <c r="AM45" s="3">
        <v>7.9050000000000011</v>
      </c>
      <c r="AN45" s="3">
        <v>7.7740000000000009</v>
      </c>
      <c r="AO45" s="3">
        <v>7.9039999999999964</v>
      </c>
      <c r="AP45" s="3">
        <v>7.8369999999999891</v>
      </c>
      <c r="AQ45" s="3">
        <v>7.9310000000000116</v>
      </c>
      <c r="AR45" s="3">
        <v>8.217000000000013</v>
      </c>
      <c r="AS45" s="3">
        <v>8.0650000000000261</v>
      </c>
      <c r="AT45" s="3">
        <v>8.0370000000000061</v>
      </c>
      <c r="AU45" s="3">
        <v>8.1679999999999495</v>
      </c>
      <c r="AV45" s="3">
        <v>7.9300000000000352</v>
      </c>
      <c r="AW45" s="3">
        <v>7.8569999999999709</v>
      </c>
      <c r="AX45" s="3">
        <v>7.842000000000013</v>
      </c>
      <c r="AY45" s="3">
        <v>8.0840000000000032</v>
      </c>
      <c r="AZ45" s="3"/>
      <c r="BA45" s="3"/>
      <c r="BB45" s="3"/>
      <c r="BC45" s="102" t="str">
        <f t="shared" si="7"/>
        <v/>
      </c>
    </row>
    <row r="46" spans="1:55" ht="14.65" thickBot="1" x14ac:dyDescent="0.5">
      <c r="A46" s="47" t="s">
        <v>127</v>
      </c>
      <c r="B46" s="47">
        <v>2024</v>
      </c>
      <c r="C46" s="9">
        <v>45366</v>
      </c>
      <c r="D46" s="47" t="s">
        <v>72</v>
      </c>
      <c r="E46" s="51" t="s">
        <v>204</v>
      </c>
      <c r="F46" t="s">
        <v>206</v>
      </c>
      <c r="G46" t="s">
        <v>40</v>
      </c>
      <c r="H46" t="s">
        <v>429</v>
      </c>
      <c r="I46" t="s">
        <v>221</v>
      </c>
      <c r="J46" t="s">
        <v>431</v>
      </c>
      <c r="K46" t="s">
        <v>430</v>
      </c>
      <c r="L46" s="50">
        <f>(C46-VLOOKUP(H46,Riders!$A$2:$C$3501,2,FALSE))/365</f>
        <v>19.61917808219178</v>
      </c>
      <c r="M46" s="50">
        <f>(C46-VLOOKUP(I46,Riders!$A$2:$C$3501,2,FALSE))/365</f>
        <v>26.947945205479453</v>
      </c>
      <c r="N46" s="50">
        <f>(C46-VLOOKUP(J46,Riders!$A$2:$C$3501,2,FALSE))/365</f>
        <v>19.263013698630136</v>
      </c>
      <c r="O46" s="50">
        <f>(C46-VLOOKUP(K46,Riders!$A$2:$C$3501,2,FALSE))/365</f>
        <v>22.183561643835617</v>
      </c>
      <c r="P46" s="51">
        <v>5</v>
      </c>
      <c r="Q46" s="101">
        <f t="shared" si="0"/>
        <v>257.947</v>
      </c>
      <c r="R46" s="101">
        <f t="shared" si="1"/>
        <v>22.957000000000001</v>
      </c>
      <c r="S46" s="101">
        <f t="shared" si="2"/>
        <v>69.757999999999996</v>
      </c>
      <c r="T46" s="101">
        <f t="shared" si="3"/>
        <v>62.244000000000014</v>
      </c>
      <c r="U46" s="101">
        <f t="shared" si="4"/>
        <v>63.197999999999979</v>
      </c>
      <c r="V46" s="101">
        <f t="shared" si="5"/>
        <v>62.747000000000014</v>
      </c>
      <c r="W46" s="38">
        <v>14.314</v>
      </c>
      <c r="X46" s="3">
        <v>8.6430000000000007</v>
      </c>
      <c r="Y46" s="3">
        <v>7.9549999999999983</v>
      </c>
      <c r="Z46" s="3">
        <v>7.7379999999999995</v>
      </c>
      <c r="AA46" s="3">
        <v>7.8290000000000006</v>
      </c>
      <c r="AB46" s="3">
        <v>7.7210000000000036</v>
      </c>
      <c r="AC46" s="3">
        <v>7.7560000000000002</v>
      </c>
      <c r="AD46" s="3">
        <v>7.8019999999999925</v>
      </c>
      <c r="AE46" s="3">
        <v>7.7550000000000097</v>
      </c>
      <c r="AF46" s="3">
        <v>7.7279999999999944</v>
      </c>
      <c r="AG46" s="3">
        <v>7.8520000000000039</v>
      </c>
      <c r="AH46" s="3">
        <v>7.7069999999999794</v>
      </c>
      <c r="AI46" s="3">
        <v>7.798000000000016</v>
      </c>
      <c r="AJ46" s="3">
        <v>7.8289999999999935</v>
      </c>
      <c r="AK46" s="3">
        <v>7.6980000000000075</v>
      </c>
      <c r="AL46" s="3">
        <v>7.8770000000000095</v>
      </c>
      <c r="AM46" s="3">
        <v>7.8429999999999893</v>
      </c>
      <c r="AN46" s="3">
        <v>7.8870000000000005</v>
      </c>
      <c r="AO46" s="3">
        <v>7.8130000000000166</v>
      </c>
      <c r="AP46" s="3">
        <v>7.9039999999999964</v>
      </c>
      <c r="AQ46" s="3">
        <v>7.8390000000000271</v>
      </c>
      <c r="AR46" s="3">
        <v>7.8889999999999532</v>
      </c>
      <c r="AS46" s="3">
        <v>7.9519999999999698</v>
      </c>
      <c r="AT46" s="3">
        <v>8.0710000000000264</v>
      </c>
      <c r="AU46" s="3">
        <v>7.882000000000005</v>
      </c>
      <c r="AV46" s="3">
        <v>7.7940000000000111</v>
      </c>
      <c r="AW46" s="3">
        <v>7.9729999999999563</v>
      </c>
      <c r="AX46" s="3">
        <v>7.9140000000000441</v>
      </c>
      <c r="AY46" s="3">
        <v>7.9919999999999902</v>
      </c>
      <c r="AZ46" s="3">
        <v>7.7040000000000077</v>
      </c>
      <c r="BA46" s="3">
        <v>7.8290000000000077</v>
      </c>
      <c r="BB46" s="3">
        <v>7.6589999999999918</v>
      </c>
      <c r="BC46" s="102">
        <f t="shared" si="7"/>
        <v>55.825421501316164</v>
      </c>
    </row>
    <row r="47" spans="1:55" ht="14.65" thickBot="1" x14ac:dyDescent="0.5">
      <c r="A47" s="47" t="s">
        <v>127</v>
      </c>
      <c r="B47" s="47">
        <v>2024</v>
      </c>
      <c r="C47" s="9">
        <v>45366</v>
      </c>
      <c r="D47" s="47" t="s">
        <v>72</v>
      </c>
      <c r="E47" s="51" t="s">
        <v>204</v>
      </c>
      <c r="F47" t="s">
        <v>206</v>
      </c>
      <c r="G47" t="s">
        <v>36</v>
      </c>
      <c r="H47" t="s">
        <v>2496</v>
      </c>
      <c r="I47" t="s">
        <v>3853</v>
      </c>
      <c r="J47" t="s">
        <v>455</v>
      </c>
      <c r="K47" t="s">
        <v>3871</v>
      </c>
      <c r="L47" s="50">
        <f>(C47-VLOOKUP(H47,Riders!$A$2:$C$3501,2,FALSE))/365</f>
        <v>18.635616438356163</v>
      </c>
      <c r="M47" s="50">
        <f>(C47-VLOOKUP(I47,Riders!$A$2:$C$3501,2,FALSE))/365</f>
        <v>18.668493150684931</v>
      </c>
      <c r="N47" s="50">
        <f>(C47-VLOOKUP(J47,Riders!$A$2:$C$3501,2,FALSE))/365</f>
        <v>24.068493150684933</v>
      </c>
      <c r="O47" s="50" t="e">
        <f>(C47-VLOOKUP(K47,Riders!$A$2:$C$3501,2,FALSE))/365</f>
        <v>#N/A</v>
      </c>
      <c r="P47" s="51">
        <v>6</v>
      </c>
      <c r="Q47" s="101">
        <f t="shared" si="0"/>
        <v>259.11200000000002</v>
      </c>
      <c r="R47" s="101">
        <f t="shared" si="1"/>
        <v>22.753</v>
      </c>
      <c r="S47" s="101">
        <f t="shared" si="2"/>
        <v>69.403999999999996</v>
      </c>
      <c r="T47" s="101">
        <f t="shared" si="3"/>
        <v>63.010999999999996</v>
      </c>
      <c r="U47" s="101">
        <f t="shared" si="4"/>
        <v>63.288000000000011</v>
      </c>
      <c r="V47" s="101">
        <f t="shared" si="5"/>
        <v>63.40900000000002</v>
      </c>
      <c r="W47" s="38">
        <v>14.379</v>
      </c>
      <c r="X47" s="3">
        <v>8.3740000000000006</v>
      </c>
      <c r="Y47" s="3">
        <v>7.8599999999999994</v>
      </c>
      <c r="Z47" s="3">
        <v>7.6280000000000001</v>
      </c>
      <c r="AA47" s="3">
        <v>7.661999999999999</v>
      </c>
      <c r="AB47" s="3">
        <v>7.8509999999999991</v>
      </c>
      <c r="AC47" s="3">
        <v>7.7439999999999998</v>
      </c>
      <c r="AD47" s="3">
        <v>7.9059999999999988</v>
      </c>
      <c r="AE47" s="3">
        <v>7.7950000000000017</v>
      </c>
      <c r="AF47" s="3">
        <v>7.8449999999999989</v>
      </c>
      <c r="AG47" s="3">
        <v>7.9740000000000038</v>
      </c>
      <c r="AH47" s="3">
        <v>7.7460000000000093</v>
      </c>
      <c r="AI47" s="3">
        <v>7.7279999999999802</v>
      </c>
      <c r="AJ47" s="3">
        <v>7.7860000000000014</v>
      </c>
      <c r="AK47" s="3">
        <v>7.9610000000000127</v>
      </c>
      <c r="AL47" s="3">
        <v>8.1759999999999877</v>
      </c>
      <c r="AM47" s="3">
        <v>7.9840000000000089</v>
      </c>
      <c r="AN47" s="3">
        <v>8.1049999999999898</v>
      </c>
      <c r="AO47" s="3">
        <v>7.842000000000013</v>
      </c>
      <c r="AP47" s="3">
        <v>7.8580000000000041</v>
      </c>
      <c r="AQ47" s="3">
        <v>7.8239999999999839</v>
      </c>
      <c r="AR47" s="3">
        <v>8.0380000000000393</v>
      </c>
      <c r="AS47" s="3">
        <v>7.8199999999999648</v>
      </c>
      <c r="AT47" s="3">
        <v>7.8170000000000073</v>
      </c>
      <c r="AU47" s="3">
        <v>7.8839999999999861</v>
      </c>
      <c r="AV47" s="3">
        <v>8.1270000000000095</v>
      </c>
      <c r="AW47" s="3">
        <v>8.1560000000000059</v>
      </c>
      <c r="AX47" s="3">
        <v>7.8779999999999859</v>
      </c>
      <c r="AY47" s="3">
        <v>7.8770000000000095</v>
      </c>
      <c r="AZ47" s="3">
        <v>7.804000000000002</v>
      </c>
      <c r="BA47" s="3">
        <v>7.8069999999999879</v>
      </c>
      <c r="BB47" s="3">
        <v>7.8760000000000332</v>
      </c>
      <c r="BC47" s="102">
        <f t="shared" si="7"/>
        <v>55.57442341535706</v>
      </c>
    </row>
    <row r="48" spans="1:55" ht="14.65" thickBot="1" x14ac:dyDescent="0.5">
      <c r="A48" s="47" t="s">
        <v>693</v>
      </c>
      <c r="B48" s="47">
        <v>2024</v>
      </c>
      <c r="C48" s="49">
        <v>45325</v>
      </c>
      <c r="D48" s="47" t="s">
        <v>72</v>
      </c>
      <c r="E48" s="51" t="s">
        <v>379</v>
      </c>
      <c r="F48" s="47" t="s">
        <v>379</v>
      </c>
      <c r="G48" t="s">
        <v>25</v>
      </c>
      <c r="H48" t="s">
        <v>269</v>
      </c>
      <c r="I48" t="s">
        <v>343</v>
      </c>
      <c r="J48" t="s">
        <v>418</v>
      </c>
      <c r="K48" t="s">
        <v>419</v>
      </c>
      <c r="L48" s="50">
        <f>(C48-VLOOKUP(H48,Riders!$A$2:$C$3501,2,FALSE))/365</f>
        <v>29.917808219178081</v>
      </c>
      <c r="M48" s="50">
        <f>(C48-VLOOKUP(I48,Riders!$A$2:$C$3501,2,FALSE))/365</f>
        <v>29.427397260273974</v>
      </c>
      <c r="N48" s="50">
        <f>(C48-VLOOKUP(J48,Riders!$A$2:$C$3501,2,FALSE))/365</f>
        <v>26.86849315068493</v>
      </c>
      <c r="O48" s="50">
        <f>(C48-VLOOKUP(K48,Riders!$A$2:$C$3501,2,FALSE))/365</f>
        <v>28.663013698630138</v>
      </c>
      <c r="P48" s="51">
        <v>1</v>
      </c>
      <c r="Q48" s="101">
        <f t="shared" si="0"/>
        <v>252.31100000000004</v>
      </c>
      <c r="R48" s="101">
        <f t="shared" si="1"/>
        <v>22.437999999999999</v>
      </c>
      <c r="S48" s="101">
        <f t="shared" si="2"/>
        <v>68.343000000000004</v>
      </c>
      <c r="T48" s="101">
        <f t="shared" si="3"/>
        <v>61.230000000000004</v>
      </c>
      <c r="U48" s="101">
        <f t="shared" si="4"/>
        <v>61.378000000000014</v>
      </c>
      <c r="V48" s="101">
        <f t="shared" si="5"/>
        <v>61.360000000000014</v>
      </c>
      <c r="W48" s="38">
        <v>14.101000000000001</v>
      </c>
      <c r="X48" s="3">
        <v>8.336999999999998</v>
      </c>
      <c r="Y48" s="3">
        <v>7.7970000000000006</v>
      </c>
      <c r="Z48" s="3">
        <v>7.6970000000000027</v>
      </c>
      <c r="AA48" s="3">
        <v>7.7569999999999979</v>
      </c>
      <c r="AB48" s="3">
        <v>7.5660000000000025</v>
      </c>
      <c r="AC48" s="3">
        <v>7.509999999999998</v>
      </c>
      <c r="AD48" s="3">
        <v>7.578000000000003</v>
      </c>
      <c r="AE48" s="3">
        <v>7.5389999999999873</v>
      </c>
      <c r="AF48" s="3">
        <v>7.5760000000000076</v>
      </c>
      <c r="AG48" s="3">
        <v>7.652000000000001</v>
      </c>
      <c r="AH48" s="3">
        <v>7.8520000000000181</v>
      </c>
      <c r="AI48" s="3">
        <v>7.6969999999999743</v>
      </c>
      <c r="AJ48" s="3">
        <v>7.6610000000000156</v>
      </c>
      <c r="AK48" s="3">
        <v>7.6490000000000009</v>
      </c>
      <c r="AL48" s="3">
        <v>7.6039999999999992</v>
      </c>
      <c r="AM48" s="3">
        <v>7.7549999999999955</v>
      </c>
      <c r="AN48" s="3">
        <v>7.7129999999999939</v>
      </c>
      <c r="AO48" s="3">
        <v>7.65300000000002</v>
      </c>
      <c r="AP48" s="3">
        <v>7.7839999999999918</v>
      </c>
      <c r="AQ48" s="3">
        <v>7.5889999999999986</v>
      </c>
      <c r="AR48" s="3">
        <v>7.5619999999999834</v>
      </c>
      <c r="AS48" s="3">
        <v>7.7000000000000171</v>
      </c>
      <c r="AT48" s="3">
        <v>7.6220000000000141</v>
      </c>
      <c r="AU48" s="3">
        <v>7.617999999999995</v>
      </c>
      <c r="AV48" s="3">
        <v>7.6379999999999768</v>
      </c>
      <c r="AW48" s="3">
        <v>7.5829999999999984</v>
      </c>
      <c r="AX48" s="3">
        <v>7.5770000000000266</v>
      </c>
      <c r="AY48" s="3">
        <v>7.8019999999999641</v>
      </c>
      <c r="AZ48" s="3">
        <v>7.7070000000000221</v>
      </c>
      <c r="BA48" s="3">
        <v>7.7210000000000036</v>
      </c>
      <c r="BB48" s="3">
        <v>7.7140000000000271</v>
      </c>
      <c r="BC48" s="102">
        <f t="shared" si="7"/>
        <v>57.072422526168097</v>
      </c>
    </row>
    <row r="49" spans="1:55" ht="14.65" thickBot="1" x14ac:dyDescent="0.5">
      <c r="A49" s="47" t="s">
        <v>693</v>
      </c>
      <c r="B49" s="47">
        <v>2024</v>
      </c>
      <c r="C49" s="49">
        <v>45325</v>
      </c>
      <c r="D49" s="47" t="s">
        <v>72</v>
      </c>
      <c r="E49" s="51" t="s">
        <v>379</v>
      </c>
      <c r="F49" s="47" t="s">
        <v>379</v>
      </c>
      <c r="G49" t="s">
        <v>29</v>
      </c>
      <c r="H49" t="s">
        <v>416</v>
      </c>
      <c r="I49" t="s">
        <v>274</v>
      </c>
      <c r="J49" t="s">
        <v>217</v>
      </c>
      <c r="K49" t="s">
        <v>417</v>
      </c>
      <c r="L49" s="50">
        <f>(C49-VLOOKUP(H49,Riders!$A$2:$C$3501,2,FALSE))/365</f>
        <v>26.265753424657536</v>
      </c>
      <c r="M49" s="50">
        <f>(C49-VLOOKUP(I49,Riders!$A$2:$C$3501,2,FALSE))/365</f>
        <v>23.095890410958905</v>
      </c>
      <c r="N49" s="50">
        <f>(C49-VLOOKUP(J49,Riders!$A$2:$C$3501,2,FALSE))/365</f>
        <v>25.849315068493151</v>
      </c>
      <c r="O49" s="50">
        <f>(C49-VLOOKUP(K49,Riders!$A$2:$C$3501,2,FALSE))/365</f>
        <v>24.961643835616439</v>
      </c>
      <c r="P49" s="51">
        <v>2</v>
      </c>
      <c r="Q49" s="101">
        <f t="shared" si="0"/>
        <v>253.63700000000003</v>
      </c>
      <c r="R49" s="101">
        <f t="shared" si="1"/>
        <v>23.053999999999998</v>
      </c>
      <c r="S49" s="101">
        <f t="shared" si="2"/>
        <v>68.853999999999999</v>
      </c>
      <c r="T49" s="101">
        <f t="shared" si="3"/>
        <v>61.253</v>
      </c>
      <c r="U49" s="101">
        <f t="shared" si="4"/>
        <v>61.466000000000008</v>
      </c>
      <c r="V49" s="101">
        <f t="shared" si="5"/>
        <v>62.064000000000021</v>
      </c>
      <c r="W49" s="38">
        <v>14.535</v>
      </c>
      <c r="X49" s="3">
        <v>8.5189999999999984</v>
      </c>
      <c r="Y49" s="3">
        <v>7.8410000000000011</v>
      </c>
      <c r="Z49" s="3">
        <v>7.610000000000003</v>
      </c>
      <c r="AA49" s="3">
        <v>7.6839999999999975</v>
      </c>
      <c r="AB49" s="3">
        <v>7.5300000000000011</v>
      </c>
      <c r="AC49" s="3">
        <v>7.6269999999999953</v>
      </c>
      <c r="AD49" s="3">
        <v>7.5080000000000027</v>
      </c>
      <c r="AE49" s="3">
        <v>7.561000000000007</v>
      </c>
      <c r="AF49" s="3">
        <v>7.5859999999999843</v>
      </c>
      <c r="AG49" s="3">
        <v>7.76400000000001</v>
      </c>
      <c r="AH49" s="3">
        <v>7.6189999999999998</v>
      </c>
      <c r="AI49" s="3">
        <v>7.6069999999999993</v>
      </c>
      <c r="AJ49" s="3">
        <v>7.6269999999999811</v>
      </c>
      <c r="AK49" s="3">
        <v>7.6720000000000397</v>
      </c>
      <c r="AL49" s="3">
        <v>7.8169999999999789</v>
      </c>
      <c r="AM49" s="3">
        <v>7.5669999999999789</v>
      </c>
      <c r="AN49" s="3">
        <v>7.5200000000000102</v>
      </c>
      <c r="AO49" s="3">
        <v>7.6540000000000248</v>
      </c>
      <c r="AP49" s="3">
        <v>7.6929999999999836</v>
      </c>
      <c r="AQ49" s="3">
        <v>7.8389999999999986</v>
      </c>
      <c r="AR49" s="3">
        <v>7.717000000000013</v>
      </c>
      <c r="AS49" s="3">
        <v>7.7239999999999895</v>
      </c>
      <c r="AT49" s="3">
        <v>7.7520000000000095</v>
      </c>
      <c r="AU49" s="3">
        <v>7.9209999999999923</v>
      </c>
      <c r="AV49" s="3">
        <v>7.7479999999999905</v>
      </c>
      <c r="AW49" s="3">
        <v>7.7249999999999943</v>
      </c>
      <c r="AX49" s="3">
        <v>7.745000000000033</v>
      </c>
      <c r="AY49" s="3">
        <v>7.9069999999999823</v>
      </c>
      <c r="AZ49" s="3">
        <v>7.5859999999999843</v>
      </c>
      <c r="BA49" s="3">
        <v>7.6859999999999786</v>
      </c>
      <c r="BB49" s="3">
        <v>7.7460000000000662</v>
      </c>
      <c r="BC49" s="102">
        <f t="shared" si="7"/>
        <v>56.774051104531274</v>
      </c>
    </row>
    <row r="50" spans="1:55" ht="14.65" thickBot="1" x14ac:dyDescent="0.5">
      <c r="A50" s="47" t="s">
        <v>693</v>
      </c>
      <c r="B50" s="47">
        <v>2024</v>
      </c>
      <c r="C50" s="49">
        <v>45325</v>
      </c>
      <c r="D50" s="47" t="s">
        <v>72</v>
      </c>
      <c r="E50" s="51" t="s">
        <v>379</v>
      </c>
      <c r="F50" s="47" t="s">
        <v>379</v>
      </c>
      <c r="G50" t="s">
        <v>36</v>
      </c>
      <c r="H50" t="s">
        <v>270</v>
      </c>
      <c r="I50" t="s">
        <v>256</v>
      </c>
      <c r="J50" t="s">
        <v>455</v>
      </c>
      <c r="K50" t="s">
        <v>425</v>
      </c>
      <c r="L50" s="50">
        <f>(C50-VLOOKUP(H50,Riders!$A$2:$C$3501,2,FALSE))/365</f>
        <v>29.389041095890413</v>
      </c>
      <c r="M50" s="50">
        <f>(C50-VLOOKUP(I50,Riders!$A$2:$C$3501,2,FALSE))/365</f>
        <v>27.950684931506849</v>
      </c>
      <c r="N50" s="50">
        <f>(C50-VLOOKUP(J50,Riders!$A$2:$C$3501,2,FALSE))/365</f>
        <v>23.956164383561642</v>
      </c>
      <c r="O50" s="50">
        <f>(C50-VLOOKUP(K50,Riders!$A$2:$C$3501,2,FALSE))/365</f>
        <v>24.591780821917808</v>
      </c>
      <c r="P50" s="51">
        <v>3</v>
      </c>
      <c r="Q50" s="101">
        <f t="shared" si="0"/>
        <v>254.566</v>
      </c>
      <c r="R50" s="101">
        <f t="shared" si="1"/>
        <v>22.591000000000001</v>
      </c>
      <c r="S50" s="101">
        <f t="shared" si="2"/>
        <v>67.700000000000017</v>
      </c>
      <c r="T50" s="101">
        <f t="shared" si="3"/>
        <v>62.270999999999987</v>
      </c>
      <c r="U50" s="101">
        <f t="shared" si="4"/>
        <v>61.963000000000022</v>
      </c>
      <c r="V50" s="101">
        <f t="shared" si="5"/>
        <v>62.631999999999977</v>
      </c>
      <c r="W50" s="38">
        <v>14.484</v>
      </c>
      <c r="X50" s="3">
        <v>8.1070000000000011</v>
      </c>
      <c r="Y50" s="3">
        <v>7.5380000000000003</v>
      </c>
      <c r="Z50" s="3">
        <v>7.3929999999999971</v>
      </c>
      <c r="AA50" s="3">
        <v>7.5350000000000037</v>
      </c>
      <c r="AB50" s="3">
        <v>7.4439999999999955</v>
      </c>
      <c r="AC50" s="3">
        <v>7.5069999999999979</v>
      </c>
      <c r="AD50" s="3">
        <v>7.6920000000000215</v>
      </c>
      <c r="AE50" s="3">
        <v>7.6719999999999828</v>
      </c>
      <c r="AF50" s="3">
        <v>7.6929999999999978</v>
      </c>
      <c r="AG50" s="3">
        <v>7.7469999999999999</v>
      </c>
      <c r="AH50" s="3">
        <v>7.9099999999999966</v>
      </c>
      <c r="AI50" s="3">
        <v>7.6950000000000216</v>
      </c>
      <c r="AJ50" s="3">
        <v>7.7929999999999779</v>
      </c>
      <c r="AK50" s="3">
        <v>7.8310000000000031</v>
      </c>
      <c r="AL50" s="3">
        <v>7.9300000000000068</v>
      </c>
      <c r="AM50" s="3">
        <v>7.6639999999999873</v>
      </c>
      <c r="AN50" s="3">
        <v>7.6540000000000248</v>
      </c>
      <c r="AO50" s="3">
        <v>7.7599999999999625</v>
      </c>
      <c r="AP50" s="3">
        <v>7.9879999999999995</v>
      </c>
      <c r="AQ50" s="3">
        <v>7.7290000000000134</v>
      </c>
      <c r="AR50" s="3">
        <v>7.8470000000000084</v>
      </c>
      <c r="AS50" s="3">
        <v>7.6310000000000002</v>
      </c>
      <c r="AT50" s="3">
        <v>7.6900000000000261</v>
      </c>
      <c r="AU50" s="3">
        <v>7.7139999999999702</v>
      </c>
      <c r="AV50" s="3">
        <v>7.8949999999999818</v>
      </c>
      <c r="AW50" s="3">
        <v>7.7530000000000143</v>
      </c>
      <c r="AX50" s="3">
        <v>7.8050000000000068</v>
      </c>
      <c r="AY50" s="3">
        <v>7.9629999999999939</v>
      </c>
      <c r="AZ50" s="3">
        <v>8.0090000000000146</v>
      </c>
      <c r="BA50" s="3">
        <v>7.7180000000000177</v>
      </c>
      <c r="BB50" s="3">
        <v>7.7749999999999773</v>
      </c>
      <c r="BC50" s="102">
        <f t="shared" si="7"/>
        <v>56.566862817501161</v>
      </c>
    </row>
    <row r="51" spans="1:55" ht="14.65" thickBot="1" x14ac:dyDescent="0.5">
      <c r="A51" s="47" t="s">
        <v>693</v>
      </c>
      <c r="B51" s="47">
        <v>2024</v>
      </c>
      <c r="C51" s="49">
        <v>45325</v>
      </c>
      <c r="D51" s="47" t="s">
        <v>72</v>
      </c>
      <c r="E51" s="51" t="s">
        <v>379</v>
      </c>
      <c r="F51" s="47" t="s">
        <v>379</v>
      </c>
      <c r="G51" t="s">
        <v>27</v>
      </c>
      <c r="H51" t="s">
        <v>216</v>
      </c>
      <c r="I51" t="s">
        <v>463</v>
      </c>
      <c r="J51" t="s">
        <v>432</v>
      </c>
      <c r="K51" t="s">
        <v>487</v>
      </c>
      <c r="L51" s="50">
        <f>(C51-VLOOKUP(H51,Riders!$A$2:$C$3501,2,FALSE))/365</f>
        <v>24.991780821917807</v>
      </c>
      <c r="M51" s="50">
        <f>(C51-VLOOKUP(I51,Riders!$A$2:$C$3501,2,FALSE))/365</f>
        <v>22.18082191780822</v>
      </c>
      <c r="N51" s="50">
        <f>(C51-VLOOKUP(J51,Riders!$A$2:$C$3501,2,FALSE))/365</f>
        <v>28.860273972602741</v>
      </c>
      <c r="O51" s="50">
        <f>(C51-VLOOKUP(K51,Riders!$A$2:$C$3501,2,FALSE))/365</f>
        <v>26.263013698630136</v>
      </c>
      <c r="P51" s="51">
        <v>4</v>
      </c>
      <c r="Q51" s="101">
        <f t="shared" si="0"/>
        <v>258.20299999999997</v>
      </c>
      <c r="R51" s="101">
        <f t="shared" si="1"/>
        <v>23.11</v>
      </c>
      <c r="S51" s="101">
        <f t="shared" si="2"/>
        <v>69.680000000000007</v>
      </c>
      <c r="T51" s="101">
        <f t="shared" si="3"/>
        <v>62.515999999999963</v>
      </c>
      <c r="U51" s="101">
        <f t="shared" si="4"/>
        <v>63.16900000000004</v>
      </c>
      <c r="V51" s="101">
        <f t="shared" si="5"/>
        <v>62.837999999999965</v>
      </c>
      <c r="W51" s="38">
        <v>14.590999999999999</v>
      </c>
      <c r="X51" s="3">
        <v>8.5190000000000001</v>
      </c>
      <c r="Y51" s="3">
        <v>7.9030000000000022</v>
      </c>
      <c r="Z51" s="3">
        <v>7.6999999999999993</v>
      </c>
      <c r="AA51" s="3">
        <v>7.7109999999999985</v>
      </c>
      <c r="AB51" s="3">
        <v>7.8530000000000015</v>
      </c>
      <c r="AC51" s="3">
        <v>7.6659999999999968</v>
      </c>
      <c r="AD51" s="3">
        <v>7.737000000000009</v>
      </c>
      <c r="AE51" s="3">
        <v>7.8569999999999851</v>
      </c>
      <c r="AF51" s="3">
        <v>7.7260000000000133</v>
      </c>
      <c r="AG51" s="3">
        <v>7.7909999999999968</v>
      </c>
      <c r="AH51" s="3">
        <v>7.7949999999999875</v>
      </c>
      <c r="AI51" s="3">
        <v>7.9039999999999964</v>
      </c>
      <c r="AJ51" s="3">
        <v>7.8100000000000023</v>
      </c>
      <c r="AK51" s="3">
        <v>7.7890000000000157</v>
      </c>
      <c r="AL51" s="3">
        <v>7.8439999999999657</v>
      </c>
      <c r="AM51" s="3">
        <v>7.938000000000045</v>
      </c>
      <c r="AN51" s="3">
        <v>8.078000000000003</v>
      </c>
      <c r="AO51" s="3">
        <v>7.9099999999999966</v>
      </c>
      <c r="AP51" s="3">
        <v>7.8999999999999488</v>
      </c>
      <c r="AQ51" s="3">
        <v>7.8940000000000623</v>
      </c>
      <c r="AR51" s="3">
        <v>8.0229999999999961</v>
      </c>
      <c r="AS51" s="3">
        <v>7.7530000000000143</v>
      </c>
      <c r="AT51" s="3">
        <v>7.6729999999999734</v>
      </c>
      <c r="AU51" s="3">
        <v>7.7319999999999993</v>
      </c>
      <c r="AV51" s="3">
        <v>7.9359999999999786</v>
      </c>
      <c r="AW51" s="3">
        <v>7.7800000000000011</v>
      </c>
      <c r="AX51" s="3">
        <v>7.9360000000000355</v>
      </c>
      <c r="AY51" s="3">
        <v>7.9729999999999563</v>
      </c>
      <c r="AZ51" s="3">
        <v>7.8710000000000093</v>
      </c>
      <c r="BA51" s="3">
        <v>7.7970000000000539</v>
      </c>
      <c r="BB51" s="3">
        <v>7.8129999999999313</v>
      </c>
      <c r="BC51" s="102">
        <f t="shared" si="7"/>
        <v>55.770072384906456</v>
      </c>
    </row>
    <row r="52" spans="1:55" ht="14.65" thickBot="1" x14ac:dyDescent="0.5">
      <c r="A52" s="47" t="s">
        <v>693</v>
      </c>
      <c r="B52" s="47">
        <v>2024</v>
      </c>
      <c r="C52" s="49">
        <v>45325</v>
      </c>
      <c r="D52" s="47" t="s">
        <v>72</v>
      </c>
      <c r="E52" s="51" t="s">
        <v>379</v>
      </c>
      <c r="F52" s="47" t="s">
        <v>379</v>
      </c>
      <c r="G52" t="s">
        <v>3862</v>
      </c>
      <c r="H52" t="s">
        <v>3853</v>
      </c>
      <c r="I52" t="s">
        <v>2570</v>
      </c>
      <c r="J52" t="s">
        <v>424</v>
      </c>
      <c r="K52" t="s">
        <v>2496</v>
      </c>
      <c r="L52" s="50">
        <f>(C52-VLOOKUP(H52,Riders!$A$2:$C$3501,2,FALSE))/365</f>
        <v>18.556164383561644</v>
      </c>
      <c r="M52" s="50">
        <f>(C52-VLOOKUP(I52,Riders!$A$2:$C$3501,2,FALSE))/365</f>
        <v>20.235616438356164</v>
      </c>
      <c r="N52" s="50">
        <f>(C52-VLOOKUP(J52,Riders!$A$2:$C$3501,2,FALSE))/365</f>
        <v>28.80821917808219</v>
      </c>
      <c r="O52" s="50">
        <f>(C52-VLOOKUP(K52,Riders!$A$2:$C$3501,2,FALSE))/365</f>
        <v>18.523287671232875</v>
      </c>
      <c r="P52" s="51">
        <v>5</v>
      </c>
      <c r="Q52" s="101">
        <f t="shared" si="0"/>
        <v>261.38099999999997</v>
      </c>
      <c r="R52" s="101">
        <f t="shared" si="1"/>
        <v>22.645</v>
      </c>
      <c r="S52" s="101">
        <f t="shared" si="2"/>
        <v>69.769000000000005</v>
      </c>
      <c r="T52" s="101">
        <f t="shared" si="3"/>
        <v>62.907999999999987</v>
      </c>
      <c r="U52" s="101">
        <f t="shared" si="4"/>
        <v>64.314000000000021</v>
      </c>
      <c r="V52" s="101">
        <f t="shared" si="5"/>
        <v>64.389999999999958</v>
      </c>
      <c r="W52" s="38">
        <v>14.237</v>
      </c>
      <c r="X52" s="3">
        <v>8.4079999999999995</v>
      </c>
      <c r="Y52" s="3">
        <v>7.9759999999999991</v>
      </c>
      <c r="Z52" s="3">
        <v>7.7579999999999991</v>
      </c>
      <c r="AA52" s="3">
        <v>7.9239999999999995</v>
      </c>
      <c r="AB52" s="3">
        <v>7.7420000000000044</v>
      </c>
      <c r="AC52" s="3">
        <v>7.8909999999999982</v>
      </c>
      <c r="AD52" s="3">
        <v>7.8330000000000055</v>
      </c>
      <c r="AE52" s="3">
        <v>7.9029999999999916</v>
      </c>
      <c r="AF52" s="3">
        <v>7.953000000000003</v>
      </c>
      <c r="AG52" s="3">
        <v>8.130999999999986</v>
      </c>
      <c r="AH52" s="3">
        <v>7.8200000000000074</v>
      </c>
      <c r="AI52" s="3">
        <v>7.7510000000000048</v>
      </c>
      <c r="AJ52" s="3">
        <v>7.7000000000000171</v>
      </c>
      <c r="AK52" s="3">
        <v>7.8179999999999978</v>
      </c>
      <c r="AL52" s="3">
        <v>7.8319999999999794</v>
      </c>
      <c r="AM52" s="3">
        <v>8.0060000000000286</v>
      </c>
      <c r="AN52" s="3">
        <v>8.1779999999999973</v>
      </c>
      <c r="AO52" s="3">
        <v>7.9979999999999905</v>
      </c>
      <c r="AP52" s="3">
        <v>7.9249999999999829</v>
      </c>
      <c r="AQ52" s="3">
        <v>8.1009999999999991</v>
      </c>
      <c r="AR52" s="3">
        <v>8.0039999999999907</v>
      </c>
      <c r="AS52" s="3">
        <v>8.035000000000025</v>
      </c>
      <c r="AT52" s="3">
        <v>8.0670000000000073</v>
      </c>
      <c r="AU52" s="3">
        <v>8.2109999999999843</v>
      </c>
      <c r="AV52" s="3">
        <v>7.9099999999999966</v>
      </c>
      <c r="AW52" s="3">
        <v>7.891000000000048</v>
      </c>
      <c r="AX52" s="3">
        <v>7.8459999999999468</v>
      </c>
      <c r="AY52" s="3">
        <v>8.035000000000025</v>
      </c>
      <c r="AZ52" s="3">
        <v>8.0469999999999686</v>
      </c>
      <c r="BA52" s="3">
        <v>8.3569999999999993</v>
      </c>
      <c r="BB52" s="3">
        <v>8.0929999999999893</v>
      </c>
      <c r="BC52" s="102">
        <f t="shared" si="7"/>
        <v>55.091992149391125</v>
      </c>
    </row>
    <row r="53" spans="1:55" ht="14.65" thickBot="1" x14ac:dyDescent="0.5">
      <c r="A53" s="47" t="s">
        <v>693</v>
      </c>
      <c r="B53" s="47">
        <v>2024</v>
      </c>
      <c r="C53" s="49">
        <v>45325</v>
      </c>
      <c r="D53" s="47" t="s">
        <v>72</v>
      </c>
      <c r="E53" s="51" t="s">
        <v>379</v>
      </c>
      <c r="F53" s="47" t="s">
        <v>379</v>
      </c>
      <c r="G53" t="s">
        <v>67</v>
      </c>
      <c r="H53" t="s">
        <v>214</v>
      </c>
      <c r="I53" t="s">
        <v>271</v>
      </c>
      <c r="J53" t="s">
        <v>3731</v>
      </c>
      <c r="K53" t="s">
        <v>3860</v>
      </c>
      <c r="L53" s="50">
        <f>(C53-VLOOKUP(H53,Riders!$A$2:$C$3501,2,FALSE))/365</f>
        <v>29.13150684931507</v>
      </c>
      <c r="M53" s="50">
        <f>(C53-VLOOKUP(I53,Riders!$A$2:$C$3501,2,FALSE))/365</f>
        <v>29.632876712328766</v>
      </c>
      <c r="N53" s="50">
        <f>(C53-VLOOKUP(J53,Riders!$A$2:$C$3501,2,FALSE))/365</f>
        <v>20.509589041095889</v>
      </c>
      <c r="O53" s="50">
        <f>(C53-VLOOKUP(K53,Riders!$A$2:$C$3501,2,FALSE))/365</f>
        <v>31.147945205479452</v>
      </c>
      <c r="P53" s="51">
        <v>6</v>
      </c>
      <c r="Q53" s="101">
        <f t="shared" si="0"/>
        <v>262.18799999999999</v>
      </c>
      <c r="R53" s="101">
        <f t="shared" si="1"/>
        <v>22.966000000000001</v>
      </c>
      <c r="S53" s="101">
        <f t="shared" si="2"/>
        <v>70.759</v>
      </c>
      <c r="T53" s="101">
        <f t="shared" si="3"/>
        <v>63.433000000000007</v>
      </c>
      <c r="U53" s="101">
        <f t="shared" si="4"/>
        <v>64.64500000000001</v>
      </c>
      <c r="V53" s="101">
        <f t="shared" si="5"/>
        <v>63.350999999999971</v>
      </c>
      <c r="W53" s="38">
        <v>14.529</v>
      </c>
      <c r="X53" s="3">
        <v>8.4370000000000012</v>
      </c>
      <c r="Y53" s="3">
        <v>8.0189999999999984</v>
      </c>
      <c r="Z53" s="3">
        <v>8.044000000000004</v>
      </c>
      <c r="AA53" s="3">
        <v>7.8489999999999966</v>
      </c>
      <c r="AB53" s="3">
        <v>7.8629999999999995</v>
      </c>
      <c r="AC53" s="3">
        <v>8.0969999999999942</v>
      </c>
      <c r="AD53" s="3">
        <v>7.9210000000000065</v>
      </c>
      <c r="AE53" s="3">
        <v>7.9119999999999919</v>
      </c>
      <c r="AF53" s="3">
        <v>7.88900000000001</v>
      </c>
      <c r="AG53" s="3">
        <v>8.0739999999999981</v>
      </c>
      <c r="AH53" s="3">
        <v>7.8719999999999999</v>
      </c>
      <c r="AI53" s="3">
        <v>7.8489999999999895</v>
      </c>
      <c r="AJ53" s="3">
        <v>7.840999999999994</v>
      </c>
      <c r="AK53" s="3">
        <v>7.8850000000000051</v>
      </c>
      <c r="AL53" s="3">
        <v>8.1110000000000184</v>
      </c>
      <c r="AM53" s="3">
        <v>8.0849999999999795</v>
      </c>
      <c r="AN53" s="3">
        <v>8.370000000000033</v>
      </c>
      <c r="AO53" s="3">
        <v>8.1499999999999773</v>
      </c>
      <c r="AP53" s="3">
        <v>8.0560000000000116</v>
      </c>
      <c r="AQ53" s="3">
        <v>7.9169999999999732</v>
      </c>
      <c r="AR53" s="3">
        <v>8.1049999999999898</v>
      </c>
      <c r="AS53" s="3">
        <v>7.9630000000000223</v>
      </c>
      <c r="AT53" s="3">
        <v>7.9990000000000236</v>
      </c>
      <c r="AU53" s="3">
        <v>8.0490000000000066</v>
      </c>
      <c r="AV53" s="3">
        <v>8.0749999999999886</v>
      </c>
      <c r="AW53" s="3">
        <v>8.271000000000015</v>
      </c>
      <c r="AX53" s="3">
        <v>7.9299999999999784</v>
      </c>
      <c r="AY53" s="3">
        <v>7.839999999999975</v>
      </c>
      <c r="AZ53" s="3">
        <v>7.7440000000000566</v>
      </c>
      <c r="BA53" s="3">
        <v>7.7189999999999372</v>
      </c>
      <c r="BB53" s="3">
        <v>7.7230000000000132</v>
      </c>
      <c r="BC53" s="102">
        <f t="shared" si="7"/>
        <v>54.922422078813675</v>
      </c>
    </row>
    <row r="54" spans="1:55" ht="14.65" thickBot="1" x14ac:dyDescent="0.5">
      <c r="A54" s="47" t="s">
        <v>693</v>
      </c>
      <c r="B54" s="47">
        <v>2024</v>
      </c>
      <c r="C54" s="49">
        <v>45325</v>
      </c>
      <c r="D54" s="47" t="s">
        <v>72</v>
      </c>
      <c r="E54" s="51" t="s">
        <v>379</v>
      </c>
      <c r="F54" s="47" t="s">
        <v>379</v>
      </c>
      <c r="G54" t="s">
        <v>56</v>
      </c>
      <c r="H54" t="s">
        <v>291</v>
      </c>
      <c r="I54" t="s">
        <v>267</v>
      </c>
      <c r="J54" t="s">
        <v>428</v>
      </c>
      <c r="K54" t="s">
        <v>427</v>
      </c>
      <c r="L54" s="50">
        <f>(C54-VLOOKUP(H54,Riders!$A$2:$C$3501,2,FALSE))/365</f>
        <v>22.802739726027397</v>
      </c>
      <c r="M54" s="50">
        <f>(C54-VLOOKUP(I54,Riders!$A$2:$C$3501,2,FALSE))/365</f>
        <v>25.112328767123287</v>
      </c>
      <c r="N54" s="50">
        <f>(C54-VLOOKUP(J54,Riders!$A$2:$C$3501,2,FALSE))/365</f>
        <v>34.273972602739725</v>
      </c>
      <c r="O54" s="50">
        <f>(C54-VLOOKUP(K54,Riders!$A$2:$C$3501,2,FALSE))/365</f>
        <v>29.775342465753425</v>
      </c>
      <c r="P54" s="51">
        <v>7</v>
      </c>
      <c r="Q54" s="101">
        <f t="shared" si="0"/>
        <v>263.11799999999999</v>
      </c>
      <c r="R54" s="101">
        <f t="shared" si="1"/>
        <v>23.491</v>
      </c>
      <c r="S54" s="101">
        <f t="shared" si="2"/>
        <v>70.274000000000001</v>
      </c>
      <c r="T54" s="101">
        <f t="shared" si="3"/>
        <v>62.901999999999987</v>
      </c>
      <c r="U54" s="101">
        <f t="shared" si="4"/>
        <v>64.265000000000015</v>
      </c>
      <c r="V54" s="101">
        <f t="shared" si="5"/>
        <v>65.676999999999992</v>
      </c>
      <c r="W54" s="38">
        <v>14.933</v>
      </c>
      <c r="X54" s="3">
        <v>8.5579999999999998</v>
      </c>
      <c r="Y54" s="3">
        <v>7.9220000000000006</v>
      </c>
      <c r="Z54" s="3">
        <v>7.59</v>
      </c>
      <c r="AA54" s="3">
        <v>7.6850000000000023</v>
      </c>
      <c r="AB54" s="3">
        <v>7.7259999999999991</v>
      </c>
      <c r="AC54" s="3">
        <v>7.8260000000000076</v>
      </c>
      <c r="AD54" s="3">
        <v>8.0339999999999918</v>
      </c>
      <c r="AE54" s="3">
        <v>7.8529999999999944</v>
      </c>
      <c r="AF54" s="3">
        <v>7.8150000000000261</v>
      </c>
      <c r="AG54" s="3">
        <v>7.7889999999999873</v>
      </c>
      <c r="AH54" s="3">
        <v>7.833999999999989</v>
      </c>
      <c r="AI54" s="3">
        <v>8.0219999999999914</v>
      </c>
      <c r="AJ54" s="3">
        <v>7.8370000000000033</v>
      </c>
      <c r="AK54" s="3">
        <v>7.8240000000000123</v>
      </c>
      <c r="AL54" s="3">
        <v>7.9279999999999831</v>
      </c>
      <c r="AM54" s="3">
        <v>7.8400000000000318</v>
      </c>
      <c r="AN54" s="3">
        <v>7.9029999999999916</v>
      </c>
      <c r="AO54" s="3">
        <v>7.8270000000000266</v>
      </c>
      <c r="AP54" s="3">
        <v>7.9659999999999513</v>
      </c>
      <c r="AQ54" s="3">
        <v>8.049000000000035</v>
      </c>
      <c r="AR54" s="3">
        <v>8.254999999999967</v>
      </c>
      <c r="AS54" s="3">
        <v>8.2239999999999895</v>
      </c>
      <c r="AT54" s="3">
        <v>8.2010000000000218</v>
      </c>
      <c r="AU54" s="3">
        <v>8.4000000000000057</v>
      </c>
      <c r="AV54" s="3">
        <v>8.1009999999999991</v>
      </c>
      <c r="AW54" s="3">
        <v>8.0029999999999859</v>
      </c>
      <c r="AX54" s="3">
        <v>7.9900000000000375</v>
      </c>
      <c r="AY54" s="3">
        <v>8.2489999999999668</v>
      </c>
      <c r="AZ54" s="3">
        <v>8.1839999999999975</v>
      </c>
      <c r="BA54" s="3">
        <v>8.29200000000003</v>
      </c>
      <c r="BB54" s="3">
        <v>8.45799999999997</v>
      </c>
      <c r="BC54" s="102">
        <f t="shared" si="7"/>
        <v>54.728296809796369</v>
      </c>
    </row>
    <row r="55" spans="1:55" ht="14.65" thickBot="1" x14ac:dyDescent="0.5">
      <c r="A55" s="47" t="s">
        <v>693</v>
      </c>
      <c r="B55" s="47">
        <v>2024</v>
      </c>
      <c r="C55" s="49">
        <v>45325</v>
      </c>
      <c r="D55" s="47" t="s">
        <v>72</v>
      </c>
      <c r="E55" s="51" t="s">
        <v>379</v>
      </c>
      <c r="F55" s="47" t="s">
        <v>379</v>
      </c>
      <c r="G55" t="s">
        <v>38</v>
      </c>
      <c r="H55" t="s">
        <v>466</v>
      </c>
      <c r="I55" t="s">
        <v>467</v>
      </c>
      <c r="J55" t="s">
        <v>3820</v>
      </c>
      <c r="K55" t="s">
        <v>468</v>
      </c>
      <c r="L55" s="50">
        <f>(C55-VLOOKUP(H55,Riders!$A$2:$C$3501,2,FALSE))/365</f>
        <v>27.613698630136987</v>
      </c>
      <c r="M55" s="50">
        <f>(C55-VLOOKUP(I55,Riders!$A$2:$C$3501,2,FALSE))/365</f>
        <v>22.876712328767123</v>
      </c>
      <c r="N55" s="50">
        <f>(C55-VLOOKUP(J55,Riders!$A$2:$C$3501,2,FALSE))/365</f>
        <v>20.561643835616437</v>
      </c>
      <c r="O55" s="50">
        <f>(C55-VLOOKUP(K55,Riders!$A$2:$C$3501,2,FALSE))/365</f>
        <v>28.139726027397259</v>
      </c>
      <c r="P55" s="51">
        <v>8</v>
      </c>
      <c r="Q55" s="101">
        <f t="shared" si="0"/>
        <v>265.346</v>
      </c>
      <c r="R55" s="101">
        <f t="shared" si="1"/>
        <v>23.141999999999999</v>
      </c>
      <c r="S55" s="101">
        <f t="shared" si="2"/>
        <v>70.468999999999994</v>
      </c>
      <c r="T55" s="101">
        <f t="shared" si="3"/>
        <v>63.711000000000013</v>
      </c>
      <c r="U55" s="101">
        <f t="shared" si="4"/>
        <v>64.240000000000009</v>
      </c>
      <c r="V55" s="101">
        <f t="shared" si="5"/>
        <v>66.925999999999988</v>
      </c>
      <c r="W55" s="38">
        <v>14.669</v>
      </c>
      <c r="X55" s="3">
        <v>8.472999999999999</v>
      </c>
      <c r="Y55" s="3">
        <v>7.8350000000000009</v>
      </c>
      <c r="Z55" s="3">
        <v>7.8880000000000017</v>
      </c>
      <c r="AA55" s="3">
        <v>7.8179999999999978</v>
      </c>
      <c r="AB55" s="3">
        <v>7.8890000000000029</v>
      </c>
      <c r="AC55" s="3">
        <v>7.9740000000000038</v>
      </c>
      <c r="AD55" s="3">
        <v>7.9229999999999876</v>
      </c>
      <c r="AE55" s="3">
        <v>7.9660000000000082</v>
      </c>
      <c r="AF55" s="3">
        <v>8.0859999999999985</v>
      </c>
      <c r="AG55" s="3">
        <v>7.9380000000000024</v>
      </c>
      <c r="AH55" s="3">
        <v>7.9390000000000072</v>
      </c>
      <c r="AI55" s="3">
        <v>7.9399999999999835</v>
      </c>
      <c r="AJ55" s="3">
        <v>8.0009999999999906</v>
      </c>
      <c r="AK55" s="3">
        <v>7.9210000000000065</v>
      </c>
      <c r="AL55" s="3">
        <v>7.9200000000000159</v>
      </c>
      <c r="AM55" s="3">
        <v>8.0699999999999932</v>
      </c>
      <c r="AN55" s="3">
        <v>7.9800000000000182</v>
      </c>
      <c r="AO55" s="3">
        <v>8.0019999999999527</v>
      </c>
      <c r="AP55" s="3">
        <v>8.1610000000000298</v>
      </c>
      <c r="AQ55" s="3">
        <v>7.907999999999987</v>
      </c>
      <c r="AR55" s="3">
        <v>7.9470000000000027</v>
      </c>
      <c r="AS55" s="3">
        <v>8.0079999999999814</v>
      </c>
      <c r="AT55" s="3">
        <v>8.1640000000000441</v>
      </c>
      <c r="AU55" s="3">
        <v>8.0729999999999791</v>
      </c>
      <c r="AV55" s="3">
        <v>8.2579999999999814</v>
      </c>
      <c r="AW55" s="3">
        <v>8.0640000000000214</v>
      </c>
      <c r="AX55" s="3">
        <v>7.9710000000000605</v>
      </c>
      <c r="AY55" s="3">
        <v>8.5239999999999725</v>
      </c>
      <c r="AZ55" s="3">
        <v>8.5779999999999461</v>
      </c>
      <c r="BA55" s="3">
        <v>8.69500000000005</v>
      </c>
      <c r="BB55" s="3">
        <v>8.7629999999999768</v>
      </c>
      <c r="BC55" s="102">
        <f t="shared" si="7"/>
        <v>54.268766063931622</v>
      </c>
    </row>
    <row r="56" spans="1:55" ht="14.65" thickBot="1" x14ac:dyDescent="0.5">
      <c r="A56" s="47" t="s">
        <v>693</v>
      </c>
      <c r="B56" s="47">
        <v>2024</v>
      </c>
      <c r="C56" s="49">
        <v>45325</v>
      </c>
      <c r="D56" s="47" t="s">
        <v>72</v>
      </c>
      <c r="E56" s="51" t="s">
        <v>379</v>
      </c>
      <c r="F56" s="47" t="s">
        <v>379</v>
      </c>
      <c r="G56" t="s">
        <v>40</v>
      </c>
      <c r="H56" t="s">
        <v>429</v>
      </c>
      <c r="I56" t="s">
        <v>221</v>
      </c>
      <c r="J56" t="s">
        <v>430</v>
      </c>
      <c r="K56" t="s">
        <v>431</v>
      </c>
      <c r="L56" s="50">
        <f>(C56-VLOOKUP(H56,Riders!$A$2:$C$3501,2,FALSE))/365</f>
        <v>19.506849315068493</v>
      </c>
      <c r="M56" s="50">
        <f>(C56-VLOOKUP(I56,Riders!$A$2:$C$3501,2,FALSE))/365</f>
        <v>26.835616438356166</v>
      </c>
      <c r="N56" s="50">
        <f>(C56-VLOOKUP(J56,Riders!$A$2:$C$3501,2,FALSE))/365</f>
        <v>22.07123287671233</v>
      </c>
      <c r="O56" s="50">
        <f>(C56-VLOOKUP(K56,Riders!$A$2:$C$3501,2,FALSE))/365</f>
        <v>19.150684931506849</v>
      </c>
      <c r="P56" s="51">
        <v>9</v>
      </c>
      <c r="Q56" s="101">
        <f t="shared" si="0"/>
        <v>265.41800000000001</v>
      </c>
      <c r="R56" s="101">
        <f t="shared" si="1"/>
        <v>23.353000000000002</v>
      </c>
      <c r="S56" s="101">
        <f t="shared" si="2"/>
        <v>70.655000000000001</v>
      </c>
      <c r="T56" s="101">
        <f t="shared" si="3"/>
        <v>63.86699999999999</v>
      </c>
      <c r="U56" s="101">
        <f t="shared" si="4"/>
        <v>64.808999999999997</v>
      </c>
      <c r="V56" s="101">
        <f t="shared" si="5"/>
        <v>66.087000000000018</v>
      </c>
      <c r="W56" s="38">
        <v>14.581</v>
      </c>
      <c r="X56" s="3">
        <v>8.772000000000002</v>
      </c>
      <c r="Y56" s="3">
        <v>8.0030000000000001</v>
      </c>
      <c r="Z56" s="3">
        <v>7.8189999999999955</v>
      </c>
      <c r="AA56" s="3">
        <v>7.7700000000000031</v>
      </c>
      <c r="AB56" s="3">
        <v>7.9309999999999974</v>
      </c>
      <c r="AC56" s="3">
        <v>7.855000000000004</v>
      </c>
      <c r="AD56" s="3">
        <v>7.9239999999999995</v>
      </c>
      <c r="AE56" s="3">
        <v>8.0830000000000126</v>
      </c>
      <c r="AF56" s="3">
        <v>7.9909999999999854</v>
      </c>
      <c r="AG56" s="3">
        <v>7.9210000000000065</v>
      </c>
      <c r="AH56" s="3">
        <v>8.0429999999999779</v>
      </c>
      <c r="AI56" s="3">
        <v>7.8430000000000177</v>
      </c>
      <c r="AJ56" s="3">
        <v>8.034000000000006</v>
      </c>
      <c r="AK56" s="3">
        <v>7.9840000000000089</v>
      </c>
      <c r="AL56" s="3">
        <v>7.9679999999999751</v>
      </c>
      <c r="AM56" s="3">
        <v>8.1119999999999948</v>
      </c>
      <c r="AN56" s="3">
        <v>8.103999999999985</v>
      </c>
      <c r="AO56" s="3">
        <v>8.280000000000058</v>
      </c>
      <c r="AP56" s="3">
        <v>8.1359999999999388</v>
      </c>
      <c r="AQ56" s="3">
        <v>8.091000000000065</v>
      </c>
      <c r="AR56" s="3">
        <v>8.2209999999999752</v>
      </c>
      <c r="AS56" s="3">
        <v>7.9819999999999709</v>
      </c>
      <c r="AT56" s="3">
        <v>7.8830000000000098</v>
      </c>
      <c r="AU56" s="3">
        <v>7.9350000000000023</v>
      </c>
      <c r="AV56" s="3">
        <v>8.1949999999999932</v>
      </c>
      <c r="AW56" s="3">
        <v>8.3240000000000123</v>
      </c>
      <c r="AX56" s="3">
        <v>8.2700000000000102</v>
      </c>
      <c r="AY56" s="3">
        <v>8.4389999999999645</v>
      </c>
      <c r="AZ56" s="3">
        <v>8.2760000000000105</v>
      </c>
      <c r="BA56" s="3">
        <v>8.2830000000000155</v>
      </c>
      <c r="BB56" s="3">
        <v>8.3650000000000091</v>
      </c>
      <c r="BC56" s="102">
        <f t="shared" si="7"/>
        <v>54.254044563669382</v>
      </c>
    </row>
    <row r="57" spans="1:55" ht="14.65" thickBot="1" x14ac:dyDescent="0.5">
      <c r="A57" s="47" t="s">
        <v>693</v>
      </c>
      <c r="B57" s="47">
        <v>2024</v>
      </c>
      <c r="C57" s="49">
        <v>45325</v>
      </c>
      <c r="D57" s="47" t="s">
        <v>72</v>
      </c>
      <c r="E57" s="51" t="s">
        <v>454</v>
      </c>
      <c r="F57">
        <v>1</v>
      </c>
      <c r="G57" t="s">
        <v>67</v>
      </c>
      <c r="H57" t="s">
        <v>214</v>
      </c>
      <c r="I57" t="s">
        <v>271</v>
      </c>
      <c r="J57" t="s">
        <v>3731</v>
      </c>
      <c r="K57" t="s">
        <v>3860</v>
      </c>
      <c r="L57" s="50">
        <f>(C57-VLOOKUP(H57,Riders!$A$2:$C$3501,2,FALSE))/365</f>
        <v>29.13150684931507</v>
      </c>
      <c r="M57" s="50">
        <f>(C57-VLOOKUP(I57,Riders!$A$2:$C$3501,2,FALSE))/365</f>
        <v>29.632876712328766</v>
      </c>
      <c r="N57" s="50">
        <f>(C57-VLOOKUP(J57,Riders!$A$2:$C$3501,2,FALSE))/365</f>
        <v>20.509589041095889</v>
      </c>
      <c r="O57" s="50">
        <f>(C57-VLOOKUP(K57,Riders!$A$2:$C$3501,2,FALSE))/365</f>
        <v>31.147945205479452</v>
      </c>
      <c r="P57" s="51">
        <v>1</v>
      </c>
      <c r="Q57" s="101">
        <f t="shared" si="0"/>
        <v>257.10099999999994</v>
      </c>
      <c r="R57" s="101">
        <f t="shared" si="1"/>
        <v>22.452999999999999</v>
      </c>
      <c r="S57" s="101">
        <f t="shared" si="2"/>
        <v>69.461000000000013</v>
      </c>
      <c r="T57" s="101">
        <f t="shared" si="3"/>
        <v>62.293999999999983</v>
      </c>
      <c r="U57" s="101">
        <f t="shared" si="4"/>
        <v>63.318000000000012</v>
      </c>
      <c r="V57" s="101">
        <f t="shared" si="5"/>
        <v>62.027999999999935</v>
      </c>
      <c r="W57" s="38">
        <v>14.209</v>
      </c>
      <c r="X57" s="3">
        <v>8.2439999999999998</v>
      </c>
      <c r="Y57" s="3">
        <v>7.9179999999999993</v>
      </c>
      <c r="Z57" s="3">
        <v>8.0130000000000017</v>
      </c>
      <c r="AA57" s="3">
        <v>7.6569999999999965</v>
      </c>
      <c r="AB57" s="3">
        <v>7.7050000000000054</v>
      </c>
      <c r="AC57" s="3">
        <v>7.7579999999999956</v>
      </c>
      <c r="AD57" s="3">
        <v>7.9570000000000149</v>
      </c>
      <c r="AE57" s="3">
        <v>7.8439999999999799</v>
      </c>
      <c r="AF57" s="3">
        <v>7.8230000000000075</v>
      </c>
      <c r="AG57" s="3">
        <v>7.8369999999999891</v>
      </c>
      <c r="AH57" s="3">
        <v>7.9780000000000229</v>
      </c>
      <c r="AI57" s="3">
        <v>7.7749999999999915</v>
      </c>
      <c r="AJ57" s="3">
        <v>7.688999999999993</v>
      </c>
      <c r="AK57" s="3">
        <v>7.6610000000000014</v>
      </c>
      <c r="AL57" s="3">
        <v>7.6869999999999976</v>
      </c>
      <c r="AM57" s="3">
        <v>7.7330000000000041</v>
      </c>
      <c r="AN57" s="3">
        <v>7.8940000000000055</v>
      </c>
      <c r="AO57" s="3">
        <v>7.8109999999999786</v>
      </c>
      <c r="AP57" s="3">
        <v>7.8700000000000045</v>
      </c>
      <c r="AQ57" s="3">
        <v>7.8510000000000275</v>
      </c>
      <c r="AR57" s="3">
        <v>8.0729999999999791</v>
      </c>
      <c r="AS57" s="3">
        <v>8.1070000000000277</v>
      </c>
      <c r="AT57" s="3">
        <v>7.978999999999985</v>
      </c>
      <c r="AU57" s="3">
        <v>7.9429999999999836</v>
      </c>
      <c r="AV57" s="3">
        <v>8.1510000000000105</v>
      </c>
      <c r="AW57" s="3">
        <v>7.8340000000000032</v>
      </c>
      <c r="AX57" s="3">
        <v>7.7419999999999618</v>
      </c>
      <c r="AY57" s="3">
        <v>7.660000000000025</v>
      </c>
      <c r="AZ57" s="3">
        <v>7.5579999999999643</v>
      </c>
      <c r="BA57" s="3">
        <v>7.5630000000000166</v>
      </c>
      <c r="BB57" s="3">
        <v>7.5769999999999698</v>
      </c>
      <c r="BC57" s="101"/>
    </row>
    <row r="58" spans="1:55" ht="14.65" thickBot="1" x14ac:dyDescent="0.5">
      <c r="A58" s="47" t="s">
        <v>693</v>
      </c>
      <c r="B58" s="47">
        <v>2024</v>
      </c>
      <c r="C58" s="49">
        <v>45325</v>
      </c>
      <c r="D58" s="47" t="s">
        <v>72</v>
      </c>
      <c r="E58" s="51" t="s">
        <v>454</v>
      </c>
      <c r="F58">
        <v>1</v>
      </c>
      <c r="G58" t="s">
        <v>56</v>
      </c>
      <c r="H58" t="s">
        <v>291</v>
      </c>
      <c r="I58" t="s">
        <v>267</v>
      </c>
      <c r="J58" t="s">
        <v>428</v>
      </c>
      <c r="K58" t="s">
        <v>427</v>
      </c>
      <c r="L58" s="50">
        <f>(C58-VLOOKUP(H58,Riders!$A$2:$C$3501,2,FALSE))/365</f>
        <v>22.802739726027397</v>
      </c>
      <c r="M58" s="50">
        <f>(C58-VLOOKUP(I58,Riders!$A$2:$C$3501,2,FALSE))/365</f>
        <v>25.112328767123287</v>
      </c>
      <c r="N58" s="50">
        <f>(C58-VLOOKUP(J58,Riders!$A$2:$C$3501,2,FALSE))/365</f>
        <v>34.273972602739725</v>
      </c>
      <c r="O58" s="50">
        <f>(C58-VLOOKUP(K58,Riders!$A$2:$C$3501,2,FALSE))/365</f>
        <v>29.775342465753425</v>
      </c>
      <c r="P58" s="51">
        <v>2</v>
      </c>
      <c r="Q58" s="101">
        <f t="shared" si="0"/>
        <v>260.54500000000002</v>
      </c>
      <c r="R58" s="101">
        <f t="shared" si="1"/>
        <v>23.372</v>
      </c>
      <c r="S58" s="101">
        <f t="shared" si="2"/>
        <v>70.677000000000007</v>
      </c>
      <c r="T58" s="101">
        <f t="shared" si="3"/>
        <v>62.784999999999982</v>
      </c>
      <c r="U58" s="101">
        <f t="shared" si="4"/>
        <v>62.804000000000002</v>
      </c>
      <c r="V58" s="101">
        <f t="shared" si="5"/>
        <v>64.279000000000025</v>
      </c>
      <c r="W58" s="38">
        <v>14.875</v>
      </c>
      <c r="X58" s="3">
        <v>8.4969999999999999</v>
      </c>
      <c r="Y58" s="3">
        <v>7.9770000000000003</v>
      </c>
      <c r="Z58" s="3">
        <v>7.7709999999999972</v>
      </c>
      <c r="AA58" s="3">
        <v>7.8670000000000044</v>
      </c>
      <c r="AB58" s="3">
        <v>7.8549999999999969</v>
      </c>
      <c r="AC58" s="3">
        <v>7.8629999999999995</v>
      </c>
      <c r="AD58" s="3">
        <v>7.9720000000000084</v>
      </c>
      <c r="AE58" s="3">
        <v>7.8279999999999887</v>
      </c>
      <c r="AF58" s="3">
        <v>7.8650000000000091</v>
      </c>
      <c r="AG58" s="3">
        <v>7.9149999999999778</v>
      </c>
      <c r="AH58" s="3">
        <v>8.0360000000000298</v>
      </c>
      <c r="AI58" s="3">
        <v>7.8529999999999944</v>
      </c>
      <c r="AJ58" s="3">
        <v>7.7739999999999867</v>
      </c>
      <c r="AK58" s="3">
        <v>7.687000000000026</v>
      </c>
      <c r="AL58" s="3">
        <v>7.8269999999999698</v>
      </c>
      <c r="AM58" s="3">
        <v>7.7420000000000186</v>
      </c>
      <c r="AN58" s="3">
        <v>7.8479999999999848</v>
      </c>
      <c r="AO58" s="3">
        <v>7.7820000000000107</v>
      </c>
      <c r="AP58" s="3">
        <v>7.7760000000000105</v>
      </c>
      <c r="AQ58" s="3">
        <v>7.7889999999999873</v>
      </c>
      <c r="AR58" s="3">
        <v>7.9350000000000023</v>
      </c>
      <c r="AS58" s="3">
        <v>7.9610000000000127</v>
      </c>
      <c r="AT58" s="3">
        <v>7.9709999999999752</v>
      </c>
      <c r="AU58" s="3">
        <v>8.1980000000000075</v>
      </c>
      <c r="AV58" s="3">
        <v>7.9230000000000302</v>
      </c>
      <c r="AW58" s="3">
        <v>7.8739999999999668</v>
      </c>
      <c r="AX58" s="3">
        <v>8.0030000000000143</v>
      </c>
      <c r="AY58" s="3">
        <v>7.8149999999999693</v>
      </c>
      <c r="AZ58" s="3">
        <v>8.0320000000000107</v>
      </c>
      <c r="BA58" s="3">
        <v>8.0789999999999793</v>
      </c>
      <c r="BB58" s="3">
        <v>8.3550000000000466</v>
      </c>
      <c r="BC58" s="101"/>
    </row>
    <row r="59" spans="1:55" ht="14.65" thickBot="1" x14ac:dyDescent="0.5">
      <c r="A59" s="47" t="s">
        <v>693</v>
      </c>
      <c r="B59" s="47">
        <v>2024</v>
      </c>
      <c r="C59" s="49">
        <v>45325</v>
      </c>
      <c r="D59" s="47" t="s">
        <v>72</v>
      </c>
      <c r="E59" s="51" t="s">
        <v>454</v>
      </c>
      <c r="F59">
        <v>2</v>
      </c>
      <c r="G59" t="s">
        <v>36</v>
      </c>
      <c r="H59" t="s">
        <v>3853</v>
      </c>
      <c r="I59" t="s">
        <v>2570</v>
      </c>
      <c r="J59" t="s">
        <v>424</v>
      </c>
      <c r="K59" t="s">
        <v>2496</v>
      </c>
      <c r="L59" s="50">
        <f>(C59-VLOOKUP(H59,Riders!$A$2:$C$3501,2,FALSE))/365</f>
        <v>18.556164383561644</v>
      </c>
      <c r="M59" s="50">
        <f>(C59-VLOOKUP(I59,Riders!$A$2:$C$3501,2,FALSE))/365</f>
        <v>20.235616438356164</v>
      </c>
      <c r="N59" s="50">
        <f>(C59-VLOOKUP(J59,Riders!$A$2:$C$3501,2,FALSE))/365</f>
        <v>28.80821917808219</v>
      </c>
      <c r="O59" s="50">
        <f>(C59-VLOOKUP(K59,Riders!$A$2:$C$3501,2,FALSE))/365</f>
        <v>18.523287671232875</v>
      </c>
      <c r="P59" s="51">
        <v>1</v>
      </c>
      <c r="Q59" s="101">
        <f t="shared" si="0"/>
        <v>257.97500000000002</v>
      </c>
      <c r="R59" s="101">
        <f t="shared" si="1"/>
        <v>22.501999999999999</v>
      </c>
      <c r="S59" s="101">
        <f t="shared" si="2"/>
        <v>68.117000000000004</v>
      </c>
      <c r="T59" s="101">
        <f t="shared" si="3"/>
        <v>62.527000000000001</v>
      </c>
      <c r="U59" s="101">
        <f t="shared" si="4"/>
        <v>63.057999999999964</v>
      </c>
      <c r="V59" s="101">
        <f t="shared" si="5"/>
        <v>64.273000000000053</v>
      </c>
      <c r="W59" s="38">
        <v>14.271000000000001</v>
      </c>
      <c r="X59" s="3">
        <v>8.2309999999999981</v>
      </c>
      <c r="Y59" s="3">
        <v>7.6980000000000004</v>
      </c>
      <c r="Z59" s="3">
        <v>7.4910000000000032</v>
      </c>
      <c r="AA59" s="3">
        <v>7.6639999999999944</v>
      </c>
      <c r="AB59" s="3">
        <v>7.5480000000000018</v>
      </c>
      <c r="AC59" s="3">
        <v>7.6560000000000059</v>
      </c>
      <c r="AD59" s="3">
        <v>7.5579999999999998</v>
      </c>
      <c r="AE59" s="3">
        <v>7.6580000000000013</v>
      </c>
      <c r="AF59" s="3">
        <v>7.6139999999999901</v>
      </c>
      <c r="AG59" s="3">
        <v>7.8259999999999934</v>
      </c>
      <c r="AH59" s="3">
        <v>7.8070000000000306</v>
      </c>
      <c r="AI59" s="3">
        <v>7.8709999999999809</v>
      </c>
      <c r="AJ59" s="3">
        <v>7.9209999999999923</v>
      </c>
      <c r="AK59" s="3">
        <v>7.9819999999999993</v>
      </c>
      <c r="AL59" s="3">
        <v>7.8480000000000132</v>
      </c>
      <c r="AM59" s="3">
        <v>8.0420000000000016</v>
      </c>
      <c r="AN59" s="3">
        <v>7.8619999999999948</v>
      </c>
      <c r="AO59" s="3">
        <v>7.7690000000000055</v>
      </c>
      <c r="AP59" s="3">
        <v>7.9279999999999973</v>
      </c>
      <c r="AQ59" s="3">
        <v>7.8029999999999973</v>
      </c>
      <c r="AR59" s="3">
        <v>7.83299999999997</v>
      </c>
      <c r="AS59" s="3">
        <v>7.898000000000053</v>
      </c>
      <c r="AT59" s="3">
        <v>7.922999999999945</v>
      </c>
      <c r="AU59" s="3">
        <v>7.9570000000000505</v>
      </c>
      <c r="AV59" s="3">
        <v>8.0939999999999657</v>
      </c>
      <c r="AW59" s="3">
        <v>7.960000000000008</v>
      </c>
      <c r="AX59" s="3">
        <v>7.9959999999999809</v>
      </c>
      <c r="AY59" s="3">
        <v>8.0370000000000061</v>
      </c>
      <c r="AZ59" s="3">
        <v>8.2690000000000339</v>
      </c>
      <c r="BA59" s="3">
        <v>7.9179999999999495</v>
      </c>
      <c r="BB59" s="3">
        <v>8.0420000000000584</v>
      </c>
      <c r="BC59" s="101"/>
    </row>
    <row r="60" spans="1:55" ht="14.65" thickBot="1" x14ac:dyDescent="0.5">
      <c r="A60" s="47" t="s">
        <v>693</v>
      </c>
      <c r="B60" s="47">
        <v>2024</v>
      </c>
      <c r="C60" s="49">
        <v>45325</v>
      </c>
      <c r="D60" s="47" t="s">
        <v>72</v>
      </c>
      <c r="E60" s="51" t="s">
        <v>454</v>
      </c>
      <c r="F60">
        <v>2</v>
      </c>
      <c r="G60" t="s">
        <v>38</v>
      </c>
      <c r="H60" t="s">
        <v>466</v>
      </c>
      <c r="I60" t="s">
        <v>467</v>
      </c>
      <c r="J60" t="s">
        <v>3820</v>
      </c>
      <c r="K60" t="s">
        <v>468</v>
      </c>
      <c r="L60" s="50">
        <f>(C60-VLOOKUP(H60,Riders!$A$2:$C$3501,2,FALSE))/365</f>
        <v>27.613698630136987</v>
      </c>
      <c r="M60" s="50">
        <f>(C60-VLOOKUP(I60,Riders!$A$2:$C$3501,2,FALSE))/365</f>
        <v>22.876712328767123</v>
      </c>
      <c r="N60" s="50">
        <f>(C60-VLOOKUP(J60,Riders!$A$2:$C$3501,2,FALSE))/365</f>
        <v>20.561643835616437</v>
      </c>
      <c r="O60" s="50">
        <f>(C60-VLOOKUP(K60,Riders!$A$2:$C$3501,2,FALSE))/365</f>
        <v>28.139726027397259</v>
      </c>
      <c r="P60" s="51">
        <v>2</v>
      </c>
      <c r="Q60" s="101">
        <f t="shared" si="0"/>
        <v>258.959</v>
      </c>
      <c r="R60" s="101">
        <f t="shared" si="1"/>
        <v>22.771000000000001</v>
      </c>
      <c r="S60" s="101">
        <f t="shared" si="2"/>
        <v>69.998999999999995</v>
      </c>
      <c r="T60" s="101">
        <f t="shared" si="3"/>
        <v>62.679000000000002</v>
      </c>
      <c r="U60" s="101">
        <f t="shared" si="4"/>
        <v>63.117000000000019</v>
      </c>
      <c r="V60" s="101">
        <f t="shared" si="5"/>
        <v>63.163999999999987</v>
      </c>
      <c r="W60" s="38">
        <v>14.432</v>
      </c>
      <c r="X60" s="3">
        <v>8.3390000000000004</v>
      </c>
      <c r="Y60" s="3">
        <v>7.8649999999999984</v>
      </c>
      <c r="Z60" s="3">
        <v>7.8790000000000013</v>
      </c>
      <c r="AA60" s="3">
        <v>7.972999999999999</v>
      </c>
      <c r="AB60" s="3">
        <v>7.7860000000000014</v>
      </c>
      <c r="AC60" s="3">
        <v>7.8159999999999954</v>
      </c>
      <c r="AD60" s="3">
        <v>7.9089999999999989</v>
      </c>
      <c r="AE60" s="3">
        <v>7.7560000000000002</v>
      </c>
      <c r="AF60" s="3">
        <v>7.8249999999999886</v>
      </c>
      <c r="AG60" s="3">
        <v>7.8260000000000076</v>
      </c>
      <c r="AH60" s="3">
        <v>7.9750000000000227</v>
      </c>
      <c r="AI60" s="3">
        <v>7.762999999999991</v>
      </c>
      <c r="AJ60" s="3">
        <v>7.8040000000000163</v>
      </c>
      <c r="AK60" s="3">
        <v>7.782999999999987</v>
      </c>
      <c r="AL60" s="3">
        <v>7.9469999999999885</v>
      </c>
      <c r="AM60" s="3">
        <v>7.7719999999999914</v>
      </c>
      <c r="AN60" s="3">
        <v>7.75</v>
      </c>
      <c r="AO60" s="3">
        <v>7.8990000000000009</v>
      </c>
      <c r="AP60" s="3">
        <v>8.0240000000000009</v>
      </c>
      <c r="AQ60" s="3">
        <v>7.8689999999999998</v>
      </c>
      <c r="AR60" s="3">
        <v>7.8220000000000312</v>
      </c>
      <c r="AS60" s="3">
        <v>8.0409999999999968</v>
      </c>
      <c r="AT60" s="3">
        <v>7.9399999999999977</v>
      </c>
      <c r="AU60" s="3">
        <v>7.9729999999999563</v>
      </c>
      <c r="AV60" s="3">
        <v>8.0570000000000448</v>
      </c>
      <c r="AW60" s="3">
        <v>8.1409999999999911</v>
      </c>
      <c r="AX60" s="3">
        <v>7.7569999999999766</v>
      </c>
      <c r="AY60" s="3">
        <v>7.7309999999999945</v>
      </c>
      <c r="AZ60" s="3">
        <v>7.8070000000000448</v>
      </c>
      <c r="BA60" s="3">
        <v>7.8119999999999834</v>
      </c>
      <c r="BB60" s="3">
        <v>7.8859999999999957</v>
      </c>
      <c r="BC60" s="101"/>
    </row>
    <row r="61" spans="1:55" ht="14.65" thickBot="1" x14ac:dyDescent="0.5">
      <c r="A61" s="47" t="s">
        <v>693</v>
      </c>
      <c r="B61" s="47">
        <v>2024</v>
      </c>
      <c r="C61" s="49">
        <v>45325</v>
      </c>
      <c r="D61" s="47" t="s">
        <v>72</v>
      </c>
      <c r="E61" s="51" t="s">
        <v>454</v>
      </c>
      <c r="F61">
        <v>3</v>
      </c>
      <c r="G61" t="s">
        <v>29</v>
      </c>
      <c r="H61" t="s">
        <v>416</v>
      </c>
      <c r="I61" t="s">
        <v>274</v>
      </c>
      <c r="J61" t="s">
        <v>479</v>
      </c>
      <c r="K61" t="s">
        <v>417</v>
      </c>
      <c r="L61" s="50">
        <f>(C61-VLOOKUP(H61,Riders!$A$2:$C$3501,2,FALSE))/365</f>
        <v>26.265753424657536</v>
      </c>
      <c r="M61" s="50">
        <f>(C61-VLOOKUP(I61,Riders!$A$2:$C$3501,2,FALSE))/365</f>
        <v>23.095890410958905</v>
      </c>
      <c r="N61" s="50">
        <f>(C61-VLOOKUP(J61,Riders!$A$2:$C$3501,2,FALSE))/365</f>
        <v>22.156164383561645</v>
      </c>
      <c r="O61" s="50">
        <f>(C61-VLOOKUP(K61,Riders!$A$2:$C$3501,2,FALSE))/365</f>
        <v>24.961643835616439</v>
      </c>
      <c r="P61" s="51">
        <v>1</v>
      </c>
      <c r="Q61" s="101">
        <f t="shared" si="0"/>
        <v>249.25900000000001</v>
      </c>
      <c r="R61" s="101">
        <f t="shared" si="1"/>
        <v>22.603999999999999</v>
      </c>
      <c r="S61" s="101">
        <f t="shared" si="2"/>
        <v>67.224999999999994</v>
      </c>
      <c r="T61" s="101">
        <f t="shared" si="3"/>
        <v>60.278000000000006</v>
      </c>
      <c r="U61" s="101">
        <f t="shared" si="4"/>
        <v>60.979000000000028</v>
      </c>
      <c r="V61" s="101">
        <f t="shared" si="5"/>
        <v>60.776999999999987</v>
      </c>
      <c r="W61" s="38">
        <v>14.384</v>
      </c>
      <c r="X61" s="3">
        <v>8.2199999999999989</v>
      </c>
      <c r="Y61" s="3">
        <v>7.5330000000000013</v>
      </c>
      <c r="Z61" s="3">
        <v>7.4669999999999987</v>
      </c>
      <c r="AA61" s="3">
        <v>7.5559999999999974</v>
      </c>
      <c r="AB61" s="3">
        <v>7.4070000000000036</v>
      </c>
      <c r="AC61" s="3">
        <v>7.3239999999999981</v>
      </c>
      <c r="AD61" s="3">
        <v>7.3339999999999961</v>
      </c>
      <c r="AE61" s="3">
        <v>7.4879999999999995</v>
      </c>
      <c r="AF61" s="3">
        <v>7.4509999999999934</v>
      </c>
      <c r="AG61" s="3">
        <v>7.4720000000000226</v>
      </c>
      <c r="AH61" s="3">
        <v>7.5669999999999789</v>
      </c>
      <c r="AI61" s="3">
        <v>7.6939999999999884</v>
      </c>
      <c r="AJ61" s="3">
        <v>7.5300000000000296</v>
      </c>
      <c r="AK61" s="3">
        <v>7.5519999999999783</v>
      </c>
      <c r="AL61" s="3">
        <v>7.5240000000000151</v>
      </c>
      <c r="AM61" s="3">
        <v>7.5239999999999867</v>
      </c>
      <c r="AN61" s="3">
        <v>7.6880000000000166</v>
      </c>
      <c r="AO61" s="3">
        <v>7.5959999999999752</v>
      </c>
      <c r="AP61" s="3">
        <v>7.8320000000000221</v>
      </c>
      <c r="AQ61" s="3">
        <v>7.5600000000000023</v>
      </c>
      <c r="AR61" s="3">
        <v>7.5260000000000105</v>
      </c>
      <c r="AS61" s="3">
        <v>7.539999999999992</v>
      </c>
      <c r="AT61" s="3">
        <v>7.7130000000000223</v>
      </c>
      <c r="AU61" s="3">
        <v>7.5949999999999704</v>
      </c>
      <c r="AV61" s="3">
        <v>7.5760000000000218</v>
      </c>
      <c r="AW61" s="3">
        <v>7.6459999999999866</v>
      </c>
      <c r="AX61" s="3">
        <v>7.7699999999999818</v>
      </c>
      <c r="AY61" s="3">
        <v>7.4720000000000084</v>
      </c>
      <c r="AZ61" s="3">
        <v>7.4929999999999666</v>
      </c>
      <c r="BA61" s="3">
        <v>7.4809999999999945</v>
      </c>
      <c r="BB61" s="3">
        <v>7.7440000000000566</v>
      </c>
      <c r="BC61" s="101"/>
    </row>
    <row r="62" spans="1:55" ht="14.65" thickBot="1" x14ac:dyDescent="0.5">
      <c r="A62" s="47" t="s">
        <v>693</v>
      </c>
      <c r="B62" s="47">
        <v>2024</v>
      </c>
      <c r="C62" s="49">
        <v>45325</v>
      </c>
      <c r="D62" s="47" t="s">
        <v>72</v>
      </c>
      <c r="E62" s="51" t="s">
        <v>454</v>
      </c>
      <c r="F62">
        <v>3</v>
      </c>
      <c r="G62" t="s">
        <v>36</v>
      </c>
      <c r="H62" t="s">
        <v>270</v>
      </c>
      <c r="I62" t="s">
        <v>256</v>
      </c>
      <c r="J62" t="s">
        <v>458</v>
      </c>
      <c r="K62" t="s">
        <v>425</v>
      </c>
      <c r="L62" s="50">
        <f>(C62-VLOOKUP(H62,Riders!$A$2:$C$3501,2,FALSE))/365</f>
        <v>29.389041095890413</v>
      </c>
      <c r="M62" s="50">
        <f>(C62-VLOOKUP(I62,Riders!$A$2:$C$3501,2,FALSE))/365</f>
        <v>27.950684931506849</v>
      </c>
      <c r="N62" s="50">
        <f>(C62-VLOOKUP(J62,Riders!$A$2:$C$3501,2,FALSE))/365</f>
        <v>25.232876712328768</v>
      </c>
      <c r="O62" s="50">
        <f>(C62-VLOOKUP(K62,Riders!$A$2:$C$3501,2,FALSE))/365</f>
        <v>24.591780821917808</v>
      </c>
      <c r="P62" s="51">
        <v>2</v>
      </c>
      <c r="Q62" s="101">
        <f t="shared" si="0"/>
        <v>255.05699999999996</v>
      </c>
      <c r="R62" s="101">
        <f t="shared" si="1"/>
        <v>22.69</v>
      </c>
      <c r="S62" s="101">
        <f t="shared" si="2"/>
        <v>67.506999999999991</v>
      </c>
      <c r="T62" s="101">
        <f t="shared" si="3"/>
        <v>61.00500000000001</v>
      </c>
      <c r="U62" s="101">
        <f t="shared" si="4"/>
        <v>61.890999999999991</v>
      </c>
      <c r="V62" s="101">
        <f t="shared" si="5"/>
        <v>64.653999999999968</v>
      </c>
      <c r="W62" s="38">
        <v>14.52</v>
      </c>
      <c r="X62" s="3">
        <v>8.1700000000000017</v>
      </c>
      <c r="Y62" s="3">
        <v>7.5869999999999997</v>
      </c>
      <c r="Z62" s="3">
        <v>7.375</v>
      </c>
      <c r="AA62" s="3">
        <v>7.4669999999999987</v>
      </c>
      <c r="AB62" s="3">
        <v>7.347999999999999</v>
      </c>
      <c r="AC62" s="3">
        <v>7.4280000000000044</v>
      </c>
      <c r="AD62" s="3">
        <v>7.6119999999999877</v>
      </c>
      <c r="AE62" s="3">
        <v>7.5030000000000001</v>
      </c>
      <c r="AF62" s="3">
        <v>7.5560000000000116</v>
      </c>
      <c r="AG62" s="3">
        <v>7.6209999999999809</v>
      </c>
      <c r="AH62" s="3">
        <v>7.7210000000000178</v>
      </c>
      <c r="AI62" s="3">
        <v>7.5700000000000074</v>
      </c>
      <c r="AJ62" s="3">
        <v>7.5900000000000034</v>
      </c>
      <c r="AK62" s="3">
        <v>7.6359999999999957</v>
      </c>
      <c r="AL62" s="3">
        <v>7.8079999999999927</v>
      </c>
      <c r="AM62" s="3">
        <v>7.6760000000000161</v>
      </c>
      <c r="AN62" s="3">
        <v>7.6779999999999688</v>
      </c>
      <c r="AO62" s="3">
        <v>7.8770000000000095</v>
      </c>
      <c r="AP62" s="3">
        <v>7.7990000000000066</v>
      </c>
      <c r="AQ62" s="3">
        <v>7.6839999999999975</v>
      </c>
      <c r="AR62" s="3">
        <v>7.6899999999999977</v>
      </c>
      <c r="AS62" s="3">
        <v>7.8010000000000161</v>
      </c>
      <c r="AT62" s="3">
        <v>7.6859999999999786</v>
      </c>
      <c r="AU62" s="3">
        <v>7.8119999999999834</v>
      </c>
      <c r="AV62" s="3">
        <v>7.9910000000000139</v>
      </c>
      <c r="AW62" s="3">
        <v>7.9300000000000068</v>
      </c>
      <c r="AX62" s="3">
        <v>7.9579999999999984</v>
      </c>
      <c r="AY62" s="3">
        <v>8.0409999999999968</v>
      </c>
      <c r="AZ62" s="3">
        <v>8.1960000000000264</v>
      </c>
      <c r="BA62" s="3">
        <v>8.3239999999999839</v>
      </c>
      <c r="BB62" s="3">
        <v>8.4019999999999584</v>
      </c>
      <c r="BC62" s="101"/>
    </row>
    <row r="63" spans="1:55" ht="14.65" thickBot="1" x14ac:dyDescent="0.5">
      <c r="A63" s="47" t="s">
        <v>693</v>
      </c>
      <c r="B63" s="47">
        <v>2024</v>
      </c>
      <c r="C63" s="49">
        <v>45325</v>
      </c>
      <c r="D63" s="47" t="s">
        <v>72</v>
      </c>
      <c r="E63" s="51" t="s">
        <v>454</v>
      </c>
      <c r="F63">
        <v>4</v>
      </c>
      <c r="G63" t="s">
        <v>25</v>
      </c>
      <c r="H63" t="s">
        <v>269</v>
      </c>
      <c r="I63" t="s">
        <v>457</v>
      </c>
      <c r="J63" t="s">
        <v>418</v>
      </c>
      <c r="K63" t="s">
        <v>419</v>
      </c>
      <c r="L63" s="50">
        <f>(C63-VLOOKUP(H63,Riders!$A$2:$C$3501,2,FALSE))/365</f>
        <v>29.917808219178081</v>
      </c>
      <c r="M63" s="50">
        <f>(C63-VLOOKUP(I63,Riders!$A$2:$C$3501,2,FALSE))/365</f>
        <v>26.487671232876714</v>
      </c>
      <c r="N63" s="50">
        <f>(C63-VLOOKUP(J63,Riders!$A$2:$C$3501,2,FALSE))/365</f>
        <v>26.86849315068493</v>
      </c>
      <c r="O63" s="50">
        <f>(C63-VLOOKUP(K63,Riders!$A$2:$C$3501,2,FALSE))/365</f>
        <v>28.663013698630138</v>
      </c>
      <c r="P63" s="51">
        <v>1</v>
      </c>
      <c r="Q63" s="101">
        <f t="shared" si="0"/>
        <v>251.43799999999999</v>
      </c>
      <c r="R63" s="101">
        <f t="shared" si="1"/>
        <v>22.434999999999999</v>
      </c>
      <c r="S63" s="101">
        <f t="shared" si="2"/>
        <v>68.478999999999985</v>
      </c>
      <c r="T63" s="101">
        <f t="shared" si="3"/>
        <v>60.192000000000007</v>
      </c>
      <c r="U63" s="101">
        <f t="shared" si="4"/>
        <v>60.887</v>
      </c>
      <c r="V63" s="101">
        <f t="shared" si="5"/>
        <v>61.879999999999995</v>
      </c>
      <c r="W63" s="38">
        <v>14.071999999999999</v>
      </c>
      <c r="X63" s="3">
        <v>8.3629999999999995</v>
      </c>
      <c r="Y63" s="3">
        <v>7.8140000000000001</v>
      </c>
      <c r="Z63" s="3">
        <v>7.6930000000000014</v>
      </c>
      <c r="AA63" s="3">
        <v>7.7449999999999974</v>
      </c>
      <c r="AB63" s="3">
        <v>7.5549999999999997</v>
      </c>
      <c r="AC63" s="3">
        <v>7.5489999999999995</v>
      </c>
      <c r="AD63" s="3">
        <v>7.6879999999999882</v>
      </c>
      <c r="AE63" s="3">
        <v>7.5120000000000147</v>
      </c>
      <c r="AF63" s="3">
        <v>7.4920000000000044</v>
      </c>
      <c r="AG63" s="3">
        <v>7.4719999999999942</v>
      </c>
      <c r="AH63" s="3">
        <v>7.6320000000000192</v>
      </c>
      <c r="AI63" s="3">
        <v>7.5209999999999866</v>
      </c>
      <c r="AJ63" s="3">
        <v>7.5150000000000006</v>
      </c>
      <c r="AK63" s="3">
        <v>7.5300000000000011</v>
      </c>
      <c r="AL63" s="3">
        <v>7.5179999999999865</v>
      </c>
      <c r="AM63" s="3">
        <v>7.6410000000000196</v>
      </c>
      <c r="AN63" s="3">
        <v>7.5089999999999861</v>
      </c>
      <c r="AO63" s="3">
        <v>7.6629999999999825</v>
      </c>
      <c r="AP63" s="3">
        <v>7.7390000000000043</v>
      </c>
      <c r="AQ63" s="3">
        <v>7.6050000000000466</v>
      </c>
      <c r="AR63" s="3">
        <v>7.59699999999998</v>
      </c>
      <c r="AS63" s="3">
        <v>7.5769999999999982</v>
      </c>
      <c r="AT63" s="3">
        <v>7.5559999999999832</v>
      </c>
      <c r="AU63" s="3">
        <v>7.7609999999999957</v>
      </c>
      <c r="AV63" s="3">
        <v>7.6590000000000202</v>
      </c>
      <c r="AW63" s="3">
        <v>7.7019999999999698</v>
      </c>
      <c r="AX63" s="3">
        <v>7.7120000000000175</v>
      </c>
      <c r="AY63" s="3">
        <v>7.695999999999998</v>
      </c>
      <c r="AZ63" s="3">
        <v>7.7309999999999661</v>
      </c>
      <c r="BA63" s="3">
        <v>7.7310000000000798</v>
      </c>
      <c r="BB63" s="3">
        <v>7.8879999999999484</v>
      </c>
      <c r="BC63" s="101"/>
    </row>
    <row r="64" spans="1:55" ht="14.65" thickBot="1" x14ac:dyDescent="0.5">
      <c r="A64" s="47" t="s">
        <v>693</v>
      </c>
      <c r="B64" s="47">
        <v>2024</v>
      </c>
      <c r="C64" s="49">
        <v>45325</v>
      </c>
      <c r="D64" s="47" t="s">
        <v>72</v>
      </c>
      <c r="E64" s="51" t="s">
        <v>454</v>
      </c>
      <c r="F64">
        <v>4</v>
      </c>
      <c r="G64" t="s">
        <v>27</v>
      </c>
      <c r="H64" t="s">
        <v>216</v>
      </c>
      <c r="I64" t="s">
        <v>463</v>
      </c>
      <c r="J64" t="s">
        <v>432</v>
      </c>
      <c r="K64" t="s">
        <v>487</v>
      </c>
      <c r="L64" s="50">
        <f>(C64-VLOOKUP(H64,Riders!$A$2:$C$3501,2,FALSE))/365</f>
        <v>24.991780821917807</v>
      </c>
      <c r="M64" s="50">
        <f>(C64-VLOOKUP(I64,Riders!$A$2:$C$3501,2,FALSE))/365</f>
        <v>22.18082191780822</v>
      </c>
      <c r="N64" s="50">
        <f>(C64-VLOOKUP(J64,Riders!$A$2:$C$3501,2,FALSE))/365</f>
        <v>28.860273972602741</v>
      </c>
      <c r="O64" s="50">
        <f>(C64-VLOOKUP(K64,Riders!$A$2:$C$3501,2,FALSE))/365</f>
        <v>26.263013698630136</v>
      </c>
      <c r="P64" s="51">
        <v>2</v>
      </c>
      <c r="Q64" s="101">
        <f t="shared" si="0"/>
        <v>255.87400000000002</v>
      </c>
      <c r="R64" s="101">
        <f t="shared" si="1"/>
        <v>22.582000000000001</v>
      </c>
      <c r="S64" s="101">
        <f t="shared" si="2"/>
        <v>68.621999999999986</v>
      </c>
      <c r="T64" s="101">
        <f t="shared" si="3"/>
        <v>61.707000000000022</v>
      </c>
      <c r="U64" s="101">
        <f t="shared" si="4"/>
        <v>62.634000000000015</v>
      </c>
      <c r="V64" s="101">
        <f t="shared" si="5"/>
        <v>62.911000000000001</v>
      </c>
      <c r="W64" s="38">
        <v>14.224</v>
      </c>
      <c r="X64" s="3">
        <v>8.3580000000000005</v>
      </c>
      <c r="Y64" s="3">
        <v>7.8079999999999998</v>
      </c>
      <c r="Z64" s="3">
        <v>7.6259999999999977</v>
      </c>
      <c r="AA64" s="3">
        <v>7.6159999999999997</v>
      </c>
      <c r="AB64" s="3">
        <v>7.7690000000000055</v>
      </c>
      <c r="AC64" s="3">
        <v>7.6099999999999994</v>
      </c>
      <c r="AD64" s="3">
        <v>7.6109999999999829</v>
      </c>
      <c r="AE64" s="3">
        <v>7.7660000000000196</v>
      </c>
      <c r="AF64" s="3">
        <v>7.6310000000000002</v>
      </c>
      <c r="AG64" s="3">
        <v>7.5849999999999937</v>
      </c>
      <c r="AH64" s="3">
        <v>7.6650000000000063</v>
      </c>
      <c r="AI64" s="3">
        <v>7.8400000000000034</v>
      </c>
      <c r="AJ64" s="3">
        <v>7.7070000000000078</v>
      </c>
      <c r="AK64" s="3">
        <v>7.7150000000000034</v>
      </c>
      <c r="AL64" s="3">
        <v>7.7979999999999876</v>
      </c>
      <c r="AM64" s="3">
        <v>7.8879999999999768</v>
      </c>
      <c r="AN64" s="3">
        <v>7.9440000000000168</v>
      </c>
      <c r="AO64" s="3">
        <v>7.8240000000000123</v>
      </c>
      <c r="AP64" s="3">
        <v>7.75</v>
      </c>
      <c r="AQ64" s="3">
        <v>7.9169999999999732</v>
      </c>
      <c r="AR64" s="3">
        <v>7.6560000000000343</v>
      </c>
      <c r="AS64" s="3">
        <v>7.7239999999999611</v>
      </c>
      <c r="AT64" s="3">
        <v>7.93100000000004</v>
      </c>
      <c r="AU64" s="3">
        <v>7.7669999999999959</v>
      </c>
      <c r="AV64" s="3">
        <v>7.8539999999999566</v>
      </c>
      <c r="AW64" s="3">
        <v>7.8689999999999998</v>
      </c>
      <c r="AX64" s="3">
        <v>7.8350000000000364</v>
      </c>
      <c r="AY64" s="3">
        <v>7.8679999999999382</v>
      </c>
      <c r="AZ64" s="3">
        <v>7.921999999999997</v>
      </c>
      <c r="BA64" s="3">
        <v>7.8710000000000093</v>
      </c>
      <c r="BB64" s="3">
        <v>7.9250000000000682</v>
      </c>
      <c r="BC64" s="101"/>
    </row>
    <row r="65" spans="1:55" ht="14.65" thickBot="1" x14ac:dyDescent="0.5">
      <c r="A65" s="47" t="s">
        <v>693</v>
      </c>
      <c r="B65" s="47">
        <v>2024</v>
      </c>
      <c r="C65" s="49">
        <v>45325</v>
      </c>
      <c r="D65" s="47" t="s">
        <v>72</v>
      </c>
      <c r="E65" s="51" t="s">
        <v>204</v>
      </c>
      <c r="F65" t="s">
        <v>205</v>
      </c>
      <c r="G65" t="s">
        <v>29</v>
      </c>
      <c r="H65" t="s">
        <v>416</v>
      </c>
      <c r="I65" t="s">
        <v>274</v>
      </c>
      <c r="J65" t="s">
        <v>479</v>
      </c>
      <c r="K65" t="s">
        <v>417</v>
      </c>
      <c r="L65" s="50">
        <f>(C65-VLOOKUP(H65,Riders!$A$2:$C$3501,2,FALSE))/365</f>
        <v>26.265753424657536</v>
      </c>
      <c r="M65" s="50">
        <f>(C65-VLOOKUP(I65,Riders!$A$2:$C$3501,2,FALSE))/365</f>
        <v>23.095890410958905</v>
      </c>
      <c r="N65" s="50">
        <f>(C65-VLOOKUP(J65,Riders!$A$2:$C$3501,2,FALSE))/365</f>
        <v>22.156164383561645</v>
      </c>
      <c r="O65" s="50">
        <f>(C65-VLOOKUP(K65,Riders!$A$2:$C$3501,2,FALSE))/365</f>
        <v>24.961643835616439</v>
      </c>
      <c r="P65" s="51">
        <v>1</v>
      </c>
      <c r="Q65" s="101">
        <f t="shared" si="0"/>
        <v>250.22900000000001</v>
      </c>
      <c r="R65" s="101">
        <f t="shared" si="1"/>
        <v>22.547999999999998</v>
      </c>
      <c r="S65" s="101">
        <f t="shared" si="2"/>
        <v>67.076999999999998</v>
      </c>
      <c r="T65" s="101">
        <f t="shared" si="3"/>
        <v>59.737999999999985</v>
      </c>
      <c r="U65" s="101">
        <f t="shared" si="4"/>
        <v>61.399000000000015</v>
      </c>
      <c r="V65" s="101">
        <f t="shared" si="5"/>
        <v>62.015000000000015</v>
      </c>
      <c r="W65" s="38">
        <v>14.317</v>
      </c>
      <c r="X65" s="3">
        <v>8.2309999999999981</v>
      </c>
      <c r="Y65" s="3">
        <v>7.549000000000003</v>
      </c>
      <c r="Z65" s="3">
        <v>7.4279999999999973</v>
      </c>
      <c r="AA65" s="3">
        <v>7.5620000000000047</v>
      </c>
      <c r="AB65" s="3">
        <v>7.347999999999999</v>
      </c>
      <c r="AC65" s="3">
        <v>7.32</v>
      </c>
      <c r="AD65" s="3">
        <v>7.3219999999999956</v>
      </c>
      <c r="AE65" s="3">
        <v>7.4470000000000027</v>
      </c>
      <c r="AF65" s="3">
        <v>7.3600000000000136</v>
      </c>
      <c r="AG65" s="3">
        <v>7.367999999999995</v>
      </c>
      <c r="AH65" s="3">
        <v>7.4549999999999983</v>
      </c>
      <c r="AI65" s="3">
        <v>7.5959999999999752</v>
      </c>
      <c r="AJ65" s="3">
        <v>7.4840000000000089</v>
      </c>
      <c r="AK65" s="3">
        <v>7.5040000000000191</v>
      </c>
      <c r="AL65" s="3">
        <v>7.5239999999999725</v>
      </c>
      <c r="AM65" s="3">
        <v>7.5720000000000169</v>
      </c>
      <c r="AN65" s="3">
        <v>7.7469999999999857</v>
      </c>
      <c r="AO65" s="3">
        <v>7.6690000000000396</v>
      </c>
      <c r="AP65" s="3">
        <v>7.7409999999999854</v>
      </c>
      <c r="AQ65" s="3">
        <v>7.5720000000000027</v>
      </c>
      <c r="AR65" s="3">
        <v>7.6069999999999709</v>
      </c>
      <c r="AS65" s="3">
        <v>7.6610000000000298</v>
      </c>
      <c r="AT65" s="3">
        <v>7.8299999999999841</v>
      </c>
      <c r="AU65" s="3">
        <v>7.5680000000000121</v>
      </c>
      <c r="AV65" s="3">
        <v>7.59699999999998</v>
      </c>
      <c r="AW65" s="3">
        <v>7.5820000000000221</v>
      </c>
      <c r="AX65" s="3">
        <v>7.813999999999993</v>
      </c>
      <c r="AY65" s="3">
        <v>7.7669999999999959</v>
      </c>
      <c r="AZ65" s="3">
        <v>8.0260000000000105</v>
      </c>
      <c r="BA65" s="3">
        <v>7.8160000000000309</v>
      </c>
      <c r="BB65" s="3">
        <v>7.8449999999999704</v>
      </c>
      <c r="BC65" s="101"/>
    </row>
    <row r="66" spans="1:55" ht="14.65" thickBot="1" x14ac:dyDescent="0.5">
      <c r="A66" s="47" t="s">
        <v>693</v>
      </c>
      <c r="B66" s="47">
        <v>2024</v>
      </c>
      <c r="C66" s="49">
        <v>45325</v>
      </c>
      <c r="D66" s="47" t="s">
        <v>72</v>
      </c>
      <c r="E66" s="51" t="s">
        <v>204</v>
      </c>
      <c r="F66" t="s">
        <v>205</v>
      </c>
      <c r="G66" t="s">
        <v>25</v>
      </c>
      <c r="H66" t="s">
        <v>269</v>
      </c>
      <c r="I66" t="s">
        <v>343</v>
      </c>
      <c r="J66" t="s">
        <v>418</v>
      </c>
      <c r="K66" t="s">
        <v>419</v>
      </c>
      <c r="L66" s="50">
        <f>(C66-VLOOKUP(H66,Riders!$A$2:$C$3501,2,FALSE))/365</f>
        <v>29.917808219178081</v>
      </c>
      <c r="M66" s="50">
        <f>(C66-VLOOKUP(I66,Riders!$A$2:$C$3501,2,FALSE))/365</f>
        <v>29.427397260273974</v>
      </c>
      <c r="N66" s="50">
        <f>(C66-VLOOKUP(J66,Riders!$A$2:$C$3501,2,FALSE))/365</f>
        <v>26.86849315068493</v>
      </c>
      <c r="O66" s="50">
        <f>(C66-VLOOKUP(K66,Riders!$A$2:$C$3501,2,FALSE))/365</f>
        <v>28.663013698630138</v>
      </c>
      <c r="P66" s="51">
        <v>2</v>
      </c>
      <c r="Q66" s="101">
        <f t="shared" ref="Q66:Q129" si="8">IF(COUNT(W66:BB66)=32,SUM(W66:BB66),"")</f>
        <v>250.57799999999997</v>
      </c>
      <c r="R66" s="101">
        <f t="shared" ref="R66:R129" si="9">IF(COUNT(W66:X66)=2,SUM(W66:X66),"")</f>
        <v>22.056000000000001</v>
      </c>
      <c r="S66" s="101">
        <f t="shared" ref="S66:S129" si="10">IF(COUNT(W66:AD66)=8,SUM(W66:AD66),"")</f>
        <v>67.964999999999989</v>
      </c>
      <c r="T66" s="101">
        <f t="shared" ref="T66:T129" si="11">IF(COUNT(AE66:AL66)=8,SUM(AE66:AL66),"")</f>
        <v>60.551000000000002</v>
      </c>
      <c r="U66" s="101">
        <f t="shared" ref="U66:U129" si="12">IF(COUNT(AM66:AT66)=8,SUM(AM66:AT66),"")</f>
        <v>60.878000000000014</v>
      </c>
      <c r="V66" s="101">
        <f t="shared" ref="V66:V129" si="13">IF(COUNT(AU66:BB66)=8,SUM(AU66:BB66),"")</f>
        <v>61.183999999999969</v>
      </c>
      <c r="W66" s="38">
        <v>14.036</v>
      </c>
      <c r="X66" s="3">
        <v>8.0200000000000014</v>
      </c>
      <c r="Y66" s="3">
        <v>7.7560000000000002</v>
      </c>
      <c r="Z66" s="3">
        <v>7.6909999999999989</v>
      </c>
      <c r="AA66" s="3">
        <v>7.7569999999999979</v>
      </c>
      <c r="AB66" s="3">
        <v>7.5940000000000012</v>
      </c>
      <c r="AC66" s="3">
        <v>7.5110000000000028</v>
      </c>
      <c r="AD66" s="3">
        <v>7.5999999999999872</v>
      </c>
      <c r="AE66" s="3">
        <v>7.561000000000007</v>
      </c>
      <c r="AF66" s="3">
        <v>7.5510000000000019</v>
      </c>
      <c r="AG66" s="3">
        <v>7.5489999999999924</v>
      </c>
      <c r="AH66" s="3">
        <v>7.6710000000000065</v>
      </c>
      <c r="AI66" s="3">
        <v>7.5550000000000068</v>
      </c>
      <c r="AJ66" s="3">
        <v>7.6009999999999991</v>
      </c>
      <c r="AK66" s="3">
        <v>7.5510000000000019</v>
      </c>
      <c r="AL66" s="3">
        <v>7.5119999999999862</v>
      </c>
      <c r="AM66" s="3">
        <v>7.6779999999999973</v>
      </c>
      <c r="AN66" s="3">
        <v>7.5030000000000143</v>
      </c>
      <c r="AO66" s="3">
        <v>7.5490000000000066</v>
      </c>
      <c r="AP66" s="3">
        <v>7.4889999999999759</v>
      </c>
      <c r="AQ66" s="3">
        <v>7.6769999999999925</v>
      </c>
      <c r="AR66" s="3">
        <v>7.5339999999999918</v>
      </c>
      <c r="AS66" s="3">
        <v>7.7150000000000318</v>
      </c>
      <c r="AT66" s="3">
        <v>7.7330000000000041</v>
      </c>
      <c r="AU66" s="3">
        <v>7.8529999999999802</v>
      </c>
      <c r="AV66" s="3">
        <v>7.6839999999999975</v>
      </c>
      <c r="AW66" s="3">
        <v>7.627000000000038</v>
      </c>
      <c r="AX66" s="3">
        <v>7.5659999999999741</v>
      </c>
      <c r="AY66" s="3">
        <v>7.5789999999999793</v>
      </c>
      <c r="AZ66" s="3">
        <v>7.5890000000000555</v>
      </c>
      <c r="BA66" s="3">
        <v>7.695999999999998</v>
      </c>
      <c r="BB66" s="3">
        <v>7.5899999999999466</v>
      </c>
      <c r="BC66" s="101"/>
    </row>
    <row r="67" spans="1:55" ht="14.65" thickBot="1" x14ac:dyDescent="0.5">
      <c r="A67" s="47" t="s">
        <v>693</v>
      </c>
      <c r="B67" s="47">
        <v>2024</v>
      </c>
      <c r="C67" s="49">
        <v>45325</v>
      </c>
      <c r="D67" s="47" t="s">
        <v>72</v>
      </c>
      <c r="E67" s="51" t="s">
        <v>204</v>
      </c>
      <c r="F67" t="s">
        <v>206</v>
      </c>
      <c r="G67" t="s">
        <v>36</v>
      </c>
      <c r="H67" t="s">
        <v>270</v>
      </c>
      <c r="I67" t="s">
        <v>256</v>
      </c>
      <c r="J67" t="s">
        <v>455</v>
      </c>
      <c r="K67" t="s">
        <v>458</v>
      </c>
      <c r="L67" s="50">
        <f>(C67-VLOOKUP(H67,Riders!$A$2:$C$3501,2,FALSE))/365</f>
        <v>29.389041095890413</v>
      </c>
      <c r="M67" s="50">
        <f>(C67-VLOOKUP(I67,Riders!$A$2:$C$3501,2,FALSE))/365</f>
        <v>27.950684931506849</v>
      </c>
      <c r="N67" s="50">
        <f>(C67-VLOOKUP(J67,Riders!$A$2:$C$3501,2,FALSE))/365</f>
        <v>23.956164383561642</v>
      </c>
      <c r="O67" s="50">
        <f>(C67-VLOOKUP(K67,Riders!$A$2:$C$3501,2,FALSE))/365</f>
        <v>25.232876712328768</v>
      </c>
      <c r="P67" s="51">
        <v>3</v>
      </c>
      <c r="Q67" s="101">
        <f t="shared" si="8"/>
        <v>254.565</v>
      </c>
      <c r="R67" s="101">
        <f t="shared" si="9"/>
        <v>22.88</v>
      </c>
      <c r="S67" s="101">
        <f t="shared" si="10"/>
        <v>68.684999999999988</v>
      </c>
      <c r="T67" s="101">
        <f t="shared" si="11"/>
        <v>61.347000000000023</v>
      </c>
      <c r="U67" s="101">
        <f t="shared" si="12"/>
        <v>62.468999999999966</v>
      </c>
      <c r="V67" s="101">
        <f t="shared" si="13"/>
        <v>62.064000000000021</v>
      </c>
      <c r="W67" s="38">
        <v>14.567</v>
      </c>
      <c r="X67" s="3">
        <v>8.3129999999999988</v>
      </c>
      <c r="Y67" s="3">
        <v>7.740000000000002</v>
      </c>
      <c r="Z67" s="3">
        <v>7.6149999999999984</v>
      </c>
      <c r="AA67" s="3">
        <v>7.6880000000000024</v>
      </c>
      <c r="AB67" s="3">
        <v>7.5489999999999995</v>
      </c>
      <c r="AC67" s="3">
        <v>7.6430000000000078</v>
      </c>
      <c r="AD67" s="3">
        <v>7.569999999999979</v>
      </c>
      <c r="AE67" s="3">
        <v>7.5440000000000111</v>
      </c>
      <c r="AF67" s="3">
        <v>7.6779999999999973</v>
      </c>
      <c r="AG67" s="3">
        <v>7.5400000000000063</v>
      </c>
      <c r="AH67" s="3">
        <v>7.6329999999999956</v>
      </c>
      <c r="AI67" s="3">
        <v>7.7659999999999911</v>
      </c>
      <c r="AJ67" s="3">
        <v>7.8360000000000269</v>
      </c>
      <c r="AK67" s="3">
        <v>7.6599999999999824</v>
      </c>
      <c r="AL67" s="3">
        <v>7.6900000000000119</v>
      </c>
      <c r="AM67" s="3">
        <v>7.8640000000000043</v>
      </c>
      <c r="AN67" s="3">
        <v>7.6899999999999977</v>
      </c>
      <c r="AO67" s="3">
        <v>7.6360000000000241</v>
      </c>
      <c r="AP67" s="3">
        <v>7.7579999999999529</v>
      </c>
      <c r="AQ67" s="3">
        <v>7.6930000000000121</v>
      </c>
      <c r="AR67" s="3">
        <v>7.7940000000000111</v>
      </c>
      <c r="AS67" s="3">
        <v>8.0689999999999884</v>
      </c>
      <c r="AT67" s="3">
        <v>7.964999999999975</v>
      </c>
      <c r="AU67" s="3">
        <v>7.7580000000000098</v>
      </c>
      <c r="AV67" s="3">
        <v>7.9060000000000343</v>
      </c>
      <c r="AW67" s="3">
        <v>7.72199999999998</v>
      </c>
      <c r="AX67" s="3">
        <v>7.7870000000000061</v>
      </c>
      <c r="AY67" s="3">
        <v>7.90300000000002</v>
      </c>
      <c r="AZ67" s="3">
        <v>7.6479999999999961</v>
      </c>
      <c r="BA67" s="3">
        <v>7.6399999999999864</v>
      </c>
      <c r="BB67" s="3">
        <v>7.6999999999999886</v>
      </c>
      <c r="BC67" s="101"/>
    </row>
    <row r="68" spans="1:55" ht="14.65" thickBot="1" x14ac:dyDescent="0.5">
      <c r="A68" s="47" t="s">
        <v>693</v>
      </c>
      <c r="B68" s="47">
        <v>2024</v>
      </c>
      <c r="C68" s="49">
        <v>45325</v>
      </c>
      <c r="D68" s="47" t="s">
        <v>72</v>
      </c>
      <c r="E68" s="51" t="s">
        <v>204</v>
      </c>
      <c r="F68" t="s">
        <v>206</v>
      </c>
      <c r="G68" t="s">
        <v>27</v>
      </c>
      <c r="H68" t="s">
        <v>216</v>
      </c>
      <c r="I68" t="s">
        <v>463</v>
      </c>
      <c r="J68" t="s">
        <v>432</v>
      </c>
      <c r="K68" t="s">
        <v>487</v>
      </c>
      <c r="L68" s="50">
        <f>(C68-VLOOKUP(H68,Riders!$A$2:$C$3501,2,FALSE))/365</f>
        <v>24.991780821917807</v>
      </c>
      <c r="M68" s="50">
        <f>(C68-VLOOKUP(I68,Riders!$A$2:$C$3501,2,FALSE))/365</f>
        <v>22.18082191780822</v>
      </c>
      <c r="N68" s="50">
        <f>(C68-VLOOKUP(J68,Riders!$A$2:$C$3501,2,FALSE))/365</f>
        <v>28.860273972602741</v>
      </c>
      <c r="O68" s="50">
        <f>(C68-VLOOKUP(K68,Riders!$A$2:$C$3501,2,FALSE))/365</f>
        <v>26.263013698630136</v>
      </c>
      <c r="P68" s="51">
        <v>4</v>
      </c>
      <c r="Q68" s="101">
        <f t="shared" si="8"/>
        <v>255.732</v>
      </c>
      <c r="R68" s="101">
        <f t="shared" si="9"/>
        <v>23.024999999999999</v>
      </c>
      <c r="S68" s="101">
        <f t="shared" si="10"/>
        <v>68.882000000000005</v>
      </c>
      <c r="T68" s="101">
        <f t="shared" si="11"/>
        <v>61.255999999999972</v>
      </c>
      <c r="U68" s="101">
        <f t="shared" si="12"/>
        <v>62.262000000000029</v>
      </c>
      <c r="V68" s="101">
        <f t="shared" si="13"/>
        <v>63.331999999999994</v>
      </c>
      <c r="W68" s="38">
        <v>14.561</v>
      </c>
      <c r="X68" s="3">
        <v>8.4639999999999986</v>
      </c>
      <c r="Y68" s="3">
        <v>7.843</v>
      </c>
      <c r="Z68" s="3">
        <v>7.5960000000000001</v>
      </c>
      <c r="AA68" s="3">
        <v>7.6069999999999993</v>
      </c>
      <c r="AB68" s="3">
        <v>7.7379999999999995</v>
      </c>
      <c r="AC68" s="3">
        <v>7.5390000000000015</v>
      </c>
      <c r="AD68" s="3">
        <v>7.534000000000006</v>
      </c>
      <c r="AE68" s="3">
        <v>7.6989999999999839</v>
      </c>
      <c r="AF68" s="3">
        <v>7.5690000000000026</v>
      </c>
      <c r="AG68" s="3">
        <v>7.5769999999999982</v>
      </c>
      <c r="AH68" s="3">
        <v>7.5889999999999986</v>
      </c>
      <c r="AI68" s="3">
        <v>7.7270000000000181</v>
      </c>
      <c r="AJ68" s="3">
        <v>7.6269999999999953</v>
      </c>
      <c r="AK68" s="3">
        <v>7.6959999999999837</v>
      </c>
      <c r="AL68" s="3">
        <v>7.7719999999999914</v>
      </c>
      <c r="AM68" s="3">
        <v>7.9080000000000155</v>
      </c>
      <c r="AN68" s="3">
        <v>7.7220000000000084</v>
      </c>
      <c r="AO68" s="3">
        <v>7.7450000000000045</v>
      </c>
      <c r="AP68" s="3">
        <v>7.7889999999999873</v>
      </c>
      <c r="AQ68" s="3">
        <v>7.9339999999999975</v>
      </c>
      <c r="AR68" s="3">
        <v>7.6700000000000159</v>
      </c>
      <c r="AS68" s="3">
        <v>7.6339999999999861</v>
      </c>
      <c r="AT68" s="3">
        <v>7.8600000000000136</v>
      </c>
      <c r="AU68" s="3">
        <v>7.6799999999999784</v>
      </c>
      <c r="AV68" s="3">
        <v>7.6650000000000489</v>
      </c>
      <c r="AW68" s="3">
        <v>7.7029999999999461</v>
      </c>
      <c r="AX68" s="3">
        <v>7.7820000000000391</v>
      </c>
      <c r="AY68" s="3">
        <v>7.8599999999999852</v>
      </c>
      <c r="AZ68" s="3">
        <v>8.0860000000000127</v>
      </c>
      <c r="BA68" s="3">
        <v>8.210000000000008</v>
      </c>
      <c r="BB68" s="3">
        <v>8.3459999999999752</v>
      </c>
      <c r="BC68" s="101"/>
    </row>
    <row r="69" spans="1:55" ht="14.65" thickBot="1" x14ac:dyDescent="0.5">
      <c r="A69" s="51" t="s">
        <v>657</v>
      </c>
      <c r="B69" s="51">
        <v>2024</v>
      </c>
      <c r="C69" s="9">
        <v>45302</v>
      </c>
      <c r="D69" s="51" t="s">
        <v>3826</v>
      </c>
      <c r="E69" s="51" t="s">
        <v>379</v>
      </c>
      <c r="F69" s="47" t="s">
        <v>379</v>
      </c>
      <c r="G69" t="s">
        <v>53</v>
      </c>
      <c r="H69" t="s">
        <v>227</v>
      </c>
      <c r="I69" t="s">
        <v>389</v>
      </c>
      <c r="J69" t="s">
        <v>316</v>
      </c>
      <c r="K69" t="s">
        <v>298</v>
      </c>
      <c r="L69" s="50">
        <f>(C69-VLOOKUP(H69,Riders!$A$2:$C$3501,2,FALSE))/365</f>
        <v>25.887671232876713</v>
      </c>
      <c r="M69" s="50">
        <f>(C69-VLOOKUP(I69,Riders!$A$2:$C$3501,2,FALSE))/365</f>
        <v>24.2</v>
      </c>
      <c r="N69" s="50">
        <f>(C69-VLOOKUP(J69,Riders!$A$2:$C$3501,2,FALSE))/365</f>
        <v>23.057534246575344</v>
      </c>
      <c r="O69" s="50">
        <f>(C69-VLOOKUP(K69,Riders!$A$2:$C$3501,2,FALSE))/365</f>
        <v>24.490410958904111</v>
      </c>
      <c r="P69" s="51">
        <v>1</v>
      </c>
      <c r="Q69" s="101">
        <f t="shared" si="8"/>
        <v>255.18</v>
      </c>
      <c r="R69" s="101">
        <f t="shared" si="9"/>
        <v>22.236000000000001</v>
      </c>
      <c r="S69" s="101">
        <f t="shared" si="10"/>
        <v>68.566000000000003</v>
      </c>
      <c r="T69" s="101">
        <f t="shared" si="11"/>
        <v>61.787999999999982</v>
      </c>
      <c r="U69" s="101">
        <f t="shared" si="12"/>
        <v>62.025000000000034</v>
      </c>
      <c r="V69" s="101">
        <f t="shared" si="13"/>
        <v>62.800999999999988</v>
      </c>
      <c r="W69" s="38">
        <v>13.943</v>
      </c>
      <c r="X69" s="3">
        <v>8.293000000000001</v>
      </c>
      <c r="Y69" s="3">
        <v>7.8269999999999982</v>
      </c>
      <c r="Z69" s="3">
        <v>7.6440000000000019</v>
      </c>
      <c r="AA69" s="3">
        <v>7.740000000000002</v>
      </c>
      <c r="AB69" s="3">
        <v>7.6609999999999943</v>
      </c>
      <c r="AC69" s="3">
        <v>7.7359999999999971</v>
      </c>
      <c r="AD69" s="3">
        <v>7.7220000000000084</v>
      </c>
      <c r="AE69" s="3">
        <v>7.8329999999999842</v>
      </c>
      <c r="AF69" s="3">
        <v>7.7080000000000126</v>
      </c>
      <c r="AG69" s="3">
        <v>7.7459999999999951</v>
      </c>
      <c r="AH69" s="3">
        <v>7.7960000000000065</v>
      </c>
      <c r="AI69" s="3">
        <v>7.6219999999999999</v>
      </c>
      <c r="AJ69" s="3">
        <v>7.6389999999999674</v>
      </c>
      <c r="AK69" s="3">
        <v>7.7180000000000319</v>
      </c>
      <c r="AL69" s="3">
        <v>7.7259999999999849</v>
      </c>
      <c r="AM69" s="3">
        <v>7.8950000000000102</v>
      </c>
      <c r="AN69" s="3">
        <v>7.6970000000000312</v>
      </c>
      <c r="AO69" s="3">
        <v>7.7309999999999661</v>
      </c>
      <c r="AP69" s="3">
        <v>7.671999999999997</v>
      </c>
      <c r="AQ69" s="3">
        <v>7.8540000000000134</v>
      </c>
      <c r="AR69" s="3">
        <v>7.742999999999995</v>
      </c>
      <c r="AS69" s="3">
        <v>7.7460000000000093</v>
      </c>
      <c r="AT69" s="3">
        <v>7.6870000000000118</v>
      </c>
      <c r="AU69" s="3">
        <v>7.8059999999999832</v>
      </c>
      <c r="AV69" s="3">
        <v>7.703000000000003</v>
      </c>
      <c r="AW69" s="3">
        <v>7.7519999999999527</v>
      </c>
      <c r="AX69" s="3">
        <v>7.8500000000000227</v>
      </c>
      <c r="AY69" s="3">
        <v>7.7769999999999868</v>
      </c>
      <c r="AZ69" s="3">
        <v>7.7790000000000248</v>
      </c>
      <c r="BA69" s="3">
        <v>7.8590000000000373</v>
      </c>
      <c r="BB69" s="3">
        <v>8.2749999999999773</v>
      </c>
      <c r="BC69" s="102">
        <f t="shared" ref="BC69:BC132" si="14">IF(COUNT(W69:BB69)=32,3.6*4000/Q69,"")</f>
        <v>56.430754761344929</v>
      </c>
    </row>
    <row r="70" spans="1:55" ht="14.65" thickBot="1" x14ac:dyDescent="0.5">
      <c r="A70" s="51" t="s">
        <v>657</v>
      </c>
      <c r="B70" s="51">
        <v>2024</v>
      </c>
      <c r="C70" s="9">
        <v>45302</v>
      </c>
      <c r="D70" s="51" t="s">
        <v>3826</v>
      </c>
      <c r="E70" s="51" t="s">
        <v>379</v>
      </c>
      <c r="F70" s="47" t="s">
        <v>379</v>
      </c>
      <c r="G70" t="s">
        <v>15</v>
      </c>
      <c r="H70" t="s">
        <v>459</v>
      </c>
      <c r="I70" t="s">
        <v>491</v>
      </c>
      <c r="J70" t="s">
        <v>460</v>
      </c>
      <c r="K70" t="s">
        <v>492</v>
      </c>
      <c r="L70" s="50">
        <f>(C70-VLOOKUP(H70,Riders!$A$2:$C$3501,2,FALSE))/365</f>
        <v>25.158904109589042</v>
      </c>
      <c r="M70" s="50">
        <f>(C70-VLOOKUP(I70,Riders!$A$2:$C$3501,2,FALSE))/365</f>
        <v>27.509589041095889</v>
      </c>
      <c r="N70" s="50">
        <f>(C70-VLOOKUP(J70,Riders!$A$2:$C$3501,2,FALSE))/365</f>
        <v>30.504109589041096</v>
      </c>
      <c r="O70" s="50">
        <f>(C70-VLOOKUP(K70,Riders!$A$2:$C$3501,2,FALSE))/365</f>
        <v>26.898630136986302</v>
      </c>
      <c r="P70" s="51">
        <v>2</v>
      </c>
      <c r="Q70" s="101">
        <f t="shared" si="8"/>
        <v>257.10599999999999</v>
      </c>
      <c r="R70" s="101">
        <f t="shared" si="9"/>
        <v>21.923999999999999</v>
      </c>
      <c r="S70" s="101">
        <f t="shared" si="10"/>
        <v>68.022999999999996</v>
      </c>
      <c r="T70" s="101">
        <f t="shared" si="11"/>
        <v>62.812999999999988</v>
      </c>
      <c r="U70" s="101">
        <f t="shared" si="12"/>
        <v>63.259000000000015</v>
      </c>
      <c r="V70" s="101">
        <f t="shared" si="13"/>
        <v>63.010999999999996</v>
      </c>
      <c r="W70" s="38">
        <v>13.718</v>
      </c>
      <c r="X70" s="3">
        <v>8.2059999999999995</v>
      </c>
      <c r="Y70" s="3">
        <v>7.6920000000000002</v>
      </c>
      <c r="Z70" s="3">
        <v>7.6580000000000013</v>
      </c>
      <c r="AA70" s="3">
        <v>7.6529999999999987</v>
      </c>
      <c r="AB70" s="3">
        <v>7.7190000000000012</v>
      </c>
      <c r="AC70" s="3">
        <v>7.6620000000000061</v>
      </c>
      <c r="AD70" s="3">
        <v>7.7149999999999892</v>
      </c>
      <c r="AE70" s="3">
        <v>7.7999999999999972</v>
      </c>
      <c r="AF70" s="3">
        <v>7.8580000000000041</v>
      </c>
      <c r="AG70" s="3">
        <v>8.0360000000000156</v>
      </c>
      <c r="AH70" s="3">
        <v>7.8419999999999987</v>
      </c>
      <c r="AI70" s="3">
        <v>7.7970000000000113</v>
      </c>
      <c r="AJ70" s="3">
        <v>7.7589999999999719</v>
      </c>
      <c r="AK70" s="3">
        <v>7.7919999999999874</v>
      </c>
      <c r="AL70" s="3">
        <v>7.929000000000002</v>
      </c>
      <c r="AM70" s="3">
        <v>7.8250000000000171</v>
      </c>
      <c r="AN70" s="3">
        <v>7.811000000000007</v>
      </c>
      <c r="AO70" s="3">
        <v>7.8880000000000052</v>
      </c>
      <c r="AP70" s="3">
        <v>7.9099999999999682</v>
      </c>
      <c r="AQ70" s="3">
        <v>8.0060000000000002</v>
      </c>
      <c r="AR70" s="3">
        <v>8.1040000000000134</v>
      </c>
      <c r="AS70" s="3">
        <v>7.8950000000000102</v>
      </c>
      <c r="AT70" s="3">
        <v>7.8199999999999932</v>
      </c>
      <c r="AU70" s="3">
        <v>7.8269999999999982</v>
      </c>
      <c r="AV70" s="3">
        <v>7.77800000000002</v>
      </c>
      <c r="AW70" s="3">
        <v>7.8079999999999643</v>
      </c>
      <c r="AX70" s="3">
        <v>7.7890000000000157</v>
      </c>
      <c r="AY70" s="3">
        <v>7.9589999999999748</v>
      </c>
      <c r="AZ70" s="3">
        <v>7.8710000000000093</v>
      </c>
      <c r="BA70" s="3">
        <v>7.8350000000000364</v>
      </c>
      <c r="BB70" s="3">
        <v>8.143999999999977</v>
      </c>
      <c r="BC70" s="102">
        <f t="shared" si="14"/>
        <v>56.008027817320482</v>
      </c>
    </row>
    <row r="71" spans="1:55" ht="14.65" thickBot="1" x14ac:dyDescent="0.5">
      <c r="A71" s="51" t="s">
        <v>657</v>
      </c>
      <c r="B71" s="51">
        <v>2024</v>
      </c>
      <c r="C71" s="9">
        <v>45302</v>
      </c>
      <c r="D71" s="51" t="s">
        <v>3826</v>
      </c>
      <c r="E71" s="51" t="s">
        <v>379</v>
      </c>
      <c r="F71" s="47" t="s">
        <v>379</v>
      </c>
      <c r="G71" t="s">
        <v>25</v>
      </c>
      <c r="H71" t="s">
        <v>457</v>
      </c>
      <c r="I71" t="s">
        <v>328</v>
      </c>
      <c r="J71" t="s">
        <v>418</v>
      </c>
      <c r="K71" t="s">
        <v>419</v>
      </c>
      <c r="L71" s="50">
        <f>(C71-VLOOKUP(H71,Riders!$A$2:$C$3501,2,FALSE))/365</f>
        <v>26.424657534246574</v>
      </c>
      <c r="M71" s="50">
        <f>(C71-VLOOKUP(I71,Riders!$A$2:$C$3501,2,FALSE))/365</f>
        <v>33.468493150684928</v>
      </c>
      <c r="N71" s="50">
        <f>(C71-VLOOKUP(J71,Riders!$A$2:$C$3501,2,FALSE))/365</f>
        <v>26.805479452054794</v>
      </c>
      <c r="O71" s="50">
        <f>(C71-VLOOKUP(K71,Riders!$A$2:$C$3501,2,FALSE))/365</f>
        <v>28.6</v>
      </c>
      <c r="P71" s="51">
        <v>3</v>
      </c>
      <c r="Q71" s="101">
        <f t="shared" si="8"/>
        <v>257.113</v>
      </c>
      <c r="R71" s="101">
        <f t="shared" si="9"/>
        <v>22.106000000000002</v>
      </c>
      <c r="S71" s="101">
        <f t="shared" si="10"/>
        <v>68.149000000000001</v>
      </c>
      <c r="T71" s="101">
        <f t="shared" si="11"/>
        <v>62.220999999999975</v>
      </c>
      <c r="U71" s="101">
        <f t="shared" si="12"/>
        <v>62.769000000000034</v>
      </c>
      <c r="V71" s="101">
        <f t="shared" si="13"/>
        <v>63.97399999999999</v>
      </c>
      <c r="W71" s="38">
        <v>13.749000000000001</v>
      </c>
      <c r="X71" s="3">
        <v>8.3570000000000011</v>
      </c>
      <c r="Y71" s="3">
        <v>7.7399999999999984</v>
      </c>
      <c r="Z71" s="3">
        <v>7.575999999999997</v>
      </c>
      <c r="AA71" s="3">
        <v>7.6810000000000045</v>
      </c>
      <c r="AB71" s="3">
        <v>7.5599999999999952</v>
      </c>
      <c r="AC71" s="3">
        <v>7.6709999999999994</v>
      </c>
      <c r="AD71" s="3">
        <v>7.8150000000000048</v>
      </c>
      <c r="AE71" s="3">
        <v>7.8340000000000032</v>
      </c>
      <c r="AF71" s="3">
        <v>7.8179999999999978</v>
      </c>
      <c r="AG71" s="3">
        <v>7.9519999999999982</v>
      </c>
      <c r="AH71" s="3">
        <v>7.7450000000000045</v>
      </c>
      <c r="AI71" s="3">
        <v>7.7200000000000131</v>
      </c>
      <c r="AJ71" s="3">
        <v>7.6779999999999973</v>
      </c>
      <c r="AK71" s="3">
        <v>7.679000000000002</v>
      </c>
      <c r="AL71" s="3">
        <v>7.7949999999999591</v>
      </c>
      <c r="AM71" s="3">
        <v>7.7230000000000132</v>
      </c>
      <c r="AN71" s="3">
        <v>7.6850000000000023</v>
      </c>
      <c r="AO71" s="3">
        <v>7.8460000000000036</v>
      </c>
      <c r="AP71" s="3">
        <v>7.7090000000000032</v>
      </c>
      <c r="AQ71" s="3">
        <v>7.8240000000000123</v>
      </c>
      <c r="AR71" s="3">
        <v>7.8769999999999527</v>
      </c>
      <c r="AS71" s="3">
        <v>8.1080000000000325</v>
      </c>
      <c r="AT71" s="3">
        <v>7.9970000000000141</v>
      </c>
      <c r="AU71" s="3">
        <v>8.0389999999999873</v>
      </c>
      <c r="AV71" s="3">
        <v>8.1450000000000387</v>
      </c>
      <c r="AW71" s="3">
        <v>7.9749999999999659</v>
      </c>
      <c r="AX71" s="3">
        <v>7.9139999999999873</v>
      </c>
      <c r="AY71" s="3">
        <v>7.938999999999993</v>
      </c>
      <c r="AZ71" s="3">
        <v>7.9069999999999823</v>
      </c>
      <c r="BA71" s="3">
        <v>7.9100000000000819</v>
      </c>
      <c r="BB71" s="3">
        <v>8.1449999999999534</v>
      </c>
      <c r="BC71" s="102">
        <f t="shared" si="14"/>
        <v>56.00650297729014</v>
      </c>
    </row>
    <row r="72" spans="1:55" ht="14.65" thickBot="1" x14ac:dyDescent="0.5">
      <c r="A72" s="51" t="s">
        <v>657</v>
      </c>
      <c r="B72" s="51">
        <v>2024</v>
      </c>
      <c r="C72" s="9">
        <v>45302</v>
      </c>
      <c r="D72" s="51" t="s">
        <v>3826</v>
      </c>
      <c r="E72" s="51" t="s">
        <v>379</v>
      </c>
      <c r="F72" s="47" t="s">
        <v>379</v>
      </c>
      <c r="G72" t="s">
        <v>17</v>
      </c>
      <c r="H72" t="s">
        <v>421</v>
      </c>
      <c r="I72" t="s">
        <v>423</v>
      </c>
      <c r="J72" t="s">
        <v>215</v>
      </c>
      <c r="K72" t="s">
        <v>422</v>
      </c>
      <c r="L72" s="50">
        <f>(C72-VLOOKUP(H72,Riders!$A$2:$C$3501,2,FALSE))/365</f>
        <v>23.419178082191781</v>
      </c>
      <c r="M72" s="50">
        <f>(C72-VLOOKUP(I72,Riders!$A$2:$C$3501,2,FALSE))/365</f>
        <v>26.147945205479452</v>
      </c>
      <c r="N72" s="50">
        <f>(C72-VLOOKUP(J72,Riders!$A$2:$C$3501,2,FALSE))/365</f>
        <v>25.013698630136986</v>
      </c>
      <c r="O72" s="50">
        <f>(C72-VLOOKUP(K72,Riders!$A$2:$C$3501,2,FALSE))/365</f>
        <v>24.734246575342464</v>
      </c>
      <c r="P72" s="51">
        <v>4</v>
      </c>
      <c r="Q72" s="101">
        <f t="shared" si="8"/>
        <v>258.47499999999997</v>
      </c>
      <c r="R72" s="101">
        <f t="shared" si="9"/>
        <v>22.41</v>
      </c>
      <c r="S72" s="101">
        <f t="shared" si="10"/>
        <v>68.456000000000003</v>
      </c>
      <c r="T72" s="101">
        <f t="shared" si="11"/>
        <v>61.500999999999991</v>
      </c>
      <c r="U72" s="101">
        <f t="shared" si="12"/>
        <v>64.058000000000021</v>
      </c>
      <c r="V72" s="101">
        <f t="shared" si="13"/>
        <v>64.459999999999951</v>
      </c>
      <c r="W72" s="38">
        <v>13.974</v>
      </c>
      <c r="X72" s="3">
        <v>8.4359999999999999</v>
      </c>
      <c r="Y72" s="3">
        <v>7.8500000000000014</v>
      </c>
      <c r="Z72" s="3">
        <v>7.5770000000000017</v>
      </c>
      <c r="AA72" s="3">
        <v>7.5499999999999972</v>
      </c>
      <c r="AB72" s="3">
        <v>7.7169999999999987</v>
      </c>
      <c r="AC72" s="3">
        <v>7.6570000000000036</v>
      </c>
      <c r="AD72" s="3">
        <v>7.6950000000000003</v>
      </c>
      <c r="AE72" s="3">
        <v>7.8400000000000034</v>
      </c>
      <c r="AF72" s="3">
        <v>7.728999999999985</v>
      </c>
      <c r="AG72" s="3">
        <v>7.6690000000000111</v>
      </c>
      <c r="AH72" s="3">
        <v>7.5769999999999982</v>
      </c>
      <c r="AI72" s="3">
        <v>7.5930000000000035</v>
      </c>
      <c r="AJ72" s="3">
        <v>7.7109999999999985</v>
      </c>
      <c r="AK72" s="3">
        <v>7.6709999999999923</v>
      </c>
      <c r="AL72" s="3">
        <v>7.7109999999999985</v>
      </c>
      <c r="AM72" s="3">
        <v>7.8020000000000209</v>
      </c>
      <c r="AN72" s="3">
        <v>7.882000000000005</v>
      </c>
      <c r="AO72" s="3">
        <v>8.0689999999999884</v>
      </c>
      <c r="AP72" s="3">
        <v>7.9539999999999793</v>
      </c>
      <c r="AQ72" s="3">
        <v>7.9690000000000225</v>
      </c>
      <c r="AR72" s="3">
        <v>8.0830000000000268</v>
      </c>
      <c r="AS72" s="3">
        <v>8.1039999999999566</v>
      </c>
      <c r="AT72" s="3">
        <v>8.1950000000000216</v>
      </c>
      <c r="AU72" s="3">
        <v>8.2669999999999675</v>
      </c>
      <c r="AV72" s="3">
        <v>8.3900000000000432</v>
      </c>
      <c r="AW72" s="3">
        <v>8.1119999999999663</v>
      </c>
      <c r="AX72" s="3">
        <v>7.9429999999999836</v>
      </c>
      <c r="AY72" s="3">
        <v>7.8640000000000043</v>
      </c>
      <c r="AZ72" s="3">
        <v>7.8240000000000407</v>
      </c>
      <c r="BA72" s="3">
        <v>7.9669999999999845</v>
      </c>
      <c r="BB72" s="3">
        <v>8.0929999999999609</v>
      </c>
      <c r="BC72" s="102">
        <f t="shared" si="14"/>
        <v>55.711384079698234</v>
      </c>
    </row>
    <row r="73" spans="1:55" ht="14.65" thickBot="1" x14ac:dyDescent="0.5">
      <c r="A73" s="51" t="s">
        <v>657</v>
      </c>
      <c r="B73" s="51">
        <v>2024</v>
      </c>
      <c r="C73" s="9">
        <v>45302</v>
      </c>
      <c r="D73" s="51" t="s">
        <v>3826</v>
      </c>
      <c r="E73" s="51" t="s">
        <v>379</v>
      </c>
      <c r="F73" s="47" t="s">
        <v>379</v>
      </c>
      <c r="G73" t="s">
        <v>56</v>
      </c>
      <c r="H73" t="s">
        <v>842</v>
      </c>
      <c r="I73" t="s">
        <v>426</v>
      </c>
      <c r="J73" t="s">
        <v>428</v>
      </c>
      <c r="K73" t="s">
        <v>427</v>
      </c>
      <c r="L73" s="50">
        <f>(C73-VLOOKUP(H73,Riders!$A$2:$C$3501,2,FALSE))/365</f>
        <v>19.863013698630137</v>
      </c>
      <c r="M73" s="50">
        <f>(C73-VLOOKUP(I73,Riders!$A$2:$C$3501,2,FALSE))/365</f>
        <v>22.739726027397261</v>
      </c>
      <c r="N73" s="50">
        <f>(C73-VLOOKUP(J73,Riders!$A$2:$C$3501,2,FALSE))/365</f>
        <v>34.210958904109589</v>
      </c>
      <c r="O73" s="50">
        <f>(C73-VLOOKUP(K73,Riders!$A$2:$C$3501,2,FALSE))/365</f>
        <v>29.712328767123289</v>
      </c>
      <c r="P73" s="51">
        <v>5</v>
      </c>
      <c r="Q73" s="101">
        <f t="shared" si="8"/>
        <v>263.80699999999996</v>
      </c>
      <c r="R73" s="101">
        <f t="shared" si="9"/>
        <v>23.21</v>
      </c>
      <c r="S73" s="101">
        <f t="shared" si="10"/>
        <v>70.001999999999995</v>
      </c>
      <c r="T73" s="101">
        <f t="shared" si="11"/>
        <v>62.911999999999992</v>
      </c>
      <c r="U73" s="101">
        <f t="shared" si="12"/>
        <v>64.933000000000021</v>
      </c>
      <c r="V73" s="101">
        <f t="shared" si="13"/>
        <v>65.959999999999951</v>
      </c>
      <c r="W73" s="38">
        <v>14.592000000000001</v>
      </c>
      <c r="X73" s="3">
        <v>8.6180000000000003</v>
      </c>
      <c r="Y73" s="3">
        <v>7.9390000000000001</v>
      </c>
      <c r="Z73" s="3">
        <v>7.6899999999999977</v>
      </c>
      <c r="AA73" s="3">
        <v>7.7450000000000045</v>
      </c>
      <c r="AB73" s="3">
        <v>7.8939999999999984</v>
      </c>
      <c r="AC73" s="3">
        <v>7.7760000000000034</v>
      </c>
      <c r="AD73" s="3">
        <v>7.7479999999999905</v>
      </c>
      <c r="AE73" s="3">
        <v>7.8900000000000148</v>
      </c>
      <c r="AF73" s="3">
        <v>7.782999999999987</v>
      </c>
      <c r="AG73" s="3">
        <v>7.8270000000000124</v>
      </c>
      <c r="AH73" s="3">
        <v>7.8239999999999839</v>
      </c>
      <c r="AI73" s="3">
        <v>8.0020000000000095</v>
      </c>
      <c r="AJ73" s="3">
        <v>7.8049999999999926</v>
      </c>
      <c r="AK73" s="3">
        <v>7.8140000000000072</v>
      </c>
      <c r="AL73" s="3">
        <v>7.9669999999999845</v>
      </c>
      <c r="AM73" s="3">
        <v>7.9270000000000209</v>
      </c>
      <c r="AN73" s="3">
        <v>7.896000000000015</v>
      </c>
      <c r="AO73" s="3">
        <v>8.1670000000000016</v>
      </c>
      <c r="AP73" s="3">
        <v>8.1819999999999595</v>
      </c>
      <c r="AQ73" s="3">
        <v>8.4029999999999916</v>
      </c>
      <c r="AR73" s="3">
        <v>8.1940000000000452</v>
      </c>
      <c r="AS73" s="3">
        <v>8.1229999999999905</v>
      </c>
      <c r="AT73" s="3">
        <v>8.0409999999999968</v>
      </c>
      <c r="AU73" s="3">
        <v>8.0260000000000105</v>
      </c>
      <c r="AV73" s="3">
        <v>8.1529999999999916</v>
      </c>
      <c r="AW73" s="3">
        <v>8.1299999999999955</v>
      </c>
      <c r="AX73" s="3">
        <v>8.2909999999999968</v>
      </c>
      <c r="AY73" s="3">
        <v>8.2750000000000341</v>
      </c>
      <c r="AZ73" s="3">
        <v>8.4169999999999732</v>
      </c>
      <c r="BA73" s="3">
        <v>8.2299999999999898</v>
      </c>
      <c r="BB73" s="3">
        <v>8.4379999999999598</v>
      </c>
      <c r="BC73" s="102">
        <f t="shared" si="14"/>
        <v>54.585359751636624</v>
      </c>
    </row>
    <row r="74" spans="1:55" ht="14.65" thickBot="1" x14ac:dyDescent="0.5">
      <c r="A74" s="51" t="s">
        <v>657</v>
      </c>
      <c r="B74" s="51">
        <v>2024</v>
      </c>
      <c r="C74" s="9">
        <v>45302</v>
      </c>
      <c r="D74" s="51" t="s">
        <v>3826</v>
      </c>
      <c r="E74" s="51" t="s">
        <v>379</v>
      </c>
      <c r="F74" s="47" t="s">
        <v>379</v>
      </c>
      <c r="G74" t="s">
        <v>47</v>
      </c>
      <c r="H74" t="s">
        <v>504</v>
      </c>
      <c r="I74" t="s">
        <v>470</v>
      </c>
      <c r="J74" t="s">
        <v>279</v>
      </c>
      <c r="K74" t="s">
        <v>591</v>
      </c>
      <c r="L74" s="50">
        <f>(C74-VLOOKUP(H74,Riders!$A$2:$C$3501,2,FALSE))/365</f>
        <v>25.12054794520548</v>
      </c>
      <c r="M74" s="50">
        <f>(C74-VLOOKUP(I74,Riders!$A$2:$C$3501,2,FALSE))/365</f>
        <v>25.591780821917808</v>
      </c>
      <c r="N74" s="50">
        <f>(C74-VLOOKUP(J74,Riders!$A$2:$C$3501,2,FALSE))/365</f>
        <v>27.657534246575342</v>
      </c>
      <c r="O74" s="50">
        <f>(C74-VLOOKUP(K74,Riders!$A$2:$C$3501,2,FALSE))/365</f>
        <v>20.589041095890412</v>
      </c>
      <c r="P74" s="51">
        <v>6</v>
      </c>
      <c r="Q74" s="101">
        <f t="shared" si="8"/>
        <v>267.23899999999998</v>
      </c>
      <c r="R74" s="101">
        <f t="shared" si="9"/>
        <v>22.74</v>
      </c>
      <c r="S74" s="101">
        <f t="shared" si="10"/>
        <v>70.930000000000007</v>
      </c>
      <c r="T74" s="101">
        <f t="shared" si="11"/>
        <v>64.704000000000008</v>
      </c>
      <c r="U74" s="101">
        <f t="shared" si="12"/>
        <v>65.375999999999948</v>
      </c>
      <c r="V74" s="101">
        <f t="shared" si="13"/>
        <v>66.229000000000013</v>
      </c>
      <c r="W74" s="38">
        <v>14.156000000000001</v>
      </c>
      <c r="X74" s="3">
        <v>8.5839999999999979</v>
      </c>
      <c r="Y74" s="3">
        <v>8.1080000000000005</v>
      </c>
      <c r="Z74" s="3">
        <v>7.9819999999999993</v>
      </c>
      <c r="AA74" s="3">
        <v>8.1769999999999996</v>
      </c>
      <c r="AB74" s="3">
        <v>8.0200000000000031</v>
      </c>
      <c r="AC74" s="3">
        <v>7.9889999999999972</v>
      </c>
      <c r="AD74" s="3">
        <v>7.9140000000000086</v>
      </c>
      <c r="AE74" s="3">
        <v>8.1229999999999905</v>
      </c>
      <c r="AF74" s="3">
        <v>7.9929999999999808</v>
      </c>
      <c r="AG74" s="3">
        <v>8.02800000000002</v>
      </c>
      <c r="AH74" s="3">
        <v>7.9900000000000091</v>
      </c>
      <c r="AI74" s="3">
        <v>8.2819999999999965</v>
      </c>
      <c r="AJ74" s="3">
        <v>8.1359999999999957</v>
      </c>
      <c r="AK74" s="3">
        <v>8.0819999999999794</v>
      </c>
      <c r="AL74" s="3">
        <v>8.0700000000000358</v>
      </c>
      <c r="AM74" s="3">
        <v>8.2429999999999666</v>
      </c>
      <c r="AN74" s="3">
        <v>8.0800000000000125</v>
      </c>
      <c r="AO74" s="3">
        <v>8.1500000000000341</v>
      </c>
      <c r="AP74" s="3">
        <v>8.3009999999999877</v>
      </c>
      <c r="AQ74" s="3">
        <v>8.1839999999999975</v>
      </c>
      <c r="AR74" s="3">
        <v>8.1009999999999991</v>
      </c>
      <c r="AS74" s="3">
        <v>8.099000000000018</v>
      </c>
      <c r="AT74" s="3">
        <v>8.2179999999999325</v>
      </c>
      <c r="AU74" s="3">
        <v>8.02800000000002</v>
      </c>
      <c r="AV74" s="3">
        <v>8.0520000000000493</v>
      </c>
      <c r="AW74" s="3">
        <v>8.3279999999999461</v>
      </c>
      <c r="AX74" s="3">
        <v>8.2280000000000086</v>
      </c>
      <c r="AY74" s="3">
        <v>8.3810000000000002</v>
      </c>
      <c r="AZ74" s="3">
        <v>8.3150000000000261</v>
      </c>
      <c r="BA74" s="3">
        <v>8.3549999999999329</v>
      </c>
      <c r="BB74" s="3">
        <v>8.54200000000003</v>
      </c>
      <c r="BC74" s="102">
        <f t="shared" si="14"/>
        <v>53.884350712283769</v>
      </c>
    </row>
    <row r="75" spans="1:55" ht="14.65" thickBot="1" x14ac:dyDescent="0.5">
      <c r="A75" s="51" t="s">
        <v>657</v>
      </c>
      <c r="B75" s="51">
        <v>2024</v>
      </c>
      <c r="C75" s="9">
        <v>45302</v>
      </c>
      <c r="D75" s="51" t="s">
        <v>3826</v>
      </c>
      <c r="E75" s="51" t="s">
        <v>379</v>
      </c>
      <c r="F75" s="47" t="s">
        <v>379</v>
      </c>
      <c r="G75" t="s">
        <v>51</v>
      </c>
      <c r="H75" t="s">
        <v>258</v>
      </c>
      <c r="I75" t="s">
        <v>3214</v>
      </c>
      <c r="J75" t="s">
        <v>2506</v>
      </c>
      <c r="K75" t="s">
        <v>594</v>
      </c>
      <c r="L75" s="50">
        <f>(C75-VLOOKUP(H75,Riders!$A$2:$C$3501,2,FALSE))/365</f>
        <v>21.945205479452056</v>
      </c>
      <c r="M75" s="50">
        <f>(C75-VLOOKUP(I75,Riders!$A$2:$C$3501,2,FALSE))/365</f>
        <v>19.282191780821918</v>
      </c>
      <c r="N75" s="50">
        <f>(C75-VLOOKUP(J75,Riders!$A$2:$C$3501,2,FALSE))/365</f>
        <v>21.980821917808218</v>
      </c>
      <c r="O75" s="50">
        <f>(C75-VLOOKUP(K75,Riders!$A$2:$C$3501,2,FALSE))/365</f>
        <v>20.863013698630137</v>
      </c>
      <c r="P75" s="51">
        <v>7</v>
      </c>
      <c r="Q75" s="101">
        <f t="shared" si="8"/>
        <v>270.22500000000002</v>
      </c>
      <c r="R75" s="101">
        <f t="shared" si="9"/>
        <v>21.901</v>
      </c>
      <c r="S75" s="101">
        <f t="shared" si="10"/>
        <v>69.513999999999996</v>
      </c>
      <c r="T75" s="101">
        <f t="shared" si="11"/>
        <v>65.396000000000001</v>
      </c>
      <c r="U75" s="101">
        <f t="shared" si="12"/>
        <v>67.504999999999995</v>
      </c>
      <c r="V75" s="101">
        <f t="shared" si="13"/>
        <v>67.810000000000031</v>
      </c>
      <c r="W75" s="38">
        <v>13.776</v>
      </c>
      <c r="X75" s="3">
        <v>8.125</v>
      </c>
      <c r="Y75" s="3">
        <v>7.8500000000000014</v>
      </c>
      <c r="Z75" s="3">
        <v>7.9089999999999954</v>
      </c>
      <c r="AA75" s="3">
        <v>7.8600000000000065</v>
      </c>
      <c r="AB75" s="3">
        <v>7.8819999999999979</v>
      </c>
      <c r="AC75" s="3">
        <v>8.105000000000004</v>
      </c>
      <c r="AD75" s="3">
        <v>8.0069999999999908</v>
      </c>
      <c r="AE75" s="3">
        <v>8.0710000000000122</v>
      </c>
      <c r="AF75" s="3">
        <v>8.0359999999999872</v>
      </c>
      <c r="AG75" s="3">
        <v>8.1989999999999981</v>
      </c>
      <c r="AH75" s="3">
        <v>8.0430000000000064</v>
      </c>
      <c r="AI75" s="3">
        <v>8.0969999999999942</v>
      </c>
      <c r="AJ75" s="3">
        <v>8.2190000000000083</v>
      </c>
      <c r="AK75" s="3">
        <v>8.2970000000000113</v>
      </c>
      <c r="AL75" s="3">
        <v>8.4339999999999833</v>
      </c>
      <c r="AM75" s="3">
        <v>8.7609999999999957</v>
      </c>
      <c r="AN75" s="3">
        <v>8.5149999999999864</v>
      </c>
      <c r="AO75" s="3">
        <v>8.4919999999999902</v>
      </c>
      <c r="AP75" s="3">
        <v>8.4330000000000496</v>
      </c>
      <c r="AQ75" s="3">
        <v>8.5389999999999873</v>
      </c>
      <c r="AR75" s="3">
        <v>8.2799999999999727</v>
      </c>
      <c r="AS75" s="3">
        <v>8.2620000000000289</v>
      </c>
      <c r="AT75" s="3">
        <v>8.2229999999999848</v>
      </c>
      <c r="AU75" s="3">
        <v>8.4320000000000164</v>
      </c>
      <c r="AV75" s="3">
        <v>8.2819999999999538</v>
      </c>
      <c r="AW75" s="3">
        <v>8.3370000000000744</v>
      </c>
      <c r="AX75" s="3">
        <v>8.48599999999999</v>
      </c>
      <c r="AY75" s="3">
        <v>8.4479999999999507</v>
      </c>
      <c r="AZ75" s="3">
        <v>8.6119999999999948</v>
      </c>
      <c r="BA75" s="3">
        <v>8.4380000000000166</v>
      </c>
      <c r="BB75" s="3">
        <v>8.7750000000000341</v>
      </c>
      <c r="BC75" s="102">
        <f t="shared" si="14"/>
        <v>53.288925895087424</v>
      </c>
    </row>
    <row r="76" spans="1:55" ht="14.65" thickBot="1" x14ac:dyDescent="0.5">
      <c r="A76" s="51" t="s">
        <v>657</v>
      </c>
      <c r="B76" s="51">
        <v>2024</v>
      </c>
      <c r="C76" s="9">
        <v>45302</v>
      </c>
      <c r="D76" s="51" t="s">
        <v>3826</v>
      </c>
      <c r="E76" s="51" t="s">
        <v>379</v>
      </c>
      <c r="F76" s="47" t="s">
        <v>379</v>
      </c>
      <c r="G76" t="s">
        <v>232</v>
      </c>
      <c r="H76" t="s">
        <v>488</v>
      </c>
      <c r="I76" t="s">
        <v>853</v>
      </c>
      <c r="J76" t="s">
        <v>3570</v>
      </c>
      <c r="K76" t="s">
        <v>2483</v>
      </c>
      <c r="L76" s="50">
        <f>(C76-VLOOKUP(H76,Riders!$A$2:$C$3501,2,FALSE))/365</f>
        <v>26.646575342465752</v>
      </c>
      <c r="M76" s="50">
        <f>(C76-VLOOKUP(I76,Riders!$A$2:$C$3501,2,FALSE))/365</f>
        <v>21.271232876712329</v>
      </c>
      <c r="N76" s="50">
        <f>(C76-VLOOKUP(J76,Riders!$A$2:$C$3501,2,FALSE))/365</f>
        <v>21.197260273972603</v>
      </c>
      <c r="O76" s="50">
        <f>(C76-VLOOKUP(K76,Riders!$A$2:$C$3501,2,FALSE))/365</f>
        <v>19.545205479452054</v>
      </c>
      <c r="P76" s="51">
        <v>8</v>
      </c>
      <c r="Q76" s="101">
        <f t="shared" si="8"/>
        <v>272.18599999999998</v>
      </c>
      <c r="R76" s="101">
        <f t="shared" si="9"/>
        <v>23.504999999999999</v>
      </c>
      <c r="S76" s="101">
        <f t="shared" si="10"/>
        <v>72.984999999999999</v>
      </c>
      <c r="T76" s="101">
        <f t="shared" si="11"/>
        <v>66.691000000000017</v>
      </c>
      <c r="U76" s="101">
        <f t="shared" si="12"/>
        <v>65.83299999999997</v>
      </c>
      <c r="V76" s="101">
        <f t="shared" si="13"/>
        <v>66.676999999999992</v>
      </c>
      <c r="W76" s="38">
        <v>14.46</v>
      </c>
      <c r="X76" s="3">
        <v>9.0449999999999982</v>
      </c>
      <c r="Y76" s="3">
        <v>8.2520000000000024</v>
      </c>
      <c r="Z76" s="3">
        <v>8.1639999999999979</v>
      </c>
      <c r="AA76" s="3">
        <v>8.134999999999998</v>
      </c>
      <c r="AB76" s="3">
        <v>8.2100000000000009</v>
      </c>
      <c r="AC76" s="3">
        <v>8.4280000000000044</v>
      </c>
      <c r="AD76" s="3">
        <v>8.2909999999999968</v>
      </c>
      <c r="AE76" s="3">
        <v>8.2870000000000061</v>
      </c>
      <c r="AF76" s="3">
        <v>8.255999999999986</v>
      </c>
      <c r="AG76" s="3">
        <v>8.3960000000000292</v>
      </c>
      <c r="AH76" s="3">
        <v>8.3279999999999745</v>
      </c>
      <c r="AI76" s="3">
        <v>8.3120000000000118</v>
      </c>
      <c r="AJ76" s="3">
        <v>8.3009999999999877</v>
      </c>
      <c r="AK76" s="3">
        <v>8.4500000000000313</v>
      </c>
      <c r="AL76" s="3">
        <v>8.36099999999999</v>
      </c>
      <c r="AM76" s="3">
        <v>8.2789999999999964</v>
      </c>
      <c r="AN76" s="3">
        <v>8.188999999999993</v>
      </c>
      <c r="AO76" s="3">
        <v>8.356000000000023</v>
      </c>
      <c r="AP76" s="3">
        <v>8.2609999999999957</v>
      </c>
      <c r="AQ76" s="3">
        <v>8.3689999999999714</v>
      </c>
      <c r="AR76" s="3">
        <v>8.125</v>
      </c>
      <c r="AS76" s="3">
        <v>8.1440000000000055</v>
      </c>
      <c r="AT76" s="3">
        <v>8.1099999999999852</v>
      </c>
      <c r="AU76" s="3">
        <v>8.1940000000000452</v>
      </c>
      <c r="AV76" s="3">
        <v>8.3209999999999695</v>
      </c>
      <c r="AW76" s="3">
        <v>8.2920000000000016</v>
      </c>
      <c r="AX76" s="3">
        <v>8.2789999999999964</v>
      </c>
      <c r="AY76" s="3">
        <v>8.2599999999999909</v>
      </c>
      <c r="AZ76" s="3">
        <v>8.4530000000000314</v>
      </c>
      <c r="BA76" s="3">
        <v>8.3259999999999934</v>
      </c>
      <c r="BB76" s="3">
        <v>8.5519999999999641</v>
      </c>
      <c r="BC76" s="102">
        <f t="shared" si="14"/>
        <v>52.904998787593783</v>
      </c>
    </row>
    <row r="77" spans="1:55" ht="14.65" thickBot="1" x14ac:dyDescent="0.5">
      <c r="A77" s="51" t="s">
        <v>657</v>
      </c>
      <c r="B77" s="51">
        <v>2024</v>
      </c>
      <c r="C77" s="9">
        <v>45302</v>
      </c>
      <c r="D77" s="51" t="s">
        <v>3826</v>
      </c>
      <c r="E77" s="51" t="s">
        <v>379</v>
      </c>
      <c r="F77" s="47" t="s">
        <v>379</v>
      </c>
      <c r="G77" t="s">
        <v>61</v>
      </c>
      <c r="H77" t="s">
        <v>445</v>
      </c>
      <c r="I77" t="s">
        <v>1919</v>
      </c>
      <c r="J77" t="s">
        <v>472</v>
      </c>
      <c r="K77" t="s">
        <v>444</v>
      </c>
      <c r="L77" s="50">
        <f>(C77-VLOOKUP(H77,Riders!$A$2:$C$3501,2,FALSE))/365</f>
        <v>25.276712328767122</v>
      </c>
      <c r="M77" s="50">
        <f>(C77-VLOOKUP(I77,Riders!$A$2:$C$3501,2,FALSE))/365</f>
        <v>21.336986301369862</v>
      </c>
      <c r="N77" s="50">
        <f>(C77-VLOOKUP(J77,Riders!$A$2:$C$3501,2,FALSE))/365</f>
        <v>28.454794520547946</v>
      </c>
      <c r="O77" s="50">
        <f>(C77-VLOOKUP(K77,Riders!$A$2:$C$3501,2,FALSE))/365</f>
        <v>24.4986301369863</v>
      </c>
      <c r="P77" s="51">
        <v>9</v>
      </c>
      <c r="Q77" s="101">
        <f t="shared" si="8"/>
        <v>274.91600000000005</v>
      </c>
      <c r="R77" s="101">
        <f t="shared" si="9"/>
        <v>23.207000000000001</v>
      </c>
      <c r="S77" s="101">
        <f t="shared" si="10"/>
        <v>72</v>
      </c>
      <c r="T77" s="101">
        <f t="shared" si="11"/>
        <v>66.848000000000013</v>
      </c>
      <c r="U77" s="101">
        <f t="shared" si="12"/>
        <v>67.180999999999983</v>
      </c>
      <c r="V77" s="101">
        <f t="shared" si="13"/>
        <v>68.887000000000057</v>
      </c>
      <c r="W77" s="38">
        <v>14.603999999999999</v>
      </c>
      <c r="X77" s="3">
        <v>8.6030000000000015</v>
      </c>
      <c r="Y77" s="3">
        <v>8.129999999999999</v>
      </c>
      <c r="Z77" s="3">
        <v>8.254999999999999</v>
      </c>
      <c r="AA77" s="3">
        <v>8.2019999999999982</v>
      </c>
      <c r="AB77" s="3">
        <v>8.0630000000000024</v>
      </c>
      <c r="AC77" s="3">
        <v>7.9859999999999971</v>
      </c>
      <c r="AD77" s="3">
        <v>8.1570000000000036</v>
      </c>
      <c r="AE77" s="3">
        <v>8.2080000000000126</v>
      </c>
      <c r="AF77" s="3">
        <v>8.3309999999999746</v>
      </c>
      <c r="AG77" s="3">
        <v>8.4250000000000114</v>
      </c>
      <c r="AH77" s="3">
        <v>8.5579999999999927</v>
      </c>
      <c r="AI77" s="3">
        <v>8.3509999999999849</v>
      </c>
      <c r="AJ77" s="3">
        <v>8.2810000000000201</v>
      </c>
      <c r="AK77" s="3">
        <v>8.2549999999999955</v>
      </c>
      <c r="AL77" s="3">
        <v>8.4390000000000214</v>
      </c>
      <c r="AM77" s="3">
        <v>8.36099999999999</v>
      </c>
      <c r="AN77" s="3">
        <v>8.4139999999999873</v>
      </c>
      <c r="AO77" s="3">
        <v>8.4190000000000111</v>
      </c>
      <c r="AP77" s="3">
        <v>8.5579999999999927</v>
      </c>
      <c r="AQ77" s="3">
        <v>8.2769999999999868</v>
      </c>
      <c r="AR77" s="3">
        <v>8.2080000000000268</v>
      </c>
      <c r="AS77" s="3">
        <v>8.2580000000000098</v>
      </c>
      <c r="AT77" s="3">
        <v>8.6859999999999786</v>
      </c>
      <c r="AU77" s="3">
        <v>8.7130000000000223</v>
      </c>
      <c r="AV77" s="3">
        <v>8.9149999999999636</v>
      </c>
      <c r="AW77" s="3">
        <v>8.5740000000000123</v>
      </c>
      <c r="AX77" s="3">
        <v>8.4059999999999775</v>
      </c>
      <c r="AY77" s="3">
        <v>8.4370000000000687</v>
      </c>
      <c r="AZ77" s="3">
        <v>8.6069999999999993</v>
      </c>
      <c r="BA77" s="3">
        <v>8.4669999999999845</v>
      </c>
      <c r="BB77" s="3">
        <v>8.7680000000000291</v>
      </c>
      <c r="BC77" s="102">
        <f t="shared" si="14"/>
        <v>52.379635961530056</v>
      </c>
    </row>
    <row r="78" spans="1:55" ht="14.65" thickBot="1" x14ac:dyDescent="0.5">
      <c r="A78" s="51" t="s">
        <v>657</v>
      </c>
      <c r="B78" s="51">
        <v>2024</v>
      </c>
      <c r="C78" s="49">
        <v>45302</v>
      </c>
      <c r="D78" s="51" t="s">
        <v>3826</v>
      </c>
      <c r="E78" s="51" t="s">
        <v>454</v>
      </c>
      <c r="F78">
        <v>1</v>
      </c>
      <c r="G78" t="s">
        <v>51</v>
      </c>
      <c r="H78" t="s">
        <v>258</v>
      </c>
      <c r="I78" t="s">
        <v>3214</v>
      </c>
      <c r="J78" t="s">
        <v>236</v>
      </c>
      <c r="K78" t="s">
        <v>594</v>
      </c>
      <c r="L78" s="50">
        <f>(C78-VLOOKUP(H78,Riders!$A$2:$C$3501,2,FALSE))/365</f>
        <v>21.945205479452056</v>
      </c>
      <c r="M78" s="50">
        <f>(C78-VLOOKUP(I78,Riders!$A$2:$C$3501,2,FALSE))/365</f>
        <v>19.282191780821918</v>
      </c>
      <c r="N78" s="50">
        <f>(C78-VLOOKUP(J78,Riders!$A$2:$C$3501,2,FALSE))/365</f>
        <v>28.18904109589041</v>
      </c>
      <c r="O78" s="50">
        <f>(C78-VLOOKUP(K78,Riders!$A$2:$C$3501,2,FALSE))/365</f>
        <v>20.863013698630137</v>
      </c>
      <c r="P78" s="51">
        <v>1</v>
      </c>
      <c r="Q78" s="101">
        <f t="shared" si="8"/>
        <v>261.28099999999995</v>
      </c>
      <c r="R78" s="101">
        <f t="shared" si="9"/>
        <v>22.065999999999999</v>
      </c>
      <c r="S78" s="101">
        <f t="shared" si="10"/>
        <v>69.055999999999997</v>
      </c>
      <c r="T78" s="101">
        <f t="shared" si="11"/>
        <v>63.726000000000013</v>
      </c>
      <c r="U78" s="101">
        <f t="shared" si="12"/>
        <v>63.437999999999988</v>
      </c>
      <c r="V78" s="101">
        <f t="shared" si="13"/>
        <v>65.06099999999995</v>
      </c>
      <c r="W78" s="38">
        <v>13.7</v>
      </c>
      <c r="X78" s="3">
        <v>8.3659999999999997</v>
      </c>
      <c r="Y78" s="3">
        <v>7.718</v>
      </c>
      <c r="Z78" s="3">
        <v>7.7550000000000026</v>
      </c>
      <c r="AA78" s="3">
        <v>7.8599999999999994</v>
      </c>
      <c r="AB78" s="3">
        <v>7.7879999999999967</v>
      </c>
      <c r="AC78" s="3">
        <v>7.7900000000000063</v>
      </c>
      <c r="AD78" s="3">
        <v>8.0789999999999935</v>
      </c>
      <c r="AE78" s="3">
        <v>7.8440000000000083</v>
      </c>
      <c r="AF78" s="3">
        <v>7.7729999999999961</v>
      </c>
      <c r="AG78" s="3">
        <v>7.8740000000000094</v>
      </c>
      <c r="AH78" s="3">
        <v>8.1949999999999932</v>
      </c>
      <c r="AI78" s="3">
        <v>7.8299999999999983</v>
      </c>
      <c r="AJ78" s="3">
        <v>7.9440000000000026</v>
      </c>
      <c r="AK78" s="3">
        <v>8.019999999999996</v>
      </c>
      <c r="AL78" s="3">
        <v>8.2460000000000093</v>
      </c>
      <c r="AM78" s="3">
        <v>7.7920000000000016</v>
      </c>
      <c r="AN78" s="3">
        <v>8.0010000000000048</v>
      </c>
      <c r="AO78" s="3">
        <v>7.7719999999999629</v>
      </c>
      <c r="AP78" s="3">
        <v>7.9450000000000216</v>
      </c>
      <c r="AQ78" s="3">
        <v>7.7660000000000196</v>
      </c>
      <c r="AR78" s="3">
        <v>8.0240000000000009</v>
      </c>
      <c r="AS78" s="3">
        <v>7.8239999999999839</v>
      </c>
      <c r="AT78" s="3">
        <v>8.313999999999993</v>
      </c>
      <c r="AU78" s="3">
        <v>8.1119999999999948</v>
      </c>
      <c r="AV78" s="3">
        <v>8.5810000000000173</v>
      </c>
      <c r="AW78" s="3">
        <v>8.1399999999999864</v>
      </c>
      <c r="AX78" s="3">
        <v>8.5669999999999789</v>
      </c>
      <c r="AY78" s="3">
        <v>7.9370000000000687</v>
      </c>
      <c r="AZ78" s="3">
        <v>7.9409999999999457</v>
      </c>
      <c r="BA78" s="3">
        <v>7.76400000000001</v>
      </c>
      <c r="BB78" s="3">
        <v>8.0189999999999486</v>
      </c>
      <c r="BC78" s="102">
        <f t="shared" si="14"/>
        <v>55.113077491283342</v>
      </c>
    </row>
    <row r="79" spans="1:55" ht="14.65" thickBot="1" x14ac:dyDescent="0.5">
      <c r="A79" s="51" t="s">
        <v>657</v>
      </c>
      <c r="B79" s="51">
        <v>2024</v>
      </c>
      <c r="C79" s="49">
        <v>45302</v>
      </c>
      <c r="D79" s="51" t="s">
        <v>3826</v>
      </c>
      <c r="E79" s="51" t="s">
        <v>454</v>
      </c>
      <c r="F79">
        <v>1</v>
      </c>
      <c r="G79" t="s">
        <v>47</v>
      </c>
      <c r="H79" t="s">
        <v>504</v>
      </c>
      <c r="I79" t="s">
        <v>268</v>
      </c>
      <c r="J79" t="s">
        <v>279</v>
      </c>
      <c r="K79" t="s">
        <v>591</v>
      </c>
      <c r="L79" s="50">
        <f>(C79-VLOOKUP(H79,Riders!$A$2:$C$3501,2,FALSE))/365</f>
        <v>25.12054794520548</v>
      </c>
      <c r="M79" s="50">
        <f>(C79-VLOOKUP(I79,Riders!$A$2:$C$3501,2,FALSE))/365</f>
        <v>27.030136986301368</v>
      </c>
      <c r="N79" s="50">
        <f>(C79-VLOOKUP(J79,Riders!$A$2:$C$3501,2,FALSE))/365</f>
        <v>27.657534246575342</v>
      </c>
      <c r="O79" s="50">
        <f>(C79-VLOOKUP(K79,Riders!$A$2:$C$3501,2,FALSE))/365</f>
        <v>20.589041095890412</v>
      </c>
      <c r="P79" s="51">
        <v>2</v>
      </c>
      <c r="Q79" s="101">
        <f t="shared" si="8"/>
        <v>263.76</v>
      </c>
      <c r="R79" s="101">
        <f t="shared" si="9"/>
        <v>22.928999999999998</v>
      </c>
      <c r="S79" s="101">
        <f t="shared" si="10"/>
        <v>70.925999999999988</v>
      </c>
      <c r="T79" s="101">
        <f t="shared" si="11"/>
        <v>63.343000000000018</v>
      </c>
      <c r="U79" s="101">
        <f t="shared" si="12"/>
        <v>64.210000000000036</v>
      </c>
      <c r="V79" s="101">
        <f t="shared" si="13"/>
        <v>65.280999999999949</v>
      </c>
      <c r="W79" s="38">
        <v>14.45</v>
      </c>
      <c r="X79" s="3">
        <v>8.4789999999999992</v>
      </c>
      <c r="Y79" s="3">
        <v>8.1110000000000007</v>
      </c>
      <c r="Z79" s="3">
        <v>8.0309999999999988</v>
      </c>
      <c r="AA79" s="3">
        <v>8.1829999999999998</v>
      </c>
      <c r="AB79" s="3">
        <v>7.9230000000000018</v>
      </c>
      <c r="AC79" s="3">
        <v>8.0219999999999985</v>
      </c>
      <c r="AD79" s="3">
        <v>7.7269999999999897</v>
      </c>
      <c r="AE79" s="3">
        <v>8.0320000000000249</v>
      </c>
      <c r="AF79" s="3">
        <v>7.6159999999999854</v>
      </c>
      <c r="AG79" s="3">
        <v>7.8720000000000141</v>
      </c>
      <c r="AH79" s="3">
        <v>7.6979999999999791</v>
      </c>
      <c r="AI79" s="3">
        <v>8.0940000000000083</v>
      </c>
      <c r="AJ79" s="3">
        <v>7.9100000000000108</v>
      </c>
      <c r="AK79" s="3">
        <v>8.0369999999999919</v>
      </c>
      <c r="AL79" s="3">
        <v>8.0840000000000032</v>
      </c>
      <c r="AM79" s="3">
        <v>8.0879999999999939</v>
      </c>
      <c r="AN79" s="3">
        <v>8.1620000000000061</v>
      </c>
      <c r="AO79" s="3">
        <v>8.0609999999999786</v>
      </c>
      <c r="AP79" s="3">
        <v>7.9720000000000084</v>
      </c>
      <c r="AQ79" s="3">
        <v>8.0409999999999968</v>
      </c>
      <c r="AR79" s="3">
        <v>8.0529999999999973</v>
      </c>
      <c r="AS79" s="3">
        <v>8.113000000000028</v>
      </c>
      <c r="AT79" s="3">
        <v>7.7200000000000273</v>
      </c>
      <c r="AU79" s="3">
        <v>8.1769999999999641</v>
      </c>
      <c r="AV79" s="3">
        <v>7.9109999999999729</v>
      </c>
      <c r="AW79" s="3">
        <v>8.3470000000000084</v>
      </c>
      <c r="AX79" s="3">
        <v>8.0099999999999909</v>
      </c>
      <c r="AY79" s="3">
        <v>8.5080000000000666</v>
      </c>
      <c r="AZ79" s="3">
        <v>8.1049999999999613</v>
      </c>
      <c r="BA79" s="3">
        <v>8.1429999999999723</v>
      </c>
      <c r="BB79" s="3">
        <v>8.0800000000000125</v>
      </c>
      <c r="BC79" s="102">
        <f t="shared" si="14"/>
        <v>54.5950864422202</v>
      </c>
    </row>
    <row r="80" spans="1:55" ht="14.65" thickBot="1" x14ac:dyDescent="0.5">
      <c r="A80" s="51" t="s">
        <v>657</v>
      </c>
      <c r="B80" s="51">
        <v>2024</v>
      </c>
      <c r="C80" s="49">
        <v>45302</v>
      </c>
      <c r="D80" s="51" t="s">
        <v>3826</v>
      </c>
      <c r="E80" s="51" t="s">
        <v>454</v>
      </c>
      <c r="F80">
        <v>2</v>
      </c>
      <c r="G80" t="s">
        <v>56</v>
      </c>
      <c r="H80" t="s">
        <v>426</v>
      </c>
      <c r="I80" t="s">
        <v>267</v>
      </c>
      <c r="J80" t="s">
        <v>428</v>
      </c>
      <c r="K80" t="s">
        <v>427</v>
      </c>
      <c r="L80" s="50">
        <f>(C80-VLOOKUP(H80,Riders!$A$2:$C$3501,2,FALSE))/365</f>
        <v>22.739726027397261</v>
      </c>
      <c r="M80" s="50">
        <f>(C80-VLOOKUP(I80,Riders!$A$2:$C$3501,2,FALSE))/365</f>
        <v>25.049315068493151</v>
      </c>
      <c r="N80" s="50">
        <f>(C80-VLOOKUP(J80,Riders!$A$2:$C$3501,2,FALSE))/365</f>
        <v>34.210958904109589</v>
      </c>
      <c r="O80" s="50">
        <f>(C80-VLOOKUP(K80,Riders!$A$2:$C$3501,2,FALSE))/365</f>
        <v>29.712328767123289</v>
      </c>
      <c r="P80" s="51">
        <v>1</v>
      </c>
      <c r="Q80" s="101">
        <f t="shared" si="8"/>
        <v>260.88100000000003</v>
      </c>
      <c r="R80" s="101">
        <f t="shared" si="9"/>
        <v>22.291</v>
      </c>
      <c r="S80" s="101">
        <f t="shared" si="10"/>
        <v>68.457999999999998</v>
      </c>
      <c r="T80" s="101">
        <f t="shared" si="11"/>
        <v>61.980999999999995</v>
      </c>
      <c r="U80" s="101">
        <f t="shared" si="12"/>
        <v>65.278999999999996</v>
      </c>
      <c r="V80" s="101">
        <f t="shared" si="13"/>
        <v>65.163000000000039</v>
      </c>
      <c r="W80" s="38">
        <v>14.124000000000001</v>
      </c>
      <c r="X80" s="3">
        <v>8.1669999999999998</v>
      </c>
      <c r="Y80" s="3">
        <v>7.7330000000000005</v>
      </c>
      <c r="Z80" s="3">
        <v>7.6019999999999968</v>
      </c>
      <c r="AA80" s="3">
        <v>7.794000000000004</v>
      </c>
      <c r="AB80" s="3">
        <v>7.607999999999997</v>
      </c>
      <c r="AC80" s="3">
        <v>7.6410000000000053</v>
      </c>
      <c r="AD80" s="3">
        <v>7.7889999999999944</v>
      </c>
      <c r="AE80" s="3">
        <v>7.7109999999999985</v>
      </c>
      <c r="AF80" s="3">
        <v>7.7129999999999939</v>
      </c>
      <c r="AG80" s="3">
        <v>7.8359999999999985</v>
      </c>
      <c r="AH80" s="3">
        <v>7.7030000000000172</v>
      </c>
      <c r="AI80" s="3">
        <v>7.6769999999999925</v>
      </c>
      <c r="AJ80" s="3">
        <v>7.769999999999996</v>
      </c>
      <c r="AK80" s="3">
        <v>7.6420000000000101</v>
      </c>
      <c r="AL80" s="3">
        <v>7.9289999999999878</v>
      </c>
      <c r="AM80" s="3">
        <v>8.0750000000000171</v>
      </c>
      <c r="AN80" s="3">
        <v>8.2669999999999675</v>
      </c>
      <c r="AO80" s="3">
        <v>7.9510000000000218</v>
      </c>
      <c r="AP80" s="3">
        <v>7.9159999999999968</v>
      </c>
      <c r="AQ80" s="3">
        <v>7.9950000000000045</v>
      </c>
      <c r="AR80" s="3">
        <v>8.078000000000003</v>
      </c>
      <c r="AS80" s="3">
        <v>8.453000000000003</v>
      </c>
      <c r="AT80" s="3">
        <v>8.5439999999999827</v>
      </c>
      <c r="AU80" s="3">
        <v>8.2430000000000234</v>
      </c>
      <c r="AV80" s="3">
        <v>8.188999999999993</v>
      </c>
      <c r="AW80" s="3">
        <v>8.2869999999999777</v>
      </c>
      <c r="AX80" s="3">
        <v>8.0290000000000532</v>
      </c>
      <c r="AY80" s="3">
        <v>7.9959999999999525</v>
      </c>
      <c r="AZ80" s="3">
        <v>8.0440000000000111</v>
      </c>
      <c r="BA80" s="3">
        <v>8.0869999999999607</v>
      </c>
      <c r="BB80" s="3">
        <v>8.2880000000000678</v>
      </c>
      <c r="BC80" s="102">
        <f t="shared" si="14"/>
        <v>55.197580506054479</v>
      </c>
    </row>
    <row r="81" spans="1:55" ht="14.65" thickBot="1" x14ac:dyDescent="0.5">
      <c r="A81" s="51" t="s">
        <v>657</v>
      </c>
      <c r="B81" s="51">
        <v>2024</v>
      </c>
      <c r="C81" s="49">
        <v>45302</v>
      </c>
      <c r="D81" s="51" t="s">
        <v>3826</v>
      </c>
      <c r="E81" s="51" t="s">
        <v>454</v>
      </c>
      <c r="F81">
        <v>2</v>
      </c>
      <c r="G81" t="s">
        <v>232</v>
      </c>
      <c r="H81" t="s">
        <v>488</v>
      </c>
      <c r="I81" t="s">
        <v>853</v>
      </c>
      <c r="J81" t="s">
        <v>3570</v>
      </c>
      <c r="K81" t="s">
        <v>2483</v>
      </c>
      <c r="L81" s="50">
        <f>(C81-VLOOKUP(H81,Riders!$A$2:$C$3501,2,FALSE))/365</f>
        <v>26.646575342465752</v>
      </c>
      <c r="M81" s="50">
        <f>(C81-VLOOKUP(I81,Riders!$A$2:$C$3501,2,FALSE))/365</f>
        <v>21.271232876712329</v>
      </c>
      <c r="N81" s="50">
        <f>(C81-VLOOKUP(J81,Riders!$A$2:$C$3501,2,FALSE))/365</f>
        <v>21.197260273972603</v>
      </c>
      <c r="O81" s="50">
        <f>(C81-VLOOKUP(K81,Riders!$A$2:$C$3501,2,FALSE))/365</f>
        <v>19.545205479452054</v>
      </c>
      <c r="P81" s="51">
        <v>2</v>
      </c>
      <c r="Q81" s="101" t="str">
        <f t="shared" si="8"/>
        <v/>
      </c>
      <c r="R81" s="101" t="str">
        <f t="shared" si="9"/>
        <v/>
      </c>
      <c r="S81" s="101" t="str">
        <f t="shared" si="10"/>
        <v/>
      </c>
      <c r="T81" s="101" t="str">
        <f t="shared" si="11"/>
        <v/>
      </c>
      <c r="U81" s="101" t="str">
        <f t="shared" si="12"/>
        <v/>
      </c>
      <c r="V81" s="101" t="str">
        <f t="shared" si="13"/>
        <v/>
      </c>
      <c r="W81" s="38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102" t="str">
        <f t="shared" si="14"/>
        <v/>
      </c>
    </row>
    <row r="82" spans="1:55" ht="14.65" thickBot="1" x14ac:dyDescent="0.5">
      <c r="A82" s="51" t="s">
        <v>657</v>
      </c>
      <c r="B82" s="51">
        <v>2024</v>
      </c>
      <c r="C82" s="49">
        <v>45302</v>
      </c>
      <c r="D82" s="51" t="s">
        <v>3826</v>
      </c>
      <c r="E82" s="51" t="s">
        <v>454</v>
      </c>
      <c r="F82">
        <v>3</v>
      </c>
      <c r="G82" t="s">
        <v>25</v>
      </c>
      <c r="H82" t="s">
        <v>457</v>
      </c>
      <c r="I82" t="s">
        <v>418</v>
      </c>
      <c r="J82" t="s">
        <v>419</v>
      </c>
      <c r="K82" t="s">
        <v>420</v>
      </c>
      <c r="L82" s="50">
        <f>(C82-VLOOKUP(H82,Riders!$A$2:$C$3501,2,FALSE))/365</f>
        <v>26.424657534246574</v>
      </c>
      <c r="M82" s="50">
        <f>(C82-VLOOKUP(I82,Riders!$A$2:$C$3501,2,FALSE))/365</f>
        <v>26.805479452054794</v>
      </c>
      <c r="N82" s="50">
        <f>(C82-VLOOKUP(J82,Riders!$A$2:$C$3501,2,FALSE))/365</f>
        <v>28.6</v>
      </c>
      <c r="O82" s="50">
        <f>(C82-VLOOKUP(K82,Riders!$A$2:$C$3501,2,FALSE))/365</f>
        <v>24.769863013698629</v>
      </c>
      <c r="P82" s="51">
        <v>1</v>
      </c>
      <c r="Q82" s="101">
        <f t="shared" si="8"/>
        <v>252.86599999999999</v>
      </c>
      <c r="R82" s="101">
        <f t="shared" si="9"/>
        <v>22.338999999999999</v>
      </c>
      <c r="S82" s="101">
        <f t="shared" si="10"/>
        <v>68.239999999999995</v>
      </c>
      <c r="T82" s="101">
        <f t="shared" si="11"/>
        <v>61.222999999999999</v>
      </c>
      <c r="U82" s="101">
        <f t="shared" si="12"/>
        <v>61.432999999999993</v>
      </c>
      <c r="V82" s="101">
        <f t="shared" si="13"/>
        <v>61.97</v>
      </c>
      <c r="W82" s="38">
        <v>14.002000000000001</v>
      </c>
      <c r="X82" s="3">
        <v>8.336999999999998</v>
      </c>
      <c r="Y82" s="3">
        <v>7.6780000000000008</v>
      </c>
      <c r="Z82" s="3">
        <v>7.5969999999999978</v>
      </c>
      <c r="AA82" s="3">
        <v>7.7080000000000055</v>
      </c>
      <c r="AB82" s="3">
        <v>7.5989999999999966</v>
      </c>
      <c r="AC82" s="3">
        <v>7.6110000000000042</v>
      </c>
      <c r="AD82" s="3">
        <v>7.7079999999999913</v>
      </c>
      <c r="AE82" s="3">
        <v>7.561000000000007</v>
      </c>
      <c r="AF82" s="3">
        <v>7.6149999999999949</v>
      </c>
      <c r="AG82" s="3">
        <v>7.6910000000000025</v>
      </c>
      <c r="AH82" s="3">
        <v>7.6159999999999997</v>
      </c>
      <c r="AI82" s="3">
        <v>7.6219999999999857</v>
      </c>
      <c r="AJ82" s="3">
        <v>7.6680000000000064</v>
      </c>
      <c r="AK82" s="3">
        <v>7.6670000000000158</v>
      </c>
      <c r="AL82" s="3">
        <v>7.782999999999987</v>
      </c>
      <c r="AM82" s="3">
        <v>7.6140000000000043</v>
      </c>
      <c r="AN82" s="3">
        <v>7.5880000000000223</v>
      </c>
      <c r="AO82" s="3">
        <v>7.5859999999999843</v>
      </c>
      <c r="AP82" s="3">
        <v>7.6220000000000141</v>
      </c>
      <c r="AQ82" s="3">
        <v>7.7869999999999777</v>
      </c>
      <c r="AR82" s="3">
        <v>7.6770000000000209</v>
      </c>
      <c r="AS82" s="3">
        <v>7.6649999999999636</v>
      </c>
      <c r="AT82" s="3">
        <v>7.8940000000000055</v>
      </c>
      <c r="AU82" s="3">
        <v>7.6970000000000312</v>
      </c>
      <c r="AV82" s="3">
        <v>7.7069999999999936</v>
      </c>
      <c r="AW82" s="3">
        <v>7.664999999999992</v>
      </c>
      <c r="AX82" s="3">
        <v>7.782999999999987</v>
      </c>
      <c r="AY82" s="3">
        <v>7.65300000000002</v>
      </c>
      <c r="AZ82" s="3">
        <v>7.6879999999999882</v>
      </c>
      <c r="BA82" s="3">
        <v>7.7770000000000152</v>
      </c>
      <c r="BB82" s="3">
        <v>7.9999999999999716</v>
      </c>
      <c r="BC82" s="102">
        <f t="shared" si="14"/>
        <v>56.947157783173701</v>
      </c>
    </row>
    <row r="83" spans="1:55" ht="14.65" thickBot="1" x14ac:dyDescent="0.5">
      <c r="A83" s="51" t="s">
        <v>657</v>
      </c>
      <c r="B83" s="51">
        <v>2024</v>
      </c>
      <c r="C83" s="49">
        <v>45302</v>
      </c>
      <c r="D83" s="51" t="s">
        <v>3826</v>
      </c>
      <c r="E83" s="51" t="s">
        <v>454</v>
      </c>
      <c r="F83">
        <v>3</v>
      </c>
      <c r="G83" t="s">
        <v>15</v>
      </c>
      <c r="H83" t="s">
        <v>459</v>
      </c>
      <c r="I83" t="s">
        <v>491</v>
      </c>
      <c r="J83" t="s">
        <v>460</v>
      </c>
      <c r="K83" t="s">
        <v>492</v>
      </c>
      <c r="L83" s="50">
        <f>(C83-VLOOKUP(H83,Riders!$A$2:$C$3501,2,FALSE))/365</f>
        <v>25.158904109589042</v>
      </c>
      <c r="M83" s="50">
        <f>(C83-VLOOKUP(I83,Riders!$A$2:$C$3501,2,FALSE))/365</f>
        <v>27.509589041095889</v>
      </c>
      <c r="N83" s="50">
        <f>(C83-VLOOKUP(J83,Riders!$A$2:$C$3501,2,FALSE))/365</f>
        <v>30.504109589041096</v>
      </c>
      <c r="O83" s="50">
        <f>(C83-VLOOKUP(K83,Riders!$A$2:$C$3501,2,FALSE))/365</f>
        <v>26.898630136986302</v>
      </c>
      <c r="P83" s="51">
        <v>2</v>
      </c>
      <c r="Q83" s="101">
        <f t="shared" si="8"/>
        <v>254.32600000000005</v>
      </c>
      <c r="R83" s="101">
        <f t="shared" si="9"/>
        <v>22.286999999999999</v>
      </c>
      <c r="S83" s="101">
        <f t="shared" si="10"/>
        <v>68.220000000000013</v>
      </c>
      <c r="T83" s="101">
        <f t="shared" si="11"/>
        <v>61.801000000000002</v>
      </c>
      <c r="U83" s="101">
        <f t="shared" si="12"/>
        <v>61.639999999999986</v>
      </c>
      <c r="V83" s="101">
        <f t="shared" si="13"/>
        <v>62.665000000000049</v>
      </c>
      <c r="W83" s="38">
        <v>13.989000000000001</v>
      </c>
      <c r="X83" s="3">
        <v>8.2979999999999983</v>
      </c>
      <c r="Y83" s="3">
        <v>7.7800000000000011</v>
      </c>
      <c r="Z83" s="3">
        <v>7.6599999999999966</v>
      </c>
      <c r="AA83" s="3">
        <v>7.6060000000000016</v>
      </c>
      <c r="AB83" s="3">
        <v>7.703000000000003</v>
      </c>
      <c r="AC83" s="3">
        <v>7.5730000000000004</v>
      </c>
      <c r="AD83" s="3">
        <v>7.6110000000000113</v>
      </c>
      <c r="AE83" s="3">
        <v>7.6869999999999976</v>
      </c>
      <c r="AF83" s="3">
        <v>7.8529999999999802</v>
      </c>
      <c r="AG83" s="3">
        <v>7.7060000000000173</v>
      </c>
      <c r="AH83" s="3">
        <v>7.6669999999999874</v>
      </c>
      <c r="AI83" s="3">
        <v>7.7010000000000076</v>
      </c>
      <c r="AJ83" s="3">
        <v>7.6829999999999927</v>
      </c>
      <c r="AK83" s="3">
        <v>7.8260000000000076</v>
      </c>
      <c r="AL83" s="3">
        <v>7.6780000000000115</v>
      </c>
      <c r="AM83" s="3">
        <v>7.7089999999999748</v>
      </c>
      <c r="AN83" s="3">
        <v>7.7270000000000039</v>
      </c>
      <c r="AO83" s="3">
        <v>7.7490000000000236</v>
      </c>
      <c r="AP83" s="3">
        <v>7.6769999999999925</v>
      </c>
      <c r="AQ83" s="3">
        <v>7.8179999999999836</v>
      </c>
      <c r="AR83" s="3">
        <v>7.6810000000000116</v>
      </c>
      <c r="AS83" s="3">
        <v>7.6420000000000243</v>
      </c>
      <c r="AT83" s="3">
        <v>7.636999999999972</v>
      </c>
      <c r="AU83" s="3">
        <v>7.6859999999999786</v>
      </c>
      <c r="AV83" s="3">
        <v>7.7849999999999966</v>
      </c>
      <c r="AW83" s="3">
        <v>7.9800000000000182</v>
      </c>
      <c r="AX83" s="3">
        <v>7.8460000000000036</v>
      </c>
      <c r="AY83" s="3">
        <v>7.921999999999997</v>
      </c>
      <c r="AZ83" s="3">
        <v>8.0090000000000146</v>
      </c>
      <c r="BA83" s="3">
        <v>7.7060000000000457</v>
      </c>
      <c r="BB83" s="3">
        <v>7.7309999999999945</v>
      </c>
      <c r="BC83" s="102">
        <f t="shared" si="14"/>
        <v>56.620243309767766</v>
      </c>
    </row>
    <row r="84" spans="1:55" ht="14.65" thickBot="1" x14ac:dyDescent="0.5">
      <c r="A84" s="51" t="s">
        <v>657</v>
      </c>
      <c r="B84" s="51">
        <v>2024</v>
      </c>
      <c r="C84" s="49">
        <v>45302</v>
      </c>
      <c r="D84" s="51" t="s">
        <v>3826</v>
      </c>
      <c r="E84" s="51" t="s">
        <v>454</v>
      </c>
      <c r="F84">
        <v>4</v>
      </c>
      <c r="G84" t="s">
        <v>53</v>
      </c>
      <c r="H84" t="s">
        <v>227</v>
      </c>
      <c r="I84" t="s">
        <v>389</v>
      </c>
      <c r="J84" t="s">
        <v>316</v>
      </c>
      <c r="K84" t="s">
        <v>298</v>
      </c>
      <c r="L84" s="50">
        <f>(C84-VLOOKUP(H84,Riders!$A$2:$C$3501,2,FALSE))/365</f>
        <v>25.887671232876713</v>
      </c>
      <c r="M84" s="50">
        <f>(C84-VLOOKUP(I84,Riders!$A$2:$C$3501,2,FALSE))/365</f>
        <v>24.2</v>
      </c>
      <c r="N84" s="50">
        <f>(C84-VLOOKUP(J84,Riders!$A$2:$C$3501,2,FALSE))/365</f>
        <v>23.057534246575344</v>
      </c>
      <c r="O84" s="50">
        <f>(C84-VLOOKUP(K84,Riders!$A$2:$C$3501,2,FALSE))/365</f>
        <v>24.490410958904111</v>
      </c>
      <c r="P84" s="51">
        <v>1</v>
      </c>
      <c r="Q84" s="101" t="str">
        <f t="shared" si="8"/>
        <v/>
      </c>
      <c r="R84" s="101">
        <f t="shared" si="9"/>
        <v>22.286999999999999</v>
      </c>
      <c r="S84" s="101">
        <f t="shared" si="10"/>
        <v>68.074999999999989</v>
      </c>
      <c r="T84" s="101">
        <f t="shared" si="11"/>
        <v>60.253000000000014</v>
      </c>
      <c r="U84" s="101" t="str">
        <f t="shared" si="12"/>
        <v/>
      </c>
      <c r="V84" s="101" t="str">
        <f t="shared" si="13"/>
        <v/>
      </c>
      <c r="W84" s="38">
        <v>14.054</v>
      </c>
      <c r="X84" s="3">
        <v>8.2329999999999988</v>
      </c>
      <c r="Y84" s="3">
        <v>7.8210000000000015</v>
      </c>
      <c r="Z84" s="3">
        <v>7.5560000000000009</v>
      </c>
      <c r="AA84" s="3">
        <v>7.671999999999997</v>
      </c>
      <c r="AB84" s="3">
        <v>7.5549999999999997</v>
      </c>
      <c r="AC84" s="3">
        <v>7.5660000000000025</v>
      </c>
      <c r="AD84" s="3">
        <v>7.6179999999999879</v>
      </c>
      <c r="AE84" s="3">
        <v>7.7330000000000183</v>
      </c>
      <c r="AF84" s="3">
        <v>7.6189999999999998</v>
      </c>
      <c r="AG84" s="3">
        <v>7.5139999999999958</v>
      </c>
      <c r="AH84" s="3">
        <v>7.6159999999999997</v>
      </c>
      <c r="AI84" s="3">
        <v>7.4829999999999899</v>
      </c>
      <c r="AJ84" s="3">
        <v>7.3150000000000261</v>
      </c>
      <c r="AK84" s="3">
        <v>7.3870000000000005</v>
      </c>
      <c r="AL84" s="3">
        <v>7.5859999999999843</v>
      </c>
      <c r="AM84" s="3">
        <v>7.7959999999999923</v>
      </c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102" t="str">
        <f t="shared" si="14"/>
        <v/>
      </c>
    </row>
    <row r="85" spans="1:55" ht="14.65" thickBot="1" x14ac:dyDescent="0.5">
      <c r="A85" s="51" t="s">
        <v>657</v>
      </c>
      <c r="B85" s="51">
        <v>2024</v>
      </c>
      <c r="C85" s="49">
        <v>45302</v>
      </c>
      <c r="D85" s="51" t="s">
        <v>3826</v>
      </c>
      <c r="E85" s="51" t="s">
        <v>454</v>
      </c>
      <c r="F85">
        <v>4</v>
      </c>
      <c r="G85" t="s">
        <v>17</v>
      </c>
      <c r="H85" t="s">
        <v>423</v>
      </c>
      <c r="I85" t="s">
        <v>215</v>
      </c>
      <c r="J85" t="s">
        <v>422</v>
      </c>
      <c r="K85" t="s">
        <v>2529</v>
      </c>
      <c r="L85" s="50">
        <f>(C85-VLOOKUP(H85,Riders!$A$2:$C$3501,2,FALSE))/365</f>
        <v>26.147945205479452</v>
      </c>
      <c r="M85" s="50">
        <f>(C85-VLOOKUP(I85,Riders!$A$2:$C$3501,2,FALSE))/365</f>
        <v>25.013698630136986</v>
      </c>
      <c r="N85" s="50">
        <f>(C85-VLOOKUP(J85,Riders!$A$2:$C$3501,2,FALSE))/365</f>
        <v>24.734246575342464</v>
      </c>
      <c r="O85" s="50">
        <f>(C85-VLOOKUP(K85,Riders!$A$2:$C$3501,2,FALSE))/365</f>
        <v>19.942465753424656</v>
      </c>
      <c r="P85" s="51">
        <v>2</v>
      </c>
      <c r="Q85" s="101">
        <f t="shared" si="8"/>
        <v>269.06899999999996</v>
      </c>
      <c r="R85" s="101">
        <f t="shared" si="9"/>
        <v>23.827999999999999</v>
      </c>
      <c r="S85" s="101">
        <f t="shared" si="10"/>
        <v>72.655000000000001</v>
      </c>
      <c r="T85" s="101">
        <f t="shared" si="11"/>
        <v>63.169999999999987</v>
      </c>
      <c r="U85" s="101">
        <f t="shared" si="12"/>
        <v>66.441000000000031</v>
      </c>
      <c r="V85" s="101">
        <f t="shared" si="13"/>
        <v>66.80299999999994</v>
      </c>
      <c r="W85" s="38">
        <v>14.817</v>
      </c>
      <c r="X85" s="3">
        <v>9.0109999999999992</v>
      </c>
      <c r="Y85" s="3">
        <v>8.8959999999999972</v>
      </c>
      <c r="Z85" s="3">
        <v>8.402000000000001</v>
      </c>
      <c r="AA85" s="3">
        <v>7.9040000000000035</v>
      </c>
      <c r="AB85" s="3">
        <v>7.9320000000000022</v>
      </c>
      <c r="AC85" s="3">
        <v>7.8729999999999905</v>
      </c>
      <c r="AD85" s="3">
        <v>7.8200000000000074</v>
      </c>
      <c r="AE85" s="3">
        <v>8.1709999999999923</v>
      </c>
      <c r="AF85" s="3">
        <v>7.8550000000000182</v>
      </c>
      <c r="AG85" s="3">
        <v>7.7579999999999956</v>
      </c>
      <c r="AH85" s="3">
        <v>7.7909999999999968</v>
      </c>
      <c r="AI85" s="3">
        <v>7.6549999999999869</v>
      </c>
      <c r="AJ85" s="3">
        <v>7.8600000000000136</v>
      </c>
      <c r="AK85" s="3">
        <v>7.8229999999999933</v>
      </c>
      <c r="AL85" s="3">
        <v>8.2569999999999908</v>
      </c>
      <c r="AM85" s="3">
        <v>8.1810000000000116</v>
      </c>
      <c r="AN85" s="3">
        <v>8.4339999999999975</v>
      </c>
      <c r="AO85" s="3">
        <v>8.0499999999999829</v>
      </c>
      <c r="AP85" s="3">
        <v>8.4620000000000175</v>
      </c>
      <c r="AQ85" s="3">
        <v>8.3160000000000025</v>
      </c>
      <c r="AR85" s="3">
        <v>8.2119999999999891</v>
      </c>
      <c r="AS85" s="3">
        <v>8.3120000000000118</v>
      </c>
      <c r="AT85" s="3">
        <v>8.474000000000018</v>
      </c>
      <c r="AU85" s="3">
        <v>8.2189999999999657</v>
      </c>
      <c r="AV85" s="3">
        <v>8.186000000000007</v>
      </c>
      <c r="AW85" s="3">
        <v>8.2170000000000414</v>
      </c>
      <c r="AX85" s="3">
        <v>8.1859999999999786</v>
      </c>
      <c r="AY85" s="3">
        <v>8.4690000000000225</v>
      </c>
      <c r="AZ85" s="3">
        <v>8.8079999999999643</v>
      </c>
      <c r="BA85" s="3">
        <v>8.4080000000000155</v>
      </c>
      <c r="BB85" s="3">
        <v>8.3099999999999454</v>
      </c>
      <c r="BC85" s="102">
        <f t="shared" si="14"/>
        <v>53.51787088070347</v>
      </c>
    </row>
    <row r="86" spans="1:55" ht="14.65" thickBot="1" x14ac:dyDescent="0.5">
      <c r="A86" s="51" t="s">
        <v>657</v>
      </c>
      <c r="B86" s="51">
        <v>2024</v>
      </c>
      <c r="C86" s="49">
        <v>45302</v>
      </c>
      <c r="D86" s="51" t="s">
        <v>3826</v>
      </c>
      <c r="E86" s="51" t="s">
        <v>204</v>
      </c>
      <c r="F86" t="s">
        <v>205</v>
      </c>
      <c r="G86" t="s">
        <v>53</v>
      </c>
      <c r="H86" t="s">
        <v>227</v>
      </c>
      <c r="I86" t="s">
        <v>389</v>
      </c>
      <c r="J86" t="s">
        <v>316</v>
      </c>
      <c r="K86" t="s">
        <v>298</v>
      </c>
      <c r="L86" s="50">
        <f>(C86-VLOOKUP(H86,Riders!$A$2:$C$3501,2,FALSE))/365</f>
        <v>25.887671232876713</v>
      </c>
      <c r="M86" s="50">
        <f>(C86-VLOOKUP(I86,Riders!$A$2:$C$3501,2,FALSE))/365</f>
        <v>24.2</v>
      </c>
      <c r="N86" s="50">
        <f>(C86-VLOOKUP(J86,Riders!$A$2:$C$3501,2,FALSE))/365</f>
        <v>23.057534246575344</v>
      </c>
      <c r="O86" s="50">
        <f>(C86-VLOOKUP(K86,Riders!$A$2:$C$3501,2,FALSE))/365</f>
        <v>24.490410958904111</v>
      </c>
      <c r="P86" s="51">
        <v>1</v>
      </c>
      <c r="Q86" s="101">
        <f t="shared" si="8"/>
        <v>252.55100000000002</v>
      </c>
      <c r="R86" s="101">
        <f t="shared" si="9"/>
        <v>22.356000000000002</v>
      </c>
      <c r="S86" s="101">
        <f t="shared" si="10"/>
        <v>67.771999999999991</v>
      </c>
      <c r="T86" s="101">
        <f t="shared" si="11"/>
        <v>60.739000000000004</v>
      </c>
      <c r="U86" s="101">
        <f t="shared" si="12"/>
        <v>61.350999999999999</v>
      </c>
      <c r="V86" s="101">
        <f t="shared" si="13"/>
        <v>62.689000000000021</v>
      </c>
      <c r="W86" s="38">
        <v>14.21</v>
      </c>
      <c r="X86" s="3">
        <v>8.1460000000000008</v>
      </c>
      <c r="Y86" s="3">
        <v>7.6779999999999973</v>
      </c>
      <c r="Z86" s="3">
        <v>7.4620000000000033</v>
      </c>
      <c r="AA86" s="3">
        <v>7.597999999999999</v>
      </c>
      <c r="AB86" s="3">
        <v>7.5210000000000008</v>
      </c>
      <c r="AC86" s="3">
        <v>7.5510000000000019</v>
      </c>
      <c r="AD86" s="3">
        <v>7.6059999999999874</v>
      </c>
      <c r="AE86" s="3">
        <v>7.666000000000011</v>
      </c>
      <c r="AF86" s="3">
        <v>7.5430000000000064</v>
      </c>
      <c r="AG86" s="3">
        <v>7.5719999999999743</v>
      </c>
      <c r="AH86" s="3">
        <v>7.659000000000006</v>
      </c>
      <c r="AI86" s="3">
        <v>7.5430000000000064</v>
      </c>
      <c r="AJ86" s="3">
        <v>7.5030000000000143</v>
      </c>
      <c r="AK86" s="3">
        <v>7.525999999999982</v>
      </c>
      <c r="AL86" s="3">
        <v>7.7270000000000039</v>
      </c>
      <c r="AM86" s="3">
        <v>7.5810000000000173</v>
      </c>
      <c r="AN86" s="3">
        <v>7.6189999999999714</v>
      </c>
      <c r="AO86" s="3">
        <v>7.6550000000000296</v>
      </c>
      <c r="AP86" s="3">
        <v>7.7659999999999911</v>
      </c>
      <c r="AQ86" s="3">
        <v>7.7280000000000086</v>
      </c>
      <c r="AR86" s="3">
        <v>7.67999999999995</v>
      </c>
      <c r="AS86" s="3">
        <v>7.5660000000000309</v>
      </c>
      <c r="AT86" s="3">
        <v>7.7560000000000002</v>
      </c>
      <c r="AU86" s="3">
        <v>7.7489999999999952</v>
      </c>
      <c r="AV86" s="3">
        <v>7.9120000000000346</v>
      </c>
      <c r="AW86" s="3">
        <v>7.657999999999987</v>
      </c>
      <c r="AX86" s="3">
        <v>7.5660000000000025</v>
      </c>
      <c r="AY86" s="3">
        <v>7.6539999999999964</v>
      </c>
      <c r="AZ86" s="3">
        <v>7.7959999999999923</v>
      </c>
      <c r="BA86" s="3">
        <v>7.9900000000000091</v>
      </c>
      <c r="BB86" s="3">
        <v>8.3640000000000043</v>
      </c>
      <c r="BC86" s="102">
        <f t="shared" si="14"/>
        <v>57.018186425712031</v>
      </c>
    </row>
    <row r="87" spans="1:55" ht="14.65" thickBot="1" x14ac:dyDescent="0.5">
      <c r="A87" s="51" t="s">
        <v>657</v>
      </c>
      <c r="B87" s="51">
        <v>2024</v>
      </c>
      <c r="C87" s="49">
        <v>45302</v>
      </c>
      <c r="D87" s="51" t="s">
        <v>3826</v>
      </c>
      <c r="E87" s="51" t="s">
        <v>204</v>
      </c>
      <c r="F87" t="s">
        <v>205</v>
      </c>
      <c r="G87" t="s">
        <v>25</v>
      </c>
      <c r="H87" t="s">
        <v>457</v>
      </c>
      <c r="I87" t="s">
        <v>418</v>
      </c>
      <c r="J87" t="s">
        <v>419</v>
      </c>
      <c r="K87" t="s">
        <v>420</v>
      </c>
      <c r="L87" s="50">
        <f>(C87-VLOOKUP(H87,Riders!$A$2:$C$3501,2,FALSE))/365</f>
        <v>26.424657534246574</v>
      </c>
      <c r="M87" s="50">
        <f>(C87-VLOOKUP(I87,Riders!$A$2:$C$3501,2,FALSE))/365</f>
        <v>26.805479452054794</v>
      </c>
      <c r="N87" s="50">
        <f>(C87-VLOOKUP(J87,Riders!$A$2:$C$3501,2,FALSE))/365</f>
        <v>28.6</v>
      </c>
      <c r="O87" s="50">
        <f>(C87-VLOOKUP(K87,Riders!$A$2:$C$3501,2,FALSE))/365</f>
        <v>24.769863013698629</v>
      </c>
      <c r="P87" s="51">
        <v>2</v>
      </c>
      <c r="Q87" s="101">
        <f t="shared" si="8"/>
        <v>255.94999999999996</v>
      </c>
      <c r="R87" s="101">
        <f t="shared" si="9"/>
        <v>22.084</v>
      </c>
      <c r="S87" s="101">
        <f t="shared" si="10"/>
        <v>67.756</v>
      </c>
      <c r="T87" s="101">
        <f t="shared" si="11"/>
        <v>61.169999999999987</v>
      </c>
      <c r="U87" s="101">
        <f t="shared" si="12"/>
        <v>62.219000000000023</v>
      </c>
      <c r="V87" s="101">
        <f t="shared" si="13"/>
        <v>64.80499999999995</v>
      </c>
      <c r="W87" s="38">
        <v>13.85</v>
      </c>
      <c r="X87" s="3">
        <v>8.234</v>
      </c>
      <c r="Y87" s="3">
        <v>7.6269999999999989</v>
      </c>
      <c r="Z87" s="3">
        <v>7.5110000000000028</v>
      </c>
      <c r="AA87" s="3">
        <v>7.6329999999999956</v>
      </c>
      <c r="AB87" s="3">
        <v>7.5680000000000049</v>
      </c>
      <c r="AC87" s="3">
        <v>7.6029999999999944</v>
      </c>
      <c r="AD87" s="3">
        <v>7.730000000000004</v>
      </c>
      <c r="AE87" s="3">
        <v>7.6000000000000085</v>
      </c>
      <c r="AF87" s="3">
        <v>7.6399999999999864</v>
      </c>
      <c r="AG87" s="3">
        <v>7.7690000000000197</v>
      </c>
      <c r="AH87" s="3">
        <v>7.6399999999999864</v>
      </c>
      <c r="AI87" s="3">
        <v>7.6000000000000085</v>
      </c>
      <c r="AJ87" s="3">
        <v>7.5870000000000033</v>
      </c>
      <c r="AK87" s="3">
        <v>7.5909999999999798</v>
      </c>
      <c r="AL87" s="3">
        <v>7.742999999999995</v>
      </c>
      <c r="AM87" s="3">
        <v>7.6529999999999916</v>
      </c>
      <c r="AN87" s="3">
        <v>7.7350000000000136</v>
      </c>
      <c r="AO87" s="3">
        <v>7.896000000000015</v>
      </c>
      <c r="AP87" s="3">
        <v>7.728999999999985</v>
      </c>
      <c r="AQ87" s="3">
        <v>7.7620000000000005</v>
      </c>
      <c r="AR87" s="3">
        <v>7.90300000000002</v>
      </c>
      <c r="AS87" s="3">
        <v>7.757000000000005</v>
      </c>
      <c r="AT87" s="3">
        <v>7.7839999999999918</v>
      </c>
      <c r="AU87" s="3">
        <v>7.8270000000000266</v>
      </c>
      <c r="AV87" s="3">
        <v>7.9359999999999786</v>
      </c>
      <c r="AW87" s="3">
        <v>8.08299999999997</v>
      </c>
      <c r="AX87" s="3">
        <v>8.0629999999999882</v>
      </c>
      <c r="AY87" s="3">
        <v>8.0270000000000721</v>
      </c>
      <c r="AZ87" s="3">
        <v>8.2279999999999802</v>
      </c>
      <c r="BA87" s="3">
        <v>8.2309999999999661</v>
      </c>
      <c r="BB87" s="3">
        <v>8.4099999999999682</v>
      </c>
      <c r="BC87" s="102">
        <f t="shared" si="14"/>
        <v>56.260988474311397</v>
      </c>
    </row>
    <row r="88" spans="1:55" ht="14.65" thickBot="1" x14ac:dyDescent="0.5">
      <c r="A88" s="51" t="s">
        <v>657</v>
      </c>
      <c r="B88" s="51">
        <v>2024</v>
      </c>
      <c r="C88" s="49">
        <v>45302</v>
      </c>
      <c r="D88" s="51" t="s">
        <v>3826</v>
      </c>
      <c r="E88" s="51" t="s">
        <v>204</v>
      </c>
      <c r="F88" t="s">
        <v>206</v>
      </c>
      <c r="G88" t="s">
        <v>15</v>
      </c>
      <c r="H88" t="s">
        <v>459</v>
      </c>
      <c r="I88" t="s">
        <v>491</v>
      </c>
      <c r="J88" t="s">
        <v>440</v>
      </c>
      <c r="K88" t="s">
        <v>492</v>
      </c>
      <c r="L88" s="50">
        <f>(C88-VLOOKUP(H88,Riders!$A$2:$C$3501,2,FALSE))/365</f>
        <v>25.158904109589042</v>
      </c>
      <c r="M88" s="50">
        <f>(C88-VLOOKUP(I88,Riders!$A$2:$C$3501,2,FALSE))/365</f>
        <v>27.509589041095889</v>
      </c>
      <c r="N88" s="50">
        <f>(C88-VLOOKUP(J88,Riders!$A$2:$C$3501,2,FALSE))/365</f>
        <v>23.172602739726027</v>
      </c>
      <c r="O88" s="50">
        <f>(C88-VLOOKUP(K88,Riders!$A$2:$C$3501,2,FALSE))/365</f>
        <v>26.898630136986302</v>
      </c>
      <c r="P88" s="51">
        <v>3</v>
      </c>
      <c r="Q88" s="101">
        <f t="shared" si="8"/>
        <v>254.768</v>
      </c>
      <c r="R88" s="101">
        <f t="shared" si="9"/>
        <v>22.364999999999998</v>
      </c>
      <c r="S88" s="101">
        <f t="shared" si="10"/>
        <v>68.567999999999998</v>
      </c>
      <c r="T88" s="101">
        <f t="shared" si="11"/>
        <v>61.817000000000021</v>
      </c>
      <c r="U88" s="101">
        <f t="shared" si="12"/>
        <v>61.697000000000003</v>
      </c>
      <c r="V88" s="101">
        <f t="shared" si="13"/>
        <v>62.685999999999979</v>
      </c>
      <c r="W88" s="38">
        <v>14.058</v>
      </c>
      <c r="X88" s="3">
        <v>8.3069999999999986</v>
      </c>
      <c r="Y88" s="3">
        <v>7.7430000000000021</v>
      </c>
      <c r="Z88" s="3">
        <v>7.6509999999999998</v>
      </c>
      <c r="AA88" s="3">
        <v>7.6980000000000004</v>
      </c>
      <c r="AB88" s="3">
        <v>7.7659999999999982</v>
      </c>
      <c r="AC88" s="3">
        <v>7.6580000000000013</v>
      </c>
      <c r="AD88" s="3">
        <v>7.6869999999999976</v>
      </c>
      <c r="AE88" s="3">
        <v>7.7380000000000138</v>
      </c>
      <c r="AF88" s="3">
        <v>7.8899999999999864</v>
      </c>
      <c r="AG88" s="3">
        <v>7.7319999999999993</v>
      </c>
      <c r="AH88" s="3">
        <v>7.6530000000000058</v>
      </c>
      <c r="AI88" s="3">
        <v>7.6969999999999885</v>
      </c>
      <c r="AJ88" s="3">
        <v>7.7350000000000136</v>
      </c>
      <c r="AK88" s="3">
        <v>7.8199999999999932</v>
      </c>
      <c r="AL88" s="3">
        <v>7.5520000000000209</v>
      </c>
      <c r="AM88" s="3">
        <v>7.563999999999993</v>
      </c>
      <c r="AN88" s="3">
        <v>7.5509999999999593</v>
      </c>
      <c r="AO88" s="3">
        <v>7.6180000000000518</v>
      </c>
      <c r="AP88" s="3">
        <v>7.7889999999999873</v>
      </c>
      <c r="AQ88" s="3">
        <v>7.8779999999999575</v>
      </c>
      <c r="AR88" s="3">
        <v>7.7860000000000582</v>
      </c>
      <c r="AS88" s="3">
        <v>7.7749999999999773</v>
      </c>
      <c r="AT88" s="3">
        <v>7.7360000000000184</v>
      </c>
      <c r="AU88" s="3">
        <v>7.6819999999999879</v>
      </c>
      <c r="AV88" s="3">
        <v>7.7560000000000002</v>
      </c>
      <c r="AW88" s="3">
        <v>7.9089999999999918</v>
      </c>
      <c r="AX88" s="3">
        <v>7.8329999999999984</v>
      </c>
      <c r="AY88" s="3">
        <v>7.8079999999999927</v>
      </c>
      <c r="AZ88" s="3">
        <v>7.856000000000023</v>
      </c>
      <c r="BA88" s="3">
        <v>7.8260000000000218</v>
      </c>
      <c r="BB88" s="3">
        <v>8.0159999999999627</v>
      </c>
      <c r="BC88" s="102">
        <f t="shared" si="14"/>
        <v>56.522012183633734</v>
      </c>
    </row>
    <row r="89" spans="1:55" ht="14.65" thickBot="1" x14ac:dyDescent="0.5">
      <c r="A89" s="51" t="s">
        <v>657</v>
      </c>
      <c r="B89" s="51">
        <v>2024</v>
      </c>
      <c r="C89" s="49">
        <v>45302</v>
      </c>
      <c r="D89" s="51" t="s">
        <v>3826</v>
      </c>
      <c r="E89" s="51" t="s">
        <v>204</v>
      </c>
      <c r="F89" t="s">
        <v>206</v>
      </c>
      <c r="G89" t="s">
        <v>56</v>
      </c>
      <c r="H89" t="s">
        <v>426</v>
      </c>
      <c r="I89" t="s">
        <v>267</v>
      </c>
      <c r="J89" t="s">
        <v>428</v>
      </c>
      <c r="K89" t="s">
        <v>427</v>
      </c>
      <c r="L89" s="50">
        <f>(C89-VLOOKUP(H89,Riders!$A$2:$C$3501,2,FALSE))/365</f>
        <v>22.739726027397261</v>
      </c>
      <c r="M89" s="50">
        <f>(C89-VLOOKUP(I89,Riders!$A$2:$C$3501,2,FALSE))/365</f>
        <v>25.049315068493151</v>
      </c>
      <c r="N89" s="50">
        <f>(C89-VLOOKUP(J89,Riders!$A$2:$C$3501,2,FALSE))/365</f>
        <v>34.210958904109589</v>
      </c>
      <c r="O89" s="50">
        <f>(C89-VLOOKUP(K89,Riders!$A$2:$C$3501,2,FALSE))/365</f>
        <v>29.712328767123289</v>
      </c>
      <c r="P89" s="51">
        <v>4</v>
      </c>
      <c r="Q89" s="101">
        <f t="shared" si="8"/>
        <v>261.53899999999999</v>
      </c>
      <c r="R89" s="101">
        <f t="shared" si="9"/>
        <v>22.463999999999999</v>
      </c>
      <c r="S89" s="101">
        <f t="shared" si="10"/>
        <v>69.034000000000006</v>
      </c>
      <c r="T89" s="101">
        <f t="shared" si="11"/>
        <v>62.513999999999996</v>
      </c>
      <c r="U89" s="101">
        <f t="shared" si="12"/>
        <v>64.147999999999996</v>
      </c>
      <c r="V89" s="101">
        <f t="shared" si="13"/>
        <v>65.842999999999989</v>
      </c>
      <c r="W89" s="38">
        <v>14.212</v>
      </c>
      <c r="X89" s="3">
        <v>8.2519999999999989</v>
      </c>
      <c r="Y89" s="3">
        <v>7.7630000000000017</v>
      </c>
      <c r="Z89" s="3">
        <v>7.6579999999999977</v>
      </c>
      <c r="AA89" s="3">
        <v>7.8520000000000039</v>
      </c>
      <c r="AB89" s="3">
        <v>7.7139999999999986</v>
      </c>
      <c r="AC89" s="3">
        <v>7.7199999999999989</v>
      </c>
      <c r="AD89" s="3">
        <v>7.8630000000000067</v>
      </c>
      <c r="AE89" s="3">
        <v>7.7740000000000009</v>
      </c>
      <c r="AF89" s="3">
        <v>7.7789999999999964</v>
      </c>
      <c r="AG89" s="3">
        <v>7.8239999999999981</v>
      </c>
      <c r="AH89" s="3">
        <v>7.9379999999999882</v>
      </c>
      <c r="AI89" s="3">
        <v>7.777000000000001</v>
      </c>
      <c r="AJ89" s="3">
        <v>7.7950000000000017</v>
      </c>
      <c r="AK89" s="3">
        <v>7.7610000000000241</v>
      </c>
      <c r="AL89" s="3">
        <v>7.8659999999999854</v>
      </c>
      <c r="AM89" s="3">
        <v>7.7680000000000007</v>
      </c>
      <c r="AN89" s="3">
        <v>7.7990000000000066</v>
      </c>
      <c r="AO89" s="3">
        <v>8.1090000000000089</v>
      </c>
      <c r="AP89" s="3">
        <v>7.9059999999999775</v>
      </c>
      <c r="AQ89" s="3">
        <v>7.8870000000000289</v>
      </c>
      <c r="AR89" s="3">
        <v>8.0629999999999882</v>
      </c>
      <c r="AS89" s="3">
        <v>8.1810000000000116</v>
      </c>
      <c r="AT89" s="3">
        <v>8.4349999999999739</v>
      </c>
      <c r="AU89" s="3">
        <v>8.0810000000000173</v>
      </c>
      <c r="AV89" s="3">
        <v>8.0310000000000059</v>
      </c>
      <c r="AW89" s="3">
        <v>8.1019999999999754</v>
      </c>
      <c r="AX89" s="3">
        <v>8.2699999999999818</v>
      </c>
      <c r="AY89" s="3">
        <v>8.0660000000000309</v>
      </c>
      <c r="AZ89" s="3">
        <v>8.2449999999999761</v>
      </c>
      <c r="BA89" s="3">
        <v>8.3660000000000139</v>
      </c>
      <c r="BB89" s="3">
        <v>8.6819999999999879</v>
      </c>
      <c r="BC89" s="102">
        <f t="shared" si="14"/>
        <v>55.05871017324376</v>
      </c>
    </row>
    <row r="90" spans="1:55" ht="14.65" thickBot="1" x14ac:dyDescent="0.5">
      <c r="A90" t="s">
        <v>102</v>
      </c>
      <c r="B90">
        <v>2023</v>
      </c>
      <c r="C90" s="9">
        <v>45142</v>
      </c>
      <c r="D90" t="s">
        <v>13</v>
      </c>
      <c r="E90" s="51" t="s">
        <v>379</v>
      </c>
      <c r="F90" t="s">
        <v>379</v>
      </c>
      <c r="G90" t="s">
        <v>25</v>
      </c>
      <c r="H90" t="s">
        <v>269</v>
      </c>
      <c r="I90" t="s">
        <v>343</v>
      </c>
      <c r="J90" t="s">
        <v>418</v>
      </c>
      <c r="K90" t="s">
        <v>419</v>
      </c>
      <c r="L90" s="50">
        <f>(C90-VLOOKUP(H90,Riders!$A$2:$C$3501,2,FALSE))/365</f>
        <v>29.416438356164385</v>
      </c>
      <c r="M90" s="50">
        <f>(C90-VLOOKUP(I90,Riders!$A$2:$C$3501,2,FALSE))/365</f>
        <v>28.926027397260274</v>
      </c>
      <c r="N90" s="50">
        <f>(C90-VLOOKUP(J90,Riders!$A$2:$C$3501,2,FALSE))/365</f>
        <v>26.367123287671234</v>
      </c>
      <c r="O90" s="50">
        <f>(C90-VLOOKUP(K90,Riders!$A$2:$C$3501,2,FALSE))/365</f>
        <v>28.161643835616438</v>
      </c>
      <c r="P90">
        <v>1</v>
      </c>
      <c r="Q90" s="101">
        <f t="shared" si="8"/>
        <v>250.333</v>
      </c>
      <c r="R90" s="101">
        <f t="shared" si="9"/>
        <v>22.260999999999999</v>
      </c>
      <c r="S90" s="101">
        <f t="shared" si="10"/>
        <v>67.39</v>
      </c>
      <c r="T90" s="101">
        <f t="shared" si="11"/>
        <v>60.120999999999995</v>
      </c>
      <c r="U90" s="101">
        <f t="shared" si="12"/>
        <v>60.927999999999969</v>
      </c>
      <c r="V90" s="101">
        <f t="shared" si="13"/>
        <v>61.894000000000034</v>
      </c>
      <c r="W90" s="38">
        <v>14.074999999999999</v>
      </c>
      <c r="X90" s="3">
        <v>8.1859999999999999</v>
      </c>
      <c r="Y90" s="3">
        <v>7.6730000000000018</v>
      </c>
      <c r="Z90" s="3">
        <v>7.4619999999999997</v>
      </c>
      <c r="AA90" s="3">
        <v>7.5120000000000005</v>
      </c>
      <c r="AB90" s="3">
        <v>7.4239999999999995</v>
      </c>
      <c r="AC90" s="3">
        <v>7.4540000000000006</v>
      </c>
      <c r="AD90" s="3">
        <v>7.6039999999999992</v>
      </c>
      <c r="AE90" s="3">
        <v>7.5040000000000049</v>
      </c>
      <c r="AF90" s="3">
        <v>7.4519999999999982</v>
      </c>
      <c r="AG90" s="3">
        <v>7.4270000000000067</v>
      </c>
      <c r="AH90" s="3">
        <v>7.5529999999999831</v>
      </c>
      <c r="AI90" s="3">
        <v>7.5040000000000049</v>
      </c>
      <c r="AJ90" s="3">
        <v>7.5310000000000059</v>
      </c>
      <c r="AK90" s="3">
        <v>7.5210000000000008</v>
      </c>
      <c r="AL90" s="3">
        <v>7.6289999999999907</v>
      </c>
      <c r="AM90" s="3">
        <v>7.5360000000000014</v>
      </c>
      <c r="AN90" s="3">
        <v>7.592000000000013</v>
      </c>
      <c r="AO90" s="3">
        <v>7.7239999999999895</v>
      </c>
      <c r="AP90" s="3">
        <v>7.6430000000000007</v>
      </c>
      <c r="AQ90" s="3">
        <v>7.603999999999985</v>
      </c>
      <c r="AR90" s="3">
        <v>7.5910000000000366</v>
      </c>
      <c r="AS90" s="3">
        <v>7.6979999999999791</v>
      </c>
      <c r="AT90" s="3">
        <v>7.5399999999999636</v>
      </c>
      <c r="AU90" s="3">
        <v>7.5450000000000443</v>
      </c>
      <c r="AV90" s="3">
        <v>7.6850000000000023</v>
      </c>
      <c r="AW90" s="3">
        <v>7.6389999999999816</v>
      </c>
      <c r="AX90" s="3">
        <v>7.7420000000000186</v>
      </c>
      <c r="AY90" s="3">
        <v>7.7259999999999991</v>
      </c>
      <c r="AZ90" s="3">
        <v>7.7909999999999968</v>
      </c>
      <c r="BA90" s="3">
        <v>7.8460000000000036</v>
      </c>
      <c r="BB90" s="3">
        <v>7.9199999999999875</v>
      </c>
      <c r="BC90" s="102">
        <f t="shared" si="14"/>
        <v>57.523378859359333</v>
      </c>
    </row>
    <row r="91" spans="1:55" ht="14.65" thickBot="1" x14ac:dyDescent="0.5">
      <c r="A91" t="s">
        <v>102</v>
      </c>
      <c r="B91">
        <v>2023</v>
      </c>
      <c r="C91" s="9">
        <v>45142</v>
      </c>
      <c r="D91" t="s">
        <v>13</v>
      </c>
      <c r="E91" s="51" t="s">
        <v>379</v>
      </c>
      <c r="F91" t="s">
        <v>379</v>
      </c>
      <c r="G91" t="s">
        <v>29</v>
      </c>
      <c r="H91" t="s">
        <v>217</v>
      </c>
      <c r="I91" t="s">
        <v>274</v>
      </c>
      <c r="J91" t="s">
        <v>417</v>
      </c>
      <c r="K91" t="s">
        <v>416</v>
      </c>
      <c r="L91" s="50">
        <f>(C91-VLOOKUP(H91,Riders!$A$2:$C$3501,2,FALSE))/365</f>
        <v>25.347945205479451</v>
      </c>
      <c r="M91" s="50">
        <f>(C91-VLOOKUP(I91,Riders!$A$2:$C$3501,2,FALSE))/365</f>
        <v>22.594520547945205</v>
      </c>
      <c r="N91" s="50">
        <f>(C91-VLOOKUP(J91,Riders!$A$2:$C$3501,2,FALSE))/365</f>
        <v>24.460273972602739</v>
      </c>
      <c r="O91" s="50">
        <f>(C91-VLOOKUP(K91,Riders!$A$2:$C$3501,2,FALSE))/365</f>
        <v>25.764383561643836</v>
      </c>
      <c r="P91">
        <v>2</v>
      </c>
      <c r="Q91" s="101">
        <f t="shared" si="8"/>
        <v>251.77700000000002</v>
      </c>
      <c r="R91" s="101">
        <f t="shared" si="9"/>
        <v>22.550999999999998</v>
      </c>
      <c r="S91" s="101">
        <f t="shared" si="10"/>
        <v>68.219000000000008</v>
      </c>
      <c r="T91" s="101">
        <f t="shared" si="11"/>
        <v>60.338000000000008</v>
      </c>
      <c r="U91" s="101">
        <f t="shared" si="12"/>
        <v>61.475999999999999</v>
      </c>
      <c r="V91" s="101">
        <f t="shared" si="13"/>
        <v>61.744</v>
      </c>
      <c r="W91" s="38">
        <v>14.291</v>
      </c>
      <c r="X91" s="3">
        <v>8.259999999999998</v>
      </c>
      <c r="Y91" s="3">
        <v>7.7550000000000026</v>
      </c>
      <c r="Z91" s="3">
        <v>7.5860000000000021</v>
      </c>
      <c r="AA91" s="3">
        <v>7.6310000000000002</v>
      </c>
      <c r="AB91" s="3">
        <v>7.5139999999999958</v>
      </c>
      <c r="AC91" s="3">
        <v>7.5419999999999945</v>
      </c>
      <c r="AD91" s="3">
        <v>7.6400000000000148</v>
      </c>
      <c r="AE91" s="3">
        <v>7.527000000000001</v>
      </c>
      <c r="AF91" s="3">
        <v>7.5599999999999881</v>
      </c>
      <c r="AG91" s="3">
        <v>7.5259999999999962</v>
      </c>
      <c r="AH91" s="3">
        <v>7.5130000000000052</v>
      </c>
      <c r="AI91" s="3">
        <v>7.6090000000000089</v>
      </c>
      <c r="AJ91" s="3">
        <v>7.5179999999999865</v>
      </c>
      <c r="AK91" s="3">
        <v>7.5479999999999876</v>
      </c>
      <c r="AL91" s="3">
        <v>7.5370000000000346</v>
      </c>
      <c r="AM91" s="3">
        <v>7.5489999999999782</v>
      </c>
      <c r="AN91" s="3">
        <v>7.5700000000000216</v>
      </c>
      <c r="AO91" s="3">
        <v>7.7389999999999759</v>
      </c>
      <c r="AP91" s="3">
        <v>7.5479999999999734</v>
      </c>
      <c r="AQ91" s="3">
        <v>7.5500000000000398</v>
      </c>
      <c r="AR91" s="3">
        <v>7.83299999999997</v>
      </c>
      <c r="AS91" s="3">
        <v>7.9339999999999975</v>
      </c>
      <c r="AT91" s="3">
        <v>7.7530000000000427</v>
      </c>
      <c r="AU91" s="3">
        <v>7.6869999999999834</v>
      </c>
      <c r="AV91" s="3">
        <v>7.6700000000000159</v>
      </c>
      <c r="AW91" s="3">
        <v>7.6740000000000066</v>
      </c>
      <c r="AX91" s="3">
        <v>7.7699999999999534</v>
      </c>
      <c r="AY91" s="3">
        <v>7.9490000000000407</v>
      </c>
      <c r="AZ91" s="3">
        <v>7.6329999999999814</v>
      </c>
      <c r="BA91" s="3">
        <v>7.6469999999999914</v>
      </c>
      <c r="BB91" s="3">
        <v>7.7140000000000271</v>
      </c>
      <c r="BC91" s="102">
        <f t="shared" si="14"/>
        <v>57.193468823601833</v>
      </c>
    </row>
    <row r="92" spans="1:55" ht="14.65" thickBot="1" x14ac:dyDescent="0.5">
      <c r="A92" t="s">
        <v>102</v>
      </c>
      <c r="B92">
        <v>2023</v>
      </c>
      <c r="C92" s="9">
        <v>45142</v>
      </c>
      <c r="D92" t="s">
        <v>13</v>
      </c>
      <c r="E92" s="51" t="s">
        <v>379</v>
      </c>
      <c r="F92" t="s">
        <v>379</v>
      </c>
      <c r="G92" t="s">
        <v>67</v>
      </c>
      <c r="H92" t="s">
        <v>214</v>
      </c>
      <c r="I92" t="s">
        <v>271</v>
      </c>
      <c r="J92" t="s">
        <v>3731</v>
      </c>
      <c r="K92" t="s">
        <v>520</v>
      </c>
      <c r="L92" s="50">
        <f>(C92-VLOOKUP(H92,Riders!$A$2:$C$3501,2,FALSE))/365</f>
        <v>28.63013698630137</v>
      </c>
      <c r="M92" s="50">
        <f>(C92-VLOOKUP(I92,Riders!$A$2:$C$3501,2,FALSE))/365</f>
        <v>29.13150684931507</v>
      </c>
      <c r="N92" s="50">
        <f>(C92-VLOOKUP(J92,Riders!$A$2:$C$3501,2,FALSE))/365</f>
        <v>20.008219178082193</v>
      </c>
      <c r="O92" s="50">
        <f>(C92-VLOOKUP(K92,Riders!$A$2:$C$3501,2,FALSE))/365</f>
        <v>26.605479452054794</v>
      </c>
      <c r="P92">
        <v>3</v>
      </c>
      <c r="Q92" s="101">
        <f t="shared" si="8"/>
        <v>254.184</v>
      </c>
      <c r="R92" s="101">
        <f t="shared" si="9"/>
        <v>22.859000000000002</v>
      </c>
      <c r="S92" s="101">
        <f t="shared" si="10"/>
        <v>69.031000000000006</v>
      </c>
      <c r="T92" s="101">
        <f t="shared" si="11"/>
        <v>61.47</v>
      </c>
      <c r="U92" s="101">
        <f t="shared" si="12"/>
        <v>61.743000000000023</v>
      </c>
      <c r="V92" s="101">
        <f t="shared" si="13"/>
        <v>61.939999999999969</v>
      </c>
      <c r="W92" s="38">
        <v>14.593</v>
      </c>
      <c r="X92" s="3">
        <v>8.2660000000000018</v>
      </c>
      <c r="Y92" s="3">
        <v>7.7939999999999969</v>
      </c>
      <c r="Z92" s="3">
        <v>7.661999999999999</v>
      </c>
      <c r="AA92" s="3">
        <v>7.82</v>
      </c>
      <c r="AB92" s="3">
        <v>7.6380000000000052</v>
      </c>
      <c r="AC92" s="3">
        <v>7.6129999999999924</v>
      </c>
      <c r="AD92" s="3">
        <v>7.6450000000000102</v>
      </c>
      <c r="AE92" s="3">
        <v>7.8229999999999933</v>
      </c>
      <c r="AF92" s="3">
        <v>7.7330000000000041</v>
      </c>
      <c r="AG92" s="3">
        <v>7.7209999999999894</v>
      </c>
      <c r="AH92" s="3">
        <v>7.842000000000013</v>
      </c>
      <c r="AI92" s="3">
        <v>7.6779999999999973</v>
      </c>
      <c r="AJ92" s="3">
        <v>7.6519999999999868</v>
      </c>
      <c r="AK92" s="3">
        <v>7.5300000000000296</v>
      </c>
      <c r="AL92" s="3">
        <v>7.4909999999999854</v>
      </c>
      <c r="AM92" s="3">
        <v>7.632000000000005</v>
      </c>
      <c r="AN92" s="3">
        <v>7.4609999999999843</v>
      </c>
      <c r="AO92" s="3">
        <v>7.8499999999999943</v>
      </c>
      <c r="AP92" s="3">
        <v>7.6610000000000014</v>
      </c>
      <c r="AQ92" s="3">
        <v>7.7630000000000052</v>
      </c>
      <c r="AR92" s="3">
        <v>7.9330000000000211</v>
      </c>
      <c r="AS92" s="3">
        <v>7.6910000000000025</v>
      </c>
      <c r="AT92" s="3">
        <v>7.7520000000000095</v>
      </c>
      <c r="AU92" s="3">
        <v>7.7349999999999852</v>
      </c>
      <c r="AV92" s="3">
        <v>7.7419999999999618</v>
      </c>
      <c r="AW92" s="3">
        <v>7.7620000000000005</v>
      </c>
      <c r="AX92" s="3">
        <v>7.9370000000000118</v>
      </c>
      <c r="AY92" s="3">
        <v>7.6970000000000312</v>
      </c>
      <c r="AZ92" s="3">
        <v>7.7650000000000148</v>
      </c>
      <c r="BA92" s="3">
        <v>7.6409999999999911</v>
      </c>
      <c r="BB92" s="3">
        <v>7.6609999999999729</v>
      </c>
      <c r="BC92" s="102">
        <f t="shared" si="14"/>
        <v>56.651874232839205</v>
      </c>
    </row>
    <row r="93" spans="1:55" ht="14.65" thickBot="1" x14ac:dyDescent="0.5">
      <c r="A93" t="s">
        <v>102</v>
      </c>
      <c r="B93">
        <v>2023</v>
      </c>
      <c r="C93" s="9">
        <v>45142</v>
      </c>
      <c r="D93" t="s">
        <v>13</v>
      </c>
      <c r="E93" s="51" t="s">
        <v>379</v>
      </c>
      <c r="F93" t="s">
        <v>379</v>
      </c>
      <c r="G93" t="s">
        <v>17</v>
      </c>
      <c r="H93" t="s">
        <v>423</v>
      </c>
      <c r="I93" t="s">
        <v>422</v>
      </c>
      <c r="J93" t="s">
        <v>421</v>
      </c>
      <c r="K93" t="s">
        <v>530</v>
      </c>
      <c r="L93" s="50">
        <f>(C93-VLOOKUP(H93,Riders!$A$2:$C$3501,2,FALSE))/365</f>
        <v>25.709589041095889</v>
      </c>
      <c r="M93" s="50">
        <f>(C93-VLOOKUP(I93,Riders!$A$2:$C$3501,2,FALSE))/365</f>
        <v>24.295890410958904</v>
      </c>
      <c r="N93" s="50">
        <f>(C93-VLOOKUP(J93,Riders!$A$2:$C$3501,2,FALSE))/365</f>
        <v>22.980821917808218</v>
      </c>
      <c r="O93" s="50">
        <f>(C93-VLOOKUP(K93,Riders!$A$2:$C$3501,2,FALSE))/365</f>
        <v>23.539726027397261</v>
      </c>
      <c r="P93">
        <v>4</v>
      </c>
      <c r="Q93" s="101">
        <f t="shared" si="8"/>
        <v>254.46299999999997</v>
      </c>
      <c r="R93" s="101">
        <f t="shared" si="9"/>
        <v>22.826000000000001</v>
      </c>
      <c r="S93" s="101">
        <f t="shared" si="10"/>
        <v>68.457999999999998</v>
      </c>
      <c r="T93" s="101">
        <f t="shared" si="11"/>
        <v>61.38900000000001</v>
      </c>
      <c r="U93" s="101">
        <f t="shared" si="12"/>
        <v>61.414999999999992</v>
      </c>
      <c r="V93" s="101">
        <f t="shared" si="13"/>
        <v>63.200999999999965</v>
      </c>
      <c r="W93" s="38">
        <v>14.436</v>
      </c>
      <c r="X93" s="3">
        <v>8.39</v>
      </c>
      <c r="Y93" s="3">
        <v>7.7899999999999991</v>
      </c>
      <c r="Z93" s="3">
        <v>7.5480000000000018</v>
      </c>
      <c r="AA93" s="3">
        <v>7.4679999999999964</v>
      </c>
      <c r="AB93" s="3">
        <v>7.6410000000000053</v>
      </c>
      <c r="AC93" s="3">
        <v>7.5670000000000002</v>
      </c>
      <c r="AD93" s="3">
        <v>7.617999999999995</v>
      </c>
      <c r="AE93" s="3">
        <v>7.6880000000000024</v>
      </c>
      <c r="AF93" s="3">
        <v>7.8449999999999989</v>
      </c>
      <c r="AG93" s="3">
        <v>7.5880000000000081</v>
      </c>
      <c r="AH93" s="3">
        <v>7.5529999999999973</v>
      </c>
      <c r="AI93" s="3">
        <v>7.5570000000000022</v>
      </c>
      <c r="AJ93" s="3">
        <v>7.6199999999999761</v>
      </c>
      <c r="AK93" s="3">
        <v>7.8380000000000223</v>
      </c>
      <c r="AL93" s="3">
        <v>7.7000000000000028</v>
      </c>
      <c r="AM93" s="3">
        <v>7.6589999999999918</v>
      </c>
      <c r="AN93" s="3">
        <v>7.6289999999999907</v>
      </c>
      <c r="AO93" s="3">
        <v>7.6270000000000095</v>
      </c>
      <c r="AP93" s="3">
        <v>7.6059999999999945</v>
      </c>
      <c r="AQ93" s="3">
        <v>7.6590000000000202</v>
      </c>
      <c r="AR93" s="3">
        <v>7.8149999999999693</v>
      </c>
      <c r="AS93" s="3">
        <v>7.7000000000000171</v>
      </c>
      <c r="AT93" s="3">
        <v>7.7199999999999989</v>
      </c>
      <c r="AU93" s="3">
        <v>7.7180000000000177</v>
      </c>
      <c r="AV93" s="3">
        <v>7.6909999999999741</v>
      </c>
      <c r="AW93" s="3">
        <v>7.9630000000000223</v>
      </c>
      <c r="AX93" s="3">
        <v>8.242999999999995</v>
      </c>
      <c r="AY93" s="3">
        <v>7.882000000000005</v>
      </c>
      <c r="AZ93" s="3">
        <v>7.7949999999999875</v>
      </c>
      <c r="BA93" s="3">
        <v>7.9879999999999995</v>
      </c>
      <c r="BB93" s="3">
        <v>7.9209999999999638</v>
      </c>
      <c r="BC93" s="102">
        <f t="shared" si="14"/>
        <v>56.589759611416994</v>
      </c>
    </row>
    <row r="94" spans="1:55" ht="14.65" thickBot="1" x14ac:dyDescent="0.5">
      <c r="A94" t="s">
        <v>102</v>
      </c>
      <c r="B94">
        <v>2023</v>
      </c>
      <c r="C94" s="9">
        <v>45142</v>
      </c>
      <c r="D94" t="s">
        <v>13</v>
      </c>
      <c r="E94" s="51" t="s">
        <v>379</v>
      </c>
      <c r="F94" t="s">
        <v>379</v>
      </c>
      <c r="G94" t="s">
        <v>53</v>
      </c>
      <c r="H94" t="s">
        <v>227</v>
      </c>
      <c r="I94" t="s">
        <v>298</v>
      </c>
      <c r="J94" t="s">
        <v>389</v>
      </c>
      <c r="K94" t="s">
        <v>316</v>
      </c>
      <c r="L94" s="50">
        <f>(C94-VLOOKUP(H94,Riders!$A$2:$C$3501,2,FALSE))/365</f>
        <v>25.449315068493149</v>
      </c>
      <c r="M94" s="50">
        <f>(C94-VLOOKUP(I94,Riders!$A$2:$C$3501,2,FALSE))/365</f>
        <v>24.052054794520547</v>
      </c>
      <c r="N94" s="50">
        <f>(C94-VLOOKUP(J94,Riders!$A$2:$C$3501,2,FALSE))/365</f>
        <v>23.761643835616439</v>
      </c>
      <c r="O94" s="50">
        <f>(C94-VLOOKUP(K94,Riders!$A$2:$C$3501,2,FALSE))/365</f>
        <v>22.61917808219178</v>
      </c>
      <c r="P94">
        <v>5</v>
      </c>
      <c r="Q94" s="101">
        <f t="shared" si="8"/>
        <v>254.74199999999999</v>
      </c>
      <c r="R94" s="101">
        <f t="shared" si="9"/>
        <v>22.282</v>
      </c>
      <c r="S94" s="101">
        <f t="shared" si="10"/>
        <v>69.067999999999998</v>
      </c>
      <c r="T94" s="101">
        <f t="shared" si="11"/>
        <v>61.906999999999996</v>
      </c>
      <c r="U94" s="101">
        <f t="shared" si="12"/>
        <v>61.575000000000017</v>
      </c>
      <c r="V94" s="101">
        <f t="shared" si="13"/>
        <v>62.191999999999979</v>
      </c>
      <c r="W94" s="38">
        <v>14.002000000000001</v>
      </c>
      <c r="X94" s="3">
        <v>8.2799999999999994</v>
      </c>
      <c r="Y94" s="3">
        <v>7.8679999999999986</v>
      </c>
      <c r="Z94" s="3">
        <v>7.7730000000000032</v>
      </c>
      <c r="AA94" s="3">
        <v>7.8489999999999966</v>
      </c>
      <c r="AB94" s="3">
        <v>7.7319999999999993</v>
      </c>
      <c r="AC94" s="3">
        <v>7.7240000000000038</v>
      </c>
      <c r="AD94" s="3">
        <v>7.8399999999999963</v>
      </c>
      <c r="AE94" s="3">
        <v>7.6910000000000025</v>
      </c>
      <c r="AF94" s="3">
        <v>7.6299999999999955</v>
      </c>
      <c r="AG94" s="3">
        <v>7.6670000000000016</v>
      </c>
      <c r="AH94" s="3">
        <v>7.7789999999999964</v>
      </c>
      <c r="AI94" s="3">
        <v>7.6779999999999973</v>
      </c>
      <c r="AJ94" s="3">
        <v>7.7260000000000133</v>
      </c>
      <c r="AK94" s="3">
        <v>7.7989999999999924</v>
      </c>
      <c r="AL94" s="3">
        <v>7.9369999999999976</v>
      </c>
      <c r="AM94" s="3">
        <v>7.7870000000000346</v>
      </c>
      <c r="AN94" s="3">
        <v>7.7799999999999727</v>
      </c>
      <c r="AO94" s="3">
        <v>7.7879999999999825</v>
      </c>
      <c r="AP94" s="3">
        <v>7.8629999999999995</v>
      </c>
      <c r="AQ94" s="3">
        <v>7.6400000000000432</v>
      </c>
      <c r="AR94" s="3">
        <v>7.511999999999972</v>
      </c>
      <c r="AS94" s="3">
        <v>7.6370000000000005</v>
      </c>
      <c r="AT94" s="3">
        <v>7.5680000000000121</v>
      </c>
      <c r="AU94" s="3">
        <v>7.625</v>
      </c>
      <c r="AV94" s="3">
        <v>7.8830000000000098</v>
      </c>
      <c r="AW94" s="3">
        <v>7.8079999999999927</v>
      </c>
      <c r="AX94" s="3">
        <v>7.7880000000000109</v>
      </c>
      <c r="AY94" s="3">
        <v>7.9879999999999711</v>
      </c>
      <c r="AZ94" s="3">
        <v>7.6529999999999632</v>
      </c>
      <c r="BA94" s="3">
        <v>7.655000000000058</v>
      </c>
      <c r="BB94" s="3">
        <v>7.7919999999999732</v>
      </c>
      <c r="BC94" s="102">
        <f t="shared" si="14"/>
        <v>56.527781049061403</v>
      </c>
    </row>
    <row r="95" spans="1:55" ht="14.65" thickBot="1" x14ac:dyDescent="0.5">
      <c r="A95" t="s">
        <v>102</v>
      </c>
      <c r="B95">
        <v>2023</v>
      </c>
      <c r="C95" s="9">
        <v>45142</v>
      </c>
      <c r="D95" t="s">
        <v>13</v>
      </c>
      <c r="E95" s="51" t="s">
        <v>379</v>
      </c>
      <c r="F95" t="s">
        <v>379</v>
      </c>
      <c r="G95" t="s">
        <v>15</v>
      </c>
      <c r="H95" t="s">
        <v>459</v>
      </c>
      <c r="I95" t="s">
        <v>491</v>
      </c>
      <c r="J95" t="s">
        <v>460</v>
      </c>
      <c r="K95" t="s">
        <v>492</v>
      </c>
      <c r="L95" s="50">
        <f>(C95-VLOOKUP(H95,Riders!$A$2:$C$3501,2,FALSE))/365</f>
        <v>24.720547945205478</v>
      </c>
      <c r="M95" s="50">
        <f>(C95-VLOOKUP(I95,Riders!$A$2:$C$3501,2,FALSE))/365</f>
        <v>27.07123287671233</v>
      </c>
      <c r="N95" s="50">
        <f>(C95-VLOOKUP(J95,Riders!$A$2:$C$3501,2,FALSE))/365</f>
        <v>30.065753424657533</v>
      </c>
      <c r="O95" s="50">
        <f>(C95-VLOOKUP(K95,Riders!$A$2:$C$3501,2,FALSE))/365</f>
        <v>26.460273972602739</v>
      </c>
      <c r="P95">
        <v>6</v>
      </c>
      <c r="Q95" s="101">
        <f t="shared" si="8"/>
        <v>255.03499999999997</v>
      </c>
      <c r="R95" s="101">
        <f t="shared" si="9"/>
        <v>22.228999999999999</v>
      </c>
      <c r="S95" s="101">
        <f t="shared" si="10"/>
        <v>68.031000000000006</v>
      </c>
      <c r="T95" s="101">
        <f t="shared" si="11"/>
        <v>62.317999999999984</v>
      </c>
      <c r="U95" s="101">
        <f t="shared" si="12"/>
        <v>62.77600000000001</v>
      </c>
      <c r="V95" s="101">
        <f t="shared" si="13"/>
        <v>61.909999999999968</v>
      </c>
      <c r="W95" s="38">
        <v>14.115</v>
      </c>
      <c r="X95" s="3">
        <v>8.113999999999999</v>
      </c>
      <c r="Y95" s="3">
        <v>7.68</v>
      </c>
      <c r="Z95" s="3">
        <v>7.6170000000000044</v>
      </c>
      <c r="AA95" s="3">
        <v>7.6009999999999991</v>
      </c>
      <c r="AB95" s="3">
        <v>7.7439999999999998</v>
      </c>
      <c r="AC95" s="3">
        <v>7.5499999999999972</v>
      </c>
      <c r="AD95" s="3">
        <v>7.6100000000000065</v>
      </c>
      <c r="AE95" s="3">
        <v>7.7009999999999934</v>
      </c>
      <c r="AF95" s="3">
        <v>7.7469999999999857</v>
      </c>
      <c r="AG95" s="3">
        <v>7.882000000000005</v>
      </c>
      <c r="AH95" s="3">
        <v>7.7570000000000192</v>
      </c>
      <c r="AI95" s="3">
        <v>7.7099999999999937</v>
      </c>
      <c r="AJ95" s="3">
        <v>7.7760000000000247</v>
      </c>
      <c r="AK95" s="3">
        <v>7.7959999999999781</v>
      </c>
      <c r="AL95" s="3">
        <v>7.9489999999999839</v>
      </c>
      <c r="AM95" s="3">
        <v>7.8450000000000273</v>
      </c>
      <c r="AN95" s="3">
        <v>7.8349999999999511</v>
      </c>
      <c r="AO95" s="3">
        <v>7.8450000000000557</v>
      </c>
      <c r="AP95" s="3">
        <v>7.8339999999999463</v>
      </c>
      <c r="AQ95" s="3">
        <v>7.8329999999999984</v>
      </c>
      <c r="AR95" s="3">
        <v>7.7790000000000532</v>
      </c>
      <c r="AS95" s="3">
        <v>7.9749999999999659</v>
      </c>
      <c r="AT95" s="3">
        <v>7.8300000000000125</v>
      </c>
      <c r="AU95" s="3">
        <v>7.7930000000000064</v>
      </c>
      <c r="AV95" s="3">
        <v>7.7160000000000082</v>
      </c>
      <c r="AW95" s="3">
        <v>7.7139999999999702</v>
      </c>
      <c r="AX95" s="3">
        <v>7.8410000000000082</v>
      </c>
      <c r="AY95" s="3">
        <v>7.66700000000003</v>
      </c>
      <c r="AZ95" s="3">
        <v>7.7459999999999525</v>
      </c>
      <c r="BA95" s="3">
        <v>7.7090000000000316</v>
      </c>
      <c r="BB95" s="3">
        <v>7.7239999999999611</v>
      </c>
      <c r="BC95" s="102">
        <f t="shared" si="14"/>
        <v>56.462838433940448</v>
      </c>
    </row>
    <row r="96" spans="1:55" ht="14.65" thickBot="1" x14ac:dyDescent="0.5">
      <c r="A96" t="s">
        <v>102</v>
      </c>
      <c r="B96">
        <v>2023</v>
      </c>
      <c r="C96" s="9">
        <v>45142</v>
      </c>
      <c r="D96" t="s">
        <v>13</v>
      </c>
      <c r="E96" s="51" t="s">
        <v>379</v>
      </c>
      <c r="F96" t="s">
        <v>379</v>
      </c>
      <c r="G96" t="s">
        <v>36</v>
      </c>
      <c r="H96" t="s">
        <v>458</v>
      </c>
      <c r="I96" t="s">
        <v>455</v>
      </c>
      <c r="J96" t="s">
        <v>270</v>
      </c>
      <c r="K96" t="s">
        <v>425</v>
      </c>
      <c r="L96" s="50">
        <f>(C96-VLOOKUP(H96,Riders!$A$2:$C$3501,2,FALSE))/365</f>
        <v>24.731506849315068</v>
      </c>
      <c r="M96" s="50">
        <f>(C96-VLOOKUP(I96,Riders!$A$2:$C$3501,2,FALSE))/365</f>
        <v>23.454794520547946</v>
      </c>
      <c r="N96" s="50">
        <f>(C96-VLOOKUP(J96,Riders!$A$2:$C$3501,2,FALSE))/365</f>
        <v>28.887671232876713</v>
      </c>
      <c r="O96" s="50">
        <f>(C96-VLOOKUP(K96,Riders!$A$2:$C$3501,2,FALSE))/365</f>
        <v>24.090410958904108</v>
      </c>
      <c r="P96">
        <v>7</v>
      </c>
      <c r="Q96" s="101">
        <f t="shared" si="8"/>
        <v>255.80000000000004</v>
      </c>
      <c r="R96" s="101">
        <f t="shared" si="9"/>
        <v>22.463000000000001</v>
      </c>
      <c r="S96" s="101">
        <f t="shared" si="10"/>
        <v>68.525000000000006</v>
      </c>
      <c r="T96" s="101">
        <f t="shared" si="11"/>
        <v>61.33299999999997</v>
      </c>
      <c r="U96" s="101">
        <f t="shared" si="12"/>
        <v>62.565000000000026</v>
      </c>
      <c r="V96" s="101">
        <f t="shared" si="13"/>
        <v>63.377000000000038</v>
      </c>
      <c r="W96" s="38">
        <v>14.212999999999999</v>
      </c>
      <c r="X96" s="3">
        <v>8.2500000000000018</v>
      </c>
      <c r="Y96" s="3">
        <v>7.8029999999999973</v>
      </c>
      <c r="Z96" s="3">
        <v>7.5510000000000019</v>
      </c>
      <c r="AA96" s="3">
        <v>7.6980000000000004</v>
      </c>
      <c r="AB96" s="3">
        <v>7.5829999999999984</v>
      </c>
      <c r="AC96" s="3">
        <v>7.6280000000000001</v>
      </c>
      <c r="AD96" s="3">
        <v>7.7990000000000066</v>
      </c>
      <c r="AE96" s="3">
        <v>7.61099999999999</v>
      </c>
      <c r="AF96" s="3">
        <v>7.6420000000000243</v>
      </c>
      <c r="AG96" s="3">
        <v>7.6219999999999857</v>
      </c>
      <c r="AH96" s="3">
        <v>7.7700000000000102</v>
      </c>
      <c r="AI96" s="3">
        <v>7.6099999999999994</v>
      </c>
      <c r="AJ96" s="3">
        <v>7.6239999999999952</v>
      </c>
      <c r="AK96" s="3">
        <v>7.6569999999999681</v>
      </c>
      <c r="AL96" s="3">
        <v>7.796999999999997</v>
      </c>
      <c r="AM96" s="3">
        <v>7.660000000000025</v>
      </c>
      <c r="AN96" s="3">
        <v>7.8670000000000186</v>
      </c>
      <c r="AO96" s="3">
        <v>7.7639999999999816</v>
      </c>
      <c r="AP96" s="3">
        <v>7.7959999999999923</v>
      </c>
      <c r="AQ96" s="3">
        <v>7.9639999999999986</v>
      </c>
      <c r="AR96" s="3">
        <v>7.8079999999999927</v>
      </c>
      <c r="AS96" s="3">
        <v>7.8140000000000214</v>
      </c>
      <c r="AT96" s="3">
        <v>7.8919999999999959</v>
      </c>
      <c r="AU96" s="3">
        <v>8.0370000000000061</v>
      </c>
      <c r="AV96" s="3">
        <v>7.8210000000000264</v>
      </c>
      <c r="AW96" s="3">
        <v>7.7989999999999782</v>
      </c>
      <c r="AX96" s="3">
        <v>7.7909999999999968</v>
      </c>
      <c r="AY96" s="3">
        <v>7.8309999999999604</v>
      </c>
      <c r="AZ96" s="3">
        <v>7.882000000000005</v>
      </c>
      <c r="BA96" s="3">
        <v>8.0040000000000191</v>
      </c>
      <c r="BB96" s="3">
        <v>8.2120000000000459</v>
      </c>
      <c r="BC96" s="102">
        <f t="shared" si="14"/>
        <v>56.293979671618445</v>
      </c>
    </row>
    <row r="97" spans="1:55" ht="14.65" thickBot="1" x14ac:dyDescent="0.5">
      <c r="A97" t="s">
        <v>102</v>
      </c>
      <c r="B97">
        <v>2023</v>
      </c>
      <c r="C97" s="9">
        <v>45142</v>
      </c>
      <c r="D97" t="s">
        <v>13</v>
      </c>
      <c r="E97" s="51" t="s">
        <v>379</v>
      </c>
      <c r="F97" t="s">
        <v>379</v>
      </c>
      <c r="G97" t="s">
        <v>27</v>
      </c>
      <c r="H97" t="s">
        <v>216</v>
      </c>
      <c r="I97" t="s">
        <v>463</v>
      </c>
      <c r="J97" t="s">
        <v>396</v>
      </c>
      <c r="K97" t="s">
        <v>432</v>
      </c>
      <c r="L97" s="50">
        <f>(C97-VLOOKUP(H97,Riders!$A$2:$C$3501,2,FALSE))/365</f>
        <v>24.490410958904111</v>
      </c>
      <c r="M97" s="50">
        <f>(C97-VLOOKUP(I97,Riders!$A$2:$C$3501,2,FALSE))/365</f>
        <v>21.67945205479452</v>
      </c>
      <c r="N97" s="50">
        <f>(C97-VLOOKUP(J97,Riders!$A$2:$C$3501,2,FALSE))/365</f>
        <v>24.413698630136988</v>
      </c>
      <c r="O97" s="50">
        <f>(C97-VLOOKUP(K97,Riders!$A$2:$C$3501,2,FALSE))/365</f>
        <v>28.358904109589041</v>
      </c>
      <c r="P97">
        <v>8</v>
      </c>
      <c r="Q97" s="101">
        <f t="shared" si="8"/>
        <v>259.20800000000003</v>
      </c>
      <c r="R97" s="101">
        <f t="shared" si="9"/>
        <v>22.920999999999999</v>
      </c>
      <c r="S97" s="101">
        <f t="shared" si="10"/>
        <v>68.77000000000001</v>
      </c>
      <c r="T97" s="101">
        <f t="shared" si="11"/>
        <v>61.710999999999984</v>
      </c>
      <c r="U97" s="101">
        <f t="shared" si="12"/>
        <v>63.241000000000014</v>
      </c>
      <c r="V97" s="101">
        <f t="shared" si="13"/>
        <v>65.486000000000018</v>
      </c>
      <c r="W97" s="38">
        <v>14.551</v>
      </c>
      <c r="X97" s="3">
        <v>8.3699999999999992</v>
      </c>
      <c r="Y97" s="3">
        <v>7.7560000000000002</v>
      </c>
      <c r="Z97" s="3">
        <v>7.5619999999999976</v>
      </c>
      <c r="AA97" s="3">
        <v>7.5510000000000019</v>
      </c>
      <c r="AB97" s="3">
        <v>7.6970000000000027</v>
      </c>
      <c r="AC97" s="3">
        <v>7.6180000000000092</v>
      </c>
      <c r="AD97" s="3">
        <v>7.6649999999999991</v>
      </c>
      <c r="AE97" s="3">
        <v>7.8059999999999974</v>
      </c>
      <c r="AF97" s="3">
        <v>7.6689999999999969</v>
      </c>
      <c r="AG97" s="3">
        <v>7.6969999999999885</v>
      </c>
      <c r="AH97" s="3">
        <v>7.6900000000000119</v>
      </c>
      <c r="AI97" s="3">
        <v>7.8380000000000081</v>
      </c>
      <c r="AJ97" s="3">
        <v>7.6549999999999727</v>
      </c>
      <c r="AK97" s="3">
        <v>7.6900000000000261</v>
      </c>
      <c r="AL97" s="3">
        <v>7.6659999999999826</v>
      </c>
      <c r="AM97" s="3">
        <v>7.8129999999999882</v>
      </c>
      <c r="AN97" s="3">
        <v>8.021000000000015</v>
      </c>
      <c r="AO97" s="3">
        <v>7.775999999999982</v>
      </c>
      <c r="AP97" s="3">
        <v>7.7750000000000057</v>
      </c>
      <c r="AQ97" s="3">
        <v>7.8190000000000452</v>
      </c>
      <c r="AR97" s="3">
        <v>8.0420000000000016</v>
      </c>
      <c r="AS97" s="3">
        <v>7.9429999999999836</v>
      </c>
      <c r="AT97" s="3">
        <v>8.0519999999999925</v>
      </c>
      <c r="AU97" s="3">
        <v>8.2549999999999955</v>
      </c>
      <c r="AV97" s="3">
        <v>7.992999999999995</v>
      </c>
      <c r="AW97" s="3">
        <v>7.9479999999999791</v>
      </c>
      <c r="AX97" s="3">
        <v>7.9210000000000491</v>
      </c>
      <c r="AY97" s="3">
        <v>8.1969999999999459</v>
      </c>
      <c r="AZ97" s="3">
        <v>8.4020000000000152</v>
      </c>
      <c r="BA97" s="3">
        <v>8.3000000000000114</v>
      </c>
      <c r="BB97" s="3">
        <v>8.4700000000000273</v>
      </c>
      <c r="BC97" s="102">
        <f t="shared" si="14"/>
        <v>55.553840930835463</v>
      </c>
    </row>
    <row r="98" spans="1:55" ht="14.65" thickBot="1" x14ac:dyDescent="0.5">
      <c r="A98" t="s">
        <v>102</v>
      </c>
      <c r="B98">
        <v>2023</v>
      </c>
      <c r="C98" s="9">
        <v>45142</v>
      </c>
      <c r="D98" t="s">
        <v>13</v>
      </c>
      <c r="E98" s="51" t="s">
        <v>379</v>
      </c>
      <c r="F98" t="s">
        <v>379</v>
      </c>
      <c r="G98" t="s">
        <v>56</v>
      </c>
      <c r="H98" t="s">
        <v>291</v>
      </c>
      <c r="I98" t="s">
        <v>233</v>
      </c>
      <c r="J98" t="s">
        <v>428</v>
      </c>
      <c r="K98" t="s">
        <v>427</v>
      </c>
      <c r="L98" s="50">
        <f>(C98-VLOOKUP(H98,Riders!$A$2:$C$3501,2,FALSE))/365</f>
        <v>22.301369863013697</v>
      </c>
      <c r="M98" s="50">
        <f>(C98-VLOOKUP(I98,Riders!$A$2:$C$3501,2,FALSE))/365</f>
        <v>27.926027397260274</v>
      </c>
      <c r="N98" s="50">
        <f>(C98-VLOOKUP(J98,Riders!$A$2:$C$3501,2,FALSE))/365</f>
        <v>33.772602739726025</v>
      </c>
      <c r="O98" s="50">
        <f>(C98-VLOOKUP(K98,Riders!$A$2:$C$3501,2,FALSE))/365</f>
        <v>29.273972602739725</v>
      </c>
      <c r="P98">
        <v>9</v>
      </c>
      <c r="Q98" s="101">
        <f t="shared" si="8"/>
        <v>261.65300000000002</v>
      </c>
      <c r="R98" s="101">
        <f t="shared" si="9"/>
        <v>23.067</v>
      </c>
      <c r="S98" s="101">
        <f t="shared" si="10"/>
        <v>69.915999999999997</v>
      </c>
      <c r="T98" s="101">
        <f t="shared" si="11"/>
        <v>62.218000000000018</v>
      </c>
      <c r="U98" s="101">
        <f t="shared" si="12"/>
        <v>64.843999999999994</v>
      </c>
      <c r="V98" s="101">
        <f t="shared" si="13"/>
        <v>64.675000000000011</v>
      </c>
      <c r="W98" s="38">
        <v>14.6</v>
      </c>
      <c r="X98" s="3">
        <v>8.4670000000000005</v>
      </c>
      <c r="Y98" s="3">
        <v>7.9199999999999982</v>
      </c>
      <c r="Z98" s="3">
        <v>7.7789999999999999</v>
      </c>
      <c r="AA98" s="3">
        <v>7.9980000000000047</v>
      </c>
      <c r="AB98" s="3">
        <v>7.7379999999999995</v>
      </c>
      <c r="AC98" s="3">
        <v>7.644999999999996</v>
      </c>
      <c r="AD98" s="3">
        <v>7.7689999999999984</v>
      </c>
      <c r="AE98" s="3">
        <v>7.6619999999999919</v>
      </c>
      <c r="AF98" s="3">
        <v>7.6389999999999958</v>
      </c>
      <c r="AG98" s="3">
        <v>7.6850000000000165</v>
      </c>
      <c r="AH98" s="3">
        <v>7.8629999999999995</v>
      </c>
      <c r="AI98" s="3">
        <v>7.7479999999999905</v>
      </c>
      <c r="AJ98" s="3">
        <v>7.7489999999999952</v>
      </c>
      <c r="AK98" s="3">
        <v>7.8710000000000093</v>
      </c>
      <c r="AL98" s="3">
        <v>8.001000000000019</v>
      </c>
      <c r="AM98" s="3">
        <v>8.0799999999999841</v>
      </c>
      <c r="AN98" s="3">
        <v>8.2649999999999864</v>
      </c>
      <c r="AO98" s="3">
        <v>8.063999999999993</v>
      </c>
      <c r="AP98" s="3">
        <v>7.9290000000000305</v>
      </c>
      <c r="AQ98" s="3">
        <v>8.078000000000003</v>
      </c>
      <c r="AR98" s="3">
        <v>8.0629999999999882</v>
      </c>
      <c r="AS98" s="3">
        <v>8.0830000000000268</v>
      </c>
      <c r="AT98" s="3">
        <v>8.2819999999999823</v>
      </c>
      <c r="AU98" s="3">
        <v>8.007000000000005</v>
      </c>
      <c r="AV98" s="3">
        <v>8.0499999999999829</v>
      </c>
      <c r="AW98" s="3">
        <v>8.2090000000000316</v>
      </c>
      <c r="AX98" s="3">
        <v>7.960000000000008</v>
      </c>
      <c r="AY98" s="3">
        <v>7.9569999999999652</v>
      </c>
      <c r="AZ98" s="3">
        <v>8.0820000000000221</v>
      </c>
      <c r="BA98" s="3">
        <v>8.144999999999925</v>
      </c>
      <c r="BB98" s="3">
        <v>8.2650000000000716</v>
      </c>
      <c r="BC98" s="102">
        <f t="shared" si="14"/>
        <v>55.034721558705613</v>
      </c>
    </row>
    <row r="99" spans="1:55" ht="14.65" thickBot="1" x14ac:dyDescent="0.5">
      <c r="A99" t="s">
        <v>102</v>
      </c>
      <c r="B99">
        <v>2023</v>
      </c>
      <c r="C99" s="9">
        <v>45142</v>
      </c>
      <c r="D99" t="s">
        <v>13</v>
      </c>
      <c r="E99" s="51" t="s">
        <v>379</v>
      </c>
      <c r="F99" t="s">
        <v>379</v>
      </c>
      <c r="G99" t="s">
        <v>47</v>
      </c>
      <c r="H99" t="s">
        <v>591</v>
      </c>
      <c r="I99" t="s">
        <v>240</v>
      </c>
      <c r="J99" t="s">
        <v>469</v>
      </c>
      <c r="K99" t="s">
        <v>470</v>
      </c>
      <c r="L99" s="50">
        <f>(C99-VLOOKUP(H99,Riders!$A$2:$C$3501,2,FALSE))/365</f>
        <v>20.150684931506849</v>
      </c>
      <c r="M99" s="50">
        <f>(C99-VLOOKUP(I99,Riders!$A$2:$C$3501,2,FALSE))/365</f>
        <v>31.052054794520547</v>
      </c>
      <c r="N99" s="50">
        <f>(C99-VLOOKUP(J99,Riders!$A$2:$C$3501,2,FALSE))/365</f>
        <v>24.317808219178083</v>
      </c>
      <c r="O99" s="50">
        <f>(C99-VLOOKUP(K99,Riders!$A$2:$C$3501,2,FALSE))/365</f>
        <v>25.153424657534245</v>
      </c>
      <c r="P99">
        <v>10</v>
      </c>
      <c r="Q99" s="101">
        <f t="shared" si="8"/>
        <v>264.18299999999999</v>
      </c>
      <c r="R99" s="101">
        <f t="shared" si="9"/>
        <v>23.173999999999999</v>
      </c>
      <c r="S99" s="101">
        <f t="shared" si="10"/>
        <v>70.077000000000012</v>
      </c>
      <c r="T99" s="101">
        <f t="shared" si="11"/>
        <v>63.123000000000005</v>
      </c>
      <c r="U99" s="101">
        <f t="shared" si="12"/>
        <v>65.589999999999975</v>
      </c>
      <c r="V99" s="101">
        <f t="shared" si="13"/>
        <v>65.393000000000001</v>
      </c>
      <c r="W99" s="38">
        <v>14.625999999999999</v>
      </c>
      <c r="X99" s="3">
        <v>8.548</v>
      </c>
      <c r="Y99" s="3">
        <v>8.0730000000000004</v>
      </c>
      <c r="Z99" s="3">
        <v>7.804000000000002</v>
      </c>
      <c r="AA99" s="3">
        <v>7.8559999999999945</v>
      </c>
      <c r="AB99" s="3">
        <v>7.7060000000000031</v>
      </c>
      <c r="AC99" s="3">
        <v>7.7140000000000057</v>
      </c>
      <c r="AD99" s="3">
        <v>7.7500000000000071</v>
      </c>
      <c r="AE99" s="3">
        <v>7.9359999999999786</v>
      </c>
      <c r="AF99" s="3">
        <v>7.8090000000000117</v>
      </c>
      <c r="AG99" s="3">
        <v>7.7710000000000008</v>
      </c>
      <c r="AH99" s="3">
        <v>7.8090000000000117</v>
      </c>
      <c r="AI99" s="3">
        <v>8.0010000000000048</v>
      </c>
      <c r="AJ99" s="3">
        <v>7.8929999999999723</v>
      </c>
      <c r="AK99" s="3">
        <v>7.9220000000000255</v>
      </c>
      <c r="AL99" s="3">
        <v>7.9819999999999993</v>
      </c>
      <c r="AM99" s="3">
        <v>8.2119999999999891</v>
      </c>
      <c r="AN99" s="3">
        <v>8.2169999999999845</v>
      </c>
      <c r="AO99" s="3">
        <v>8.3510000000000275</v>
      </c>
      <c r="AP99" s="3">
        <v>8.1289999999999623</v>
      </c>
      <c r="AQ99" s="3">
        <v>8.1189999999999998</v>
      </c>
      <c r="AR99" s="3">
        <v>8.0930000000000177</v>
      </c>
      <c r="AS99" s="3">
        <v>8.3640000000000043</v>
      </c>
      <c r="AT99" s="3">
        <v>8.1049999999999898</v>
      </c>
      <c r="AU99" s="3">
        <v>8.1359999999999957</v>
      </c>
      <c r="AV99" s="3">
        <v>8.179000000000002</v>
      </c>
      <c r="AW99" s="3">
        <v>8.4120000000000346</v>
      </c>
      <c r="AX99" s="3">
        <v>8.0959999999999752</v>
      </c>
      <c r="AY99" s="3">
        <v>8.0649999999999977</v>
      </c>
      <c r="AZ99" s="3">
        <v>8.2449999999999761</v>
      </c>
      <c r="BA99" s="3">
        <v>8.0859999999999843</v>
      </c>
      <c r="BB99" s="3">
        <v>8.174000000000035</v>
      </c>
      <c r="BC99" s="102">
        <f t="shared" si="14"/>
        <v>54.507670819091317</v>
      </c>
    </row>
    <row r="100" spans="1:55" ht="14.65" thickBot="1" x14ac:dyDescent="0.5">
      <c r="A100" t="s">
        <v>102</v>
      </c>
      <c r="B100">
        <v>2023</v>
      </c>
      <c r="C100" s="9">
        <v>45142</v>
      </c>
      <c r="D100" t="s">
        <v>13</v>
      </c>
      <c r="E100" s="51" t="s">
        <v>379</v>
      </c>
      <c r="F100" t="s">
        <v>379</v>
      </c>
      <c r="G100" t="s">
        <v>40</v>
      </c>
      <c r="H100" t="s">
        <v>221</v>
      </c>
      <c r="I100" t="s">
        <v>431</v>
      </c>
      <c r="J100" t="s">
        <v>430</v>
      </c>
      <c r="K100" t="s">
        <v>429</v>
      </c>
      <c r="L100" s="50">
        <f>(C100-VLOOKUP(H100,Riders!$A$2:$C$3501,2,FALSE))/365</f>
        <v>26.334246575342465</v>
      </c>
      <c r="M100" s="50">
        <f>(C100-VLOOKUP(I100,Riders!$A$2:$C$3501,2,FALSE))/365</f>
        <v>18.649315068493152</v>
      </c>
      <c r="N100" s="50">
        <f>(C100-VLOOKUP(J100,Riders!$A$2:$C$3501,2,FALSE))/365</f>
        <v>21.56986301369863</v>
      </c>
      <c r="O100" s="50">
        <f>(C100-VLOOKUP(K100,Riders!$A$2:$C$3501,2,FALSE))/365</f>
        <v>19.005479452054793</v>
      </c>
      <c r="P100">
        <v>11</v>
      </c>
      <c r="Q100" s="101">
        <f t="shared" si="8"/>
        <v>265.33199999999999</v>
      </c>
      <c r="R100" s="101">
        <f t="shared" si="9"/>
        <v>22.405999999999999</v>
      </c>
      <c r="S100" s="101">
        <f t="shared" si="10"/>
        <v>69.170999999999992</v>
      </c>
      <c r="T100" s="101">
        <f t="shared" si="11"/>
        <v>64.069999999999993</v>
      </c>
      <c r="U100" s="101">
        <f t="shared" si="12"/>
        <v>66.059000000000026</v>
      </c>
      <c r="V100" s="101">
        <f t="shared" si="13"/>
        <v>66.031999999999982</v>
      </c>
      <c r="W100" s="38">
        <v>13.997999999999999</v>
      </c>
      <c r="X100" s="3">
        <v>8.4079999999999995</v>
      </c>
      <c r="Y100" s="3">
        <v>7.8940000000000019</v>
      </c>
      <c r="Z100" s="3">
        <v>7.9700000000000024</v>
      </c>
      <c r="AA100" s="3">
        <v>7.715999999999994</v>
      </c>
      <c r="AB100" s="3">
        <v>7.6870000000000047</v>
      </c>
      <c r="AC100" s="3">
        <v>7.7960000000000065</v>
      </c>
      <c r="AD100" s="3">
        <v>7.701999999999984</v>
      </c>
      <c r="AE100" s="3">
        <v>7.7730000000000103</v>
      </c>
      <c r="AF100" s="3">
        <v>7.8439999999999799</v>
      </c>
      <c r="AG100" s="3">
        <v>8.179000000000002</v>
      </c>
      <c r="AH100" s="3">
        <v>8.0750000000000171</v>
      </c>
      <c r="AI100" s="3">
        <v>8.0609999999999928</v>
      </c>
      <c r="AJ100" s="3">
        <v>8.1370000000000147</v>
      </c>
      <c r="AK100" s="3">
        <v>7.944999999999979</v>
      </c>
      <c r="AL100" s="3">
        <v>8.0559999999999974</v>
      </c>
      <c r="AM100" s="3">
        <v>8.0230000000000246</v>
      </c>
      <c r="AN100" s="3">
        <v>8.1730000000000302</v>
      </c>
      <c r="AO100" s="3">
        <v>8.1139999999999475</v>
      </c>
      <c r="AP100" s="3">
        <v>8.1620000000000346</v>
      </c>
      <c r="AQ100" s="3">
        <v>8.3870000000000005</v>
      </c>
      <c r="AR100" s="3">
        <v>8.3449999999999989</v>
      </c>
      <c r="AS100" s="3">
        <v>8.3959999999999866</v>
      </c>
      <c r="AT100" s="3">
        <v>8.4590000000000032</v>
      </c>
      <c r="AU100" s="3">
        <v>8.1699999999999875</v>
      </c>
      <c r="AV100" s="3">
        <v>8.0099999999999625</v>
      </c>
      <c r="AW100" s="3">
        <v>8.2170000000000414</v>
      </c>
      <c r="AX100" s="3">
        <v>8.2210000000000036</v>
      </c>
      <c r="AY100" s="3">
        <v>8.34699999999998</v>
      </c>
      <c r="AZ100" s="3">
        <v>8.3019999999999925</v>
      </c>
      <c r="BA100" s="3">
        <v>8.5600000000000307</v>
      </c>
      <c r="BB100" s="3">
        <v>8.2049999999999841</v>
      </c>
      <c r="BC100" s="102">
        <f t="shared" si="14"/>
        <v>54.271629505675911</v>
      </c>
    </row>
    <row r="101" spans="1:55" ht="14.65" thickBot="1" x14ac:dyDescent="0.5">
      <c r="A101" t="s">
        <v>102</v>
      </c>
      <c r="B101">
        <v>2023</v>
      </c>
      <c r="C101" s="9">
        <v>45142</v>
      </c>
      <c r="D101" t="s">
        <v>13</v>
      </c>
      <c r="E101" s="51" t="s">
        <v>379</v>
      </c>
      <c r="F101" t="s">
        <v>379</v>
      </c>
      <c r="G101" t="s">
        <v>38</v>
      </c>
      <c r="H101" t="s">
        <v>466</v>
      </c>
      <c r="I101" t="s">
        <v>467</v>
      </c>
      <c r="J101" t="s">
        <v>3820</v>
      </c>
      <c r="K101" t="s">
        <v>468</v>
      </c>
      <c r="L101" s="50">
        <f>(C101-VLOOKUP(H101,Riders!$A$2:$C$3501,2,FALSE))/365</f>
        <v>27.112328767123287</v>
      </c>
      <c r="M101" s="50">
        <f>(C101-VLOOKUP(I101,Riders!$A$2:$C$3501,2,FALSE))/365</f>
        <v>22.375342465753423</v>
      </c>
      <c r="N101" s="50">
        <f>(C101-VLOOKUP(J101,Riders!$A$2:$C$3501,2,FALSE))/365</f>
        <v>20.06027397260274</v>
      </c>
      <c r="O101" s="50">
        <f>(C101-VLOOKUP(K101,Riders!$A$2:$C$3501,2,FALSE))/365</f>
        <v>27.638356164383563</v>
      </c>
      <c r="P101">
        <v>12</v>
      </c>
      <c r="Q101" s="101">
        <f t="shared" si="8"/>
        <v>265.54699999999997</v>
      </c>
      <c r="R101" s="101">
        <f t="shared" si="9"/>
        <v>22.305</v>
      </c>
      <c r="S101" s="101">
        <f t="shared" si="10"/>
        <v>70.238</v>
      </c>
      <c r="T101" s="101">
        <f t="shared" si="11"/>
        <v>64.25</v>
      </c>
      <c r="U101" s="101">
        <f t="shared" si="12"/>
        <v>65.333000000000027</v>
      </c>
      <c r="V101" s="101">
        <f t="shared" si="13"/>
        <v>65.725999999999942</v>
      </c>
      <c r="W101" s="38">
        <v>14.005000000000001</v>
      </c>
      <c r="X101" s="3">
        <v>8.2999999999999989</v>
      </c>
      <c r="Y101" s="3">
        <v>7.9170000000000016</v>
      </c>
      <c r="Z101" s="3">
        <v>8.0330000000000013</v>
      </c>
      <c r="AA101" s="3">
        <v>7.9649999999999963</v>
      </c>
      <c r="AB101" s="3">
        <v>7.9770000000000039</v>
      </c>
      <c r="AC101" s="3">
        <v>8.0919999999999916</v>
      </c>
      <c r="AD101" s="3">
        <v>7.9490000000000052</v>
      </c>
      <c r="AE101" s="3">
        <v>7.8880000000000052</v>
      </c>
      <c r="AF101" s="3">
        <v>8.0099999999999909</v>
      </c>
      <c r="AG101" s="3">
        <v>7.9280000000000115</v>
      </c>
      <c r="AH101" s="3">
        <v>7.9369999999999834</v>
      </c>
      <c r="AI101" s="3">
        <v>8.1500000000000199</v>
      </c>
      <c r="AJ101" s="3">
        <v>8.0019999999999811</v>
      </c>
      <c r="AK101" s="3">
        <v>8.1830000000000069</v>
      </c>
      <c r="AL101" s="3">
        <v>8.152000000000001</v>
      </c>
      <c r="AM101" s="3">
        <v>8.1949999999999932</v>
      </c>
      <c r="AN101" s="3">
        <v>8.2340000000000089</v>
      </c>
      <c r="AO101" s="3">
        <v>8.3320000000000221</v>
      </c>
      <c r="AP101" s="3">
        <v>8.0670000000000073</v>
      </c>
      <c r="AQ101" s="3">
        <v>8.0589999999999407</v>
      </c>
      <c r="AR101" s="3">
        <v>8.127000000000038</v>
      </c>
      <c r="AS101" s="3">
        <v>8.2770000000000152</v>
      </c>
      <c r="AT101" s="3">
        <v>8.0420000000000016</v>
      </c>
      <c r="AU101" s="3">
        <v>8.0499999999999545</v>
      </c>
      <c r="AV101" s="3">
        <v>8.2460000000000377</v>
      </c>
      <c r="AW101" s="3">
        <v>8.0819999999999652</v>
      </c>
      <c r="AX101" s="3">
        <v>8.146000000000015</v>
      </c>
      <c r="AY101" s="3">
        <v>8.4169999999999732</v>
      </c>
      <c r="AZ101" s="3">
        <v>8.4720000000000084</v>
      </c>
      <c r="BA101" s="3">
        <v>8.146000000000015</v>
      </c>
      <c r="BB101" s="3">
        <v>8.1669999999999732</v>
      </c>
      <c r="BC101" s="102">
        <f t="shared" si="14"/>
        <v>54.227688507119275</v>
      </c>
    </row>
    <row r="102" spans="1:55" ht="14.65" thickBot="1" x14ac:dyDescent="0.5">
      <c r="A102" t="s">
        <v>102</v>
      </c>
      <c r="B102">
        <v>2023</v>
      </c>
      <c r="C102" s="9">
        <v>45142</v>
      </c>
      <c r="D102" t="s">
        <v>13</v>
      </c>
      <c r="E102" s="51" t="s">
        <v>379</v>
      </c>
      <c r="F102" t="s">
        <v>379</v>
      </c>
      <c r="G102" t="s">
        <v>61</v>
      </c>
      <c r="H102" t="s">
        <v>139</v>
      </c>
      <c r="I102" t="s">
        <v>444</v>
      </c>
      <c r="J102" t="s">
        <v>471</v>
      </c>
      <c r="K102" t="s">
        <v>445</v>
      </c>
      <c r="L102" s="50">
        <f>(C102-VLOOKUP(H102,Riders!$A$2:$C$3501,2,FALSE))/365</f>
        <v>31.153424657534245</v>
      </c>
      <c r="M102" s="50">
        <f>(C102-VLOOKUP(I102,Riders!$A$2:$C$3501,2,FALSE))/365</f>
        <v>24.06027397260274</v>
      </c>
      <c r="N102" s="50">
        <f>(C102-VLOOKUP(J102,Riders!$A$2:$C$3501,2,FALSE))/365</f>
        <v>20.106849315068494</v>
      </c>
      <c r="O102" s="50">
        <f>(C102-VLOOKUP(K102,Riders!$A$2:$C$3501,2,FALSE))/365</f>
        <v>24.838356164383562</v>
      </c>
      <c r="P102">
        <v>13</v>
      </c>
      <c r="Q102" s="101">
        <f t="shared" si="8"/>
        <v>270.76400000000001</v>
      </c>
      <c r="R102" s="101">
        <f t="shared" si="9"/>
        <v>23.123999999999999</v>
      </c>
      <c r="S102" s="101">
        <f t="shared" si="10"/>
        <v>70.997</v>
      </c>
      <c r="T102" s="101">
        <f t="shared" si="11"/>
        <v>65.945999999999984</v>
      </c>
      <c r="U102" s="101">
        <f t="shared" si="12"/>
        <v>65.472000000000008</v>
      </c>
      <c r="V102" s="101">
        <f t="shared" si="13"/>
        <v>68.349000000000018</v>
      </c>
      <c r="W102" s="38">
        <v>14.362</v>
      </c>
      <c r="X102" s="3">
        <v>8.7619999999999987</v>
      </c>
      <c r="Y102" s="3">
        <v>7.9909999999999997</v>
      </c>
      <c r="Z102" s="3">
        <v>7.9980000000000011</v>
      </c>
      <c r="AA102" s="3">
        <v>8.1159999999999997</v>
      </c>
      <c r="AB102" s="3">
        <v>7.9369999999999976</v>
      </c>
      <c r="AC102" s="3">
        <v>7.786999999999999</v>
      </c>
      <c r="AD102" s="3">
        <v>8.044000000000004</v>
      </c>
      <c r="AE102" s="3">
        <v>7.9879999999999995</v>
      </c>
      <c r="AF102" s="3">
        <v>8.0609999999999786</v>
      </c>
      <c r="AG102" s="3">
        <v>8.1040000000000418</v>
      </c>
      <c r="AH102" s="3">
        <v>8.3069999999999737</v>
      </c>
      <c r="AI102" s="3">
        <v>8.2720000000000056</v>
      </c>
      <c r="AJ102" s="3">
        <v>8.3170000000000073</v>
      </c>
      <c r="AK102" s="3">
        <v>8.3649999999999949</v>
      </c>
      <c r="AL102" s="3">
        <v>8.5319999999999823</v>
      </c>
      <c r="AM102" s="3">
        <v>8.2520000000000095</v>
      </c>
      <c r="AN102" s="3">
        <v>8.1099999999999852</v>
      </c>
      <c r="AO102" s="3">
        <v>8.035000000000025</v>
      </c>
      <c r="AP102" s="3">
        <v>8.0389999999999873</v>
      </c>
      <c r="AQ102" s="3">
        <v>8.313999999999993</v>
      </c>
      <c r="AR102" s="3">
        <v>8.179000000000002</v>
      </c>
      <c r="AS102" s="3">
        <v>8.1810000000000116</v>
      </c>
      <c r="AT102" s="3">
        <v>8.3619999999999948</v>
      </c>
      <c r="AU102" s="3">
        <v>8.3649999999999807</v>
      </c>
      <c r="AV102" s="3">
        <v>8.4970000000000425</v>
      </c>
      <c r="AW102" s="3">
        <v>8.7659999999999627</v>
      </c>
      <c r="AX102" s="3">
        <v>8.530000000000058</v>
      </c>
      <c r="AY102" s="3">
        <v>8.4569999999999936</v>
      </c>
      <c r="AZ102" s="3">
        <v>8.6009999999999991</v>
      </c>
      <c r="BA102" s="3">
        <v>8.6949999999999363</v>
      </c>
      <c r="BB102" s="3">
        <v>8.438000000000045</v>
      </c>
      <c r="BC102" s="102">
        <f t="shared" si="14"/>
        <v>53.182845577698657</v>
      </c>
    </row>
    <row r="103" spans="1:55" ht="14.65" thickBot="1" x14ac:dyDescent="0.5">
      <c r="A103" t="s">
        <v>102</v>
      </c>
      <c r="B103">
        <v>2023</v>
      </c>
      <c r="C103" s="9">
        <v>45142</v>
      </c>
      <c r="D103" t="s">
        <v>13</v>
      </c>
      <c r="E103" s="51" t="s">
        <v>379</v>
      </c>
      <c r="F103" t="s">
        <v>379</v>
      </c>
      <c r="G103" t="s">
        <v>44</v>
      </c>
      <c r="H103" t="s">
        <v>241</v>
      </c>
      <c r="I103" t="s">
        <v>446</v>
      </c>
      <c r="J103" t="s">
        <v>448</v>
      </c>
      <c r="K103" t="s">
        <v>2331</v>
      </c>
      <c r="L103" s="50">
        <f>(C103-VLOOKUP(H103,Riders!$A$2:$C$3501,2,FALSE))/365</f>
        <v>21.010958904109589</v>
      </c>
      <c r="M103" s="50">
        <f>(C103-VLOOKUP(I103,Riders!$A$2:$C$3501,2,FALSE))/365</f>
        <v>22.030136986301368</v>
      </c>
      <c r="N103" s="50">
        <f>(C103-VLOOKUP(J103,Riders!$A$2:$C$3501,2,FALSE))/365</f>
        <v>26.224657534246575</v>
      </c>
      <c r="O103" s="50">
        <f>(C103-VLOOKUP(K103,Riders!$A$2:$C$3501,2,FALSE))/365</f>
        <v>26.671232876712327</v>
      </c>
      <c r="P103">
        <v>14</v>
      </c>
      <c r="Q103" s="101">
        <f t="shared" si="8"/>
        <v>271.77</v>
      </c>
      <c r="R103" s="101">
        <f t="shared" si="9"/>
        <v>23.096</v>
      </c>
      <c r="S103" s="101">
        <f t="shared" si="10"/>
        <v>72.087999999999994</v>
      </c>
      <c r="T103" s="101">
        <f t="shared" si="11"/>
        <v>66.668000000000006</v>
      </c>
      <c r="U103" s="101">
        <f t="shared" si="12"/>
        <v>66.459000000000032</v>
      </c>
      <c r="V103" s="101">
        <f t="shared" si="13"/>
        <v>66.55499999999995</v>
      </c>
      <c r="W103" s="38">
        <v>14.55</v>
      </c>
      <c r="X103" s="3">
        <v>8.5459999999999994</v>
      </c>
      <c r="Y103" s="3">
        <v>8.2959999999999994</v>
      </c>
      <c r="Z103" s="3">
        <v>8.2560000000000038</v>
      </c>
      <c r="AA103" s="3">
        <v>8.375</v>
      </c>
      <c r="AB103" s="3">
        <v>8.1109999999999971</v>
      </c>
      <c r="AC103" s="3">
        <v>8.0180000000000007</v>
      </c>
      <c r="AD103" s="3">
        <v>7.9359999999999928</v>
      </c>
      <c r="AE103" s="3">
        <v>8.1440000000000055</v>
      </c>
      <c r="AF103" s="3">
        <v>8.1839999999999975</v>
      </c>
      <c r="AG103" s="3">
        <v>8.3180000000000121</v>
      </c>
      <c r="AH103" s="3">
        <v>8.6059999999999945</v>
      </c>
      <c r="AI103" s="3">
        <v>8.4189999999999969</v>
      </c>
      <c r="AJ103" s="3">
        <v>8.3059999999999832</v>
      </c>
      <c r="AK103" s="3">
        <v>8.4130000000000251</v>
      </c>
      <c r="AL103" s="3">
        <v>8.2779999999999916</v>
      </c>
      <c r="AM103" s="3">
        <v>8.3089999999999975</v>
      </c>
      <c r="AN103" s="3">
        <v>8.3160000000000025</v>
      </c>
      <c r="AO103" s="3">
        <v>8.4099999999999682</v>
      </c>
      <c r="AP103" s="3">
        <v>8.3140000000000214</v>
      </c>
      <c r="AQ103" s="3">
        <v>8.1400000000000432</v>
      </c>
      <c r="AR103" s="3">
        <v>8.0869999999999607</v>
      </c>
      <c r="AS103" s="3">
        <v>8.3810000000000002</v>
      </c>
      <c r="AT103" s="3">
        <v>8.502000000000038</v>
      </c>
      <c r="AU103" s="3">
        <v>8.7219999999999516</v>
      </c>
      <c r="AV103" s="3">
        <v>8.3499999999999943</v>
      </c>
      <c r="AW103" s="3">
        <v>8.1340000000000146</v>
      </c>
      <c r="AX103" s="3">
        <v>8.3180000000000121</v>
      </c>
      <c r="AY103" s="3">
        <v>8.3389999999999986</v>
      </c>
      <c r="AZ103" s="3">
        <v>8.5159999999999911</v>
      </c>
      <c r="BA103" s="3">
        <v>8.1399999999999864</v>
      </c>
      <c r="BB103" s="3">
        <v>8.0360000000000014</v>
      </c>
      <c r="BC103" s="102">
        <f t="shared" si="14"/>
        <v>52.985980792581969</v>
      </c>
    </row>
    <row r="104" spans="1:55" ht="14.65" thickBot="1" x14ac:dyDescent="0.5">
      <c r="A104" t="s">
        <v>102</v>
      </c>
      <c r="B104">
        <v>2023</v>
      </c>
      <c r="C104" s="9">
        <v>45142</v>
      </c>
      <c r="D104" t="s">
        <v>13</v>
      </c>
      <c r="E104" s="51" t="s">
        <v>379</v>
      </c>
      <c r="F104" t="s">
        <v>379</v>
      </c>
      <c r="G104" t="s">
        <v>70</v>
      </c>
      <c r="H104" t="s">
        <v>394</v>
      </c>
      <c r="I104" t="s">
        <v>69</v>
      </c>
      <c r="J104" t="s">
        <v>393</v>
      </c>
      <c r="K104" t="s">
        <v>289</v>
      </c>
      <c r="L104" s="50">
        <f>(C104-VLOOKUP(H104,Riders!$A$2:$C$3501,2,FALSE))/365</f>
        <v>20.764383561643836</v>
      </c>
      <c r="M104" s="50">
        <f>(C104-VLOOKUP(I104,Riders!$A$2:$C$3501,2,FALSE))/365</f>
        <v>29.920547945205481</v>
      </c>
      <c r="N104" s="50">
        <f>(C104-VLOOKUP(J104,Riders!$A$2:$C$3501,2,FALSE))/365</f>
        <v>21.945205479452056</v>
      </c>
      <c r="O104" s="50">
        <f>(C104-VLOOKUP(K104,Riders!$A$2:$C$3501,2,FALSE))/365</f>
        <v>24.389041095890413</v>
      </c>
      <c r="P104">
        <v>15</v>
      </c>
      <c r="Q104" s="101">
        <f t="shared" si="8"/>
        <v>316.29400000000004</v>
      </c>
      <c r="R104" s="101">
        <f t="shared" si="9"/>
        <v>24.856999999999999</v>
      </c>
      <c r="S104" s="101">
        <f t="shared" si="10"/>
        <v>82.696999999999989</v>
      </c>
      <c r="T104" s="101">
        <f t="shared" si="11"/>
        <v>77.280000000000015</v>
      </c>
      <c r="U104" s="101">
        <f t="shared" si="12"/>
        <v>79.885999999999996</v>
      </c>
      <c r="V104" s="101">
        <f t="shared" si="13"/>
        <v>76.43100000000004</v>
      </c>
      <c r="W104" s="38">
        <v>15.944000000000001</v>
      </c>
      <c r="X104" s="3">
        <v>8.9129999999999985</v>
      </c>
      <c r="Y104" s="3">
        <v>9.1469999999999985</v>
      </c>
      <c r="Z104" s="3">
        <v>9.6060000000000016</v>
      </c>
      <c r="AA104" s="3">
        <v>9.8689999999999998</v>
      </c>
      <c r="AB104" s="3">
        <v>9.8069999999999951</v>
      </c>
      <c r="AC104" s="3">
        <v>10.07500000000001</v>
      </c>
      <c r="AD104" s="3">
        <v>9.3359999999999843</v>
      </c>
      <c r="AE104" s="3">
        <v>9.0040000000000191</v>
      </c>
      <c r="AF104" s="3">
        <v>8.8169999999999931</v>
      </c>
      <c r="AG104" s="3">
        <v>8.8079999999999927</v>
      </c>
      <c r="AH104" s="3">
        <v>9.2750000000000057</v>
      </c>
      <c r="AI104" s="3">
        <v>9.9519999999999982</v>
      </c>
      <c r="AJ104" s="3">
        <v>10.532999999999987</v>
      </c>
      <c r="AK104" s="3">
        <v>10.381000000000029</v>
      </c>
      <c r="AL104" s="3">
        <v>10.509999999999991</v>
      </c>
      <c r="AM104" s="3">
        <v>10.72199999999998</v>
      </c>
      <c r="AN104" s="3">
        <v>10.545999999999992</v>
      </c>
      <c r="AO104" s="3">
        <v>10.712000000000046</v>
      </c>
      <c r="AP104" s="3">
        <v>9.9449999999999932</v>
      </c>
      <c r="AQ104" s="3">
        <v>9.3799999999999955</v>
      </c>
      <c r="AR104" s="3">
        <v>9.608999999999952</v>
      </c>
      <c r="AS104" s="3">
        <v>9.4760000000000275</v>
      </c>
      <c r="AT104" s="3">
        <v>9.4960000000000093</v>
      </c>
      <c r="AU104" s="3">
        <v>9.4699999999999989</v>
      </c>
      <c r="AV104" s="3">
        <v>9.421999999999997</v>
      </c>
      <c r="AW104" s="3">
        <v>9.4770000000000323</v>
      </c>
      <c r="AX104" s="3">
        <v>9.3789999999999623</v>
      </c>
      <c r="AY104" s="3">
        <v>9.6790000000000873</v>
      </c>
      <c r="AZ104" s="3">
        <v>9.9059999999999491</v>
      </c>
      <c r="BA104" s="3">
        <v>9.5889999999999418</v>
      </c>
      <c r="BB104" s="3">
        <v>9.5090000000000714</v>
      </c>
      <c r="BC104" s="102">
        <f t="shared" si="14"/>
        <v>45.52726261010325</v>
      </c>
    </row>
    <row r="105" spans="1:55" ht="14.65" thickBot="1" x14ac:dyDescent="0.5">
      <c r="A105" t="s">
        <v>102</v>
      </c>
      <c r="B105">
        <v>2023</v>
      </c>
      <c r="C105" s="9">
        <v>45142</v>
      </c>
      <c r="D105" t="s">
        <v>13</v>
      </c>
      <c r="E105" s="51" t="s">
        <v>454</v>
      </c>
      <c r="F105">
        <v>1</v>
      </c>
      <c r="G105" t="s">
        <v>36</v>
      </c>
      <c r="H105" t="s">
        <v>458</v>
      </c>
      <c r="I105" t="s">
        <v>270</v>
      </c>
      <c r="J105" t="s">
        <v>256</v>
      </c>
      <c r="K105" t="s">
        <v>425</v>
      </c>
      <c r="L105" s="50">
        <f>(C105-VLOOKUP(H105,Riders!$A$2:$C$3501,2,FALSE))/365</f>
        <v>24.731506849315068</v>
      </c>
      <c r="M105" s="50">
        <f>(C105-VLOOKUP(I105,Riders!$A$2:$C$3501,2,FALSE))/365</f>
        <v>28.887671232876713</v>
      </c>
      <c r="N105" s="50">
        <f>(C105-VLOOKUP(J105,Riders!$A$2:$C$3501,2,FALSE))/365</f>
        <v>27.449315068493149</v>
      </c>
      <c r="O105" s="50">
        <f>(C105-VLOOKUP(K105,Riders!$A$2:$C$3501,2,FALSE))/365</f>
        <v>24.090410958904108</v>
      </c>
      <c r="P105">
        <v>1</v>
      </c>
      <c r="Q105" s="101">
        <f t="shared" si="8"/>
        <v>258.52700000000004</v>
      </c>
      <c r="R105" s="101">
        <f t="shared" si="9"/>
        <v>22.716999999999999</v>
      </c>
      <c r="S105" s="101">
        <f t="shared" si="10"/>
        <v>67.878</v>
      </c>
      <c r="T105" s="101">
        <f t="shared" si="11"/>
        <v>61.702000000000012</v>
      </c>
      <c r="U105" s="101">
        <f t="shared" si="12"/>
        <v>61.978999999999985</v>
      </c>
      <c r="V105" s="101">
        <f t="shared" si="13"/>
        <v>66.968000000000046</v>
      </c>
      <c r="W105" s="38">
        <v>14.44</v>
      </c>
      <c r="X105" s="3">
        <v>8.2769999999999992</v>
      </c>
      <c r="Y105" s="3">
        <v>7.73</v>
      </c>
      <c r="Z105" s="3">
        <v>7.5000000000000036</v>
      </c>
      <c r="AA105" s="3">
        <v>7.5739999999999981</v>
      </c>
      <c r="AB105" s="3">
        <v>7.4960000000000022</v>
      </c>
      <c r="AC105" s="3">
        <v>7.3099999999999881</v>
      </c>
      <c r="AD105" s="3">
        <v>7.551000000000009</v>
      </c>
      <c r="AE105" s="3">
        <v>7.6280000000000001</v>
      </c>
      <c r="AF105" s="3">
        <v>7.7049999999999841</v>
      </c>
      <c r="AG105" s="3">
        <v>7.7460000000000235</v>
      </c>
      <c r="AH105" s="3">
        <v>7.8089999999999975</v>
      </c>
      <c r="AI105" s="3">
        <v>7.6750000000000114</v>
      </c>
      <c r="AJ105" s="3">
        <v>7.6519999999999726</v>
      </c>
      <c r="AK105" s="3">
        <v>7.6640000000000015</v>
      </c>
      <c r="AL105" s="3">
        <v>7.8230000000000217</v>
      </c>
      <c r="AM105" s="3">
        <v>7.6959999999999695</v>
      </c>
      <c r="AN105" s="3">
        <v>7.6840000000000259</v>
      </c>
      <c r="AO105" s="3">
        <v>7.7409999999999854</v>
      </c>
      <c r="AP105" s="3">
        <v>7.7059999999999889</v>
      </c>
      <c r="AQ105" s="3">
        <v>7.7639999999999816</v>
      </c>
      <c r="AR105" s="3">
        <v>7.7330000000000325</v>
      </c>
      <c r="AS105" s="3">
        <v>7.7090000000000032</v>
      </c>
      <c r="AT105" s="3">
        <v>7.945999999999998</v>
      </c>
      <c r="AU105" s="3">
        <v>7.9600000000000364</v>
      </c>
      <c r="AV105" s="3">
        <v>8.2039999999999793</v>
      </c>
      <c r="AW105" s="3">
        <v>8.3639999999999759</v>
      </c>
      <c r="AX105" s="3">
        <v>8.5030000000000143</v>
      </c>
      <c r="AY105" s="3">
        <v>8.5010000000000048</v>
      </c>
      <c r="AZ105" s="3">
        <v>8.4390000000000214</v>
      </c>
      <c r="BA105" s="3">
        <v>8.4410000000000025</v>
      </c>
      <c r="BB105" s="3">
        <v>8.5560000000000116</v>
      </c>
      <c r="BC105" s="102">
        <f t="shared" si="14"/>
        <v>55.700178317931965</v>
      </c>
    </row>
    <row r="106" spans="1:55" ht="14.65" thickBot="1" x14ac:dyDescent="0.5">
      <c r="A106" t="s">
        <v>102</v>
      </c>
      <c r="B106">
        <v>2023</v>
      </c>
      <c r="C106" s="9">
        <v>45142</v>
      </c>
      <c r="D106" t="s">
        <v>13</v>
      </c>
      <c r="E106" s="51" t="s">
        <v>454</v>
      </c>
      <c r="F106">
        <v>1</v>
      </c>
      <c r="G106" t="s">
        <v>15</v>
      </c>
      <c r="H106" t="s">
        <v>440</v>
      </c>
      <c r="I106" t="s">
        <v>459</v>
      </c>
      <c r="J106" t="s">
        <v>491</v>
      </c>
      <c r="K106" t="s">
        <v>460</v>
      </c>
      <c r="L106" s="50">
        <f>(C106-VLOOKUP(H106,Riders!$A$2:$C$3501,2,FALSE))/365</f>
        <v>22.734246575342464</v>
      </c>
      <c r="M106" s="50">
        <f>(C106-VLOOKUP(I106,Riders!$A$2:$C$3501,2,FALSE))/365</f>
        <v>24.720547945205478</v>
      </c>
      <c r="N106" s="50">
        <f>(C106-VLOOKUP(J106,Riders!$A$2:$C$3501,2,FALSE))/365</f>
        <v>27.07123287671233</v>
      </c>
      <c r="O106" s="50">
        <f>(C106-VLOOKUP(K106,Riders!$A$2:$C$3501,2,FALSE))/365</f>
        <v>30.065753424657533</v>
      </c>
      <c r="P106">
        <v>2</v>
      </c>
      <c r="Q106" s="101">
        <f t="shared" si="8"/>
        <v>252.59499999999997</v>
      </c>
      <c r="R106" s="101">
        <f t="shared" si="9"/>
        <v>22.41</v>
      </c>
      <c r="S106" s="101">
        <f t="shared" si="10"/>
        <v>68.355999999999995</v>
      </c>
      <c r="T106" s="101">
        <f t="shared" si="11"/>
        <v>60.959000000000003</v>
      </c>
      <c r="U106" s="101">
        <f t="shared" si="12"/>
        <v>61.140999999999991</v>
      </c>
      <c r="V106" s="101">
        <f t="shared" si="13"/>
        <v>62.138999999999982</v>
      </c>
      <c r="W106" s="38">
        <v>14.087</v>
      </c>
      <c r="X106" s="3">
        <v>8.3230000000000004</v>
      </c>
      <c r="Y106" s="3">
        <v>7.6819999999999986</v>
      </c>
      <c r="Z106" s="3">
        <v>7.5159999999999982</v>
      </c>
      <c r="AA106" s="3">
        <v>7.5040000000000049</v>
      </c>
      <c r="AB106" s="3">
        <v>7.5569999999999951</v>
      </c>
      <c r="AC106" s="3">
        <v>7.9480000000000075</v>
      </c>
      <c r="AD106" s="3">
        <v>7.7389999999999901</v>
      </c>
      <c r="AE106" s="3">
        <v>7.8059999999999974</v>
      </c>
      <c r="AF106" s="3">
        <v>7.5510000000000161</v>
      </c>
      <c r="AG106" s="3">
        <v>7.5579999999999927</v>
      </c>
      <c r="AH106" s="3">
        <v>7.5450000000000159</v>
      </c>
      <c r="AI106" s="3">
        <v>7.5829999999999842</v>
      </c>
      <c r="AJ106" s="3">
        <v>7.7049999999999841</v>
      </c>
      <c r="AK106" s="3">
        <v>7.6090000000000231</v>
      </c>
      <c r="AL106" s="3">
        <v>7.6019999999999897</v>
      </c>
      <c r="AM106" s="3">
        <v>7.592000000000013</v>
      </c>
      <c r="AN106" s="3">
        <v>7.7439999999999998</v>
      </c>
      <c r="AO106" s="3">
        <v>7.6029999999999802</v>
      </c>
      <c r="AP106" s="3">
        <v>7.6919999999999789</v>
      </c>
      <c r="AQ106" s="3">
        <v>7.5430000000000348</v>
      </c>
      <c r="AR106" s="3">
        <v>7.5620000000000118</v>
      </c>
      <c r="AS106" s="3">
        <v>7.7549999999999955</v>
      </c>
      <c r="AT106" s="3">
        <v>7.6499999999999773</v>
      </c>
      <c r="AU106" s="3">
        <v>7.6700000000000443</v>
      </c>
      <c r="AV106" s="3">
        <v>7.7629999999999768</v>
      </c>
      <c r="AW106" s="3">
        <v>7.7959999999999638</v>
      </c>
      <c r="AX106" s="3">
        <v>7.9540000000000362</v>
      </c>
      <c r="AY106" s="3">
        <v>7.7309999999999661</v>
      </c>
      <c r="AZ106" s="3">
        <v>7.7070000000000789</v>
      </c>
      <c r="BA106" s="3">
        <v>7.7419999999999334</v>
      </c>
      <c r="BB106" s="3">
        <v>7.775999999999982</v>
      </c>
      <c r="BC106" s="102">
        <f t="shared" si="14"/>
        <v>57.00825432015678</v>
      </c>
    </row>
    <row r="107" spans="1:55" ht="14.65" thickBot="1" x14ac:dyDescent="0.5">
      <c r="A107" t="s">
        <v>102</v>
      </c>
      <c r="B107">
        <v>2023</v>
      </c>
      <c r="C107" s="9">
        <v>45142</v>
      </c>
      <c r="D107" t="s">
        <v>13</v>
      </c>
      <c r="E107" s="51" t="s">
        <v>454</v>
      </c>
      <c r="F107">
        <v>2</v>
      </c>
      <c r="G107" t="s">
        <v>53</v>
      </c>
      <c r="H107" t="s">
        <v>227</v>
      </c>
      <c r="I107" t="s">
        <v>298</v>
      </c>
      <c r="J107" t="s">
        <v>389</v>
      </c>
      <c r="K107" t="s">
        <v>316</v>
      </c>
      <c r="L107" s="50">
        <f>(C107-VLOOKUP(H107,Riders!$A$2:$C$3501,2,FALSE))/365</f>
        <v>25.449315068493149</v>
      </c>
      <c r="M107" s="50">
        <f>(C107-VLOOKUP(I107,Riders!$A$2:$C$3501,2,FALSE))/365</f>
        <v>24.052054794520547</v>
      </c>
      <c r="N107" s="50">
        <f>(C107-VLOOKUP(J107,Riders!$A$2:$C$3501,2,FALSE))/365</f>
        <v>23.761643835616439</v>
      </c>
      <c r="O107" s="50">
        <f>(C107-VLOOKUP(K107,Riders!$A$2:$C$3501,2,FALSE))/365</f>
        <v>22.61917808219178</v>
      </c>
      <c r="P107">
        <v>1</v>
      </c>
      <c r="Q107" s="101">
        <f t="shared" si="8"/>
        <v>251.34200000000001</v>
      </c>
      <c r="R107" s="101">
        <f t="shared" si="9"/>
        <v>22.094999999999999</v>
      </c>
      <c r="S107" s="101">
        <f t="shared" si="10"/>
        <v>67.92</v>
      </c>
      <c r="T107" s="101">
        <f t="shared" si="11"/>
        <v>61.067999999999998</v>
      </c>
      <c r="U107" s="101">
        <f t="shared" si="12"/>
        <v>61.350999999999999</v>
      </c>
      <c r="V107" s="101">
        <f t="shared" si="13"/>
        <v>61.003000000000014</v>
      </c>
      <c r="W107" s="38">
        <v>13.882999999999999</v>
      </c>
      <c r="X107" s="3">
        <v>8.2119999999999997</v>
      </c>
      <c r="Y107" s="3">
        <v>7.7729999999999997</v>
      </c>
      <c r="Z107" s="3">
        <v>7.6089999999999982</v>
      </c>
      <c r="AA107" s="3">
        <v>7.6340000000000003</v>
      </c>
      <c r="AB107" s="3">
        <v>7.5609999999999999</v>
      </c>
      <c r="AC107" s="3">
        <v>7.5979999999999919</v>
      </c>
      <c r="AD107" s="3">
        <v>7.6500000000000128</v>
      </c>
      <c r="AE107" s="3">
        <v>7.7889999999999873</v>
      </c>
      <c r="AF107" s="3">
        <v>7.6420000000000243</v>
      </c>
      <c r="AG107" s="3">
        <v>7.6309999999999718</v>
      </c>
      <c r="AH107" s="3">
        <v>7.6100000000000279</v>
      </c>
      <c r="AI107" s="3">
        <v>7.6519999999999868</v>
      </c>
      <c r="AJ107" s="3">
        <v>7.5540000000000163</v>
      </c>
      <c r="AK107" s="3">
        <v>7.5719999999999885</v>
      </c>
      <c r="AL107" s="3">
        <v>7.617999999999995</v>
      </c>
      <c r="AM107" s="3">
        <v>7.757000000000005</v>
      </c>
      <c r="AN107" s="3">
        <v>7.6110000000000184</v>
      </c>
      <c r="AO107" s="3">
        <v>7.6199999999999761</v>
      </c>
      <c r="AP107" s="3">
        <v>7.6160000000000139</v>
      </c>
      <c r="AQ107" s="3">
        <v>7.8260000000000218</v>
      </c>
      <c r="AR107" s="3">
        <v>7.7419999999999618</v>
      </c>
      <c r="AS107" s="3">
        <v>7.6670000000000016</v>
      </c>
      <c r="AT107" s="3">
        <v>7.5120000000000005</v>
      </c>
      <c r="AU107" s="3">
        <v>7.6210000000000093</v>
      </c>
      <c r="AV107" s="3">
        <v>7.5159999999999911</v>
      </c>
      <c r="AW107" s="3">
        <v>7.5720000000000027</v>
      </c>
      <c r="AX107" s="3">
        <v>7.8669999999999902</v>
      </c>
      <c r="AY107" s="3">
        <v>7.5930000000000177</v>
      </c>
      <c r="AZ107" s="3">
        <v>7.4910000000000139</v>
      </c>
      <c r="BA107" s="3">
        <v>7.5839999999999748</v>
      </c>
      <c r="BB107" s="3">
        <v>7.7590000000000146</v>
      </c>
      <c r="BC107" s="102">
        <f t="shared" si="14"/>
        <v>57.29245410635707</v>
      </c>
    </row>
    <row r="108" spans="1:55" ht="14.65" thickBot="1" x14ac:dyDescent="0.5">
      <c r="A108" t="s">
        <v>102</v>
      </c>
      <c r="B108">
        <v>2023</v>
      </c>
      <c r="C108" s="9">
        <v>45142</v>
      </c>
      <c r="D108" t="s">
        <v>13</v>
      </c>
      <c r="E108" s="51" t="s">
        <v>454</v>
      </c>
      <c r="F108">
        <v>2</v>
      </c>
      <c r="G108" t="s">
        <v>27</v>
      </c>
      <c r="H108" t="s">
        <v>216</v>
      </c>
      <c r="I108" t="s">
        <v>463</v>
      </c>
      <c r="J108" t="s">
        <v>432</v>
      </c>
      <c r="K108" t="s">
        <v>433</v>
      </c>
      <c r="L108" s="50">
        <f>(C108-VLOOKUP(H108,Riders!$A$2:$C$3501,2,FALSE))/365</f>
        <v>24.490410958904111</v>
      </c>
      <c r="M108" s="50">
        <f>(C108-VLOOKUP(I108,Riders!$A$2:$C$3501,2,FALSE))/365</f>
        <v>21.67945205479452</v>
      </c>
      <c r="N108" s="50">
        <f>(C108-VLOOKUP(J108,Riders!$A$2:$C$3501,2,FALSE))/365</f>
        <v>28.358904109589041</v>
      </c>
      <c r="O108" s="50">
        <f>(C108-VLOOKUP(K108,Riders!$A$2:$C$3501,2,FALSE))/365</f>
        <v>24.093150684931508</v>
      </c>
      <c r="P108">
        <v>2</v>
      </c>
      <c r="Q108" s="101">
        <f t="shared" si="8"/>
        <v>266.50700000000001</v>
      </c>
      <c r="R108" s="101">
        <f t="shared" si="9"/>
        <v>22.888000000000002</v>
      </c>
      <c r="S108" s="101">
        <f t="shared" si="10"/>
        <v>69.284999999999997</v>
      </c>
      <c r="T108" s="101">
        <f t="shared" si="11"/>
        <v>61.709000000000003</v>
      </c>
      <c r="U108" s="101">
        <f t="shared" si="12"/>
        <v>64.183999999999997</v>
      </c>
      <c r="V108" s="101">
        <f t="shared" si="13"/>
        <v>71.329000000000008</v>
      </c>
      <c r="W108" s="38">
        <v>14.507999999999999</v>
      </c>
      <c r="X108" s="3">
        <v>8.3800000000000026</v>
      </c>
      <c r="Y108" s="3">
        <v>7.9199999999999982</v>
      </c>
      <c r="Z108" s="3">
        <v>7.722999999999999</v>
      </c>
      <c r="AA108" s="3">
        <v>7.7899999999999991</v>
      </c>
      <c r="AB108" s="3">
        <v>7.5930000000000035</v>
      </c>
      <c r="AC108" s="3">
        <v>7.6039999999999992</v>
      </c>
      <c r="AD108" s="3">
        <v>7.7669999999999959</v>
      </c>
      <c r="AE108" s="3">
        <v>7.6490000000000009</v>
      </c>
      <c r="AF108" s="3">
        <v>7.7049999999999841</v>
      </c>
      <c r="AG108" s="3">
        <v>7.7660000000000338</v>
      </c>
      <c r="AH108" s="3">
        <v>7.9039999999999822</v>
      </c>
      <c r="AI108" s="3">
        <v>7.679000000000002</v>
      </c>
      <c r="AJ108" s="3">
        <v>7.6370000000000147</v>
      </c>
      <c r="AK108" s="3">
        <v>7.6149999999999665</v>
      </c>
      <c r="AL108" s="3">
        <v>7.7540000000000191</v>
      </c>
      <c r="AM108" s="3">
        <v>7.7630000000000052</v>
      </c>
      <c r="AN108" s="3">
        <v>7.9540000000000077</v>
      </c>
      <c r="AO108" s="3">
        <v>7.8609999999999616</v>
      </c>
      <c r="AP108" s="3">
        <v>8.0430000000000632</v>
      </c>
      <c r="AQ108" s="3">
        <v>8.0149999999999579</v>
      </c>
      <c r="AR108" s="3">
        <v>8.1009999999999991</v>
      </c>
      <c r="AS108" s="3">
        <v>8.2129999999999939</v>
      </c>
      <c r="AT108" s="3">
        <v>8.2340000000000089</v>
      </c>
      <c r="AU108" s="3">
        <v>8.5120000000000005</v>
      </c>
      <c r="AV108" s="3">
        <v>8.6239999999999952</v>
      </c>
      <c r="AW108" s="3">
        <v>8.9480000000000075</v>
      </c>
      <c r="AX108" s="3">
        <v>9.1589999999999918</v>
      </c>
      <c r="AY108" s="3">
        <v>9.0670000000000073</v>
      </c>
      <c r="AZ108" s="3">
        <v>8.9500000000000171</v>
      </c>
      <c r="BA108" s="3">
        <v>8.9910000000000139</v>
      </c>
      <c r="BB108" s="3">
        <v>9.0779999999999745</v>
      </c>
      <c r="BC108" s="102">
        <f t="shared" si="14"/>
        <v>54.032351870682568</v>
      </c>
    </row>
    <row r="109" spans="1:55" ht="14.65" thickBot="1" x14ac:dyDescent="0.5">
      <c r="A109" t="s">
        <v>102</v>
      </c>
      <c r="B109">
        <v>2023</v>
      </c>
      <c r="C109" s="9">
        <v>45142</v>
      </c>
      <c r="D109" t="s">
        <v>13</v>
      </c>
      <c r="E109" s="51" t="s">
        <v>454</v>
      </c>
      <c r="F109">
        <v>3</v>
      </c>
      <c r="G109" t="s">
        <v>29</v>
      </c>
      <c r="H109" t="s">
        <v>217</v>
      </c>
      <c r="I109" t="s">
        <v>274</v>
      </c>
      <c r="J109" t="s">
        <v>417</v>
      </c>
      <c r="K109" t="s">
        <v>416</v>
      </c>
      <c r="L109" s="50">
        <f>(C109-VLOOKUP(H109,Riders!$A$2:$C$3501,2,FALSE))/365</f>
        <v>25.347945205479451</v>
      </c>
      <c r="M109" s="50">
        <f>(C109-VLOOKUP(I109,Riders!$A$2:$C$3501,2,FALSE))/365</f>
        <v>22.594520547945205</v>
      </c>
      <c r="N109" s="50">
        <f>(C109-VLOOKUP(J109,Riders!$A$2:$C$3501,2,FALSE))/365</f>
        <v>24.460273972602739</v>
      </c>
      <c r="O109" s="50">
        <f>(C109-VLOOKUP(K109,Riders!$A$2:$C$3501,2,FALSE))/365</f>
        <v>25.764383561643836</v>
      </c>
      <c r="P109">
        <v>1</v>
      </c>
      <c r="Q109" s="101">
        <f t="shared" si="8"/>
        <v>250.25200000000004</v>
      </c>
      <c r="R109" s="101">
        <f t="shared" si="9"/>
        <v>22.413</v>
      </c>
      <c r="S109" s="101">
        <f t="shared" si="10"/>
        <v>67.119</v>
      </c>
      <c r="T109" s="101">
        <f t="shared" si="11"/>
        <v>60.113000000000028</v>
      </c>
      <c r="U109" s="101">
        <f t="shared" si="12"/>
        <v>60.685999999999979</v>
      </c>
      <c r="V109" s="101">
        <f t="shared" si="13"/>
        <v>62.334000000000032</v>
      </c>
      <c r="W109" s="38">
        <v>14.21</v>
      </c>
      <c r="X109" s="3">
        <v>8.2029999999999994</v>
      </c>
      <c r="Y109" s="3">
        <v>7.6099999999999994</v>
      </c>
      <c r="Z109" s="3">
        <v>7.4109999999999978</v>
      </c>
      <c r="AA109" s="3">
        <v>7.4740000000000038</v>
      </c>
      <c r="AB109" s="3">
        <v>7.338000000000001</v>
      </c>
      <c r="AC109" s="3">
        <v>7.4540000000000006</v>
      </c>
      <c r="AD109" s="3">
        <v>7.4189999999999969</v>
      </c>
      <c r="AE109" s="3">
        <v>7.4569999999999936</v>
      </c>
      <c r="AF109" s="3">
        <v>7.5020000000000095</v>
      </c>
      <c r="AG109" s="3">
        <v>7.5369999999999777</v>
      </c>
      <c r="AH109" s="3">
        <v>7.6940000000000168</v>
      </c>
      <c r="AI109" s="3">
        <v>7.4939999999999856</v>
      </c>
      <c r="AJ109" s="3">
        <v>7.4560000000000031</v>
      </c>
      <c r="AK109" s="3">
        <v>7.4650000000000318</v>
      </c>
      <c r="AL109" s="3">
        <v>7.5080000000000098</v>
      </c>
      <c r="AM109" s="3">
        <v>7.5059999999999434</v>
      </c>
      <c r="AN109" s="3">
        <v>7.6730000000000587</v>
      </c>
      <c r="AO109" s="3">
        <v>7.4709999999999468</v>
      </c>
      <c r="AP109" s="3">
        <v>7.4820000000000277</v>
      </c>
      <c r="AQ109" s="3">
        <v>7.5600000000000307</v>
      </c>
      <c r="AR109" s="3">
        <v>7.6979999999999507</v>
      </c>
      <c r="AS109" s="3">
        <v>7.6880000000000166</v>
      </c>
      <c r="AT109" s="3">
        <v>7.6080000000000041</v>
      </c>
      <c r="AU109" s="3">
        <v>7.73599999999999</v>
      </c>
      <c r="AV109" s="3">
        <v>7.8440000000000225</v>
      </c>
      <c r="AW109" s="3">
        <v>7.9419999999999789</v>
      </c>
      <c r="AX109" s="3">
        <v>7.7050000000000125</v>
      </c>
      <c r="AY109" s="3">
        <v>7.6769999999999925</v>
      </c>
      <c r="AZ109" s="3">
        <v>7.7210000000000036</v>
      </c>
      <c r="BA109" s="3">
        <v>7.8979999999999961</v>
      </c>
      <c r="BB109" s="3">
        <v>7.8110000000000355</v>
      </c>
      <c r="BC109" s="102">
        <f t="shared" si="14"/>
        <v>57.541997666352309</v>
      </c>
    </row>
    <row r="110" spans="1:55" ht="14.65" thickBot="1" x14ac:dyDescent="0.5">
      <c r="A110" t="s">
        <v>102</v>
      </c>
      <c r="B110">
        <v>2023</v>
      </c>
      <c r="C110" s="9">
        <v>45142</v>
      </c>
      <c r="D110" t="s">
        <v>13</v>
      </c>
      <c r="E110" s="51" t="s">
        <v>454</v>
      </c>
      <c r="F110">
        <v>3</v>
      </c>
      <c r="G110" t="s">
        <v>67</v>
      </c>
      <c r="H110" t="s">
        <v>214</v>
      </c>
      <c r="I110" t="s">
        <v>271</v>
      </c>
      <c r="J110" t="s">
        <v>3731</v>
      </c>
      <c r="K110" t="s">
        <v>520</v>
      </c>
      <c r="L110" s="50">
        <f>(C110-VLOOKUP(H110,Riders!$A$2:$C$3501,2,FALSE))/365</f>
        <v>28.63013698630137</v>
      </c>
      <c r="M110" s="50">
        <f>(C110-VLOOKUP(I110,Riders!$A$2:$C$3501,2,FALSE))/365</f>
        <v>29.13150684931507</v>
      </c>
      <c r="N110" s="50">
        <f>(C110-VLOOKUP(J110,Riders!$A$2:$C$3501,2,FALSE))/365</f>
        <v>20.008219178082193</v>
      </c>
      <c r="O110" s="50">
        <f>(C110-VLOOKUP(K110,Riders!$A$2:$C$3501,2,FALSE))/365</f>
        <v>26.605479452054794</v>
      </c>
      <c r="P110">
        <v>2</v>
      </c>
      <c r="Q110" s="101">
        <f t="shared" si="8"/>
        <v>252.684</v>
      </c>
      <c r="R110" s="101">
        <f t="shared" si="9"/>
        <v>22.898</v>
      </c>
      <c r="S110" s="101">
        <f t="shared" si="10"/>
        <v>69.542999999999992</v>
      </c>
      <c r="T110" s="101">
        <f t="shared" si="11"/>
        <v>60.708999999999989</v>
      </c>
      <c r="U110" s="101">
        <f t="shared" si="12"/>
        <v>61.600000000000023</v>
      </c>
      <c r="V110" s="101">
        <f t="shared" si="13"/>
        <v>60.831999999999994</v>
      </c>
      <c r="W110" s="38">
        <v>14.506</v>
      </c>
      <c r="X110" s="3">
        <v>8.3919999999999995</v>
      </c>
      <c r="Y110" s="3">
        <v>7.8440000000000012</v>
      </c>
      <c r="Z110" s="3">
        <v>7.8009999999999984</v>
      </c>
      <c r="AA110" s="3">
        <v>7.6480000000000032</v>
      </c>
      <c r="AB110" s="3">
        <v>7.6679999999999993</v>
      </c>
      <c r="AC110" s="3">
        <v>7.9639999999999986</v>
      </c>
      <c r="AD110" s="3">
        <v>7.7199999999999918</v>
      </c>
      <c r="AE110" s="3">
        <v>7.6540000000000106</v>
      </c>
      <c r="AF110" s="3">
        <v>7.728999999999985</v>
      </c>
      <c r="AG110" s="3">
        <v>7.5820000000000078</v>
      </c>
      <c r="AH110" s="3">
        <v>7.548000000000016</v>
      </c>
      <c r="AI110" s="3">
        <v>7.5289999999999822</v>
      </c>
      <c r="AJ110" s="3">
        <v>7.5559999999999974</v>
      </c>
      <c r="AK110" s="3">
        <v>7.5360000000000156</v>
      </c>
      <c r="AL110" s="3">
        <v>7.5749999999999744</v>
      </c>
      <c r="AM110" s="3">
        <v>7.9759999999999991</v>
      </c>
      <c r="AN110" s="3">
        <v>7.7110000000000412</v>
      </c>
      <c r="AO110" s="3">
        <v>7.7680000000000007</v>
      </c>
      <c r="AP110" s="3">
        <v>7.8009999999999877</v>
      </c>
      <c r="AQ110" s="3">
        <v>7.5659999999999741</v>
      </c>
      <c r="AR110" s="3">
        <v>7.5380000000000109</v>
      </c>
      <c r="AS110" s="3">
        <v>7.5910000000000366</v>
      </c>
      <c r="AT110" s="3">
        <v>7.6489999999999725</v>
      </c>
      <c r="AU110" s="3">
        <v>7.8659999999999854</v>
      </c>
      <c r="AV110" s="3">
        <v>7.6240000000000236</v>
      </c>
      <c r="AW110" s="3">
        <v>7.5139999999999816</v>
      </c>
      <c r="AX110" s="3">
        <v>7.4749999999999943</v>
      </c>
      <c r="AY110" s="3">
        <v>7.4830000000000325</v>
      </c>
      <c r="AZ110" s="3">
        <v>7.5339999999999918</v>
      </c>
      <c r="BA110" s="3">
        <v>7.6259999999999764</v>
      </c>
      <c r="BB110" s="3">
        <v>7.710000000000008</v>
      </c>
      <c r="BC110" s="102">
        <f t="shared" si="14"/>
        <v>56.988174953697111</v>
      </c>
    </row>
    <row r="111" spans="1:55" ht="14.65" thickBot="1" x14ac:dyDescent="0.5">
      <c r="A111" t="s">
        <v>102</v>
      </c>
      <c r="B111">
        <v>2023</v>
      </c>
      <c r="C111" s="9">
        <v>45142</v>
      </c>
      <c r="D111" t="s">
        <v>13</v>
      </c>
      <c r="E111" s="51" t="s">
        <v>454</v>
      </c>
      <c r="F111">
        <v>4</v>
      </c>
      <c r="G111" t="s">
        <v>25</v>
      </c>
      <c r="H111" t="s">
        <v>343</v>
      </c>
      <c r="I111" t="s">
        <v>457</v>
      </c>
      <c r="J111" t="s">
        <v>418</v>
      </c>
      <c r="K111" t="s">
        <v>419</v>
      </c>
      <c r="L111" s="50">
        <f>(C111-VLOOKUP(H111,Riders!$A$2:$C$3501,2,FALSE))/365</f>
        <v>28.926027397260274</v>
      </c>
      <c r="M111" s="50">
        <f>(C111-VLOOKUP(I111,Riders!$A$2:$C$3501,2,FALSE))/365</f>
        <v>25.986301369863014</v>
      </c>
      <c r="N111" s="50">
        <f>(C111-VLOOKUP(J111,Riders!$A$2:$C$3501,2,FALSE))/365</f>
        <v>26.367123287671234</v>
      </c>
      <c r="O111" s="50">
        <f>(C111-VLOOKUP(K111,Riders!$A$2:$C$3501,2,FALSE))/365</f>
        <v>28.161643835616438</v>
      </c>
      <c r="P111">
        <v>1</v>
      </c>
      <c r="Q111" s="101">
        <f t="shared" si="8"/>
        <v>249.67099999999999</v>
      </c>
      <c r="R111" s="101">
        <f t="shared" si="9"/>
        <v>22.31</v>
      </c>
      <c r="S111" s="101">
        <f t="shared" si="10"/>
        <v>67.631000000000014</v>
      </c>
      <c r="T111" s="101">
        <f t="shared" si="11"/>
        <v>59.557999999999964</v>
      </c>
      <c r="U111" s="101">
        <f t="shared" si="12"/>
        <v>60.994000000000014</v>
      </c>
      <c r="V111" s="101">
        <f t="shared" si="13"/>
        <v>61.488</v>
      </c>
      <c r="W111" s="38">
        <v>14.055999999999999</v>
      </c>
      <c r="X111" s="3">
        <v>8.2539999999999996</v>
      </c>
      <c r="Y111" s="3">
        <v>7.6310000000000002</v>
      </c>
      <c r="Z111" s="3">
        <v>7.5310000000000024</v>
      </c>
      <c r="AA111" s="3">
        <v>7.5859999999999985</v>
      </c>
      <c r="AB111" s="3">
        <v>7.5020000000000024</v>
      </c>
      <c r="AC111" s="3">
        <v>7.5189999999999912</v>
      </c>
      <c r="AD111" s="3">
        <v>7.5520000000000209</v>
      </c>
      <c r="AE111" s="3">
        <v>7.4049999999999869</v>
      </c>
      <c r="AF111" s="3">
        <v>7.3390000000000128</v>
      </c>
      <c r="AG111" s="3">
        <v>7.3839999999999861</v>
      </c>
      <c r="AH111" s="3">
        <v>7.5270000000000152</v>
      </c>
      <c r="AI111" s="3">
        <v>7.45799999999997</v>
      </c>
      <c r="AJ111" s="3">
        <v>7.4650000000000318</v>
      </c>
      <c r="AK111" s="3">
        <v>7.4229999999999876</v>
      </c>
      <c r="AL111" s="3">
        <v>7.5569999999999737</v>
      </c>
      <c r="AM111" s="3">
        <v>7.4560000000000031</v>
      </c>
      <c r="AN111" s="3">
        <v>7.5480000000000018</v>
      </c>
      <c r="AO111" s="3">
        <v>7.5280000000000484</v>
      </c>
      <c r="AP111" s="3">
        <v>7.65199999999993</v>
      </c>
      <c r="AQ111" s="3">
        <v>7.8150000000000261</v>
      </c>
      <c r="AR111" s="3">
        <v>7.6730000000000018</v>
      </c>
      <c r="AS111" s="3">
        <v>7.6619999999999777</v>
      </c>
      <c r="AT111" s="3">
        <v>7.660000000000025</v>
      </c>
      <c r="AU111" s="3">
        <v>7.8689999999999998</v>
      </c>
      <c r="AV111" s="3">
        <v>7.6230000000000189</v>
      </c>
      <c r="AW111" s="3">
        <v>7.6679999999999779</v>
      </c>
      <c r="AX111" s="3">
        <v>7.6189999999999998</v>
      </c>
      <c r="AY111" s="3">
        <v>7.674000000000035</v>
      </c>
      <c r="AZ111" s="3">
        <v>7.6779999999999688</v>
      </c>
      <c r="BA111" s="3">
        <v>7.6980000000000359</v>
      </c>
      <c r="BB111" s="3">
        <v>7.6589999999999634</v>
      </c>
      <c r="BC111" s="102">
        <f t="shared" si="14"/>
        <v>57.675901486356047</v>
      </c>
    </row>
    <row r="112" spans="1:55" ht="14.65" thickBot="1" x14ac:dyDescent="0.5">
      <c r="A112" t="s">
        <v>102</v>
      </c>
      <c r="B112">
        <v>2023</v>
      </c>
      <c r="C112" s="9">
        <v>45142</v>
      </c>
      <c r="D112" t="s">
        <v>13</v>
      </c>
      <c r="E112" s="51" t="s">
        <v>454</v>
      </c>
      <c r="F112">
        <v>4</v>
      </c>
      <c r="G112" t="s">
        <v>17</v>
      </c>
      <c r="H112" t="s">
        <v>423</v>
      </c>
      <c r="I112" t="s">
        <v>422</v>
      </c>
      <c r="J112" t="s">
        <v>215</v>
      </c>
      <c r="K112" t="s">
        <v>530</v>
      </c>
      <c r="L112" s="50">
        <f>(C112-VLOOKUP(H112,Riders!$A$2:$C$3501,2,FALSE))/365</f>
        <v>25.709589041095889</v>
      </c>
      <c r="M112" s="50">
        <f>(C112-VLOOKUP(I112,Riders!$A$2:$C$3501,2,FALSE))/365</f>
        <v>24.295890410958904</v>
      </c>
      <c r="N112" s="50">
        <f>(C112-VLOOKUP(J112,Riders!$A$2:$C$3501,2,FALSE))/365</f>
        <v>24.575342465753426</v>
      </c>
      <c r="O112" s="50">
        <f>(C112-VLOOKUP(K112,Riders!$A$2:$C$3501,2,FALSE))/365</f>
        <v>23.539726027397261</v>
      </c>
      <c r="P112">
        <v>2</v>
      </c>
      <c r="Q112" s="101">
        <f t="shared" si="8"/>
        <v>252.52500000000001</v>
      </c>
      <c r="R112" s="101">
        <f t="shared" si="9"/>
        <v>22.51</v>
      </c>
      <c r="S112" s="101">
        <f t="shared" si="10"/>
        <v>67.941000000000003</v>
      </c>
      <c r="T112" s="101">
        <f t="shared" si="11"/>
        <v>60.917000000000002</v>
      </c>
      <c r="U112" s="101">
        <f t="shared" si="12"/>
        <v>61.000999999999976</v>
      </c>
      <c r="V112" s="101">
        <f t="shared" si="13"/>
        <v>62.666000000000025</v>
      </c>
      <c r="W112" s="38">
        <v>14.201000000000001</v>
      </c>
      <c r="X112" s="3">
        <v>8.3090000000000011</v>
      </c>
      <c r="Y112" s="3">
        <v>7.7399999999999984</v>
      </c>
      <c r="Z112" s="3">
        <v>7.5030000000000001</v>
      </c>
      <c r="AA112" s="3">
        <v>7.4870000000000019</v>
      </c>
      <c r="AB112" s="3">
        <v>7.6219999999999999</v>
      </c>
      <c r="AC112" s="3">
        <v>7.5170000000000101</v>
      </c>
      <c r="AD112" s="3">
        <v>7.5619999999999905</v>
      </c>
      <c r="AE112" s="3">
        <v>7.5809999999999889</v>
      </c>
      <c r="AF112" s="3">
        <v>7.7180000000000035</v>
      </c>
      <c r="AG112" s="3">
        <v>7.5240000000000009</v>
      </c>
      <c r="AH112" s="3">
        <v>7.4980000000000189</v>
      </c>
      <c r="AI112" s="3">
        <v>7.5229999999999819</v>
      </c>
      <c r="AJ112" s="3">
        <v>7.6260000000000048</v>
      </c>
      <c r="AK112" s="3">
        <v>7.8030000000000115</v>
      </c>
      <c r="AL112" s="3">
        <v>7.6439999999999912</v>
      </c>
      <c r="AM112" s="3">
        <v>7.5929999999999609</v>
      </c>
      <c r="AN112" s="3">
        <v>7.5870000000000175</v>
      </c>
      <c r="AO112" s="3">
        <v>7.5520000000000209</v>
      </c>
      <c r="AP112" s="3">
        <v>7.6049999999999898</v>
      </c>
      <c r="AQ112" s="3">
        <v>7.6629999999999825</v>
      </c>
      <c r="AR112" s="3">
        <v>7.8120000000000118</v>
      </c>
      <c r="AS112" s="3">
        <v>7.6210000000000377</v>
      </c>
      <c r="AT112" s="3">
        <v>7.5679999999999552</v>
      </c>
      <c r="AU112" s="3">
        <v>7.5430000000000348</v>
      </c>
      <c r="AV112" s="3">
        <v>8.7369999999999948</v>
      </c>
      <c r="AW112" s="3">
        <v>6.8640000000000043</v>
      </c>
      <c r="AX112" s="3">
        <v>7.9469999999999743</v>
      </c>
      <c r="AY112" s="3">
        <v>8.0860000000000127</v>
      </c>
      <c r="AZ112" s="3">
        <v>7.7930000000000064</v>
      </c>
      <c r="BA112" s="3">
        <v>7.8309999999999889</v>
      </c>
      <c r="BB112" s="3">
        <v>7.8650000000000091</v>
      </c>
      <c r="BC112" s="102">
        <f t="shared" si="14"/>
        <v>57.024057024057022</v>
      </c>
    </row>
    <row r="113" spans="1:55" ht="14.65" thickBot="1" x14ac:dyDescent="0.5">
      <c r="A113" t="s">
        <v>102</v>
      </c>
      <c r="B113">
        <v>2023</v>
      </c>
      <c r="C113" s="9">
        <v>45142</v>
      </c>
      <c r="D113" t="s">
        <v>13</v>
      </c>
      <c r="E113" s="51" t="s">
        <v>204</v>
      </c>
      <c r="F113" t="s">
        <v>205</v>
      </c>
      <c r="G113" t="s">
        <v>25</v>
      </c>
      <c r="H113" t="s">
        <v>269</v>
      </c>
      <c r="I113" t="s">
        <v>343</v>
      </c>
      <c r="J113" t="s">
        <v>418</v>
      </c>
      <c r="K113" t="s">
        <v>419</v>
      </c>
      <c r="L113" s="50">
        <f>(C113-VLOOKUP(H113,Riders!$A$2:$C$3501,2,FALSE))/365</f>
        <v>29.416438356164385</v>
      </c>
      <c r="M113" s="50">
        <f>(C113-VLOOKUP(I113,Riders!$A$2:$C$3501,2,FALSE))/365</f>
        <v>28.926027397260274</v>
      </c>
      <c r="N113" s="50">
        <f>(C113-VLOOKUP(J113,Riders!$A$2:$C$3501,2,FALSE))/365</f>
        <v>26.367123287671234</v>
      </c>
      <c r="O113" s="50">
        <f>(C113-VLOOKUP(K113,Riders!$A$2:$C$3501,2,FALSE))/365</f>
        <v>28.161643835616438</v>
      </c>
      <c r="P113">
        <v>1</v>
      </c>
      <c r="Q113" s="101">
        <f t="shared" si="8"/>
        <v>248.77099999999999</v>
      </c>
      <c r="R113" s="101">
        <f t="shared" si="9"/>
        <v>22.297999999999998</v>
      </c>
      <c r="S113" s="101">
        <f t="shared" si="10"/>
        <v>67.397999999999996</v>
      </c>
      <c r="T113" s="101">
        <f t="shared" si="11"/>
        <v>59.925000000000026</v>
      </c>
      <c r="U113" s="101">
        <f t="shared" si="12"/>
        <v>60.09999999999998</v>
      </c>
      <c r="V113" s="101">
        <f t="shared" si="13"/>
        <v>61.347999999999985</v>
      </c>
      <c r="W113" s="38">
        <v>14.031000000000001</v>
      </c>
      <c r="X113" s="3">
        <v>8.2669999999999977</v>
      </c>
      <c r="Y113" s="3">
        <v>7.6660000000000004</v>
      </c>
      <c r="Z113" s="3">
        <v>7.472999999999999</v>
      </c>
      <c r="AA113" s="3">
        <v>7.5360000000000014</v>
      </c>
      <c r="AB113" s="3">
        <v>7.4500000000000028</v>
      </c>
      <c r="AC113" s="3">
        <v>7.421999999999997</v>
      </c>
      <c r="AD113" s="3">
        <v>7.5529999999999973</v>
      </c>
      <c r="AE113" s="3">
        <v>7.4579999999999984</v>
      </c>
      <c r="AF113" s="3">
        <v>7.453000000000003</v>
      </c>
      <c r="AG113" s="3">
        <v>7.4819999999999993</v>
      </c>
      <c r="AH113" s="3">
        <v>7.5890000000000128</v>
      </c>
      <c r="AI113" s="3">
        <v>7.4999999999999858</v>
      </c>
      <c r="AJ113" s="3">
        <v>7.4770000000000039</v>
      </c>
      <c r="AK113" s="3">
        <v>7.416000000000011</v>
      </c>
      <c r="AL113" s="3">
        <v>7.5500000000000114</v>
      </c>
      <c r="AM113" s="3">
        <v>7.4100000000000108</v>
      </c>
      <c r="AN113" s="3">
        <v>7.5819999999999652</v>
      </c>
      <c r="AO113" s="3">
        <v>7.4519999999999982</v>
      </c>
      <c r="AP113" s="3">
        <v>7.4080000000000155</v>
      </c>
      <c r="AQ113" s="3">
        <v>7.4039999999999679</v>
      </c>
      <c r="AR113" s="3">
        <v>7.5840000000000032</v>
      </c>
      <c r="AS113" s="3">
        <v>7.546999999999997</v>
      </c>
      <c r="AT113" s="3">
        <v>7.7130000000000223</v>
      </c>
      <c r="AU113" s="3">
        <v>7.6169999999999902</v>
      </c>
      <c r="AV113" s="3">
        <v>7.617999999999995</v>
      </c>
      <c r="AW113" s="3">
        <v>7.6350000000000193</v>
      </c>
      <c r="AX113" s="3">
        <v>7.6359999999999957</v>
      </c>
      <c r="AY113" s="3">
        <v>7.6399999999999579</v>
      </c>
      <c r="AZ113" s="3">
        <v>7.6260000000000332</v>
      </c>
      <c r="BA113" s="3">
        <v>7.7430000000000234</v>
      </c>
      <c r="BB113" s="3">
        <v>7.83299999999997</v>
      </c>
      <c r="BC113" s="102">
        <f t="shared" si="14"/>
        <v>57.88456049941513</v>
      </c>
    </row>
    <row r="114" spans="1:55" ht="14.65" thickBot="1" x14ac:dyDescent="0.5">
      <c r="A114" t="s">
        <v>102</v>
      </c>
      <c r="B114">
        <v>2023</v>
      </c>
      <c r="C114" s="9">
        <v>45142</v>
      </c>
      <c r="D114" t="s">
        <v>13</v>
      </c>
      <c r="E114" s="51" t="s">
        <v>204</v>
      </c>
      <c r="F114" t="s">
        <v>205</v>
      </c>
      <c r="G114" t="s">
        <v>29</v>
      </c>
      <c r="H114" t="s">
        <v>217</v>
      </c>
      <c r="I114" t="s">
        <v>274</v>
      </c>
      <c r="J114" t="s">
        <v>417</v>
      </c>
      <c r="K114" t="s">
        <v>416</v>
      </c>
      <c r="L114" s="50">
        <f>(C114-VLOOKUP(H114,Riders!$A$2:$C$3501,2,FALSE))/365</f>
        <v>25.347945205479451</v>
      </c>
      <c r="M114" s="50">
        <f>(C114-VLOOKUP(I114,Riders!$A$2:$C$3501,2,FALSE))/365</f>
        <v>22.594520547945205</v>
      </c>
      <c r="N114" s="50">
        <f>(C114-VLOOKUP(J114,Riders!$A$2:$C$3501,2,FALSE))/365</f>
        <v>24.460273972602739</v>
      </c>
      <c r="O114" s="50">
        <f>(C114-VLOOKUP(K114,Riders!$A$2:$C$3501,2,FALSE))/365</f>
        <v>25.764383561643836</v>
      </c>
      <c r="P114">
        <v>2</v>
      </c>
      <c r="Q114" s="101">
        <f t="shared" si="8"/>
        <v>253.31299999999999</v>
      </c>
      <c r="R114" s="101">
        <f t="shared" si="9"/>
        <v>22.312000000000001</v>
      </c>
      <c r="S114" s="101">
        <f t="shared" si="10"/>
        <v>67.272000000000006</v>
      </c>
      <c r="T114" s="101">
        <f t="shared" si="11"/>
        <v>60.230000000000004</v>
      </c>
      <c r="U114" s="101">
        <f t="shared" si="12"/>
        <v>62.007000000000005</v>
      </c>
      <c r="V114" s="101">
        <f t="shared" si="13"/>
        <v>63.803999999999974</v>
      </c>
      <c r="W114" s="38">
        <v>14.084</v>
      </c>
      <c r="X114" s="3">
        <v>8.2280000000000015</v>
      </c>
      <c r="Y114" s="3">
        <v>7.6459999999999972</v>
      </c>
      <c r="Z114" s="3">
        <v>7.4560000000000031</v>
      </c>
      <c r="AA114" s="3">
        <v>7.5069999999999979</v>
      </c>
      <c r="AB114" s="3">
        <v>7.4070000000000036</v>
      </c>
      <c r="AC114" s="3">
        <v>7.3959999999999937</v>
      </c>
      <c r="AD114" s="3">
        <v>7.5480000000000089</v>
      </c>
      <c r="AE114" s="3">
        <v>7.4529999999999887</v>
      </c>
      <c r="AF114" s="3">
        <v>7.5139999999999958</v>
      </c>
      <c r="AG114" s="3">
        <v>7.5150000000000148</v>
      </c>
      <c r="AH114" s="3">
        <v>7.4979999999999905</v>
      </c>
      <c r="AI114" s="3">
        <v>7.637999999999991</v>
      </c>
      <c r="AJ114" s="3">
        <v>7.5210000000000292</v>
      </c>
      <c r="AK114" s="3">
        <v>7.5439999999999969</v>
      </c>
      <c r="AL114" s="3">
        <v>7.546999999999997</v>
      </c>
      <c r="AM114" s="3">
        <v>7.7090000000000032</v>
      </c>
      <c r="AN114" s="3">
        <v>7.5729999999999791</v>
      </c>
      <c r="AO114" s="3">
        <v>7.7060000000000173</v>
      </c>
      <c r="AP114" s="3">
        <v>7.8839999999999861</v>
      </c>
      <c r="AQ114" s="3">
        <v>7.6520000000000152</v>
      </c>
      <c r="AR114" s="3">
        <v>7.8199999999999932</v>
      </c>
      <c r="AS114" s="3">
        <v>7.9329999999999927</v>
      </c>
      <c r="AT114" s="3">
        <v>7.7300000000000182</v>
      </c>
      <c r="AU114" s="3">
        <v>7.7349999999999852</v>
      </c>
      <c r="AV114" s="3">
        <v>7.9550000000000125</v>
      </c>
      <c r="AW114" s="3">
        <v>7.8309999999999889</v>
      </c>
      <c r="AX114" s="3">
        <v>7.9559999999999889</v>
      </c>
      <c r="AY114" s="3">
        <v>8.1539999999999964</v>
      </c>
      <c r="AZ114" s="3">
        <v>7.9449999999999932</v>
      </c>
      <c r="BA114" s="3">
        <v>8.0330000000000155</v>
      </c>
      <c r="BB114" s="3">
        <v>8.1949999999999932</v>
      </c>
      <c r="BC114" s="102">
        <f t="shared" si="14"/>
        <v>56.846667956243856</v>
      </c>
    </row>
    <row r="115" spans="1:55" ht="14.65" thickBot="1" x14ac:dyDescent="0.5">
      <c r="A115" t="s">
        <v>102</v>
      </c>
      <c r="B115">
        <v>2023</v>
      </c>
      <c r="C115" s="9">
        <v>45142</v>
      </c>
      <c r="D115" t="s">
        <v>13</v>
      </c>
      <c r="E115" s="51" t="s">
        <v>204</v>
      </c>
      <c r="F115" t="s">
        <v>206</v>
      </c>
      <c r="G115" t="s">
        <v>17</v>
      </c>
      <c r="H115" t="s">
        <v>423</v>
      </c>
      <c r="I115" t="s">
        <v>422</v>
      </c>
      <c r="J115" t="s">
        <v>215</v>
      </c>
      <c r="K115" t="s">
        <v>530</v>
      </c>
      <c r="L115" s="50">
        <f>(C115-VLOOKUP(H115,Riders!$A$2:$C$3501,2,FALSE))/365</f>
        <v>25.709589041095889</v>
      </c>
      <c r="M115" s="50">
        <f>(C115-VLOOKUP(I115,Riders!$A$2:$C$3501,2,FALSE))/365</f>
        <v>24.295890410958904</v>
      </c>
      <c r="N115" s="50">
        <f>(C115-VLOOKUP(J115,Riders!$A$2:$C$3501,2,FALSE))/365</f>
        <v>24.575342465753426</v>
      </c>
      <c r="O115" s="50">
        <f>(C115-VLOOKUP(K115,Riders!$A$2:$C$3501,2,FALSE))/365</f>
        <v>23.539726027397261</v>
      </c>
      <c r="P115">
        <v>3</v>
      </c>
      <c r="Q115" s="101">
        <f t="shared" si="8"/>
        <v>253.05900000000003</v>
      </c>
      <c r="R115" s="101">
        <f t="shared" si="9"/>
        <v>22.681000000000001</v>
      </c>
      <c r="S115" s="101">
        <f t="shared" si="10"/>
        <v>68.768000000000001</v>
      </c>
      <c r="T115" s="101">
        <f t="shared" si="11"/>
        <v>60.693000000000012</v>
      </c>
      <c r="U115" s="101">
        <f t="shared" si="12"/>
        <v>61.495999999999981</v>
      </c>
      <c r="V115" s="101">
        <f t="shared" si="13"/>
        <v>62.102000000000032</v>
      </c>
      <c r="W115" s="38">
        <v>14.034000000000001</v>
      </c>
      <c r="X115" s="3">
        <v>8.6470000000000002</v>
      </c>
      <c r="Y115" s="3">
        <v>8.0579999999999998</v>
      </c>
      <c r="Z115" s="3">
        <v>7.764999999999997</v>
      </c>
      <c r="AA115" s="3">
        <v>7.615000000000002</v>
      </c>
      <c r="AB115" s="3">
        <v>7.7310000000000016</v>
      </c>
      <c r="AC115" s="3">
        <v>7.4410000000000025</v>
      </c>
      <c r="AD115" s="3">
        <v>7.4769999999999968</v>
      </c>
      <c r="AE115" s="3">
        <v>7.5100000000000051</v>
      </c>
      <c r="AF115" s="3">
        <v>7.554000000000002</v>
      </c>
      <c r="AG115" s="3">
        <v>7.7249999999999943</v>
      </c>
      <c r="AH115" s="3">
        <v>7.4969999999999999</v>
      </c>
      <c r="AI115" s="3">
        <v>7.4949999999999903</v>
      </c>
      <c r="AJ115" s="3">
        <v>7.5260000000000105</v>
      </c>
      <c r="AK115" s="3">
        <v>7.5829999999999984</v>
      </c>
      <c r="AL115" s="3">
        <v>7.8030000000000115</v>
      </c>
      <c r="AM115" s="3">
        <v>7.6689999999999827</v>
      </c>
      <c r="AN115" s="3">
        <v>7.6419999999999959</v>
      </c>
      <c r="AO115" s="3">
        <v>7.6210000000000093</v>
      </c>
      <c r="AP115" s="3">
        <v>7.6289999999999907</v>
      </c>
      <c r="AQ115" s="3">
        <v>7.6350000000000193</v>
      </c>
      <c r="AR115" s="3">
        <v>7.7189999999999657</v>
      </c>
      <c r="AS115" s="3">
        <v>7.8830000000000098</v>
      </c>
      <c r="AT115" s="3">
        <v>7.6980000000000075</v>
      </c>
      <c r="AU115" s="3">
        <v>7.6200000000000045</v>
      </c>
      <c r="AV115" s="3">
        <v>7.7160000000000082</v>
      </c>
      <c r="AW115" s="3">
        <v>7.5559999999999832</v>
      </c>
      <c r="AX115" s="3">
        <v>7.7150000000000034</v>
      </c>
      <c r="AY115" s="3">
        <v>7.6299999999999955</v>
      </c>
      <c r="AZ115" s="3">
        <v>7.9490000000000407</v>
      </c>
      <c r="BA115" s="3">
        <v>8.0719999999999743</v>
      </c>
      <c r="BB115" s="3">
        <v>7.8440000000000225</v>
      </c>
      <c r="BC115" s="102">
        <f t="shared" si="14"/>
        <v>56.903726008559261</v>
      </c>
    </row>
    <row r="116" spans="1:55" ht="14.65" thickBot="1" x14ac:dyDescent="0.5">
      <c r="A116" t="s">
        <v>102</v>
      </c>
      <c r="B116">
        <v>2023</v>
      </c>
      <c r="C116" s="9">
        <v>45142</v>
      </c>
      <c r="D116" t="s">
        <v>13</v>
      </c>
      <c r="E116" s="51" t="s">
        <v>204</v>
      </c>
      <c r="F116" t="s">
        <v>206</v>
      </c>
      <c r="G116" t="s">
        <v>53</v>
      </c>
      <c r="H116" t="s">
        <v>298</v>
      </c>
      <c r="I116" t="s">
        <v>389</v>
      </c>
      <c r="J116" t="s">
        <v>456</v>
      </c>
      <c r="K116" t="s">
        <v>316</v>
      </c>
      <c r="L116" s="50">
        <f>(C116-VLOOKUP(H116,Riders!$A$2:$C$3501,2,FALSE))/365</f>
        <v>24.052054794520547</v>
      </c>
      <c r="M116" s="50">
        <f>(C116-VLOOKUP(I116,Riders!$A$2:$C$3501,2,FALSE))/365</f>
        <v>23.761643835616439</v>
      </c>
      <c r="N116" s="50">
        <f>(C116-VLOOKUP(J116,Riders!$A$2:$C$3501,2,FALSE))/365</f>
        <v>24.12876712328767</v>
      </c>
      <c r="O116" s="50">
        <f>(C116-VLOOKUP(K116,Riders!$A$2:$C$3501,2,FALSE))/365</f>
        <v>22.61917808219178</v>
      </c>
      <c r="P116">
        <v>4</v>
      </c>
      <c r="Q116" s="101">
        <f t="shared" si="8"/>
        <v>253.33400000000003</v>
      </c>
      <c r="R116" s="101">
        <f t="shared" si="9"/>
        <v>22.016999999999999</v>
      </c>
      <c r="S116" s="101">
        <f t="shared" si="10"/>
        <v>67.871000000000009</v>
      </c>
      <c r="T116" s="101">
        <f t="shared" si="11"/>
        <v>60.91</v>
      </c>
      <c r="U116" s="101">
        <f t="shared" si="12"/>
        <v>61.945999999999998</v>
      </c>
      <c r="V116" s="101">
        <f t="shared" si="13"/>
        <v>62.607000000000028</v>
      </c>
      <c r="W116" s="38">
        <v>13.896000000000001</v>
      </c>
      <c r="X116" s="3">
        <v>8.1209999999999987</v>
      </c>
      <c r="Y116" s="3">
        <v>7.73</v>
      </c>
      <c r="Z116" s="3">
        <v>7.5810000000000031</v>
      </c>
      <c r="AA116" s="3">
        <v>7.6859999999999999</v>
      </c>
      <c r="AB116" s="3">
        <v>7.597999999999999</v>
      </c>
      <c r="AC116" s="3">
        <v>7.6699999999999946</v>
      </c>
      <c r="AD116" s="3">
        <v>7.5890000000000128</v>
      </c>
      <c r="AE116" s="3">
        <v>7.8070000000000022</v>
      </c>
      <c r="AF116" s="3">
        <v>7.5689999999999884</v>
      </c>
      <c r="AG116" s="3">
        <v>7.4999999999999858</v>
      </c>
      <c r="AH116" s="3">
        <v>7.4200000000000159</v>
      </c>
      <c r="AI116" s="3">
        <v>7.583999999999989</v>
      </c>
      <c r="AJ116" s="3">
        <v>7.5939999999999941</v>
      </c>
      <c r="AK116" s="3">
        <v>7.6970000000000312</v>
      </c>
      <c r="AL116" s="3">
        <v>7.7389999999999901</v>
      </c>
      <c r="AM116" s="3">
        <v>7.9379999999999882</v>
      </c>
      <c r="AN116" s="3">
        <v>7.7839999999999634</v>
      </c>
      <c r="AO116" s="3">
        <v>7.6970000000000312</v>
      </c>
      <c r="AP116" s="3">
        <v>7.7059999999999889</v>
      </c>
      <c r="AQ116" s="3">
        <v>7.8429999999999893</v>
      </c>
      <c r="AR116" s="3">
        <v>7.7090000000000316</v>
      </c>
      <c r="AS116" s="3">
        <v>7.6269999999999811</v>
      </c>
      <c r="AT116" s="3">
        <v>7.6420000000000243</v>
      </c>
      <c r="AU116" s="3">
        <v>7.8170000000000073</v>
      </c>
      <c r="AV116" s="3">
        <v>7.6529999999999916</v>
      </c>
      <c r="AW116" s="3">
        <v>7.7220000000000084</v>
      </c>
      <c r="AX116" s="3">
        <v>7.7159999999999513</v>
      </c>
      <c r="AY116" s="3">
        <v>7.8930000000000007</v>
      </c>
      <c r="AZ116" s="3">
        <v>7.8689999999999998</v>
      </c>
      <c r="BA116" s="3">
        <v>8.1110000000000468</v>
      </c>
      <c r="BB116" s="3">
        <v>7.8260000000000218</v>
      </c>
      <c r="BC116" s="102">
        <f t="shared" si="14"/>
        <v>56.841955679063993</v>
      </c>
    </row>
    <row r="117" spans="1:55" ht="14.65" thickBot="1" x14ac:dyDescent="0.5">
      <c r="A117" s="51" t="s">
        <v>93</v>
      </c>
      <c r="B117" s="51">
        <v>2023</v>
      </c>
      <c r="C117" s="52">
        <v>45037</v>
      </c>
      <c r="D117" s="51" t="s">
        <v>72</v>
      </c>
      <c r="E117" s="51" t="s">
        <v>379</v>
      </c>
      <c r="F117" s="51" t="s">
        <v>379</v>
      </c>
      <c r="G117" t="s">
        <v>25</v>
      </c>
      <c r="H117" t="s">
        <v>269</v>
      </c>
      <c r="I117" t="s">
        <v>457</v>
      </c>
      <c r="J117" t="s">
        <v>418</v>
      </c>
      <c r="K117" t="s">
        <v>420</v>
      </c>
      <c r="L117" s="50">
        <f>(C117-VLOOKUP(H117,Riders!$A$2:$C$3501,2,FALSE))/365</f>
        <v>29.12876712328767</v>
      </c>
      <c r="M117" s="50">
        <f>(C117-VLOOKUP(I117,Riders!$A$2:$C$3501,2,FALSE))/365</f>
        <v>25.698630136986303</v>
      </c>
      <c r="N117" s="50">
        <f>(C117-VLOOKUP(J117,Riders!$A$2:$C$3501,2,FALSE))/365</f>
        <v>26.079452054794519</v>
      </c>
      <c r="O117" s="50">
        <f>(C117-VLOOKUP(K117,Riders!$A$2:$C$3501,2,FALSE))/365</f>
        <v>24.043835616438358</v>
      </c>
      <c r="P117">
        <v>1</v>
      </c>
      <c r="Q117" s="101">
        <f t="shared" si="8"/>
        <v>254.82400000000004</v>
      </c>
      <c r="R117" s="101">
        <f t="shared" si="9"/>
        <v>22.536999999999999</v>
      </c>
      <c r="S117" s="101">
        <f t="shared" si="10"/>
        <v>68.621999999999986</v>
      </c>
      <c r="T117" s="101">
        <f t="shared" si="11"/>
        <v>61.112999999999971</v>
      </c>
      <c r="U117" s="101">
        <f t="shared" si="12"/>
        <v>61.935000000000059</v>
      </c>
      <c r="V117" s="101">
        <f t="shared" si="13"/>
        <v>63.154000000000025</v>
      </c>
      <c r="W117" s="38">
        <v>14.082000000000001</v>
      </c>
      <c r="X117" s="3">
        <v>8.4549999999999983</v>
      </c>
      <c r="Y117" s="3">
        <v>7.8290000000000006</v>
      </c>
      <c r="Z117" s="3">
        <v>7.5300000000000011</v>
      </c>
      <c r="AA117" s="3">
        <v>7.6469999999999985</v>
      </c>
      <c r="AB117" s="3">
        <v>7.5919999999999987</v>
      </c>
      <c r="AC117" s="3">
        <v>7.673000000000016</v>
      </c>
      <c r="AD117" s="3">
        <v>7.8139999999999716</v>
      </c>
      <c r="AE117" s="3">
        <v>7.6390000000000242</v>
      </c>
      <c r="AF117" s="3">
        <v>7.6149999999999949</v>
      </c>
      <c r="AG117" s="3">
        <v>7.742999999999995</v>
      </c>
      <c r="AH117" s="3">
        <v>7.6079999999999899</v>
      </c>
      <c r="AI117" s="3">
        <v>7.6090000000000089</v>
      </c>
      <c r="AJ117" s="3">
        <v>7.6020000000000039</v>
      </c>
      <c r="AK117" s="3">
        <v>7.7439999999999998</v>
      </c>
      <c r="AL117" s="3">
        <v>7.5529999999999546</v>
      </c>
      <c r="AM117" s="3">
        <v>7.5940000000000509</v>
      </c>
      <c r="AN117" s="3">
        <v>7.6269999999999811</v>
      </c>
      <c r="AO117" s="3">
        <v>7.7810000000000059</v>
      </c>
      <c r="AP117" s="3">
        <v>7.6750000000000114</v>
      </c>
      <c r="AQ117" s="3">
        <v>7.6979999999999791</v>
      </c>
      <c r="AR117" s="3">
        <v>7.8670000000000471</v>
      </c>
      <c r="AS117" s="3">
        <v>7.7349999999999568</v>
      </c>
      <c r="AT117" s="3">
        <v>7.9580000000000268</v>
      </c>
      <c r="AU117" s="3">
        <v>7.8639999999999475</v>
      </c>
      <c r="AV117" s="3">
        <v>7.9170000000000584</v>
      </c>
      <c r="AW117" s="3">
        <v>8.0319999999999538</v>
      </c>
      <c r="AX117" s="3">
        <v>7.7860000000000014</v>
      </c>
      <c r="AY117" s="3">
        <v>7.7190000000000509</v>
      </c>
      <c r="AZ117" s="3">
        <v>7.7859999999999729</v>
      </c>
      <c r="BA117" s="3">
        <v>7.9370000000000687</v>
      </c>
      <c r="BB117" s="3">
        <v>8.1129999999999711</v>
      </c>
      <c r="BC117" s="102">
        <f t="shared" si="14"/>
        <v>56.509590933350069</v>
      </c>
    </row>
    <row r="118" spans="1:55" ht="14.65" thickBot="1" x14ac:dyDescent="0.5">
      <c r="A118" s="51" t="s">
        <v>93</v>
      </c>
      <c r="B118" s="51">
        <v>2023</v>
      </c>
      <c r="C118" s="52">
        <v>45037</v>
      </c>
      <c r="D118" s="51" t="s">
        <v>72</v>
      </c>
      <c r="E118" s="51" t="s">
        <v>379</v>
      </c>
      <c r="F118" s="51" t="s">
        <v>379</v>
      </c>
      <c r="G118" t="s">
        <v>67</v>
      </c>
      <c r="H118" t="s">
        <v>214</v>
      </c>
      <c r="I118" t="s">
        <v>271</v>
      </c>
      <c r="J118" t="s">
        <v>520</v>
      </c>
      <c r="K118" t="s">
        <v>464</v>
      </c>
      <c r="L118" s="50">
        <f>(C118-VLOOKUP(H118,Riders!$A$2:$C$3501,2,FALSE))/365</f>
        <v>28.342465753424658</v>
      </c>
      <c r="M118" s="50">
        <f>(C118-VLOOKUP(I118,Riders!$A$2:$C$3501,2,FALSE))/365</f>
        <v>28.843835616438355</v>
      </c>
      <c r="N118" s="50">
        <f>(C118-VLOOKUP(J118,Riders!$A$2:$C$3501,2,FALSE))/365</f>
        <v>26.317808219178083</v>
      </c>
      <c r="O118" s="50">
        <f>(C118-VLOOKUP(K118,Riders!$A$2:$C$3501,2,FALSE))/365</f>
        <v>21.238356164383561</v>
      </c>
      <c r="P118">
        <v>2</v>
      </c>
      <c r="Q118" s="101">
        <f t="shared" si="8"/>
        <v>255.32500000000002</v>
      </c>
      <c r="R118" s="101">
        <f t="shared" si="9"/>
        <v>22.530999999999999</v>
      </c>
      <c r="S118" s="101">
        <f t="shared" si="10"/>
        <v>69.900999999999982</v>
      </c>
      <c r="T118" s="101">
        <f t="shared" si="11"/>
        <v>61.894000000000034</v>
      </c>
      <c r="U118" s="101">
        <f t="shared" si="12"/>
        <v>62.34899999999999</v>
      </c>
      <c r="V118" s="101">
        <f t="shared" si="13"/>
        <v>61.181000000000012</v>
      </c>
      <c r="W118" s="38">
        <v>14.234</v>
      </c>
      <c r="X118" s="3">
        <v>8.2969999999999988</v>
      </c>
      <c r="Y118" s="3">
        <v>8.0460000000000029</v>
      </c>
      <c r="Z118" s="3">
        <v>8.093</v>
      </c>
      <c r="AA118" s="3">
        <v>7.8329999999999984</v>
      </c>
      <c r="AB118" s="3">
        <v>7.8320000000000007</v>
      </c>
      <c r="AC118" s="3">
        <v>7.732999999999997</v>
      </c>
      <c r="AD118" s="3">
        <v>7.8329999999999842</v>
      </c>
      <c r="AE118" s="3">
        <v>7.7410000000000139</v>
      </c>
      <c r="AF118" s="3">
        <v>7.6800000000000068</v>
      </c>
      <c r="AG118" s="3">
        <v>7.7399999999999949</v>
      </c>
      <c r="AH118" s="3">
        <v>7.894999999999996</v>
      </c>
      <c r="AI118" s="3">
        <v>7.7080000000000126</v>
      </c>
      <c r="AJ118" s="3">
        <v>7.6789999999999878</v>
      </c>
      <c r="AK118" s="3">
        <v>7.7020000000000124</v>
      </c>
      <c r="AL118" s="3">
        <v>7.7490000000000094</v>
      </c>
      <c r="AM118" s="3">
        <v>7.6789999999999736</v>
      </c>
      <c r="AN118" s="3">
        <v>7.75</v>
      </c>
      <c r="AO118" s="3">
        <v>7.695999999999998</v>
      </c>
      <c r="AP118" s="3">
        <v>7.7510000000000332</v>
      </c>
      <c r="AQ118" s="3">
        <v>8.0069999999999766</v>
      </c>
      <c r="AR118" s="3">
        <v>7.8010000000000161</v>
      </c>
      <c r="AS118" s="3">
        <v>7.8489999999999895</v>
      </c>
      <c r="AT118" s="3">
        <v>7.8160000000000025</v>
      </c>
      <c r="AU118" s="3">
        <v>7.9819999999999993</v>
      </c>
      <c r="AV118" s="3">
        <v>7.7719999999999914</v>
      </c>
      <c r="AW118" s="3">
        <v>7.6820000000000164</v>
      </c>
      <c r="AX118" s="3">
        <v>7.5869999999999891</v>
      </c>
      <c r="AY118" s="3">
        <v>7.5530000000000257</v>
      </c>
      <c r="AZ118" s="3">
        <v>7.4959999999999241</v>
      </c>
      <c r="BA118" s="3">
        <v>7.509000000000043</v>
      </c>
      <c r="BB118" s="3">
        <v>7.6000000000000227</v>
      </c>
      <c r="BC118" s="102">
        <f t="shared" si="14"/>
        <v>56.398707529619109</v>
      </c>
    </row>
    <row r="119" spans="1:55" ht="14.65" thickBot="1" x14ac:dyDescent="0.5">
      <c r="A119" s="51" t="s">
        <v>93</v>
      </c>
      <c r="B119" s="51">
        <v>2023</v>
      </c>
      <c r="C119" s="52">
        <v>45037</v>
      </c>
      <c r="D119" s="51" t="s">
        <v>72</v>
      </c>
      <c r="E119" s="51" t="s">
        <v>379</v>
      </c>
      <c r="F119" s="51" t="s">
        <v>379</v>
      </c>
      <c r="G119" t="s">
        <v>15</v>
      </c>
      <c r="H119" t="s">
        <v>440</v>
      </c>
      <c r="I119" t="s">
        <v>459</v>
      </c>
      <c r="J119" t="s">
        <v>460</v>
      </c>
      <c r="K119" t="s">
        <v>492</v>
      </c>
      <c r="L119" s="50">
        <f>(C119-VLOOKUP(H119,Riders!$A$2:$C$3501,2,FALSE))/365</f>
        <v>22.446575342465753</v>
      </c>
      <c r="M119" s="50">
        <f>(C119-VLOOKUP(I119,Riders!$A$2:$C$3501,2,FALSE))/365</f>
        <v>24.432876712328767</v>
      </c>
      <c r="N119" s="50">
        <f>(C119-VLOOKUP(J119,Riders!$A$2:$C$3501,2,FALSE))/365</f>
        <v>29.778082191780822</v>
      </c>
      <c r="O119" s="50">
        <f>(C119-VLOOKUP(K119,Riders!$A$2:$C$3501,2,FALSE))/365</f>
        <v>26.172602739726027</v>
      </c>
      <c r="P119">
        <v>3</v>
      </c>
      <c r="Q119" s="101">
        <f t="shared" si="8"/>
        <v>255.67999999999998</v>
      </c>
      <c r="R119" s="101">
        <f t="shared" si="9"/>
        <v>22.434000000000001</v>
      </c>
      <c r="S119" s="101">
        <f t="shared" si="10"/>
        <v>68.408999999999992</v>
      </c>
      <c r="T119" s="101">
        <f t="shared" si="11"/>
        <v>62.893000000000001</v>
      </c>
      <c r="U119" s="101">
        <f t="shared" si="12"/>
        <v>62.766999999999996</v>
      </c>
      <c r="V119" s="101">
        <f t="shared" si="13"/>
        <v>61.61099999999999</v>
      </c>
      <c r="W119" s="38">
        <v>14.167999999999999</v>
      </c>
      <c r="X119" s="3">
        <v>8.2660000000000018</v>
      </c>
      <c r="Y119" s="3">
        <v>7.722999999999999</v>
      </c>
      <c r="Z119" s="3">
        <v>7.6130000000000031</v>
      </c>
      <c r="AA119" s="3">
        <v>7.570999999999998</v>
      </c>
      <c r="AB119" s="3">
        <v>7.597999999999999</v>
      </c>
      <c r="AC119" s="3">
        <v>7.7690000000000055</v>
      </c>
      <c r="AD119" s="3">
        <v>7.7009999999999863</v>
      </c>
      <c r="AE119" s="3">
        <v>7.7390000000000185</v>
      </c>
      <c r="AF119" s="3">
        <v>7.8169999999999931</v>
      </c>
      <c r="AG119" s="3">
        <v>8.0460000000000207</v>
      </c>
      <c r="AH119" s="3">
        <v>7.8659999999999854</v>
      </c>
      <c r="AI119" s="3">
        <v>7.8709999999999951</v>
      </c>
      <c r="AJ119" s="3">
        <v>7.853999999999985</v>
      </c>
      <c r="AK119" s="3">
        <v>7.8440000000000367</v>
      </c>
      <c r="AL119" s="3">
        <v>7.8559999999999661</v>
      </c>
      <c r="AM119" s="3">
        <v>7.9250000000000114</v>
      </c>
      <c r="AN119" s="3">
        <v>7.8369999999999891</v>
      </c>
      <c r="AO119" s="3">
        <v>7.8089999999999975</v>
      </c>
      <c r="AP119" s="3">
        <v>7.7870000000000061</v>
      </c>
      <c r="AQ119" s="3">
        <v>7.7830000000000155</v>
      </c>
      <c r="AR119" s="3">
        <v>7.8629999999999711</v>
      </c>
      <c r="AS119" s="3">
        <v>7.8760000000000048</v>
      </c>
      <c r="AT119" s="3">
        <v>7.8870000000000005</v>
      </c>
      <c r="AU119" s="3">
        <v>7.8410000000000082</v>
      </c>
      <c r="AV119" s="3">
        <v>7.8230000000000075</v>
      </c>
      <c r="AW119" s="3">
        <v>7.8749999999999716</v>
      </c>
      <c r="AX119" s="3">
        <v>7.7120000000000175</v>
      </c>
      <c r="AY119" s="3">
        <v>7.6239999999999952</v>
      </c>
      <c r="AZ119" s="3">
        <v>7.5760000000000218</v>
      </c>
      <c r="BA119" s="3">
        <v>7.56899999999996</v>
      </c>
      <c r="BB119" s="3">
        <v>7.5910000000000082</v>
      </c>
      <c r="BC119" s="102">
        <f t="shared" si="14"/>
        <v>56.320400500625787</v>
      </c>
    </row>
    <row r="120" spans="1:55" ht="14.65" thickBot="1" x14ac:dyDescent="0.5">
      <c r="A120" s="51" t="s">
        <v>93</v>
      </c>
      <c r="B120" s="51">
        <v>2023</v>
      </c>
      <c r="C120" s="52">
        <v>45037</v>
      </c>
      <c r="D120" s="51" t="s">
        <v>72</v>
      </c>
      <c r="E120" s="51" t="s">
        <v>379</v>
      </c>
      <c r="F120" s="51" t="s">
        <v>379</v>
      </c>
      <c r="G120" t="s">
        <v>27</v>
      </c>
      <c r="H120" t="s">
        <v>463</v>
      </c>
      <c r="I120" t="s">
        <v>216</v>
      </c>
      <c r="J120" t="s">
        <v>396</v>
      </c>
      <c r="K120" t="s">
        <v>432</v>
      </c>
      <c r="L120" s="50">
        <f>(C120-VLOOKUP(H120,Riders!$A$2:$C$3501,2,FALSE))/365</f>
        <v>21.391780821917809</v>
      </c>
      <c r="M120" s="50">
        <f>(C120-VLOOKUP(I120,Riders!$A$2:$C$3501,2,FALSE))/365</f>
        <v>24.202739726027396</v>
      </c>
      <c r="N120" s="50">
        <f>(C120-VLOOKUP(J120,Riders!$A$2:$C$3501,2,FALSE))/365</f>
        <v>24.126027397260273</v>
      </c>
      <c r="O120" s="50">
        <f>(C120-VLOOKUP(K120,Riders!$A$2:$C$3501,2,FALSE))/365</f>
        <v>28.07123287671233</v>
      </c>
      <c r="P120">
        <v>4</v>
      </c>
      <c r="Q120" s="101">
        <f t="shared" si="8"/>
        <v>257.14699999999999</v>
      </c>
      <c r="R120" s="101">
        <f t="shared" si="9"/>
        <v>22.988</v>
      </c>
      <c r="S120" s="101">
        <f t="shared" si="10"/>
        <v>69.709999999999994</v>
      </c>
      <c r="T120" s="101">
        <f t="shared" si="11"/>
        <v>61.606000000000037</v>
      </c>
      <c r="U120" s="101">
        <f t="shared" si="12"/>
        <v>61.890999999999963</v>
      </c>
      <c r="V120" s="101">
        <f t="shared" si="13"/>
        <v>63.94</v>
      </c>
      <c r="W120" s="38">
        <v>14.483000000000001</v>
      </c>
      <c r="X120" s="3">
        <v>8.504999999999999</v>
      </c>
      <c r="Y120" s="3">
        <v>7.9600000000000009</v>
      </c>
      <c r="Z120" s="3">
        <v>7.7989999999999995</v>
      </c>
      <c r="AA120" s="3">
        <v>7.7989999999999995</v>
      </c>
      <c r="AB120" s="3">
        <v>7.6880000000000024</v>
      </c>
      <c r="AC120" s="3">
        <v>7.6969999999999956</v>
      </c>
      <c r="AD120" s="3">
        <v>7.7789999999999964</v>
      </c>
      <c r="AE120" s="3">
        <v>7.9150000000000063</v>
      </c>
      <c r="AF120" s="3">
        <v>7.7339999999999947</v>
      </c>
      <c r="AG120" s="3">
        <v>7.6850000000000165</v>
      </c>
      <c r="AH120" s="3">
        <v>7.6319999999999908</v>
      </c>
      <c r="AI120" s="3">
        <v>7.6670000000000016</v>
      </c>
      <c r="AJ120" s="3">
        <v>7.6560000000000201</v>
      </c>
      <c r="AK120" s="3">
        <v>7.6549999999999727</v>
      </c>
      <c r="AL120" s="3">
        <v>7.6620000000000346</v>
      </c>
      <c r="AM120" s="3">
        <v>7.7889999999999873</v>
      </c>
      <c r="AN120" s="3">
        <v>7.6569999999999823</v>
      </c>
      <c r="AO120" s="3">
        <v>7.6299999999999955</v>
      </c>
      <c r="AP120" s="3">
        <v>7.6710000000000207</v>
      </c>
      <c r="AQ120" s="3">
        <v>7.8009999999999877</v>
      </c>
      <c r="AR120" s="3">
        <v>7.72199999999998</v>
      </c>
      <c r="AS120" s="3">
        <v>7.7570000000000334</v>
      </c>
      <c r="AT120" s="3">
        <v>7.8639999999999759</v>
      </c>
      <c r="AU120" s="3">
        <v>7.6960000000000264</v>
      </c>
      <c r="AV120" s="3">
        <v>7.7179999999999893</v>
      </c>
      <c r="AW120" s="3">
        <v>7.7390000000000043</v>
      </c>
      <c r="AX120" s="3">
        <v>8.0579999999999927</v>
      </c>
      <c r="AY120" s="3">
        <v>8.0830000000000268</v>
      </c>
      <c r="AZ120" s="3">
        <v>8.1559999999999775</v>
      </c>
      <c r="BA120" s="3">
        <v>8.1899999999999977</v>
      </c>
      <c r="BB120" s="3">
        <v>8.2999999999999829</v>
      </c>
      <c r="BC120" s="102">
        <f t="shared" si="14"/>
        <v>55.99909779231335</v>
      </c>
    </row>
    <row r="121" spans="1:55" ht="14.65" thickBot="1" x14ac:dyDescent="0.5">
      <c r="A121" s="51" t="s">
        <v>93</v>
      </c>
      <c r="B121" s="51">
        <v>2023</v>
      </c>
      <c r="C121" s="52">
        <v>45037</v>
      </c>
      <c r="D121" s="51" t="s">
        <v>72</v>
      </c>
      <c r="E121" s="51" t="s">
        <v>379</v>
      </c>
      <c r="F121" s="51" t="s">
        <v>379</v>
      </c>
      <c r="G121" t="s">
        <v>53</v>
      </c>
      <c r="H121" t="s">
        <v>227</v>
      </c>
      <c r="I121" t="s">
        <v>389</v>
      </c>
      <c r="J121" t="s">
        <v>272</v>
      </c>
      <c r="K121" t="s">
        <v>456</v>
      </c>
      <c r="L121" s="50">
        <f>(C121-VLOOKUP(H121,Riders!$A$2:$C$3501,2,FALSE))/365</f>
        <v>25.161643835616438</v>
      </c>
      <c r="M121" s="50">
        <f>(C121-VLOOKUP(I121,Riders!$A$2:$C$3501,2,FALSE))/365</f>
        <v>23.473972602739725</v>
      </c>
      <c r="N121" s="50">
        <f>(C121-VLOOKUP(J121,Riders!$A$2:$C$3501,2,FALSE))/365</f>
        <v>26.17808219178082</v>
      </c>
      <c r="O121" s="50">
        <f>(C121-VLOOKUP(K121,Riders!$A$2:$C$3501,2,FALSE))/365</f>
        <v>23.841095890410958</v>
      </c>
      <c r="P121">
        <v>5</v>
      </c>
      <c r="Q121" s="101">
        <f t="shared" si="8"/>
        <v>258.06200000000001</v>
      </c>
      <c r="R121" s="101">
        <f t="shared" si="9"/>
        <v>22.693999999999999</v>
      </c>
      <c r="S121" s="101">
        <f t="shared" si="10"/>
        <v>70.153000000000006</v>
      </c>
      <c r="T121" s="101">
        <f t="shared" si="11"/>
        <v>62.742999999999981</v>
      </c>
      <c r="U121" s="101">
        <f t="shared" si="12"/>
        <v>62.539000000000044</v>
      </c>
      <c r="V121" s="101">
        <f t="shared" si="13"/>
        <v>62.626999999999981</v>
      </c>
      <c r="W121" s="38">
        <v>14.257</v>
      </c>
      <c r="X121" s="3">
        <v>8.4369999999999994</v>
      </c>
      <c r="Y121" s="3">
        <v>8.1370000000000005</v>
      </c>
      <c r="Z121" s="3">
        <v>7.9760000000000026</v>
      </c>
      <c r="AA121" s="3">
        <v>8.0439999999999969</v>
      </c>
      <c r="AB121" s="3">
        <v>7.82</v>
      </c>
      <c r="AC121" s="3">
        <v>7.8000000000000043</v>
      </c>
      <c r="AD121" s="3">
        <v>7.6820000000000022</v>
      </c>
      <c r="AE121" s="3">
        <v>7.8419999999999845</v>
      </c>
      <c r="AF121" s="3">
        <v>7.777000000000001</v>
      </c>
      <c r="AG121" s="3">
        <v>7.8270000000000124</v>
      </c>
      <c r="AH121" s="3">
        <v>7.9579999999999984</v>
      </c>
      <c r="AI121" s="3">
        <v>7.8249999999999886</v>
      </c>
      <c r="AJ121" s="3">
        <v>7.8120000000000118</v>
      </c>
      <c r="AK121" s="3">
        <v>7.8599999999999852</v>
      </c>
      <c r="AL121" s="3">
        <v>7.8419999999999987</v>
      </c>
      <c r="AM121" s="3">
        <v>7.9469999999999743</v>
      </c>
      <c r="AN121" s="3">
        <v>7.8050000000000068</v>
      </c>
      <c r="AO121" s="3">
        <v>7.8590000000000373</v>
      </c>
      <c r="AP121" s="3">
        <v>7.8349999999999795</v>
      </c>
      <c r="AQ121" s="3">
        <v>7.8329999999999984</v>
      </c>
      <c r="AR121" s="3">
        <v>7.9190000000000396</v>
      </c>
      <c r="AS121" s="3">
        <v>7.714999999999975</v>
      </c>
      <c r="AT121" s="3">
        <v>7.6260000000000332</v>
      </c>
      <c r="AU121" s="3">
        <v>7.8879999999999484</v>
      </c>
      <c r="AV121" s="3">
        <v>7.9870000000000232</v>
      </c>
      <c r="AW121" s="3">
        <v>8.1020000000000323</v>
      </c>
      <c r="AX121" s="3">
        <v>7.8249999999999886</v>
      </c>
      <c r="AY121" s="3">
        <v>7.7509999999999764</v>
      </c>
      <c r="AZ121" s="3">
        <v>7.6589999999999918</v>
      </c>
      <c r="BA121" s="3">
        <v>7.679000000000002</v>
      </c>
      <c r="BB121" s="3">
        <v>7.7360000000000184</v>
      </c>
      <c r="BC121" s="102">
        <f t="shared" si="14"/>
        <v>55.800544055304535</v>
      </c>
    </row>
    <row r="122" spans="1:55" ht="14.65" thickBot="1" x14ac:dyDescent="0.5">
      <c r="A122" s="51" t="s">
        <v>93</v>
      </c>
      <c r="B122" s="51">
        <v>2023</v>
      </c>
      <c r="C122" s="52">
        <v>45037</v>
      </c>
      <c r="D122" s="51" t="s">
        <v>72</v>
      </c>
      <c r="E122" s="51" t="s">
        <v>379</v>
      </c>
      <c r="F122" s="51" t="s">
        <v>379</v>
      </c>
      <c r="G122" t="s">
        <v>56</v>
      </c>
      <c r="H122" t="s">
        <v>291</v>
      </c>
      <c r="I122" t="s">
        <v>233</v>
      </c>
      <c r="J122" t="s">
        <v>427</v>
      </c>
      <c r="K122" t="s">
        <v>428</v>
      </c>
      <c r="L122" s="50">
        <f>(C122-VLOOKUP(H122,Riders!$A$2:$C$3501,2,FALSE))/365</f>
        <v>22.013698630136986</v>
      </c>
      <c r="M122" s="50">
        <f>(C122-VLOOKUP(I122,Riders!$A$2:$C$3501,2,FALSE))/365</f>
        <v>27.638356164383563</v>
      </c>
      <c r="N122" s="50">
        <f>(C122-VLOOKUP(J122,Riders!$A$2:$C$3501,2,FALSE))/365</f>
        <v>28.986301369863014</v>
      </c>
      <c r="O122" s="50">
        <f>(C122-VLOOKUP(K122,Riders!$A$2:$C$3501,2,FALSE))/365</f>
        <v>33.484931506849314</v>
      </c>
      <c r="P122">
        <v>6</v>
      </c>
      <c r="Q122" s="101">
        <f t="shared" si="8"/>
        <v>262.40499999999997</v>
      </c>
      <c r="R122" s="101">
        <f t="shared" si="9"/>
        <v>23.128</v>
      </c>
      <c r="S122" s="101">
        <f t="shared" si="10"/>
        <v>70.222999999999999</v>
      </c>
      <c r="T122" s="101">
        <f t="shared" si="11"/>
        <v>63.629000000000005</v>
      </c>
      <c r="U122" s="101">
        <f t="shared" si="12"/>
        <v>64.061999999999983</v>
      </c>
      <c r="V122" s="101">
        <f t="shared" si="13"/>
        <v>64.490999999999985</v>
      </c>
      <c r="W122" s="38">
        <v>14.592000000000001</v>
      </c>
      <c r="X122" s="3">
        <v>8.5359999999999996</v>
      </c>
      <c r="Y122" s="3">
        <v>7.8939999999999984</v>
      </c>
      <c r="Z122" s="3">
        <v>7.8150000000000048</v>
      </c>
      <c r="AA122" s="3">
        <v>7.9849999999999994</v>
      </c>
      <c r="AB122" s="3">
        <v>7.7759999999999962</v>
      </c>
      <c r="AC122" s="3">
        <v>7.7220000000000013</v>
      </c>
      <c r="AD122" s="3">
        <v>7.9029999999999987</v>
      </c>
      <c r="AE122" s="3">
        <v>7.7740000000000009</v>
      </c>
      <c r="AF122" s="3">
        <v>7.9009999999999962</v>
      </c>
      <c r="AG122" s="3">
        <v>8.0270000000000152</v>
      </c>
      <c r="AH122" s="3">
        <v>8.2009999999999934</v>
      </c>
      <c r="AI122" s="3">
        <v>7.9439999999999884</v>
      </c>
      <c r="AJ122" s="3">
        <v>7.9200000000000017</v>
      </c>
      <c r="AK122" s="3">
        <v>7.8430000000000035</v>
      </c>
      <c r="AL122" s="3">
        <v>8.0190000000000055</v>
      </c>
      <c r="AM122" s="3">
        <v>7.8970000000000198</v>
      </c>
      <c r="AN122" s="3">
        <v>7.9409999999999741</v>
      </c>
      <c r="AO122" s="3">
        <v>8.1200000000000045</v>
      </c>
      <c r="AP122" s="3">
        <v>8.0300000000000296</v>
      </c>
      <c r="AQ122" s="3">
        <v>7.9979999999999905</v>
      </c>
      <c r="AR122" s="3">
        <v>8.08299999999997</v>
      </c>
      <c r="AS122" s="3">
        <v>7.9980000000000189</v>
      </c>
      <c r="AT122" s="3">
        <v>7.9949999999999761</v>
      </c>
      <c r="AU122" s="3">
        <v>7.9910000000000139</v>
      </c>
      <c r="AV122" s="3">
        <v>8.1090000000000089</v>
      </c>
      <c r="AW122" s="3">
        <v>7.9969999999999857</v>
      </c>
      <c r="AX122" s="3">
        <v>8.1020000000000323</v>
      </c>
      <c r="AY122" s="3">
        <v>8.0679999999999552</v>
      </c>
      <c r="AZ122" s="3">
        <v>8.0370000000000346</v>
      </c>
      <c r="BA122" s="3">
        <v>8.1169999999999618</v>
      </c>
      <c r="BB122" s="3">
        <v>8.0699999999999932</v>
      </c>
      <c r="BC122" s="102">
        <f t="shared" si="14"/>
        <v>54.877003105885947</v>
      </c>
    </row>
    <row r="123" spans="1:55" ht="14.65" thickBot="1" x14ac:dyDescent="0.5">
      <c r="A123" s="51" t="s">
        <v>93</v>
      </c>
      <c r="B123" s="51">
        <v>2023</v>
      </c>
      <c r="C123" s="52">
        <v>45037</v>
      </c>
      <c r="D123" s="51" t="s">
        <v>72</v>
      </c>
      <c r="E123" s="51" t="s">
        <v>379</v>
      </c>
      <c r="F123" s="51" t="s">
        <v>379</v>
      </c>
      <c r="G123" t="s">
        <v>36</v>
      </c>
      <c r="H123" t="s">
        <v>455</v>
      </c>
      <c r="I123" t="s">
        <v>458</v>
      </c>
      <c r="J123" t="s">
        <v>486</v>
      </c>
      <c r="K123" t="s">
        <v>3565</v>
      </c>
      <c r="L123" s="50">
        <f>(C123-VLOOKUP(H123,Riders!$A$2:$C$3501,2,FALSE))/365</f>
        <v>23.167123287671235</v>
      </c>
      <c r="M123" s="50">
        <f>(C123-VLOOKUP(I123,Riders!$A$2:$C$3501,2,FALSE))/365</f>
        <v>24.443835616438356</v>
      </c>
      <c r="N123" s="50">
        <f>(C123-VLOOKUP(J123,Riders!$A$2:$C$3501,2,FALSE))/365</f>
        <v>20.227397260273971</v>
      </c>
      <c r="O123" s="50">
        <f>(C123-VLOOKUP(K123,Riders!$A$2:$C$3501,2,FALSE))/365</f>
        <v>37.169863013698631</v>
      </c>
      <c r="P123">
        <v>7</v>
      </c>
      <c r="Q123" s="101">
        <f t="shared" si="8"/>
        <v>263.68700000000001</v>
      </c>
      <c r="R123" s="101">
        <f t="shared" si="9"/>
        <v>22.465</v>
      </c>
      <c r="S123" s="101">
        <f t="shared" si="10"/>
        <v>70.22399999999999</v>
      </c>
      <c r="T123" s="101">
        <f t="shared" si="11"/>
        <v>64.150000000000006</v>
      </c>
      <c r="U123" s="101">
        <f t="shared" si="12"/>
        <v>63.638999999999982</v>
      </c>
      <c r="V123" s="101">
        <f t="shared" si="13"/>
        <v>65.674000000000035</v>
      </c>
      <c r="W123" s="38">
        <v>14.337999999999999</v>
      </c>
      <c r="X123" s="3">
        <v>8.1270000000000007</v>
      </c>
      <c r="Y123" s="3">
        <v>7.8969999999999985</v>
      </c>
      <c r="Z123" s="3">
        <v>7.7579999999999991</v>
      </c>
      <c r="AA123" s="3">
        <v>7.9680000000000035</v>
      </c>
      <c r="AB123" s="3">
        <v>7.9750000000000014</v>
      </c>
      <c r="AC123" s="3">
        <v>8.0919999999999916</v>
      </c>
      <c r="AD123" s="3">
        <v>8.0689999999999955</v>
      </c>
      <c r="AE123" s="3">
        <v>8.2100000000000222</v>
      </c>
      <c r="AF123" s="3">
        <v>8.0099999999999767</v>
      </c>
      <c r="AG123" s="3">
        <v>7.8810000000000144</v>
      </c>
      <c r="AH123" s="3">
        <v>7.8770000000000095</v>
      </c>
      <c r="AI123" s="3">
        <v>7.9509999999999934</v>
      </c>
      <c r="AJ123" s="3">
        <v>8.1749999999999829</v>
      </c>
      <c r="AK123" s="3">
        <v>8.0460000000000349</v>
      </c>
      <c r="AL123" s="3">
        <v>7.9999999999999716</v>
      </c>
      <c r="AM123" s="3">
        <v>8.0450000000000159</v>
      </c>
      <c r="AN123" s="3">
        <v>8.0389999999999873</v>
      </c>
      <c r="AO123" s="3">
        <v>8.1930000000000121</v>
      </c>
      <c r="AP123" s="3">
        <v>7.9110000000000014</v>
      </c>
      <c r="AQ123" s="3">
        <v>7.8460000000000036</v>
      </c>
      <c r="AR123" s="3">
        <v>7.9299999999999784</v>
      </c>
      <c r="AS123" s="3">
        <v>7.8169999999999789</v>
      </c>
      <c r="AT123" s="3">
        <v>7.8580000000000041</v>
      </c>
      <c r="AU123" s="3">
        <v>8.1650000000000489</v>
      </c>
      <c r="AV123" s="3">
        <v>8.296999999999997</v>
      </c>
      <c r="AW123" s="3">
        <v>8.2539999999999623</v>
      </c>
      <c r="AX123" s="3">
        <v>8.3680000000000518</v>
      </c>
      <c r="AY123" s="3">
        <v>8.5669999999999504</v>
      </c>
      <c r="AZ123" s="3">
        <v>8.0769999999999982</v>
      </c>
      <c r="BA123" s="3">
        <v>7.8919999999999959</v>
      </c>
      <c r="BB123" s="3">
        <v>8.0540000000000305</v>
      </c>
      <c r="BC123" s="102">
        <f t="shared" si="14"/>
        <v>54.610200730411435</v>
      </c>
    </row>
    <row r="124" spans="1:55" ht="14.65" thickBot="1" x14ac:dyDescent="0.5">
      <c r="A124" s="51" t="s">
        <v>93</v>
      </c>
      <c r="B124" s="51">
        <v>2023</v>
      </c>
      <c r="C124" s="52">
        <v>45037</v>
      </c>
      <c r="D124" s="51" t="s">
        <v>72</v>
      </c>
      <c r="E124" s="51" t="s">
        <v>379</v>
      </c>
      <c r="F124" s="51" t="s">
        <v>379</v>
      </c>
      <c r="G124" t="s">
        <v>27</v>
      </c>
      <c r="H124" t="s">
        <v>312</v>
      </c>
      <c r="I124" t="s">
        <v>613</v>
      </c>
      <c r="J124" t="s">
        <v>2180</v>
      </c>
      <c r="K124" t="s">
        <v>487</v>
      </c>
      <c r="L124" s="50">
        <f>(C124-VLOOKUP(H124,Riders!$A$2:$C$3501,2,FALSE))/365</f>
        <v>24.769863013698629</v>
      </c>
      <c r="M124" s="50">
        <f>(C124-VLOOKUP(I124,Riders!$A$2:$C$3501,2,FALSE))/365</f>
        <v>21.016438356164382</v>
      </c>
      <c r="N124" s="50">
        <f>(C124-VLOOKUP(J124,Riders!$A$2:$C$3501,2,FALSE))/365</f>
        <v>18.876712328767123</v>
      </c>
      <c r="O124" s="50">
        <f>(C124-VLOOKUP(K124,Riders!$A$2:$C$3501,2,FALSE))/365</f>
        <v>25.473972602739725</v>
      </c>
      <c r="P124">
        <v>8</v>
      </c>
      <c r="Q124" s="101">
        <f t="shared" si="8"/>
        <v>264.18099999999998</v>
      </c>
      <c r="R124" s="101">
        <f t="shared" si="9"/>
        <v>23.033000000000001</v>
      </c>
      <c r="S124" s="101">
        <f t="shared" si="10"/>
        <v>71.042000000000002</v>
      </c>
      <c r="T124" s="101">
        <f t="shared" si="11"/>
        <v>64.604000000000013</v>
      </c>
      <c r="U124" s="101">
        <f t="shared" si="12"/>
        <v>64.461999999999961</v>
      </c>
      <c r="V124" s="101">
        <f t="shared" si="13"/>
        <v>64.073000000000008</v>
      </c>
      <c r="W124" s="38">
        <v>14.472</v>
      </c>
      <c r="X124" s="3">
        <v>8.5610000000000017</v>
      </c>
      <c r="Y124" s="3">
        <v>8.107999999999997</v>
      </c>
      <c r="Z124" s="3">
        <v>8.0420000000000016</v>
      </c>
      <c r="AA124" s="3">
        <v>7.9720000000000013</v>
      </c>
      <c r="AB124" s="3">
        <v>7.9529999999999959</v>
      </c>
      <c r="AC124" s="3">
        <v>7.9430000000000049</v>
      </c>
      <c r="AD124" s="3">
        <v>7.9909999999999997</v>
      </c>
      <c r="AE124" s="3">
        <v>8.063999999999993</v>
      </c>
      <c r="AF124" s="3">
        <v>8.277000000000001</v>
      </c>
      <c r="AG124" s="3">
        <v>8.0880000000000081</v>
      </c>
      <c r="AH124" s="3">
        <v>8.0779999999999887</v>
      </c>
      <c r="AI124" s="3">
        <v>8.0549999999999926</v>
      </c>
      <c r="AJ124" s="3">
        <v>8.1740000000000066</v>
      </c>
      <c r="AK124" s="3">
        <v>7.9550000000000125</v>
      </c>
      <c r="AL124" s="3">
        <v>7.9130000000000109</v>
      </c>
      <c r="AM124" s="3">
        <v>7.9409999999999741</v>
      </c>
      <c r="AN124" s="3">
        <v>8.1450000000000102</v>
      </c>
      <c r="AO124" s="3">
        <v>7.9950000000000045</v>
      </c>
      <c r="AP124" s="3">
        <v>7.9569999999999936</v>
      </c>
      <c r="AQ124" s="3">
        <v>7.9779999999999802</v>
      </c>
      <c r="AR124" s="3">
        <v>8.2240000000000464</v>
      </c>
      <c r="AS124" s="3">
        <v>8.1109999999999616</v>
      </c>
      <c r="AT124" s="3">
        <v>8.11099999999999</v>
      </c>
      <c r="AU124" s="3">
        <v>8.1340000000000146</v>
      </c>
      <c r="AV124" s="3">
        <v>8.1120000000000232</v>
      </c>
      <c r="AW124" s="3">
        <v>8.1810000000000116</v>
      </c>
      <c r="AX124" s="3">
        <v>7.9069999999999823</v>
      </c>
      <c r="AY124" s="3">
        <v>7.9689999999999941</v>
      </c>
      <c r="AZ124" s="3">
        <v>7.9489999999999839</v>
      </c>
      <c r="BA124" s="3">
        <v>7.8300000000000125</v>
      </c>
      <c r="BB124" s="3">
        <v>7.9909999999999854</v>
      </c>
      <c r="BC124" s="102">
        <f t="shared" si="14"/>
        <v>54.508083473073391</v>
      </c>
    </row>
    <row r="125" spans="1:55" ht="14.65" thickBot="1" x14ac:dyDescent="0.5">
      <c r="A125" s="51" t="s">
        <v>93</v>
      </c>
      <c r="B125" s="51">
        <v>2023</v>
      </c>
      <c r="C125" s="52">
        <v>45037</v>
      </c>
      <c r="D125" s="51" t="s">
        <v>72</v>
      </c>
      <c r="E125" s="51" t="s">
        <v>379</v>
      </c>
      <c r="F125" s="51" t="s">
        <v>379</v>
      </c>
      <c r="G125" t="s">
        <v>47</v>
      </c>
      <c r="H125" t="s">
        <v>268</v>
      </c>
      <c r="I125" t="s">
        <v>470</v>
      </c>
      <c r="J125" t="s">
        <v>240</v>
      </c>
      <c r="K125" t="s">
        <v>469</v>
      </c>
      <c r="L125" s="50">
        <f>(C125-VLOOKUP(H125,Riders!$A$2:$C$3501,2,FALSE))/365</f>
        <v>26.304109589041097</v>
      </c>
      <c r="M125" s="50">
        <f>(C125-VLOOKUP(I125,Riders!$A$2:$C$3501,2,FALSE))/365</f>
        <v>24.865753424657534</v>
      </c>
      <c r="N125" s="50">
        <f>(C125-VLOOKUP(J125,Riders!$A$2:$C$3501,2,FALSE))/365</f>
        <v>30.764383561643836</v>
      </c>
      <c r="O125" s="50">
        <f>(C125-VLOOKUP(K125,Riders!$A$2:$C$3501,2,FALSE))/365</f>
        <v>24.030136986301368</v>
      </c>
      <c r="P125">
        <v>9</v>
      </c>
      <c r="Q125" s="101">
        <f t="shared" si="8"/>
        <v>264.22499999999997</v>
      </c>
      <c r="R125" s="101">
        <f t="shared" si="9"/>
        <v>23.975999999999999</v>
      </c>
      <c r="S125" s="101">
        <f t="shared" si="10"/>
        <v>72.257000000000005</v>
      </c>
      <c r="T125" s="101">
        <f t="shared" si="11"/>
        <v>63.063999999999993</v>
      </c>
      <c r="U125" s="101">
        <f t="shared" si="12"/>
        <v>64.387</v>
      </c>
      <c r="V125" s="101">
        <f t="shared" si="13"/>
        <v>64.516999999999967</v>
      </c>
      <c r="W125" s="38">
        <v>15.273</v>
      </c>
      <c r="X125" s="3">
        <v>8.7029999999999994</v>
      </c>
      <c r="Y125" s="3">
        <v>8.2019999999999982</v>
      </c>
      <c r="Z125" s="3">
        <v>8.0680000000000049</v>
      </c>
      <c r="AA125" s="3">
        <v>8.1980000000000004</v>
      </c>
      <c r="AB125" s="3">
        <v>8.0379999999999967</v>
      </c>
      <c r="AC125" s="3">
        <v>7.9059999999999917</v>
      </c>
      <c r="AD125" s="3">
        <v>7.869000000000014</v>
      </c>
      <c r="AE125" s="3">
        <v>7.9719999999999942</v>
      </c>
      <c r="AF125" s="3">
        <v>7.8470000000000084</v>
      </c>
      <c r="AG125" s="3">
        <v>7.8009999999999877</v>
      </c>
      <c r="AH125" s="3">
        <v>7.8640000000000043</v>
      </c>
      <c r="AI125" s="3">
        <v>8.0159999999999911</v>
      </c>
      <c r="AJ125" s="3">
        <v>7.8200000000000216</v>
      </c>
      <c r="AK125" s="3">
        <v>7.8039999999999736</v>
      </c>
      <c r="AL125" s="3">
        <v>7.9400000000000119</v>
      </c>
      <c r="AM125" s="3">
        <v>7.9190000000000111</v>
      </c>
      <c r="AN125" s="3">
        <v>7.9779999999999518</v>
      </c>
      <c r="AO125" s="3">
        <v>8.1280000000000427</v>
      </c>
      <c r="AP125" s="3">
        <v>7.9119999999999777</v>
      </c>
      <c r="AQ125" s="3">
        <v>8.061000000000007</v>
      </c>
      <c r="AR125" s="3">
        <v>7.9980000000000189</v>
      </c>
      <c r="AS125" s="3">
        <v>8.11099999999999</v>
      </c>
      <c r="AT125" s="3">
        <v>8.2800000000000011</v>
      </c>
      <c r="AU125" s="3">
        <v>7.9979999999999905</v>
      </c>
      <c r="AV125" s="3">
        <v>8.1280000000000143</v>
      </c>
      <c r="AW125" s="3">
        <v>7.9630000000000223</v>
      </c>
      <c r="AX125" s="3">
        <v>7.9989999999999668</v>
      </c>
      <c r="AY125" s="3">
        <v>8.1869999999999834</v>
      </c>
      <c r="AZ125" s="3">
        <v>7.9670000000000414</v>
      </c>
      <c r="BA125" s="3">
        <v>8.1749999999999829</v>
      </c>
      <c r="BB125" s="3">
        <v>8.0999999999999659</v>
      </c>
      <c r="BC125" s="102">
        <f t="shared" si="14"/>
        <v>54.499006528526827</v>
      </c>
    </row>
    <row r="126" spans="1:55" ht="14.65" thickBot="1" x14ac:dyDescent="0.5">
      <c r="A126" s="51" t="s">
        <v>93</v>
      </c>
      <c r="B126" s="51">
        <v>2023</v>
      </c>
      <c r="C126" s="52">
        <v>45037</v>
      </c>
      <c r="D126" s="51" t="s">
        <v>72</v>
      </c>
      <c r="E126" s="51" t="s">
        <v>379</v>
      </c>
      <c r="F126" s="51" t="s">
        <v>379</v>
      </c>
      <c r="G126" t="s">
        <v>40</v>
      </c>
      <c r="H126" t="s">
        <v>221</v>
      </c>
      <c r="I126" t="s">
        <v>431</v>
      </c>
      <c r="J126" t="s">
        <v>430</v>
      </c>
      <c r="K126" t="s">
        <v>429</v>
      </c>
      <c r="L126" s="50">
        <f>(C126-VLOOKUP(H126,Riders!$A$2:$C$3501,2,FALSE))/365</f>
        <v>26.046575342465754</v>
      </c>
      <c r="M126" s="50">
        <f>(C126-VLOOKUP(I126,Riders!$A$2:$C$3501,2,FALSE))/365</f>
        <v>18.361643835616437</v>
      </c>
      <c r="N126" s="50">
        <f>(C126-VLOOKUP(J126,Riders!$A$2:$C$3501,2,FALSE))/365</f>
        <v>21.282191780821918</v>
      </c>
      <c r="O126" s="50">
        <f>(C126-VLOOKUP(K126,Riders!$A$2:$C$3501,2,FALSE))/365</f>
        <v>18.717808219178082</v>
      </c>
      <c r="P126">
        <v>10</v>
      </c>
      <c r="Q126" s="101">
        <f t="shared" si="8"/>
        <v>264.50799999999998</v>
      </c>
      <c r="R126" s="101">
        <f t="shared" si="9"/>
        <v>23.425999999999998</v>
      </c>
      <c r="S126" s="101">
        <f t="shared" si="10"/>
        <v>71.082000000000008</v>
      </c>
      <c r="T126" s="101">
        <f t="shared" si="11"/>
        <v>64.301000000000002</v>
      </c>
      <c r="U126" s="101">
        <f t="shared" si="12"/>
        <v>64.520999999999987</v>
      </c>
      <c r="V126" s="101">
        <f t="shared" si="13"/>
        <v>64.603999999999985</v>
      </c>
      <c r="W126" s="38">
        <v>14.632</v>
      </c>
      <c r="X126" s="3">
        <v>8.7939999999999987</v>
      </c>
      <c r="Y126" s="3">
        <v>8.0690000000000026</v>
      </c>
      <c r="Z126" s="3">
        <v>7.9740000000000002</v>
      </c>
      <c r="AA126" s="3">
        <v>7.7939999999999969</v>
      </c>
      <c r="AB126" s="3">
        <v>7.8160000000000025</v>
      </c>
      <c r="AC126" s="3">
        <v>8.0210000000000008</v>
      </c>
      <c r="AD126" s="3">
        <v>7.9820000000000064</v>
      </c>
      <c r="AE126" s="3">
        <v>8.0639999999999787</v>
      </c>
      <c r="AF126" s="3">
        <v>7.9540000000000077</v>
      </c>
      <c r="AG126" s="3">
        <v>7.9200000000000159</v>
      </c>
      <c r="AH126" s="3">
        <v>8.0739999999999981</v>
      </c>
      <c r="AI126" s="3">
        <v>7.8909999999999911</v>
      </c>
      <c r="AJ126" s="3">
        <v>8.1740000000000066</v>
      </c>
      <c r="AK126" s="3">
        <v>8.1199999999999903</v>
      </c>
      <c r="AL126" s="3">
        <v>8.1040000000000134</v>
      </c>
      <c r="AM126" s="3">
        <v>8.125</v>
      </c>
      <c r="AN126" s="3">
        <v>8.1230000000000189</v>
      </c>
      <c r="AO126" s="3">
        <v>8.2329999999999757</v>
      </c>
      <c r="AP126" s="3">
        <v>8.0819999999999936</v>
      </c>
      <c r="AQ126" s="3">
        <v>8.007000000000005</v>
      </c>
      <c r="AR126" s="3">
        <v>7.86099999999999</v>
      </c>
      <c r="AS126" s="3">
        <v>8.0529999999999973</v>
      </c>
      <c r="AT126" s="3">
        <v>8.0370000000000061</v>
      </c>
      <c r="AU126" s="3">
        <v>8.1869999999999834</v>
      </c>
      <c r="AV126" s="3">
        <v>8.0060000000000286</v>
      </c>
      <c r="AW126" s="3">
        <v>8.1630000000000109</v>
      </c>
      <c r="AX126" s="3">
        <v>7.9749999999999659</v>
      </c>
      <c r="AY126" s="3">
        <v>8.1610000000000014</v>
      </c>
      <c r="AZ126" s="3">
        <v>8.0519999999999925</v>
      </c>
      <c r="BA126" s="3">
        <v>8.0409999999999968</v>
      </c>
      <c r="BB126" s="3">
        <v>8.0190000000000055</v>
      </c>
      <c r="BC126" s="102">
        <f t="shared" si="14"/>
        <v>54.44069744582395</v>
      </c>
    </row>
    <row r="127" spans="1:55" ht="14.65" thickBot="1" x14ac:dyDescent="0.5">
      <c r="A127" s="51" t="s">
        <v>93</v>
      </c>
      <c r="B127" s="51">
        <v>2023</v>
      </c>
      <c r="C127" s="52">
        <v>45037</v>
      </c>
      <c r="D127" s="51" t="s">
        <v>72</v>
      </c>
      <c r="E127" s="51" t="s">
        <v>379</v>
      </c>
      <c r="F127" s="51" t="s">
        <v>379</v>
      </c>
      <c r="G127" t="s">
        <v>38</v>
      </c>
      <c r="H127" t="s">
        <v>244</v>
      </c>
      <c r="I127" t="s">
        <v>466</v>
      </c>
      <c r="J127" t="s">
        <v>467</v>
      </c>
      <c r="K127" t="s">
        <v>468</v>
      </c>
      <c r="L127" s="50">
        <f>(C127-VLOOKUP(H127,Riders!$A$2:$C$3501,2,FALSE))/365</f>
        <v>29.06027397260274</v>
      </c>
      <c r="M127" s="50">
        <f>(C127-VLOOKUP(I127,Riders!$A$2:$C$3501,2,FALSE))/365</f>
        <v>26.824657534246576</v>
      </c>
      <c r="N127" s="50">
        <f>(C127-VLOOKUP(J127,Riders!$A$2:$C$3501,2,FALSE))/365</f>
        <v>22.087671232876712</v>
      </c>
      <c r="O127" s="50">
        <f>(C127-VLOOKUP(K127,Riders!$A$2:$C$3501,2,FALSE))/365</f>
        <v>27.350684931506848</v>
      </c>
      <c r="P127">
        <v>11</v>
      </c>
      <c r="Q127" s="101">
        <f t="shared" si="8"/>
        <v>265.96199999999999</v>
      </c>
      <c r="R127" s="101">
        <f t="shared" si="9"/>
        <v>22.65</v>
      </c>
      <c r="S127" s="101">
        <f t="shared" si="10"/>
        <v>70.454000000000008</v>
      </c>
      <c r="T127" s="101">
        <f t="shared" si="11"/>
        <v>64.263999999999982</v>
      </c>
      <c r="U127" s="101">
        <f t="shared" si="12"/>
        <v>65.268000000000029</v>
      </c>
      <c r="V127" s="101">
        <f t="shared" si="13"/>
        <v>65.975999999999971</v>
      </c>
      <c r="W127" s="38">
        <v>14.340999999999999</v>
      </c>
      <c r="X127" s="3">
        <v>8.3089999999999993</v>
      </c>
      <c r="Y127" s="3">
        <v>7.9150000000000027</v>
      </c>
      <c r="Z127" s="3">
        <v>7.8079999999999963</v>
      </c>
      <c r="AA127" s="3">
        <v>7.9810000000000016</v>
      </c>
      <c r="AB127" s="3">
        <v>7.9680000000000035</v>
      </c>
      <c r="AC127" s="3">
        <v>7.9919999999999902</v>
      </c>
      <c r="AD127" s="3">
        <v>8.1400000000000148</v>
      </c>
      <c r="AE127" s="3">
        <v>7.953000000000003</v>
      </c>
      <c r="AF127" s="3">
        <v>7.9239999999999924</v>
      </c>
      <c r="AG127" s="3">
        <v>7.9469999999999885</v>
      </c>
      <c r="AH127" s="3">
        <v>8.126000000000019</v>
      </c>
      <c r="AI127" s="3">
        <v>7.9989999999999952</v>
      </c>
      <c r="AJ127" s="3">
        <v>8.041000000000011</v>
      </c>
      <c r="AK127" s="3">
        <v>8.062999999999974</v>
      </c>
      <c r="AL127" s="3">
        <v>8.2109999999999985</v>
      </c>
      <c r="AM127" s="3">
        <v>8.0949999999999989</v>
      </c>
      <c r="AN127" s="3">
        <v>8.2110000000000127</v>
      </c>
      <c r="AO127" s="3">
        <v>8.3600000000000136</v>
      </c>
      <c r="AP127" s="3">
        <v>8.4759999999999991</v>
      </c>
      <c r="AQ127" s="3">
        <v>8.0729999999999791</v>
      </c>
      <c r="AR127" s="3">
        <v>7.9449999999999932</v>
      </c>
      <c r="AS127" s="3">
        <v>8.1030000000000086</v>
      </c>
      <c r="AT127" s="3">
        <v>8.0050000000000239</v>
      </c>
      <c r="AU127" s="3">
        <v>8.0550000000000068</v>
      </c>
      <c r="AV127" s="3">
        <v>8.1219999999999857</v>
      </c>
      <c r="AW127" s="3">
        <v>8.2989999999999782</v>
      </c>
      <c r="AX127" s="3">
        <v>8.2529999999999859</v>
      </c>
      <c r="AY127" s="3">
        <v>8.4010000000000389</v>
      </c>
      <c r="AZ127" s="3">
        <v>8.2589999999999861</v>
      </c>
      <c r="BA127" s="3">
        <v>8.2420000000000186</v>
      </c>
      <c r="BB127" s="3">
        <v>8.3449999999999704</v>
      </c>
      <c r="BC127" s="102">
        <f t="shared" si="14"/>
        <v>54.143073070589033</v>
      </c>
    </row>
    <row r="128" spans="1:55" ht="14.65" thickBot="1" x14ac:dyDescent="0.5">
      <c r="A128" s="51" t="s">
        <v>93</v>
      </c>
      <c r="B128" s="51">
        <v>2023</v>
      </c>
      <c r="C128" s="52">
        <v>45037</v>
      </c>
      <c r="D128" s="51" t="s">
        <v>72</v>
      </c>
      <c r="E128" s="51" t="s">
        <v>379</v>
      </c>
      <c r="F128" s="51" t="s">
        <v>379</v>
      </c>
      <c r="G128" t="s">
        <v>67</v>
      </c>
      <c r="H128" t="s">
        <v>438</v>
      </c>
      <c r="I128" t="s">
        <v>2816</v>
      </c>
      <c r="J128" t="s">
        <v>439</v>
      </c>
      <c r="K128" t="s">
        <v>2477</v>
      </c>
      <c r="L128" s="50">
        <f>(C128-VLOOKUP(H128,Riders!$A$2:$C$3501,2,FALSE))/365</f>
        <v>24.780821917808218</v>
      </c>
      <c r="M128" s="50">
        <f>(C128-VLOOKUP(I128,Riders!$A$2:$C$3501,2,FALSE))/365</f>
        <v>26.583561643835615</v>
      </c>
      <c r="N128" s="50">
        <f>(C128-VLOOKUP(J128,Riders!$A$2:$C$3501,2,FALSE))/365</f>
        <v>29.301369863013697</v>
      </c>
      <c r="O128" s="50">
        <f>(C128-VLOOKUP(K128,Riders!$A$2:$C$3501,2,FALSE))/365</f>
        <v>21.372602739726027</v>
      </c>
      <c r="P128">
        <v>12</v>
      </c>
      <c r="Q128" s="101">
        <f t="shared" si="8"/>
        <v>270.14400000000001</v>
      </c>
      <c r="R128" s="101">
        <f t="shared" si="9"/>
        <v>23.13</v>
      </c>
      <c r="S128" s="101">
        <f t="shared" si="10"/>
        <v>71.634</v>
      </c>
      <c r="T128" s="101">
        <f t="shared" si="11"/>
        <v>66.14800000000001</v>
      </c>
      <c r="U128" s="101">
        <f t="shared" si="12"/>
        <v>65.638000000000005</v>
      </c>
      <c r="V128" s="101">
        <f t="shared" si="13"/>
        <v>66.72399999999999</v>
      </c>
      <c r="W128" s="38">
        <v>14.464</v>
      </c>
      <c r="X128" s="3">
        <v>8.6659999999999986</v>
      </c>
      <c r="Y128" s="3">
        <v>8.1880000000000024</v>
      </c>
      <c r="Z128" s="3">
        <v>8.1619999999999955</v>
      </c>
      <c r="AA128" s="3">
        <v>8.0890000000000057</v>
      </c>
      <c r="AB128" s="3">
        <v>8.1559999999999988</v>
      </c>
      <c r="AC128" s="3">
        <v>7.9489999999999981</v>
      </c>
      <c r="AD128" s="3">
        <v>7.9600000000000009</v>
      </c>
      <c r="AE128" s="3">
        <v>8.1869999999999976</v>
      </c>
      <c r="AF128" s="3">
        <v>8.0829999999999984</v>
      </c>
      <c r="AG128" s="3">
        <v>8.3359999999999985</v>
      </c>
      <c r="AH128" s="3">
        <v>8.2650000000000006</v>
      </c>
      <c r="AI128" s="3">
        <v>8.2770000000000152</v>
      </c>
      <c r="AJ128" s="3">
        <v>8.23599999999999</v>
      </c>
      <c r="AK128" s="3">
        <v>8.4129999999999825</v>
      </c>
      <c r="AL128" s="3">
        <v>8.3510000000000275</v>
      </c>
      <c r="AM128" s="3">
        <v>8.5609999999999786</v>
      </c>
      <c r="AN128" s="3">
        <v>8.2189999999999941</v>
      </c>
      <c r="AO128" s="3">
        <v>8.0850000000000364</v>
      </c>
      <c r="AP128" s="3">
        <v>8.0269999999999584</v>
      </c>
      <c r="AQ128" s="3">
        <v>8.0140000000000384</v>
      </c>
      <c r="AR128" s="3">
        <v>8.2349999999999852</v>
      </c>
      <c r="AS128" s="3">
        <v>8.1819999999999879</v>
      </c>
      <c r="AT128" s="3">
        <v>8.3150000000000261</v>
      </c>
      <c r="AU128" s="3">
        <v>8.34699999999998</v>
      </c>
      <c r="AV128" s="3">
        <v>8.5800000000000125</v>
      </c>
      <c r="AW128" s="3">
        <v>8.36099999999999</v>
      </c>
      <c r="AX128" s="3">
        <v>8.3489999999999895</v>
      </c>
      <c r="AY128" s="3">
        <v>8.2900000000000205</v>
      </c>
      <c r="AZ128" s="3">
        <v>8.4339999999999691</v>
      </c>
      <c r="BA128" s="3">
        <v>8.1530000000000484</v>
      </c>
      <c r="BB128" s="3">
        <v>8.2099999999999795</v>
      </c>
      <c r="BC128" s="102">
        <f t="shared" si="14"/>
        <v>53.304904051172706</v>
      </c>
    </row>
    <row r="129" spans="1:55" ht="14.65" thickBot="1" x14ac:dyDescent="0.5">
      <c r="A129" s="51" t="s">
        <v>93</v>
      </c>
      <c r="B129" s="51">
        <v>2023</v>
      </c>
      <c r="C129" s="52">
        <v>45037</v>
      </c>
      <c r="D129" s="51" t="s">
        <v>72</v>
      </c>
      <c r="E129" s="51" t="s">
        <v>379</v>
      </c>
      <c r="F129" s="51" t="s">
        <v>379</v>
      </c>
      <c r="G129" t="s">
        <v>232</v>
      </c>
      <c r="H129" t="s">
        <v>231</v>
      </c>
      <c r="I129" t="s">
        <v>290</v>
      </c>
      <c r="J129" t="s">
        <v>2472</v>
      </c>
      <c r="K129" t="s">
        <v>853</v>
      </c>
      <c r="L129" s="50">
        <f>(C129-VLOOKUP(H129,Riders!$A$2:$C$3501,2,FALSE))/365</f>
        <v>26.18904109589041</v>
      </c>
      <c r="M129" s="50">
        <f>(C129-VLOOKUP(I129,Riders!$A$2:$C$3501,2,FALSE))/365</f>
        <v>24.632876712328766</v>
      </c>
      <c r="N129" s="50">
        <f>(C129-VLOOKUP(J129,Riders!$A$2:$C$3501,2,FALSE))/365</f>
        <v>18.487671232876714</v>
      </c>
      <c r="O129" s="50">
        <f>(C129-VLOOKUP(K129,Riders!$A$2:$C$3501,2,FALSE))/365</f>
        <v>20.545205479452054</v>
      </c>
      <c r="P129">
        <v>13</v>
      </c>
      <c r="Q129" s="101">
        <f t="shared" si="8"/>
        <v>271.06299999999999</v>
      </c>
      <c r="R129" s="101">
        <f t="shared" si="9"/>
        <v>23.43</v>
      </c>
      <c r="S129" s="101">
        <f t="shared" si="10"/>
        <v>72.426000000000002</v>
      </c>
      <c r="T129" s="101">
        <f t="shared" si="11"/>
        <v>66.325000000000031</v>
      </c>
      <c r="U129" s="101">
        <f t="shared" si="12"/>
        <v>65.612999999999943</v>
      </c>
      <c r="V129" s="101">
        <f t="shared" si="13"/>
        <v>66.699000000000012</v>
      </c>
      <c r="W129" s="38">
        <v>14.532</v>
      </c>
      <c r="X129" s="3">
        <v>8.8979999999999997</v>
      </c>
      <c r="Y129" s="3">
        <v>8.3840000000000003</v>
      </c>
      <c r="Z129" s="3">
        <v>8.0559999999999974</v>
      </c>
      <c r="AA129" s="3">
        <v>8.1550000000000011</v>
      </c>
      <c r="AB129" s="3">
        <v>8.0480000000000018</v>
      </c>
      <c r="AC129" s="3">
        <v>8.2310000000000016</v>
      </c>
      <c r="AD129" s="3">
        <v>8.1219999999999999</v>
      </c>
      <c r="AE129" s="3">
        <v>8.1650000000000063</v>
      </c>
      <c r="AF129" s="3">
        <v>8.262999999999991</v>
      </c>
      <c r="AG129" s="3">
        <v>8.2639999999999958</v>
      </c>
      <c r="AH129" s="3">
        <v>8.4939999999999998</v>
      </c>
      <c r="AI129" s="3">
        <v>8.3210000000000264</v>
      </c>
      <c r="AJ129" s="3">
        <v>8.379999999999967</v>
      </c>
      <c r="AK129" s="3">
        <v>8.2070000000000221</v>
      </c>
      <c r="AL129" s="3">
        <v>8.231000000000023</v>
      </c>
      <c r="AM129" s="3">
        <v>8.3199999999999648</v>
      </c>
      <c r="AN129" s="3">
        <v>8.046999999999997</v>
      </c>
      <c r="AO129" s="3">
        <v>8.0760000000000218</v>
      </c>
      <c r="AP129" s="3">
        <v>7.9759999999999991</v>
      </c>
      <c r="AQ129" s="3">
        <v>8.2529999999999859</v>
      </c>
      <c r="AR129" s="3">
        <v>8.2509999999999764</v>
      </c>
      <c r="AS129" s="3">
        <v>8.4980000000000473</v>
      </c>
      <c r="AT129" s="3">
        <v>8.1919999999999504</v>
      </c>
      <c r="AU129" s="3">
        <v>8.0340000000000487</v>
      </c>
      <c r="AV129" s="3">
        <v>8.1609999999999729</v>
      </c>
      <c r="AW129" s="3">
        <v>8.0420000000000016</v>
      </c>
      <c r="AX129" s="3">
        <v>8.1260000000000048</v>
      </c>
      <c r="AY129" s="3">
        <v>8.4819999999999993</v>
      </c>
      <c r="AZ129" s="3">
        <v>8.8129999999999882</v>
      </c>
      <c r="BA129" s="3">
        <v>8.4890000000000327</v>
      </c>
      <c r="BB129" s="3">
        <v>8.5519999999999641</v>
      </c>
      <c r="BC129" s="102">
        <f t="shared" si="14"/>
        <v>53.124181463349849</v>
      </c>
    </row>
    <row r="130" spans="1:55" ht="14.65" thickBot="1" x14ac:dyDescent="0.5">
      <c r="A130" s="51" t="s">
        <v>93</v>
      </c>
      <c r="B130" s="51">
        <v>2023</v>
      </c>
      <c r="C130" s="52">
        <v>45037</v>
      </c>
      <c r="D130" s="51" t="s">
        <v>72</v>
      </c>
      <c r="E130" s="51" t="s">
        <v>379</v>
      </c>
      <c r="F130" s="51" t="s">
        <v>379</v>
      </c>
      <c r="G130" t="s">
        <v>61</v>
      </c>
      <c r="H130" t="s">
        <v>444</v>
      </c>
      <c r="I130" t="s">
        <v>139</v>
      </c>
      <c r="J130" t="s">
        <v>471</v>
      </c>
      <c r="K130" t="s">
        <v>445</v>
      </c>
      <c r="L130" s="50">
        <f>(C130-VLOOKUP(H130,Riders!$A$2:$C$3501,2,FALSE))/365</f>
        <v>23.772602739726029</v>
      </c>
      <c r="M130" s="50">
        <f>(C130-VLOOKUP(I130,Riders!$A$2:$C$3501,2,FALSE))/365</f>
        <v>30.865753424657534</v>
      </c>
      <c r="N130" s="50">
        <f>(C130-VLOOKUP(J130,Riders!$A$2:$C$3501,2,FALSE))/365</f>
        <v>19.81917808219178</v>
      </c>
      <c r="O130" s="50">
        <f>(C130-VLOOKUP(K130,Riders!$A$2:$C$3501,2,FALSE))/365</f>
        <v>24.550684931506851</v>
      </c>
      <c r="P130">
        <v>14</v>
      </c>
      <c r="Q130" s="101">
        <f t="shared" ref="Q130:Q193" si="15">IF(COUNT(W130:BB130)=32,SUM(W130:BB130),"")</f>
        <v>271.98500000000001</v>
      </c>
      <c r="R130" s="101">
        <f t="shared" ref="R130:R193" si="16">IF(COUNT(W130:X130)=2,SUM(W130:X130),"")</f>
        <v>23.157</v>
      </c>
      <c r="S130" s="101">
        <f t="shared" ref="S130:S193" si="17">IF(COUNT(W130:AD130)=8,SUM(W130:AD130),"")</f>
        <v>72.117000000000004</v>
      </c>
      <c r="T130" s="101">
        <f t="shared" ref="T130:T193" si="18">IF(COUNT(AE130:AL130)=8,SUM(AE130:AL130),"")</f>
        <v>65.601000000000013</v>
      </c>
      <c r="U130" s="101">
        <f t="shared" ref="U130:U193" si="19">IF(COUNT(AM130:AT130)=8,SUM(AM130:AT130),"")</f>
        <v>65.456999999999965</v>
      </c>
      <c r="V130" s="101">
        <f t="shared" ref="V130:V193" si="20">IF(COUNT(AU130:BB130)=8,SUM(AU130:BB130),"")</f>
        <v>68.810000000000031</v>
      </c>
      <c r="W130" s="38">
        <v>14.534000000000001</v>
      </c>
      <c r="X130" s="3">
        <v>8.6229999999999993</v>
      </c>
      <c r="Y130" s="3">
        <v>8.0829999999999984</v>
      </c>
      <c r="Z130" s="3">
        <v>8.0430000000000028</v>
      </c>
      <c r="AA130" s="3">
        <v>8.0349999999999966</v>
      </c>
      <c r="AB130" s="3">
        <v>8.1709999999999994</v>
      </c>
      <c r="AC130" s="3">
        <v>8.3610000000000113</v>
      </c>
      <c r="AD130" s="3">
        <v>8.2669999999999959</v>
      </c>
      <c r="AE130" s="3">
        <v>8.242999999999995</v>
      </c>
      <c r="AF130" s="3">
        <v>8.2319999999999993</v>
      </c>
      <c r="AG130" s="3">
        <v>8.3419999999999987</v>
      </c>
      <c r="AH130" s="3">
        <v>8.1589999999999918</v>
      </c>
      <c r="AI130" s="3">
        <v>8.1440000000000197</v>
      </c>
      <c r="AJ130" s="3">
        <v>8.1329999999999956</v>
      </c>
      <c r="AK130" s="3">
        <v>8.2779999999999916</v>
      </c>
      <c r="AL130" s="3">
        <v>8.0700000000000216</v>
      </c>
      <c r="AM130" s="3">
        <v>8.1119999999999948</v>
      </c>
      <c r="AN130" s="3">
        <v>8.0789999999999793</v>
      </c>
      <c r="AO130" s="3">
        <v>8.0040000000000191</v>
      </c>
      <c r="AP130" s="3">
        <v>7.9169999999999732</v>
      </c>
      <c r="AQ130" s="3">
        <v>8.2480000000000189</v>
      </c>
      <c r="AR130" s="3">
        <v>8.2150000000000034</v>
      </c>
      <c r="AS130" s="3">
        <v>8.3220000000000027</v>
      </c>
      <c r="AT130" s="3">
        <v>8.5599999999999739</v>
      </c>
      <c r="AU130" s="3">
        <v>8.9209999999999923</v>
      </c>
      <c r="AV130" s="3">
        <v>8.771000000000015</v>
      </c>
      <c r="AW130" s="3">
        <v>8.7439999999999998</v>
      </c>
      <c r="AX130" s="3">
        <v>8.6720000000000255</v>
      </c>
      <c r="AY130" s="3">
        <v>8.5289999999999964</v>
      </c>
      <c r="AZ130" s="3">
        <v>8.5989999999999895</v>
      </c>
      <c r="BA130" s="3">
        <v>8.2620000000000005</v>
      </c>
      <c r="BB130" s="3">
        <v>8.3120000000000118</v>
      </c>
      <c r="BC130" s="102">
        <f t="shared" si="14"/>
        <v>52.944096181774725</v>
      </c>
    </row>
    <row r="131" spans="1:55" ht="14.65" thickBot="1" x14ac:dyDescent="0.5">
      <c r="A131" s="51" t="s">
        <v>93</v>
      </c>
      <c r="B131" s="51">
        <v>2023</v>
      </c>
      <c r="C131" s="52">
        <v>45037</v>
      </c>
      <c r="D131" s="51" t="s">
        <v>72</v>
      </c>
      <c r="E131" s="51" t="s">
        <v>454</v>
      </c>
      <c r="F131">
        <v>1</v>
      </c>
      <c r="G131" t="s">
        <v>36</v>
      </c>
      <c r="H131" t="s">
        <v>455</v>
      </c>
      <c r="I131" t="s">
        <v>458</v>
      </c>
      <c r="J131" t="s">
        <v>486</v>
      </c>
      <c r="K131" t="s">
        <v>3565</v>
      </c>
      <c r="L131" s="50">
        <f>(C131-VLOOKUP(H131,Riders!$A$2:$C$3501,2,FALSE))/365</f>
        <v>23.167123287671235</v>
      </c>
      <c r="M131" s="50">
        <f>(C131-VLOOKUP(I131,Riders!$A$2:$C$3501,2,FALSE))/365</f>
        <v>24.443835616438356</v>
      </c>
      <c r="N131" s="50">
        <f>(C131-VLOOKUP(J131,Riders!$A$2:$C$3501,2,FALSE))/365</f>
        <v>20.227397260273971</v>
      </c>
      <c r="O131" s="50">
        <f>(C131-VLOOKUP(K131,Riders!$A$2:$C$3501,2,FALSE))/365</f>
        <v>37.169863013698631</v>
      </c>
      <c r="P131">
        <v>1</v>
      </c>
      <c r="Q131" s="101">
        <f t="shared" si="15"/>
        <v>261.88099999999997</v>
      </c>
      <c r="R131" s="101">
        <f t="shared" si="16"/>
        <v>22.597000000000001</v>
      </c>
      <c r="S131" s="101">
        <f t="shared" si="17"/>
        <v>69.234999999999999</v>
      </c>
      <c r="T131" s="101">
        <f t="shared" si="18"/>
        <v>62.988000000000014</v>
      </c>
      <c r="U131" s="101">
        <f t="shared" si="19"/>
        <v>65.222999999999985</v>
      </c>
      <c r="V131" s="101">
        <f t="shared" si="20"/>
        <v>64.434999999999974</v>
      </c>
      <c r="W131" s="38">
        <v>14.407</v>
      </c>
      <c r="X131" s="3">
        <v>8.1900000000000013</v>
      </c>
      <c r="Y131" s="3">
        <v>7.9599999999999973</v>
      </c>
      <c r="Z131" s="3">
        <v>7.8570000000000029</v>
      </c>
      <c r="AA131" s="3">
        <v>7.8399999999999963</v>
      </c>
      <c r="AB131" s="3">
        <v>7.57</v>
      </c>
      <c r="AC131" s="3">
        <v>7.6699999999999946</v>
      </c>
      <c r="AD131" s="3">
        <v>7.7410000000000068</v>
      </c>
      <c r="AE131" s="3">
        <v>8.0560000000000116</v>
      </c>
      <c r="AF131" s="3">
        <v>7.8669999999999902</v>
      </c>
      <c r="AG131" s="3">
        <v>7.7169999999999845</v>
      </c>
      <c r="AH131" s="3">
        <v>7.9040000000000106</v>
      </c>
      <c r="AI131" s="3">
        <v>7.7060000000000031</v>
      </c>
      <c r="AJ131" s="3">
        <v>7.7989999999999782</v>
      </c>
      <c r="AK131" s="3">
        <v>8.009000000000043</v>
      </c>
      <c r="AL131" s="3">
        <v>7.9299999999999926</v>
      </c>
      <c r="AM131" s="3">
        <v>8.1219999999999857</v>
      </c>
      <c r="AN131" s="3">
        <v>8.3300000000000125</v>
      </c>
      <c r="AO131" s="3">
        <v>8.0699999999999648</v>
      </c>
      <c r="AP131" s="3">
        <v>8.0060000000000286</v>
      </c>
      <c r="AQ131" s="3">
        <v>8.0670000000000073</v>
      </c>
      <c r="AR131" s="3">
        <v>8.1319999999999766</v>
      </c>
      <c r="AS131" s="3">
        <v>8.3459999999999752</v>
      </c>
      <c r="AT131" s="3">
        <v>8.1500000000000341</v>
      </c>
      <c r="AU131" s="3">
        <v>8.1419999999999959</v>
      </c>
      <c r="AV131" s="3">
        <v>8.2599999999999909</v>
      </c>
      <c r="AW131" s="3">
        <v>8.039999999999992</v>
      </c>
      <c r="AX131" s="3">
        <v>8.0330000000000155</v>
      </c>
      <c r="AY131" s="3">
        <v>7.9990000000000236</v>
      </c>
      <c r="AZ131" s="3">
        <v>8.0040000000000191</v>
      </c>
      <c r="BA131" s="3">
        <v>7.9129999999999541</v>
      </c>
      <c r="BB131" s="3">
        <v>8.0439999999999827</v>
      </c>
      <c r="BC131" s="102">
        <f t="shared" si="14"/>
        <v>54.986806984851903</v>
      </c>
    </row>
    <row r="132" spans="1:55" ht="14.65" thickBot="1" x14ac:dyDescent="0.5">
      <c r="A132" s="51" t="s">
        <v>93</v>
      </c>
      <c r="B132" s="51">
        <v>2023</v>
      </c>
      <c r="C132" s="52">
        <v>45037</v>
      </c>
      <c r="D132" s="51" t="s">
        <v>72</v>
      </c>
      <c r="E132" s="51" t="s">
        <v>454</v>
      </c>
      <c r="F132">
        <v>1</v>
      </c>
      <c r="G132" t="s">
        <v>56</v>
      </c>
      <c r="H132" t="s">
        <v>291</v>
      </c>
      <c r="I132" t="s">
        <v>233</v>
      </c>
      <c r="J132" t="s">
        <v>427</v>
      </c>
      <c r="K132" t="s">
        <v>428</v>
      </c>
      <c r="L132" s="50">
        <f>(C132-VLOOKUP(H132,Riders!$A$2:$C$3501,2,FALSE))/365</f>
        <v>22.013698630136986</v>
      </c>
      <c r="M132" s="50">
        <f>(C132-VLOOKUP(I132,Riders!$A$2:$C$3501,2,FALSE))/365</f>
        <v>27.638356164383563</v>
      </c>
      <c r="N132" s="50">
        <f>(C132-VLOOKUP(J132,Riders!$A$2:$C$3501,2,FALSE))/365</f>
        <v>28.986301369863014</v>
      </c>
      <c r="O132" s="50">
        <f>(C132-VLOOKUP(K132,Riders!$A$2:$C$3501,2,FALSE))/365</f>
        <v>33.484931506849314</v>
      </c>
      <c r="P132">
        <v>2</v>
      </c>
      <c r="Q132" s="101">
        <f t="shared" si="15"/>
        <v>262.32500000000005</v>
      </c>
      <c r="R132" s="101">
        <f t="shared" si="16"/>
        <v>23.120999999999999</v>
      </c>
      <c r="S132" s="101">
        <f t="shared" si="17"/>
        <v>70.236000000000004</v>
      </c>
      <c r="T132" s="101">
        <f t="shared" si="18"/>
        <v>63.208000000000013</v>
      </c>
      <c r="U132" s="101">
        <f t="shared" si="19"/>
        <v>64.34</v>
      </c>
      <c r="V132" s="101">
        <f t="shared" si="20"/>
        <v>64.541000000000025</v>
      </c>
      <c r="W132" s="38">
        <v>14.585000000000001</v>
      </c>
      <c r="X132" s="3">
        <v>8.5359999999999978</v>
      </c>
      <c r="Y132" s="3">
        <v>7.9190000000000005</v>
      </c>
      <c r="Z132" s="3">
        <v>7.8089999999999975</v>
      </c>
      <c r="AA132" s="3">
        <v>7.9150000000000063</v>
      </c>
      <c r="AB132" s="3">
        <v>7.8079999999999998</v>
      </c>
      <c r="AC132" s="3">
        <v>7.7959999999999994</v>
      </c>
      <c r="AD132" s="3">
        <v>7.8680000000000021</v>
      </c>
      <c r="AE132" s="3">
        <v>7.7780000000000058</v>
      </c>
      <c r="AF132" s="3">
        <v>7.7809999999999775</v>
      </c>
      <c r="AG132" s="3">
        <v>7.9070000000000249</v>
      </c>
      <c r="AH132" s="3">
        <v>7.7719999999999914</v>
      </c>
      <c r="AI132" s="3">
        <v>7.8559999999999803</v>
      </c>
      <c r="AJ132" s="3">
        <v>8.0690000000000168</v>
      </c>
      <c r="AK132" s="3">
        <v>7.9630000000000081</v>
      </c>
      <c r="AL132" s="3">
        <v>8.0820000000000078</v>
      </c>
      <c r="AM132" s="3">
        <v>8.2309999999999945</v>
      </c>
      <c r="AN132" s="3">
        <v>8.0139999999999816</v>
      </c>
      <c r="AO132" s="3">
        <v>8.0769999999999982</v>
      </c>
      <c r="AP132" s="3">
        <v>8.1750000000000114</v>
      </c>
      <c r="AQ132" s="3">
        <v>7.9749999999999943</v>
      </c>
      <c r="AR132" s="3">
        <v>7.9650000000000318</v>
      </c>
      <c r="AS132" s="3">
        <v>7.9249999999999829</v>
      </c>
      <c r="AT132" s="3">
        <v>7.9780000000000086</v>
      </c>
      <c r="AU132" s="3">
        <v>8.186000000000007</v>
      </c>
      <c r="AV132" s="3">
        <v>7.9959999999999809</v>
      </c>
      <c r="AW132" s="3">
        <v>8.1379999999999768</v>
      </c>
      <c r="AX132" s="3">
        <v>7.9070000000000107</v>
      </c>
      <c r="AY132" s="3">
        <v>8.0840000000000032</v>
      </c>
      <c r="AZ132" s="3">
        <v>8.0550000000000068</v>
      </c>
      <c r="BA132" s="3">
        <v>8.1070000000000277</v>
      </c>
      <c r="BB132" s="3">
        <v>8.0680000000000121</v>
      </c>
      <c r="BC132" s="102">
        <f t="shared" si="14"/>
        <v>54.89373868293147</v>
      </c>
    </row>
    <row r="133" spans="1:55" ht="14.65" thickBot="1" x14ac:dyDescent="0.5">
      <c r="A133" s="51" t="s">
        <v>93</v>
      </c>
      <c r="B133" s="51">
        <v>2023</v>
      </c>
      <c r="C133" s="52">
        <v>45037</v>
      </c>
      <c r="D133" s="51" t="s">
        <v>72</v>
      </c>
      <c r="E133" s="51" t="s">
        <v>454</v>
      </c>
      <c r="F133">
        <v>2</v>
      </c>
      <c r="G133" t="s">
        <v>53</v>
      </c>
      <c r="H133" t="s">
        <v>227</v>
      </c>
      <c r="I133" t="s">
        <v>389</v>
      </c>
      <c r="J133" t="s">
        <v>478</v>
      </c>
      <c r="K133" t="s">
        <v>456</v>
      </c>
      <c r="L133" s="50">
        <f>(C133-VLOOKUP(H133,Riders!$A$2:$C$3501,2,FALSE))/365</f>
        <v>25.161643835616438</v>
      </c>
      <c r="M133" s="50">
        <f>(C133-VLOOKUP(I133,Riders!$A$2:$C$3501,2,FALSE))/365</f>
        <v>23.473972602739725</v>
      </c>
      <c r="N133" s="50">
        <f>(C133-VLOOKUP(J133,Riders!$A$2:$C$3501,2,FALSE))/365</f>
        <v>26.208219178082192</v>
      </c>
      <c r="O133" s="50">
        <f>(C133-VLOOKUP(K133,Riders!$A$2:$C$3501,2,FALSE))/365</f>
        <v>23.841095890410958</v>
      </c>
      <c r="P133">
        <v>1</v>
      </c>
      <c r="Q133" s="101">
        <f t="shared" si="15"/>
        <v>256.18700000000001</v>
      </c>
      <c r="R133" s="101">
        <f t="shared" si="16"/>
        <v>23.164000000000001</v>
      </c>
      <c r="S133" s="101">
        <f t="shared" si="17"/>
        <v>70.2</v>
      </c>
      <c r="T133" s="101">
        <f t="shared" si="18"/>
        <v>62.320000000000007</v>
      </c>
      <c r="U133" s="101">
        <f t="shared" si="19"/>
        <v>62.19399999999996</v>
      </c>
      <c r="V133" s="101">
        <f t="shared" si="20"/>
        <v>61.47300000000007</v>
      </c>
      <c r="W133" s="38">
        <v>14.561</v>
      </c>
      <c r="X133" s="3">
        <v>8.6030000000000015</v>
      </c>
      <c r="Y133" s="3">
        <v>8.213000000000001</v>
      </c>
      <c r="Z133" s="3">
        <v>7.9189999999999969</v>
      </c>
      <c r="AA133" s="3">
        <v>7.9320000000000022</v>
      </c>
      <c r="AB133" s="3">
        <v>7.7049999999999983</v>
      </c>
      <c r="AC133" s="3">
        <v>7.6340000000000074</v>
      </c>
      <c r="AD133" s="3">
        <v>7.6329999999999956</v>
      </c>
      <c r="AE133" s="3">
        <v>7.7789999999999822</v>
      </c>
      <c r="AF133" s="3">
        <v>7.6820000000000306</v>
      </c>
      <c r="AG133" s="3">
        <v>7.7469999999999715</v>
      </c>
      <c r="AH133" s="3">
        <v>7.8630000000000138</v>
      </c>
      <c r="AI133" s="3">
        <v>7.8089999999999975</v>
      </c>
      <c r="AJ133" s="3">
        <v>7.8130000000000024</v>
      </c>
      <c r="AK133" s="3">
        <v>7.8279999999999887</v>
      </c>
      <c r="AL133" s="3">
        <v>7.7990000000000208</v>
      </c>
      <c r="AM133" s="3">
        <v>7.9000000000000057</v>
      </c>
      <c r="AN133" s="3">
        <v>7.728999999999985</v>
      </c>
      <c r="AO133" s="3">
        <v>7.7650000000000148</v>
      </c>
      <c r="AP133" s="3">
        <v>7.7229999999999563</v>
      </c>
      <c r="AQ133" s="3">
        <v>7.863000000000028</v>
      </c>
      <c r="AR133" s="3">
        <v>7.7460000000000093</v>
      </c>
      <c r="AS133" s="3">
        <v>7.7330000000000041</v>
      </c>
      <c r="AT133" s="3">
        <v>7.7349999999999568</v>
      </c>
      <c r="AU133" s="3">
        <v>7.9160000000000252</v>
      </c>
      <c r="AV133" s="3">
        <v>7.9500000000000171</v>
      </c>
      <c r="AW133" s="3">
        <v>7.6169999999999902</v>
      </c>
      <c r="AX133" s="3">
        <v>7.5929999999999893</v>
      </c>
      <c r="AY133" s="3">
        <v>7.5180000000000575</v>
      </c>
      <c r="AZ133" s="3">
        <v>7.570999999999998</v>
      </c>
      <c r="BA133" s="3">
        <v>7.6389999999999816</v>
      </c>
      <c r="BB133" s="3">
        <v>7.6690000000000111</v>
      </c>
      <c r="BC133" s="102">
        <f t="shared" ref="BC133:BC196" si="21">IF(COUNT(W133:BB133)=32,3.6*4000/Q133,"")</f>
        <v>56.208941125037569</v>
      </c>
    </row>
    <row r="134" spans="1:55" ht="14.65" thickBot="1" x14ac:dyDescent="0.5">
      <c r="A134" s="51" t="s">
        <v>93</v>
      </c>
      <c r="B134" s="51">
        <v>2023</v>
      </c>
      <c r="C134" s="52">
        <v>45037</v>
      </c>
      <c r="D134" s="51" t="s">
        <v>72</v>
      </c>
      <c r="E134" s="51" t="s">
        <v>454</v>
      </c>
      <c r="F134">
        <v>2</v>
      </c>
      <c r="G134" t="s">
        <v>27</v>
      </c>
      <c r="H134" t="s">
        <v>312</v>
      </c>
      <c r="I134" t="s">
        <v>613</v>
      </c>
      <c r="J134" t="s">
        <v>2180</v>
      </c>
      <c r="K134" t="s">
        <v>487</v>
      </c>
      <c r="L134" s="50">
        <f>(C134-VLOOKUP(H134,Riders!$A$2:$C$3501,2,FALSE))/365</f>
        <v>24.769863013698629</v>
      </c>
      <c r="M134" s="50">
        <f>(C134-VLOOKUP(I134,Riders!$A$2:$C$3501,2,FALSE))/365</f>
        <v>21.016438356164382</v>
      </c>
      <c r="N134" s="50">
        <f>(C134-VLOOKUP(J134,Riders!$A$2:$C$3501,2,FALSE))/365</f>
        <v>18.876712328767123</v>
      </c>
      <c r="O134" s="50">
        <f>(C134-VLOOKUP(K134,Riders!$A$2:$C$3501,2,FALSE))/365</f>
        <v>25.473972602739725</v>
      </c>
      <c r="P134">
        <v>2</v>
      </c>
      <c r="Q134" s="101">
        <f t="shared" si="15"/>
        <v>265.584</v>
      </c>
      <c r="R134" s="101">
        <f t="shared" si="16"/>
        <v>22.698999999999998</v>
      </c>
      <c r="S134" s="101">
        <f t="shared" si="17"/>
        <v>70.44</v>
      </c>
      <c r="T134" s="101">
        <f t="shared" si="18"/>
        <v>63.808999999999969</v>
      </c>
      <c r="U134" s="101">
        <f t="shared" si="19"/>
        <v>64.470000000000027</v>
      </c>
      <c r="V134" s="101">
        <f t="shared" si="20"/>
        <v>66.865000000000038</v>
      </c>
      <c r="W134" s="38">
        <v>14.417999999999999</v>
      </c>
      <c r="X134" s="3">
        <v>8.2809999999999988</v>
      </c>
      <c r="Y134" s="3">
        <v>7.968</v>
      </c>
      <c r="Z134" s="3">
        <v>7.9199999999999982</v>
      </c>
      <c r="AA134" s="3">
        <v>7.9230000000000018</v>
      </c>
      <c r="AB134" s="3">
        <v>7.9420000000000002</v>
      </c>
      <c r="AC134" s="3">
        <v>7.9770000000000039</v>
      </c>
      <c r="AD134" s="3">
        <v>8.0109999999999957</v>
      </c>
      <c r="AE134" s="3">
        <v>8.2189999999999941</v>
      </c>
      <c r="AF134" s="3">
        <v>7.9570000000000221</v>
      </c>
      <c r="AG134" s="3">
        <v>7.8969999999999914</v>
      </c>
      <c r="AH134" s="3">
        <v>7.9650000000000034</v>
      </c>
      <c r="AI134" s="3">
        <v>7.8649999999999807</v>
      </c>
      <c r="AJ134" s="3">
        <v>7.8920000000000243</v>
      </c>
      <c r="AK134" s="3">
        <v>7.9109999999999872</v>
      </c>
      <c r="AL134" s="3">
        <v>8.102999999999966</v>
      </c>
      <c r="AM134" s="3">
        <v>7.9520000000000266</v>
      </c>
      <c r="AN134" s="3">
        <v>7.9230000000000018</v>
      </c>
      <c r="AO134" s="3">
        <v>8.0239999999999725</v>
      </c>
      <c r="AP134" s="3">
        <v>8.054000000000002</v>
      </c>
      <c r="AQ134" s="3">
        <v>8.3790000000000191</v>
      </c>
      <c r="AR134" s="3">
        <v>8.0640000000000214</v>
      </c>
      <c r="AS134" s="3">
        <v>8.070999999999998</v>
      </c>
      <c r="AT134" s="3">
        <v>8.0029999999999859</v>
      </c>
      <c r="AU134" s="3">
        <v>8.0240000000000293</v>
      </c>
      <c r="AV134" s="3">
        <v>8.1370000000000005</v>
      </c>
      <c r="AW134" s="3">
        <v>8.0719999999999743</v>
      </c>
      <c r="AX134" s="3">
        <v>8.2040000000000077</v>
      </c>
      <c r="AY134" s="3">
        <v>8.4869999999999948</v>
      </c>
      <c r="AZ134" s="3">
        <v>8.5970000000000084</v>
      </c>
      <c r="BA134" s="3">
        <v>8.6759999999999593</v>
      </c>
      <c r="BB134" s="3">
        <v>8.6680000000000632</v>
      </c>
      <c r="BC134" s="102">
        <f t="shared" si="21"/>
        <v>54.220133742996566</v>
      </c>
    </row>
    <row r="135" spans="1:55" ht="14.65" thickBot="1" x14ac:dyDescent="0.5">
      <c r="A135" s="51" t="s">
        <v>93</v>
      </c>
      <c r="B135" s="51">
        <v>2023</v>
      </c>
      <c r="C135" s="52">
        <v>45037</v>
      </c>
      <c r="D135" s="51" t="s">
        <v>72</v>
      </c>
      <c r="E135" s="51" t="s">
        <v>454</v>
      </c>
      <c r="F135">
        <v>3</v>
      </c>
      <c r="G135" t="s">
        <v>15</v>
      </c>
      <c r="H135" t="s">
        <v>440</v>
      </c>
      <c r="I135" t="s">
        <v>459</v>
      </c>
      <c r="J135" t="s">
        <v>460</v>
      </c>
      <c r="K135" t="s">
        <v>492</v>
      </c>
      <c r="L135" s="50">
        <f>(C135-VLOOKUP(H135,Riders!$A$2:$C$3501,2,FALSE))/365</f>
        <v>22.446575342465753</v>
      </c>
      <c r="M135" s="50">
        <f>(C135-VLOOKUP(I135,Riders!$A$2:$C$3501,2,FALSE))/365</f>
        <v>24.432876712328767</v>
      </c>
      <c r="N135" s="50">
        <f>(C135-VLOOKUP(J135,Riders!$A$2:$C$3501,2,FALSE))/365</f>
        <v>29.778082191780822</v>
      </c>
      <c r="O135" s="50">
        <f>(C135-VLOOKUP(K135,Riders!$A$2:$C$3501,2,FALSE))/365</f>
        <v>26.172602739726027</v>
      </c>
      <c r="P135">
        <v>1</v>
      </c>
      <c r="Q135" s="101">
        <f t="shared" si="15"/>
        <v>252.58699999999996</v>
      </c>
      <c r="R135" s="101">
        <f t="shared" si="16"/>
        <v>22.347999999999999</v>
      </c>
      <c r="S135" s="101">
        <f t="shared" si="17"/>
        <v>68.08</v>
      </c>
      <c r="T135" s="101">
        <f t="shared" si="18"/>
        <v>61.749999999999986</v>
      </c>
      <c r="U135" s="101">
        <f t="shared" si="19"/>
        <v>61.830000000000013</v>
      </c>
      <c r="V135" s="101">
        <f t="shared" si="20"/>
        <v>60.926999999999964</v>
      </c>
      <c r="W135" s="38">
        <v>14.125</v>
      </c>
      <c r="X135" s="3">
        <v>8.222999999999999</v>
      </c>
      <c r="Y135" s="3">
        <v>7.6580000000000013</v>
      </c>
      <c r="Z135" s="3">
        <v>7.5200000000000031</v>
      </c>
      <c r="AA135" s="3">
        <v>7.5449999999999946</v>
      </c>
      <c r="AB135" s="3">
        <v>7.6280000000000001</v>
      </c>
      <c r="AC135" s="3">
        <v>7.7420000000000115</v>
      </c>
      <c r="AD135" s="3">
        <v>7.6389999999999887</v>
      </c>
      <c r="AE135" s="3">
        <v>7.6060000000000088</v>
      </c>
      <c r="AF135" s="3">
        <v>7.6499999999999915</v>
      </c>
      <c r="AG135" s="3">
        <v>7.8179999999999978</v>
      </c>
      <c r="AH135" s="3">
        <v>7.6989999999999981</v>
      </c>
      <c r="AI135" s="3">
        <v>7.7290000000000134</v>
      </c>
      <c r="AJ135" s="3">
        <v>7.7139999999999844</v>
      </c>
      <c r="AK135" s="3">
        <v>7.7620000000000005</v>
      </c>
      <c r="AL135" s="3">
        <v>7.7719999999999914</v>
      </c>
      <c r="AM135" s="3">
        <v>7.9120000000000061</v>
      </c>
      <c r="AN135" s="3">
        <v>7.7459999999999809</v>
      </c>
      <c r="AO135" s="3">
        <v>7.724000000000018</v>
      </c>
      <c r="AP135" s="3">
        <v>7.6660000000000252</v>
      </c>
      <c r="AQ135" s="3">
        <v>7.6999999999999886</v>
      </c>
      <c r="AR135" s="3">
        <v>7.6559999999999775</v>
      </c>
      <c r="AS135" s="3">
        <v>7.6970000000000027</v>
      </c>
      <c r="AT135" s="3">
        <v>7.7290000000000134</v>
      </c>
      <c r="AU135" s="3">
        <v>7.7330000000000325</v>
      </c>
      <c r="AV135" s="3">
        <v>7.7949999999999591</v>
      </c>
      <c r="AW135" s="3">
        <v>7.5670000000000357</v>
      </c>
      <c r="AX135" s="3">
        <v>7.5209999999999866</v>
      </c>
      <c r="AY135" s="3">
        <v>7.4839999999999804</v>
      </c>
      <c r="AZ135" s="3">
        <v>7.5100000000000193</v>
      </c>
      <c r="BA135" s="3">
        <v>7.6030000000000086</v>
      </c>
      <c r="BB135" s="3">
        <v>7.7139999999999418</v>
      </c>
      <c r="BC135" s="102">
        <f t="shared" si="21"/>
        <v>57.010059900153223</v>
      </c>
    </row>
    <row r="136" spans="1:55" ht="14.65" thickBot="1" x14ac:dyDescent="0.5">
      <c r="A136" s="51" t="s">
        <v>93</v>
      </c>
      <c r="B136" s="51">
        <v>2023</v>
      </c>
      <c r="C136" s="52">
        <v>45037</v>
      </c>
      <c r="D136" s="51" t="s">
        <v>72</v>
      </c>
      <c r="E136" s="51" t="s">
        <v>454</v>
      </c>
      <c r="F136">
        <v>3</v>
      </c>
      <c r="G136" t="s">
        <v>67</v>
      </c>
      <c r="H136" t="s">
        <v>214</v>
      </c>
      <c r="I136" t="s">
        <v>271</v>
      </c>
      <c r="J136" t="s">
        <v>3731</v>
      </c>
      <c r="K136" t="s">
        <v>520</v>
      </c>
      <c r="L136" s="50">
        <f>(C136-VLOOKUP(H136,Riders!$A$2:$C$3501,2,FALSE))/365</f>
        <v>28.342465753424658</v>
      </c>
      <c r="M136" s="50">
        <f>(C136-VLOOKUP(I136,Riders!$A$2:$C$3501,2,FALSE))/365</f>
        <v>28.843835616438355</v>
      </c>
      <c r="N136" s="50">
        <f>(C136-VLOOKUP(J136,Riders!$A$2:$C$3501,2,FALSE))/365</f>
        <v>19.720547945205478</v>
      </c>
      <c r="O136" s="50">
        <f>(C136-VLOOKUP(K136,Riders!$A$2:$C$3501,2,FALSE))/365</f>
        <v>26.317808219178083</v>
      </c>
      <c r="P136">
        <v>2</v>
      </c>
      <c r="Q136" s="101">
        <f t="shared" si="15"/>
        <v>253.70699999999997</v>
      </c>
      <c r="R136" s="101">
        <f t="shared" si="16"/>
        <v>22.347999999999999</v>
      </c>
      <c r="S136" s="101">
        <f t="shared" si="17"/>
        <v>68.504999999999995</v>
      </c>
      <c r="T136" s="101">
        <f t="shared" si="18"/>
        <v>61.674000000000007</v>
      </c>
      <c r="U136" s="101">
        <f t="shared" si="19"/>
        <v>62.556000000000012</v>
      </c>
      <c r="V136" s="101">
        <f t="shared" si="20"/>
        <v>60.971999999999952</v>
      </c>
      <c r="W136" s="38">
        <v>14.137</v>
      </c>
      <c r="X136" s="3">
        <v>8.2109999999999985</v>
      </c>
      <c r="Y136" s="3">
        <v>7.7920000000000016</v>
      </c>
      <c r="Z136" s="3">
        <v>7.7610000000000028</v>
      </c>
      <c r="AA136" s="3">
        <v>7.5719999999999956</v>
      </c>
      <c r="AB136" s="3">
        <v>7.5739999999999981</v>
      </c>
      <c r="AC136" s="3">
        <v>7.6310000000000073</v>
      </c>
      <c r="AD136" s="3">
        <v>7.8269999999999911</v>
      </c>
      <c r="AE136" s="3">
        <v>7.7469999999999999</v>
      </c>
      <c r="AF136" s="3">
        <v>7.7670000000000101</v>
      </c>
      <c r="AG136" s="3">
        <v>7.804000000000002</v>
      </c>
      <c r="AH136" s="3">
        <v>7.9649999999999892</v>
      </c>
      <c r="AI136" s="3">
        <v>7.724000000000018</v>
      </c>
      <c r="AJ136" s="3">
        <v>7.6079999999999757</v>
      </c>
      <c r="AK136" s="3">
        <v>7.5680000000000121</v>
      </c>
      <c r="AL136" s="3">
        <v>7.4909999999999997</v>
      </c>
      <c r="AM136" s="3">
        <v>7.5380000000000109</v>
      </c>
      <c r="AN136" s="3">
        <v>7.6220000000000141</v>
      </c>
      <c r="AO136" s="3">
        <v>8.0889999999999702</v>
      </c>
      <c r="AP136" s="3">
        <v>7.7560000000000002</v>
      </c>
      <c r="AQ136" s="3">
        <v>7.7950000000000159</v>
      </c>
      <c r="AR136" s="3">
        <v>7.9659999999999798</v>
      </c>
      <c r="AS136" s="3">
        <v>7.8909999999999911</v>
      </c>
      <c r="AT136" s="3">
        <v>7.8990000000000293</v>
      </c>
      <c r="AU136" s="3">
        <v>8.0029999999999859</v>
      </c>
      <c r="AV136" s="3">
        <v>7.7069999999999652</v>
      </c>
      <c r="AW136" s="3">
        <v>7.5840000000000316</v>
      </c>
      <c r="AX136" s="3">
        <v>7.5550000000000068</v>
      </c>
      <c r="AY136" s="3">
        <v>7.4919999999999902</v>
      </c>
      <c r="AZ136" s="3">
        <v>7.4809999999999945</v>
      </c>
      <c r="BA136" s="3">
        <v>7.5460000000000207</v>
      </c>
      <c r="BB136" s="3">
        <v>7.6039999999999566</v>
      </c>
      <c r="BC136" s="102">
        <f t="shared" si="21"/>
        <v>56.758386642859683</v>
      </c>
    </row>
    <row r="137" spans="1:55" ht="14.65" thickBot="1" x14ac:dyDescent="0.5">
      <c r="A137" s="51" t="s">
        <v>93</v>
      </c>
      <c r="B137" s="51">
        <v>2023</v>
      </c>
      <c r="C137" s="52">
        <v>45037</v>
      </c>
      <c r="D137" s="51" t="s">
        <v>72</v>
      </c>
      <c r="E137" s="51" t="s">
        <v>454</v>
      </c>
      <c r="F137">
        <v>4</v>
      </c>
      <c r="G137" t="s">
        <v>25</v>
      </c>
      <c r="H137" t="s">
        <v>269</v>
      </c>
      <c r="I137" t="s">
        <v>457</v>
      </c>
      <c r="J137" t="s">
        <v>418</v>
      </c>
      <c r="K137" t="s">
        <v>420</v>
      </c>
      <c r="L137" s="50">
        <f>(C137-VLOOKUP(H137,Riders!$A$2:$C$3501,2,FALSE))/365</f>
        <v>29.12876712328767</v>
      </c>
      <c r="M137" s="50">
        <f>(C137-VLOOKUP(I137,Riders!$A$2:$C$3501,2,FALSE))/365</f>
        <v>25.698630136986303</v>
      </c>
      <c r="N137" s="50">
        <f>(C137-VLOOKUP(J137,Riders!$A$2:$C$3501,2,FALSE))/365</f>
        <v>26.079452054794519</v>
      </c>
      <c r="O137" s="50">
        <f>(C137-VLOOKUP(K137,Riders!$A$2:$C$3501,2,FALSE))/365</f>
        <v>24.043835616438358</v>
      </c>
      <c r="P137">
        <v>1</v>
      </c>
      <c r="Q137" s="101">
        <f t="shared" si="15"/>
        <v>253.40900000000005</v>
      </c>
      <c r="R137" s="101">
        <f t="shared" si="16"/>
        <v>22.956</v>
      </c>
      <c r="S137" s="101">
        <f t="shared" si="17"/>
        <v>69.259</v>
      </c>
      <c r="T137" s="101">
        <f t="shared" si="18"/>
        <v>61.069999999999993</v>
      </c>
      <c r="U137" s="101">
        <f t="shared" si="19"/>
        <v>61.130000000000024</v>
      </c>
      <c r="V137" s="101">
        <f t="shared" si="20"/>
        <v>61.950000000000017</v>
      </c>
      <c r="W137" s="38">
        <v>14.449</v>
      </c>
      <c r="X137" s="3">
        <v>8.5069999999999997</v>
      </c>
      <c r="Y137" s="3">
        <v>7.9860000000000007</v>
      </c>
      <c r="Z137" s="3">
        <v>7.7689999999999984</v>
      </c>
      <c r="AA137" s="3">
        <v>7.7340000000000018</v>
      </c>
      <c r="AB137" s="3">
        <v>7.580999999999996</v>
      </c>
      <c r="AC137" s="3">
        <v>7.5500000000000043</v>
      </c>
      <c r="AD137" s="3">
        <v>7.6829999999999998</v>
      </c>
      <c r="AE137" s="3">
        <v>7.5510000000000019</v>
      </c>
      <c r="AF137" s="3">
        <v>7.6159999999999997</v>
      </c>
      <c r="AG137" s="3">
        <v>7.7600000000000051</v>
      </c>
      <c r="AH137" s="3">
        <v>7.6239999999999952</v>
      </c>
      <c r="AI137" s="3">
        <v>7.5749999999999886</v>
      </c>
      <c r="AJ137" s="3">
        <v>7.6340000000000288</v>
      </c>
      <c r="AK137" s="3">
        <v>7.7299999999999756</v>
      </c>
      <c r="AL137" s="3">
        <v>7.5799999999999983</v>
      </c>
      <c r="AM137" s="3">
        <v>7.6290000000000191</v>
      </c>
      <c r="AN137" s="3">
        <v>7.6379999999999768</v>
      </c>
      <c r="AO137" s="3">
        <v>7.6260000000000048</v>
      </c>
      <c r="AP137" s="3">
        <v>7.6539999999999964</v>
      </c>
      <c r="AQ137" s="3">
        <v>7.7379999999999995</v>
      </c>
      <c r="AR137" s="3">
        <v>7.546999999999997</v>
      </c>
      <c r="AS137" s="3">
        <v>7.5540000000000305</v>
      </c>
      <c r="AT137" s="3">
        <v>7.7439999999999998</v>
      </c>
      <c r="AU137" s="3">
        <v>7.8309999999999604</v>
      </c>
      <c r="AV137" s="3">
        <v>7.7870000000000346</v>
      </c>
      <c r="AW137" s="3">
        <v>7.6899999999999977</v>
      </c>
      <c r="AX137" s="3">
        <v>7.7609999999999673</v>
      </c>
      <c r="AY137" s="3">
        <v>7.8780000000000712</v>
      </c>
      <c r="AZ137" s="3">
        <v>7.6859999999999786</v>
      </c>
      <c r="BA137" s="3">
        <v>7.6679999999999495</v>
      </c>
      <c r="BB137" s="3">
        <v>7.6490000000000578</v>
      </c>
      <c r="BC137" s="102">
        <f t="shared" si="21"/>
        <v>56.825132493321064</v>
      </c>
    </row>
    <row r="138" spans="1:55" ht="14.65" thickBot="1" x14ac:dyDescent="0.5">
      <c r="A138" s="51" t="s">
        <v>93</v>
      </c>
      <c r="B138" s="51">
        <v>2023</v>
      </c>
      <c r="C138" s="52">
        <v>45037</v>
      </c>
      <c r="D138" s="51" t="s">
        <v>72</v>
      </c>
      <c r="E138" s="51" t="s">
        <v>454</v>
      </c>
      <c r="F138">
        <v>4</v>
      </c>
      <c r="G138" t="s">
        <v>27</v>
      </c>
      <c r="H138" t="s">
        <v>463</v>
      </c>
      <c r="I138" t="s">
        <v>216</v>
      </c>
      <c r="J138" t="s">
        <v>396</v>
      </c>
      <c r="K138" t="s">
        <v>432</v>
      </c>
      <c r="L138" s="50">
        <f>(C138-VLOOKUP(H138,Riders!$A$2:$C$3501,2,FALSE))/365</f>
        <v>21.391780821917809</v>
      </c>
      <c r="M138" s="50">
        <f>(C138-VLOOKUP(I138,Riders!$A$2:$C$3501,2,FALSE))/365</f>
        <v>24.202739726027396</v>
      </c>
      <c r="N138" s="50">
        <f>(C138-VLOOKUP(J138,Riders!$A$2:$C$3501,2,FALSE))/365</f>
        <v>24.126027397260273</v>
      </c>
      <c r="O138" s="50">
        <f>(C138-VLOOKUP(K138,Riders!$A$2:$C$3501,2,FALSE))/365</f>
        <v>28.07123287671233</v>
      </c>
      <c r="P138">
        <v>2</v>
      </c>
      <c r="Q138" s="101">
        <f t="shared" si="15"/>
        <v>255.54200000000003</v>
      </c>
      <c r="R138" s="101">
        <f t="shared" si="16"/>
        <v>22.527000000000001</v>
      </c>
      <c r="S138" s="101">
        <f t="shared" si="17"/>
        <v>68.966999999999985</v>
      </c>
      <c r="T138" s="101">
        <f t="shared" si="18"/>
        <v>61.821999999999989</v>
      </c>
      <c r="U138" s="101">
        <f t="shared" si="19"/>
        <v>61.53</v>
      </c>
      <c r="V138" s="101">
        <f t="shared" si="20"/>
        <v>63.223000000000042</v>
      </c>
      <c r="W138" s="38">
        <v>14.095000000000001</v>
      </c>
      <c r="X138" s="3">
        <v>8.4320000000000004</v>
      </c>
      <c r="Y138" s="3">
        <v>7.9250000000000007</v>
      </c>
      <c r="Z138" s="3">
        <v>7.7679999999999971</v>
      </c>
      <c r="AA138" s="3">
        <v>7.7970000000000041</v>
      </c>
      <c r="AB138" s="3">
        <v>7.6319999999999979</v>
      </c>
      <c r="AC138" s="3">
        <v>7.6659999999999968</v>
      </c>
      <c r="AD138" s="3">
        <v>7.6519999999999868</v>
      </c>
      <c r="AE138" s="3">
        <v>7.8270000000000266</v>
      </c>
      <c r="AF138" s="3">
        <v>7.6859999999999786</v>
      </c>
      <c r="AG138" s="3">
        <v>7.7020000000000124</v>
      </c>
      <c r="AH138" s="3">
        <v>7.6710000000000065</v>
      </c>
      <c r="AI138" s="3">
        <v>7.6989999999999981</v>
      </c>
      <c r="AJ138" s="3">
        <v>7.7079999999999842</v>
      </c>
      <c r="AK138" s="3">
        <v>7.7510000000000332</v>
      </c>
      <c r="AL138" s="3">
        <v>7.777999999999949</v>
      </c>
      <c r="AM138" s="3">
        <v>7.9520000000000266</v>
      </c>
      <c r="AN138" s="3">
        <v>7.7229999999999848</v>
      </c>
      <c r="AO138" s="3">
        <v>7.6150000000000375</v>
      </c>
      <c r="AP138" s="3">
        <v>7.5549999999999784</v>
      </c>
      <c r="AQ138" s="3">
        <v>7.7540000000000191</v>
      </c>
      <c r="AR138" s="3">
        <v>7.5829999999999984</v>
      </c>
      <c r="AS138" s="3">
        <v>7.6739999999999782</v>
      </c>
      <c r="AT138" s="3">
        <v>7.6739999999999782</v>
      </c>
      <c r="AU138" s="3">
        <v>7.8030000000000257</v>
      </c>
      <c r="AV138" s="3">
        <v>7.6260000000000048</v>
      </c>
      <c r="AW138" s="3">
        <v>7.7309999999999945</v>
      </c>
      <c r="AX138" s="3">
        <v>7.842000000000013</v>
      </c>
      <c r="AY138" s="3">
        <v>8.1419999999999675</v>
      </c>
      <c r="AZ138" s="3">
        <v>7.8950000000000102</v>
      </c>
      <c r="BA138" s="3">
        <v>8.0000000000000284</v>
      </c>
      <c r="BB138" s="3">
        <v>8.1839999999999975</v>
      </c>
      <c r="BC138" s="102">
        <f t="shared" si="21"/>
        <v>56.350815130193858</v>
      </c>
    </row>
    <row r="139" spans="1:55" ht="14.65" thickBot="1" x14ac:dyDescent="0.5">
      <c r="A139" s="51" t="s">
        <v>93</v>
      </c>
      <c r="B139" s="51">
        <v>2023</v>
      </c>
      <c r="C139" s="52">
        <v>45037</v>
      </c>
      <c r="D139" s="51" t="s">
        <v>72</v>
      </c>
      <c r="E139" s="51" t="s">
        <v>204</v>
      </c>
      <c r="F139" t="s">
        <v>205</v>
      </c>
      <c r="G139" t="s">
        <v>25</v>
      </c>
      <c r="H139" t="s">
        <v>269</v>
      </c>
      <c r="I139" t="s">
        <v>328</v>
      </c>
      <c r="J139" t="s">
        <v>457</v>
      </c>
      <c r="K139" t="s">
        <v>418</v>
      </c>
      <c r="L139" s="50">
        <f>(C139-VLOOKUP(H139,Riders!$A$2:$C$3501,2,FALSE))/365</f>
        <v>29.12876712328767</v>
      </c>
      <c r="M139" s="50">
        <f>(C139-VLOOKUP(I139,Riders!$A$2:$C$3501,2,FALSE))/365</f>
        <v>32.742465753424661</v>
      </c>
      <c r="N139" s="50">
        <f>(C139-VLOOKUP(J139,Riders!$A$2:$C$3501,2,FALSE))/365</f>
        <v>25.698630136986303</v>
      </c>
      <c r="O139" s="50">
        <f>(C139-VLOOKUP(K139,Riders!$A$2:$C$3501,2,FALSE))/365</f>
        <v>26.079452054794519</v>
      </c>
      <c r="P139">
        <v>1</v>
      </c>
      <c r="Q139" s="101">
        <f t="shared" si="15"/>
        <v>252.53900000000002</v>
      </c>
      <c r="R139" s="101">
        <f t="shared" si="16"/>
        <v>22.742000000000001</v>
      </c>
      <c r="S139" s="101">
        <f t="shared" si="17"/>
        <v>68.129000000000019</v>
      </c>
      <c r="T139" s="101">
        <f t="shared" si="18"/>
        <v>60.836999999999989</v>
      </c>
      <c r="U139" s="101">
        <f t="shared" si="19"/>
        <v>61.823000000000008</v>
      </c>
      <c r="V139" s="101">
        <f t="shared" si="20"/>
        <v>61.75</v>
      </c>
      <c r="W139" s="38">
        <v>14.36</v>
      </c>
      <c r="X139" s="3">
        <v>8.3820000000000014</v>
      </c>
      <c r="Y139" s="3">
        <v>7.6050000000000004</v>
      </c>
      <c r="Z139" s="3">
        <v>7.5210000000000008</v>
      </c>
      <c r="AA139" s="3">
        <v>7.6599999999999966</v>
      </c>
      <c r="AB139" s="3">
        <v>7.4720000000000013</v>
      </c>
      <c r="AC139" s="3">
        <v>7.490000000000002</v>
      </c>
      <c r="AD139" s="3">
        <v>7.6390000000000171</v>
      </c>
      <c r="AE139" s="3">
        <v>7.5169999999999817</v>
      </c>
      <c r="AF139" s="3">
        <v>7.5649999999999835</v>
      </c>
      <c r="AG139" s="3">
        <v>7.5640000000000214</v>
      </c>
      <c r="AH139" s="3">
        <v>7.5979999999999848</v>
      </c>
      <c r="AI139" s="3">
        <v>7.7399999999999949</v>
      </c>
      <c r="AJ139" s="3">
        <v>7.6050000000000324</v>
      </c>
      <c r="AK139" s="3">
        <v>7.6089999999999804</v>
      </c>
      <c r="AL139" s="3">
        <v>7.63900000000001</v>
      </c>
      <c r="AM139" s="3">
        <v>7.6519999999999868</v>
      </c>
      <c r="AN139" s="3">
        <v>7.7680000000000007</v>
      </c>
      <c r="AO139" s="3">
        <v>7.5680000000000121</v>
      </c>
      <c r="AP139" s="3">
        <v>7.72199999999998</v>
      </c>
      <c r="AQ139" s="3">
        <v>7.6640000000000157</v>
      </c>
      <c r="AR139" s="3">
        <v>7.77800000000002</v>
      </c>
      <c r="AS139" s="3">
        <v>7.9559999999999604</v>
      </c>
      <c r="AT139" s="3">
        <v>7.7150000000000318</v>
      </c>
      <c r="AU139" s="3">
        <v>7.6669999999999732</v>
      </c>
      <c r="AV139" s="3">
        <v>7.6820000000000164</v>
      </c>
      <c r="AW139" s="3">
        <v>7.6689999999999827</v>
      </c>
      <c r="AX139" s="3">
        <v>7.6430000000000007</v>
      </c>
      <c r="AY139" s="3">
        <v>7.6630000000000393</v>
      </c>
      <c r="AZ139" s="3">
        <v>7.6889999999999361</v>
      </c>
      <c r="BA139" s="3">
        <v>7.8470000000000084</v>
      </c>
      <c r="BB139" s="3">
        <v>7.8900000000000432</v>
      </c>
      <c r="BC139" s="102">
        <f t="shared" si="21"/>
        <v>57.020895782433598</v>
      </c>
    </row>
    <row r="140" spans="1:55" ht="14.65" thickBot="1" x14ac:dyDescent="0.5">
      <c r="A140" s="51" t="s">
        <v>93</v>
      </c>
      <c r="B140" s="51">
        <v>2023</v>
      </c>
      <c r="C140" s="52">
        <v>45037</v>
      </c>
      <c r="D140" s="51" t="s">
        <v>72</v>
      </c>
      <c r="E140" s="51" t="s">
        <v>204</v>
      </c>
      <c r="F140" t="s">
        <v>205</v>
      </c>
      <c r="G140" t="s">
        <v>15</v>
      </c>
      <c r="H140" t="s">
        <v>440</v>
      </c>
      <c r="I140" t="s">
        <v>459</v>
      </c>
      <c r="J140" t="s">
        <v>460</v>
      </c>
      <c r="K140" t="s">
        <v>492</v>
      </c>
      <c r="L140" s="50">
        <f>(C140-VLOOKUP(H140,Riders!$A$2:$C$3501,2,FALSE))/365</f>
        <v>22.446575342465753</v>
      </c>
      <c r="M140" s="50">
        <f>(C140-VLOOKUP(I140,Riders!$A$2:$C$3501,2,FALSE))/365</f>
        <v>24.432876712328767</v>
      </c>
      <c r="N140" s="50">
        <f>(C140-VLOOKUP(J140,Riders!$A$2:$C$3501,2,FALSE))/365</f>
        <v>29.778082191780822</v>
      </c>
      <c r="O140" s="50">
        <f>(C140-VLOOKUP(K140,Riders!$A$2:$C$3501,2,FALSE))/365</f>
        <v>26.172602739726027</v>
      </c>
      <c r="P140">
        <v>2</v>
      </c>
      <c r="Q140" s="101">
        <f t="shared" si="15"/>
        <v>253.51100000000002</v>
      </c>
      <c r="R140" s="101">
        <f t="shared" si="16"/>
        <v>22.343</v>
      </c>
      <c r="S140" s="101">
        <f t="shared" si="17"/>
        <v>67.997000000000014</v>
      </c>
      <c r="T140" s="101">
        <f t="shared" si="18"/>
        <v>62.694999999999993</v>
      </c>
      <c r="U140" s="101">
        <f t="shared" si="19"/>
        <v>62.321999999999974</v>
      </c>
      <c r="V140" s="101">
        <f t="shared" si="20"/>
        <v>60.497000000000043</v>
      </c>
      <c r="W140" s="38">
        <v>14.032999999999999</v>
      </c>
      <c r="X140" s="3">
        <v>8.31</v>
      </c>
      <c r="Y140" s="3">
        <v>7.7210000000000001</v>
      </c>
      <c r="Z140" s="3">
        <v>7.6289999999999978</v>
      </c>
      <c r="AA140" s="3">
        <v>7.4540000000000006</v>
      </c>
      <c r="AB140" s="3">
        <v>7.5549999999999997</v>
      </c>
      <c r="AC140" s="3">
        <v>7.695999999999998</v>
      </c>
      <c r="AD140" s="3">
        <v>7.599000000000018</v>
      </c>
      <c r="AE140" s="3">
        <v>7.7789999999999822</v>
      </c>
      <c r="AF140" s="3">
        <v>7.7760000000000105</v>
      </c>
      <c r="AG140" s="3">
        <v>8.0049999999999955</v>
      </c>
      <c r="AH140" s="3">
        <v>7.8020000000000067</v>
      </c>
      <c r="AI140" s="3">
        <v>7.8089999999999975</v>
      </c>
      <c r="AJ140" s="3">
        <v>7.8920000000000101</v>
      </c>
      <c r="AK140" s="3">
        <v>7.8079999999999927</v>
      </c>
      <c r="AL140" s="3">
        <v>7.8239999999999981</v>
      </c>
      <c r="AM140" s="3">
        <v>8.0719999999999743</v>
      </c>
      <c r="AN140" s="3">
        <v>7.9180000000000348</v>
      </c>
      <c r="AO140" s="3">
        <v>7.7779999999999916</v>
      </c>
      <c r="AP140" s="3">
        <v>7.7740000000000009</v>
      </c>
      <c r="AQ140" s="3">
        <v>7.6869999999999834</v>
      </c>
      <c r="AR140" s="3">
        <v>7.7360000000000184</v>
      </c>
      <c r="AS140" s="3">
        <v>7.7139999999999986</v>
      </c>
      <c r="AT140" s="3">
        <v>7.6429999999999723</v>
      </c>
      <c r="AU140" s="3">
        <v>7.7910000000000252</v>
      </c>
      <c r="AV140" s="3">
        <v>7.7199999999999989</v>
      </c>
      <c r="AW140" s="3">
        <v>7.5299999999999727</v>
      </c>
      <c r="AX140" s="3">
        <v>7.3710000000000377</v>
      </c>
      <c r="AY140" s="3">
        <v>7.5029999999999575</v>
      </c>
      <c r="AZ140" s="3">
        <v>7.5209999999999866</v>
      </c>
      <c r="BA140" s="3">
        <v>7.4799999999999898</v>
      </c>
      <c r="BB140" s="3">
        <v>7.5810000000000741</v>
      </c>
      <c r="BC140" s="102">
        <f t="shared" si="21"/>
        <v>56.802268935075787</v>
      </c>
    </row>
    <row r="141" spans="1:55" ht="14.65" thickBot="1" x14ac:dyDescent="0.5">
      <c r="A141" s="51" t="s">
        <v>93</v>
      </c>
      <c r="B141" s="51">
        <v>2023</v>
      </c>
      <c r="C141" s="52">
        <v>45037</v>
      </c>
      <c r="D141" s="51" t="s">
        <v>72</v>
      </c>
      <c r="E141" s="51" t="s">
        <v>204</v>
      </c>
      <c r="F141" t="s">
        <v>206</v>
      </c>
      <c r="G141" t="s">
        <v>27</v>
      </c>
      <c r="H141" t="s">
        <v>463</v>
      </c>
      <c r="I141" t="s">
        <v>216</v>
      </c>
      <c r="J141" t="s">
        <v>396</v>
      </c>
      <c r="K141" t="s">
        <v>432</v>
      </c>
      <c r="L141" s="50">
        <f>(C141-VLOOKUP(H141,Riders!$A$2:$C$3501,2,FALSE))/365</f>
        <v>21.391780821917809</v>
      </c>
      <c r="M141" s="50">
        <f>(C141-VLOOKUP(I141,Riders!$A$2:$C$3501,2,FALSE))/365</f>
        <v>24.202739726027396</v>
      </c>
      <c r="N141" s="50">
        <f>(C141-VLOOKUP(J141,Riders!$A$2:$C$3501,2,FALSE))/365</f>
        <v>24.126027397260273</v>
      </c>
      <c r="O141" s="50">
        <f>(C141-VLOOKUP(K141,Riders!$A$2:$C$3501,2,FALSE))/365</f>
        <v>28.07123287671233</v>
      </c>
      <c r="P141">
        <v>3</v>
      </c>
      <c r="Q141" s="101">
        <f t="shared" si="15"/>
        <v>255.96099999999998</v>
      </c>
      <c r="R141" s="101">
        <f t="shared" si="16"/>
        <v>22.997</v>
      </c>
      <c r="S141" s="101">
        <f t="shared" si="17"/>
        <v>69.793999999999997</v>
      </c>
      <c r="T141" s="101">
        <f t="shared" si="18"/>
        <v>61.14400000000002</v>
      </c>
      <c r="U141" s="101">
        <f t="shared" si="19"/>
        <v>61.517999999999972</v>
      </c>
      <c r="V141" s="101">
        <f t="shared" si="20"/>
        <v>63.504999999999995</v>
      </c>
      <c r="W141" s="38">
        <v>14.525</v>
      </c>
      <c r="X141" s="3">
        <v>8.4719999999999995</v>
      </c>
      <c r="Y141" s="3">
        <v>7.9379999999999988</v>
      </c>
      <c r="Z141" s="3">
        <v>7.7609999999999992</v>
      </c>
      <c r="AA141" s="3">
        <v>7.8250000000000028</v>
      </c>
      <c r="AB141" s="3">
        <v>7.6869999999999976</v>
      </c>
      <c r="AC141" s="3">
        <v>7.7430000000000092</v>
      </c>
      <c r="AD141" s="3">
        <v>7.8429999999999893</v>
      </c>
      <c r="AE141" s="3">
        <v>7.6840000000000117</v>
      </c>
      <c r="AF141" s="3">
        <v>7.6529999999999774</v>
      </c>
      <c r="AG141" s="3">
        <v>7.6080000000000041</v>
      </c>
      <c r="AH141" s="3">
        <v>7.5710000000000122</v>
      </c>
      <c r="AI141" s="3">
        <v>7.6029999999999944</v>
      </c>
      <c r="AJ141" s="3">
        <v>7.5990000000000038</v>
      </c>
      <c r="AK141" s="3">
        <v>7.6540000000000106</v>
      </c>
      <c r="AL141" s="3">
        <v>7.7720000000000056</v>
      </c>
      <c r="AM141" s="3">
        <v>7.59699999999998</v>
      </c>
      <c r="AN141" s="3">
        <v>7.5460000000000207</v>
      </c>
      <c r="AO141" s="3">
        <v>7.7339999999999804</v>
      </c>
      <c r="AP141" s="3">
        <v>7.6779999999999973</v>
      </c>
      <c r="AQ141" s="3">
        <v>7.7630000000000337</v>
      </c>
      <c r="AR141" s="3">
        <v>7.8429999999999609</v>
      </c>
      <c r="AS141" s="3">
        <v>7.6870000000000118</v>
      </c>
      <c r="AT141" s="3">
        <v>7.6699999999999875</v>
      </c>
      <c r="AU141" s="3">
        <v>7.8900000000000148</v>
      </c>
      <c r="AV141" s="3">
        <v>7.7539999999999907</v>
      </c>
      <c r="AW141" s="3">
        <v>7.8629999999999995</v>
      </c>
      <c r="AX141" s="3">
        <v>8.021000000000015</v>
      </c>
      <c r="AY141" s="3">
        <v>7.8900000000000148</v>
      </c>
      <c r="AZ141" s="3">
        <v>8.0380000000000109</v>
      </c>
      <c r="BA141" s="3">
        <v>7.990999999999957</v>
      </c>
      <c r="BB141" s="3">
        <v>8.0579999999999927</v>
      </c>
      <c r="BC141" s="102">
        <f t="shared" si="21"/>
        <v>56.258570641621191</v>
      </c>
    </row>
    <row r="142" spans="1:55" ht="14.65" thickBot="1" x14ac:dyDescent="0.5">
      <c r="A142" s="51" t="s">
        <v>93</v>
      </c>
      <c r="B142" s="51">
        <v>2023</v>
      </c>
      <c r="C142" s="52">
        <v>45037</v>
      </c>
      <c r="D142" s="51" t="s">
        <v>72</v>
      </c>
      <c r="E142" s="51" t="s">
        <v>204</v>
      </c>
      <c r="F142" t="s">
        <v>206</v>
      </c>
      <c r="G142" t="s">
        <v>67</v>
      </c>
      <c r="H142" t="s">
        <v>214</v>
      </c>
      <c r="I142" t="s">
        <v>271</v>
      </c>
      <c r="J142" t="s">
        <v>3731</v>
      </c>
      <c r="K142" t="s">
        <v>520</v>
      </c>
      <c r="L142" s="50">
        <f>(C142-VLOOKUP(H142,Riders!$A$2:$C$3501,2,FALSE))/365</f>
        <v>28.342465753424658</v>
      </c>
      <c r="M142" s="50">
        <f>(C142-VLOOKUP(I142,Riders!$A$2:$C$3501,2,FALSE))/365</f>
        <v>28.843835616438355</v>
      </c>
      <c r="N142" s="50">
        <f>(C142-VLOOKUP(J142,Riders!$A$2:$C$3501,2,FALSE))/365</f>
        <v>19.720547945205478</v>
      </c>
      <c r="O142" s="50">
        <f>(C142-VLOOKUP(K142,Riders!$A$2:$C$3501,2,FALSE))/365</f>
        <v>26.317808219178083</v>
      </c>
      <c r="P142">
        <v>4</v>
      </c>
      <c r="Q142" s="101">
        <f t="shared" si="15"/>
        <v>259.10500000000002</v>
      </c>
      <c r="R142" s="101">
        <f t="shared" si="16"/>
        <v>22.289000000000001</v>
      </c>
      <c r="S142" s="101">
        <f t="shared" si="17"/>
        <v>68.387999999999991</v>
      </c>
      <c r="T142" s="101">
        <f t="shared" si="18"/>
        <v>61.780000000000015</v>
      </c>
      <c r="U142" s="101">
        <f t="shared" si="19"/>
        <v>61.622999999999962</v>
      </c>
      <c r="V142" s="101">
        <f t="shared" si="20"/>
        <v>67.31400000000005</v>
      </c>
      <c r="W142" s="38">
        <v>14.125</v>
      </c>
      <c r="X142" s="3">
        <v>8.1640000000000015</v>
      </c>
      <c r="Y142" s="3">
        <v>7.727999999999998</v>
      </c>
      <c r="Z142" s="3">
        <v>7.5599999999999987</v>
      </c>
      <c r="AA142" s="3">
        <v>7.6570000000000036</v>
      </c>
      <c r="AB142" s="3">
        <v>7.7669999999999959</v>
      </c>
      <c r="AC142" s="3">
        <v>7.6939999999999955</v>
      </c>
      <c r="AD142" s="3">
        <v>7.6929999999999978</v>
      </c>
      <c r="AE142" s="3">
        <v>7.7480000000000047</v>
      </c>
      <c r="AF142" s="3">
        <v>7.9279999999999973</v>
      </c>
      <c r="AG142" s="3">
        <v>7.7360000000000184</v>
      </c>
      <c r="AH142" s="3">
        <v>7.769999999999996</v>
      </c>
      <c r="AI142" s="3">
        <v>7.7229999999999848</v>
      </c>
      <c r="AJ142" s="3">
        <v>7.7900000000000205</v>
      </c>
      <c r="AK142" s="3">
        <v>7.5600000000000023</v>
      </c>
      <c r="AL142" s="3">
        <v>7.5249999999999915</v>
      </c>
      <c r="AM142" s="3">
        <v>7.4770000000000039</v>
      </c>
      <c r="AN142" s="3">
        <v>7.4659999999999798</v>
      </c>
      <c r="AO142" s="3">
        <v>7.4939999999999998</v>
      </c>
      <c r="AP142" s="3">
        <v>7.8430000000000177</v>
      </c>
      <c r="AQ142" s="3">
        <v>7.6819999999999879</v>
      </c>
      <c r="AR142" s="3">
        <v>7.7810000000000059</v>
      </c>
      <c r="AS142" s="3">
        <v>7.88900000000001</v>
      </c>
      <c r="AT142" s="3">
        <v>7.990999999999957</v>
      </c>
      <c r="AU142" s="3">
        <v>8.0750000000000455</v>
      </c>
      <c r="AV142" s="3">
        <v>8.13900000000001</v>
      </c>
      <c r="AW142" s="3">
        <v>8.2109999999999843</v>
      </c>
      <c r="AX142" s="3">
        <v>8.3190000000000168</v>
      </c>
      <c r="AY142" s="3">
        <v>8.4429999999999836</v>
      </c>
      <c r="AZ142" s="3">
        <v>8.6089999999999804</v>
      </c>
      <c r="BA142" s="3">
        <v>8.68100000000004</v>
      </c>
      <c r="BB142" s="3">
        <v>8.8369999999999891</v>
      </c>
      <c r="BC142" s="102">
        <f t="shared" si="21"/>
        <v>55.575924818123923</v>
      </c>
    </row>
    <row r="143" spans="1:55" ht="14.65" thickBot="1" x14ac:dyDescent="0.5">
      <c r="A143" t="s">
        <v>844</v>
      </c>
      <c r="B143">
        <v>2023</v>
      </c>
      <c r="C143" s="9">
        <v>45000</v>
      </c>
      <c r="D143" t="s">
        <v>72</v>
      </c>
      <c r="E143" s="51" t="s">
        <v>454</v>
      </c>
      <c r="F143">
        <v>1</v>
      </c>
      <c r="G143" t="s">
        <v>56</v>
      </c>
      <c r="H143" t="s">
        <v>426</v>
      </c>
      <c r="I143" t="s">
        <v>267</v>
      </c>
      <c r="J143" t="s">
        <v>428</v>
      </c>
      <c r="K143" t="s">
        <v>427</v>
      </c>
      <c r="L143" s="50">
        <f>(C143-VLOOKUP(H143,Riders!$A$2:$C$3501,2,FALSE))/365</f>
        <v>21.912328767123288</v>
      </c>
      <c r="M143" s="50">
        <f>(C143-VLOOKUP(I143,Riders!$A$2:$C$3501,2,FALSE))/365</f>
        <v>24.221917808219178</v>
      </c>
      <c r="N143" s="50">
        <f>(C143-VLOOKUP(J143,Riders!$A$2:$C$3501,2,FALSE))/365</f>
        <v>33.38356164383562</v>
      </c>
      <c r="O143" s="50">
        <f>(C143-VLOOKUP(K143,Riders!$A$2:$C$3501,2,FALSE))/365</f>
        <v>28.884931506849316</v>
      </c>
      <c r="P143">
        <v>1</v>
      </c>
      <c r="Q143" s="101">
        <f t="shared" si="15"/>
        <v>263.63700000000006</v>
      </c>
      <c r="R143" s="101">
        <f t="shared" si="16"/>
        <v>22.431999999999999</v>
      </c>
      <c r="S143" s="101">
        <f t="shared" si="17"/>
        <v>70.111000000000004</v>
      </c>
      <c r="T143" s="101">
        <f t="shared" si="18"/>
        <v>64.231000000000009</v>
      </c>
      <c r="U143" s="101">
        <f t="shared" si="19"/>
        <v>64.480999999999995</v>
      </c>
      <c r="V143" s="101">
        <f t="shared" si="20"/>
        <v>64.81400000000005</v>
      </c>
      <c r="W143" s="38">
        <v>14.314</v>
      </c>
      <c r="X143" s="3">
        <v>8.1179999999999986</v>
      </c>
      <c r="Y143" s="3">
        <v>8.0030000000000001</v>
      </c>
      <c r="Z143" s="3">
        <v>7.8889999999999993</v>
      </c>
      <c r="AA143" s="3">
        <v>8.0720000000000027</v>
      </c>
      <c r="AB143" s="3">
        <v>7.8320000000000007</v>
      </c>
      <c r="AC143" s="3">
        <v>7.8530000000000015</v>
      </c>
      <c r="AD143" s="3">
        <v>8.0300000000000011</v>
      </c>
      <c r="AE143" s="3">
        <v>8.0699999999999932</v>
      </c>
      <c r="AF143" s="3">
        <v>8.1189999999999998</v>
      </c>
      <c r="AG143" s="3">
        <v>8.3090000000000117</v>
      </c>
      <c r="AH143" s="3">
        <v>7.9169999999999874</v>
      </c>
      <c r="AI143" s="3">
        <v>8.0250000000000057</v>
      </c>
      <c r="AJ143" s="3">
        <v>7.8279999999999887</v>
      </c>
      <c r="AK143" s="3">
        <v>8.0859999999999843</v>
      </c>
      <c r="AL143" s="3">
        <v>7.877000000000038</v>
      </c>
      <c r="AM143" s="3">
        <v>7.9239999999999782</v>
      </c>
      <c r="AN143" s="3">
        <v>8.049000000000035</v>
      </c>
      <c r="AO143" s="3">
        <v>7.9859999999999616</v>
      </c>
      <c r="AP143" s="3">
        <v>7.9930000000000234</v>
      </c>
      <c r="AQ143" s="3">
        <v>8.0360000000000014</v>
      </c>
      <c r="AR143" s="3">
        <v>7.9909999999999854</v>
      </c>
      <c r="AS143" s="3">
        <v>8.2190000000000225</v>
      </c>
      <c r="AT143" s="3">
        <v>8.282999999999987</v>
      </c>
      <c r="AU143" s="3">
        <v>8.0449999999999875</v>
      </c>
      <c r="AV143" s="3">
        <v>7.9440000000000168</v>
      </c>
      <c r="AW143" s="3">
        <v>7.9939999999999998</v>
      </c>
      <c r="AX143" s="3">
        <v>7.9000000000000057</v>
      </c>
      <c r="AY143" s="3">
        <v>8.1119999999999663</v>
      </c>
      <c r="AZ143" s="3">
        <v>8.127000000000038</v>
      </c>
      <c r="BA143" s="3">
        <v>8.2809999999999491</v>
      </c>
      <c r="BB143" s="3">
        <v>8.4110000000000866</v>
      </c>
      <c r="BC143" s="102">
        <f t="shared" si="21"/>
        <v>54.620557812446648</v>
      </c>
    </row>
    <row r="144" spans="1:55" ht="14.65" thickBot="1" x14ac:dyDescent="0.5">
      <c r="A144" t="s">
        <v>844</v>
      </c>
      <c r="B144">
        <v>2023</v>
      </c>
      <c r="C144" s="9">
        <v>45000</v>
      </c>
      <c r="D144" t="s">
        <v>72</v>
      </c>
      <c r="E144" s="51" t="s">
        <v>454</v>
      </c>
      <c r="F144">
        <v>1</v>
      </c>
      <c r="G144" t="s">
        <v>25</v>
      </c>
      <c r="H144" t="s">
        <v>497</v>
      </c>
      <c r="I144" t="s">
        <v>457</v>
      </c>
      <c r="J144" t="s">
        <v>259</v>
      </c>
      <c r="K144" t="s">
        <v>614</v>
      </c>
      <c r="L144" s="50">
        <f>(C144-VLOOKUP(H144,Riders!$A$2:$C$3501,2,FALSE))/365</f>
        <v>19.876712328767123</v>
      </c>
      <c r="M144" s="50">
        <f>(C144-VLOOKUP(I144,Riders!$A$2:$C$3501,2,FALSE))/365</f>
        <v>25.597260273972601</v>
      </c>
      <c r="N144" s="50">
        <f>(C144-VLOOKUP(J144,Riders!$A$2:$C$3501,2,FALSE))/365</f>
        <v>22.17808219178082</v>
      </c>
      <c r="O144" s="50">
        <f>(C144-VLOOKUP(K144,Riders!$A$2:$C$3501,2,FALSE))/365</f>
        <v>20.517808219178082</v>
      </c>
      <c r="P144">
        <v>2</v>
      </c>
      <c r="Q144" s="101">
        <f t="shared" si="15"/>
        <v>269.78499999999997</v>
      </c>
      <c r="R144" s="101">
        <f t="shared" si="16"/>
        <v>22.806999999999999</v>
      </c>
      <c r="S144" s="101">
        <f t="shared" si="17"/>
        <v>70.962000000000003</v>
      </c>
      <c r="T144" s="101">
        <f t="shared" si="18"/>
        <v>65.009999999999977</v>
      </c>
      <c r="U144" s="101">
        <f t="shared" si="19"/>
        <v>64.54000000000002</v>
      </c>
      <c r="V144" s="101">
        <f t="shared" si="20"/>
        <v>69.272999999999968</v>
      </c>
      <c r="W144" s="38">
        <v>14.162000000000001</v>
      </c>
      <c r="X144" s="3">
        <v>8.6449999999999978</v>
      </c>
      <c r="Y144" s="3">
        <v>7.963000000000001</v>
      </c>
      <c r="Z144" s="3">
        <v>8.1230000000000011</v>
      </c>
      <c r="AA144" s="3">
        <v>8.1580000000000013</v>
      </c>
      <c r="AB144" s="3">
        <v>7.9839999999999947</v>
      </c>
      <c r="AC144" s="3">
        <v>7.8720000000000141</v>
      </c>
      <c r="AD144" s="3">
        <v>8.0549999999999926</v>
      </c>
      <c r="AE144" s="3">
        <v>8.0299999999999869</v>
      </c>
      <c r="AF144" s="3">
        <v>8.0870000000000033</v>
      </c>
      <c r="AG144" s="3">
        <v>8.1150000000000091</v>
      </c>
      <c r="AH144" s="3">
        <v>8.4059999999999917</v>
      </c>
      <c r="AI144" s="3">
        <v>8.021000000000015</v>
      </c>
      <c r="AJ144" s="3">
        <v>8.1659999999999826</v>
      </c>
      <c r="AK144" s="3">
        <v>7.9990000000000094</v>
      </c>
      <c r="AL144" s="3">
        <v>8.1859999999999786</v>
      </c>
      <c r="AM144" s="3">
        <v>8.0490000000000066</v>
      </c>
      <c r="AN144" s="3">
        <v>8.2669999999999959</v>
      </c>
      <c r="AO144" s="3">
        <v>7.9300000000000352</v>
      </c>
      <c r="AP144" s="3">
        <v>7.9699999999999704</v>
      </c>
      <c r="AQ144" s="3">
        <v>7.9650000000000318</v>
      </c>
      <c r="AR144" s="3">
        <v>8.0629999999999313</v>
      </c>
      <c r="AS144" s="3">
        <v>7.9970000000000141</v>
      </c>
      <c r="AT144" s="3">
        <v>8.299000000000035</v>
      </c>
      <c r="AU144" s="3">
        <v>8.3170000000000073</v>
      </c>
      <c r="AV144" s="3">
        <v>8.6089999999999804</v>
      </c>
      <c r="AW144" s="3">
        <v>8.8179999999999836</v>
      </c>
      <c r="AX144" s="3">
        <v>8.5890000000000271</v>
      </c>
      <c r="AY144" s="3">
        <v>8.5060000000000002</v>
      </c>
      <c r="AZ144" s="3">
        <v>8.6830000000000211</v>
      </c>
      <c r="BA144" s="3">
        <v>8.7639999999999816</v>
      </c>
      <c r="BB144" s="3">
        <v>8.9869999999999663</v>
      </c>
      <c r="BC144" s="102">
        <f t="shared" si="21"/>
        <v>53.375836314101974</v>
      </c>
    </row>
    <row r="145" spans="1:55" ht="14.65" thickBot="1" x14ac:dyDescent="0.5">
      <c r="A145" t="s">
        <v>844</v>
      </c>
      <c r="B145">
        <v>2023</v>
      </c>
      <c r="C145" s="9">
        <v>45000</v>
      </c>
      <c r="D145" t="s">
        <v>72</v>
      </c>
      <c r="E145" s="51" t="s">
        <v>454</v>
      </c>
      <c r="F145">
        <v>2</v>
      </c>
      <c r="G145" t="s">
        <v>27</v>
      </c>
      <c r="H145" t="s">
        <v>216</v>
      </c>
      <c r="I145" t="s">
        <v>312</v>
      </c>
      <c r="J145" t="s">
        <v>396</v>
      </c>
      <c r="K145" t="s">
        <v>397</v>
      </c>
      <c r="L145" s="50">
        <f>(C145-VLOOKUP(H145,Riders!$A$2:$C$3501,2,FALSE))/365</f>
        <v>24.101369863013698</v>
      </c>
      <c r="M145" s="50">
        <f>(C145-VLOOKUP(I145,Riders!$A$2:$C$3501,2,FALSE))/365</f>
        <v>24.668493150684931</v>
      </c>
      <c r="N145" s="50">
        <f>(C145-VLOOKUP(J145,Riders!$A$2:$C$3501,2,FALSE))/365</f>
        <v>24.024657534246575</v>
      </c>
      <c r="O145" s="50">
        <f>(C145-VLOOKUP(K145,Riders!$A$2:$C$3501,2,FALSE))/365</f>
        <v>21.764383561643836</v>
      </c>
      <c r="P145">
        <v>1</v>
      </c>
      <c r="Q145" s="101">
        <f t="shared" si="15"/>
        <v>267.12700000000001</v>
      </c>
      <c r="R145" s="101">
        <f t="shared" si="16"/>
        <v>22.718</v>
      </c>
      <c r="S145" s="101">
        <f t="shared" si="17"/>
        <v>70.811999999999998</v>
      </c>
      <c r="T145" s="101">
        <f t="shared" si="18"/>
        <v>63.661999999999992</v>
      </c>
      <c r="U145" s="101">
        <f t="shared" si="19"/>
        <v>65.78</v>
      </c>
      <c r="V145" s="101">
        <f t="shared" si="20"/>
        <v>66.873000000000019</v>
      </c>
      <c r="W145" s="38">
        <v>14.159000000000001</v>
      </c>
      <c r="X145" s="3">
        <v>8.5589999999999993</v>
      </c>
      <c r="Y145" s="3">
        <v>8.1129999999999995</v>
      </c>
      <c r="Z145" s="3">
        <v>7.9839999999999982</v>
      </c>
      <c r="AA145" s="3">
        <v>8.2809999999999988</v>
      </c>
      <c r="AB145" s="3">
        <v>7.8540000000000063</v>
      </c>
      <c r="AC145" s="3">
        <v>7.9600000000000009</v>
      </c>
      <c r="AD145" s="3">
        <v>7.9019999999999939</v>
      </c>
      <c r="AE145" s="3">
        <v>7.9569999999999936</v>
      </c>
      <c r="AF145" s="3">
        <v>7.8930000000000007</v>
      </c>
      <c r="AG145" s="3">
        <v>7.8580000000000183</v>
      </c>
      <c r="AH145" s="3">
        <v>7.9489999999999839</v>
      </c>
      <c r="AI145" s="3">
        <v>8.048000000000016</v>
      </c>
      <c r="AJ145" s="3">
        <v>7.9429999999999836</v>
      </c>
      <c r="AK145" s="3">
        <v>7.9750000000000085</v>
      </c>
      <c r="AL145" s="3">
        <v>8.0389999999999873</v>
      </c>
      <c r="AM145" s="3">
        <v>8.2350000000000421</v>
      </c>
      <c r="AN145" s="3">
        <v>8.2109999999999843</v>
      </c>
      <c r="AO145" s="3">
        <v>8.1409999999999911</v>
      </c>
      <c r="AP145" s="3">
        <v>8.3410000000000082</v>
      </c>
      <c r="AQ145" s="3">
        <v>8.1559999999999491</v>
      </c>
      <c r="AR145" s="3">
        <v>8.1990000000000407</v>
      </c>
      <c r="AS145" s="3">
        <v>8.0949999999999989</v>
      </c>
      <c r="AT145" s="3">
        <v>8.4019999999999868</v>
      </c>
      <c r="AU145" s="3">
        <v>8.2029999999999745</v>
      </c>
      <c r="AV145" s="3">
        <v>8.3310000000000173</v>
      </c>
      <c r="AW145" s="3">
        <v>8.5460000000000207</v>
      </c>
      <c r="AX145" s="3">
        <v>8.3899999999999864</v>
      </c>
      <c r="AY145" s="3">
        <v>8.578000000000003</v>
      </c>
      <c r="AZ145" s="3">
        <v>8.3689999999999998</v>
      </c>
      <c r="BA145" s="3">
        <v>8.2050000000000409</v>
      </c>
      <c r="BB145" s="3">
        <v>8.2509999999999764</v>
      </c>
      <c r="BC145" s="102">
        <f t="shared" si="21"/>
        <v>53.906943139405598</v>
      </c>
    </row>
    <row r="146" spans="1:55" ht="14.65" thickBot="1" x14ac:dyDescent="0.5">
      <c r="A146" t="s">
        <v>844</v>
      </c>
      <c r="B146">
        <v>2023</v>
      </c>
      <c r="C146" s="9">
        <v>45000</v>
      </c>
      <c r="D146" t="s">
        <v>72</v>
      </c>
      <c r="E146" s="51" t="s">
        <v>454</v>
      </c>
      <c r="F146">
        <v>2</v>
      </c>
      <c r="G146" t="s">
        <v>67</v>
      </c>
      <c r="H146" t="s">
        <v>214</v>
      </c>
      <c r="I146" t="s">
        <v>271</v>
      </c>
      <c r="J146" t="s">
        <v>464</v>
      </c>
      <c r="K146" t="s">
        <v>439</v>
      </c>
      <c r="L146" s="50">
        <f>(C146-VLOOKUP(H146,Riders!$A$2:$C$3501,2,FALSE))/365</f>
        <v>28.241095890410961</v>
      </c>
      <c r="M146" s="50">
        <f>(C146-VLOOKUP(I146,Riders!$A$2:$C$3501,2,FALSE))/365</f>
        <v>28.742465753424657</v>
      </c>
      <c r="N146" s="50">
        <f>(C146-VLOOKUP(J146,Riders!$A$2:$C$3501,2,FALSE))/365</f>
        <v>21.136986301369863</v>
      </c>
      <c r="O146" s="50">
        <f>(C146-VLOOKUP(K146,Riders!$A$2:$C$3501,2,FALSE))/365</f>
        <v>29.2</v>
      </c>
      <c r="P146">
        <v>2</v>
      </c>
      <c r="Q146" s="101">
        <f t="shared" si="15"/>
        <v>268.86599999999999</v>
      </c>
      <c r="R146" s="101">
        <f t="shared" si="16"/>
        <v>22.681999999999999</v>
      </c>
      <c r="S146" s="101">
        <f t="shared" si="17"/>
        <v>71.674000000000007</v>
      </c>
      <c r="T146" s="101">
        <f t="shared" si="18"/>
        <v>64.711999999999989</v>
      </c>
      <c r="U146" s="101">
        <f t="shared" si="19"/>
        <v>65.031000000000034</v>
      </c>
      <c r="V146" s="101">
        <f t="shared" si="20"/>
        <v>67.448999999999955</v>
      </c>
      <c r="W146" s="38">
        <v>14.247</v>
      </c>
      <c r="X146" s="3">
        <v>8.4349999999999987</v>
      </c>
      <c r="Y146" s="3">
        <v>8.1810000000000009</v>
      </c>
      <c r="Z146" s="3">
        <v>8.2779999999999987</v>
      </c>
      <c r="AA146" s="3">
        <v>8.105000000000004</v>
      </c>
      <c r="AB146" s="3">
        <v>8.1119999999999948</v>
      </c>
      <c r="AC146" s="3">
        <v>8.0600000000000023</v>
      </c>
      <c r="AD146" s="3">
        <v>8.2560000000000073</v>
      </c>
      <c r="AE146" s="3">
        <v>8.1630000000000109</v>
      </c>
      <c r="AF146" s="3">
        <v>8.0559999999999832</v>
      </c>
      <c r="AG146" s="3">
        <v>8.0669999999999931</v>
      </c>
      <c r="AH146" s="3">
        <v>8.1470000000000056</v>
      </c>
      <c r="AI146" s="3">
        <v>8.0450000000000017</v>
      </c>
      <c r="AJ146" s="3">
        <v>8.046999999999997</v>
      </c>
      <c r="AK146" s="3">
        <v>8.2310000000000088</v>
      </c>
      <c r="AL146" s="3">
        <v>7.9559999999999889</v>
      </c>
      <c r="AM146" s="3">
        <v>8.0420000000000016</v>
      </c>
      <c r="AN146" s="3">
        <v>8.1810000000000116</v>
      </c>
      <c r="AO146" s="3">
        <v>8.0360000000000014</v>
      </c>
      <c r="AP146" s="3">
        <v>8.0429999999999779</v>
      </c>
      <c r="AQ146" s="3">
        <v>8.1340000000000146</v>
      </c>
      <c r="AR146" s="3">
        <v>8.0839999999999748</v>
      </c>
      <c r="AS146" s="3">
        <v>8.3740000000000236</v>
      </c>
      <c r="AT146" s="3">
        <v>8.1370000000000289</v>
      </c>
      <c r="AU146" s="3">
        <v>8.0979999999999848</v>
      </c>
      <c r="AV146" s="3">
        <v>7.9779999999999802</v>
      </c>
      <c r="AW146" s="3">
        <v>8.2439999999999998</v>
      </c>
      <c r="AX146" s="3">
        <v>8.1910000000000025</v>
      </c>
      <c r="AY146" s="3">
        <v>8.3739999999999952</v>
      </c>
      <c r="AZ146" s="3">
        <v>8.5920000000000414</v>
      </c>
      <c r="BA146" s="3">
        <v>8.8439999999999657</v>
      </c>
      <c r="BB146" s="3">
        <v>9.1279999999999859</v>
      </c>
      <c r="BC146" s="102">
        <f t="shared" si="21"/>
        <v>53.558278101359043</v>
      </c>
    </row>
    <row r="147" spans="1:55" ht="14.65" thickBot="1" x14ac:dyDescent="0.5">
      <c r="A147" t="s">
        <v>844</v>
      </c>
      <c r="B147">
        <v>2023</v>
      </c>
      <c r="C147" s="9">
        <v>45000</v>
      </c>
      <c r="D147" t="s">
        <v>72</v>
      </c>
      <c r="E147" s="51" t="s">
        <v>454</v>
      </c>
      <c r="F147">
        <v>3</v>
      </c>
      <c r="G147" t="s">
        <v>17</v>
      </c>
      <c r="H147" t="s">
        <v>421</v>
      </c>
      <c r="I147" t="s">
        <v>215</v>
      </c>
      <c r="J147" t="s">
        <v>422</v>
      </c>
      <c r="K147" t="s">
        <v>423</v>
      </c>
      <c r="L147" s="50">
        <f>(C147-VLOOKUP(H147,Riders!$A$2:$C$3501,2,FALSE))/365</f>
        <v>22.591780821917808</v>
      </c>
      <c r="M147" s="50">
        <f>(C147-VLOOKUP(I147,Riders!$A$2:$C$3501,2,FALSE))/365</f>
        <v>24.186301369863013</v>
      </c>
      <c r="N147" s="50">
        <f>(C147-VLOOKUP(J147,Riders!$A$2:$C$3501,2,FALSE))/365</f>
        <v>23.906849315068492</v>
      </c>
      <c r="O147" s="50">
        <f>(C147-VLOOKUP(K147,Riders!$A$2:$C$3501,2,FALSE))/365</f>
        <v>25.32054794520548</v>
      </c>
      <c r="P147">
        <v>1</v>
      </c>
      <c r="Q147" s="101">
        <f t="shared" si="15"/>
        <v>256.75700000000001</v>
      </c>
      <c r="R147" s="101">
        <f t="shared" si="16"/>
        <v>22.001000000000001</v>
      </c>
      <c r="S147" s="101">
        <f t="shared" si="17"/>
        <v>68.816999999999993</v>
      </c>
      <c r="T147" s="101">
        <f t="shared" si="18"/>
        <v>62.21299999999998</v>
      </c>
      <c r="U147" s="101">
        <f t="shared" si="19"/>
        <v>62.419000000000011</v>
      </c>
      <c r="V147" s="101">
        <f t="shared" si="20"/>
        <v>63.308000000000021</v>
      </c>
      <c r="W147" s="38">
        <v>13.731999999999999</v>
      </c>
      <c r="X147" s="3">
        <v>8.2690000000000019</v>
      </c>
      <c r="Y147" s="3">
        <v>7.8319999999999972</v>
      </c>
      <c r="Z147" s="3">
        <v>7.6970000000000027</v>
      </c>
      <c r="AA147" s="3">
        <v>7.7740000000000009</v>
      </c>
      <c r="AB147" s="3">
        <v>7.777000000000001</v>
      </c>
      <c r="AC147" s="3">
        <v>7.8170000000000002</v>
      </c>
      <c r="AD147" s="3">
        <v>7.9189999999999898</v>
      </c>
      <c r="AE147" s="3">
        <v>8.0400000000000063</v>
      </c>
      <c r="AF147" s="3">
        <v>7.8600000000000136</v>
      </c>
      <c r="AG147" s="3">
        <v>7.7069999999999794</v>
      </c>
      <c r="AH147" s="3">
        <v>7.724000000000018</v>
      </c>
      <c r="AI147" s="3">
        <v>7.6699999999999733</v>
      </c>
      <c r="AJ147" s="3">
        <v>7.6980000000000217</v>
      </c>
      <c r="AK147" s="3">
        <v>7.7960000000000065</v>
      </c>
      <c r="AL147" s="3">
        <v>7.7179999999999609</v>
      </c>
      <c r="AM147" s="3">
        <v>7.6070000000000562</v>
      </c>
      <c r="AN147" s="3">
        <v>7.6819999999999879</v>
      </c>
      <c r="AO147" s="3">
        <v>7.7069999999999652</v>
      </c>
      <c r="AP147" s="3">
        <v>7.8070000000000164</v>
      </c>
      <c r="AQ147" s="3">
        <v>7.9320000000000164</v>
      </c>
      <c r="AR147" s="3">
        <v>7.8759999999999764</v>
      </c>
      <c r="AS147" s="3">
        <v>7.8029999999999973</v>
      </c>
      <c r="AT147" s="3">
        <v>8.0049999999999955</v>
      </c>
      <c r="AU147" s="3">
        <v>7.8290000000000077</v>
      </c>
      <c r="AV147" s="3">
        <v>7.9590000000000032</v>
      </c>
      <c r="AW147" s="3">
        <v>7.8840000000000146</v>
      </c>
      <c r="AX147" s="3">
        <v>7.8179999999999836</v>
      </c>
      <c r="AY147" s="3">
        <v>7.8080000000000211</v>
      </c>
      <c r="AZ147" s="3">
        <v>8.0609999999999786</v>
      </c>
      <c r="BA147" s="3">
        <v>7.8499999999999943</v>
      </c>
      <c r="BB147" s="3">
        <v>8.099000000000018</v>
      </c>
      <c r="BC147" s="102">
        <f t="shared" si="21"/>
        <v>56.084157393956154</v>
      </c>
    </row>
    <row r="148" spans="1:55" ht="14.65" thickBot="1" x14ac:dyDescent="0.5">
      <c r="A148" t="s">
        <v>844</v>
      </c>
      <c r="B148">
        <v>2023</v>
      </c>
      <c r="C148" s="9">
        <v>45000</v>
      </c>
      <c r="D148" t="s">
        <v>72</v>
      </c>
      <c r="E148" s="51" t="s">
        <v>454</v>
      </c>
      <c r="F148">
        <v>3</v>
      </c>
      <c r="G148" t="s">
        <v>15</v>
      </c>
      <c r="H148" t="s">
        <v>459</v>
      </c>
      <c r="I148" t="s">
        <v>491</v>
      </c>
      <c r="J148" t="s">
        <v>460</v>
      </c>
      <c r="K148" t="s">
        <v>492</v>
      </c>
      <c r="L148" s="50">
        <f>(C148-VLOOKUP(H148,Riders!$A$2:$C$3501,2,FALSE))/365</f>
        <v>24.331506849315069</v>
      </c>
      <c r="M148" s="50">
        <f>(C148-VLOOKUP(I148,Riders!$A$2:$C$3501,2,FALSE))/365</f>
        <v>26.682191780821917</v>
      </c>
      <c r="N148" s="50">
        <f>(C148-VLOOKUP(J148,Riders!$A$2:$C$3501,2,FALSE))/365</f>
        <v>29.676712328767124</v>
      </c>
      <c r="O148" s="50">
        <f>(C148-VLOOKUP(K148,Riders!$A$2:$C$3501,2,FALSE))/365</f>
        <v>26.07123287671233</v>
      </c>
      <c r="P148">
        <v>2</v>
      </c>
      <c r="Q148" s="101">
        <f t="shared" si="15"/>
        <v>257.68</v>
      </c>
      <c r="R148" s="101">
        <f t="shared" si="16"/>
        <v>22.638999999999999</v>
      </c>
      <c r="S148" s="101">
        <f t="shared" si="17"/>
        <v>70.024000000000001</v>
      </c>
      <c r="T148" s="101">
        <f t="shared" si="18"/>
        <v>63.992999999999995</v>
      </c>
      <c r="U148" s="101">
        <f t="shared" si="19"/>
        <v>60.988999999999976</v>
      </c>
      <c r="V148" s="101">
        <f t="shared" si="20"/>
        <v>62.674000000000035</v>
      </c>
      <c r="W148" s="38">
        <v>14.263</v>
      </c>
      <c r="X148" s="3">
        <v>8.3759999999999994</v>
      </c>
      <c r="Y148" s="3">
        <v>7.8979999999999997</v>
      </c>
      <c r="Z148" s="3">
        <v>7.7390000000000043</v>
      </c>
      <c r="AA148" s="3">
        <v>7.8529999999999944</v>
      </c>
      <c r="AB148" s="3">
        <v>8.0080000000000027</v>
      </c>
      <c r="AC148" s="3">
        <v>7.9249999999999901</v>
      </c>
      <c r="AD148" s="3">
        <v>7.9620000000000104</v>
      </c>
      <c r="AE148" s="3">
        <v>8.0379999999999967</v>
      </c>
      <c r="AF148" s="3">
        <v>8.144999999999996</v>
      </c>
      <c r="AG148" s="3">
        <v>8.0260000000000105</v>
      </c>
      <c r="AH148" s="3">
        <v>7.9259999999999877</v>
      </c>
      <c r="AI148" s="3">
        <v>7.9970000000000141</v>
      </c>
      <c r="AJ148" s="3">
        <v>7.9449999999999932</v>
      </c>
      <c r="AK148" s="3">
        <v>8.0790000000000219</v>
      </c>
      <c r="AL148" s="3">
        <v>7.8369999999999749</v>
      </c>
      <c r="AM148" s="3">
        <v>7.7409999999999854</v>
      </c>
      <c r="AN148" s="3">
        <v>7.6440000000000055</v>
      </c>
      <c r="AO148" s="3">
        <v>7.5970000000000084</v>
      </c>
      <c r="AP148" s="3">
        <v>7.5509999999999877</v>
      </c>
      <c r="AQ148" s="3">
        <v>7.6040000000000134</v>
      </c>
      <c r="AR148" s="3">
        <v>7.5579999999999927</v>
      </c>
      <c r="AS148" s="3">
        <v>7.7150000000000318</v>
      </c>
      <c r="AT148" s="3">
        <v>7.5789999999999509</v>
      </c>
      <c r="AU148" s="3">
        <v>7.6460000000000434</v>
      </c>
      <c r="AV148" s="3">
        <v>7.7340000000000089</v>
      </c>
      <c r="AW148" s="3">
        <v>7.7489999999999952</v>
      </c>
      <c r="AX148" s="3">
        <v>7.761999999999972</v>
      </c>
      <c r="AY148" s="3">
        <v>7.8070000000000164</v>
      </c>
      <c r="AZ148" s="3">
        <v>8.0579999999999927</v>
      </c>
      <c r="BA148" s="3">
        <v>7.9550000000000125</v>
      </c>
      <c r="BB148" s="3">
        <v>7.9629999999999939</v>
      </c>
      <c r="BC148" s="102">
        <f t="shared" si="21"/>
        <v>55.883266066438992</v>
      </c>
    </row>
    <row r="149" spans="1:55" ht="14.65" thickBot="1" x14ac:dyDescent="0.5">
      <c r="A149" t="s">
        <v>844</v>
      </c>
      <c r="B149">
        <v>2023</v>
      </c>
      <c r="C149" s="9">
        <v>45000</v>
      </c>
      <c r="D149" t="s">
        <v>72</v>
      </c>
      <c r="E149" s="51" t="s">
        <v>454</v>
      </c>
      <c r="F149">
        <v>4</v>
      </c>
      <c r="G149" t="s">
        <v>29</v>
      </c>
      <c r="H149" t="s">
        <v>416</v>
      </c>
      <c r="I149" t="s">
        <v>274</v>
      </c>
      <c r="J149" t="s">
        <v>551</v>
      </c>
      <c r="K149" t="s">
        <v>417</v>
      </c>
      <c r="L149" s="50">
        <f>(C149-VLOOKUP(H149,Riders!$A$2:$C$3501,2,FALSE))/365</f>
        <v>25.375342465753423</v>
      </c>
      <c r="M149" s="50">
        <f>(C149-VLOOKUP(I149,Riders!$A$2:$C$3501,2,FALSE))/365</f>
        <v>22.205479452054796</v>
      </c>
      <c r="N149" s="50">
        <f>(C149-VLOOKUP(J149,Riders!$A$2:$C$3501,2,FALSE))/365</f>
        <v>26.419178082191781</v>
      </c>
      <c r="O149" s="50">
        <f>(C149-VLOOKUP(K149,Riders!$A$2:$C$3501,2,FALSE))/365</f>
        <v>24.07123287671233</v>
      </c>
      <c r="P149">
        <v>1</v>
      </c>
      <c r="Q149" s="101" t="str">
        <f t="shared" si="15"/>
        <v/>
      </c>
      <c r="R149" s="101">
        <f t="shared" si="16"/>
        <v>22.911999999999999</v>
      </c>
      <c r="S149" s="101">
        <f t="shared" si="17"/>
        <v>68.885999999999996</v>
      </c>
      <c r="T149" s="101">
        <f t="shared" si="18"/>
        <v>61.628000000000014</v>
      </c>
      <c r="U149" s="101">
        <f t="shared" si="19"/>
        <v>61.661999999999978</v>
      </c>
      <c r="V149" s="101" t="str">
        <f t="shared" si="20"/>
        <v/>
      </c>
      <c r="W149" s="38">
        <v>14.269</v>
      </c>
      <c r="X149" s="3">
        <v>8.6429999999999989</v>
      </c>
      <c r="Y149" s="3">
        <v>7.7959999999999994</v>
      </c>
      <c r="Z149" s="3">
        <v>7.7370000000000019</v>
      </c>
      <c r="AA149" s="3">
        <v>7.7060000000000031</v>
      </c>
      <c r="AB149" s="3">
        <v>7.482999999999997</v>
      </c>
      <c r="AC149" s="3">
        <v>7.5629999999999953</v>
      </c>
      <c r="AD149" s="3">
        <v>7.6890000000000001</v>
      </c>
      <c r="AE149" s="3">
        <v>7.7050000000000125</v>
      </c>
      <c r="AF149" s="3">
        <v>7.6149999999999949</v>
      </c>
      <c r="AG149" s="3">
        <v>7.5739999999999981</v>
      </c>
      <c r="AH149" s="3">
        <v>7.7199999999999989</v>
      </c>
      <c r="AI149" s="3">
        <v>7.6450000000000244</v>
      </c>
      <c r="AJ149" s="3">
        <v>7.9299999999999784</v>
      </c>
      <c r="AK149" s="3">
        <v>7.6430000000000149</v>
      </c>
      <c r="AL149" s="3">
        <v>7.7959999999999923</v>
      </c>
      <c r="AM149" s="3">
        <v>7.8519999999999754</v>
      </c>
      <c r="AN149" s="3">
        <v>8.1080000000000041</v>
      </c>
      <c r="AO149" s="3">
        <v>7.6399999999999864</v>
      </c>
      <c r="AP149" s="3">
        <v>7.7769999999999868</v>
      </c>
      <c r="AQ149" s="3">
        <v>7.5190000000000623</v>
      </c>
      <c r="AR149" s="3">
        <v>7.6449999999999818</v>
      </c>
      <c r="AS149" s="3">
        <v>7.5379999999999825</v>
      </c>
      <c r="AT149" s="3">
        <v>7.5829999999999984</v>
      </c>
      <c r="AU149" s="3">
        <v>7.5060000000000286</v>
      </c>
      <c r="AV149" s="3">
        <v>9.0500000000000114</v>
      </c>
      <c r="AW149" s="3">
        <v>11.796999999999969</v>
      </c>
      <c r="AX149" s="3"/>
      <c r="AY149" s="3"/>
      <c r="AZ149" s="3"/>
      <c r="BA149" s="3"/>
      <c r="BB149" s="3"/>
      <c r="BC149" s="102" t="str">
        <f t="shared" si="21"/>
        <v/>
      </c>
    </row>
    <row r="150" spans="1:55" ht="14.65" thickBot="1" x14ac:dyDescent="0.5">
      <c r="A150" t="s">
        <v>844</v>
      </c>
      <c r="B150">
        <v>2023</v>
      </c>
      <c r="C150" s="9">
        <v>45000</v>
      </c>
      <c r="D150" t="s">
        <v>72</v>
      </c>
      <c r="E150" s="51" t="s">
        <v>454</v>
      </c>
      <c r="F150">
        <v>4</v>
      </c>
      <c r="G150" t="s">
        <v>53</v>
      </c>
      <c r="H150" t="s">
        <v>456</v>
      </c>
      <c r="I150" t="s">
        <v>478</v>
      </c>
      <c r="J150" t="s">
        <v>436</v>
      </c>
      <c r="K150" t="s">
        <v>850</v>
      </c>
      <c r="L150" s="50">
        <f>(C150-VLOOKUP(H150,Riders!$A$2:$C$3501,2,FALSE))/365</f>
        <v>23.739726027397261</v>
      </c>
      <c r="M150" s="50">
        <f>(C150-VLOOKUP(I150,Riders!$A$2:$C$3501,2,FALSE))/365</f>
        <v>26.106849315068494</v>
      </c>
      <c r="N150" s="50">
        <f>(C150-VLOOKUP(J150,Riders!$A$2:$C$3501,2,FALSE))/365</f>
        <v>20.997260273972604</v>
      </c>
      <c r="O150" s="50">
        <f>(C150-VLOOKUP(K150,Riders!$A$2:$C$3501,2,FALSE))/365</f>
        <v>22.032876712328768</v>
      </c>
      <c r="P150">
        <v>2</v>
      </c>
      <c r="Q150" s="101">
        <f t="shared" si="15"/>
        <v>265.53899999999999</v>
      </c>
      <c r="R150" s="101">
        <f t="shared" si="16"/>
        <v>22.725999999999999</v>
      </c>
      <c r="S150" s="101">
        <f t="shared" si="17"/>
        <v>69.47999999999999</v>
      </c>
      <c r="T150" s="101">
        <f t="shared" si="18"/>
        <v>64.317000000000036</v>
      </c>
      <c r="U150" s="101">
        <f t="shared" si="19"/>
        <v>65.435000000000002</v>
      </c>
      <c r="V150" s="101">
        <f t="shared" si="20"/>
        <v>66.30699999999996</v>
      </c>
      <c r="W150" s="38">
        <v>14.349</v>
      </c>
      <c r="X150" s="3">
        <v>8.3769999999999989</v>
      </c>
      <c r="Y150" s="3">
        <v>8.0340000000000025</v>
      </c>
      <c r="Z150" s="3">
        <v>7.6909999999999989</v>
      </c>
      <c r="AA150" s="3">
        <v>7.8840000000000003</v>
      </c>
      <c r="AB150" s="3">
        <v>7.6129999999999995</v>
      </c>
      <c r="AC150" s="3">
        <v>7.7799999999999869</v>
      </c>
      <c r="AD150" s="3">
        <v>7.7520000000000024</v>
      </c>
      <c r="AE150" s="3">
        <v>8.0210000000000008</v>
      </c>
      <c r="AF150" s="3">
        <v>7.8080000000000069</v>
      </c>
      <c r="AG150" s="3">
        <v>8.0450000000000017</v>
      </c>
      <c r="AH150" s="3">
        <v>7.8810000000000144</v>
      </c>
      <c r="AI150" s="3">
        <v>8.3229999999999649</v>
      </c>
      <c r="AJ150" s="3">
        <v>7.9960000000000377</v>
      </c>
      <c r="AK150" s="3">
        <v>8.1289999999999907</v>
      </c>
      <c r="AL150" s="3">
        <v>8.1140000000000185</v>
      </c>
      <c r="AM150" s="3">
        <v>8.1329999999999814</v>
      </c>
      <c r="AN150" s="3">
        <v>8.1399999999999864</v>
      </c>
      <c r="AO150" s="3">
        <v>8.521000000000015</v>
      </c>
      <c r="AP150" s="3">
        <v>8.0289999999999964</v>
      </c>
      <c r="AQ150" s="3">
        <v>8.1169999999999902</v>
      </c>
      <c r="AR150" s="3">
        <v>8.2229999999999848</v>
      </c>
      <c r="AS150" s="3">
        <v>8.342000000000013</v>
      </c>
      <c r="AT150" s="3">
        <v>7.9300000000000352</v>
      </c>
      <c r="AU150" s="3">
        <v>8.0489999999999498</v>
      </c>
      <c r="AV150" s="3">
        <v>7.9730000000000132</v>
      </c>
      <c r="AW150" s="3">
        <v>8.4029999999999916</v>
      </c>
      <c r="AX150" s="3">
        <v>8.1110000000000468</v>
      </c>
      <c r="AY150" s="3">
        <v>8.3659999999999854</v>
      </c>
      <c r="AZ150" s="3">
        <v>8.4240000000000066</v>
      </c>
      <c r="BA150" s="3">
        <v>8.5730000000000075</v>
      </c>
      <c r="BB150" s="3">
        <v>8.4079999999999586</v>
      </c>
      <c r="BC150" s="102">
        <f t="shared" si="21"/>
        <v>54.229322246449676</v>
      </c>
    </row>
    <row r="151" spans="1:55" ht="14.65" thickBot="1" x14ac:dyDescent="0.5">
      <c r="A151" t="s">
        <v>844</v>
      </c>
      <c r="B151">
        <v>2023</v>
      </c>
      <c r="C151" s="9">
        <v>45000</v>
      </c>
      <c r="D151" t="s">
        <v>72</v>
      </c>
      <c r="E151" s="51" t="s">
        <v>204</v>
      </c>
      <c r="F151" t="s">
        <v>205</v>
      </c>
      <c r="G151" t="s">
        <v>17</v>
      </c>
      <c r="H151" t="s">
        <v>215</v>
      </c>
      <c r="I151" t="s">
        <v>422</v>
      </c>
      <c r="J151" t="s">
        <v>423</v>
      </c>
      <c r="K151" t="s">
        <v>530</v>
      </c>
      <c r="L151" s="50">
        <f>(C151-VLOOKUP(H151,Riders!$A$2:$C$3501,2,FALSE))/365</f>
        <v>24.186301369863013</v>
      </c>
      <c r="M151" s="50">
        <f>(C151-VLOOKUP(I151,Riders!$A$2:$C$3501,2,FALSE))/365</f>
        <v>23.906849315068492</v>
      </c>
      <c r="N151" s="50">
        <f>(C151-VLOOKUP(J151,Riders!$A$2:$C$3501,2,FALSE))/365</f>
        <v>25.32054794520548</v>
      </c>
      <c r="O151" s="50">
        <f>(C151-VLOOKUP(K151,Riders!$A$2:$C$3501,2,FALSE))/365</f>
        <v>23.150684931506849</v>
      </c>
      <c r="P151">
        <v>1</v>
      </c>
      <c r="Q151" s="101">
        <f t="shared" si="15"/>
        <v>253.82000000000002</v>
      </c>
      <c r="R151" s="101">
        <f t="shared" si="16"/>
        <v>22.196999999999999</v>
      </c>
      <c r="S151" s="101">
        <f t="shared" si="17"/>
        <v>68.516000000000005</v>
      </c>
      <c r="T151" s="101">
        <f t="shared" si="18"/>
        <v>61.407999999999973</v>
      </c>
      <c r="U151" s="101">
        <f t="shared" si="19"/>
        <v>61.450000000000045</v>
      </c>
      <c r="V151" s="101">
        <f t="shared" si="20"/>
        <v>62.445999999999998</v>
      </c>
      <c r="W151" s="38">
        <v>13.773999999999999</v>
      </c>
      <c r="X151" s="3">
        <v>8.423</v>
      </c>
      <c r="Y151" s="3">
        <v>7.9350000000000023</v>
      </c>
      <c r="Z151" s="3">
        <v>7.8109999999999964</v>
      </c>
      <c r="AA151" s="3">
        <v>7.7070000000000007</v>
      </c>
      <c r="AB151" s="3">
        <v>7.6290000000000049</v>
      </c>
      <c r="AC151" s="3">
        <v>7.5409999999999968</v>
      </c>
      <c r="AD151" s="3">
        <v>7.6960000000000051</v>
      </c>
      <c r="AE151" s="3">
        <v>7.769999999999996</v>
      </c>
      <c r="AF151" s="3">
        <v>7.6560000000000059</v>
      </c>
      <c r="AG151" s="3">
        <v>7.5339999999999918</v>
      </c>
      <c r="AH151" s="3">
        <v>7.6229999999999905</v>
      </c>
      <c r="AI151" s="3">
        <v>7.6640000000000015</v>
      </c>
      <c r="AJ151" s="3">
        <v>7.8590000000000089</v>
      </c>
      <c r="AK151" s="3">
        <v>7.6739999999999782</v>
      </c>
      <c r="AL151" s="3">
        <v>7.6280000000000001</v>
      </c>
      <c r="AM151" s="3">
        <v>7.5390000000000441</v>
      </c>
      <c r="AN151" s="3">
        <v>7.5690000000000168</v>
      </c>
      <c r="AO151" s="3">
        <v>7.5879999999999654</v>
      </c>
      <c r="AP151" s="3">
        <v>7.7990000000000066</v>
      </c>
      <c r="AQ151" s="3">
        <v>7.6140000000000043</v>
      </c>
      <c r="AR151" s="3">
        <v>7.6579999999999586</v>
      </c>
      <c r="AS151" s="3">
        <v>7.8970000000000482</v>
      </c>
      <c r="AT151" s="3">
        <v>7.7860000000000014</v>
      </c>
      <c r="AU151" s="3">
        <v>7.7489999999999668</v>
      </c>
      <c r="AV151" s="3">
        <v>8.0490000000000066</v>
      </c>
      <c r="AW151" s="3">
        <v>7.7830000000000155</v>
      </c>
      <c r="AX151" s="3">
        <v>7.9289999999999736</v>
      </c>
      <c r="AY151" s="3">
        <v>7.7060000000000173</v>
      </c>
      <c r="AZ151" s="3">
        <v>7.6950000000000216</v>
      </c>
      <c r="BA151" s="3">
        <v>7.6949999999999648</v>
      </c>
      <c r="BB151" s="3">
        <v>7.8400000000000318</v>
      </c>
      <c r="BC151" s="102">
        <f t="shared" si="21"/>
        <v>56.733117957607746</v>
      </c>
    </row>
    <row r="152" spans="1:55" ht="14.65" thickBot="1" x14ac:dyDescent="0.5">
      <c r="A152" t="s">
        <v>844</v>
      </c>
      <c r="B152">
        <v>2023</v>
      </c>
      <c r="C152" s="9">
        <v>45000</v>
      </c>
      <c r="D152" t="s">
        <v>72</v>
      </c>
      <c r="E152" s="51" t="s">
        <v>204</v>
      </c>
      <c r="F152" t="s">
        <v>205</v>
      </c>
      <c r="G152" t="s">
        <v>29</v>
      </c>
      <c r="H152" t="s">
        <v>416</v>
      </c>
      <c r="I152" t="s">
        <v>274</v>
      </c>
      <c r="J152" t="s">
        <v>479</v>
      </c>
      <c r="K152" t="s">
        <v>417</v>
      </c>
      <c r="L152" s="50">
        <f>(C152-VLOOKUP(H152,Riders!$A$2:$C$3501,2,FALSE))/365</f>
        <v>25.375342465753423</v>
      </c>
      <c r="M152" s="50">
        <f>(C152-VLOOKUP(I152,Riders!$A$2:$C$3501,2,FALSE))/365</f>
        <v>22.205479452054796</v>
      </c>
      <c r="N152" s="50">
        <f>(C152-VLOOKUP(J152,Riders!$A$2:$C$3501,2,FALSE))/365</f>
        <v>21.265753424657536</v>
      </c>
      <c r="O152" s="50">
        <f>(C152-VLOOKUP(K152,Riders!$A$2:$C$3501,2,FALSE))/365</f>
        <v>24.07123287671233</v>
      </c>
      <c r="P152">
        <v>2</v>
      </c>
      <c r="Q152" s="101">
        <f t="shared" si="15"/>
        <v>255</v>
      </c>
      <c r="R152" s="101">
        <f t="shared" si="16"/>
        <v>22.972000000000001</v>
      </c>
      <c r="S152" s="101">
        <f t="shared" si="17"/>
        <v>69.778000000000006</v>
      </c>
      <c r="T152" s="101">
        <f t="shared" si="18"/>
        <v>61.640999999999977</v>
      </c>
      <c r="U152" s="101">
        <f t="shared" si="19"/>
        <v>62.053000000000026</v>
      </c>
      <c r="V152" s="101">
        <f t="shared" si="20"/>
        <v>61.527999999999992</v>
      </c>
      <c r="W152" s="38">
        <v>14.483000000000001</v>
      </c>
      <c r="X152" s="3">
        <v>8.4890000000000008</v>
      </c>
      <c r="Y152" s="3">
        <v>8.0030000000000001</v>
      </c>
      <c r="Z152" s="3">
        <v>7.8010000000000019</v>
      </c>
      <c r="AA152" s="3">
        <v>7.9479999999999933</v>
      </c>
      <c r="AB152" s="3">
        <v>7.6000000000000014</v>
      </c>
      <c r="AC152" s="3">
        <v>7.7520000000000024</v>
      </c>
      <c r="AD152" s="3">
        <v>7.7020000000000053</v>
      </c>
      <c r="AE152" s="3">
        <v>7.9320000000000164</v>
      </c>
      <c r="AF152" s="3">
        <v>7.6029999999999802</v>
      </c>
      <c r="AG152" s="3">
        <v>7.6199999999999903</v>
      </c>
      <c r="AH152" s="3">
        <v>7.5730000000000075</v>
      </c>
      <c r="AI152" s="3">
        <v>7.8200000000000074</v>
      </c>
      <c r="AJ152" s="3">
        <v>7.6359999999999957</v>
      </c>
      <c r="AK152" s="3">
        <v>7.742999999999995</v>
      </c>
      <c r="AL152" s="3">
        <v>7.7139999999999844</v>
      </c>
      <c r="AM152" s="3">
        <v>7.842000000000013</v>
      </c>
      <c r="AN152" s="3">
        <v>7.6430000000000007</v>
      </c>
      <c r="AO152" s="3">
        <v>7.8499999999999943</v>
      </c>
      <c r="AP152" s="3">
        <v>7.6999999999999886</v>
      </c>
      <c r="AQ152" s="3">
        <v>7.7790000000000248</v>
      </c>
      <c r="AR152" s="3">
        <v>7.7800000000000296</v>
      </c>
      <c r="AS152" s="3">
        <v>7.8979999999999677</v>
      </c>
      <c r="AT152" s="3">
        <v>7.561000000000007</v>
      </c>
      <c r="AU152" s="3">
        <v>7.6189999999999998</v>
      </c>
      <c r="AV152" s="3">
        <v>7.6009999999999991</v>
      </c>
      <c r="AW152" s="3">
        <v>7.8329999999999984</v>
      </c>
      <c r="AX152" s="3">
        <v>7.688999999999993</v>
      </c>
      <c r="AY152" s="3">
        <v>7.9289999999999736</v>
      </c>
      <c r="AZ152" s="3">
        <v>7.6010000000000559</v>
      </c>
      <c r="BA152" s="3">
        <v>7.5919999999999561</v>
      </c>
      <c r="BB152" s="3">
        <v>7.6640000000000157</v>
      </c>
      <c r="BC152" s="102">
        <f t="shared" si="21"/>
        <v>56.470588235294116</v>
      </c>
    </row>
    <row r="153" spans="1:55" ht="14.65" thickBot="1" x14ac:dyDescent="0.5">
      <c r="A153" t="s">
        <v>844</v>
      </c>
      <c r="B153">
        <v>2023</v>
      </c>
      <c r="C153" s="9">
        <v>45000</v>
      </c>
      <c r="D153" t="s">
        <v>72</v>
      </c>
      <c r="E153" s="51" t="s">
        <v>204</v>
      </c>
      <c r="F153" t="s">
        <v>206</v>
      </c>
      <c r="G153" t="s">
        <v>15</v>
      </c>
      <c r="H153" t="s">
        <v>459</v>
      </c>
      <c r="I153" t="s">
        <v>491</v>
      </c>
      <c r="J153" t="s">
        <v>460</v>
      </c>
      <c r="K153" t="s">
        <v>492</v>
      </c>
      <c r="L153" s="50">
        <f>(C153-VLOOKUP(H153,Riders!$A$2:$C$3501,2,FALSE))/365</f>
        <v>24.331506849315069</v>
      </c>
      <c r="M153" s="50">
        <f>(C153-VLOOKUP(I153,Riders!$A$2:$C$3501,2,FALSE))/365</f>
        <v>26.682191780821917</v>
      </c>
      <c r="N153" s="50">
        <f>(C153-VLOOKUP(J153,Riders!$A$2:$C$3501,2,FALSE))/365</f>
        <v>29.676712328767124</v>
      </c>
      <c r="O153" s="50">
        <f>(C153-VLOOKUP(K153,Riders!$A$2:$C$3501,2,FALSE))/365</f>
        <v>26.07123287671233</v>
      </c>
      <c r="P153">
        <v>3</v>
      </c>
      <c r="Q153" s="101">
        <f t="shared" si="15"/>
        <v>258.32400000000001</v>
      </c>
      <c r="R153" s="101">
        <f t="shared" si="16"/>
        <v>22.870999999999999</v>
      </c>
      <c r="S153" s="101">
        <f t="shared" si="17"/>
        <v>69.864000000000004</v>
      </c>
      <c r="T153" s="101">
        <f t="shared" si="18"/>
        <v>63.381</v>
      </c>
      <c r="U153" s="101">
        <f t="shared" si="19"/>
        <v>62.394000000000005</v>
      </c>
      <c r="V153" s="101">
        <f t="shared" si="20"/>
        <v>62.685000000000002</v>
      </c>
      <c r="W153" s="38">
        <v>14.345000000000001</v>
      </c>
      <c r="X153" s="3">
        <v>8.525999999999998</v>
      </c>
      <c r="Y153" s="3">
        <v>7.8460000000000001</v>
      </c>
      <c r="Z153" s="3">
        <v>7.8260000000000005</v>
      </c>
      <c r="AA153" s="3">
        <v>7.7550000000000026</v>
      </c>
      <c r="AB153" s="3">
        <v>7.9549999999999983</v>
      </c>
      <c r="AC153" s="3">
        <v>7.7720000000000056</v>
      </c>
      <c r="AD153" s="3">
        <v>7.8389999999999986</v>
      </c>
      <c r="AE153" s="3">
        <v>7.8670000000000044</v>
      </c>
      <c r="AF153" s="3">
        <v>8.0379999999999825</v>
      </c>
      <c r="AG153" s="3">
        <v>7.8180000000000121</v>
      </c>
      <c r="AH153" s="3">
        <v>7.8489999999999895</v>
      </c>
      <c r="AI153" s="3">
        <v>7.8819999999999908</v>
      </c>
      <c r="AJ153" s="3">
        <v>7.9340000000000259</v>
      </c>
      <c r="AK153" s="3">
        <v>8.0499999999999829</v>
      </c>
      <c r="AL153" s="3">
        <v>7.9430000000000121</v>
      </c>
      <c r="AM153" s="3">
        <v>7.8340000000000032</v>
      </c>
      <c r="AN153" s="3">
        <v>7.7729999999999677</v>
      </c>
      <c r="AO153" s="3">
        <v>7.7410000000000139</v>
      </c>
      <c r="AP153" s="3">
        <v>7.7880000000000109</v>
      </c>
      <c r="AQ153" s="3">
        <v>7.7860000000000298</v>
      </c>
      <c r="AR153" s="3">
        <v>7.8699999999999761</v>
      </c>
      <c r="AS153" s="3">
        <v>7.7749999999999773</v>
      </c>
      <c r="AT153" s="3">
        <v>7.8270000000000266</v>
      </c>
      <c r="AU153" s="3">
        <v>7.8009999999999877</v>
      </c>
      <c r="AV153" s="3">
        <v>7.8930000000000007</v>
      </c>
      <c r="AW153" s="3">
        <v>7.9540000000000362</v>
      </c>
      <c r="AX153" s="3">
        <v>7.7969999999999686</v>
      </c>
      <c r="AY153" s="3">
        <v>7.7319999999999993</v>
      </c>
      <c r="AZ153" s="3">
        <v>7.8339999999999748</v>
      </c>
      <c r="BA153" s="3">
        <v>7.7930000000000348</v>
      </c>
      <c r="BB153" s="3">
        <v>7.8810000000000002</v>
      </c>
      <c r="BC153" s="102">
        <f t="shared" si="21"/>
        <v>55.743949458819152</v>
      </c>
    </row>
    <row r="154" spans="1:55" ht="14.65" thickBot="1" x14ac:dyDescent="0.5">
      <c r="A154" t="s">
        <v>844</v>
      </c>
      <c r="B154">
        <v>2023</v>
      </c>
      <c r="C154" s="9">
        <v>45000</v>
      </c>
      <c r="D154" t="s">
        <v>72</v>
      </c>
      <c r="E154" s="51" t="s">
        <v>204</v>
      </c>
      <c r="F154" t="s">
        <v>206</v>
      </c>
      <c r="G154" t="s">
        <v>56</v>
      </c>
      <c r="H154" t="s">
        <v>426</v>
      </c>
      <c r="I154" t="s">
        <v>267</v>
      </c>
      <c r="J154" t="s">
        <v>428</v>
      </c>
      <c r="K154" t="s">
        <v>427</v>
      </c>
      <c r="L154" s="50">
        <f>(C154-VLOOKUP(H154,Riders!$A$2:$C$3501,2,FALSE))/365</f>
        <v>21.912328767123288</v>
      </c>
      <c r="M154" s="50">
        <f>(C154-VLOOKUP(I154,Riders!$A$2:$C$3501,2,FALSE))/365</f>
        <v>24.221917808219178</v>
      </c>
      <c r="N154" s="50">
        <f>(C154-VLOOKUP(J154,Riders!$A$2:$C$3501,2,FALSE))/365</f>
        <v>33.38356164383562</v>
      </c>
      <c r="O154" s="50">
        <f>(C154-VLOOKUP(K154,Riders!$A$2:$C$3501,2,FALSE))/365</f>
        <v>28.884931506849316</v>
      </c>
      <c r="P154">
        <v>4</v>
      </c>
      <c r="Q154" s="101">
        <f t="shared" si="15"/>
        <v>263.238</v>
      </c>
      <c r="R154" s="101">
        <f t="shared" si="16"/>
        <v>22.7</v>
      </c>
      <c r="S154" s="101">
        <f t="shared" si="17"/>
        <v>70.789999999999992</v>
      </c>
      <c r="T154" s="101">
        <f t="shared" si="18"/>
        <v>62.951999999999998</v>
      </c>
      <c r="U154" s="101">
        <f t="shared" si="19"/>
        <v>64.296999999999997</v>
      </c>
      <c r="V154" s="101">
        <f t="shared" si="20"/>
        <v>65.199000000000012</v>
      </c>
      <c r="W154" s="38">
        <v>14.37</v>
      </c>
      <c r="X154" s="3">
        <v>8.33</v>
      </c>
      <c r="Y154" s="3">
        <v>8.0670000000000002</v>
      </c>
      <c r="Z154" s="3">
        <v>7.9390000000000036</v>
      </c>
      <c r="AA154" s="3">
        <v>8.2299999999999969</v>
      </c>
      <c r="AB154" s="3">
        <v>7.9510000000000005</v>
      </c>
      <c r="AC154" s="3">
        <v>7.9689999999999941</v>
      </c>
      <c r="AD154" s="3">
        <v>7.9339999999999975</v>
      </c>
      <c r="AE154" s="3">
        <v>7.8370000000000033</v>
      </c>
      <c r="AF154" s="3">
        <v>7.8730000000000047</v>
      </c>
      <c r="AG154" s="3">
        <v>7.8459999999999894</v>
      </c>
      <c r="AH154" s="3">
        <v>7.7840000000000202</v>
      </c>
      <c r="AI154" s="3">
        <v>7.8509999999999991</v>
      </c>
      <c r="AJ154" s="3">
        <v>7.945999999999998</v>
      </c>
      <c r="AK154" s="3">
        <v>7.8970000000000056</v>
      </c>
      <c r="AL154" s="3">
        <v>7.9179999999999779</v>
      </c>
      <c r="AM154" s="3">
        <v>8.0319999999999823</v>
      </c>
      <c r="AN154" s="3">
        <v>8.1550000000000011</v>
      </c>
      <c r="AO154" s="3">
        <v>8.0480000000000302</v>
      </c>
      <c r="AP154" s="3">
        <v>8.0599999999999739</v>
      </c>
      <c r="AQ154" s="3">
        <v>8.0010000000000048</v>
      </c>
      <c r="AR154" s="3">
        <v>7.8950000000000102</v>
      </c>
      <c r="AS154" s="3">
        <v>8.1519999999999868</v>
      </c>
      <c r="AT154" s="3">
        <v>7.9540000000000077</v>
      </c>
      <c r="AU154" s="3">
        <v>8.0030000000000143</v>
      </c>
      <c r="AV154" s="3">
        <v>8.0520000000000209</v>
      </c>
      <c r="AW154" s="3">
        <v>8.3529999999999802</v>
      </c>
      <c r="AX154" s="3">
        <v>8.1099999999999568</v>
      </c>
      <c r="AY154" s="3">
        <v>8.2690000000000339</v>
      </c>
      <c r="AZ154" s="3">
        <v>8.0749999999999886</v>
      </c>
      <c r="BA154" s="3">
        <v>8.1960000000000548</v>
      </c>
      <c r="BB154" s="3">
        <v>8.1409999999999627</v>
      </c>
      <c r="BC154" s="102">
        <f t="shared" si="21"/>
        <v>54.703348300777243</v>
      </c>
    </row>
    <row r="155" spans="1:55" ht="14.65" thickBot="1" x14ac:dyDescent="0.5">
      <c r="A155" t="s">
        <v>844</v>
      </c>
      <c r="B155">
        <v>2023</v>
      </c>
      <c r="C155" s="9">
        <v>44999</v>
      </c>
      <c r="D155" t="s">
        <v>72</v>
      </c>
      <c r="E155" s="51" t="s">
        <v>379</v>
      </c>
      <c r="F155" t="s">
        <v>379</v>
      </c>
      <c r="G155" t="s">
        <v>29</v>
      </c>
      <c r="H155" t="s">
        <v>416</v>
      </c>
      <c r="I155" t="s">
        <v>274</v>
      </c>
      <c r="J155" t="s">
        <v>479</v>
      </c>
      <c r="K155" t="s">
        <v>417</v>
      </c>
      <c r="L155" s="50">
        <f>(C155-VLOOKUP(H155,Riders!$A$2:$C$3501,2,FALSE))/365</f>
        <v>25.372602739726027</v>
      </c>
      <c r="M155" s="50">
        <f>(C155-VLOOKUP(I155,Riders!$A$2:$C$3501,2,FALSE))/365</f>
        <v>22.202739726027396</v>
      </c>
      <c r="N155" s="50">
        <f>(C155-VLOOKUP(J155,Riders!$A$2:$C$3501,2,FALSE))/365</f>
        <v>21.263013698630136</v>
      </c>
      <c r="O155" s="50">
        <f>(C155-VLOOKUP(K155,Riders!$A$2:$C$3501,2,FALSE))/365</f>
        <v>24.068493150684933</v>
      </c>
      <c r="P155">
        <v>1</v>
      </c>
      <c r="Q155" s="101">
        <f t="shared" si="15"/>
        <v>259.61599999999999</v>
      </c>
      <c r="R155" s="101">
        <f t="shared" si="16"/>
        <v>23.134</v>
      </c>
      <c r="S155" s="101">
        <f t="shared" si="17"/>
        <v>69.945000000000007</v>
      </c>
      <c r="T155" s="101">
        <f t="shared" si="18"/>
        <v>62.629999999999981</v>
      </c>
      <c r="U155" s="101">
        <f t="shared" si="19"/>
        <v>62.992999999999995</v>
      </c>
      <c r="V155" s="101">
        <f t="shared" si="20"/>
        <v>64.048000000000002</v>
      </c>
      <c r="W155" s="38">
        <v>14.612</v>
      </c>
      <c r="X155" s="3">
        <v>8.5220000000000002</v>
      </c>
      <c r="Y155" s="3">
        <v>7.9059999999999988</v>
      </c>
      <c r="Z155" s="3">
        <v>7.7610000000000028</v>
      </c>
      <c r="AA155" s="3">
        <v>7.8780000000000001</v>
      </c>
      <c r="AB155" s="3">
        <v>7.6370000000000005</v>
      </c>
      <c r="AC155" s="3">
        <v>7.7420000000000044</v>
      </c>
      <c r="AD155" s="3">
        <v>7.8870000000000005</v>
      </c>
      <c r="AE155" s="3">
        <v>7.9969999999999999</v>
      </c>
      <c r="AF155" s="3">
        <v>7.8179999999999978</v>
      </c>
      <c r="AG155" s="3">
        <v>7.7349999999999994</v>
      </c>
      <c r="AH155" s="3">
        <v>7.7129999999999797</v>
      </c>
      <c r="AI155" s="3">
        <v>7.7020000000000266</v>
      </c>
      <c r="AJ155" s="3">
        <v>7.9229999999999734</v>
      </c>
      <c r="AK155" s="3">
        <v>7.8610000000000042</v>
      </c>
      <c r="AL155" s="3">
        <v>7.8810000000000002</v>
      </c>
      <c r="AM155" s="3">
        <v>7.9530000000000314</v>
      </c>
      <c r="AN155" s="3">
        <v>7.7479999999999905</v>
      </c>
      <c r="AO155" s="3">
        <v>7.8719999999999857</v>
      </c>
      <c r="AP155" s="3">
        <v>7.7539999999999907</v>
      </c>
      <c r="AQ155" s="3">
        <v>7.8530000000000371</v>
      </c>
      <c r="AR155" s="3">
        <v>7.8569999999999709</v>
      </c>
      <c r="AS155" s="3">
        <v>8.0619999999999834</v>
      </c>
      <c r="AT155" s="3">
        <v>7.8940000000000055</v>
      </c>
      <c r="AU155" s="3">
        <v>7.8909999999999911</v>
      </c>
      <c r="AV155" s="3">
        <v>7.914999999999992</v>
      </c>
      <c r="AW155" s="3">
        <v>7.995000000000033</v>
      </c>
      <c r="AX155" s="3">
        <v>8.171999999999997</v>
      </c>
      <c r="AY155" s="3">
        <v>8.4060000000000343</v>
      </c>
      <c r="AZ155" s="3">
        <v>7.839999999999975</v>
      </c>
      <c r="BA155" s="3">
        <v>7.8699999999999761</v>
      </c>
      <c r="BB155" s="3">
        <v>7.9590000000000032</v>
      </c>
      <c r="BC155" s="102">
        <f t="shared" si="21"/>
        <v>55.46653519043511</v>
      </c>
    </row>
    <row r="156" spans="1:55" ht="14.65" thickBot="1" x14ac:dyDescent="0.5">
      <c r="A156" t="s">
        <v>844</v>
      </c>
      <c r="B156">
        <v>2023</v>
      </c>
      <c r="C156" s="9">
        <v>44999</v>
      </c>
      <c r="D156" t="s">
        <v>72</v>
      </c>
      <c r="E156" s="51" t="s">
        <v>379</v>
      </c>
      <c r="F156" t="s">
        <v>379</v>
      </c>
      <c r="G156" t="s">
        <v>17</v>
      </c>
      <c r="H156" t="s">
        <v>421</v>
      </c>
      <c r="I156" t="s">
        <v>422</v>
      </c>
      <c r="J156" t="s">
        <v>423</v>
      </c>
      <c r="K156" t="s">
        <v>530</v>
      </c>
      <c r="L156" s="50">
        <f>(C156-VLOOKUP(H156,Riders!$A$2:$C$3501,2,FALSE))/365</f>
        <v>22.589041095890412</v>
      </c>
      <c r="M156" s="50">
        <f>(C156-VLOOKUP(I156,Riders!$A$2:$C$3501,2,FALSE))/365</f>
        <v>23.904109589041095</v>
      </c>
      <c r="N156" s="50">
        <f>(C156-VLOOKUP(J156,Riders!$A$2:$C$3501,2,FALSE))/365</f>
        <v>25.317808219178083</v>
      </c>
      <c r="O156" s="50">
        <f>(C156-VLOOKUP(K156,Riders!$A$2:$C$3501,2,FALSE))/365</f>
        <v>23.147945205479452</v>
      </c>
      <c r="P156">
        <v>2</v>
      </c>
      <c r="Q156" s="101">
        <f t="shared" si="15"/>
        <v>260.02699999999999</v>
      </c>
      <c r="R156" s="101">
        <f t="shared" si="16"/>
        <v>22.306000000000001</v>
      </c>
      <c r="S156" s="101">
        <f t="shared" si="17"/>
        <v>69.298999999999992</v>
      </c>
      <c r="T156" s="101">
        <f t="shared" si="18"/>
        <v>62.681000000000026</v>
      </c>
      <c r="U156" s="101">
        <f t="shared" si="19"/>
        <v>63.518999999999977</v>
      </c>
      <c r="V156" s="101">
        <f t="shared" si="20"/>
        <v>64.527999999999992</v>
      </c>
      <c r="W156" s="38">
        <v>13.95</v>
      </c>
      <c r="X156" s="3">
        <v>8.3560000000000016</v>
      </c>
      <c r="Y156" s="3">
        <v>7.9599999999999973</v>
      </c>
      <c r="Z156" s="3">
        <v>7.7139999999999986</v>
      </c>
      <c r="AA156" s="3">
        <v>7.8130000000000024</v>
      </c>
      <c r="AB156" s="3">
        <v>7.7580000000000027</v>
      </c>
      <c r="AC156" s="3">
        <v>7.877999999999993</v>
      </c>
      <c r="AD156" s="3">
        <v>7.8699999999999974</v>
      </c>
      <c r="AE156" s="3">
        <v>7.9759999999999991</v>
      </c>
      <c r="AF156" s="3">
        <v>7.8180000000000121</v>
      </c>
      <c r="AG156" s="3">
        <v>7.7319999999999851</v>
      </c>
      <c r="AH156" s="3">
        <v>7.7740000000000151</v>
      </c>
      <c r="AI156" s="3">
        <v>7.9099999999999966</v>
      </c>
      <c r="AJ156" s="3">
        <v>7.7549999999999955</v>
      </c>
      <c r="AK156" s="3">
        <v>7.8019999999999925</v>
      </c>
      <c r="AL156" s="3">
        <v>7.9140000000000299</v>
      </c>
      <c r="AM156" s="3">
        <v>7.9139999999999873</v>
      </c>
      <c r="AN156" s="3">
        <v>7.9540000000000077</v>
      </c>
      <c r="AO156" s="3">
        <v>8.0979999999999848</v>
      </c>
      <c r="AP156" s="3">
        <v>7.8070000000000164</v>
      </c>
      <c r="AQ156" s="3">
        <v>7.796999999999997</v>
      </c>
      <c r="AR156" s="3">
        <v>7.8169999999999504</v>
      </c>
      <c r="AS156" s="3">
        <v>7.9770000000000323</v>
      </c>
      <c r="AT156" s="3">
        <v>8.1550000000000011</v>
      </c>
      <c r="AU156" s="3">
        <v>8.0649999999999977</v>
      </c>
      <c r="AV156" s="3">
        <v>7.9700000000000273</v>
      </c>
      <c r="AW156" s="3">
        <v>8.0480000000000018</v>
      </c>
      <c r="AX156" s="3">
        <v>8.1730000000000018</v>
      </c>
      <c r="AY156" s="3">
        <v>8.0019999999999527</v>
      </c>
      <c r="AZ156" s="3">
        <v>7.9790000000000134</v>
      </c>
      <c r="BA156" s="3">
        <v>8.0730000000000359</v>
      </c>
      <c r="BB156" s="3">
        <v>8.2179999999999609</v>
      </c>
      <c r="BC156" s="102">
        <f t="shared" si="21"/>
        <v>55.37886450253243</v>
      </c>
    </row>
    <row r="157" spans="1:55" ht="14.65" thickBot="1" x14ac:dyDescent="0.5">
      <c r="A157" t="s">
        <v>844</v>
      </c>
      <c r="B157">
        <v>2023</v>
      </c>
      <c r="C157" s="9">
        <v>44999</v>
      </c>
      <c r="D157" t="s">
        <v>72</v>
      </c>
      <c r="E157" s="51" t="s">
        <v>379</v>
      </c>
      <c r="F157" t="s">
        <v>379</v>
      </c>
      <c r="G157" t="s">
        <v>15</v>
      </c>
      <c r="H157" t="s">
        <v>459</v>
      </c>
      <c r="I157" t="s">
        <v>491</v>
      </c>
      <c r="J157" t="s">
        <v>460</v>
      </c>
      <c r="K157" t="s">
        <v>492</v>
      </c>
      <c r="L157" s="50">
        <f>(C157-VLOOKUP(H157,Riders!$A$2:$C$3501,2,FALSE))/365</f>
        <v>24.328767123287673</v>
      </c>
      <c r="M157" s="50">
        <f>(C157-VLOOKUP(I157,Riders!$A$2:$C$3501,2,FALSE))/365</f>
        <v>26.67945205479452</v>
      </c>
      <c r="N157" s="50">
        <f>(C157-VLOOKUP(J157,Riders!$A$2:$C$3501,2,FALSE))/365</f>
        <v>29.673972602739727</v>
      </c>
      <c r="O157" s="50">
        <f>(C157-VLOOKUP(K157,Riders!$A$2:$C$3501,2,FALSE))/365</f>
        <v>26.068493150684933</v>
      </c>
      <c r="P157">
        <v>3</v>
      </c>
      <c r="Q157" s="101">
        <f t="shared" si="15"/>
        <v>264.50400000000002</v>
      </c>
      <c r="R157" s="101">
        <f t="shared" si="16"/>
        <v>22.771000000000001</v>
      </c>
      <c r="S157" s="101">
        <f t="shared" si="17"/>
        <v>69.430999999999997</v>
      </c>
      <c r="T157" s="101">
        <f t="shared" si="18"/>
        <v>63.496999999999971</v>
      </c>
      <c r="U157" s="101">
        <f t="shared" si="19"/>
        <v>65.492000000000047</v>
      </c>
      <c r="V157" s="101">
        <f t="shared" si="20"/>
        <v>66.084000000000003</v>
      </c>
      <c r="W157" s="38">
        <v>14.353999999999999</v>
      </c>
      <c r="X157" s="3">
        <v>8.4170000000000016</v>
      </c>
      <c r="Y157" s="3">
        <v>7.8449999999999989</v>
      </c>
      <c r="Z157" s="3">
        <v>7.7070000000000007</v>
      </c>
      <c r="AA157" s="3">
        <v>7.6640000000000015</v>
      </c>
      <c r="AB157" s="3">
        <v>7.8519999999999968</v>
      </c>
      <c r="AC157" s="3">
        <v>7.7600000000000051</v>
      </c>
      <c r="AD157" s="3">
        <v>7.8319999999999936</v>
      </c>
      <c r="AE157" s="3">
        <v>7.9290000000000163</v>
      </c>
      <c r="AF157" s="3">
        <v>8.0399999999999778</v>
      </c>
      <c r="AG157" s="3">
        <v>7.902000000000001</v>
      </c>
      <c r="AH157" s="3">
        <v>7.840999999999994</v>
      </c>
      <c r="AI157" s="3">
        <v>7.9260000000000304</v>
      </c>
      <c r="AJ157" s="3">
        <v>7.875</v>
      </c>
      <c r="AK157" s="3">
        <v>8.0409999999999684</v>
      </c>
      <c r="AL157" s="3">
        <v>7.9429999999999836</v>
      </c>
      <c r="AM157" s="3">
        <v>7.9510000000000502</v>
      </c>
      <c r="AN157" s="3">
        <v>7.945999999999998</v>
      </c>
      <c r="AO157" s="3">
        <v>8.0409999999999968</v>
      </c>
      <c r="AP157" s="3">
        <v>8.1329999999999814</v>
      </c>
      <c r="AQ157" s="3">
        <v>8.3049999999999784</v>
      </c>
      <c r="AR157" s="3">
        <v>8.3600000000000136</v>
      </c>
      <c r="AS157" s="3">
        <v>8.4070000000000391</v>
      </c>
      <c r="AT157" s="3">
        <v>8.3489999999999895</v>
      </c>
      <c r="AU157" s="3">
        <v>8.438999999999993</v>
      </c>
      <c r="AV157" s="3">
        <v>8.1359999999999957</v>
      </c>
      <c r="AW157" s="3">
        <v>8.1599999999999966</v>
      </c>
      <c r="AX157" s="3">
        <v>8.0719999999999743</v>
      </c>
      <c r="AY157" s="3">
        <v>8.3360000000000127</v>
      </c>
      <c r="AZ157" s="3">
        <v>8.1739999999999782</v>
      </c>
      <c r="BA157" s="3">
        <v>8.3530000000000086</v>
      </c>
      <c r="BB157" s="3">
        <v>8.4140000000000441</v>
      </c>
      <c r="BC157" s="102">
        <f t="shared" si="21"/>
        <v>54.441520733145808</v>
      </c>
    </row>
    <row r="158" spans="1:55" ht="14.65" thickBot="1" x14ac:dyDescent="0.5">
      <c r="A158" t="s">
        <v>844</v>
      </c>
      <c r="B158">
        <v>2023</v>
      </c>
      <c r="C158" s="9">
        <v>44999</v>
      </c>
      <c r="D158" t="s">
        <v>72</v>
      </c>
      <c r="E158" s="51" t="s">
        <v>379</v>
      </c>
      <c r="F158" t="s">
        <v>379</v>
      </c>
      <c r="G158" t="s">
        <v>53</v>
      </c>
      <c r="H158" t="s">
        <v>456</v>
      </c>
      <c r="I158" t="s">
        <v>478</v>
      </c>
      <c r="J158" t="s">
        <v>436</v>
      </c>
      <c r="K158" t="s">
        <v>850</v>
      </c>
      <c r="L158" s="50">
        <f>(C158-VLOOKUP(H158,Riders!$A$2:$C$3501,2,FALSE))/365</f>
        <v>23.736986301369864</v>
      </c>
      <c r="M158" s="50">
        <f>(C158-VLOOKUP(I158,Riders!$A$2:$C$3501,2,FALSE))/365</f>
        <v>26.104109589041094</v>
      </c>
      <c r="N158" s="50">
        <f>(C158-VLOOKUP(J158,Riders!$A$2:$C$3501,2,FALSE))/365</f>
        <v>20.994520547945207</v>
      </c>
      <c r="O158" s="50">
        <f>(C158-VLOOKUP(K158,Riders!$A$2:$C$3501,2,FALSE))/365</f>
        <v>22.030136986301368</v>
      </c>
      <c r="P158">
        <v>4</v>
      </c>
      <c r="Q158" s="101">
        <f t="shared" si="15"/>
        <v>270.28399999999999</v>
      </c>
      <c r="R158" s="101">
        <f t="shared" si="16"/>
        <v>22.731000000000002</v>
      </c>
      <c r="S158" s="101">
        <f t="shared" si="17"/>
        <v>71.066999999999993</v>
      </c>
      <c r="T158" s="101">
        <f t="shared" si="18"/>
        <v>65.926000000000002</v>
      </c>
      <c r="U158" s="101">
        <f t="shared" si="19"/>
        <v>66.269000000000005</v>
      </c>
      <c r="V158" s="101">
        <f t="shared" si="20"/>
        <v>67.021999999999991</v>
      </c>
      <c r="W158" s="38">
        <v>14.208</v>
      </c>
      <c r="X158" s="3">
        <v>8.5230000000000015</v>
      </c>
      <c r="Y158" s="3">
        <v>8.1459999999999972</v>
      </c>
      <c r="Z158" s="3">
        <v>7.9730000000000025</v>
      </c>
      <c r="AA158" s="3">
        <v>8.0929999999999964</v>
      </c>
      <c r="AB158" s="3">
        <v>7.9580000000000055</v>
      </c>
      <c r="AC158" s="3">
        <v>8.0420000000000016</v>
      </c>
      <c r="AD158" s="3">
        <v>8.1239999999999881</v>
      </c>
      <c r="AE158" s="3">
        <v>8.36</v>
      </c>
      <c r="AF158" s="3">
        <v>8.1560000000000059</v>
      </c>
      <c r="AG158" s="3">
        <v>8.2700000000000102</v>
      </c>
      <c r="AH158" s="3">
        <v>8.1839999999999975</v>
      </c>
      <c r="AI158" s="3">
        <v>8.4199999999999875</v>
      </c>
      <c r="AJ158" s="3">
        <v>8.1419999999999959</v>
      </c>
      <c r="AK158" s="3">
        <v>8.1920000000000073</v>
      </c>
      <c r="AL158" s="3">
        <v>8.2019999999999982</v>
      </c>
      <c r="AM158" s="3">
        <v>8.3019999999999925</v>
      </c>
      <c r="AN158" s="3">
        <v>8.1850000000000023</v>
      </c>
      <c r="AO158" s="3">
        <v>8.164999999999992</v>
      </c>
      <c r="AP158" s="3">
        <v>8.2190000000000225</v>
      </c>
      <c r="AQ158" s="3">
        <v>8.4269999999999925</v>
      </c>
      <c r="AR158" s="3">
        <v>8.231000000000023</v>
      </c>
      <c r="AS158" s="3">
        <v>8.4949999999999477</v>
      </c>
      <c r="AT158" s="3">
        <v>8.245000000000033</v>
      </c>
      <c r="AU158" s="3">
        <v>8.3719999999999857</v>
      </c>
      <c r="AV158" s="3">
        <v>8.4110000000000014</v>
      </c>
      <c r="AW158" s="3">
        <v>8.6280000000000143</v>
      </c>
      <c r="AX158" s="3">
        <v>8.5380000000000109</v>
      </c>
      <c r="AY158" s="3">
        <v>8.2769999999999868</v>
      </c>
      <c r="AZ158" s="3">
        <v>8.299000000000035</v>
      </c>
      <c r="BA158" s="3">
        <v>8.1569999999999254</v>
      </c>
      <c r="BB158" s="3">
        <v>8.3400000000000318</v>
      </c>
      <c r="BC158" s="102">
        <f t="shared" si="21"/>
        <v>53.277293513489518</v>
      </c>
    </row>
    <row r="159" spans="1:55" ht="14.65" thickBot="1" x14ac:dyDescent="0.5">
      <c r="A159" t="s">
        <v>844</v>
      </c>
      <c r="B159">
        <v>2023</v>
      </c>
      <c r="C159" s="9">
        <v>44999</v>
      </c>
      <c r="D159" t="s">
        <v>72</v>
      </c>
      <c r="E159" s="51" t="s">
        <v>379</v>
      </c>
      <c r="F159" t="s">
        <v>379</v>
      </c>
      <c r="G159" t="s">
        <v>27</v>
      </c>
      <c r="H159" t="s">
        <v>216</v>
      </c>
      <c r="I159" t="s">
        <v>312</v>
      </c>
      <c r="J159" t="s">
        <v>396</v>
      </c>
      <c r="K159" t="s">
        <v>397</v>
      </c>
      <c r="L159" s="50">
        <f>(C159-VLOOKUP(H159,Riders!$A$2:$C$3501,2,FALSE))/365</f>
        <v>24.098630136986301</v>
      </c>
      <c r="M159" s="50">
        <f>(C159-VLOOKUP(I159,Riders!$A$2:$C$3501,2,FALSE))/365</f>
        <v>24.665753424657535</v>
      </c>
      <c r="N159" s="50">
        <f>(C159-VLOOKUP(J159,Riders!$A$2:$C$3501,2,FALSE))/365</f>
        <v>24.021917808219179</v>
      </c>
      <c r="O159" s="50">
        <f>(C159-VLOOKUP(K159,Riders!$A$2:$C$3501,2,FALSE))/365</f>
        <v>21.761643835616439</v>
      </c>
      <c r="P159">
        <v>5</v>
      </c>
      <c r="Q159" s="101">
        <f t="shared" si="15"/>
        <v>270.51900000000001</v>
      </c>
      <c r="R159" s="101">
        <f t="shared" si="16"/>
        <v>22.445</v>
      </c>
      <c r="S159" s="101">
        <f t="shared" si="17"/>
        <v>70.341000000000008</v>
      </c>
      <c r="T159" s="101">
        <f t="shared" si="18"/>
        <v>64.782000000000011</v>
      </c>
      <c r="U159" s="101">
        <f t="shared" si="19"/>
        <v>65.625</v>
      </c>
      <c r="V159" s="101">
        <f t="shared" si="20"/>
        <v>69.770999999999987</v>
      </c>
      <c r="W159" s="38">
        <v>14.061999999999999</v>
      </c>
      <c r="X159" s="3">
        <v>8.3830000000000009</v>
      </c>
      <c r="Y159" s="3">
        <v>8.0079999999999991</v>
      </c>
      <c r="Z159" s="3">
        <v>7.9090000000000025</v>
      </c>
      <c r="AA159" s="3">
        <v>8.0910000000000011</v>
      </c>
      <c r="AB159" s="3">
        <v>7.9809999999999945</v>
      </c>
      <c r="AC159" s="3">
        <v>7.9310000000000045</v>
      </c>
      <c r="AD159" s="3">
        <v>7.9760000000000062</v>
      </c>
      <c r="AE159" s="3">
        <v>8.0320000000000107</v>
      </c>
      <c r="AF159" s="3">
        <v>8.0499999999999829</v>
      </c>
      <c r="AG159" s="3">
        <v>8.007000000000005</v>
      </c>
      <c r="AH159" s="3">
        <v>8.0319999999999823</v>
      </c>
      <c r="AI159" s="3">
        <v>8.027000000000001</v>
      </c>
      <c r="AJ159" s="3">
        <v>8.1510000000000247</v>
      </c>
      <c r="AK159" s="3">
        <v>8.2949999999999733</v>
      </c>
      <c r="AL159" s="3">
        <v>8.1880000000000308</v>
      </c>
      <c r="AM159" s="3">
        <v>8.136999999999972</v>
      </c>
      <c r="AN159" s="3">
        <v>8.1680000000000064</v>
      </c>
      <c r="AO159" s="3">
        <v>8.3629999999999995</v>
      </c>
      <c r="AP159" s="3">
        <v>8.2550000000000239</v>
      </c>
      <c r="AQ159" s="3">
        <v>8.1859999999999502</v>
      </c>
      <c r="AR159" s="3">
        <v>8.1230000000000189</v>
      </c>
      <c r="AS159" s="3">
        <v>8.2249999999999943</v>
      </c>
      <c r="AT159" s="3">
        <v>8.1680000000000348</v>
      </c>
      <c r="AU159" s="3">
        <v>8.297999999999945</v>
      </c>
      <c r="AV159" s="3">
        <v>8.3730000000000473</v>
      </c>
      <c r="AW159" s="3">
        <v>8.4579999999999984</v>
      </c>
      <c r="AX159" s="3">
        <v>8.6140000000000327</v>
      </c>
      <c r="AY159" s="3">
        <v>8.9389999999999645</v>
      </c>
      <c r="AZ159" s="3">
        <v>9.0580000000000211</v>
      </c>
      <c r="BA159" s="3">
        <v>8.8879999999999484</v>
      </c>
      <c r="BB159" s="3">
        <v>9.1430000000000291</v>
      </c>
      <c r="BC159" s="102">
        <f t="shared" si="21"/>
        <v>53.231011500116445</v>
      </c>
    </row>
    <row r="160" spans="1:55" ht="14.65" thickBot="1" x14ac:dyDescent="0.5">
      <c r="A160" t="s">
        <v>844</v>
      </c>
      <c r="B160">
        <v>2023</v>
      </c>
      <c r="C160" s="9">
        <v>44999</v>
      </c>
      <c r="D160" t="s">
        <v>72</v>
      </c>
      <c r="E160" s="29" t="s">
        <v>379</v>
      </c>
      <c r="F160" s="33" t="s">
        <v>379</v>
      </c>
      <c r="G160" t="s">
        <v>25</v>
      </c>
      <c r="H160" t="s">
        <v>497</v>
      </c>
      <c r="I160" t="s">
        <v>457</v>
      </c>
      <c r="J160" t="s">
        <v>259</v>
      </c>
      <c r="K160" t="s">
        <v>614</v>
      </c>
      <c r="L160" s="50">
        <f>(C160-VLOOKUP(H160,Riders!$A$2:$C$3501,2,FALSE))/365</f>
        <v>19.873972602739727</v>
      </c>
      <c r="M160" s="50">
        <f>(C160-VLOOKUP(I160,Riders!$A$2:$C$3501,2,FALSE))/365</f>
        <v>25.594520547945205</v>
      </c>
      <c r="N160" s="50">
        <f>(C160-VLOOKUP(J160,Riders!$A$2:$C$3501,2,FALSE))/365</f>
        <v>22.175342465753424</v>
      </c>
      <c r="O160" s="50">
        <f>(C160-VLOOKUP(K160,Riders!$A$2:$C$3501,2,FALSE))/365</f>
        <v>20.515068493150686</v>
      </c>
      <c r="P160" s="33">
        <v>6</v>
      </c>
      <c r="Q160" s="101">
        <f t="shared" si="15"/>
        <v>271.30500000000001</v>
      </c>
      <c r="R160" s="101">
        <f t="shared" si="16"/>
        <v>22.373999999999999</v>
      </c>
      <c r="S160" s="101">
        <f t="shared" si="17"/>
        <v>69.918000000000006</v>
      </c>
      <c r="T160" s="101">
        <f t="shared" si="18"/>
        <v>65.113</v>
      </c>
      <c r="U160" s="101">
        <f t="shared" si="19"/>
        <v>67.738</v>
      </c>
      <c r="V160" s="101">
        <f t="shared" si="20"/>
        <v>68.536000000000001</v>
      </c>
      <c r="W160">
        <v>14.013</v>
      </c>
      <c r="X160">
        <v>8.3609999999999989</v>
      </c>
      <c r="Y160">
        <v>7.8410000000000011</v>
      </c>
      <c r="Z160">
        <v>7.7660000000000018</v>
      </c>
      <c r="AA160">
        <v>7.9589999999999961</v>
      </c>
      <c r="AB160">
        <v>7.8430000000000035</v>
      </c>
      <c r="AC160">
        <v>8.0420000000000016</v>
      </c>
      <c r="AD160">
        <v>8.0930000000000035</v>
      </c>
      <c r="AE160">
        <v>8.0569999999999879</v>
      </c>
      <c r="AF160">
        <v>7.9950000000000188</v>
      </c>
      <c r="AG160">
        <v>8.1329999999999814</v>
      </c>
      <c r="AH160">
        <v>8.2690000000000055</v>
      </c>
      <c r="AI160">
        <v>8.0529999999999973</v>
      </c>
      <c r="AJ160">
        <v>8.0400000000000063</v>
      </c>
      <c r="AK160">
        <v>8.3109999999999928</v>
      </c>
      <c r="AL160">
        <v>8.2550000000000097</v>
      </c>
      <c r="AM160">
        <v>8.7330000000000041</v>
      </c>
      <c r="AN160">
        <v>8.4130000000000109</v>
      </c>
      <c r="AO160">
        <v>8.5019999999999811</v>
      </c>
      <c r="AP160">
        <v>8.3930000000000007</v>
      </c>
      <c r="AQ160">
        <v>8.3969999999999629</v>
      </c>
      <c r="AR160">
        <v>8.4850000000000421</v>
      </c>
      <c r="AS160">
        <v>8.4059999999999775</v>
      </c>
      <c r="AT160">
        <v>8.4090000000000202</v>
      </c>
      <c r="AU160">
        <v>8.5409999999999968</v>
      </c>
      <c r="AV160">
        <v>8.6199999999999761</v>
      </c>
      <c r="AW160">
        <v>8.342000000000013</v>
      </c>
      <c r="AX160">
        <v>8.3070000000000164</v>
      </c>
      <c r="AY160">
        <v>8.5180000000000007</v>
      </c>
      <c r="AZ160">
        <v>8.5650000000000261</v>
      </c>
      <c r="BA160">
        <v>8.7819999999999823</v>
      </c>
      <c r="BB160">
        <v>8.86099999999999</v>
      </c>
      <c r="BC160" s="102">
        <f t="shared" si="21"/>
        <v>53.076795488472385</v>
      </c>
    </row>
    <row r="161" spans="1:55" ht="14.65" thickBot="1" x14ac:dyDescent="0.5">
      <c r="A161" t="s">
        <v>844</v>
      </c>
      <c r="B161">
        <v>2023</v>
      </c>
      <c r="C161" s="9">
        <v>44999</v>
      </c>
      <c r="D161" t="s">
        <v>72</v>
      </c>
      <c r="E161" s="29" t="s">
        <v>379</v>
      </c>
      <c r="F161" s="33" t="s">
        <v>379</v>
      </c>
      <c r="G161" t="s">
        <v>56</v>
      </c>
      <c r="H161" t="s">
        <v>426</v>
      </c>
      <c r="I161" t="s">
        <v>267</v>
      </c>
      <c r="J161" t="s">
        <v>428</v>
      </c>
      <c r="K161" t="s">
        <v>427</v>
      </c>
      <c r="L161" s="50">
        <f>(C161-VLOOKUP(H161,Riders!$A$2:$C$3501,2,FALSE))/365</f>
        <v>21.909589041095892</v>
      </c>
      <c r="M161" s="50">
        <f>(C161-VLOOKUP(I161,Riders!$A$2:$C$3501,2,FALSE))/365</f>
        <v>24.219178082191782</v>
      </c>
      <c r="N161" s="50">
        <f>(C161-VLOOKUP(J161,Riders!$A$2:$C$3501,2,FALSE))/365</f>
        <v>33.38082191780822</v>
      </c>
      <c r="O161" s="50">
        <f>(C161-VLOOKUP(K161,Riders!$A$2:$C$3501,2,FALSE))/365</f>
        <v>28.882191780821916</v>
      </c>
      <c r="P161" s="33">
        <v>7</v>
      </c>
      <c r="Q161" s="101">
        <f t="shared" si="15"/>
        <v>272.464</v>
      </c>
      <c r="R161" s="101">
        <f t="shared" si="16"/>
        <v>23.571999999999999</v>
      </c>
      <c r="S161" s="101">
        <f t="shared" si="17"/>
        <v>73.404000000000011</v>
      </c>
      <c r="T161" s="101">
        <f t="shared" si="18"/>
        <v>67.180999999999997</v>
      </c>
      <c r="U161" s="101">
        <f t="shared" si="19"/>
        <v>66.47199999999998</v>
      </c>
      <c r="V161" s="101">
        <f t="shared" si="20"/>
        <v>65.407000000000011</v>
      </c>
      <c r="W161">
        <v>14.811</v>
      </c>
      <c r="X161">
        <v>8.7609999999999992</v>
      </c>
      <c r="Y161">
        <v>8.3840000000000003</v>
      </c>
      <c r="Z161">
        <v>8.2099999999999973</v>
      </c>
      <c r="AA161">
        <v>8.4030000000000058</v>
      </c>
      <c r="AB161">
        <v>8.2459999999999951</v>
      </c>
      <c r="AC161">
        <v>8.2580000000000098</v>
      </c>
      <c r="AD161">
        <v>8.3310000000000031</v>
      </c>
      <c r="AE161">
        <v>8.3099999999999739</v>
      </c>
      <c r="AF161">
        <v>8.2190000000000225</v>
      </c>
      <c r="AG161">
        <v>8.4799999999999898</v>
      </c>
      <c r="AH161">
        <v>8.3340000000000032</v>
      </c>
      <c r="AI161">
        <v>8.3290000000000077</v>
      </c>
      <c r="AJ161">
        <v>8.4339999999999975</v>
      </c>
      <c r="AK161">
        <v>8.4909999999999712</v>
      </c>
      <c r="AL161">
        <v>8.5840000000000316</v>
      </c>
      <c r="AM161">
        <v>8.4449999999999932</v>
      </c>
      <c r="AN161">
        <v>8.2999999999999829</v>
      </c>
      <c r="AO161">
        <v>8.4200000000000159</v>
      </c>
      <c r="AP161">
        <v>8.1940000000000168</v>
      </c>
      <c r="AQ161">
        <v>8.2669999999999675</v>
      </c>
      <c r="AR161">
        <v>8.2790000000000248</v>
      </c>
      <c r="AS161">
        <v>8.4189999999999827</v>
      </c>
      <c r="AT161">
        <v>8.1479999999999961</v>
      </c>
      <c r="AU161">
        <v>8.186000000000007</v>
      </c>
      <c r="AV161">
        <v>8.1419999999999675</v>
      </c>
      <c r="AW161">
        <v>8.07000000000005</v>
      </c>
      <c r="AX161">
        <v>8.2290000000000134</v>
      </c>
      <c r="AY161">
        <v>8.1849999999999739</v>
      </c>
      <c r="AZ161">
        <v>8.2790000000000248</v>
      </c>
      <c r="BA161">
        <v>8.1680000000000064</v>
      </c>
      <c r="BB161">
        <v>8.1479999999999677</v>
      </c>
      <c r="BC161" s="102">
        <f t="shared" si="21"/>
        <v>52.851018850196724</v>
      </c>
    </row>
    <row r="162" spans="1:55" ht="14.65" thickBot="1" x14ac:dyDescent="0.5">
      <c r="A162" t="s">
        <v>844</v>
      </c>
      <c r="B162">
        <v>2023</v>
      </c>
      <c r="C162" s="9">
        <v>44999</v>
      </c>
      <c r="D162" t="s">
        <v>72</v>
      </c>
      <c r="E162" s="29" t="s">
        <v>379</v>
      </c>
      <c r="F162" s="33" t="s">
        <v>379</v>
      </c>
      <c r="G162" t="s">
        <v>67</v>
      </c>
      <c r="H162" t="s">
        <v>214</v>
      </c>
      <c r="I162" t="s">
        <v>271</v>
      </c>
      <c r="J162" t="s">
        <v>464</v>
      </c>
      <c r="K162" t="s">
        <v>439</v>
      </c>
      <c r="L162" s="50">
        <f>(C162-VLOOKUP(H162,Riders!$A$2:$C$3501,2,FALSE))/365</f>
        <v>28.238356164383561</v>
      </c>
      <c r="M162" s="50">
        <f>(C162-VLOOKUP(I162,Riders!$A$2:$C$3501,2,FALSE))/365</f>
        <v>28.739726027397261</v>
      </c>
      <c r="N162" s="50">
        <f>(C162-VLOOKUP(J162,Riders!$A$2:$C$3501,2,FALSE))/365</f>
        <v>21.134246575342466</v>
      </c>
      <c r="O162" s="50">
        <f>(C162-VLOOKUP(K162,Riders!$A$2:$C$3501,2,FALSE))/365</f>
        <v>29.197260273972603</v>
      </c>
      <c r="P162" s="33">
        <v>8</v>
      </c>
      <c r="Q162" s="101">
        <f t="shared" si="15"/>
        <v>272.76400000000001</v>
      </c>
      <c r="R162" s="101">
        <f t="shared" si="16"/>
        <v>22.777000000000001</v>
      </c>
      <c r="S162" s="101">
        <f t="shared" si="17"/>
        <v>71.942000000000007</v>
      </c>
      <c r="T162" s="101">
        <f t="shared" si="18"/>
        <v>66.47799999999998</v>
      </c>
      <c r="U162" s="101">
        <f t="shared" si="19"/>
        <v>67.668000000000006</v>
      </c>
      <c r="V162" s="101">
        <f t="shared" si="20"/>
        <v>66.676000000000016</v>
      </c>
      <c r="W162">
        <v>14.356999999999999</v>
      </c>
      <c r="X162">
        <v>8.4200000000000017</v>
      </c>
      <c r="Y162">
        <v>8.1009999999999991</v>
      </c>
      <c r="Z162">
        <v>8.3350000000000009</v>
      </c>
      <c r="AA162">
        <v>8.0760000000000005</v>
      </c>
      <c r="AB162">
        <v>8.1479999999999961</v>
      </c>
      <c r="AC162">
        <v>8.2290000000000063</v>
      </c>
      <c r="AD162">
        <v>8.2760000000000034</v>
      </c>
      <c r="AE162">
        <v>8.3329999999999842</v>
      </c>
      <c r="AF162">
        <v>8.5340000000000202</v>
      </c>
      <c r="AG162">
        <v>8.1439999999999912</v>
      </c>
      <c r="AH162">
        <v>8.2459999999999951</v>
      </c>
      <c r="AI162">
        <v>8.2289999999999992</v>
      </c>
      <c r="AJ162">
        <v>8.2810000000000059</v>
      </c>
      <c r="AK162">
        <v>8.3799999999999955</v>
      </c>
      <c r="AL162">
        <v>8.3309999999999889</v>
      </c>
      <c r="AM162">
        <v>8.3060000000000116</v>
      </c>
      <c r="AN162">
        <v>8.6129999999999995</v>
      </c>
      <c r="AO162">
        <v>8.5009999999999764</v>
      </c>
      <c r="AP162">
        <v>8.7250000000000227</v>
      </c>
      <c r="AQ162">
        <v>8.5560000000000116</v>
      </c>
      <c r="AR162">
        <v>8.4639999999999702</v>
      </c>
      <c r="AS162">
        <v>8.2210000000000321</v>
      </c>
      <c r="AT162">
        <v>8.2819999999999823</v>
      </c>
      <c r="AU162">
        <v>8.1310000000000286</v>
      </c>
      <c r="AV162">
        <v>8.1949999999999648</v>
      </c>
      <c r="AW162">
        <v>8.1140000000000327</v>
      </c>
      <c r="AX162">
        <v>8.2099999999999511</v>
      </c>
      <c r="AY162">
        <v>8.1560000000000912</v>
      </c>
      <c r="AZ162">
        <v>8.5169999999999391</v>
      </c>
      <c r="BA162">
        <v>8.6169999999999618</v>
      </c>
      <c r="BB162">
        <v>8.7360000000000468</v>
      </c>
      <c r="BC162" s="102">
        <f t="shared" si="21"/>
        <v>52.792890557404931</v>
      </c>
    </row>
    <row r="163" spans="1:55" ht="14.65" thickBot="1" x14ac:dyDescent="0.5">
      <c r="A163" t="s">
        <v>844</v>
      </c>
      <c r="B163">
        <v>2023</v>
      </c>
      <c r="C163" s="9">
        <v>44999</v>
      </c>
      <c r="D163" t="s">
        <v>72</v>
      </c>
      <c r="E163" s="29" t="s">
        <v>379</v>
      </c>
      <c r="F163" s="33" t="s">
        <v>379</v>
      </c>
      <c r="G163" t="s">
        <v>38</v>
      </c>
      <c r="H163" t="s">
        <v>244</v>
      </c>
      <c r="I163" t="s">
        <v>466</v>
      </c>
      <c r="J163" t="s">
        <v>467</v>
      </c>
      <c r="K163" t="s">
        <v>468</v>
      </c>
      <c r="L163" s="50">
        <f>(C163-VLOOKUP(H163,Riders!$A$2:$C$3501,2,FALSE))/365</f>
        <v>28.956164383561642</v>
      </c>
      <c r="M163" s="50">
        <f>(C163-VLOOKUP(I163,Riders!$A$2:$C$3501,2,FALSE))/365</f>
        <v>26.720547945205478</v>
      </c>
      <c r="N163" s="50">
        <f>(C163-VLOOKUP(J163,Riders!$A$2:$C$3501,2,FALSE))/365</f>
        <v>21.983561643835618</v>
      </c>
      <c r="O163" s="50">
        <f>(C163-VLOOKUP(K163,Riders!$A$2:$C$3501,2,FALSE))/365</f>
        <v>27.246575342465754</v>
      </c>
      <c r="P163" s="33">
        <v>9</v>
      </c>
      <c r="Q163" s="101">
        <f t="shared" si="15"/>
        <v>275.15899999999999</v>
      </c>
      <c r="R163" s="101">
        <f t="shared" si="16"/>
        <v>23.079000000000001</v>
      </c>
      <c r="S163" s="101">
        <f t="shared" si="17"/>
        <v>73.341999999999999</v>
      </c>
      <c r="T163" s="101">
        <f t="shared" si="18"/>
        <v>67.578999999999994</v>
      </c>
      <c r="U163" s="101">
        <f t="shared" si="19"/>
        <v>67.849000000000018</v>
      </c>
      <c r="V163" s="101">
        <f t="shared" si="20"/>
        <v>66.388999999999982</v>
      </c>
      <c r="W163">
        <v>14.529</v>
      </c>
      <c r="X163">
        <v>8.5500000000000007</v>
      </c>
      <c r="Y163">
        <v>8.1089999999999982</v>
      </c>
      <c r="Z163">
        <v>8.3360000000000021</v>
      </c>
      <c r="AA163">
        <v>8.5619999999999976</v>
      </c>
      <c r="AB163">
        <v>8.4260000000000019</v>
      </c>
      <c r="AC163">
        <v>8.3559999999999803</v>
      </c>
      <c r="AD163">
        <v>8.474000000000018</v>
      </c>
      <c r="AE163">
        <v>8.304000000000002</v>
      </c>
      <c r="AF163">
        <v>8.367999999999995</v>
      </c>
      <c r="AG163">
        <v>8.4809999999999945</v>
      </c>
      <c r="AH163">
        <v>8.6340000000000003</v>
      </c>
      <c r="AI163">
        <v>8.5</v>
      </c>
      <c r="AJ163">
        <v>8.445999999999998</v>
      </c>
      <c r="AK163">
        <v>8.4630000000000223</v>
      </c>
      <c r="AL163">
        <v>8.3829999999999814</v>
      </c>
      <c r="AM163">
        <v>8.507000000000005</v>
      </c>
      <c r="AN163">
        <v>8.379999999999967</v>
      </c>
      <c r="AO163">
        <v>8.5470000000000255</v>
      </c>
      <c r="AP163">
        <v>8.7060000000000173</v>
      </c>
      <c r="AQ163">
        <v>8.4660000000000082</v>
      </c>
      <c r="AR163">
        <v>8.4249999999999829</v>
      </c>
      <c r="AS163">
        <v>8.5629999999999882</v>
      </c>
      <c r="AT163">
        <v>8.2550000000000239</v>
      </c>
      <c r="AU163">
        <v>8.2209999999999752</v>
      </c>
      <c r="AV163">
        <v>8.2719999999999914</v>
      </c>
      <c r="AW163">
        <v>8.3260000000000502</v>
      </c>
      <c r="AX163">
        <v>8.4760000000000275</v>
      </c>
      <c r="AY163">
        <v>8.3049999999999216</v>
      </c>
      <c r="AZ163">
        <v>8.238000000000028</v>
      </c>
      <c r="BA163">
        <v>8.2030000000000314</v>
      </c>
      <c r="BB163">
        <v>8.3479999999999563</v>
      </c>
      <c r="BC163" s="102">
        <f t="shared" si="21"/>
        <v>52.333378155902587</v>
      </c>
    </row>
    <row r="164" spans="1:55" ht="14.65" thickBot="1" x14ac:dyDescent="0.5">
      <c r="A164" t="s">
        <v>844</v>
      </c>
      <c r="B164">
        <v>2023</v>
      </c>
      <c r="C164" s="9">
        <v>44999</v>
      </c>
      <c r="D164" t="s">
        <v>72</v>
      </c>
      <c r="E164" s="29" t="s">
        <v>379</v>
      </c>
      <c r="F164" s="33" t="s">
        <v>379</v>
      </c>
      <c r="G164" t="s">
        <v>47</v>
      </c>
      <c r="H164" t="s">
        <v>470</v>
      </c>
      <c r="I164" t="s">
        <v>591</v>
      </c>
      <c r="J164" t="s">
        <v>504</v>
      </c>
      <c r="K164" t="s">
        <v>240</v>
      </c>
      <c r="L164" s="50">
        <f>(C164-VLOOKUP(H164,Riders!$A$2:$C$3501,2,FALSE))/365</f>
        <v>24.761643835616439</v>
      </c>
      <c r="M164" s="50">
        <f>(C164-VLOOKUP(I164,Riders!$A$2:$C$3501,2,FALSE))/365</f>
        <v>19.758904109589039</v>
      </c>
      <c r="N164" s="50">
        <f>(C164-VLOOKUP(J164,Riders!$A$2:$C$3501,2,FALSE))/365</f>
        <v>24.290410958904111</v>
      </c>
      <c r="O164" s="50">
        <f>(C164-VLOOKUP(K164,Riders!$A$2:$C$3501,2,FALSE))/365</f>
        <v>30.660273972602738</v>
      </c>
      <c r="P164" s="33">
        <v>10</v>
      </c>
      <c r="Q164" s="101">
        <f t="shared" si="15"/>
        <v>276.20799999999997</v>
      </c>
      <c r="R164" s="101">
        <f t="shared" si="16"/>
        <v>23.559000000000001</v>
      </c>
      <c r="S164" s="101">
        <f t="shared" si="17"/>
        <v>73.240000000000009</v>
      </c>
      <c r="T164" s="101">
        <f t="shared" si="18"/>
        <v>68.055999999999983</v>
      </c>
      <c r="U164" s="101">
        <f t="shared" si="19"/>
        <v>66.919000000000011</v>
      </c>
      <c r="V164" s="101">
        <f t="shared" si="20"/>
        <v>67.992999999999967</v>
      </c>
      <c r="W164">
        <v>14.85</v>
      </c>
      <c r="X164">
        <v>8.7090000000000014</v>
      </c>
      <c r="Y164">
        <v>8.1989999999999981</v>
      </c>
      <c r="Z164">
        <v>8.3200000000000038</v>
      </c>
      <c r="AA164">
        <v>8.1839999999999975</v>
      </c>
      <c r="AB164">
        <v>8.1989999999999981</v>
      </c>
      <c r="AC164">
        <v>8.429000000000002</v>
      </c>
      <c r="AD164">
        <v>8.3500000000000085</v>
      </c>
      <c r="AE164">
        <v>8.3669999999999902</v>
      </c>
      <c r="AF164">
        <v>8.4649999999999892</v>
      </c>
      <c r="AG164">
        <v>8.5600000000000165</v>
      </c>
      <c r="AH164">
        <v>8.5619999999999976</v>
      </c>
      <c r="AI164">
        <v>8.5690000000000168</v>
      </c>
      <c r="AJ164">
        <v>8.6799999999999784</v>
      </c>
      <c r="AK164">
        <v>8.4399999999999835</v>
      </c>
      <c r="AL164">
        <v>8.4130000000000109</v>
      </c>
      <c r="AM164">
        <v>8.5840000000000316</v>
      </c>
      <c r="AN164">
        <v>8.3099999999999739</v>
      </c>
      <c r="AO164">
        <v>8.1620000000000061</v>
      </c>
      <c r="AP164">
        <v>8.1539999999999964</v>
      </c>
      <c r="AQ164">
        <v>8.3050000000000068</v>
      </c>
      <c r="AR164">
        <v>8.4319999999999879</v>
      </c>
      <c r="AS164">
        <v>8.4409999999999741</v>
      </c>
      <c r="AT164">
        <v>8.5310000000000343</v>
      </c>
      <c r="AU164">
        <v>8.7270000000000039</v>
      </c>
      <c r="AV164">
        <v>8.5310000000000059</v>
      </c>
      <c r="AW164">
        <v>8.3319999999999652</v>
      </c>
      <c r="AX164">
        <v>8.3780000000000143</v>
      </c>
      <c r="AY164">
        <v>8.4800000000000182</v>
      </c>
      <c r="AZ164">
        <v>8.4440000000000168</v>
      </c>
      <c r="BA164">
        <v>8.4219999999999686</v>
      </c>
      <c r="BB164">
        <v>8.6789999999999736</v>
      </c>
      <c r="BC164" s="102">
        <f t="shared" si="21"/>
        <v>52.134623182529111</v>
      </c>
    </row>
    <row r="165" spans="1:55" ht="14.65" thickBot="1" x14ac:dyDescent="0.5">
      <c r="A165" t="s">
        <v>844</v>
      </c>
      <c r="B165">
        <v>2023</v>
      </c>
      <c r="C165" s="9">
        <v>44999</v>
      </c>
      <c r="D165" t="s">
        <v>72</v>
      </c>
      <c r="E165" s="29" t="s">
        <v>379</v>
      </c>
      <c r="F165" s="33" t="s">
        <v>379</v>
      </c>
      <c r="G165" t="s">
        <v>232</v>
      </c>
      <c r="H165" t="s">
        <v>231</v>
      </c>
      <c r="I165" t="s">
        <v>853</v>
      </c>
      <c r="J165" t="s">
        <v>489</v>
      </c>
      <c r="K165" t="s">
        <v>854</v>
      </c>
      <c r="L165" s="50">
        <f>(C165-VLOOKUP(H165,Riders!$A$2:$C$3501,2,FALSE))/365</f>
        <v>26.084931506849315</v>
      </c>
      <c r="M165" s="50">
        <f>(C165-VLOOKUP(I165,Riders!$A$2:$C$3501,2,FALSE))/365</f>
        <v>20.44109589041096</v>
      </c>
      <c r="N165" s="50">
        <f>(C165-VLOOKUP(J165,Riders!$A$2:$C$3501,2,FALSE))/365</f>
        <v>24.008219178082193</v>
      </c>
      <c r="O165" s="50">
        <f>(C165-VLOOKUP(K165,Riders!$A$2:$C$3501,2,FALSE))/365</f>
        <v>32.273972602739725</v>
      </c>
      <c r="P165" s="33">
        <v>11</v>
      </c>
      <c r="Q165" s="101">
        <f t="shared" si="15"/>
        <v>277.69100000000003</v>
      </c>
      <c r="R165" s="101">
        <f t="shared" si="16"/>
        <v>23.434000000000001</v>
      </c>
      <c r="S165" s="101">
        <f t="shared" si="17"/>
        <v>72.960999999999999</v>
      </c>
      <c r="T165" s="101">
        <f t="shared" si="18"/>
        <v>68.131999999999991</v>
      </c>
      <c r="U165" s="101">
        <f t="shared" si="19"/>
        <v>68.236999999999995</v>
      </c>
      <c r="V165" s="101">
        <f t="shared" si="20"/>
        <v>68.361000000000047</v>
      </c>
      <c r="W165">
        <v>14.599</v>
      </c>
      <c r="X165">
        <v>8.8350000000000009</v>
      </c>
      <c r="Y165">
        <v>8.3539999999999992</v>
      </c>
      <c r="Z165">
        <v>8.0869999999999997</v>
      </c>
      <c r="AA165">
        <v>8.0589999999999975</v>
      </c>
      <c r="AB165">
        <v>8.32</v>
      </c>
      <c r="AC165">
        <v>8.2479999999999833</v>
      </c>
      <c r="AD165">
        <v>8.4590000000000174</v>
      </c>
      <c r="AE165">
        <v>8.6910000000000025</v>
      </c>
      <c r="AF165">
        <v>8.3719999999999999</v>
      </c>
      <c r="AG165">
        <v>8.2409999999999997</v>
      </c>
      <c r="AH165">
        <v>8.4050000000000011</v>
      </c>
      <c r="AI165">
        <v>8.5030000000000001</v>
      </c>
      <c r="AJ165">
        <v>8.6609999999999729</v>
      </c>
      <c r="AK165">
        <v>8.7500000000000284</v>
      </c>
      <c r="AL165">
        <v>8.5089999999999861</v>
      </c>
      <c r="AM165">
        <v>8.599000000000018</v>
      </c>
      <c r="AN165">
        <v>8.5</v>
      </c>
      <c r="AO165">
        <v>8.6310000000000286</v>
      </c>
      <c r="AP165">
        <v>8.8069999999999595</v>
      </c>
      <c r="AQ165">
        <v>8.4869999999999948</v>
      </c>
      <c r="AR165">
        <v>8.3990000000000293</v>
      </c>
      <c r="AS165">
        <v>8.3550000000000182</v>
      </c>
      <c r="AT165">
        <v>8.4589999999999463</v>
      </c>
      <c r="AU165">
        <v>8.521000000000015</v>
      </c>
      <c r="AV165">
        <v>8.8540000000000418</v>
      </c>
      <c r="AW165">
        <v>8.5349999999999682</v>
      </c>
      <c r="AX165">
        <v>8.6239999999999952</v>
      </c>
      <c r="AY165">
        <v>8.7309999999999661</v>
      </c>
      <c r="AZ165">
        <v>8.4320000000000732</v>
      </c>
      <c r="BA165">
        <v>8.3599999999999568</v>
      </c>
      <c r="BB165">
        <v>8.3040000000000305</v>
      </c>
      <c r="BC165" s="102">
        <f t="shared" si="21"/>
        <v>51.856199876841522</v>
      </c>
    </row>
    <row r="166" spans="1:55" ht="14.65" thickBot="1" x14ac:dyDescent="0.5">
      <c r="A166" t="s">
        <v>844</v>
      </c>
      <c r="B166">
        <v>2023</v>
      </c>
      <c r="C166" s="9">
        <v>44999</v>
      </c>
      <c r="D166" t="s">
        <v>72</v>
      </c>
      <c r="E166" s="29" t="s">
        <v>379</v>
      </c>
      <c r="F166" s="33" t="s">
        <v>379</v>
      </c>
      <c r="G166" t="s">
        <v>61</v>
      </c>
      <c r="H166" t="s">
        <v>444</v>
      </c>
      <c r="I166" t="s">
        <v>139</v>
      </c>
      <c r="J166" t="s">
        <v>471</v>
      </c>
      <c r="K166" t="s">
        <v>445</v>
      </c>
      <c r="L166" s="50">
        <f>(C166-VLOOKUP(H166,Riders!$A$2:$C$3501,2,FALSE))/365</f>
        <v>23.668493150684931</v>
      </c>
      <c r="M166" s="50">
        <f>(C166-VLOOKUP(I166,Riders!$A$2:$C$3501,2,FALSE))/365</f>
        <v>30.761643835616439</v>
      </c>
      <c r="N166" s="50">
        <f>(C166-VLOOKUP(J166,Riders!$A$2:$C$3501,2,FALSE))/365</f>
        <v>19.715068493150685</v>
      </c>
      <c r="O166" s="50">
        <f>(C166-VLOOKUP(K166,Riders!$A$2:$C$3501,2,FALSE))/365</f>
        <v>24.446575342465753</v>
      </c>
      <c r="P166" s="33">
        <v>12</v>
      </c>
      <c r="Q166" s="101">
        <f t="shared" si="15"/>
        <v>278.45400000000001</v>
      </c>
      <c r="R166" s="101">
        <f t="shared" si="16"/>
        <v>23.137</v>
      </c>
      <c r="S166" s="101">
        <f t="shared" si="17"/>
        <v>73.899999999999991</v>
      </c>
      <c r="T166" s="101">
        <f t="shared" si="18"/>
        <v>66.539000000000001</v>
      </c>
      <c r="U166" s="101">
        <f t="shared" si="19"/>
        <v>69.066000000000031</v>
      </c>
      <c r="V166" s="101">
        <f t="shared" si="20"/>
        <v>68.948999999999984</v>
      </c>
      <c r="W166">
        <v>14.162000000000001</v>
      </c>
      <c r="X166">
        <v>8.9749999999999996</v>
      </c>
      <c r="Y166">
        <v>8.5670000000000002</v>
      </c>
      <c r="Z166">
        <v>8.4380000000000024</v>
      </c>
      <c r="AA166">
        <v>8.5899999999999963</v>
      </c>
      <c r="AB166">
        <v>8.4549999999999983</v>
      </c>
      <c r="AC166">
        <v>8.3529999999999944</v>
      </c>
      <c r="AD166">
        <v>8.36</v>
      </c>
      <c r="AE166">
        <v>8.4060000000000201</v>
      </c>
      <c r="AF166">
        <v>8.1909999999999883</v>
      </c>
      <c r="AG166">
        <v>8.1619999999999919</v>
      </c>
      <c r="AH166">
        <v>8.320999999999998</v>
      </c>
      <c r="AI166">
        <v>8.2580000000000098</v>
      </c>
      <c r="AJ166">
        <v>8.2690000000000055</v>
      </c>
      <c r="AK166">
        <v>8.3400000000000034</v>
      </c>
      <c r="AL166">
        <v>8.5919999999999845</v>
      </c>
      <c r="AM166">
        <v>8.5810000000000173</v>
      </c>
      <c r="AN166">
        <v>8.7099999999999795</v>
      </c>
      <c r="AO166">
        <v>8.8220000000000027</v>
      </c>
      <c r="AP166">
        <v>8.6469999999999914</v>
      </c>
      <c r="AQ166">
        <v>8.6150000000000091</v>
      </c>
      <c r="AR166">
        <v>8.6230000000000189</v>
      </c>
      <c r="AS166">
        <v>8.7109999999999559</v>
      </c>
      <c r="AT166">
        <v>8.3570000000000562</v>
      </c>
      <c r="AU166">
        <v>8.3729999999999905</v>
      </c>
      <c r="AV166">
        <v>8.5859999999999843</v>
      </c>
      <c r="AW166">
        <v>8.481000000000023</v>
      </c>
      <c r="AX166">
        <v>8.5760000000000218</v>
      </c>
      <c r="AY166">
        <v>8.686999999999955</v>
      </c>
      <c r="AZ166">
        <v>8.7650000000000148</v>
      </c>
      <c r="BA166">
        <v>8.8940000000000055</v>
      </c>
      <c r="BB166">
        <v>8.5869999999999891</v>
      </c>
      <c r="BC166" s="102">
        <f t="shared" si="21"/>
        <v>51.714107177487122</v>
      </c>
    </row>
    <row r="167" spans="1:55" ht="14.65" thickBot="1" x14ac:dyDescent="0.5">
      <c r="A167" t="s">
        <v>844</v>
      </c>
      <c r="B167">
        <v>2023</v>
      </c>
      <c r="C167" s="9">
        <v>44999</v>
      </c>
      <c r="D167" t="s">
        <v>72</v>
      </c>
      <c r="E167" s="29" t="s">
        <v>379</v>
      </c>
      <c r="F167" t="s">
        <v>379</v>
      </c>
      <c r="G167" t="s">
        <v>44</v>
      </c>
      <c r="H167" t="s">
        <v>241</v>
      </c>
      <c r="I167" t="s">
        <v>446</v>
      </c>
      <c r="J167" t="s">
        <v>447</v>
      </c>
      <c r="K167" t="s">
        <v>448</v>
      </c>
      <c r="L167" s="50">
        <f>(C167-VLOOKUP(H167,Riders!$A$2:$C$3501,2,FALSE))/365</f>
        <v>20.61917808219178</v>
      </c>
      <c r="M167" s="50">
        <f>(C167-VLOOKUP(I167,Riders!$A$2:$C$3501,2,FALSE))/365</f>
        <v>21.638356164383563</v>
      </c>
      <c r="N167" s="50">
        <f>(C167-VLOOKUP(J167,Riders!$A$2:$C$3501,2,FALSE))/365</f>
        <v>26.934246575342467</v>
      </c>
      <c r="O167" s="50">
        <f>(C167-VLOOKUP(K167,Riders!$A$2:$C$3501,2,FALSE))/365</f>
        <v>25.832876712328765</v>
      </c>
      <c r="P167" s="33">
        <v>13</v>
      </c>
      <c r="Q167" s="101">
        <f t="shared" si="15"/>
        <v>279.83300000000003</v>
      </c>
      <c r="R167" s="101">
        <f t="shared" si="16"/>
        <v>23.288</v>
      </c>
      <c r="S167" s="101">
        <f t="shared" si="17"/>
        <v>72.668000000000006</v>
      </c>
      <c r="T167" s="101">
        <f t="shared" si="18"/>
        <v>66.949000000000012</v>
      </c>
      <c r="U167" s="101">
        <f t="shared" si="19"/>
        <v>70.453000000000003</v>
      </c>
      <c r="V167" s="101">
        <f t="shared" si="20"/>
        <v>69.763000000000005</v>
      </c>
      <c r="W167">
        <v>14.576000000000001</v>
      </c>
      <c r="X167">
        <v>8.7119999999999997</v>
      </c>
      <c r="Y167">
        <v>8.4359999999999999</v>
      </c>
      <c r="Z167">
        <v>8.3060000000000009</v>
      </c>
      <c r="AA167">
        <v>8.0929999999999964</v>
      </c>
      <c r="AB167">
        <v>8.0300000000000011</v>
      </c>
      <c r="AC167">
        <v>8.2939999999999898</v>
      </c>
      <c r="AD167">
        <v>8.2210000000000178</v>
      </c>
      <c r="AE167">
        <v>8.3889999999999958</v>
      </c>
      <c r="AF167">
        <v>8.3569999999999993</v>
      </c>
      <c r="AG167">
        <v>8.4780000000000086</v>
      </c>
      <c r="AH167">
        <v>8.3090000000000117</v>
      </c>
      <c r="AI167">
        <v>8.3529999999999802</v>
      </c>
      <c r="AJ167">
        <v>8.3359999999999985</v>
      </c>
      <c r="AK167">
        <v>8.2150000000000176</v>
      </c>
      <c r="AL167">
        <v>8.5120000000000005</v>
      </c>
      <c r="AM167">
        <v>8.6489999999999725</v>
      </c>
      <c r="AN167">
        <v>8.7460000000000093</v>
      </c>
      <c r="AO167">
        <v>8.9850000000000136</v>
      </c>
      <c r="AP167">
        <v>8.7909999999999684</v>
      </c>
      <c r="AQ167">
        <v>8.8370000000000175</v>
      </c>
      <c r="AR167">
        <v>8.7890000000000157</v>
      </c>
      <c r="AS167">
        <v>8.7069999999999652</v>
      </c>
      <c r="AT167">
        <v>8.9490000000000407</v>
      </c>
      <c r="AU167">
        <v>9.1549999999999727</v>
      </c>
      <c r="AV167">
        <v>9.1829999999999927</v>
      </c>
      <c r="AW167">
        <v>8.9590000000000032</v>
      </c>
      <c r="AX167">
        <v>8.9660000000000366</v>
      </c>
      <c r="AY167">
        <v>8.4890000000000043</v>
      </c>
      <c r="AZ167">
        <v>8.3599999999999284</v>
      </c>
      <c r="BA167">
        <v>8.2790000000000532</v>
      </c>
      <c r="BB167">
        <v>8.3720000000000141</v>
      </c>
      <c r="BC167" s="102">
        <f t="shared" si="21"/>
        <v>51.4592632034106</v>
      </c>
    </row>
    <row r="168" spans="1:55" ht="14.65" thickBot="1" x14ac:dyDescent="0.5">
      <c r="A168" t="s">
        <v>844</v>
      </c>
      <c r="B168">
        <v>2023</v>
      </c>
      <c r="C168" s="9">
        <v>44999</v>
      </c>
      <c r="D168" t="s">
        <v>72</v>
      </c>
      <c r="E168" s="29" t="s">
        <v>379</v>
      </c>
      <c r="F168" t="s">
        <v>379</v>
      </c>
      <c r="G168" t="s">
        <v>264</v>
      </c>
      <c r="H168" t="s">
        <v>263</v>
      </c>
      <c r="I168" t="s">
        <v>475</v>
      </c>
      <c r="J168" t="s">
        <v>450</v>
      </c>
      <c r="K168" t="s">
        <v>288</v>
      </c>
      <c r="L168" s="50">
        <f>(C168-VLOOKUP(H168,Riders!$A$2:$C$3501,2,FALSE))/365</f>
        <v>19.923287671232877</v>
      </c>
      <c r="M168" s="50">
        <f>(C168-VLOOKUP(I168,Riders!$A$2:$C$3501,2,FALSE))/365</f>
        <v>19.082191780821919</v>
      </c>
      <c r="N168" s="50">
        <f>(C168-VLOOKUP(J168,Riders!$A$2:$C$3501,2,FALSE))/365</f>
        <v>24.635616438356163</v>
      </c>
      <c r="O168" s="50">
        <f>(C168-VLOOKUP(K168,Riders!$A$2:$C$3501,2,FALSE))/365</f>
        <v>21.284931506849315</v>
      </c>
      <c r="P168" s="33">
        <v>14</v>
      </c>
      <c r="Q168" s="101">
        <f t="shared" si="15"/>
        <v>283.89300000000003</v>
      </c>
      <c r="R168" s="101">
        <f t="shared" si="16"/>
        <v>23.951000000000001</v>
      </c>
      <c r="S168" s="101">
        <f t="shared" si="17"/>
        <v>75.391999999999982</v>
      </c>
      <c r="T168" s="101">
        <f t="shared" si="18"/>
        <v>69.157000000000025</v>
      </c>
      <c r="U168" s="101">
        <f t="shared" si="19"/>
        <v>69.437999999999988</v>
      </c>
      <c r="V168" s="101">
        <f t="shared" si="20"/>
        <v>69.906000000000034</v>
      </c>
      <c r="W168">
        <v>14.641</v>
      </c>
      <c r="X168">
        <v>9.31</v>
      </c>
      <c r="Y168">
        <v>8.796999999999997</v>
      </c>
      <c r="Z168">
        <v>8.6950000000000003</v>
      </c>
      <c r="AA168">
        <v>8.4470000000000027</v>
      </c>
      <c r="AB168">
        <v>8.4420000000000002</v>
      </c>
      <c r="AC168">
        <v>8.6050000000000111</v>
      </c>
      <c r="AD168">
        <v>8.4549999999999699</v>
      </c>
      <c r="AE168">
        <v>8.4819999999999993</v>
      </c>
      <c r="AF168">
        <v>8.4700000000000273</v>
      </c>
      <c r="AG168">
        <v>8.4739999999999895</v>
      </c>
      <c r="AH168">
        <v>8.4520000000000124</v>
      </c>
      <c r="AI168">
        <v>8.7099999999999937</v>
      </c>
      <c r="AJ168">
        <v>8.742999999999995</v>
      </c>
      <c r="AK168">
        <v>9.0110000000000099</v>
      </c>
      <c r="AL168">
        <v>8.8149999999999977</v>
      </c>
      <c r="AM168">
        <v>8.8789999999999907</v>
      </c>
      <c r="AN168">
        <v>8.6670000000000016</v>
      </c>
      <c r="AO168">
        <v>8.6429999999999723</v>
      </c>
      <c r="AP168">
        <v>8.6210000000000377</v>
      </c>
      <c r="AQ168">
        <v>8.6829999999999927</v>
      </c>
      <c r="AR168">
        <v>8.7620000000000005</v>
      </c>
      <c r="AS168">
        <v>8.643999999999977</v>
      </c>
      <c r="AT168">
        <v>8.5390000000000157</v>
      </c>
      <c r="AU168">
        <v>8.5120000000000289</v>
      </c>
      <c r="AV168">
        <v>8.5249999999999773</v>
      </c>
      <c r="AW168">
        <v>8.5960000000000036</v>
      </c>
      <c r="AX168">
        <v>8.6919999999999789</v>
      </c>
      <c r="AY168">
        <v>9.1529999999999916</v>
      </c>
      <c r="AZ168">
        <v>8.9730000000000132</v>
      </c>
      <c r="BA168">
        <v>8.4760000000000559</v>
      </c>
      <c r="BB168">
        <v>8.978999999999985</v>
      </c>
      <c r="BC168" s="102">
        <f t="shared" si="21"/>
        <v>50.723335904724664</v>
      </c>
    </row>
    <row r="169" spans="1:55" ht="14.65" thickBot="1" x14ac:dyDescent="0.5">
      <c r="A169" t="s">
        <v>844</v>
      </c>
      <c r="B169">
        <v>2023</v>
      </c>
      <c r="C169" s="9">
        <v>44999</v>
      </c>
      <c r="D169" t="s">
        <v>72</v>
      </c>
      <c r="E169" s="29" t="s">
        <v>379</v>
      </c>
      <c r="F169" t="s">
        <v>379</v>
      </c>
      <c r="G169" t="s">
        <v>70</v>
      </c>
      <c r="H169" t="s">
        <v>476</v>
      </c>
      <c r="I169" t="s">
        <v>852</v>
      </c>
      <c r="J169" t="s">
        <v>69</v>
      </c>
      <c r="K169" t="s">
        <v>289</v>
      </c>
      <c r="L169" s="50">
        <f>(C169-VLOOKUP(H169,Riders!$A$2:$C$3501,2,FALSE))/365</f>
        <v>21.63013698630137</v>
      </c>
      <c r="M169" s="50">
        <f>(C169-VLOOKUP(I169,Riders!$A$2:$C$3501,2,FALSE))/365</f>
        <v>29.726027397260275</v>
      </c>
      <c r="N169" s="50">
        <f>(C169-VLOOKUP(J169,Riders!$A$2:$C$3501,2,FALSE))/365</f>
        <v>29.528767123287672</v>
      </c>
      <c r="O169" s="50">
        <f>(C169-VLOOKUP(K169,Riders!$A$2:$C$3501,2,FALSE))/365</f>
        <v>23.997260273972604</v>
      </c>
      <c r="P169" s="33">
        <v>15</v>
      </c>
      <c r="Q169" s="101" t="str">
        <f t="shared" si="15"/>
        <v/>
      </c>
      <c r="R169" s="101">
        <f t="shared" si="16"/>
        <v>25.085000000000001</v>
      </c>
      <c r="S169" s="101">
        <f t="shared" si="17"/>
        <v>85.472000000000008</v>
      </c>
      <c r="T169" s="101">
        <f t="shared" si="18"/>
        <v>79.293999999999983</v>
      </c>
      <c r="U169" s="101">
        <f t="shared" si="19"/>
        <v>88.504000000000019</v>
      </c>
      <c r="V169" s="101" t="str">
        <f t="shared" si="20"/>
        <v/>
      </c>
      <c r="W169">
        <v>14.89</v>
      </c>
      <c r="X169">
        <v>10.195</v>
      </c>
      <c r="Y169">
        <v>9.902000000000001</v>
      </c>
      <c r="Z169">
        <v>9.7789999999999964</v>
      </c>
      <c r="AA169">
        <v>10.233000000000004</v>
      </c>
      <c r="AB169">
        <v>10.119999999999997</v>
      </c>
      <c r="AC169">
        <v>10.295000000000002</v>
      </c>
      <c r="AD169">
        <v>10.058000000000007</v>
      </c>
      <c r="AE169">
        <v>10.172999999999988</v>
      </c>
      <c r="AF169">
        <v>9.2590000000000146</v>
      </c>
      <c r="AG169">
        <v>9.3169999999999931</v>
      </c>
      <c r="AH169">
        <v>9.6240000000000094</v>
      </c>
      <c r="AI169">
        <v>9.722999999999999</v>
      </c>
      <c r="AJ169">
        <v>9.8179999999999836</v>
      </c>
      <c r="AK169">
        <v>10.387999999999977</v>
      </c>
      <c r="AL169">
        <v>10.992000000000019</v>
      </c>
      <c r="AM169">
        <v>11.588999999999999</v>
      </c>
      <c r="AN169">
        <v>10.978000000000009</v>
      </c>
      <c r="AO169">
        <v>10.965000000000003</v>
      </c>
      <c r="AP169">
        <v>10.810999999999979</v>
      </c>
      <c r="AQ169">
        <v>10.980999999999995</v>
      </c>
      <c r="AR169">
        <v>11.095000000000027</v>
      </c>
      <c r="AS169">
        <v>11.304000000000002</v>
      </c>
      <c r="AT169">
        <v>10.781000000000006</v>
      </c>
      <c r="AU169">
        <v>10.824000000000041</v>
      </c>
      <c r="AV169">
        <v>11.440999999999917</v>
      </c>
      <c r="AW169">
        <v>11.902000000000044</v>
      </c>
      <c r="AX169">
        <v>12.293999999999983</v>
      </c>
      <c r="AY169">
        <v>12.668000000000006</v>
      </c>
      <c r="AZ169"/>
      <c r="BA169"/>
      <c r="BB169">
        <v>15.377999999999986</v>
      </c>
      <c r="BC169" s="102" t="str">
        <f t="shared" si="21"/>
        <v/>
      </c>
    </row>
    <row r="170" spans="1:55" ht="14.65" thickBot="1" x14ac:dyDescent="0.5">
      <c r="A170" s="47" t="s">
        <v>415</v>
      </c>
      <c r="B170" s="47">
        <v>2023</v>
      </c>
      <c r="C170" s="9">
        <v>44981</v>
      </c>
      <c r="D170" s="47" t="s">
        <v>72</v>
      </c>
      <c r="E170" s="29" t="s">
        <v>454</v>
      </c>
      <c r="F170">
        <v>1</v>
      </c>
      <c r="G170" t="s">
        <v>40</v>
      </c>
      <c r="H170" t="s">
        <v>429</v>
      </c>
      <c r="I170" t="s">
        <v>221</v>
      </c>
      <c r="J170" t="s">
        <v>430</v>
      </c>
      <c r="K170" t="s">
        <v>431</v>
      </c>
      <c r="L170" s="50">
        <f>(C170-VLOOKUP(H170,Riders!$A$2:$C$3501,2,FALSE))/365</f>
        <v>18.564383561643837</v>
      </c>
      <c r="M170" s="50">
        <f>(C170-VLOOKUP(I170,Riders!$A$2:$C$3501,2,FALSE))/365</f>
        <v>25.893150684931506</v>
      </c>
      <c r="N170" s="50">
        <f>(C170-VLOOKUP(J170,Riders!$A$2:$C$3501,2,FALSE))/365</f>
        <v>21.12876712328767</v>
      </c>
      <c r="O170" s="50">
        <f>(C170-VLOOKUP(K170,Riders!$A$2:$C$3501,2,FALSE))/365</f>
        <v>18.208219178082192</v>
      </c>
      <c r="P170" s="29">
        <v>1</v>
      </c>
      <c r="Q170" s="101">
        <f t="shared" si="15"/>
        <v>258.51</v>
      </c>
      <c r="R170" s="101">
        <f t="shared" si="16"/>
        <v>22.327000000000002</v>
      </c>
      <c r="S170" s="101">
        <f t="shared" si="17"/>
        <v>68.753999999999991</v>
      </c>
      <c r="T170" s="101">
        <f t="shared" si="18"/>
        <v>62.52200000000002</v>
      </c>
      <c r="U170" s="101">
        <f t="shared" si="19"/>
        <v>63.667000000000002</v>
      </c>
      <c r="V170" s="101">
        <f t="shared" si="20"/>
        <v>63.566999999999979</v>
      </c>
      <c r="W170">
        <v>13.898999999999999</v>
      </c>
      <c r="X170">
        <v>8.4280000000000026</v>
      </c>
      <c r="Y170">
        <v>7.9109999999999978</v>
      </c>
      <c r="Z170">
        <v>7.8500000000000014</v>
      </c>
      <c r="AA170">
        <v>7.6589999999999989</v>
      </c>
      <c r="AB170">
        <v>7.6649999999999991</v>
      </c>
      <c r="AC170">
        <v>7.73599999999999</v>
      </c>
      <c r="AD170">
        <v>7.6060000000000016</v>
      </c>
      <c r="AE170">
        <v>7.8200000000000074</v>
      </c>
      <c r="AF170">
        <v>7.8269999999999982</v>
      </c>
      <c r="AG170">
        <v>7.849000000000018</v>
      </c>
      <c r="AH170">
        <v>7.6779999999999831</v>
      </c>
      <c r="AI170">
        <v>7.7900000000000063</v>
      </c>
      <c r="AJ170">
        <v>7.965999999999994</v>
      </c>
      <c r="AK170">
        <v>7.7480000000000047</v>
      </c>
      <c r="AL170">
        <v>7.8440000000000083</v>
      </c>
      <c r="AM170">
        <v>7.8539999999999566</v>
      </c>
      <c r="AN170">
        <v>7.9790000000000418</v>
      </c>
      <c r="AO170">
        <v>7.8759999999999764</v>
      </c>
      <c r="AP170">
        <v>8.0820000000000221</v>
      </c>
      <c r="AQ170">
        <v>7.9199999999999875</v>
      </c>
      <c r="AR170">
        <v>7.9720000000000084</v>
      </c>
      <c r="AS170">
        <v>8.0100000000000193</v>
      </c>
      <c r="AT170">
        <v>7.9739999999999895</v>
      </c>
      <c r="AU170">
        <v>7.8619999999999948</v>
      </c>
      <c r="AV170">
        <v>8.0719999999999743</v>
      </c>
      <c r="AW170">
        <v>7.8410000000000366</v>
      </c>
      <c r="AX170">
        <v>7.95799999999997</v>
      </c>
      <c r="AY170">
        <v>8.0060000000000286</v>
      </c>
      <c r="AZ170">
        <v>8.2459999999999809</v>
      </c>
      <c r="BA170">
        <v>7.8299999999999841</v>
      </c>
      <c r="BB170">
        <v>7.7520000000000095</v>
      </c>
      <c r="BC170" s="102">
        <f t="shared" si="21"/>
        <v>55.703841244052455</v>
      </c>
    </row>
    <row r="171" spans="1:55" ht="14.65" thickBot="1" x14ac:dyDescent="0.5">
      <c r="A171" s="47" t="s">
        <v>415</v>
      </c>
      <c r="B171" s="47">
        <v>2023</v>
      </c>
      <c r="C171" s="9">
        <v>44981</v>
      </c>
      <c r="D171" s="47" t="s">
        <v>72</v>
      </c>
      <c r="E171" s="29" t="s">
        <v>454</v>
      </c>
      <c r="F171">
        <v>1</v>
      </c>
      <c r="G171" t="s">
        <v>27</v>
      </c>
      <c r="H171" t="s">
        <v>312</v>
      </c>
      <c r="I171" t="s">
        <v>396</v>
      </c>
      <c r="J171" t="s">
        <v>432</v>
      </c>
      <c r="K171" t="s">
        <v>433</v>
      </c>
      <c r="L171" s="50">
        <f>(C171-VLOOKUP(H171,Riders!$A$2:$C$3501,2,FALSE))/365</f>
        <v>24.616438356164384</v>
      </c>
      <c r="M171" s="50">
        <f>(C171-VLOOKUP(I171,Riders!$A$2:$C$3501,2,FALSE))/365</f>
        <v>23.972602739726028</v>
      </c>
      <c r="N171" s="50">
        <f>(C171-VLOOKUP(J171,Riders!$A$2:$C$3501,2,FALSE))/365</f>
        <v>27.917808219178081</v>
      </c>
      <c r="O171" s="50">
        <f>(C171-VLOOKUP(K171,Riders!$A$2:$C$3501,2,FALSE))/365</f>
        <v>23.652054794520549</v>
      </c>
      <c r="P171" s="29">
        <v>2</v>
      </c>
      <c r="Q171" s="101">
        <f t="shared" si="15"/>
        <v>264.92399999999998</v>
      </c>
      <c r="R171" s="101">
        <f t="shared" si="16"/>
        <v>22.832000000000001</v>
      </c>
      <c r="S171" s="101">
        <f t="shared" si="17"/>
        <v>69.587999999999994</v>
      </c>
      <c r="T171" s="101">
        <f t="shared" si="18"/>
        <v>63.153999999999996</v>
      </c>
      <c r="U171" s="101">
        <f t="shared" si="19"/>
        <v>64.324000000000012</v>
      </c>
      <c r="V171" s="101">
        <f t="shared" si="20"/>
        <v>67.857999999999976</v>
      </c>
      <c r="W171">
        <v>14.526999999999999</v>
      </c>
      <c r="X171">
        <v>8.3050000000000015</v>
      </c>
      <c r="Y171">
        <v>7.625</v>
      </c>
      <c r="Z171">
        <v>7.7109999999999985</v>
      </c>
      <c r="AA171">
        <v>7.6409999999999982</v>
      </c>
      <c r="AB171">
        <v>7.828000000000003</v>
      </c>
      <c r="AC171">
        <v>8.11</v>
      </c>
      <c r="AD171">
        <v>7.840999999999994</v>
      </c>
      <c r="AE171">
        <v>7.7850000000000108</v>
      </c>
      <c r="AF171">
        <v>7.9189999999999827</v>
      </c>
      <c r="AG171">
        <v>7.916000000000011</v>
      </c>
      <c r="AH171">
        <v>7.8239999999999981</v>
      </c>
      <c r="AI171">
        <v>7.8800000000000097</v>
      </c>
      <c r="AJ171">
        <v>7.8530000000000086</v>
      </c>
      <c r="AK171">
        <v>7.902000000000001</v>
      </c>
      <c r="AL171">
        <v>8.0749999999999744</v>
      </c>
      <c r="AM171">
        <v>7.8569999999999993</v>
      </c>
      <c r="AN171">
        <v>7.8410000000000366</v>
      </c>
      <c r="AO171">
        <v>7.9809999999999661</v>
      </c>
      <c r="AP171">
        <v>7.8070000000000164</v>
      </c>
      <c r="AQ171">
        <v>8.0149999999999864</v>
      </c>
      <c r="AR171">
        <v>8.2369999999999948</v>
      </c>
      <c r="AS171">
        <v>8.0519999999999925</v>
      </c>
      <c r="AT171">
        <v>8.5340000000000202</v>
      </c>
      <c r="AU171">
        <v>8.3410000000000082</v>
      </c>
      <c r="AV171">
        <v>8.3379999999999939</v>
      </c>
      <c r="AW171">
        <v>8.4560000000000173</v>
      </c>
      <c r="AX171">
        <v>8.5659999999999741</v>
      </c>
      <c r="AY171">
        <v>8.4980000000000189</v>
      </c>
      <c r="AZ171">
        <v>8.4159999999999968</v>
      </c>
      <c r="BA171">
        <v>8.6939999999999316</v>
      </c>
      <c r="BB171">
        <v>8.549000000000035</v>
      </c>
      <c r="BC171" s="102">
        <f t="shared" si="21"/>
        <v>54.355211305883955</v>
      </c>
    </row>
    <row r="172" spans="1:55" ht="14.65" thickBot="1" x14ac:dyDescent="0.5">
      <c r="A172" s="47" t="s">
        <v>415</v>
      </c>
      <c r="B172" s="47">
        <v>2023</v>
      </c>
      <c r="C172" s="9">
        <v>44981</v>
      </c>
      <c r="D172" s="47" t="s">
        <v>72</v>
      </c>
      <c r="E172" s="29" t="s">
        <v>454</v>
      </c>
      <c r="F172">
        <v>2</v>
      </c>
      <c r="G172" t="s">
        <v>56</v>
      </c>
      <c r="H172" t="s">
        <v>426</v>
      </c>
      <c r="I172" t="s">
        <v>267</v>
      </c>
      <c r="J172" t="s">
        <v>427</v>
      </c>
      <c r="K172" t="s">
        <v>428</v>
      </c>
      <c r="L172" s="50">
        <f>(C172-VLOOKUP(H172,Riders!$A$2:$C$3501,2,FALSE))/365</f>
        <v>21.860273972602741</v>
      </c>
      <c r="M172" s="50">
        <f>(C172-VLOOKUP(I172,Riders!$A$2:$C$3501,2,FALSE))/365</f>
        <v>24.169863013698631</v>
      </c>
      <c r="N172" s="50">
        <f>(C172-VLOOKUP(J172,Riders!$A$2:$C$3501,2,FALSE))/365</f>
        <v>28.832876712328765</v>
      </c>
      <c r="O172" s="50">
        <f>(C172-VLOOKUP(K172,Riders!$A$2:$C$3501,2,FALSE))/365</f>
        <v>33.331506849315069</v>
      </c>
      <c r="P172" s="29">
        <v>1</v>
      </c>
      <c r="Q172" s="101">
        <f t="shared" si="15"/>
        <v>256.87700000000001</v>
      </c>
      <c r="R172" s="101">
        <f t="shared" si="16"/>
        <v>22.5</v>
      </c>
      <c r="S172" s="101">
        <f t="shared" si="17"/>
        <v>69.188000000000002</v>
      </c>
      <c r="T172" s="101">
        <f t="shared" si="18"/>
        <v>61.110999999999976</v>
      </c>
      <c r="U172" s="101">
        <f t="shared" si="19"/>
        <v>62.085000000000036</v>
      </c>
      <c r="V172" s="101">
        <f t="shared" si="20"/>
        <v>64.492999999999995</v>
      </c>
      <c r="W172">
        <v>14.266999999999999</v>
      </c>
      <c r="X172">
        <v>8.2330000000000005</v>
      </c>
      <c r="Y172">
        <v>7.9830000000000005</v>
      </c>
      <c r="Z172">
        <v>7.9030000000000022</v>
      </c>
      <c r="AA172">
        <v>7.7879999999999967</v>
      </c>
      <c r="AB172">
        <v>7.7650000000000006</v>
      </c>
      <c r="AC172">
        <v>7.554000000000002</v>
      </c>
      <c r="AD172">
        <v>7.6950000000000003</v>
      </c>
      <c r="AE172">
        <v>7.5849999999999937</v>
      </c>
      <c r="AF172">
        <v>7.5530000000000115</v>
      </c>
      <c r="AG172">
        <v>7.5630000000000024</v>
      </c>
      <c r="AH172">
        <v>7.7989999999999782</v>
      </c>
      <c r="AI172">
        <v>7.6160000000000139</v>
      </c>
      <c r="AJ172">
        <v>7.7480000000000047</v>
      </c>
      <c r="AK172">
        <v>7.5159999999999911</v>
      </c>
      <c r="AL172">
        <v>7.7309999999999803</v>
      </c>
      <c r="AM172">
        <v>7.6280000000000143</v>
      </c>
      <c r="AN172">
        <v>7.6769999999999925</v>
      </c>
      <c r="AO172">
        <v>7.7230000000000132</v>
      </c>
      <c r="AP172">
        <v>7.9139999999999873</v>
      </c>
      <c r="AQ172">
        <v>7.6590000000000202</v>
      </c>
      <c r="AR172">
        <v>7.7280000000000086</v>
      </c>
      <c r="AS172">
        <v>7.9629999999999654</v>
      </c>
      <c r="AT172">
        <v>7.7930000000000348</v>
      </c>
      <c r="AU172">
        <v>8.122999999999962</v>
      </c>
      <c r="AV172">
        <v>7.9420000000000073</v>
      </c>
      <c r="AW172">
        <v>8.1490000000000293</v>
      </c>
      <c r="AX172">
        <v>8.0599999999999739</v>
      </c>
      <c r="AY172">
        <v>7.8840000000000146</v>
      </c>
      <c r="AZ172">
        <v>7.962999999999937</v>
      </c>
      <c r="BA172">
        <v>8.1230000000000189</v>
      </c>
      <c r="BB172">
        <v>8.2490000000000521</v>
      </c>
      <c r="BC172" s="102">
        <f t="shared" si="21"/>
        <v>56.05795769959942</v>
      </c>
    </row>
    <row r="173" spans="1:55" ht="14.65" thickBot="1" x14ac:dyDescent="0.5">
      <c r="A173" s="47" t="s">
        <v>415</v>
      </c>
      <c r="B173" s="47">
        <v>2023</v>
      </c>
      <c r="C173" s="9">
        <v>44981</v>
      </c>
      <c r="D173" s="47" t="s">
        <v>72</v>
      </c>
      <c r="E173" s="29" t="s">
        <v>454</v>
      </c>
      <c r="F173">
        <v>2</v>
      </c>
      <c r="G173" t="s">
        <v>53</v>
      </c>
      <c r="H173" t="s">
        <v>389</v>
      </c>
      <c r="I173" t="s">
        <v>434</v>
      </c>
      <c r="J173" t="s">
        <v>435</v>
      </c>
      <c r="K173" t="s">
        <v>436</v>
      </c>
      <c r="L173" s="50">
        <f>(C173-VLOOKUP(H173,Riders!$A$2:$C$3501,2,FALSE))/365</f>
        <v>23.32054794520548</v>
      </c>
      <c r="M173" s="50">
        <f>(C173-VLOOKUP(I173,Riders!$A$2:$C$3501,2,FALSE))/365</f>
        <v>22.994520547945207</v>
      </c>
      <c r="N173" s="50">
        <f>(C173-VLOOKUP(J173,Riders!$A$2:$C$3501,2,FALSE))/365</f>
        <v>19.87123287671233</v>
      </c>
      <c r="O173" s="50">
        <f>(C173-VLOOKUP(K173,Riders!$A$2:$C$3501,2,FALSE))/365</f>
        <v>20.945205479452056</v>
      </c>
      <c r="P173" s="29">
        <v>2</v>
      </c>
      <c r="Q173" s="101">
        <f t="shared" si="15"/>
        <v>268.45499999999998</v>
      </c>
      <c r="R173" s="101">
        <f t="shared" si="16"/>
        <v>22.553000000000001</v>
      </c>
      <c r="S173" s="101">
        <f t="shared" si="17"/>
        <v>70.287000000000006</v>
      </c>
      <c r="T173" s="101">
        <f t="shared" si="18"/>
        <v>64.405000000000001</v>
      </c>
      <c r="U173" s="101">
        <f t="shared" si="19"/>
        <v>65.478000000000009</v>
      </c>
      <c r="V173" s="101">
        <f t="shared" si="20"/>
        <v>68.284999999999968</v>
      </c>
      <c r="W173">
        <v>14.167</v>
      </c>
      <c r="X173">
        <v>8.386000000000001</v>
      </c>
      <c r="Y173">
        <v>8.0769999999999982</v>
      </c>
      <c r="Z173">
        <v>7.8450000000000024</v>
      </c>
      <c r="AA173">
        <v>8.0649999999999977</v>
      </c>
      <c r="AB173">
        <v>7.9510000000000005</v>
      </c>
      <c r="AC173">
        <v>7.9549999999999983</v>
      </c>
      <c r="AD173">
        <v>7.8410000000000082</v>
      </c>
      <c r="AE173">
        <v>8.1340000000000003</v>
      </c>
      <c r="AF173">
        <v>7.8359999999999985</v>
      </c>
      <c r="AG173">
        <v>8.0819999999999794</v>
      </c>
      <c r="AH173">
        <v>8.1630000000000109</v>
      </c>
      <c r="AI173">
        <v>8.1010000000000133</v>
      </c>
      <c r="AJ173">
        <v>8.0459999999999923</v>
      </c>
      <c r="AK173">
        <v>8.0599999999999881</v>
      </c>
      <c r="AL173">
        <v>7.9830000000000183</v>
      </c>
      <c r="AM173">
        <v>8.2009999999999934</v>
      </c>
      <c r="AN173">
        <v>7.995000000000033</v>
      </c>
      <c r="AO173">
        <v>8.1289999999999907</v>
      </c>
      <c r="AP173">
        <v>7.8429999999999893</v>
      </c>
      <c r="AQ173">
        <v>8.1399999999999864</v>
      </c>
      <c r="AR173">
        <v>8.2110000000000127</v>
      </c>
      <c r="AS173">
        <v>8.36099999999999</v>
      </c>
      <c r="AT173">
        <v>8.5980000000000132</v>
      </c>
      <c r="AU173">
        <v>8.7609999999999957</v>
      </c>
      <c r="AV173">
        <v>8.5149999999999864</v>
      </c>
      <c r="AW173">
        <v>8.436000000000007</v>
      </c>
      <c r="AX173">
        <v>7.9759999999999707</v>
      </c>
      <c r="AY173">
        <v>8.4420000000000073</v>
      </c>
      <c r="AZ173">
        <v>8.4740000000000464</v>
      </c>
      <c r="BA173">
        <v>8.745000000000033</v>
      </c>
      <c r="BB173">
        <v>8.9359999999999218</v>
      </c>
      <c r="BC173" s="102">
        <f t="shared" si="21"/>
        <v>53.640274906408898</v>
      </c>
    </row>
    <row r="174" spans="1:55" ht="14.65" thickBot="1" x14ac:dyDescent="0.5">
      <c r="A174" s="47" t="s">
        <v>415</v>
      </c>
      <c r="B174" s="47">
        <v>2023</v>
      </c>
      <c r="C174" s="9">
        <v>44981</v>
      </c>
      <c r="D174" s="47" t="s">
        <v>72</v>
      </c>
      <c r="E174" s="29" t="s">
        <v>454</v>
      </c>
      <c r="F174">
        <v>3</v>
      </c>
      <c r="G174" t="s">
        <v>17</v>
      </c>
      <c r="H174" t="s">
        <v>421</v>
      </c>
      <c r="I174" t="s">
        <v>215</v>
      </c>
      <c r="J174" t="s">
        <v>422</v>
      </c>
      <c r="K174" t="s">
        <v>423</v>
      </c>
      <c r="L174" s="50">
        <f>(C174-VLOOKUP(H174,Riders!$A$2:$C$3501,2,FALSE))/365</f>
        <v>22.539726027397261</v>
      </c>
      <c r="M174" s="50">
        <f>(C174-VLOOKUP(I174,Riders!$A$2:$C$3501,2,FALSE))/365</f>
        <v>24.134246575342466</v>
      </c>
      <c r="N174" s="50">
        <f>(C174-VLOOKUP(J174,Riders!$A$2:$C$3501,2,FALSE))/365</f>
        <v>23.854794520547944</v>
      </c>
      <c r="O174" s="50">
        <f>(C174-VLOOKUP(K174,Riders!$A$2:$C$3501,2,FALSE))/365</f>
        <v>25.268493150684932</v>
      </c>
      <c r="P174" s="29">
        <v>1</v>
      </c>
      <c r="Q174" s="101">
        <f t="shared" si="15"/>
        <v>251.87000000000003</v>
      </c>
      <c r="R174" s="101">
        <f t="shared" si="16"/>
        <v>22.07</v>
      </c>
      <c r="S174" s="101">
        <f t="shared" si="17"/>
        <v>67.451000000000008</v>
      </c>
      <c r="T174" s="101">
        <f t="shared" si="18"/>
        <v>61.322999999999993</v>
      </c>
      <c r="U174" s="101">
        <f t="shared" si="19"/>
        <v>60.933999999999969</v>
      </c>
      <c r="V174" s="101">
        <f t="shared" si="20"/>
        <v>62.162000000000063</v>
      </c>
      <c r="W174">
        <v>13.952999999999999</v>
      </c>
      <c r="X174">
        <v>8.1170000000000009</v>
      </c>
      <c r="Y174">
        <v>7.6129999999999995</v>
      </c>
      <c r="Z174">
        <v>7.6580000000000013</v>
      </c>
      <c r="AA174">
        <v>7.5020000000000024</v>
      </c>
      <c r="AB174">
        <v>7.7339999999999947</v>
      </c>
      <c r="AC174">
        <v>7.4230000000000018</v>
      </c>
      <c r="AD174">
        <v>7.4510000000000076</v>
      </c>
      <c r="AE174">
        <v>7.4150000000000063</v>
      </c>
      <c r="AF174">
        <v>7.7069999999999794</v>
      </c>
      <c r="AG174">
        <v>7.6080000000000041</v>
      </c>
      <c r="AH174">
        <v>7.5870000000000033</v>
      </c>
      <c r="AI174">
        <v>7.7259999999999991</v>
      </c>
      <c r="AJ174">
        <v>7.7020000000000266</v>
      </c>
      <c r="AK174">
        <v>7.8789999999999765</v>
      </c>
      <c r="AL174">
        <v>7.6989999999999981</v>
      </c>
      <c r="AM174">
        <v>7.6030000000000086</v>
      </c>
      <c r="AN174">
        <v>7.6740000000000066</v>
      </c>
      <c r="AO174">
        <v>7.6129999999999995</v>
      </c>
      <c r="AP174">
        <v>7.5960000000000036</v>
      </c>
      <c r="AQ174">
        <v>7.5789999999999793</v>
      </c>
      <c r="AR174">
        <v>7.5319999999999823</v>
      </c>
      <c r="AS174">
        <v>7.8170000000000357</v>
      </c>
      <c r="AT174">
        <v>7.5199999999999534</v>
      </c>
      <c r="AU174">
        <v>7.6470000000000482</v>
      </c>
      <c r="AV174">
        <v>7.636999999999972</v>
      </c>
      <c r="AW174">
        <v>7.6769999999999925</v>
      </c>
      <c r="AX174">
        <v>7.9540000000000362</v>
      </c>
      <c r="AY174">
        <v>7.7210000000000036</v>
      </c>
      <c r="AZ174">
        <v>7.8379999999999939</v>
      </c>
      <c r="BA174">
        <v>7.8019999999999357</v>
      </c>
      <c r="BB174">
        <v>7.8860000000000809</v>
      </c>
      <c r="BC174" s="102">
        <f t="shared" si="21"/>
        <v>57.172350815897083</v>
      </c>
    </row>
    <row r="175" spans="1:55" ht="14.65" thickBot="1" x14ac:dyDescent="0.5">
      <c r="A175" s="47" t="s">
        <v>415</v>
      </c>
      <c r="B175" s="47">
        <v>2023</v>
      </c>
      <c r="C175" s="9">
        <v>44981</v>
      </c>
      <c r="D175" s="47" t="s">
        <v>72</v>
      </c>
      <c r="E175" s="29" t="s">
        <v>454</v>
      </c>
      <c r="F175">
        <v>3</v>
      </c>
      <c r="G175" t="s">
        <v>25</v>
      </c>
      <c r="H175" t="s">
        <v>328</v>
      </c>
      <c r="I175" t="s">
        <v>418</v>
      </c>
      <c r="J175" t="s">
        <v>419</v>
      </c>
      <c r="K175" t="s">
        <v>420</v>
      </c>
      <c r="L175" s="50">
        <f>(C175-VLOOKUP(H175,Riders!$A$2:$C$3501,2,FALSE))/365</f>
        <v>32.589041095890408</v>
      </c>
      <c r="M175" s="50">
        <f>(C175-VLOOKUP(I175,Riders!$A$2:$C$3501,2,FALSE))/365</f>
        <v>25.926027397260274</v>
      </c>
      <c r="N175" s="50">
        <f>(C175-VLOOKUP(J175,Riders!$A$2:$C$3501,2,FALSE))/365</f>
        <v>27.720547945205478</v>
      </c>
      <c r="O175" s="50">
        <f>(C175-VLOOKUP(K175,Riders!$A$2:$C$3501,2,FALSE))/365</f>
        <v>23.890410958904109</v>
      </c>
      <c r="P175" s="29">
        <v>2</v>
      </c>
      <c r="Q175" s="101">
        <f t="shared" si="15"/>
        <v>252.86299999999997</v>
      </c>
      <c r="R175" s="101">
        <f t="shared" si="16"/>
        <v>22.434000000000001</v>
      </c>
      <c r="S175" s="101">
        <f t="shared" si="17"/>
        <v>68.475999999999999</v>
      </c>
      <c r="T175" s="101">
        <f t="shared" si="18"/>
        <v>61.018999999999977</v>
      </c>
      <c r="U175" s="101">
        <f t="shared" si="19"/>
        <v>61.735000000000042</v>
      </c>
      <c r="V175" s="101">
        <f t="shared" si="20"/>
        <v>61.632999999999953</v>
      </c>
      <c r="W175">
        <v>14.058</v>
      </c>
      <c r="X175">
        <v>8.3760000000000012</v>
      </c>
      <c r="Y175">
        <v>7.8089999999999975</v>
      </c>
      <c r="Z175">
        <v>7.6939999999999991</v>
      </c>
      <c r="AA175">
        <v>7.777000000000001</v>
      </c>
      <c r="AB175">
        <v>7.634999999999998</v>
      </c>
      <c r="AC175">
        <v>7.4560000000000031</v>
      </c>
      <c r="AD175">
        <v>7.6709999999999994</v>
      </c>
      <c r="AE175">
        <v>7.3950000000000102</v>
      </c>
      <c r="AF175">
        <v>7.6699999999999875</v>
      </c>
      <c r="AG175">
        <v>7.6110000000000184</v>
      </c>
      <c r="AH175">
        <v>7.879999999999967</v>
      </c>
      <c r="AI175">
        <v>7.6430000000000149</v>
      </c>
      <c r="AJ175">
        <v>7.6219999999999999</v>
      </c>
      <c r="AK175">
        <v>7.5889999999999986</v>
      </c>
      <c r="AL175">
        <v>7.6089999999999804</v>
      </c>
      <c r="AM175">
        <v>7.7720000000000198</v>
      </c>
      <c r="AN175">
        <v>7.8760000000000048</v>
      </c>
      <c r="AO175">
        <v>7.7159999999999798</v>
      </c>
      <c r="AP175">
        <v>7.6750000000000114</v>
      </c>
      <c r="AQ175">
        <v>7.6750000000000114</v>
      </c>
      <c r="AR175">
        <v>7.6169999999999902</v>
      </c>
      <c r="AS175">
        <v>7.6080000000000325</v>
      </c>
      <c r="AT175">
        <v>7.7959999999999923</v>
      </c>
      <c r="AU175">
        <v>7.839999999999975</v>
      </c>
      <c r="AV175">
        <v>7.7349999999999852</v>
      </c>
      <c r="AW175">
        <v>7.780000000000058</v>
      </c>
      <c r="AX175">
        <v>7.733999999999952</v>
      </c>
      <c r="AY175">
        <v>7.6770000000000209</v>
      </c>
      <c r="AZ175">
        <v>7.6629999999999825</v>
      </c>
      <c r="BA175">
        <v>7.5389999999999588</v>
      </c>
      <c r="BB175">
        <v>7.6650000000000205</v>
      </c>
      <c r="BC175" s="102">
        <f t="shared" si="21"/>
        <v>56.947833411768435</v>
      </c>
    </row>
    <row r="176" spans="1:55" ht="14.65" thickBot="1" x14ac:dyDescent="0.5">
      <c r="A176" s="47" t="s">
        <v>415</v>
      </c>
      <c r="B176" s="47">
        <v>2023</v>
      </c>
      <c r="C176" s="9">
        <v>44981</v>
      </c>
      <c r="D176" s="47" t="s">
        <v>72</v>
      </c>
      <c r="E176" s="29" t="s">
        <v>454</v>
      </c>
      <c r="F176">
        <v>4</v>
      </c>
      <c r="G176" t="s">
        <v>29</v>
      </c>
      <c r="H176" t="s">
        <v>217</v>
      </c>
      <c r="I176" t="s">
        <v>274</v>
      </c>
      <c r="J176" t="s">
        <v>416</v>
      </c>
      <c r="K176" t="s">
        <v>417</v>
      </c>
      <c r="L176" s="50">
        <f>(C176-VLOOKUP(H176,Riders!$A$2:$C$3501,2,FALSE))/365</f>
        <v>24.906849315068492</v>
      </c>
      <c r="M176" s="50">
        <f>(C176-VLOOKUP(I176,Riders!$A$2:$C$3501,2,FALSE))/365</f>
        <v>22.153424657534245</v>
      </c>
      <c r="N176" s="50">
        <f>(C176-VLOOKUP(J176,Riders!$A$2:$C$3501,2,FALSE))/365</f>
        <v>25.323287671232876</v>
      </c>
      <c r="O176" s="50">
        <f>(C176-VLOOKUP(K176,Riders!$A$2:$C$3501,2,FALSE))/365</f>
        <v>24.019178082191782</v>
      </c>
      <c r="P176" s="29">
        <v>1</v>
      </c>
      <c r="Q176" s="101">
        <f t="shared" si="15"/>
        <v>250.65099999999998</v>
      </c>
      <c r="R176" s="101">
        <f t="shared" si="16"/>
        <v>22.222000000000001</v>
      </c>
      <c r="S176" s="101">
        <f t="shared" si="17"/>
        <v>67.358999999999995</v>
      </c>
      <c r="T176" s="101">
        <f t="shared" si="18"/>
        <v>60.048000000000016</v>
      </c>
      <c r="U176" s="101">
        <f t="shared" si="19"/>
        <v>60.552999999999969</v>
      </c>
      <c r="V176" s="101">
        <f t="shared" si="20"/>
        <v>62.691000000000003</v>
      </c>
      <c r="W176">
        <v>14.106</v>
      </c>
      <c r="X176">
        <v>8.1160000000000014</v>
      </c>
      <c r="Y176">
        <v>7.6679999999999993</v>
      </c>
      <c r="Z176">
        <v>7.4669999999999987</v>
      </c>
      <c r="AA176">
        <v>7.5570000000000022</v>
      </c>
      <c r="AB176">
        <v>7.4050000000000011</v>
      </c>
      <c r="AC176">
        <v>7.4199999999999946</v>
      </c>
      <c r="AD176">
        <v>7.6199999999999974</v>
      </c>
      <c r="AE176">
        <v>7.4170000000000016</v>
      </c>
      <c r="AF176">
        <v>7.4770000000000181</v>
      </c>
      <c r="AG176">
        <v>7.4140000000000015</v>
      </c>
      <c r="AH176">
        <v>7.4929999999999808</v>
      </c>
      <c r="AI176">
        <v>7.6559999999999917</v>
      </c>
      <c r="AJ176">
        <v>7.4730000000000132</v>
      </c>
      <c r="AK176">
        <v>7.5719999999999885</v>
      </c>
      <c r="AL176">
        <v>7.5460000000000207</v>
      </c>
      <c r="AM176">
        <v>7.5159999999999911</v>
      </c>
      <c r="AN176">
        <v>7.5949999999999989</v>
      </c>
      <c r="AO176">
        <v>7.4510000000000218</v>
      </c>
      <c r="AP176">
        <v>7.6409999999999911</v>
      </c>
      <c r="AQ176">
        <v>7.532999999999987</v>
      </c>
      <c r="AR176">
        <v>7.4960000000000093</v>
      </c>
      <c r="AS176">
        <v>7.8119999999999834</v>
      </c>
      <c r="AT176">
        <v>7.5089999999999861</v>
      </c>
      <c r="AU176">
        <v>7.5780000000000314</v>
      </c>
      <c r="AV176">
        <v>7.5089999999999577</v>
      </c>
      <c r="AW176">
        <v>7.7490000000000521</v>
      </c>
      <c r="AX176">
        <v>7.6589999999999634</v>
      </c>
      <c r="AY176">
        <v>7.9599999999999795</v>
      </c>
      <c r="AZ176">
        <v>7.9060000000000628</v>
      </c>
      <c r="BA176">
        <v>8.1100000000000136</v>
      </c>
      <c r="BB176">
        <v>8.219999999999942</v>
      </c>
      <c r="BC176" s="102">
        <f t="shared" si="21"/>
        <v>57.450399160585839</v>
      </c>
    </row>
    <row r="177" spans="1:55" ht="14.65" thickBot="1" x14ac:dyDescent="0.5">
      <c r="A177" s="47" t="s">
        <v>415</v>
      </c>
      <c r="B177" s="47">
        <v>2023</v>
      </c>
      <c r="C177" s="9">
        <v>44981</v>
      </c>
      <c r="D177" s="47" t="s">
        <v>72</v>
      </c>
      <c r="E177" s="29" t="s">
        <v>454</v>
      </c>
      <c r="F177">
        <v>4</v>
      </c>
      <c r="G177" t="s">
        <v>36</v>
      </c>
      <c r="H177" t="s">
        <v>270</v>
      </c>
      <c r="I177" t="s">
        <v>256</v>
      </c>
      <c r="J177" t="s">
        <v>455</v>
      </c>
      <c r="K177" t="s">
        <v>425</v>
      </c>
      <c r="L177" s="50">
        <f>(C177-VLOOKUP(H177,Riders!$A$2:$C$3501,2,FALSE))/365</f>
        <v>28.446575342465753</v>
      </c>
      <c r="M177" s="50">
        <f>(C177-VLOOKUP(I177,Riders!$A$2:$C$3501,2,FALSE))/365</f>
        <v>27.008219178082193</v>
      </c>
      <c r="N177" s="50">
        <f>(C177-VLOOKUP(J177,Riders!$A$2:$C$3501,2,FALSE))/365</f>
        <v>23.013698630136986</v>
      </c>
      <c r="O177" s="50">
        <f>(C177-VLOOKUP(K177,Riders!$A$2:$C$3501,2,FALSE))/365</f>
        <v>23.649315068493152</v>
      </c>
      <c r="P177" s="29">
        <v>2</v>
      </c>
      <c r="Q177" s="101">
        <f t="shared" si="15"/>
        <v>256.21700000000004</v>
      </c>
      <c r="R177" s="101">
        <f t="shared" si="16"/>
        <v>22.318000000000001</v>
      </c>
      <c r="S177" s="101">
        <f t="shared" si="17"/>
        <v>67.437999999999988</v>
      </c>
      <c r="T177" s="101">
        <f t="shared" si="18"/>
        <v>61.157000000000011</v>
      </c>
      <c r="U177" s="101">
        <f t="shared" si="19"/>
        <v>62.433999999999997</v>
      </c>
      <c r="V177" s="101">
        <f t="shared" si="20"/>
        <v>65.188000000000045</v>
      </c>
      <c r="W177">
        <v>14.253</v>
      </c>
      <c r="X177">
        <v>8.0650000000000013</v>
      </c>
      <c r="Y177">
        <v>7.6419999999999995</v>
      </c>
      <c r="Z177">
        <v>7.3710000000000022</v>
      </c>
      <c r="AA177">
        <v>7.3709999999999951</v>
      </c>
      <c r="AB177">
        <v>7.5290000000000035</v>
      </c>
      <c r="AC177">
        <v>7.5980000000000061</v>
      </c>
      <c r="AD177">
        <v>7.6089999999999804</v>
      </c>
      <c r="AE177">
        <v>7.6090000000000089</v>
      </c>
      <c r="AF177">
        <v>7.7040000000000077</v>
      </c>
      <c r="AG177">
        <v>7.5489999999999924</v>
      </c>
      <c r="AH177">
        <v>7.6520000000000152</v>
      </c>
      <c r="AI177">
        <v>7.5089999999999861</v>
      </c>
      <c r="AJ177">
        <v>7.7249999999999943</v>
      </c>
      <c r="AK177">
        <v>7.7340000000000089</v>
      </c>
      <c r="AL177">
        <v>7.6749999999999972</v>
      </c>
      <c r="AM177">
        <v>7.6759999999999877</v>
      </c>
      <c r="AN177">
        <v>7.599000000000018</v>
      </c>
      <c r="AO177">
        <v>7.714999999999975</v>
      </c>
      <c r="AP177">
        <v>8.0050000000000239</v>
      </c>
      <c r="AQ177">
        <v>7.5819999999999936</v>
      </c>
      <c r="AR177">
        <v>7.9710000000000036</v>
      </c>
      <c r="AS177">
        <v>7.9070000000000107</v>
      </c>
      <c r="AT177">
        <v>7.978999999999985</v>
      </c>
      <c r="AU177">
        <v>8.0310000000000059</v>
      </c>
      <c r="AV177">
        <v>8.2869999999999777</v>
      </c>
      <c r="AW177">
        <v>7.8970000000000198</v>
      </c>
      <c r="AX177">
        <v>8.2099999999999795</v>
      </c>
      <c r="AY177">
        <v>7.8450000000000273</v>
      </c>
      <c r="AZ177">
        <v>8.1700000000000159</v>
      </c>
      <c r="BA177">
        <v>8.2569999999999766</v>
      </c>
      <c r="BB177">
        <v>8.4910000000000423</v>
      </c>
      <c r="BC177" s="102">
        <f t="shared" si="21"/>
        <v>56.202359718519837</v>
      </c>
    </row>
    <row r="178" spans="1:55" ht="14.65" thickBot="1" x14ac:dyDescent="0.5">
      <c r="A178" s="1" t="s">
        <v>415</v>
      </c>
      <c r="B178" s="1">
        <v>2023</v>
      </c>
      <c r="C178" s="146">
        <v>44981</v>
      </c>
      <c r="D178" s="1" t="s">
        <v>72</v>
      </c>
      <c r="E178" s="29" t="s">
        <v>204</v>
      </c>
      <c r="F178" s="33" t="s">
        <v>205</v>
      </c>
      <c r="G178" t="s">
        <v>29</v>
      </c>
      <c r="H178" t="s">
        <v>217</v>
      </c>
      <c r="I178" t="s">
        <v>274</v>
      </c>
      <c r="J178" t="s">
        <v>416</v>
      </c>
      <c r="K178" t="s">
        <v>417</v>
      </c>
      <c r="L178" s="50">
        <f>(C178-VLOOKUP(H178,Riders!$A$2:$C$3501,2,FALSE))/365</f>
        <v>24.906849315068492</v>
      </c>
      <c r="M178" s="50">
        <f>(C178-VLOOKUP(I178,Riders!$A$2:$C$3501,2,FALSE))/365</f>
        <v>22.153424657534245</v>
      </c>
      <c r="N178" s="50">
        <f>(C178-VLOOKUP(J178,Riders!$A$2:$C$3501,2,FALSE))/365</f>
        <v>25.323287671232876</v>
      </c>
      <c r="O178" s="50">
        <f>(C178-VLOOKUP(K178,Riders!$A$2:$C$3501,2,FALSE))/365</f>
        <v>24.019178082191782</v>
      </c>
      <c r="P178" s="29">
        <v>1</v>
      </c>
      <c r="Q178" s="101">
        <f t="shared" si="15"/>
        <v>248.44</v>
      </c>
      <c r="R178" s="101">
        <f t="shared" si="16"/>
        <v>22.512</v>
      </c>
      <c r="S178" s="101">
        <f t="shared" si="17"/>
        <v>67.635000000000005</v>
      </c>
      <c r="T178" s="101">
        <f t="shared" si="18"/>
        <v>59.782999999999973</v>
      </c>
      <c r="U178" s="101">
        <f t="shared" si="19"/>
        <v>60.748000000000019</v>
      </c>
      <c r="V178" s="101">
        <f t="shared" si="20"/>
        <v>60.274000000000001</v>
      </c>
      <c r="W178">
        <v>14.256</v>
      </c>
      <c r="X178">
        <v>8.2560000000000002</v>
      </c>
      <c r="Y178">
        <v>7.5429999999999993</v>
      </c>
      <c r="Z178">
        <v>7.5769999999999982</v>
      </c>
      <c r="AA178">
        <v>7.5500000000000043</v>
      </c>
      <c r="AB178">
        <v>7.4439999999999955</v>
      </c>
      <c r="AC178">
        <v>7.4540000000000006</v>
      </c>
      <c r="AD178">
        <v>7.5550000000000068</v>
      </c>
      <c r="AE178">
        <v>7.4089999999999918</v>
      </c>
      <c r="AF178">
        <v>7.4730000000000132</v>
      </c>
      <c r="AG178">
        <v>7.3689999999999856</v>
      </c>
      <c r="AH178">
        <v>7.5180000000000149</v>
      </c>
      <c r="AI178">
        <v>7.5809999999999889</v>
      </c>
      <c r="AJ178">
        <v>7.4779999999999944</v>
      </c>
      <c r="AK178">
        <v>7.4609999999999985</v>
      </c>
      <c r="AL178">
        <v>7.4939999999999856</v>
      </c>
      <c r="AM178">
        <v>7.4480000000000075</v>
      </c>
      <c r="AN178">
        <v>7.5150000000000148</v>
      </c>
      <c r="AO178">
        <v>7.6810000000000116</v>
      </c>
      <c r="AP178">
        <v>7.5520000000000209</v>
      </c>
      <c r="AQ178">
        <v>7.4959999999999809</v>
      </c>
      <c r="AR178">
        <v>7.7529999999999859</v>
      </c>
      <c r="AS178">
        <v>7.5999999999999943</v>
      </c>
      <c r="AT178">
        <v>7.703000000000003</v>
      </c>
      <c r="AU178">
        <v>7.4239999999999782</v>
      </c>
      <c r="AV178">
        <v>7.6230000000000473</v>
      </c>
      <c r="AW178">
        <v>7.6749999999999829</v>
      </c>
      <c r="AX178">
        <v>7.478999999999985</v>
      </c>
      <c r="AY178">
        <v>7.5050000000000239</v>
      </c>
      <c r="AZ178">
        <v>7.4799999999999898</v>
      </c>
      <c r="BA178">
        <v>7.4380000000000166</v>
      </c>
      <c r="BB178">
        <v>7.6499999999999773</v>
      </c>
      <c r="BC178" s="102">
        <f t="shared" si="21"/>
        <v>57.961680888745775</v>
      </c>
    </row>
    <row r="179" spans="1:55" ht="14.65" thickBot="1" x14ac:dyDescent="0.5">
      <c r="A179" s="1" t="s">
        <v>415</v>
      </c>
      <c r="B179" s="1">
        <v>2023</v>
      </c>
      <c r="C179" s="146">
        <v>44981</v>
      </c>
      <c r="D179" s="1" t="s">
        <v>72</v>
      </c>
      <c r="E179" s="29" t="s">
        <v>204</v>
      </c>
      <c r="F179" s="33" t="s">
        <v>205</v>
      </c>
      <c r="G179" t="s">
        <v>17</v>
      </c>
      <c r="H179" t="s">
        <v>421</v>
      </c>
      <c r="I179" t="s">
        <v>215</v>
      </c>
      <c r="J179" t="s">
        <v>422</v>
      </c>
      <c r="K179" t="s">
        <v>423</v>
      </c>
      <c r="L179" s="50">
        <f>(C179-VLOOKUP(H179,Riders!$A$2:$C$3501,2,FALSE))/365</f>
        <v>22.539726027397261</v>
      </c>
      <c r="M179" s="50">
        <f>(C179-VLOOKUP(I179,Riders!$A$2:$C$3501,2,FALSE))/365</f>
        <v>24.134246575342466</v>
      </c>
      <c r="N179" s="50">
        <f>(C179-VLOOKUP(J179,Riders!$A$2:$C$3501,2,FALSE))/365</f>
        <v>23.854794520547944</v>
      </c>
      <c r="O179" s="50">
        <f>(C179-VLOOKUP(K179,Riders!$A$2:$C$3501,2,FALSE))/365</f>
        <v>25.268493150684932</v>
      </c>
      <c r="P179" s="29">
        <v>2</v>
      </c>
      <c r="Q179" s="101">
        <f t="shared" si="15"/>
        <v>252.846</v>
      </c>
      <c r="R179" s="101">
        <f t="shared" si="16"/>
        <v>22.096</v>
      </c>
      <c r="S179" s="101">
        <f t="shared" si="17"/>
        <v>67.458000000000013</v>
      </c>
      <c r="T179" s="101">
        <f t="shared" si="18"/>
        <v>61.652999999999977</v>
      </c>
      <c r="U179" s="101">
        <f t="shared" si="19"/>
        <v>61.364000000000033</v>
      </c>
      <c r="V179" s="101">
        <f t="shared" si="20"/>
        <v>62.370999999999981</v>
      </c>
      <c r="W179">
        <v>13.95</v>
      </c>
      <c r="X179">
        <v>8.1460000000000008</v>
      </c>
      <c r="Y179">
        <v>7.7040000000000006</v>
      </c>
      <c r="Z179">
        <v>7.5400000000000027</v>
      </c>
      <c r="AA179">
        <v>7.6439999999999984</v>
      </c>
      <c r="AB179">
        <v>7.6049999999999969</v>
      </c>
      <c r="AC179">
        <v>7.458999999999989</v>
      </c>
      <c r="AD179">
        <v>7.410000000000025</v>
      </c>
      <c r="AE179">
        <v>7.603999999999985</v>
      </c>
      <c r="AF179">
        <v>7.6809999999999832</v>
      </c>
      <c r="AG179">
        <v>7.6040000000000276</v>
      </c>
      <c r="AH179">
        <v>7.5420000000000016</v>
      </c>
      <c r="AI179">
        <v>7.768999999999977</v>
      </c>
      <c r="AJ179">
        <v>7.7650000000000148</v>
      </c>
      <c r="AK179">
        <v>7.9960000000000093</v>
      </c>
      <c r="AL179">
        <v>7.6919999999999789</v>
      </c>
      <c r="AM179">
        <v>7.8300000000000125</v>
      </c>
      <c r="AN179">
        <v>7.5769999999999982</v>
      </c>
      <c r="AO179">
        <v>7.6850000000000023</v>
      </c>
      <c r="AP179">
        <v>7.4589999999999748</v>
      </c>
      <c r="AQ179">
        <v>7.7520000000000095</v>
      </c>
      <c r="AR179">
        <v>7.686000000000007</v>
      </c>
      <c r="AS179">
        <v>7.6700000000000159</v>
      </c>
      <c r="AT179">
        <v>7.7050000000000125</v>
      </c>
      <c r="AU179">
        <v>7.8089999999999691</v>
      </c>
      <c r="AV179">
        <v>7.6239999999999952</v>
      </c>
      <c r="AW179">
        <v>7.6100000000000136</v>
      </c>
      <c r="AX179">
        <v>8.0449999999999875</v>
      </c>
      <c r="AY179">
        <v>7.9140000000000157</v>
      </c>
      <c r="AZ179">
        <v>7.6689999999999543</v>
      </c>
      <c r="BA179">
        <v>7.6960000000000264</v>
      </c>
      <c r="BB179">
        <v>8.0040000000000191</v>
      </c>
      <c r="BC179" s="102">
        <f t="shared" si="21"/>
        <v>56.951662276642701</v>
      </c>
    </row>
    <row r="180" spans="1:55" ht="14.65" thickBot="1" x14ac:dyDescent="0.5">
      <c r="A180" s="1" t="s">
        <v>415</v>
      </c>
      <c r="B180" s="1">
        <v>2023</v>
      </c>
      <c r="C180" s="146">
        <v>44981</v>
      </c>
      <c r="D180" s="1" t="s">
        <v>72</v>
      </c>
      <c r="E180" s="29" t="s">
        <v>204</v>
      </c>
      <c r="F180" s="33" t="s">
        <v>205</v>
      </c>
      <c r="G180" t="s">
        <v>25</v>
      </c>
      <c r="H180" t="s">
        <v>239</v>
      </c>
      <c r="I180" t="s">
        <v>418</v>
      </c>
      <c r="J180" t="s">
        <v>419</v>
      </c>
      <c r="K180" t="s">
        <v>420</v>
      </c>
      <c r="L180" s="50">
        <f>(C180-VLOOKUP(H180,Riders!$A$2:$C$3501,2,FALSE))/365</f>
        <v>20.704109589041096</v>
      </c>
      <c r="M180" s="50">
        <f>(C180-VLOOKUP(I180,Riders!$A$2:$C$3501,2,FALSE))/365</f>
        <v>25.926027397260274</v>
      </c>
      <c r="N180" s="50">
        <f>(C180-VLOOKUP(J180,Riders!$A$2:$C$3501,2,FALSE))/365</f>
        <v>27.720547945205478</v>
      </c>
      <c r="O180" s="50">
        <f>(C180-VLOOKUP(K180,Riders!$A$2:$C$3501,2,FALSE))/365</f>
        <v>23.890410958904109</v>
      </c>
      <c r="P180" s="29">
        <v>3</v>
      </c>
      <c r="Q180" s="101">
        <f t="shared" si="15"/>
        <v>253.97499999999999</v>
      </c>
      <c r="R180" s="101">
        <f t="shared" si="16"/>
        <v>22.445</v>
      </c>
      <c r="S180" s="101">
        <f t="shared" si="17"/>
        <v>69.103000000000009</v>
      </c>
      <c r="T180" s="101">
        <f t="shared" si="18"/>
        <v>60.825999999999993</v>
      </c>
      <c r="U180" s="101">
        <f t="shared" si="19"/>
        <v>62.775999999999982</v>
      </c>
      <c r="V180" s="101">
        <f t="shared" si="20"/>
        <v>61.27000000000001</v>
      </c>
      <c r="W180">
        <v>13.897</v>
      </c>
      <c r="X180">
        <v>8.548</v>
      </c>
      <c r="Y180">
        <v>7.6780000000000008</v>
      </c>
      <c r="Z180">
        <v>7.8919999999999995</v>
      </c>
      <c r="AA180">
        <v>7.7079999999999984</v>
      </c>
      <c r="AB180">
        <v>7.8530000000000015</v>
      </c>
      <c r="AC180">
        <v>7.6260000000000048</v>
      </c>
      <c r="AD180">
        <v>7.9010000000000034</v>
      </c>
      <c r="AE180">
        <v>7.5609999999999928</v>
      </c>
      <c r="AF180">
        <v>7.6749999999999972</v>
      </c>
      <c r="AG180">
        <v>7.4979999999999905</v>
      </c>
      <c r="AH180">
        <v>7.6290000000000049</v>
      </c>
      <c r="AI180">
        <v>7.606000000000023</v>
      </c>
      <c r="AJ180">
        <v>7.5869999999999891</v>
      </c>
      <c r="AK180">
        <v>7.5620000000000118</v>
      </c>
      <c r="AL180">
        <v>7.7079999999999842</v>
      </c>
      <c r="AM180">
        <v>7.6500000000000057</v>
      </c>
      <c r="AN180">
        <v>7.8089999999999975</v>
      </c>
      <c r="AO180">
        <v>7.5840000000000032</v>
      </c>
      <c r="AP180">
        <v>8.0869999999999891</v>
      </c>
      <c r="AQ180">
        <v>7.9260000000000161</v>
      </c>
      <c r="AR180">
        <v>8.0810000000000173</v>
      </c>
      <c r="AS180">
        <v>7.8019999999999641</v>
      </c>
      <c r="AT180">
        <v>7.8369999999999891</v>
      </c>
      <c r="AU180">
        <v>7.5180000000000007</v>
      </c>
      <c r="AV180">
        <v>7.6840000000000259</v>
      </c>
      <c r="AW180">
        <v>7.5229999999999961</v>
      </c>
      <c r="AX180">
        <v>7.7539999999999907</v>
      </c>
      <c r="AY180">
        <v>7.7469999999999857</v>
      </c>
      <c r="AZ180">
        <v>7.8340000000000316</v>
      </c>
      <c r="BA180">
        <v>7.5279999999999916</v>
      </c>
      <c r="BB180">
        <v>7.6819999999999879</v>
      </c>
      <c r="BC180" s="102">
        <f t="shared" si="21"/>
        <v>56.698493946254551</v>
      </c>
    </row>
    <row r="181" spans="1:55" ht="14.65" thickBot="1" x14ac:dyDescent="0.5">
      <c r="A181" s="1" t="s">
        <v>415</v>
      </c>
      <c r="B181" s="1">
        <v>2023</v>
      </c>
      <c r="C181" s="146">
        <v>44981</v>
      </c>
      <c r="D181" s="1" t="s">
        <v>72</v>
      </c>
      <c r="E181" s="29" t="s">
        <v>204</v>
      </c>
      <c r="F181" s="33" t="s">
        <v>205</v>
      </c>
      <c r="G181" t="s">
        <v>36</v>
      </c>
      <c r="H181" t="s">
        <v>270</v>
      </c>
      <c r="I181" t="s">
        <v>256</v>
      </c>
      <c r="J181" t="s">
        <v>455</v>
      </c>
      <c r="K181" t="s">
        <v>425</v>
      </c>
      <c r="L181" s="50">
        <f>(C181-VLOOKUP(H181,Riders!$A$2:$C$3501,2,FALSE))/365</f>
        <v>28.446575342465753</v>
      </c>
      <c r="M181" s="50">
        <f>(C181-VLOOKUP(I181,Riders!$A$2:$C$3501,2,FALSE))/365</f>
        <v>27.008219178082193</v>
      </c>
      <c r="N181" s="50">
        <f>(C181-VLOOKUP(J181,Riders!$A$2:$C$3501,2,FALSE))/365</f>
        <v>23.013698630136986</v>
      </c>
      <c r="O181" s="50">
        <f>(C181-VLOOKUP(K181,Riders!$A$2:$C$3501,2,FALSE))/365</f>
        <v>23.649315068493152</v>
      </c>
      <c r="P181" s="29">
        <v>4</v>
      </c>
      <c r="Q181" s="101">
        <f t="shared" si="15"/>
        <v>258.798</v>
      </c>
      <c r="R181" s="101">
        <f t="shared" si="16"/>
        <v>23.599</v>
      </c>
      <c r="S181" s="101">
        <f t="shared" si="17"/>
        <v>70.547999999999988</v>
      </c>
      <c r="T181" s="101">
        <f t="shared" si="18"/>
        <v>61.668000000000021</v>
      </c>
      <c r="U181" s="101">
        <f t="shared" si="19"/>
        <v>62.837999999999994</v>
      </c>
      <c r="V181" s="101">
        <f t="shared" si="20"/>
        <v>63.744</v>
      </c>
      <c r="W181">
        <v>14.677</v>
      </c>
      <c r="X181">
        <v>8.9220000000000006</v>
      </c>
      <c r="Y181">
        <v>8.125</v>
      </c>
      <c r="Z181">
        <v>7.718</v>
      </c>
      <c r="AA181">
        <v>7.7060000000000031</v>
      </c>
      <c r="AB181">
        <v>7.6259999999999977</v>
      </c>
      <c r="AC181">
        <v>7.8109999999999999</v>
      </c>
      <c r="AD181">
        <v>7.9629999999999868</v>
      </c>
      <c r="AE181">
        <v>7.8520000000000181</v>
      </c>
      <c r="AF181">
        <v>7.5649999999999977</v>
      </c>
      <c r="AG181">
        <v>7.7709999999999866</v>
      </c>
      <c r="AH181">
        <v>7.7100000000000222</v>
      </c>
      <c r="AI181">
        <v>7.8340000000000032</v>
      </c>
      <c r="AJ181">
        <v>7.5309999999999633</v>
      </c>
      <c r="AK181">
        <v>7.8460000000000321</v>
      </c>
      <c r="AL181">
        <v>7.5589999999999975</v>
      </c>
      <c r="AM181">
        <v>7.9519999999999698</v>
      </c>
      <c r="AN181">
        <v>7.613000000000028</v>
      </c>
      <c r="AO181">
        <v>7.9159999999999968</v>
      </c>
      <c r="AP181">
        <v>7.804000000000002</v>
      </c>
      <c r="AQ181">
        <v>7.9309999999999832</v>
      </c>
      <c r="AR181">
        <v>7.8710000000000093</v>
      </c>
      <c r="AS181">
        <v>7.8940000000000055</v>
      </c>
      <c r="AT181">
        <v>7.8569999999999993</v>
      </c>
      <c r="AU181">
        <v>7.9860000000000184</v>
      </c>
      <c r="AV181">
        <v>7.7859999999999729</v>
      </c>
      <c r="AW181">
        <v>7.8410000000000082</v>
      </c>
      <c r="AX181">
        <v>7.8830000000000098</v>
      </c>
      <c r="AY181">
        <v>7.978999999999985</v>
      </c>
      <c r="AZ181">
        <v>8.0530000000000257</v>
      </c>
      <c r="BA181">
        <v>8.0199999999999818</v>
      </c>
      <c r="BB181">
        <v>8.195999999999998</v>
      </c>
      <c r="BC181" s="102">
        <f t="shared" si="21"/>
        <v>55.641851946305614</v>
      </c>
    </row>
    <row r="182" spans="1:55" ht="14.65" thickBot="1" x14ac:dyDescent="0.5">
      <c r="A182" s="1" t="s">
        <v>415</v>
      </c>
      <c r="B182" s="1">
        <v>2023</v>
      </c>
      <c r="C182" s="146">
        <v>44980</v>
      </c>
      <c r="D182" s="1" t="s">
        <v>72</v>
      </c>
      <c r="E182" s="29" t="s">
        <v>379</v>
      </c>
      <c r="F182" s="33" t="s">
        <v>379</v>
      </c>
      <c r="G182" t="s">
        <v>29</v>
      </c>
      <c r="H182" t="s">
        <v>217</v>
      </c>
      <c r="I182" t="s">
        <v>274</v>
      </c>
      <c r="J182" t="s">
        <v>416</v>
      </c>
      <c r="K182" t="s">
        <v>417</v>
      </c>
      <c r="L182" s="50">
        <f>(C182-VLOOKUP(H182,Riders!$A$2:$C$3501,2,FALSE))/365</f>
        <v>24.904109589041095</v>
      </c>
      <c r="M182" s="50">
        <f>(C182-VLOOKUP(I182,Riders!$A$2:$C$3501,2,FALSE))/365</f>
        <v>22.150684931506849</v>
      </c>
      <c r="N182" s="50">
        <f>(C182-VLOOKUP(J182,Riders!$A$2:$C$3501,2,FALSE))/365</f>
        <v>25.32054794520548</v>
      </c>
      <c r="O182" s="50">
        <f>(C182-VLOOKUP(K182,Riders!$A$2:$C$3501,2,FALSE))/365</f>
        <v>24.016438356164382</v>
      </c>
      <c r="P182" s="29">
        <v>1</v>
      </c>
      <c r="Q182" s="101">
        <f t="shared" si="15"/>
        <v>250.95</v>
      </c>
      <c r="R182" s="101">
        <f t="shared" si="16"/>
        <v>22.184000000000001</v>
      </c>
      <c r="S182" s="101">
        <f t="shared" si="17"/>
        <v>67.878</v>
      </c>
      <c r="T182" s="101">
        <f t="shared" si="18"/>
        <v>60.408000000000001</v>
      </c>
      <c r="U182" s="101">
        <f t="shared" si="19"/>
        <v>61.062999999999988</v>
      </c>
      <c r="V182" s="101">
        <f t="shared" si="20"/>
        <v>61.600999999999999</v>
      </c>
      <c r="W182">
        <v>13.939</v>
      </c>
      <c r="X182">
        <v>8.245000000000001</v>
      </c>
      <c r="Y182">
        <v>7.7379999999999995</v>
      </c>
      <c r="Z182">
        <v>7.6020000000000003</v>
      </c>
      <c r="AA182">
        <v>7.6769999999999996</v>
      </c>
      <c r="AB182">
        <v>7.5249999999999986</v>
      </c>
      <c r="AC182">
        <v>7.5510000000000019</v>
      </c>
      <c r="AD182">
        <v>7.6009999999999991</v>
      </c>
      <c r="AE182">
        <v>7.4660000000000082</v>
      </c>
      <c r="AF182">
        <v>7.4779999999999944</v>
      </c>
      <c r="AG182">
        <v>7.5360000000000014</v>
      </c>
      <c r="AH182">
        <v>7.5229999999999961</v>
      </c>
      <c r="AI182">
        <v>7.6790000000000163</v>
      </c>
      <c r="AJ182">
        <v>7.5339999999999776</v>
      </c>
      <c r="AK182">
        <v>7.5820000000000221</v>
      </c>
      <c r="AL182">
        <v>7.6099999999999852</v>
      </c>
      <c r="AM182">
        <v>7.6700000000000159</v>
      </c>
      <c r="AN182">
        <v>7.7169999999999845</v>
      </c>
      <c r="AO182">
        <v>7.7920000000000016</v>
      </c>
      <c r="AP182">
        <v>7.613000000000028</v>
      </c>
      <c r="AQ182">
        <v>7.5639999999999645</v>
      </c>
      <c r="AR182">
        <v>7.6450000000000102</v>
      </c>
      <c r="AS182">
        <v>7.561999999999955</v>
      </c>
      <c r="AT182">
        <v>7.5000000000000284</v>
      </c>
      <c r="AU182">
        <v>7.6200000000000045</v>
      </c>
      <c r="AV182">
        <v>7.570999999999998</v>
      </c>
      <c r="AW182">
        <v>7.6189999999999998</v>
      </c>
      <c r="AX182">
        <v>7.6080000000000325</v>
      </c>
      <c r="AY182">
        <v>7.643999999999977</v>
      </c>
      <c r="AZ182">
        <v>7.7729999999999961</v>
      </c>
      <c r="BA182">
        <v>7.4870000000000232</v>
      </c>
      <c r="BB182">
        <v>8.2789999999999679</v>
      </c>
      <c r="BC182" s="102">
        <f t="shared" si="21"/>
        <v>57.381948595337718</v>
      </c>
    </row>
    <row r="183" spans="1:55" ht="14.65" thickBot="1" x14ac:dyDescent="0.5">
      <c r="A183" s="1" t="s">
        <v>415</v>
      </c>
      <c r="B183" s="1">
        <v>2023</v>
      </c>
      <c r="C183" s="146">
        <v>44980</v>
      </c>
      <c r="D183" s="1" t="s">
        <v>72</v>
      </c>
      <c r="E183" s="29" t="s">
        <v>379</v>
      </c>
      <c r="F183" s="33" t="s">
        <v>379</v>
      </c>
      <c r="G183" t="s">
        <v>25</v>
      </c>
      <c r="H183" t="s">
        <v>239</v>
      </c>
      <c r="I183" t="s">
        <v>418</v>
      </c>
      <c r="J183" t="s">
        <v>419</v>
      </c>
      <c r="K183" t="s">
        <v>420</v>
      </c>
      <c r="L183" s="50">
        <f>(C183-VLOOKUP(H183,Riders!$A$2:$C$3501,2,FALSE))/365</f>
        <v>20.701369863013699</v>
      </c>
      <c r="M183" s="50">
        <f>(C183-VLOOKUP(I183,Riders!$A$2:$C$3501,2,FALSE))/365</f>
        <v>25.923287671232877</v>
      </c>
      <c r="N183" s="50">
        <f>(C183-VLOOKUP(J183,Riders!$A$2:$C$3501,2,FALSE))/365</f>
        <v>27.717808219178082</v>
      </c>
      <c r="O183" s="50">
        <f>(C183-VLOOKUP(K183,Riders!$A$2:$C$3501,2,FALSE))/365</f>
        <v>23.887671232876713</v>
      </c>
      <c r="P183" s="29">
        <v>2</v>
      </c>
      <c r="Q183" s="101">
        <f t="shared" si="15"/>
        <v>254.72900000000001</v>
      </c>
      <c r="R183" s="101">
        <f t="shared" si="16"/>
        <v>22.254000000000001</v>
      </c>
      <c r="S183" s="101">
        <f t="shared" si="17"/>
        <v>68.881</v>
      </c>
      <c r="T183" s="101">
        <f t="shared" si="18"/>
        <v>61.282999999999987</v>
      </c>
      <c r="U183" s="101">
        <f t="shared" si="19"/>
        <v>62.702000000000027</v>
      </c>
      <c r="V183" s="101">
        <f t="shared" si="20"/>
        <v>61.863</v>
      </c>
      <c r="W183">
        <v>13.907999999999999</v>
      </c>
      <c r="X183">
        <v>8.3460000000000019</v>
      </c>
      <c r="Y183">
        <v>7.7489999999999988</v>
      </c>
      <c r="Z183">
        <v>7.6640000000000015</v>
      </c>
      <c r="AA183">
        <v>7.830999999999996</v>
      </c>
      <c r="AB183">
        <v>7.7540000000000049</v>
      </c>
      <c r="AC183">
        <v>7.786999999999999</v>
      </c>
      <c r="AD183">
        <v>7.8419999999999987</v>
      </c>
      <c r="AE183">
        <v>7.6929999999999978</v>
      </c>
      <c r="AF183">
        <v>7.6330000000000098</v>
      </c>
      <c r="AG183">
        <v>7.6549999999999869</v>
      </c>
      <c r="AH183">
        <v>7.7490000000000236</v>
      </c>
      <c r="AI183">
        <v>7.6439999999999912</v>
      </c>
      <c r="AJ183">
        <v>7.6380000000000052</v>
      </c>
      <c r="AK183">
        <v>7.6429999999999723</v>
      </c>
      <c r="AL183">
        <v>7.6280000000000001</v>
      </c>
      <c r="AM183">
        <v>7.7549999999999955</v>
      </c>
      <c r="AN183">
        <v>7.7090000000000032</v>
      </c>
      <c r="AO183">
        <v>7.9110000000000014</v>
      </c>
      <c r="AP183">
        <v>7.9190000000000396</v>
      </c>
      <c r="AQ183">
        <v>8.0629999999999598</v>
      </c>
      <c r="AR183">
        <v>7.8580000000000041</v>
      </c>
      <c r="AS183">
        <v>7.7779999999999916</v>
      </c>
      <c r="AT183">
        <v>7.7090000000000316</v>
      </c>
      <c r="AU183">
        <v>7.8359999999999559</v>
      </c>
      <c r="AV183">
        <v>7.6880000000000166</v>
      </c>
      <c r="AW183">
        <v>7.6980000000000075</v>
      </c>
      <c r="AX183">
        <v>7.6659999999999968</v>
      </c>
      <c r="AY183">
        <v>7.6739999999999782</v>
      </c>
      <c r="AZ183">
        <v>7.6530000000000484</v>
      </c>
      <c r="BA183">
        <v>7.6710000000000207</v>
      </c>
      <c r="BB183">
        <v>7.9769999999999754</v>
      </c>
      <c r="BC183" s="102">
        <f t="shared" si="21"/>
        <v>56.530665923393094</v>
      </c>
    </row>
    <row r="184" spans="1:55" ht="14.65" thickBot="1" x14ac:dyDescent="0.5">
      <c r="A184" s="1" t="s">
        <v>415</v>
      </c>
      <c r="B184" s="1">
        <v>2023</v>
      </c>
      <c r="C184" s="146">
        <v>44980</v>
      </c>
      <c r="D184" s="1" t="s">
        <v>72</v>
      </c>
      <c r="E184" s="29" t="s">
        <v>379</v>
      </c>
      <c r="F184" s="33" t="s">
        <v>379</v>
      </c>
      <c r="G184" t="s">
        <v>17</v>
      </c>
      <c r="H184" t="s">
        <v>421</v>
      </c>
      <c r="I184" t="s">
        <v>215</v>
      </c>
      <c r="J184" t="s">
        <v>422</v>
      </c>
      <c r="K184" t="s">
        <v>423</v>
      </c>
      <c r="L184" s="50">
        <f>(C184-VLOOKUP(H184,Riders!$A$2:$C$3501,2,FALSE))/365</f>
        <v>22.536986301369861</v>
      </c>
      <c r="M184" s="50">
        <f>(C184-VLOOKUP(I184,Riders!$A$2:$C$3501,2,FALSE))/365</f>
        <v>24.13150684931507</v>
      </c>
      <c r="N184" s="50">
        <f>(C184-VLOOKUP(J184,Riders!$A$2:$C$3501,2,FALSE))/365</f>
        <v>23.852054794520548</v>
      </c>
      <c r="O184" s="50">
        <f>(C184-VLOOKUP(K184,Riders!$A$2:$C$3501,2,FALSE))/365</f>
        <v>25.265753424657536</v>
      </c>
      <c r="P184" s="29">
        <v>3</v>
      </c>
      <c r="Q184" s="101">
        <f t="shared" si="15"/>
        <v>255.03600000000003</v>
      </c>
      <c r="R184" s="101">
        <f t="shared" si="16"/>
        <v>21.85</v>
      </c>
      <c r="S184" s="101">
        <f t="shared" si="17"/>
        <v>67.704000000000008</v>
      </c>
      <c r="T184" s="101">
        <f t="shared" si="18"/>
        <v>61.51400000000001</v>
      </c>
      <c r="U184" s="101">
        <f t="shared" si="19"/>
        <v>60.993999999999971</v>
      </c>
      <c r="V184" s="101">
        <f t="shared" si="20"/>
        <v>64.824000000000041</v>
      </c>
      <c r="W184">
        <v>13.605</v>
      </c>
      <c r="X184">
        <v>8.245000000000001</v>
      </c>
      <c r="Y184">
        <v>7.7709999999999972</v>
      </c>
      <c r="Z184">
        <v>7.6380000000000017</v>
      </c>
      <c r="AA184">
        <v>7.6009999999999991</v>
      </c>
      <c r="AB184">
        <v>7.6950000000000003</v>
      </c>
      <c r="AC184">
        <v>7.5700000000000074</v>
      </c>
      <c r="AD184">
        <v>7.5790000000000006</v>
      </c>
      <c r="AE184">
        <v>7.5919999999999845</v>
      </c>
      <c r="AF184">
        <v>7.7690000000000055</v>
      </c>
      <c r="AG184">
        <v>7.5950000000000131</v>
      </c>
      <c r="AH184">
        <v>7.5799999999999699</v>
      </c>
      <c r="AI184">
        <v>7.659000000000006</v>
      </c>
      <c r="AJ184">
        <v>7.7220000000000084</v>
      </c>
      <c r="AK184">
        <v>7.8909999999999911</v>
      </c>
      <c r="AL184">
        <v>7.7060000000000315</v>
      </c>
      <c r="AM184">
        <v>7.636999999999972</v>
      </c>
      <c r="AN184">
        <v>7.5480000000000018</v>
      </c>
      <c r="AO184">
        <v>7.5810000000000173</v>
      </c>
      <c r="AP184">
        <v>7.5649999999999977</v>
      </c>
      <c r="AQ184">
        <v>7.5889999999999702</v>
      </c>
      <c r="AR184">
        <v>7.7430000000000518</v>
      </c>
      <c r="AS184">
        <v>7.5699999999999648</v>
      </c>
      <c r="AT184">
        <v>7.7609999999999957</v>
      </c>
      <c r="AU184">
        <v>7.7730000000000246</v>
      </c>
      <c r="AV184">
        <v>7.9689999999999657</v>
      </c>
      <c r="AW184">
        <v>8.2370000000000232</v>
      </c>
      <c r="AX184">
        <v>8.3559999999999945</v>
      </c>
      <c r="AY184">
        <v>8.2019999999999982</v>
      </c>
      <c r="AZ184">
        <v>8.0560000000000116</v>
      </c>
      <c r="BA184">
        <v>7.9519999999999698</v>
      </c>
      <c r="BB184">
        <v>8.2790000000000532</v>
      </c>
      <c r="BC184" s="102">
        <f t="shared" si="21"/>
        <v>56.462617042299904</v>
      </c>
    </row>
    <row r="185" spans="1:55" ht="14.65" thickBot="1" x14ac:dyDescent="0.5">
      <c r="A185" s="1" t="s">
        <v>415</v>
      </c>
      <c r="B185" s="1">
        <v>2023</v>
      </c>
      <c r="C185" s="146">
        <v>44980</v>
      </c>
      <c r="D185" s="1" t="s">
        <v>72</v>
      </c>
      <c r="E185" s="29" t="s">
        <v>379</v>
      </c>
      <c r="F185" s="33" t="s">
        <v>379</v>
      </c>
      <c r="G185" t="s">
        <v>36</v>
      </c>
      <c r="H185" t="s">
        <v>270</v>
      </c>
      <c r="I185" t="s">
        <v>256</v>
      </c>
      <c r="J185" t="s">
        <v>424</v>
      </c>
      <c r="K185" t="s">
        <v>425</v>
      </c>
      <c r="L185" s="50">
        <f>(C185-VLOOKUP(H185,Riders!$A$2:$C$3501,2,FALSE))/365</f>
        <v>28.443835616438356</v>
      </c>
      <c r="M185" s="50">
        <f>(C185-VLOOKUP(I185,Riders!$A$2:$C$3501,2,FALSE))/365</f>
        <v>27.005479452054793</v>
      </c>
      <c r="N185" s="50">
        <f>(C185-VLOOKUP(J185,Riders!$A$2:$C$3501,2,FALSE))/365</f>
        <v>27.863013698630137</v>
      </c>
      <c r="O185" s="50">
        <f>(C185-VLOOKUP(K185,Riders!$A$2:$C$3501,2,FALSE))/365</f>
        <v>23.646575342465752</v>
      </c>
      <c r="P185" s="29">
        <v>4</v>
      </c>
      <c r="Q185" s="101">
        <f t="shared" si="15"/>
        <v>255.44000000000003</v>
      </c>
      <c r="R185" s="101">
        <f t="shared" si="16"/>
        <v>22.452999999999999</v>
      </c>
      <c r="S185" s="101">
        <f t="shared" si="17"/>
        <v>69.083999999999989</v>
      </c>
      <c r="T185" s="101">
        <f t="shared" si="18"/>
        <v>61.953000000000017</v>
      </c>
      <c r="U185" s="101">
        <f t="shared" si="19"/>
        <v>61.841000000000008</v>
      </c>
      <c r="V185" s="101">
        <f t="shared" si="20"/>
        <v>62.562000000000012</v>
      </c>
      <c r="W185">
        <v>14.07</v>
      </c>
      <c r="X185">
        <v>8.3829999999999991</v>
      </c>
      <c r="Y185">
        <v>7.8509999999999991</v>
      </c>
      <c r="Z185">
        <v>7.7440000000000033</v>
      </c>
      <c r="AA185">
        <v>7.8539999999999992</v>
      </c>
      <c r="AB185">
        <v>7.7520000000000024</v>
      </c>
      <c r="AC185">
        <v>7.6999999999999957</v>
      </c>
      <c r="AD185">
        <v>7.7299999999999898</v>
      </c>
      <c r="AE185">
        <v>7.6150000000000233</v>
      </c>
      <c r="AF185">
        <v>7.5949999999999847</v>
      </c>
      <c r="AG185">
        <v>7.7409999999999997</v>
      </c>
      <c r="AH185">
        <v>7.6490000000000009</v>
      </c>
      <c r="AI185">
        <v>7.6410000000000053</v>
      </c>
      <c r="AJ185">
        <v>7.6530000000000058</v>
      </c>
      <c r="AK185">
        <v>7.9070000000000107</v>
      </c>
      <c r="AL185">
        <v>8.1519999999999868</v>
      </c>
      <c r="AM185">
        <v>7.914999999999992</v>
      </c>
      <c r="AN185">
        <v>7.7789999999999964</v>
      </c>
      <c r="AO185">
        <v>7.8590000000000089</v>
      </c>
      <c r="AP185">
        <v>7.6599999999999966</v>
      </c>
      <c r="AQ185">
        <v>7.6359999999999957</v>
      </c>
      <c r="AR185">
        <v>7.7300000000000182</v>
      </c>
      <c r="AS185">
        <v>7.6119999999999948</v>
      </c>
      <c r="AT185">
        <v>7.6500000000000057</v>
      </c>
      <c r="AU185">
        <v>7.6479999999999677</v>
      </c>
      <c r="AV185">
        <v>7.8370000000000459</v>
      </c>
      <c r="AW185">
        <v>7.7899999999999636</v>
      </c>
      <c r="AX185">
        <v>7.9240000000000066</v>
      </c>
      <c r="AY185">
        <v>7.7419999999999902</v>
      </c>
      <c r="AZ185">
        <v>7.7410000000000139</v>
      </c>
      <c r="BA185">
        <v>7.7880000000000393</v>
      </c>
      <c r="BB185">
        <v>8.0919999999999845</v>
      </c>
      <c r="BC185" s="102">
        <f t="shared" si="21"/>
        <v>56.3733166301284</v>
      </c>
    </row>
    <row r="186" spans="1:55" ht="14.65" thickBot="1" x14ac:dyDescent="0.5">
      <c r="A186" s="1" t="s">
        <v>415</v>
      </c>
      <c r="B186" s="1">
        <v>2023</v>
      </c>
      <c r="C186" s="146">
        <v>44980</v>
      </c>
      <c r="D186" s="1" t="s">
        <v>72</v>
      </c>
      <c r="E186" s="29" t="s">
        <v>379</v>
      </c>
      <c r="F186" s="33" t="s">
        <v>379</v>
      </c>
      <c r="G186" t="s">
        <v>56</v>
      </c>
      <c r="H186" t="s">
        <v>426</v>
      </c>
      <c r="I186" t="s">
        <v>267</v>
      </c>
      <c r="J186" t="s">
        <v>427</v>
      </c>
      <c r="K186" t="s">
        <v>428</v>
      </c>
      <c r="L186" s="50">
        <f>(C186-VLOOKUP(H186,Riders!$A$2:$C$3501,2,FALSE))/365</f>
        <v>21.857534246575341</v>
      </c>
      <c r="M186" s="50">
        <f>(C186-VLOOKUP(I186,Riders!$A$2:$C$3501,2,FALSE))/365</f>
        <v>24.167123287671235</v>
      </c>
      <c r="N186" s="50">
        <f>(C186-VLOOKUP(J186,Riders!$A$2:$C$3501,2,FALSE))/365</f>
        <v>28.830136986301369</v>
      </c>
      <c r="O186" s="50">
        <f>(C186-VLOOKUP(K186,Riders!$A$2:$C$3501,2,FALSE))/365</f>
        <v>33.328767123287669</v>
      </c>
      <c r="P186" s="29">
        <v>5</v>
      </c>
      <c r="Q186" s="101">
        <f t="shared" si="15"/>
        <v>257.52500000000003</v>
      </c>
      <c r="R186" s="101">
        <f t="shared" si="16"/>
        <v>22.427</v>
      </c>
      <c r="S186" s="101">
        <f t="shared" si="17"/>
        <v>69.182999999999993</v>
      </c>
      <c r="T186" s="101">
        <f t="shared" si="18"/>
        <v>61.792000000000002</v>
      </c>
      <c r="U186" s="101">
        <f t="shared" si="19"/>
        <v>62.048000000000002</v>
      </c>
      <c r="V186" s="101">
        <f t="shared" si="20"/>
        <v>64.502000000000038</v>
      </c>
      <c r="W186">
        <v>14.028</v>
      </c>
      <c r="X186">
        <v>8.3989999999999991</v>
      </c>
      <c r="Y186">
        <v>7.9600000000000009</v>
      </c>
      <c r="Z186">
        <v>7.8269999999999982</v>
      </c>
      <c r="AA186">
        <v>7.8890000000000029</v>
      </c>
      <c r="AB186">
        <v>7.7190000000000012</v>
      </c>
      <c r="AC186">
        <v>7.6510000000000034</v>
      </c>
      <c r="AD186">
        <v>7.7099999999999866</v>
      </c>
      <c r="AE186">
        <v>7.6350000000000051</v>
      </c>
      <c r="AF186">
        <v>7.6920000000000073</v>
      </c>
      <c r="AG186">
        <v>7.7450000000000045</v>
      </c>
      <c r="AH186">
        <v>7.866999999999976</v>
      </c>
      <c r="AI186">
        <v>7.6690000000000111</v>
      </c>
      <c r="AJ186">
        <v>7.6380000000000052</v>
      </c>
      <c r="AK186">
        <v>7.6989999999999981</v>
      </c>
      <c r="AL186">
        <v>7.8469999999999942</v>
      </c>
      <c r="AM186">
        <v>7.6620000000000346</v>
      </c>
      <c r="AN186">
        <v>7.6699999999999875</v>
      </c>
      <c r="AO186">
        <v>7.8170000000000073</v>
      </c>
      <c r="AP186">
        <v>7.6719999999999686</v>
      </c>
      <c r="AQ186">
        <v>7.703000000000003</v>
      </c>
      <c r="AR186">
        <v>7.8470000000000084</v>
      </c>
      <c r="AS186">
        <v>7.8259999999999934</v>
      </c>
      <c r="AT186">
        <v>7.8509999999999991</v>
      </c>
      <c r="AU186">
        <v>7.9970000000000141</v>
      </c>
      <c r="AV186">
        <v>7.9049999999999443</v>
      </c>
      <c r="AW186">
        <v>7.8870000000000573</v>
      </c>
      <c r="AX186">
        <v>7.9179999999999779</v>
      </c>
      <c r="AY186">
        <v>8.1380000000000621</v>
      </c>
      <c r="AZ186">
        <v>7.997999999999962</v>
      </c>
      <c r="BA186">
        <v>8.1550000000000296</v>
      </c>
      <c r="BB186">
        <v>8.5039999999999907</v>
      </c>
      <c r="BC186" s="102">
        <f t="shared" si="21"/>
        <v>55.916901271721187</v>
      </c>
    </row>
    <row r="187" spans="1:55" ht="14.65" thickBot="1" x14ac:dyDescent="0.5">
      <c r="A187" s="1" t="s">
        <v>415</v>
      </c>
      <c r="B187" s="1">
        <v>2023</v>
      </c>
      <c r="C187" s="146">
        <v>44980</v>
      </c>
      <c r="D187" s="1" t="s">
        <v>72</v>
      </c>
      <c r="E187" s="29" t="s">
        <v>379</v>
      </c>
      <c r="F187" s="33" t="s">
        <v>379</v>
      </c>
      <c r="G187" t="s">
        <v>40</v>
      </c>
      <c r="H187" t="s">
        <v>429</v>
      </c>
      <c r="I187" t="s">
        <v>221</v>
      </c>
      <c r="J187" t="s">
        <v>430</v>
      </c>
      <c r="K187" t="s">
        <v>431</v>
      </c>
      <c r="L187" s="50">
        <f>(C187-VLOOKUP(H187,Riders!$A$2:$C$3501,2,FALSE))/365</f>
        <v>18.561643835616437</v>
      </c>
      <c r="M187" s="50">
        <f>(C187-VLOOKUP(I187,Riders!$A$2:$C$3501,2,FALSE))/365</f>
        <v>25.890410958904109</v>
      </c>
      <c r="N187" s="50">
        <f>(C187-VLOOKUP(J187,Riders!$A$2:$C$3501,2,FALSE))/365</f>
        <v>21.126027397260273</v>
      </c>
      <c r="O187" s="50">
        <f>(C187-VLOOKUP(K187,Riders!$A$2:$C$3501,2,FALSE))/365</f>
        <v>18.205479452054796</v>
      </c>
      <c r="P187" s="29">
        <v>6</v>
      </c>
      <c r="Q187" s="101">
        <f t="shared" si="15"/>
        <v>260.053</v>
      </c>
      <c r="R187" s="101">
        <f t="shared" si="16"/>
        <v>22.992999999999999</v>
      </c>
      <c r="S187" s="101">
        <f t="shared" si="17"/>
        <v>69.876999999999995</v>
      </c>
      <c r="T187" s="101">
        <f t="shared" si="18"/>
        <v>62.660000000000039</v>
      </c>
      <c r="U187" s="101">
        <f t="shared" si="19"/>
        <v>64.044999999999959</v>
      </c>
      <c r="V187" s="101">
        <f t="shared" si="20"/>
        <v>63.471000000000004</v>
      </c>
      <c r="W187">
        <v>14.122</v>
      </c>
      <c r="X187">
        <v>8.8709999999999987</v>
      </c>
      <c r="Y187">
        <v>7.8410000000000011</v>
      </c>
      <c r="Z187">
        <v>7.9599999999999973</v>
      </c>
      <c r="AA187">
        <v>7.7630000000000052</v>
      </c>
      <c r="AB187">
        <v>7.7199999999999989</v>
      </c>
      <c r="AC187">
        <v>7.8369999999999962</v>
      </c>
      <c r="AD187">
        <v>7.7629999999999981</v>
      </c>
      <c r="AE187">
        <v>7.7930000000000064</v>
      </c>
      <c r="AF187">
        <v>7.9960000000000093</v>
      </c>
      <c r="AG187">
        <v>7.7859999999999729</v>
      </c>
      <c r="AH187">
        <v>7.7560000000000002</v>
      </c>
      <c r="AI187">
        <v>7.7480000000000189</v>
      </c>
      <c r="AJ187">
        <v>7.9059999999999917</v>
      </c>
      <c r="AK187">
        <v>7.7509999999999906</v>
      </c>
      <c r="AL187">
        <v>7.9240000000000492</v>
      </c>
      <c r="AM187">
        <v>7.9019999999999584</v>
      </c>
      <c r="AN187">
        <v>7.9579999999999984</v>
      </c>
      <c r="AO187">
        <v>8.0649999999999977</v>
      </c>
      <c r="AP187">
        <v>7.9949999999999761</v>
      </c>
      <c r="AQ187">
        <v>8.1000000000000512</v>
      </c>
      <c r="AR187">
        <v>7.8959999999999866</v>
      </c>
      <c r="AS187">
        <v>7.9129999999999825</v>
      </c>
      <c r="AT187">
        <v>8.2160000000000082</v>
      </c>
      <c r="AU187">
        <v>7.5160000000000196</v>
      </c>
      <c r="AV187">
        <v>7.9389999999999645</v>
      </c>
      <c r="AW187">
        <v>7.8950000000000102</v>
      </c>
      <c r="AX187">
        <v>8.0389999999999873</v>
      </c>
      <c r="AY187">
        <v>7.9910000000000423</v>
      </c>
      <c r="AZ187">
        <v>8.11099999999999</v>
      </c>
      <c r="BA187">
        <v>7.9299999999999784</v>
      </c>
      <c r="BB187">
        <v>8.0500000000000114</v>
      </c>
      <c r="BC187" s="102">
        <f t="shared" si="21"/>
        <v>55.373327744728961</v>
      </c>
    </row>
    <row r="188" spans="1:55" ht="14.65" thickBot="1" x14ac:dyDescent="0.5">
      <c r="A188" s="1" t="s">
        <v>415</v>
      </c>
      <c r="B188" s="1">
        <v>2023</v>
      </c>
      <c r="C188" s="146">
        <v>44980</v>
      </c>
      <c r="D188" s="1" t="s">
        <v>72</v>
      </c>
      <c r="E188" s="29" t="s">
        <v>379</v>
      </c>
      <c r="F188" s="33" t="s">
        <v>379</v>
      </c>
      <c r="G188" t="s">
        <v>27</v>
      </c>
      <c r="H188" t="s">
        <v>312</v>
      </c>
      <c r="I188" t="s">
        <v>396</v>
      </c>
      <c r="J188" t="s">
        <v>432</v>
      </c>
      <c r="K188" t="s">
        <v>433</v>
      </c>
      <c r="L188" s="50">
        <f>(C188-VLOOKUP(H188,Riders!$A$2:$C$3501,2,FALSE))/365</f>
        <v>24.613698630136987</v>
      </c>
      <c r="M188" s="50">
        <f>(C188-VLOOKUP(I188,Riders!$A$2:$C$3501,2,FALSE))/365</f>
        <v>23.969863013698632</v>
      </c>
      <c r="N188" s="50">
        <f>(C188-VLOOKUP(J188,Riders!$A$2:$C$3501,2,FALSE))/365</f>
        <v>27.915068493150685</v>
      </c>
      <c r="O188" s="50">
        <f>(C188-VLOOKUP(K188,Riders!$A$2:$C$3501,2,FALSE))/365</f>
        <v>23.649315068493152</v>
      </c>
      <c r="P188" s="29">
        <v>7</v>
      </c>
      <c r="Q188" s="101">
        <f t="shared" si="15"/>
        <v>262.45700000000005</v>
      </c>
      <c r="R188" s="101">
        <f t="shared" si="16"/>
        <v>22.483000000000001</v>
      </c>
      <c r="S188" s="101">
        <f t="shared" si="17"/>
        <v>69.515000000000001</v>
      </c>
      <c r="T188" s="101">
        <f t="shared" si="18"/>
        <v>63.252000000000024</v>
      </c>
      <c r="U188" s="101">
        <f t="shared" si="19"/>
        <v>64.383999999999958</v>
      </c>
      <c r="V188" s="101">
        <f t="shared" si="20"/>
        <v>65.306000000000068</v>
      </c>
      <c r="W188">
        <v>14.019</v>
      </c>
      <c r="X188">
        <v>8.4640000000000004</v>
      </c>
      <c r="Y188">
        <v>7.9329999999999998</v>
      </c>
      <c r="Z188">
        <v>7.7660000000000018</v>
      </c>
      <c r="AA188">
        <v>7.7089999999999961</v>
      </c>
      <c r="AB188">
        <v>7.9080000000000013</v>
      </c>
      <c r="AC188">
        <v>7.8140000000000001</v>
      </c>
      <c r="AD188">
        <v>7.902000000000001</v>
      </c>
      <c r="AE188">
        <v>7.987000000000009</v>
      </c>
      <c r="AF188">
        <v>8.0730000000000075</v>
      </c>
      <c r="AG188">
        <v>7.8449999999999847</v>
      </c>
      <c r="AH188">
        <v>7.855000000000004</v>
      </c>
      <c r="AI188">
        <v>7.8319999999999794</v>
      </c>
      <c r="AJ188">
        <v>7.8550000000000182</v>
      </c>
      <c r="AK188">
        <v>7.9959999999999951</v>
      </c>
      <c r="AL188">
        <v>7.8090000000000259</v>
      </c>
      <c r="AM188">
        <v>7.8449999999999704</v>
      </c>
      <c r="AN188">
        <v>7.8619999999999948</v>
      </c>
      <c r="AO188">
        <v>8.01400000000001</v>
      </c>
      <c r="AP188">
        <v>7.9979999999999905</v>
      </c>
      <c r="AQ188">
        <v>8.0620000000000118</v>
      </c>
      <c r="AR188">
        <v>8.2609999999999673</v>
      </c>
      <c r="AS188">
        <v>8.1690000000000111</v>
      </c>
      <c r="AT188">
        <v>8.1730000000000018</v>
      </c>
      <c r="AU188">
        <v>8.2750000000000057</v>
      </c>
      <c r="AV188">
        <v>7.9460000000000264</v>
      </c>
      <c r="AW188">
        <v>7.8519999999999754</v>
      </c>
      <c r="AX188">
        <v>7.8669999999999618</v>
      </c>
      <c r="AY188">
        <v>8.0060000000000855</v>
      </c>
      <c r="AZ188">
        <v>8.1679999999999211</v>
      </c>
      <c r="BA188">
        <v>8.3520000000000891</v>
      </c>
      <c r="BB188">
        <v>8.8400000000000034</v>
      </c>
      <c r="BC188" s="102">
        <f t="shared" si="21"/>
        <v>54.866130451845436</v>
      </c>
    </row>
    <row r="189" spans="1:55" ht="14.65" thickBot="1" x14ac:dyDescent="0.5">
      <c r="A189" s="1" t="s">
        <v>415</v>
      </c>
      <c r="B189" s="1">
        <v>2023</v>
      </c>
      <c r="C189" s="146">
        <v>44980</v>
      </c>
      <c r="D189" s="1" t="s">
        <v>72</v>
      </c>
      <c r="E189" s="29" t="s">
        <v>379</v>
      </c>
      <c r="F189" t="s">
        <v>379</v>
      </c>
      <c r="G189" t="s">
        <v>53</v>
      </c>
      <c r="H189" t="s">
        <v>389</v>
      </c>
      <c r="I189" t="s">
        <v>434</v>
      </c>
      <c r="J189" t="s">
        <v>435</v>
      </c>
      <c r="K189" t="s">
        <v>436</v>
      </c>
      <c r="L189" s="50">
        <f>(C189-VLOOKUP(H189,Riders!$A$2:$C$3501,2,FALSE))/365</f>
        <v>23.317808219178083</v>
      </c>
      <c r="M189" s="50">
        <f>(C189-VLOOKUP(I189,Riders!$A$2:$C$3501,2,FALSE))/365</f>
        <v>22.991780821917807</v>
      </c>
      <c r="N189" s="50">
        <f>(C189-VLOOKUP(J189,Riders!$A$2:$C$3501,2,FALSE))/365</f>
        <v>19.86849315068493</v>
      </c>
      <c r="O189" s="50">
        <f>(C189-VLOOKUP(K189,Riders!$A$2:$C$3501,2,FALSE))/365</f>
        <v>20.942465753424656</v>
      </c>
      <c r="P189" s="29">
        <v>8</v>
      </c>
      <c r="Q189" s="101">
        <f t="shared" si="15"/>
        <v>264.16300000000001</v>
      </c>
      <c r="R189" s="101">
        <f t="shared" si="16"/>
        <v>22.300999999999998</v>
      </c>
      <c r="S189" s="101">
        <f t="shared" si="17"/>
        <v>70.356000000000009</v>
      </c>
      <c r="T189" s="101">
        <f t="shared" si="18"/>
        <v>64.113000000000014</v>
      </c>
      <c r="U189" s="101">
        <f t="shared" si="19"/>
        <v>65.192999999999955</v>
      </c>
      <c r="V189" s="101">
        <f t="shared" si="20"/>
        <v>64.501000000000033</v>
      </c>
      <c r="W189">
        <v>13.903</v>
      </c>
      <c r="X189">
        <v>8.3979999999999979</v>
      </c>
      <c r="Y189">
        <v>8.0440000000000005</v>
      </c>
      <c r="Z189">
        <v>7.8960000000000008</v>
      </c>
      <c r="AA189">
        <v>8.0549999999999997</v>
      </c>
      <c r="AB189">
        <v>7.9590000000000032</v>
      </c>
      <c r="AC189">
        <v>8.0450000000000017</v>
      </c>
      <c r="AD189">
        <v>8.0560000000000045</v>
      </c>
      <c r="AE189">
        <v>8.1349999999999909</v>
      </c>
      <c r="AF189">
        <v>7.8460000000000036</v>
      </c>
      <c r="AG189">
        <v>7.9189999999999969</v>
      </c>
      <c r="AH189">
        <v>8.1079999999999899</v>
      </c>
      <c r="AI189">
        <v>8.0190000000000055</v>
      </c>
      <c r="AJ189">
        <v>8.119000000000014</v>
      </c>
      <c r="AK189">
        <v>7.9789999999999992</v>
      </c>
      <c r="AL189">
        <v>7.9880000000000138</v>
      </c>
      <c r="AM189">
        <v>8.1569999999999823</v>
      </c>
      <c r="AN189">
        <v>8.0439999999999827</v>
      </c>
      <c r="AO189">
        <v>8.0510000000000161</v>
      </c>
      <c r="AP189">
        <v>8.039999999999992</v>
      </c>
      <c r="AQ189">
        <v>8.2039999999999793</v>
      </c>
      <c r="AR189">
        <v>8.063000000000045</v>
      </c>
      <c r="AS189">
        <v>8.3439999999999941</v>
      </c>
      <c r="AT189">
        <v>8.2899999999999636</v>
      </c>
      <c r="AU189">
        <v>8.0190000000000055</v>
      </c>
      <c r="AV189">
        <v>7.9890000000000327</v>
      </c>
      <c r="AW189">
        <v>8.0019999999999527</v>
      </c>
      <c r="AX189">
        <v>7.9920000000000186</v>
      </c>
      <c r="AY189">
        <v>8.0519999999999925</v>
      </c>
      <c r="AZ189">
        <v>8.2370000000000232</v>
      </c>
      <c r="BA189">
        <v>8.0209999999999582</v>
      </c>
      <c r="BB189">
        <v>8.1890000000000498</v>
      </c>
      <c r="BC189" s="102">
        <f t="shared" si="21"/>
        <v>54.511797640093427</v>
      </c>
    </row>
    <row r="190" spans="1:55" ht="14.65" thickBot="1" x14ac:dyDescent="0.5">
      <c r="A190" s="1" t="s">
        <v>415</v>
      </c>
      <c r="B190" s="1">
        <v>2023</v>
      </c>
      <c r="C190" s="146">
        <v>44980</v>
      </c>
      <c r="D190" s="1" t="s">
        <v>72</v>
      </c>
      <c r="E190" s="29" t="s">
        <v>379</v>
      </c>
      <c r="F190" t="s">
        <v>379</v>
      </c>
      <c r="G190" t="s">
        <v>67</v>
      </c>
      <c r="H190" t="s">
        <v>437</v>
      </c>
      <c r="I190" t="s">
        <v>271</v>
      </c>
      <c r="J190" t="s">
        <v>438</v>
      </c>
      <c r="K190" t="s">
        <v>439</v>
      </c>
      <c r="L190" s="50">
        <f>(C190-VLOOKUP(H190,Riders!$A$2:$C$3501,2,FALSE))/365</f>
        <v>31.849315068493151</v>
      </c>
      <c r="M190" s="50">
        <f>(C190-VLOOKUP(I190,Riders!$A$2:$C$3501,2,FALSE))/365</f>
        <v>28.687671232876713</v>
      </c>
      <c r="N190" s="50">
        <f>(C190-VLOOKUP(J190,Riders!$A$2:$C$3501,2,FALSE))/365</f>
        <v>24.624657534246577</v>
      </c>
      <c r="O190" s="50">
        <f>(C190-VLOOKUP(K190,Riders!$A$2:$C$3501,2,FALSE))/365</f>
        <v>29.145205479452056</v>
      </c>
      <c r="P190" s="29">
        <v>9</v>
      </c>
      <c r="Q190" s="101">
        <f t="shared" si="15"/>
        <v>264.88200000000001</v>
      </c>
      <c r="R190" s="101">
        <f t="shared" si="16"/>
        <v>23.218</v>
      </c>
      <c r="S190" s="101">
        <f t="shared" si="17"/>
        <v>69.872</v>
      </c>
      <c r="T190" s="101">
        <f t="shared" si="18"/>
        <v>63.828999999999994</v>
      </c>
      <c r="U190" s="101">
        <f t="shared" si="19"/>
        <v>64.979000000000013</v>
      </c>
      <c r="V190" s="101">
        <f t="shared" si="20"/>
        <v>66.201999999999998</v>
      </c>
      <c r="W190">
        <v>13.125</v>
      </c>
      <c r="X190">
        <v>10.093</v>
      </c>
      <c r="Y190">
        <v>7.8610000000000007</v>
      </c>
      <c r="Z190">
        <v>7.7430000000000021</v>
      </c>
      <c r="AA190">
        <v>7.8599999999999994</v>
      </c>
      <c r="AB190">
        <v>7.6649999999999991</v>
      </c>
      <c r="AC190">
        <v>7.6760000000000019</v>
      </c>
      <c r="AD190">
        <v>7.8489999999999966</v>
      </c>
      <c r="AE190">
        <v>7.7710000000000008</v>
      </c>
      <c r="AF190">
        <v>7.8070000000000022</v>
      </c>
      <c r="AG190">
        <v>7.820999999999998</v>
      </c>
      <c r="AH190">
        <v>8.0390000000000015</v>
      </c>
      <c r="AI190">
        <v>7.9449999999999932</v>
      </c>
      <c r="AJ190">
        <v>8.0760000000000076</v>
      </c>
      <c r="AK190">
        <v>8.2860000000000014</v>
      </c>
      <c r="AL190">
        <v>8.083999999999989</v>
      </c>
      <c r="AM190">
        <v>8.0800000000000125</v>
      </c>
      <c r="AN190">
        <v>8.0649999999999977</v>
      </c>
      <c r="AO190">
        <v>8.2319999999999993</v>
      </c>
      <c r="AP190">
        <v>8.1079999999999757</v>
      </c>
      <c r="AQ190">
        <v>8.0610000000000355</v>
      </c>
      <c r="AR190">
        <v>8.0619999999999834</v>
      </c>
      <c r="AS190">
        <v>8.2180000000000177</v>
      </c>
      <c r="AT190">
        <v>8.1529999999999916</v>
      </c>
      <c r="AU190">
        <v>8.1899999999999977</v>
      </c>
      <c r="AV190">
        <v>8.414999999999992</v>
      </c>
      <c r="AW190">
        <v>8.47199999999998</v>
      </c>
      <c r="AX190">
        <v>8.1860000000000355</v>
      </c>
      <c r="AY190">
        <v>8.1079999999999472</v>
      </c>
      <c r="AZ190">
        <v>8.1230000000000189</v>
      </c>
      <c r="BA190">
        <v>8.1590000000000487</v>
      </c>
      <c r="BB190">
        <v>8.5489999999999782</v>
      </c>
      <c r="BC190" s="102">
        <f t="shared" si="21"/>
        <v>54.363829931818692</v>
      </c>
    </row>
    <row r="191" spans="1:55" ht="14.65" thickBot="1" x14ac:dyDescent="0.5">
      <c r="A191" s="1" t="s">
        <v>415</v>
      </c>
      <c r="B191" s="1">
        <v>2023</v>
      </c>
      <c r="C191" s="146">
        <v>44980</v>
      </c>
      <c r="D191" s="1" t="s">
        <v>72</v>
      </c>
      <c r="E191" s="29" t="s">
        <v>379</v>
      </c>
      <c r="F191" t="s">
        <v>379</v>
      </c>
      <c r="G191" t="s">
        <v>15</v>
      </c>
      <c r="H191" t="s">
        <v>440</v>
      </c>
      <c r="I191" t="s">
        <v>441</v>
      </c>
      <c r="J191" t="s">
        <v>442</v>
      </c>
      <c r="K191" t="s">
        <v>443</v>
      </c>
      <c r="L191" s="50">
        <f>(C191-VLOOKUP(H191,Riders!$A$2:$C$3501,2,FALSE))/365</f>
        <v>22.290410958904111</v>
      </c>
      <c r="M191" s="50" t="e">
        <f>(C191-VLOOKUP(I191,Riders!$A$2:$C$3501,2,FALSE))/365</f>
        <v>#N/A</v>
      </c>
      <c r="N191" s="50">
        <f>(C191-VLOOKUP(J191,Riders!$A$2:$C$3501,2,FALSE))/365</f>
        <v>20.61917808219178</v>
      </c>
      <c r="O191" s="50">
        <f>(C191-VLOOKUP(K191,Riders!$A$2:$C$3501,2,FALSE))/365</f>
        <v>19.252054794520546</v>
      </c>
      <c r="P191" s="29">
        <v>10</v>
      </c>
      <c r="Q191" s="101">
        <f t="shared" si="15"/>
        <v>269.34800000000001</v>
      </c>
      <c r="R191" s="101">
        <f t="shared" si="16"/>
        <v>22.518000000000001</v>
      </c>
      <c r="S191" s="101">
        <f t="shared" si="17"/>
        <v>70.114999999999995</v>
      </c>
      <c r="T191" s="101">
        <f t="shared" si="18"/>
        <v>65.311999999999998</v>
      </c>
      <c r="U191" s="101">
        <f t="shared" si="19"/>
        <v>66.509000000000015</v>
      </c>
      <c r="V191" s="101">
        <f t="shared" si="20"/>
        <v>67.412000000000006</v>
      </c>
      <c r="W191">
        <v>13.919</v>
      </c>
      <c r="X191">
        <v>8.5990000000000002</v>
      </c>
      <c r="Y191">
        <v>7.9450000000000003</v>
      </c>
      <c r="Z191">
        <v>7.7119999999999962</v>
      </c>
      <c r="AA191">
        <v>7.9320000000000022</v>
      </c>
      <c r="AB191">
        <v>7.8610000000000042</v>
      </c>
      <c r="AC191">
        <v>7.9540000000000006</v>
      </c>
      <c r="AD191">
        <v>8.1929999999999907</v>
      </c>
      <c r="AE191">
        <v>8.1800000000000068</v>
      </c>
      <c r="AF191">
        <v>8.1989999999999981</v>
      </c>
      <c r="AG191">
        <v>8.2149999999999892</v>
      </c>
      <c r="AH191">
        <v>8.3460000000000036</v>
      </c>
      <c r="AI191">
        <v>8.1960000000000122</v>
      </c>
      <c r="AJ191">
        <v>8.0579999999999927</v>
      </c>
      <c r="AK191">
        <v>8.092000000000013</v>
      </c>
      <c r="AL191">
        <v>8.025999999999982</v>
      </c>
      <c r="AM191">
        <v>8.2439999999999998</v>
      </c>
      <c r="AN191">
        <v>8.0349999999999966</v>
      </c>
      <c r="AO191">
        <v>8.1430000000000007</v>
      </c>
      <c r="AP191">
        <v>8.2220000000000084</v>
      </c>
      <c r="AQ191">
        <v>8.5370000000000061</v>
      </c>
      <c r="AR191">
        <v>8.4199999999999875</v>
      </c>
      <c r="AS191">
        <v>8.4569999999999936</v>
      </c>
      <c r="AT191">
        <v>8.4510000000000218</v>
      </c>
      <c r="AU191">
        <v>8.5389999999999873</v>
      </c>
      <c r="AV191">
        <v>8.4200000000000159</v>
      </c>
      <c r="AW191">
        <v>8.7189999999999657</v>
      </c>
      <c r="AX191">
        <v>8.3600000000000421</v>
      </c>
      <c r="AY191">
        <v>8.2089999999999748</v>
      </c>
      <c r="AZ191">
        <v>8.2019999999999982</v>
      </c>
      <c r="BA191">
        <v>8.3140000000000214</v>
      </c>
      <c r="BB191">
        <v>8.6490000000000009</v>
      </c>
      <c r="BC191" s="102">
        <f t="shared" si="21"/>
        <v>53.462435213923989</v>
      </c>
    </row>
    <row r="192" spans="1:55" ht="14.65" thickBot="1" x14ac:dyDescent="0.5">
      <c r="A192" s="1" t="s">
        <v>415</v>
      </c>
      <c r="B192" s="1">
        <v>2023</v>
      </c>
      <c r="C192" s="146">
        <v>44980</v>
      </c>
      <c r="D192" s="1" t="s">
        <v>72</v>
      </c>
      <c r="E192" s="29" t="s">
        <v>379</v>
      </c>
      <c r="F192" t="s">
        <v>379</v>
      </c>
      <c r="G192" t="s">
        <v>61</v>
      </c>
      <c r="H192" t="s">
        <v>229</v>
      </c>
      <c r="I192" t="s">
        <v>444</v>
      </c>
      <c r="J192" t="s">
        <v>139</v>
      </c>
      <c r="K192" t="s">
        <v>445</v>
      </c>
      <c r="L192" s="50">
        <f>(C192-VLOOKUP(H192,Riders!$A$2:$C$3501,2,FALSE))/365</f>
        <v>24.463013698630139</v>
      </c>
      <c r="M192" s="50">
        <f>(C192-VLOOKUP(I192,Riders!$A$2:$C$3501,2,FALSE))/365</f>
        <v>23.616438356164384</v>
      </c>
      <c r="N192" s="50">
        <f>(C192-VLOOKUP(J192,Riders!$A$2:$C$3501,2,FALSE))/365</f>
        <v>30.709589041095889</v>
      </c>
      <c r="O192" s="50">
        <f>(C192-VLOOKUP(K192,Riders!$A$2:$C$3501,2,FALSE))/365</f>
        <v>24.394520547945206</v>
      </c>
      <c r="P192" s="29">
        <v>11</v>
      </c>
      <c r="Q192" s="101">
        <f t="shared" si="15"/>
        <v>270.00200000000001</v>
      </c>
      <c r="R192" s="101">
        <f t="shared" si="16"/>
        <v>24.015999999999998</v>
      </c>
      <c r="S192" s="101">
        <f t="shared" si="17"/>
        <v>72.988</v>
      </c>
      <c r="T192" s="101">
        <f t="shared" si="18"/>
        <v>64.197999999999979</v>
      </c>
      <c r="U192" s="101">
        <f t="shared" si="19"/>
        <v>67.427999999999997</v>
      </c>
      <c r="V192" s="101">
        <f t="shared" si="20"/>
        <v>65.388000000000034</v>
      </c>
      <c r="W192">
        <v>14.938000000000001</v>
      </c>
      <c r="X192">
        <v>9.0779999999999976</v>
      </c>
      <c r="Y192">
        <v>8.463000000000001</v>
      </c>
      <c r="Z192">
        <v>8.2629999999999981</v>
      </c>
      <c r="AA192">
        <v>7.8890000000000029</v>
      </c>
      <c r="AB192">
        <v>8.3179999999999978</v>
      </c>
      <c r="AC192">
        <v>8.0420000000000016</v>
      </c>
      <c r="AD192">
        <v>7.9969999999999999</v>
      </c>
      <c r="AE192">
        <v>7.9500000000000028</v>
      </c>
      <c r="AF192">
        <v>8.1170000000000044</v>
      </c>
      <c r="AG192">
        <v>7.9429999999999694</v>
      </c>
      <c r="AH192">
        <v>7.9480000000000217</v>
      </c>
      <c r="AI192">
        <v>7.9820000000000135</v>
      </c>
      <c r="AJ192">
        <v>8.0979999999999848</v>
      </c>
      <c r="AK192">
        <v>8.0609999999999928</v>
      </c>
      <c r="AL192">
        <v>8.0989999999999895</v>
      </c>
      <c r="AM192">
        <v>8.1800000000000068</v>
      </c>
      <c r="AN192">
        <v>8.4669999999999845</v>
      </c>
      <c r="AO192">
        <v>8.3410000000000366</v>
      </c>
      <c r="AP192">
        <v>8.4270000000000209</v>
      </c>
      <c r="AQ192">
        <v>8.657999999999987</v>
      </c>
      <c r="AR192">
        <v>8.7069999999999652</v>
      </c>
      <c r="AS192">
        <v>8.436000000000007</v>
      </c>
      <c r="AT192">
        <v>8.2119999999999891</v>
      </c>
      <c r="AU192">
        <v>8.0850000000000364</v>
      </c>
      <c r="AV192">
        <v>8.2210000000000036</v>
      </c>
      <c r="AW192">
        <v>8.0579999999999643</v>
      </c>
      <c r="AX192">
        <v>8.0690000000000168</v>
      </c>
      <c r="AY192">
        <v>8.1359999999999957</v>
      </c>
      <c r="AZ192">
        <v>8.3620000000000232</v>
      </c>
      <c r="BA192">
        <v>8.0219999999999914</v>
      </c>
      <c r="BB192">
        <v>8.4350000000000023</v>
      </c>
      <c r="BC192" s="102">
        <f t="shared" si="21"/>
        <v>53.332938274531301</v>
      </c>
    </row>
    <row r="193" spans="1:55" ht="14.65" thickBot="1" x14ac:dyDescent="0.5">
      <c r="A193" s="1" t="s">
        <v>415</v>
      </c>
      <c r="B193" s="1">
        <v>2023</v>
      </c>
      <c r="C193" s="146">
        <v>44980</v>
      </c>
      <c r="D193" s="1" t="s">
        <v>72</v>
      </c>
      <c r="E193" s="29" t="s">
        <v>379</v>
      </c>
      <c r="F193" t="s">
        <v>379</v>
      </c>
      <c r="G193" t="s">
        <v>44</v>
      </c>
      <c r="H193" t="s">
        <v>241</v>
      </c>
      <c r="I193" t="s">
        <v>446</v>
      </c>
      <c r="J193" t="s">
        <v>447</v>
      </c>
      <c r="K193" t="s">
        <v>448</v>
      </c>
      <c r="L193" s="50">
        <f>(C193-VLOOKUP(H193,Riders!$A$2:$C$3501,2,FALSE))/365</f>
        <v>20.567123287671233</v>
      </c>
      <c r="M193" s="50">
        <f>(C193-VLOOKUP(I193,Riders!$A$2:$C$3501,2,FALSE))/365</f>
        <v>21.586301369863012</v>
      </c>
      <c r="N193" s="50">
        <f>(C193-VLOOKUP(J193,Riders!$A$2:$C$3501,2,FALSE))/365</f>
        <v>26.882191780821916</v>
      </c>
      <c r="O193" s="50">
        <f>(C193-VLOOKUP(K193,Riders!$A$2:$C$3501,2,FALSE))/365</f>
        <v>25.780821917808218</v>
      </c>
      <c r="P193" s="29">
        <v>12</v>
      </c>
      <c r="Q193" s="101">
        <f t="shared" si="15"/>
        <v>271.62599999999998</v>
      </c>
      <c r="R193" s="101">
        <f t="shared" si="16"/>
        <v>22.635000000000002</v>
      </c>
      <c r="S193" s="101">
        <f t="shared" si="17"/>
        <v>72.076999999999998</v>
      </c>
      <c r="T193" s="101">
        <f t="shared" si="18"/>
        <v>66.183999999999997</v>
      </c>
      <c r="U193" s="101">
        <f t="shared" si="19"/>
        <v>67.222000000000008</v>
      </c>
      <c r="V193" s="101">
        <f t="shared" si="20"/>
        <v>66.142999999999972</v>
      </c>
      <c r="W193">
        <v>14.114000000000001</v>
      </c>
      <c r="X193">
        <v>8.5210000000000008</v>
      </c>
      <c r="Y193">
        <v>8.1890000000000001</v>
      </c>
      <c r="Z193">
        <v>8.1750000000000007</v>
      </c>
      <c r="AA193">
        <v>8.3419999999999987</v>
      </c>
      <c r="AB193">
        <v>8.2209999999999965</v>
      </c>
      <c r="AC193">
        <v>8.2580000000000098</v>
      </c>
      <c r="AD193">
        <v>8.2569999999999908</v>
      </c>
      <c r="AE193">
        <v>8.5040000000000049</v>
      </c>
      <c r="AF193">
        <v>8.3079999999999927</v>
      </c>
      <c r="AG193">
        <v>8.1760000000000161</v>
      </c>
      <c r="AH193">
        <v>8.0889999999999844</v>
      </c>
      <c r="AI193">
        <v>8.3570000000000135</v>
      </c>
      <c r="AJ193">
        <v>8.3139999999999787</v>
      </c>
      <c r="AK193">
        <v>8.2160000000000082</v>
      </c>
      <c r="AL193">
        <v>8.2199999999999989</v>
      </c>
      <c r="AM193">
        <v>8.5190000000000055</v>
      </c>
      <c r="AN193">
        <v>8.3369999999999891</v>
      </c>
      <c r="AO193">
        <v>8.3130000000000166</v>
      </c>
      <c r="AP193">
        <v>8.3109999999999786</v>
      </c>
      <c r="AQ193">
        <v>8.4370000000000118</v>
      </c>
      <c r="AR193">
        <v>8.3989999999999725</v>
      </c>
      <c r="AS193">
        <v>8.4230000000000302</v>
      </c>
      <c r="AT193">
        <v>8.4830000000000041</v>
      </c>
      <c r="AU193">
        <v>8.7309999999999945</v>
      </c>
      <c r="AV193">
        <v>8.4260000000000161</v>
      </c>
      <c r="AW193">
        <v>8.1650000000000205</v>
      </c>
      <c r="AX193">
        <v>8.0269999999999584</v>
      </c>
      <c r="AY193">
        <v>8.2330000000000325</v>
      </c>
      <c r="AZ193">
        <v>8.1780000000000257</v>
      </c>
      <c r="BA193">
        <v>8.2169999999999277</v>
      </c>
      <c r="BB193">
        <v>8.1659999999999968</v>
      </c>
      <c r="BC193" s="102">
        <f t="shared" si="21"/>
        <v>53.014070817962939</v>
      </c>
    </row>
    <row r="194" spans="1:55" ht="14.65" thickBot="1" x14ac:dyDescent="0.5">
      <c r="A194" s="1" t="s">
        <v>415</v>
      </c>
      <c r="B194" s="1">
        <v>2023</v>
      </c>
      <c r="C194" s="146">
        <v>44980</v>
      </c>
      <c r="D194" s="1" t="s">
        <v>72</v>
      </c>
      <c r="E194" s="29" t="s">
        <v>379</v>
      </c>
      <c r="F194" t="s">
        <v>379</v>
      </c>
      <c r="G194" t="s">
        <v>264</v>
      </c>
      <c r="H194" t="s">
        <v>263</v>
      </c>
      <c r="I194" t="s">
        <v>449</v>
      </c>
      <c r="J194" t="s">
        <v>450</v>
      </c>
      <c r="K194" t="s">
        <v>288</v>
      </c>
      <c r="L194" s="50">
        <f>(C194-VLOOKUP(H194,Riders!$A$2:$C$3501,2,FALSE))/365</f>
        <v>19.87123287671233</v>
      </c>
      <c r="M194" s="50">
        <f>(C194-VLOOKUP(I194,Riders!$A$2:$C$3501,2,FALSE))/365</f>
        <v>26.213698630136985</v>
      </c>
      <c r="N194" s="50">
        <f>(C194-VLOOKUP(J194,Riders!$A$2:$C$3501,2,FALSE))/365</f>
        <v>24.583561643835615</v>
      </c>
      <c r="O194" s="50">
        <f>(C194-VLOOKUP(K194,Riders!$A$2:$C$3501,2,FALSE))/365</f>
        <v>21.232876712328768</v>
      </c>
      <c r="P194" s="29">
        <v>13</v>
      </c>
      <c r="Q194" s="101">
        <f t="shared" ref="Q194:Q257" si="22">IF(COUNT(W194:BB194)=32,SUM(W194:BB194),"")</f>
        <v>279.33600000000001</v>
      </c>
      <c r="R194" s="101">
        <f t="shared" ref="R194:R257" si="23">IF(COUNT(W194:X194)=2,SUM(W194:X194),"")</f>
        <v>22.411999999999999</v>
      </c>
      <c r="S194" s="101">
        <f t="shared" ref="S194:S257" si="24">IF(COUNT(W194:AD194)=8,SUM(W194:AD194),"")</f>
        <v>71.835999999999999</v>
      </c>
      <c r="T194" s="101">
        <f t="shared" ref="T194:T257" si="25">IF(COUNT(AE194:AL194)=8,SUM(AE194:AL194),"")</f>
        <v>68.452000000000012</v>
      </c>
      <c r="U194" s="101">
        <f t="shared" ref="U194:U257" si="26">IF(COUNT(AM194:AT194)=8,SUM(AM194:AT194),"")</f>
        <v>68.998999999999995</v>
      </c>
      <c r="V194" s="101">
        <f t="shared" ref="V194:V257" si="27">IF(COUNT(AU194:BB194)=8,SUM(AU194:BB194),"")</f>
        <v>70.049000000000007</v>
      </c>
      <c r="W194">
        <v>13.843</v>
      </c>
      <c r="X194">
        <v>8.5689999999999991</v>
      </c>
      <c r="Y194">
        <v>8.3390000000000022</v>
      </c>
      <c r="Z194">
        <v>8.102999999999998</v>
      </c>
      <c r="AA194">
        <v>8.0690000000000026</v>
      </c>
      <c r="AB194">
        <v>8.2639999999999958</v>
      </c>
      <c r="AC194">
        <v>8.2850000000000037</v>
      </c>
      <c r="AD194">
        <v>8.3639999999999972</v>
      </c>
      <c r="AE194">
        <v>8.429000000000002</v>
      </c>
      <c r="AF194">
        <v>8.5849999999999937</v>
      </c>
      <c r="AG194">
        <v>8.4299999999999926</v>
      </c>
      <c r="AH194">
        <v>8.6299999999999955</v>
      </c>
      <c r="AI194">
        <v>8.6170000000000329</v>
      </c>
      <c r="AJ194">
        <v>8.4969999999999573</v>
      </c>
      <c r="AK194">
        <v>8.5440000000000111</v>
      </c>
      <c r="AL194">
        <v>8.7200000000000273</v>
      </c>
      <c r="AM194">
        <v>8.5489999999999782</v>
      </c>
      <c r="AN194">
        <v>8.4730000000000132</v>
      </c>
      <c r="AO194">
        <v>8.5079999999999814</v>
      </c>
      <c r="AP194">
        <v>8.5080000000000098</v>
      </c>
      <c r="AQ194">
        <v>8.7250000000000227</v>
      </c>
      <c r="AR194">
        <v>8.6079999999999472</v>
      </c>
      <c r="AS194">
        <v>8.7280000000000086</v>
      </c>
      <c r="AT194">
        <v>8.9000000000000341</v>
      </c>
      <c r="AU194">
        <v>8.7969999999999686</v>
      </c>
      <c r="AV194">
        <v>8.9640000000000271</v>
      </c>
      <c r="AW194">
        <v>8.7189999999999941</v>
      </c>
      <c r="AX194">
        <v>8.5490000000000066</v>
      </c>
      <c r="AY194">
        <v>8.5360000000000014</v>
      </c>
      <c r="AZ194">
        <v>8.5279999999999916</v>
      </c>
      <c r="BA194">
        <v>8.8260000000000787</v>
      </c>
      <c r="BB194">
        <v>9.1299999999999386</v>
      </c>
      <c r="BC194" s="102">
        <f t="shared" si="21"/>
        <v>51.550820517226562</v>
      </c>
    </row>
    <row r="195" spans="1:55" ht="14.65" thickBot="1" x14ac:dyDescent="0.5">
      <c r="A195" s="1" t="s">
        <v>415</v>
      </c>
      <c r="B195" s="1">
        <v>2023</v>
      </c>
      <c r="C195" s="146">
        <v>44980</v>
      </c>
      <c r="D195" s="1" t="s">
        <v>72</v>
      </c>
      <c r="E195" s="29" t="s">
        <v>379</v>
      </c>
      <c r="F195" t="s">
        <v>379</v>
      </c>
      <c r="G195" t="s">
        <v>145</v>
      </c>
      <c r="H195" t="s">
        <v>252</v>
      </c>
      <c r="I195" t="s">
        <v>451</v>
      </c>
      <c r="J195" t="s">
        <v>452</v>
      </c>
      <c r="K195" t="s">
        <v>453</v>
      </c>
      <c r="L195" s="50" t="e">
        <f>(C195-VLOOKUP(H195,Riders!$A$2:$C$3501,2,FALSE))/365</f>
        <v>#N/A</v>
      </c>
      <c r="M195" s="50">
        <f>(C195-VLOOKUP(I195,Riders!$A$2:$C$3501,2,FALSE))/365</f>
        <v>19.18904109589041</v>
      </c>
      <c r="N195" s="50">
        <f>(C195-VLOOKUP(J195,Riders!$A$2:$C$3501,2,FALSE))/365</f>
        <v>23.632876712328766</v>
      </c>
      <c r="O195" s="50" t="e">
        <f>(C195-VLOOKUP(K195,Riders!$A$2:$C$3501,2,FALSE))/365</f>
        <v>#N/A</v>
      </c>
      <c r="P195" s="29">
        <v>14</v>
      </c>
      <c r="Q195" s="101">
        <f t="shared" si="22"/>
        <v>286.83500000000004</v>
      </c>
      <c r="R195" s="101">
        <f t="shared" si="23"/>
        <v>23.37</v>
      </c>
      <c r="S195" s="101">
        <f t="shared" si="24"/>
        <v>74.296999999999997</v>
      </c>
      <c r="T195" s="101">
        <f t="shared" si="25"/>
        <v>69.923000000000002</v>
      </c>
      <c r="U195" s="101">
        <f t="shared" si="26"/>
        <v>71.192999999999984</v>
      </c>
      <c r="V195" s="101">
        <f t="shared" si="27"/>
        <v>71.422000000000054</v>
      </c>
      <c r="W195">
        <v>14.545999999999999</v>
      </c>
      <c r="X195">
        <v>8.8240000000000016</v>
      </c>
      <c r="Y195">
        <v>8.6870000000000012</v>
      </c>
      <c r="Z195">
        <v>8.402000000000001</v>
      </c>
      <c r="AA195">
        <v>8.269999999999996</v>
      </c>
      <c r="AB195">
        <v>8.5140000000000029</v>
      </c>
      <c r="AC195">
        <v>8.5479999999999947</v>
      </c>
      <c r="AD195">
        <v>8.5060000000000002</v>
      </c>
      <c r="AE195">
        <v>8.7109999999999985</v>
      </c>
      <c r="AF195">
        <v>8.5890000000000128</v>
      </c>
      <c r="AG195">
        <v>8.7710000000000008</v>
      </c>
      <c r="AH195">
        <v>8.6189999999999998</v>
      </c>
      <c r="AI195">
        <v>8.8460000000000036</v>
      </c>
      <c r="AJ195">
        <v>8.7199999999999989</v>
      </c>
      <c r="AK195">
        <v>8.6819999999999737</v>
      </c>
      <c r="AL195">
        <v>8.9850000000000136</v>
      </c>
      <c r="AM195">
        <v>8.95799999999997</v>
      </c>
      <c r="AN195">
        <v>8.8020000000000209</v>
      </c>
      <c r="AO195">
        <v>9.0039999999999907</v>
      </c>
      <c r="AP195">
        <v>8.8280000000000314</v>
      </c>
      <c r="AQ195">
        <v>8.9369999999999834</v>
      </c>
      <c r="AR195">
        <v>8.9960000000000093</v>
      </c>
      <c r="AS195">
        <v>8.6800000000000068</v>
      </c>
      <c r="AT195">
        <v>8.9879999999999711</v>
      </c>
      <c r="AU195">
        <v>8.960000000000008</v>
      </c>
      <c r="AV195">
        <v>8.8510000000000275</v>
      </c>
      <c r="AW195">
        <v>9.1269999999999527</v>
      </c>
      <c r="AX195">
        <v>9.0580000000000211</v>
      </c>
      <c r="AY195">
        <v>9.2370000000000232</v>
      </c>
      <c r="AZ195">
        <v>8.8149999999999977</v>
      </c>
      <c r="BA195">
        <v>8.7019999999999982</v>
      </c>
      <c r="BB195">
        <v>8.6720000000000255</v>
      </c>
      <c r="BC195" s="102">
        <f t="shared" si="21"/>
        <v>50.203078424878406</v>
      </c>
    </row>
    <row r="196" spans="1:55" ht="14.65" thickBot="1" x14ac:dyDescent="0.5">
      <c r="A196" s="140" t="s">
        <v>12</v>
      </c>
      <c r="B196" s="140">
        <v>2022</v>
      </c>
      <c r="C196" s="141">
        <v>44847</v>
      </c>
      <c r="D196" s="10" t="s">
        <v>13</v>
      </c>
      <c r="E196" s="58" t="s">
        <v>454</v>
      </c>
      <c r="F196" s="48">
        <v>1</v>
      </c>
      <c r="G196" s="48" t="s">
        <v>25</v>
      </c>
      <c r="H196" s="48" t="s">
        <v>328</v>
      </c>
      <c r="I196" s="48" t="s">
        <v>269</v>
      </c>
      <c r="J196" s="48" t="s">
        <v>418</v>
      </c>
      <c r="K196" s="48" t="s">
        <v>419</v>
      </c>
      <c r="L196" s="50">
        <f>(C196-VLOOKUP(H196,Riders!$A$2:$C$3501,2,FALSE))/365</f>
        <v>32.221917808219175</v>
      </c>
      <c r="M196" s="50">
        <f>(C196-VLOOKUP(I196,Riders!$A$2:$C$3501,2,FALSE))/365</f>
        <v>28.608219178082191</v>
      </c>
      <c r="N196" s="50">
        <f>(C196-VLOOKUP(J196,Riders!$A$2:$C$3501,2,FALSE))/365</f>
        <v>25.55890410958904</v>
      </c>
      <c r="O196" s="50">
        <f>(C196-VLOOKUP(K196,Riders!$A$2:$C$3501,2,FALSE))/365</f>
        <v>27.353424657534248</v>
      </c>
      <c r="P196" s="142">
        <v>1</v>
      </c>
      <c r="Q196" s="101">
        <f t="shared" si="22"/>
        <v>250.10900000000004</v>
      </c>
      <c r="R196" s="101">
        <f t="shared" si="23"/>
        <v>22.492999999999999</v>
      </c>
      <c r="S196" s="101">
        <f t="shared" si="24"/>
        <v>67.460000000000008</v>
      </c>
      <c r="T196" s="101">
        <f t="shared" si="25"/>
        <v>60.371999999999986</v>
      </c>
      <c r="U196" s="101">
        <f t="shared" si="26"/>
        <v>61.38900000000001</v>
      </c>
      <c r="V196" s="101">
        <f t="shared" si="27"/>
        <v>60.888000000000034</v>
      </c>
      <c r="W196" s="16">
        <v>14.205</v>
      </c>
      <c r="X196" s="16">
        <v>8.2879999999999985</v>
      </c>
      <c r="Y196" s="16">
        <v>7.5570000000000022</v>
      </c>
      <c r="Z196" s="16">
        <v>7.3279999999999994</v>
      </c>
      <c r="AA196" s="16">
        <v>7.4029999999999987</v>
      </c>
      <c r="AB196" s="16">
        <v>7.4280000000000044</v>
      </c>
      <c r="AC196" s="16">
        <v>7.5429999999999922</v>
      </c>
      <c r="AD196" s="16">
        <v>7.7080000000000126</v>
      </c>
      <c r="AE196" s="16">
        <v>7.5289999999999964</v>
      </c>
      <c r="AF196" s="16">
        <v>7.5099999999999909</v>
      </c>
      <c r="AG196" s="16">
        <v>7.4850000000000136</v>
      </c>
      <c r="AH196" s="16">
        <v>7.5349999999999824</v>
      </c>
      <c r="AI196" s="16">
        <v>7.6380000000000052</v>
      </c>
      <c r="AJ196" s="16">
        <v>7.5619999999999834</v>
      </c>
      <c r="AK196" s="16">
        <v>7.5440000000000254</v>
      </c>
      <c r="AL196" s="16">
        <v>7.5689999999999884</v>
      </c>
      <c r="AM196" s="16">
        <v>7.5640000000000214</v>
      </c>
      <c r="AN196" s="16">
        <v>7.6029999999999802</v>
      </c>
      <c r="AO196" s="16">
        <v>7.7090000000000032</v>
      </c>
      <c r="AP196" s="16">
        <v>7.6260000000000048</v>
      </c>
      <c r="AQ196" s="16">
        <v>7.617999999999995</v>
      </c>
      <c r="AR196" s="16">
        <v>7.6499999999999773</v>
      </c>
      <c r="AS196" s="16">
        <v>7.757000000000005</v>
      </c>
      <c r="AT196" s="16">
        <v>7.8620000000000232</v>
      </c>
      <c r="AU196" s="16">
        <v>7.6069999999999993</v>
      </c>
      <c r="AV196" s="16">
        <v>7.5819999999999936</v>
      </c>
      <c r="AW196" s="16">
        <v>7.5650000000000261</v>
      </c>
      <c r="AX196" s="16">
        <v>7.6139999999999759</v>
      </c>
      <c r="AY196" s="16">
        <v>7.5980000000000132</v>
      </c>
      <c r="AZ196" s="16">
        <v>7.6349999999999909</v>
      </c>
      <c r="BA196" s="16">
        <v>7.6040000000000134</v>
      </c>
      <c r="BB196" s="16">
        <v>7.6830000000000211</v>
      </c>
      <c r="BC196" s="102">
        <f t="shared" si="21"/>
        <v>57.57489734475768</v>
      </c>
    </row>
    <row r="197" spans="1:55" ht="14.65" thickBot="1" x14ac:dyDescent="0.5">
      <c r="A197" s="140" t="s">
        <v>12</v>
      </c>
      <c r="B197" s="140">
        <v>2022</v>
      </c>
      <c r="C197" s="141">
        <v>44847</v>
      </c>
      <c r="D197" s="10" t="s">
        <v>13</v>
      </c>
      <c r="E197" s="58" t="s">
        <v>454</v>
      </c>
      <c r="F197" s="48">
        <v>1</v>
      </c>
      <c r="G197" s="48" t="s">
        <v>17</v>
      </c>
      <c r="H197" s="48" t="s">
        <v>423</v>
      </c>
      <c r="I197" s="48" t="s">
        <v>215</v>
      </c>
      <c r="J197" s="48" t="s">
        <v>422</v>
      </c>
      <c r="K197" s="48" t="s">
        <v>421</v>
      </c>
      <c r="L197" s="50">
        <f>(C197-VLOOKUP(H197,Riders!$A$2:$C$3501,2,FALSE))/365</f>
        <v>24.901369863013699</v>
      </c>
      <c r="M197" s="50">
        <f>(C197-VLOOKUP(I197,Riders!$A$2:$C$3501,2,FALSE))/365</f>
        <v>23.767123287671232</v>
      </c>
      <c r="N197" s="50">
        <f>(C197-VLOOKUP(J197,Riders!$A$2:$C$3501,2,FALSE))/365</f>
        <v>23.487671232876714</v>
      </c>
      <c r="O197" s="50">
        <f>(C197-VLOOKUP(K197,Riders!$A$2:$C$3501,2,FALSE))/365</f>
        <v>22.172602739726027</v>
      </c>
      <c r="P197" s="142">
        <v>2</v>
      </c>
      <c r="Q197" s="101">
        <f t="shared" si="22"/>
        <v>251.32900000000004</v>
      </c>
      <c r="R197" s="101">
        <f t="shared" si="23"/>
        <v>22.047000000000001</v>
      </c>
      <c r="S197" s="101">
        <f t="shared" si="24"/>
        <v>67.533000000000001</v>
      </c>
      <c r="T197" s="101">
        <f t="shared" si="25"/>
        <v>61.097999999999999</v>
      </c>
      <c r="U197" s="101">
        <f t="shared" si="26"/>
        <v>60.870000000000005</v>
      </c>
      <c r="V197" s="101">
        <f t="shared" si="27"/>
        <v>61.828000000000031</v>
      </c>
      <c r="W197" s="16">
        <v>14.054</v>
      </c>
      <c r="X197" s="16">
        <v>7.9930000000000003</v>
      </c>
      <c r="Y197" s="16">
        <v>7.5679999999999978</v>
      </c>
      <c r="Z197" s="16">
        <v>7.6380000000000017</v>
      </c>
      <c r="AA197" s="16">
        <v>7.5499999999999972</v>
      </c>
      <c r="AB197" s="16">
        <v>7.5560000000000045</v>
      </c>
      <c r="AC197" s="16">
        <v>7.6679999999999993</v>
      </c>
      <c r="AD197" s="16">
        <v>7.5060000000000002</v>
      </c>
      <c r="AE197" s="16">
        <v>7.5289999999999964</v>
      </c>
      <c r="AF197" s="16">
        <v>7.5659999999999883</v>
      </c>
      <c r="AG197" s="16">
        <v>7.6070000000000135</v>
      </c>
      <c r="AH197" s="16">
        <v>7.7679999999999865</v>
      </c>
      <c r="AI197" s="16">
        <v>7.5960000000000036</v>
      </c>
      <c r="AJ197" s="16">
        <v>7.5960000000000178</v>
      </c>
      <c r="AK197" s="16">
        <v>7.7009999999999792</v>
      </c>
      <c r="AL197" s="16">
        <v>7.7350000000000136</v>
      </c>
      <c r="AM197" s="16">
        <v>7.9190000000000111</v>
      </c>
      <c r="AN197" s="16">
        <v>7.6990000000000123</v>
      </c>
      <c r="AO197" s="16">
        <v>7.6339999999999577</v>
      </c>
      <c r="AP197" s="16">
        <v>7.5480000000000302</v>
      </c>
      <c r="AQ197" s="16">
        <v>7.5429999999999779</v>
      </c>
      <c r="AR197" s="16">
        <v>7.492999999999995</v>
      </c>
      <c r="AS197" s="16">
        <v>7.5290000000000248</v>
      </c>
      <c r="AT197" s="16">
        <v>7.5049999999999955</v>
      </c>
      <c r="AU197" s="16">
        <v>7.6730000000000302</v>
      </c>
      <c r="AV197" s="16">
        <v>7.6009999999999991</v>
      </c>
      <c r="AW197" s="16">
        <v>7.7569999999999482</v>
      </c>
      <c r="AX197" s="16">
        <v>7.5910000000000082</v>
      </c>
      <c r="AY197" s="16">
        <v>7.6030000000000086</v>
      </c>
      <c r="AZ197" s="16">
        <v>7.811000000000007</v>
      </c>
      <c r="BA197" s="16">
        <v>7.8269999999999413</v>
      </c>
      <c r="BB197" s="16">
        <v>7.9650000000000887</v>
      </c>
      <c r="BC197" s="102">
        <f t="shared" ref="BC197:BC260" si="28">IF(COUNT(W197:BB197)=32,3.6*4000/Q197,"")</f>
        <v>57.295417560249703</v>
      </c>
    </row>
    <row r="198" spans="1:55" ht="14.65" thickBot="1" x14ac:dyDescent="0.5">
      <c r="A198" s="140" t="s">
        <v>12</v>
      </c>
      <c r="B198" s="140">
        <v>2022</v>
      </c>
      <c r="C198" s="141">
        <v>44847</v>
      </c>
      <c r="D198" s="10" t="s">
        <v>13</v>
      </c>
      <c r="E198" s="58" t="s">
        <v>454</v>
      </c>
      <c r="F198" s="48">
        <v>2</v>
      </c>
      <c r="G198" s="48" t="s">
        <v>53</v>
      </c>
      <c r="H198" s="48" t="s">
        <v>227</v>
      </c>
      <c r="I198" s="48" t="s">
        <v>478</v>
      </c>
      <c r="J198" s="48" t="s">
        <v>456</v>
      </c>
      <c r="K198" s="48" t="s">
        <v>316</v>
      </c>
      <c r="L198" s="50">
        <f>(C198-VLOOKUP(H198,Riders!$A$2:$C$3501,2,FALSE))/365</f>
        <v>24.641095890410959</v>
      </c>
      <c r="M198" s="50">
        <f>(C198-VLOOKUP(I198,Riders!$A$2:$C$3501,2,FALSE))/365</f>
        <v>25.687671232876713</v>
      </c>
      <c r="N198" s="50">
        <f>(C198-VLOOKUP(J198,Riders!$A$2:$C$3501,2,FALSE))/365</f>
        <v>23.32054794520548</v>
      </c>
      <c r="O198" s="50">
        <f>(C198-VLOOKUP(K198,Riders!$A$2:$C$3501,2,FALSE))/365</f>
        <v>21.81095890410959</v>
      </c>
      <c r="P198" s="142">
        <v>3</v>
      </c>
      <c r="Q198" s="101">
        <f t="shared" si="22"/>
        <v>251.56199999999998</v>
      </c>
      <c r="R198" s="101">
        <f t="shared" si="23"/>
        <v>22.164000000000001</v>
      </c>
      <c r="S198" s="101">
        <f t="shared" si="24"/>
        <v>68.294000000000011</v>
      </c>
      <c r="T198" s="101">
        <f t="shared" si="25"/>
        <v>60.349999999999994</v>
      </c>
      <c r="U198" s="101">
        <f t="shared" si="26"/>
        <v>61.610000000000014</v>
      </c>
      <c r="V198" s="101">
        <f t="shared" si="27"/>
        <v>61.307999999999964</v>
      </c>
      <c r="W198" s="16">
        <v>13.939</v>
      </c>
      <c r="X198" s="16">
        <v>8.2250000000000014</v>
      </c>
      <c r="Y198" s="16">
        <v>7.796999999999997</v>
      </c>
      <c r="Z198" s="16">
        <v>7.6810000000000045</v>
      </c>
      <c r="AA198" s="16">
        <v>7.8459999999999965</v>
      </c>
      <c r="AB198" s="16">
        <v>7.6400000000000006</v>
      </c>
      <c r="AC198" s="16">
        <v>7.6210000000000093</v>
      </c>
      <c r="AD198" s="16">
        <v>7.5450000000000017</v>
      </c>
      <c r="AE198" s="16">
        <v>7.6639999999999873</v>
      </c>
      <c r="AF198" s="16">
        <v>7.4969999999999999</v>
      </c>
      <c r="AG198" s="16">
        <v>7.5049999999999955</v>
      </c>
      <c r="AH198" s="16">
        <v>7.5379999999999967</v>
      </c>
      <c r="AI198" s="16">
        <v>7.6390000000000242</v>
      </c>
      <c r="AJ198" s="16">
        <v>7.4569999999999936</v>
      </c>
      <c r="AK198" s="16">
        <v>7.5009999999999906</v>
      </c>
      <c r="AL198" s="16">
        <v>7.5490000000000066</v>
      </c>
      <c r="AM198" s="16">
        <v>7.6299999999999955</v>
      </c>
      <c r="AN198" s="16">
        <v>7.7489999999999668</v>
      </c>
      <c r="AO198" s="16">
        <v>7.6200000000000045</v>
      </c>
      <c r="AP198" s="16">
        <v>7.6100000000000421</v>
      </c>
      <c r="AQ198" s="16">
        <v>7.8409999999999798</v>
      </c>
      <c r="AR198" s="16">
        <v>7.6490000000000293</v>
      </c>
      <c r="AS198" s="16">
        <v>7.6829999999999927</v>
      </c>
      <c r="AT198" s="16">
        <v>7.828000000000003</v>
      </c>
      <c r="AU198" s="16">
        <v>7.6760000000000161</v>
      </c>
      <c r="AV198" s="16">
        <v>7.6869999999999834</v>
      </c>
      <c r="AW198" s="16">
        <v>7.6730000000000018</v>
      </c>
      <c r="AX198" s="16">
        <v>7.7209999999999752</v>
      </c>
      <c r="AY198" s="16">
        <v>7.5919999999999845</v>
      </c>
      <c r="AZ198" s="16">
        <v>7.5690000000000168</v>
      </c>
      <c r="BA198" s="16">
        <v>7.6269999999999527</v>
      </c>
      <c r="BB198" s="16">
        <v>7.7630000000000337</v>
      </c>
      <c r="BC198" s="102">
        <f t="shared" si="28"/>
        <v>57.24234979845923</v>
      </c>
    </row>
    <row r="199" spans="1:55" ht="14.65" thickBot="1" x14ac:dyDescent="0.5">
      <c r="A199" s="140" t="s">
        <v>12</v>
      </c>
      <c r="B199" s="140">
        <v>2022</v>
      </c>
      <c r="C199" s="141">
        <v>44847</v>
      </c>
      <c r="D199" s="10" t="s">
        <v>13</v>
      </c>
      <c r="E199" s="58" t="s">
        <v>454</v>
      </c>
      <c r="F199" s="48">
        <v>2</v>
      </c>
      <c r="G199" s="48" t="s">
        <v>36</v>
      </c>
      <c r="H199" s="48" t="s">
        <v>458</v>
      </c>
      <c r="I199" s="48" t="s">
        <v>270</v>
      </c>
      <c r="J199" s="48" t="s">
        <v>256</v>
      </c>
      <c r="K199" s="48" t="s">
        <v>425</v>
      </c>
      <c r="L199" s="50">
        <f>(C199-VLOOKUP(H199,Riders!$A$2:$C$3501,2,FALSE))/365</f>
        <v>23.923287671232877</v>
      </c>
      <c r="M199" s="50">
        <f>(C199-VLOOKUP(I199,Riders!$A$2:$C$3501,2,FALSE))/365</f>
        <v>28.079452054794519</v>
      </c>
      <c r="N199" s="50">
        <f>(C199-VLOOKUP(J199,Riders!$A$2:$C$3501,2,FALSE))/365</f>
        <v>26.641095890410959</v>
      </c>
      <c r="O199" s="50">
        <f>(C199-VLOOKUP(K199,Riders!$A$2:$C$3501,2,FALSE))/365</f>
        <v>23.282191780821918</v>
      </c>
      <c r="P199" s="142">
        <v>4</v>
      </c>
      <c r="Q199" s="101">
        <f t="shared" si="22"/>
        <v>253.92899999999997</v>
      </c>
      <c r="R199" s="101">
        <f t="shared" si="23"/>
        <v>22.404</v>
      </c>
      <c r="S199" s="101">
        <f t="shared" si="24"/>
        <v>67.899999999999991</v>
      </c>
      <c r="T199" s="101">
        <f t="shared" si="25"/>
        <v>61.252000000000024</v>
      </c>
      <c r="U199" s="101">
        <f t="shared" si="26"/>
        <v>61.732999999999976</v>
      </c>
      <c r="V199" s="101">
        <f t="shared" si="27"/>
        <v>63.043999999999983</v>
      </c>
      <c r="W199" s="16">
        <v>14.215999999999999</v>
      </c>
      <c r="X199" s="16">
        <v>8.1880000000000006</v>
      </c>
      <c r="Y199" s="16">
        <v>7.7639999999999993</v>
      </c>
      <c r="Z199" s="16">
        <v>7.570999999999998</v>
      </c>
      <c r="AA199" s="16">
        <v>7.588000000000001</v>
      </c>
      <c r="AB199" s="16">
        <v>7.4570000000000007</v>
      </c>
      <c r="AC199" s="16">
        <v>7.4809999999999945</v>
      </c>
      <c r="AD199" s="16">
        <v>7.634999999999998</v>
      </c>
      <c r="AE199" s="16">
        <v>7.625</v>
      </c>
      <c r="AF199" s="16">
        <v>7.6690000000000254</v>
      </c>
      <c r="AG199" s="16">
        <v>7.7269999999999897</v>
      </c>
      <c r="AH199" s="16">
        <v>7.8379999999999939</v>
      </c>
      <c r="AI199" s="16">
        <v>7.6159999999999997</v>
      </c>
      <c r="AJ199" s="16">
        <v>7.6039999999999992</v>
      </c>
      <c r="AK199" s="16">
        <v>7.5430000000000064</v>
      </c>
      <c r="AL199" s="16">
        <v>7.6300000000000097</v>
      </c>
      <c r="AM199" s="16">
        <v>7.7259999999999707</v>
      </c>
      <c r="AN199" s="16">
        <v>7.5970000000000368</v>
      </c>
      <c r="AO199" s="16">
        <v>7.5549999999999784</v>
      </c>
      <c r="AP199" s="16">
        <v>7.7410000000000139</v>
      </c>
      <c r="AQ199" s="16">
        <v>7.664999999999992</v>
      </c>
      <c r="AR199" s="16">
        <v>7.835000000000008</v>
      </c>
      <c r="AS199" s="16">
        <v>7.7299999999999613</v>
      </c>
      <c r="AT199" s="16">
        <v>7.8840000000000146</v>
      </c>
      <c r="AU199" s="16">
        <v>8.0619999999999834</v>
      </c>
      <c r="AV199" s="16">
        <v>7.8070000000000164</v>
      </c>
      <c r="AW199" s="16">
        <v>7.8109999999999786</v>
      </c>
      <c r="AX199" s="16">
        <v>7.7390000000000327</v>
      </c>
      <c r="AY199" s="16">
        <v>7.7629999999999768</v>
      </c>
      <c r="AZ199" s="16">
        <v>7.8500000000000227</v>
      </c>
      <c r="BA199" s="16">
        <v>7.9350000000000023</v>
      </c>
      <c r="BB199" s="16">
        <v>8.0769999999999698</v>
      </c>
      <c r="BC199" s="102">
        <f t="shared" si="28"/>
        <v>56.708765048497817</v>
      </c>
    </row>
    <row r="200" spans="1:55" ht="14.65" thickBot="1" x14ac:dyDescent="0.5">
      <c r="A200" s="140" t="s">
        <v>12</v>
      </c>
      <c r="B200" s="140">
        <v>2022</v>
      </c>
      <c r="C200" s="141">
        <v>44847</v>
      </c>
      <c r="D200" s="10" t="s">
        <v>13</v>
      </c>
      <c r="E200" s="58" t="s">
        <v>454</v>
      </c>
      <c r="F200" s="48">
        <v>3</v>
      </c>
      <c r="G200" s="48" t="s">
        <v>19</v>
      </c>
      <c r="H200" s="48" t="s">
        <v>461</v>
      </c>
      <c r="I200" s="48" t="s">
        <v>218</v>
      </c>
      <c r="J200" s="48" t="s">
        <v>245</v>
      </c>
      <c r="K200" s="48" t="s">
        <v>462</v>
      </c>
      <c r="L200" s="50">
        <f>(C200-VLOOKUP(H200,Riders!$A$2:$C$3501,2,FALSE))/365</f>
        <v>19.917808219178081</v>
      </c>
      <c r="M200" s="50">
        <f>(C200-VLOOKUP(I200,Riders!$A$2:$C$3501,2,FALSE))/365</f>
        <v>21.098630136986301</v>
      </c>
      <c r="N200" s="50">
        <f>(C200-VLOOKUP(J200,Riders!$A$2:$C$3501,2,FALSE))/365</f>
        <v>23.791780821917808</v>
      </c>
      <c r="O200" s="50">
        <f>(C200-VLOOKUP(K200,Riders!$A$2:$C$3501,2,FALSE))/365</f>
        <v>23.38082191780822</v>
      </c>
      <c r="P200" s="142">
        <v>5</v>
      </c>
      <c r="Q200" s="101">
        <f t="shared" si="22"/>
        <v>254.86900000000003</v>
      </c>
      <c r="R200" s="101">
        <f t="shared" si="23"/>
        <v>22.776</v>
      </c>
      <c r="S200" s="101">
        <f t="shared" si="24"/>
        <v>69.587000000000003</v>
      </c>
      <c r="T200" s="101">
        <f t="shared" si="25"/>
        <v>61.084999999999994</v>
      </c>
      <c r="U200" s="101">
        <f t="shared" si="26"/>
        <v>62.063000000000017</v>
      </c>
      <c r="V200" s="101">
        <f t="shared" si="27"/>
        <v>62.134000000000015</v>
      </c>
      <c r="W200" s="16">
        <v>14.211</v>
      </c>
      <c r="X200" s="16">
        <v>8.5649999999999995</v>
      </c>
      <c r="Y200" s="16">
        <v>7.9830000000000005</v>
      </c>
      <c r="Z200" s="16">
        <v>7.8179999999999978</v>
      </c>
      <c r="AA200" s="16">
        <v>7.8710000000000022</v>
      </c>
      <c r="AB200" s="16">
        <v>7.713000000000001</v>
      </c>
      <c r="AC200" s="16">
        <v>7.6769999999999925</v>
      </c>
      <c r="AD200" s="16">
        <v>7.7490000000000094</v>
      </c>
      <c r="AE200" s="16">
        <v>7.8229999999999933</v>
      </c>
      <c r="AF200" s="16">
        <v>7.6550000000000153</v>
      </c>
      <c r="AG200" s="16">
        <v>7.6329999999999956</v>
      </c>
      <c r="AH200" s="16">
        <v>7.7310000000000088</v>
      </c>
      <c r="AI200" s="16">
        <v>7.5779999999999745</v>
      </c>
      <c r="AJ200" s="16">
        <v>7.5130000000000052</v>
      </c>
      <c r="AK200" s="16">
        <v>7.5480000000000302</v>
      </c>
      <c r="AL200" s="16">
        <v>7.6039999999999708</v>
      </c>
      <c r="AM200" s="16">
        <v>7.77800000000002</v>
      </c>
      <c r="AN200" s="16">
        <v>7.8779999999999859</v>
      </c>
      <c r="AO200" s="16">
        <v>7.7059999999999889</v>
      </c>
      <c r="AP200" s="16">
        <v>7.724000000000018</v>
      </c>
      <c r="AQ200" s="16">
        <v>7.7249999999999943</v>
      </c>
      <c r="AR200" s="16">
        <v>7.7160000000000082</v>
      </c>
      <c r="AS200" s="16">
        <v>7.8370000000000175</v>
      </c>
      <c r="AT200" s="16">
        <v>7.6989999999999839</v>
      </c>
      <c r="AU200" s="16">
        <v>7.7979999999999734</v>
      </c>
      <c r="AV200" s="16">
        <v>7.6500000000000341</v>
      </c>
      <c r="AW200" s="16">
        <v>7.6749999999999829</v>
      </c>
      <c r="AX200" s="16">
        <v>7.6930000000000121</v>
      </c>
      <c r="AY200" s="16">
        <v>7.7230000000000132</v>
      </c>
      <c r="AZ200" s="16">
        <v>7.8099999999999739</v>
      </c>
      <c r="BA200" s="16">
        <v>7.8839999999999861</v>
      </c>
      <c r="BB200" s="16">
        <v>7.9010000000000389</v>
      </c>
      <c r="BC200" s="102">
        <f t="shared" si="28"/>
        <v>56.499613526949133</v>
      </c>
    </row>
    <row r="201" spans="1:55" ht="14.65" thickBot="1" x14ac:dyDescent="0.5">
      <c r="A201" s="140" t="s">
        <v>12</v>
      </c>
      <c r="B201" s="140">
        <v>2022</v>
      </c>
      <c r="C201" s="147">
        <v>44847</v>
      </c>
      <c r="D201" s="10" t="s">
        <v>13</v>
      </c>
      <c r="E201" s="58" t="s">
        <v>454</v>
      </c>
      <c r="F201" s="58">
        <v>3</v>
      </c>
      <c r="G201" s="48" t="s">
        <v>15</v>
      </c>
      <c r="H201" s="48" t="s">
        <v>440</v>
      </c>
      <c r="I201" s="48" t="s">
        <v>459</v>
      </c>
      <c r="J201" s="48" t="s">
        <v>443</v>
      </c>
      <c r="K201" s="48" t="s">
        <v>460</v>
      </c>
      <c r="L201" s="50">
        <f>(C201-VLOOKUP(H201,Riders!$A$2:$C$3501,2,FALSE))/365</f>
        <v>21.926027397260274</v>
      </c>
      <c r="M201" s="50">
        <f>(C201-VLOOKUP(I201,Riders!$A$2:$C$3501,2,FALSE))/365</f>
        <v>23.912328767123288</v>
      </c>
      <c r="N201" s="50">
        <f>(C201-VLOOKUP(J201,Riders!$A$2:$C$3501,2,FALSE))/365</f>
        <v>18.887671232876713</v>
      </c>
      <c r="O201" s="50">
        <f>(C201-VLOOKUP(K201,Riders!$A$2:$C$3501,2,FALSE))/365</f>
        <v>29.257534246575343</v>
      </c>
      <c r="P201" s="142">
        <v>6</v>
      </c>
      <c r="Q201" s="101">
        <f t="shared" si="22"/>
        <v>255.01699999999997</v>
      </c>
      <c r="R201" s="101">
        <f t="shared" si="23"/>
        <v>22.681999999999999</v>
      </c>
      <c r="S201" s="101">
        <f t="shared" si="24"/>
        <v>69.25500000000001</v>
      </c>
      <c r="T201" s="101">
        <f t="shared" si="25"/>
        <v>62.265999999999977</v>
      </c>
      <c r="U201" s="101">
        <f t="shared" si="26"/>
        <v>61.410000000000053</v>
      </c>
      <c r="V201" s="101">
        <f t="shared" si="27"/>
        <v>62.085999999999927</v>
      </c>
      <c r="W201" s="16">
        <v>14.281000000000001</v>
      </c>
      <c r="X201" s="16">
        <v>8.400999999999998</v>
      </c>
      <c r="Y201" s="16">
        <v>7.9450000000000003</v>
      </c>
      <c r="Z201" s="16">
        <v>7.8249999999999993</v>
      </c>
      <c r="AA201" s="16">
        <v>7.7049999999999983</v>
      </c>
      <c r="AB201" s="16">
        <v>7.6760000000000019</v>
      </c>
      <c r="AC201" s="16">
        <v>7.757000000000005</v>
      </c>
      <c r="AD201" s="16">
        <v>7.6650000000000063</v>
      </c>
      <c r="AE201" s="16">
        <v>7.7449999999999903</v>
      </c>
      <c r="AF201" s="16">
        <v>7.7450000000000045</v>
      </c>
      <c r="AG201" s="16">
        <v>7.9199999999999875</v>
      </c>
      <c r="AH201" s="16">
        <v>7.7960000000000065</v>
      </c>
      <c r="AI201" s="16">
        <v>7.7820000000000249</v>
      </c>
      <c r="AJ201" s="16">
        <v>7.720999999999961</v>
      </c>
      <c r="AK201" s="16">
        <v>7.8320000000000221</v>
      </c>
      <c r="AL201" s="16">
        <v>7.7249999999999801</v>
      </c>
      <c r="AM201" s="16">
        <v>7.6879999999999882</v>
      </c>
      <c r="AN201" s="16">
        <v>7.6250000000000284</v>
      </c>
      <c r="AO201" s="16">
        <v>7.6349999999999909</v>
      </c>
      <c r="AP201" s="16">
        <v>7.6280000000000143</v>
      </c>
      <c r="AQ201" s="16">
        <v>7.6399999999999864</v>
      </c>
      <c r="AR201" s="16">
        <v>7.6690000000000111</v>
      </c>
      <c r="AS201" s="16">
        <v>7.688999999999993</v>
      </c>
      <c r="AT201" s="16">
        <v>7.8360000000000412</v>
      </c>
      <c r="AU201" s="16">
        <v>7.6619999999999777</v>
      </c>
      <c r="AV201" s="16">
        <v>7.6679999999999495</v>
      </c>
      <c r="AW201" s="16">
        <v>7.6410000000000196</v>
      </c>
      <c r="AX201" s="16">
        <v>7.6180000000000234</v>
      </c>
      <c r="AY201" s="16">
        <v>7.6230000000000189</v>
      </c>
      <c r="AZ201" s="16">
        <v>7.8369999999999607</v>
      </c>
      <c r="BA201" s="16">
        <v>7.9460000000000264</v>
      </c>
      <c r="BB201" s="16">
        <v>8.0909999999999513</v>
      </c>
      <c r="BC201" s="102">
        <f t="shared" si="28"/>
        <v>56.466823780375435</v>
      </c>
    </row>
    <row r="202" spans="1:55" ht="14.65" thickBot="1" x14ac:dyDescent="0.5">
      <c r="A202" s="140" t="s">
        <v>12</v>
      </c>
      <c r="B202" s="140">
        <v>2022</v>
      </c>
      <c r="C202" s="147">
        <v>44847</v>
      </c>
      <c r="D202" s="10" t="s">
        <v>13</v>
      </c>
      <c r="E202" s="58" t="s">
        <v>454</v>
      </c>
      <c r="F202" s="58">
        <v>4</v>
      </c>
      <c r="G202" s="48" t="s">
        <v>27</v>
      </c>
      <c r="H202" s="48" t="s">
        <v>216</v>
      </c>
      <c r="I202" s="48" t="s">
        <v>463</v>
      </c>
      <c r="J202" s="48" t="s">
        <v>396</v>
      </c>
      <c r="K202" s="48" t="s">
        <v>433</v>
      </c>
      <c r="L202" s="50">
        <f>(C202-VLOOKUP(H202,Riders!$A$2:$C$3501,2,FALSE))/365</f>
        <v>23.682191780821917</v>
      </c>
      <c r="M202" s="50">
        <f>(C202-VLOOKUP(I202,Riders!$A$2:$C$3501,2,FALSE))/365</f>
        <v>20.87123287671233</v>
      </c>
      <c r="N202" s="50">
        <f>(C202-VLOOKUP(J202,Riders!$A$2:$C$3501,2,FALSE))/365</f>
        <v>23.605479452054794</v>
      </c>
      <c r="O202" s="50">
        <f>(C202-VLOOKUP(K202,Riders!$A$2:$C$3501,2,FALSE))/365</f>
        <v>23.284931506849315</v>
      </c>
      <c r="P202" s="142">
        <v>7</v>
      </c>
      <c r="Q202" s="101">
        <f t="shared" si="22"/>
        <v>255.83500000000004</v>
      </c>
      <c r="R202" s="101">
        <f t="shared" si="23"/>
        <v>22.596</v>
      </c>
      <c r="S202" s="101">
        <f t="shared" si="24"/>
        <v>69.11399999999999</v>
      </c>
      <c r="T202" s="101">
        <f t="shared" si="25"/>
        <v>62.042999999999992</v>
      </c>
      <c r="U202" s="101">
        <f t="shared" si="26"/>
        <v>63.463000000000022</v>
      </c>
      <c r="V202" s="101">
        <f t="shared" si="27"/>
        <v>61.215000000000032</v>
      </c>
      <c r="W202" s="16">
        <v>14.38</v>
      </c>
      <c r="X202" s="16">
        <v>8.2159999999999993</v>
      </c>
      <c r="Y202" s="16">
        <v>7.7910000000000004</v>
      </c>
      <c r="Z202" s="16">
        <v>7.6920000000000002</v>
      </c>
      <c r="AA202" s="16">
        <v>7.6749999999999972</v>
      </c>
      <c r="AB202" s="16">
        <v>7.7959999999999994</v>
      </c>
      <c r="AC202" s="16">
        <v>7.7720000000000127</v>
      </c>
      <c r="AD202" s="16">
        <v>7.7919999999999803</v>
      </c>
      <c r="AE202" s="16">
        <v>7.8020000000000209</v>
      </c>
      <c r="AF202" s="16">
        <v>7.9109999999999872</v>
      </c>
      <c r="AG202" s="16">
        <v>7.7560000000000002</v>
      </c>
      <c r="AH202" s="16">
        <v>7.7999999999999972</v>
      </c>
      <c r="AI202" s="16">
        <v>7.6740000000000066</v>
      </c>
      <c r="AJ202" s="16">
        <v>7.7010000000000218</v>
      </c>
      <c r="AK202" s="16">
        <v>7.6819999999999737</v>
      </c>
      <c r="AL202" s="16">
        <v>7.7169999999999845</v>
      </c>
      <c r="AM202" s="16">
        <v>7.8900000000000148</v>
      </c>
      <c r="AN202" s="16">
        <v>8.0159999999999911</v>
      </c>
      <c r="AO202" s="16">
        <v>7.8920000000000243</v>
      </c>
      <c r="AP202" s="16">
        <v>7.9269999999999925</v>
      </c>
      <c r="AQ202" s="16">
        <v>7.8950000000000102</v>
      </c>
      <c r="AR202" s="16">
        <v>8.0579999999999927</v>
      </c>
      <c r="AS202" s="16">
        <v>7.8889999999999816</v>
      </c>
      <c r="AT202" s="16">
        <v>7.896000000000015</v>
      </c>
      <c r="AU202" s="16">
        <v>7.9950000000000045</v>
      </c>
      <c r="AV202" s="16">
        <v>7.7779999999999916</v>
      </c>
      <c r="AW202" s="16">
        <v>7.5860000000000127</v>
      </c>
      <c r="AX202" s="16">
        <v>7.4999999999999716</v>
      </c>
      <c r="AY202" s="16">
        <v>7.507000000000005</v>
      </c>
      <c r="AZ202" s="16">
        <v>7.5030000000000143</v>
      </c>
      <c r="BA202" s="16">
        <v>7.5729999999999791</v>
      </c>
      <c r="BB202" s="16">
        <v>7.773000000000053</v>
      </c>
      <c r="BC202" s="102">
        <f t="shared" si="28"/>
        <v>56.286278265288168</v>
      </c>
    </row>
    <row r="203" spans="1:55" ht="14.65" thickBot="1" x14ac:dyDescent="0.5">
      <c r="A203" s="140" t="s">
        <v>12</v>
      </c>
      <c r="B203" s="140">
        <v>2022</v>
      </c>
      <c r="C203" s="147">
        <v>44847</v>
      </c>
      <c r="D203" s="10" t="s">
        <v>13</v>
      </c>
      <c r="E203" s="58" t="s">
        <v>454</v>
      </c>
      <c r="F203" s="58">
        <v>4</v>
      </c>
      <c r="G203" s="48" t="s">
        <v>67</v>
      </c>
      <c r="H203" s="48" t="s">
        <v>271</v>
      </c>
      <c r="I203" s="48" t="s">
        <v>437</v>
      </c>
      <c r="J203" s="48" t="s">
        <v>464</v>
      </c>
      <c r="K203" s="48" t="s">
        <v>439</v>
      </c>
      <c r="L203" s="50">
        <f>(C203-VLOOKUP(H203,Riders!$A$2:$C$3501,2,FALSE))/365</f>
        <v>28.323287671232876</v>
      </c>
      <c r="M203" s="50">
        <f>(C203-VLOOKUP(I203,Riders!$A$2:$C$3501,2,FALSE))/365</f>
        <v>31.484931506849314</v>
      </c>
      <c r="N203" s="50">
        <f>(C203-VLOOKUP(J203,Riders!$A$2:$C$3501,2,FALSE))/365</f>
        <v>20.717808219178082</v>
      </c>
      <c r="O203" s="50">
        <f>(C203-VLOOKUP(K203,Riders!$A$2:$C$3501,2,FALSE))/365</f>
        <v>28.780821917808218</v>
      </c>
      <c r="P203" s="142">
        <v>8</v>
      </c>
      <c r="Q203" s="101">
        <f t="shared" si="22"/>
        <v>261.46000000000004</v>
      </c>
      <c r="R203" s="101">
        <f t="shared" si="23"/>
        <v>23.334</v>
      </c>
      <c r="S203" s="101">
        <f t="shared" si="24"/>
        <v>69.964999999999989</v>
      </c>
      <c r="T203" s="101">
        <f t="shared" si="25"/>
        <v>62.475000000000009</v>
      </c>
      <c r="U203" s="101">
        <f t="shared" si="26"/>
        <v>64.426999999999992</v>
      </c>
      <c r="V203" s="101">
        <f t="shared" si="27"/>
        <v>64.593000000000046</v>
      </c>
      <c r="W203" s="16">
        <v>15.013</v>
      </c>
      <c r="X203" s="16">
        <v>8.3209999999999997</v>
      </c>
      <c r="Y203" s="16">
        <v>7.8270000000000017</v>
      </c>
      <c r="Z203" s="16">
        <v>7.6989999999999981</v>
      </c>
      <c r="AA203" s="16">
        <v>7.7860000000000014</v>
      </c>
      <c r="AB203" s="16">
        <v>7.6490000000000009</v>
      </c>
      <c r="AC203" s="16">
        <v>7.7280000000000015</v>
      </c>
      <c r="AD203" s="16">
        <v>7.941999999999986</v>
      </c>
      <c r="AE203" s="16">
        <v>7.8060000000000258</v>
      </c>
      <c r="AF203" s="16">
        <v>7.8199999999999932</v>
      </c>
      <c r="AG203" s="16">
        <v>7.9529999999999745</v>
      </c>
      <c r="AH203" s="16">
        <v>7.75</v>
      </c>
      <c r="AI203" s="16">
        <v>7.6910000000000025</v>
      </c>
      <c r="AJ203" s="16">
        <v>7.7330000000000325</v>
      </c>
      <c r="AK203" s="16">
        <v>7.9269999999999925</v>
      </c>
      <c r="AL203" s="16">
        <v>7.7949999999999875</v>
      </c>
      <c r="AM203" s="16">
        <v>7.7590000000000146</v>
      </c>
      <c r="AN203" s="16">
        <v>7.796999999999997</v>
      </c>
      <c r="AO203" s="16">
        <v>7.9829999999999757</v>
      </c>
      <c r="AP203" s="16">
        <v>8.0980000000000416</v>
      </c>
      <c r="AQ203" s="16">
        <v>8.3619999999999663</v>
      </c>
      <c r="AR203" s="16">
        <v>8.3540000000000418</v>
      </c>
      <c r="AS203" s="16">
        <v>8.0459999999999638</v>
      </c>
      <c r="AT203" s="16">
        <v>8.0279999999999916</v>
      </c>
      <c r="AU203" s="16">
        <v>8.2430000000000234</v>
      </c>
      <c r="AV203" s="16">
        <v>8.0159999999999627</v>
      </c>
      <c r="AW203" s="16">
        <v>7.988000000000028</v>
      </c>
      <c r="AX203" s="16">
        <v>7.9799999999999613</v>
      </c>
      <c r="AY203" s="16">
        <v>7.9980000000000189</v>
      </c>
      <c r="AZ203" s="16">
        <v>8.0810000000000457</v>
      </c>
      <c r="BA203" s="16">
        <v>8.1119999999999663</v>
      </c>
      <c r="BB203" s="16">
        <v>8.1750000000000398</v>
      </c>
      <c r="BC203" s="102">
        <f t="shared" si="28"/>
        <v>55.075346133251735</v>
      </c>
    </row>
    <row r="204" spans="1:55" ht="14.65" thickBot="1" x14ac:dyDescent="0.5">
      <c r="A204" s="4" t="s">
        <v>12</v>
      </c>
      <c r="B204" s="4">
        <v>2022</v>
      </c>
      <c r="C204" s="5">
        <v>44847</v>
      </c>
      <c r="D204" s="4" t="s">
        <v>13</v>
      </c>
      <c r="E204" s="29" t="s">
        <v>204</v>
      </c>
      <c r="F204" s="29" t="s">
        <v>205</v>
      </c>
      <c r="G204" s="51" t="s">
        <v>53</v>
      </c>
      <c r="H204" s="51" t="s">
        <v>227</v>
      </c>
      <c r="I204" s="51" t="s">
        <v>456</v>
      </c>
      <c r="J204" s="51" t="s">
        <v>389</v>
      </c>
      <c r="K204" s="51" t="s">
        <v>316</v>
      </c>
      <c r="L204" s="50">
        <f>(C204-VLOOKUP(H204,Riders!$A$2:$C$3501,2,FALSE))/365</f>
        <v>24.641095890410959</v>
      </c>
      <c r="M204" s="50">
        <f>(C204-VLOOKUP(I204,Riders!$A$2:$C$3501,2,FALSE))/365</f>
        <v>23.32054794520548</v>
      </c>
      <c r="N204" s="50">
        <f>(C204-VLOOKUP(J204,Riders!$A$2:$C$3501,2,FALSE))/365</f>
        <v>22.953424657534246</v>
      </c>
      <c r="O204" s="50">
        <f>(C204-VLOOKUP(K204,Riders!$A$2:$C$3501,2,FALSE))/365</f>
        <v>21.81095890410959</v>
      </c>
      <c r="P204" s="29">
        <v>1</v>
      </c>
      <c r="Q204" s="101">
        <f t="shared" si="22"/>
        <v>249.76</v>
      </c>
      <c r="R204" s="101">
        <f t="shared" si="23"/>
        <v>21.716000000000001</v>
      </c>
      <c r="S204" s="101">
        <f t="shared" si="24"/>
        <v>66.77</v>
      </c>
      <c r="T204" s="101">
        <f t="shared" si="25"/>
        <v>60.649000000000001</v>
      </c>
      <c r="U204" s="101">
        <f t="shared" si="26"/>
        <v>61.178000000000011</v>
      </c>
      <c r="V204" s="101">
        <f t="shared" si="27"/>
        <v>61.162999999999982</v>
      </c>
      <c r="W204" s="16">
        <v>13.749000000000001</v>
      </c>
      <c r="X204" s="16">
        <v>7.9670000000000005</v>
      </c>
      <c r="Y204" s="16">
        <v>7.5459999999999994</v>
      </c>
      <c r="Z204" s="16">
        <v>7.5039999999999978</v>
      </c>
      <c r="AA204" s="16">
        <v>7.6110000000000042</v>
      </c>
      <c r="AB204" s="16">
        <v>7.4619999999999962</v>
      </c>
      <c r="AC204" s="16">
        <v>7.4530000000000101</v>
      </c>
      <c r="AD204" s="16">
        <v>7.4779999999999873</v>
      </c>
      <c r="AE204" s="16">
        <v>7.6470000000000056</v>
      </c>
      <c r="AF204" s="16">
        <v>7.5779999999999887</v>
      </c>
      <c r="AG204" s="16">
        <v>7.5460000000000207</v>
      </c>
      <c r="AH204" s="16">
        <v>7.5879999999999797</v>
      </c>
      <c r="AI204" s="16">
        <v>7.6340000000000146</v>
      </c>
      <c r="AJ204" s="16">
        <v>7.5360000000000014</v>
      </c>
      <c r="AK204" s="16">
        <v>7.5390000000000015</v>
      </c>
      <c r="AL204" s="16">
        <v>7.5809999999999889</v>
      </c>
      <c r="AM204" s="16">
        <v>7.5820000000000078</v>
      </c>
      <c r="AN204" s="16">
        <v>7.6769999999999925</v>
      </c>
      <c r="AO204" s="16">
        <v>7.51400000000001</v>
      </c>
      <c r="AP204" s="16">
        <v>7.5229999999999961</v>
      </c>
      <c r="AQ204" s="16">
        <v>7.5079999999999814</v>
      </c>
      <c r="AR204" s="16">
        <v>7.7750000000000057</v>
      </c>
      <c r="AS204" s="16">
        <v>7.7400000000000375</v>
      </c>
      <c r="AT204" s="16">
        <v>7.8589999999999804</v>
      </c>
      <c r="AU204" s="16">
        <v>7.6759999999999877</v>
      </c>
      <c r="AV204" s="16">
        <v>7.7549999999999955</v>
      </c>
      <c r="AW204" s="16">
        <v>7.7889999999999873</v>
      </c>
      <c r="AX204" s="16">
        <v>7.6510000000000389</v>
      </c>
      <c r="AY204" s="16">
        <v>7.5410000000000252</v>
      </c>
      <c r="AZ204" s="16">
        <v>7.55499999999995</v>
      </c>
      <c r="BA204" s="16">
        <v>7.5120000000000289</v>
      </c>
      <c r="BB204" s="16">
        <v>7.6839999999999691</v>
      </c>
      <c r="BC204" s="102">
        <f t="shared" si="28"/>
        <v>57.655349135169764</v>
      </c>
    </row>
    <row r="205" spans="1:55" ht="14.65" thickBot="1" x14ac:dyDescent="0.5">
      <c r="A205" s="4" t="s">
        <v>12</v>
      </c>
      <c r="B205" s="4">
        <v>2022</v>
      </c>
      <c r="C205" s="5">
        <v>44847</v>
      </c>
      <c r="D205" s="4" t="s">
        <v>13</v>
      </c>
      <c r="E205" s="29" t="s">
        <v>204</v>
      </c>
      <c r="F205" s="29" t="s">
        <v>205</v>
      </c>
      <c r="G205" s="51" t="s">
        <v>17</v>
      </c>
      <c r="H205" s="51" t="s">
        <v>423</v>
      </c>
      <c r="I205" s="51" t="s">
        <v>215</v>
      </c>
      <c r="J205" s="51" t="s">
        <v>422</v>
      </c>
      <c r="K205" s="51" t="s">
        <v>421</v>
      </c>
      <c r="L205" s="50">
        <f>(C205-VLOOKUP(H205,Riders!$A$2:$C$3501,2,FALSE))/365</f>
        <v>24.901369863013699</v>
      </c>
      <c r="M205" s="50">
        <f>(C205-VLOOKUP(I205,Riders!$A$2:$C$3501,2,FALSE))/365</f>
        <v>23.767123287671232</v>
      </c>
      <c r="N205" s="50">
        <f>(C205-VLOOKUP(J205,Riders!$A$2:$C$3501,2,FALSE))/365</f>
        <v>23.487671232876714</v>
      </c>
      <c r="O205" s="50">
        <f>(C205-VLOOKUP(K205,Riders!$A$2:$C$3501,2,FALSE))/365</f>
        <v>22.172602739726027</v>
      </c>
      <c r="P205" s="29">
        <v>2</v>
      </c>
      <c r="Q205" s="101">
        <f t="shared" si="22"/>
        <v>250.77400000000003</v>
      </c>
      <c r="R205" s="101">
        <f t="shared" si="23"/>
        <v>22.352</v>
      </c>
      <c r="S205" s="101">
        <f t="shared" si="24"/>
        <v>67.603999999999999</v>
      </c>
      <c r="T205" s="101">
        <f t="shared" si="25"/>
        <v>61.297999999999988</v>
      </c>
      <c r="U205" s="101">
        <f t="shared" si="26"/>
        <v>60.63300000000001</v>
      </c>
      <c r="V205" s="101">
        <f t="shared" si="27"/>
        <v>61.239000000000033</v>
      </c>
      <c r="W205" s="16">
        <v>14.025</v>
      </c>
      <c r="X205" s="16">
        <v>8.327</v>
      </c>
      <c r="Y205" s="16">
        <v>7.73</v>
      </c>
      <c r="Z205" s="16">
        <v>7.5020000000000024</v>
      </c>
      <c r="AA205" s="16">
        <v>7.4259999999999948</v>
      </c>
      <c r="AB205" s="16">
        <v>7.4620000000000033</v>
      </c>
      <c r="AC205" s="16">
        <v>7.602000000000011</v>
      </c>
      <c r="AD205" s="16">
        <v>7.5299999999999869</v>
      </c>
      <c r="AE205" s="16">
        <v>7.5190000000000055</v>
      </c>
      <c r="AF205" s="16">
        <v>7.5870000000000033</v>
      </c>
      <c r="AG205" s="16">
        <v>7.603999999999985</v>
      </c>
      <c r="AH205" s="16">
        <v>7.8140000000000072</v>
      </c>
      <c r="AI205" s="16">
        <v>7.6349999999999909</v>
      </c>
      <c r="AJ205" s="16">
        <v>7.6749999999999972</v>
      </c>
      <c r="AK205" s="16">
        <v>7.694999999999979</v>
      </c>
      <c r="AL205" s="16">
        <v>7.7690000000000197</v>
      </c>
      <c r="AM205" s="16">
        <v>7.8680000000000234</v>
      </c>
      <c r="AN205" s="16">
        <v>7.6799999999999784</v>
      </c>
      <c r="AO205" s="16">
        <v>7.570999999999998</v>
      </c>
      <c r="AP205" s="16">
        <v>7.5180000000000291</v>
      </c>
      <c r="AQ205" s="16">
        <v>7.5029999999999859</v>
      </c>
      <c r="AR205" s="16">
        <v>7.5109999999999957</v>
      </c>
      <c r="AS205" s="16">
        <v>7.4819999999999993</v>
      </c>
      <c r="AT205" s="16">
        <v>7.5</v>
      </c>
      <c r="AU205" s="16">
        <v>7.6700000000000159</v>
      </c>
      <c r="AV205" s="16">
        <v>7.5769999999999698</v>
      </c>
      <c r="AW205" s="16">
        <v>7.6560000000000343</v>
      </c>
      <c r="AX205" s="16">
        <v>7.4929999999999666</v>
      </c>
      <c r="AY205" s="16">
        <v>7.5030000000000143</v>
      </c>
      <c r="AZ205" s="16">
        <v>7.6969999999999743</v>
      </c>
      <c r="BA205" s="16">
        <v>7.7500000000000284</v>
      </c>
      <c r="BB205" s="16">
        <v>7.8930000000000291</v>
      </c>
      <c r="BC205" s="102">
        <f t="shared" si="28"/>
        <v>57.422220804389603</v>
      </c>
    </row>
    <row r="206" spans="1:55" ht="14.65" thickBot="1" x14ac:dyDescent="0.5">
      <c r="A206" s="4" t="s">
        <v>12</v>
      </c>
      <c r="B206" s="4">
        <v>2022</v>
      </c>
      <c r="C206" s="5">
        <v>44847</v>
      </c>
      <c r="D206" s="4" t="s">
        <v>13</v>
      </c>
      <c r="E206" s="29" t="s">
        <v>204</v>
      </c>
      <c r="F206" s="29" t="s">
        <v>206</v>
      </c>
      <c r="G206" s="51" t="s">
        <v>25</v>
      </c>
      <c r="H206" s="51" t="s">
        <v>328</v>
      </c>
      <c r="I206" s="51" t="s">
        <v>269</v>
      </c>
      <c r="J206" s="51" t="s">
        <v>418</v>
      </c>
      <c r="K206" s="51" t="s">
        <v>419</v>
      </c>
      <c r="L206" s="50">
        <f>(C206-VLOOKUP(H206,Riders!$A$2:$C$3501,2,FALSE))/365</f>
        <v>32.221917808219175</v>
      </c>
      <c r="M206" s="50">
        <f>(C206-VLOOKUP(I206,Riders!$A$2:$C$3501,2,FALSE))/365</f>
        <v>28.608219178082191</v>
      </c>
      <c r="N206" s="50">
        <f>(C206-VLOOKUP(J206,Riders!$A$2:$C$3501,2,FALSE))/365</f>
        <v>25.55890410958904</v>
      </c>
      <c r="O206" s="50">
        <f>(C206-VLOOKUP(K206,Riders!$A$2:$C$3501,2,FALSE))/365</f>
        <v>27.353424657534248</v>
      </c>
      <c r="P206" s="29">
        <v>3</v>
      </c>
      <c r="Q206" s="101">
        <f t="shared" si="22"/>
        <v>251.369</v>
      </c>
      <c r="R206" s="101">
        <f t="shared" si="23"/>
        <v>22.777000000000001</v>
      </c>
      <c r="S206" s="101">
        <f t="shared" si="24"/>
        <v>68.078000000000003</v>
      </c>
      <c r="T206" s="101">
        <f t="shared" si="25"/>
        <v>60.662000000000006</v>
      </c>
      <c r="U206" s="101">
        <f t="shared" si="26"/>
        <v>61.557999999999993</v>
      </c>
      <c r="V206" s="101">
        <f t="shared" si="27"/>
        <v>61.070999999999998</v>
      </c>
      <c r="W206" s="16">
        <v>14.266</v>
      </c>
      <c r="X206" s="16">
        <v>8.511000000000001</v>
      </c>
      <c r="Y206" s="16">
        <v>7.73</v>
      </c>
      <c r="Z206" s="16">
        <v>7.52</v>
      </c>
      <c r="AA206" s="16">
        <v>7.5499999999999972</v>
      </c>
      <c r="AB206" s="16">
        <v>7.4310000000000045</v>
      </c>
      <c r="AC206" s="16">
        <v>7.4449999999999861</v>
      </c>
      <c r="AD206" s="16">
        <v>7.6250000000000142</v>
      </c>
      <c r="AE206" s="16">
        <v>7.492999999999995</v>
      </c>
      <c r="AF206" s="16">
        <v>7.5290000000000106</v>
      </c>
      <c r="AG206" s="16">
        <v>7.5370000000000061</v>
      </c>
      <c r="AH206" s="16">
        <v>7.5569999999999879</v>
      </c>
      <c r="AI206" s="16">
        <v>7.7180000000000035</v>
      </c>
      <c r="AJ206" s="16">
        <v>7.630999999999986</v>
      </c>
      <c r="AK206" s="16">
        <v>7.6039999999999992</v>
      </c>
      <c r="AL206" s="16">
        <v>7.5930000000000177</v>
      </c>
      <c r="AM206" s="16">
        <v>7.5689999999999884</v>
      </c>
      <c r="AN206" s="16">
        <v>7.738000000000028</v>
      </c>
      <c r="AO206" s="16">
        <v>7.5819999999999652</v>
      </c>
      <c r="AP206" s="16">
        <v>7.5970000000000084</v>
      </c>
      <c r="AQ206" s="16">
        <v>7.6560000000000059</v>
      </c>
      <c r="AR206" s="16">
        <v>7.7749999999999773</v>
      </c>
      <c r="AS206" s="16">
        <v>7.896000000000015</v>
      </c>
      <c r="AT206" s="16">
        <v>7.7450000000000045</v>
      </c>
      <c r="AU206" s="16">
        <v>7.8639999999999759</v>
      </c>
      <c r="AV206" s="16">
        <v>7.6230000000000189</v>
      </c>
      <c r="AW206" s="16">
        <v>7.6009999999999991</v>
      </c>
      <c r="AX206" s="16">
        <v>7.5900000000000034</v>
      </c>
      <c r="AY206" s="16">
        <v>7.5160000000000196</v>
      </c>
      <c r="AZ206" s="16">
        <v>7.55499999999995</v>
      </c>
      <c r="BA206" s="16">
        <v>7.5840000000000316</v>
      </c>
      <c r="BB206" s="16">
        <v>7.7379999999999995</v>
      </c>
      <c r="BC206" s="102">
        <f t="shared" si="28"/>
        <v>57.286300219995304</v>
      </c>
    </row>
    <row r="207" spans="1:55" ht="14.65" thickBot="1" x14ac:dyDescent="0.5">
      <c r="A207" s="4" t="s">
        <v>12</v>
      </c>
      <c r="B207" s="4">
        <v>2022</v>
      </c>
      <c r="C207" s="5">
        <v>44847</v>
      </c>
      <c r="D207" s="4" t="s">
        <v>13</v>
      </c>
      <c r="E207" s="29" t="s">
        <v>204</v>
      </c>
      <c r="F207" s="29" t="s">
        <v>206</v>
      </c>
      <c r="G207" s="51" t="s">
        <v>36</v>
      </c>
      <c r="H207" s="51" t="s">
        <v>458</v>
      </c>
      <c r="I207" s="51" t="s">
        <v>270</v>
      </c>
      <c r="J207" s="51" t="s">
        <v>256</v>
      </c>
      <c r="K207" s="51" t="s">
        <v>425</v>
      </c>
      <c r="L207" s="50">
        <f>(C207-VLOOKUP(H207,Riders!$A$2:$C$3501,2,FALSE))/365</f>
        <v>23.923287671232877</v>
      </c>
      <c r="M207" s="50">
        <f>(C207-VLOOKUP(I207,Riders!$A$2:$C$3501,2,FALSE))/365</f>
        <v>28.079452054794519</v>
      </c>
      <c r="N207" s="50">
        <f>(C207-VLOOKUP(J207,Riders!$A$2:$C$3501,2,FALSE))/365</f>
        <v>26.641095890410959</v>
      </c>
      <c r="O207" s="50">
        <f>(C207-VLOOKUP(K207,Riders!$A$2:$C$3501,2,FALSE))/365</f>
        <v>23.282191780821918</v>
      </c>
      <c r="P207" s="29">
        <v>4</v>
      </c>
      <c r="Q207" s="101">
        <f t="shared" si="22"/>
        <v>253.86599999999996</v>
      </c>
      <c r="R207" s="101">
        <f t="shared" si="23"/>
        <v>22.521999999999998</v>
      </c>
      <c r="S207" s="101">
        <f t="shared" si="24"/>
        <v>68.145999999999987</v>
      </c>
      <c r="T207" s="101">
        <f t="shared" si="25"/>
        <v>61.286000000000001</v>
      </c>
      <c r="U207" s="101">
        <f t="shared" si="26"/>
        <v>62.043999999999983</v>
      </c>
      <c r="V207" s="101">
        <f t="shared" si="27"/>
        <v>62.389999999999986</v>
      </c>
      <c r="W207" s="16">
        <v>14.302</v>
      </c>
      <c r="X207" s="16">
        <v>8.2199999999999989</v>
      </c>
      <c r="Y207" s="16">
        <v>7.7830000000000013</v>
      </c>
      <c r="Z207" s="16">
        <v>7.578000000000003</v>
      </c>
      <c r="AA207" s="16">
        <v>7.6139999999999972</v>
      </c>
      <c r="AB207" s="16">
        <v>7.5129999999999981</v>
      </c>
      <c r="AC207" s="16">
        <v>7.546999999999997</v>
      </c>
      <c r="AD207" s="16">
        <v>7.5889999999999915</v>
      </c>
      <c r="AE207" s="16">
        <v>7.7490000000000236</v>
      </c>
      <c r="AF207" s="16">
        <v>7.6589999999999918</v>
      </c>
      <c r="AG207" s="16">
        <v>7.715999999999994</v>
      </c>
      <c r="AH207" s="16">
        <v>7.8379999999999939</v>
      </c>
      <c r="AI207" s="16">
        <v>7.5950000000000273</v>
      </c>
      <c r="AJ207" s="16">
        <v>7.5689999999999742</v>
      </c>
      <c r="AK207" s="16">
        <v>7.554000000000002</v>
      </c>
      <c r="AL207" s="16">
        <v>7.6059999999999945</v>
      </c>
      <c r="AM207" s="16">
        <v>7.7410000000000423</v>
      </c>
      <c r="AN207" s="16">
        <v>7.6069999999999993</v>
      </c>
      <c r="AO207" s="16">
        <v>7.5509999999999593</v>
      </c>
      <c r="AP207" s="16">
        <v>7.7669999999999959</v>
      </c>
      <c r="AQ207" s="16">
        <v>7.7330000000000041</v>
      </c>
      <c r="AR207" s="16">
        <v>7.9640000000000271</v>
      </c>
      <c r="AS207" s="16">
        <v>7.9189999999999827</v>
      </c>
      <c r="AT207" s="16">
        <v>7.761999999999972</v>
      </c>
      <c r="AU207" s="16">
        <v>7.799000000000035</v>
      </c>
      <c r="AV207" s="16">
        <v>7.7599999999999909</v>
      </c>
      <c r="AW207" s="16">
        <v>7.7789999999999964</v>
      </c>
      <c r="AX207" s="16">
        <v>7.7819999999999823</v>
      </c>
      <c r="AY207" s="16">
        <v>7.7610000000000241</v>
      </c>
      <c r="AZ207" s="16">
        <v>7.8220000000000027</v>
      </c>
      <c r="BA207" s="16">
        <v>7.8170000000000073</v>
      </c>
      <c r="BB207" s="16">
        <v>7.8699999999999477</v>
      </c>
      <c r="BC207" s="102">
        <f t="shared" si="28"/>
        <v>56.722838032662914</v>
      </c>
    </row>
    <row r="208" spans="1:55" ht="14.65" thickBot="1" x14ac:dyDescent="0.5">
      <c r="A208" s="1" t="s">
        <v>12</v>
      </c>
      <c r="B208" s="1">
        <v>2022</v>
      </c>
      <c r="C208" s="2">
        <v>44846</v>
      </c>
      <c r="D208" s="1" t="s">
        <v>13</v>
      </c>
      <c r="E208" s="30" t="s">
        <v>379</v>
      </c>
      <c r="F208" s="30" t="s">
        <v>379</v>
      </c>
      <c r="G208" s="47" t="s">
        <v>53</v>
      </c>
      <c r="H208" s="47" t="s">
        <v>227</v>
      </c>
      <c r="I208" s="47" t="s">
        <v>456</v>
      </c>
      <c r="J208" s="47" t="s">
        <v>389</v>
      </c>
      <c r="K208" s="47" t="s">
        <v>316</v>
      </c>
      <c r="L208" s="50">
        <f>(C208-VLOOKUP(H208,Riders!$A$2:$C$3501,2,FALSE))/365</f>
        <v>24.638356164383563</v>
      </c>
      <c r="M208" s="50">
        <f>(C208-VLOOKUP(I208,Riders!$A$2:$C$3501,2,FALSE))/365</f>
        <v>23.317808219178083</v>
      </c>
      <c r="N208" s="50">
        <f>(C208-VLOOKUP(J208,Riders!$A$2:$C$3501,2,FALSE))/365</f>
        <v>22.950684931506849</v>
      </c>
      <c r="O208" s="50">
        <f>(C208-VLOOKUP(K208,Riders!$A$2:$C$3501,2,FALSE))/365</f>
        <v>21.80821917808219</v>
      </c>
      <c r="P208" s="30">
        <v>1</v>
      </c>
      <c r="Q208" s="101">
        <f t="shared" si="22"/>
        <v>251.01099999999997</v>
      </c>
      <c r="R208" s="101">
        <f t="shared" si="23"/>
        <v>21.71</v>
      </c>
      <c r="S208" s="101">
        <f t="shared" si="24"/>
        <v>67.292000000000002</v>
      </c>
      <c r="T208" s="101">
        <f t="shared" si="25"/>
        <v>60.599000000000004</v>
      </c>
      <c r="U208" s="101">
        <f t="shared" si="26"/>
        <v>61.555999999999969</v>
      </c>
      <c r="V208" s="101">
        <f t="shared" si="27"/>
        <v>61.563999999999993</v>
      </c>
      <c r="W208" s="16">
        <v>13.701000000000001</v>
      </c>
      <c r="X208" s="16">
        <v>8.0090000000000003</v>
      </c>
      <c r="Y208" s="16">
        <v>7.6460000000000008</v>
      </c>
      <c r="Z208" s="16">
        <v>7.634999999999998</v>
      </c>
      <c r="AA208" s="16">
        <v>7.7890000000000015</v>
      </c>
      <c r="AB208" s="16">
        <v>7.536999999999999</v>
      </c>
      <c r="AC208" s="16">
        <v>7.5210000000000008</v>
      </c>
      <c r="AD208" s="16">
        <v>7.4540000000000006</v>
      </c>
      <c r="AE208" s="16">
        <v>7.5910000000000082</v>
      </c>
      <c r="AF208" s="16">
        <v>7.4159999999999968</v>
      </c>
      <c r="AG208" s="16">
        <v>7.5330000000000013</v>
      </c>
      <c r="AH208" s="16">
        <v>7.5819999999999936</v>
      </c>
      <c r="AI208" s="16">
        <v>7.703000000000003</v>
      </c>
      <c r="AJ208" s="16">
        <v>7.5499999999999972</v>
      </c>
      <c r="AK208" s="16">
        <v>7.6219999999999857</v>
      </c>
      <c r="AL208" s="16">
        <v>7.6020000000000181</v>
      </c>
      <c r="AM208" s="16">
        <v>7.7940000000000254</v>
      </c>
      <c r="AN208" s="16">
        <v>7.6059999999999377</v>
      </c>
      <c r="AO208" s="16">
        <v>7.6500000000000341</v>
      </c>
      <c r="AP208" s="16">
        <v>7.6260000000000048</v>
      </c>
      <c r="AQ208" s="16">
        <v>7.8349999999999795</v>
      </c>
      <c r="AR208" s="16">
        <v>7.6449999999999818</v>
      </c>
      <c r="AS208" s="16">
        <v>7.6220000000000141</v>
      </c>
      <c r="AT208" s="16">
        <v>7.7779999999999916</v>
      </c>
      <c r="AU208" s="16">
        <v>7.6970000000000312</v>
      </c>
      <c r="AV208" s="16">
        <v>7.7569999999999766</v>
      </c>
      <c r="AW208" s="16">
        <v>7.9000000000000057</v>
      </c>
      <c r="AX208" s="16">
        <v>7.6669999999999732</v>
      </c>
      <c r="AY208" s="16">
        <v>7.6700000000000159</v>
      </c>
      <c r="AZ208" s="16">
        <v>7.5710000000000264</v>
      </c>
      <c r="BA208" s="16">
        <v>7.6080000000000041</v>
      </c>
      <c r="BB208" s="16">
        <v>7.69399999999996</v>
      </c>
      <c r="BC208" s="102">
        <f t="shared" si="28"/>
        <v>57.368003792662478</v>
      </c>
    </row>
    <row r="209" spans="1:55" ht="14.65" thickBot="1" x14ac:dyDescent="0.5">
      <c r="A209" s="1" t="s">
        <v>12</v>
      </c>
      <c r="B209" s="1">
        <v>2022</v>
      </c>
      <c r="C209" s="2">
        <v>44846</v>
      </c>
      <c r="D209" s="1" t="s">
        <v>13</v>
      </c>
      <c r="E209" s="30" t="s">
        <v>379</v>
      </c>
      <c r="F209" s="47" t="s">
        <v>379</v>
      </c>
      <c r="G209" s="47" t="s">
        <v>25</v>
      </c>
      <c r="H209" s="47" t="s">
        <v>328</v>
      </c>
      <c r="I209" s="47" t="s">
        <v>269</v>
      </c>
      <c r="J209" s="47" t="s">
        <v>457</v>
      </c>
      <c r="K209" s="47" t="s">
        <v>418</v>
      </c>
      <c r="L209" s="50">
        <f>(C209-VLOOKUP(H209,Riders!$A$2:$C$3501,2,FALSE))/365</f>
        <v>32.219178082191782</v>
      </c>
      <c r="M209" s="50">
        <f>(C209-VLOOKUP(I209,Riders!$A$2:$C$3501,2,FALSE))/365</f>
        <v>28.605479452054794</v>
      </c>
      <c r="N209" s="50">
        <f>(C209-VLOOKUP(J209,Riders!$A$2:$C$3501,2,FALSE))/365</f>
        <v>25.175342465753424</v>
      </c>
      <c r="O209" s="50">
        <f>(C209-VLOOKUP(K209,Riders!$A$2:$C$3501,2,FALSE))/365</f>
        <v>25.556164383561644</v>
      </c>
      <c r="P209" s="30">
        <v>2</v>
      </c>
      <c r="Q209" s="101">
        <f t="shared" si="22"/>
        <v>253.11699999999999</v>
      </c>
      <c r="R209" s="101">
        <f t="shared" si="23"/>
        <v>22.263999999999999</v>
      </c>
      <c r="S209" s="101">
        <f t="shared" si="24"/>
        <v>67.556999999999988</v>
      </c>
      <c r="T209" s="101">
        <f t="shared" si="25"/>
        <v>61.40100000000001</v>
      </c>
      <c r="U209" s="101">
        <f t="shared" si="26"/>
        <v>62.334000000000003</v>
      </c>
      <c r="V209" s="101">
        <f t="shared" si="27"/>
        <v>61.824999999999989</v>
      </c>
      <c r="W209" s="16">
        <v>14.156000000000001</v>
      </c>
      <c r="X209" s="16">
        <v>8.1079999999999988</v>
      </c>
      <c r="Y209" s="16">
        <v>7.5630000000000024</v>
      </c>
      <c r="Z209" s="16">
        <v>7.3779999999999966</v>
      </c>
      <c r="AA209" s="16">
        <v>7.463000000000001</v>
      </c>
      <c r="AB209" s="16">
        <v>7.4949999999999974</v>
      </c>
      <c r="AC209" s="16">
        <v>7.588000000000001</v>
      </c>
      <c r="AD209" s="16">
        <v>7.8059999999999903</v>
      </c>
      <c r="AE209" s="16">
        <v>7.6900000000000119</v>
      </c>
      <c r="AF209" s="16">
        <v>7.6410000000000053</v>
      </c>
      <c r="AG209" s="16">
        <v>7.6419999999999959</v>
      </c>
      <c r="AH209" s="16">
        <v>7.6859999999999928</v>
      </c>
      <c r="AI209" s="16">
        <v>7.7750000000000057</v>
      </c>
      <c r="AJ209" s="16">
        <v>7.6630000000000251</v>
      </c>
      <c r="AK209" s="16">
        <v>7.6559999999999775</v>
      </c>
      <c r="AL209" s="16">
        <v>7.6479999999999961</v>
      </c>
      <c r="AM209" s="16">
        <v>7.6650000000000205</v>
      </c>
      <c r="AN209" s="16">
        <v>7.8049999999999784</v>
      </c>
      <c r="AO209" s="16">
        <v>7.6930000000000121</v>
      </c>
      <c r="AP209" s="16">
        <v>7.6999999999999602</v>
      </c>
      <c r="AQ209" s="16">
        <v>7.7050000000000409</v>
      </c>
      <c r="AR209" s="16">
        <v>7.872999999999962</v>
      </c>
      <c r="AS209" s="16">
        <v>8.0520000000000493</v>
      </c>
      <c r="AT209" s="16">
        <v>7.8409999999999798</v>
      </c>
      <c r="AU209" s="16">
        <v>7.8700000000000045</v>
      </c>
      <c r="AV209" s="16">
        <v>7.8610000000000184</v>
      </c>
      <c r="AW209" s="16">
        <v>7.7319999999999993</v>
      </c>
      <c r="AX209" s="16">
        <v>7.6649999999999636</v>
      </c>
      <c r="AY209" s="16">
        <v>7.6300000000000239</v>
      </c>
      <c r="AZ209" s="16">
        <v>7.6929999999999836</v>
      </c>
      <c r="BA209" s="16">
        <v>7.6639999999999873</v>
      </c>
      <c r="BB209" s="16">
        <v>7.710000000000008</v>
      </c>
      <c r="BC209" s="102">
        <f t="shared" si="28"/>
        <v>56.890686915537088</v>
      </c>
    </row>
    <row r="210" spans="1:55" ht="14.65" thickBot="1" x14ac:dyDescent="0.5">
      <c r="A210" s="1" t="s">
        <v>12</v>
      </c>
      <c r="B210" s="1">
        <v>2022</v>
      </c>
      <c r="C210" s="2">
        <v>44846</v>
      </c>
      <c r="D210" s="1" t="s">
        <v>13</v>
      </c>
      <c r="E210" s="30" t="s">
        <v>379</v>
      </c>
      <c r="F210" s="47" t="s">
        <v>379</v>
      </c>
      <c r="G210" s="47" t="s">
        <v>17</v>
      </c>
      <c r="H210" s="47" t="s">
        <v>423</v>
      </c>
      <c r="I210" s="47" t="s">
        <v>215</v>
      </c>
      <c r="J210" s="47" t="s">
        <v>422</v>
      </c>
      <c r="K210" s="47" t="s">
        <v>421</v>
      </c>
      <c r="L210" s="50">
        <f>(C210-VLOOKUP(H210,Riders!$A$2:$C$3501,2,FALSE))/365</f>
        <v>24.898630136986302</v>
      </c>
      <c r="M210" s="50">
        <f>(C210-VLOOKUP(I210,Riders!$A$2:$C$3501,2,FALSE))/365</f>
        <v>23.764383561643836</v>
      </c>
      <c r="N210" s="50">
        <f>(C210-VLOOKUP(J210,Riders!$A$2:$C$3501,2,FALSE))/365</f>
        <v>23.484931506849314</v>
      </c>
      <c r="O210" s="50">
        <f>(C210-VLOOKUP(K210,Riders!$A$2:$C$3501,2,FALSE))/365</f>
        <v>22.169863013698631</v>
      </c>
      <c r="P210" s="30">
        <v>3</v>
      </c>
      <c r="Q210" s="101">
        <f t="shared" si="22"/>
        <v>253.42500000000001</v>
      </c>
      <c r="R210" s="101">
        <f t="shared" si="23"/>
        <v>22.361999999999998</v>
      </c>
      <c r="S210" s="101">
        <f t="shared" si="24"/>
        <v>68.271999999999991</v>
      </c>
      <c r="T210" s="101">
        <f t="shared" si="25"/>
        <v>61.608000000000004</v>
      </c>
      <c r="U210" s="101">
        <f t="shared" si="26"/>
        <v>61.818000000000012</v>
      </c>
      <c r="V210" s="101">
        <f t="shared" si="27"/>
        <v>61.727000000000004</v>
      </c>
      <c r="W210" s="16">
        <v>14.058999999999999</v>
      </c>
      <c r="X210" s="16">
        <v>8.302999999999999</v>
      </c>
      <c r="Y210" s="16">
        <v>7.804000000000002</v>
      </c>
      <c r="Z210" s="16">
        <v>7.6630000000000003</v>
      </c>
      <c r="AA210" s="16">
        <v>7.6069999999999993</v>
      </c>
      <c r="AB210" s="16">
        <v>7.5829999999999984</v>
      </c>
      <c r="AC210" s="16">
        <v>7.6749999999999972</v>
      </c>
      <c r="AD210" s="16">
        <v>7.5779999999999959</v>
      </c>
      <c r="AE210" s="16">
        <v>7.5570000000000022</v>
      </c>
      <c r="AF210" s="16">
        <v>7.6070000000000135</v>
      </c>
      <c r="AG210" s="16">
        <v>7.6909999999999883</v>
      </c>
      <c r="AH210" s="16">
        <v>7.8640000000000043</v>
      </c>
      <c r="AI210" s="16">
        <v>7.6610000000000156</v>
      </c>
      <c r="AJ210" s="16">
        <v>7.6929999999999836</v>
      </c>
      <c r="AK210" s="16">
        <v>7.7450000000000045</v>
      </c>
      <c r="AL210" s="16">
        <v>7.789999999999992</v>
      </c>
      <c r="AM210" s="16">
        <v>7.945999999999998</v>
      </c>
      <c r="AN210" s="16">
        <v>7.7879999999999825</v>
      </c>
      <c r="AO210" s="16">
        <v>7.6900000000000261</v>
      </c>
      <c r="AP210" s="16">
        <v>7.664999999999992</v>
      </c>
      <c r="AQ210" s="16">
        <v>7.6949999999999932</v>
      </c>
      <c r="AR210" s="16">
        <v>7.7020000000000266</v>
      </c>
      <c r="AS210" s="16">
        <v>7.6589999999999634</v>
      </c>
      <c r="AT210" s="16">
        <v>7.6730000000000302</v>
      </c>
      <c r="AU210" s="16">
        <v>7.7150000000000034</v>
      </c>
      <c r="AV210" s="16">
        <v>7.8419999999999845</v>
      </c>
      <c r="AW210" s="16">
        <v>7.686000000000007</v>
      </c>
      <c r="AX210" s="16">
        <v>7.7229999999999563</v>
      </c>
      <c r="AY210" s="16">
        <v>7.7840000000000202</v>
      </c>
      <c r="AZ210" s="16">
        <v>7.8639999999999759</v>
      </c>
      <c r="BA210" s="16">
        <v>7.5000000000000568</v>
      </c>
      <c r="BB210" s="16">
        <v>7.6129999999999995</v>
      </c>
      <c r="BC210" s="102">
        <f t="shared" si="28"/>
        <v>56.821544835750217</v>
      </c>
    </row>
    <row r="211" spans="1:55" ht="14.65" thickBot="1" x14ac:dyDescent="0.5">
      <c r="A211" s="1" t="s">
        <v>12</v>
      </c>
      <c r="B211" s="1">
        <v>2022</v>
      </c>
      <c r="C211" s="2">
        <v>44846</v>
      </c>
      <c r="D211" s="1" t="s">
        <v>13</v>
      </c>
      <c r="E211" s="30" t="s">
        <v>379</v>
      </c>
      <c r="F211" s="47" t="s">
        <v>379</v>
      </c>
      <c r="G211" s="47" t="s">
        <v>36</v>
      </c>
      <c r="H211" s="47" t="s">
        <v>458</v>
      </c>
      <c r="I211" s="47" t="s">
        <v>270</v>
      </c>
      <c r="J211" s="47" t="s">
        <v>256</v>
      </c>
      <c r="K211" s="47" t="s">
        <v>425</v>
      </c>
      <c r="L211" s="50">
        <f>(C211-VLOOKUP(H211,Riders!$A$2:$C$3501,2,FALSE))/365</f>
        <v>23.920547945205481</v>
      </c>
      <c r="M211" s="50">
        <f>(C211-VLOOKUP(I211,Riders!$A$2:$C$3501,2,FALSE))/365</f>
        <v>28.076712328767123</v>
      </c>
      <c r="N211" s="50">
        <f>(C211-VLOOKUP(J211,Riders!$A$2:$C$3501,2,FALSE))/365</f>
        <v>26.638356164383563</v>
      </c>
      <c r="O211" s="50">
        <f>(C211-VLOOKUP(K211,Riders!$A$2:$C$3501,2,FALSE))/365</f>
        <v>23.279452054794522</v>
      </c>
      <c r="P211" s="30">
        <v>4</v>
      </c>
      <c r="Q211" s="101">
        <f t="shared" si="22"/>
        <v>255.17299999999997</v>
      </c>
      <c r="R211" s="101">
        <f t="shared" si="23"/>
        <v>22.678999999999998</v>
      </c>
      <c r="S211" s="101">
        <f t="shared" si="24"/>
        <v>68.864999999999995</v>
      </c>
      <c r="T211" s="101">
        <f t="shared" si="25"/>
        <v>61.28300000000003</v>
      </c>
      <c r="U211" s="101">
        <f t="shared" si="26"/>
        <v>62.625999999999948</v>
      </c>
      <c r="V211" s="101">
        <f t="shared" si="27"/>
        <v>62.399000000000001</v>
      </c>
      <c r="W211" s="16">
        <v>14.247999999999999</v>
      </c>
      <c r="X211" s="16">
        <v>8.4309999999999992</v>
      </c>
      <c r="Y211" s="16">
        <v>7.9760000000000026</v>
      </c>
      <c r="Z211" s="16">
        <v>7.7389999999999972</v>
      </c>
      <c r="AA211" s="16">
        <v>7.7349999999999994</v>
      </c>
      <c r="AB211" s="16">
        <v>7.5770000000000053</v>
      </c>
      <c r="AC211" s="16">
        <v>7.5929999999999822</v>
      </c>
      <c r="AD211" s="16">
        <v>7.5660000000000096</v>
      </c>
      <c r="AE211" s="16">
        <v>7.7980000000000018</v>
      </c>
      <c r="AF211" s="16">
        <v>7.6419999999999959</v>
      </c>
      <c r="AG211" s="16">
        <v>7.6280000000000001</v>
      </c>
      <c r="AH211" s="16">
        <v>7.6020000000000039</v>
      </c>
      <c r="AI211" s="16">
        <v>7.605000000000004</v>
      </c>
      <c r="AJ211" s="16">
        <v>7.6950000000000074</v>
      </c>
      <c r="AK211" s="16">
        <v>7.6459999999999866</v>
      </c>
      <c r="AL211" s="16">
        <v>7.66700000000003</v>
      </c>
      <c r="AM211" s="16">
        <v>7.6200000000000045</v>
      </c>
      <c r="AN211" s="16">
        <v>7.8379999999999654</v>
      </c>
      <c r="AO211" s="16">
        <v>7.79200000000003</v>
      </c>
      <c r="AP211" s="16">
        <v>7.9829999999999757</v>
      </c>
      <c r="AQ211" s="16">
        <v>7.8149999999999977</v>
      </c>
      <c r="AR211" s="16">
        <v>7.7909999999999968</v>
      </c>
      <c r="AS211" s="16">
        <v>7.7479999999999905</v>
      </c>
      <c r="AT211" s="16">
        <v>8.0389999999999873</v>
      </c>
      <c r="AU211" s="16">
        <v>7.8119999999999834</v>
      </c>
      <c r="AV211" s="16">
        <v>7.8160000000000309</v>
      </c>
      <c r="AW211" s="16">
        <v>7.6920000000000357</v>
      </c>
      <c r="AX211" s="16">
        <v>7.7439999999999998</v>
      </c>
      <c r="AY211" s="16">
        <v>7.6979999999999791</v>
      </c>
      <c r="AZ211" s="16">
        <v>7.8989999999999725</v>
      </c>
      <c r="BA211" s="16">
        <v>7.8040000000000305</v>
      </c>
      <c r="BB211" s="16">
        <v>7.9339999999999691</v>
      </c>
      <c r="BC211" s="102">
        <f t="shared" si="28"/>
        <v>56.432302790655754</v>
      </c>
    </row>
    <row r="212" spans="1:55" ht="14.65" thickBot="1" x14ac:dyDescent="0.5">
      <c r="A212" s="1" t="s">
        <v>12</v>
      </c>
      <c r="B212" s="1">
        <v>2022</v>
      </c>
      <c r="C212" s="2">
        <v>44846</v>
      </c>
      <c r="D212" s="1" t="s">
        <v>13</v>
      </c>
      <c r="E212" s="30" t="s">
        <v>379</v>
      </c>
      <c r="F212" s="47" t="s">
        <v>379</v>
      </c>
      <c r="G212" s="47" t="s">
        <v>15</v>
      </c>
      <c r="H212" s="47" t="s">
        <v>440</v>
      </c>
      <c r="I212" s="47" t="s">
        <v>228</v>
      </c>
      <c r="J212" s="47" t="s">
        <v>459</v>
      </c>
      <c r="K212" s="47" t="s">
        <v>460</v>
      </c>
      <c r="L212" s="50">
        <f>(C212-VLOOKUP(H212,Riders!$A$2:$C$3501,2,FALSE))/365</f>
        <v>21.923287671232877</v>
      </c>
      <c r="M212" s="50">
        <f>(C212-VLOOKUP(I212,Riders!$A$2:$C$3501,2,FALSE))/365</f>
        <v>23.295890410958904</v>
      </c>
      <c r="N212" s="50">
        <f>(C212-VLOOKUP(J212,Riders!$A$2:$C$3501,2,FALSE))/365</f>
        <v>23.909589041095892</v>
      </c>
      <c r="O212" s="50">
        <f>(C212-VLOOKUP(K212,Riders!$A$2:$C$3501,2,FALSE))/365</f>
        <v>29.254794520547946</v>
      </c>
      <c r="P212" s="30">
        <v>5</v>
      </c>
      <c r="Q212" s="101">
        <f t="shared" si="22"/>
        <v>256.89800000000002</v>
      </c>
      <c r="R212" s="101">
        <f t="shared" si="23"/>
        <v>22.504000000000001</v>
      </c>
      <c r="S212" s="101">
        <f t="shared" si="24"/>
        <v>68.975000000000009</v>
      </c>
      <c r="T212" s="101">
        <f t="shared" si="25"/>
        <v>62.091999999999999</v>
      </c>
      <c r="U212" s="101">
        <f t="shared" si="26"/>
        <v>63.294999999999987</v>
      </c>
      <c r="V212" s="101">
        <f t="shared" si="27"/>
        <v>62.53600000000003</v>
      </c>
      <c r="W212" s="16">
        <v>14.186</v>
      </c>
      <c r="X212" s="16">
        <v>8.3180000000000014</v>
      </c>
      <c r="Y212" s="16">
        <v>7.879999999999999</v>
      </c>
      <c r="Z212" s="16">
        <v>7.8190000000000026</v>
      </c>
      <c r="AA212" s="16">
        <v>7.6869999999999976</v>
      </c>
      <c r="AB212" s="16">
        <v>7.6610000000000014</v>
      </c>
      <c r="AC212" s="16">
        <v>7.7579999999999956</v>
      </c>
      <c r="AD212" s="16">
        <v>7.666000000000011</v>
      </c>
      <c r="AE212" s="16">
        <v>7.7509999999999906</v>
      </c>
      <c r="AF212" s="16">
        <v>7.855000000000004</v>
      </c>
      <c r="AG212" s="16">
        <v>7.9979999999999905</v>
      </c>
      <c r="AH212" s="16">
        <v>7.7439999999999998</v>
      </c>
      <c r="AI212" s="16">
        <v>7.7040000000000219</v>
      </c>
      <c r="AJ212" s="16">
        <v>7.6219999999999857</v>
      </c>
      <c r="AK212" s="16">
        <v>7.7459999999999809</v>
      </c>
      <c r="AL212" s="16">
        <v>7.6720000000000255</v>
      </c>
      <c r="AM212" s="16">
        <v>7.7749999999999773</v>
      </c>
      <c r="AN212" s="16">
        <v>7.8019999999999925</v>
      </c>
      <c r="AO212" s="16">
        <v>7.8860000000000241</v>
      </c>
      <c r="AP212" s="16">
        <v>7.9209999999999923</v>
      </c>
      <c r="AQ212" s="16">
        <v>8.0120000000000289</v>
      </c>
      <c r="AR212" s="16">
        <v>7.8289999999999793</v>
      </c>
      <c r="AS212" s="16">
        <v>8.1539999999999964</v>
      </c>
      <c r="AT212" s="16">
        <v>7.9159999999999968</v>
      </c>
      <c r="AU212" s="16">
        <v>7.9169999999999732</v>
      </c>
      <c r="AV212" s="16">
        <v>7.8340000000000316</v>
      </c>
      <c r="AW212" s="16">
        <v>7.7920000000000016</v>
      </c>
      <c r="AX212" s="16">
        <v>7.8190000000000168</v>
      </c>
      <c r="AY212" s="16">
        <v>7.7980000000000018</v>
      </c>
      <c r="AZ212" s="16">
        <v>7.7239999999999895</v>
      </c>
      <c r="BA212" s="16">
        <v>7.8169999999999504</v>
      </c>
      <c r="BB212" s="16">
        <v>7.8350000000000648</v>
      </c>
      <c r="BC212" s="102">
        <f t="shared" si="28"/>
        <v>56.053375269562231</v>
      </c>
    </row>
    <row r="213" spans="1:55" ht="14.65" thickBot="1" x14ac:dyDescent="0.5">
      <c r="A213" s="1" t="s">
        <v>12</v>
      </c>
      <c r="B213" s="1">
        <v>2022</v>
      </c>
      <c r="C213" s="2">
        <v>44846</v>
      </c>
      <c r="D213" s="1" t="s">
        <v>13</v>
      </c>
      <c r="E213" s="30" t="s">
        <v>379</v>
      </c>
      <c r="F213" s="47" t="s">
        <v>379</v>
      </c>
      <c r="G213" s="47" t="s">
        <v>19</v>
      </c>
      <c r="H213" s="47" t="s">
        <v>461</v>
      </c>
      <c r="I213" s="47" t="s">
        <v>218</v>
      </c>
      <c r="J213" s="47" t="s">
        <v>245</v>
      </c>
      <c r="K213" s="47" t="s">
        <v>462</v>
      </c>
      <c r="L213" s="50">
        <f>(C213-VLOOKUP(H213,Riders!$A$2:$C$3501,2,FALSE))/365</f>
        <v>19.915068493150685</v>
      </c>
      <c r="M213" s="50">
        <f>(C213-VLOOKUP(I213,Riders!$A$2:$C$3501,2,FALSE))/365</f>
        <v>21.095890410958905</v>
      </c>
      <c r="N213" s="50">
        <f>(C213-VLOOKUP(J213,Riders!$A$2:$C$3501,2,FALSE))/365</f>
        <v>23.789041095890411</v>
      </c>
      <c r="O213" s="50">
        <f>(C213-VLOOKUP(K213,Riders!$A$2:$C$3501,2,FALSE))/365</f>
        <v>23.378082191780823</v>
      </c>
      <c r="P213" s="30">
        <v>6</v>
      </c>
      <c r="Q213" s="101">
        <f t="shared" si="22"/>
        <v>257.77</v>
      </c>
      <c r="R213" s="101">
        <f t="shared" si="23"/>
        <v>22.65</v>
      </c>
      <c r="S213" s="101">
        <f t="shared" si="24"/>
        <v>70.323999999999998</v>
      </c>
      <c r="T213" s="101">
        <f t="shared" si="25"/>
        <v>62.666999999999987</v>
      </c>
      <c r="U213" s="101">
        <f t="shared" si="26"/>
        <v>62.380000000000024</v>
      </c>
      <c r="V213" s="101">
        <f t="shared" si="27"/>
        <v>62.398999999999972</v>
      </c>
      <c r="W213" s="16">
        <v>14.125999999999999</v>
      </c>
      <c r="X213" s="16">
        <v>8.5239999999999991</v>
      </c>
      <c r="Y213" s="16">
        <v>8.0190000000000019</v>
      </c>
      <c r="Z213" s="16">
        <v>7.8499999999999979</v>
      </c>
      <c r="AA213" s="16">
        <v>7.9879999999999995</v>
      </c>
      <c r="AB213" s="16">
        <v>7.9500000000000028</v>
      </c>
      <c r="AC213" s="16">
        <v>7.9259999999999948</v>
      </c>
      <c r="AD213" s="16">
        <v>7.9410000000000025</v>
      </c>
      <c r="AE213" s="16">
        <v>8.0049999999999955</v>
      </c>
      <c r="AF213" s="16">
        <v>7.8590000000000089</v>
      </c>
      <c r="AG213" s="16">
        <v>7.8020000000000067</v>
      </c>
      <c r="AH213" s="16">
        <v>7.8739999999999952</v>
      </c>
      <c r="AI213" s="16">
        <v>7.6669999999999874</v>
      </c>
      <c r="AJ213" s="16">
        <v>7.7180000000000177</v>
      </c>
      <c r="AK213" s="16">
        <v>7.8119999999999834</v>
      </c>
      <c r="AL213" s="16">
        <v>7.9299999999999926</v>
      </c>
      <c r="AM213" s="16">
        <v>7.7980000000000018</v>
      </c>
      <c r="AN213" s="16">
        <v>7.9620000000000175</v>
      </c>
      <c r="AO213" s="16">
        <v>7.7420000000000186</v>
      </c>
      <c r="AP213" s="16">
        <v>7.7499999999999716</v>
      </c>
      <c r="AQ213" s="16">
        <v>7.7609999999999957</v>
      </c>
      <c r="AR213" s="16">
        <v>7.8310000000000173</v>
      </c>
      <c r="AS213" s="16">
        <v>7.8609999999999616</v>
      </c>
      <c r="AT213" s="16">
        <v>7.6750000000000398</v>
      </c>
      <c r="AU213" s="16">
        <v>7.8650000000000091</v>
      </c>
      <c r="AV213" s="16">
        <v>7.813999999999993</v>
      </c>
      <c r="AW213" s="16">
        <v>7.7990000000000066</v>
      </c>
      <c r="AX213" s="16">
        <v>7.8049999999999784</v>
      </c>
      <c r="AY213" s="16">
        <v>7.7890000000000157</v>
      </c>
      <c r="AZ213" s="16">
        <v>7.7699999999999534</v>
      </c>
      <c r="BA213" s="16">
        <v>7.8030000000000541</v>
      </c>
      <c r="BB213" s="16">
        <v>7.7539999999999623</v>
      </c>
      <c r="BC213" s="102">
        <f t="shared" si="28"/>
        <v>55.863754509834351</v>
      </c>
    </row>
    <row r="214" spans="1:55" ht="14.65" thickBot="1" x14ac:dyDescent="0.5">
      <c r="A214" s="1" t="s">
        <v>12</v>
      </c>
      <c r="B214" s="1">
        <v>2022</v>
      </c>
      <c r="C214" s="2">
        <v>44846</v>
      </c>
      <c r="D214" s="1" t="s">
        <v>13</v>
      </c>
      <c r="E214" s="30" t="s">
        <v>379</v>
      </c>
      <c r="F214" s="47" t="s">
        <v>379</v>
      </c>
      <c r="G214" s="47" t="s">
        <v>27</v>
      </c>
      <c r="H214" s="47" t="s">
        <v>216</v>
      </c>
      <c r="I214" s="47" t="s">
        <v>463</v>
      </c>
      <c r="J214" s="47" t="s">
        <v>396</v>
      </c>
      <c r="K214" s="47" t="s">
        <v>433</v>
      </c>
      <c r="L214" s="50">
        <f>(C214-VLOOKUP(H214,Riders!$A$2:$C$3501,2,FALSE))/365</f>
        <v>23.67945205479452</v>
      </c>
      <c r="M214" s="50">
        <f>(C214-VLOOKUP(I214,Riders!$A$2:$C$3501,2,FALSE))/365</f>
        <v>20.86849315068493</v>
      </c>
      <c r="N214" s="50">
        <f>(C214-VLOOKUP(J214,Riders!$A$2:$C$3501,2,FALSE))/365</f>
        <v>23.602739726027398</v>
      </c>
      <c r="O214" s="50">
        <f>(C214-VLOOKUP(K214,Riders!$A$2:$C$3501,2,FALSE))/365</f>
        <v>23.282191780821918</v>
      </c>
      <c r="P214" s="30">
        <v>7</v>
      </c>
      <c r="Q214" s="101">
        <f t="shared" si="22"/>
        <v>258.87700000000001</v>
      </c>
      <c r="R214" s="101">
        <f t="shared" si="23"/>
        <v>23.012</v>
      </c>
      <c r="S214" s="101">
        <f t="shared" si="24"/>
        <v>69.796999999999997</v>
      </c>
      <c r="T214" s="101">
        <f t="shared" si="25"/>
        <v>62.92300000000003</v>
      </c>
      <c r="U214" s="101">
        <f t="shared" si="26"/>
        <v>63.827999999999975</v>
      </c>
      <c r="V214" s="101">
        <f t="shared" si="27"/>
        <v>62.329000000000008</v>
      </c>
      <c r="W214" s="16">
        <v>14.54</v>
      </c>
      <c r="X214" s="16">
        <v>8.4720000000000013</v>
      </c>
      <c r="Y214" s="16">
        <v>7.8559999999999981</v>
      </c>
      <c r="Z214" s="16">
        <v>7.7590000000000039</v>
      </c>
      <c r="AA214" s="16">
        <v>7.7149999999999963</v>
      </c>
      <c r="AB214" s="16">
        <v>7.7950000000000017</v>
      </c>
      <c r="AC214" s="16">
        <v>7.8120000000000047</v>
      </c>
      <c r="AD214" s="16">
        <v>7.8479999999999919</v>
      </c>
      <c r="AE214" s="16">
        <v>7.9069999999999965</v>
      </c>
      <c r="AF214" s="16">
        <v>8.0150000000000006</v>
      </c>
      <c r="AG214" s="16">
        <v>7.833999999999989</v>
      </c>
      <c r="AH214" s="16">
        <v>7.9420000000000215</v>
      </c>
      <c r="AI214" s="16">
        <v>7.842000000000013</v>
      </c>
      <c r="AJ214" s="16">
        <v>7.8149999999999835</v>
      </c>
      <c r="AK214" s="16">
        <v>7.8160000000000309</v>
      </c>
      <c r="AL214" s="16">
        <v>7.7519999999999953</v>
      </c>
      <c r="AM214" s="16">
        <v>7.9479999999999507</v>
      </c>
      <c r="AN214" s="16">
        <v>7.9220000000000255</v>
      </c>
      <c r="AO214" s="16">
        <v>8.0900000000000034</v>
      </c>
      <c r="AP214" s="16">
        <v>7.9480000000000359</v>
      </c>
      <c r="AQ214" s="16">
        <v>7.9479999999999507</v>
      </c>
      <c r="AR214" s="16">
        <v>7.9420000000000357</v>
      </c>
      <c r="AS214" s="16">
        <v>7.9419999999999789</v>
      </c>
      <c r="AT214" s="16">
        <v>8.0879999999999939</v>
      </c>
      <c r="AU214" s="16">
        <v>7.9680000000000177</v>
      </c>
      <c r="AV214" s="16">
        <v>7.9889999999999759</v>
      </c>
      <c r="AW214" s="16">
        <v>8.0980000000000132</v>
      </c>
      <c r="AX214" s="16">
        <v>7.886999999999972</v>
      </c>
      <c r="AY214" s="16">
        <v>7.7830000000000439</v>
      </c>
      <c r="AZ214" s="16">
        <v>7.561000000000007</v>
      </c>
      <c r="BA214" s="16">
        <v>7.4699999999999136</v>
      </c>
      <c r="BB214" s="16">
        <v>7.5730000000000643</v>
      </c>
      <c r="BC214" s="102">
        <f t="shared" si="28"/>
        <v>55.624872043480103</v>
      </c>
    </row>
    <row r="215" spans="1:55" ht="14.65" thickBot="1" x14ac:dyDescent="0.5">
      <c r="A215" s="1" t="s">
        <v>12</v>
      </c>
      <c r="B215" s="1">
        <v>2022</v>
      </c>
      <c r="C215" s="2">
        <v>44846</v>
      </c>
      <c r="D215" s="1" t="s">
        <v>13</v>
      </c>
      <c r="E215" s="30" t="s">
        <v>379</v>
      </c>
      <c r="F215" s="47" t="s">
        <v>379</v>
      </c>
      <c r="G215" s="47" t="s">
        <v>67</v>
      </c>
      <c r="H215" s="47" t="s">
        <v>214</v>
      </c>
      <c r="I215" s="47" t="s">
        <v>271</v>
      </c>
      <c r="J215" s="47" t="s">
        <v>437</v>
      </c>
      <c r="K215" s="47" t="s">
        <v>464</v>
      </c>
      <c r="L215" s="50">
        <f>(C215-VLOOKUP(H215,Riders!$A$2:$C$3501,2,FALSE))/365</f>
        <v>27.81917808219178</v>
      </c>
      <c r="M215" s="50">
        <f>(C215-VLOOKUP(I215,Riders!$A$2:$C$3501,2,FALSE))/365</f>
        <v>28.32054794520548</v>
      </c>
      <c r="N215" s="50">
        <f>(C215-VLOOKUP(J215,Riders!$A$2:$C$3501,2,FALSE))/365</f>
        <v>31.482191780821918</v>
      </c>
      <c r="O215" s="50">
        <f>(C215-VLOOKUP(K215,Riders!$A$2:$C$3501,2,FALSE))/365</f>
        <v>20.715068493150685</v>
      </c>
      <c r="P215" s="30">
        <v>8</v>
      </c>
      <c r="Q215" s="101">
        <f t="shared" si="22"/>
        <v>259.11899999999997</v>
      </c>
      <c r="R215" s="101">
        <f t="shared" si="23"/>
        <v>23.3</v>
      </c>
      <c r="S215" s="101">
        <f t="shared" si="24"/>
        <v>69.962999999999994</v>
      </c>
      <c r="T215" s="101">
        <f t="shared" si="25"/>
        <v>63.371999999999986</v>
      </c>
      <c r="U215" s="101">
        <f t="shared" si="26"/>
        <v>63.870000000000033</v>
      </c>
      <c r="V215" s="101">
        <f t="shared" si="27"/>
        <v>61.913999999999959</v>
      </c>
      <c r="W215" s="16">
        <v>14.878</v>
      </c>
      <c r="X215" s="16">
        <v>8.4220000000000006</v>
      </c>
      <c r="Y215" s="16">
        <v>7.8610000000000007</v>
      </c>
      <c r="Z215" s="16">
        <v>7.7749999999999986</v>
      </c>
      <c r="AA215" s="16">
        <v>7.8509999999999991</v>
      </c>
      <c r="AB215" s="16">
        <v>7.732999999999997</v>
      </c>
      <c r="AC215" s="16">
        <v>7.6939999999999884</v>
      </c>
      <c r="AD215" s="16">
        <v>7.7490000000000094</v>
      </c>
      <c r="AE215" s="16">
        <v>7.9639999999999986</v>
      </c>
      <c r="AF215" s="16">
        <v>7.8500000000000085</v>
      </c>
      <c r="AG215" s="16">
        <v>7.8909999999999911</v>
      </c>
      <c r="AH215" s="16">
        <v>7.9510000000000076</v>
      </c>
      <c r="AI215" s="16">
        <v>8.1639999999999873</v>
      </c>
      <c r="AJ215" s="16">
        <v>7.9750000000000227</v>
      </c>
      <c r="AK215" s="16">
        <v>7.8080000000000069</v>
      </c>
      <c r="AL215" s="16">
        <v>7.7689999999999628</v>
      </c>
      <c r="AM215" s="16">
        <v>7.8400000000000318</v>
      </c>
      <c r="AN215" s="16">
        <v>7.8220000000000027</v>
      </c>
      <c r="AO215" s="16">
        <v>7.8499999999999943</v>
      </c>
      <c r="AP215" s="16">
        <v>7.945999999999998</v>
      </c>
      <c r="AQ215" s="16">
        <v>8.0879999999999654</v>
      </c>
      <c r="AR215" s="16">
        <v>8.0830000000000553</v>
      </c>
      <c r="AS215" s="16">
        <v>8.2589999999999577</v>
      </c>
      <c r="AT215" s="16">
        <v>7.9820000000000277</v>
      </c>
      <c r="AU215" s="16">
        <v>7.8720000000000141</v>
      </c>
      <c r="AV215" s="16">
        <v>7.7859999999999729</v>
      </c>
      <c r="AW215" s="16">
        <v>7.6920000000000073</v>
      </c>
      <c r="AX215" s="16">
        <v>7.6809999999999832</v>
      </c>
      <c r="AY215" s="16">
        <v>7.650999999999982</v>
      </c>
      <c r="AZ215" s="16">
        <v>7.6679999999999779</v>
      </c>
      <c r="BA215" s="16">
        <v>7.6800000000000068</v>
      </c>
      <c r="BB215" s="16">
        <v>7.8840000000000146</v>
      </c>
      <c r="BC215" s="102">
        <f t="shared" si="28"/>
        <v>55.572922093709849</v>
      </c>
    </row>
    <row r="216" spans="1:55" ht="14.65" thickBot="1" x14ac:dyDescent="0.5">
      <c r="A216" s="1" t="s">
        <v>12</v>
      </c>
      <c r="B216" s="1">
        <v>2022</v>
      </c>
      <c r="C216" s="2">
        <v>44846</v>
      </c>
      <c r="D216" s="1" t="s">
        <v>13</v>
      </c>
      <c r="E216" s="30" t="s">
        <v>379</v>
      </c>
      <c r="F216" s="47" t="s">
        <v>379</v>
      </c>
      <c r="G216" s="47" t="s">
        <v>56</v>
      </c>
      <c r="H216" s="47" t="s">
        <v>233</v>
      </c>
      <c r="I216" s="47" t="s">
        <v>427</v>
      </c>
      <c r="J216" s="47" t="s">
        <v>426</v>
      </c>
      <c r="K216" s="47" t="s">
        <v>428</v>
      </c>
      <c r="L216" s="50">
        <f>(C216-VLOOKUP(H216,Riders!$A$2:$C$3501,2,FALSE))/365</f>
        <v>27.115068493150684</v>
      </c>
      <c r="M216" s="50">
        <f>(C216-VLOOKUP(I216,Riders!$A$2:$C$3501,2,FALSE))/365</f>
        <v>28.463013698630139</v>
      </c>
      <c r="N216" s="50">
        <f>(C216-VLOOKUP(J216,Riders!$A$2:$C$3501,2,FALSE))/365</f>
        <v>21.490410958904111</v>
      </c>
      <c r="O216" s="50">
        <f>(C216-VLOOKUP(K216,Riders!$A$2:$C$3501,2,FALSE))/365</f>
        <v>32.961643835616435</v>
      </c>
      <c r="P216" s="30">
        <v>9</v>
      </c>
      <c r="Q216" s="101">
        <f t="shared" si="22"/>
        <v>259.93399999999997</v>
      </c>
      <c r="R216" s="101">
        <f t="shared" si="23"/>
        <v>22.806999999999999</v>
      </c>
      <c r="S216" s="101">
        <f t="shared" si="24"/>
        <v>69.546000000000006</v>
      </c>
      <c r="T216" s="101">
        <f t="shared" si="25"/>
        <v>62.845999999999989</v>
      </c>
      <c r="U216" s="101">
        <f t="shared" si="26"/>
        <v>63.157000000000011</v>
      </c>
      <c r="V216" s="101">
        <f t="shared" si="27"/>
        <v>64.384999999999962</v>
      </c>
      <c r="W216" s="16">
        <v>14.339</v>
      </c>
      <c r="X216" s="16">
        <v>8.4679999999999982</v>
      </c>
      <c r="Y216" s="16">
        <v>7.8109999999999999</v>
      </c>
      <c r="Z216" s="16">
        <v>7.7059999999999995</v>
      </c>
      <c r="AA216" s="16">
        <v>7.9010000000000034</v>
      </c>
      <c r="AB216" s="16">
        <v>7.7289999999999992</v>
      </c>
      <c r="AC216" s="16">
        <v>7.7340000000000089</v>
      </c>
      <c r="AD216" s="16">
        <v>7.857999999999997</v>
      </c>
      <c r="AE216" s="16">
        <v>7.8269999999999982</v>
      </c>
      <c r="AF216" s="16">
        <v>7.8909999999999911</v>
      </c>
      <c r="AG216" s="16">
        <v>7.8619999999999806</v>
      </c>
      <c r="AH216" s="16">
        <v>7.897000000000034</v>
      </c>
      <c r="AI216" s="16">
        <v>7.8379999999999797</v>
      </c>
      <c r="AJ216" s="16">
        <v>8.0019999999999953</v>
      </c>
      <c r="AK216" s="16">
        <v>7.7790000000000248</v>
      </c>
      <c r="AL216" s="16">
        <v>7.7499999999999858</v>
      </c>
      <c r="AM216" s="16">
        <v>7.7140000000000271</v>
      </c>
      <c r="AN216" s="16">
        <v>7.879999999999967</v>
      </c>
      <c r="AO216" s="16">
        <v>7.710000000000008</v>
      </c>
      <c r="AP216" s="16">
        <v>7.9199999999999875</v>
      </c>
      <c r="AQ216" s="16">
        <v>7.9000000000000341</v>
      </c>
      <c r="AR216" s="16">
        <v>7.875</v>
      </c>
      <c r="AS216" s="16">
        <v>8.1259999999999764</v>
      </c>
      <c r="AT216" s="16">
        <v>8.0320000000000107</v>
      </c>
      <c r="AU216" s="16">
        <v>8.0599999999999739</v>
      </c>
      <c r="AV216" s="16">
        <v>8.3440000000000509</v>
      </c>
      <c r="AW216" s="16">
        <v>8.1079999999999757</v>
      </c>
      <c r="AX216" s="16">
        <v>7.9659999999999798</v>
      </c>
      <c r="AY216" s="16">
        <v>7.924000000000035</v>
      </c>
      <c r="AZ216" s="16">
        <v>7.9259999999999877</v>
      </c>
      <c r="BA216" s="16">
        <v>7.9560000000000457</v>
      </c>
      <c r="BB216" s="16">
        <v>8.1009999999999138</v>
      </c>
      <c r="BC216" s="102">
        <f t="shared" si="28"/>
        <v>55.398678125985832</v>
      </c>
    </row>
    <row r="217" spans="1:55" ht="14.65" thickBot="1" x14ac:dyDescent="0.5">
      <c r="A217" s="1" t="s">
        <v>12</v>
      </c>
      <c r="B217" s="1">
        <v>2022</v>
      </c>
      <c r="C217" s="2">
        <v>44846</v>
      </c>
      <c r="D217" s="1" t="s">
        <v>13</v>
      </c>
      <c r="E217" s="30" t="s">
        <v>379</v>
      </c>
      <c r="F217" s="47" t="s">
        <v>379</v>
      </c>
      <c r="G217" s="47" t="s">
        <v>38</v>
      </c>
      <c r="H217" s="47" t="s">
        <v>465</v>
      </c>
      <c r="I217" s="47" t="s">
        <v>466</v>
      </c>
      <c r="J217" s="47" t="s">
        <v>467</v>
      </c>
      <c r="K217" s="47" t="s">
        <v>468</v>
      </c>
      <c r="L217" s="50">
        <f>(C217-VLOOKUP(H217,Riders!$A$2:$C$3501,2,FALSE))/365</f>
        <v>25.764383561643836</v>
      </c>
      <c r="M217" s="50">
        <f>(C217-VLOOKUP(I217,Riders!$A$2:$C$3501,2,FALSE))/365</f>
        <v>26.301369863013697</v>
      </c>
      <c r="N217" s="50">
        <f>(C217-VLOOKUP(J217,Riders!$A$2:$C$3501,2,FALSE))/365</f>
        <v>21.564383561643837</v>
      </c>
      <c r="O217" s="50">
        <f>(C217-VLOOKUP(K217,Riders!$A$2:$C$3501,2,FALSE))/365</f>
        <v>26.827397260273973</v>
      </c>
      <c r="P217" s="30">
        <v>10</v>
      </c>
      <c r="Q217" s="101">
        <f t="shared" si="22"/>
        <v>262.02700000000004</v>
      </c>
      <c r="R217" s="101">
        <f t="shared" si="23"/>
        <v>22.763999999999999</v>
      </c>
      <c r="S217" s="101">
        <f t="shared" si="24"/>
        <v>70.170999999999992</v>
      </c>
      <c r="T217" s="101">
        <f t="shared" si="25"/>
        <v>64.289000000000016</v>
      </c>
      <c r="U217" s="101">
        <f t="shared" si="26"/>
        <v>63.90300000000002</v>
      </c>
      <c r="V217" s="101">
        <f t="shared" si="27"/>
        <v>63.664000000000016</v>
      </c>
      <c r="W217" s="16">
        <v>14.521000000000001</v>
      </c>
      <c r="X217" s="16">
        <v>8.2429999999999986</v>
      </c>
      <c r="Y217" s="16">
        <v>7.8620000000000019</v>
      </c>
      <c r="Z217" s="16">
        <v>7.8229999999999968</v>
      </c>
      <c r="AA217" s="16">
        <v>7.9969999999999999</v>
      </c>
      <c r="AB217" s="16">
        <v>7.8580000000000112</v>
      </c>
      <c r="AC217" s="16">
        <v>7.8659999999999926</v>
      </c>
      <c r="AD217" s="16">
        <v>8.0009999999999906</v>
      </c>
      <c r="AE217" s="16">
        <v>7.9380000000000024</v>
      </c>
      <c r="AF217" s="16">
        <v>8.097999999999999</v>
      </c>
      <c r="AG217" s="16">
        <v>8.1430000000000007</v>
      </c>
      <c r="AH217" s="16">
        <v>8.2650000000000148</v>
      </c>
      <c r="AI217" s="16">
        <v>7.9369999999999976</v>
      </c>
      <c r="AJ217" s="16">
        <v>7.8810000000000002</v>
      </c>
      <c r="AK217" s="16">
        <v>7.9380000000000166</v>
      </c>
      <c r="AL217" s="16">
        <v>8.0889999999999844</v>
      </c>
      <c r="AM217" s="16">
        <v>7.9159999999999684</v>
      </c>
      <c r="AN217" s="16">
        <v>7.9020000000000437</v>
      </c>
      <c r="AO217" s="16">
        <v>7.9279999999999688</v>
      </c>
      <c r="AP217" s="16">
        <v>7.9760000000000275</v>
      </c>
      <c r="AQ217" s="16">
        <v>8.1279999999999859</v>
      </c>
      <c r="AR217" s="16">
        <v>7.9850000000000136</v>
      </c>
      <c r="AS217" s="16">
        <v>8.0419999999999447</v>
      </c>
      <c r="AT217" s="16">
        <v>8.0260000000000673</v>
      </c>
      <c r="AU217" s="16">
        <v>8.1919999999999504</v>
      </c>
      <c r="AV217" s="16">
        <v>7.8979999999999961</v>
      </c>
      <c r="AW217" s="16">
        <v>7.8640000000000612</v>
      </c>
      <c r="AX217" s="16">
        <v>7.8549999999999613</v>
      </c>
      <c r="AY217" s="16">
        <v>7.9750000000000227</v>
      </c>
      <c r="AZ217" s="16">
        <v>8.1920000000000073</v>
      </c>
      <c r="BA217" s="16">
        <v>7.8419999999999561</v>
      </c>
      <c r="BB217" s="16">
        <v>7.8460000000000605</v>
      </c>
      <c r="BC217" s="102">
        <f t="shared" si="28"/>
        <v>54.956168639109698</v>
      </c>
    </row>
    <row r="218" spans="1:55" ht="14.65" thickBot="1" x14ac:dyDescent="0.5">
      <c r="A218" s="1" t="s">
        <v>12</v>
      </c>
      <c r="B218" s="1">
        <v>2022</v>
      </c>
      <c r="C218" s="2">
        <v>44846</v>
      </c>
      <c r="D218" s="1" t="s">
        <v>13</v>
      </c>
      <c r="E218" s="30" t="s">
        <v>379</v>
      </c>
      <c r="F218" s="47" t="s">
        <v>379</v>
      </c>
      <c r="G218" s="47" t="s">
        <v>47</v>
      </c>
      <c r="H218" s="47" t="s">
        <v>240</v>
      </c>
      <c r="I218" s="47" t="s">
        <v>268</v>
      </c>
      <c r="J218" s="47" t="s">
        <v>469</v>
      </c>
      <c r="K218" s="47" t="s">
        <v>470</v>
      </c>
      <c r="L218" s="50">
        <f>(C218-VLOOKUP(H218,Riders!$A$2:$C$3501,2,FALSE))/365</f>
        <v>30.241095890410961</v>
      </c>
      <c r="M218" s="50">
        <f>(C218-VLOOKUP(I218,Riders!$A$2:$C$3501,2,FALSE))/365</f>
        <v>25.780821917808218</v>
      </c>
      <c r="N218" s="50">
        <f>(C218-VLOOKUP(J218,Riders!$A$2:$C$3501,2,FALSE))/365</f>
        <v>23.506849315068493</v>
      </c>
      <c r="O218" s="50">
        <f>(C218-VLOOKUP(K218,Riders!$A$2:$C$3501,2,FALSE))/365</f>
        <v>24.342465753424658</v>
      </c>
      <c r="P218" s="30">
        <v>11</v>
      </c>
      <c r="Q218" s="101">
        <f t="shared" si="22"/>
        <v>263.952</v>
      </c>
      <c r="R218" s="101">
        <f t="shared" si="23"/>
        <v>23.042999999999999</v>
      </c>
      <c r="S218" s="101">
        <f t="shared" si="24"/>
        <v>69.798000000000002</v>
      </c>
      <c r="T218" s="101">
        <f t="shared" si="25"/>
        <v>62.911000000000001</v>
      </c>
      <c r="U218" s="101">
        <f t="shared" si="26"/>
        <v>65.176999999999964</v>
      </c>
      <c r="V218" s="101">
        <f t="shared" si="27"/>
        <v>66.066000000000031</v>
      </c>
      <c r="W218" s="16">
        <v>14.518000000000001</v>
      </c>
      <c r="X218" s="16">
        <v>8.5249999999999986</v>
      </c>
      <c r="Y218" s="16">
        <v>8.1069999999999993</v>
      </c>
      <c r="Z218" s="16">
        <v>7.7469999999999999</v>
      </c>
      <c r="AA218" s="16">
        <v>7.6450000000000031</v>
      </c>
      <c r="AB218" s="16">
        <v>7.7890000000000015</v>
      </c>
      <c r="AC218" s="16">
        <v>7.6990000000000052</v>
      </c>
      <c r="AD218" s="16">
        <v>7.7679999999999936</v>
      </c>
      <c r="AE218" s="16">
        <v>7.945999999999998</v>
      </c>
      <c r="AF218" s="16">
        <v>7.784000000000006</v>
      </c>
      <c r="AG218" s="16">
        <v>7.7669999999999959</v>
      </c>
      <c r="AH218" s="16">
        <v>7.8979999999999961</v>
      </c>
      <c r="AI218" s="16">
        <v>7.8639999999999901</v>
      </c>
      <c r="AJ218" s="16">
        <v>8.0360000000000298</v>
      </c>
      <c r="AK218" s="16">
        <v>7.8180000000000121</v>
      </c>
      <c r="AL218" s="16">
        <v>7.7979999999999734</v>
      </c>
      <c r="AM218" s="16">
        <v>8.0079999999999814</v>
      </c>
      <c r="AN218" s="16">
        <v>8.2150000000000034</v>
      </c>
      <c r="AO218" s="16">
        <v>8.117999999999995</v>
      </c>
      <c r="AP218" s="16">
        <v>8.3060000000000116</v>
      </c>
      <c r="AQ218" s="16">
        <v>8.1409999999999911</v>
      </c>
      <c r="AR218" s="16">
        <v>8.296999999999997</v>
      </c>
      <c r="AS218" s="16">
        <v>8.0629999999999882</v>
      </c>
      <c r="AT218" s="16">
        <v>8.0289999999999964</v>
      </c>
      <c r="AU218" s="16">
        <v>7.9980000000000189</v>
      </c>
      <c r="AV218" s="16">
        <v>8.054000000000002</v>
      </c>
      <c r="AW218" s="16">
        <v>8.328000000000003</v>
      </c>
      <c r="AX218" s="16">
        <v>8.5279999999999916</v>
      </c>
      <c r="AY218" s="16">
        <v>8.3070000000000164</v>
      </c>
      <c r="AZ218" s="16">
        <v>8.4660000000000082</v>
      </c>
      <c r="BA218" s="16">
        <v>8.1400000000000148</v>
      </c>
      <c r="BB218" s="16">
        <v>8.2449999999999761</v>
      </c>
      <c r="BC218" s="102">
        <f t="shared" si="28"/>
        <v>54.555373704309872</v>
      </c>
    </row>
    <row r="219" spans="1:55" ht="14.65" thickBot="1" x14ac:dyDescent="0.5">
      <c r="A219" s="1" t="s">
        <v>12</v>
      </c>
      <c r="B219" s="1">
        <v>2022</v>
      </c>
      <c r="C219" s="2">
        <v>44846</v>
      </c>
      <c r="D219" s="1" t="s">
        <v>13</v>
      </c>
      <c r="E219" s="30" t="s">
        <v>379</v>
      </c>
      <c r="F219" s="47" t="s">
        <v>379</v>
      </c>
      <c r="G219" s="47" t="s">
        <v>61</v>
      </c>
      <c r="H219" s="47" t="s">
        <v>139</v>
      </c>
      <c r="I219" s="47" t="s">
        <v>229</v>
      </c>
      <c r="J219" s="47" t="s">
        <v>471</v>
      </c>
      <c r="K219" s="47" t="s">
        <v>472</v>
      </c>
      <c r="L219" s="50">
        <f>(C219-VLOOKUP(H219,Riders!$A$2:$C$3501,2,FALSE))/365</f>
        <v>30.342465753424658</v>
      </c>
      <c r="M219" s="50">
        <f>(C219-VLOOKUP(I219,Riders!$A$2:$C$3501,2,FALSE))/365</f>
        <v>24.095890410958905</v>
      </c>
      <c r="N219" s="50">
        <f>(C219-VLOOKUP(J219,Riders!$A$2:$C$3501,2,FALSE))/365</f>
        <v>19.295890410958904</v>
      </c>
      <c r="O219" s="50">
        <f>(C219-VLOOKUP(K219,Riders!$A$2:$C$3501,2,FALSE))/365</f>
        <v>27.205479452054796</v>
      </c>
      <c r="P219" s="30">
        <v>12</v>
      </c>
      <c r="Q219" s="101">
        <f t="shared" si="22"/>
        <v>275.66200000000003</v>
      </c>
      <c r="R219" s="101">
        <f t="shared" si="23"/>
        <v>22.698</v>
      </c>
      <c r="S219" s="101">
        <f t="shared" si="24"/>
        <v>72.03</v>
      </c>
      <c r="T219" s="101">
        <f t="shared" si="25"/>
        <v>65.35299999999998</v>
      </c>
      <c r="U219" s="101">
        <f t="shared" si="26"/>
        <v>68.384999999999991</v>
      </c>
      <c r="V219" s="101">
        <f t="shared" si="27"/>
        <v>69.894000000000062</v>
      </c>
      <c r="W219" s="16">
        <v>13.808</v>
      </c>
      <c r="X219" s="16">
        <v>8.89</v>
      </c>
      <c r="Y219" s="16">
        <v>8.3780000000000001</v>
      </c>
      <c r="Z219" s="16">
        <v>8.2179999999999964</v>
      </c>
      <c r="AA219" s="16">
        <v>8.3010000000000019</v>
      </c>
      <c r="AB219" s="16">
        <v>8.1100000000000065</v>
      </c>
      <c r="AC219" s="16">
        <v>8.0949999999999847</v>
      </c>
      <c r="AD219" s="16">
        <v>8.2300000000000111</v>
      </c>
      <c r="AE219" s="16">
        <v>8.14</v>
      </c>
      <c r="AF219" s="16">
        <v>8.125</v>
      </c>
      <c r="AG219" s="16">
        <v>8.0689999999999884</v>
      </c>
      <c r="AH219" s="16">
        <v>8.0430000000000064</v>
      </c>
      <c r="AI219" s="16">
        <v>8.2099999999999937</v>
      </c>
      <c r="AJ219" s="16">
        <v>8.0949999999999989</v>
      </c>
      <c r="AK219" s="16">
        <v>8.1730000000000018</v>
      </c>
      <c r="AL219" s="16">
        <v>8.4979999999999905</v>
      </c>
      <c r="AM219" s="16">
        <v>8.2130000000000223</v>
      </c>
      <c r="AN219" s="16">
        <v>8.6459999999999866</v>
      </c>
      <c r="AO219" s="16">
        <v>8.4780000000000086</v>
      </c>
      <c r="AP219" s="16">
        <v>8.6340000000000146</v>
      </c>
      <c r="AQ219" s="16">
        <v>8.7719999999999914</v>
      </c>
      <c r="AR219" s="16">
        <v>8.5029999999999859</v>
      </c>
      <c r="AS219" s="16">
        <v>8.4660000000000082</v>
      </c>
      <c r="AT219" s="16">
        <v>8.6729999999999734</v>
      </c>
      <c r="AU219" s="16">
        <v>8.5360000000000014</v>
      </c>
      <c r="AV219" s="16">
        <v>8.6810000000000116</v>
      </c>
      <c r="AW219" s="16">
        <v>8.8010000000000161</v>
      </c>
      <c r="AX219" s="16">
        <v>8.9179999999999779</v>
      </c>
      <c r="AY219" s="16">
        <v>9.0410000000000537</v>
      </c>
      <c r="AZ219" s="16">
        <v>8.6899999999999693</v>
      </c>
      <c r="BA219" s="16">
        <v>8.7019999999999413</v>
      </c>
      <c r="BB219" s="16">
        <v>8.5250000000000909</v>
      </c>
      <c r="BC219" s="102">
        <f t="shared" si="28"/>
        <v>52.237885526478074</v>
      </c>
    </row>
    <row r="220" spans="1:55" ht="14.65" thickBot="1" x14ac:dyDescent="0.5">
      <c r="A220" s="1" t="s">
        <v>12</v>
      </c>
      <c r="B220" s="1">
        <v>2022</v>
      </c>
      <c r="C220" s="2">
        <v>44846</v>
      </c>
      <c r="D220" s="1" t="s">
        <v>13</v>
      </c>
      <c r="E220" s="30" t="s">
        <v>379</v>
      </c>
      <c r="F220" s="47" t="s">
        <v>379</v>
      </c>
      <c r="G220" s="47" t="s">
        <v>44</v>
      </c>
      <c r="H220" s="47" t="s">
        <v>241</v>
      </c>
      <c r="I220" s="47" t="s">
        <v>446</v>
      </c>
      <c r="J220" s="47" t="s">
        <v>447</v>
      </c>
      <c r="K220" s="47" t="s">
        <v>448</v>
      </c>
      <c r="L220" s="50">
        <f>(C220-VLOOKUP(H220,Riders!$A$2:$C$3501,2,FALSE))/365</f>
        <v>20.2</v>
      </c>
      <c r="M220" s="50">
        <f>(C220-VLOOKUP(I220,Riders!$A$2:$C$3501,2,FALSE))/365</f>
        <v>21.219178082191782</v>
      </c>
      <c r="N220" s="50">
        <f>(C220-VLOOKUP(J220,Riders!$A$2:$C$3501,2,FALSE))/365</f>
        <v>26.515068493150686</v>
      </c>
      <c r="O220" s="50">
        <f>(C220-VLOOKUP(K220,Riders!$A$2:$C$3501,2,FALSE))/365</f>
        <v>25.413698630136988</v>
      </c>
      <c r="P220" s="30">
        <v>13</v>
      </c>
      <c r="Q220" s="101">
        <f t="shared" si="22"/>
        <v>276.93399999999997</v>
      </c>
      <c r="R220" s="101">
        <f t="shared" si="23"/>
        <v>23.459</v>
      </c>
      <c r="S220" s="101">
        <f t="shared" si="24"/>
        <v>74.227000000000004</v>
      </c>
      <c r="T220" s="101">
        <f t="shared" si="25"/>
        <v>67.258999999999986</v>
      </c>
      <c r="U220" s="101">
        <f t="shared" si="26"/>
        <v>68.012000000000029</v>
      </c>
      <c r="V220" s="101">
        <f t="shared" si="27"/>
        <v>67.43599999999995</v>
      </c>
      <c r="W220" s="16">
        <v>14.622</v>
      </c>
      <c r="X220" s="16">
        <v>8.8369999999999997</v>
      </c>
      <c r="Y220" s="16">
        <v>8.4660000000000011</v>
      </c>
      <c r="Z220" s="16">
        <v>8.3689999999999962</v>
      </c>
      <c r="AA220" s="16">
        <v>8.4760000000000062</v>
      </c>
      <c r="AB220" s="16">
        <v>8.3880000000000052</v>
      </c>
      <c r="AC220" s="16">
        <v>8.6249999999999787</v>
      </c>
      <c r="AD220" s="16">
        <v>8.4440000000000168</v>
      </c>
      <c r="AE220" s="16">
        <v>8.438999999999993</v>
      </c>
      <c r="AF220" s="16">
        <v>8.5560000000000116</v>
      </c>
      <c r="AG220" s="16">
        <v>8.3990000000000009</v>
      </c>
      <c r="AH220" s="16">
        <v>8.2939999999999827</v>
      </c>
      <c r="AI220" s="16">
        <v>8.2819999999999965</v>
      </c>
      <c r="AJ220" s="16">
        <v>8.2780000000000342</v>
      </c>
      <c r="AK220" s="16">
        <v>8.4839999999999804</v>
      </c>
      <c r="AL220" s="16">
        <v>8.5269999999999868</v>
      </c>
      <c r="AM220" s="16">
        <v>8.771000000000015</v>
      </c>
      <c r="AN220" s="16">
        <v>8.6800000000000068</v>
      </c>
      <c r="AO220" s="16">
        <v>8.7819999999999823</v>
      </c>
      <c r="AP220" s="16">
        <v>8.4699999999999989</v>
      </c>
      <c r="AQ220" s="16">
        <v>8.2929999999999779</v>
      </c>
      <c r="AR220" s="16">
        <v>8.1620000000000061</v>
      </c>
      <c r="AS220" s="16">
        <v>8.3640000000000327</v>
      </c>
      <c r="AT220" s="16">
        <v>8.4900000000000091</v>
      </c>
      <c r="AU220" s="16">
        <v>8.5869999999999607</v>
      </c>
      <c r="AV220" s="16">
        <v>8.311000000000007</v>
      </c>
      <c r="AW220" s="16">
        <v>8.6340000000000146</v>
      </c>
      <c r="AX220" s="16">
        <v>8.9300000000000352</v>
      </c>
      <c r="AY220" s="16">
        <v>8.3929999999999723</v>
      </c>
      <c r="AZ220" s="16">
        <v>8.2409999999999286</v>
      </c>
      <c r="BA220" s="16">
        <v>8.2210000000000605</v>
      </c>
      <c r="BB220" s="16">
        <v>8.1189999999999714</v>
      </c>
      <c r="BC220" s="102">
        <f t="shared" si="28"/>
        <v>51.997948969790642</v>
      </c>
    </row>
    <row r="221" spans="1:55" ht="14.65" thickBot="1" x14ac:dyDescent="0.5">
      <c r="A221" s="30" t="s">
        <v>12</v>
      </c>
      <c r="B221" s="30">
        <v>2022</v>
      </c>
      <c r="C221" s="49">
        <v>44846</v>
      </c>
      <c r="D221" s="30" t="s">
        <v>13</v>
      </c>
      <c r="E221" s="30" t="s">
        <v>379</v>
      </c>
      <c r="F221" s="30" t="s">
        <v>379</v>
      </c>
      <c r="G221" s="47" t="s">
        <v>65</v>
      </c>
      <c r="H221" s="47" t="s">
        <v>251</v>
      </c>
      <c r="I221" s="47" t="s">
        <v>473</v>
      </c>
      <c r="J221" s="47" t="s">
        <v>474</v>
      </c>
      <c r="K221" s="47" t="s">
        <v>340</v>
      </c>
      <c r="L221" s="50">
        <f>(C221-VLOOKUP(H221,Riders!$A$2:$C$3501,2,FALSE))/365</f>
        <v>21.452054794520549</v>
      </c>
      <c r="M221" s="50">
        <f>(C221-VLOOKUP(I221,Riders!$A$2:$C$3501,2,FALSE))/365</f>
        <v>28.909589041095892</v>
      </c>
      <c r="N221" s="50">
        <f>(C221-VLOOKUP(J221,Riders!$A$2:$C$3501,2,FALSE))/365</f>
        <v>25.969863013698632</v>
      </c>
      <c r="O221" s="50">
        <f>(C221-VLOOKUP(K221,Riders!$A$2:$C$3501,2,FALSE))/365</f>
        <v>27.397260273972602</v>
      </c>
      <c r="P221" s="30">
        <v>14</v>
      </c>
      <c r="Q221" s="101">
        <f t="shared" si="22"/>
        <v>280.91099999999994</v>
      </c>
      <c r="R221" s="101">
        <f t="shared" si="23"/>
        <v>23.541</v>
      </c>
      <c r="S221" s="101">
        <f t="shared" si="24"/>
        <v>73.52000000000001</v>
      </c>
      <c r="T221" s="101">
        <f t="shared" si="25"/>
        <v>66.993000000000023</v>
      </c>
      <c r="U221" s="101">
        <f t="shared" si="26"/>
        <v>69.986999999999995</v>
      </c>
      <c r="V221" s="101">
        <f t="shared" si="27"/>
        <v>70.410999999999916</v>
      </c>
      <c r="W221" s="16">
        <v>14.97</v>
      </c>
      <c r="X221" s="16">
        <v>8.5709999999999997</v>
      </c>
      <c r="Y221" s="16">
        <v>8.2289999999999992</v>
      </c>
      <c r="Z221" s="16">
        <v>8.2789999999999999</v>
      </c>
      <c r="AA221" s="16">
        <v>8.2100000000000009</v>
      </c>
      <c r="AB221" s="16">
        <v>8.4760000000000062</v>
      </c>
      <c r="AC221" s="16">
        <v>8.2619999999999933</v>
      </c>
      <c r="AD221" s="16">
        <v>8.5230000000000103</v>
      </c>
      <c r="AE221" s="16">
        <v>8.2459999999999951</v>
      </c>
      <c r="AF221" s="16">
        <v>8.4219999999999828</v>
      </c>
      <c r="AG221" s="16">
        <v>8.2970000000000113</v>
      </c>
      <c r="AH221" s="16">
        <v>8.2200000000000131</v>
      </c>
      <c r="AI221" s="16">
        <v>8.2860000000000014</v>
      </c>
      <c r="AJ221" s="16">
        <v>8.4799999999999898</v>
      </c>
      <c r="AK221" s="16">
        <v>8.3999999999999773</v>
      </c>
      <c r="AL221" s="16">
        <v>8.6420000000000528</v>
      </c>
      <c r="AM221" s="16">
        <v>8.8549999999999613</v>
      </c>
      <c r="AN221" s="16">
        <v>8.6100000000000136</v>
      </c>
      <c r="AO221" s="16">
        <v>8.7379999999999995</v>
      </c>
      <c r="AP221" s="16">
        <v>8.7060000000000173</v>
      </c>
      <c r="AQ221" s="16">
        <v>8.7359999999999616</v>
      </c>
      <c r="AR221" s="16">
        <v>8.8520000000000039</v>
      </c>
      <c r="AS221" s="16">
        <v>8.7440000000000282</v>
      </c>
      <c r="AT221" s="16">
        <v>8.7460000000000093</v>
      </c>
      <c r="AU221" s="16">
        <v>8.8849999999999625</v>
      </c>
      <c r="AV221" s="16">
        <v>8.5520000000000209</v>
      </c>
      <c r="AW221" s="16">
        <v>8.4280000000000257</v>
      </c>
      <c r="AX221" s="16">
        <v>8.5849999999999227</v>
      </c>
      <c r="AY221" s="16">
        <v>8.9230000000000302</v>
      </c>
      <c r="AZ221" s="16">
        <v>8.7909999999999968</v>
      </c>
      <c r="BA221" s="16">
        <v>9.0149999999999864</v>
      </c>
      <c r="BB221" s="16">
        <v>9.2319999999999709</v>
      </c>
      <c r="BC221" s="102">
        <f t="shared" si="28"/>
        <v>51.261787541249731</v>
      </c>
    </row>
    <row r="222" spans="1:55" ht="14.65" thickBot="1" x14ac:dyDescent="0.5">
      <c r="A222" s="30" t="s">
        <v>12</v>
      </c>
      <c r="B222" s="30">
        <v>2022</v>
      </c>
      <c r="C222" s="49">
        <v>44846</v>
      </c>
      <c r="D222" s="30" t="s">
        <v>13</v>
      </c>
      <c r="E222" s="30" t="s">
        <v>379</v>
      </c>
      <c r="F222" s="30" t="s">
        <v>379</v>
      </c>
      <c r="G222" s="47" t="s">
        <v>264</v>
      </c>
      <c r="H222" s="47" t="s">
        <v>475</v>
      </c>
      <c r="I222" s="47" t="s">
        <v>450</v>
      </c>
      <c r="J222" s="47" t="s">
        <v>288</v>
      </c>
      <c r="K222" s="47" t="s">
        <v>263</v>
      </c>
      <c r="L222" s="50">
        <f>(C222-VLOOKUP(H222,Riders!$A$2:$C$3501,2,FALSE))/365</f>
        <v>18.663013698630138</v>
      </c>
      <c r="M222" s="50">
        <f>(C222-VLOOKUP(I222,Riders!$A$2:$C$3501,2,FALSE))/365</f>
        <v>24.216438356164385</v>
      </c>
      <c r="N222" s="50">
        <f>(C222-VLOOKUP(J222,Riders!$A$2:$C$3501,2,FALSE))/365</f>
        <v>20.865753424657534</v>
      </c>
      <c r="O222" s="50">
        <f>(C222-VLOOKUP(K222,Riders!$A$2:$C$3501,2,FALSE))/365</f>
        <v>19.504109589041096</v>
      </c>
      <c r="P222" s="30">
        <v>15</v>
      </c>
      <c r="Q222" s="101">
        <f t="shared" si="22"/>
        <v>282.43200000000002</v>
      </c>
      <c r="R222" s="101">
        <f t="shared" si="23"/>
        <v>23.318000000000001</v>
      </c>
      <c r="S222" s="101">
        <f t="shared" si="24"/>
        <v>73.206000000000003</v>
      </c>
      <c r="T222" s="101">
        <f t="shared" si="25"/>
        <v>68.791000000000011</v>
      </c>
      <c r="U222" s="101">
        <f t="shared" si="26"/>
        <v>69.335999999999984</v>
      </c>
      <c r="V222" s="101">
        <f t="shared" si="27"/>
        <v>71.099000000000018</v>
      </c>
      <c r="W222" s="16">
        <v>14.747</v>
      </c>
      <c r="X222" s="16">
        <v>8.5710000000000015</v>
      </c>
      <c r="Y222" s="16">
        <v>8.325999999999997</v>
      </c>
      <c r="Z222" s="16">
        <v>8.4770000000000039</v>
      </c>
      <c r="AA222" s="16">
        <v>8.2089999999999961</v>
      </c>
      <c r="AB222" s="16">
        <v>8.4200000000000017</v>
      </c>
      <c r="AC222" s="16">
        <v>8.2190000000000083</v>
      </c>
      <c r="AD222" s="16">
        <v>8.2369999999999948</v>
      </c>
      <c r="AE222" s="16">
        <v>8.3559999999999945</v>
      </c>
      <c r="AF222" s="16">
        <v>8.2950000000000017</v>
      </c>
      <c r="AG222" s="16">
        <v>8.4189999999999969</v>
      </c>
      <c r="AH222" s="16">
        <v>8.7510000000000048</v>
      </c>
      <c r="AI222" s="16">
        <v>8.7720000000000056</v>
      </c>
      <c r="AJ222" s="16">
        <v>8.9999999999999858</v>
      </c>
      <c r="AK222" s="16">
        <v>8.7039999999999935</v>
      </c>
      <c r="AL222" s="16">
        <v>8.4940000000000282</v>
      </c>
      <c r="AM222" s="16">
        <v>8.3540000000000134</v>
      </c>
      <c r="AN222" s="16">
        <v>8.4589999999999748</v>
      </c>
      <c r="AO222" s="16">
        <v>8.6449999999999818</v>
      </c>
      <c r="AP222" s="16">
        <v>8.4860000000000184</v>
      </c>
      <c r="AQ222" s="16">
        <v>8.7400000000000091</v>
      </c>
      <c r="AR222" s="16">
        <v>9.0559999999999832</v>
      </c>
      <c r="AS222" s="16">
        <v>8.8589999999999804</v>
      </c>
      <c r="AT222" s="16">
        <v>8.7370000000000232</v>
      </c>
      <c r="AU222" s="16">
        <v>8.8690000000000282</v>
      </c>
      <c r="AV222" s="16">
        <v>8.7589999999999861</v>
      </c>
      <c r="AW222" s="16">
        <v>8.9499999999999886</v>
      </c>
      <c r="AX222" s="16">
        <v>9.2449999999999761</v>
      </c>
      <c r="AY222" s="16">
        <v>8.8680000000000234</v>
      </c>
      <c r="AZ222" s="16">
        <v>8.7099999999999227</v>
      </c>
      <c r="BA222" s="16">
        <v>8.8790000000000191</v>
      </c>
      <c r="BB222" s="16">
        <v>8.8190000000000737</v>
      </c>
      <c r="BC222" s="102">
        <f t="shared" si="28"/>
        <v>50.985723997280758</v>
      </c>
    </row>
    <row r="223" spans="1:55" ht="14.65" thickBot="1" x14ac:dyDescent="0.5">
      <c r="A223" s="30" t="s">
        <v>12</v>
      </c>
      <c r="B223" s="30">
        <v>2022</v>
      </c>
      <c r="C223" s="49">
        <v>44846</v>
      </c>
      <c r="D223" s="30" t="s">
        <v>13</v>
      </c>
      <c r="E223" s="30" t="s">
        <v>379</v>
      </c>
      <c r="F223" s="30" t="s">
        <v>379</v>
      </c>
      <c r="G223" s="47" t="s">
        <v>70</v>
      </c>
      <c r="H223" s="47" t="s">
        <v>476</v>
      </c>
      <c r="I223" s="47" t="s">
        <v>477</v>
      </c>
      <c r="J223" s="47" t="s">
        <v>69</v>
      </c>
      <c r="K223" s="47" t="s">
        <v>393</v>
      </c>
      <c r="L223" s="50">
        <f>(C223-VLOOKUP(H223,Riders!$A$2:$C$3501,2,FALSE))/365</f>
        <v>21.210958904109589</v>
      </c>
      <c r="M223" s="50">
        <f>(C223-VLOOKUP(I223,Riders!$A$2:$C$3501,2,FALSE))/365</f>
        <v>20.92876712328767</v>
      </c>
      <c r="N223" s="50">
        <f>(C223-VLOOKUP(J223,Riders!$A$2:$C$3501,2,FALSE))/365</f>
        <v>29.109589041095891</v>
      </c>
      <c r="O223" s="50">
        <f>(C223-VLOOKUP(K223,Riders!$A$2:$C$3501,2,FALSE))/365</f>
        <v>21.134246575342466</v>
      </c>
      <c r="P223" s="30">
        <v>16</v>
      </c>
      <c r="Q223" s="101">
        <f t="shared" si="22"/>
        <v>324.54900000000004</v>
      </c>
      <c r="R223" s="101">
        <f t="shared" si="23"/>
        <v>25.244</v>
      </c>
      <c r="S223" s="101">
        <f t="shared" si="24"/>
        <v>79.184999999999988</v>
      </c>
      <c r="T223" s="101">
        <f t="shared" si="25"/>
        <v>81.163000000000025</v>
      </c>
      <c r="U223" s="101">
        <f t="shared" si="26"/>
        <v>80.678999999999974</v>
      </c>
      <c r="V223" s="101">
        <f t="shared" si="27"/>
        <v>83.522000000000048</v>
      </c>
      <c r="W223" s="16">
        <v>15.843999999999999</v>
      </c>
      <c r="X223" s="16">
        <v>9.4</v>
      </c>
      <c r="Y223" s="16">
        <v>9.3969999999999985</v>
      </c>
      <c r="Z223" s="16">
        <v>8.8580000000000041</v>
      </c>
      <c r="AA223" s="16">
        <v>8.982999999999997</v>
      </c>
      <c r="AB223" s="16">
        <v>8.7559999999999931</v>
      </c>
      <c r="AC223" s="16">
        <v>9.0349999999999895</v>
      </c>
      <c r="AD223" s="16">
        <v>8.9120000000000061</v>
      </c>
      <c r="AE223" s="16">
        <v>8.9100000000000108</v>
      </c>
      <c r="AF223" s="16">
        <v>9.1629999999999967</v>
      </c>
      <c r="AG223" s="16">
        <v>9.8870000000000289</v>
      </c>
      <c r="AH223" s="16">
        <v>10.418999999999983</v>
      </c>
      <c r="AI223" s="16">
        <v>11.047000000000011</v>
      </c>
      <c r="AJ223" s="16">
        <v>11.11099999999999</v>
      </c>
      <c r="AK223" s="16">
        <v>10.830999999999989</v>
      </c>
      <c r="AL223" s="16">
        <v>9.7950000000000159</v>
      </c>
      <c r="AM223" s="16">
        <v>9.3729999999999905</v>
      </c>
      <c r="AN223" s="16">
        <v>9.4069999999999823</v>
      </c>
      <c r="AO223" s="16">
        <v>9.8080000000000211</v>
      </c>
      <c r="AP223" s="16">
        <v>10.285000000000025</v>
      </c>
      <c r="AQ223" s="16">
        <v>10.308999999999997</v>
      </c>
      <c r="AR223" s="16">
        <v>10.563999999999965</v>
      </c>
      <c r="AS223" s="16">
        <v>10.29200000000003</v>
      </c>
      <c r="AT223" s="16">
        <v>10.640999999999963</v>
      </c>
      <c r="AU223" s="16">
        <v>10.788000000000011</v>
      </c>
      <c r="AV223" s="16">
        <v>10.937999999999988</v>
      </c>
      <c r="AW223" s="16">
        <v>10.757000000000005</v>
      </c>
      <c r="AX223" s="16">
        <v>10.569999999999993</v>
      </c>
      <c r="AY223" s="16">
        <v>10.218000000000018</v>
      </c>
      <c r="AZ223" s="16">
        <v>10.146999999999991</v>
      </c>
      <c r="BA223" s="16">
        <v>9.9689999999999941</v>
      </c>
      <c r="BB223" s="16">
        <v>10.135000000000048</v>
      </c>
      <c r="BC223" s="102">
        <f t="shared" si="28"/>
        <v>44.3692631929231</v>
      </c>
    </row>
    <row r="224" spans="1:55" ht="14.65" thickBot="1" x14ac:dyDescent="0.5">
      <c r="A224" s="30" t="s">
        <v>71</v>
      </c>
      <c r="B224" s="30">
        <v>2022</v>
      </c>
      <c r="C224" s="49">
        <v>44841</v>
      </c>
      <c r="D224" s="30" t="s">
        <v>72</v>
      </c>
      <c r="E224" s="30" t="s">
        <v>379</v>
      </c>
      <c r="F224" s="30" t="s">
        <v>379</v>
      </c>
      <c r="G224" s="47" t="s">
        <v>38</v>
      </c>
      <c r="H224" s="47" t="s">
        <v>244</v>
      </c>
      <c r="I224" s="47" t="s">
        <v>466</v>
      </c>
      <c r="J224" s="47" t="s">
        <v>467</v>
      </c>
      <c r="K224" s="47" t="s">
        <v>468</v>
      </c>
      <c r="L224" s="50">
        <f>(C224-VLOOKUP(H224,Riders!$A$2:$C$3501,2,FALSE))/365</f>
        <v>28.523287671232875</v>
      </c>
      <c r="M224" s="50">
        <f>(C224-VLOOKUP(I224,Riders!$A$2:$C$3501,2,FALSE))/365</f>
        <v>26.287671232876711</v>
      </c>
      <c r="N224" s="50">
        <f>(C224-VLOOKUP(J224,Riders!$A$2:$C$3501,2,FALSE))/365</f>
        <v>21.550684931506851</v>
      </c>
      <c r="O224" s="50">
        <f>(C224-VLOOKUP(K224,Riders!$A$2:$C$3501,2,FALSE))/365</f>
        <v>26.813698630136987</v>
      </c>
      <c r="P224" s="30">
        <v>1</v>
      </c>
      <c r="Q224" s="101">
        <f t="shared" si="22"/>
        <v>266.685</v>
      </c>
      <c r="R224" s="101">
        <f t="shared" si="23"/>
        <v>23.088000000000001</v>
      </c>
      <c r="S224" s="101">
        <f t="shared" si="24"/>
        <v>71.141000000000005</v>
      </c>
      <c r="T224" s="101">
        <f t="shared" si="25"/>
        <v>65.602999999999994</v>
      </c>
      <c r="U224" s="101">
        <f t="shared" si="26"/>
        <v>65.23399999999998</v>
      </c>
      <c r="V224" s="101">
        <f t="shared" si="27"/>
        <v>64.707000000000022</v>
      </c>
      <c r="W224" s="16">
        <v>14.680999999999999</v>
      </c>
      <c r="X224" s="16">
        <v>8.4070000000000018</v>
      </c>
      <c r="Y224" s="16">
        <v>7.968</v>
      </c>
      <c r="Z224" s="16">
        <v>7.9529999999999994</v>
      </c>
      <c r="AA224" s="16">
        <v>7.9380000000000024</v>
      </c>
      <c r="AB224" s="16">
        <v>8.1129999999999995</v>
      </c>
      <c r="AC224" s="16">
        <v>8.0509999999999948</v>
      </c>
      <c r="AD224" s="16">
        <v>8.0300000000000082</v>
      </c>
      <c r="AE224" s="16">
        <v>8.255999999999986</v>
      </c>
      <c r="AF224" s="16">
        <v>8.2070000000000078</v>
      </c>
      <c r="AG224" s="16">
        <v>8.3370000000000033</v>
      </c>
      <c r="AH224" s="16">
        <v>8.4139999999999873</v>
      </c>
      <c r="AI224" s="16">
        <v>8.1020000000000039</v>
      </c>
      <c r="AJ224" s="16">
        <v>8.1640000000000015</v>
      </c>
      <c r="AK224" s="16">
        <v>8.1070000000000135</v>
      </c>
      <c r="AL224" s="16">
        <v>8.0159999999999911</v>
      </c>
      <c r="AM224" s="16">
        <v>8.2340000000000089</v>
      </c>
      <c r="AN224" s="16">
        <v>8.0999999999999943</v>
      </c>
      <c r="AO224" s="16">
        <v>8.1160000000000139</v>
      </c>
      <c r="AP224" s="16">
        <v>8.1890000000000214</v>
      </c>
      <c r="AQ224" s="16">
        <v>8.1649999999999636</v>
      </c>
      <c r="AR224" s="16">
        <v>8.0930000000000177</v>
      </c>
      <c r="AS224" s="16">
        <v>8.1169999999999618</v>
      </c>
      <c r="AT224" s="16">
        <v>8.2199999999999989</v>
      </c>
      <c r="AU224" s="16">
        <v>7.9600000000000364</v>
      </c>
      <c r="AV224" s="16">
        <v>7.8539999999999566</v>
      </c>
      <c r="AW224" s="16">
        <v>8.0460000000000207</v>
      </c>
      <c r="AX224" s="16">
        <v>7.9790000000000134</v>
      </c>
      <c r="AY224" s="16">
        <v>8.1320000000000334</v>
      </c>
      <c r="AZ224" s="16">
        <v>8.3579999999999472</v>
      </c>
      <c r="BA224" s="16">
        <v>8.1370000000000289</v>
      </c>
      <c r="BB224" s="16">
        <v>8.2409999999999854</v>
      </c>
      <c r="BC224" s="102">
        <f t="shared" si="28"/>
        <v>53.996287755216827</v>
      </c>
    </row>
    <row r="225" spans="1:55" ht="14.65" thickBot="1" x14ac:dyDescent="0.5">
      <c r="A225" s="30" t="s">
        <v>71</v>
      </c>
      <c r="B225" s="30">
        <v>2022</v>
      </c>
      <c r="C225" s="49">
        <v>44841</v>
      </c>
      <c r="D225" s="30" t="s">
        <v>72</v>
      </c>
      <c r="E225" s="30" t="s">
        <v>379</v>
      </c>
      <c r="F225" s="30" t="s">
        <v>379</v>
      </c>
      <c r="G225" s="47" t="s">
        <v>29</v>
      </c>
      <c r="H225" s="47" t="s">
        <v>217</v>
      </c>
      <c r="I225" s="47" t="s">
        <v>479</v>
      </c>
      <c r="J225" s="47" t="s">
        <v>480</v>
      </c>
      <c r="K225" s="47" t="s">
        <v>417</v>
      </c>
      <c r="L225" s="50">
        <f>(C225-VLOOKUP(H225,Riders!$A$2:$C$3501,2,FALSE))/365</f>
        <v>24.523287671232875</v>
      </c>
      <c r="M225" s="50">
        <f>(C225-VLOOKUP(I225,Riders!$A$2:$C$3501,2,FALSE))/365</f>
        <v>20.830136986301369</v>
      </c>
      <c r="N225" s="50">
        <f>(C225-VLOOKUP(J225,Riders!$A$2:$C$3501,2,FALSE))/365</f>
        <v>19.745205479452054</v>
      </c>
      <c r="O225" s="50">
        <f>(C225-VLOOKUP(K225,Riders!$A$2:$C$3501,2,FALSE))/365</f>
        <v>23.635616438356163</v>
      </c>
      <c r="P225" s="30">
        <v>2</v>
      </c>
      <c r="Q225" s="101">
        <f t="shared" si="22"/>
        <v>267.59100000000001</v>
      </c>
      <c r="R225" s="101">
        <f t="shared" si="23"/>
        <v>22.895</v>
      </c>
      <c r="S225" s="101">
        <f t="shared" si="24"/>
        <v>71.698000000000008</v>
      </c>
      <c r="T225" s="101">
        <f t="shared" si="25"/>
        <v>64.47</v>
      </c>
      <c r="U225" s="101">
        <f t="shared" si="26"/>
        <v>65.141999999999996</v>
      </c>
      <c r="V225" s="101">
        <f t="shared" si="27"/>
        <v>66.281000000000006</v>
      </c>
      <c r="W225" s="16">
        <v>14.397</v>
      </c>
      <c r="X225" s="16">
        <v>8.4979999999999993</v>
      </c>
      <c r="Y225" s="16">
        <v>8.2119999999999997</v>
      </c>
      <c r="Z225" s="16">
        <v>8.0200000000000031</v>
      </c>
      <c r="AA225" s="16">
        <v>8.1809999999999974</v>
      </c>
      <c r="AB225" s="16">
        <v>7.9979999999999976</v>
      </c>
      <c r="AC225" s="16">
        <v>8.1780000000000115</v>
      </c>
      <c r="AD225" s="16">
        <v>8.2139999999999986</v>
      </c>
      <c r="AE225" s="16">
        <v>8.0330000000000013</v>
      </c>
      <c r="AF225" s="16">
        <v>7.9959999999999951</v>
      </c>
      <c r="AG225" s="16">
        <v>8.1209999999999951</v>
      </c>
      <c r="AH225" s="16">
        <v>8.0899999999999892</v>
      </c>
      <c r="AI225" s="16">
        <v>8.097999999999999</v>
      </c>
      <c r="AJ225" s="16">
        <v>8.1920000000000073</v>
      </c>
      <c r="AK225" s="16">
        <v>7.9899999999999949</v>
      </c>
      <c r="AL225" s="16">
        <v>7.9500000000000171</v>
      </c>
      <c r="AM225" s="16">
        <v>8.1129999999999995</v>
      </c>
      <c r="AN225" s="16">
        <v>7.9759999999999991</v>
      </c>
      <c r="AO225" s="16">
        <v>8.0240000000000009</v>
      </c>
      <c r="AP225" s="16">
        <v>8.1270000000000095</v>
      </c>
      <c r="AQ225" s="16">
        <v>8.0529999999999973</v>
      </c>
      <c r="AR225" s="16">
        <v>8.1080000000000041</v>
      </c>
      <c r="AS225" s="16">
        <v>8.3089999999999975</v>
      </c>
      <c r="AT225" s="16">
        <v>8.4319999999999879</v>
      </c>
      <c r="AU225" s="16">
        <v>8.650999999999982</v>
      </c>
      <c r="AV225" s="16">
        <v>8.29200000000003</v>
      </c>
      <c r="AW225" s="16">
        <v>8.2439999999999998</v>
      </c>
      <c r="AX225" s="16">
        <v>8.2369999999999948</v>
      </c>
      <c r="AY225" s="16">
        <v>8.4039999999999395</v>
      </c>
      <c r="AZ225" s="16">
        <v>8.1560000000000912</v>
      </c>
      <c r="BA225" s="16">
        <v>8.1369999999999436</v>
      </c>
      <c r="BB225" s="16">
        <v>8.160000000000025</v>
      </c>
      <c r="BC225" s="102">
        <f t="shared" si="28"/>
        <v>53.813469062860854</v>
      </c>
    </row>
    <row r="226" spans="1:55" ht="14.65" thickBot="1" x14ac:dyDescent="0.5">
      <c r="A226" s="30" t="s">
        <v>71</v>
      </c>
      <c r="B226" s="30">
        <v>2022</v>
      </c>
      <c r="C226" s="49">
        <v>44841</v>
      </c>
      <c r="D226" s="30" t="s">
        <v>72</v>
      </c>
      <c r="E226" s="30" t="s">
        <v>379</v>
      </c>
      <c r="F226" s="30" t="s">
        <v>379</v>
      </c>
      <c r="G226" s="47" t="s">
        <v>21</v>
      </c>
      <c r="H226" s="47" t="s">
        <v>250</v>
      </c>
      <c r="I226" s="47" t="s">
        <v>481</v>
      </c>
      <c r="J226" s="47" t="s">
        <v>482</v>
      </c>
      <c r="K226" s="47" t="s">
        <v>483</v>
      </c>
      <c r="L226" s="50">
        <f>(C226-VLOOKUP(H226,Riders!$A$2:$C$3501,2,FALSE))/365</f>
        <v>21.747945205479454</v>
      </c>
      <c r="M226" s="50">
        <f>(C226-VLOOKUP(I226,Riders!$A$2:$C$3501,2,FALSE))/365</f>
        <v>32.249315068493154</v>
      </c>
      <c r="N226" s="50">
        <f>(C226-VLOOKUP(J226,Riders!$A$2:$C$3501,2,FALSE))/365</f>
        <v>19.136986301369863</v>
      </c>
      <c r="O226" s="50" t="e">
        <f>(C226-VLOOKUP(K226,Riders!$A$2:$C$3501,2,FALSE))/365</f>
        <v>#N/A</v>
      </c>
      <c r="P226" s="30">
        <v>3</v>
      </c>
      <c r="Q226" s="101">
        <f t="shared" si="22"/>
        <v>279.17100000000005</v>
      </c>
      <c r="R226" s="101">
        <f t="shared" si="23"/>
        <v>24.748000000000001</v>
      </c>
      <c r="S226" s="101">
        <f t="shared" si="24"/>
        <v>74.557999999999993</v>
      </c>
      <c r="T226" s="101">
        <f t="shared" si="25"/>
        <v>67.258999999999986</v>
      </c>
      <c r="U226" s="101">
        <f t="shared" si="26"/>
        <v>69.781000000000034</v>
      </c>
      <c r="V226" s="101">
        <f t="shared" si="27"/>
        <v>67.573000000000036</v>
      </c>
      <c r="W226" s="16">
        <v>15.862</v>
      </c>
      <c r="X226" s="16">
        <v>8.886000000000001</v>
      </c>
      <c r="Y226" s="16">
        <v>8.3580000000000005</v>
      </c>
      <c r="Z226" s="16">
        <v>8.1219999999999999</v>
      </c>
      <c r="AA226" s="16">
        <v>8.3889999999999958</v>
      </c>
      <c r="AB226" s="16">
        <v>8.2790000000000035</v>
      </c>
      <c r="AC226" s="16">
        <v>8.3390000000000128</v>
      </c>
      <c r="AD226" s="16">
        <v>8.3229999999999791</v>
      </c>
      <c r="AE226" s="16">
        <v>8.5380000000000109</v>
      </c>
      <c r="AF226" s="16">
        <v>8.409000000000006</v>
      </c>
      <c r="AG226" s="16">
        <v>8.4279999999999973</v>
      </c>
      <c r="AH226" s="16">
        <v>8.3250000000000028</v>
      </c>
      <c r="AI226" s="16">
        <v>8.5879999999999797</v>
      </c>
      <c r="AJ226" s="16">
        <v>8.3820000000000192</v>
      </c>
      <c r="AK226" s="16">
        <v>8.3340000000000032</v>
      </c>
      <c r="AL226" s="16">
        <v>8.254999999999967</v>
      </c>
      <c r="AM226" s="16">
        <v>8.5400000000000205</v>
      </c>
      <c r="AN226" s="16">
        <v>8.6450000000000102</v>
      </c>
      <c r="AO226" s="16">
        <v>9.0489999999999782</v>
      </c>
      <c r="AP226" s="16">
        <v>8.7270000000000039</v>
      </c>
      <c r="AQ226" s="16">
        <v>8.7290000000000134</v>
      </c>
      <c r="AR226" s="16">
        <v>8.6879999999999882</v>
      </c>
      <c r="AS226" s="16">
        <v>8.8870000000000005</v>
      </c>
      <c r="AT226" s="16">
        <v>8.5160000000000196</v>
      </c>
      <c r="AU226" s="16">
        <v>8.4039999999999679</v>
      </c>
      <c r="AV226" s="16">
        <v>8.3870000000000289</v>
      </c>
      <c r="AW226" s="16">
        <v>8.5860000000000127</v>
      </c>
      <c r="AX226" s="16">
        <v>8.4259999999999877</v>
      </c>
      <c r="AY226" s="16">
        <v>8.4050000000000011</v>
      </c>
      <c r="AZ226" s="16">
        <v>8.4959999999999525</v>
      </c>
      <c r="BA226" s="16">
        <v>8.4270000000000778</v>
      </c>
      <c r="BB226" s="16">
        <v>8.4420000000000073</v>
      </c>
      <c r="BC226" s="102">
        <f t="shared" si="28"/>
        <v>51.581288887456068</v>
      </c>
    </row>
    <row r="227" spans="1:55" ht="14.65" thickBot="1" x14ac:dyDescent="0.5">
      <c r="A227" s="30" t="s">
        <v>71</v>
      </c>
      <c r="B227" s="30">
        <v>2022</v>
      </c>
      <c r="C227" s="49">
        <v>44841</v>
      </c>
      <c r="D227" s="30" t="s">
        <v>72</v>
      </c>
      <c r="E227" s="30" t="s">
        <v>379</v>
      </c>
      <c r="F227" s="30" t="s">
        <v>379</v>
      </c>
      <c r="G227" s="47" t="s">
        <v>65</v>
      </c>
      <c r="H227" s="47" t="s">
        <v>251</v>
      </c>
      <c r="I227" s="47" t="s">
        <v>348</v>
      </c>
      <c r="J227" s="47" t="s">
        <v>340</v>
      </c>
      <c r="K227" s="47" t="s">
        <v>473</v>
      </c>
      <c r="L227" s="50">
        <f>(C227-VLOOKUP(H227,Riders!$A$2:$C$3501,2,FALSE))/365</f>
        <v>21.438356164383563</v>
      </c>
      <c r="M227" s="50">
        <f>(C227-VLOOKUP(I227,Riders!$A$2:$C$3501,2,FALSE))/365</f>
        <v>29.605479452054794</v>
      </c>
      <c r="N227" s="50">
        <f>(C227-VLOOKUP(J227,Riders!$A$2:$C$3501,2,FALSE))/365</f>
        <v>27.383561643835616</v>
      </c>
      <c r="O227" s="50">
        <f>(C227-VLOOKUP(K227,Riders!$A$2:$C$3501,2,FALSE))/365</f>
        <v>28.895890410958906</v>
      </c>
      <c r="P227" s="30">
        <v>4</v>
      </c>
      <c r="Q227" s="101">
        <f t="shared" si="22"/>
        <v>289.024</v>
      </c>
      <c r="R227" s="101">
        <f t="shared" si="23"/>
        <v>24.26</v>
      </c>
      <c r="S227" s="101">
        <f t="shared" si="24"/>
        <v>75.928000000000011</v>
      </c>
      <c r="T227" s="101">
        <f t="shared" si="25"/>
        <v>69.167999999999992</v>
      </c>
      <c r="U227" s="101">
        <f t="shared" si="26"/>
        <v>70.815999999999974</v>
      </c>
      <c r="V227" s="101">
        <f t="shared" si="27"/>
        <v>73.112000000000023</v>
      </c>
      <c r="W227" s="16">
        <v>15.387</v>
      </c>
      <c r="X227" s="16">
        <v>8.8730000000000011</v>
      </c>
      <c r="Y227" s="16">
        <v>8.8199999999999967</v>
      </c>
      <c r="Z227" s="16">
        <v>8.6020000000000039</v>
      </c>
      <c r="AA227" s="16">
        <v>8.6789999999999949</v>
      </c>
      <c r="AB227" s="16">
        <v>8.5040000000000049</v>
      </c>
      <c r="AC227" s="16">
        <v>8.633999999999979</v>
      </c>
      <c r="AD227" s="16">
        <v>8.4290000000000305</v>
      </c>
      <c r="AE227" s="16">
        <v>8.5869999999999891</v>
      </c>
      <c r="AF227" s="16">
        <v>8.5580000000000069</v>
      </c>
      <c r="AG227" s="16">
        <v>8.7249999999999801</v>
      </c>
      <c r="AH227" s="16">
        <v>8.5980000000000132</v>
      </c>
      <c r="AI227" s="16">
        <v>8.7020000000000124</v>
      </c>
      <c r="AJ227" s="16">
        <v>8.5939999999999799</v>
      </c>
      <c r="AK227" s="16">
        <v>8.7879999999999967</v>
      </c>
      <c r="AL227" s="16">
        <v>8.6160000000000139</v>
      </c>
      <c r="AM227" s="16">
        <v>8.8639999999999759</v>
      </c>
      <c r="AN227" s="16">
        <v>8.8629999999999995</v>
      </c>
      <c r="AO227" s="16">
        <v>9.0550000000000068</v>
      </c>
      <c r="AP227" s="16">
        <v>8.9000000000000057</v>
      </c>
      <c r="AQ227" s="16">
        <v>8.9449999999999932</v>
      </c>
      <c r="AR227" s="16">
        <v>8.6830000000000211</v>
      </c>
      <c r="AS227" s="16">
        <v>8.5800000000000125</v>
      </c>
      <c r="AT227" s="16">
        <v>8.9259999999999593</v>
      </c>
      <c r="AU227" s="16">
        <v>9.1570000000000107</v>
      </c>
      <c r="AV227" s="16">
        <v>9.0970000000000084</v>
      </c>
      <c r="AW227" s="16">
        <v>9.1960000000000548</v>
      </c>
      <c r="AX227" s="16">
        <v>9.1279999999999859</v>
      </c>
      <c r="AY227" s="16">
        <v>9.275999999999982</v>
      </c>
      <c r="AZ227" s="16">
        <v>9.1389999999999532</v>
      </c>
      <c r="BA227" s="16">
        <v>9.1060000000000514</v>
      </c>
      <c r="BB227" s="16">
        <v>9.0129999999999768</v>
      </c>
      <c r="BC227" s="102">
        <f t="shared" si="28"/>
        <v>49.822852081488044</v>
      </c>
    </row>
    <row r="228" spans="1:55" ht="14.65" thickBot="1" x14ac:dyDescent="0.5">
      <c r="A228" s="58" t="s">
        <v>71</v>
      </c>
      <c r="B228" s="58">
        <v>2022</v>
      </c>
      <c r="C228" s="53">
        <v>44841</v>
      </c>
      <c r="D228" s="58" t="s">
        <v>72</v>
      </c>
      <c r="E228" s="58" t="s">
        <v>454</v>
      </c>
      <c r="F228" s="48">
        <v>1</v>
      </c>
      <c r="G228" s="48" t="s">
        <v>29</v>
      </c>
      <c r="H228" s="48" t="s">
        <v>217</v>
      </c>
      <c r="I228" s="48" t="s">
        <v>484</v>
      </c>
      <c r="J228" s="48" t="s">
        <v>479</v>
      </c>
      <c r="K228" s="48" t="s">
        <v>417</v>
      </c>
      <c r="L228" s="50">
        <f>(C228-VLOOKUP(H228,Riders!$A$2:$C$3501,2,FALSE))/365</f>
        <v>24.523287671232875</v>
      </c>
      <c r="M228" s="50">
        <f>(C228-VLOOKUP(I228,Riders!$A$2:$C$3501,2,FALSE))/365</f>
        <v>20.112328767123287</v>
      </c>
      <c r="N228" s="50">
        <f>(C228-VLOOKUP(J228,Riders!$A$2:$C$3501,2,FALSE))/365</f>
        <v>20.830136986301369</v>
      </c>
      <c r="O228" s="50">
        <f>(C228-VLOOKUP(K228,Riders!$A$2:$C$3501,2,FALSE))/365</f>
        <v>23.635616438356163</v>
      </c>
      <c r="P228" s="58">
        <v>1</v>
      </c>
      <c r="Q228" s="101" t="str">
        <f t="shared" si="22"/>
        <v/>
      </c>
      <c r="R228" s="101">
        <f t="shared" si="23"/>
        <v>22.852</v>
      </c>
      <c r="S228" s="101">
        <f t="shared" si="24"/>
        <v>70.341000000000008</v>
      </c>
      <c r="T228" s="101">
        <f t="shared" si="25"/>
        <v>62.540999999999997</v>
      </c>
      <c r="U228" s="101" t="str">
        <f t="shared" si="26"/>
        <v/>
      </c>
      <c r="V228" s="101" t="str">
        <f t="shared" si="27"/>
        <v/>
      </c>
      <c r="W228" s="16">
        <v>14.407</v>
      </c>
      <c r="X228" s="16">
        <v>8.4450000000000003</v>
      </c>
      <c r="Y228" s="16">
        <v>8.0429999999999993</v>
      </c>
      <c r="Z228" s="16">
        <v>7.9989999999999988</v>
      </c>
      <c r="AA228" s="16">
        <v>8.0399999999999991</v>
      </c>
      <c r="AB228" s="16">
        <v>7.8210000000000051</v>
      </c>
      <c r="AC228" s="16">
        <v>7.9309999999999974</v>
      </c>
      <c r="AD228" s="16">
        <v>7.6550000000000082</v>
      </c>
      <c r="AE228" s="16">
        <v>7.7209999999999894</v>
      </c>
      <c r="AF228" s="16">
        <v>7.7339999999999947</v>
      </c>
      <c r="AG228" s="16">
        <v>7.875</v>
      </c>
      <c r="AH228" s="16">
        <v>7.7710000000000292</v>
      </c>
      <c r="AI228" s="16">
        <v>7.8589999999999804</v>
      </c>
      <c r="AJ228" s="16">
        <v>8.0160000000000053</v>
      </c>
      <c r="AK228" s="16">
        <v>7.7869999999999777</v>
      </c>
      <c r="AL228" s="16">
        <v>7.77800000000002</v>
      </c>
      <c r="AM228" s="16">
        <v>8.070999999999998</v>
      </c>
      <c r="AN228" s="16">
        <v>7.9650000000000034</v>
      </c>
      <c r="AO228" s="16">
        <v>8.0840000000000032</v>
      </c>
      <c r="AP228" s="16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  <c r="BA228" s="16"/>
      <c r="BB228" s="16"/>
      <c r="BC228" s="102" t="str">
        <f t="shared" si="28"/>
        <v/>
      </c>
    </row>
    <row r="229" spans="1:55" ht="14.65" thickBot="1" x14ac:dyDescent="0.5">
      <c r="A229" s="58" t="s">
        <v>71</v>
      </c>
      <c r="B229" s="58">
        <v>2022</v>
      </c>
      <c r="C229" s="53">
        <v>44841</v>
      </c>
      <c r="D229" s="58" t="s">
        <v>72</v>
      </c>
      <c r="E229" s="58" t="s">
        <v>454</v>
      </c>
      <c r="F229" s="48">
        <v>1</v>
      </c>
      <c r="G229" s="48" t="s">
        <v>21</v>
      </c>
      <c r="H229" s="48" t="s">
        <v>250</v>
      </c>
      <c r="I229" s="48" t="s">
        <v>481</v>
      </c>
      <c r="J229" s="48" t="s">
        <v>482</v>
      </c>
      <c r="K229" s="48" t="s">
        <v>483</v>
      </c>
      <c r="L229" s="50">
        <f>(C229-VLOOKUP(H229,Riders!$A$2:$C$3501,2,FALSE))/365</f>
        <v>21.747945205479454</v>
      </c>
      <c r="M229" s="50">
        <f>(C229-VLOOKUP(I229,Riders!$A$2:$C$3501,2,FALSE))/365</f>
        <v>32.249315068493154</v>
      </c>
      <c r="N229" s="50">
        <f>(C229-VLOOKUP(J229,Riders!$A$2:$C$3501,2,FALSE))/365</f>
        <v>19.136986301369863</v>
      </c>
      <c r="O229" s="50" t="e">
        <f>(C229-VLOOKUP(K229,Riders!$A$2:$C$3501,2,FALSE))/365</f>
        <v>#N/A</v>
      </c>
      <c r="P229" s="58">
        <v>2</v>
      </c>
      <c r="Q229" s="101" t="str">
        <f t="shared" si="22"/>
        <v/>
      </c>
      <c r="R229" s="101">
        <f t="shared" si="23"/>
        <v>24.396000000000001</v>
      </c>
      <c r="S229" s="101">
        <f t="shared" si="24"/>
        <v>73.366000000000014</v>
      </c>
      <c r="T229" s="101">
        <f t="shared" si="25"/>
        <v>66.017999999999972</v>
      </c>
      <c r="U229" s="101" t="str">
        <f t="shared" si="26"/>
        <v/>
      </c>
      <c r="V229" s="101" t="str">
        <f t="shared" si="27"/>
        <v/>
      </c>
      <c r="W229" s="16">
        <v>15.513999999999999</v>
      </c>
      <c r="X229" s="16">
        <v>8.8820000000000014</v>
      </c>
      <c r="Y229" s="16">
        <v>8.4050000000000011</v>
      </c>
      <c r="Z229" s="16">
        <v>8.11</v>
      </c>
      <c r="AA229" s="16">
        <v>8.2169999999999987</v>
      </c>
      <c r="AB229" s="16">
        <v>8.0289999999999964</v>
      </c>
      <c r="AC229" s="16">
        <v>8.0450000000000017</v>
      </c>
      <c r="AD229" s="16">
        <v>8.1640000000000157</v>
      </c>
      <c r="AE229" s="16">
        <v>8.3509999999999849</v>
      </c>
      <c r="AF229" s="16">
        <v>8.2539999999999907</v>
      </c>
      <c r="AG229" s="16">
        <v>8.1930000000000263</v>
      </c>
      <c r="AH229" s="16">
        <v>8.2429999999999808</v>
      </c>
      <c r="AI229" s="16">
        <v>8.4139999999999873</v>
      </c>
      <c r="AJ229" s="16">
        <v>8.1600000000000108</v>
      </c>
      <c r="AK229" s="16">
        <v>8.1779999999999973</v>
      </c>
      <c r="AL229" s="16">
        <v>8.2249999999999943</v>
      </c>
      <c r="AM229" s="16">
        <v>8.4600000000000364</v>
      </c>
      <c r="AN229" s="16">
        <v>8.657999999999987</v>
      </c>
      <c r="AO229" s="16">
        <v>9.6189999999999998</v>
      </c>
      <c r="AP229" s="16"/>
      <c r="AQ229" s="16"/>
      <c r="AR229" s="16"/>
      <c r="AS229" s="16"/>
      <c r="AT229" s="16"/>
      <c r="AU229" s="16"/>
      <c r="AV229" s="16"/>
      <c r="AW229" s="16"/>
      <c r="AX229" s="16"/>
      <c r="AY229" s="16"/>
      <c r="AZ229" s="16"/>
      <c r="BA229" s="16"/>
      <c r="BB229" s="16"/>
      <c r="BC229" s="102" t="str">
        <f t="shared" si="28"/>
        <v/>
      </c>
    </row>
    <row r="230" spans="1:55" ht="14.65" thickBot="1" x14ac:dyDescent="0.5">
      <c r="A230" s="58" t="s">
        <v>71</v>
      </c>
      <c r="B230" s="58">
        <v>2022</v>
      </c>
      <c r="C230" s="53">
        <v>44841</v>
      </c>
      <c r="D230" s="58" t="s">
        <v>72</v>
      </c>
      <c r="E230" s="58" t="s">
        <v>454</v>
      </c>
      <c r="F230" s="48">
        <v>2</v>
      </c>
      <c r="G230" s="48" t="s">
        <v>38</v>
      </c>
      <c r="H230" s="48" t="s">
        <v>244</v>
      </c>
      <c r="I230" s="48" t="s">
        <v>465</v>
      </c>
      <c r="J230" s="48" t="s">
        <v>466</v>
      </c>
      <c r="K230" s="48" t="s">
        <v>467</v>
      </c>
      <c r="L230" s="50">
        <f>(C230-VLOOKUP(H230,Riders!$A$2:$C$3501,2,FALSE))/365</f>
        <v>28.523287671232875</v>
      </c>
      <c r="M230" s="50">
        <f>(C230-VLOOKUP(I230,Riders!$A$2:$C$3501,2,FALSE))/365</f>
        <v>25.75068493150685</v>
      </c>
      <c r="N230" s="50">
        <f>(C230-VLOOKUP(J230,Riders!$A$2:$C$3501,2,FALSE))/365</f>
        <v>26.287671232876711</v>
      </c>
      <c r="O230" s="50">
        <f>(C230-VLOOKUP(K230,Riders!$A$2:$C$3501,2,FALSE))/365</f>
        <v>21.550684931506851</v>
      </c>
      <c r="P230" s="58">
        <v>1</v>
      </c>
      <c r="Q230" s="101" t="str">
        <f t="shared" si="22"/>
        <v/>
      </c>
      <c r="R230" s="101">
        <f t="shared" si="23"/>
        <v>22.588999999999999</v>
      </c>
      <c r="S230" s="101">
        <f t="shared" si="24"/>
        <v>69.186999999999998</v>
      </c>
      <c r="T230" s="101" t="str">
        <f t="shared" si="25"/>
        <v/>
      </c>
      <c r="U230" s="101" t="str">
        <f t="shared" si="26"/>
        <v/>
      </c>
      <c r="V230" s="101" t="str">
        <f t="shared" si="27"/>
        <v/>
      </c>
      <c r="W230" s="16">
        <v>14.24</v>
      </c>
      <c r="X230" s="16">
        <v>8.3489999999999984</v>
      </c>
      <c r="Y230" s="16">
        <v>7.9980000000000011</v>
      </c>
      <c r="Z230" s="16">
        <v>7.9330000000000034</v>
      </c>
      <c r="AA230" s="16">
        <v>7.7129999999999939</v>
      </c>
      <c r="AB230" s="16">
        <v>7.6189999999999998</v>
      </c>
      <c r="AC230" s="16">
        <v>7.7810000000000059</v>
      </c>
      <c r="AD230" s="16">
        <v>7.5539999999999949</v>
      </c>
      <c r="AE230" s="16">
        <v>7.7949999999999875</v>
      </c>
      <c r="AF230" s="16">
        <v>9.6200000000000045</v>
      </c>
      <c r="AG230" s="16"/>
      <c r="AH230" s="16"/>
      <c r="AI230" s="16"/>
      <c r="AJ230" s="16"/>
      <c r="AK230" s="16"/>
      <c r="AL230" s="16"/>
      <c r="AM230" s="16"/>
      <c r="AN230" s="16"/>
      <c r="AO230" s="16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  <c r="BA230" s="16"/>
      <c r="BB230" s="16"/>
      <c r="BC230" s="102" t="str">
        <f t="shared" si="28"/>
        <v/>
      </c>
    </row>
    <row r="231" spans="1:55" ht="14.65" thickBot="1" x14ac:dyDescent="0.5">
      <c r="A231" s="58" t="s">
        <v>71</v>
      </c>
      <c r="B231" s="58">
        <v>2022</v>
      </c>
      <c r="C231" s="53">
        <v>44841</v>
      </c>
      <c r="D231" s="58" t="s">
        <v>72</v>
      </c>
      <c r="E231" s="58" t="s">
        <v>454</v>
      </c>
      <c r="F231" s="48">
        <v>2</v>
      </c>
      <c r="G231" s="48" t="s">
        <v>65</v>
      </c>
      <c r="H231" s="48" t="s">
        <v>251</v>
      </c>
      <c r="I231" s="48" t="s">
        <v>348</v>
      </c>
      <c r="J231" s="48" t="s">
        <v>473</v>
      </c>
      <c r="K231" s="48" t="s">
        <v>474</v>
      </c>
      <c r="L231" s="50">
        <f>(C231-VLOOKUP(H231,Riders!$A$2:$C$3501,2,FALSE))/365</f>
        <v>21.438356164383563</v>
      </c>
      <c r="M231" s="50">
        <f>(C231-VLOOKUP(I231,Riders!$A$2:$C$3501,2,FALSE))/365</f>
        <v>29.605479452054794</v>
      </c>
      <c r="N231" s="50">
        <f>(C231-VLOOKUP(J231,Riders!$A$2:$C$3501,2,FALSE))/365</f>
        <v>28.895890410958906</v>
      </c>
      <c r="O231" s="50">
        <f>(C231-VLOOKUP(K231,Riders!$A$2:$C$3501,2,FALSE))/365</f>
        <v>25.956164383561642</v>
      </c>
      <c r="P231" s="58">
        <v>2</v>
      </c>
      <c r="Q231" s="101" t="str">
        <f t="shared" si="22"/>
        <v/>
      </c>
      <c r="R231" s="101">
        <f t="shared" si="23"/>
        <v>23.891999999999999</v>
      </c>
      <c r="S231" s="101">
        <f t="shared" si="24"/>
        <v>76.664000000000001</v>
      </c>
      <c r="T231" s="101" t="str">
        <f t="shared" si="25"/>
        <v/>
      </c>
      <c r="U231" s="101" t="str">
        <f t="shared" si="26"/>
        <v/>
      </c>
      <c r="V231" s="101" t="str">
        <f t="shared" si="27"/>
        <v/>
      </c>
      <c r="W231" s="16">
        <v>15.081</v>
      </c>
      <c r="X231" s="16">
        <v>8.8109999999999999</v>
      </c>
      <c r="Y231" s="16">
        <v>8.8589999999999982</v>
      </c>
      <c r="Z231" s="16">
        <v>8.6649999999999991</v>
      </c>
      <c r="AA231" s="16">
        <v>8.7230000000000061</v>
      </c>
      <c r="AB231" s="16">
        <v>8.7419999999999973</v>
      </c>
      <c r="AC231" s="16">
        <v>8.9100000000000108</v>
      </c>
      <c r="AD231" s="16">
        <v>8.8729999999999905</v>
      </c>
      <c r="AE231" s="16"/>
      <c r="AF231" s="16"/>
      <c r="AG231" s="16"/>
      <c r="AH231" s="16"/>
      <c r="AI231" s="16"/>
      <c r="AJ231" s="16"/>
      <c r="AK231" s="16"/>
      <c r="AL231" s="16"/>
      <c r="AM231" s="16"/>
      <c r="AN231" s="16"/>
      <c r="AO231" s="16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  <c r="BA231" s="16"/>
      <c r="BB231" s="16"/>
      <c r="BC231" s="102" t="str">
        <f t="shared" si="28"/>
        <v/>
      </c>
    </row>
    <row r="232" spans="1:55" ht="14.65" thickBot="1" x14ac:dyDescent="0.5">
      <c r="A232" s="29" t="s">
        <v>71</v>
      </c>
      <c r="B232" s="29">
        <v>2022</v>
      </c>
      <c r="C232" s="52">
        <v>44841</v>
      </c>
      <c r="D232" s="29" t="s">
        <v>72</v>
      </c>
      <c r="E232" s="29" t="s">
        <v>204</v>
      </c>
      <c r="F232" s="51" t="s">
        <v>205</v>
      </c>
      <c r="G232" s="51" t="s">
        <v>38</v>
      </c>
      <c r="H232" s="51" t="s">
        <v>465</v>
      </c>
      <c r="I232" s="51" t="s">
        <v>466</v>
      </c>
      <c r="J232" s="51" t="s">
        <v>467</v>
      </c>
      <c r="K232" s="51" t="s">
        <v>468</v>
      </c>
      <c r="L232" s="50">
        <f>(C232-VLOOKUP(H232,Riders!$A$2:$C$3501,2,FALSE))/365</f>
        <v>25.75068493150685</v>
      </c>
      <c r="M232" s="50">
        <f>(C232-VLOOKUP(I232,Riders!$A$2:$C$3501,2,FALSE))/365</f>
        <v>26.287671232876711</v>
      </c>
      <c r="N232" s="50">
        <f>(C232-VLOOKUP(J232,Riders!$A$2:$C$3501,2,FALSE))/365</f>
        <v>21.550684931506851</v>
      </c>
      <c r="O232" s="50">
        <f>(C232-VLOOKUP(K232,Riders!$A$2:$C$3501,2,FALSE))/365</f>
        <v>26.813698630136987</v>
      </c>
      <c r="P232" s="29">
        <v>1</v>
      </c>
      <c r="Q232" s="101">
        <f t="shared" si="22"/>
        <v>262.51600000000002</v>
      </c>
      <c r="R232" s="101">
        <f t="shared" si="23"/>
        <v>23.204000000000001</v>
      </c>
      <c r="S232" s="101">
        <f t="shared" si="24"/>
        <v>70.728999999999999</v>
      </c>
      <c r="T232" s="101">
        <f t="shared" si="25"/>
        <v>63.727000000000018</v>
      </c>
      <c r="U232" s="101">
        <f t="shared" si="26"/>
        <v>63.999999999999972</v>
      </c>
      <c r="V232" s="101">
        <f t="shared" si="27"/>
        <v>64.060000000000031</v>
      </c>
      <c r="W232" s="16">
        <v>14.715999999999999</v>
      </c>
      <c r="X232" s="16">
        <v>8.4880000000000013</v>
      </c>
      <c r="Y232" s="16">
        <v>7.9310000000000009</v>
      </c>
      <c r="Z232" s="16">
        <v>7.8079999999999963</v>
      </c>
      <c r="AA232" s="16">
        <v>7.9520000000000053</v>
      </c>
      <c r="AB232" s="16">
        <v>7.8419999999999987</v>
      </c>
      <c r="AC232" s="16">
        <v>7.9139999999999944</v>
      </c>
      <c r="AD232" s="16">
        <v>8.078000000000003</v>
      </c>
      <c r="AE232" s="16">
        <v>7.9230000000000018</v>
      </c>
      <c r="AF232" s="16">
        <v>7.8539999999999992</v>
      </c>
      <c r="AG232" s="16">
        <v>7.9369999999999976</v>
      </c>
      <c r="AH232" s="16">
        <v>8.0810000000000031</v>
      </c>
      <c r="AI232" s="16">
        <v>7.9829999999999899</v>
      </c>
      <c r="AJ232" s="16">
        <v>7.9100000000000108</v>
      </c>
      <c r="AK232" s="16">
        <v>8</v>
      </c>
      <c r="AL232" s="16">
        <v>8.0390000000000157</v>
      </c>
      <c r="AM232" s="16">
        <v>8.1319999999999766</v>
      </c>
      <c r="AN232" s="16">
        <v>7.9860000000000184</v>
      </c>
      <c r="AO232" s="16">
        <v>7.9699999999999704</v>
      </c>
      <c r="AP232" s="16">
        <v>7.9490000000000123</v>
      </c>
      <c r="AQ232" s="16">
        <v>7.9970000000000141</v>
      </c>
      <c r="AR232" s="16">
        <v>8.117999999999995</v>
      </c>
      <c r="AS232" s="16">
        <v>7.9180000000000064</v>
      </c>
      <c r="AT232" s="16">
        <v>7.9299999999999784</v>
      </c>
      <c r="AU232" s="16">
        <v>8.0800000000000409</v>
      </c>
      <c r="AV232" s="16">
        <v>7.8269999999999698</v>
      </c>
      <c r="AW232" s="16">
        <v>7.8430000000000177</v>
      </c>
      <c r="AX232" s="16">
        <v>7.7989999999999213</v>
      </c>
      <c r="AY232" s="16">
        <v>8.0420000000000584</v>
      </c>
      <c r="AZ232" s="16">
        <v>8.0390000000000157</v>
      </c>
      <c r="BA232" s="16">
        <v>8.23599999999999</v>
      </c>
      <c r="BB232" s="16">
        <v>8.1940000000000168</v>
      </c>
      <c r="BC232" s="102">
        <f t="shared" si="28"/>
        <v>54.853799387465905</v>
      </c>
    </row>
    <row r="233" spans="1:55" ht="14.65" thickBot="1" x14ac:dyDescent="0.5">
      <c r="A233" s="29" t="s">
        <v>71</v>
      </c>
      <c r="B233" s="29">
        <v>2022</v>
      </c>
      <c r="C233" s="52">
        <v>44841</v>
      </c>
      <c r="D233" s="29" t="s">
        <v>72</v>
      </c>
      <c r="E233" s="29" t="s">
        <v>204</v>
      </c>
      <c r="F233" s="51" t="s">
        <v>205</v>
      </c>
      <c r="G233" s="51" t="s">
        <v>29</v>
      </c>
      <c r="H233" s="51" t="s">
        <v>217</v>
      </c>
      <c r="I233" s="51" t="s">
        <v>484</v>
      </c>
      <c r="J233" s="51" t="s">
        <v>479</v>
      </c>
      <c r="K233" s="51" t="s">
        <v>417</v>
      </c>
      <c r="L233" s="50">
        <f>(C233-VLOOKUP(H233,Riders!$A$2:$C$3501,2,FALSE))/365</f>
        <v>24.523287671232875</v>
      </c>
      <c r="M233" s="50">
        <f>(C233-VLOOKUP(I233,Riders!$A$2:$C$3501,2,FALSE))/365</f>
        <v>20.112328767123287</v>
      </c>
      <c r="N233" s="50">
        <f>(C233-VLOOKUP(J233,Riders!$A$2:$C$3501,2,FALSE))/365</f>
        <v>20.830136986301369</v>
      </c>
      <c r="O233" s="50">
        <f>(C233-VLOOKUP(K233,Riders!$A$2:$C$3501,2,FALSE))/365</f>
        <v>23.635616438356163</v>
      </c>
      <c r="P233" s="29">
        <v>2</v>
      </c>
      <c r="Q233" s="101">
        <f t="shared" si="22"/>
        <v>264.61599999999999</v>
      </c>
      <c r="R233" s="101">
        <f t="shared" si="23"/>
        <v>22.582999999999998</v>
      </c>
      <c r="S233" s="101">
        <f t="shared" si="24"/>
        <v>70.180999999999997</v>
      </c>
      <c r="T233" s="101">
        <f t="shared" si="25"/>
        <v>63.047999999999988</v>
      </c>
      <c r="U233" s="101">
        <f t="shared" si="26"/>
        <v>65.015000000000015</v>
      </c>
      <c r="V233" s="101">
        <f t="shared" si="27"/>
        <v>66.371999999999986</v>
      </c>
      <c r="W233" s="16">
        <v>14.19</v>
      </c>
      <c r="X233" s="16">
        <v>8.3929999999999989</v>
      </c>
      <c r="Y233" s="16">
        <v>7.9890000000000008</v>
      </c>
      <c r="Z233" s="16">
        <v>7.8829999999999991</v>
      </c>
      <c r="AA233" s="16">
        <v>7.9770000000000039</v>
      </c>
      <c r="AB233" s="16">
        <v>7.894999999999996</v>
      </c>
      <c r="AC233" s="16">
        <v>7.8460000000000036</v>
      </c>
      <c r="AD233" s="16">
        <v>8.0079999999999956</v>
      </c>
      <c r="AE233" s="16">
        <v>7.8559999999999945</v>
      </c>
      <c r="AF233" s="16">
        <v>7.8319999999999936</v>
      </c>
      <c r="AG233" s="16">
        <v>7.7810000000000201</v>
      </c>
      <c r="AH233" s="16">
        <v>7.8799999999999955</v>
      </c>
      <c r="AI233" s="16">
        <v>7.8270000000000124</v>
      </c>
      <c r="AJ233" s="16">
        <v>7.8849999999999767</v>
      </c>
      <c r="AK233" s="16">
        <v>7.9050000000000296</v>
      </c>
      <c r="AL233" s="16">
        <v>8.0819999999999652</v>
      </c>
      <c r="AM233" s="16">
        <v>7.9320000000000164</v>
      </c>
      <c r="AN233" s="16">
        <v>7.9799999999999898</v>
      </c>
      <c r="AO233" s="16">
        <v>8.2139999999999986</v>
      </c>
      <c r="AP233" s="16">
        <v>8.1840000000000259</v>
      </c>
      <c r="AQ233" s="16">
        <v>8.296999999999997</v>
      </c>
      <c r="AR233" s="16">
        <v>8.4790000000000134</v>
      </c>
      <c r="AS233" s="16">
        <v>8</v>
      </c>
      <c r="AT233" s="16">
        <v>7.9289999999999736</v>
      </c>
      <c r="AU233" s="16">
        <v>7.9140000000000157</v>
      </c>
      <c r="AV233" s="16">
        <v>8.0699999999999932</v>
      </c>
      <c r="AW233" s="16">
        <v>8.0989999999999895</v>
      </c>
      <c r="AX233" s="16">
        <v>8.3049999999999784</v>
      </c>
      <c r="AY233" s="16">
        <v>8.5840000000000316</v>
      </c>
      <c r="AZ233" s="16">
        <v>8.3629999999999711</v>
      </c>
      <c r="BA233" s="16">
        <v>8.3990000000000009</v>
      </c>
      <c r="BB233" s="16">
        <v>8.6380000000000052</v>
      </c>
      <c r="BC233" s="102">
        <f t="shared" si="28"/>
        <v>54.418478096562566</v>
      </c>
    </row>
    <row r="234" spans="1:55" ht="14.65" thickBot="1" x14ac:dyDescent="0.5">
      <c r="A234" s="29" t="s">
        <v>71</v>
      </c>
      <c r="B234" s="29">
        <v>2022</v>
      </c>
      <c r="C234" s="52">
        <v>44841</v>
      </c>
      <c r="D234" s="29" t="s">
        <v>72</v>
      </c>
      <c r="E234" s="29" t="s">
        <v>204</v>
      </c>
      <c r="F234" s="51" t="s">
        <v>206</v>
      </c>
      <c r="G234" s="51" t="s">
        <v>21</v>
      </c>
      <c r="H234" s="51" t="s">
        <v>250</v>
      </c>
      <c r="I234" s="51" t="s">
        <v>481</v>
      </c>
      <c r="J234" s="51" t="s">
        <v>482</v>
      </c>
      <c r="K234" s="51" t="s">
        <v>483</v>
      </c>
      <c r="L234" s="50">
        <f>(C234-VLOOKUP(H234,Riders!$A$2:$C$3501,2,FALSE))/365</f>
        <v>21.747945205479454</v>
      </c>
      <c r="M234" s="50">
        <f>(C234-VLOOKUP(I234,Riders!$A$2:$C$3501,2,FALSE))/365</f>
        <v>32.249315068493154</v>
      </c>
      <c r="N234" s="50">
        <f>(C234-VLOOKUP(J234,Riders!$A$2:$C$3501,2,FALSE))/365</f>
        <v>19.136986301369863</v>
      </c>
      <c r="O234" s="50" t="e">
        <f>(C234-VLOOKUP(K234,Riders!$A$2:$C$3501,2,FALSE))/365</f>
        <v>#N/A</v>
      </c>
      <c r="P234" s="29">
        <v>1</v>
      </c>
      <c r="Q234" s="101" t="str">
        <f t="shared" si="22"/>
        <v/>
      </c>
      <c r="R234" s="101">
        <f t="shared" si="23"/>
        <v>23.939</v>
      </c>
      <c r="S234" s="101">
        <f t="shared" si="24"/>
        <v>72.143999999999991</v>
      </c>
      <c r="T234" s="101">
        <f t="shared" si="25"/>
        <v>66.34399999999998</v>
      </c>
      <c r="U234" s="101" t="str">
        <f t="shared" si="26"/>
        <v/>
      </c>
      <c r="V234" s="101" t="str">
        <f t="shared" si="27"/>
        <v/>
      </c>
      <c r="W234" s="16">
        <v>15.135</v>
      </c>
      <c r="X234" s="16">
        <v>8.8040000000000003</v>
      </c>
      <c r="Y234" s="16">
        <v>8.1159999999999997</v>
      </c>
      <c r="Z234" s="16">
        <v>7.9519999999999982</v>
      </c>
      <c r="AA234" s="16">
        <v>7.980000000000004</v>
      </c>
      <c r="AB234" s="16">
        <v>8.0910000000000011</v>
      </c>
      <c r="AC234" s="16">
        <v>7.9599999999999937</v>
      </c>
      <c r="AD234" s="16">
        <v>8.1059999999999945</v>
      </c>
      <c r="AE234" s="16">
        <v>8.3080000000000069</v>
      </c>
      <c r="AF234" s="16">
        <v>8.1259999999999906</v>
      </c>
      <c r="AG234" s="16">
        <v>8.1350000000000193</v>
      </c>
      <c r="AH234" s="16">
        <v>8.3829999999999814</v>
      </c>
      <c r="AI234" s="16">
        <v>8.2560000000000286</v>
      </c>
      <c r="AJ234" s="16">
        <v>8.4909999999999997</v>
      </c>
      <c r="AK234" s="16">
        <v>8.1299999999999955</v>
      </c>
      <c r="AL234" s="16">
        <v>8.5149999999999579</v>
      </c>
      <c r="AM234" s="16">
        <v>8.3920000000000243</v>
      </c>
      <c r="AN234" s="16">
        <v>8.4440000000000168</v>
      </c>
      <c r="AO234" s="16">
        <v>8.5300000000000011</v>
      </c>
      <c r="AP234" s="16">
        <v>8.5579999999999927</v>
      </c>
      <c r="AQ234" s="16">
        <v>8.5199999999999818</v>
      </c>
      <c r="AR234" s="16">
        <v>8.5730000000000075</v>
      </c>
      <c r="AS234" s="16">
        <v>9.4359999999999786</v>
      </c>
      <c r="AT234" s="16"/>
      <c r="AU234" s="16"/>
      <c r="AV234" s="16"/>
      <c r="AW234" s="16"/>
      <c r="AX234" s="16"/>
      <c r="AY234" s="16"/>
      <c r="AZ234" s="16"/>
      <c r="BA234" s="16"/>
      <c r="BB234" s="16"/>
      <c r="BC234" s="102" t="str">
        <f t="shared" si="28"/>
        <v/>
      </c>
    </row>
    <row r="235" spans="1:55" ht="14.65" thickBot="1" x14ac:dyDescent="0.5">
      <c r="A235" s="29" t="s">
        <v>71</v>
      </c>
      <c r="B235" s="29">
        <v>2022</v>
      </c>
      <c r="C235" s="52">
        <v>44841</v>
      </c>
      <c r="D235" s="29" t="s">
        <v>72</v>
      </c>
      <c r="E235" s="29" t="s">
        <v>204</v>
      </c>
      <c r="F235" s="51" t="s">
        <v>206</v>
      </c>
      <c r="G235" s="51" t="s">
        <v>65</v>
      </c>
      <c r="H235" s="51" t="s">
        <v>251</v>
      </c>
      <c r="I235" s="51" t="s">
        <v>348</v>
      </c>
      <c r="J235" s="51" t="s">
        <v>473</v>
      </c>
      <c r="K235" s="51" t="s">
        <v>474</v>
      </c>
      <c r="L235" s="50">
        <f>(C235-VLOOKUP(H235,Riders!$A$2:$C$3501,2,FALSE))/365</f>
        <v>21.438356164383563</v>
      </c>
      <c r="M235" s="50">
        <f>(C235-VLOOKUP(I235,Riders!$A$2:$C$3501,2,FALSE))/365</f>
        <v>29.605479452054794</v>
      </c>
      <c r="N235" s="50">
        <f>(C235-VLOOKUP(J235,Riders!$A$2:$C$3501,2,FALSE))/365</f>
        <v>28.895890410958906</v>
      </c>
      <c r="O235" s="50">
        <f>(C235-VLOOKUP(K235,Riders!$A$2:$C$3501,2,FALSE))/365</f>
        <v>25.956164383561642</v>
      </c>
      <c r="P235" s="29">
        <v>2</v>
      </c>
      <c r="Q235" s="101" t="str">
        <f t="shared" si="22"/>
        <v/>
      </c>
      <c r="R235" s="101">
        <f t="shared" si="23"/>
        <v>23.324000000000002</v>
      </c>
      <c r="S235" s="101">
        <f t="shared" si="24"/>
        <v>73.713000000000008</v>
      </c>
      <c r="T235" s="101">
        <f t="shared" si="25"/>
        <v>68.492000000000004</v>
      </c>
      <c r="U235" s="101" t="str">
        <f t="shared" si="26"/>
        <v/>
      </c>
      <c r="V235" s="101" t="str">
        <f t="shared" si="27"/>
        <v/>
      </c>
      <c r="W235" s="16">
        <v>14.743</v>
      </c>
      <c r="X235" s="16">
        <v>8.5810000000000013</v>
      </c>
      <c r="Y235" s="16">
        <v>8.5059999999999967</v>
      </c>
      <c r="Z235" s="16">
        <v>8.2779999999999987</v>
      </c>
      <c r="AA235" s="16">
        <v>8.6440000000000055</v>
      </c>
      <c r="AB235" s="16">
        <v>8.4109999999999943</v>
      </c>
      <c r="AC235" s="16">
        <v>8.3769999999999953</v>
      </c>
      <c r="AD235" s="16">
        <v>8.173000000000016</v>
      </c>
      <c r="AE235" s="16">
        <v>8.6739999999999924</v>
      </c>
      <c r="AF235" s="16">
        <v>8.3389999999999986</v>
      </c>
      <c r="AG235" s="16">
        <v>8.4060000000000059</v>
      </c>
      <c r="AH235" s="16">
        <v>8.5669999999999789</v>
      </c>
      <c r="AI235" s="16">
        <v>8.8810000000000286</v>
      </c>
      <c r="AJ235" s="16">
        <v>8.3979999999999677</v>
      </c>
      <c r="AK235" s="16">
        <v>8.8370000000000175</v>
      </c>
      <c r="AL235" s="16">
        <v>8.3900000000000148</v>
      </c>
      <c r="AM235" s="16">
        <v>8.7419999999999902</v>
      </c>
      <c r="AN235" s="16">
        <v>8.4659999999999798</v>
      </c>
      <c r="AO235" s="16">
        <v>8.724000000000018</v>
      </c>
      <c r="AP235" s="16">
        <v>9.2000000000000171</v>
      </c>
      <c r="AQ235" s="16">
        <v>9.6489999999999725</v>
      </c>
      <c r="AR235" s="16">
        <v>9.429000000000002</v>
      </c>
      <c r="AS235" s="16">
        <v>9.2350000000000421</v>
      </c>
      <c r="AT235" s="16"/>
      <c r="AU235" s="16"/>
      <c r="AV235" s="16"/>
      <c r="AW235" s="16"/>
      <c r="AX235" s="16"/>
      <c r="AY235" s="16"/>
      <c r="AZ235" s="16"/>
      <c r="BA235" s="16"/>
      <c r="BB235" s="16"/>
      <c r="BC235" s="102" t="str">
        <f t="shared" si="28"/>
        <v/>
      </c>
    </row>
    <row r="236" spans="1:55" ht="14.65" thickBot="1" x14ac:dyDescent="0.5">
      <c r="A236" s="29" t="s">
        <v>93</v>
      </c>
      <c r="B236" s="29">
        <v>2022</v>
      </c>
      <c r="C236" s="9">
        <v>44693</v>
      </c>
      <c r="D236" s="29" t="s">
        <v>72</v>
      </c>
      <c r="E236" s="29" t="s">
        <v>379</v>
      </c>
      <c r="F236" s="51" t="s">
        <v>379</v>
      </c>
      <c r="G236" t="s">
        <v>27</v>
      </c>
      <c r="H236" t="s">
        <v>255</v>
      </c>
      <c r="I236" t="s">
        <v>463</v>
      </c>
      <c r="J236" t="s">
        <v>312</v>
      </c>
      <c r="K236" t="s">
        <v>432</v>
      </c>
      <c r="L236" s="50">
        <f>(C236-VLOOKUP(H236,Riders!$A$2:$C$3501,2,FALSE))/365</f>
        <v>19.824657534246576</v>
      </c>
      <c r="M236" s="50">
        <f>(C236-VLOOKUP(I236,Riders!$A$2:$C$3501,2,FALSE))/365</f>
        <v>20.449315068493149</v>
      </c>
      <c r="N236" s="50">
        <f>(C236-VLOOKUP(J236,Riders!$A$2:$C$3501,2,FALSE))/365</f>
        <v>23.827397260273973</v>
      </c>
      <c r="O236" s="50">
        <f>(C236-VLOOKUP(K236,Riders!$A$2:$C$3501,2,FALSE))/365</f>
        <v>27.12876712328767</v>
      </c>
      <c r="P236" s="29">
        <v>1</v>
      </c>
      <c r="Q236" s="101">
        <f t="shared" si="22"/>
        <v>262.32500000000005</v>
      </c>
      <c r="R236" s="101">
        <f t="shared" si="23"/>
        <v>22.431999999999999</v>
      </c>
      <c r="S236" s="101">
        <f t="shared" si="24"/>
        <v>69.538999999999987</v>
      </c>
      <c r="T236" s="101">
        <f t="shared" si="25"/>
        <v>63.435000000000002</v>
      </c>
      <c r="U236" s="101">
        <f t="shared" si="26"/>
        <v>64.242000000000019</v>
      </c>
      <c r="V236" s="101">
        <f t="shared" si="27"/>
        <v>65.109000000000037</v>
      </c>
      <c r="W236" s="16">
        <v>14.071999999999999</v>
      </c>
      <c r="X236" s="16">
        <v>8.36</v>
      </c>
      <c r="Y236" s="16">
        <v>7.8590000000000018</v>
      </c>
      <c r="Z236" s="16">
        <v>7.7270000000000003</v>
      </c>
      <c r="AA236" s="16">
        <v>7.796999999999997</v>
      </c>
      <c r="AB236" s="16">
        <v>8.0380000000000038</v>
      </c>
      <c r="AC236" s="16">
        <v>7.8729999999999905</v>
      </c>
      <c r="AD236" s="16">
        <v>7.8129999999999953</v>
      </c>
      <c r="AE236" s="16">
        <v>7.9040000000000106</v>
      </c>
      <c r="AF236" s="16">
        <v>7.7739999999999867</v>
      </c>
      <c r="AG236" s="16">
        <v>7.8500000000000227</v>
      </c>
      <c r="AH236" s="16">
        <v>8.0130000000000052</v>
      </c>
      <c r="AI236" s="16">
        <v>7.880999999999986</v>
      </c>
      <c r="AJ236" s="16">
        <v>7.9329999999999785</v>
      </c>
      <c r="AK236" s="16">
        <v>7.9530000000000314</v>
      </c>
      <c r="AL236" s="16">
        <v>8.1269999999999811</v>
      </c>
      <c r="AM236" s="16">
        <v>8.3659999999999854</v>
      </c>
      <c r="AN236" s="16">
        <v>8.0460000000000207</v>
      </c>
      <c r="AO236" s="16">
        <v>7.9090000000000202</v>
      </c>
      <c r="AP236" s="16">
        <v>7.9950000000000045</v>
      </c>
      <c r="AQ236" s="16">
        <v>7.9499999999999886</v>
      </c>
      <c r="AR236" s="16">
        <v>8.1349999999999909</v>
      </c>
      <c r="AS236" s="16">
        <v>7.9189999999999827</v>
      </c>
      <c r="AT236" s="16">
        <v>7.9220000000000255</v>
      </c>
      <c r="AU236" s="16">
        <v>7.9819999999999993</v>
      </c>
      <c r="AV236" s="16">
        <v>8.0529999999999973</v>
      </c>
      <c r="AW236" s="16">
        <v>8.325999999999965</v>
      </c>
      <c r="AX236" s="16">
        <v>8.0680000000000121</v>
      </c>
      <c r="AY236" s="16">
        <v>8.01400000000001</v>
      </c>
      <c r="AZ236" s="16">
        <v>8.0930000000000177</v>
      </c>
      <c r="BA236" s="16">
        <v>8.11099999999999</v>
      </c>
      <c r="BB236" s="16">
        <v>8.4620000000000459</v>
      </c>
      <c r="BC236" s="102">
        <f t="shared" si="28"/>
        <v>54.89373868293147</v>
      </c>
    </row>
    <row r="237" spans="1:55" ht="14.65" thickBot="1" x14ac:dyDescent="0.5">
      <c r="A237" s="29" t="s">
        <v>93</v>
      </c>
      <c r="B237" s="29">
        <v>2022</v>
      </c>
      <c r="C237" s="9">
        <v>44693</v>
      </c>
      <c r="D237" s="29" t="s">
        <v>72</v>
      </c>
      <c r="E237" s="29" t="s">
        <v>379</v>
      </c>
      <c r="F237" s="51" t="s">
        <v>379</v>
      </c>
      <c r="G237" t="s">
        <v>67</v>
      </c>
      <c r="H237" t="s">
        <v>214</v>
      </c>
      <c r="I237" t="s">
        <v>271</v>
      </c>
      <c r="J237" t="s">
        <v>464</v>
      </c>
      <c r="K237" t="s">
        <v>439</v>
      </c>
      <c r="L237" s="50">
        <f>(C237-VLOOKUP(H237,Riders!$A$2:$C$3501,2,FALSE))/365</f>
        <v>27.4</v>
      </c>
      <c r="M237" s="50">
        <f>(C237-VLOOKUP(I237,Riders!$A$2:$C$3501,2,FALSE))/365</f>
        <v>27.901369863013699</v>
      </c>
      <c r="N237" s="50">
        <f>(C237-VLOOKUP(J237,Riders!$A$2:$C$3501,2,FALSE))/365</f>
        <v>20.295890410958904</v>
      </c>
      <c r="O237" s="50">
        <f>(C237-VLOOKUP(K237,Riders!$A$2:$C$3501,2,FALSE))/365</f>
        <v>28.358904109589041</v>
      </c>
      <c r="P237" s="29">
        <v>2</v>
      </c>
      <c r="Q237" s="101">
        <f t="shared" si="22"/>
        <v>262.89499999999998</v>
      </c>
      <c r="R237" s="101">
        <f t="shared" si="23"/>
        <v>22.872</v>
      </c>
      <c r="S237" s="101">
        <f t="shared" si="24"/>
        <v>70.207999999999998</v>
      </c>
      <c r="T237" s="101">
        <f t="shared" si="25"/>
        <v>64.337000000000018</v>
      </c>
      <c r="U237" s="101">
        <f t="shared" si="26"/>
        <v>64.701999999999998</v>
      </c>
      <c r="V237" s="101">
        <f t="shared" si="27"/>
        <v>63.647999999999968</v>
      </c>
      <c r="W237" s="16">
        <v>14.65</v>
      </c>
      <c r="X237" s="16">
        <v>8.2219999999999995</v>
      </c>
      <c r="Y237" s="16">
        <v>7.8210000000000015</v>
      </c>
      <c r="Z237" s="16">
        <v>7.9000000000000021</v>
      </c>
      <c r="AA237" s="16">
        <v>7.7659999999999982</v>
      </c>
      <c r="AB237" s="16">
        <v>7.8089999999999975</v>
      </c>
      <c r="AC237" s="16">
        <v>8.029999999999994</v>
      </c>
      <c r="AD237" s="16">
        <v>8.0100000000000051</v>
      </c>
      <c r="AE237" s="16">
        <v>8.0829999999999984</v>
      </c>
      <c r="AF237" s="16">
        <v>8.2419999999999902</v>
      </c>
      <c r="AG237" s="16">
        <v>7.8990000000000009</v>
      </c>
      <c r="AH237" s="16">
        <v>7.9520000000000124</v>
      </c>
      <c r="AI237" s="16">
        <v>8.1229999999999905</v>
      </c>
      <c r="AJ237" s="16">
        <v>8.0110000000000099</v>
      </c>
      <c r="AK237" s="16">
        <v>7.9440000000000026</v>
      </c>
      <c r="AL237" s="16">
        <v>8.0830000000000126</v>
      </c>
      <c r="AM237" s="16">
        <v>7.9499999999999602</v>
      </c>
      <c r="AN237" s="16">
        <v>7.9180000000000348</v>
      </c>
      <c r="AO237" s="16">
        <v>8.1469999999999914</v>
      </c>
      <c r="AP237" s="16">
        <v>8.0889999999999986</v>
      </c>
      <c r="AQ237" s="16">
        <v>8.2609999999999957</v>
      </c>
      <c r="AR237" s="16">
        <v>8.1170000000000186</v>
      </c>
      <c r="AS237" s="16">
        <v>8.046999999999997</v>
      </c>
      <c r="AT237" s="16">
        <v>8.1730000000000018</v>
      </c>
      <c r="AU237" s="16">
        <v>8.018999999999977</v>
      </c>
      <c r="AV237" s="16">
        <v>7.9860000000000184</v>
      </c>
      <c r="AW237" s="16">
        <v>8.0929999999999893</v>
      </c>
      <c r="AX237" s="16">
        <v>7.7880000000000109</v>
      </c>
      <c r="AY237" s="16">
        <v>7.7279999999999518</v>
      </c>
      <c r="AZ237" s="16">
        <v>7.8660000000000423</v>
      </c>
      <c r="BA237" s="16">
        <v>8.0639999999999645</v>
      </c>
      <c r="BB237" s="16">
        <v>8.1040000000000134</v>
      </c>
      <c r="BC237" s="102">
        <f t="shared" si="28"/>
        <v>54.774719945225286</v>
      </c>
    </row>
    <row r="238" spans="1:55" ht="14.65" thickBot="1" x14ac:dyDescent="0.5">
      <c r="A238" s="29" t="s">
        <v>93</v>
      </c>
      <c r="B238" s="29">
        <v>2022</v>
      </c>
      <c r="C238" s="9">
        <v>44693</v>
      </c>
      <c r="D238" s="29" t="s">
        <v>72</v>
      </c>
      <c r="E238" s="29" t="s">
        <v>379</v>
      </c>
      <c r="F238" s="51" t="s">
        <v>379</v>
      </c>
      <c r="G238" t="s">
        <v>53</v>
      </c>
      <c r="H238" t="s">
        <v>227</v>
      </c>
      <c r="I238" t="s">
        <v>456</v>
      </c>
      <c r="J238" t="s">
        <v>389</v>
      </c>
      <c r="K238" t="s">
        <v>485</v>
      </c>
      <c r="L238" s="50">
        <f>(C238-VLOOKUP(H238,Riders!$A$2:$C$3501,2,FALSE))/365</f>
        <v>24.219178082191782</v>
      </c>
      <c r="M238" s="50">
        <f>(C238-VLOOKUP(I238,Riders!$A$2:$C$3501,2,FALSE))/365</f>
        <v>22.898630136986302</v>
      </c>
      <c r="N238" s="50">
        <f>(C238-VLOOKUP(J238,Riders!$A$2:$C$3501,2,FALSE))/365</f>
        <v>22.531506849315068</v>
      </c>
      <c r="O238" s="50">
        <f>(C238-VLOOKUP(K238,Riders!$A$2:$C$3501,2,FALSE))/365</f>
        <v>31.63013698630137</v>
      </c>
      <c r="P238" s="29">
        <v>3</v>
      </c>
      <c r="Q238" s="101">
        <f t="shared" si="22"/>
        <v>264.44499999999999</v>
      </c>
      <c r="R238" s="101">
        <f t="shared" si="23"/>
        <v>23.032</v>
      </c>
      <c r="S238" s="101">
        <f t="shared" si="24"/>
        <v>71.356999999999999</v>
      </c>
      <c r="T238" s="101">
        <f t="shared" si="25"/>
        <v>65.462999999999965</v>
      </c>
      <c r="U238" s="101">
        <f t="shared" si="26"/>
        <v>63.432000000000073</v>
      </c>
      <c r="V238" s="101">
        <f t="shared" si="27"/>
        <v>64.192999999999955</v>
      </c>
      <c r="W238" s="16">
        <v>14.404</v>
      </c>
      <c r="X238" s="16">
        <v>8.6280000000000001</v>
      </c>
      <c r="Y238" s="16">
        <v>8.3170000000000002</v>
      </c>
      <c r="Z238" s="16">
        <v>8.3540000000000028</v>
      </c>
      <c r="AA238" s="16">
        <v>8.0039999999999978</v>
      </c>
      <c r="AB238" s="16">
        <v>7.8320000000000007</v>
      </c>
      <c r="AC238" s="16">
        <v>7.9299999999999926</v>
      </c>
      <c r="AD238" s="16">
        <v>7.8880000000000052</v>
      </c>
      <c r="AE238" s="16">
        <v>7.9620000000000033</v>
      </c>
      <c r="AF238" s="16">
        <v>8.0520000000000067</v>
      </c>
      <c r="AG238" s="16">
        <v>8.1779999999999973</v>
      </c>
      <c r="AH238" s="16">
        <v>8.1439999999999912</v>
      </c>
      <c r="AI238" s="16">
        <v>8.2590000000000003</v>
      </c>
      <c r="AJ238" s="16">
        <v>8.2859999999999872</v>
      </c>
      <c r="AK238" s="16">
        <v>8.4609999999999985</v>
      </c>
      <c r="AL238" s="16">
        <v>8.1209999999999809</v>
      </c>
      <c r="AM238" s="16">
        <v>8.0180000000000291</v>
      </c>
      <c r="AN238" s="16">
        <v>7.86099999999999</v>
      </c>
      <c r="AO238" s="16">
        <v>7.9130000000000109</v>
      </c>
      <c r="AP238" s="16">
        <v>7.8249999999999886</v>
      </c>
      <c r="AQ238" s="16">
        <v>7.9370000000000118</v>
      </c>
      <c r="AR238" s="16">
        <v>7.9420000000000357</v>
      </c>
      <c r="AS238" s="16">
        <v>7.9699999999999704</v>
      </c>
      <c r="AT238" s="16">
        <v>7.9660000000000366</v>
      </c>
      <c r="AU238" s="16">
        <v>7.9589999999999748</v>
      </c>
      <c r="AV238" s="16">
        <v>7.997999999999962</v>
      </c>
      <c r="AW238" s="16">
        <v>7.9600000000000364</v>
      </c>
      <c r="AX238" s="16">
        <v>7.938999999999993</v>
      </c>
      <c r="AY238" s="16">
        <v>8.0540000000000305</v>
      </c>
      <c r="AZ238" s="16">
        <v>8.0419999999999447</v>
      </c>
      <c r="BA238" s="16">
        <v>8.3000000000000398</v>
      </c>
      <c r="BB238" s="16">
        <v>7.9409999999999741</v>
      </c>
      <c r="BC238" s="102">
        <f t="shared" si="28"/>
        <v>54.453667114144721</v>
      </c>
    </row>
    <row r="239" spans="1:55" ht="14.65" thickBot="1" x14ac:dyDescent="0.5">
      <c r="A239" s="29" t="s">
        <v>93</v>
      </c>
      <c r="B239" s="29">
        <v>2022</v>
      </c>
      <c r="C239" s="9">
        <v>44693</v>
      </c>
      <c r="D239" s="29" t="s">
        <v>72</v>
      </c>
      <c r="E239" s="29" t="s">
        <v>379</v>
      </c>
      <c r="F239" s="29" t="s">
        <v>379</v>
      </c>
      <c r="G239" t="s">
        <v>36</v>
      </c>
      <c r="H239" t="s">
        <v>455</v>
      </c>
      <c r="I239" t="s">
        <v>486</v>
      </c>
      <c r="J239" t="s">
        <v>458</v>
      </c>
      <c r="K239" t="s">
        <v>425</v>
      </c>
      <c r="L239" s="50">
        <f>(C239-VLOOKUP(H239,Riders!$A$2:$C$3501,2,FALSE))/365</f>
        <v>22.224657534246575</v>
      </c>
      <c r="M239" s="50">
        <f>(C239-VLOOKUP(I239,Riders!$A$2:$C$3501,2,FALSE))/365</f>
        <v>19.284931506849315</v>
      </c>
      <c r="N239" s="50">
        <f>(C239-VLOOKUP(J239,Riders!$A$2:$C$3501,2,FALSE))/365</f>
        <v>23.5013698630137</v>
      </c>
      <c r="O239" s="50">
        <f>(C239-VLOOKUP(K239,Riders!$A$2:$C$3501,2,FALSE))/365</f>
        <v>22.860273972602741</v>
      </c>
      <c r="P239" s="29">
        <v>4</v>
      </c>
      <c r="Q239" s="101">
        <f t="shared" si="22"/>
        <v>266.63</v>
      </c>
      <c r="R239" s="101">
        <f t="shared" si="23"/>
        <v>22.745000000000001</v>
      </c>
      <c r="S239" s="101">
        <f t="shared" si="24"/>
        <v>69.097000000000008</v>
      </c>
      <c r="T239" s="101">
        <f t="shared" si="25"/>
        <v>62.525000000000006</v>
      </c>
      <c r="U239" s="101">
        <f t="shared" si="26"/>
        <v>64.86699999999999</v>
      </c>
      <c r="V239" s="101">
        <f t="shared" si="27"/>
        <v>70.140999999999991</v>
      </c>
      <c r="W239" s="16">
        <v>14.526</v>
      </c>
      <c r="X239" s="16">
        <v>8.2190000000000012</v>
      </c>
      <c r="Y239" s="16">
        <v>7.7360000000000007</v>
      </c>
      <c r="Z239" s="16">
        <v>7.7479999999999976</v>
      </c>
      <c r="AA239" s="16">
        <v>7.5679999999999978</v>
      </c>
      <c r="AB239" s="16">
        <v>7.659000000000006</v>
      </c>
      <c r="AC239" s="16">
        <v>7.7759999999999962</v>
      </c>
      <c r="AD239" s="16">
        <v>7.8650000000000091</v>
      </c>
      <c r="AE239" s="16">
        <v>7.8960000000000008</v>
      </c>
      <c r="AF239" s="16">
        <v>7.7949999999999733</v>
      </c>
      <c r="AG239" s="16">
        <v>7.8310000000000173</v>
      </c>
      <c r="AH239" s="16">
        <v>8.0079999999999956</v>
      </c>
      <c r="AI239" s="16">
        <v>7.8030000000000115</v>
      </c>
      <c r="AJ239" s="16">
        <v>7.659000000000006</v>
      </c>
      <c r="AK239" s="16">
        <v>7.7909999999999684</v>
      </c>
      <c r="AL239" s="16">
        <v>7.7420000000000329</v>
      </c>
      <c r="AM239" s="16">
        <v>8.0069999999999766</v>
      </c>
      <c r="AN239" s="16">
        <v>8.1560000000000343</v>
      </c>
      <c r="AO239" s="16">
        <v>7.9759999999999991</v>
      </c>
      <c r="AP239" s="16">
        <v>8.2549999999999955</v>
      </c>
      <c r="AQ239" s="16">
        <v>8.2309999999999945</v>
      </c>
      <c r="AR239" s="16">
        <v>7.9589999999999748</v>
      </c>
      <c r="AS239" s="16">
        <v>8.1629999999999825</v>
      </c>
      <c r="AT239" s="16">
        <v>8.120000000000033</v>
      </c>
      <c r="AU239" s="16">
        <v>8.7520000000000095</v>
      </c>
      <c r="AV239" s="16">
        <v>8.4399999999999977</v>
      </c>
      <c r="AW239" s="16">
        <v>8.5629999999999882</v>
      </c>
      <c r="AX239" s="16">
        <v>8.5930000000000177</v>
      </c>
      <c r="AY239" s="16">
        <v>8.8779999999999575</v>
      </c>
      <c r="AZ239" s="16">
        <v>8.9570000000000505</v>
      </c>
      <c r="BA239" s="16">
        <v>8.8209999999999695</v>
      </c>
      <c r="BB239" s="16">
        <v>9.1370000000000005</v>
      </c>
      <c r="BC239" s="102">
        <f t="shared" si="28"/>
        <v>54.007426021077897</v>
      </c>
    </row>
    <row r="240" spans="1:55" ht="14.65" thickBot="1" x14ac:dyDescent="0.5">
      <c r="A240" s="29" t="s">
        <v>93</v>
      </c>
      <c r="B240" s="29">
        <v>2022</v>
      </c>
      <c r="C240" s="9">
        <v>44693</v>
      </c>
      <c r="D240" s="29" t="s">
        <v>72</v>
      </c>
      <c r="E240" s="29" t="s">
        <v>379</v>
      </c>
      <c r="F240" s="29" t="s">
        <v>379</v>
      </c>
      <c r="G240" t="s">
        <v>38</v>
      </c>
      <c r="H240" t="s">
        <v>244</v>
      </c>
      <c r="I240" t="s">
        <v>466</v>
      </c>
      <c r="J240" t="s">
        <v>467</v>
      </c>
      <c r="K240" t="s">
        <v>468</v>
      </c>
      <c r="L240" s="50">
        <f>(C240-VLOOKUP(H240,Riders!$A$2:$C$3501,2,FALSE))/365</f>
        <v>28.117808219178084</v>
      </c>
      <c r="M240" s="50">
        <f>(C240-VLOOKUP(I240,Riders!$A$2:$C$3501,2,FALSE))/365</f>
        <v>25.882191780821916</v>
      </c>
      <c r="N240" s="50">
        <f>(C240-VLOOKUP(J240,Riders!$A$2:$C$3501,2,FALSE))/365</f>
        <v>21.145205479452056</v>
      </c>
      <c r="O240" s="50">
        <f>(C240-VLOOKUP(K240,Riders!$A$2:$C$3501,2,FALSE))/365</f>
        <v>26.408219178082192</v>
      </c>
      <c r="P240" s="29">
        <v>5</v>
      </c>
      <c r="Q240" s="101">
        <f t="shared" si="22"/>
        <v>269.53100000000001</v>
      </c>
      <c r="R240" s="101">
        <f t="shared" si="23"/>
        <v>22.504999999999999</v>
      </c>
      <c r="S240" s="101">
        <f t="shared" si="24"/>
        <v>71.135999999999996</v>
      </c>
      <c r="T240" s="101">
        <f t="shared" si="25"/>
        <v>65.790999999999997</v>
      </c>
      <c r="U240" s="101">
        <f t="shared" si="26"/>
        <v>65.960999999999984</v>
      </c>
      <c r="V240" s="101">
        <f t="shared" si="27"/>
        <v>66.643000000000029</v>
      </c>
      <c r="W240" s="16">
        <v>14.182</v>
      </c>
      <c r="X240" s="16">
        <v>8.3229999999999986</v>
      </c>
      <c r="Y240" s="16">
        <v>7.9390000000000001</v>
      </c>
      <c r="Z240" s="16">
        <v>8.0090000000000039</v>
      </c>
      <c r="AA240" s="16">
        <v>7.9689999999999941</v>
      </c>
      <c r="AB240" s="16">
        <v>8.2070000000000007</v>
      </c>
      <c r="AC240" s="16">
        <v>8.2029999999999887</v>
      </c>
      <c r="AD240" s="16">
        <v>8.3040000000000092</v>
      </c>
      <c r="AE240" s="16">
        <v>8.460000000000008</v>
      </c>
      <c r="AF240" s="16">
        <v>8.2590000000000003</v>
      </c>
      <c r="AG240" s="16">
        <v>8.1719999999999828</v>
      </c>
      <c r="AH240" s="16">
        <v>8.195999999999998</v>
      </c>
      <c r="AI240" s="16">
        <v>8.1230000000000189</v>
      </c>
      <c r="AJ240" s="16">
        <v>8.195999999999998</v>
      </c>
      <c r="AK240" s="16">
        <v>8.143999999999977</v>
      </c>
      <c r="AL240" s="16">
        <v>8.2410000000000139</v>
      </c>
      <c r="AM240" s="16">
        <v>8.4309999999999832</v>
      </c>
      <c r="AN240" s="16">
        <v>8.1880000000000166</v>
      </c>
      <c r="AO240" s="16">
        <v>8.3300000000000125</v>
      </c>
      <c r="AP240" s="16">
        <v>8.228999999999985</v>
      </c>
      <c r="AQ240" s="16">
        <v>8.2009999999999934</v>
      </c>
      <c r="AR240" s="16">
        <v>8.1010000000000275</v>
      </c>
      <c r="AS240" s="16">
        <v>8.2629999999999768</v>
      </c>
      <c r="AT240" s="16">
        <v>8.2179999999999893</v>
      </c>
      <c r="AU240" s="16">
        <v>8.467000000000013</v>
      </c>
      <c r="AV240" s="16">
        <v>8.4909999999999854</v>
      </c>
      <c r="AW240" s="16">
        <v>8.5889999999999986</v>
      </c>
      <c r="AX240" s="16">
        <v>8.3640000000000612</v>
      </c>
      <c r="AY240" s="16">
        <v>8.4439999999999884</v>
      </c>
      <c r="AZ240" s="16">
        <v>8.1309999999999718</v>
      </c>
      <c r="BA240" s="16">
        <v>7.9819999999999993</v>
      </c>
      <c r="BB240" s="16">
        <v>8.1750000000000114</v>
      </c>
      <c r="BC240" s="102">
        <f t="shared" si="28"/>
        <v>53.426136511199083</v>
      </c>
    </row>
    <row r="241" spans="1:55" ht="14.65" thickBot="1" x14ac:dyDescent="0.5">
      <c r="A241" s="29" t="s">
        <v>93</v>
      </c>
      <c r="B241" s="29">
        <v>2022</v>
      </c>
      <c r="C241" s="9">
        <v>44693</v>
      </c>
      <c r="D241" s="29" t="s">
        <v>72</v>
      </c>
      <c r="E241" s="29" t="s">
        <v>379</v>
      </c>
      <c r="F241" s="29" t="s">
        <v>379</v>
      </c>
      <c r="G241" t="s">
        <v>27</v>
      </c>
      <c r="H241" t="s">
        <v>396</v>
      </c>
      <c r="I241" t="s">
        <v>487</v>
      </c>
      <c r="J241" t="s">
        <v>397</v>
      </c>
      <c r="K241" t="s">
        <v>433</v>
      </c>
      <c r="L241" s="50">
        <f>(C241-VLOOKUP(H241,Riders!$A$2:$C$3501,2,FALSE))/365</f>
        <v>23.183561643835617</v>
      </c>
      <c r="M241" s="50">
        <f>(C241-VLOOKUP(I241,Riders!$A$2:$C$3501,2,FALSE))/365</f>
        <v>24.531506849315068</v>
      </c>
      <c r="N241" s="50">
        <f>(C241-VLOOKUP(J241,Riders!$A$2:$C$3501,2,FALSE))/365</f>
        <v>20.923287671232877</v>
      </c>
      <c r="O241" s="50">
        <f>(C241-VLOOKUP(K241,Riders!$A$2:$C$3501,2,FALSE))/365</f>
        <v>22.863013698630137</v>
      </c>
      <c r="P241" s="29">
        <v>6</v>
      </c>
      <c r="Q241" s="101">
        <f t="shared" si="22"/>
        <v>270.88200000000001</v>
      </c>
      <c r="R241" s="101">
        <f t="shared" si="23"/>
        <v>24.210999999999999</v>
      </c>
      <c r="S241" s="101">
        <f t="shared" si="24"/>
        <v>72.904000000000011</v>
      </c>
      <c r="T241" s="101">
        <f t="shared" si="25"/>
        <v>65.722999999999971</v>
      </c>
      <c r="U241" s="101">
        <f t="shared" si="26"/>
        <v>65.524000000000029</v>
      </c>
      <c r="V241" s="101">
        <f t="shared" si="27"/>
        <v>66.730999999999995</v>
      </c>
      <c r="W241" s="16">
        <v>15.262</v>
      </c>
      <c r="X241" s="16">
        <v>8.9489999999999981</v>
      </c>
      <c r="Y241" s="16">
        <v>8.4200000000000017</v>
      </c>
      <c r="Z241" s="16">
        <v>8.2839999999999989</v>
      </c>
      <c r="AA241" s="16">
        <v>8.0020000000000024</v>
      </c>
      <c r="AB241" s="16">
        <v>7.9759999999999991</v>
      </c>
      <c r="AC241" s="16">
        <v>7.9279999999999973</v>
      </c>
      <c r="AD241" s="16">
        <v>8.0830000000000126</v>
      </c>
      <c r="AE241" s="16">
        <v>8.1329999999999814</v>
      </c>
      <c r="AF241" s="16">
        <v>8.2420000000000044</v>
      </c>
      <c r="AG241" s="16">
        <v>8.3090000000000117</v>
      </c>
      <c r="AH241" s="16">
        <v>8.208999999999989</v>
      </c>
      <c r="AI241" s="16">
        <v>8.1810000000000116</v>
      </c>
      <c r="AJ241" s="16">
        <v>8.2049999999999841</v>
      </c>
      <c r="AK241" s="16">
        <v>8.3160000000000309</v>
      </c>
      <c r="AL241" s="16">
        <v>8.1279999999999575</v>
      </c>
      <c r="AM241" s="16">
        <v>8.2650000000000148</v>
      </c>
      <c r="AN241" s="16">
        <v>8.1410000000000196</v>
      </c>
      <c r="AO241" s="16">
        <v>8.0649999999999977</v>
      </c>
      <c r="AP241" s="16">
        <v>8.0299999999999727</v>
      </c>
      <c r="AQ241" s="16">
        <v>8.1890000000000214</v>
      </c>
      <c r="AR241" s="16">
        <v>8.1920000000000357</v>
      </c>
      <c r="AS241" s="16">
        <v>8.2979999999999734</v>
      </c>
      <c r="AT241" s="16">
        <v>8.3439999999999941</v>
      </c>
      <c r="AU241" s="16">
        <v>8.4959999999999809</v>
      </c>
      <c r="AV241" s="16">
        <v>8.4120000000000346</v>
      </c>
      <c r="AW241" s="16">
        <v>8.4169999999999732</v>
      </c>
      <c r="AX241" s="16">
        <v>8.4460000000000264</v>
      </c>
      <c r="AY241" s="16">
        <v>8.5249999999999773</v>
      </c>
      <c r="AZ241" s="16">
        <v>8.4549999999999841</v>
      </c>
      <c r="BA241" s="16">
        <v>8.01400000000001</v>
      </c>
      <c r="BB241" s="16">
        <v>7.9660000000000082</v>
      </c>
      <c r="BC241" s="102">
        <f t="shared" si="28"/>
        <v>53.159678383945774</v>
      </c>
    </row>
    <row r="242" spans="1:55" ht="14.65" thickBot="1" x14ac:dyDescent="0.5">
      <c r="A242" s="29" t="s">
        <v>93</v>
      </c>
      <c r="B242" s="29">
        <v>2022</v>
      </c>
      <c r="C242" s="9">
        <v>44693</v>
      </c>
      <c r="D242" s="29" t="s">
        <v>72</v>
      </c>
      <c r="E242" s="29" t="s">
        <v>379</v>
      </c>
      <c r="F242" s="29" t="s">
        <v>379</v>
      </c>
      <c r="G242" t="s">
        <v>232</v>
      </c>
      <c r="H242" t="s">
        <v>290</v>
      </c>
      <c r="I242" t="s">
        <v>231</v>
      </c>
      <c r="J242" t="s">
        <v>488</v>
      </c>
      <c r="K242" t="s">
        <v>489</v>
      </c>
      <c r="L242" s="50">
        <f>(C242-VLOOKUP(H242,Riders!$A$2:$C$3501,2,FALSE))/365</f>
        <v>23.69041095890411</v>
      </c>
      <c r="M242" s="50">
        <f>(C242-VLOOKUP(I242,Riders!$A$2:$C$3501,2,FALSE))/365</f>
        <v>25.246575342465754</v>
      </c>
      <c r="N242" s="50">
        <f>(C242-VLOOKUP(J242,Riders!$A$2:$C$3501,2,FALSE))/365</f>
        <v>24.978082191780821</v>
      </c>
      <c r="O242" s="50">
        <f>(C242-VLOOKUP(K242,Riders!$A$2:$C$3501,2,FALSE))/365</f>
        <v>23.169863013698631</v>
      </c>
      <c r="P242" s="29">
        <v>7</v>
      </c>
      <c r="Q242" s="101">
        <f t="shared" si="22"/>
        <v>274.90800000000002</v>
      </c>
      <c r="R242" s="101">
        <f t="shared" si="23"/>
        <v>22.573</v>
      </c>
      <c r="S242" s="101">
        <f t="shared" si="24"/>
        <v>72.692000000000007</v>
      </c>
      <c r="T242" s="101">
        <f t="shared" si="25"/>
        <v>66.58899999999997</v>
      </c>
      <c r="U242" s="101">
        <f t="shared" si="26"/>
        <v>67.510000000000019</v>
      </c>
      <c r="V242" s="101">
        <f t="shared" si="27"/>
        <v>68.117000000000019</v>
      </c>
      <c r="W242" s="16">
        <v>13.936999999999999</v>
      </c>
      <c r="X242" s="16">
        <v>8.636000000000001</v>
      </c>
      <c r="Y242" s="16">
        <v>8.2019999999999982</v>
      </c>
      <c r="Z242" s="16">
        <v>8.3239999999999981</v>
      </c>
      <c r="AA242" s="16">
        <v>8.3240000000000052</v>
      </c>
      <c r="AB242" s="16">
        <v>8.3990000000000009</v>
      </c>
      <c r="AC242" s="16">
        <v>8.5519999999999925</v>
      </c>
      <c r="AD242" s="16">
        <v>8.3180000000000121</v>
      </c>
      <c r="AE242" s="16">
        <v>8.2749999999999915</v>
      </c>
      <c r="AF242" s="16">
        <v>8.3220000000000027</v>
      </c>
      <c r="AG242" s="16">
        <v>8.4699999999999847</v>
      </c>
      <c r="AH242" s="16">
        <v>8.2990000000000208</v>
      </c>
      <c r="AI242" s="16">
        <v>8.2909999999999968</v>
      </c>
      <c r="AJ242" s="16">
        <v>8.2879999999999967</v>
      </c>
      <c r="AK242" s="16">
        <v>8.4020000000000152</v>
      </c>
      <c r="AL242" s="16">
        <v>8.2419999999999618</v>
      </c>
      <c r="AM242" s="16">
        <v>8.3870000000000289</v>
      </c>
      <c r="AN242" s="16">
        <v>8.4099999999999966</v>
      </c>
      <c r="AO242" s="16">
        <v>8.4619999999999891</v>
      </c>
      <c r="AP242" s="16">
        <v>8.4450000000000216</v>
      </c>
      <c r="AQ242" s="16">
        <v>8.617999999999995</v>
      </c>
      <c r="AR242" s="16">
        <v>8.3569999999999709</v>
      </c>
      <c r="AS242" s="16">
        <v>8.4330000000000211</v>
      </c>
      <c r="AT242" s="16">
        <v>8.3979999999999961</v>
      </c>
      <c r="AU242" s="16">
        <v>8.3850000000000193</v>
      </c>
      <c r="AV242" s="16">
        <v>8.5269999999999868</v>
      </c>
      <c r="AW242" s="16">
        <v>8.4139999999999873</v>
      </c>
      <c r="AX242" s="16">
        <v>8.4780000000000086</v>
      </c>
      <c r="AY242" s="16">
        <v>8.4679999999999609</v>
      </c>
      <c r="AZ242" s="16">
        <v>8.509000000000043</v>
      </c>
      <c r="BA242" s="16">
        <v>8.7140000000000555</v>
      </c>
      <c r="BB242" s="16">
        <v>8.6219999999999573</v>
      </c>
      <c r="BC242" s="102">
        <f t="shared" si="28"/>
        <v>52.381160242699373</v>
      </c>
    </row>
    <row r="243" spans="1:55" ht="14.65" thickBot="1" x14ac:dyDescent="0.5">
      <c r="A243" s="29" t="s">
        <v>93</v>
      </c>
      <c r="B243" s="29">
        <v>2022</v>
      </c>
      <c r="C243" s="9">
        <v>44693</v>
      </c>
      <c r="D243" s="29" t="s">
        <v>72</v>
      </c>
      <c r="E243" s="29" t="s">
        <v>379</v>
      </c>
      <c r="F243" s="29" t="s">
        <v>379</v>
      </c>
      <c r="G243" t="s">
        <v>44</v>
      </c>
      <c r="H243" t="s">
        <v>446</v>
      </c>
      <c r="I243" t="s">
        <v>241</v>
      </c>
      <c r="J243" t="s">
        <v>447</v>
      </c>
      <c r="K243" t="s">
        <v>490</v>
      </c>
      <c r="L243" s="50">
        <f>(C243-VLOOKUP(H243,Riders!$A$2:$C$3501,2,FALSE))/365</f>
        <v>20.8</v>
      </c>
      <c r="M243" s="50">
        <f>(C243-VLOOKUP(I243,Riders!$A$2:$C$3501,2,FALSE))/365</f>
        <v>19.780821917808218</v>
      </c>
      <c r="N243" s="50">
        <f>(C243-VLOOKUP(J243,Riders!$A$2:$C$3501,2,FALSE))/365</f>
        <v>26.095890410958905</v>
      </c>
      <c r="O243" s="50">
        <f>(C243-VLOOKUP(K243,Riders!$A$2:$C$3501,2,FALSE))/365</f>
        <v>19.347945205479451</v>
      </c>
      <c r="P243" s="29">
        <v>8</v>
      </c>
      <c r="Q243" s="101">
        <f t="shared" si="22"/>
        <v>282.48599999999999</v>
      </c>
      <c r="R243" s="101">
        <f t="shared" si="23"/>
        <v>23.908999999999999</v>
      </c>
      <c r="S243" s="101">
        <f t="shared" si="24"/>
        <v>74.911000000000001</v>
      </c>
      <c r="T243" s="101">
        <f t="shared" si="25"/>
        <v>69.584000000000003</v>
      </c>
      <c r="U243" s="101">
        <f t="shared" si="26"/>
        <v>68.761999999999972</v>
      </c>
      <c r="V243" s="101">
        <f t="shared" si="27"/>
        <v>69.229000000000013</v>
      </c>
      <c r="W243" s="16">
        <v>15.032999999999999</v>
      </c>
      <c r="X243" s="16">
        <v>8.8759999999999994</v>
      </c>
      <c r="Y243" s="16">
        <v>8.5870000000000033</v>
      </c>
      <c r="Z243" s="16">
        <v>8.3589999999999947</v>
      </c>
      <c r="AA243" s="16">
        <v>8.5410000000000039</v>
      </c>
      <c r="AB243" s="16">
        <v>8.4660000000000011</v>
      </c>
      <c r="AC243" s="16">
        <v>8.6739999999999995</v>
      </c>
      <c r="AD243" s="16">
        <v>8.375</v>
      </c>
      <c r="AE243" s="16">
        <v>8.2839999999999918</v>
      </c>
      <c r="AF243" s="16">
        <v>8.474000000000018</v>
      </c>
      <c r="AG243" s="16">
        <v>8.4119999999999919</v>
      </c>
      <c r="AH243" s="16">
        <v>8.7410000000000139</v>
      </c>
      <c r="AI243" s="16">
        <v>8.6869999999999692</v>
      </c>
      <c r="AJ243" s="16">
        <v>9.0480000000000302</v>
      </c>
      <c r="AK243" s="16">
        <v>8.8880000000000052</v>
      </c>
      <c r="AL243" s="16">
        <v>9.0499999999999829</v>
      </c>
      <c r="AM243" s="16">
        <v>8.4020000000000152</v>
      </c>
      <c r="AN243" s="16">
        <v>8.3459999999999752</v>
      </c>
      <c r="AO243" s="16">
        <v>8.5499999999999829</v>
      </c>
      <c r="AP243" s="16">
        <v>8.4480000000000359</v>
      </c>
      <c r="AQ243" s="16">
        <v>8.7760000000000105</v>
      </c>
      <c r="AR243" s="16">
        <v>8.6679999999999779</v>
      </c>
      <c r="AS243" s="16">
        <v>8.945999999999998</v>
      </c>
      <c r="AT243" s="16">
        <v>8.6259999999999764</v>
      </c>
      <c r="AU243" s="16">
        <v>8.6030000000000086</v>
      </c>
      <c r="AV243" s="16">
        <v>8.7450000000000045</v>
      </c>
      <c r="AW243" s="16">
        <v>8.5960000000000321</v>
      </c>
      <c r="AX243" s="16">
        <v>8.5829999999999416</v>
      </c>
      <c r="AY243" s="16">
        <v>8.7500000000000284</v>
      </c>
      <c r="AZ243" s="16">
        <v>8.7260000000000559</v>
      </c>
      <c r="BA243" s="16">
        <v>8.80499999999995</v>
      </c>
      <c r="BB243" s="16">
        <v>8.4209999999999923</v>
      </c>
      <c r="BC243" s="102">
        <f t="shared" si="28"/>
        <v>50.975977570569867</v>
      </c>
    </row>
    <row r="244" spans="1:55" ht="14.65" thickBot="1" x14ac:dyDescent="0.5">
      <c r="A244" s="29" t="s">
        <v>93</v>
      </c>
      <c r="B244" s="29">
        <v>2022</v>
      </c>
      <c r="C244" s="9">
        <v>44693</v>
      </c>
      <c r="D244" s="29" t="s">
        <v>72</v>
      </c>
      <c r="E244" s="29" t="s">
        <v>379</v>
      </c>
      <c r="F244" s="29" t="s">
        <v>379</v>
      </c>
      <c r="G244" t="s">
        <v>264</v>
      </c>
      <c r="H244" t="s">
        <v>263</v>
      </c>
      <c r="I244" t="s">
        <v>475</v>
      </c>
      <c r="J244" t="s">
        <v>450</v>
      </c>
      <c r="K244" t="s">
        <v>288</v>
      </c>
      <c r="L244" s="50">
        <f>(C244-VLOOKUP(H244,Riders!$A$2:$C$3501,2,FALSE))/365</f>
        <v>19.084931506849315</v>
      </c>
      <c r="M244" s="50">
        <f>(C244-VLOOKUP(I244,Riders!$A$2:$C$3501,2,FALSE))/365</f>
        <v>18.243835616438357</v>
      </c>
      <c r="N244" s="50">
        <f>(C244-VLOOKUP(J244,Riders!$A$2:$C$3501,2,FALSE))/365</f>
        <v>23.797260273972604</v>
      </c>
      <c r="O244" s="50">
        <f>(C244-VLOOKUP(K244,Riders!$A$2:$C$3501,2,FALSE))/365</f>
        <v>20.446575342465753</v>
      </c>
      <c r="P244" s="29">
        <v>9</v>
      </c>
      <c r="Q244" s="101">
        <f t="shared" si="22"/>
        <v>289.65900000000005</v>
      </c>
      <c r="R244" s="101">
        <f t="shared" si="23"/>
        <v>24.783000000000001</v>
      </c>
      <c r="S244" s="101">
        <f t="shared" si="24"/>
        <v>77.397000000000006</v>
      </c>
      <c r="T244" s="101">
        <f t="shared" si="25"/>
        <v>70.977999999999994</v>
      </c>
      <c r="U244" s="101">
        <f t="shared" si="26"/>
        <v>70.212000000000018</v>
      </c>
      <c r="V244" s="101">
        <f t="shared" si="27"/>
        <v>71.072000000000031</v>
      </c>
      <c r="W244" s="16">
        <v>15.82</v>
      </c>
      <c r="X244" s="16">
        <v>8.963000000000001</v>
      </c>
      <c r="Y244" s="16">
        <v>8.6659999999999968</v>
      </c>
      <c r="Z244" s="16">
        <v>8.7950000000000017</v>
      </c>
      <c r="AA244" s="16">
        <v>8.661999999999999</v>
      </c>
      <c r="AB244" s="16">
        <v>8.7929999999999993</v>
      </c>
      <c r="AC244" s="16">
        <v>8.9750000000000085</v>
      </c>
      <c r="AD244" s="16">
        <v>8.722999999999999</v>
      </c>
      <c r="AE244" s="16">
        <v>8.887999999999991</v>
      </c>
      <c r="AF244" s="16">
        <v>8.703000000000003</v>
      </c>
      <c r="AG244" s="16">
        <v>8.8990000000000009</v>
      </c>
      <c r="AH244" s="16">
        <v>8.813999999999993</v>
      </c>
      <c r="AI244" s="16">
        <v>8.828000000000003</v>
      </c>
      <c r="AJ244" s="16">
        <v>9.1379999999999768</v>
      </c>
      <c r="AK244" s="16">
        <v>8.8790000000000191</v>
      </c>
      <c r="AL244" s="16">
        <v>8.8290000000000077</v>
      </c>
      <c r="AM244" s="16">
        <v>8.7630000000000052</v>
      </c>
      <c r="AN244" s="16">
        <v>8.9279999999999973</v>
      </c>
      <c r="AO244" s="16">
        <v>8.6150000000000091</v>
      </c>
      <c r="AP244" s="16">
        <v>8.8369999999999891</v>
      </c>
      <c r="AQ244" s="16">
        <v>8.5650000000000261</v>
      </c>
      <c r="AR244" s="16">
        <v>8.8459999999999752</v>
      </c>
      <c r="AS244" s="16">
        <v>8.6450000000000102</v>
      </c>
      <c r="AT244" s="16">
        <v>9.0130000000000052</v>
      </c>
      <c r="AU244" s="16">
        <v>8.8239999999999839</v>
      </c>
      <c r="AV244" s="16">
        <v>9.0190000000000055</v>
      </c>
      <c r="AW244" s="16">
        <v>8.688999999999993</v>
      </c>
      <c r="AX244" s="16">
        <v>8.9139999999999873</v>
      </c>
      <c r="AY244" s="16">
        <v>9.0220000000000198</v>
      </c>
      <c r="AZ244" s="16">
        <v>8.9230000000000018</v>
      </c>
      <c r="BA244" s="16">
        <v>8.9139999999999873</v>
      </c>
      <c r="BB244" s="16">
        <v>8.7670000000000528</v>
      </c>
      <c r="BC244" s="102">
        <f t="shared" si="28"/>
        <v>49.713628784191059</v>
      </c>
    </row>
    <row r="245" spans="1:55" ht="14.65" thickBot="1" x14ac:dyDescent="0.5">
      <c r="A245" s="29" t="s">
        <v>93</v>
      </c>
      <c r="B245" s="29">
        <v>2022</v>
      </c>
      <c r="C245" s="9">
        <v>44693</v>
      </c>
      <c r="D245" s="29" t="s">
        <v>72</v>
      </c>
      <c r="E245" s="29" t="s">
        <v>454</v>
      </c>
      <c r="F245" s="29">
        <v>1</v>
      </c>
      <c r="G245" t="s">
        <v>27</v>
      </c>
      <c r="H245" t="s">
        <v>396</v>
      </c>
      <c r="I245" t="s">
        <v>487</v>
      </c>
      <c r="J245" t="s">
        <v>397</v>
      </c>
      <c r="K245" t="s">
        <v>433</v>
      </c>
      <c r="L245" s="50">
        <f>(C245-VLOOKUP(H245,Riders!$A$2:$C$3501,2,FALSE))/365</f>
        <v>23.183561643835617</v>
      </c>
      <c r="M245" s="50">
        <f>(C245-VLOOKUP(I245,Riders!$A$2:$C$3501,2,FALSE))/365</f>
        <v>24.531506849315068</v>
      </c>
      <c r="N245" s="50">
        <f>(C245-VLOOKUP(J245,Riders!$A$2:$C$3501,2,FALSE))/365</f>
        <v>20.923287671232877</v>
      </c>
      <c r="O245" s="50">
        <f>(C245-VLOOKUP(K245,Riders!$A$2:$C$3501,2,FALSE))/365</f>
        <v>22.863013698630137</v>
      </c>
      <c r="P245" s="29">
        <v>1</v>
      </c>
      <c r="Q245" s="101">
        <f t="shared" si="22"/>
        <v>269.59899999999999</v>
      </c>
      <c r="R245" s="101">
        <f t="shared" si="23"/>
        <v>24.187999999999999</v>
      </c>
      <c r="S245" s="101">
        <f t="shared" si="24"/>
        <v>72.534999999999997</v>
      </c>
      <c r="T245" s="101">
        <f t="shared" si="25"/>
        <v>64.674000000000007</v>
      </c>
      <c r="U245" s="101">
        <f t="shared" si="26"/>
        <v>65.392999999999972</v>
      </c>
      <c r="V245" s="101">
        <f t="shared" si="27"/>
        <v>66.997000000000014</v>
      </c>
      <c r="W245" s="16">
        <v>15.252000000000001</v>
      </c>
      <c r="X245" s="16">
        <v>8.9359999999999982</v>
      </c>
      <c r="Y245" s="16">
        <v>8.3820000000000014</v>
      </c>
      <c r="Z245" s="16">
        <v>8.2239999999999966</v>
      </c>
      <c r="AA245" s="16">
        <v>7.953000000000003</v>
      </c>
      <c r="AB245" s="16">
        <v>7.9429999999999978</v>
      </c>
      <c r="AC245" s="16">
        <v>7.8459999999999894</v>
      </c>
      <c r="AD245" s="16">
        <v>7.9990000000000094</v>
      </c>
      <c r="AE245" s="16">
        <v>7.8310000000000031</v>
      </c>
      <c r="AF245" s="16">
        <v>8.0669999999999931</v>
      </c>
      <c r="AG245" s="16">
        <v>7.9950000000000045</v>
      </c>
      <c r="AH245" s="16">
        <v>7.9890000000000043</v>
      </c>
      <c r="AI245" s="16">
        <v>8.039999999999992</v>
      </c>
      <c r="AJ245" s="16">
        <v>8.2440000000000282</v>
      </c>
      <c r="AK245" s="16">
        <v>8.1629999999999825</v>
      </c>
      <c r="AL245" s="16">
        <v>8.3449999999999989</v>
      </c>
      <c r="AM245" s="16">
        <v>8.2129999999999939</v>
      </c>
      <c r="AN245" s="16">
        <v>8.1879999999999882</v>
      </c>
      <c r="AO245" s="16">
        <v>8.1690000000000111</v>
      </c>
      <c r="AP245" s="16">
        <v>8.146000000000015</v>
      </c>
      <c r="AQ245" s="16">
        <v>8.2930000000000064</v>
      </c>
      <c r="AR245" s="16">
        <v>8.0289999999999964</v>
      </c>
      <c r="AS245" s="16">
        <v>8.0179999999999723</v>
      </c>
      <c r="AT245" s="16">
        <v>8.3369999999999891</v>
      </c>
      <c r="AU245" s="16">
        <v>8.05600000000004</v>
      </c>
      <c r="AV245" s="16">
        <v>8.34699999999998</v>
      </c>
      <c r="AW245" s="16">
        <v>8.6280000000000143</v>
      </c>
      <c r="AX245" s="16">
        <v>8.3509999999999991</v>
      </c>
      <c r="AY245" s="16">
        <v>8.6140000000000043</v>
      </c>
      <c r="AZ245" s="16">
        <v>8.3899999999999864</v>
      </c>
      <c r="BA245" s="16">
        <v>8.3299999999999841</v>
      </c>
      <c r="BB245" s="16">
        <v>8.2810000000000059</v>
      </c>
      <c r="BC245" s="102">
        <f t="shared" si="28"/>
        <v>53.412661026190754</v>
      </c>
    </row>
    <row r="246" spans="1:55" ht="14.65" thickBot="1" x14ac:dyDescent="0.5">
      <c r="A246" s="29" t="s">
        <v>93</v>
      </c>
      <c r="B246" s="29">
        <v>2022</v>
      </c>
      <c r="C246" s="9">
        <v>44693</v>
      </c>
      <c r="D246" s="29" t="s">
        <v>72</v>
      </c>
      <c r="E246" s="29" t="s">
        <v>454</v>
      </c>
      <c r="F246" s="29">
        <v>1</v>
      </c>
      <c r="G246" t="s">
        <v>232</v>
      </c>
      <c r="H246" t="s">
        <v>290</v>
      </c>
      <c r="I246" t="s">
        <v>231</v>
      </c>
      <c r="J246" t="s">
        <v>488</v>
      </c>
      <c r="K246" t="s">
        <v>489</v>
      </c>
      <c r="L246" s="50">
        <f>(C246-VLOOKUP(H246,Riders!$A$2:$C$3501,2,FALSE))/365</f>
        <v>23.69041095890411</v>
      </c>
      <c r="M246" s="50">
        <f>(C246-VLOOKUP(I246,Riders!$A$2:$C$3501,2,FALSE))/365</f>
        <v>25.246575342465754</v>
      </c>
      <c r="N246" s="50">
        <f>(C246-VLOOKUP(J246,Riders!$A$2:$C$3501,2,FALSE))/365</f>
        <v>24.978082191780821</v>
      </c>
      <c r="O246" s="50">
        <f>(C246-VLOOKUP(K246,Riders!$A$2:$C$3501,2,FALSE))/365</f>
        <v>23.169863013698631</v>
      </c>
      <c r="P246" s="29">
        <v>2</v>
      </c>
      <c r="Q246" s="101">
        <f t="shared" si="22"/>
        <v>273.23700000000002</v>
      </c>
      <c r="R246" s="101">
        <f t="shared" si="23"/>
        <v>22.850999999999999</v>
      </c>
      <c r="S246" s="101">
        <f t="shared" si="24"/>
        <v>72.649000000000001</v>
      </c>
      <c r="T246" s="101">
        <f t="shared" si="25"/>
        <v>66.753999999999991</v>
      </c>
      <c r="U246" s="101">
        <f t="shared" si="26"/>
        <v>66.287000000000035</v>
      </c>
      <c r="V246" s="101">
        <f t="shared" si="27"/>
        <v>67.546999999999997</v>
      </c>
      <c r="W246" s="16">
        <v>14.297000000000001</v>
      </c>
      <c r="X246" s="16">
        <v>8.5539999999999985</v>
      </c>
      <c r="Y246" s="16">
        <v>8.2010000000000005</v>
      </c>
      <c r="Z246" s="16">
        <v>8.3250000000000028</v>
      </c>
      <c r="AA246" s="16">
        <v>8.2919999999999945</v>
      </c>
      <c r="AB246" s="16">
        <v>8.32</v>
      </c>
      <c r="AC246" s="16">
        <v>8.404999999999994</v>
      </c>
      <c r="AD246" s="16">
        <v>8.2550000000000097</v>
      </c>
      <c r="AE246" s="16">
        <v>8.2860000000000156</v>
      </c>
      <c r="AF246" s="16">
        <v>8.255999999999986</v>
      </c>
      <c r="AG246" s="16">
        <v>8.3910000000000053</v>
      </c>
      <c r="AH246" s="16">
        <v>8.3149999999999835</v>
      </c>
      <c r="AI246" s="16">
        <v>8.3519999999999897</v>
      </c>
      <c r="AJ246" s="16">
        <v>8.4120000000000203</v>
      </c>
      <c r="AK246" s="16">
        <v>8.5720000000000027</v>
      </c>
      <c r="AL246" s="16">
        <v>8.1699999999999875</v>
      </c>
      <c r="AM246" s="16">
        <v>8.1290000000000191</v>
      </c>
      <c r="AN246" s="16">
        <v>8.2439999999999998</v>
      </c>
      <c r="AO246" s="16">
        <v>8.2339999999999804</v>
      </c>
      <c r="AP246" s="16">
        <v>8.2300000000000182</v>
      </c>
      <c r="AQ246" s="16">
        <v>8.4590000000000032</v>
      </c>
      <c r="AR246" s="16">
        <v>8.3340000000000032</v>
      </c>
      <c r="AS246" s="16">
        <v>8.3069999999999595</v>
      </c>
      <c r="AT246" s="16">
        <v>8.3500000000000512</v>
      </c>
      <c r="AU246" s="16">
        <v>8.3849999999999625</v>
      </c>
      <c r="AV246" s="16">
        <v>8.4610000000000127</v>
      </c>
      <c r="AW246" s="16">
        <v>8.3859999999999673</v>
      </c>
      <c r="AX246" s="16">
        <v>8.4290000000000305</v>
      </c>
      <c r="AY246" s="16">
        <v>8.4919999999999902</v>
      </c>
      <c r="AZ246" s="16">
        <v>8.504999999999967</v>
      </c>
      <c r="BA246" s="16">
        <v>8.6000000000000227</v>
      </c>
      <c r="BB246" s="16">
        <v>8.2890000000000441</v>
      </c>
      <c r="BC246" s="102">
        <f t="shared" si="28"/>
        <v>52.701500894827561</v>
      </c>
    </row>
    <row r="247" spans="1:55" ht="14.65" thickBot="1" x14ac:dyDescent="0.5">
      <c r="A247" s="29" t="s">
        <v>93</v>
      </c>
      <c r="B247" s="29">
        <v>2022</v>
      </c>
      <c r="C247" s="9">
        <v>44693</v>
      </c>
      <c r="D247" s="29" t="s">
        <v>72</v>
      </c>
      <c r="E247" s="29" t="s">
        <v>454</v>
      </c>
      <c r="F247" s="51">
        <v>2</v>
      </c>
      <c r="G247" t="s">
        <v>38</v>
      </c>
      <c r="H247" t="s">
        <v>244</v>
      </c>
      <c r="I247" t="s">
        <v>465</v>
      </c>
      <c r="J247" t="s">
        <v>467</v>
      </c>
      <c r="K247" t="s">
        <v>468</v>
      </c>
      <c r="L247" s="50">
        <f>(C247-VLOOKUP(H247,Riders!$A$2:$C$3501,2,FALSE))/365</f>
        <v>28.117808219178084</v>
      </c>
      <c r="M247" s="50">
        <f>(C247-VLOOKUP(I247,Riders!$A$2:$C$3501,2,FALSE))/365</f>
        <v>25.345205479452055</v>
      </c>
      <c r="N247" s="50">
        <f>(C247-VLOOKUP(J247,Riders!$A$2:$C$3501,2,FALSE))/365</f>
        <v>21.145205479452056</v>
      </c>
      <c r="O247" s="50">
        <f>(C247-VLOOKUP(K247,Riders!$A$2:$C$3501,2,FALSE))/365</f>
        <v>26.408219178082192</v>
      </c>
      <c r="P247" s="29">
        <v>1</v>
      </c>
      <c r="Q247" s="101">
        <f t="shared" si="22"/>
        <v>268.04700000000003</v>
      </c>
      <c r="R247" s="101">
        <f t="shared" si="23"/>
        <v>22.213000000000001</v>
      </c>
      <c r="S247" s="101">
        <f t="shared" si="24"/>
        <v>70.280999999999992</v>
      </c>
      <c r="T247" s="101">
        <f t="shared" si="25"/>
        <v>64.116</v>
      </c>
      <c r="U247" s="101">
        <f t="shared" si="26"/>
        <v>66.096000000000004</v>
      </c>
      <c r="V247" s="101">
        <f t="shared" si="27"/>
        <v>67.55400000000003</v>
      </c>
      <c r="W247" s="16">
        <v>14.231999999999999</v>
      </c>
      <c r="X247" s="16">
        <v>7.9810000000000016</v>
      </c>
      <c r="Y247" s="16">
        <v>7.6909999999999989</v>
      </c>
      <c r="Z247" s="16">
        <v>8.2600000000000016</v>
      </c>
      <c r="AA247" s="16">
        <v>7.8689999999999998</v>
      </c>
      <c r="AB247" s="16">
        <v>8.0399999999999991</v>
      </c>
      <c r="AC247" s="16">
        <v>7.9739999999999966</v>
      </c>
      <c r="AD247" s="16">
        <v>8.2339999999999947</v>
      </c>
      <c r="AE247" s="16">
        <v>7.6990000000000123</v>
      </c>
      <c r="AF247" s="16">
        <v>8.2429999999999808</v>
      </c>
      <c r="AG247" s="16">
        <v>7.9030000000000058</v>
      </c>
      <c r="AH247" s="16">
        <v>8.1239999999999952</v>
      </c>
      <c r="AI247" s="16">
        <v>7.9620000000000317</v>
      </c>
      <c r="AJ247" s="16">
        <v>8.2299999999999898</v>
      </c>
      <c r="AK247" s="16">
        <v>8.3729999999999762</v>
      </c>
      <c r="AL247" s="16">
        <v>7.5820000000000078</v>
      </c>
      <c r="AM247" s="16">
        <v>9.3250000000000171</v>
      </c>
      <c r="AN247" s="16">
        <v>7.1859999999999786</v>
      </c>
      <c r="AO247" s="16">
        <v>8.5510000000000161</v>
      </c>
      <c r="AP247" s="16">
        <v>8.0459999999999923</v>
      </c>
      <c r="AQ247" s="16">
        <v>8.0479999999999734</v>
      </c>
      <c r="AR247" s="16">
        <v>8.4590000000000316</v>
      </c>
      <c r="AS247" s="16">
        <v>8.1210000000000093</v>
      </c>
      <c r="AT247" s="16">
        <v>8.3599999999999852</v>
      </c>
      <c r="AU247" s="16">
        <v>8.29200000000003</v>
      </c>
      <c r="AV247" s="16">
        <v>8.4249999999999545</v>
      </c>
      <c r="AW247" s="16">
        <v>8.4210000000000207</v>
      </c>
      <c r="AX247" s="16">
        <v>8.5879999999999939</v>
      </c>
      <c r="AY247" s="16">
        <v>8.4960000000000093</v>
      </c>
      <c r="AZ247" s="16">
        <v>8.3090000000000259</v>
      </c>
      <c r="BA247" s="16">
        <v>8.5449999999999307</v>
      </c>
      <c r="BB247" s="16">
        <v>8.4780000000000655</v>
      </c>
      <c r="BC247" s="102">
        <f t="shared" si="28"/>
        <v>53.721921901756033</v>
      </c>
    </row>
    <row r="248" spans="1:55" ht="14.65" thickBot="1" x14ac:dyDescent="0.5">
      <c r="A248" s="29" t="s">
        <v>93</v>
      </c>
      <c r="B248" s="29">
        <v>2022</v>
      </c>
      <c r="C248" s="9">
        <v>44693</v>
      </c>
      <c r="D248" s="29" t="s">
        <v>72</v>
      </c>
      <c r="E248" s="29" t="s">
        <v>454</v>
      </c>
      <c r="F248" s="51">
        <v>2</v>
      </c>
      <c r="G248" t="s">
        <v>44</v>
      </c>
      <c r="H248" t="s">
        <v>446</v>
      </c>
      <c r="I248" t="s">
        <v>241</v>
      </c>
      <c r="J248" t="s">
        <v>447</v>
      </c>
      <c r="K248" t="s">
        <v>490</v>
      </c>
      <c r="L248" s="50">
        <f>(C248-VLOOKUP(H248,Riders!$A$2:$C$3501,2,FALSE))/365</f>
        <v>20.8</v>
      </c>
      <c r="M248" s="50">
        <f>(C248-VLOOKUP(I248,Riders!$A$2:$C$3501,2,FALSE))/365</f>
        <v>19.780821917808218</v>
      </c>
      <c r="N248" s="50">
        <f>(C248-VLOOKUP(J248,Riders!$A$2:$C$3501,2,FALSE))/365</f>
        <v>26.095890410958905</v>
      </c>
      <c r="O248" s="50">
        <f>(C248-VLOOKUP(K248,Riders!$A$2:$C$3501,2,FALSE))/365</f>
        <v>19.347945205479451</v>
      </c>
      <c r="P248" s="29">
        <v>2</v>
      </c>
      <c r="Q248" s="101">
        <f t="shared" si="22"/>
        <v>278.03300000000002</v>
      </c>
      <c r="R248" s="101">
        <f t="shared" si="23"/>
        <v>24.027000000000001</v>
      </c>
      <c r="S248" s="101">
        <f t="shared" si="24"/>
        <v>74.137</v>
      </c>
      <c r="T248" s="101">
        <f t="shared" si="25"/>
        <v>68.938000000000017</v>
      </c>
      <c r="U248" s="101">
        <f t="shared" si="26"/>
        <v>66.813999999999965</v>
      </c>
      <c r="V248" s="101">
        <f t="shared" si="27"/>
        <v>68.144000000000034</v>
      </c>
      <c r="W248">
        <v>14.856</v>
      </c>
      <c r="X248">
        <v>9.1710000000000012</v>
      </c>
      <c r="Y248">
        <v>8.7950000000000017</v>
      </c>
      <c r="Z248">
        <v>8.2629999999999981</v>
      </c>
      <c r="AA248">
        <v>8.6049999999999969</v>
      </c>
      <c r="AB248">
        <v>8.0670000000000002</v>
      </c>
      <c r="AC248">
        <v>8.2040000000000148</v>
      </c>
      <c r="AD248">
        <v>8.1759999999999877</v>
      </c>
      <c r="AE248">
        <v>8.4260000000000019</v>
      </c>
      <c r="AF248">
        <v>8.2979999999999734</v>
      </c>
      <c r="AG248">
        <v>9.0060000000000286</v>
      </c>
      <c r="AH248">
        <v>8.6909999999999883</v>
      </c>
      <c r="AI248">
        <v>8.7489999999999952</v>
      </c>
      <c r="AJ248">
        <v>8.4240000000000208</v>
      </c>
      <c r="AK248">
        <v>9.3749999999999858</v>
      </c>
      <c r="AL248">
        <v>7.9690000000000225</v>
      </c>
      <c r="AM248">
        <v>8.5989999999999895</v>
      </c>
      <c r="AN248">
        <v>8.6519999999999868</v>
      </c>
      <c r="AO248">
        <v>8.5360000000000014</v>
      </c>
      <c r="AP248">
        <v>8.0750000000000171</v>
      </c>
      <c r="AQ248">
        <v>8.4419999999999789</v>
      </c>
      <c r="AR248">
        <v>8.2620000000000005</v>
      </c>
      <c r="AS248">
        <v>8.2530000000000143</v>
      </c>
      <c r="AT248">
        <v>7.9949999999999761</v>
      </c>
      <c r="AU248">
        <v>8.4260000000000161</v>
      </c>
      <c r="AV248">
        <v>8.0989999999999611</v>
      </c>
      <c r="AW248">
        <v>8.808000000000078</v>
      </c>
      <c r="AX248">
        <v>8.6069999999999425</v>
      </c>
      <c r="AY248">
        <v>9.0629999999999882</v>
      </c>
      <c r="AZ248">
        <v>8.1590000000000771</v>
      </c>
      <c r="BA248">
        <v>9.1029999999999518</v>
      </c>
      <c r="BB248">
        <v>7.8790000000000191</v>
      </c>
      <c r="BC248" s="102">
        <f t="shared" si="28"/>
        <v>51.792413130815405</v>
      </c>
    </row>
    <row r="249" spans="1:55" ht="14.65" thickBot="1" x14ac:dyDescent="0.5">
      <c r="A249" s="29" t="s">
        <v>93</v>
      </c>
      <c r="B249" s="29">
        <v>2022</v>
      </c>
      <c r="C249" s="9">
        <v>44693</v>
      </c>
      <c r="D249" s="29" t="s">
        <v>72</v>
      </c>
      <c r="E249" s="29" t="s">
        <v>454</v>
      </c>
      <c r="F249" s="51">
        <v>3</v>
      </c>
      <c r="G249" t="s">
        <v>67</v>
      </c>
      <c r="H249" t="s">
        <v>214</v>
      </c>
      <c r="I249" t="s">
        <v>271</v>
      </c>
      <c r="J249" t="s">
        <v>464</v>
      </c>
      <c r="K249" t="s">
        <v>439</v>
      </c>
      <c r="L249" s="50">
        <f>(C249-VLOOKUP(H249,Riders!$A$2:$C$3501,2,FALSE))/365</f>
        <v>27.4</v>
      </c>
      <c r="M249" s="50">
        <f>(C249-VLOOKUP(I249,Riders!$A$2:$C$3501,2,FALSE))/365</f>
        <v>27.901369863013699</v>
      </c>
      <c r="N249" s="50">
        <f>(C249-VLOOKUP(J249,Riders!$A$2:$C$3501,2,FALSE))/365</f>
        <v>20.295890410958904</v>
      </c>
      <c r="O249" s="50">
        <f>(C249-VLOOKUP(K249,Riders!$A$2:$C$3501,2,FALSE))/365</f>
        <v>28.358904109589041</v>
      </c>
      <c r="P249" s="29">
        <v>2</v>
      </c>
      <c r="Q249" s="101">
        <f t="shared" si="22"/>
        <v>259.35599999999999</v>
      </c>
      <c r="R249" s="101">
        <f t="shared" si="23"/>
        <v>22.696999999999999</v>
      </c>
      <c r="S249" s="101">
        <f t="shared" si="24"/>
        <v>69.292999999999992</v>
      </c>
      <c r="T249" s="101">
        <f t="shared" si="25"/>
        <v>63.618000000000009</v>
      </c>
      <c r="U249" s="101">
        <f t="shared" si="26"/>
        <v>64.180000000000007</v>
      </c>
      <c r="V249" s="101">
        <f t="shared" si="27"/>
        <v>62.264999999999986</v>
      </c>
      <c r="W249">
        <v>14.522</v>
      </c>
      <c r="X249">
        <v>8.1749999999999989</v>
      </c>
      <c r="Y249">
        <v>7.73</v>
      </c>
      <c r="Z249">
        <v>7.777000000000001</v>
      </c>
      <c r="AA249">
        <v>7.6370000000000005</v>
      </c>
      <c r="AB249">
        <v>7.6850000000000023</v>
      </c>
      <c r="AC249">
        <v>7.9349999999999952</v>
      </c>
      <c r="AD249">
        <v>7.8319999999999936</v>
      </c>
      <c r="AE249">
        <v>7.9610000000000127</v>
      </c>
      <c r="AF249">
        <v>8.1340000000000003</v>
      </c>
      <c r="AG249">
        <v>7.9239999999999924</v>
      </c>
      <c r="AH249">
        <v>7.9179999999999922</v>
      </c>
      <c r="AI249">
        <v>8.0390000000000015</v>
      </c>
      <c r="AJ249">
        <v>7.8539999999999992</v>
      </c>
      <c r="AK249">
        <v>7.8180000000000121</v>
      </c>
      <c r="AL249">
        <v>7.9699999999999989</v>
      </c>
      <c r="AM249">
        <v>7.8239999999999839</v>
      </c>
      <c r="AN249">
        <v>7.7890000000000157</v>
      </c>
      <c r="AO249">
        <v>7.9429999999999836</v>
      </c>
      <c r="AP249">
        <v>7.910000000000025</v>
      </c>
      <c r="AQ249">
        <v>8.1680000000000064</v>
      </c>
      <c r="AR249">
        <v>8.1039999999999566</v>
      </c>
      <c r="AS249">
        <v>8.1520000000000152</v>
      </c>
      <c r="AT249">
        <v>8.2900000000000205</v>
      </c>
      <c r="AU249">
        <v>7.9269999999999925</v>
      </c>
      <c r="AV249">
        <v>7.9439999999999884</v>
      </c>
      <c r="AW249">
        <v>7.8799999999999955</v>
      </c>
      <c r="AX249">
        <v>8.0410000000000252</v>
      </c>
      <c r="AY249">
        <v>7.761999999999972</v>
      </c>
      <c r="AZ249">
        <v>7.6140000000000612</v>
      </c>
      <c r="BA249">
        <v>7.4989999999999952</v>
      </c>
      <c r="BB249">
        <v>7.5979999999999563</v>
      </c>
      <c r="BC249" s="102">
        <f t="shared" si="28"/>
        <v>55.522139453106931</v>
      </c>
    </row>
    <row r="250" spans="1:55" ht="14.65" thickBot="1" x14ac:dyDescent="0.5">
      <c r="A250" s="29" t="s">
        <v>93</v>
      </c>
      <c r="B250" s="29">
        <v>2022</v>
      </c>
      <c r="C250" s="9">
        <v>44693</v>
      </c>
      <c r="D250" s="29" t="s">
        <v>72</v>
      </c>
      <c r="E250" s="29" t="s">
        <v>454</v>
      </c>
      <c r="F250" s="51">
        <v>3</v>
      </c>
      <c r="G250" t="s">
        <v>53</v>
      </c>
      <c r="H250" t="s">
        <v>227</v>
      </c>
      <c r="I250" t="s">
        <v>456</v>
      </c>
      <c r="J250" t="s">
        <v>389</v>
      </c>
      <c r="K250" t="s">
        <v>485</v>
      </c>
      <c r="L250" s="50">
        <f>(C250-VLOOKUP(H250,Riders!$A$2:$C$3501,2,FALSE))/365</f>
        <v>24.219178082191782</v>
      </c>
      <c r="M250" s="50">
        <f>(C250-VLOOKUP(I250,Riders!$A$2:$C$3501,2,FALSE))/365</f>
        <v>22.898630136986302</v>
      </c>
      <c r="N250" s="50">
        <f>(C250-VLOOKUP(J250,Riders!$A$2:$C$3501,2,FALSE))/365</f>
        <v>22.531506849315068</v>
      </c>
      <c r="O250" s="50">
        <f>(C250-VLOOKUP(K250,Riders!$A$2:$C$3501,2,FALSE))/365</f>
        <v>31.63013698630137</v>
      </c>
      <c r="P250" s="29">
        <v>1</v>
      </c>
      <c r="Q250" s="101">
        <f t="shared" si="22"/>
        <v>258.63099999999997</v>
      </c>
      <c r="R250" s="101">
        <f t="shared" si="23"/>
        <v>22.492000000000001</v>
      </c>
      <c r="S250" s="101">
        <f t="shared" si="24"/>
        <v>68.903999999999996</v>
      </c>
      <c r="T250" s="101">
        <f t="shared" si="25"/>
        <v>63.325000000000017</v>
      </c>
      <c r="U250" s="101">
        <f t="shared" si="26"/>
        <v>63.073999999999955</v>
      </c>
      <c r="V250" s="101">
        <f t="shared" si="27"/>
        <v>63.328000000000003</v>
      </c>
      <c r="W250">
        <v>14.189</v>
      </c>
      <c r="X250">
        <v>8.3030000000000008</v>
      </c>
      <c r="Y250">
        <v>7.820999999999998</v>
      </c>
      <c r="Z250">
        <v>7.8410000000000046</v>
      </c>
      <c r="AA250">
        <v>7.6809999999999974</v>
      </c>
      <c r="AB250">
        <v>7.6219999999999999</v>
      </c>
      <c r="AC250">
        <v>7.6550000000000011</v>
      </c>
      <c r="AD250">
        <v>7.7919999999999945</v>
      </c>
      <c r="AE250">
        <v>7.7740000000000009</v>
      </c>
      <c r="AF250">
        <v>7.8709999999999951</v>
      </c>
      <c r="AG250">
        <v>7.9410000000000167</v>
      </c>
      <c r="AH250">
        <v>7.9809999999999803</v>
      </c>
      <c r="AI250">
        <v>8.0520000000000067</v>
      </c>
      <c r="AJ250">
        <v>7.8319999999999936</v>
      </c>
      <c r="AK250">
        <v>7.9480000000000217</v>
      </c>
      <c r="AL250">
        <v>7.9260000000000019</v>
      </c>
      <c r="AM250">
        <v>8.1069999999999993</v>
      </c>
      <c r="AN250">
        <v>7.875</v>
      </c>
      <c r="AO250">
        <v>7.8759999999999764</v>
      </c>
      <c r="AP250">
        <v>7.8030000000000257</v>
      </c>
      <c r="AQ250">
        <v>7.9679999999999893</v>
      </c>
      <c r="AR250">
        <v>7.7919999999999732</v>
      </c>
      <c r="AS250">
        <v>7.7940000000000396</v>
      </c>
      <c r="AT250">
        <v>7.858999999999952</v>
      </c>
      <c r="AU250">
        <v>7.8670000000000186</v>
      </c>
      <c r="AV250">
        <v>7.8919999999999959</v>
      </c>
      <c r="AW250">
        <v>7.8940000000000055</v>
      </c>
      <c r="AX250">
        <v>7.9440000000000168</v>
      </c>
      <c r="AY250">
        <v>8.0840000000000032</v>
      </c>
      <c r="AZ250">
        <v>7.9989999999999952</v>
      </c>
      <c r="BA250">
        <v>7.9660000000000082</v>
      </c>
      <c r="BB250">
        <v>7.6819999999999595</v>
      </c>
      <c r="BC250" s="102">
        <f t="shared" si="28"/>
        <v>55.677780312491549</v>
      </c>
    </row>
    <row r="251" spans="1:55" ht="14.65" thickBot="1" x14ac:dyDescent="0.5">
      <c r="A251" s="29" t="s">
        <v>93</v>
      </c>
      <c r="B251" s="29">
        <v>2022</v>
      </c>
      <c r="C251" s="9">
        <v>44693</v>
      </c>
      <c r="D251" s="29" t="s">
        <v>72</v>
      </c>
      <c r="E251" s="29" t="s">
        <v>454</v>
      </c>
      <c r="F251" s="51">
        <v>4</v>
      </c>
      <c r="G251" t="s">
        <v>27</v>
      </c>
      <c r="H251" t="s">
        <v>255</v>
      </c>
      <c r="I251" t="s">
        <v>463</v>
      </c>
      <c r="J251" t="s">
        <v>312</v>
      </c>
      <c r="K251" t="s">
        <v>432</v>
      </c>
      <c r="L251" s="50">
        <f>(C251-VLOOKUP(H251,Riders!$A$2:$C$3501,2,FALSE))/365</f>
        <v>19.824657534246576</v>
      </c>
      <c r="M251" s="50">
        <f>(C251-VLOOKUP(I251,Riders!$A$2:$C$3501,2,FALSE))/365</f>
        <v>20.449315068493149</v>
      </c>
      <c r="N251" s="50">
        <f>(C251-VLOOKUP(J251,Riders!$A$2:$C$3501,2,FALSE))/365</f>
        <v>23.827397260273973</v>
      </c>
      <c r="O251" s="50">
        <f>(C251-VLOOKUP(K251,Riders!$A$2:$C$3501,2,FALSE))/365</f>
        <v>27.12876712328767</v>
      </c>
      <c r="P251" s="29">
        <v>2</v>
      </c>
      <c r="Q251" s="101">
        <f t="shared" si="22"/>
        <v>261.976</v>
      </c>
      <c r="R251" s="101">
        <f t="shared" si="23"/>
        <v>22.538</v>
      </c>
      <c r="S251" s="101">
        <f t="shared" si="24"/>
        <v>69.678000000000011</v>
      </c>
      <c r="T251" s="101">
        <f t="shared" si="25"/>
        <v>62.841999999999999</v>
      </c>
      <c r="U251" s="101">
        <f t="shared" si="26"/>
        <v>63.488999999999976</v>
      </c>
      <c r="V251" s="101">
        <f t="shared" si="27"/>
        <v>65.967000000000013</v>
      </c>
      <c r="W251">
        <v>14.237</v>
      </c>
      <c r="X251">
        <v>8.3010000000000002</v>
      </c>
      <c r="Y251">
        <v>7.9379999999999988</v>
      </c>
      <c r="Z251">
        <v>7.7280000000000015</v>
      </c>
      <c r="AA251">
        <v>7.8399999999999963</v>
      </c>
      <c r="AB251">
        <v>7.9950000000000045</v>
      </c>
      <c r="AC251">
        <v>7.7509999999999977</v>
      </c>
      <c r="AD251">
        <v>7.8880000000000123</v>
      </c>
      <c r="AE251">
        <v>8.0009999999999764</v>
      </c>
      <c r="AF251">
        <v>7.7439999999999998</v>
      </c>
      <c r="AG251">
        <v>7.7860000000000156</v>
      </c>
      <c r="AH251">
        <v>7.8979999999999961</v>
      </c>
      <c r="AI251">
        <v>7.8160000000000025</v>
      </c>
      <c r="AJ251">
        <v>7.8219999999999743</v>
      </c>
      <c r="AK251">
        <v>7.8540000000000276</v>
      </c>
      <c r="AL251">
        <v>7.9210000000000065</v>
      </c>
      <c r="AM251">
        <v>8.2390000000000043</v>
      </c>
      <c r="AN251">
        <v>7.9459999999999695</v>
      </c>
      <c r="AO251">
        <v>7.8400000000000318</v>
      </c>
      <c r="AP251">
        <v>7.8529999999999802</v>
      </c>
      <c r="AQ251">
        <v>7.8250000000000171</v>
      </c>
      <c r="AR251">
        <v>7.84699999999998</v>
      </c>
      <c r="AS251">
        <v>7.9800000000000182</v>
      </c>
      <c r="AT251">
        <v>7.9589999999999748</v>
      </c>
      <c r="AU251">
        <v>7.9060000000000343</v>
      </c>
      <c r="AV251">
        <v>7.97199999999998</v>
      </c>
      <c r="AW251">
        <v>8.15300000000002</v>
      </c>
      <c r="AX251">
        <v>8.3839999999999861</v>
      </c>
      <c r="AY251">
        <v>8.1040000000000418</v>
      </c>
      <c r="AZ251">
        <v>8.3359999999999275</v>
      </c>
      <c r="BA251">
        <v>8.3560000000000514</v>
      </c>
      <c r="BB251">
        <v>8.7559999999999718</v>
      </c>
      <c r="BC251" s="102">
        <f t="shared" si="28"/>
        <v>54.966867193941432</v>
      </c>
    </row>
    <row r="252" spans="1:55" ht="14.65" thickBot="1" x14ac:dyDescent="0.5">
      <c r="A252" s="29" t="s">
        <v>93</v>
      </c>
      <c r="B252" s="29">
        <v>2022</v>
      </c>
      <c r="C252" s="9">
        <v>44693</v>
      </c>
      <c r="D252" s="29" t="s">
        <v>72</v>
      </c>
      <c r="E252" s="29" t="s">
        <v>454</v>
      </c>
      <c r="F252" s="51">
        <v>4</v>
      </c>
      <c r="G252" t="s">
        <v>36</v>
      </c>
      <c r="H252" t="s">
        <v>424</v>
      </c>
      <c r="I252" t="s">
        <v>486</v>
      </c>
      <c r="J252" t="s">
        <v>458</v>
      </c>
      <c r="K252" t="s">
        <v>425</v>
      </c>
      <c r="L252" s="50">
        <f>(C252-VLOOKUP(H252,Riders!$A$2:$C$3501,2,FALSE))/365</f>
        <v>27.076712328767123</v>
      </c>
      <c r="M252" s="50">
        <f>(C252-VLOOKUP(I252,Riders!$A$2:$C$3501,2,FALSE))/365</f>
        <v>19.284931506849315</v>
      </c>
      <c r="N252" s="50">
        <f>(C252-VLOOKUP(J252,Riders!$A$2:$C$3501,2,FALSE))/365</f>
        <v>23.5013698630137</v>
      </c>
      <c r="O252" s="50">
        <f>(C252-VLOOKUP(K252,Riders!$A$2:$C$3501,2,FALSE))/365</f>
        <v>22.860273972602741</v>
      </c>
      <c r="P252" s="29">
        <v>1</v>
      </c>
      <c r="Q252" s="101">
        <f t="shared" si="22"/>
        <v>260.04699999999997</v>
      </c>
      <c r="R252" s="101">
        <f t="shared" si="23"/>
        <v>23.251999999999999</v>
      </c>
      <c r="S252" s="101">
        <f t="shared" si="24"/>
        <v>70.506</v>
      </c>
      <c r="T252" s="101">
        <f t="shared" si="25"/>
        <v>63.426000000000016</v>
      </c>
      <c r="U252" s="101">
        <f t="shared" si="26"/>
        <v>62.669999999999959</v>
      </c>
      <c r="V252" s="101">
        <f t="shared" si="27"/>
        <v>63.444999999999993</v>
      </c>
      <c r="W252">
        <v>14.231999999999999</v>
      </c>
      <c r="X252">
        <v>9.02</v>
      </c>
      <c r="Y252">
        <v>7.9500000000000028</v>
      </c>
      <c r="Z252">
        <v>7.6840000000000011</v>
      </c>
      <c r="AA252">
        <v>7.8649999999999949</v>
      </c>
      <c r="AB252">
        <v>7.8300000000000054</v>
      </c>
      <c r="AC252">
        <v>7.8659999999999997</v>
      </c>
      <c r="AD252">
        <v>8.0589999999999975</v>
      </c>
      <c r="AE252">
        <v>8.0260000000000105</v>
      </c>
      <c r="AF252">
        <v>8.0409999999999826</v>
      </c>
      <c r="AG252">
        <v>7.9690000000000083</v>
      </c>
      <c r="AH252">
        <v>8.0349999999999966</v>
      </c>
      <c r="AI252">
        <v>7.7929999999999922</v>
      </c>
      <c r="AJ252">
        <v>7.8320000000000221</v>
      </c>
      <c r="AK252">
        <v>7.8359999999999843</v>
      </c>
      <c r="AL252">
        <v>7.8940000000000197</v>
      </c>
      <c r="AM252">
        <v>7.8629999999999711</v>
      </c>
      <c r="AN252">
        <v>8.0010000000000048</v>
      </c>
      <c r="AO252">
        <v>7.6400000000000148</v>
      </c>
      <c r="AP252">
        <v>7.7519999999999811</v>
      </c>
      <c r="AQ252">
        <v>7.8970000000000198</v>
      </c>
      <c r="AR252">
        <v>7.7520000000000095</v>
      </c>
      <c r="AS252">
        <v>7.8449999999999704</v>
      </c>
      <c r="AT252">
        <v>7.9199999999999875</v>
      </c>
      <c r="AU252">
        <v>8.0519999999999925</v>
      </c>
      <c r="AV252">
        <v>8.1250000000000284</v>
      </c>
      <c r="AW252">
        <v>7.9350000000000023</v>
      </c>
      <c r="AX252">
        <v>7.7819999999999538</v>
      </c>
      <c r="AY252">
        <v>7.8860000000000809</v>
      </c>
      <c r="AZ252">
        <v>7.7459999999999525</v>
      </c>
      <c r="BA252">
        <v>7.9250000000000398</v>
      </c>
      <c r="BB252">
        <v>7.9939999999999429</v>
      </c>
      <c r="BC252" s="102">
        <f t="shared" si="28"/>
        <v>55.374605359800348</v>
      </c>
    </row>
    <row r="253" spans="1:55" ht="14.65" thickBot="1" x14ac:dyDescent="0.5">
      <c r="A253" s="29" t="s">
        <v>93</v>
      </c>
      <c r="B253" s="29">
        <v>2022</v>
      </c>
      <c r="C253" s="9">
        <v>44693</v>
      </c>
      <c r="D253" s="29" t="s">
        <v>72</v>
      </c>
      <c r="E253" s="29" t="s">
        <v>204</v>
      </c>
      <c r="F253" t="s">
        <v>205</v>
      </c>
      <c r="G253" t="s">
        <v>53</v>
      </c>
      <c r="H253" t="s">
        <v>227</v>
      </c>
      <c r="I253" t="s">
        <v>434</v>
      </c>
      <c r="J253" t="s">
        <v>456</v>
      </c>
      <c r="K253" t="s">
        <v>389</v>
      </c>
      <c r="L253" s="50">
        <f>(C253-VLOOKUP(H253,Riders!$A$2:$C$3501,2,FALSE))/365</f>
        <v>24.219178082191782</v>
      </c>
      <c r="M253" s="50">
        <f>(C253-VLOOKUP(I253,Riders!$A$2:$C$3501,2,FALSE))/365</f>
        <v>22.205479452054796</v>
      </c>
      <c r="N253" s="50">
        <f>(C253-VLOOKUP(J253,Riders!$A$2:$C$3501,2,FALSE))/365</f>
        <v>22.898630136986302</v>
      </c>
      <c r="O253" s="50">
        <f>(C253-VLOOKUP(K253,Riders!$A$2:$C$3501,2,FALSE))/365</f>
        <v>22.531506849315068</v>
      </c>
      <c r="P253" s="29">
        <v>1</v>
      </c>
      <c r="Q253" s="101">
        <f t="shared" si="22"/>
        <v>257.52199999999999</v>
      </c>
      <c r="R253" s="101">
        <f t="shared" si="23"/>
        <v>22.361999999999998</v>
      </c>
      <c r="S253" s="101">
        <f t="shared" si="24"/>
        <v>69.058000000000007</v>
      </c>
      <c r="T253" s="101">
        <f t="shared" si="25"/>
        <v>63.011999999999958</v>
      </c>
      <c r="U253" s="101">
        <f t="shared" si="26"/>
        <v>62.916000000000025</v>
      </c>
      <c r="V253" s="101">
        <f t="shared" si="27"/>
        <v>62.536000000000001</v>
      </c>
      <c r="W253">
        <v>14.08</v>
      </c>
      <c r="X253">
        <v>8.2819999999999983</v>
      </c>
      <c r="Y253">
        <v>7.8350000000000009</v>
      </c>
      <c r="Z253">
        <v>8.0359999999999978</v>
      </c>
      <c r="AA253">
        <v>7.5990000000000038</v>
      </c>
      <c r="AB253">
        <v>7.7119999999999962</v>
      </c>
      <c r="AC253">
        <v>7.7239999999999966</v>
      </c>
      <c r="AD253">
        <v>7.7900000000000134</v>
      </c>
      <c r="AE253">
        <v>7.7729999999999961</v>
      </c>
      <c r="AF253">
        <v>7.7789999999999822</v>
      </c>
      <c r="AG253">
        <v>7.869000000000014</v>
      </c>
      <c r="AH253">
        <v>8.0420000000000016</v>
      </c>
      <c r="AI253">
        <v>7.8430000000000035</v>
      </c>
      <c r="AJ253">
        <v>7.8309999999999889</v>
      </c>
      <c r="AK253">
        <v>7.8090000000000117</v>
      </c>
      <c r="AL253">
        <v>8.0659999999999599</v>
      </c>
      <c r="AM253">
        <v>7.7650000000000432</v>
      </c>
      <c r="AN253">
        <v>7.9059999999999775</v>
      </c>
      <c r="AO253">
        <v>7.7890000000000157</v>
      </c>
      <c r="AP253">
        <v>7.9199999999999875</v>
      </c>
      <c r="AQ253">
        <v>7.8820000000000334</v>
      </c>
      <c r="AR253">
        <v>7.7649999999999864</v>
      </c>
      <c r="AS253">
        <v>7.8669999999999618</v>
      </c>
      <c r="AT253">
        <v>8.0220000000000198</v>
      </c>
      <c r="AU253">
        <v>7.8970000000000482</v>
      </c>
      <c r="AV253">
        <v>8.0649999999999693</v>
      </c>
      <c r="AW253">
        <v>7.7459999999999525</v>
      </c>
      <c r="AX253">
        <v>7.8370000000000175</v>
      </c>
      <c r="AY253">
        <v>7.8260000000000218</v>
      </c>
      <c r="AZ253">
        <v>8.0309999999999491</v>
      </c>
      <c r="BA253">
        <v>7.6320000000000618</v>
      </c>
      <c r="BB253">
        <v>7.5019999999999811</v>
      </c>
      <c r="BC253" s="102">
        <f t="shared" si="28"/>
        <v>55.917552675111253</v>
      </c>
    </row>
    <row r="254" spans="1:55" ht="14.65" thickBot="1" x14ac:dyDescent="0.5">
      <c r="A254" s="29" t="s">
        <v>93</v>
      </c>
      <c r="B254" s="29">
        <v>2022</v>
      </c>
      <c r="C254" s="9">
        <v>44693</v>
      </c>
      <c r="D254" s="29" t="s">
        <v>72</v>
      </c>
      <c r="E254" s="29" t="s">
        <v>204</v>
      </c>
      <c r="F254" t="s">
        <v>205</v>
      </c>
      <c r="G254" t="s">
        <v>36</v>
      </c>
      <c r="H254" t="s">
        <v>455</v>
      </c>
      <c r="I254" t="s">
        <v>486</v>
      </c>
      <c r="J254" t="s">
        <v>458</v>
      </c>
      <c r="K254" t="s">
        <v>425</v>
      </c>
      <c r="L254" s="50">
        <f>(C254-VLOOKUP(H254,Riders!$A$2:$C$3501,2,FALSE))/365</f>
        <v>22.224657534246575</v>
      </c>
      <c r="M254" s="50">
        <f>(C254-VLOOKUP(I254,Riders!$A$2:$C$3501,2,FALSE))/365</f>
        <v>19.284931506849315</v>
      </c>
      <c r="N254" s="50">
        <f>(C254-VLOOKUP(J254,Riders!$A$2:$C$3501,2,FALSE))/365</f>
        <v>23.5013698630137</v>
      </c>
      <c r="O254" s="50">
        <f>(C254-VLOOKUP(K254,Riders!$A$2:$C$3501,2,FALSE))/365</f>
        <v>22.860273972602741</v>
      </c>
      <c r="P254" s="29">
        <v>2</v>
      </c>
      <c r="Q254" s="101">
        <f t="shared" si="22"/>
        <v>261.12599999999998</v>
      </c>
      <c r="R254" s="101">
        <f t="shared" si="23"/>
        <v>22.780999999999999</v>
      </c>
      <c r="S254" s="101">
        <f t="shared" si="24"/>
        <v>69.548999999999992</v>
      </c>
      <c r="T254" s="101">
        <f t="shared" si="25"/>
        <v>63.466000000000022</v>
      </c>
      <c r="U254" s="101">
        <f t="shared" si="26"/>
        <v>63.136999999999972</v>
      </c>
      <c r="V254" s="101">
        <f t="shared" si="27"/>
        <v>64.97399999999999</v>
      </c>
      <c r="W254">
        <v>14.512</v>
      </c>
      <c r="X254">
        <v>8.2689999999999984</v>
      </c>
      <c r="Y254">
        <v>7.9269999999999996</v>
      </c>
      <c r="Z254">
        <v>7.5660000000000025</v>
      </c>
      <c r="AA254">
        <v>7.8249999999999957</v>
      </c>
      <c r="AB254">
        <v>7.7450000000000045</v>
      </c>
      <c r="AC254">
        <v>7.8939999999999984</v>
      </c>
      <c r="AD254">
        <v>7.8109999999999928</v>
      </c>
      <c r="AE254">
        <v>8.0630000000000166</v>
      </c>
      <c r="AF254">
        <v>7.8759999999999906</v>
      </c>
      <c r="AG254">
        <v>7.9039999999999964</v>
      </c>
      <c r="AH254">
        <v>7.8540000000000134</v>
      </c>
      <c r="AI254">
        <v>7.9699999999999989</v>
      </c>
      <c r="AJ254">
        <v>7.8599999999999852</v>
      </c>
      <c r="AK254">
        <v>8.0690000000000168</v>
      </c>
      <c r="AL254">
        <v>7.8700000000000045</v>
      </c>
      <c r="AM254">
        <v>7.813999999999993</v>
      </c>
      <c r="AN254">
        <v>7.8559999999999945</v>
      </c>
      <c r="AO254">
        <v>7.867999999999995</v>
      </c>
      <c r="AP254">
        <v>7.7060000000000173</v>
      </c>
      <c r="AQ254">
        <v>7.8179999999999836</v>
      </c>
      <c r="AR254">
        <v>8.1049999999999898</v>
      </c>
      <c r="AS254">
        <v>7.8650000000000375</v>
      </c>
      <c r="AT254">
        <v>8.1049999999999613</v>
      </c>
      <c r="AU254">
        <v>8.0519999999999925</v>
      </c>
      <c r="AV254">
        <v>8.231000000000023</v>
      </c>
      <c r="AW254">
        <v>7.929000000000002</v>
      </c>
      <c r="AX254">
        <v>7.9399999999999977</v>
      </c>
      <c r="AY254">
        <v>8.0910000000000082</v>
      </c>
      <c r="AZ254">
        <v>7.9709999999999752</v>
      </c>
      <c r="BA254">
        <v>8.2770000000000152</v>
      </c>
      <c r="BB254">
        <v>8.4829999999999757</v>
      </c>
      <c r="BC254" s="102">
        <f t="shared" si="28"/>
        <v>55.145791686771908</v>
      </c>
    </row>
    <row r="255" spans="1:55" ht="14.65" thickBot="1" x14ac:dyDescent="0.5">
      <c r="A255" s="29" t="s">
        <v>93</v>
      </c>
      <c r="B255" s="29">
        <v>2022</v>
      </c>
      <c r="C255" s="9">
        <v>44693</v>
      </c>
      <c r="D255" s="29" t="s">
        <v>72</v>
      </c>
      <c r="E255" s="29" t="s">
        <v>204</v>
      </c>
      <c r="F255" t="s">
        <v>206</v>
      </c>
      <c r="G255" t="s">
        <v>67</v>
      </c>
      <c r="H255" t="s">
        <v>214</v>
      </c>
      <c r="I255" t="s">
        <v>271</v>
      </c>
      <c r="J255" t="s">
        <v>464</v>
      </c>
      <c r="K255" t="s">
        <v>439</v>
      </c>
      <c r="L255" s="50">
        <f>(C255-VLOOKUP(H255,Riders!$A$2:$C$3501,2,FALSE))/365</f>
        <v>27.4</v>
      </c>
      <c r="M255" s="50">
        <f>(C255-VLOOKUP(I255,Riders!$A$2:$C$3501,2,FALSE))/365</f>
        <v>27.901369863013699</v>
      </c>
      <c r="N255" s="50">
        <f>(C255-VLOOKUP(J255,Riders!$A$2:$C$3501,2,FALSE))/365</f>
        <v>20.295890410958904</v>
      </c>
      <c r="O255" s="50">
        <f>(C255-VLOOKUP(K255,Riders!$A$2:$C$3501,2,FALSE))/365</f>
        <v>28.358904109589041</v>
      </c>
      <c r="P255" s="29">
        <v>3</v>
      </c>
      <c r="Q255" s="101">
        <f t="shared" si="22"/>
        <v>261.16899999999998</v>
      </c>
      <c r="R255" s="101">
        <f t="shared" si="23"/>
        <v>22.683</v>
      </c>
      <c r="S255" s="101">
        <f t="shared" si="24"/>
        <v>69.274999999999991</v>
      </c>
      <c r="T255" s="101">
        <f t="shared" si="25"/>
        <v>63.641999999999982</v>
      </c>
      <c r="U255" s="101">
        <f t="shared" si="26"/>
        <v>64.244000000000028</v>
      </c>
      <c r="V255" s="101">
        <f t="shared" si="27"/>
        <v>64.007999999999981</v>
      </c>
      <c r="W255">
        <v>14.516</v>
      </c>
      <c r="X255">
        <v>8.1669999999999998</v>
      </c>
      <c r="Y255">
        <v>7.6960000000000015</v>
      </c>
      <c r="Z255">
        <v>7.7639999999999993</v>
      </c>
      <c r="AA255">
        <v>7.6460000000000008</v>
      </c>
      <c r="AB255">
        <v>7.6909999999999954</v>
      </c>
      <c r="AC255">
        <v>7.899000000000008</v>
      </c>
      <c r="AD255">
        <v>7.8959999999999866</v>
      </c>
      <c r="AE255">
        <v>8.1410000000000053</v>
      </c>
      <c r="AF255">
        <v>7.9039999999999964</v>
      </c>
      <c r="AG255">
        <v>7.8699999999999903</v>
      </c>
      <c r="AH255">
        <v>7.972999999999999</v>
      </c>
      <c r="AI255">
        <v>7.8780000000000001</v>
      </c>
      <c r="AJ255">
        <v>7.8990000000000009</v>
      </c>
      <c r="AK255">
        <v>8.0499999999999972</v>
      </c>
      <c r="AL255">
        <v>7.9269999999999925</v>
      </c>
      <c r="AM255">
        <v>7.8990000000000293</v>
      </c>
      <c r="AN255">
        <v>7.8910000000000196</v>
      </c>
      <c r="AO255">
        <v>7.997999999999962</v>
      </c>
      <c r="AP255">
        <v>7.8570000000000277</v>
      </c>
      <c r="AQ255">
        <v>8.0239999999999725</v>
      </c>
      <c r="AR255">
        <v>8.2239999999999895</v>
      </c>
      <c r="AS255">
        <v>8.3050000000000068</v>
      </c>
      <c r="AT255">
        <v>8.0460000000000207</v>
      </c>
      <c r="AU255">
        <v>8.0469999999999686</v>
      </c>
      <c r="AV255">
        <v>8.1040000000000418</v>
      </c>
      <c r="AW255">
        <v>8.3559999999999945</v>
      </c>
      <c r="AX255">
        <v>7.9969999999999573</v>
      </c>
      <c r="AY255">
        <v>7.9330000000000496</v>
      </c>
      <c r="AZ255">
        <v>7.8270000000000266</v>
      </c>
      <c r="BA255">
        <v>7.8509999999999422</v>
      </c>
      <c r="BB255">
        <v>7.8930000000000007</v>
      </c>
      <c r="BC255" s="102">
        <f t="shared" si="28"/>
        <v>55.136712243796168</v>
      </c>
    </row>
    <row r="256" spans="1:55" ht="14.65" thickBot="1" x14ac:dyDescent="0.5">
      <c r="A256" s="29" t="s">
        <v>93</v>
      </c>
      <c r="B256" s="29">
        <v>2022</v>
      </c>
      <c r="C256" s="9">
        <v>44693</v>
      </c>
      <c r="D256" s="29" t="s">
        <v>72</v>
      </c>
      <c r="E256" s="29" t="s">
        <v>204</v>
      </c>
      <c r="F256" t="s">
        <v>206</v>
      </c>
      <c r="G256" t="s">
        <v>27</v>
      </c>
      <c r="H256" t="s">
        <v>255</v>
      </c>
      <c r="I256" t="s">
        <v>463</v>
      </c>
      <c r="J256" t="s">
        <v>312</v>
      </c>
      <c r="K256" t="s">
        <v>432</v>
      </c>
      <c r="L256" s="50">
        <f>(C256-VLOOKUP(H256,Riders!$A$2:$C$3501,2,FALSE))/365</f>
        <v>19.824657534246576</v>
      </c>
      <c r="M256" s="50">
        <f>(C256-VLOOKUP(I256,Riders!$A$2:$C$3501,2,FALSE))/365</f>
        <v>20.449315068493149</v>
      </c>
      <c r="N256" s="50">
        <f>(C256-VLOOKUP(J256,Riders!$A$2:$C$3501,2,FALSE))/365</f>
        <v>23.827397260273973</v>
      </c>
      <c r="O256" s="50">
        <f>(C256-VLOOKUP(K256,Riders!$A$2:$C$3501,2,FALSE))/365</f>
        <v>27.12876712328767</v>
      </c>
      <c r="P256" s="29">
        <v>4</v>
      </c>
      <c r="Q256" s="101">
        <f t="shared" si="22"/>
        <v>261.94599999999997</v>
      </c>
      <c r="R256" s="101">
        <f t="shared" si="23"/>
        <v>22.396999999999998</v>
      </c>
      <c r="S256" s="101">
        <f t="shared" si="24"/>
        <v>69.35199999999999</v>
      </c>
      <c r="T256" s="101">
        <f t="shared" si="25"/>
        <v>62.914000000000001</v>
      </c>
      <c r="U256" s="101">
        <f t="shared" si="26"/>
        <v>64.848000000000013</v>
      </c>
      <c r="V256" s="101">
        <f t="shared" si="27"/>
        <v>64.831999999999965</v>
      </c>
      <c r="W256">
        <v>14.138999999999999</v>
      </c>
      <c r="X256">
        <v>8.2579999999999991</v>
      </c>
      <c r="Y256">
        <v>7.8220000000000027</v>
      </c>
      <c r="Z256">
        <v>7.7569999999999979</v>
      </c>
      <c r="AA256">
        <v>7.7689999999999984</v>
      </c>
      <c r="AB256">
        <v>7.9670000000000059</v>
      </c>
      <c r="AC256">
        <v>7.8189999999999955</v>
      </c>
      <c r="AD256">
        <v>7.8209999999999908</v>
      </c>
      <c r="AE256">
        <v>7.820999999999998</v>
      </c>
      <c r="AF256">
        <v>7.929000000000002</v>
      </c>
      <c r="AG256">
        <v>7.7920000000000016</v>
      </c>
      <c r="AH256">
        <v>7.8080000000000069</v>
      </c>
      <c r="AI256">
        <v>7.9549999999999983</v>
      </c>
      <c r="AJ256">
        <v>7.8259999999999934</v>
      </c>
      <c r="AK256">
        <v>7.8800000000000097</v>
      </c>
      <c r="AL256">
        <v>7.9029999999999916</v>
      </c>
      <c r="AM256">
        <v>8.1240000000000236</v>
      </c>
      <c r="AN256">
        <v>8.1229999999999905</v>
      </c>
      <c r="AO256">
        <v>8.2839999999999918</v>
      </c>
      <c r="AP256">
        <v>8.0440000000000111</v>
      </c>
      <c r="AQ256">
        <v>8.0750000000000171</v>
      </c>
      <c r="AR256">
        <v>7.9709999999999752</v>
      </c>
      <c r="AS256">
        <v>8.0319999999999823</v>
      </c>
      <c r="AT256">
        <v>8.1950000000000216</v>
      </c>
      <c r="AU256">
        <v>8.171999999999997</v>
      </c>
      <c r="AV256">
        <v>8.3569999999999993</v>
      </c>
      <c r="AW256">
        <v>8.0979999999999848</v>
      </c>
      <c r="AX256">
        <v>7.9610000000000127</v>
      </c>
      <c r="AY256">
        <v>7.9130000000000109</v>
      </c>
      <c r="AZ256">
        <v>8.0529999999999973</v>
      </c>
      <c r="BA256">
        <v>8.0349999999999966</v>
      </c>
      <c r="BB256">
        <v>8.2429999999999666</v>
      </c>
      <c r="BC256" s="102">
        <f t="shared" si="28"/>
        <v>54.973162407519112</v>
      </c>
    </row>
    <row r="257" spans="1:55" ht="14.65" thickBot="1" x14ac:dyDescent="0.5">
      <c r="A257" s="30" t="s">
        <v>102</v>
      </c>
      <c r="B257" s="30">
        <v>2022</v>
      </c>
      <c r="C257" s="49">
        <v>44672</v>
      </c>
      <c r="D257" s="30" t="s">
        <v>72</v>
      </c>
      <c r="E257" s="30" t="s">
        <v>379</v>
      </c>
      <c r="F257" s="47" t="s">
        <v>379</v>
      </c>
      <c r="G257" s="47" t="s">
        <v>15</v>
      </c>
      <c r="H257" s="47" t="s">
        <v>459</v>
      </c>
      <c r="I257" s="47" t="s">
        <v>491</v>
      </c>
      <c r="J257" s="47" t="s">
        <v>460</v>
      </c>
      <c r="K257" s="47" t="s">
        <v>492</v>
      </c>
      <c r="L257" s="50">
        <f>(C257-VLOOKUP(H257,Riders!$A$2:$C$3501,2,FALSE))/365</f>
        <v>23.432876712328767</v>
      </c>
      <c r="M257" s="50">
        <f>(C257-VLOOKUP(I257,Riders!$A$2:$C$3501,2,FALSE))/365</f>
        <v>25.783561643835615</v>
      </c>
      <c r="N257" s="50">
        <f>(C257-VLOOKUP(J257,Riders!$A$2:$C$3501,2,FALSE))/365</f>
        <v>28.778082191780822</v>
      </c>
      <c r="O257" s="50">
        <f>(C257-VLOOKUP(K257,Riders!$A$2:$C$3501,2,FALSE))/365</f>
        <v>25.172602739726027</v>
      </c>
      <c r="P257" s="30">
        <v>1</v>
      </c>
      <c r="Q257" s="101">
        <f t="shared" si="22"/>
        <v>256.096</v>
      </c>
      <c r="R257" s="101">
        <f t="shared" si="23"/>
        <v>22.614000000000001</v>
      </c>
      <c r="S257" s="101">
        <f t="shared" si="24"/>
        <v>69.202999999999989</v>
      </c>
      <c r="T257" s="101">
        <f t="shared" si="25"/>
        <v>63.030000000000015</v>
      </c>
      <c r="U257" s="101">
        <f t="shared" si="26"/>
        <v>62.420999999999992</v>
      </c>
      <c r="V257" s="101">
        <f t="shared" si="27"/>
        <v>61.442000000000007</v>
      </c>
      <c r="W257">
        <v>14.09</v>
      </c>
      <c r="X257">
        <v>8.5240000000000009</v>
      </c>
      <c r="Y257">
        <v>7.8389999999999986</v>
      </c>
      <c r="Z257">
        <v>7.8580000000000005</v>
      </c>
      <c r="AA257">
        <v>7.703000000000003</v>
      </c>
      <c r="AB257">
        <v>7.722999999999999</v>
      </c>
      <c r="AC257">
        <v>7.6670000000000016</v>
      </c>
      <c r="AD257">
        <v>7.7989999999999853</v>
      </c>
      <c r="AE257">
        <v>7.9269999999999925</v>
      </c>
      <c r="AF257">
        <v>7.8470000000000084</v>
      </c>
      <c r="AG257">
        <v>7.8960000000000008</v>
      </c>
      <c r="AH257">
        <v>7.9610000000000127</v>
      </c>
      <c r="AI257">
        <v>7.907999999999987</v>
      </c>
      <c r="AJ257">
        <v>7.9260000000000161</v>
      </c>
      <c r="AK257">
        <v>7.6779999999999973</v>
      </c>
      <c r="AL257">
        <v>7.8870000000000005</v>
      </c>
      <c r="AM257">
        <v>7.7799999999999727</v>
      </c>
      <c r="AN257">
        <v>7.9120000000000061</v>
      </c>
      <c r="AO257">
        <v>7.6560000000000059</v>
      </c>
      <c r="AP257">
        <v>7.8549999999999898</v>
      </c>
      <c r="AQ257">
        <v>7.6470000000000198</v>
      </c>
      <c r="AR257">
        <v>7.8249999999999602</v>
      </c>
      <c r="AS257">
        <v>7.9630000000000507</v>
      </c>
      <c r="AT257">
        <v>7.782999999999987</v>
      </c>
      <c r="AU257">
        <v>7.6529999999999916</v>
      </c>
      <c r="AV257">
        <v>7.6480000000000246</v>
      </c>
      <c r="AW257">
        <v>7.742999999999995</v>
      </c>
      <c r="AX257">
        <v>7.7220000000000084</v>
      </c>
      <c r="AY257">
        <v>7.6539999999999679</v>
      </c>
      <c r="AZ257">
        <v>7.6810000000000116</v>
      </c>
      <c r="BA257">
        <v>7.5879999999999939</v>
      </c>
      <c r="BB257">
        <v>7.7530000000000143</v>
      </c>
      <c r="BC257" s="102">
        <f t="shared" si="28"/>
        <v>56.228914157191049</v>
      </c>
    </row>
    <row r="258" spans="1:55" ht="14.65" thickBot="1" x14ac:dyDescent="0.5">
      <c r="A258" s="30" t="s">
        <v>102</v>
      </c>
      <c r="B258" s="30">
        <v>2022</v>
      </c>
      <c r="C258" s="49">
        <v>44672</v>
      </c>
      <c r="D258" s="30" t="s">
        <v>72</v>
      </c>
      <c r="E258" s="30" t="s">
        <v>379</v>
      </c>
      <c r="F258" s="47" t="s">
        <v>379</v>
      </c>
      <c r="G258" s="47" t="s">
        <v>53</v>
      </c>
      <c r="H258" s="47" t="s">
        <v>227</v>
      </c>
      <c r="I258" s="47" t="s">
        <v>272</v>
      </c>
      <c r="J258" s="47" t="s">
        <v>456</v>
      </c>
      <c r="K258" s="47" t="s">
        <v>316</v>
      </c>
      <c r="L258" s="50">
        <f>(C258-VLOOKUP(H258,Riders!$A$2:$C$3501,2,FALSE))/365</f>
        <v>24.161643835616438</v>
      </c>
      <c r="M258" s="50">
        <f>(C258-VLOOKUP(I258,Riders!$A$2:$C$3501,2,FALSE))/365</f>
        <v>25.17808219178082</v>
      </c>
      <c r="N258" s="50">
        <f>(C258-VLOOKUP(J258,Riders!$A$2:$C$3501,2,FALSE))/365</f>
        <v>22.841095890410958</v>
      </c>
      <c r="O258" s="50">
        <f>(C258-VLOOKUP(K258,Riders!$A$2:$C$3501,2,FALSE))/365</f>
        <v>21.331506849315069</v>
      </c>
      <c r="P258" s="30">
        <v>2</v>
      </c>
      <c r="Q258" s="101">
        <f t="shared" ref="Q258:Q321" si="29">IF(COUNT(W258:BB258)=32,SUM(W258:BB258),"")</f>
        <v>256.36499999999995</v>
      </c>
      <c r="R258" s="101">
        <f t="shared" ref="R258:R321" si="30">IF(COUNT(W258:X258)=2,SUM(W258:X258),"")</f>
        <v>23.157</v>
      </c>
      <c r="S258" s="101">
        <f t="shared" ref="S258:S321" si="31">IF(COUNT(W258:AD258)=8,SUM(W258:AD258),"")</f>
        <v>70.495000000000005</v>
      </c>
      <c r="T258" s="101">
        <f t="shared" ref="T258:T321" si="32">IF(COUNT(AE258:AL258)=8,SUM(AE258:AL258),"")</f>
        <v>62.375999999999976</v>
      </c>
      <c r="U258" s="101">
        <f t="shared" ref="U258:U321" si="33">IF(COUNT(AM258:AT258)=8,SUM(AM258:AT258),"")</f>
        <v>62.461000000000013</v>
      </c>
      <c r="V258" s="101">
        <f t="shared" ref="V258:V321" si="34">IF(COUNT(AU258:BB258)=8,SUM(AU258:BB258),"")</f>
        <v>61.032999999999959</v>
      </c>
      <c r="W258">
        <v>14.272</v>
      </c>
      <c r="X258">
        <v>8.8849999999999998</v>
      </c>
      <c r="Y258">
        <v>8.1610000000000014</v>
      </c>
      <c r="Z258">
        <v>7.9460000000000015</v>
      </c>
      <c r="AA258">
        <v>7.9899999999999949</v>
      </c>
      <c r="AB258">
        <v>7.5410000000000039</v>
      </c>
      <c r="AC258">
        <v>7.9650000000000034</v>
      </c>
      <c r="AD258">
        <v>7.7349999999999994</v>
      </c>
      <c r="AE258">
        <v>7.6389999999999958</v>
      </c>
      <c r="AF258">
        <v>7.8539999999999992</v>
      </c>
      <c r="AG258">
        <v>7.7670000000000243</v>
      </c>
      <c r="AH258">
        <v>8.0729999999999791</v>
      </c>
      <c r="AI258">
        <v>7.7560000000000002</v>
      </c>
      <c r="AJ258">
        <v>7.7059999999999746</v>
      </c>
      <c r="AK258">
        <v>7.7590000000000146</v>
      </c>
      <c r="AL258">
        <v>7.8219999999999885</v>
      </c>
      <c r="AM258">
        <v>7.910000000000025</v>
      </c>
      <c r="AN258">
        <v>7.6599999999999966</v>
      </c>
      <c r="AO258">
        <v>7.7540000000000191</v>
      </c>
      <c r="AP258">
        <v>7.9549999999999557</v>
      </c>
      <c r="AQ258">
        <v>7.7910000000000252</v>
      </c>
      <c r="AR258">
        <v>8.0480000000000018</v>
      </c>
      <c r="AS258">
        <v>7.63900000000001</v>
      </c>
      <c r="AT258">
        <v>7.7039999999999793</v>
      </c>
      <c r="AU258">
        <v>7.5209999999999866</v>
      </c>
      <c r="AV258">
        <v>7.6059999999999945</v>
      </c>
      <c r="AW258">
        <v>7.6660000000000252</v>
      </c>
      <c r="AX258">
        <v>7.4449999999999648</v>
      </c>
      <c r="AY258">
        <v>7.6140000000000612</v>
      </c>
      <c r="AZ258">
        <v>7.7270000000000039</v>
      </c>
      <c r="BA258">
        <v>7.7249999999999375</v>
      </c>
      <c r="BB258">
        <v>7.728999999999985</v>
      </c>
      <c r="BC258" s="102">
        <f t="shared" si="28"/>
        <v>56.169913989819214</v>
      </c>
    </row>
    <row r="259" spans="1:55" ht="14.65" thickBot="1" x14ac:dyDescent="0.5">
      <c r="A259" s="30" t="s">
        <v>102</v>
      </c>
      <c r="B259" s="30">
        <v>2022</v>
      </c>
      <c r="C259" s="49">
        <v>44672</v>
      </c>
      <c r="D259" s="1" t="s">
        <v>72</v>
      </c>
      <c r="E259" s="30" t="s">
        <v>379</v>
      </c>
      <c r="F259" s="30" t="s">
        <v>379</v>
      </c>
      <c r="G259" s="47" t="s">
        <v>25</v>
      </c>
      <c r="H259" s="47" t="s">
        <v>269</v>
      </c>
      <c r="I259" s="47" t="s">
        <v>328</v>
      </c>
      <c r="J259" s="47" t="s">
        <v>309</v>
      </c>
      <c r="K259" s="47" t="s">
        <v>457</v>
      </c>
      <c r="L259" s="50">
        <f>(C259-VLOOKUP(H259,Riders!$A$2:$C$3501,2,FALSE))/365</f>
        <v>28.12876712328767</v>
      </c>
      <c r="M259" s="50">
        <f>(C259-VLOOKUP(I259,Riders!$A$2:$C$3501,2,FALSE))/365</f>
        <v>31.742465753424657</v>
      </c>
      <c r="N259" s="50">
        <f>(C259-VLOOKUP(J259,Riders!$A$2:$C$3501,2,FALSE))/365</f>
        <v>30.010958904109589</v>
      </c>
      <c r="O259" s="50">
        <f>(C259-VLOOKUP(K259,Riders!$A$2:$C$3501,2,FALSE))/365</f>
        <v>24.698630136986303</v>
      </c>
      <c r="P259" s="30">
        <v>3</v>
      </c>
      <c r="Q259" s="101" t="str">
        <f t="shared" si="29"/>
        <v/>
      </c>
      <c r="R259" s="101">
        <f t="shared" si="30"/>
        <v>22.776</v>
      </c>
      <c r="S259" s="101">
        <f t="shared" si="31"/>
        <v>69.199999999999989</v>
      </c>
      <c r="T259" s="101" t="str">
        <f t="shared" si="32"/>
        <v/>
      </c>
      <c r="U259" s="101">
        <f t="shared" si="33"/>
        <v>64.478999999999985</v>
      </c>
      <c r="V259" s="101">
        <f t="shared" si="34"/>
        <v>62.348000000000013</v>
      </c>
      <c r="W259">
        <v>14.272</v>
      </c>
      <c r="X259">
        <v>8.5039999999999996</v>
      </c>
      <c r="Y259">
        <v>7.8490000000000002</v>
      </c>
      <c r="Z259">
        <v>7.7610000000000028</v>
      </c>
      <c r="AA259">
        <v>7.7299999999999969</v>
      </c>
      <c r="AB259">
        <v>7.634999999999998</v>
      </c>
      <c r="AC259">
        <v>7.6560000000000059</v>
      </c>
      <c r="AD259">
        <v>7.7929999999999851</v>
      </c>
      <c r="AE259">
        <v>7.659000000000006</v>
      </c>
      <c r="AF259">
        <v>7.7730000000000246</v>
      </c>
      <c r="AG259"/>
      <c r="AH259"/>
      <c r="AI259"/>
      <c r="AJ259"/>
      <c r="AK259"/>
      <c r="AL259"/>
      <c r="AM259">
        <v>7.8240000000000123</v>
      </c>
      <c r="AN259">
        <v>7.907999999999987</v>
      </c>
      <c r="AO259">
        <v>8.1810000000000116</v>
      </c>
      <c r="AP259">
        <v>8.2400000000000091</v>
      </c>
      <c r="AQ259">
        <v>7.98599999999999</v>
      </c>
      <c r="AR259">
        <v>8.1519999999999868</v>
      </c>
      <c r="AS259">
        <v>7.8870000000000005</v>
      </c>
      <c r="AT259">
        <v>8.3009999999999877</v>
      </c>
      <c r="AU259">
        <v>7.7960000000000491</v>
      </c>
      <c r="AV259">
        <v>7.9119999999999493</v>
      </c>
      <c r="AW259">
        <v>7.7210000000000036</v>
      </c>
      <c r="AX259">
        <v>7.75</v>
      </c>
      <c r="AY259">
        <v>7.6189999999999998</v>
      </c>
      <c r="AZ259">
        <v>7.7150000000000318</v>
      </c>
      <c r="BA259">
        <v>7.7889999999999588</v>
      </c>
      <c r="BB259">
        <v>8.0460000000000207</v>
      </c>
      <c r="BC259" s="102" t="str">
        <f t="shared" si="28"/>
        <v/>
      </c>
    </row>
    <row r="260" spans="1:55" ht="14.65" thickBot="1" x14ac:dyDescent="0.5">
      <c r="A260" s="30" t="s">
        <v>102</v>
      </c>
      <c r="B260" s="30">
        <v>2022</v>
      </c>
      <c r="C260" s="49">
        <v>44672</v>
      </c>
      <c r="D260" s="1" t="s">
        <v>72</v>
      </c>
      <c r="E260" s="30" t="s">
        <v>379</v>
      </c>
      <c r="F260" s="30" t="s">
        <v>379</v>
      </c>
      <c r="G260" s="47" t="s">
        <v>17</v>
      </c>
      <c r="H260" s="47" t="s">
        <v>423</v>
      </c>
      <c r="I260" s="47" t="s">
        <v>215</v>
      </c>
      <c r="J260" s="47" t="s">
        <v>422</v>
      </c>
      <c r="K260" s="47" t="s">
        <v>493</v>
      </c>
      <c r="L260" s="50">
        <f>(C260-VLOOKUP(H260,Riders!$A$2:$C$3501,2,FALSE))/365</f>
        <v>24.421917808219177</v>
      </c>
      <c r="M260" s="50">
        <f>(C260-VLOOKUP(I260,Riders!$A$2:$C$3501,2,FALSE))/365</f>
        <v>23.287671232876711</v>
      </c>
      <c r="N260" s="50">
        <f>(C260-VLOOKUP(J260,Riders!$A$2:$C$3501,2,FALSE))/365</f>
        <v>23.008219178082193</v>
      </c>
      <c r="O260" s="50">
        <f>(C260-VLOOKUP(K260,Riders!$A$2:$C$3501,2,FALSE))/365</f>
        <v>18.767123287671232</v>
      </c>
      <c r="P260" s="30">
        <v>4</v>
      </c>
      <c r="Q260" s="101">
        <f t="shared" si="29"/>
        <v>259.67800000000005</v>
      </c>
      <c r="R260" s="101">
        <f t="shared" si="30"/>
        <v>22.707999999999998</v>
      </c>
      <c r="S260" s="101">
        <f t="shared" si="31"/>
        <v>70.206999999999994</v>
      </c>
      <c r="T260" s="101">
        <f t="shared" si="32"/>
        <v>62.947000000000003</v>
      </c>
      <c r="U260" s="101">
        <f t="shared" si="33"/>
        <v>63.667000000000002</v>
      </c>
      <c r="V260" s="101">
        <f t="shared" si="34"/>
        <v>62.857000000000056</v>
      </c>
      <c r="W260">
        <v>14.163</v>
      </c>
      <c r="X260">
        <v>8.5449999999999982</v>
      </c>
      <c r="Y260">
        <v>8.0560000000000009</v>
      </c>
      <c r="Z260">
        <v>7.9550000000000018</v>
      </c>
      <c r="AA260">
        <v>7.865000000000002</v>
      </c>
      <c r="AB260">
        <v>8.0229999999999961</v>
      </c>
      <c r="AC260">
        <v>7.8059999999999974</v>
      </c>
      <c r="AD260">
        <v>7.7939999999999969</v>
      </c>
      <c r="AE260">
        <v>7.8320000000000078</v>
      </c>
      <c r="AF260">
        <v>7.8159999999999883</v>
      </c>
      <c r="AG260">
        <v>7.8550000000000182</v>
      </c>
      <c r="AH260">
        <v>7.8559999999999945</v>
      </c>
      <c r="AI260">
        <v>7.8850000000000051</v>
      </c>
      <c r="AJ260">
        <v>7.9869999999999948</v>
      </c>
      <c r="AK260">
        <v>7.8900000000000006</v>
      </c>
      <c r="AL260">
        <v>7.8259999999999934</v>
      </c>
      <c r="AM260">
        <v>7.8810000000000002</v>
      </c>
      <c r="AN260">
        <v>7.8569999999999993</v>
      </c>
      <c r="AO260">
        <v>7.9150000000000205</v>
      </c>
      <c r="AP260">
        <v>7.9309999999999832</v>
      </c>
      <c r="AQ260">
        <v>7.9669999999999845</v>
      </c>
      <c r="AR260">
        <v>8.0570000000000164</v>
      </c>
      <c r="AS260">
        <v>8.0160000000000196</v>
      </c>
      <c r="AT260">
        <v>8.0429999999999779</v>
      </c>
      <c r="AU260">
        <v>8.1159999999999854</v>
      </c>
      <c r="AV260">
        <v>7.9190000000000396</v>
      </c>
      <c r="AW260">
        <v>7.9129999999999825</v>
      </c>
      <c r="AX260">
        <v>8.0269999999999584</v>
      </c>
      <c r="AY260">
        <v>7.8330000000000268</v>
      </c>
      <c r="AZ260">
        <v>7.7410000000000139</v>
      </c>
      <c r="BA260">
        <v>7.6549999999999727</v>
      </c>
      <c r="BB260">
        <v>7.6530000000000769</v>
      </c>
      <c r="BC260" s="102">
        <f t="shared" si="28"/>
        <v>55.453292154129336</v>
      </c>
    </row>
    <row r="261" spans="1:55" ht="14.65" thickBot="1" x14ac:dyDescent="0.5">
      <c r="A261" s="30" t="s">
        <v>102</v>
      </c>
      <c r="B261" s="30">
        <v>2022</v>
      </c>
      <c r="C261" s="49">
        <v>44672</v>
      </c>
      <c r="D261" s="1" t="s">
        <v>72</v>
      </c>
      <c r="E261" s="30" t="s">
        <v>379</v>
      </c>
      <c r="F261" s="30" t="s">
        <v>379</v>
      </c>
      <c r="G261" s="47" t="s">
        <v>56</v>
      </c>
      <c r="H261" s="47" t="s">
        <v>267</v>
      </c>
      <c r="I261" s="47" t="s">
        <v>233</v>
      </c>
      <c r="J261" s="47" t="s">
        <v>428</v>
      </c>
      <c r="K261" s="47" t="s">
        <v>427</v>
      </c>
      <c r="L261" s="50">
        <f>(C261-VLOOKUP(H261,Riders!$A$2:$C$3501,2,FALSE))/365</f>
        <v>23.323287671232876</v>
      </c>
      <c r="M261" s="50">
        <f>(C261-VLOOKUP(I261,Riders!$A$2:$C$3501,2,FALSE))/365</f>
        <v>26.638356164383563</v>
      </c>
      <c r="N261" s="50">
        <f>(C261-VLOOKUP(J261,Riders!$A$2:$C$3501,2,FALSE))/365</f>
        <v>32.484931506849314</v>
      </c>
      <c r="O261" s="50">
        <f>(C261-VLOOKUP(K261,Riders!$A$2:$C$3501,2,FALSE))/365</f>
        <v>27.986301369863014</v>
      </c>
      <c r="P261" s="30">
        <v>5</v>
      </c>
      <c r="Q261" s="101">
        <f t="shared" si="29"/>
        <v>264.334</v>
      </c>
      <c r="R261" s="101">
        <f t="shared" si="30"/>
        <v>24.035</v>
      </c>
      <c r="S261" s="101">
        <f t="shared" si="31"/>
        <v>71.977999999999994</v>
      </c>
      <c r="T261" s="101">
        <f t="shared" si="32"/>
        <v>62.924000000000021</v>
      </c>
      <c r="U261" s="101">
        <f t="shared" si="33"/>
        <v>64.534999999999997</v>
      </c>
      <c r="V261" s="101">
        <f t="shared" si="34"/>
        <v>64.896999999999991</v>
      </c>
      <c r="W261">
        <v>15.231</v>
      </c>
      <c r="X261">
        <v>8.8040000000000003</v>
      </c>
      <c r="Y261">
        <v>8.1130000000000031</v>
      </c>
      <c r="Z261">
        <v>7.9749999999999943</v>
      </c>
      <c r="AA261">
        <v>8.1129999999999995</v>
      </c>
      <c r="AB261">
        <v>7.9040000000000035</v>
      </c>
      <c r="AC261">
        <v>7.8539999999999921</v>
      </c>
      <c r="AD261">
        <v>7.9840000000000018</v>
      </c>
      <c r="AE261">
        <v>7.8449999999999989</v>
      </c>
      <c r="AF261">
        <v>7.7350000000000136</v>
      </c>
      <c r="AG261">
        <v>7.7539999999999765</v>
      </c>
      <c r="AH261">
        <v>7.8910000000000338</v>
      </c>
      <c r="AI261">
        <v>7.8289999999999935</v>
      </c>
      <c r="AJ261">
        <v>7.9179999999999779</v>
      </c>
      <c r="AK261">
        <v>7.945999999999998</v>
      </c>
      <c r="AL261">
        <v>8.0060000000000286</v>
      </c>
      <c r="AM261">
        <v>8.1599999999999966</v>
      </c>
      <c r="AN261">
        <v>8.1119999999999663</v>
      </c>
      <c r="AO261">
        <v>8.3810000000000286</v>
      </c>
      <c r="AP261">
        <v>8.0799999999999841</v>
      </c>
      <c r="AQ261">
        <v>7.9130000000000393</v>
      </c>
      <c r="AR261">
        <v>8.0669999999999789</v>
      </c>
      <c r="AS261">
        <v>7.9190000000000111</v>
      </c>
      <c r="AT261">
        <v>7.9029999999999916</v>
      </c>
      <c r="AU261">
        <v>8.0819999999999936</v>
      </c>
      <c r="AV261">
        <v>7.9790000000000134</v>
      </c>
      <c r="AW261">
        <v>8.0509999999999877</v>
      </c>
      <c r="AX261">
        <v>8.0919999999999845</v>
      </c>
      <c r="AY261">
        <v>8.0880000000000507</v>
      </c>
      <c r="AZ261">
        <v>8.2359999999999047</v>
      </c>
      <c r="BA261">
        <v>8.1390000000000384</v>
      </c>
      <c r="BB261">
        <v>8.2300000000000182</v>
      </c>
      <c r="BC261" s="102">
        <f t="shared" ref="BC261:BC324" si="35">IF(COUNT(W261:BB261)=32,3.6*4000/Q261,"")</f>
        <v>54.47653347658644</v>
      </c>
    </row>
    <row r="262" spans="1:55" ht="14.65" thickBot="1" x14ac:dyDescent="0.5">
      <c r="A262" s="30" t="s">
        <v>102</v>
      </c>
      <c r="B262" s="30">
        <v>2022</v>
      </c>
      <c r="C262" s="49">
        <v>44672</v>
      </c>
      <c r="D262" s="1" t="s">
        <v>72</v>
      </c>
      <c r="E262" s="30" t="s">
        <v>379</v>
      </c>
      <c r="F262" s="30" t="s">
        <v>379</v>
      </c>
      <c r="G262" s="47" t="s">
        <v>19</v>
      </c>
      <c r="H262" s="47" t="s">
        <v>245</v>
      </c>
      <c r="I262" s="47" t="s">
        <v>462</v>
      </c>
      <c r="J262" s="47" t="s">
        <v>494</v>
      </c>
      <c r="K262" s="47" t="s">
        <v>495</v>
      </c>
      <c r="L262" s="50">
        <f>(C262-VLOOKUP(H262,Riders!$A$2:$C$3501,2,FALSE))/365</f>
        <v>23.312328767123287</v>
      </c>
      <c r="M262" s="50">
        <f>(C262-VLOOKUP(I262,Riders!$A$2:$C$3501,2,FALSE))/365</f>
        <v>22.901369863013699</v>
      </c>
      <c r="N262" s="50">
        <f>(C262-VLOOKUP(J262,Riders!$A$2:$C$3501,2,FALSE))/365</f>
        <v>22.597260273972601</v>
      </c>
      <c r="O262" s="50">
        <f>(C262-VLOOKUP(K262,Riders!$A$2:$C$3501,2,FALSE))/365</f>
        <v>23.263013698630136</v>
      </c>
      <c r="P262" s="30">
        <v>6</v>
      </c>
      <c r="Q262" s="101">
        <f t="shared" si="29"/>
        <v>266.01300000000003</v>
      </c>
      <c r="R262" s="101">
        <f t="shared" si="30"/>
        <v>23.105</v>
      </c>
      <c r="S262" s="101">
        <f t="shared" si="31"/>
        <v>71.696000000000012</v>
      </c>
      <c r="T262" s="101">
        <f t="shared" si="32"/>
        <v>64.367000000000004</v>
      </c>
      <c r="U262" s="101">
        <f t="shared" si="33"/>
        <v>65.065999999999974</v>
      </c>
      <c r="V262" s="101">
        <f t="shared" si="34"/>
        <v>64.884000000000043</v>
      </c>
      <c r="W262">
        <v>14.372</v>
      </c>
      <c r="X262">
        <v>8.7330000000000005</v>
      </c>
      <c r="Y262">
        <v>8.4869999999999983</v>
      </c>
      <c r="Z262">
        <v>8.1060000000000016</v>
      </c>
      <c r="AA262">
        <v>7.9519999999999982</v>
      </c>
      <c r="AB262">
        <v>7.9590000000000032</v>
      </c>
      <c r="AC262">
        <v>8.1090000000000018</v>
      </c>
      <c r="AD262">
        <v>7.9780000000000086</v>
      </c>
      <c r="AE262">
        <v>8.0349999999999966</v>
      </c>
      <c r="AF262">
        <v>8.0799999999999841</v>
      </c>
      <c r="AG262">
        <v>8.1940000000000168</v>
      </c>
      <c r="AH262">
        <v>8.0709999999999837</v>
      </c>
      <c r="AI262">
        <v>7.958999999999989</v>
      </c>
      <c r="AJ262">
        <v>7.921999999999997</v>
      </c>
      <c r="AK262">
        <v>8.0570000000000306</v>
      </c>
      <c r="AL262">
        <v>8.0490000000000066</v>
      </c>
      <c r="AM262">
        <v>8.1189999999999998</v>
      </c>
      <c r="AN262">
        <v>8.0279999999999916</v>
      </c>
      <c r="AO262">
        <v>8.2539999999999907</v>
      </c>
      <c r="AP262">
        <v>8.1140000000000043</v>
      </c>
      <c r="AQ262">
        <v>8.0720000000000027</v>
      </c>
      <c r="AR262">
        <v>8.1200000000000045</v>
      </c>
      <c r="AS262">
        <v>8.2439999999999714</v>
      </c>
      <c r="AT262">
        <v>8.1150000000000091</v>
      </c>
      <c r="AU262">
        <v>8.1949999999999932</v>
      </c>
      <c r="AV262">
        <v>8.2510000000000332</v>
      </c>
      <c r="AW262">
        <v>8.4159999999999684</v>
      </c>
      <c r="AX262">
        <v>8.0740000000000123</v>
      </c>
      <c r="AY262">
        <v>7.9980000000000473</v>
      </c>
      <c r="AZ262">
        <v>8.0019999999999527</v>
      </c>
      <c r="BA262">
        <v>7.97199999999998</v>
      </c>
      <c r="BB262">
        <v>7.9760000000000559</v>
      </c>
      <c r="BC262" s="102">
        <f t="shared" si="35"/>
        <v>54.13269276313563</v>
      </c>
    </row>
    <row r="263" spans="1:55" ht="14.65" thickBot="1" x14ac:dyDescent="0.5">
      <c r="A263" s="30" t="s">
        <v>102</v>
      </c>
      <c r="B263" s="30">
        <v>2022</v>
      </c>
      <c r="C263" s="49">
        <v>44672</v>
      </c>
      <c r="D263" s="1" t="s">
        <v>72</v>
      </c>
      <c r="E263" s="30" t="s">
        <v>379</v>
      </c>
      <c r="F263" s="30" t="s">
        <v>379</v>
      </c>
      <c r="G263" s="47" t="s">
        <v>67</v>
      </c>
      <c r="H263" s="47" t="s">
        <v>271</v>
      </c>
      <c r="I263" s="47" t="s">
        <v>464</v>
      </c>
      <c r="J263" s="47" t="s">
        <v>439</v>
      </c>
      <c r="K263" s="47" t="s">
        <v>496</v>
      </c>
      <c r="L263" s="50">
        <f>(C263-VLOOKUP(H263,Riders!$A$2:$C$3501,2,FALSE))/365</f>
        <v>27.843835616438355</v>
      </c>
      <c r="M263" s="50">
        <f>(C263-VLOOKUP(I263,Riders!$A$2:$C$3501,2,FALSE))/365</f>
        <v>20.238356164383561</v>
      </c>
      <c r="N263" s="50">
        <f>(C263-VLOOKUP(J263,Riders!$A$2:$C$3501,2,FALSE))/365</f>
        <v>28.301369863013697</v>
      </c>
      <c r="O263" s="50">
        <f>(C263-VLOOKUP(K263,Riders!$A$2:$C$3501,2,FALSE))/365</f>
        <v>20.082191780821919</v>
      </c>
      <c r="P263" s="30">
        <v>7</v>
      </c>
      <c r="Q263" s="101">
        <f t="shared" si="29"/>
        <v>266.56599999999997</v>
      </c>
      <c r="R263" s="101">
        <f t="shared" si="30"/>
        <v>22.716999999999999</v>
      </c>
      <c r="S263" s="101">
        <f t="shared" si="31"/>
        <v>70.467999999999989</v>
      </c>
      <c r="T263" s="101">
        <f t="shared" si="32"/>
        <v>64.990000000000009</v>
      </c>
      <c r="U263" s="101">
        <f t="shared" si="33"/>
        <v>64.937999999999988</v>
      </c>
      <c r="V263" s="101">
        <f t="shared" si="34"/>
        <v>66.169999999999987</v>
      </c>
      <c r="W263">
        <v>14.443</v>
      </c>
      <c r="X263">
        <v>8.2739999999999991</v>
      </c>
      <c r="Y263">
        <v>8.0530000000000008</v>
      </c>
      <c r="Z263">
        <v>7.916999999999998</v>
      </c>
      <c r="AA263">
        <v>8.0310000000000059</v>
      </c>
      <c r="AB263">
        <v>7.8869999999999933</v>
      </c>
      <c r="AC263">
        <v>7.9889999999999972</v>
      </c>
      <c r="AD263">
        <v>7.8739999999999952</v>
      </c>
      <c r="AE263">
        <v>8.0830000000000126</v>
      </c>
      <c r="AF263">
        <v>7.9189999999999969</v>
      </c>
      <c r="AG263">
        <v>7.9080000000000013</v>
      </c>
      <c r="AH263">
        <v>8.1119999999999948</v>
      </c>
      <c r="AI263">
        <v>8.1440000000000055</v>
      </c>
      <c r="AJ263">
        <v>8.1839999999999975</v>
      </c>
      <c r="AK263">
        <v>8.1129999999999995</v>
      </c>
      <c r="AL263">
        <v>8.527000000000001</v>
      </c>
      <c r="AM263">
        <v>8.2960000000000207</v>
      </c>
      <c r="AN263">
        <v>7.8749999999999716</v>
      </c>
      <c r="AO263">
        <v>8.6000000000000227</v>
      </c>
      <c r="AP263">
        <v>8.0139999999999816</v>
      </c>
      <c r="AQ263">
        <v>8.0660000000000025</v>
      </c>
      <c r="AR263">
        <v>7.7820000000000107</v>
      </c>
      <c r="AS263">
        <v>8.1809999999999832</v>
      </c>
      <c r="AT263">
        <v>8.1239999999999952</v>
      </c>
      <c r="AU263">
        <v>8.4669999999999845</v>
      </c>
      <c r="AV263">
        <v>8.3870000000000573</v>
      </c>
      <c r="AW263">
        <v>8.0489999999999782</v>
      </c>
      <c r="AX263">
        <v>8.3969999999999914</v>
      </c>
      <c r="AY263">
        <v>8.3430000000000177</v>
      </c>
      <c r="AZ263">
        <v>8.0619999999999834</v>
      </c>
      <c r="BA263">
        <v>7.9939999999999714</v>
      </c>
      <c r="BB263">
        <v>8.4710000000000036</v>
      </c>
      <c r="BC263" s="102">
        <f t="shared" si="35"/>
        <v>54.02039269824359</v>
      </c>
    </row>
    <row r="264" spans="1:55" ht="14.65" thickBot="1" x14ac:dyDescent="0.5">
      <c r="A264" s="30" t="s">
        <v>102</v>
      </c>
      <c r="B264" s="30">
        <v>2022</v>
      </c>
      <c r="C264" s="49">
        <v>44672</v>
      </c>
      <c r="D264" s="1" t="s">
        <v>72</v>
      </c>
      <c r="E264" s="30" t="s">
        <v>379</v>
      </c>
      <c r="F264" s="30" t="s">
        <v>379</v>
      </c>
      <c r="G264" s="47" t="s">
        <v>47</v>
      </c>
      <c r="H264" s="47" t="s">
        <v>268</v>
      </c>
      <c r="I264" s="47" t="s">
        <v>279</v>
      </c>
      <c r="J264" s="47" t="s">
        <v>240</v>
      </c>
      <c r="K264" s="47" t="s">
        <v>470</v>
      </c>
      <c r="L264" s="50">
        <f>(C264-VLOOKUP(H264,Riders!$A$2:$C$3501,2,FALSE))/365</f>
        <v>25.304109589041097</v>
      </c>
      <c r="M264" s="50">
        <f>(C264-VLOOKUP(I264,Riders!$A$2:$C$3501,2,FALSE))/365</f>
        <v>25.931506849315067</v>
      </c>
      <c r="N264" s="50">
        <f>(C264-VLOOKUP(J264,Riders!$A$2:$C$3501,2,FALSE))/365</f>
        <v>29.764383561643836</v>
      </c>
      <c r="O264" s="50">
        <f>(C264-VLOOKUP(K264,Riders!$A$2:$C$3501,2,FALSE))/365</f>
        <v>23.865753424657534</v>
      </c>
      <c r="P264" s="30">
        <v>8</v>
      </c>
      <c r="Q264" s="101">
        <f t="shared" si="29"/>
        <v>267.13699999999994</v>
      </c>
      <c r="R264" s="101">
        <f t="shared" si="30"/>
        <v>22.606000000000002</v>
      </c>
      <c r="S264" s="101">
        <f t="shared" si="31"/>
        <v>70.507000000000005</v>
      </c>
      <c r="T264" s="101">
        <f t="shared" si="32"/>
        <v>64.920999999999992</v>
      </c>
      <c r="U264" s="101">
        <f t="shared" si="33"/>
        <v>65.809000000000026</v>
      </c>
      <c r="V264" s="101">
        <f t="shared" si="34"/>
        <v>65.89999999999992</v>
      </c>
      <c r="W264">
        <v>14.329000000000001</v>
      </c>
      <c r="X264">
        <v>8.277000000000001</v>
      </c>
      <c r="Y264">
        <v>8.0189999999999984</v>
      </c>
      <c r="Z264">
        <v>7.8509999999999991</v>
      </c>
      <c r="AA264">
        <v>7.8089999999999975</v>
      </c>
      <c r="AB264">
        <v>7.9770000000000039</v>
      </c>
      <c r="AC264">
        <v>8.0169999999999888</v>
      </c>
      <c r="AD264">
        <v>8.2280000000000157</v>
      </c>
      <c r="AE264">
        <v>8.0409999999999968</v>
      </c>
      <c r="AF264">
        <v>8.1530000000000058</v>
      </c>
      <c r="AG264">
        <v>8.0649999999999835</v>
      </c>
      <c r="AH264">
        <v>8.1690000000000254</v>
      </c>
      <c r="AI264">
        <v>7.9949999999999761</v>
      </c>
      <c r="AJ264">
        <v>7.9930000000000234</v>
      </c>
      <c r="AK264">
        <v>8.2169999999999703</v>
      </c>
      <c r="AL264">
        <v>8.2880000000000109</v>
      </c>
      <c r="AM264">
        <v>8.5</v>
      </c>
      <c r="AN264">
        <v>8.2229999999999848</v>
      </c>
      <c r="AO264">
        <v>8.3130000000000166</v>
      </c>
      <c r="AP264">
        <v>8.1420000000000243</v>
      </c>
      <c r="AQ264">
        <v>8.2419999999999618</v>
      </c>
      <c r="AR264">
        <v>8.0260000000000105</v>
      </c>
      <c r="AS264">
        <v>8.0860000000000127</v>
      </c>
      <c r="AT264">
        <v>8.2770000000000152</v>
      </c>
      <c r="AU264">
        <v>8.3759999999999479</v>
      </c>
      <c r="AV264">
        <v>8.1520000000000437</v>
      </c>
      <c r="AW264">
        <v>8.3069999999999595</v>
      </c>
      <c r="AX264">
        <v>8.3100000000000307</v>
      </c>
      <c r="AY264">
        <v>8.511999999999972</v>
      </c>
      <c r="AZ264">
        <v>8.136999999999972</v>
      </c>
      <c r="BA264">
        <v>8.035000000000025</v>
      </c>
      <c r="BB264">
        <v>8.0709999999999695</v>
      </c>
      <c r="BC264" s="102">
        <f t="shared" si="35"/>
        <v>53.904925188199321</v>
      </c>
    </row>
    <row r="265" spans="1:55" ht="14.65" thickBot="1" x14ac:dyDescent="0.5">
      <c r="A265" s="30" t="s">
        <v>102</v>
      </c>
      <c r="B265" s="30">
        <v>2022</v>
      </c>
      <c r="C265" s="49">
        <v>44672</v>
      </c>
      <c r="D265" s="1" t="s">
        <v>72</v>
      </c>
      <c r="E265" s="30" t="s">
        <v>379</v>
      </c>
      <c r="F265" s="30" t="s">
        <v>379</v>
      </c>
      <c r="G265" s="47" t="s">
        <v>25</v>
      </c>
      <c r="H265" s="47" t="s">
        <v>239</v>
      </c>
      <c r="I265" s="47" t="s">
        <v>259</v>
      </c>
      <c r="J265" s="47" t="s">
        <v>497</v>
      </c>
      <c r="K265" s="47" t="s">
        <v>420</v>
      </c>
      <c r="L265" s="50">
        <f>(C265-VLOOKUP(H265,Riders!$A$2:$C$3501,2,FALSE))/365</f>
        <v>19.857534246575341</v>
      </c>
      <c r="M265" s="50">
        <f>(C265-VLOOKUP(I265,Riders!$A$2:$C$3501,2,FALSE))/365</f>
        <v>21.279452054794522</v>
      </c>
      <c r="N265" s="50">
        <f>(C265-VLOOKUP(J265,Riders!$A$2:$C$3501,2,FALSE))/365</f>
        <v>18.978082191780821</v>
      </c>
      <c r="O265" s="50">
        <f>(C265-VLOOKUP(K265,Riders!$A$2:$C$3501,2,FALSE))/365</f>
        <v>23.043835616438358</v>
      </c>
      <c r="P265" s="30">
        <v>9</v>
      </c>
      <c r="Q265" s="101">
        <f t="shared" si="29"/>
        <v>267.69099999999997</v>
      </c>
      <c r="R265" s="101">
        <f t="shared" si="30"/>
        <v>22.992999999999999</v>
      </c>
      <c r="S265" s="101">
        <f t="shared" si="31"/>
        <v>71.040999999999997</v>
      </c>
      <c r="T265" s="101">
        <f t="shared" si="32"/>
        <v>64.671000000000021</v>
      </c>
      <c r="U265" s="101">
        <f t="shared" si="33"/>
        <v>64.745999999999981</v>
      </c>
      <c r="V265" s="101">
        <f t="shared" si="34"/>
        <v>67.232999999999976</v>
      </c>
      <c r="W265">
        <v>14.427</v>
      </c>
      <c r="X265">
        <v>8.5659999999999989</v>
      </c>
      <c r="Y265">
        <v>8.0579999999999998</v>
      </c>
      <c r="Z265">
        <v>7.9420000000000037</v>
      </c>
      <c r="AA265">
        <v>8.0640000000000001</v>
      </c>
      <c r="AB265">
        <v>7.9279999999999973</v>
      </c>
      <c r="AC265">
        <v>7.9649999999999963</v>
      </c>
      <c r="AD265">
        <v>8.0910000000000011</v>
      </c>
      <c r="AE265">
        <v>7.972999999999999</v>
      </c>
      <c r="AF265">
        <v>8.0130000000000052</v>
      </c>
      <c r="AG265">
        <v>8.1069999999999993</v>
      </c>
      <c r="AH265">
        <v>8.0080000000000098</v>
      </c>
      <c r="AI265">
        <v>8.0489999999999924</v>
      </c>
      <c r="AJ265">
        <v>8.1000000000000085</v>
      </c>
      <c r="AK265">
        <v>8.2789999999999964</v>
      </c>
      <c r="AL265">
        <v>8.1420000000000101</v>
      </c>
      <c r="AM265">
        <v>8.2349999999999852</v>
      </c>
      <c r="AN265">
        <v>8.0999999999999943</v>
      </c>
      <c r="AO265">
        <v>8.0799999999999841</v>
      </c>
      <c r="AP265">
        <v>8.2630000000000052</v>
      </c>
      <c r="AQ265">
        <v>8.1030000000000086</v>
      </c>
      <c r="AR265">
        <v>7.9820000000000277</v>
      </c>
      <c r="AS265">
        <v>7.9669999999999845</v>
      </c>
      <c r="AT265">
        <v>8.0159999999999911</v>
      </c>
      <c r="AU265">
        <v>8.2299999999999898</v>
      </c>
      <c r="AV265">
        <v>8.2180000000000177</v>
      </c>
      <c r="AW265">
        <v>8.4070000000000107</v>
      </c>
      <c r="AX265">
        <v>8.6659999999999684</v>
      </c>
      <c r="AY265">
        <v>8.5199999999999818</v>
      </c>
      <c r="AZ265">
        <v>8.6620000000000061</v>
      </c>
      <c r="BA265">
        <v>8.3220000000000312</v>
      </c>
      <c r="BB265">
        <v>8.20799999999997</v>
      </c>
      <c r="BC265" s="102">
        <f t="shared" si="35"/>
        <v>53.793366231961485</v>
      </c>
    </row>
    <row r="266" spans="1:55" ht="14.65" thickBot="1" x14ac:dyDescent="0.5">
      <c r="A266" s="30" t="s">
        <v>102</v>
      </c>
      <c r="B266" s="30">
        <v>2022</v>
      </c>
      <c r="C266" s="49">
        <v>44672</v>
      </c>
      <c r="D266" s="1" t="s">
        <v>72</v>
      </c>
      <c r="E266" s="30" t="s">
        <v>379</v>
      </c>
      <c r="F266" s="30" t="s">
        <v>379</v>
      </c>
      <c r="G266" s="47" t="s">
        <v>61</v>
      </c>
      <c r="H266" s="47" t="s">
        <v>139</v>
      </c>
      <c r="I266" s="47" t="s">
        <v>498</v>
      </c>
      <c r="J266" s="47" t="s">
        <v>471</v>
      </c>
      <c r="K266" s="47" t="s">
        <v>229</v>
      </c>
      <c r="L266" s="50">
        <f>(C266-VLOOKUP(H266,Riders!$A$2:$C$3501,2,FALSE))/365</f>
        <v>29.865753424657534</v>
      </c>
      <c r="M266" s="50">
        <f>(C266-VLOOKUP(I266,Riders!$A$2:$C$3501,2,FALSE))/365</f>
        <v>21.197260273972603</v>
      </c>
      <c r="N266" s="50">
        <f>(C266-VLOOKUP(J266,Riders!$A$2:$C$3501,2,FALSE))/365</f>
        <v>18.81917808219178</v>
      </c>
      <c r="O266" s="50">
        <f>(C266-VLOOKUP(K266,Riders!$A$2:$C$3501,2,FALSE))/365</f>
        <v>23.61917808219178</v>
      </c>
      <c r="P266" s="30">
        <v>10</v>
      </c>
      <c r="Q266" s="101">
        <f t="shared" si="29"/>
        <v>276.38399999999996</v>
      </c>
      <c r="R266" s="101">
        <f t="shared" si="30"/>
        <v>23.59</v>
      </c>
      <c r="S266" s="101">
        <f t="shared" si="31"/>
        <v>73.543999999999997</v>
      </c>
      <c r="T266" s="101">
        <f t="shared" si="32"/>
        <v>67.45</v>
      </c>
      <c r="U266" s="101">
        <f t="shared" si="33"/>
        <v>68.293000000000006</v>
      </c>
      <c r="V266" s="101">
        <f t="shared" si="34"/>
        <v>67.096999999999952</v>
      </c>
      <c r="W266">
        <v>14.335000000000001</v>
      </c>
      <c r="X266">
        <v>9.254999999999999</v>
      </c>
      <c r="Y266">
        <v>8.4150000000000027</v>
      </c>
      <c r="Z266">
        <v>8.2999999999999972</v>
      </c>
      <c r="AA266">
        <v>8.2850000000000037</v>
      </c>
      <c r="AB266">
        <v>8.4499999999999957</v>
      </c>
      <c r="AC266">
        <v>8.3120000000000047</v>
      </c>
      <c r="AD266">
        <v>8.1919999999999931</v>
      </c>
      <c r="AE266">
        <v>8.3539999999999992</v>
      </c>
      <c r="AF266">
        <v>8.3830000000000098</v>
      </c>
      <c r="AG266">
        <v>8.5319999999999823</v>
      </c>
      <c r="AH266">
        <v>8.3180000000000121</v>
      </c>
      <c r="AI266">
        <v>8.4430000000000121</v>
      </c>
      <c r="AJ266">
        <v>8.4429999999999694</v>
      </c>
      <c r="AK266">
        <v>8.5800000000000267</v>
      </c>
      <c r="AL266">
        <v>8.3969999999999914</v>
      </c>
      <c r="AM266">
        <v>8.2729999999999961</v>
      </c>
      <c r="AN266">
        <v>8.4429999999999836</v>
      </c>
      <c r="AO266">
        <v>8.5110000000000241</v>
      </c>
      <c r="AP266">
        <v>8.7520000000000095</v>
      </c>
      <c r="AQ266">
        <v>8.4569999999999652</v>
      </c>
      <c r="AR266">
        <v>8.6100000000000136</v>
      </c>
      <c r="AS266">
        <v>8.561000000000007</v>
      </c>
      <c r="AT266">
        <v>8.686000000000007</v>
      </c>
      <c r="AU266">
        <v>8.3049999999999784</v>
      </c>
      <c r="AV266">
        <v>8.2119999999999891</v>
      </c>
      <c r="AW266">
        <v>8.2010000000000218</v>
      </c>
      <c r="AX266">
        <v>8.5570000000000164</v>
      </c>
      <c r="AY266">
        <v>8.5849999999999511</v>
      </c>
      <c r="AZ266">
        <v>8.294000000000068</v>
      </c>
      <c r="BA266">
        <v>8.4889999999999759</v>
      </c>
      <c r="BB266">
        <v>8.4539999999999509</v>
      </c>
      <c r="BC266" s="102">
        <f t="shared" si="35"/>
        <v>52.10142410559223</v>
      </c>
    </row>
    <row r="267" spans="1:55" ht="14.65" thickBot="1" x14ac:dyDescent="0.5">
      <c r="A267" s="30" t="s">
        <v>102</v>
      </c>
      <c r="B267" s="30">
        <v>2022</v>
      </c>
      <c r="C267" s="49">
        <v>44672</v>
      </c>
      <c r="D267" s="1" t="s">
        <v>72</v>
      </c>
      <c r="E267" s="30" t="s">
        <v>379</v>
      </c>
      <c r="F267" s="30" t="s">
        <v>379</v>
      </c>
      <c r="G267" s="47" t="s">
        <v>232</v>
      </c>
      <c r="H267" s="47" t="s">
        <v>290</v>
      </c>
      <c r="I267" s="47" t="s">
        <v>231</v>
      </c>
      <c r="J267" s="47" t="s">
        <v>488</v>
      </c>
      <c r="K267" s="47" t="s">
        <v>489</v>
      </c>
      <c r="L267" s="50">
        <f>(C267-VLOOKUP(H267,Riders!$A$2:$C$3501,2,FALSE))/365</f>
        <v>23.632876712328766</v>
      </c>
      <c r="M267" s="50">
        <f>(C267-VLOOKUP(I267,Riders!$A$2:$C$3501,2,FALSE))/365</f>
        <v>25.18904109589041</v>
      </c>
      <c r="N267" s="50">
        <f>(C267-VLOOKUP(J267,Riders!$A$2:$C$3501,2,FALSE))/365</f>
        <v>24.920547945205481</v>
      </c>
      <c r="O267" s="50">
        <f>(C267-VLOOKUP(K267,Riders!$A$2:$C$3501,2,FALSE))/365</f>
        <v>23.112328767123287</v>
      </c>
      <c r="P267" s="30">
        <v>11</v>
      </c>
      <c r="Q267" s="101">
        <f t="shared" si="29"/>
        <v>276.42200000000003</v>
      </c>
      <c r="R267" s="101">
        <f t="shared" si="30"/>
        <v>22.478999999999999</v>
      </c>
      <c r="S267" s="101">
        <f t="shared" si="31"/>
        <v>72.08</v>
      </c>
      <c r="T267" s="101">
        <f t="shared" si="32"/>
        <v>66.867999999999981</v>
      </c>
      <c r="U267" s="101">
        <f t="shared" si="33"/>
        <v>68.846000000000004</v>
      </c>
      <c r="V267" s="101">
        <f t="shared" si="34"/>
        <v>68.628000000000043</v>
      </c>
      <c r="W267">
        <v>13.85</v>
      </c>
      <c r="X267">
        <v>8.6289999999999996</v>
      </c>
      <c r="Y267">
        <v>8.1550000000000011</v>
      </c>
      <c r="Z267">
        <v>8.2879999999999967</v>
      </c>
      <c r="AA267">
        <v>8.1370000000000005</v>
      </c>
      <c r="AB267">
        <v>8.1679999999999993</v>
      </c>
      <c r="AC267">
        <v>8.4750000000000156</v>
      </c>
      <c r="AD267">
        <v>8.3779999999999859</v>
      </c>
      <c r="AE267">
        <v>8.3430000000000035</v>
      </c>
      <c r="AF267">
        <v>8.3430000000000035</v>
      </c>
      <c r="AG267">
        <v>8.4059999999999917</v>
      </c>
      <c r="AH267">
        <v>8.25</v>
      </c>
      <c r="AI267">
        <v>8.2289999999999992</v>
      </c>
      <c r="AJ267">
        <v>8.3020000000000067</v>
      </c>
      <c r="AK267">
        <v>8.5040000000000191</v>
      </c>
      <c r="AL267">
        <v>8.490999999999957</v>
      </c>
      <c r="AM267">
        <v>8.521000000000015</v>
      </c>
      <c r="AN267">
        <v>8.7820000000000107</v>
      </c>
      <c r="AO267">
        <v>8.7009999999999934</v>
      </c>
      <c r="AP267">
        <v>8.646000000000015</v>
      </c>
      <c r="AQ267">
        <v>8.6030000000000086</v>
      </c>
      <c r="AR267">
        <v>8.7959999999999638</v>
      </c>
      <c r="AS267">
        <v>8.4080000000000439</v>
      </c>
      <c r="AT267">
        <v>8.3889999999999532</v>
      </c>
      <c r="AU267">
        <v>8.4039999999999964</v>
      </c>
      <c r="AV267">
        <v>8.4500000000000171</v>
      </c>
      <c r="AW267">
        <v>8.6129999999999995</v>
      </c>
      <c r="AX267">
        <v>8.5229999999999961</v>
      </c>
      <c r="AY267">
        <v>8.5859999999999843</v>
      </c>
      <c r="AZ267">
        <v>8.6540000000000248</v>
      </c>
      <c r="BA267">
        <v>8.6979999999999791</v>
      </c>
      <c r="BB267">
        <v>8.7000000000000455</v>
      </c>
      <c r="BC267" s="102">
        <f t="shared" si="35"/>
        <v>52.0942616723705</v>
      </c>
    </row>
    <row r="268" spans="1:55" ht="14.65" thickBot="1" x14ac:dyDescent="0.5">
      <c r="A268" s="30" t="s">
        <v>102</v>
      </c>
      <c r="B268" s="30">
        <v>2022</v>
      </c>
      <c r="C268" s="49">
        <v>44672</v>
      </c>
      <c r="D268" s="1" t="s">
        <v>72</v>
      </c>
      <c r="E268" s="30" t="s">
        <v>379</v>
      </c>
      <c r="F268" s="30" t="s">
        <v>379</v>
      </c>
      <c r="G268" s="47" t="s">
        <v>264</v>
      </c>
      <c r="H268" s="47" t="s">
        <v>263</v>
      </c>
      <c r="I268" s="47" t="s">
        <v>475</v>
      </c>
      <c r="J268" s="47" t="s">
        <v>499</v>
      </c>
      <c r="K268" s="47" t="s">
        <v>288</v>
      </c>
      <c r="L268" s="50">
        <f>(C268-VLOOKUP(H268,Riders!$A$2:$C$3501,2,FALSE))/365</f>
        <v>19.027397260273972</v>
      </c>
      <c r="M268" s="50">
        <f>(C268-VLOOKUP(I268,Riders!$A$2:$C$3501,2,FALSE))/365</f>
        <v>18.186301369863013</v>
      </c>
      <c r="N268" s="50">
        <f>(C268-VLOOKUP(J268,Riders!$A$2:$C$3501,2,FALSE))/365</f>
        <v>17.917808219178081</v>
      </c>
      <c r="O268" s="50">
        <f>(C268-VLOOKUP(K268,Riders!$A$2:$C$3501,2,FALSE))/365</f>
        <v>20.389041095890413</v>
      </c>
      <c r="P268" s="30">
        <v>12</v>
      </c>
      <c r="Q268" s="101">
        <f t="shared" si="29"/>
        <v>289.85999999999996</v>
      </c>
      <c r="R268" s="101">
        <f t="shared" si="30"/>
        <v>25.152000000000001</v>
      </c>
      <c r="S268" s="101">
        <f t="shared" si="31"/>
        <v>77.114999999999995</v>
      </c>
      <c r="T268" s="101">
        <f t="shared" si="32"/>
        <v>70.779999999999987</v>
      </c>
      <c r="U268" s="101">
        <f t="shared" si="33"/>
        <v>70.823000000000036</v>
      </c>
      <c r="V268" s="101">
        <f t="shared" si="34"/>
        <v>71.141999999999939</v>
      </c>
      <c r="W268">
        <v>16.02</v>
      </c>
      <c r="X268">
        <v>9.1320000000000014</v>
      </c>
      <c r="Y268">
        <v>8.8249999999999957</v>
      </c>
      <c r="Z268">
        <v>8.6580000000000013</v>
      </c>
      <c r="AA268">
        <v>8.919000000000004</v>
      </c>
      <c r="AB268">
        <v>8.5660000000000025</v>
      </c>
      <c r="AC268">
        <v>8.4919999999999902</v>
      </c>
      <c r="AD268">
        <v>8.5030000000000001</v>
      </c>
      <c r="AE268">
        <v>8.6900000000000119</v>
      </c>
      <c r="AF268">
        <v>9.0539999999999878</v>
      </c>
      <c r="AG268">
        <v>8.686000000000007</v>
      </c>
      <c r="AH268">
        <v>8.9269999999999925</v>
      </c>
      <c r="AI268">
        <v>8.8410000000000082</v>
      </c>
      <c r="AJ268">
        <v>9.0520000000000067</v>
      </c>
      <c r="AK268">
        <v>8.8299999999999841</v>
      </c>
      <c r="AL268">
        <v>8.6999999999999886</v>
      </c>
      <c r="AM268">
        <v>8.7019999999999982</v>
      </c>
      <c r="AN268">
        <v>8.6239999999999952</v>
      </c>
      <c r="AO268">
        <v>8.7820000000000391</v>
      </c>
      <c r="AP268">
        <v>8.7350000000000136</v>
      </c>
      <c r="AQ268">
        <v>8.9489999999999839</v>
      </c>
      <c r="AR268">
        <v>8.9799999999999898</v>
      </c>
      <c r="AS268">
        <v>9.1189999999999998</v>
      </c>
      <c r="AT268">
        <v>8.9320000000000164</v>
      </c>
      <c r="AU268">
        <v>8.7810000000000059</v>
      </c>
      <c r="AV268">
        <v>8.9539999999999793</v>
      </c>
      <c r="AW268">
        <v>8.9049999999999727</v>
      </c>
      <c r="AX268">
        <v>9.1069999999999993</v>
      </c>
      <c r="AY268">
        <v>9.1200000000000045</v>
      </c>
      <c r="AZ268">
        <v>8.8849999999999909</v>
      </c>
      <c r="BA268">
        <v>8.7330000000000609</v>
      </c>
      <c r="BB268">
        <v>8.6569999999999254</v>
      </c>
      <c r="BC268" s="102">
        <f t="shared" si="35"/>
        <v>49.679155454357286</v>
      </c>
    </row>
    <row r="269" spans="1:55" ht="14.65" thickBot="1" x14ac:dyDescent="0.5">
      <c r="A269" s="58" t="s">
        <v>102</v>
      </c>
      <c r="B269" s="58">
        <v>2022</v>
      </c>
      <c r="C269" s="53">
        <v>44672</v>
      </c>
      <c r="D269" s="10" t="s">
        <v>72</v>
      </c>
      <c r="E269" s="58" t="s">
        <v>454</v>
      </c>
      <c r="F269" s="58">
        <v>1</v>
      </c>
      <c r="G269" s="48" t="s">
        <v>19</v>
      </c>
      <c r="H269" s="48" t="s">
        <v>245</v>
      </c>
      <c r="I269" s="48" t="s">
        <v>461</v>
      </c>
      <c r="J269" s="48" t="s">
        <v>462</v>
      </c>
      <c r="K269" s="48" t="s">
        <v>494</v>
      </c>
      <c r="L269" s="50">
        <f>(C269-VLOOKUP(H269,Riders!$A$2:$C$3501,2,FALSE))/365</f>
        <v>23.312328767123287</v>
      </c>
      <c r="M269" s="50">
        <f>(C269-VLOOKUP(I269,Riders!$A$2:$C$3501,2,FALSE))/365</f>
        <v>19.438356164383563</v>
      </c>
      <c r="N269" s="50">
        <f>(C269-VLOOKUP(J269,Riders!$A$2:$C$3501,2,FALSE))/365</f>
        <v>22.901369863013699</v>
      </c>
      <c r="O269" s="50">
        <f>(C269-VLOOKUP(K269,Riders!$A$2:$C$3501,2,FALSE))/365</f>
        <v>22.597260273972601</v>
      </c>
      <c r="P269" s="58">
        <v>1</v>
      </c>
      <c r="Q269" s="101" t="str">
        <f t="shared" si="29"/>
        <v/>
      </c>
      <c r="R269" s="101">
        <f t="shared" si="30"/>
        <v>22.991</v>
      </c>
      <c r="S269" s="101">
        <f t="shared" si="31"/>
        <v>71.051999999999992</v>
      </c>
      <c r="T269" s="101">
        <f t="shared" si="32"/>
        <v>63.175000000000011</v>
      </c>
      <c r="U269" s="101" t="str">
        <f t="shared" si="33"/>
        <v/>
      </c>
      <c r="V269" s="101">
        <f t="shared" si="34"/>
        <v>62.796999999999969</v>
      </c>
      <c r="W269">
        <v>14.339</v>
      </c>
      <c r="X269">
        <v>8.6519999999999992</v>
      </c>
      <c r="Y269">
        <v>8.4349999999999987</v>
      </c>
      <c r="Z269">
        <v>8.0640000000000036</v>
      </c>
      <c r="AA269">
        <v>7.9149999999999991</v>
      </c>
      <c r="AB269">
        <v>7.9009999999999962</v>
      </c>
      <c r="AC269">
        <v>7.9959999999999951</v>
      </c>
      <c r="AD269">
        <v>7.75</v>
      </c>
      <c r="AE269">
        <v>7.7110000000000127</v>
      </c>
      <c r="AF269">
        <v>7.7079999999999984</v>
      </c>
      <c r="AG269">
        <v>7.8589999999999947</v>
      </c>
      <c r="AH269">
        <v>7.811000000000007</v>
      </c>
      <c r="AI269">
        <v>7.8790000000000049</v>
      </c>
      <c r="AJ269">
        <v>7.9749999999999943</v>
      </c>
      <c r="AK269">
        <v>8.1779999999999973</v>
      </c>
      <c r="AL269">
        <v>8.054000000000002</v>
      </c>
      <c r="AM269">
        <v>8.0029999999999859</v>
      </c>
      <c r="AN269"/>
      <c r="AO269"/>
      <c r="AP269">
        <v>7.9679999999999893</v>
      </c>
      <c r="AQ269">
        <v>7.9120000000000061</v>
      </c>
      <c r="AR269">
        <v>8.103999999999985</v>
      </c>
      <c r="AS269">
        <v>8.007000000000005</v>
      </c>
      <c r="AT269">
        <v>8.0660000000000025</v>
      </c>
      <c r="AU269">
        <v>7.742999999999995</v>
      </c>
      <c r="AV269">
        <v>7.7920000000000016</v>
      </c>
      <c r="AW269">
        <v>7.8710000000000093</v>
      </c>
      <c r="AX269">
        <v>8.0939999999999657</v>
      </c>
      <c r="AY269">
        <v>7.7580000000000382</v>
      </c>
      <c r="AZ269">
        <v>7.7279999999999518</v>
      </c>
      <c r="BA269">
        <v>8.0110000000000241</v>
      </c>
      <c r="BB269">
        <v>7.7999999999999829</v>
      </c>
      <c r="BC269" s="102" t="str">
        <f t="shared" si="35"/>
        <v/>
      </c>
    </row>
    <row r="270" spans="1:55" ht="14.65" thickBot="1" x14ac:dyDescent="0.5">
      <c r="A270" s="58" t="s">
        <v>102</v>
      </c>
      <c r="B270" s="58">
        <v>2022</v>
      </c>
      <c r="C270" s="53">
        <v>44672</v>
      </c>
      <c r="D270" s="10" t="s">
        <v>72</v>
      </c>
      <c r="E270" s="58" t="s">
        <v>454</v>
      </c>
      <c r="F270" s="48">
        <v>1</v>
      </c>
      <c r="G270" s="48" t="s">
        <v>67</v>
      </c>
      <c r="H270" s="48" t="s">
        <v>437</v>
      </c>
      <c r="I270" s="48" t="s">
        <v>271</v>
      </c>
      <c r="J270" s="48" t="s">
        <v>464</v>
      </c>
      <c r="K270" s="48" t="s">
        <v>496</v>
      </c>
      <c r="L270" s="50">
        <f>(C270-VLOOKUP(H270,Riders!$A$2:$C$3501,2,FALSE))/365</f>
        <v>31.005479452054793</v>
      </c>
      <c r="M270" s="50">
        <f>(C270-VLOOKUP(I270,Riders!$A$2:$C$3501,2,FALSE))/365</f>
        <v>27.843835616438355</v>
      </c>
      <c r="N270" s="50">
        <f>(C270-VLOOKUP(J270,Riders!$A$2:$C$3501,2,FALSE))/365</f>
        <v>20.238356164383561</v>
      </c>
      <c r="O270" s="50">
        <f>(C270-VLOOKUP(K270,Riders!$A$2:$C$3501,2,FALSE))/365</f>
        <v>20.082191780821919</v>
      </c>
      <c r="P270" s="58">
        <v>2</v>
      </c>
      <c r="Q270" s="101" t="str">
        <f t="shared" si="29"/>
        <v/>
      </c>
      <c r="R270" s="101">
        <f t="shared" si="30"/>
        <v>23.216999999999999</v>
      </c>
      <c r="S270" s="101">
        <f t="shared" si="31"/>
        <v>71.033999999999992</v>
      </c>
      <c r="T270" s="101">
        <f t="shared" si="32"/>
        <v>64.716000000000008</v>
      </c>
      <c r="U270" s="101" t="str">
        <f t="shared" si="33"/>
        <v/>
      </c>
      <c r="V270" s="101">
        <f t="shared" si="34"/>
        <v>65.965000000000003</v>
      </c>
      <c r="W270">
        <v>14.784000000000001</v>
      </c>
      <c r="X270">
        <v>8.4329999999999981</v>
      </c>
      <c r="Y270">
        <v>8.1710000000000029</v>
      </c>
      <c r="Z270">
        <v>7.9149999999999956</v>
      </c>
      <c r="AA270">
        <v>8.0630000000000024</v>
      </c>
      <c r="AB270">
        <v>7.8329999999999984</v>
      </c>
      <c r="AC270">
        <v>7.9570000000000078</v>
      </c>
      <c r="AD270">
        <v>7.8779999999999859</v>
      </c>
      <c r="AE270">
        <v>8.0589999999999975</v>
      </c>
      <c r="AF270">
        <v>7.8640000000000043</v>
      </c>
      <c r="AG270">
        <v>7.8790000000000049</v>
      </c>
      <c r="AH270">
        <v>8.0439999999999969</v>
      </c>
      <c r="AI270">
        <v>8.0800000000000267</v>
      </c>
      <c r="AJ270">
        <v>8.2849999999999824</v>
      </c>
      <c r="AK270">
        <v>8.195999999999998</v>
      </c>
      <c r="AL270">
        <v>8.3089999999999975</v>
      </c>
      <c r="AM270">
        <v>8.0999999999999943</v>
      </c>
      <c r="AN270">
        <v>8.3069999999999879</v>
      </c>
      <c r="AO270"/>
      <c r="AP270"/>
      <c r="AQ270">
        <v>7.9420000000000073</v>
      </c>
      <c r="AR270">
        <v>7.9390000000000214</v>
      </c>
      <c r="AS270">
        <v>8.0909999999999798</v>
      </c>
      <c r="AT270">
        <v>8.3880000000000052</v>
      </c>
      <c r="AU270">
        <v>8.1490000000000009</v>
      </c>
      <c r="AV270">
        <v>8.4910000000000139</v>
      </c>
      <c r="AW270">
        <v>8.4509999999999934</v>
      </c>
      <c r="AX270">
        <v>8.0020000000000095</v>
      </c>
      <c r="AY270">
        <v>8.0789999999999793</v>
      </c>
      <c r="AZ270">
        <v>8.2749999999999773</v>
      </c>
      <c r="BA270">
        <v>8.33400000000006</v>
      </c>
      <c r="BB270">
        <v>8.1839999999999691</v>
      </c>
      <c r="BC270" s="102" t="str">
        <f t="shared" si="35"/>
        <v/>
      </c>
    </row>
    <row r="271" spans="1:55" ht="14.65" thickBot="1" x14ac:dyDescent="0.5">
      <c r="A271" s="58" t="s">
        <v>102</v>
      </c>
      <c r="B271" s="58">
        <v>2022</v>
      </c>
      <c r="C271" s="53">
        <v>44672</v>
      </c>
      <c r="D271" s="10" t="s">
        <v>72</v>
      </c>
      <c r="E271" s="58" t="s">
        <v>454</v>
      </c>
      <c r="F271" s="48">
        <v>2</v>
      </c>
      <c r="G271" s="48" t="s">
        <v>56</v>
      </c>
      <c r="H271" s="48" t="s">
        <v>267</v>
      </c>
      <c r="I271" s="48" t="s">
        <v>233</v>
      </c>
      <c r="J271" s="48" t="s">
        <v>428</v>
      </c>
      <c r="K271" s="48" t="s">
        <v>427</v>
      </c>
      <c r="L271" s="50">
        <f>(C271-VLOOKUP(H271,Riders!$A$2:$C$3501,2,FALSE))/365</f>
        <v>23.323287671232876</v>
      </c>
      <c r="M271" s="50">
        <f>(C271-VLOOKUP(I271,Riders!$A$2:$C$3501,2,FALSE))/365</f>
        <v>26.638356164383563</v>
      </c>
      <c r="N271" s="50">
        <f>(C271-VLOOKUP(J271,Riders!$A$2:$C$3501,2,FALSE))/365</f>
        <v>32.484931506849314</v>
      </c>
      <c r="O271" s="50">
        <f>(C271-VLOOKUP(K271,Riders!$A$2:$C$3501,2,FALSE))/365</f>
        <v>27.986301369863014</v>
      </c>
      <c r="P271" s="58">
        <v>1</v>
      </c>
      <c r="Q271" s="101">
        <f t="shared" si="29"/>
        <v>259.738</v>
      </c>
      <c r="R271" s="101">
        <f t="shared" si="30"/>
        <v>23.221</v>
      </c>
      <c r="S271" s="101">
        <f t="shared" si="31"/>
        <v>70.677000000000007</v>
      </c>
      <c r="T271" s="101">
        <f t="shared" si="32"/>
        <v>61.921000000000035</v>
      </c>
      <c r="U271" s="101">
        <f t="shared" si="33"/>
        <v>63.417999999999978</v>
      </c>
      <c r="V271" s="101">
        <f t="shared" si="34"/>
        <v>63.72199999999998</v>
      </c>
      <c r="W271">
        <v>14.643000000000001</v>
      </c>
      <c r="X271">
        <v>8.5779999999999994</v>
      </c>
      <c r="Y271">
        <v>7.9869999999999983</v>
      </c>
      <c r="Z271">
        <v>7.757000000000005</v>
      </c>
      <c r="AA271">
        <v>8.0869999999999962</v>
      </c>
      <c r="AB271">
        <v>7.8549999999999969</v>
      </c>
      <c r="AC271">
        <v>7.8770000000000024</v>
      </c>
      <c r="AD271">
        <v>7.8930000000000078</v>
      </c>
      <c r="AE271">
        <v>7.7099999999999795</v>
      </c>
      <c r="AF271">
        <v>7.619000000000014</v>
      </c>
      <c r="AG271">
        <v>7.6839999999999975</v>
      </c>
      <c r="AH271">
        <v>7.7920000000000016</v>
      </c>
      <c r="AI271">
        <v>7.6510000000000105</v>
      </c>
      <c r="AJ271">
        <v>7.8199999999999932</v>
      </c>
      <c r="AK271">
        <v>7.8529999999999802</v>
      </c>
      <c r="AL271">
        <v>7.7920000000000584</v>
      </c>
      <c r="AM271">
        <v>7.9799999999999613</v>
      </c>
      <c r="AN271">
        <v>8.1149999999999807</v>
      </c>
      <c r="AO271">
        <v>7.7830000000000155</v>
      </c>
      <c r="AP271">
        <v>7.9119999999999777</v>
      </c>
      <c r="AQ271">
        <v>8.0960000000000036</v>
      </c>
      <c r="AR271">
        <v>7.8240000000000123</v>
      </c>
      <c r="AS271">
        <v>7.8430000000000177</v>
      </c>
      <c r="AT271">
        <v>7.8650000000000091</v>
      </c>
      <c r="AU271">
        <v>7.9949999999999761</v>
      </c>
      <c r="AV271">
        <v>7.9489999999999839</v>
      </c>
      <c r="AW271">
        <v>7.7880000000000109</v>
      </c>
      <c r="AX271">
        <v>8.0320000000000107</v>
      </c>
      <c r="AY271">
        <v>7.8479999999999848</v>
      </c>
      <c r="AZ271">
        <v>8.127000000000038</v>
      </c>
      <c r="BA271">
        <v>7.9889999999999475</v>
      </c>
      <c r="BB271">
        <v>7.9940000000000282</v>
      </c>
      <c r="BC271" s="102">
        <f t="shared" si="35"/>
        <v>55.440482332196289</v>
      </c>
    </row>
    <row r="272" spans="1:55" ht="14.65" thickBot="1" x14ac:dyDescent="0.5">
      <c r="A272" s="58" t="s">
        <v>102</v>
      </c>
      <c r="B272" s="58">
        <v>2022</v>
      </c>
      <c r="C272" s="53">
        <v>44672</v>
      </c>
      <c r="D272" s="10" t="s">
        <v>72</v>
      </c>
      <c r="E272" s="58" t="s">
        <v>454</v>
      </c>
      <c r="F272" s="48">
        <v>2</v>
      </c>
      <c r="G272" s="48" t="s">
        <v>47</v>
      </c>
      <c r="H272" s="48" t="s">
        <v>268</v>
      </c>
      <c r="I272" s="48" t="s">
        <v>240</v>
      </c>
      <c r="J272" s="48" t="s">
        <v>470</v>
      </c>
      <c r="K272" s="48" t="s">
        <v>500</v>
      </c>
      <c r="L272" s="50">
        <f>(C272-VLOOKUP(H272,Riders!$A$2:$C$3501,2,FALSE))/365</f>
        <v>25.304109589041097</v>
      </c>
      <c r="M272" s="50">
        <f>(C272-VLOOKUP(I272,Riders!$A$2:$C$3501,2,FALSE))/365</f>
        <v>29.764383561643836</v>
      </c>
      <c r="N272" s="50">
        <f>(C272-VLOOKUP(J272,Riders!$A$2:$C$3501,2,FALSE))/365</f>
        <v>23.865753424657534</v>
      </c>
      <c r="O272" s="50">
        <f>(C272-VLOOKUP(K272,Riders!$A$2:$C$3501,2,FALSE))/365</f>
        <v>19.391780821917809</v>
      </c>
      <c r="P272" s="58">
        <v>2</v>
      </c>
      <c r="Q272" s="101">
        <f t="shared" si="29"/>
        <v>263.79900000000004</v>
      </c>
      <c r="R272" s="101">
        <f t="shared" si="30"/>
        <v>22.524999999999999</v>
      </c>
      <c r="S272" s="101">
        <f t="shared" si="31"/>
        <v>69.748999999999995</v>
      </c>
      <c r="T272" s="101">
        <f t="shared" si="32"/>
        <v>63.72</v>
      </c>
      <c r="U272" s="101">
        <f t="shared" si="33"/>
        <v>65.085000000000008</v>
      </c>
      <c r="V272" s="101">
        <f t="shared" si="34"/>
        <v>65.245000000000033</v>
      </c>
      <c r="W272">
        <v>14.192</v>
      </c>
      <c r="X272">
        <v>8.3329999999999984</v>
      </c>
      <c r="Y272">
        <v>7.995000000000001</v>
      </c>
      <c r="Z272">
        <v>7.8520000000000003</v>
      </c>
      <c r="AA272">
        <v>7.8780000000000001</v>
      </c>
      <c r="AB272">
        <v>7.9359999999999999</v>
      </c>
      <c r="AC272">
        <v>7.7990000000000066</v>
      </c>
      <c r="AD272">
        <v>7.7639999999999887</v>
      </c>
      <c r="AE272">
        <v>7.8979999999999961</v>
      </c>
      <c r="AF272">
        <v>7.9180000000000064</v>
      </c>
      <c r="AG272">
        <v>7.8170000000000073</v>
      </c>
      <c r="AH272">
        <v>8.1709999999999923</v>
      </c>
      <c r="AI272">
        <v>7.8579999999999899</v>
      </c>
      <c r="AJ272">
        <v>7.8370000000000175</v>
      </c>
      <c r="AK272">
        <v>8.2319999999999993</v>
      </c>
      <c r="AL272">
        <v>7.9889999999999901</v>
      </c>
      <c r="AM272">
        <v>8.1730000000000018</v>
      </c>
      <c r="AN272">
        <v>8.1870000000000118</v>
      </c>
      <c r="AO272">
        <v>8.1539999999999679</v>
      </c>
      <c r="AP272">
        <v>8.0190000000000339</v>
      </c>
      <c r="AQ272">
        <v>8.2230000000000132</v>
      </c>
      <c r="AR272">
        <v>7.9879999999999711</v>
      </c>
      <c r="AS272">
        <v>8.2309999999999945</v>
      </c>
      <c r="AT272">
        <v>8.1100000000000136</v>
      </c>
      <c r="AU272">
        <v>8.1149999999999807</v>
      </c>
      <c r="AV272">
        <v>8.3690000000000282</v>
      </c>
      <c r="AW272">
        <v>8.2819999999999823</v>
      </c>
      <c r="AX272">
        <v>8.1809999999999832</v>
      </c>
      <c r="AY272">
        <v>8.1890000000000214</v>
      </c>
      <c r="AZ272">
        <v>8.0670000000000073</v>
      </c>
      <c r="BA272">
        <v>7.9999999999999716</v>
      </c>
      <c r="BB272">
        <v>8.0420000000000584</v>
      </c>
      <c r="BC272" s="102">
        <f t="shared" si="35"/>
        <v>54.587015113779799</v>
      </c>
    </row>
    <row r="273" spans="1:55" ht="14.65" thickBot="1" x14ac:dyDescent="0.5">
      <c r="A273" s="58" t="s">
        <v>102</v>
      </c>
      <c r="B273" s="58">
        <v>2022</v>
      </c>
      <c r="C273" s="53">
        <v>44672</v>
      </c>
      <c r="D273" s="10" t="s">
        <v>72</v>
      </c>
      <c r="E273" s="58" t="s">
        <v>454</v>
      </c>
      <c r="F273" s="48">
        <v>3</v>
      </c>
      <c r="G273" s="48" t="s">
        <v>25</v>
      </c>
      <c r="H273" s="48" t="s">
        <v>269</v>
      </c>
      <c r="I273" s="48" t="s">
        <v>328</v>
      </c>
      <c r="J273" s="48" t="s">
        <v>457</v>
      </c>
      <c r="K273" s="48" t="s">
        <v>418</v>
      </c>
      <c r="L273" s="50">
        <f>(C273-VLOOKUP(H273,Riders!$A$2:$C$3501,2,FALSE))/365</f>
        <v>28.12876712328767</v>
      </c>
      <c r="M273" s="50">
        <f>(C273-VLOOKUP(I273,Riders!$A$2:$C$3501,2,FALSE))/365</f>
        <v>31.742465753424657</v>
      </c>
      <c r="N273" s="50">
        <f>(C273-VLOOKUP(J273,Riders!$A$2:$C$3501,2,FALSE))/365</f>
        <v>24.698630136986303</v>
      </c>
      <c r="O273" s="50">
        <f>(C273-VLOOKUP(K273,Riders!$A$2:$C$3501,2,FALSE))/365</f>
        <v>25.079452054794519</v>
      </c>
      <c r="P273" s="58">
        <v>1</v>
      </c>
      <c r="Q273" s="101">
        <f t="shared" si="29"/>
        <v>255.65299999999996</v>
      </c>
      <c r="R273" s="101">
        <f t="shared" si="30"/>
        <v>22.52</v>
      </c>
      <c r="S273" s="101">
        <f t="shared" si="31"/>
        <v>69.016999999999996</v>
      </c>
      <c r="T273" s="101">
        <f t="shared" si="32"/>
        <v>61.06</v>
      </c>
      <c r="U273" s="101">
        <f t="shared" si="33"/>
        <v>62.842000000000013</v>
      </c>
      <c r="V273" s="101">
        <f t="shared" si="34"/>
        <v>62.733999999999952</v>
      </c>
      <c r="W273">
        <v>14.11</v>
      </c>
      <c r="X273">
        <v>8.41</v>
      </c>
      <c r="Y273">
        <v>8.0489999999999995</v>
      </c>
      <c r="Z273">
        <v>7.637000000000004</v>
      </c>
      <c r="AA273">
        <v>7.6409999999999982</v>
      </c>
      <c r="AB273">
        <v>7.7010000000000005</v>
      </c>
      <c r="AC273">
        <v>7.6469999999999985</v>
      </c>
      <c r="AD273">
        <v>7.8219999999999956</v>
      </c>
      <c r="AE273">
        <v>7.6280000000000001</v>
      </c>
      <c r="AF273">
        <v>7.6430000000000007</v>
      </c>
      <c r="AG273">
        <v>7.7670000000000101</v>
      </c>
      <c r="AH273">
        <v>7.5120000000000005</v>
      </c>
      <c r="AI273">
        <v>7.6939999999999884</v>
      </c>
      <c r="AJ273">
        <v>7.6089999999999947</v>
      </c>
      <c r="AK273">
        <v>7.6640000000000157</v>
      </c>
      <c r="AL273">
        <v>7.5429999999999922</v>
      </c>
      <c r="AM273">
        <v>7.8559999999999945</v>
      </c>
      <c r="AN273">
        <v>7.5569999999999879</v>
      </c>
      <c r="AO273">
        <v>7.6990000000000123</v>
      </c>
      <c r="AP273">
        <v>7.76400000000001</v>
      </c>
      <c r="AQ273">
        <v>7.9679999999999893</v>
      </c>
      <c r="AR273">
        <v>8.1140000000000043</v>
      </c>
      <c r="AS273">
        <v>7.9590000000000032</v>
      </c>
      <c r="AT273">
        <v>7.9250000000000114</v>
      </c>
      <c r="AU273">
        <v>8.0329999999999586</v>
      </c>
      <c r="AV273">
        <v>7.9710000000000605</v>
      </c>
      <c r="AW273">
        <v>7.7959999999999638</v>
      </c>
      <c r="AX273">
        <v>7.8390000000000271</v>
      </c>
      <c r="AY273">
        <v>7.9239999999999782</v>
      </c>
      <c r="AZ273">
        <v>7.7309999999999945</v>
      </c>
      <c r="BA273">
        <v>7.7060000000000457</v>
      </c>
      <c r="BB273">
        <v>7.7339999999999236</v>
      </c>
      <c r="BC273" s="102">
        <f t="shared" si="35"/>
        <v>56.32634860533615</v>
      </c>
    </row>
    <row r="274" spans="1:55" ht="14.65" thickBot="1" x14ac:dyDescent="0.5">
      <c r="A274" s="58" t="s">
        <v>102</v>
      </c>
      <c r="B274" s="58">
        <v>2022</v>
      </c>
      <c r="C274" s="53">
        <v>44672</v>
      </c>
      <c r="D274" s="10" t="s">
        <v>72</v>
      </c>
      <c r="E274" s="58" t="s">
        <v>454</v>
      </c>
      <c r="F274" s="48">
        <v>3</v>
      </c>
      <c r="G274" s="48" t="s">
        <v>53</v>
      </c>
      <c r="H274" s="48" t="s">
        <v>227</v>
      </c>
      <c r="I274" s="48" t="s">
        <v>272</v>
      </c>
      <c r="J274" s="48" t="s">
        <v>456</v>
      </c>
      <c r="K274" s="48" t="s">
        <v>316</v>
      </c>
      <c r="L274" s="50">
        <f>(C274-VLOOKUP(H274,Riders!$A$2:$C$3501,2,FALSE))/365</f>
        <v>24.161643835616438</v>
      </c>
      <c r="M274" s="50">
        <f>(C274-VLOOKUP(I274,Riders!$A$2:$C$3501,2,FALSE))/365</f>
        <v>25.17808219178082</v>
      </c>
      <c r="N274" s="50">
        <f>(C274-VLOOKUP(J274,Riders!$A$2:$C$3501,2,FALSE))/365</f>
        <v>22.841095890410958</v>
      </c>
      <c r="O274" s="50">
        <f>(C274-VLOOKUP(K274,Riders!$A$2:$C$3501,2,FALSE))/365</f>
        <v>21.331506849315069</v>
      </c>
      <c r="P274" s="58">
        <v>2</v>
      </c>
      <c r="Q274" s="101">
        <f t="shared" si="29"/>
        <v>255.76300000000001</v>
      </c>
      <c r="R274" s="101">
        <f t="shared" si="30"/>
        <v>22.393999999999998</v>
      </c>
      <c r="S274" s="101">
        <f t="shared" si="31"/>
        <v>69.198999999999984</v>
      </c>
      <c r="T274" s="101">
        <f t="shared" si="32"/>
        <v>61.284999999999997</v>
      </c>
      <c r="U274" s="101">
        <f t="shared" si="33"/>
        <v>61.72999999999999</v>
      </c>
      <c r="V274" s="101">
        <f t="shared" si="34"/>
        <v>63.549000000000035</v>
      </c>
      <c r="W274">
        <v>13.968</v>
      </c>
      <c r="X274">
        <v>8.4259999999999984</v>
      </c>
      <c r="Y274">
        <v>7.9760000000000026</v>
      </c>
      <c r="Z274">
        <v>7.7349999999999959</v>
      </c>
      <c r="AA274">
        <v>7.784000000000006</v>
      </c>
      <c r="AB274">
        <v>7.7369999999999948</v>
      </c>
      <c r="AC274">
        <v>7.7310000000000159</v>
      </c>
      <c r="AD274">
        <v>7.8419999999999703</v>
      </c>
      <c r="AE274">
        <v>7.6830000000000211</v>
      </c>
      <c r="AF274">
        <v>7.6230000000000047</v>
      </c>
      <c r="AG274">
        <v>7.8039999999999736</v>
      </c>
      <c r="AH274">
        <v>7.8610000000000184</v>
      </c>
      <c r="AI274">
        <v>7.5829999999999984</v>
      </c>
      <c r="AJ274">
        <v>7.6800000000000068</v>
      </c>
      <c r="AK274">
        <v>7.5429999999999779</v>
      </c>
      <c r="AL274">
        <v>7.5079999999999956</v>
      </c>
      <c r="AM274">
        <v>7.8390000000000271</v>
      </c>
      <c r="AN274">
        <v>7.6200000000000045</v>
      </c>
      <c r="AO274">
        <v>7.8999999999999773</v>
      </c>
      <c r="AP274">
        <v>7.8009999999999877</v>
      </c>
      <c r="AQ274">
        <v>7.8870000000000005</v>
      </c>
      <c r="AR274">
        <v>7.6390000000000384</v>
      </c>
      <c r="AS274">
        <v>7.5149999999999864</v>
      </c>
      <c r="AT274">
        <v>7.5289999999999679</v>
      </c>
      <c r="AU274">
        <v>7.4500000000000171</v>
      </c>
      <c r="AV274">
        <v>7.4200000000000159</v>
      </c>
      <c r="AW274">
        <v>7.6219999999999857</v>
      </c>
      <c r="AX274">
        <v>8.1370000000000289</v>
      </c>
      <c r="AY274">
        <v>8.1680000000000064</v>
      </c>
      <c r="AZ274">
        <v>8.2939999999999543</v>
      </c>
      <c r="BA274">
        <v>8.2320000000000277</v>
      </c>
      <c r="BB274">
        <v>8.2259999999999991</v>
      </c>
      <c r="BC274" s="102">
        <f t="shared" si="35"/>
        <v>56.302123450225402</v>
      </c>
    </row>
    <row r="275" spans="1:55" ht="14.65" thickBot="1" x14ac:dyDescent="0.5">
      <c r="A275" s="58" t="s">
        <v>102</v>
      </c>
      <c r="B275" s="58">
        <v>2022</v>
      </c>
      <c r="C275" s="53">
        <v>44672</v>
      </c>
      <c r="D275" s="10" t="s">
        <v>72</v>
      </c>
      <c r="E275" s="58" t="s">
        <v>454</v>
      </c>
      <c r="F275" s="48">
        <v>4</v>
      </c>
      <c r="G275" s="48" t="s">
        <v>15</v>
      </c>
      <c r="H275" s="48" t="s">
        <v>459</v>
      </c>
      <c r="I275" s="48" t="s">
        <v>491</v>
      </c>
      <c r="J275" s="48" t="s">
        <v>460</v>
      </c>
      <c r="K275" s="48" t="s">
        <v>492</v>
      </c>
      <c r="L275" s="50">
        <f>(C275-VLOOKUP(H275,Riders!$A$2:$C$3501,2,FALSE))/365</f>
        <v>23.432876712328767</v>
      </c>
      <c r="M275" s="50">
        <f>(C275-VLOOKUP(I275,Riders!$A$2:$C$3501,2,FALSE))/365</f>
        <v>25.783561643835615</v>
      </c>
      <c r="N275" s="50">
        <f>(C275-VLOOKUP(J275,Riders!$A$2:$C$3501,2,FALSE))/365</f>
        <v>28.778082191780822</v>
      </c>
      <c r="O275" s="50">
        <f>(C275-VLOOKUP(K275,Riders!$A$2:$C$3501,2,FALSE))/365</f>
        <v>25.172602739726027</v>
      </c>
      <c r="P275" s="58">
        <v>1</v>
      </c>
      <c r="Q275" s="101">
        <f t="shared" si="29"/>
        <v>252.80799999999999</v>
      </c>
      <c r="R275" s="101">
        <f t="shared" si="30"/>
        <v>22.620999999999999</v>
      </c>
      <c r="S275" s="101">
        <f t="shared" si="31"/>
        <v>68.991</v>
      </c>
      <c r="T275" s="101">
        <f t="shared" si="32"/>
        <v>61.366</v>
      </c>
      <c r="U275" s="101">
        <f t="shared" si="33"/>
        <v>61.548999999999978</v>
      </c>
      <c r="V275" s="101">
        <f t="shared" si="34"/>
        <v>60.902000000000015</v>
      </c>
      <c r="W275">
        <v>14.260999999999999</v>
      </c>
      <c r="X275">
        <v>8.36</v>
      </c>
      <c r="Y275">
        <v>7.892000000000003</v>
      </c>
      <c r="Z275">
        <v>7.8000000000000007</v>
      </c>
      <c r="AA275">
        <v>7.7959999999999994</v>
      </c>
      <c r="AB275">
        <v>7.5989999999999966</v>
      </c>
      <c r="AC275">
        <v>7.5280000000000058</v>
      </c>
      <c r="AD275">
        <v>7.7549999999999955</v>
      </c>
      <c r="AE275">
        <v>7.7749999999999915</v>
      </c>
      <c r="AF275">
        <v>7.7219999999999942</v>
      </c>
      <c r="AG275">
        <v>7.5800000000000125</v>
      </c>
      <c r="AH275">
        <v>7.6599999999999966</v>
      </c>
      <c r="AI275">
        <v>7.7039999999999935</v>
      </c>
      <c r="AJ275">
        <v>7.6570000000000107</v>
      </c>
      <c r="AK275">
        <v>7.5810000000000031</v>
      </c>
      <c r="AL275">
        <v>7.6869999999999976</v>
      </c>
      <c r="AM275">
        <v>7.7199999999999989</v>
      </c>
      <c r="AN275">
        <v>7.7280000000000086</v>
      </c>
      <c r="AO275">
        <v>7.6159999999999854</v>
      </c>
      <c r="AP275">
        <v>7.7840000000000202</v>
      </c>
      <c r="AQ275">
        <v>7.671999999999997</v>
      </c>
      <c r="AR275">
        <v>7.6270000000000095</v>
      </c>
      <c r="AS275">
        <v>7.7729999999999677</v>
      </c>
      <c r="AT275">
        <v>7.6289999999999907</v>
      </c>
      <c r="AU275">
        <v>7.6620000000000346</v>
      </c>
      <c r="AV275">
        <v>7.7369999999999948</v>
      </c>
      <c r="AW275">
        <v>7.6510000000000105</v>
      </c>
      <c r="AX275">
        <v>7.7049999999999841</v>
      </c>
      <c r="AY275">
        <v>7.5109999999999957</v>
      </c>
      <c r="AZ275">
        <v>7.5680000000000405</v>
      </c>
      <c r="BA275">
        <v>7.5589999999999407</v>
      </c>
      <c r="BB275">
        <v>7.5090000000000146</v>
      </c>
      <c r="BC275" s="102">
        <f t="shared" si="35"/>
        <v>56.960222777760201</v>
      </c>
    </row>
    <row r="276" spans="1:55" ht="14.65" thickBot="1" x14ac:dyDescent="0.5">
      <c r="A276" s="58" t="s">
        <v>102</v>
      </c>
      <c r="B276" s="58">
        <v>2022</v>
      </c>
      <c r="C276" s="53">
        <v>44672</v>
      </c>
      <c r="D276" s="10" t="s">
        <v>72</v>
      </c>
      <c r="E276" s="58" t="s">
        <v>454</v>
      </c>
      <c r="F276" s="48">
        <v>4</v>
      </c>
      <c r="G276" s="48" t="s">
        <v>17</v>
      </c>
      <c r="H276" s="48" t="s">
        <v>423</v>
      </c>
      <c r="I276" s="48" t="s">
        <v>215</v>
      </c>
      <c r="J276" s="48" t="s">
        <v>422</v>
      </c>
      <c r="K276" s="48" t="s">
        <v>493</v>
      </c>
      <c r="L276" s="50">
        <f>(C276-VLOOKUP(H276,Riders!$A$2:$C$3501,2,FALSE))/365</f>
        <v>24.421917808219177</v>
      </c>
      <c r="M276" s="50">
        <f>(C276-VLOOKUP(I276,Riders!$A$2:$C$3501,2,FALSE))/365</f>
        <v>23.287671232876711</v>
      </c>
      <c r="N276" s="50">
        <f>(C276-VLOOKUP(J276,Riders!$A$2:$C$3501,2,FALSE))/365</f>
        <v>23.008219178082193</v>
      </c>
      <c r="O276" s="50">
        <f>(C276-VLOOKUP(K276,Riders!$A$2:$C$3501,2,FALSE))/365</f>
        <v>18.767123287671232</v>
      </c>
      <c r="P276" s="58">
        <v>2</v>
      </c>
      <c r="Q276" s="101">
        <f t="shared" si="29"/>
        <v>253.99799999999999</v>
      </c>
      <c r="R276" s="101">
        <f t="shared" si="30"/>
        <v>22.513999999999999</v>
      </c>
      <c r="S276" s="101">
        <f t="shared" si="31"/>
        <v>69.085999999999999</v>
      </c>
      <c r="T276" s="101">
        <f t="shared" si="32"/>
        <v>61.917999999999992</v>
      </c>
      <c r="U276" s="101">
        <f t="shared" si="33"/>
        <v>61.690000000000026</v>
      </c>
      <c r="V276" s="101">
        <f t="shared" si="34"/>
        <v>61.303999999999974</v>
      </c>
      <c r="W276">
        <v>14.143000000000001</v>
      </c>
      <c r="X276">
        <v>8.3709999999999987</v>
      </c>
      <c r="Y276">
        <v>7.9660000000000011</v>
      </c>
      <c r="Z276">
        <v>7.772000000000002</v>
      </c>
      <c r="AA276">
        <v>7.7539999999999978</v>
      </c>
      <c r="AB276">
        <v>7.767000000000003</v>
      </c>
      <c r="AC276">
        <v>7.6270000000000024</v>
      </c>
      <c r="AD276">
        <v>7.6859999999999928</v>
      </c>
      <c r="AE276">
        <v>7.7419999999999902</v>
      </c>
      <c r="AF276">
        <v>7.5690000000000026</v>
      </c>
      <c r="AG276">
        <v>7.7620000000000005</v>
      </c>
      <c r="AH276">
        <v>7.6910000000000167</v>
      </c>
      <c r="AI276">
        <v>7.7879999999999825</v>
      </c>
      <c r="AJ276">
        <v>7.6680000000000064</v>
      </c>
      <c r="AK276">
        <v>7.945999999999998</v>
      </c>
      <c r="AL276">
        <v>7.7519999999999953</v>
      </c>
      <c r="AM276">
        <v>7.6870000000000402</v>
      </c>
      <c r="AN276">
        <v>7.7049999999999557</v>
      </c>
      <c r="AO276">
        <v>7.6550000000000011</v>
      </c>
      <c r="AP276">
        <v>7.6650000000000205</v>
      </c>
      <c r="AQ276">
        <v>7.7849999999999966</v>
      </c>
      <c r="AR276">
        <v>7.7090000000000032</v>
      </c>
      <c r="AS276">
        <v>7.599000000000018</v>
      </c>
      <c r="AT276">
        <v>7.8849999999999909</v>
      </c>
      <c r="AU276">
        <v>7.8369999999999607</v>
      </c>
      <c r="AV276">
        <v>7.6240000000000521</v>
      </c>
      <c r="AW276">
        <v>7.4749999999999943</v>
      </c>
      <c r="AX276">
        <v>7.4839999999999804</v>
      </c>
      <c r="AY276">
        <v>7.5089999999999577</v>
      </c>
      <c r="AZ276">
        <v>7.68100000000004</v>
      </c>
      <c r="BA276">
        <v>7.8129999999999882</v>
      </c>
      <c r="BB276">
        <v>7.8810000000000002</v>
      </c>
      <c r="BC276" s="102">
        <f t="shared" si="35"/>
        <v>56.693359790234574</v>
      </c>
    </row>
    <row r="277" spans="1:55" ht="14.65" thickBot="1" x14ac:dyDescent="0.5">
      <c r="A277" s="29" t="s">
        <v>102</v>
      </c>
      <c r="B277" s="29">
        <v>2022</v>
      </c>
      <c r="C277" s="52">
        <v>44672</v>
      </c>
      <c r="D277" s="4" t="s">
        <v>72</v>
      </c>
      <c r="E277" s="29" t="s">
        <v>204</v>
      </c>
      <c r="F277" s="51" t="s">
        <v>205</v>
      </c>
      <c r="G277" s="51" t="s">
        <v>15</v>
      </c>
      <c r="H277" s="51" t="s">
        <v>459</v>
      </c>
      <c r="I277" s="51" t="s">
        <v>491</v>
      </c>
      <c r="J277" s="51" t="s">
        <v>460</v>
      </c>
      <c r="K277" s="51" t="s">
        <v>492</v>
      </c>
      <c r="L277" s="50">
        <f>(C277-VLOOKUP(H277,Riders!$A$2:$C$3501,2,FALSE))/365</f>
        <v>23.432876712328767</v>
      </c>
      <c r="M277" s="50">
        <f>(C277-VLOOKUP(I277,Riders!$A$2:$C$3501,2,FALSE))/365</f>
        <v>25.783561643835615</v>
      </c>
      <c r="N277" s="50">
        <f>(C277-VLOOKUP(J277,Riders!$A$2:$C$3501,2,FALSE))/365</f>
        <v>28.778082191780822</v>
      </c>
      <c r="O277" s="50">
        <f>(C277-VLOOKUP(K277,Riders!$A$2:$C$3501,2,FALSE))/365</f>
        <v>25.172602739726027</v>
      </c>
      <c r="P277" s="29">
        <v>1</v>
      </c>
      <c r="Q277" s="101">
        <f t="shared" si="29"/>
        <v>253.42100000000002</v>
      </c>
      <c r="R277" s="101">
        <f t="shared" si="30"/>
        <v>22.460999999999999</v>
      </c>
      <c r="S277" s="101">
        <f t="shared" si="31"/>
        <v>68.272999999999996</v>
      </c>
      <c r="T277" s="101">
        <f t="shared" si="32"/>
        <v>61.798000000000002</v>
      </c>
      <c r="U277" s="101">
        <f t="shared" si="33"/>
        <v>62.228000000000009</v>
      </c>
      <c r="V277" s="101">
        <f t="shared" si="34"/>
        <v>61.122000000000014</v>
      </c>
      <c r="W277">
        <v>14.238</v>
      </c>
      <c r="X277">
        <v>8.222999999999999</v>
      </c>
      <c r="Y277">
        <v>7.7880000000000003</v>
      </c>
      <c r="Z277">
        <v>7.5850000000000044</v>
      </c>
      <c r="AA277">
        <v>7.6950000000000003</v>
      </c>
      <c r="AB277">
        <v>7.5089999999999932</v>
      </c>
      <c r="AC277">
        <v>7.5740000000000052</v>
      </c>
      <c r="AD277">
        <v>7.6609999999999943</v>
      </c>
      <c r="AE277">
        <v>7.8819999999999908</v>
      </c>
      <c r="AF277">
        <v>7.6740000000000066</v>
      </c>
      <c r="AG277">
        <v>7.6650000000000063</v>
      </c>
      <c r="AH277">
        <v>7.7999999999999972</v>
      </c>
      <c r="AI277">
        <v>7.51400000000001</v>
      </c>
      <c r="AJ277">
        <v>7.8010000000000019</v>
      </c>
      <c r="AK277">
        <v>7.7179999999999893</v>
      </c>
      <c r="AL277">
        <v>7.7439999999999998</v>
      </c>
      <c r="AM277">
        <v>7.7520000000000095</v>
      </c>
      <c r="AN277">
        <v>7.7309999999999945</v>
      </c>
      <c r="AO277">
        <v>7.7399999999999807</v>
      </c>
      <c r="AP277">
        <v>7.7160000000000366</v>
      </c>
      <c r="AQ277">
        <v>8.089999999999975</v>
      </c>
      <c r="AR277">
        <v>7.4270000000000209</v>
      </c>
      <c r="AS277">
        <v>7.8619999999999948</v>
      </c>
      <c r="AT277">
        <v>7.9099999999999966</v>
      </c>
      <c r="AU277">
        <v>7.3639999999999759</v>
      </c>
      <c r="AV277">
        <v>7.6310000000000286</v>
      </c>
      <c r="AW277">
        <v>7.7169999999999845</v>
      </c>
      <c r="AX277">
        <v>7.7930000000000064</v>
      </c>
      <c r="AY277">
        <v>8.2040000000000077</v>
      </c>
      <c r="AZ277">
        <v>7.0849999999999795</v>
      </c>
      <c r="BA277">
        <v>8.1890000000000214</v>
      </c>
      <c r="BB277">
        <v>7.13900000000001</v>
      </c>
      <c r="BC277" s="102">
        <f t="shared" si="35"/>
        <v>56.822441707672212</v>
      </c>
    </row>
    <row r="278" spans="1:55" ht="14.65" thickBot="1" x14ac:dyDescent="0.5">
      <c r="A278" s="29" t="s">
        <v>102</v>
      </c>
      <c r="B278" s="29">
        <v>2022</v>
      </c>
      <c r="C278" s="52">
        <v>44672</v>
      </c>
      <c r="D278" s="4" t="s">
        <v>72</v>
      </c>
      <c r="E278" s="29" t="s">
        <v>204</v>
      </c>
      <c r="F278" s="51" t="s">
        <v>205</v>
      </c>
      <c r="G278" s="51" t="s">
        <v>25</v>
      </c>
      <c r="H278" s="51" t="s">
        <v>269</v>
      </c>
      <c r="I278" s="51" t="s">
        <v>328</v>
      </c>
      <c r="J278" s="51" t="s">
        <v>309</v>
      </c>
      <c r="K278" s="51" t="s">
        <v>418</v>
      </c>
      <c r="L278" s="50">
        <f>(C278-VLOOKUP(H278,Riders!$A$2:$C$3501,2,FALSE))/365</f>
        <v>28.12876712328767</v>
      </c>
      <c r="M278" s="50">
        <f>(C278-VLOOKUP(I278,Riders!$A$2:$C$3501,2,FALSE))/365</f>
        <v>31.742465753424657</v>
      </c>
      <c r="N278" s="50">
        <f>(C278-VLOOKUP(J278,Riders!$A$2:$C$3501,2,FALSE))/365</f>
        <v>30.010958904109589</v>
      </c>
      <c r="O278" s="50">
        <f>(C278-VLOOKUP(K278,Riders!$A$2:$C$3501,2,FALSE))/365</f>
        <v>25.079452054794519</v>
      </c>
      <c r="P278" s="29">
        <v>2</v>
      </c>
      <c r="Q278" s="101">
        <f t="shared" si="29"/>
        <v>258.90800000000002</v>
      </c>
      <c r="R278" s="101">
        <f t="shared" si="30"/>
        <v>22.701000000000001</v>
      </c>
      <c r="S278" s="101">
        <f t="shared" si="31"/>
        <v>69.455999999999989</v>
      </c>
      <c r="T278" s="101">
        <f t="shared" si="32"/>
        <v>62.544000000000011</v>
      </c>
      <c r="U278" s="101">
        <f t="shared" si="33"/>
        <v>63.054000000000002</v>
      </c>
      <c r="V278" s="101">
        <f t="shared" si="34"/>
        <v>63.854000000000013</v>
      </c>
      <c r="W278">
        <v>14.129</v>
      </c>
      <c r="X278">
        <v>8.572000000000001</v>
      </c>
      <c r="Y278">
        <v>8.0010000000000012</v>
      </c>
      <c r="Z278">
        <v>7.8099999999999987</v>
      </c>
      <c r="AA278">
        <v>7.8500000000000014</v>
      </c>
      <c r="AB278">
        <v>7.7269999999999968</v>
      </c>
      <c r="AC278">
        <v>7.6280000000000143</v>
      </c>
      <c r="AD278">
        <v>7.7389999999999759</v>
      </c>
      <c r="AE278">
        <v>7.6160000000000139</v>
      </c>
      <c r="AF278">
        <v>7.6949999999999932</v>
      </c>
      <c r="AG278">
        <v>7.8850000000000051</v>
      </c>
      <c r="AH278">
        <v>7.8930000000000007</v>
      </c>
      <c r="AI278">
        <v>7.8869999999999862</v>
      </c>
      <c r="AJ278">
        <v>7.980000000000004</v>
      </c>
      <c r="AK278">
        <v>7.8180000000000121</v>
      </c>
      <c r="AL278">
        <v>7.769999999999996</v>
      </c>
      <c r="AM278">
        <v>7.7230000000000132</v>
      </c>
      <c r="AN278">
        <v>7.7650000000000148</v>
      </c>
      <c r="AO278">
        <v>7.8349999999999795</v>
      </c>
      <c r="AP278">
        <v>7.8899999999999864</v>
      </c>
      <c r="AQ278">
        <v>8.0229999999999961</v>
      </c>
      <c r="AR278">
        <v>7.8340000000000316</v>
      </c>
      <c r="AS278">
        <v>7.8990000000000009</v>
      </c>
      <c r="AT278">
        <v>8.0849999999999795</v>
      </c>
      <c r="AU278">
        <v>8.054000000000002</v>
      </c>
      <c r="AV278">
        <v>8.1959999999999695</v>
      </c>
      <c r="AW278">
        <v>7.9160000000000252</v>
      </c>
      <c r="AX278">
        <v>7.8049999999999784</v>
      </c>
      <c r="AY278">
        <v>7.8000000000000398</v>
      </c>
      <c r="AZ278">
        <v>7.9979999999999336</v>
      </c>
      <c r="BA278">
        <v>7.9900000000000375</v>
      </c>
      <c r="BB278">
        <v>8.0950000000000273</v>
      </c>
      <c r="BC278" s="102">
        <f t="shared" si="35"/>
        <v>55.618211874488232</v>
      </c>
    </row>
    <row r="279" spans="1:55" ht="14.65" thickBot="1" x14ac:dyDescent="0.5">
      <c r="A279" s="29" t="s">
        <v>102</v>
      </c>
      <c r="B279" s="29">
        <v>2022</v>
      </c>
      <c r="C279" s="52">
        <v>44672</v>
      </c>
      <c r="D279" s="4" t="s">
        <v>72</v>
      </c>
      <c r="E279" s="29" t="s">
        <v>204</v>
      </c>
      <c r="F279" s="51" t="s">
        <v>206</v>
      </c>
      <c r="G279" s="51" t="s">
        <v>53</v>
      </c>
      <c r="H279" s="51" t="s">
        <v>227</v>
      </c>
      <c r="I279" s="51" t="s">
        <v>272</v>
      </c>
      <c r="J279" s="51" t="s">
        <v>478</v>
      </c>
      <c r="K279" s="51" t="s">
        <v>316</v>
      </c>
      <c r="L279" s="50">
        <f>(C279-VLOOKUP(H279,Riders!$A$2:$C$3501,2,FALSE))/365</f>
        <v>24.161643835616438</v>
      </c>
      <c r="M279" s="50">
        <f>(C279-VLOOKUP(I279,Riders!$A$2:$C$3501,2,FALSE))/365</f>
        <v>25.17808219178082</v>
      </c>
      <c r="N279" s="50">
        <f>(C279-VLOOKUP(J279,Riders!$A$2:$C$3501,2,FALSE))/365</f>
        <v>25.208219178082192</v>
      </c>
      <c r="O279" s="50">
        <f>(C279-VLOOKUP(K279,Riders!$A$2:$C$3501,2,FALSE))/365</f>
        <v>21.331506849315069</v>
      </c>
      <c r="P279" s="29">
        <v>3</v>
      </c>
      <c r="Q279" s="101">
        <f t="shared" si="29"/>
        <v>254.42299999999997</v>
      </c>
      <c r="R279" s="101">
        <f t="shared" si="30"/>
        <v>22.629000000000001</v>
      </c>
      <c r="S279" s="101">
        <f t="shared" si="31"/>
        <v>69.686999999999983</v>
      </c>
      <c r="T279" s="101">
        <f t="shared" si="32"/>
        <v>62.162000000000035</v>
      </c>
      <c r="U279" s="101">
        <f t="shared" si="33"/>
        <v>61.59899999999999</v>
      </c>
      <c r="V279" s="101">
        <f t="shared" si="34"/>
        <v>60.974999999999966</v>
      </c>
      <c r="W279">
        <v>14.18</v>
      </c>
      <c r="X279">
        <v>8.4490000000000016</v>
      </c>
      <c r="Y279">
        <v>7.9929999999999986</v>
      </c>
      <c r="Z279">
        <v>7.8089999999999975</v>
      </c>
      <c r="AA279">
        <v>7.8330000000000055</v>
      </c>
      <c r="AB279">
        <v>7.6939999999999955</v>
      </c>
      <c r="AC279">
        <v>7.8230000000000004</v>
      </c>
      <c r="AD279">
        <v>7.9059999999999846</v>
      </c>
      <c r="AE279">
        <v>8.0390000000000299</v>
      </c>
      <c r="AF279">
        <v>7.7679999999999865</v>
      </c>
      <c r="AG279">
        <v>7.7050000000000125</v>
      </c>
      <c r="AH279">
        <v>7.6759999999999877</v>
      </c>
      <c r="AI279">
        <v>7.8400000000000034</v>
      </c>
      <c r="AJ279">
        <v>7.6940000000000026</v>
      </c>
      <c r="AK279">
        <v>7.742999999999995</v>
      </c>
      <c r="AL279">
        <v>7.6970000000000169</v>
      </c>
      <c r="AM279">
        <v>7.853999999999985</v>
      </c>
      <c r="AN279">
        <v>7.7309999999999945</v>
      </c>
      <c r="AO279">
        <v>7.8340000000000032</v>
      </c>
      <c r="AP279">
        <v>7.6370000000000005</v>
      </c>
      <c r="AQ279">
        <v>7.5989999999999895</v>
      </c>
      <c r="AR279">
        <v>7.5930000000000177</v>
      </c>
      <c r="AS279">
        <v>7.6669999999999732</v>
      </c>
      <c r="AT279">
        <v>7.6840000000000259</v>
      </c>
      <c r="AU279">
        <v>7.8079999999999927</v>
      </c>
      <c r="AV279">
        <v>7.5819999999999936</v>
      </c>
      <c r="AW279">
        <v>7.5170000000000243</v>
      </c>
      <c r="AX279">
        <v>7.5349999999999682</v>
      </c>
      <c r="AY279">
        <v>7.5710000000000264</v>
      </c>
      <c r="AZ279">
        <v>7.5939999999999941</v>
      </c>
      <c r="BA279">
        <v>7.7529999999999859</v>
      </c>
      <c r="BB279">
        <v>7.6149999999999807</v>
      </c>
      <c r="BC279" s="102">
        <f t="shared" si="35"/>
        <v>56.598656567998965</v>
      </c>
    </row>
    <row r="280" spans="1:55" ht="14.65" thickBot="1" x14ac:dyDescent="0.5">
      <c r="A280" s="29" t="s">
        <v>102</v>
      </c>
      <c r="B280" s="29">
        <v>2022</v>
      </c>
      <c r="C280" s="52">
        <v>44672</v>
      </c>
      <c r="D280" s="4" t="s">
        <v>72</v>
      </c>
      <c r="E280" s="29" t="s">
        <v>204</v>
      </c>
      <c r="F280" s="51" t="s">
        <v>206</v>
      </c>
      <c r="G280" s="51" t="s">
        <v>17</v>
      </c>
      <c r="H280" s="51" t="s">
        <v>423</v>
      </c>
      <c r="I280" s="51" t="s">
        <v>215</v>
      </c>
      <c r="J280" s="51" t="s">
        <v>422</v>
      </c>
      <c r="K280" s="51" t="s">
        <v>493</v>
      </c>
      <c r="L280" s="50">
        <f>(C280-VLOOKUP(H280,Riders!$A$2:$C$3501,2,FALSE))/365</f>
        <v>24.421917808219177</v>
      </c>
      <c r="M280" s="50">
        <f>(C280-VLOOKUP(I280,Riders!$A$2:$C$3501,2,FALSE))/365</f>
        <v>23.287671232876711</v>
      </c>
      <c r="N280" s="50">
        <f>(C280-VLOOKUP(J280,Riders!$A$2:$C$3501,2,FALSE))/365</f>
        <v>23.008219178082193</v>
      </c>
      <c r="O280" s="50">
        <f>(C280-VLOOKUP(K280,Riders!$A$2:$C$3501,2,FALSE))/365</f>
        <v>18.767123287671232</v>
      </c>
      <c r="P280" s="29">
        <v>4</v>
      </c>
      <c r="Q280" s="101">
        <f t="shared" si="29"/>
        <v>256.91199999999998</v>
      </c>
      <c r="R280" s="101">
        <f t="shared" si="30"/>
        <v>22.806999999999999</v>
      </c>
      <c r="S280" s="101">
        <f t="shared" si="31"/>
        <v>69.717999999999989</v>
      </c>
      <c r="T280" s="101">
        <f t="shared" si="32"/>
        <v>62.018000000000029</v>
      </c>
      <c r="U280" s="101">
        <f t="shared" si="33"/>
        <v>62.198999999999984</v>
      </c>
      <c r="V280" s="101">
        <f t="shared" si="34"/>
        <v>62.976999999999975</v>
      </c>
      <c r="W280">
        <v>14.359</v>
      </c>
      <c r="X280">
        <v>8.4479999999999986</v>
      </c>
      <c r="Y280">
        <v>8.0110000000000028</v>
      </c>
      <c r="Z280">
        <v>7.801999999999996</v>
      </c>
      <c r="AA280">
        <v>7.7439999999999998</v>
      </c>
      <c r="AB280">
        <v>7.9110000000000014</v>
      </c>
      <c r="AC280">
        <v>7.7530000000000072</v>
      </c>
      <c r="AD280">
        <v>7.6899999999999835</v>
      </c>
      <c r="AE280">
        <v>7.6700000000000159</v>
      </c>
      <c r="AF280">
        <v>7.7049999999999983</v>
      </c>
      <c r="AG280">
        <v>7.7079999999999984</v>
      </c>
      <c r="AH280">
        <v>7.7379999999999995</v>
      </c>
      <c r="AI280">
        <v>7.7890000000000157</v>
      </c>
      <c r="AJ280">
        <v>7.9139999999999873</v>
      </c>
      <c r="AK280">
        <v>7.7819999999999965</v>
      </c>
      <c r="AL280">
        <v>7.7120000000000175</v>
      </c>
      <c r="AM280">
        <v>7.7019999999999698</v>
      </c>
      <c r="AN280">
        <v>7.66700000000003</v>
      </c>
      <c r="AO280">
        <v>7.7169999999999561</v>
      </c>
      <c r="AP280">
        <v>7.7780000000000484</v>
      </c>
      <c r="AQ280">
        <v>7.8200000000000216</v>
      </c>
      <c r="AR280">
        <v>7.8989999999999441</v>
      </c>
      <c r="AS280">
        <v>7.8789999999999907</v>
      </c>
      <c r="AT280">
        <v>7.7370000000000232</v>
      </c>
      <c r="AU280">
        <v>7.8130000000000166</v>
      </c>
      <c r="AV280">
        <v>7.8689999999999998</v>
      </c>
      <c r="AW280">
        <v>8.0220000000000198</v>
      </c>
      <c r="AX280">
        <v>7.865999999999957</v>
      </c>
      <c r="AY280">
        <v>7.8300000000000125</v>
      </c>
      <c r="AZ280">
        <v>7.8419999999999845</v>
      </c>
      <c r="BA280">
        <v>7.8329999999999984</v>
      </c>
      <c r="BB280">
        <v>7.9019999999999868</v>
      </c>
      <c r="BC280" s="102">
        <f t="shared" si="35"/>
        <v>56.050320732390865</v>
      </c>
    </row>
    <row r="281" spans="1:55" ht="14.65" thickBot="1" x14ac:dyDescent="0.5">
      <c r="A281" s="58" t="s">
        <v>108</v>
      </c>
      <c r="B281" s="58">
        <v>2021</v>
      </c>
      <c r="C281" s="53">
        <v>44490</v>
      </c>
      <c r="D281" s="10" t="s">
        <v>13</v>
      </c>
      <c r="E281" s="58" t="s">
        <v>454</v>
      </c>
      <c r="F281" s="48">
        <v>1</v>
      </c>
      <c r="G281" s="48" t="s">
        <v>47</v>
      </c>
      <c r="H281" s="48" t="s">
        <v>279</v>
      </c>
      <c r="I281" s="48" t="s">
        <v>240</v>
      </c>
      <c r="J281" s="48" t="s">
        <v>268</v>
      </c>
      <c r="K281" s="48" t="s">
        <v>470</v>
      </c>
      <c r="L281" s="50">
        <f>(C281-VLOOKUP(H281,Riders!$A$2:$C$3501,2,FALSE))/365</f>
        <v>25.432876712328767</v>
      </c>
      <c r="M281" s="50">
        <f>(C281-VLOOKUP(I281,Riders!$A$2:$C$3501,2,FALSE))/365</f>
        <v>29.265753424657536</v>
      </c>
      <c r="N281" s="50">
        <f>(C281-VLOOKUP(J281,Riders!$A$2:$C$3501,2,FALSE))/365</f>
        <v>24.805479452054794</v>
      </c>
      <c r="O281" s="50">
        <f>(C281-VLOOKUP(K281,Riders!$A$2:$C$3501,2,FALSE))/365</f>
        <v>23.367123287671234</v>
      </c>
      <c r="P281" s="58">
        <v>1</v>
      </c>
      <c r="Q281" s="101">
        <f t="shared" si="29"/>
        <v>262.66900000000004</v>
      </c>
      <c r="R281" s="101">
        <f t="shared" si="30"/>
        <v>22.632000000000001</v>
      </c>
      <c r="S281" s="101">
        <f t="shared" si="31"/>
        <v>69.34</v>
      </c>
      <c r="T281" s="101">
        <f t="shared" si="32"/>
        <v>63.336999999999989</v>
      </c>
      <c r="U281" s="101">
        <f t="shared" si="33"/>
        <v>64.808000000000021</v>
      </c>
      <c r="V281" s="101">
        <f t="shared" si="34"/>
        <v>65.184000000000026</v>
      </c>
      <c r="W281">
        <v>14.307</v>
      </c>
      <c r="X281">
        <v>8.3250000000000011</v>
      </c>
      <c r="Y281">
        <v>7.9499999999999993</v>
      </c>
      <c r="Z281">
        <v>7.6030000000000015</v>
      </c>
      <c r="AA281">
        <v>7.7049999999999983</v>
      </c>
      <c r="AB281">
        <v>7.7379999999999995</v>
      </c>
      <c r="AC281">
        <v>7.9489999999999981</v>
      </c>
      <c r="AD281">
        <v>7.7630000000000052</v>
      </c>
      <c r="AE281">
        <v>7.8790000000000049</v>
      </c>
      <c r="AF281">
        <v>7.715999999999994</v>
      </c>
      <c r="AG281">
        <v>7.8290000000000077</v>
      </c>
      <c r="AH281">
        <v>7.6759999999999877</v>
      </c>
      <c r="AI281">
        <v>7.9069999999999965</v>
      </c>
      <c r="AJ281">
        <v>8.1539999999999822</v>
      </c>
      <c r="AK281">
        <v>8.0440000000000538</v>
      </c>
      <c r="AL281">
        <v>8.1319999999999624</v>
      </c>
      <c r="AM281">
        <v>7.9519999999999982</v>
      </c>
      <c r="AN281">
        <v>8.09699999999998</v>
      </c>
      <c r="AO281">
        <v>7.9080000000000439</v>
      </c>
      <c r="AP281">
        <v>8.0029999999999575</v>
      </c>
      <c r="AQ281">
        <v>7.9580000000000268</v>
      </c>
      <c r="AR281">
        <v>8.2320000000000277</v>
      </c>
      <c r="AS281">
        <v>8.1929999999999836</v>
      </c>
      <c r="AT281">
        <v>8.4650000000000034</v>
      </c>
      <c r="AU281">
        <v>8.0660000000000025</v>
      </c>
      <c r="AV281">
        <v>8.0600000000000023</v>
      </c>
      <c r="AW281">
        <v>8.20799999999997</v>
      </c>
      <c r="AX281">
        <v>8.0509999999999877</v>
      </c>
      <c r="AY281">
        <v>8.0400000000000205</v>
      </c>
      <c r="AZ281">
        <v>8.2189999999999941</v>
      </c>
      <c r="BA281">
        <v>8.1260000000000332</v>
      </c>
      <c r="BB281">
        <v>8.4140000000000157</v>
      </c>
      <c r="BC281" s="102">
        <f t="shared" si="35"/>
        <v>54.821848029268764</v>
      </c>
    </row>
    <row r="282" spans="1:55" ht="14.65" thickBot="1" x14ac:dyDescent="0.5">
      <c r="A282" s="10" t="s">
        <v>108</v>
      </c>
      <c r="B282" s="10">
        <v>2021</v>
      </c>
      <c r="C282" s="25">
        <v>44490</v>
      </c>
      <c r="D282" s="10" t="s">
        <v>13</v>
      </c>
      <c r="E282" s="58" t="s">
        <v>454</v>
      </c>
      <c r="F282" s="58">
        <v>1</v>
      </c>
      <c r="G282" s="48" t="s">
        <v>172</v>
      </c>
      <c r="H282" s="48" t="s">
        <v>280</v>
      </c>
      <c r="I282" s="48" t="s">
        <v>293</v>
      </c>
      <c r="J282" s="48" t="s">
        <v>502</v>
      </c>
      <c r="K282" s="48" t="s">
        <v>503</v>
      </c>
      <c r="L282" s="50">
        <f>(C282-VLOOKUP(H282,Riders!$A$2:$C$3501,2,FALSE))/365</f>
        <v>23.136986301369863</v>
      </c>
      <c r="M282" s="50">
        <f>(C282-VLOOKUP(I282,Riders!$A$2:$C$3501,2,FALSE))/365</f>
        <v>22.32054794520548</v>
      </c>
      <c r="N282" s="50">
        <f>(C282-VLOOKUP(J282,Riders!$A$2:$C$3501,2,FALSE))/365</f>
        <v>22.213698630136985</v>
      </c>
      <c r="O282" s="50">
        <f>(C282-VLOOKUP(K282,Riders!$A$2:$C$3501,2,FALSE))/365</f>
        <v>26.106849315068494</v>
      </c>
      <c r="P282" s="58">
        <v>2</v>
      </c>
      <c r="Q282" s="101">
        <f t="shared" si="29"/>
        <v>266.952</v>
      </c>
      <c r="R282" s="101">
        <f t="shared" si="30"/>
        <v>23.344999999999999</v>
      </c>
      <c r="S282" s="101">
        <f t="shared" si="31"/>
        <v>71.606000000000009</v>
      </c>
      <c r="T282" s="101">
        <f t="shared" si="32"/>
        <v>64.095999999999989</v>
      </c>
      <c r="U282" s="101">
        <f t="shared" si="33"/>
        <v>65.385999999999996</v>
      </c>
      <c r="V282" s="101">
        <f t="shared" si="34"/>
        <v>65.864000000000004</v>
      </c>
      <c r="W282">
        <v>14.757999999999999</v>
      </c>
      <c r="X282">
        <v>8.5869999999999997</v>
      </c>
      <c r="Y282">
        <v>8.3949999999999996</v>
      </c>
      <c r="Z282">
        <v>8.0550000000000033</v>
      </c>
      <c r="AA282">
        <v>8.1569999999999965</v>
      </c>
      <c r="AB282">
        <v>7.9280000000000044</v>
      </c>
      <c r="AC282">
        <v>7.8710000000000022</v>
      </c>
      <c r="AD282">
        <v>7.855000000000004</v>
      </c>
      <c r="AE282">
        <v>8.0539999999999878</v>
      </c>
      <c r="AF282">
        <v>7.8849999999999909</v>
      </c>
      <c r="AG282">
        <v>8.0700000000000216</v>
      </c>
      <c r="AH282">
        <v>7.953000000000003</v>
      </c>
      <c r="AI282">
        <v>8.0169999999999817</v>
      </c>
      <c r="AJ282">
        <v>8.1760000000000161</v>
      </c>
      <c r="AK282">
        <v>7.9579999999999984</v>
      </c>
      <c r="AL282">
        <v>7.9829999999999899</v>
      </c>
      <c r="AM282">
        <v>8.174000000000035</v>
      </c>
      <c r="AN282">
        <v>8.0649999999999977</v>
      </c>
      <c r="AO282">
        <v>8.1039999999999566</v>
      </c>
      <c r="AP282">
        <v>8.1570000000000107</v>
      </c>
      <c r="AQ282">
        <v>8.289999999999992</v>
      </c>
      <c r="AR282">
        <v>8.2169999999999845</v>
      </c>
      <c r="AS282">
        <v>8.0769999999999982</v>
      </c>
      <c r="AT282">
        <v>8.3020000000000209</v>
      </c>
      <c r="AU282">
        <v>8.0909999999999798</v>
      </c>
      <c r="AV282">
        <v>8.146000000000015</v>
      </c>
      <c r="AW282">
        <v>8.3350000000000648</v>
      </c>
      <c r="AX282">
        <v>8.2999999999999545</v>
      </c>
      <c r="AY282">
        <v>8.367999999999995</v>
      </c>
      <c r="AZ282">
        <v>8.5330000000000155</v>
      </c>
      <c r="BA282">
        <v>8.0799999999999557</v>
      </c>
      <c r="BB282">
        <v>8.0110000000000241</v>
      </c>
      <c r="BC282" s="102">
        <f t="shared" si="35"/>
        <v>53.942281758518384</v>
      </c>
    </row>
    <row r="283" spans="1:55" ht="14.65" thickBot="1" x14ac:dyDescent="0.5">
      <c r="A283" s="10" t="s">
        <v>108</v>
      </c>
      <c r="B283" s="10">
        <v>2021</v>
      </c>
      <c r="C283" s="25">
        <v>44490</v>
      </c>
      <c r="D283" s="10" t="s">
        <v>13</v>
      </c>
      <c r="E283" s="58" t="s">
        <v>454</v>
      </c>
      <c r="F283" s="58">
        <v>2</v>
      </c>
      <c r="G283" s="48" t="s">
        <v>27</v>
      </c>
      <c r="H283" s="48" t="s">
        <v>255</v>
      </c>
      <c r="I283" s="48" t="s">
        <v>463</v>
      </c>
      <c r="J283" s="48" t="s">
        <v>216</v>
      </c>
      <c r="K283" s="48" t="s">
        <v>312</v>
      </c>
      <c r="L283" s="50">
        <f>(C283-VLOOKUP(H283,Riders!$A$2:$C$3501,2,FALSE))/365</f>
        <v>19.268493150684932</v>
      </c>
      <c r="M283" s="50">
        <f>(C283-VLOOKUP(I283,Riders!$A$2:$C$3501,2,FALSE))/365</f>
        <v>19.893150684931506</v>
      </c>
      <c r="N283" s="50">
        <f>(C283-VLOOKUP(J283,Riders!$A$2:$C$3501,2,FALSE))/365</f>
        <v>22.704109589041096</v>
      </c>
      <c r="O283" s="50">
        <f>(C283-VLOOKUP(K283,Riders!$A$2:$C$3501,2,FALSE))/365</f>
        <v>23.271232876712329</v>
      </c>
      <c r="P283" s="58">
        <v>1</v>
      </c>
      <c r="Q283" s="101">
        <f t="shared" si="29"/>
        <v>260.19099999999997</v>
      </c>
      <c r="R283" s="101">
        <f t="shared" si="30"/>
        <v>23.19</v>
      </c>
      <c r="S283" s="101">
        <f t="shared" si="31"/>
        <v>70.390999999999991</v>
      </c>
      <c r="T283" s="101">
        <f t="shared" si="32"/>
        <v>62.929000000000002</v>
      </c>
      <c r="U283" s="101">
        <f t="shared" si="33"/>
        <v>63.614000000000004</v>
      </c>
      <c r="V283" s="101">
        <f t="shared" si="34"/>
        <v>63.256999999999977</v>
      </c>
      <c r="W283">
        <v>14.69</v>
      </c>
      <c r="X283">
        <v>8.5000000000000018</v>
      </c>
      <c r="Y283">
        <v>7.9949999999999974</v>
      </c>
      <c r="Z283">
        <v>7.8260000000000041</v>
      </c>
      <c r="AA283">
        <v>7.9749999999999943</v>
      </c>
      <c r="AB283">
        <v>7.8490000000000038</v>
      </c>
      <c r="AC283">
        <v>7.8260000000000076</v>
      </c>
      <c r="AD283">
        <v>7.7299999999999827</v>
      </c>
      <c r="AE283">
        <v>7.876000000000019</v>
      </c>
      <c r="AF283">
        <v>7.7499999999999716</v>
      </c>
      <c r="AG283">
        <v>7.7080000000000126</v>
      </c>
      <c r="AH283">
        <v>7.869000000000014</v>
      </c>
      <c r="AI283">
        <v>7.7620000000000005</v>
      </c>
      <c r="AJ283">
        <v>7.8909999999999769</v>
      </c>
      <c r="AK283">
        <v>8.0880000000000081</v>
      </c>
      <c r="AL283">
        <v>7.9849999999999994</v>
      </c>
      <c r="AM283">
        <v>8.0440000000000111</v>
      </c>
      <c r="AN283">
        <v>7.9759999999999991</v>
      </c>
      <c r="AO283">
        <v>7.9679999999999893</v>
      </c>
      <c r="AP283">
        <v>7.9650000000000034</v>
      </c>
      <c r="AQ283">
        <v>8.0950000000000273</v>
      </c>
      <c r="AR283">
        <v>7.8549999999999613</v>
      </c>
      <c r="AS283">
        <v>7.9680000000000177</v>
      </c>
      <c r="AT283">
        <v>7.742999999999995</v>
      </c>
      <c r="AU283">
        <v>7.945999999999998</v>
      </c>
      <c r="AV283">
        <v>7.8500000000000227</v>
      </c>
      <c r="AW283">
        <v>7.7389999999999759</v>
      </c>
      <c r="AX283">
        <v>7.9589999999999748</v>
      </c>
      <c r="AY283">
        <v>8.0690000000000168</v>
      </c>
      <c r="AZ283">
        <v>7.9239999999999782</v>
      </c>
      <c r="BA283">
        <v>7.9130000000000678</v>
      </c>
      <c r="BB283">
        <v>7.8569999999999425</v>
      </c>
      <c r="BC283" s="102">
        <f t="shared" si="35"/>
        <v>55.343958860990583</v>
      </c>
    </row>
    <row r="284" spans="1:55" ht="14.65" thickBot="1" x14ac:dyDescent="0.5">
      <c r="A284" s="10" t="s">
        <v>108</v>
      </c>
      <c r="B284" s="10">
        <v>2021</v>
      </c>
      <c r="C284" s="25">
        <v>44490</v>
      </c>
      <c r="D284" s="10" t="s">
        <v>13</v>
      </c>
      <c r="E284" s="58" t="s">
        <v>454</v>
      </c>
      <c r="F284" s="58">
        <v>2</v>
      </c>
      <c r="G284" s="48" t="s">
        <v>232</v>
      </c>
      <c r="H284" s="48" t="s">
        <v>231</v>
      </c>
      <c r="I284" s="48" t="s">
        <v>488</v>
      </c>
      <c r="J284" s="48" t="s">
        <v>489</v>
      </c>
      <c r="K284" s="48" t="s">
        <v>290</v>
      </c>
      <c r="L284" s="50">
        <f>(C284-VLOOKUP(H284,Riders!$A$2:$C$3501,2,FALSE))/365</f>
        <v>24.69041095890411</v>
      </c>
      <c r="M284" s="50">
        <f>(C284-VLOOKUP(I284,Riders!$A$2:$C$3501,2,FALSE))/365</f>
        <v>24.421917808219177</v>
      </c>
      <c r="N284" s="50">
        <f>(C284-VLOOKUP(J284,Riders!$A$2:$C$3501,2,FALSE))/365</f>
        <v>22.613698630136987</v>
      </c>
      <c r="O284" s="50">
        <f>(C284-VLOOKUP(K284,Riders!$A$2:$C$3501,2,FALSE))/365</f>
        <v>23.134246575342466</v>
      </c>
      <c r="P284" s="58">
        <v>2</v>
      </c>
      <c r="Q284" s="101">
        <f t="shared" si="29"/>
        <v>269.06800000000004</v>
      </c>
      <c r="R284" s="101">
        <f t="shared" si="30"/>
        <v>22.39</v>
      </c>
      <c r="S284" s="101">
        <f t="shared" si="31"/>
        <v>71.524000000000001</v>
      </c>
      <c r="T284" s="101">
        <f t="shared" si="32"/>
        <v>65.955000000000013</v>
      </c>
      <c r="U284" s="101">
        <f t="shared" si="33"/>
        <v>67.44399999999996</v>
      </c>
      <c r="V284" s="101">
        <f t="shared" si="34"/>
        <v>64.145000000000067</v>
      </c>
      <c r="W284">
        <v>14.004</v>
      </c>
      <c r="X284">
        <v>8.386000000000001</v>
      </c>
      <c r="Y284">
        <v>7.9759999999999991</v>
      </c>
      <c r="Z284">
        <v>8.1360000000000028</v>
      </c>
      <c r="AA284">
        <v>8.0339999999999989</v>
      </c>
      <c r="AB284">
        <v>8.213000000000001</v>
      </c>
      <c r="AC284">
        <v>8.4239999999999995</v>
      </c>
      <c r="AD284">
        <v>8.3509999999999991</v>
      </c>
      <c r="AE284">
        <v>8.3449999999999989</v>
      </c>
      <c r="AF284">
        <v>8.2700000000000102</v>
      </c>
      <c r="AG284">
        <v>8.2979999999999876</v>
      </c>
      <c r="AH284">
        <v>8.1570000000000107</v>
      </c>
      <c r="AI284">
        <v>8.1030000000000086</v>
      </c>
      <c r="AJ284">
        <v>8.2019999999999698</v>
      </c>
      <c r="AK284">
        <v>8.3770000000000238</v>
      </c>
      <c r="AL284">
        <v>8.203000000000003</v>
      </c>
      <c r="AM284">
        <v>8.1910000000000025</v>
      </c>
      <c r="AN284">
        <v>8.353999999999985</v>
      </c>
      <c r="AO284">
        <v>8.4110000000000014</v>
      </c>
      <c r="AP284">
        <v>8.4819999999999993</v>
      </c>
      <c r="AQ284">
        <v>8.771000000000015</v>
      </c>
      <c r="AR284">
        <v>8.4850000000000136</v>
      </c>
      <c r="AS284">
        <v>8.3989999999999725</v>
      </c>
      <c r="AT284">
        <v>8.3509999999999707</v>
      </c>
      <c r="AU284">
        <v>8.3460000000000036</v>
      </c>
      <c r="AV284">
        <v>8.1570000000000391</v>
      </c>
      <c r="AW284">
        <v>7.9380000000000166</v>
      </c>
      <c r="AX284">
        <v>7.8940000000000055</v>
      </c>
      <c r="AY284">
        <v>7.9159999999999968</v>
      </c>
      <c r="AZ284">
        <v>7.9359999999999786</v>
      </c>
      <c r="BA284">
        <v>7.9340000000000259</v>
      </c>
      <c r="BB284">
        <v>8.0240000000000009</v>
      </c>
      <c r="BC284" s="102">
        <f t="shared" si="35"/>
        <v>53.518069781616532</v>
      </c>
    </row>
    <row r="285" spans="1:55" ht="14.65" thickBot="1" x14ac:dyDescent="0.5">
      <c r="A285" s="10" t="s">
        <v>108</v>
      </c>
      <c r="B285" s="10">
        <v>2021</v>
      </c>
      <c r="C285" s="25">
        <v>44490</v>
      </c>
      <c r="D285" s="10" t="s">
        <v>13</v>
      </c>
      <c r="E285" s="58" t="s">
        <v>454</v>
      </c>
      <c r="F285" s="58">
        <v>3</v>
      </c>
      <c r="G285" s="48" t="s">
        <v>53</v>
      </c>
      <c r="H285" s="48" t="s">
        <v>227</v>
      </c>
      <c r="I285" s="48" t="s">
        <v>478</v>
      </c>
      <c r="J285" s="48" t="s">
        <v>456</v>
      </c>
      <c r="K285" s="48" t="s">
        <v>389</v>
      </c>
      <c r="L285" s="50">
        <f>(C285-VLOOKUP(H285,Riders!$A$2:$C$3501,2,FALSE))/365</f>
        <v>23.663013698630138</v>
      </c>
      <c r="M285" s="50">
        <f>(C285-VLOOKUP(I285,Riders!$A$2:$C$3501,2,FALSE))/365</f>
        <v>24.709589041095889</v>
      </c>
      <c r="N285" s="50">
        <f>(C285-VLOOKUP(J285,Riders!$A$2:$C$3501,2,FALSE))/365</f>
        <v>22.342465753424658</v>
      </c>
      <c r="O285" s="50">
        <f>(C285-VLOOKUP(K285,Riders!$A$2:$C$3501,2,FALSE))/365</f>
        <v>21.975342465753425</v>
      </c>
      <c r="P285" s="58">
        <v>1</v>
      </c>
      <c r="Q285" s="101">
        <f t="shared" si="29"/>
        <v>251.94700000000003</v>
      </c>
      <c r="R285" s="101">
        <f t="shared" si="30"/>
        <v>22.414000000000001</v>
      </c>
      <c r="S285" s="101">
        <f t="shared" si="31"/>
        <v>68.542000000000002</v>
      </c>
      <c r="T285" s="101">
        <f t="shared" si="32"/>
        <v>60.258999999999986</v>
      </c>
      <c r="U285" s="101">
        <f t="shared" si="33"/>
        <v>61.246000000000038</v>
      </c>
      <c r="V285" s="101">
        <f t="shared" si="34"/>
        <v>61.900000000000006</v>
      </c>
      <c r="W285">
        <v>14.156000000000001</v>
      </c>
      <c r="X285">
        <v>8.2580000000000009</v>
      </c>
      <c r="Y285">
        <v>7.8379999999999974</v>
      </c>
      <c r="Z285">
        <v>7.735000000000003</v>
      </c>
      <c r="AA285">
        <v>7.8470000000000013</v>
      </c>
      <c r="AB285">
        <v>7.6139999999999972</v>
      </c>
      <c r="AC285">
        <v>7.5130000000000052</v>
      </c>
      <c r="AD285">
        <v>7.580999999999996</v>
      </c>
      <c r="AE285">
        <v>7.4150000000000063</v>
      </c>
      <c r="AF285">
        <v>7.4029999999999774</v>
      </c>
      <c r="AG285">
        <v>7.480000000000004</v>
      </c>
      <c r="AH285">
        <v>7.5760000000000218</v>
      </c>
      <c r="AI285">
        <v>7.5030000000000001</v>
      </c>
      <c r="AJ285">
        <v>7.5529999999999831</v>
      </c>
      <c r="AK285">
        <v>7.72199999999998</v>
      </c>
      <c r="AL285">
        <v>7.6070000000000135</v>
      </c>
      <c r="AM285">
        <v>7.6169999999999902</v>
      </c>
      <c r="AN285">
        <v>7.6150000000000091</v>
      </c>
      <c r="AO285">
        <v>7.6069999999999993</v>
      </c>
      <c r="AP285">
        <v>7.7729999999999961</v>
      </c>
      <c r="AQ285">
        <v>7.6080000000000041</v>
      </c>
      <c r="AR285">
        <v>7.6550000000000296</v>
      </c>
      <c r="AS285">
        <v>7.8230000000000075</v>
      </c>
      <c r="AT285">
        <v>7.5480000000000018</v>
      </c>
      <c r="AU285">
        <v>7.56899999999996</v>
      </c>
      <c r="AV285">
        <v>7.5370000000000061</v>
      </c>
      <c r="AW285">
        <v>7.6220000000000141</v>
      </c>
      <c r="AX285">
        <v>7.8009999999999877</v>
      </c>
      <c r="AY285">
        <v>7.75</v>
      </c>
      <c r="AZ285">
        <v>7.9039999999999679</v>
      </c>
      <c r="BA285">
        <v>7.8000000000000682</v>
      </c>
      <c r="BB285">
        <v>7.9170000000000016</v>
      </c>
      <c r="BC285" s="102">
        <f t="shared" si="35"/>
        <v>57.154877811603228</v>
      </c>
    </row>
    <row r="286" spans="1:55" ht="14.65" thickBot="1" x14ac:dyDescent="0.5">
      <c r="A286" s="10" t="s">
        <v>108</v>
      </c>
      <c r="B286" s="10">
        <v>2021</v>
      </c>
      <c r="C286" s="25">
        <v>44490</v>
      </c>
      <c r="D286" s="10" t="s">
        <v>13</v>
      </c>
      <c r="E286" s="58" t="s">
        <v>454</v>
      </c>
      <c r="F286" s="58">
        <v>3</v>
      </c>
      <c r="G286" s="48" t="s">
        <v>25</v>
      </c>
      <c r="H286" s="48" t="s">
        <v>269</v>
      </c>
      <c r="I286" s="48" t="s">
        <v>457</v>
      </c>
      <c r="J286" s="48" t="s">
        <v>328</v>
      </c>
      <c r="K286" s="48" t="s">
        <v>418</v>
      </c>
      <c r="L286" s="50">
        <f>(C286-VLOOKUP(H286,Riders!$A$2:$C$3501,2,FALSE))/365</f>
        <v>27.63013698630137</v>
      </c>
      <c r="M286" s="50">
        <f>(C286-VLOOKUP(I286,Riders!$A$2:$C$3501,2,FALSE))/365</f>
        <v>24.2</v>
      </c>
      <c r="N286" s="50">
        <f>(C286-VLOOKUP(J286,Riders!$A$2:$C$3501,2,FALSE))/365</f>
        <v>31.243835616438357</v>
      </c>
      <c r="O286" s="50">
        <f>(C286-VLOOKUP(K286,Riders!$A$2:$C$3501,2,FALSE))/365</f>
        <v>24.580821917808219</v>
      </c>
      <c r="P286" s="58">
        <v>2</v>
      </c>
      <c r="Q286" s="101">
        <f t="shared" si="29"/>
        <v>254.41300000000001</v>
      </c>
      <c r="R286" s="101">
        <f t="shared" si="30"/>
        <v>22.611000000000001</v>
      </c>
      <c r="S286" s="101">
        <f t="shared" si="31"/>
        <v>69.403000000000006</v>
      </c>
      <c r="T286" s="101">
        <f t="shared" si="32"/>
        <v>60.835999999999999</v>
      </c>
      <c r="U286" s="101">
        <f t="shared" si="33"/>
        <v>61.188999999999993</v>
      </c>
      <c r="V286" s="101">
        <f t="shared" si="34"/>
        <v>62.985000000000014</v>
      </c>
      <c r="W286">
        <v>14.087</v>
      </c>
      <c r="X286">
        <v>8.5240000000000009</v>
      </c>
      <c r="Y286">
        <v>7.911999999999999</v>
      </c>
      <c r="Z286">
        <v>7.7900000000000027</v>
      </c>
      <c r="AA286">
        <v>7.867999999999995</v>
      </c>
      <c r="AB286">
        <v>7.7740000000000009</v>
      </c>
      <c r="AC286">
        <v>7.6700000000000088</v>
      </c>
      <c r="AD286">
        <v>7.7779999999999987</v>
      </c>
      <c r="AE286">
        <v>7.5829999999999984</v>
      </c>
      <c r="AF286">
        <v>7.5879999999999939</v>
      </c>
      <c r="AG286">
        <v>7.7299999999999898</v>
      </c>
      <c r="AH286">
        <v>7.6509999999999962</v>
      </c>
      <c r="AI286">
        <v>7.5960000000000178</v>
      </c>
      <c r="AJ286">
        <v>7.5650000000000119</v>
      </c>
      <c r="AK286">
        <v>7.5519999999999641</v>
      </c>
      <c r="AL286">
        <v>7.5710000000000264</v>
      </c>
      <c r="AM286">
        <v>7.5949999999999989</v>
      </c>
      <c r="AN286">
        <v>7.7159999999999798</v>
      </c>
      <c r="AO286">
        <v>7.6480000000000246</v>
      </c>
      <c r="AP286">
        <v>7.6430000000000291</v>
      </c>
      <c r="AQ286">
        <v>7.6459999999999582</v>
      </c>
      <c r="AR286">
        <v>7.6329999999999814</v>
      </c>
      <c r="AS286">
        <v>7.5970000000000084</v>
      </c>
      <c r="AT286">
        <v>7.7110000000000127</v>
      </c>
      <c r="AU286">
        <v>7.6810000000000116</v>
      </c>
      <c r="AV286">
        <v>7.8289999999999793</v>
      </c>
      <c r="AW286">
        <v>8.1170000000000186</v>
      </c>
      <c r="AX286">
        <v>7.8770000000000095</v>
      </c>
      <c r="AY286">
        <v>7.9399999999999977</v>
      </c>
      <c r="AZ286">
        <v>7.8799999999999955</v>
      </c>
      <c r="BA286">
        <v>7.8119999999999834</v>
      </c>
      <c r="BB286">
        <v>7.849000000000018</v>
      </c>
      <c r="BC286" s="102">
        <f t="shared" si="35"/>
        <v>56.600881244276039</v>
      </c>
    </row>
    <row r="287" spans="1:55" ht="14.65" thickBot="1" x14ac:dyDescent="0.5">
      <c r="A287" s="10" t="s">
        <v>108</v>
      </c>
      <c r="B287" s="10">
        <v>2021</v>
      </c>
      <c r="C287" s="25">
        <v>44490</v>
      </c>
      <c r="D287" s="10" t="s">
        <v>13</v>
      </c>
      <c r="E287" s="58" t="s">
        <v>454</v>
      </c>
      <c r="F287" s="58">
        <v>4</v>
      </c>
      <c r="G287" s="48" t="s">
        <v>15</v>
      </c>
      <c r="H287" s="48" t="s">
        <v>459</v>
      </c>
      <c r="I287" s="48" t="s">
        <v>501</v>
      </c>
      <c r="J287" s="48" t="s">
        <v>460</v>
      </c>
      <c r="K287" s="48" t="s">
        <v>492</v>
      </c>
      <c r="L287" s="50">
        <f>(C287-VLOOKUP(H287,Riders!$A$2:$C$3501,2,FALSE))/365</f>
        <v>22.934246575342467</v>
      </c>
      <c r="M287" s="50">
        <f>(C287-VLOOKUP(I287,Riders!$A$2:$C$3501,2,FALSE))/365</f>
        <v>33.391780821917806</v>
      </c>
      <c r="N287" s="50">
        <f>(C287-VLOOKUP(J287,Riders!$A$2:$C$3501,2,FALSE))/365</f>
        <v>28.279452054794522</v>
      </c>
      <c r="O287" s="50">
        <f>(C287-VLOOKUP(K287,Riders!$A$2:$C$3501,2,FALSE))/365</f>
        <v>24.673972602739727</v>
      </c>
      <c r="P287" s="58">
        <v>1</v>
      </c>
      <c r="Q287" s="101" t="str">
        <f t="shared" si="29"/>
        <v/>
      </c>
      <c r="R287" s="101">
        <f t="shared" si="30"/>
        <v>22.722999999999999</v>
      </c>
      <c r="S287" s="101">
        <f t="shared" si="31"/>
        <v>68.790000000000006</v>
      </c>
      <c r="T287" s="101">
        <f t="shared" si="32"/>
        <v>61.261999999999986</v>
      </c>
      <c r="U287" s="101">
        <f t="shared" si="33"/>
        <v>61.084000000000003</v>
      </c>
      <c r="V287" s="101" t="str">
        <f t="shared" si="34"/>
        <v/>
      </c>
      <c r="W287">
        <v>14.313000000000001</v>
      </c>
      <c r="X287">
        <v>8.4099999999999984</v>
      </c>
      <c r="Y287">
        <v>7.9239999999999995</v>
      </c>
      <c r="Z287">
        <v>7.6769999999999996</v>
      </c>
      <c r="AA287">
        <v>7.7660000000000053</v>
      </c>
      <c r="AB287">
        <v>7.5549999999999997</v>
      </c>
      <c r="AC287">
        <v>7.5439999999999969</v>
      </c>
      <c r="AD287">
        <v>7.6010000000000062</v>
      </c>
      <c r="AE287">
        <v>7.5469999999999828</v>
      </c>
      <c r="AF287">
        <v>7.4990000000000094</v>
      </c>
      <c r="AG287">
        <v>7.6780000000000115</v>
      </c>
      <c r="AH287">
        <v>7.6039999999999992</v>
      </c>
      <c r="AI287">
        <v>7.6779999999999973</v>
      </c>
      <c r="AJ287">
        <v>7.8329999999999984</v>
      </c>
      <c r="AK287">
        <v>7.708999999999989</v>
      </c>
      <c r="AL287">
        <v>7.7139999999999986</v>
      </c>
      <c r="AM287">
        <v>7.6570000000000107</v>
      </c>
      <c r="AN287">
        <v>7.6289999999999907</v>
      </c>
      <c r="AO287">
        <v>7.6419999999999675</v>
      </c>
      <c r="AP287">
        <v>7.641000000000048</v>
      </c>
      <c r="AQ287">
        <v>7.6510000000000105</v>
      </c>
      <c r="AR287">
        <v>7.7179999999999609</v>
      </c>
      <c r="AS287">
        <v>7.5560000000000116</v>
      </c>
      <c r="AT287">
        <v>7.5900000000000034</v>
      </c>
      <c r="AU287">
        <v>7.5950000000000273</v>
      </c>
      <c r="AV287">
        <v>7.6819999999999879</v>
      </c>
      <c r="AW287">
        <v>7.5109999999999957</v>
      </c>
      <c r="AX287">
        <v>7.4399999999999977</v>
      </c>
      <c r="AY287">
        <v>8.8730000000000473</v>
      </c>
      <c r="AZ287"/>
      <c r="BA287"/>
      <c r="BB287"/>
      <c r="BC287" s="102" t="str">
        <f t="shared" si="35"/>
        <v/>
      </c>
    </row>
    <row r="288" spans="1:55" ht="14.65" thickBot="1" x14ac:dyDescent="0.5">
      <c r="A288" s="10" t="s">
        <v>108</v>
      </c>
      <c r="B288" s="10">
        <v>2021</v>
      </c>
      <c r="C288" s="25">
        <v>44490</v>
      </c>
      <c r="D288" s="10" t="s">
        <v>13</v>
      </c>
      <c r="E288" s="58" t="s">
        <v>454</v>
      </c>
      <c r="F288" s="58">
        <v>4</v>
      </c>
      <c r="G288" s="48" t="s">
        <v>56</v>
      </c>
      <c r="H288" s="48" t="s">
        <v>267</v>
      </c>
      <c r="I288" s="48" t="s">
        <v>233</v>
      </c>
      <c r="J288" s="48" t="s">
        <v>428</v>
      </c>
      <c r="K288" s="48" t="s">
        <v>427</v>
      </c>
      <c r="L288" s="50">
        <f>(C288-VLOOKUP(H288,Riders!$A$2:$C$3501,2,FALSE))/365</f>
        <v>22.824657534246576</v>
      </c>
      <c r="M288" s="50">
        <f>(C288-VLOOKUP(I288,Riders!$A$2:$C$3501,2,FALSE))/365</f>
        <v>26.139726027397259</v>
      </c>
      <c r="N288" s="50">
        <f>(C288-VLOOKUP(J288,Riders!$A$2:$C$3501,2,FALSE))/365</f>
        <v>31.986301369863014</v>
      </c>
      <c r="O288" s="50">
        <f>(C288-VLOOKUP(K288,Riders!$A$2:$C$3501,2,FALSE))/365</f>
        <v>27.487671232876714</v>
      </c>
      <c r="P288" s="58">
        <v>2</v>
      </c>
      <c r="Q288" s="101">
        <f t="shared" si="29"/>
        <v>261.12599999999998</v>
      </c>
      <c r="R288" s="101">
        <f t="shared" si="30"/>
        <v>23.411000000000001</v>
      </c>
      <c r="S288" s="101">
        <f t="shared" si="31"/>
        <v>70.715000000000003</v>
      </c>
      <c r="T288" s="101">
        <f t="shared" si="32"/>
        <v>62.50800000000001</v>
      </c>
      <c r="U288" s="101">
        <f t="shared" si="33"/>
        <v>63.861000000000018</v>
      </c>
      <c r="V288" s="101">
        <f t="shared" si="34"/>
        <v>64.041999999999945</v>
      </c>
      <c r="W288">
        <v>14.797000000000001</v>
      </c>
      <c r="X288">
        <v>8.6140000000000008</v>
      </c>
      <c r="Y288">
        <v>8.004999999999999</v>
      </c>
      <c r="Z288">
        <v>7.9939999999999962</v>
      </c>
      <c r="AA288">
        <v>7.7850000000000037</v>
      </c>
      <c r="AB288">
        <v>7.777000000000001</v>
      </c>
      <c r="AC288">
        <v>7.9630000000000081</v>
      </c>
      <c r="AD288">
        <v>7.779999999999994</v>
      </c>
      <c r="AE288">
        <v>7.7489999999999952</v>
      </c>
      <c r="AF288">
        <v>7.7820000000000107</v>
      </c>
      <c r="AG288">
        <v>7.9139999999999873</v>
      </c>
      <c r="AH288">
        <v>7.8140000000000072</v>
      </c>
      <c r="AI288">
        <v>7.7149999999999892</v>
      </c>
      <c r="AJ288">
        <v>7.7170000000000272</v>
      </c>
      <c r="AK288">
        <v>7.9069999999999823</v>
      </c>
      <c r="AL288">
        <v>7.9100000000000108</v>
      </c>
      <c r="AM288">
        <v>8.1200000000000045</v>
      </c>
      <c r="AN288">
        <v>7.8789999999999623</v>
      </c>
      <c r="AO288">
        <v>7.7990000000000066</v>
      </c>
      <c r="AP288">
        <v>7.9360000000000355</v>
      </c>
      <c r="AQ288">
        <v>7.900999999999982</v>
      </c>
      <c r="AR288">
        <v>7.9830000000000041</v>
      </c>
      <c r="AS288">
        <v>8.0279999999999632</v>
      </c>
      <c r="AT288">
        <v>8.2150000000000603</v>
      </c>
      <c r="AU288">
        <v>7.9789999999999566</v>
      </c>
      <c r="AV288">
        <v>7.9029999999999916</v>
      </c>
      <c r="AW288">
        <v>7.9070000000000107</v>
      </c>
      <c r="AX288">
        <v>7.8519999999999754</v>
      </c>
      <c r="AY288">
        <v>8.0320000000000107</v>
      </c>
      <c r="AZ288">
        <v>8.0260000000000389</v>
      </c>
      <c r="BA288">
        <v>8.0689999999999884</v>
      </c>
      <c r="BB288">
        <v>8.2739999999999725</v>
      </c>
      <c r="BC288" s="102">
        <f t="shared" si="35"/>
        <v>55.145791686771908</v>
      </c>
    </row>
    <row r="289" spans="1:55" ht="14.65" thickBot="1" x14ac:dyDescent="0.5">
      <c r="A289" s="4" t="s">
        <v>108</v>
      </c>
      <c r="B289" s="4">
        <v>2021</v>
      </c>
      <c r="C289" s="5">
        <v>44490</v>
      </c>
      <c r="D289" s="4" t="s">
        <v>13</v>
      </c>
      <c r="E289" s="29" t="s">
        <v>204</v>
      </c>
      <c r="F289" s="29" t="s">
        <v>205</v>
      </c>
      <c r="G289" s="48" t="s">
        <v>15</v>
      </c>
      <c r="H289" s="51" t="s">
        <v>459</v>
      </c>
      <c r="I289" s="51" t="s">
        <v>501</v>
      </c>
      <c r="J289" s="51" t="s">
        <v>460</v>
      </c>
      <c r="K289" s="51" t="s">
        <v>492</v>
      </c>
      <c r="L289" s="50">
        <f>(C289-VLOOKUP(H289,Riders!$A$2:$C$3501,2,FALSE))/365</f>
        <v>22.934246575342467</v>
      </c>
      <c r="M289" s="50">
        <f>(C289-VLOOKUP(I289,Riders!$A$2:$C$3501,2,FALSE))/365</f>
        <v>33.391780821917806</v>
      </c>
      <c r="N289" s="50">
        <f>(C289-VLOOKUP(J289,Riders!$A$2:$C$3501,2,FALSE))/365</f>
        <v>28.279452054794522</v>
      </c>
      <c r="O289" s="50">
        <f>(C289-VLOOKUP(K289,Riders!$A$2:$C$3501,2,FALSE))/365</f>
        <v>24.673972602739727</v>
      </c>
      <c r="P289" s="29">
        <v>1</v>
      </c>
      <c r="Q289" s="101">
        <f t="shared" si="29"/>
        <v>248.75199999999998</v>
      </c>
      <c r="R289" s="101">
        <f t="shared" si="30"/>
        <v>22.338000000000001</v>
      </c>
      <c r="S289" s="101">
        <f t="shared" si="31"/>
        <v>67.760000000000005</v>
      </c>
      <c r="T289" s="101">
        <f t="shared" si="32"/>
        <v>60.336999999999975</v>
      </c>
      <c r="U289" s="101">
        <f t="shared" si="33"/>
        <v>60.785000000000025</v>
      </c>
      <c r="V289" s="101">
        <f t="shared" si="34"/>
        <v>59.869999999999976</v>
      </c>
      <c r="W289">
        <v>14.147</v>
      </c>
      <c r="X289">
        <v>8.1910000000000007</v>
      </c>
      <c r="Y289">
        <v>7.7970000000000006</v>
      </c>
      <c r="Z289">
        <v>7.6260000000000012</v>
      </c>
      <c r="AA289">
        <v>7.6829999999999998</v>
      </c>
      <c r="AB289">
        <v>7.4799999999999969</v>
      </c>
      <c r="AC289">
        <v>7.4140000000000086</v>
      </c>
      <c r="AD289">
        <v>7.421999999999997</v>
      </c>
      <c r="AE289">
        <v>7.4699999999999989</v>
      </c>
      <c r="AF289">
        <v>7.4919999999999902</v>
      </c>
      <c r="AG289">
        <v>7.7130000000000081</v>
      </c>
      <c r="AH289">
        <v>7.5090000000000003</v>
      </c>
      <c r="AI289">
        <v>7.5499999999999972</v>
      </c>
      <c r="AJ289">
        <v>7.6569999999999823</v>
      </c>
      <c r="AK289">
        <v>7.474000000000018</v>
      </c>
      <c r="AL289">
        <v>7.47199999999998</v>
      </c>
      <c r="AM289">
        <v>7.5460000000000207</v>
      </c>
      <c r="AN289">
        <v>7.5809999999999889</v>
      </c>
      <c r="AO289">
        <v>7.6100000000000136</v>
      </c>
      <c r="AP289">
        <v>7.6159999999999854</v>
      </c>
      <c r="AQ289">
        <v>7.6400000000000148</v>
      </c>
      <c r="AR289">
        <v>7.6049999999999898</v>
      </c>
      <c r="AS289">
        <v>7.6769999999999925</v>
      </c>
      <c r="AT289">
        <v>7.5100000000000193</v>
      </c>
      <c r="AU289">
        <v>7.5020000000000095</v>
      </c>
      <c r="AV289">
        <v>7.5029999999999859</v>
      </c>
      <c r="AW289">
        <v>7.6880000000000166</v>
      </c>
      <c r="AX289">
        <v>7.41599999999994</v>
      </c>
      <c r="AY289">
        <v>7.4410000000000309</v>
      </c>
      <c r="AZ289">
        <v>7.429000000000002</v>
      </c>
      <c r="BA289">
        <v>7.4210000000000207</v>
      </c>
      <c r="BB289">
        <v>7.4699999999999704</v>
      </c>
      <c r="BC289" s="102">
        <f t="shared" si="35"/>
        <v>57.888981797131287</v>
      </c>
    </row>
    <row r="290" spans="1:55" ht="14.65" thickBot="1" x14ac:dyDescent="0.5">
      <c r="A290" s="4" t="s">
        <v>108</v>
      </c>
      <c r="B290" s="4">
        <v>2021</v>
      </c>
      <c r="C290" s="5">
        <v>44490</v>
      </c>
      <c r="D290" s="4" t="s">
        <v>13</v>
      </c>
      <c r="E290" s="29" t="s">
        <v>204</v>
      </c>
      <c r="F290" s="29" t="s">
        <v>205</v>
      </c>
      <c r="G290" s="48" t="s">
        <v>53</v>
      </c>
      <c r="H290" s="51" t="s">
        <v>227</v>
      </c>
      <c r="I290" s="51" t="s">
        <v>478</v>
      </c>
      <c r="J290" s="51" t="s">
        <v>456</v>
      </c>
      <c r="K290" s="51" t="s">
        <v>389</v>
      </c>
      <c r="L290" s="50">
        <f>(C290-VLOOKUP(H290,Riders!$A$2:$C$3501,2,FALSE))/365</f>
        <v>23.663013698630138</v>
      </c>
      <c r="M290" s="50">
        <f>(C290-VLOOKUP(I290,Riders!$A$2:$C$3501,2,FALSE))/365</f>
        <v>24.709589041095889</v>
      </c>
      <c r="N290" s="50">
        <f>(C290-VLOOKUP(J290,Riders!$A$2:$C$3501,2,FALSE))/365</f>
        <v>22.342465753424658</v>
      </c>
      <c r="O290" s="50">
        <f>(C290-VLOOKUP(K290,Riders!$A$2:$C$3501,2,FALSE))/365</f>
        <v>21.975342465753425</v>
      </c>
      <c r="P290" s="29">
        <v>2</v>
      </c>
      <c r="Q290" s="101">
        <f t="shared" si="29"/>
        <v>253.69</v>
      </c>
      <c r="R290" s="101">
        <f t="shared" si="30"/>
        <v>22.167000000000002</v>
      </c>
      <c r="S290" s="101">
        <f t="shared" si="31"/>
        <v>67.749000000000009</v>
      </c>
      <c r="T290" s="101">
        <f t="shared" si="32"/>
        <v>60.563999999999979</v>
      </c>
      <c r="U290" s="101">
        <f t="shared" si="33"/>
        <v>62.023000000000025</v>
      </c>
      <c r="V290" s="101">
        <f t="shared" si="34"/>
        <v>63.353999999999985</v>
      </c>
      <c r="W290">
        <v>14.042999999999999</v>
      </c>
      <c r="X290">
        <v>8.1240000000000023</v>
      </c>
      <c r="Y290">
        <v>7.607999999999997</v>
      </c>
      <c r="Z290">
        <v>7.5260000000000034</v>
      </c>
      <c r="AA290">
        <v>7.7160000000000011</v>
      </c>
      <c r="AB290">
        <v>7.5559999999999974</v>
      </c>
      <c r="AC290">
        <v>7.5409999999999968</v>
      </c>
      <c r="AD290">
        <v>7.6350000000000122</v>
      </c>
      <c r="AE290">
        <v>7.5379999999999967</v>
      </c>
      <c r="AF290">
        <v>7.5390000000000015</v>
      </c>
      <c r="AG290">
        <v>7.5459999999999923</v>
      </c>
      <c r="AH290">
        <v>7.6409999999999911</v>
      </c>
      <c r="AI290">
        <v>7.5650000000000119</v>
      </c>
      <c r="AJ290">
        <v>7.5229999999999961</v>
      </c>
      <c r="AK290">
        <v>7.637999999999991</v>
      </c>
      <c r="AL290">
        <v>7.5739999999999981</v>
      </c>
      <c r="AM290">
        <v>7.5880000000000223</v>
      </c>
      <c r="AN290">
        <v>7.6140000000000043</v>
      </c>
      <c r="AO290">
        <v>7.61099999999999</v>
      </c>
      <c r="AP290">
        <v>7.8850000000000193</v>
      </c>
      <c r="AQ290">
        <v>7.8170000000000073</v>
      </c>
      <c r="AR290">
        <v>7.8479999999999848</v>
      </c>
      <c r="AS290">
        <v>8.0089999999999861</v>
      </c>
      <c r="AT290">
        <v>7.6510000000000105</v>
      </c>
      <c r="AU290">
        <v>7.592000000000013</v>
      </c>
      <c r="AV290">
        <v>7.6839999999999691</v>
      </c>
      <c r="AW290">
        <v>7.6469999999999914</v>
      </c>
      <c r="AX290">
        <v>7.8700000000000045</v>
      </c>
      <c r="AY290">
        <v>7.8000000000000398</v>
      </c>
      <c r="AZ290">
        <v>7.8319999999999652</v>
      </c>
      <c r="BA290">
        <v>8.2040000000000077</v>
      </c>
      <c r="BB290">
        <v>8.7249999999999943</v>
      </c>
      <c r="BC290" s="102">
        <f t="shared" si="35"/>
        <v>56.762190074500374</v>
      </c>
    </row>
    <row r="291" spans="1:55" ht="14.65" thickBot="1" x14ac:dyDescent="0.5">
      <c r="A291" s="4" t="s">
        <v>108</v>
      </c>
      <c r="B291" s="4">
        <v>2021</v>
      </c>
      <c r="C291" s="5">
        <v>44490</v>
      </c>
      <c r="D291" s="4" t="s">
        <v>13</v>
      </c>
      <c r="E291" s="29" t="s">
        <v>204</v>
      </c>
      <c r="F291" s="29" t="s">
        <v>206</v>
      </c>
      <c r="G291" s="48" t="s">
        <v>25</v>
      </c>
      <c r="H291" s="51" t="s">
        <v>269</v>
      </c>
      <c r="I291" s="51" t="s">
        <v>457</v>
      </c>
      <c r="J291" s="51" t="s">
        <v>328</v>
      </c>
      <c r="K291" s="51" t="s">
        <v>418</v>
      </c>
      <c r="L291" s="50">
        <f>(C291-VLOOKUP(H291,Riders!$A$2:$C$3501,2,FALSE))/365</f>
        <v>27.63013698630137</v>
      </c>
      <c r="M291" s="50">
        <f>(C291-VLOOKUP(I291,Riders!$A$2:$C$3501,2,FALSE))/365</f>
        <v>24.2</v>
      </c>
      <c r="N291" s="50">
        <f>(C291-VLOOKUP(J291,Riders!$A$2:$C$3501,2,FALSE))/365</f>
        <v>31.243835616438357</v>
      </c>
      <c r="O291" s="50">
        <f>(C291-VLOOKUP(K291,Riders!$A$2:$C$3501,2,FALSE))/365</f>
        <v>24.580821917808219</v>
      </c>
      <c r="P291" s="29">
        <v>3</v>
      </c>
      <c r="Q291" s="101">
        <f t="shared" si="29"/>
        <v>257.35900000000004</v>
      </c>
      <c r="R291" s="101">
        <f t="shared" si="30"/>
        <v>22.593</v>
      </c>
      <c r="S291" s="101">
        <f t="shared" si="31"/>
        <v>69.416999999999987</v>
      </c>
      <c r="T291" s="101">
        <f t="shared" si="32"/>
        <v>61.951000000000008</v>
      </c>
      <c r="U291" s="101">
        <f t="shared" si="33"/>
        <v>62.974000000000018</v>
      </c>
      <c r="V291" s="101">
        <f t="shared" si="34"/>
        <v>63.017000000000024</v>
      </c>
      <c r="W291">
        <v>14.087</v>
      </c>
      <c r="X291">
        <v>8.5060000000000002</v>
      </c>
      <c r="Y291">
        <v>8.0249999999999986</v>
      </c>
      <c r="Z291">
        <v>7.8090000000000011</v>
      </c>
      <c r="AA291">
        <v>7.8999999999999986</v>
      </c>
      <c r="AB291">
        <v>7.679000000000002</v>
      </c>
      <c r="AC291">
        <v>7.6789999999999949</v>
      </c>
      <c r="AD291">
        <v>7.7319999999999922</v>
      </c>
      <c r="AE291">
        <v>7.632000000000005</v>
      </c>
      <c r="AF291">
        <v>7.6469999999999914</v>
      </c>
      <c r="AG291">
        <v>7.8540000000000134</v>
      </c>
      <c r="AH291">
        <v>7.7360000000000042</v>
      </c>
      <c r="AI291">
        <v>7.6869999999999976</v>
      </c>
      <c r="AJ291">
        <v>7.819999999999979</v>
      </c>
      <c r="AK291">
        <v>7.7640000000000242</v>
      </c>
      <c r="AL291">
        <v>7.8109999999999928</v>
      </c>
      <c r="AM291">
        <v>7.8390000000000271</v>
      </c>
      <c r="AN291">
        <v>7.8859999999999673</v>
      </c>
      <c r="AO291">
        <v>8.0160000000000196</v>
      </c>
      <c r="AP291">
        <v>7.8000000000000114</v>
      </c>
      <c r="AQ291">
        <v>7.7950000000000159</v>
      </c>
      <c r="AR291">
        <v>7.7799999999999727</v>
      </c>
      <c r="AS291">
        <v>7.9989999999999668</v>
      </c>
      <c r="AT291">
        <v>7.8590000000000373</v>
      </c>
      <c r="AU291">
        <v>8.0279999999999916</v>
      </c>
      <c r="AV291">
        <v>7.839999999999975</v>
      </c>
      <c r="AW291">
        <v>7.8330000000000268</v>
      </c>
      <c r="AX291">
        <v>7.8099999999999739</v>
      </c>
      <c r="AY291">
        <v>7.9290000000000589</v>
      </c>
      <c r="AZ291">
        <v>7.8999999999999488</v>
      </c>
      <c r="BA291">
        <v>7.8910000000000196</v>
      </c>
      <c r="BB291">
        <v>7.7860000000000298</v>
      </c>
      <c r="BC291" s="102">
        <f t="shared" si="35"/>
        <v>55.952968421543439</v>
      </c>
    </row>
    <row r="292" spans="1:55" ht="14.65" thickBot="1" x14ac:dyDescent="0.5">
      <c r="A292" s="4" t="s">
        <v>108</v>
      </c>
      <c r="B292" s="4">
        <v>2021</v>
      </c>
      <c r="C292" s="5">
        <v>44490</v>
      </c>
      <c r="D292" s="4" t="s">
        <v>13</v>
      </c>
      <c r="E292" s="29" t="s">
        <v>204</v>
      </c>
      <c r="F292" s="29" t="s">
        <v>206</v>
      </c>
      <c r="G292" s="48" t="s">
        <v>27</v>
      </c>
      <c r="H292" s="51" t="s">
        <v>255</v>
      </c>
      <c r="I292" s="51" t="s">
        <v>396</v>
      </c>
      <c r="J292" s="51" t="s">
        <v>216</v>
      </c>
      <c r="K292" s="51" t="s">
        <v>312</v>
      </c>
      <c r="L292" s="50">
        <f>(C292-VLOOKUP(H292,Riders!$A$2:$C$3501,2,FALSE))/365</f>
        <v>19.268493150684932</v>
      </c>
      <c r="M292" s="50">
        <f>(C292-VLOOKUP(I292,Riders!$A$2:$C$3501,2,FALSE))/365</f>
        <v>22.627397260273973</v>
      </c>
      <c r="N292" s="50">
        <f>(C292-VLOOKUP(J292,Riders!$A$2:$C$3501,2,FALSE))/365</f>
        <v>22.704109589041096</v>
      </c>
      <c r="O292" s="50">
        <f>(C292-VLOOKUP(K292,Riders!$A$2:$C$3501,2,FALSE))/365</f>
        <v>23.271232876712329</v>
      </c>
      <c r="P292" s="29">
        <v>4</v>
      </c>
      <c r="Q292" s="101">
        <f t="shared" si="29"/>
        <v>262.88900000000001</v>
      </c>
      <c r="R292" s="101">
        <f t="shared" si="30"/>
        <v>23.134</v>
      </c>
      <c r="S292" s="101">
        <f t="shared" si="31"/>
        <v>70.061999999999998</v>
      </c>
      <c r="T292" s="101">
        <f t="shared" si="32"/>
        <v>62.631999999999991</v>
      </c>
      <c r="U292" s="101">
        <f t="shared" si="33"/>
        <v>64.199000000000041</v>
      </c>
      <c r="V292" s="101">
        <f t="shared" si="34"/>
        <v>65.995999999999981</v>
      </c>
      <c r="W292">
        <v>14.654999999999999</v>
      </c>
      <c r="X292">
        <v>8.479000000000001</v>
      </c>
      <c r="Y292">
        <v>7.9310000000000009</v>
      </c>
      <c r="Z292">
        <v>7.8249999999999993</v>
      </c>
      <c r="AA292">
        <v>7.8759999999999977</v>
      </c>
      <c r="AB292">
        <v>7.740000000000002</v>
      </c>
      <c r="AC292">
        <v>7.7549999999999955</v>
      </c>
      <c r="AD292">
        <v>7.8010000000000019</v>
      </c>
      <c r="AE292">
        <v>7.9480000000000075</v>
      </c>
      <c r="AF292">
        <v>7.7329999999999899</v>
      </c>
      <c r="AG292">
        <v>7.748999999999981</v>
      </c>
      <c r="AH292">
        <v>7.7540000000000333</v>
      </c>
      <c r="AI292">
        <v>7.8710000000000093</v>
      </c>
      <c r="AJ292">
        <v>7.7889999999999873</v>
      </c>
      <c r="AK292">
        <v>7.9360000000000213</v>
      </c>
      <c r="AL292">
        <v>7.8519999999999612</v>
      </c>
      <c r="AM292">
        <v>7.8170000000000073</v>
      </c>
      <c r="AN292">
        <v>8.0060000000000286</v>
      </c>
      <c r="AO292">
        <v>8.0069999999999766</v>
      </c>
      <c r="AP292">
        <v>8.0929999999999893</v>
      </c>
      <c r="AQ292">
        <v>8.296999999999997</v>
      </c>
      <c r="AR292">
        <v>8.0190000000000055</v>
      </c>
      <c r="AS292">
        <v>7.9590000000000316</v>
      </c>
      <c r="AT292">
        <v>8.0010000000000048</v>
      </c>
      <c r="AU292">
        <v>8.0329999999999586</v>
      </c>
      <c r="AV292">
        <v>8.0230000000000246</v>
      </c>
      <c r="AW292">
        <v>8.2370000000000232</v>
      </c>
      <c r="AX292">
        <v>8.5229999999999393</v>
      </c>
      <c r="AY292">
        <v>8.2909999999999968</v>
      </c>
      <c r="AZ292">
        <v>8.3080000000000211</v>
      </c>
      <c r="BA292">
        <v>8.257000000000005</v>
      </c>
      <c r="BB292">
        <v>8.3240000000000123</v>
      </c>
      <c r="BC292" s="102">
        <f t="shared" si="35"/>
        <v>54.775970086234111</v>
      </c>
    </row>
    <row r="293" spans="1:55" ht="14.65" thickBot="1" x14ac:dyDescent="0.5">
      <c r="A293" s="1" t="s">
        <v>108</v>
      </c>
      <c r="B293" s="1">
        <v>2021</v>
      </c>
      <c r="C293" s="2">
        <v>44489</v>
      </c>
      <c r="D293" s="1" t="s">
        <v>13</v>
      </c>
      <c r="E293" s="30" t="s">
        <v>379</v>
      </c>
      <c r="F293" s="30" t="s">
        <v>379</v>
      </c>
      <c r="G293" s="48" t="s">
        <v>15</v>
      </c>
      <c r="H293" s="47" t="s">
        <v>459</v>
      </c>
      <c r="I293" s="47" t="s">
        <v>501</v>
      </c>
      <c r="J293" s="47" t="s">
        <v>460</v>
      </c>
      <c r="K293" s="47" t="s">
        <v>492</v>
      </c>
      <c r="L293" s="50">
        <f>(C293-VLOOKUP(H293,Riders!$A$2:$C$3501,2,FALSE))/365</f>
        <v>22.931506849315067</v>
      </c>
      <c r="M293" s="50">
        <f>(C293-VLOOKUP(I293,Riders!$A$2:$C$3501,2,FALSE))/365</f>
        <v>33.389041095890413</v>
      </c>
      <c r="N293" s="50">
        <f>(C293-VLOOKUP(J293,Riders!$A$2:$C$3501,2,FALSE))/365</f>
        <v>28.276712328767122</v>
      </c>
      <c r="O293" s="50">
        <f>(C293-VLOOKUP(K293,Riders!$A$2:$C$3501,2,FALSE))/365</f>
        <v>24.671232876712327</v>
      </c>
      <c r="P293" s="30">
        <v>1</v>
      </c>
      <c r="Q293" s="101">
        <f t="shared" si="29"/>
        <v>253.08200000000002</v>
      </c>
      <c r="R293" s="101">
        <f t="shared" si="30"/>
        <v>22.815000000000001</v>
      </c>
      <c r="S293" s="101">
        <f t="shared" si="31"/>
        <v>69.472000000000008</v>
      </c>
      <c r="T293" s="101">
        <f t="shared" si="32"/>
        <v>61.44</v>
      </c>
      <c r="U293" s="101">
        <f t="shared" si="33"/>
        <v>61.488</v>
      </c>
      <c r="V293" s="101">
        <f t="shared" si="34"/>
        <v>60.682000000000016</v>
      </c>
      <c r="W293">
        <v>14.398999999999999</v>
      </c>
      <c r="X293">
        <v>8.4160000000000021</v>
      </c>
      <c r="Y293">
        <v>7.9209999999999994</v>
      </c>
      <c r="Z293">
        <v>7.7320000000000029</v>
      </c>
      <c r="AA293">
        <v>7.8319999999999936</v>
      </c>
      <c r="AB293">
        <v>7.6980000000000004</v>
      </c>
      <c r="AC293">
        <v>7.7370000000000019</v>
      </c>
      <c r="AD293">
        <v>7.737000000000009</v>
      </c>
      <c r="AE293">
        <v>7.7059999999999889</v>
      </c>
      <c r="AF293">
        <v>7.8160000000000167</v>
      </c>
      <c r="AG293">
        <v>7.6519999999999868</v>
      </c>
      <c r="AH293">
        <v>7.6370000000000147</v>
      </c>
      <c r="AI293">
        <v>7.8239999999999696</v>
      </c>
      <c r="AJ293">
        <v>7.6140000000000185</v>
      </c>
      <c r="AK293">
        <v>7.6089999999999662</v>
      </c>
      <c r="AL293">
        <v>7.5820000000000363</v>
      </c>
      <c r="AM293">
        <v>7.617999999999995</v>
      </c>
      <c r="AN293">
        <v>7.6199999999999761</v>
      </c>
      <c r="AO293">
        <v>7.6820000000000448</v>
      </c>
      <c r="AP293">
        <v>7.6889999999999645</v>
      </c>
      <c r="AQ293">
        <v>7.7040000000000077</v>
      </c>
      <c r="AR293">
        <v>7.6760000000000161</v>
      </c>
      <c r="AS293">
        <v>7.7370000000000232</v>
      </c>
      <c r="AT293">
        <v>7.761999999999972</v>
      </c>
      <c r="AU293">
        <v>7.5540000000000305</v>
      </c>
      <c r="AV293">
        <v>7.5139999999999532</v>
      </c>
      <c r="AW293">
        <v>7.671999999999997</v>
      </c>
      <c r="AX293">
        <v>7.4830000000000041</v>
      </c>
      <c r="AY293">
        <v>7.4370000000000118</v>
      </c>
      <c r="AZ293">
        <v>7.6359999999999673</v>
      </c>
      <c r="BA293">
        <v>7.6440000000000339</v>
      </c>
      <c r="BB293">
        <v>7.7420000000000186</v>
      </c>
      <c r="BC293" s="102">
        <f t="shared" si="35"/>
        <v>56.898554618661137</v>
      </c>
    </row>
    <row r="294" spans="1:55" ht="14.65" thickBot="1" x14ac:dyDescent="0.5">
      <c r="A294" s="1" t="s">
        <v>108</v>
      </c>
      <c r="B294" s="1">
        <v>2021</v>
      </c>
      <c r="C294" s="2">
        <v>44489</v>
      </c>
      <c r="D294" s="1" t="s">
        <v>13</v>
      </c>
      <c r="E294" s="30" t="s">
        <v>379</v>
      </c>
      <c r="F294" s="30" t="s">
        <v>379</v>
      </c>
      <c r="G294" s="48" t="s">
        <v>53</v>
      </c>
      <c r="H294" s="47" t="s">
        <v>227</v>
      </c>
      <c r="I294" s="47" t="s">
        <v>298</v>
      </c>
      <c r="J294" s="47" t="s">
        <v>478</v>
      </c>
      <c r="K294" s="47" t="s">
        <v>389</v>
      </c>
      <c r="L294" s="50">
        <f>(C294-VLOOKUP(H294,Riders!$A$2:$C$3501,2,FALSE))/365</f>
        <v>23.660273972602738</v>
      </c>
      <c r="M294" s="50">
        <f>(C294-VLOOKUP(I294,Riders!$A$2:$C$3501,2,FALSE))/365</f>
        <v>22.263013698630136</v>
      </c>
      <c r="N294" s="50">
        <f>(C294-VLOOKUP(J294,Riders!$A$2:$C$3501,2,FALSE))/365</f>
        <v>24.706849315068492</v>
      </c>
      <c r="O294" s="50">
        <f>(C294-VLOOKUP(K294,Riders!$A$2:$C$3501,2,FALSE))/365</f>
        <v>21.972602739726028</v>
      </c>
      <c r="P294" s="30">
        <v>2</v>
      </c>
      <c r="Q294" s="101">
        <f t="shared" si="29"/>
        <v>254.17599999999999</v>
      </c>
      <c r="R294" s="101">
        <f t="shared" si="30"/>
        <v>22.54</v>
      </c>
      <c r="S294" s="101">
        <f t="shared" si="31"/>
        <v>69.555999999999997</v>
      </c>
      <c r="T294" s="101">
        <f t="shared" si="32"/>
        <v>61.209000000000017</v>
      </c>
      <c r="U294" s="101">
        <f t="shared" si="33"/>
        <v>61.843999999999994</v>
      </c>
      <c r="V294" s="101">
        <f t="shared" si="34"/>
        <v>61.566999999999979</v>
      </c>
      <c r="W294">
        <v>14.186</v>
      </c>
      <c r="X294">
        <v>8.3539999999999992</v>
      </c>
      <c r="Y294">
        <v>7.8539999999999992</v>
      </c>
      <c r="Z294">
        <v>7.7800000000000011</v>
      </c>
      <c r="AA294">
        <v>7.911999999999999</v>
      </c>
      <c r="AB294">
        <v>7.7959999999999994</v>
      </c>
      <c r="AC294">
        <v>7.7929999999999993</v>
      </c>
      <c r="AD294">
        <v>7.8810000000000002</v>
      </c>
      <c r="AE294">
        <v>7.7230000000000132</v>
      </c>
      <c r="AF294">
        <v>7.6659999999999968</v>
      </c>
      <c r="AG294">
        <v>7.6310000000000002</v>
      </c>
      <c r="AH294">
        <v>7.6920000000000073</v>
      </c>
      <c r="AI294">
        <v>7.5719999999999885</v>
      </c>
      <c r="AJ294">
        <v>7.532999999999987</v>
      </c>
      <c r="AK294">
        <v>7.6839999999999975</v>
      </c>
      <c r="AL294">
        <v>7.7080000000000268</v>
      </c>
      <c r="AM294">
        <v>7.75</v>
      </c>
      <c r="AN294">
        <v>7.7169999999999561</v>
      </c>
      <c r="AO294">
        <v>7.6670000000000016</v>
      </c>
      <c r="AP294">
        <v>7.8340000000000032</v>
      </c>
      <c r="AQ294">
        <v>7.7460000000000377</v>
      </c>
      <c r="AR294">
        <v>7.7499999999999716</v>
      </c>
      <c r="AS294">
        <v>7.7800000000000011</v>
      </c>
      <c r="AT294">
        <v>7.6000000000000227</v>
      </c>
      <c r="AU294">
        <v>7.5750000000000171</v>
      </c>
      <c r="AV294">
        <v>7.5999999999999659</v>
      </c>
      <c r="AW294">
        <v>7.7319999999999993</v>
      </c>
      <c r="AX294">
        <v>7.6260000000000048</v>
      </c>
      <c r="AY294">
        <v>7.6830000000000211</v>
      </c>
      <c r="AZ294">
        <v>7.7319999999999709</v>
      </c>
      <c r="BA294">
        <v>7.9099999999999966</v>
      </c>
      <c r="BB294">
        <v>7.7090000000000032</v>
      </c>
      <c r="BC294" s="102">
        <f t="shared" si="35"/>
        <v>56.653657308321797</v>
      </c>
    </row>
    <row r="295" spans="1:55" ht="14.65" thickBot="1" x14ac:dyDescent="0.5">
      <c r="A295" s="1" t="s">
        <v>108</v>
      </c>
      <c r="B295" s="1">
        <v>2021</v>
      </c>
      <c r="C295" s="2">
        <v>44489</v>
      </c>
      <c r="D295" s="1" t="s">
        <v>13</v>
      </c>
      <c r="E295" s="30" t="s">
        <v>379</v>
      </c>
      <c r="F295" s="30" t="s">
        <v>379</v>
      </c>
      <c r="G295" s="48" t="s">
        <v>25</v>
      </c>
      <c r="H295" s="47" t="s">
        <v>269</v>
      </c>
      <c r="I295" s="47" t="s">
        <v>457</v>
      </c>
      <c r="J295" s="47" t="s">
        <v>328</v>
      </c>
      <c r="K295" s="47" t="s">
        <v>418</v>
      </c>
      <c r="L295" s="50">
        <f>(C295-VLOOKUP(H295,Riders!$A$2:$C$3501,2,FALSE))/365</f>
        <v>27.627397260273973</v>
      </c>
      <c r="M295" s="50">
        <f>(C295-VLOOKUP(I295,Riders!$A$2:$C$3501,2,FALSE))/365</f>
        <v>24.197260273972603</v>
      </c>
      <c r="N295" s="50">
        <f>(C295-VLOOKUP(J295,Riders!$A$2:$C$3501,2,FALSE))/365</f>
        <v>31.241095890410961</v>
      </c>
      <c r="O295" s="50">
        <f>(C295-VLOOKUP(K295,Riders!$A$2:$C$3501,2,FALSE))/365</f>
        <v>24.578082191780823</v>
      </c>
      <c r="P295" s="30">
        <v>3</v>
      </c>
      <c r="Q295" s="101">
        <f t="shared" si="29"/>
        <v>256.19999999999993</v>
      </c>
      <c r="R295" s="101">
        <f t="shared" si="30"/>
        <v>23.2</v>
      </c>
      <c r="S295" s="101">
        <f t="shared" si="31"/>
        <v>69.706000000000003</v>
      </c>
      <c r="T295" s="101">
        <f t="shared" si="32"/>
        <v>62.192999999999969</v>
      </c>
      <c r="U295" s="101">
        <f t="shared" si="33"/>
        <v>62.137000000000029</v>
      </c>
      <c r="V295" s="101">
        <f t="shared" si="34"/>
        <v>62.16399999999993</v>
      </c>
      <c r="W295">
        <v>14.432</v>
      </c>
      <c r="X295">
        <v>8.7679999999999989</v>
      </c>
      <c r="Y295">
        <v>8.1180000000000021</v>
      </c>
      <c r="Z295">
        <v>7.737999999999996</v>
      </c>
      <c r="AA295">
        <v>7.757000000000005</v>
      </c>
      <c r="AB295">
        <v>7.5929999999999964</v>
      </c>
      <c r="AC295">
        <v>7.6000000000000014</v>
      </c>
      <c r="AD295">
        <v>7.7000000000000028</v>
      </c>
      <c r="AE295">
        <v>7.6159999999999854</v>
      </c>
      <c r="AF295">
        <v>7.6829999999999927</v>
      </c>
      <c r="AG295">
        <v>7.8770000000000095</v>
      </c>
      <c r="AH295">
        <v>7.7530000000000001</v>
      </c>
      <c r="AI295">
        <v>7.7830000000000155</v>
      </c>
      <c r="AJ295">
        <v>7.7510000000000048</v>
      </c>
      <c r="AK295">
        <v>7.9269999999999925</v>
      </c>
      <c r="AL295">
        <v>7.8029999999999688</v>
      </c>
      <c r="AM295">
        <v>7.7760000000000389</v>
      </c>
      <c r="AN295">
        <v>7.7729999999999961</v>
      </c>
      <c r="AO295">
        <v>7.7349999999999852</v>
      </c>
      <c r="AP295">
        <v>7.835000000000008</v>
      </c>
      <c r="AQ295">
        <v>7.7120000000000175</v>
      </c>
      <c r="AR295">
        <v>7.6929999999999836</v>
      </c>
      <c r="AS295">
        <v>7.7249999999999943</v>
      </c>
      <c r="AT295">
        <v>7.8880000000000052</v>
      </c>
      <c r="AU295">
        <v>7.7870000000000061</v>
      </c>
      <c r="AV295">
        <v>7.9549999999999557</v>
      </c>
      <c r="AW295">
        <v>7.882000000000005</v>
      </c>
      <c r="AX295">
        <v>8.02800000000002</v>
      </c>
      <c r="AY295">
        <v>7.724000000000018</v>
      </c>
      <c r="AZ295">
        <v>7.6479999999999677</v>
      </c>
      <c r="BA295">
        <v>7.5699999999999932</v>
      </c>
      <c r="BB295">
        <v>7.5699999999999648</v>
      </c>
      <c r="BC295" s="102">
        <f t="shared" si="35"/>
        <v>56.206088992974252</v>
      </c>
    </row>
    <row r="296" spans="1:55" ht="14.65" thickBot="1" x14ac:dyDescent="0.5">
      <c r="A296" s="1" t="s">
        <v>108</v>
      </c>
      <c r="B296" s="1">
        <v>2021</v>
      </c>
      <c r="C296" s="2">
        <v>44489</v>
      </c>
      <c r="D296" s="1" t="s">
        <v>13</v>
      </c>
      <c r="E296" s="30" t="s">
        <v>379</v>
      </c>
      <c r="F296" s="30" t="s">
        <v>379</v>
      </c>
      <c r="G296" s="48" t="s">
        <v>56</v>
      </c>
      <c r="H296" s="47" t="s">
        <v>267</v>
      </c>
      <c r="I296" s="47" t="s">
        <v>233</v>
      </c>
      <c r="J296" s="47" t="s">
        <v>428</v>
      </c>
      <c r="K296" s="47" t="s">
        <v>427</v>
      </c>
      <c r="L296" s="50">
        <f>(C296-VLOOKUP(H296,Riders!$A$2:$C$3501,2,FALSE))/365</f>
        <v>22.82191780821918</v>
      </c>
      <c r="M296" s="50">
        <f>(C296-VLOOKUP(I296,Riders!$A$2:$C$3501,2,FALSE))/365</f>
        <v>26.136986301369863</v>
      </c>
      <c r="N296" s="50">
        <f>(C296-VLOOKUP(J296,Riders!$A$2:$C$3501,2,FALSE))/365</f>
        <v>31.983561643835618</v>
      </c>
      <c r="O296" s="50">
        <f>(C296-VLOOKUP(K296,Riders!$A$2:$C$3501,2,FALSE))/365</f>
        <v>27.484931506849314</v>
      </c>
      <c r="P296" s="30">
        <v>4</v>
      </c>
      <c r="Q296" s="101">
        <f t="shared" si="29"/>
        <v>263.09499999999997</v>
      </c>
      <c r="R296" s="101">
        <f t="shared" si="30"/>
        <v>23.443999999999999</v>
      </c>
      <c r="S296" s="101">
        <f t="shared" si="31"/>
        <v>71.670999999999992</v>
      </c>
      <c r="T296" s="101">
        <f t="shared" si="32"/>
        <v>63.468000000000018</v>
      </c>
      <c r="U296" s="101">
        <f t="shared" si="33"/>
        <v>64.718999999999994</v>
      </c>
      <c r="V296" s="101">
        <f t="shared" si="34"/>
        <v>63.236999999999966</v>
      </c>
      <c r="W296">
        <v>14.803000000000001</v>
      </c>
      <c r="X296">
        <v>8.6409999999999982</v>
      </c>
      <c r="Y296">
        <v>8.088000000000001</v>
      </c>
      <c r="Z296">
        <v>8.0040000000000013</v>
      </c>
      <c r="AA296">
        <v>8.1950000000000003</v>
      </c>
      <c r="AB296">
        <v>7.9919999999999973</v>
      </c>
      <c r="AC296">
        <v>7.9100000000000108</v>
      </c>
      <c r="AD296">
        <v>8.0379999999999825</v>
      </c>
      <c r="AE296">
        <v>7.8419999999999987</v>
      </c>
      <c r="AF296">
        <v>7.8310000000000173</v>
      </c>
      <c r="AG296">
        <v>7.8359999999999985</v>
      </c>
      <c r="AH296">
        <v>8.0290000000000106</v>
      </c>
      <c r="AI296">
        <v>7.8989999999999867</v>
      </c>
      <c r="AJ296">
        <v>7.9349999999999881</v>
      </c>
      <c r="AK296">
        <v>8.0060000000000286</v>
      </c>
      <c r="AL296">
        <v>8.0899999999999892</v>
      </c>
      <c r="AM296">
        <v>8.3039999999999736</v>
      </c>
      <c r="AN296">
        <v>8.495000000000033</v>
      </c>
      <c r="AO296">
        <v>8.0329999999999586</v>
      </c>
      <c r="AP296">
        <v>7.910000000000025</v>
      </c>
      <c r="AQ296">
        <v>8.0150000000000148</v>
      </c>
      <c r="AR296">
        <v>7.9549999999999557</v>
      </c>
      <c r="AS296">
        <v>7.9830000000000325</v>
      </c>
      <c r="AT296">
        <v>8.0240000000000009</v>
      </c>
      <c r="AU296">
        <v>8.2019999999999982</v>
      </c>
      <c r="AV296">
        <v>7.9499999999999886</v>
      </c>
      <c r="AW296">
        <v>7.9100000000000534</v>
      </c>
      <c r="AX296">
        <v>7.8539999999999281</v>
      </c>
      <c r="AY296">
        <v>7.8660000000000139</v>
      </c>
      <c r="AZ296">
        <v>7.9810000000000514</v>
      </c>
      <c r="BA296">
        <v>7.7119999999999891</v>
      </c>
      <c r="BB296">
        <v>7.7619999999999436</v>
      </c>
      <c r="BC296" s="102">
        <f t="shared" si="35"/>
        <v>54.733081206408336</v>
      </c>
    </row>
    <row r="297" spans="1:55" ht="14.65" thickBot="1" x14ac:dyDescent="0.5">
      <c r="A297" s="1" t="s">
        <v>108</v>
      </c>
      <c r="B297" s="1">
        <v>2021</v>
      </c>
      <c r="C297" s="2">
        <v>44489</v>
      </c>
      <c r="D297" s="1" t="s">
        <v>13</v>
      </c>
      <c r="E297" s="30" t="s">
        <v>379</v>
      </c>
      <c r="F297" s="30" t="s">
        <v>379</v>
      </c>
      <c r="G297" s="48" t="s">
        <v>27</v>
      </c>
      <c r="H297" s="47" t="s">
        <v>255</v>
      </c>
      <c r="I297" s="47" t="s">
        <v>463</v>
      </c>
      <c r="J297" s="47" t="s">
        <v>396</v>
      </c>
      <c r="K297" s="47" t="s">
        <v>216</v>
      </c>
      <c r="L297" s="50">
        <f>(C297-VLOOKUP(H297,Riders!$A$2:$C$3501,2,FALSE))/365</f>
        <v>19.265753424657536</v>
      </c>
      <c r="M297" s="50">
        <f>(C297-VLOOKUP(I297,Riders!$A$2:$C$3501,2,FALSE))/365</f>
        <v>19.890410958904109</v>
      </c>
      <c r="N297" s="50">
        <f>(C297-VLOOKUP(J297,Riders!$A$2:$C$3501,2,FALSE))/365</f>
        <v>22.624657534246577</v>
      </c>
      <c r="O297" s="50">
        <f>(C297-VLOOKUP(K297,Riders!$A$2:$C$3501,2,FALSE))/365</f>
        <v>22.701369863013699</v>
      </c>
      <c r="P297" s="30">
        <v>5</v>
      </c>
      <c r="Q297" s="101">
        <f t="shared" si="29"/>
        <v>263.988</v>
      </c>
      <c r="R297" s="101">
        <f t="shared" si="30"/>
        <v>23.164999999999999</v>
      </c>
      <c r="S297" s="101">
        <f t="shared" si="31"/>
        <v>70.515000000000001</v>
      </c>
      <c r="T297" s="101">
        <f t="shared" si="32"/>
        <v>62.933000000000007</v>
      </c>
      <c r="U297" s="101">
        <f t="shared" si="33"/>
        <v>64.447999999999979</v>
      </c>
      <c r="V297" s="101">
        <f t="shared" si="34"/>
        <v>66.092000000000013</v>
      </c>
      <c r="W297">
        <v>14.603</v>
      </c>
      <c r="X297">
        <v>8.5619999999999994</v>
      </c>
      <c r="Y297">
        <v>7.9890000000000008</v>
      </c>
      <c r="Z297">
        <v>7.8159999999999989</v>
      </c>
      <c r="AA297">
        <v>7.9239999999999995</v>
      </c>
      <c r="AB297">
        <v>7.7830000000000013</v>
      </c>
      <c r="AC297">
        <v>7.8749999999999929</v>
      </c>
      <c r="AD297">
        <v>7.9630000000000081</v>
      </c>
      <c r="AE297">
        <v>8</v>
      </c>
      <c r="AF297">
        <v>7.8469999999999942</v>
      </c>
      <c r="AG297">
        <v>7.8629999999999995</v>
      </c>
      <c r="AH297">
        <v>7.9849999999999994</v>
      </c>
      <c r="AI297">
        <v>7.8090000000000117</v>
      </c>
      <c r="AJ297">
        <v>7.7349999999999852</v>
      </c>
      <c r="AK297">
        <v>7.791000000000011</v>
      </c>
      <c r="AL297">
        <v>7.9030000000000058</v>
      </c>
      <c r="AM297">
        <v>7.813999999999993</v>
      </c>
      <c r="AN297">
        <v>7.8629999999999995</v>
      </c>
      <c r="AO297">
        <v>8.0319999999999823</v>
      </c>
      <c r="AP297">
        <v>8.2860000000000014</v>
      </c>
      <c r="AQ297">
        <v>8.1170000000000186</v>
      </c>
      <c r="AR297">
        <v>8.2909999999999684</v>
      </c>
      <c r="AS297">
        <v>8.0090000000000146</v>
      </c>
      <c r="AT297">
        <v>8.0360000000000014</v>
      </c>
      <c r="AU297">
        <v>7.9640000000000271</v>
      </c>
      <c r="AV297">
        <v>8.0429999999999779</v>
      </c>
      <c r="AW297">
        <v>8.1519999999999868</v>
      </c>
      <c r="AX297">
        <v>8.1570000000000675</v>
      </c>
      <c r="AY297">
        <v>8.1359999999999673</v>
      </c>
      <c r="AZ297">
        <v>8.195999999999998</v>
      </c>
      <c r="BA297">
        <v>8.5930000000000177</v>
      </c>
      <c r="BB297">
        <v>8.8509999999999707</v>
      </c>
      <c r="BC297" s="102">
        <f t="shared" si="35"/>
        <v>54.547933996999866</v>
      </c>
    </row>
    <row r="298" spans="1:55" ht="14.65" thickBot="1" x14ac:dyDescent="0.5">
      <c r="A298" s="1" t="s">
        <v>108</v>
      </c>
      <c r="B298" s="1">
        <v>2021</v>
      </c>
      <c r="C298" s="2">
        <v>44489</v>
      </c>
      <c r="D298" s="1" t="s">
        <v>13</v>
      </c>
      <c r="E298" s="30" t="s">
        <v>379</v>
      </c>
      <c r="F298" s="30" t="s">
        <v>379</v>
      </c>
      <c r="G298" s="48" t="s">
        <v>172</v>
      </c>
      <c r="H298" s="47" t="s">
        <v>280</v>
      </c>
      <c r="I298" s="47" t="s">
        <v>293</v>
      </c>
      <c r="J298" s="47" t="s">
        <v>502</v>
      </c>
      <c r="K298" s="47" t="s">
        <v>503</v>
      </c>
      <c r="L298" s="50">
        <f>(C298-VLOOKUP(H298,Riders!$A$2:$C$3501,2,FALSE))/365</f>
        <v>23.134246575342466</v>
      </c>
      <c r="M298" s="50">
        <f>(C298-VLOOKUP(I298,Riders!$A$2:$C$3501,2,FALSE))/365</f>
        <v>22.317808219178083</v>
      </c>
      <c r="N298" s="50">
        <f>(C298-VLOOKUP(J298,Riders!$A$2:$C$3501,2,FALSE))/365</f>
        <v>22.210958904109589</v>
      </c>
      <c r="O298" s="50">
        <f>(C298-VLOOKUP(K298,Riders!$A$2:$C$3501,2,FALSE))/365</f>
        <v>26.104109589041094</v>
      </c>
      <c r="P298" s="30">
        <v>6</v>
      </c>
      <c r="Q298" s="101">
        <f t="shared" si="29"/>
        <v>269.15800000000002</v>
      </c>
      <c r="R298" s="101">
        <f t="shared" si="30"/>
        <v>23.216000000000001</v>
      </c>
      <c r="S298" s="101">
        <f t="shared" si="31"/>
        <v>71.998000000000005</v>
      </c>
      <c r="T298" s="101">
        <f t="shared" si="32"/>
        <v>64.865000000000023</v>
      </c>
      <c r="U298" s="101">
        <f t="shared" si="33"/>
        <v>66.255999999999972</v>
      </c>
      <c r="V298" s="101">
        <f t="shared" si="34"/>
        <v>66.039000000000016</v>
      </c>
      <c r="W298">
        <v>14.666</v>
      </c>
      <c r="X298">
        <v>8.5500000000000007</v>
      </c>
      <c r="Y298">
        <v>8.4399999999999977</v>
      </c>
      <c r="Z298">
        <v>8.1430000000000007</v>
      </c>
      <c r="AA298">
        <v>8.2319999999999993</v>
      </c>
      <c r="AB298">
        <v>7.9690000000000012</v>
      </c>
      <c r="AC298">
        <v>8.1009999999999991</v>
      </c>
      <c r="AD298">
        <v>7.8970000000000056</v>
      </c>
      <c r="AE298">
        <v>8.1430000000000007</v>
      </c>
      <c r="AF298">
        <v>8.039999999999992</v>
      </c>
      <c r="AG298">
        <v>8.1910000000000025</v>
      </c>
      <c r="AH298">
        <v>7.9119999999999919</v>
      </c>
      <c r="AI298">
        <v>8.1289999999999907</v>
      </c>
      <c r="AJ298">
        <v>7.9520000000000124</v>
      </c>
      <c r="AK298">
        <v>8.1650000000000063</v>
      </c>
      <c r="AL298">
        <v>8.3330000000000268</v>
      </c>
      <c r="AM298">
        <v>8.2209999999999752</v>
      </c>
      <c r="AN298">
        <v>8.3219999999999743</v>
      </c>
      <c r="AO298">
        <v>8.1420000000000243</v>
      </c>
      <c r="AP298">
        <v>8.3660000000000139</v>
      </c>
      <c r="AQ298">
        <v>8.1310000000000002</v>
      </c>
      <c r="AR298">
        <v>8.2789999999999679</v>
      </c>
      <c r="AS298">
        <v>8.4970000000000141</v>
      </c>
      <c r="AT298">
        <v>8.2980000000000018</v>
      </c>
      <c r="AU298">
        <v>8.3859999999999957</v>
      </c>
      <c r="AV298">
        <v>8.1370000000000289</v>
      </c>
      <c r="AW298">
        <v>8.3599999999999568</v>
      </c>
      <c r="AX298">
        <v>8.1230000000000189</v>
      </c>
      <c r="AY298">
        <v>8.3880000000000621</v>
      </c>
      <c r="AZ298">
        <v>8.2349999999999852</v>
      </c>
      <c r="BA298">
        <v>8.2119999999999322</v>
      </c>
      <c r="BB298">
        <v>8.1980000000000359</v>
      </c>
      <c r="BC298" s="102">
        <f t="shared" si="35"/>
        <v>53.500174618625486</v>
      </c>
    </row>
    <row r="299" spans="1:55" ht="14.65" thickBot="1" x14ac:dyDescent="0.5">
      <c r="A299" s="1" t="s">
        <v>108</v>
      </c>
      <c r="B299" s="1">
        <v>2021</v>
      </c>
      <c r="C299" s="2">
        <v>44489</v>
      </c>
      <c r="D299" s="1" t="s">
        <v>13</v>
      </c>
      <c r="E299" s="30" t="s">
        <v>379</v>
      </c>
      <c r="F299" s="47" t="s">
        <v>379</v>
      </c>
      <c r="G299" s="48" t="s">
        <v>47</v>
      </c>
      <c r="H299" s="47" t="s">
        <v>279</v>
      </c>
      <c r="I299" s="47" t="s">
        <v>240</v>
      </c>
      <c r="J299" s="47" t="s">
        <v>504</v>
      </c>
      <c r="K299" s="47" t="s">
        <v>470</v>
      </c>
      <c r="L299" s="50">
        <f>(C299-VLOOKUP(H299,Riders!$A$2:$C$3501,2,FALSE))/365</f>
        <v>25.43013698630137</v>
      </c>
      <c r="M299" s="50">
        <f>(C299-VLOOKUP(I299,Riders!$A$2:$C$3501,2,FALSE))/365</f>
        <v>29.263013698630136</v>
      </c>
      <c r="N299" s="50">
        <f>(C299-VLOOKUP(J299,Riders!$A$2:$C$3501,2,FALSE))/365</f>
        <v>22.893150684931506</v>
      </c>
      <c r="O299" s="50">
        <f>(C299-VLOOKUP(K299,Riders!$A$2:$C$3501,2,FALSE))/365</f>
        <v>23.364383561643837</v>
      </c>
      <c r="P299" s="30">
        <v>7</v>
      </c>
      <c r="Q299" s="101">
        <f t="shared" si="29"/>
        <v>269.44499999999999</v>
      </c>
      <c r="R299" s="101">
        <f t="shared" si="30"/>
        <v>23.056999999999999</v>
      </c>
      <c r="S299" s="101">
        <f t="shared" si="31"/>
        <v>71.495000000000005</v>
      </c>
      <c r="T299" s="101">
        <f t="shared" si="32"/>
        <v>65.529999999999973</v>
      </c>
      <c r="U299" s="101">
        <f t="shared" si="33"/>
        <v>65.859000000000066</v>
      </c>
      <c r="V299" s="101">
        <f t="shared" si="34"/>
        <v>66.56099999999995</v>
      </c>
      <c r="W299">
        <v>14.628</v>
      </c>
      <c r="X299">
        <v>8.4289999999999985</v>
      </c>
      <c r="Y299">
        <v>8.152000000000001</v>
      </c>
      <c r="Z299">
        <v>7.9860000000000007</v>
      </c>
      <c r="AA299">
        <v>8.1629999999999967</v>
      </c>
      <c r="AB299">
        <v>7.9140000000000015</v>
      </c>
      <c r="AC299">
        <v>8.0730000000000004</v>
      </c>
      <c r="AD299">
        <v>8.1500000000000057</v>
      </c>
      <c r="AE299">
        <v>8.0690000000000026</v>
      </c>
      <c r="AF299">
        <v>8.2209999999999752</v>
      </c>
      <c r="AG299">
        <v>8.1470000000000198</v>
      </c>
      <c r="AH299">
        <v>8.3639999999999901</v>
      </c>
      <c r="AI299">
        <v>8.1020000000000039</v>
      </c>
      <c r="AJ299">
        <v>8.2860000000000156</v>
      </c>
      <c r="AK299">
        <v>8.2729999999999819</v>
      </c>
      <c r="AL299">
        <v>8.0679999999999836</v>
      </c>
      <c r="AM299">
        <v>8.217000000000013</v>
      </c>
      <c r="AN299">
        <v>8.0820000000000221</v>
      </c>
      <c r="AO299">
        <v>8.3229999999999791</v>
      </c>
      <c r="AP299">
        <v>8.1430000000000007</v>
      </c>
      <c r="AQ299">
        <v>8.320999999999998</v>
      </c>
      <c r="AR299">
        <v>8.304000000000002</v>
      </c>
      <c r="AS299">
        <v>8.1550000000000296</v>
      </c>
      <c r="AT299">
        <v>8.3140000000000214</v>
      </c>
      <c r="AU299">
        <v>8.1719999999999402</v>
      </c>
      <c r="AV299">
        <v>8.4160000000000252</v>
      </c>
      <c r="AW299">
        <v>8.1639999999999873</v>
      </c>
      <c r="AX299">
        <v>8.3499999999999943</v>
      </c>
      <c r="AY299">
        <v>8.32000000000005</v>
      </c>
      <c r="AZ299">
        <v>8.2319999999999709</v>
      </c>
      <c r="BA299">
        <v>8.5049999999999955</v>
      </c>
      <c r="BB299">
        <v>8.4019999999999868</v>
      </c>
      <c r="BC299" s="102">
        <f t="shared" si="35"/>
        <v>53.443188776930356</v>
      </c>
    </row>
    <row r="300" spans="1:55" ht="14.65" thickBot="1" x14ac:dyDescent="0.5">
      <c r="A300" s="1" t="s">
        <v>108</v>
      </c>
      <c r="B300" s="1">
        <v>2021</v>
      </c>
      <c r="C300" s="2">
        <v>44489</v>
      </c>
      <c r="D300" s="1" t="s">
        <v>13</v>
      </c>
      <c r="E300" s="30" t="s">
        <v>379</v>
      </c>
      <c r="F300" s="47" t="s">
        <v>379</v>
      </c>
      <c r="G300" s="48" t="s">
        <v>232</v>
      </c>
      <c r="H300" s="47" t="s">
        <v>231</v>
      </c>
      <c r="I300" s="47" t="s">
        <v>488</v>
      </c>
      <c r="J300" s="47" t="s">
        <v>489</v>
      </c>
      <c r="K300" s="47" t="s">
        <v>615</v>
      </c>
      <c r="L300" s="50">
        <f>(C300-VLOOKUP(H300,Riders!$A$2:$C$3501,2,FALSE))/365</f>
        <v>24.687671232876713</v>
      </c>
      <c r="M300" s="50">
        <f>(C300-VLOOKUP(I300,Riders!$A$2:$C$3501,2,FALSE))/365</f>
        <v>24.419178082191781</v>
      </c>
      <c r="N300" s="50">
        <f>(C300-VLOOKUP(J300,Riders!$A$2:$C$3501,2,FALSE))/365</f>
        <v>22.610958904109587</v>
      </c>
      <c r="O300" s="50">
        <f>(C300-VLOOKUP(K300,Riders!$A$2:$C$3501,2,FALSE))/365</f>
        <v>25.701369863013699</v>
      </c>
      <c r="P300" s="30">
        <v>8</v>
      </c>
      <c r="Q300" s="101">
        <f t="shared" si="29"/>
        <v>274.37</v>
      </c>
      <c r="R300" s="101">
        <f t="shared" si="30"/>
        <v>22.555</v>
      </c>
      <c r="S300" s="101">
        <f t="shared" si="31"/>
        <v>72.39800000000001</v>
      </c>
      <c r="T300" s="101">
        <f t="shared" si="32"/>
        <v>67.219999999999956</v>
      </c>
      <c r="U300" s="101">
        <f t="shared" si="33"/>
        <v>68.333000000000027</v>
      </c>
      <c r="V300" s="101">
        <f t="shared" si="34"/>
        <v>66.419000000000011</v>
      </c>
      <c r="W300">
        <v>13.936</v>
      </c>
      <c r="X300">
        <v>8.6189999999999998</v>
      </c>
      <c r="Y300">
        <v>8.2530000000000001</v>
      </c>
      <c r="Z300">
        <v>8.2800000000000011</v>
      </c>
      <c r="AA300">
        <v>8.4799999999999969</v>
      </c>
      <c r="AB300">
        <v>8.1829999999999998</v>
      </c>
      <c r="AC300">
        <v>8.1900000000000048</v>
      </c>
      <c r="AD300">
        <v>8.4570000000000078</v>
      </c>
      <c r="AE300">
        <v>8.3269999999999982</v>
      </c>
      <c r="AF300">
        <v>8.3589999999999804</v>
      </c>
      <c r="AG300">
        <v>8.4150000000000205</v>
      </c>
      <c r="AH300">
        <v>8.6569999999999965</v>
      </c>
      <c r="AI300">
        <v>8.4350000000000165</v>
      </c>
      <c r="AJ300">
        <v>8.3199999999999648</v>
      </c>
      <c r="AK300">
        <v>8.2399999999999949</v>
      </c>
      <c r="AL300">
        <v>8.4669999999999845</v>
      </c>
      <c r="AM300">
        <v>8.3720000000000141</v>
      </c>
      <c r="AN300">
        <v>8.488000000000028</v>
      </c>
      <c r="AO300">
        <v>8.5619999999999834</v>
      </c>
      <c r="AP300">
        <v>8.5180000000000007</v>
      </c>
      <c r="AQ300">
        <v>8.5120000000000005</v>
      </c>
      <c r="AR300">
        <v>8.8510000000000275</v>
      </c>
      <c r="AS300">
        <v>8.5629999999999882</v>
      </c>
      <c r="AT300">
        <v>8.4669999999999845</v>
      </c>
      <c r="AU300">
        <v>8.4260000000000161</v>
      </c>
      <c r="AV300">
        <v>8.4429999999999836</v>
      </c>
      <c r="AW300">
        <v>8.4300000000000068</v>
      </c>
      <c r="AX300">
        <v>8.5260000000000389</v>
      </c>
      <c r="AY300">
        <v>8.2349999999999852</v>
      </c>
      <c r="AZ300">
        <v>8.1490000000000009</v>
      </c>
      <c r="BA300">
        <v>8.0609999999999786</v>
      </c>
      <c r="BB300">
        <v>8.1490000000000009</v>
      </c>
      <c r="BC300" s="102">
        <f t="shared" si="35"/>
        <v>52.483872143455919</v>
      </c>
    </row>
    <row r="301" spans="1:55" ht="14.65" thickBot="1" x14ac:dyDescent="0.5">
      <c r="A301" s="1" t="s">
        <v>108</v>
      </c>
      <c r="B301" s="1">
        <v>2021</v>
      </c>
      <c r="C301" s="2">
        <v>44489</v>
      </c>
      <c r="D301" s="1" t="s">
        <v>13</v>
      </c>
      <c r="E301" s="30" t="s">
        <v>379</v>
      </c>
      <c r="F301" s="47" t="s">
        <v>379</v>
      </c>
      <c r="G301" s="48" t="s">
        <v>70</v>
      </c>
      <c r="H301" s="47" t="s">
        <v>476</v>
      </c>
      <c r="I301" s="47" t="s">
        <v>394</v>
      </c>
      <c r="J301" s="47" t="s">
        <v>393</v>
      </c>
      <c r="K301" s="47" t="s">
        <v>289</v>
      </c>
      <c r="L301" s="50">
        <f>(C301-VLOOKUP(H301,Riders!$A$2:$C$3501,2,FALSE))/365</f>
        <v>20.232876712328768</v>
      </c>
      <c r="M301" s="50">
        <f>(C301-VLOOKUP(I301,Riders!$A$2:$C$3501,2,FALSE))/365</f>
        <v>18.975342465753425</v>
      </c>
      <c r="N301" s="50">
        <f>(C301-VLOOKUP(J301,Riders!$A$2:$C$3501,2,FALSE))/365</f>
        <v>20.156164383561645</v>
      </c>
      <c r="O301" s="50">
        <f>(C301-VLOOKUP(K301,Riders!$A$2:$C$3501,2,FALSE))/365</f>
        <v>22.6</v>
      </c>
      <c r="P301" s="30">
        <v>9</v>
      </c>
      <c r="Q301" s="101">
        <f t="shared" si="29"/>
        <v>333.21199999999999</v>
      </c>
      <c r="R301" s="101">
        <f t="shared" si="30"/>
        <v>25.67</v>
      </c>
      <c r="S301" s="101">
        <f t="shared" si="31"/>
        <v>83.229000000000013</v>
      </c>
      <c r="T301" s="101">
        <f t="shared" si="32"/>
        <v>80.288000000000011</v>
      </c>
      <c r="U301" s="101">
        <f t="shared" si="33"/>
        <v>82.206999999999937</v>
      </c>
      <c r="V301" s="101">
        <f t="shared" si="34"/>
        <v>87.488000000000028</v>
      </c>
      <c r="W301">
        <v>15.622</v>
      </c>
      <c r="X301">
        <v>10.048000000000002</v>
      </c>
      <c r="Y301">
        <v>10.073999999999998</v>
      </c>
      <c r="Z301">
        <v>9.6629999999999967</v>
      </c>
      <c r="AA301">
        <v>9.5990000000000038</v>
      </c>
      <c r="AB301">
        <v>9.5220000000000056</v>
      </c>
      <c r="AC301">
        <v>9.5139999999999958</v>
      </c>
      <c r="AD301">
        <v>9.1870000000000118</v>
      </c>
      <c r="AE301">
        <v>8.8919999999999817</v>
      </c>
      <c r="AF301">
        <v>9.0440000000000111</v>
      </c>
      <c r="AG301">
        <v>9.8249999999999886</v>
      </c>
      <c r="AH301">
        <v>10.539000000000001</v>
      </c>
      <c r="AI301">
        <v>11.119</v>
      </c>
      <c r="AJ301">
        <v>10.448000000000036</v>
      </c>
      <c r="AK301">
        <v>10.49199999999999</v>
      </c>
      <c r="AL301">
        <v>9.929000000000002</v>
      </c>
      <c r="AM301">
        <v>9.983999999999952</v>
      </c>
      <c r="AN301">
        <v>9.5460000000000491</v>
      </c>
      <c r="AO301">
        <v>9.69399999999996</v>
      </c>
      <c r="AP301">
        <v>9.9580000000000268</v>
      </c>
      <c r="AQ301">
        <v>10.670999999999992</v>
      </c>
      <c r="AR301">
        <v>10.801000000000016</v>
      </c>
      <c r="AS301">
        <v>10.968999999999966</v>
      </c>
      <c r="AT301">
        <v>10.583999999999975</v>
      </c>
      <c r="AU301">
        <v>11.360000000000042</v>
      </c>
      <c r="AV301">
        <v>11.507000000000005</v>
      </c>
      <c r="AW301">
        <v>11.065999999999974</v>
      </c>
      <c r="AX301">
        <v>10.05600000000004</v>
      </c>
      <c r="AY301">
        <v>10.766999999999939</v>
      </c>
      <c r="AZ301">
        <v>11.242000000000019</v>
      </c>
      <c r="BA301">
        <v>11.225999999999999</v>
      </c>
      <c r="BB301">
        <v>10.26400000000001</v>
      </c>
      <c r="BC301" s="102">
        <f t="shared" si="35"/>
        <v>43.215730525911432</v>
      </c>
    </row>
    <row r="302" spans="1:55" ht="14.65" thickBot="1" x14ac:dyDescent="0.5">
      <c r="A302" s="1" t="s">
        <v>71</v>
      </c>
      <c r="B302" s="1">
        <v>2021</v>
      </c>
      <c r="C302" s="2">
        <v>44448</v>
      </c>
      <c r="D302" s="1" t="s">
        <v>72</v>
      </c>
      <c r="E302" s="30" t="s">
        <v>379</v>
      </c>
      <c r="F302" s="47" t="s">
        <v>379</v>
      </c>
      <c r="G302" s="47" t="s">
        <v>15</v>
      </c>
      <c r="H302" s="47" t="s">
        <v>492</v>
      </c>
      <c r="I302" s="47" t="s">
        <v>228</v>
      </c>
      <c r="J302" s="47" t="s">
        <v>505</v>
      </c>
      <c r="K302" s="47" t="s">
        <v>440</v>
      </c>
      <c r="L302" s="50">
        <f>(C302-VLOOKUP(H302,Riders!$A$2:$C$3501,2,FALSE))/365</f>
        <v>24.55890410958904</v>
      </c>
      <c r="M302" s="50">
        <f>(C302-VLOOKUP(I302,Riders!$A$2:$C$3501,2,FALSE))/365</f>
        <v>22.205479452054796</v>
      </c>
      <c r="N302" s="50">
        <f>(C302-VLOOKUP(J302,Riders!$A$2:$C$3501,2,FALSE))/365</f>
        <v>38.336986301369862</v>
      </c>
      <c r="O302" s="50">
        <f>(C302-VLOOKUP(K302,Riders!$A$2:$C$3501,2,FALSE))/365</f>
        <v>20.832876712328765</v>
      </c>
      <c r="P302" s="30">
        <v>1</v>
      </c>
      <c r="Q302" s="101">
        <f t="shared" si="29"/>
        <v>269.36999999999995</v>
      </c>
      <c r="R302" s="101">
        <f t="shared" si="30"/>
        <v>23.574000000000002</v>
      </c>
      <c r="S302" s="101">
        <f t="shared" si="31"/>
        <v>72.263999999999996</v>
      </c>
      <c r="T302" s="101">
        <f t="shared" si="32"/>
        <v>65.14</v>
      </c>
      <c r="U302" s="101">
        <f t="shared" si="33"/>
        <v>65.106999999999999</v>
      </c>
      <c r="V302" s="101">
        <f t="shared" si="34"/>
        <v>66.858999999999952</v>
      </c>
      <c r="W302">
        <v>14.938000000000001</v>
      </c>
      <c r="X302">
        <v>8.636000000000001</v>
      </c>
      <c r="Y302">
        <v>8.2409999999999997</v>
      </c>
      <c r="Z302">
        <v>8.0719999999999992</v>
      </c>
      <c r="AA302">
        <v>8.0309999999999988</v>
      </c>
      <c r="AB302">
        <v>8.036999999999999</v>
      </c>
      <c r="AC302">
        <v>8.2620000000000005</v>
      </c>
      <c r="AD302">
        <v>8.046999999999997</v>
      </c>
      <c r="AE302">
        <v>8.0870000000000175</v>
      </c>
      <c r="AF302">
        <v>7.951999999999984</v>
      </c>
      <c r="AG302">
        <v>8.0799999999999983</v>
      </c>
      <c r="AH302">
        <v>8.2240000000000038</v>
      </c>
      <c r="AI302">
        <v>8.1300000000000097</v>
      </c>
      <c r="AJ302">
        <v>8.1399999999999864</v>
      </c>
      <c r="AK302">
        <v>8.222999999999999</v>
      </c>
      <c r="AL302">
        <v>8.304000000000002</v>
      </c>
      <c r="AM302">
        <v>8.2150000000000034</v>
      </c>
      <c r="AN302">
        <v>8.2650000000000148</v>
      </c>
      <c r="AO302">
        <v>8.1599999999999966</v>
      </c>
      <c r="AP302">
        <v>8.0309999999999775</v>
      </c>
      <c r="AQ302">
        <v>8.1850000000000023</v>
      </c>
      <c r="AR302">
        <v>8.0509999999999877</v>
      </c>
      <c r="AS302">
        <v>8.1390000000000384</v>
      </c>
      <c r="AT302">
        <v>8.0609999999999786</v>
      </c>
      <c r="AU302">
        <v>8.092000000000013</v>
      </c>
      <c r="AV302">
        <v>8.0420000000000016</v>
      </c>
      <c r="AW302">
        <v>8.511999999999972</v>
      </c>
      <c r="AX302">
        <v>8.3760000000000332</v>
      </c>
      <c r="AY302">
        <v>8.5459999999999638</v>
      </c>
      <c r="AZ302">
        <v>8.7490000000000236</v>
      </c>
      <c r="BA302">
        <v>8.3569999999999993</v>
      </c>
      <c r="BB302">
        <v>8.1849999999999454</v>
      </c>
      <c r="BC302" s="102">
        <f t="shared" si="35"/>
        <v>53.458068827263624</v>
      </c>
    </row>
    <row r="303" spans="1:55" ht="14.65" thickBot="1" x14ac:dyDescent="0.5">
      <c r="A303" s="1" t="s">
        <v>71</v>
      </c>
      <c r="B303" s="1">
        <v>2021</v>
      </c>
      <c r="C303" s="2">
        <v>44448</v>
      </c>
      <c r="D303" s="1" t="s">
        <v>72</v>
      </c>
      <c r="E303" s="30" t="s">
        <v>379</v>
      </c>
      <c r="F303" s="47" t="s">
        <v>379</v>
      </c>
      <c r="G303" s="47" t="s">
        <v>27</v>
      </c>
      <c r="H303" s="47" t="s">
        <v>255</v>
      </c>
      <c r="I303" s="47" t="s">
        <v>506</v>
      </c>
      <c r="J303" s="47" t="s">
        <v>396</v>
      </c>
      <c r="K303" s="47" t="s">
        <v>397</v>
      </c>
      <c r="L303" s="50">
        <f>(C303-VLOOKUP(H303,Riders!$A$2:$C$3501,2,FALSE))/365</f>
        <v>19.153424657534245</v>
      </c>
      <c r="M303" s="50">
        <f>(C303-VLOOKUP(I303,Riders!$A$2:$C$3501,2,FALSE))/365</f>
        <v>19.778082191780822</v>
      </c>
      <c r="N303" s="50">
        <f>(C303-VLOOKUP(J303,Riders!$A$2:$C$3501,2,FALSE))/365</f>
        <v>22.512328767123286</v>
      </c>
      <c r="O303" s="50">
        <f>(C303-VLOOKUP(K303,Riders!$A$2:$C$3501,2,FALSE))/365</f>
        <v>20.252054794520546</v>
      </c>
      <c r="P303" s="30">
        <v>2</v>
      </c>
      <c r="Q303" s="101">
        <f t="shared" si="29"/>
        <v>269.97899999999998</v>
      </c>
      <c r="R303" s="101">
        <f t="shared" si="30"/>
        <v>23.231999999999999</v>
      </c>
      <c r="S303" s="101">
        <f t="shared" si="31"/>
        <v>71.603999999999999</v>
      </c>
      <c r="T303" s="101">
        <f t="shared" si="32"/>
        <v>64.044000000000025</v>
      </c>
      <c r="U303" s="101">
        <f t="shared" si="33"/>
        <v>66.221999999999952</v>
      </c>
      <c r="V303" s="101">
        <f t="shared" si="34"/>
        <v>68.109000000000009</v>
      </c>
      <c r="W303">
        <v>14.728</v>
      </c>
      <c r="X303">
        <v>8.5039999999999996</v>
      </c>
      <c r="Y303">
        <v>8.1449999999999996</v>
      </c>
      <c r="Z303">
        <v>7.8660000000000032</v>
      </c>
      <c r="AA303">
        <v>8.0889999999999986</v>
      </c>
      <c r="AB303">
        <v>8.0150000000000006</v>
      </c>
      <c r="AC303">
        <v>8.1130000000000067</v>
      </c>
      <c r="AD303">
        <v>8.1439999999999912</v>
      </c>
      <c r="AE303">
        <v>8.2690000000000055</v>
      </c>
      <c r="AF303">
        <v>7.9449999999999932</v>
      </c>
      <c r="AG303">
        <v>7.902000000000001</v>
      </c>
      <c r="AH303">
        <v>7.8190000000000026</v>
      </c>
      <c r="AI303">
        <v>7.9489999999999981</v>
      </c>
      <c r="AJ303">
        <v>7.8979999999999961</v>
      </c>
      <c r="AK303">
        <v>8.0769999999999982</v>
      </c>
      <c r="AL303">
        <v>8.1850000000000307</v>
      </c>
      <c r="AM303">
        <v>8.3169999999999789</v>
      </c>
      <c r="AN303">
        <v>8.2479999999999905</v>
      </c>
      <c r="AO303">
        <v>8.5460000000000207</v>
      </c>
      <c r="AP303">
        <v>8.3479999999999563</v>
      </c>
      <c r="AQ303">
        <v>8.2930000000000064</v>
      </c>
      <c r="AR303">
        <v>8.3610000000000184</v>
      </c>
      <c r="AS303">
        <v>8.1129999999999995</v>
      </c>
      <c r="AT303">
        <v>7.9959999999999809</v>
      </c>
      <c r="AU303">
        <v>8.1690000000000111</v>
      </c>
      <c r="AV303">
        <v>8.3200000000000216</v>
      </c>
      <c r="AW303">
        <v>8.5120000000000289</v>
      </c>
      <c r="AX303">
        <v>8.8339999999999463</v>
      </c>
      <c r="AY303">
        <v>8.5999999999999659</v>
      </c>
      <c r="AZ303">
        <v>8.495000000000033</v>
      </c>
      <c r="BA303">
        <v>8.6080000000000325</v>
      </c>
      <c r="BB303">
        <v>8.5709999999999695</v>
      </c>
      <c r="BC303" s="102">
        <f t="shared" si="35"/>
        <v>53.337481804140324</v>
      </c>
    </row>
    <row r="304" spans="1:55" ht="14.65" thickBot="1" x14ac:dyDescent="0.5">
      <c r="A304" s="1" t="s">
        <v>71</v>
      </c>
      <c r="B304" s="1">
        <v>2021</v>
      </c>
      <c r="C304" s="2">
        <v>44448</v>
      </c>
      <c r="D304" s="1" t="s">
        <v>72</v>
      </c>
      <c r="E304" s="30" t="s">
        <v>379</v>
      </c>
      <c r="F304" s="47" t="s">
        <v>379</v>
      </c>
      <c r="G304" s="47" t="s">
        <v>21</v>
      </c>
      <c r="H304" s="47" t="s">
        <v>275</v>
      </c>
      <c r="I304" s="47" t="s">
        <v>507</v>
      </c>
      <c r="J304" s="47" t="s">
        <v>508</v>
      </c>
      <c r="K304" s="47" t="s">
        <v>509</v>
      </c>
      <c r="L304" s="50">
        <f>(C304-VLOOKUP(H304,Riders!$A$2:$C$3501,2,FALSE))/365</f>
        <v>22.695890410958903</v>
      </c>
      <c r="M304" s="50">
        <f>(C304-VLOOKUP(I304,Riders!$A$2:$C$3501,2,FALSE))/365</f>
        <v>26.101369863013698</v>
      </c>
      <c r="N304" s="50">
        <f>(C304-VLOOKUP(J304,Riders!$A$2:$C$3501,2,FALSE))/365</f>
        <v>20.873972602739727</v>
      </c>
      <c r="O304" s="50">
        <f>(C304-VLOOKUP(K304,Riders!$A$2:$C$3501,2,FALSE))/365</f>
        <v>24.572602739726026</v>
      </c>
      <c r="P304" s="30">
        <v>3</v>
      </c>
      <c r="Q304" s="101">
        <f t="shared" si="29"/>
        <v>270.13900000000001</v>
      </c>
      <c r="R304" s="101">
        <f t="shared" si="30"/>
        <v>23.763999999999999</v>
      </c>
      <c r="S304" s="101">
        <f t="shared" si="31"/>
        <v>72.394000000000005</v>
      </c>
      <c r="T304" s="101">
        <f t="shared" si="32"/>
        <v>64.549999999999983</v>
      </c>
      <c r="U304" s="101">
        <f t="shared" si="33"/>
        <v>66.813999999999993</v>
      </c>
      <c r="V304" s="101">
        <f t="shared" si="34"/>
        <v>66.381000000000029</v>
      </c>
      <c r="W304">
        <v>15.154</v>
      </c>
      <c r="X304">
        <v>8.61</v>
      </c>
      <c r="Y304">
        <v>8.3709999999999987</v>
      </c>
      <c r="Z304">
        <v>8.0330000000000013</v>
      </c>
      <c r="AA304">
        <v>8.2890000000000015</v>
      </c>
      <c r="AB304">
        <v>7.9889999999999972</v>
      </c>
      <c r="AC304">
        <v>7.953000000000003</v>
      </c>
      <c r="AD304">
        <v>7.9950000000000045</v>
      </c>
      <c r="AE304">
        <v>8.2590000000000003</v>
      </c>
      <c r="AF304">
        <v>8.0599999999999881</v>
      </c>
      <c r="AG304">
        <v>8.0510000000000019</v>
      </c>
      <c r="AH304">
        <v>8.0450000000000159</v>
      </c>
      <c r="AI304">
        <v>8.2859999999999872</v>
      </c>
      <c r="AJ304">
        <v>7.9969999999999999</v>
      </c>
      <c r="AK304">
        <v>7.9510000000000076</v>
      </c>
      <c r="AL304">
        <v>7.900999999999982</v>
      </c>
      <c r="AM304">
        <v>8.1670000000000016</v>
      </c>
      <c r="AN304">
        <v>8.2069999999999936</v>
      </c>
      <c r="AO304">
        <v>8.535000000000025</v>
      </c>
      <c r="AP304">
        <v>8.3059999999999548</v>
      </c>
      <c r="AQ304">
        <v>8.3890000000000384</v>
      </c>
      <c r="AR304">
        <v>8.5580000000000211</v>
      </c>
      <c r="AS304">
        <v>8.2539999999999907</v>
      </c>
      <c r="AT304">
        <v>8.3979999999999677</v>
      </c>
      <c r="AU304">
        <v>7.9780000000000086</v>
      </c>
      <c r="AV304">
        <v>7.9060000000000343</v>
      </c>
      <c r="AW304">
        <v>8.0479999999999734</v>
      </c>
      <c r="AX304">
        <v>8.3870000000000289</v>
      </c>
      <c r="AY304">
        <v>8.6459999999999866</v>
      </c>
      <c r="AZ304">
        <v>8.4199999999999875</v>
      </c>
      <c r="BA304">
        <v>8.3990000000000293</v>
      </c>
      <c r="BB304">
        <v>8.59699999999998</v>
      </c>
      <c r="BC304" s="102">
        <f t="shared" si="35"/>
        <v>53.30589067109895</v>
      </c>
    </row>
    <row r="305" spans="1:55" ht="14.65" thickBot="1" x14ac:dyDescent="0.5">
      <c r="A305" s="1" t="s">
        <v>71</v>
      </c>
      <c r="B305" s="1">
        <v>2021</v>
      </c>
      <c r="C305" s="2">
        <v>44448</v>
      </c>
      <c r="D305" s="1" t="s">
        <v>72</v>
      </c>
      <c r="E305" s="30" t="s">
        <v>379</v>
      </c>
      <c r="F305" s="47" t="s">
        <v>379</v>
      </c>
      <c r="G305" s="47" t="s">
        <v>47</v>
      </c>
      <c r="H305" s="47" t="s">
        <v>268</v>
      </c>
      <c r="I305" s="47" t="s">
        <v>279</v>
      </c>
      <c r="J305" s="47" t="s">
        <v>470</v>
      </c>
      <c r="K305" s="47" t="s">
        <v>500</v>
      </c>
      <c r="L305" s="50">
        <f>(C305-VLOOKUP(H305,Riders!$A$2:$C$3501,2,FALSE))/365</f>
        <v>24.69041095890411</v>
      </c>
      <c r="M305" s="50">
        <f>(C305-VLOOKUP(I305,Riders!$A$2:$C$3501,2,FALSE))/365</f>
        <v>25.317808219178083</v>
      </c>
      <c r="N305" s="50">
        <f>(C305-VLOOKUP(J305,Riders!$A$2:$C$3501,2,FALSE))/365</f>
        <v>23.252054794520546</v>
      </c>
      <c r="O305" s="50">
        <f>(C305-VLOOKUP(K305,Riders!$A$2:$C$3501,2,FALSE))/365</f>
        <v>18.778082191780822</v>
      </c>
      <c r="P305" s="30">
        <v>4</v>
      </c>
      <c r="Q305" s="101">
        <f t="shared" si="29"/>
        <v>271.78499999999997</v>
      </c>
      <c r="R305" s="101">
        <f t="shared" si="30"/>
        <v>24.584</v>
      </c>
      <c r="S305" s="101">
        <f t="shared" si="31"/>
        <v>73.721999999999994</v>
      </c>
      <c r="T305" s="101">
        <f t="shared" si="32"/>
        <v>66.905000000000015</v>
      </c>
      <c r="U305" s="101">
        <f t="shared" si="33"/>
        <v>65.036999999999978</v>
      </c>
      <c r="V305" s="101">
        <f t="shared" si="34"/>
        <v>66.120999999999981</v>
      </c>
      <c r="W305">
        <v>15.528</v>
      </c>
      <c r="X305">
        <v>9.0559999999999992</v>
      </c>
      <c r="Y305">
        <v>8.3219999999999992</v>
      </c>
      <c r="Z305">
        <v>8.1230000000000047</v>
      </c>
      <c r="AA305">
        <v>8.1569999999999965</v>
      </c>
      <c r="AB305">
        <v>8.18</v>
      </c>
      <c r="AC305">
        <v>8.1839999999999975</v>
      </c>
      <c r="AD305">
        <v>8.171999999999997</v>
      </c>
      <c r="AE305">
        <v>8.3610000000000042</v>
      </c>
      <c r="AF305">
        <v>8.465999999999994</v>
      </c>
      <c r="AG305">
        <v>8.617999999999995</v>
      </c>
      <c r="AH305">
        <v>8.2690000000000055</v>
      </c>
      <c r="AI305">
        <v>8.2669999999999959</v>
      </c>
      <c r="AJ305">
        <v>8.2640000000000242</v>
      </c>
      <c r="AK305">
        <v>8.5040000000000191</v>
      </c>
      <c r="AL305">
        <v>8.1559999999999775</v>
      </c>
      <c r="AM305">
        <v>8.1009999999999991</v>
      </c>
      <c r="AN305">
        <v>8.0160000000000196</v>
      </c>
      <c r="AO305">
        <v>8.2969999999999686</v>
      </c>
      <c r="AP305">
        <v>8.0170000000000243</v>
      </c>
      <c r="AQ305">
        <v>8.1009999999999991</v>
      </c>
      <c r="AR305">
        <v>8.0529999999999973</v>
      </c>
      <c r="AS305">
        <v>8.3520000000000039</v>
      </c>
      <c r="AT305">
        <v>8.0999999999999659</v>
      </c>
      <c r="AU305">
        <v>8.4290000000000305</v>
      </c>
      <c r="AV305">
        <v>8.2139999999999702</v>
      </c>
      <c r="AW305">
        <v>8.1949999999999932</v>
      </c>
      <c r="AX305">
        <v>8.4000000000000341</v>
      </c>
      <c r="AY305">
        <v>8.3320000000000221</v>
      </c>
      <c r="AZ305">
        <v>8.4589999999999748</v>
      </c>
      <c r="BA305">
        <v>8.0749999999999602</v>
      </c>
      <c r="BB305">
        <v>8.0169999999999959</v>
      </c>
      <c r="BC305" s="102">
        <f t="shared" si="35"/>
        <v>52.983056460069548</v>
      </c>
    </row>
    <row r="306" spans="1:55" ht="14.65" thickBot="1" x14ac:dyDescent="0.5">
      <c r="A306" s="1" t="s">
        <v>71</v>
      </c>
      <c r="B306" s="1">
        <v>2021</v>
      </c>
      <c r="C306" s="2">
        <v>44448</v>
      </c>
      <c r="D306" s="1" t="s">
        <v>72</v>
      </c>
      <c r="E306" s="30" t="s">
        <v>379</v>
      </c>
      <c r="F306" s="47" t="s">
        <v>379</v>
      </c>
      <c r="G306" s="47" t="s">
        <v>44</v>
      </c>
      <c r="H306" s="47" t="s">
        <v>446</v>
      </c>
      <c r="I306" s="47" t="s">
        <v>241</v>
      </c>
      <c r="J306" s="47" t="s">
        <v>510</v>
      </c>
      <c r="K306" s="47" t="s">
        <v>511</v>
      </c>
      <c r="L306" s="50">
        <f>(C306-VLOOKUP(H306,Riders!$A$2:$C$3501,2,FALSE))/365</f>
        <v>20.12876712328767</v>
      </c>
      <c r="M306" s="50">
        <f>(C306-VLOOKUP(I306,Riders!$A$2:$C$3501,2,FALSE))/365</f>
        <v>19.109589041095891</v>
      </c>
      <c r="N306" s="50" t="e">
        <f>(C306-VLOOKUP(J306,Riders!$A$2:$C$3501,2,FALSE))/365</f>
        <v>#N/A</v>
      </c>
      <c r="O306" s="50">
        <f>(C306-VLOOKUP(K306,Riders!$A$2:$C$3501,2,FALSE))/365</f>
        <v>18.789041095890411</v>
      </c>
      <c r="P306" s="30">
        <v>5</v>
      </c>
      <c r="Q306" s="101">
        <f t="shared" si="29"/>
        <v>287.76400000000001</v>
      </c>
      <c r="R306" s="101">
        <f t="shared" si="30"/>
        <v>24.582000000000001</v>
      </c>
      <c r="S306" s="101">
        <f t="shared" si="31"/>
        <v>76.671000000000006</v>
      </c>
      <c r="T306" s="101">
        <f t="shared" si="32"/>
        <v>70.130999999999986</v>
      </c>
      <c r="U306" s="101">
        <f t="shared" si="33"/>
        <v>69.096000000000032</v>
      </c>
      <c r="V306" s="101">
        <f t="shared" si="34"/>
        <v>71.865999999999985</v>
      </c>
      <c r="W306">
        <v>15.321999999999999</v>
      </c>
      <c r="X306">
        <v>9.2600000000000016</v>
      </c>
      <c r="Y306">
        <v>8.93</v>
      </c>
      <c r="Z306">
        <v>8.4690000000000012</v>
      </c>
      <c r="AA306">
        <v>8.6589999999999989</v>
      </c>
      <c r="AB306">
        <v>8.6539999999999964</v>
      </c>
      <c r="AC306">
        <v>8.8880000000000052</v>
      </c>
      <c r="AD306">
        <v>8.4890000000000043</v>
      </c>
      <c r="AE306">
        <v>8.7059999999999889</v>
      </c>
      <c r="AF306">
        <v>8.7060000000000031</v>
      </c>
      <c r="AG306">
        <v>8.8359999999999843</v>
      </c>
      <c r="AH306">
        <v>8.5570000000000306</v>
      </c>
      <c r="AI306">
        <v>8.7900000000000063</v>
      </c>
      <c r="AJ306">
        <v>9.1199999999999761</v>
      </c>
      <c r="AK306">
        <v>8.7350000000000136</v>
      </c>
      <c r="AL306">
        <v>8.6809999999999832</v>
      </c>
      <c r="AM306">
        <v>8.8440000000000225</v>
      </c>
      <c r="AN306">
        <v>8.7509999999999764</v>
      </c>
      <c r="AO306">
        <v>8.6099999999999852</v>
      </c>
      <c r="AP306">
        <v>8.6080000000000325</v>
      </c>
      <c r="AQ306">
        <v>8.4320000000000164</v>
      </c>
      <c r="AR306">
        <v>8.4869999999999948</v>
      </c>
      <c r="AS306">
        <v>8.747999999999962</v>
      </c>
      <c r="AT306">
        <v>8.6160000000000423</v>
      </c>
      <c r="AU306">
        <v>9.2740000000000009</v>
      </c>
      <c r="AV306">
        <v>9.1849999999999739</v>
      </c>
      <c r="AW306">
        <v>8.9840000000000089</v>
      </c>
      <c r="AX306">
        <v>8.7539999999999907</v>
      </c>
      <c r="AY306">
        <v>9.0830000000000553</v>
      </c>
      <c r="AZ306">
        <v>9.0509999999999309</v>
      </c>
      <c r="BA306">
        <v>8.867999999999995</v>
      </c>
      <c r="BB306">
        <v>8.66700000000003</v>
      </c>
      <c r="BC306" s="102">
        <f t="shared" si="35"/>
        <v>50.041005824217066</v>
      </c>
    </row>
    <row r="307" spans="1:55" ht="14.65" thickBot="1" x14ac:dyDescent="0.5">
      <c r="A307" s="1" t="s">
        <v>71</v>
      </c>
      <c r="B307" s="1">
        <v>2021</v>
      </c>
      <c r="C307" s="2">
        <v>44448</v>
      </c>
      <c r="D307" s="1" t="s">
        <v>72</v>
      </c>
      <c r="E307" s="30" t="s">
        <v>379</v>
      </c>
      <c r="F307" s="47" t="s">
        <v>379</v>
      </c>
      <c r="G307" s="47" t="s">
        <v>70</v>
      </c>
      <c r="H307" s="47" t="s">
        <v>394</v>
      </c>
      <c r="I307" s="47" t="s">
        <v>393</v>
      </c>
      <c r="J307" s="47" t="s">
        <v>289</v>
      </c>
      <c r="K307" s="47" t="s">
        <v>476</v>
      </c>
      <c r="L307" s="50">
        <f>(C307-VLOOKUP(H307,Riders!$A$2:$C$3501,2,FALSE))/365</f>
        <v>18.863013698630137</v>
      </c>
      <c r="M307" s="50">
        <f>(C307-VLOOKUP(I307,Riders!$A$2:$C$3501,2,FALSE))/365</f>
        <v>20.043835616438358</v>
      </c>
      <c r="N307" s="50">
        <f>(C307-VLOOKUP(J307,Riders!$A$2:$C$3501,2,FALSE))/365</f>
        <v>22.487671232876714</v>
      </c>
      <c r="O307" s="50">
        <f>(C307-VLOOKUP(K307,Riders!$A$2:$C$3501,2,FALSE))/365</f>
        <v>20.12054794520548</v>
      </c>
      <c r="P307" s="30">
        <v>6</v>
      </c>
      <c r="Q307" s="101">
        <f t="shared" si="29"/>
        <v>332.44499999999999</v>
      </c>
      <c r="R307" s="101">
        <f t="shared" si="30"/>
        <v>25.701000000000001</v>
      </c>
      <c r="S307" s="101">
        <f t="shared" si="31"/>
        <v>85.134000000000015</v>
      </c>
      <c r="T307" s="101">
        <f t="shared" si="32"/>
        <v>79.181999999999988</v>
      </c>
      <c r="U307" s="101">
        <f t="shared" si="33"/>
        <v>84.032999999999987</v>
      </c>
      <c r="V307" s="101">
        <f t="shared" si="34"/>
        <v>84.096000000000004</v>
      </c>
      <c r="W307">
        <v>15.702</v>
      </c>
      <c r="X307">
        <v>9.9990000000000006</v>
      </c>
      <c r="Y307">
        <v>10.277999999999999</v>
      </c>
      <c r="Z307">
        <v>9.8819999999999979</v>
      </c>
      <c r="AA307">
        <v>10.102000000000004</v>
      </c>
      <c r="AB307">
        <v>9.948999999999991</v>
      </c>
      <c r="AC307">
        <v>9.9300000000000068</v>
      </c>
      <c r="AD307">
        <v>9.2920000000000158</v>
      </c>
      <c r="AE307">
        <v>9.0289999999999822</v>
      </c>
      <c r="AF307">
        <v>8.8919999999999959</v>
      </c>
      <c r="AG307">
        <v>9.6570000000000249</v>
      </c>
      <c r="AH307">
        <v>9.9809999999999803</v>
      </c>
      <c r="AI307">
        <v>10.780999999999992</v>
      </c>
      <c r="AJ307">
        <v>10.699000000000041</v>
      </c>
      <c r="AK307">
        <v>10.581999999999965</v>
      </c>
      <c r="AL307">
        <v>9.561000000000007</v>
      </c>
      <c r="AM307">
        <v>9.3649999999999523</v>
      </c>
      <c r="AN307">
        <v>9.6290000000000191</v>
      </c>
      <c r="AO307">
        <v>10.644000000000005</v>
      </c>
      <c r="AP307">
        <v>10.811000000000007</v>
      </c>
      <c r="AQ307">
        <v>11.104000000000013</v>
      </c>
      <c r="AR307">
        <v>10.759000000000015</v>
      </c>
      <c r="AS307">
        <v>10.798000000000002</v>
      </c>
      <c r="AT307">
        <v>10.922999999999973</v>
      </c>
      <c r="AU307">
        <v>11.00200000000001</v>
      </c>
      <c r="AV307">
        <v>11.00200000000001</v>
      </c>
      <c r="AW307">
        <v>10.626000000000033</v>
      </c>
      <c r="AX307">
        <v>11.076999999999884</v>
      </c>
      <c r="AY307">
        <v>11.000000000000057</v>
      </c>
      <c r="AZ307">
        <v>10.281999999999982</v>
      </c>
      <c r="BA307">
        <v>9.9360000000000355</v>
      </c>
      <c r="BB307">
        <v>9.1709999999999923</v>
      </c>
      <c r="BC307" s="102">
        <f t="shared" si="35"/>
        <v>43.315435635969862</v>
      </c>
    </row>
    <row r="308" spans="1:55" ht="14.65" thickBot="1" x14ac:dyDescent="0.5">
      <c r="A308" s="10" t="s">
        <v>71</v>
      </c>
      <c r="B308" s="10">
        <v>2021</v>
      </c>
      <c r="C308" s="25">
        <v>44448</v>
      </c>
      <c r="D308" s="10" t="s">
        <v>72</v>
      </c>
      <c r="E308" s="58" t="s">
        <v>454</v>
      </c>
      <c r="F308" s="48">
        <v>1</v>
      </c>
      <c r="G308" s="48" t="s">
        <v>44</v>
      </c>
      <c r="H308" s="48" t="s">
        <v>446</v>
      </c>
      <c r="I308" s="48" t="s">
        <v>241</v>
      </c>
      <c r="J308" s="48" t="s">
        <v>510</v>
      </c>
      <c r="K308" s="48" t="s">
        <v>511</v>
      </c>
      <c r="L308" s="50">
        <f>(C308-VLOOKUP(H308,Riders!$A$2:$C$3501,2,FALSE))/365</f>
        <v>20.12876712328767</v>
      </c>
      <c r="M308" s="50">
        <f>(C308-VLOOKUP(I308,Riders!$A$2:$C$3501,2,FALSE))/365</f>
        <v>19.109589041095891</v>
      </c>
      <c r="N308" s="50" t="e">
        <f>(C308-VLOOKUP(J308,Riders!$A$2:$C$3501,2,FALSE))/365</f>
        <v>#N/A</v>
      </c>
      <c r="O308" s="50">
        <f>(C308-VLOOKUP(K308,Riders!$A$2:$C$3501,2,FALSE))/365</f>
        <v>18.789041095890411</v>
      </c>
      <c r="P308" s="58">
        <v>1</v>
      </c>
      <c r="Q308" s="101">
        <f t="shared" si="29"/>
        <v>290.49</v>
      </c>
      <c r="R308" s="101">
        <f t="shared" si="30"/>
        <v>23.37</v>
      </c>
      <c r="S308" s="101">
        <f t="shared" si="31"/>
        <v>75.522999999999996</v>
      </c>
      <c r="T308" s="101">
        <f t="shared" si="32"/>
        <v>70.076999999999998</v>
      </c>
      <c r="U308" s="101">
        <f t="shared" si="33"/>
        <v>73.483000000000004</v>
      </c>
      <c r="V308" s="101">
        <f t="shared" si="34"/>
        <v>71.407000000000011</v>
      </c>
      <c r="W308">
        <v>14.701000000000001</v>
      </c>
      <c r="X308">
        <v>8.6690000000000005</v>
      </c>
      <c r="Y308">
        <v>8.6410000000000018</v>
      </c>
      <c r="Z308">
        <v>8.6209999999999951</v>
      </c>
      <c r="AA308">
        <v>8.8560000000000016</v>
      </c>
      <c r="AB308">
        <v>8.5810000000000031</v>
      </c>
      <c r="AC308">
        <v>8.8089999999999975</v>
      </c>
      <c r="AD308">
        <v>8.644999999999996</v>
      </c>
      <c r="AE308">
        <v>8.7630000000000052</v>
      </c>
      <c r="AF308">
        <v>8.4920000000000044</v>
      </c>
      <c r="AG308">
        <v>8.4309999999999832</v>
      </c>
      <c r="AH308">
        <v>8.4879999999999995</v>
      </c>
      <c r="AI308">
        <v>9.1100000000000136</v>
      </c>
      <c r="AJ308">
        <v>8.967000000000013</v>
      </c>
      <c r="AK308">
        <v>9.0749999999999744</v>
      </c>
      <c r="AL308">
        <v>8.7510000000000048</v>
      </c>
      <c r="AM308">
        <v>8.921999999999997</v>
      </c>
      <c r="AN308">
        <v>9.092000000000013</v>
      </c>
      <c r="AO308">
        <v>9.3310000000000173</v>
      </c>
      <c r="AP308">
        <v>8.8749999999999716</v>
      </c>
      <c r="AQ308">
        <v>9.1879999999999882</v>
      </c>
      <c r="AR308">
        <v>9.4520000000000266</v>
      </c>
      <c r="AS308">
        <v>9.5659999999999741</v>
      </c>
      <c r="AT308">
        <v>9.0570000000000164</v>
      </c>
      <c r="AU308">
        <v>9.214999999999975</v>
      </c>
      <c r="AV308">
        <v>9.6190000000000282</v>
      </c>
      <c r="AW308">
        <v>9.2930000000000348</v>
      </c>
      <c r="AX308">
        <v>8.7879999999999256</v>
      </c>
      <c r="AY308">
        <v>8.9060000000000343</v>
      </c>
      <c r="AZ308">
        <v>8.7319999999999709</v>
      </c>
      <c r="BA308">
        <v>8.4760000000000559</v>
      </c>
      <c r="BB308">
        <v>8.3779999999999859</v>
      </c>
      <c r="BC308" s="102">
        <f t="shared" si="35"/>
        <v>49.571413818031601</v>
      </c>
    </row>
    <row r="309" spans="1:55" ht="14.65" thickBot="1" x14ac:dyDescent="0.5">
      <c r="A309" s="10" t="s">
        <v>71</v>
      </c>
      <c r="B309" s="10">
        <v>2021</v>
      </c>
      <c r="C309" s="25">
        <v>44448</v>
      </c>
      <c r="D309" s="10" t="s">
        <v>72</v>
      </c>
      <c r="E309" s="58" t="s">
        <v>454</v>
      </c>
      <c r="F309" s="48">
        <v>1</v>
      </c>
      <c r="G309" s="48" t="s">
        <v>70</v>
      </c>
      <c r="H309" s="48" t="s">
        <v>394</v>
      </c>
      <c r="I309" s="48" t="s">
        <v>393</v>
      </c>
      <c r="J309" s="48" t="s">
        <v>289</v>
      </c>
      <c r="K309" s="48" t="s">
        <v>476</v>
      </c>
      <c r="L309" s="50">
        <f>(C309-VLOOKUP(H309,Riders!$A$2:$C$3501,2,FALSE))/365</f>
        <v>18.863013698630137</v>
      </c>
      <c r="M309" s="50">
        <f>(C309-VLOOKUP(I309,Riders!$A$2:$C$3501,2,FALSE))/365</f>
        <v>20.043835616438358</v>
      </c>
      <c r="N309" s="50">
        <f>(C309-VLOOKUP(J309,Riders!$A$2:$C$3501,2,FALSE))/365</f>
        <v>22.487671232876714</v>
      </c>
      <c r="O309" s="50">
        <f>(C309-VLOOKUP(K309,Riders!$A$2:$C$3501,2,FALSE))/365</f>
        <v>20.12054794520548</v>
      </c>
      <c r="P309" s="58">
        <v>2</v>
      </c>
      <c r="Q309" s="101">
        <f t="shared" si="29"/>
        <v>340.28599999999994</v>
      </c>
      <c r="R309" s="101">
        <f t="shared" si="30"/>
        <v>25.253</v>
      </c>
      <c r="S309" s="101">
        <f t="shared" si="31"/>
        <v>80.871999999999986</v>
      </c>
      <c r="T309" s="101">
        <f t="shared" si="32"/>
        <v>80.464000000000027</v>
      </c>
      <c r="U309" s="101">
        <f t="shared" si="33"/>
        <v>87.06</v>
      </c>
      <c r="V309" s="101">
        <f t="shared" si="34"/>
        <v>91.88999999999993</v>
      </c>
      <c r="W309">
        <v>15.135</v>
      </c>
      <c r="X309">
        <v>10.118</v>
      </c>
      <c r="Y309">
        <v>9.7550000000000026</v>
      </c>
      <c r="Z309">
        <v>9.2259999999999991</v>
      </c>
      <c r="AA309">
        <v>9.3999999999999986</v>
      </c>
      <c r="AB309">
        <v>9.4039999999999893</v>
      </c>
      <c r="AC309">
        <v>9.1859999999999999</v>
      </c>
      <c r="AD309">
        <v>8.6479999999999961</v>
      </c>
      <c r="AE309">
        <v>8.8500000000000227</v>
      </c>
      <c r="AF309">
        <v>9.5189999999999912</v>
      </c>
      <c r="AG309">
        <v>9.5490000000000066</v>
      </c>
      <c r="AH309">
        <v>9.7839999999999918</v>
      </c>
      <c r="AI309">
        <v>11.747</v>
      </c>
      <c r="AJ309">
        <v>10.875000000000028</v>
      </c>
      <c r="AK309">
        <v>10.075999999999965</v>
      </c>
      <c r="AL309">
        <v>10.064000000000021</v>
      </c>
      <c r="AM309">
        <v>10.919999999999987</v>
      </c>
      <c r="AN309">
        <v>11.058999999999969</v>
      </c>
      <c r="AO309">
        <v>11.426000000000045</v>
      </c>
      <c r="AP309">
        <v>11.280999999999977</v>
      </c>
      <c r="AQ309">
        <v>10.974000000000018</v>
      </c>
      <c r="AR309">
        <v>10.187000000000012</v>
      </c>
      <c r="AS309">
        <v>10.72399999999999</v>
      </c>
      <c r="AT309">
        <v>10.489000000000004</v>
      </c>
      <c r="AU309">
        <v>10.021000000000015</v>
      </c>
      <c r="AV309">
        <v>11.031000000000006</v>
      </c>
      <c r="AW309">
        <v>11.374000000000024</v>
      </c>
      <c r="AX309">
        <v>11.777999999999963</v>
      </c>
      <c r="AY309">
        <v>12.01400000000001</v>
      </c>
      <c r="AZ309">
        <v>11.92799999999994</v>
      </c>
      <c r="BA309">
        <v>10.713000000000022</v>
      </c>
      <c r="BB309">
        <v>13.030999999999949</v>
      </c>
      <c r="BC309" s="102">
        <f t="shared" si="35"/>
        <v>42.317344821708808</v>
      </c>
    </row>
    <row r="310" spans="1:55" ht="14.65" thickBot="1" x14ac:dyDescent="0.5">
      <c r="A310" s="10" t="s">
        <v>71</v>
      </c>
      <c r="B310" s="10">
        <v>2021</v>
      </c>
      <c r="C310" s="25">
        <v>44448</v>
      </c>
      <c r="D310" s="10" t="s">
        <v>72</v>
      </c>
      <c r="E310" s="58" t="s">
        <v>454</v>
      </c>
      <c r="F310" s="48">
        <v>2</v>
      </c>
      <c r="G310" s="48" t="s">
        <v>27</v>
      </c>
      <c r="H310" s="48" t="s">
        <v>255</v>
      </c>
      <c r="I310" s="48" t="s">
        <v>506</v>
      </c>
      <c r="J310" s="48" t="s">
        <v>396</v>
      </c>
      <c r="K310" s="48" t="s">
        <v>397</v>
      </c>
      <c r="L310" s="50">
        <f>(C310-VLOOKUP(H310,Riders!$A$2:$C$3501,2,FALSE))/365</f>
        <v>19.153424657534245</v>
      </c>
      <c r="M310" s="50">
        <f>(C310-VLOOKUP(I310,Riders!$A$2:$C$3501,2,FALSE))/365</f>
        <v>19.778082191780822</v>
      </c>
      <c r="N310" s="50">
        <f>(C310-VLOOKUP(J310,Riders!$A$2:$C$3501,2,FALSE))/365</f>
        <v>22.512328767123286</v>
      </c>
      <c r="O310" s="50">
        <f>(C310-VLOOKUP(K310,Riders!$A$2:$C$3501,2,FALSE))/365</f>
        <v>20.252054794520546</v>
      </c>
      <c r="P310" s="58">
        <v>1</v>
      </c>
      <c r="Q310" s="101">
        <f t="shared" si="29"/>
        <v>265.61900000000003</v>
      </c>
      <c r="R310" s="101">
        <f t="shared" si="30"/>
        <v>23.234999999999999</v>
      </c>
      <c r="S310" s="101">
        <f t="shared" si="31"/>
        <v>71.099999999999994</v>
      </c>
      <c r="T310" s="101">
        <f t="shared" si="32"/>
        <v>63.985000000000014</v>
      </c>
      <c r="U310" s="101">
        <f t="shared" si="33"/>
        <v>65.706999999999994</v>
      </c>
      <c r="V310" s="101">
        <f t="shared" si="34"/>
        <v>64.827000000000027</v>
      </c>
      <c r="W310">
        <v>14.711</v>
      </c>
      <c r="X310">
        <v>8.5239999999999991</v>
      </c>
      <c r="Y310">
        <v>8.0530000000000008</v>
      </c>
      <c r="Z310">
        <v>7.8249999999999993</v>
      </c>
      <c r="AA310">
        <v>8.0110000000000028</v>
      </c>
      <c r="AB310">
        <v>7.9069999999999965</v>
      </c>
      <c r="AC310">
        <v>8.0089999999999932</v>
      </c>
      <c r="AD310">
        <v>8.0600000000000023</v>
      </c>
      <c r="AE310">
        <v>8.2169999999999987</v>
      </c>
      <c r="AF310">
        <v>8.0190000000000197</v>
      </c>
      <c r="AG310">
        <v>7.9179999999999779</v>
      </c>
      <c r="AH310">
        <v>7.8659999999999997</v>
      </c>
      <c r="AI310">
        <v>7.7990000000000066</v>
      </c>
      <c r="AJ310">
        <v>8.0690000000000168</v>
      </c>
      <c r="AK310">
        <v>7.9920000000000044</v>
      </c>
      <c r="AL310">
        <v>8.1049999999999898</v>
      </c>
      <c r="AM310">
        <v>8.11099999999999</v>
      </c>
      <c r="AN310">
        <v>8.2270000000000039</v>
      </c>
      <c r="AO310">
        <v>8.0180000000000007</v>
      </c>
      <c r="AP310">
        <v>8.2019999999999982</v>
      </c>
      <c r="AQ310">
        <v>8.1730000000000018</v>
      </c>
      <c r="AR310">
        <v>8.2299999999999613</v>
      </c>
      <c r="AS310">
        <v>8.3350000000000648</v>
      </c>
      <c r="AT310">
        <v>8.4109999999999729</v>
      </c>
      <c r="AU310">
        <v>8.1479999999999961</v>
      </c>
      <c r="AV310">
        <v>8.0759999999999934</v>
      </c>
      <c r="AW310">
        <v>7.9530000000000314</v>
      </c>
      <c r="AX310">
        <v>7.9499999999999886</v>
      </c>
      <c r="AY310">
        <v>8.0440000000000111</v>
      </c>
      <c r="AZ310">
        <v>8.3499999999999943</v>
      </c>
      <c r="BA310">
        <v>8.1289999999999907</v>
      </c>
      <c r="BB310">
        <v>8.1770000000000209</v>
      </c>
      <c r="BC310" s="102">
        <f t="shared" si="35"/>
        <v>54.21298928164024</v>
      </c>
    </row>
    <row r="311" spans="1:55" ht="14.65" thickBot="1" x14ac:dyDescent="0.5">
      <c r="A311" s="10" t="s">
        <v>71</v>
      </c>
      <c r="B311" s="10">
        <v>2021</v>
      </c>
      <c r="C311" s="25">
        <v>44448</v>
      </c>
      <c r="D311" s="10" t="s">
        <v>72</v>
      </c>
      <c r="E311" s="58" t="s">
        <v>454</v>
      </c>
      <c r="F311" s="48">
        <v>2</v>
      </c>
      <c r="G311" s="48" t="s">
        <v>21</v>
      </c>
      <c r="H311" s="48" t="s">
        <v>275</v>
      </c>
      <c r="I311" s="48" t="s">
        <v>507</v>
      </c>
      <c r="J311" s="48" t="s">
        <v>508</v>
      </c>
      <c r="K311" s="48" t="s">
        <v>509</v>
      </c>
      <c r="L311" s="50">
        <f>(C311-VLOOKUP(H311,Riders!$A$2:$C$3501,2,FALSE))/365</f>
        <v>22.695890410958903</v>
      </c>
      <c r="M311" s="50">
        <f>(C311-VLOOKUP(I311,Riders!$A$2:$C$3501,2,FALSE))/365</f>
        <v>26.101369863013698</v>
      </c>
      <c r="N311" s="50">
        <f>(C311-VLOOKUP(J311,Riders!$A$2:$C$3501,2,FALSE))/365</f>
        <v>20.873972602739727</v>
      </c>
      <c r="O311" s="50">
        <f>(C311-VLOOKUP(K311,Riders!$A$2:$C$3501,2,FALSE))/365</f>
        <v>24.572602739726026</v>
      </c>
      <c r="P311" s="58">
        <v>2</v>
      </c>
      <c r="Q311" s="101">
        <f t="shared" si="29"/>
        <v>268.45600000000002</v>
      </c>
      <c r="R311" s="101">
        <f t="shared" si="30"/>
        <v>23.585000000000001</v>
      </c>
      <c r="S311" s="101">
        <f t="shared" si="31"/>
        <v>72.512</v>
      </c>
      <c r="T311" s="101">
        <f t="shared" si="32"/>
        <v>63.316000000000003</v>
      </c>
      <c r="U311" s="101">
        <f t="shared" si="33"/>
        <v>65.825999999999993</v>
      </c>
      <c r="V311" s="101">
        <f t="shared" si="34"/>
        <v>66.802000000000021</v>
      </c>
      <c r="W311">
        <v>14.959</v>
      </c>
      <c r="X311">
        <v>8.6260000000000012</v>
      </c>
      <c r="Y311">
        <v>8.3389999999999986</v>
      </c>
      <c r="Z311">
        <v>8.0829999999999984</v>
      </c>
      <c r="AA311">
        <v>8.0380000000000038</v>
      </c>
      <c r="AB311">
        <v>8.1499999999999986</v>
      </c>
      <c r="AC311">
        <v>8.3170000000000002</v>
      </c>
      <c r="AD311">
        <v>8</v>
      </c>
      <c r="AE311">
        <v>7.8730000000000047</v>
      </c>
      <c r="AF311">
        <v>7.8909999999999911</v>
      </c>
      <c r="AG311">
        <v>8.0300000000000011</v>
      </c>
      <c r="AH311">
        <v>8.0600000000000165</v>
      </c>
      <c r="AI311">
        <v>7.8809999999999718</v>
      </c>
      <c r="AJ311">
        <v>7.8589999999999947</v>
      </c>
      <c r="AK311">
        <v>7.8480000000000132</v>
      </c>
      <c r="AL311">
        <v>7.8740000000000094</v>
      </c>
      <c r="AM311">
        <v>8.0360000000000014</v>
      </c>
      <c r="AN311">
        <v>8.200999999999965</v>
      </c>
      <c r="AO311">
        <v>8.4240000000000066</v>
      </c>
      <c r="AP311">
        <v>8.2190000000000225</v>
      </c>
      <c r="AQ311">
        <v>8.2599999999999909</v>
      </c>
      <c r="AR311">
        <v>8.3880000000000337</v>
      </c>
      <c r="AS311">
        <v>8.2769999999999584</v>
      </c>
      <c r="AT311">
        <v>8.021000000000015</v>
      </c>
      <c r="AU311">
        <v>7.9060000000000059</v>
      </c>
      <c r="AV311">
        <v>8.021000000000015</v>
      </c>
      <c r="AW311">
        <v>8.2119999999999891</v>
      </c>
      <c r="AX311">
        <v>8.3689999999999714</v>
      </c>
      <c r="AY311">
        <v>8.6809999999999832</v>
      </c>
      <c r="AZ311">
        <v>8.495000000000033</v>
      </c>
      <c r="BA311">
        <v>8.6239999999999952</v>
      </c>
      <c r="BB311">
        <v>8.4940000000000282</v>
      </c>
      <c r="BC311" s="102">
        <f t="shared" si="35"/>
        <v>53.640075096105129</v>
      </c>
    </row>
    <row r="312" spans="1:55" ht="14.65" thickBot="1" x14ac:dyDescent="0.5">
      <c r="A312" s="10" t="s">
        <v>71</v>
      </c>
      <c r="B312" s="10">
        <v>2021</v>
      </c>
      <c r="C312" s="25">
        <v>44448</v>
      </c>
      <c r="D312" s="10" t="s">
        <v>72</v>
      </c>
      <c r="E312" s="58" t="s">
        <v>454</v>
      </c>
      <c r="F312" s="48">
        <v>3</v>
      </c>
      <c r="G312" s="48" t="s">
        <v>47</v>
      </c>
      <c r="H312" s="48" t="s">
        <v>268</v>
      </c>
      <c r="I312" s="48" t="s">
        <v>279</v>
      </c>
      <c r="J312" s="48" t="s">
        <v>470</v>
      </c>
      <c r="K312" s="48" t="s">
        <v>500</v>
      </c>
      <c r="L312" s="50">
        <f>(C312-VLOOKUP(H312,Riders!$A$2:$C$3501,2,FALSE))/365</f>
        <v>24.69041095890411</v>
      </c>
      <c r="M312" s="50">
        <f>(C312-VLOOKUP(I312,Riders!$A$2:$C$3501,2,FALSE))/365</f>
        <v>25.317808219178083</v>
      </c>
      <c r="N312" s="50">
        <f>(C312-VLOOKUP(J312,Riders!$A$2:$C$3501,2,FALSE))/365</f>
        <v>23.252054794520546</v>
      </c>
      <c r="O312" s="50">
        <f>(C312-VLOOKUP(K312,Riders!$A$2:$C$3501,2,FALSE))/365</f>
        <v>18.778082191780822</v>
      </c>
      <c r="P312" s="58">
        <v>1</v>
      </c>
      <c r="Q312" s="101">
        <f t="shared" si="29"/>
        <v>268.11799999999999</v>
      </c>
      <c r="R312" s="101">
        <f t="shared" si="30"/>
        <v>23.14</v>
      </c>
      <c r="S312" s="101">
        <f t="shared" si="31"/>
        <v>69.954999999999998</v>
      </c>
      <c r="T312" s="101">
        <f t="shared" si="32"/>
        <v>63.135000000000034</v>
      </c>
      <c r="U312" s="101">
        <f t="shared" si="33"/>
        <v>66.144999999999953</v>
      </c>
      <c r="V312" s="101">
        <f t="shared" si="34"/>
        <v>68.88300000000001</v>
      </c>
      <c r="W312">
        <v>14.718</v>
      </c>
      <c r="X312">
        <v>8.4220000000000006</v>
      </c>
      <c r="Y312">
        <v>7.7959999999999994</v>
      </c>
      <c r="Z312">
        <v>7.7000000000000028</v>
      </c>
      <c r="AA312">
        <v>7.7889999999999944</v>
      </c>
      <c r="AB312">
        <v>7.8430000000000035</v>
      </c>
      <c r="AC312">
        <v>7.8810000000000002</v>
      </c>
      <c r="AD312">
        <v>7.8059999999999974</v>
      </c>
      <c r="AE312">
        <v>7.7060000000000031</v>
      </c>
      <c r="AF312">
        <v>7.936000000000007</v>
      </c>
      <c r="AG312">
        <v>8.0149999999999864</v>
      </c>
      <c r="AH312">
        <v>7.7810000000000059</v>
      </c>
      <c r="AI312">
        <v>7.6750000000000114</v>
      </c>
      <c r="AJ312">
        <v>7.9779999999999802</v>
      </c>
      <c r="AK312">
        <v>7.8270000000000124</v>
      </c>
      <c r="AL312">
        <v>8.2170000000000272</v>
      </c>
      <c r="AM312">
        <v>8.0629999999999598</v>
      </c>
      <c r="AN312">
        <v>8.2980000000000018</v>
      </c>
      <c r="AO312">
        <v>7.981000000000023</v>
      </c>
      <c r="AP312">
        <v>8.214999999999975</v>
      </c>
      <c r="AQ312">
        <v>8.4449999999999648</v>
      </c>
      <c r="AR312">
        <v>8.3190000000000168</v>
      </c>
      <c r="AS312">
        <v>8.5130000000000337</v>
      </c>
      <c r="AT312">
        <v>8.3109999999999786</v>
      </c>
      <c r="AU312">
        <v>8.4230000000000018</v>
      </c>
      <c r="AV312">
        <v>8.5200000000000102</v>
      </c>
      <c r="AW312">
        <v>8.6990000000000123</v>
      </c>
      <c r="AX312">
        <v>8.7680000000000291</v>
      </c>
      <c r="AY312">
        <v>8.559999999999917</v>
      </c>
      <c r="AZ312">
        <v>8.6990000000000691</v>
      </c>
      <c r="BA312">
        <v>8.5449999999999875</v>
      </c>
      <c r="BB312">
        <v>8.6689999999999827</v>
      </c>
      <c r="BC312" s="102">
        <f t="shared" si="35"/>
        <v>53.707695865253356</v>
      </c>
    </row>
    <row r="313" spans="1:55" ht="14.65" thickBot="1" x14ac:dyDescent="0.5">
      <c r="A313" s="10" t="s">
        <v>71</v>
      </c>
      <c r="B313" s="10">
        <v>2021</v>
      </c>
      <c r="C313" s="25">
        <v>44448</v>
      </c>
      <c r="D313" s="10" t="s">
        <v>72</v>
      </c>
      <c r="E313" s="58" t="s">
        <v>454</v>
      </c>
      <c r="F313" s="48">
        <v>3</v>
      </c>
      <c r="G313" s="48" t="s">
        <v>15</v>
      </c>
      <c r="H313" s="48" t="s">
        <v>492</v>
      </c>
      <c r="I313" s="48" t="s">
        <v>228</v>
      </c>
      <c r="J313" s="48" t="s">
        <v>505</v>
      </c>
      <c r="K313" s="48" t="s">
        <v>440</v>
      </c>
      <c r="L313" s="50">
        <f>(C313-VLOOKUP(H313,Riders!$A$2:$C$3501,2,FALSE))/365</f>
        <v>24.55890410958904</v>
      </c>
      <c r="M313" s="50">
        <f>(C313-VLOOKUP(I313,Riders!$A$2:$C$3501,2,FALSE))/365</f>
        <v>22.205479452054796</v>
      </c>
      <c r="N313" s="50">
        <f>(C313-VLOOKUP(J313,Riders!$A$2:$C$3501,2,FALSE))/365</f>
        <v>38.336986301369862</v>
      </c>
      <c r="O313" s="50">
        <f>(C313-VLOOKUP(K313,Riders!$A$2:$C$3501,2,FALSE))/365</f>
        <v>20.832876712328765</v>
      </c>
      <c r="P313" s="58">
        <v>2</v>
      </c>
      <c r="Q313" s="101">
        <f t="shared" si="29"/>
        <v>268.827</v>
      </c>
      <c r="R313" s="101">
        <f t="shared" si="30"/>
        <v>23.79</v>
      </c>
      <c r="S313" s="101">
        <f t="shared" si="31"/>
        <v>71.905000000000001</v>
      </c>
      <c r="T313" s="101">
        <f t="shared" si="32"/>
        <v>64.84699999999998</v>
      </c>
      <c r="U313" s="101">
        <f t="shared" si="33"/>
        <v>65.385000000000019</v>
      </c>
      <c r="V313" s="101">
        <f t="shared" si="34"/>
        <v>66.69</v>
      </c>
      <c r="W313">
        <v>15.138999999999999</v>
      </c>
      <c r="X313">
        <v>8.6509999999999998</v>
      </c>
      <c r="Y313">
        <v>8.0719999999999992</v>
      </c>
      <c r="Z313">
        <v>7.9959999999999987</v>
      </c>
      <c r="AA313">
        <v>7.9380000000000024</v>
      </c>
      <c r="AB313">
        <v>7.9660000000000011</v>
      </c>
      <c r="AC313">
        <v>8.1560000000000059</v>
      </c>
      <c r="AD313">
        <v>7.9869999999999948</v>
      </c>
      <c r="AE313">
        <v>8.1119999999999948</v>
      </c>
      <c r="AF313">
        <v>8.0280000000000058</v>
      </c>
      <c r="AG313">
        <v>8.0509999999999877</v>
      </c>
      <c r="AH313">
        <v>8.1710000000000065</v>
      </c>
      <c r="AI313">
        <v>8.0480000000000018</v>
      </c>
      <c r="AJ313">
        <v>8.0559999999999974</v>
      </c>
      <c r="AK313">
        <v>8.1380000000000194</v>
      </c>
      <c r="AL313">
        <v>8.2429999999999666</v>
      </c>
      <c r="AM313">
        <v>8.1030000000000371</v>
      </c>
      <c r="AN313">
        <v>8.1639999999999873</v>
      </c>
      <c r="AO313">
        <v>8.1330000000000098</v>
      </c>
      <c r="AP313">
        <v>8.1919999999999789</v>
      </c>
      <c r="AQ313">
        <v>8.245000000000033</v>
      </c>
      <c r="AR313">
        <v>8.3069999999999595</v>
      </c>
      <c r="AS313">
        <v>8.120000000000033</v>
      </c>
      <c r="AT313">
        <v>8.1209999999999809</v>
      </c>
      <c r="AU313">
        <v>8.1979999999999791</v>
      </c>
      <c r="AV313">
        <v>8.171999999999997</v>
      </c>
      <c r="AW313">
        <v>8.4070000000000391</v>
      </c>
      <c r="AX313">
        <v>8.4370000000000118</v>
      </c>
      <c r="AY313">
        <v>8.6519999999999868</v>
      </c>
      <c r="AZ313">
        <v>8.3409999999999513</v>
      </c>
      <c r="BA313">
        <v>8.2910000000000252</v>
      </c>
      <c r="BB313">
        <v>8.1920000000000073</v>
      </c>
      <c r="BC313" s="102">
        <f t="shared" si="35"/>
        <v>53.566048053208938</v>
      </c>
    </row>
    <row r="314" spans="1:55" ht="14.65" thickBot="1" x14ac:dyDescent="0.5">
      <c r="A314" s="4" t="s">
        <v>71</v>
      </c>
      <c r="B314" s="4">
        <v>2021</v>
      </c>
      <c r="C314" s="5">
        <v>44448</v>
      </c>
      <c r="D314" s="4" t="s">
        <v>72</v>
      </c>
      <c r="E314" s="29" t="s">
        <v>204</v>
      </c>
      <c r="F314" s="51" t="s">
        <v>205</v>
      </c>
      <c r="G314" s="51" t="s">
        <v>27</v>
      </c>
      <c r="H314" s="51" t="s">
        <v>255</v>
      </c>
      <c r="I314" s="51" t="s">
        <v>506</v>
      </c>
      <c r="J314" s="51" t="s">
        <v>396</v>
      </c>
      <c r="K314" s="51" t="s">
        <v>397</v>
      </c>
      <c r="L314" s="50">
        <f>(C314-VLOOKUP(H314,Riders!$A$2:$C$3501,2,FALSE))/365</f>
        <v>19.153424657534245</v>
      </c>
      <c r="M314" s="50">
        <f>(C314-VLOOKUP(I314,Riders!$A$2:$C$3501,2,FALSE))/365</f>
        <v>19.778082191780822</v>
      </c>
      <c r="N314" s="50">
        <f>(C314-VLOOKUP(J314,Riders!$A$2:$C$3501,2,FALSE))/365</f>
        <v>22.512328767123286</v>
      </c>
      <c r="O314" s="50">
        <f>(C314-VLOOKUP(K314,Riders!$A$2:$C$3501,2,FALSE))/365</f>
        <v>20.252054794520546</v>
      </c>
      <c r="P314" s="29">
        <v>1</v>
      </c>
      <c r="Q314" s="101" t="str">
        <f t="shared" si="29"/>
        <v/>
      </c>
      <c r="R314" s="101">
        <f t="shared" si="30"/>
        <v>23.094999999999999</v>
      </c>
      <c r="S314" s="101">
        <f t="shared" si="31"/>
        <v>73.115000000000009</v>
      </c>
      <c r="T314" s="101" t="str">
        <f t="shared" si="32"/>
        <v/>
      </c>
      <c r="U314" s="101" t="str">
        <f t="shared" si="33"/>
        <v/>
      </c>
      <c r="V314" s="101" t="str">
        <f t="shared" si="34"/>
        <v/>
      </c>
      <c r="W314">
        <v>14.451000000000001</v>
      </c>
      <c r="X314">
        <v>8.6439999999999984</v>
      </c>
      <c r="Y314">
        <v>8.0400000000000027</v>
      </c>
      <c r="Z314">
        <v>7.8389999999999951</v>
      </c>
      <c r="AA314">
        <v>7.9260000000000019</v>
      </c>
      <c r="AB314">
        <v>7.7259999999999991</v>
      </c>
      <c r="AC314">
        <v>8.2090000000000032</v>
      </c>
      <c r="AD314">
        <v>10.280000000000008</v>
      </c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 s="102" t="str">
        <f t="shared" si="35"/>
        <v/>
      </c>
    </row>
    <row r="315" spans="1:55" ht="14.65" thickBot="1" x14ac:dyDescent="0.5">
      <c r="A315" s="4" t="s">
        <v>71</v>
      </c>
      <c r="B315" s="4">
        <v>2021</v>
      </c>
      <c r="C315" s="5">
        <v>44448</v>
      </c>
      <c r="D315" s="4" t="s">
        <v>72</v>
      </c>
      <c r="E315" s="29" t="s">
        <v>204</v>
      </c>
      <c r="F315" s="51" t="s">
        <v>205</v>
      </c>
      <c r="G315" s="51" t="s">
        <v>47</v>
      </c>
      <c r="H315" s="51" t="s">
        <v>268</v>
      </c>
      <c r="I315" s="51" t="s">
        <v>279</v>
      </c>
      <c r="J315" s="51" t="s">
        <v>470</v>
      </c>
      <c r="K315" s="51" t="s">
        <v>500</v>
      </c>
      <c r="L315" s="50">
        <f>(C315-VLOOKUP(H315,Riders!$A$2:$C$3501,2,FALSE))/365</f>
        <v>24.69041095890411</v>
      </c>
      <c r="M315" s="50">
        <f>(C315-VLOOKUP(I315,Riders!$A$2:$C$3501,2,FALSE))/365</f>
        <v>25.317808219178083</v>
      </c>
      <c r="N315" s="50">
        <f>(C315-VLOOKUP(J315,Riders!$A$2:$C$3501,2,FALSE))/365</f>
        <v>23.252054794520546</v>
      </c>
      <c r="O315" s="50">
        <f>(C315-VLOOKUP(K315,Riders!$A$2:$C$3501,2,FALSE))/365</f>
        <v>18.778082191780822</v>
      </c>
      <c r="P315" s="29">
        <v>2</v>
      </c>
      <c r="Q315" s="101" t="str">
        <f t="shared" si="29"/>
        <v/>
      </c>
      <c r="R315" s="101">
        <f t="shared" si="30"/>
        <v>25.553999999999998</v>
      </c>
      <c r="S315" s="101" t="str">
        <f t="shared" si="31"/>
        <v/>
      </c>
      <c r="T315" s="101" t="str">
        <f t="shared" si="32"/>
        <v/>
      </c>
      <c r="U315" s="101" t="str">
        <f t="shared" si="33"/>
        <v/>
      </c>
      <c r="V315" s="101" t="str">
        <f t="shared" si="34"/>
        <v/>
      </c>
      <c r="W315">
        <v>15.882999999999999</v>
      </c>
      <c r="X315">
        <v>9.6709999999999994</v>
      </c>
      <c r="Y315">
        <v>9.6190000000000033</v>
      </c>
      <c r="Z315">
        <v>9.161999999999999</v>
      </c>
      <c r="AA315">
        <v>9.205999999999996</v>
      </c>
      <c r="AB315">
        <v>9.1930000000000049</v>
      </c>
      <c r="AC315">
        <v>10.372999999999998</v>
      </c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 s="102" t="str">
        <f t="shared" si="35"/>
        <v/>
      </c>
    </row>
    <row r="316" spans="1:55" ht="14.65" thickBot="1" x14ac:dyDescent="0.5">
      <c r="A316" s="4" t="s">
        <v>71</v>
      </c>
      <c r="B316" s="4">
        <v>2021</v>
      </c>
      <c r="C316" s="5">
        <v>44448</v>
      </c>
      <c r="D316" s="4" t="s">
        <v>72</v>
      </c>
      <c r="E316" s="29" t="s">
        <v>204</v>
      </c>
      <c r="F316" s="51" t="s">
        <v>206</v>
      </c>
      <c r="G316" s="51" t="s">
        <v>21</v>
      </c>
      <c r="H316" s="51" t="s">
        <v>275</v>
      </c>
      <c r="I316" s="51" t="s">
        <v>507</v>
      </c>
      <c r="J316" s="51" t="s">
        <v>508</v>
      </c>
      <c r="K316" s="51" t="s">
        <v>509</v>
      </c>
      <c r="L316" s="50">
        <f>(C316-VLOOKUP(H316,Riders!$A$2:$C$3501,2,FALSE))/365</f>
        <v>22.695890410958903</v>
      </c>
      <c r="M316" s="50">
        <f>(C316-VLOOKUP(I316,Riders!$A$2:$C$3501,2,FALSE))/365</f>
        <v>26.101369863013698</v>
      </c>
      <c r="N316" s="50">
        <f>(C316-VLOOKUP(J316,Riders!$A$2:$C$3501,2,FALSE))/365</f>
        <v>20.873972602739727</v>
      </c>
      <c r="O316" s="50">
        <f>(C316-VLOOKUP(K316,Riders!$A$2:$C$3501,2,FALSE))/365</f>
        <v>24.572602739726026</v>
      </c>
      <c r="P316" s="29">
        <v>3</v>
      </c>
      <c r="Q316" s="101">
        <f t="shared" si="29"/>
        <v>266.78899999999999</v>
      </c>
      <c r="R316" s="101">
        <f t="shared" si="30"/>
        <v>23.25</v>
      </c>
      <c r="S316" s="101">
        <f t="shared" si="31"/>
        <v>71.411000000000001</v>
      </c>
      <c r="T316" s="101">
        <f t="shared" si="32"/>
        <v>63.702999999999975</v>
      </c>
      <c r="U316" s="101">
        <f t="shared" si="33"/>
        <v>65.413000000000011</v>
      </c>
      <c r="V316" s="101">
        <f t="shared" si="34"/>
        <v>66.262</v>
      </c>
      <c r="W316">
        <v>14.808</v>
      </c>
      <c r="X316">
        <v>8.4420000000000002</v>
      </c>
      <c r="Y316">
        <v>8.1630000000000003</v>
      </c>
      <c r="Z316">
        <v>7.9120000000000026</v>
      </c>
      <c r="AA316">
        <v>7.9510000000000005</v>
      </c>
      <c r="AB316">
        <v>7.9849999999999994</v>
      </c>
      <c r="AC316">
        <v>8.1300000000000026</v>
      </c>
      <c r="AD316">
        <v>8.019999999999996</v>
      </c>
      <c r="AE316">
        <v>7.9350000000000023</v>
      </c>
      <c r="AF316">
        <v>7.9869999999999806</v>
      </c>
      <c r="AG316">
        <v>8.1400000000000148</v>
      </c>
      <c r="AH316">
        <v>7.9299999999999926</v>
      </c>
      <c r="AI316">
        <v>8.1280000000000001</v>
      </c>
      <c r="AJ316">
        <v>7.9270000000000067</v>
      </c>
      <c r="AK316">
        <v>7.7849999999999824</v>
      </c>
      <c r="AL316">
        <v>7.8709999999999951</v>
      </c>
      <c r="AM316">
        <v>7.9960000000000093</v>
      </c>
      <c r="AN316">
        <v>8.0570000000000164</v>
      </c>
      <c r="AO316">
        <v>8.2109999999999843</v>
      </c>
      <c r="AP316">
        <v>8.3650000000000375</v>
      </c>
      <c r="AQ316">
        <v>8.1709999999999923</v>
      </c>
      <c r="AR316">
        <v>8.2589999999999577</v>
      </c>
      <c r="AS316">
        <v>8.3430000000000462</v>
      </c>
      <c r="AT316">
        <v>8.0109999999999673</v>
      </c>
      <c r="AU316">
        <v>8.3190000000000168</v>
      </c>
      <c r="AV316">
        <v>8.092000000000013</v>
      </c>
      <c r="AW316">
        <v>8.0329999999999586</v>
      </c>
      <c r="AX316">
        <v>8.0310000000000628</v>
      </c>
      <c r="AY316">
        <v>8.0229999999999393</v>
      </c>
      <c r="AZ316">
        <v>8.2910000000000537</v>
      </c>
      <c r="BA316">
        <v>8.4059999999999491</v>
      </c>
      <c r="BB316">
        <v>9.0670000000000073</v>
      </c>
      <c r="BC316" s="102">
        <f t="shared" si="35"/>
        <v>53.975238859173359</v>
      </c>
    </row>
    <row r="317" spans="1:55" ht="14.65" thickBot="1" x14ac:dyDescent="0.5">
      <c r="A317" s="4" t="s">
        <v>71</v>
      </c>
      <c r="B317" s="4">
        <v>2021</v>
      </c>
      <c r="C317" s="5">
        <v>44448</v>
      </c>
      <c r="D317" s="4" t="s">
        <v>72</v>
      </c>
      <c r="E317" s="29" t="s">
        <v>204</v>
      </c>
      <c r="F317" s="51" t="s">
        <v>206</v>
      </c>
      <c r="G317" s="51" t="s">
        <v>15</v>
      </c>
      <c r="H317" s="51" t="s">
        <v>492</v>
      </c>
      <c r="I317" s="51" t="s">
        <v>228</v>
      </c>
      <c r="J317" s="51" t="s">
        <v>505</v>
      </c>
      <c r="K317" s="51" t="s">
        <v>440</v>
      </c>
      <c r="L317" s="50">
        <f>(C317-VLOOKUP(H317,Riders!$A$2:$C$3501,2,FALSE))/365</f>
        <v>24.55890410958904</v>
      </c>
      <c r="M317" s="50">
        <f>(C317-VLOOKUP(I317,Riders!$A$2:$C$3501,2,FALSE))/365</f>
        <v>22.205479452054796</v>
      </c>
      <c r="N317" s="50">
        <f>(C317-VLOOKUP(J317,Riders!$A$2:$C$3501,2,FALSE))/365</f>
        <v>38.336986301369862</v>
      </c>
      <c r="O317" s="50">
        <f>(C317-VLOOKUP(K317,Riders!$A$2:$C$3501,2,FALSE))/365</f>
        <v>20.832876712328765</v>
      </c>
      <c r="P317" s="29">
        <v>4</v>
      </c>
      <c r="Q317" s="101">
        <f t="shared" si="29"/>
        <v>277.036</v>
      </c>
      <c r="R317" s="101">
        <f t="shared" si="30"/>
        <v>23.396999999999998</v>
      </c>
      <c r="S317" s="101">
        <f t="shared" si="31"/>
        <v>70.759</v>
      </c>
      <c r="T317" s="101">
        <f t="shared" si="32"/>
        <v>64.38600000000001</v>
      </c>
      <c r="U317" s="101">
        <f t="shared" si="33"/>
        <v>66.738</v>
      </c>
      <c r="V317" s="101">
        <f t="shared" si="34"/>
        <v>75.152999999999992</v>
      </c>
      <c r="W317">
        <v>14.868</v>
      </c>
      <c r="X317">
        <v>8.5289999999999981</v>
      </c>
      <c r="Y317">
        <v>7.9750000000000014</v>
      </c>
      <c r="Z317">
        <v>7.8719999999999999</v>
      </c>
      <c r="AA317">
        <v>7.7860000000000014</v>
      </c>
      <c r="AB317">
        <v>7.8500000000000014</v>
      </c>
      <c r="AC317">
        <v>7.8909999999999911</v>
      </c>
      <c r="AD317">
        <v>7.9880000000000067</v>
      </c>
      <c r="AE317">
        <v>7.9489999999999981</v>
      </c>
      <c r="AF317">
        <v>7.9559999999999889</v>
      </c>
      <c r="AG317">
        <v>8.0130000000000052</v>
      </c>
      <c r="AH317">
        <v>7.9909999999999997</v>
      </c>
      <c r="AI317">
        <v>8.132000000000005</v>
      </c>
      <c r="AJ317">
        <v>8.0849999999999937</v>
      </c>
      <c r="AK317">
        <v>8.11</v>
      </c>
      <c r="AL317">
        <v>8.1500000000000199</v>
      </c>
      <c r="AM317">
        <v>8.3170000000000073</v>
      </c>
      <c r="AN317">
        <v>8.4809999999999661</v>
      </c>
      <c r="AO317">
        <v>8.5370000000000061</v>
      </c>
      <c r="AP317">
        <v>8.1189999999999998</v>
      </c>
      <c r="AQ317">
        <v>8.2379999999999995</v>
      </c>
      <c r="AR317">
        <v>8.2049999999999841</v>
      </c>
      <c r="AS317">
        <v>8.3010000000000161</v>
      </c>
      <c r="AT317">
        <v>8.5400000000000205</v>
      </c>
      <c r="AU317">
        <v>8.73599999999999</v>
      </c>
      <c r="AV317">
        <v>8.703000000000003</v>
      </c>
      <c r="AW317">
        <v>8.9509999999999934</v>
      </c>
      <c r="AX317">
        <v>9.1640000000000157</v>
      </c>
      <c r="AY317">
        <v>9.4199999999999875</v>
      </c>
      <c r="AZ317">
        <v>9.6209999999999525</v>
      </c>
      <c r="BA317">
        <v>9.9690000000000509</v>
      </c>
      <c r="BB317">
        <v>10.588999999999999</v>
      </c>
      <c r="BC317" s="102">
        <f t="shared" si="35"/>
        <v>51.978804198732291</v>
      </c>
    </row>
    <row r="318" spans="1:55" ht="14.65" thickBot="1" x14ac:dyDescent="0.5">
      <c r="A318" s="3" t="s">
        <v>862</v>
      </c>
      <c r="B318" s="3">
        <v>2021</v>
      </c>
      <c r="C318" s="19">
        <v>44411</v>
      </c>
      <c r="D318" s="3" t="s">
        <v>654</v>
      </c>
      <c r="E318" s="29" t="s">
        <v>454</v>
      </c>
      <c r="F318">
        <v>1</v>
      </c>
      <c r="G318" t="s">
        <v>36</v>
      </c>
      <c r="H318" t="s">
        <v>270</v>
      </c>
      <c r="I318" t="s">
        <v>315</v>
      </c>
      <c r="J318" t="s">
        <v>528</v>
      </c>
      <c r="K318" t="s">
        <v>256</v>
      </c>
      <c r="L318" s="50">
        <f>(C318-VLOOKUP(H318,Riders!$A$2:$C$3501,2,FALSE))/365</f>
        <v>26.884931506849316</v>
      </c>
      <c r="M318" s="50">
        <f>(C318-VLOOKUP(I318,Riders!$A$2:$C$3501,2,FALSE))/365</f>
        <v>29.663013698630138</v>
      </c>
      <c r="N318" s="50">
        <f>(C318-VLOOKUP(J318,Riders!$A$2:$C$3501,2,FALSE))/365</f>
        <v>30.975342465753425</v>
      </c>
      <c r="O318" s="50">
        <f>(C318-VLOOKUP(K318,Riders!$A$2:$C$3501,2,FALSE))/365</f>
        <v>25.446575342465753</v>
      </c>
      <c r="P318" s="33">
        <v>1</v>
      </c>
      <c r="Q318" s="101">
        <f t="shared" si="29"/>
        <v>249.99200000000002</v>
      </c>
      <c r="R318" s="101">
        <f t="shared" si="30"/>
        <v>22.055</v>
      </c>
      <c r="S318" s="101">
        <f t="shared" si="31"/>
        <v>67.186999999999998</v>
      </c>
      <c r="T318" s="101">
        <f t="shared" si="32"/>
        <v>60.848999999999975</v>
      </c>
      <c r="U318" s="101">
        <f t="shared" si="33"/>
        <v>60.804000000000059</v>
      </c>
      <c r="V318" s="101">
        <f t="shared" si="34"/>
        <v>61.151999999999987</v>
      </c>
      <c r="W318">
        <v>13.909000000000001</v>
      </c>
      <c r="X318">
        <v>8.145999999999999</v>
      </c>
      <c r="Y318">
        <v>7.6310000000000002</v>
      </c>
      <c r="Z318">
        <v>7.4870000000000019</v>
      </c>
      <c r="AA318">
        <v>7.5839999999999961</v>
      </c>
      <c r="AB318">
        <v>7.4440000000000026</v>
      </c>
      <c r="AC318">
        <v>7.4810000000000016</v>
      </c>
      <c r="AD318">
        <v>7.5049999999999955</v>
      </c>
      <c r="AE318">
        <v>7.6830000000000069</v>
      </c>
      <c r="AF318">
        <v>7.6239999999999952</v>
      </c>
      <c r="AG318">
        <v>7.6779999999999973</v>
      </c>
      <c r="AH318">
        <v>7.6849999999999881</v>
      </c>
      <c r="AI318">
        <v>7.7270000000000181</v>
      </c>
      <c r="AJ318">
        <v>7.5040000000000049</v>
      </c>
      <c r="AK318">
        <v>7.4769999999999897</v>
      </c>
      <c r="AL318">
        <v>7.4709999999999752</v>
      </c>
      <c r="AM318">
        <v>7.6160000000000423</v>
      </c>
      <c r="AN318">
        <v>7.6029999999999802</v>
      </c>
      <c r="AO318">
        <v>7.6330000000000382</v>
      </c>
      <c r="AP318">
        <v>7.7379999999999711</v>
      </c>
      <c r="AQ318">
        <v>7.570999999999998</v>
      </c>
      <c r="AR318">
        <v>7.5090000000000146</v>
      </c>
      <c r="AS318">
        <v>7.5209999999999582</v>
      </c>
      <c r="AT318">
        <v>7.6130000000000564</v>
      </c>
      <c r="AU318">
        <v>7.4899999999999807</v>
      </c>
      <c r="AV318">
        <v>7.5349999999999682</v>
      </c>
      <c r="AW318">
        <v>7.5680000000000121</v>
      </c>
      <c r="AX318">
        <v>7.7270000000000323</v>
      </c>
      <c r="AY318">
        <v>7.5839999999999463</v>
      </c>
      <c r="AZ318">
        <v>7.6140000000000327</v>
      </c>
      <c r="BA318">
        <v>7.8499999999999943</v>
      </c>
      <c r="BB318">
        <v>7.7840000000000202</v>
      </c>
      <c r="BC318" s="102">
        <f t="shared" si="35"/>
        <v>57.601843258984282</v>
      </c>
    </row>
    <row r="319" spans="1:55" ht="14.65" thickBot="1" x14ac:dyDescent="0.5">
      <c r="A319" s="3" t="s">
        <v>862</v>
      </c>
      <c r="B319" s="3">
        <v>2021</v>
      </c>
      <c r="C319" s="19">
        <v>44411</v>
      </c>
      <c r="D319" s="3" t="s">
        <v>654</v>
      </c>
      <c r="E319" s="29" t="s">
        <v>454</v>
      </c>
      <c r="F319">
        <v>1</v>
      </c>
      <c r="G319" t="s">
        <v>29</v>
      </c>
      <c r="H319" t="s">
        <v>304</v>
      </c>
      <c r="I319" t="s">
        <v>416</v>
      </c>
      <c r="J319" t="s">
        <v>526</v>
      </c>
      <c r="K319" t="s">
        <v>527</v>
      </c>
      <c r="L319" s="50">
        <f>(C319-VLOOKUP(H319,Riders!$A$2:$C$3501,2,FALSE))/365</f>
        <v>24.676712328767124</v>
      </c>
      <c r="M319" s="50">
        <f>(C319-VLOOKUP(I319,Riders!$A$2:$C$3501,2,FALSE))/365</f>
        <v>23.761643835616439</v>
      </c>
      <c r="N319" s="50">
        <f>(C319-VLOOKUP(J319,Riders!$A$2:$C$3501,2,FALSE))/365</f>
        <v>32.213698630136989</v>
      </c>
      <c r="O319" s="50">
        <f>(C319-VLOOKUP(K319,Riders!$A$2:$C$3501,2,FALSE))/365</f>
        <v>35.939726027397263</v>
      </c>
      <c r="P319" s="33">
        <v>2</v>
      </c>
      <c r="Q319" s="101">
        <f t="shared" si="29"/>
        <v>250.22300000000001</v>
      </c>
      <c r="R319" s="101">
        <f t="shared" si="30"/>
        <v>22.742999999999999</v>
      </c>
      <c r="S319" s="101">
        <f t="shared" si="31"/>
        <v>67.61999999999999</v>
      </c>
      <c r="T319" s="101">
        <f t="shared" si="32"/>
        <v>60.548000000000016</v>
      </c>
      <c r="U319" s="101">
        <f t="shared" si="33"/>
        <v>60.371000000000038</v>
      </c>
      <c r="V319" s="101">
        <f t="shared" si="34"/>
        <v>61.683999999999969</v>
      </c>
      <c r="W319">
        <v>14.542999999999999</v>
      </c>
      <c r="X319">
        <v>8.1999999999999993</v>
      </c>
      <c r="Y319">
        <v>7.6210000000000022</v>
      </c>
      <c r="Z319">
        <v>7.3599999999999959</v>
      </c>
      <c r="AA319">
        <v>7.4420000000000002</v>
      </c>
      <c r="AB319">
        <v>7.4200000000000017</v>
      </c>
      <c r="AC319">
        <v>7.5110000000000028</v>
      </c>
      <c r="AD319">
        <v>7.522999999999989</v>
      </c>
      <c r="AE319">
        <v>7.6740000000000208</v>
      </c>
      <c r="AF319">
        <v>7.6019999999999754</v>
      </c>
      <c r="AG319">
        <v>7.5910000000000224</v>
      </c>
      <c r="AH319">
        <v>7.5779999999999887</v>
      </c>
      <c r="AI319">
        <v>7.6940000000000168</v>
      </c>
      <c r="AJ319">
        <v>7.4989999999999952</v>
      </c>
      <c r="AK319">
        <v>7.445999999999998</v>
      </c>
      <c r="AL319">
        <v>7.4639999999999986</v>
      </c>
      <c r="AM319">
        <v>7.4050000000000011</v>
      </c>
      <c r="AN319">
        <v>7.4019999999999868</v>
      </c>
      <c r="AO319">
        <v>7.5470000000000255</v>
      </c>
      <c r="AP319">
        <v>7.3449999999999704</v>
      </c>
      <c r="AQ319">
        <v>7.5410000000000252</v>
      </c>
      <c r="AR319">
        <v>7.4849999999999568</v>
      </c>
      <c r="AS319">
        <v>7.9370000000000402</v>
      </c>
      <c r="AT319">
        <v>7.7090000000000316</v>
      </c>
      <c r="AU319">
        <v>7.7219999999999516</v>
      </c>
      <c r="AV319">
        <v>7.7379999999999995</v>
      </c>
      <c r="AW319">
        <v>7.9599999999999795</v>
      </c>
      <c r="AX319">
        <v>7.6430000000000291</v>
      </c>
      <c r="AY319">
        <v>7.6200000000000045</v>
      </c>
      <c r="AZ319">
        <v>7.643999999999977</v>
      </c>
      <c r="BA319">
        <v>7.6310000000000571</v>
      </c>
      <c r="BB319">
        <v>7.7259999999999707</v>
      </c>
      <c r="BC319" s="102">
        <f t="shared" si="35"/>
        <v>57.548666589402252</v>
      </c>
    </row>
    <row r="320" spans="1:55" ht="14.65" thickBot="1" x14ac:dyDescent="0.5">
      <c r="A320" s="3" t="s">
        <v>862</v>
      </c>
      <c r="B320" s="3">
        <v>2021</v>
      </c>
      <c r="C320" s="19">
        <v>44411</v>
      </c>
      <c r="D320" s="3" t="s">
        <v>654</v>
      </c>
      <c r="E320" s="29" t="s">
        <v>454</v>
      </c>
      <c r="F320">
        <v>2</v>
      </c>
      <c r="G320" t="s">
        <v>27</v>
      </c>
      <c r="H320" t="s">
        <v>307</v>
      </c>
      <c r="I320" t="s">
        <v>523</v>
      </c>
      <c r="J320" t="s">
        <v>524</v>
      </c>
      <c r="K320" t="s">
        <v>525</v>
      </c>
      <c r="L320" s="50">
        <f>(C320-VLOOKUP(H320,Riders!$A$2:$C$3501,2,FALSE))/365</f>
        <v>28.19178082191781</v>
      </c>
      <c r="M320" s="50">
        <f>(C320-VLOOKUP(I320,Riders!$A$2:$C$3501,2,FALSE))/365</f>
        <v>29.090410958904108</v>
      </c>
      <c r="N320" s="50">
        <f>(C320-VLOOKUP(J320,Riders!$A$2:$C$3501,2,FALSE))/365</f>
        <v>30.126027397260273</v>
      </c>
      <c r="O320" s="50">
        <f>(C320-VLOOKUP(K320,Riders!$A$2:$C$3501,2,FALSE))/365</f>
        <v>32.419178082191777</v>
      </c>
      <c r="P320" s="33">
        <v>1</v>
      </c>
      <c r="Q320" s="101">
        <f t="shared" si="29"/>
        <v>249.24899999999997</v>
      </c>
      <c r="R320" s="101">
        <f t="shared" si="30"/>
        <v>22.222999999999999</v>
      </c>
      <c r="S320" s="101">
        <f t="shared" si="31"/>
        <v>67.008999999999986</v>
      </c>
      <c r="T320" s="101">
        <f t="shared" si="32"/>
        <v>59.481000000000009</v>
      </c>
      <c r="U320" s="101">
        <f t="shared" si="33"/>
        <v>60.74499999999999</v>
      </c>
      <c r="V320" s="101">
        <f t="shared" si="34"/>
        <v>62.013999999999982</v>
      </c>
      <c r="W320">
        <v>14.206</v>
      </c>
      <c r="X320">
        <v>8.0169999999999995</v>
      </c>
      <c r="Y320">
        <v>7.5549999999999997</v>
      </c>
      <c r="Z320">
        <v>7.429000000000002</v>
      </c>
      <c r="AA320">
        <v>7.4269999999999996</v>
      </c>
      <c r="AB320">
        <v>7.5489999999999995</v>
      </c>
      <c r="AC320">
        <v>7.4279999999999973</v>
      </c>
      <c r="AD320">
        <v>7.397999999999989</v>
      </c>
      <c r="AE320">
        <v>7.5050000000000097</v>
      </c>
      <c r="AF320">
        <v>7.3680000000000092</v>
      </c>
      <c r="AG320">
        <v>7.4299999999999784</v>
      </c>
      <c r="AH320">
        <v>7.4170000000000158</v>
      </c>
      <c r="AI320">
        <v>7.5600000000000165</v>
      </c>
      <c r="AJ320">
        <v>7.4659999999999656</v>
      </c>
      <c r="AK320">
        <v>7.376000000000019</v>
      </c>
      <c r="AL320">
        <v>7.3589999999999947</v>
      </c>
      <c r="AM320">
        <v>7.5430000000000206</v>
      </c>
      <c r="AN320">
        <v>7.6609999999999729</v>
      </c>
      <c r="AO320">
        <v>7.539999999999992</v>
      </c>
      <c r="AP320">
        <v>7.5510000000000161</v>
      </c>
      <c r="AQ320">
        <v>7.7249999999999659</v>
      </c>
      <c r="AR320">
        <v>7.5110000000000241</v>
      </c>
      <c r="AS320">
        <v>7.5270000000000152</v>
      </c>
      <c r="AT320">
        <v>7.6869999999999834</v>
      </c>
      <c r="AU320">
        <v>7.5120000000000289</v>
      </c>
      <c r="AV320">
        <v>7.6279999999999859</v>
      </c>
      <c r="AW320">
        <v>7.8860000000000241</v>
      </c>
      <c r="AX320">
        <v>7.7169999999999845</v>
      </c>
      <c r="AY320">
        <v>7.688999999999993</v>
      </c>
      <c r="AZ320">
        <v>7.8830000000000098</v>
      </c>
      <c r="BA320">
        <v>7.8619999999999663</v>
      </c>
      <c r="BB320">
        <v>7.8369999999999891</v>
      </c>
      <c r="BC320" s="102">
        <f t="shared" si="35"/>
        <v>57.773551749455372</v>
      </c>
    </row>
    <row r="321" spans="1:55" ht="14.65" thickBot="1" x14ac:dyDescent="0.5">
      <c r="A321" s="3" t="s">
        <v>862</v>
      </c>
      <c r="B321" s="3">
        <v>2021</v>
      </c>
      <c r="C321" s="19">
        <v>44411</v>
      </c>
      <c r="D321" s="3" t="s">
        <v>654</v>
      </c>
      <c r="E321" s="29" t="s">
        <v>454</v>
      </c>
      <c r="F321">
        <v>2</v>
      </c>
      <c r="G321" t="s">
        <v>17</v>
      </c>
      <c r="H321" t="s">
        <v>421</v>
      </c>
      <c r="I321" t="s">
        <v>423</v>
      </c>
      <c r="J321" t="s">
        <v>422</v>
      </c>
      <c r="K321" t="s">
        <v>574</v>
      </c>
      <c r="L321" s="50">
        <f>(C321-VLOOKUP(H321,Riders!$A$2:$C$3501,2,FALSE))/365</f>
        <v>20.978082191780821</v>
      </c>
      <c r="M321" s="50">
        <f>(C321-VLOOKUP(I321,Riders!$A$2:$C$3501,2,FALSE))/365</f>
        <v>23.706849315068492</v>
      </c>
      <c r="N321" s="50">
        <f>(C321-VLOOKUP(J321,Riders!$A$2:$C$3501,2,FALSE))/365</f>
        <v>22.293150684931508</v>
      </c>
      <c r="O321" s="50">
        <f>(C321-VLOOKUP(K321,Riders!$A$2:$C$3501,2,FALSE))/365</f>
        <v>21.536986301369861</v>
      </c>
      <c r="P321" s="33">
        <v>2</v>
      </c>
      <c r="Q321" s="101">
        <f t="shared" si="29"/>
        <v>251.88800000000003</v>
      </c>
      <c r="R321" s="101">
        <f t="shared" si="30"/>
        <v>22.411000000000001</v>
      </c>
      <c r="S321" s="101">
        <f t="shared" si="31"/>
        <v>67.52000000000001</v>
      </c>
      <c r="T321" s="101">
        <f t="shared" si="32"/>
        <v>59.506999999999977</v>
      </c>
      <c r="U321" s="101">
        <f t="shared" si="33"/>
        <v>61.622000000000014</v>
      </c>
      <c r="V321" s="101">
        <f t="shared" si="34"/>
        <v>63.239000000000033</v>
      </c>
      <c r="W321">
        <v>14.14</v>
      </c>
      <c r="X321">
        <v>8.2710000000000008</v>
      </c>
      <c r="Y321">
        <v>7.7199999999999989</v>
      </c>
      <c r="Z321">
        <v>7.5570000000000022</v>
      </c>
      <c r="AA321">
        <v>7.5779999999999959</v>
      </c>
      <c r="AB321">
        <v>7.4470000000000027</v>
      </c>
      <c r="AC321">
        <v>7.419000000000004</v>
      </c>
      <c r="AD321">
        <v>7.3880000000000052</v>
      </c>
      <c r="AE321">
        <v>7.5010000000000048</v>
      </c>
      <c r="AF321">
        <v>7.3049999999999784</v>
      </c>
      <c r="AG321">
        <v>7.3119999999999976</v>
      </c>
      <c r="AH321">
        <v>7.3790000000000191</v>
      </c>
      <c r="AI321">
        <v>7.5209999999999866</v>
      </c>
      <c r="AJ321">
        <v>7.4319999999999879</v>
      </c>
      <c r="AK321">
        <v>7.4680000000000035</v>
      </c>
      <c r="AL321">
        <v>7.5889999999999986</v>
      </c>
      <c r="AM321">
        <v>7.8220000000000312</v>
      </c>
      <c r="AN321">
        <v>7.6189999999999998</v>
      </c>
      <c r="AO321">
        <v>7.589999999999975</v>
      </c>
      <c r="AP321">
        <v>7.6780000000000257</v>
      </c>
      <c r="AQ321">
        <v>7.8409999999999798</v>
      </c>
      <c r="AR321">
        <v>7.6880000000000166</v>
      </c>
      <c r="AS321">
        <v>7.6789999999999736</v>
      </c>
      <c r="AT321">
        <v>7.7050000000000125</v>
      </c>
      <c r="AU321">
        <v>7.8590000000000089</v>
      </c>
      <c r="AV321">
        <v>7.6399999999999864</v>
      </c>
      <c r="AW321">
        <v>7.6890000000000214</v>
      </c>
      <c r="AX321">
        <v>7.7589999999999861</v>
      </c>
      <c r="AY321">
        <v>7.9819999999999993</v>
      </c>
      <c r="AZ321">
        <v>7.9830000000000041</v>
      </c>
      <c r="BA321">
        <v>8.0480000000000018</v>
      </c>
      <c r="BB321">
        <v>8.2790000000000248</v>
      </c>
      <c r="BC321" s="102">
        <f t="shared" si="35"/>
        <v>57.1682652607508</v>
      </c>
    </row>
    <row r="322" spans="1:55" ht="14.65" thickBot="1" x14ac:dyDescent="0.5">
      <c r="A322" s="3" t="s">
        <v>862</v>
      </c>
      <c r="B322" s="3">
        <v>2021</v>
      </c>
      <c r="C322" s="19">
        <v>44411</v>
      </c>
      <c r="D322" s="3" t="s">
        <v>654</v>
      </c>
      <c r="E322" s="29" t="s">
        <v>454</v>
      </c>
      <c r="F322">
        <v>3</v>
      </c>
      <c r="G322" t="s">
        <v>25</v>
      </c>
      <c r="H322" t="s">
        <v>269</v>
      </c>
      <c r="I322" t="s">
        <v>309</v>
      </c>
      <c r="J322" t="s">
        <v>343</v>
      </c>
      <c r="K322" t="s">
        <v>418</v>
      </c>
      <c r="L322" s="50">
        <f>(C322-VLOOKUP(H322,Riders!$A$2:$C$3501,2,FALSE))/365</f>
        <v>27.413698630136988</v>
      </c>
      <c r="M322" s="50">
        <f>(C322-VLOOKUP(I322,Riders!$A$2:$C$3501,2,FALSE))/365</f>
        <v>29.295890410958904</v>
      </c>
      <c r="N322" s="50">
        <f>(C322-VLOOKUP(J322,Riders!$A$2:$C$3501,2,FALSE))/365</f>
        <v>26.923287671232877</v>
      </c>
      <c r="O322" s="50">
        <f>(C322-VLOOKUP(K322,Riders!$A$2:$C$3501,2,FALSE))/365</f>
        <v>24.364383561643837</v>
      </c>
      <c r="P322" s="33">
        <v>1</v>
      </c>
      <c r="Q322" s="101">
        <f t="shared" ref="Q322:Q385" si="36">IF(COUNT(W322:BB322)=32,SUM(W322:BB322),"")</f>
        <v>246.74799999999999</v>
      </c>
      <c r="R322" s="101">
        <f t="shared" ref="R322:R385" si="37">IF(COUNT(W322:X322)=2,SUM(W322:X322),"")</f>
        <v>22.117999999999999</v>
      </c>
      <c r="S322" s="101">
        <f t="shared" ref="S322:S385" si="38">IF(COUNT(W322:AD322)=8,SUM(W322:AD322),"")</f>
        <v>67.331000000000003</v>
      </c>
      <c r="T322" s="101">
        <f t="shared" ref="T322:T385" si="39">IF(COUNT(AE322:AL322)=8,SUM(AE322:AL322),"")</f>
        <v>59.300999999999988</v>
      </c>
      <c r="U322" s="101">
        <f t="shared" ref="U322:U385" si="40">IF(COUNT(AM322:AT322)=8,SUM(AM322:AT322),"")</f>
        <v>60.246000000000024</v>
      </c>
      <c r="V322" s="101">
        <f t="shared" ref="V322:V385" si="41">IF(COUNT(AU322:BB322)=8,SUM(AU322:BB322),"")</f>
        <v>59.869999999999976</v>
      </c>
      <c r="W322">
        <v>13.814</v>
      </c>
      <c r="X322">
        <v>8.3039999999999985</v>
      </c>
      <c r="Y322">
        <v>7.6610000000000014</v>
      </c>
      <c r="Z322">
        <v>7.4920000000000009</v>
      </c>
      <c r="AA322">
        <v>7.546999999999997</v>
      </c>
      <c r="AB322">
        <v>7.4720000000000013</v>
      </c>
      <c r="AC322">
        <v>7.463000000000001</v>
      </c>
      <c r="AD322">
        <v>7.578000000000003</v>
      </c>
      <c r="AE322">
        <v>7.4140000000000015</v>
      </c>
      <c r="AF322">
        <v>7.4120000000000061</v>
      </c>
      <c r="AG322">
        <v>7.5019999999999953</v>
      </c>
      <c r="AH322">
        <v>7.3749999999999858</v>
      </c>
      <c r="AI322">
        <v>7.3050000000000068</v>
      </c>
      <c r="AJ322">
        <v>7.4599999999999937</v>
      </c>
      <c r="AK322">
        <v>7.38900000000001</v>
      </c>
      <c r="AL322">
        <v>7.4439999999999884</v>
      </c>
      <c r="AM322">
        <v>7.480000000000004</v>
      </c>
      <c r="AN322">
        <v>7.4450000000000216</v>
      </c>
      <c r="AO322">
        <v>7.5559999999999832</v>
      </c>
      <c r="AP322">
        <v>7.532999999999987</v>
      </c>
      <c r="AQ322">
        <v>7.5229999999999961</v>
      </c>
      <c r="AR322">
        <v>7.5250000000000057</v>
      </c>
      <c r="AS322">
        <v>7.6690000000000396</v>
      </c>
      <c r="AT322">
        <v>7.5149999999999864</v>
      </c>
      <c r="AU322">
        <v>7.6359999999999673</v>
      </c>
      <c r="AV322">
        <v>7.5870000000000175</v>
      </c>
      <c r="AW322">
        <v>7.6129999999999995</v>
      </c>
      <c r="AX322">
        <v>7.4849999999999852</v>
      </c>
      <c r="AY322">
        <v>7.4579999999999984</v>
      </c>
      <c r="AZ322">
        <v>7.4869999999999948</v>
      </c>
      <c r="BA322">
        <v>7.3510000000000275</v>
      </c>
      <c r="BB322">
        <v>7.2529999999999859</v>
      </c>
      <c r="BC322" s="102">
        <f t="shared" si="35"/>
        <v>58.359135636357742</v>
      </c>
    </row>
    <row r="323" spans="1:55" ht="14.65" thickBot="1" x14ac:dyDescent="0.5">
      <c r="A323" s="3" t="s">
        <v>862</v>
      </c>
      <c r="B323" s="3">
        <v>2021</v>
      </c>
      <c r="C323" s="19">
        <v>44411</v>
      </c>
      <c r="D323" s="3" t="s">
        <v>654</v>
      </c>
      <c r="E323" s="29" t="s">
        <v>454</v>
      </c>
      <c r="F323">
        <v>3</v>
      </c>
      <c r="G323" t="s">
        <v>67</v>
      </c>
      <c r="H323" t="s">
        <v>214</v>
      </c>
      <c r="I323" t="s">
        <v>520</v>
      </c>
      <c r="J323" t="s">
        <v>521</v>
      </c>
      <c r="K323" t="s">
        <v>271</v>
      </c>
      <c r="L323" s="50">
        <f>(C323-VLOOKUP(H323,Riders!$A$2:$C$3501,2,FALSE))/365</f>
        <v>26.627397260273973</v>
      </c>
      <c r="M323" s="50">
        <f>(C323-VLOOKUP(I323,Riders!$A$2:$C$3501,2,FALSE))/365</f>
        <v>24.602739726027398</v>
      </c>
      <c r="N323" s="50">
        <f>(C323-VLOOKUP(J323,Riders!$A$2:$C$3501,2,FALSE))/365</f>
        <v>23.961643835616439</v>
      </c>
      <c r="O323" s="50">
        <f>(C323-VLOOKUP(K323,Riders!$A$2:$C$3501,2,FALSE))/365</f>
        <v>27.12876712328767</v>
      </c>
      <c r="P323" s="33">
        <v>2</v>
      </c>
      <c r="Q323" s="101">
        <f t="shared" si="36"/>
        <v>247.56199999999998</v>
      </c>
      <c r="R323" s="101">
        <f t="shared" si="37"/>
        <v>22.076000000000001</v>
      </c>
      <c r="S323" s="101">
        <f t="shared" si="38"/>
        <v>66.433000000000007</v>
      </c>
      <c r="T323" s="101">
        <f t="shared" si="39"/>
        <v>60.289999999999992</v>
      </c>
      <c r="U323" s="101">
        <f t="shared" si="40"/>
        <v>60.212000000000003</v>
      </c>
      <c r="V323" s="101">
        <f t="shared" si="41"/>
        <v>60.626999999999981</v>
      </c>
      <c r="W323">
        <v>14.208</v>
      </c>
      <c r="X323">
        <v>7.8680000000000003</v>
      </c>
      <c r="Y323">
        <v>7.5309999999999988</v>
      </c>
      <c r="Z323">
        <v>7.5489999999999995</v>
      </c>
      <c r="AA323">
        <v>7.3179999999999978</v>
      </c>
      <c r="AB323">
        <v>7.3010000000000019</v>
      </c>
      <c r="AC323">
        <v>7.3120000000000047</v>
      </c>
      <c r="AD323">
        <v>7.3460000000000036</v>
      </c>
      <c r="AE323">
        <v>7.5209999999999866</v>
      </c>
      <c r="AF323">
        <v>7.4170000000000016</v>
      </c>
      <c r="AG323">
        <v>7.5230000000000103</v>
      </c>
      <c r="AH323">
        <v>7.4309999999999832</v>
      </c>
      <c r="AI323">
        <v>7.5370000000000203</v>
      </c>
      <c r="AJ323">
        <v>7.7560000000000002</v>
      </c>
      <c r="AK323">
        <v>7.5490000000000066</v>
      </c>
      <c r="AL323">
        <v>7.5559999999999832</v>
      </c>
      <c r="AM323">
        <v>7.4680000000000035</v>
      </c>
      <c r="AN323">
        <v>7.4499999999999886</v>
      </c>
      <c r="AO323">
        <v>7.4310000000000116</v>
      </c>
      <c r="AP323">
        <v>7.4420000000000073</v>
      </c>
      <c r="AQ323">
        <v>7.5439999999999827</v>
      </c>
      <c r="AR323">
        <v>7.6510000000000105</v>
      </c>
      <c r="AS323">
        <v>7.5989999999999895</v>
      </c>
      <c r="AT323">
        <v>7.6270000000000095</v>
      </c>
      <c r="AU323">
        <v>7.636999999999972</v>
      </c>
      <c r="AV323">
        <v>7.8970000000000482</v>
      </c>
      <c r="AW323">
        <v>7.5559999999999548</v>
      </c>
      <c r="AX323">
        <v>7.5790000000000077</v>
      </c>
      <c r="AY323">
        <v>7.4430000000000121</v>
      </c>
      <c r="AZ323">
        <v>7.4779999999999802</v>
      </c>
      <c r="BA323">
        <v>7.5079999999999814</v>
      </c>
      <c r="BB323">
        <v>7.5290000000000248</v>
      </c>
      <c r="BC323" s="102">
        <f t="shared" si="35"/>
        <v>58.167246992672546</v>
      </c>
    </row>
    <row r="324" spans="1:55" ht="14.65" thickBot="1" x14ac:dyDescent="0.5">
      <c r="A324" s="3" t="s">
        <v>862</v>
      </c>
      <c r="B324" s="3">
        <v>2021</v>
      </c>
      <c r="C324" s="19">
        <v>44411</v>
      </c>
      <c r="D324" s="3" t="s">
        <v>654</v>
      </c>
      <c r="E324" s="29" t="s">
        <v>454</v>
      </c>
      <c r="F324">
        <v>4</v>
      </c>
      <c r="G324" t="s">
        <v>15</v>
      </c>
      <c r="H324" t="s">
        <v>459</v>
      </c>
      <c r="I324" t="s">
        <v>501</v>
      </c>
      <c r="J324" t="s">
        <v>491</v>
      </c>
      <c r="K324" t="s">
        <v>460</v>
      </c>
      <c r="L324" s="50">
        <f>(C324-VLOOKUP(H324,Riders!$A$2:$C$3501,2,FALSE))/365</f>
        <v>22.717808219178082</v>
      </c>
      <c r="M324" s="50">
        <f>(C324-VLOOKUP(I324,Riders!$A$2:$C$3501,2,FALSE))/365</f>
        <v>33.175342465753424</v>
      </c>
      <c r="N324" s="50">
        <f>(C324-VLOOKUP(J324,Riders!$A$2:$C$3501,2,FALSE))/365</f>
        <v>25.068493150684933</v>
      </c>
      <c r="O324" s="50">
        <f>(C324-VLOOKUP(K324,Riders!$A$2:$C$3501,2,FALSE))/365</f>
        <v>28.063013698630137</v>
      </c>
      <c r="P324" s="33">
        <v>1</v>
      </c>
      <c r="Q324" s="101">
        <f t="shared" si="36"/>
        <v>246.15899999999996</v>
      </c>
      <c r="R324" s="101">
        <f t="shared" si="37"/>
        <v>22.625</v>
      </c>
      <c r="S324" s="101">
        <f t="shared" si="38"/>
        <v>67.185999999999993</v>
      </c>
      <c r="T324" s="101">
        <f t="shared" si="39"/>
        <v>59.553000000000026</v>
      </c>
      <c r="U324" s="101">
        <f t="shared" si="40"/>
        <v>60.167999999999964</v>
      </c>
      <c r="V324" s="101">
        <f t="shared" si="41"/>
        <v>59.251999999999981</v>
      </c>
      <c r="W324">
        <v>14.427</v>
      </c>
      <c r="X324">
        <v>8.1980000000000004</v>
      </c>
      <c r="Y324">
        <v>7.6039999999999992</v>
      </c>
      <c r="Z324">
        <v>7.3740000000000023</v>
      </c>
      <c r="AA324">
        <v>7.463000000000001</v>
      </c>
      <c r="AB324">
        <v>7.3140000000000001</v>
      </c>
      <c r="AC324">
        <v>7.3889999999999958</v>
      </c>
      <c r="AD324">
        <v>7.4169999999999945</v>
      </c>
      <c r="AE324">
        <v>7.4540000000000077</v>
      </c>
      <c r="AF324">
        <v>7.5530000000000115</v>
      </c>
      <c r="AG324">
        <v>7.4069999999999823</v>
      </c>
      <c r="AH324">
        <v>7.3920000000000101</v>
      </c>
      <c r="AI324">
        <v>7.3990000000000009</v>
      </c>
      <c r="AJ324">
        <v>7.5019999999999811</v>
      </c>
      <c r="AK324">
        <v>7.4099999999999824</v>
      </c>
      <c r="AL324">
        <v>7.4360000000000497</v>
      </c>
      <c r="AM324">
        <v>7.4809999999999803</v>
      </c>
      <c r="AN324">
        <v>7.4749999999999943</v>
      </c>
      <c r="AO324">
        <v>7.5130000000000052</v>
      </c>
      <c r="AP324">
        <v>7.5420000000000016</v>
      </c>
      <c r="AQ324">
        <v>7.5459999999999923</v>
      </c>
      <c r="AR324">
        <v>7.6230000000000189</v>
      </c>
      <c r="AS324">
        <v>7.5120000000000005</v>
      </c>
      <c r="AT324">
        <v>7.4759999999999707</v>
      </c>
      <c r="AU324">
        <v>7.6069999999999993</v>
      </c>
      <c r="AV324">
        <v>7.5209999999999866</v>
      </c>
      <c r="AW324">
        <v>7.4690000000000509</v>
      </c>
      <c r="AX324">
        <v>7.4069999999999823</v>
      </c>
      <c r="AY324">
        <v>7.5229999999999961</v>
      </c>
      <c r="AZ324">
        <v>7.2570000000000334</v>
      </c>
      <c r="BA324">
        <v>7.2249999999999659</v>
      </c>
      <c r="BB324">
        <v>7.2429999999999666</v>
      </c>
      <c r="BC324" s="102">
        <f t="shared" si="35"/>
        <v>58.498775181894636</v>
      </c>
    </row>
    <row r="325" spans="1:55" ht="14.65" thickBot="1" x14ac:dyDescent="0.5">
      <c r="A325" s="3" t="s">
        <v>862</v>
      </c>
      <c r="B325" s="3">
        <v>2021</v>
      </c>
      <c r="C325" s="19">
        <v>44411</v>
      </c>
      <c r="D325" s="3" t="s">
        <v>654</v>
      </c>
      <c r="E325" s="29" t="s">
        <v>454</v>
      </c>
      <c r="F325">
        <v>4</v>
      </c>
      <c r="G325" t="s">
        <v>53</v>
      </c>
      <c r="H325" t="s">
        <v>227</v>
      </c>
      <c r="I325" t="s">
        <v>298</v>
      </c>
      <c r="J325" t="s">
        <v>272</v>
      </c>
      <c r="K325" t="s">
        <v>316</v>
      </c>
      <c r="L325" s="50">
        <f>(C325-VLOOKUP(H325,Riders!$A$2:$C$3501,2,FALSE))/365</f>
        <v>23.446575342465753</v>
      </c>
      <c r="M325" s="50">
        <f>(C325-VLOOKUP(I325,Riders!$A$2:$C$3501,2,FALSE))/365</f>
        <v>22.049315068493151</v>
      </c>
      <c r="N325" s="50">
        <f>(C325-VLOOKUP(J325,Riders!$A$2:$C$3501,2,FALSE))/365</f>
        <v>24.463013698630139</v>
      </c>
      <c r="O325" s="50">
        <f>(C325-VLOOKUP(K325,Riders!$A$2:$C$3501,2,FALSE))/365</f>
        <v>20.616438356164384</v>
      </c>
      <c r="P325" s="33">
        <v>2</v>
      </c>
      <c r="Q325" s="101">
        <f t="shared" si="36"/>
        <v>250.06299999999999</v>
      </c>
      <c r="R325" s="101">
        <f t="shared" si="37"/>
        <v>22.248999999999999</v>
      </c>
      <c r="S325" s="101">
        <f t="shared" si="38"/>
        <v>67.198000000000008</v>
      </c>
      <c r="T325" s="101">
        <f t="shared" si="39"/>
        <v>60.19</v>
      </c>
      <c r="U325" s="101">
        <f t="shared" si="40"/>
        <v>61.319000000000017</v>
      </c>
      <c r="V325" s="101">
        <f t="shared" si="41"/>
        <v>61.355999999999966</v>
      </c>
      <c r="W325">
        <v>14.105</v>
      </c>
      <c r="X325">
        <v>8.1439999999999984</v>
      </c>
      <c r="Y325">
        <v>7.6010000000000026</v>
      </c>
      <c r="Z325">
        <v>7.3549999999999969</v>
      </c>
      <c r="AA325">
        <v>7.4420000000000002</v>
      </c>
      <c r="AB325">
        <v>7.4770000000000039</v>
      </c>
      <c r="AC325">
        <v>7.4969999999999999</v>
      </c>
      <c r="AD325">
        <v>7.5770000000000053</v>
      </c>
      <c r="AE325">
        <v>7.51400000000001</v>
      </c>
      <c r="AF325">
        <v>7.5229999999999819</v>
      </c>
      <c r="AG325">
        <v>7.5490000000000066</v>
      </c>
      <c r="AH325">
        <v>7.6089999999999804</v>
      </c>
      <c r="AI325">
        <v>7.4540000000000219</v>
      </c>
      <c r="AJ325">
        <v>7.4159999999999826</v>
      </c>
      <c r="AK325">
        <v>7.4830000000000183</v>
      </c>
      <c r="AL325">
        <v>7.6419999999999959</v>
      </c>
      <c r="AM325">
        <v>7.7279999999999802</v>
      </c>
      <c r="AN325">
        <v>7.8460000000000036</v>
      </c>
      <c r="AO325">
        <v>7.7630000000000052</v>
      </c>
      <c r="AP325">
        <v>7.8610000000000184</v>
      </c>
      <c r="AQ325">
        <v>7.6019999999999754</v>
      </c>
      <c r="AR325">
        <v>7.5550000000000068</v>
      </c>
      <c r="AS325">
        <v>7.5129999999999768</v>
      </c>
      <c r="AT325">
        <v>7.4510000000000502</v>
      </c>
      <c r="AU325">
        <v>7.601999999999947</v>
      </c>
      <c r="AV325">
        <v>7.4690000000000509</v>
      </c>
      <c r="AW325">
        <v>7.5259999999999536</v>
      </c>
      <c r="AX325">
        <v>7.5580000000000496</v>
      </c>
      <c r="AY325">
        <v>7.6639999999999873</v>
      </c>
      <c r="AZ325">
        <v>7.9400000000000261</v>
      </c>
      <c r="BA325">
        <v>7.7969999999999686</v>
      </c>
      <c r="BB325">
        <v>7.7999999999999829</v>
      </c>
      <c r="BC325" s="102">
        <f t="shared" ref="BC325:BC388" si="42">IF(COUNT(W325:BB325)=32,3.6*4000/Q325,"")</f>
        <v>57.585488456908863</v>
      </c>
    </row>
    <row r="326" spans="1:55" ht="14.65" thickBot="1" x14ac:dyDescent="0.5">
      <c r="A326" s="3" t="s">
        <v>862</v>
      </c>
      <c r="B326" s="3">
        <v>2021</v>
      </c>
      <c r="C326" s="19">
        <v>44411</v>
      </c>
      <c r="D326" s="3" t="s">
        <v>654</v>
      </c>
      <c r="E326" s="29" t="s">
        <v>204</v>
      </c>
      <c r="F326" t="s">
        <v>205</v>
      </c>
      <c r="G326" t="s">
        <v>15</v>
      </c>
      <c r="H326" t="s">
        <v>459</v>
      </c>
      <c r="I326" t="s">
        <v>501</v>
      </c>
      <c r="J326" t="s">
        <v>491</v>
      </c>
      <c r="K326" t="s">
        <v>460</v>
      </c>
      <c r="L326" s="50">
        <f>(C326-VLOOKUP(H326,Riders!$A$2:$C$3501,2,FALSE))/365</f>
        <v>22.717808219178082</v>
      </c>
      <c r="M326" s="50">
        <f>(C326-VLOOKUP(I326,Riders!$A$2:$C$3501,2,FALSE))/365</f>
        <v>33.175342465753424</v>
      </c>
      <c r="N326" s="50">
        <f>(C326-VLOOKUP(J326,Riders!$A$2:$C$3501,2,FALSE))/365</f>
        <v>25.068493150684933</v>
      </c>
      <c r="O326" s="50">
        <f>(C326-VLOOKUP(K326,Riders!$A$2:$C$3501,2,FALSE))/365</f>
        <v>28.063013698630137</v>
      </c>
      <c r="P326" s="33">
        <v>1</v>
      </c>
      <c r="Q326" s="101">
        <f t="shared" si="36"/>
        <v>244.24199999999999</v>
      </c>
      <c r="R326" s="101">
        <f t="shared" si="37"/>
        <v>22.338000000000001</v>
      </c>
      <c r="S326" s="101">
        <f t="shared" si="38"/>
        <v>66.842000000000013</v>
      </c>
      <c r="T326" s="101">
        <f t="shared" si="39"/>
        <v>58.99199999999999</v>
      </c>
      <c r="U326" s="101">
        <f t="shared" si="40"/>
        <v>59.52200000000002</v>
      </c>
      <c r="V326" s="101">
        <f t="shared" si="41"/>
        <v>58.885999999999967</v>
      </c>
      <c r="W326">
        <v>14.159000000000001</v>
      </c>
      <c r="X326">
        <v>8.1790000000000003</v>
      </c>
      <c r="Y326">
        <v>7.5949999999999989</v>
      </c>
      <c r="Z326">
        <v>7.4149999999999991</v>
      </c>
      <c r="AA326">
        <v>7.4810000000000016</v>
      </c>
      <c r="AB326">
        <v>7.338000000000001</v>
      </c>
      <c r="AC326">
        <v>7.3369999999999962</v>
      </c>
      <c r="AD326">
        <v>7.3380000000000152</v>
      </c>
      <c r="AE326">
        <v>7.3819999999999908</v>
      </c>
      <c r="AF326">
        <v>7.4679999999999893</v>
      </c>
      <c r="AG326">
        <v>7.3360000000000127</v>
      </c>
      <c r="AH326">
        <v>7.2969999999999828</v>
      </c>
      <c r="AI326">
        <v>7.3230000000000217</v>
      </c>
      <c r="AJ326">
        <v>7.492999999999995</v>
      </c>
      <c r="AK326">
        <v>7.339999999999975</v>
      </c>
      <c r="AL326">
        <v>7.3530000000000229</v>
      </c>
      <c r="AM326">
        <v>7.3489999999999895</v>
      </c>
      <c r="AN326">
        <v>7.3740000000000236</v>
      </c>
      <c r="AO326">
        <v>7.4059999999999775</v>
      </c>
      <c r="AP326">
        <v>7.4760000000000275</v>
      </c>
      <c r="AQ326">
        <v>7.5980000000000132</v>
      </c>
      <c r="AR326">
        <v>7.4559999999999604</v>
      </c>
      <c r="AS326">
        <v>7.4099999999999682</v>
      </c>
      <c r="AT326">
        <v>7.4530000000000598</v>
      </c>
      <c r="AU326">
        <v>7.5429999999999779</v>
      </c>
      <c r="AV326">
        <v>7.3710000000000093</v>
      </c>
      <c r="AW326">
        <v>7.29200000000003</v>
      </c>
      <c r="AX326">
        <v>7.2679999999999438</v>
      </c>
      <c r="AY326">
        <v>7.3419999999999845</v>
      </c>
      <c r="AZ326">
        <v>7.4759999999999991</v>
      </c>
      <c r="BA326">
        <v>7.2940000000000111</v>
      </c>
      <c r="BB326">
        <v>7.3000000000000114</v>
      </c>
      <c r="BC326" s="102">
        <f t="shared" si="42"/>
        <v>58.957918785466873</v>
      </c>
    </row>
    <row r="327" spans="1:55" ht="14.65" thickBot="1" x14ac:dyDescent="0.5">
      <c r="A327" s="3" t="s">
        <v>862</v>
      </c>
      <c r="B327" s="3">
        <v>2021</v>
      </c>
      <c r="C327" s="19">
        <v>44411</v>
      </c>
      <c r="D327" s="3" t="s">
        <v>654</v>
      </c>
      <c r="E327" s="29" t="s">
        <v>204</v>
      </c>
      <c r="F327" t="s">
        <v>205</v>
      </c>
      <c r="G327" t="s">
        <v>25</v>
      </c>
      <c r="H327" t="s">
        <v>269</v>
      </c>
      <c r="I327" t="s">
        <v>309</v>
      </c>
      <c r="J327" t="s">
        <v>520</v>
      </c>
      <c r="K327" t="s">
        <v>418</v>
      </c>
      <c r="L327" s="50">
        <f>(C327-VLOOKUP(H327,Riders!$A$2:$C$3501,2,FALSE))/365</f>
        <v>27.413698630136988</v>
      </c>
      <c r="M327" s="50">
        <f>(C327-VLOOKUP(I327,Riders!$A$2:$C$3501,2,FALSE))/365</f>
        <v>29.295890410958904</v>
      </c>
      <c r="N327" s="50">
        <f>(C327-VLOOKUP(J327,Riders!$A$2:$C$3501,2,FALSE))/365</f>
        <v>24.602739726027398</v>
      </c>
      <c r="O327" s="50">
        <f>(C327-VLOOKUP(K327,Riders!$A$2:$C$3501,2,FALSE))/365</f>
        <v>24.364383561643837</v>
      </c>
      <c r="P327" s="33">
        <v>2</v>
      </c>
      <c r="Q327" s="101">
        <f t="shared" si="36"/>
        <v>250.60700000000003</v>
      </c>
      <c r="R327" s="101">
        <f t="shared" si="37"/>
        <v>22.257999999999999</v>
      </c>
      <c r="S327" s="101">
        <f t="shared" si="38"/>
        <v>68.158000000000001</v>
      </c>
      <c r="T327" s="101">
        <f t="shared" si="39"/>
        <v>59.853999999999999</v>
      </c>
      <c r="U327" s="101">
        <f t="shared" si="40"/>
        <v>61.02000000000001</v>
      </c>
      <c r="V327" s="101">
        <f t="shared" si="41"/>
        <v>61.575000000000017</v>
      </c>
      <c r="W327">
        <v>13.896000000000001</v>
      </c>
      <c r="X327">
        <v>8.3619999999999983</v>
      </c>
      <c r="Y327">
        <v>7.8659999999999997</v>
      </c>
      <c r="Z327">
        <v>7.6130000000000031</v>
      </c>
      <c r="AA327">
        <v>7.6589999999999989</v>
      </c>
      <c r="AB327">
        <v>7.5229999999999961</v>
      </c>
      <c r="AC327">
        <v>7.5410000000000039</v>
      </c>
      <c r="AD327">
        <v>7.6980000000000004</v>
      </c>
      <c r="AE327">
        <v>7.4590000000000032</v>
      </c>
      <c r="AF327">
        <v>7.5579999999999927</v>
      </c>
      <c r="AG327">
        <v>7.438999999999993</v>
      </c>
      <c r="AH327">
        <v>7.3979999999999961</v>
      </c>
      <c r="AI327">
        <v>7.4920000000000044</v>
      </c>
      <c r="AJ327">
        <v>7.4490000000000265</v>
      </c>
      <c r="AK327">
        <v>7.5459999999999781</v>
      </c>
      <c r="AL327">
        <v>7.5130000000000052</v>
      </c>
      <c r="AM327">
        <v>7.7129999999999939</v>
      </c>
      <c r="AN327">
        <v>7.5579999999999927</v>
      </c>
      <c r="AO327">
        <v>7.5410000000000252</v>
      </c>
      <c r="AP327">
        <v>7.578000000000003</v>
      </c>
      <c r="AQ327">
        <v>7.6099999999999852</v>
      </c>
      <c r="AR327">
        <v>7.7069999999999936</v>
      </c>
      <c r="AS327">
        <v>7.710000000000008</v>
      </c>
      <c r="AT327">
        <v>7.6030000000000086</v>
      </c>
      <c r="AU327">
        <v>7.7160000000000082</v>
      </c>
      <c r="AV327">
        <v>7.632000000000005</v>
      </c>
      <c r="AW327">
        <v>7.6219999999999857</v>
      </c>
      <c r="AX327">
        <v>7.6909999999999741</v>
      </c>
      <c r="AY327">
        <v>7.728999999999985</v>
      </c>
      <c r="AZ327">
        <v>7.8860000000000525</v>
      </c>
      <c r="BA327">
        <v>7.6529999999999347</v>
      </c>
      <c r="BB327">
        <v>7.6460000000000719</v>
      </c>
      <c r="BC327" s="102">
        <f t="shared" si="42"/>
        <v>57.460485940137339</v>
      </c>
    </row>
    <row r="328" spans="1:55" ht="14.65" thickBot="1" x14ac:dyDescent="0.5">
      <c r="A328" s="3" t="s">
        <v>862</v>
      </c>
      <c r="B328" s="3">
        <v>2021</v>
      </c>
      <c r="C328" s="19">
        <v>44411</v>
      </c>
      <c r="D328" s="3" t="s">
        <v>654</v>
      </c>
      <c r="E328" s="29" t="s">
        <v>204</v>
      </c>
      <c r="F328" t="s">
        <v>206</v>
      </c>
      <c r="G328" t="s">
        <v>67</v>
      </c>
      <c r="H328" t="s">
        <v>214</v>
      </c>
      <c r="I328" t="s">
        <v>520</v>
      </c>
      <c r="J328" t="s">
        <v>521</v>
      </c>
      <c r="K328" t="s">
        <v>271</v>
      </c>
      <c r="L328" s="50">
        <f>(C328-VLOOKUP(H328,Riders!$A$2:$C$3501,2,FALSE))/365</f>
        <v>26.627397260273973</v>
      </c>
      <c r="M328" s="50">
        <f>(C328-VLOOKUP(I328,Riders!$A$2:$C$3501,2,FALSE))/365</f>
        <v>24.602739726027398</v>
      </c>
      <c r="N328" s="50">
        <f>(C328-VLOOKUP(J328,Riders!$A$2:$C$3501,2,FALSE))/365</f>
        <v>23.961643835616439</v>
      </c>
      <c r="O328" s="50">
        <f>(C328-VLOOKUP(K328,Riders!$A$2:$C$3501,2,FALSE))/365</f>
        <v>27.12876712328767</v>
      </c>
      <c r="P328" s="33">
        <v>3</v>
      </c>
      <c r="Q328" s="101">
        <f t="shared" si="36"/>
        <v>248.04</v>
      </c>
      <c r="R328" s="101">
        <f t="shared" si="37"/>
        <v>21.972999999999999</v>
      </c>
      <c r="S328" s="101">
        <f t="shared" si="38"/>
        <v>66.287999999999997</v>
      </c>
      <c r="T328" s="101">
        <f t="shared" si="39"/>
        <v>60.213000000000036</v>
      </c>
      <c r="U328" s="101">
        <f t="shared" si="40"/>
        <v>60.837999999999965</v>
      </c>
      <c r="V328" s="101">
        <f t="shared" si="41"/>
        <v>60.700999999999993</v>
      </c>
      <c r="W328">
        <v>14.175000000000001</v>
      </c>
      <c r="X328">
        <v>7.7979999999999983</v>
      </c>
      <c r="Y328">
        <v>7.5390000000000015</v>
      </c>
      <c r="Z328">
        <v>7.5429999999999993</v>
      </c>
      <c r="AA328">
        <v>7.3029999999999973</v>
      </c>
      <c r="AB328">
        <v>7.2920000000000016</v>
      </c>
      <c r="AC328">
        <v>7.277000000000001</v>
      </c>
      <c r="AD328">
        <v>7.3609999999999971</v>
      </c>
      <c r="AE328">
        <v>7.445999999999998</v>
      </c>
      <c r="AF328">
        <v>7.4330000000000069</v>
      </c>
      <c r="AG328">
        <v>7.5</v>
      </c>
      <c r="AH328">
        <v>7.5220000000000056</v>
      </c>
      <c r="AI328">
        <v>7.7379999999999853</v>
      </c>
      <c r="AJ328">
        <v>7.5450000000000159</v>
      </c>
      <c r="AK328">
        <v>7.5669999999999931</v>
      </c>
      <c r="AL328">
        <v>7.4620000000000317</v>
      </c>
      <c r="AM328">
        <v>7.4049999999999727</v>
      </c>
      <c r="AN328">
        <v>7.4579999999999984</v>
      </c>
      <c r="AO328">
        <v>7.5200000000000102</v>
      </c>
      <c r="AP328">
        <v>7.6019999999999754</v>
      </c>
      <c r="AQ328">
        <v>7.771000000000015</v>
      </c>
      <c r="AR328">
        <v>7.6580000000000155</v>
      </c>
      <c r="AS328">
        <v>7.7779999999999916</v>
      </c>
      <c r="AT328">
        <v>7.6459999999999866</v>
      </c>
      <c r="AU328">
        <v>7.842000000000013</v>
      </c>
      <c r="AV328">
        <v>7.5800000000000125</v>
      </c>
      <c r="AW328">
        <v>7.4729999999999848</v>
      </c>
      <c r="AX328">
        <v>7.4329999999999643</v>
      </c>
      <c r="AY328">
        <v>7.5460000000000207</v>
      </c>
      <c r="AZ328">
        <v>7.5049999999999955</v>
      </c>
      <c r="BA328">
        <v>7.6760000000000446</v>
      </c>
      <c r="BB328">
        <v>7.6459999999999582</v>
      </c>
      <c r="BC328" s="102">
        <f t="shared" si="42"/>
        <v>58.055152394775035</v>
      </c>
    </row>
    <row r="329" spans="1:55" ht="14.65" thickBot="1" x14ac:dyDescent="0.5">
      <c r="A329" s="3" t="s">
        <v>862</v>
      </c>
      <c r="B329" s="3">
        <v>2021</v>
      </c>
      <c r="C329" s="19">
        <v>44411</v>
      </c>
      <c r="D329" s="3" t="s">
        <v>654</v>
      </c>
      <c r="E329" s="29" t="s">
        <v>204</v>
      </c>
      <c r="F329" t="s">
        <v>206</v>
      </c>
      <c r="G329" t="s">
        <v>27</v>
      </c>
      <c r="H329" t="s">
        <v>307</v>
      </c>
      <c r="I329" t="s">
        <v>432</v>
      </c>
      <c r="J329" t="s">
        <v>524</v>
      </c>
      <c r="K329" t="s">
        <v>525</v>
      </c>
      <c r="L329" s="50">
        <f>(C329-VLOOKUP(H329,Riders!$A$2:$C$3501,2,FALSE))/365</f>
        <v>28.19178082191781</v>
      </c>
      <c r="M329" s="50">
        <f>(C329-VLOOKUP(I329,Riders!$A$2:$C$3501,2,FALSE))/365</f>
        <v>26.356164383561644</v>
      </c>
      <c r="N329" s="50">
        <f>(C329-VLOOKUP(J329,Riders!$A$2:$C$3501,2,FALSE))/365</f>
        <v>30.126027397260273</v>
      </c>
      <c r="O329" s="50">
        <f>(C329-VLOOKUP(K329,Riders!$A$2:$C$3501,2,FALSE))/365</f>
        <v>32.419178082191777</v>
      </c>
      <c r="P329" s="33">
        <v>4</v>
      </c>
      <c r="Q329" s="101">
        <f t="shared" si="36"/>
        <v>250.55200000000005</v>
      </c>
      <c r="R329" s="101">
        <f t="shared" si="37"/>
        <v>22.234999999999999</v>
      </c>
      <c r="S329" s="101">
        <f t="shared" si="38"/>
        <v>67.176000000000002</v>
      </c>
      <c r="T329" s="101">
        <f t="shared" si="39"/>
        <v>59.405999999999992</v>
      </c>
      <c r="U329" s="101">
        <f t="shared" si="40"/>
        <v>61.14700000000002</v>
      </c>
      <c r="V329" s="101">
        <f t="shared" si="41"/>
        <v>62.823000000000036</v>
      </c>
      <c r="W329">
        <v>14.225</v>
      </c>
      <c r="X329">
        <v>8.01</v>
      </c>
      <c r="Y329">
        <v>7.5809999999999995</v>
      </c>
      <c r="Z329">
        <v>7.4630000000000045</v>
      </c>
      <c r="AA329">
        <v>7.4419999999999931</v>
      </c>
      <c r="AB329">
        <v>7.5590000000000046</v>
      </c>
      <c r="AC329">
        <v>7.4309999999999974</v>
      </c>
      <c r="AD329">
        <v>7.4650000000000034</v>
      </c>
      <c r="AE329">
        <v>7.5999999999999943</v>
      </c>
      <c r="AF329">
        <v>7.3760000000000048</v>
      </c>
      <c r="AG329">
        <v>7.38900000000001</v>
      </c>
      <c r="AH329">
        <v>7.3349999999999795</v>
      </c>
      <c r="AI329">
        <v>7.467000000000013</v>
      </c>
      <c r="AJ329">
        <v>7.3709999999999951</v>
      </c>
      <c r="AK329">
        <v>7.4109999999999872</v>
      </c>
      <c r="AL329">
        <v>7.4570000000000078</v>
      </c>
      <c r="AM329">
        <v>7.66700000000003</v>
      </c>
      <c r="AN329">
        <v>7.7059999999999604</v>
      </c>
      <c r="AO329">
        <v>7.5860000000000127</v>
      </c>
      <c r="AP329">
        <v>7.6020000000000039</v>
      </c>
      <c r="AQ329">
        <v>7.75</v>
      </c>
      <c r="AR329">
        <v>7.6040000000000134</v>
      </c>
      <c r="AS329">
        <v>7.5569999999999879</v>
      </c>
      <c r="AT329">
        <v>7.6750000000000114</v>
      </c>
      <c r="AU329">
        <v>7.5819999999999936</v>
      </c>
      <c r="AV329">
        <v>7.7530000000000143</v>
      </c>
      <c r="AW329">
        <v>7.9819999999999709</v>
      </c>
      <c r="AX329">
        <v>7.7699999999999818</v>
      </c>
      <c r="AY329">
        <v>7.7930000000000348</v>
      </c>
      <c r="AZ329">
        <v>7.9749999999999659</v>
      </c>
      <c r="BA329">
        <v>7.9350000000000591</v>
      </c>
      <c r="BB329">
        <v>8.0330000000000155</v>
      </c>
      <c r="BC329" s="102">
        <f t="shared" si="42"/>
        <v>57.473099396532447</v>
      </c>
    </row>
    <row r="330" spans="1:55" ht="14.65" thickBot="1" x14ac:dyDescent="0.5">
      <c r="A330" s="3" t="s">
        <v>862</v>
      </c>
      <c r="B330" s="3">
        <v>2021</v>
      </c>
      <c r="C330" s="19">
        <v>44411</v>
      </c>
      <c r="D330" s="3" t="s">
        <v>654</v>
      </c>
      <c r="E330" s="29" t="s">
        <v>204</v>
      </c>
      <c r="F330">
        <v>5</v>
      </c>
      <c r="G330" t="s">
        <v>36</v>
      </c>
      <c r="H330" t="s">
        <v>270</v>
      </c>
      <c r="I330" t="s">
        <v>315</v>
      </c>
      <c r="J330" t="s">
        <v>528</v>
      </c>
      <c r="K330" t="s">
        <v>425</v>
      </c>
      <c r="L330" s="50">
        <f>(C330-VLOOKUP(H330,Riders!$A$2:$C$3501,2,FALSE))/365</f>
        <v>26.884931506849316</v>
      </c>
      <c r="M330" s="50">
        <f>(C330-VLOOKUP(I330,Riders!$A$2:$C$3501,2,FALSE))/365</f>
        <v>29.663013698630138</v>
      </c>
      <c r="N330" s="50">
        <f>(C330-VLOOKUP(J330,Riders!$A$2:$C$3501,2,FALSE))/365</f>
        <v>30.975342465753425</v>
      </c>
      <c r="O330" s="50">
        <f>(C330-VLOOKUP(K330,Riders!$A$2:$C$3501,2,FALSE))/365</f>
        <v>22.087671232876712</v>
      </c>
      <c r="P330" s="33">
        <v>5</v>
      </c>
      <c r="Q330" s="101">
        <f t="shared" si="36"/>
        <v>251.041</v>
      </c>
      <c r="R330" s="101">
        <f t="shared" si="37"/>
        <v>22.102</v>
      </c>
      <c r="S330" s="101">
        <f t="shared" si="38"/>
        <v>67.73599999999999</v>
      </c>
      <c r="T330" s="101">
        <f t="shared" si="39"/>
        <v>60.420999999999992</v>
      </c>
      <c r="U330" s="101">
        <f t="shared" si="40"/>
        <v>61.338000000000022</v>
      </c>
      <c r="V330" s="101">
        <f t="shared" si="41"/>
        <v>61.545999999999992</v>
      </c>
      <c r="W330">
        <v>13.906000000000001</v>
      </c>
      <c r="X330">
        <v>8.1959999999999997</v>
      </c>
      <c r="Y330">
        <v>7.7390000000000008</v>
      </c>
      <c r="Z330">
        <v>7.5719999999999956</v>
      </c>
      <c r="AA330">
        <v>7.6970000000000027</v>
      </c>
      <c r="AB330">
        <v>7.554000000000002</v>
      </c>
      <c r="AC330">
        <v>7.5280000000000058</v>
      </c>
      <c r="AD330">
        <v>7.5439999999999827</v>
      </c>
      <c r="AE330">
        <v>7.6700000000000017</v>
      </c>
      <c r="AF330">
        <v>7.5180000000000149</v>
      </c>
      <c r="AG330">
        <v>7.451999999999984</v>
      </c>
      <c r="AH330">
        <v>7.4990000000000094</v>
      </c>
      <c r="AI330">
        <v>7.6260000000000048</v>
      </c>
      <c r="AJ330">
        <v>7.5349999999999824</v>
      </c>
      <c r="AK330">
        <v>7.5470000000000397</v>
      </c>
      <c r="AL330">
        <v>7.5739999999999554</v>
      </c>
      <c r="AM330">
        <v>7.5820000000000221</v>
      </c>
      <c r="AN330">
        <v>7.7639999999999816</v>
      </c>
      <c r="AO330">
        <v>7.6570000000000107</v>
      </c>
      <c r="AP330">
        <v>7.7709999999999866</v>
      </c>
      <c r="AQ330">
        <v>7.6220000000000141</v>
      </c>
      <c r="AR330">
        <v>7.6219999999999857</v>
      </c>
      <c r="AS330">
        <v>7.6020000000000039</v>
      </c>
      <c r="AT330">
        <v>7.7180000000000177</v>
      </c>
      <c r="AU330">
        <v>7.5289999999999964</v>
      </c>
      <c r="AV330">
        <v>7.5949999999999989</v>
      </c>
      <c r="AW330">
        <v>7.5879999999999939</v>
      </c>
      <c r="AX330">
        <v>7.7630000000000052</v>
      </c>
      <c r="AY330">
        <v>7.6589999999999634</v>
      </c>
      <c r="AZ330">
        <v>7.7400000000000659</v>
      </c>
      <c r="BA330">
        <v>7.782999999999987</v>
      </c>
      <c r="BB330">
        <v>7.8889999999999816</v>
      </c>
      <c r="BC330" s="102">
        <f t="shared" si="42"/>
        <v>57.361148178982717</v>
      </c>
    </row>
    <row r="331" spans="1:55" ht="14.65" thickBot="1" x14ac:dyDescent="0.5">
      <c r="A331" s="3" t="s">
        <v>862</v>
      </c>
      <c r="B331" s="3">
        <v>2021</v>
      </c>
      <c r="C331" s="19">
        <v>44411</v>
      </c>
      <c r="D331" s="3" t="s">
        <v>654</v>
      </c>
      <c r="E331" s="29" t="s">
        <v>204</v>
      </c>
      <c r="F331">
        <v>5</v>
      </c>
      <c r="G331" t="s">
        <v>53</v>
      </c>
      <c r="H331" t="s">
        <v>227</v>
      </c>
      <c r="I331" t="s">
        <v>298</v>
      </c>
      <c r="J331" t="s">
        <v>478</v>
      </c>
      <c r="K331" t="s">
        <v>316</v>
      </c>
      <c r="L331" s="50">
        <f>(C331-VLOOKUP(H331,Riders!$A$2:$C$3501,2,FALSE))/365</f>
        <v>23.446575342465753</v>
      </c>
      <c r="M331" s="50">
        <f>(C331-VLOOKUP(I331,Riders!$A$2:$C$3501,2,FALSE))/365</f>
        <v>22.049315068493151</v>
      </c>
      <c r="N331" s="50">
        <f>(C331-VLOOKUP(J331,Riders!$A$2:$C$3501,2,FALSE))/365</f>
        <v>24.493150684931507</v>
      </c>
      <c r="O331" s="50">
        <f>(C331-VLOOKUP(K331,Riders!$A$2:$C$3501,2,FALSE))/365</f>
        <v>20.616438356164384</v>
      </c>
      <c r="P331" s="33">
        <v>6</v>
      </c>
      <c r="Q331" s="101">
        <f t="shared" si="36"/>
        <v>251.10799999999998</v>
      </c>
      <c r="R331" s="101">
        <f t="shared" si="37"/>
        <v>22.36</v>
      </c>
      <c r="S331" s="101">
        <f t="shared" si="38"/>
        <v>67.994</v>
      </c>
      <c r="T331" s="101">
        <f t="shared" si="39"/>
        <v>60.592999999999989</v>
      </c>
      <c r="U331" s="101">
        <f t="shared" si="40"/>
        <v>60.850999999999999</v>
      </c>
      <c r="V331" s="101">
        <f t="shared" si="41"/>
        <v>61.669999999999987</v>
      </c>
      <c r="W331">
        <v>14.222</v>
      </c>
      <c r="X331">
        <v>8.1379999999999999</v>
      </c>
      <c r="Y331">
        <v>7.6219999999999999</v>
      </c>
      <c r="Z331">
        <v>7.3939999999999984</v>
      </c>
      <c r="AA331">
        <v>7.5720000000000027</v>
      </c>
      <c r="AB331">
        <v>7.6049999999999969</v>
      </c>
      <c r="AC331">
        <v>7.6610000000000014</v>
      </c>
      <c r="AD331">
        <v>7.7800000000000011</v>
      </c>
      <c r="AE331">
        <v>7.6350000000000051</v>
      </c>
      <c r="AF331">
        <v>7.6129999999999853</v>
      </c>
      <c r="AG331">
        <v>7.5230000000000246</v>
      </c>
      <c r="AH331">
        <v>7.5599999999999881</v>
      </c>
      <c r="AI331">
        <v>7.4899999999999949</v>
      </c>
      <c r="AJ331">
        <v>7.5139999999999958</v>
      </c>
      <c r="AK331">
        <v>7.5659999999999883</v>
      </c>
      <c r="AL331">
        <v>7.6920000000000073</v>
      </c>
      <c r="AM331">
        <v>7.5810000000000173</v>
      </c>
      <c r="AN331">
        <v>7.7070000000000221</v>
      </c>
      <c r="AO331">
        <v>7.6829999999999643</v>
      </c>
      <c r="AP331">
        <v>7.686000000000007</v>
      </c>
      <c r="AQ331">
        <v>7.7600000000000193</v>
      </c>
      <c r="AR331">
        <v>7.5439999999999827</v>
      </c>
      <c r="AS331">
        <v>7.4770000000000039</v>
      </c>
      <c r="AT331">
        <v>7.4129999999999825</v>
      </c>
      <c r="AU331">
        <v>7.4519999999999982</v>
      </c>
      <c r="AV331">
        <v>7.6350000000000193</v>
      </c>
      <c r="AW331">
        <v>7.6150000000000091</v>
      </c>
      <c r="AX331">
        <v>7.6919999999999789</v>
      </c>
      <c r="AY331">
        <v>7.8199999999999932</v>
      </c>
      <c r="AZ331">
        <v>7.8459999999999752</v>
      </c>
      <c r="BA331">
        <v>7.7800000000000011</v>
      </c>
      <c r="BB331">
        <v>7.8300000000000125</v>
      </c>
      <c r="BC331" s="102">
        <f t="shared" si="42"/>
        <v>57.345843222836393</v>
      </c>
    </row>
    <row r="332" spans="1:55" ht="14.65" thickBot="1" x14ac:dyDescent="0.5">
      <c r="A332" s="3" t="s">
        <v>862</v>
      </c>
      <c r="B332" s="3">
        <v>2021</v>
      </c>
      <c r="C332" s="19">
        <v>44411</v>
      </c>
      <c r="D332" s="3" t="s">
        <v>654</v>
      </c>
      <c r="E332" s="29" t="s">
        <v>204</v>
      </c>
      <c r="F332">
        <v>7</v>
      </c>
      <c r="G332" t="s">
        <v>17</v>
      </c>
      <c r="H332" t="s">
        <v>421</v>
      </c>
      <c r="I332" t="s">
        <v>423</v>
      </c>
      <c r="J332" t="s">
        <v>422</v>
      </c>
      <c r="K332" t="s">
        <v>574</v>
      </c>
      <c r="L332" s="50">
        <f>(C332-VLOOKUP(H332,Riders!$A$2:$C$3501,2,FALSE))/365</f>
        <v>20.978082191780821</v>
      </c>
      <c r="M332" s="50">
        <f>(C332-VLOOKUP(I332,Riders!$A$2:$C$3501,2,FALSE))/365</f>
        <v>23.706849315068492</v>
      </c>
      <c r="N332" s="50">
        <f>(C332-VLOOKUP(J332,Riders!$A$2:$C$3501,2,FALSE))/365</f>
        <v>22.293150684931508</v>
      </c>
      <c r="O332" s="50">
        <f>(C332-VLOOKUP(K332,Riders!$A$2:$C$3501,2,FALSE))/365</f>
        <v>21.536986301369861</v>
      </c>
      <c r="P332" s="33">
        <v>7</v>
      </c>
      <c r="Q332" s="101">
        <f t="shared" si="36"/>
        <v>250.38800000000001</v>
      </c>
      <c r="R332" s="101">
        <f t="shared" si="37"/>
        <v>22.512</v>
      </c>
      <c r="S332" s="101">
        <f t="shared" si="38"/>
        <v>67.858000000000004</v>
      </c>
      <c r="T332" s="101">
        <f t="shared" si="39"/>
        <v>59.856999999999999</v>
      </c>
      <c r="U332" s="101">
        <f t="shared" si="40"/>
        <v>61.02600000000001</v>
      </c>
      <c r="V332" s="101">
        <f t="shared" si="41"/>
        <v>61.646999999999991</v>
      </c>
      <c r="W332">
        <v>14.273</v>
      </c>
      <c r="X332">
        <v>8.2390000000000008</v>
      </c>
      <c r="Y332">
        <v>7.6989999999999981</v>
      </c>
      <c r="Z332">
        <v>7.4980000000000047</v>
      </c>
      <c r="AA332">
        <v>7.6219999999999999</v>
      </c>
      <c r="AB332">
        <v>7.5060000000000002</v>
      </c>
      <c r="AC332">
        <v>7.4969999999999928</v>
      </c>
      <c r="AD332">
        <v>7.524000000000008</v>
      </c>
      <c r="AE332">
        <v>7.5719999999999885</v>
      </c>
      <c r="AF332">
        <v>7.4050000000000011</v>
      </c>
      <c r="AG332">
        <v>7.4279999999999973</v>
      </c>
      <c r="AH332">
        <v>7.4730000000000132</v>
      </c>
      <c r="AI332">
        <v>7.6340000000000003</v>
      </c>
      <c r="AJ332">
        <v>7.4330000000000069</v>
      </c>
      <c r="AK332">
        <v>7.4579999999999984</v>
      </c>
      <c r="AL332">
        <v>7.4539999999999935</v>
      </c>
      <c r="AM332">
        <v>7.6349999999999909</v>
      </c>
      <c r="AN332">
        <v>7.5520000000000209</v>
      </c>
      <c r="AO332">
        <v>7.5740000000000123</v>
      </c>
      <c r="AP332">
        <v>7.7249999999999659</v>
      </c>
      <c r="AQ332">
        <v>7.6029999999999802</v>
      </c>
      <c r="AR332">
        <v>7.5910000000000366</v>
      </c>
      <c r="AS332">
        <v>7.6020000000000039</v>
      </c>
      <c r="AT332">
        <v>7.7439999999999998</v>
      </c>
      <c r="AU332">
        <v>7.5900000000000034</v>
      </c>
      <c r="AV332">
        <v>7.6140000000000043</v>
      </c>
      <c r="AW332">
        <v>7.8449999999999704</v>
      </c>
      <c r="AX332">
        <v>7.6119999999999948</v>
      </c>
      <c r="AY332">
        <v>7.6570000000000107</v>
      </c>
      <c r="AZ332">
        <v>7.7119999999999891</v>
      </c>
      <c r="BA332">
        <v>7.9080000000000439</v>
      </c>
      <c r="BB332">
        <v>7.7089999999999748</v>
      </c>
      <c r="BC332" s="102">
        <f t="shared" si="42"/>
        <v>57.510743326357492</v>
      </c>
    </row>
    <row r="333" spans="1:55" ht="14.65" thickBot="1" x14ac:dyDescent="0.5">
      <c r="A333" s="3" t="s">
        <v>862</v>
      </c>
      <c r="B333" s="3">
        <v>2021</v>
      </c>
      <c r="C333" s="19">
        <v>44411</v>
      </c>
      <c r="D333" s="3" t="s">
        <v>654</v>
      </c>
      <c r="E333" s="29" t="s">
        <v>204</v>
      </c>
      <c r="F333">
        <v>7</v>
      </c>
      <c r="G333" t="s">
        <v>29</v>
      </c>
      <c r="H333" t="s">
        <v>304</v>
      </c>
      <c r="I333" t="s">
        <v>416</v>
      </c>
      <c r="J333" t="s">
        <v>526</v>
      </c>
      <c r="K333" t="s">
        <v>527</v>
      </c>
      <c r="L333" s="50">
        <f>(C333-VLOOKUP(H333,Riders!$A$2:$C$3501,2,FALSE))/365</f>
        <v>24.676712328767124</v>
      </c>
      <c r="M333" s="50">
        <f>(C333-VLOOKUP(I333,Riders!$A$2:$C$3501,2,FALSE))/365</f>
        <v>23.761643835616439</v>
      </c>
      <c r="N333" s="50">
        <f>(C333-VLOOKUP(J333,Riders!$A$2:$C$3501,2,FALSE))/365</f>
        <v>32.213698630136989</v>
      </c>
      <c r="O333" s="50">
        <f>(C333-VLOOKUP(K333,Riders!$A$2:$C$3501,2,FALSE))/365</f>
        <v>35.939726027397263</v>
      </c>
      <c r="P333" s="33">
        <v>8</v>
      </c>
      <c r="Q333" s="101">
        <f t="shared" si="36"/>
        <v>250.6</v>
      </c>
      <c r="R333" s="101">
        <f t="shared" si="37"/>
        <v>21.984999999999999</v>
      </c>
      <c r="S333" s="101">
        <f t="shared" si="38"/>
        <v>66.885999999999996</v>
      </c>
      <c r="T333" s="101">
        <f t="shared" si="39"/>
        <v>60.180999999999997</v>
      </c>
      <c r="U333" s="101">
        <f t="shared" si="40"/>
        <v>61.292000000000016</v>
      </c>
      <c r="V333" s="101">
        <f t="shared" si="41"/>
        <v>62.240999999999985</v>
      </c>
      <c r="W333">
        <v>14.013999999999999</v>
      </c>
      <c r="X333">
        <v>7.9710000000000001</v>
      </c>
      <c r="Y333">
        <v>7.4819999999999993</v>
      </c>
      <c r="Z333">
        <v>7.4200000000000017</v>
      </c>
      <c r="AA333">
        <v>7.5589999999999975</v>
      </c>
      <c r="AB333">
        <v>7.4179999999999993</v>
      </c>
      <c r="AC333">
        <v>7.4359999999999999</v>
      </c>
      <c r="AD333">
        <v>7.5859999999999985</v>
      </c>
      <c r="AE333">
        <v>7.4989999999999952</v>
      </c>
      <c r="AF333">
        <v>7.5230000000000103</v>
      </c>
      <c r="AG333">
        <v>7.5309999999999917</v>
      </c>
      <c r="AH333">
        <v>7.717000000000013</v>
      </c>
      <c r="AI333">
        <v>7.5249999999999915</v>
      </c>
      <c r="AJ333">
        <v>7.4849999999999994</v>
      </c>
      <c r="AK333">
        <v>7.4560000000000031</v>
      </c>
      <c r="AL333">
        <v>7.4449999999999932</v>
      </c>
      <c r="AM333">
        <v>7.6320000000000192</v>
      </c>
      <c r="AN333">
        <v>7.4549999999999841</v>
      </c>
      <c r="AO333">
        <v>7.6850000000000023</v>
      </c>
      <c r="AP333">
        <v>7.563999999999993</v>
      </c>
      <c r="AQ333">
        <v>7.7690000000000339</v>
      </c>
      <c r="AR333">
        <v>7.6239999999999952</v>
      </c>
      <c r="AS333">
        <v>7.7089999999999748</v>
      </c>
      <c r="AT333">
        <v>7.8540000000000134</v>
      </c>
      <c r="AU333">
        <v>7.6030000000000086</v>
      </c>
      <c r="AV333">
        <v>7.6309999999999718</v>
      </c>
      <c r="AW333">
        <v>7.6580000000000155</v>
      </c>
      <c r="AX333">
        <v>7.8409999999999798</v>
      </c>
      <c r="AY333">
        <v>7.5749999999999886</v>
      </c>
      <c r="AZ333">
        <v>7.7650000000000148</v>
      </c>
      <c r="BA333">
        <v>7.9650000000000318</v>
      </c>
      <c r="BB333">
        <v>8.2029999999999745</v>
      </c>
      <c r="BC333" s="102">
        <f t="shared" si="42"/>
        <v>57.462090981644053</v>
      </c>
    </row>
    <row r="334" spans="1:55" ht="14.65" thickBot="1" x14ac:dyDescent="0.5">
      <c r="A334" s="3" t="s">
        <v>862</v>
      </c>
      <c r="B334" s="3">
        <v>2021</v>
      </c>
      <c r="C334" s="19">
        <v>44410</v>
      </c>
      <c r="D334" s="3" t="s">
        <v>654</v>
      </c>
      <c r="E334" s="29" t="s">
        <v>379</v>
      </c>
      <c r="F334" t="s">
        <v>379</v>
      </c>
      <c r="G334" t="s">
        <v>17</v>
      </c>
      <c r="H334" t="s">
        <v>421</v>
      </c>
      <c r="I334" t="s">
        <v>423</v>
      </c>
      <c r="J334" t="s">
        <v>422</v>
      </c>
      <c r="K334" t="s">
        <v>574</v>
      </c>
      <c r="L334" s="50">
        <f>(C334-VLOOKUP(H334,Riders!$A$2:$C$3501,2,FALSE))/365</f>
        <v>20.975342465753425</v>
      </c>
      <c r="M334" s="50">
        <f>(C334-VLOOKUP(I334,Riders!$A$2:$C$3501,2,FALSE))/365</f>
        <v>23.704109589041096</v>
      </c>
      <c r="N334" s="50">
        <f>(C334-VLOOKUP(J334,Riders!$A$2:$C$3501,2,FALSE))/365</f>
        <v>22.290410958904111</v>
      </c>
      <c r="O334" s="50">
        <f>(C334-VLOOKUP(K334,Riders!$A$2:$C$3501,2,FALSE))/365</f>
        <v>21.534246575342465</v>
      </c>
      <c r="P334" s="33">
        <v>1</v>
      </c>
      <c r="Q334" s="101">
        <f t="shared" si="36"/>
        <v>247.30699999999999</v>
      </c>
      <c r="R334" s="101">
        <f t="shared" si="37"/>
        <v>22.337</v>
      </c>
      <c r="S334" s="101">
        <f t="shared" si="38"/>
        <v>67.269000000000005</v>
      </c>
      <c r="T334" s="101">
        <f t="shared" si="39"/>
        <v>59.84399999999998</v>
      </c>
      <c r="U334" s="101">
        <f t="shared" si="40"/>
        <v>60.974000000000004</v>
      </c>
      <c r="V334" s="101">
        <f t="shared" si="41"/>
        <v>59.22</v>
      </c>
      <c r="W334">
        <v>14.22</v>
      </c>
      <c r="X334">
        <v>8.1169999999999991</v>
      </c>
      <c r="Y334">
        <v>7.6219999999999999</v>
      </c>
      <c r="Z334">
        <v>7.5070000000000014</v>
      </c>
      <c r="AA334">
        <v>7.580999999999996</v>
      </c>
      <c r="AB334">
        <v>7.4490000000000052</v>
      </c>
      <c r="AC334">
        <v>7.4209999999999994</v>
      </c>
      <c r="AD334">
        <v>7.3520000000000039</v>
      </c>
      <c r="AE334">
        <v>7.4279999999999973</v>
      </c>
      <c r="AF334">
        <v>7.5379999999999967</v>
      </c>
      <c r="AG334">
        <v>7.4279999999999973</v>
      </c>
      <c r="AH334">
        <v>7.4390000000000072</v>
      </c>
      <c r="AI334">
        <v>7.4809999999999945</v>
      </c>
      <c r="AJ334">
        <v>7.6029999999999944</v>
      </c>
      <c r="AK334">
        <v>7.4509999999999934</v>
      </c>
      <c r="AL334">
        <v>7.4759999999999991</v>
      </c>
      <c r="AM334">
        <v>7.5090000000000003</v>
      </c>
      <c r="AN334">
        <v>7.6230000000000189</v>
      </c>
      <c r="AO334">
        <v>7.6469999999999629</v>
      </c>
      <c r="AP334">
        <v>7.6570000000000391</v>
      </c>
      <c r="AQ334">
        <v>7.657999999999987</v>
      </c>
      <c r="AR334">
        <v>7.6709999999999923</v>
      </c>
      <c r="AS334">
        <v>7.6150000000000091</v>
      </c>
      <c r="AT334">
        <v>7.5939999999999941</v>
      </c>
      <c r="AU334">
        <v>7.7000000000000171</v>
      </c>
      <c r="AV334">
        <v>7.507000000000005</v>
      </c>
      <c r="AW334">
        <v>7.3689999999999998</v>
      </c>
      <c r="AX334">
        <v>7.3160000000000025</v>
      </c>
      <c r="AY334">
        <v>7.2779999999999632</v>
      </c>
      <c r="AZ334">
        <v>7.4319999999999879</v>
      </c>
      <c r="BA334">
        <v>7.3080000000000496</v>
      </c>
      <c r="BB334">
        <v>7.3099999999999739</v>
      </c>
      <c r="BC334" s="102">
        <f t="shared" si="42"/>
        <v>58.227223653192191</v>
      </c>
    </row>
    <row r="335" spans="1:55" ht="14.65" thickBot="1" x14ac:dyDescent="0.5">
      <c r="A335" s="3" t="s">
        <v>862</v>
      </c>
      <c r="B335" s="3">
        <v>2021</v>
      </c>
      <c r="C335" s="19">
        <v>44410</v>
      </c>
      <c r="D335" s="3" t="s">
        <v>654</v>
      </c>
      <c r="E335" s="29" t="s">
        <v>379</v>
      </c>
      <c r="F335" t="s">
        <v>379</v>
      </c>
      <c r="G335" t="s">
        <v>53</v>
      </c>
      <c r="H335" t="s">
        <v>227</v>
      </c>
      <c r="I335" t="s">
        <v>298</v>
      </c>
      <c r="J335" t="s">
        <v>272</v>
      </c>
      <c r="K335" t="s">
        <v>316</v>
      </c>
      <c r="L335" s="50">
        <f>(C335-VLOOKUP(H335,Riders!$A$2:$C$3501,2,FALSE))/365</f>
        <v>23.443835616438356</v>
      </c>
      <c r="M335" s="50">
        <f>(C335-VLOOKUP(I335,Riders!$A$2:$C$3501,2,FALSE))/365</f>
        <v>22.046575342465754</v>
      </c>
      <c r="N335" s="50">
        <f>(C335-VLOOKUP(J335,Riders!$A$2:$C$3501,2,FALSE))/365</f>
        <v>24.460273972602739</v>
      </c>
      <c r="O335" s="50">
        <f>(C335-VLOOKUP(K335,Riders!$A$2:$C$3501,2,FALSE))/365</f>
        <v>20.613698630136987</v>
      </c>
      <c r="P335" s="33">
        <v>2</v>
      </c>
      <c r="Q335" s="101">
        <f t="shared" si="36"/>
        <v>249.02199999999999</v>
      </c>
      <c r="R335" s="101">
        <f t="shared" si="37"/>
        <v>21.856999999999999</v>
      </c>
      <c r="S335" s="101">
        <f t="shared" si="38"/>
        <v>66.789999999999992</v>
      </c>
      <c r="T335" s="101">
        <f t="shared" si="39"/>
        <v>59.523000000000025</v>
      </c>
      <c r="U335" s="101">
        <f t="shared" si="40"/>
        <v>61.016999999999967</v>
      </c>
      <c r="V335" s="101">
        <f t="shared" si="41"/>
        <v>61.692000000000007</v>
      </c>
      <c r="W335">
        <v>13.635999999999999</v>
      </c>
      <c r="X335">
        <v>8.2210000000000001</v>
      </c>
      <c r="Y335">
        <v>7.6080000000000005</v>
      </c>
      <c r="Z335">
        <v>7.4670000000000023</v>
      </c>
      <c r="AA335">
        <v>7.5109999999999957</v>
      </c>
      <c r="AB335">
        <v>7.4050000000000011</v>
      </c>
      <c r="AC335">
        <v>7.3830000000000027</v>
      </c>
      <c r="AD335">
        <v>7.5589999999999904</v>
      </c>
      <c r="AE335">
        <v>7.4380000000000166</v>
      </c>
      <c r="AF335">
        <v>7.4259999999999877</v>
      </c>
      <c r="AG335">
        <v>7.4200000000000017</v>
      </c>
      <c r="AH335">
        <v>7.4639999999999986</v>
      </c>
      <c r="AI335">
        <v>7.4020000000000152</v>
      </c>
      <c r="AJ335">
        <v>7.4189999999999827</v>
      </c>
      <c r="AK335">
        <v>7.5330000000000155</v>
      </c>
      <c r="AL335">
        <v>7.4210000000000065</v>
      </c>
      <c r="AM335">
        <v>7.4240000000000066</v>
      </c>
      <c r="AN335">
        <v>7.4349999999999739</v>
      </c>
      <c r="AO335">
        <v>7.5880000000000223</v>
      </c>
      <c r="AP335">
        <v>7.51400000000001</v>
      </c>
      <c r="AQ335">
        <v>7.7449999999999761</v>
      </c>
      <c r="AR335">
        <v>7.7450000000000045</v>
      </c>
      <c r="AS335">
        <v>7.8750000000000284</v>
      </c>
      <c r="AT335">
        <v>7.6909999999999457</v>
      </c>
      <c r="AU335">
        <v>7.6440000000000055</v>
      </c>
      <c r="AV335">
        <v>7.7669999999999959</v>
      </c>
      <c r="AW335">
        <v>7.5939999999999941</v>
      </c>
      <c r="AX335">
        <v>7.5960000000000036</v>
      </c>
      <c r="AY335">
        <v>7.6600000000000534</v>
      </c>
      <c r="AZ335">
        <v>7.7009999999999934</v>
      </c>
      <c r="BA335">
        <v>7.7630000000000052</v>
      </c>
      <c r="BB335">
        <v>7.9669999999999561</v>
      </c>
      <c r="BC335" s="102">
        <f t="shared" si="42"/>
        <v>57.82621615760857</v>
      </c>
    </row>
    <row r="336" spans="1:55" ht="14.65" thickBot="1" x14ac:dyDescent="0.5">
      <c r="A336" s="3" t="s">
        <v>862</v>
      </c>
      <c r="B336" s="3">
        <v>2021</v>
      </c>
      <c r="C336" s="19">
        <v>44410</v>
      </c>
      <c r="D336" s="3" t="s">
        <v>654</v>
      </c>
      <c r="E336" s="29" t="s">
        <v>379</v>
      </c>
      <c r="F336" t="s">
        <v>379</v>
      </c>
      <c r="G336" t="s">
        <v>15</v>
      </c>
      <c r="H336" t="s">
        <v>459</v>
      </c>
      <c r="I336" t="s">
        <v>501</v>
      </c>
      <c r="J336" t="s">
        <v>491</v>
      </c>
      <c r="K336" t="s">
        <v>460</v>
      </c>
      <c r="L336" s="50">
        <f>(C336-VLOOKUP(H336,Riders!$A$2:$C$3501,2,FALSE))/365</f>
        <v>22.715068493150685</v>
      </c>
      <c r="M336" s="50">
        <f>(C336-VLOOKUP(I336,Riders!$A$2:$C$3501,2,FALSE))/365</f>
        <v>33.172602739726024</v>
      </c>
      <c r="N336" s="50">
        <f>(C336-VLOOKUP(J336,Riders!$A$2:$C$3501,2,FALSE))/365</f>
        <v>25.065753424657533</v>
      </c>
      <c r="O336" s="50">
        <f>(C336-VLOOKUP(K336,Riders!$A$2:$C$3501,2,FALSE))/365</f>
        <v>28.06027397260274</v>
      </c>
      <c r="P336" s="33">
        <v>3</v>
      </c>
      <c r="Q336" s="101">
        <f t="shared" si="36"/>
        <v>250.11799999999997</v>
      </c>
      <c r="R336" s="101">
        <f t="shared" si="37"/>
        <v>22.094999999999999</v>
      </c>
      <c r="S336" s="101">
        <f t="shared" si="38"/>
        <v>67.28</v>
      </c>
      <c r="T336" s="101">
        <f t="shared" si="39"/>
        <v>60.334999999999994</v>
      </c>
      <c r="U336" s="101">
        <f t="shared" si="40"/>
        <v>61.686000000000021</v>
      </c>
      <c r="V336" s="101">
        <f t="shared" si="41"/>
        <v>60.81699999999995</v>
      </c>
      <c r="W336">
        <v>14.061</v>
      </c>
      <c r="X336">
        <v>8.0339999999999989</v>
      </c>
      <c r="Y336">
        <v>7.5790000000000006</v>
      </c>
      <c r="Z336">
        <v>7.6090000000000018</v>
      </c>
      <c r="AA336">
        <v>7.3969999999999985</v>
      </c>
      <c r="AB336">
        <v>7.509999999999998</v>
      </c>
      <c r="AC336">
        <v>7.5020000000000024</v>
      </c>
      <c r="AD336">
        <v>7.588000000000001</v>
      </c>
      <c r="AE336">
        <v>7.5069999999999908</v>
      </c>
      <c r="AF336">
        <v>7.4810000000000088</v>
      </c>
      <c r="AG336">
        <v>7.6219999999999857</v>
      </c>
      <c r="AH336">
        <v>7.5400000000000205</v>
      </c>
      <c r="AI336">
        <v>7.6890000000000072</v>
      </c>
      <c r="AJ336">
        <v>7.5369999999999919</v>
      </c>
      <c r="AK336">
        <v>7.4899999999999949</v>
      </c>
      <c r="AL336">
        <v>7.4689999999999941</v>
      </c>
      <c r="AM336">
        <v>7.5700000000000074</v>
      </c>
      <c r="AN336">
        <v>7.6020000000000039</v>
      </c>
      <c r="AO336">
        <v>7.6850000000000023</v>
      </c>
      <c r="AP336">
        <v>7.8600000000000136</v>
      </c>
      <c r="AQ336">
        <v>7.7579999999999814</v>
      </c>
      <c r="AR336">
        <v>7.7160000000000082</v>
      </c>
      <c r="AS336">
        <v>7.8699999999999761</v>
      </c>
      <c r="AT336">
        <v>7.6250000000000284</v>
      </c>
      <c r="AU336">
        <v>7.6529999999999916</v>
      </c>
      <c r="AV336">
        <v>7.8309999999999604</v>
      </c>
      <c r="AW336">
        <v>7.6120000000000516</v>
      </c>
      <c r="AX336">
        <v>7.7539999999999623</v>
      </c>
      <c r="AY336">
        <v>7.52800000000002</v>
      </c>
      <c r="AZ336">
        <v>7.4779999999999802</v>
      </c>
      <c r="BA336">
        <v>7.4769999999999754</v>
      </c>
      <c r="BB336">
        <v>7.4840000000000089</v>
      </c>
      <c r="BC336" s="102">
        <f t="shared" si="42"/>
        <v>57.572825626304393</v>
      </c>
    </row>
    <row r="337" spans="1:55" ht="14.65" thickBot="1" x14ac:dyDescent="0.5">
      <c r="A337" s="33" t="s">
        <v>862</v>
      </c>
      <c r="B337" s="33">
        <v>2021</v>
      </c>
      <c r="C337" s="9">
        <v>44410</v>
      </c>
      <c r="D337" s="33" t="s">
        <v>654</v>
      </c>
      <c r="E337" s="29" t="s">
        <v>379</v>
      </c>
      <c r="F337" t="s">
        <v>379</v>
      </c>
      <c r="G337" t="s">
        <v>29</v>
      </c>
      <c r="H337" t="s">
        <v>304</v>
      </c>
      <c r="I337" t="s">
        <v>416</v>
      </c>
      <c r="J337" t="s">
        <v>526</v>
      </c>
      <c r="K337" t="s">
        <v>527</v>
      </c>
      <c r="L337" s="50">
        <f>(C337-VLOOKUP(H337,Riders!$A$2:$C$3501,2,FALSE))/365</f>
        <v>24.673972602739727</v>
      </c>
      <c r="M337" s="50">
        <f>(C337-VLOOKUP(I337,Riders!$A$2:$C$3501,2,FALSE))/365</f>
        <v>23.758904109589039</v>
      </c>
      <c r="N337" s="50">
        <f>(C337-VLOOKUP(J337,Riders!$A$2:$C$3501,2,FALSE))/365</f>
        <v>32.210958904109589</v>
      </c>
      <c r="O337" s="50">
        <f>(C337-VLOOKUP(K337,Riders!$A$2:$C$3501,2,FALSE))/365</f>
        <v>35.936986301369863</v>
      </c>
      <c r="P337" s="33">
        <v>4</v>
      </c>
      <c r="Q337" s="101">
        <f t="shared" si="36"/>
        <v>251.666</v>
      </c>
      <c r="R337" s="101">
        <f t="shared" si="37"/>
        <v>22.352</v>
      </c>
      <c r="S337" s="101">
        <f t="shared" si="38"/>
        <v>67.992999999999995</v>
      </c>
      <c r="T337" s="101">
        <f t="shared" si="39"/>
        <v>60.681999999999988</v>
      </c>
      <c r="U337" s="101">
        <f t="shared" si="40"/>
        <v>61.783000000000044</v>
      </c>
      <c r="V337" s="101">
        <f t="shared" si="41"/>
        <v>61.20799999999997</v>
      </c>
      <c r="W337">
        <v>14.14</v>
      </c>
      <c r="X337">
        <v>8.2119999999999997</v>
      </c>
      <c r="Y337">
        <v>7.6039999999999992</v>
      </c>
      <c r="Z337">
        <v>7.448000000000004</v>
      </c>
      <c r="AA337">
        <v>7.4909999999999997</v>
      </c>
      <c r="AB337">
        <v>7.5889999999999986</v>
      </c>
      <c r="AC337">
        <v>7.6719999999999899</v>
      </c>
      <c r="AD337">
        <v>7.8370000000000033</v>
      </c>
      <c r="AE337">
        <v>7.7000000000000028</v>
      </c>
      <c r="AF337">
        <v>7.6359999999999957</v>
      </c>
      <c r="AG337">
        <v>7.5899999999999892</v>
      </c>
      <c r="AH337">
        <v>7.6330000000000098</v>
      </c>
      <c r="AI337">
        <v>7.4590000000000174</v>
      </c>
      <c r="AJ337">
        <v>7.4809999999999945</v>
      </c>
      <c r="AK337">
        <v>7.4780000000000086</v>
      </c>
      <c r="AL337">
        <v>7.7049999999999699</v>
      </c>
      <c r="AM337">
        <v>7.6610000000000298</v>
      </c>
      <c r="AN337">
        <v>7.8179999999999836</v>
      </c>
      <c r="AO337">
        <v>7.9399999999999977</v>
      </c>
      <c r="AP337">
        <v>7.8360000000000127</v>
      </c>
      <c r="AQ337">
        <v>7.785000000000025</v>
      </c>
      <c r="AR337">
        <v>7.8299999999999557</v>
      </c>
      <c r="AS337">
        <v>7.4589999999999748</v>
      </c>
      <c r="AT337">
        <v>7.4540000000000646</v>
      </c>
      <c r="AU337">
        <v>7.4699999999999989</v>
      </c>
      <c r="AV337">
        <v>7.5979999999999563</v>
      </c>
      <c r="AW337">
        <v>7.54200000000003</v>
      </c>
      <c r="AX337">
        <v>7.5749999999999886</v>
      </c>
      <c r="AY337">
        <v>7.5829999999999984</v>
      </c>
      <c r="AZ337">
        <v>7.6740000000000066</v>
      </c>
      <c r="BA337">
        <v>7.9099999999999966</v>
      </c>
      <c r="BB337">
        <v>7.8559999999999945</v>
      </c>
      <c r="BC337" s="102">
        <f t="shared" si="42"/>
        <v>57.218694619058596</v>
      </c>
    </row>
    <row r="338" spans="1:55" ht="14.65" thickBot="1" x14ac:dyDescent="0.5">
      <c r="A338" s="33" t="s">
        <v>862</v>
      </c>
      <c r="B338" s="33">
        <v>2021</v>
      </c>
      <c r="C338" s="9">
        <v>44410</v>
      </c>
      <c r="D338" s="33" t="s">
        <v>654</v>
      </c>
      <c r="E338" s="29" t="s">
        <v>379</v>
      </c>
      <c r="F338" t="s">
        <v>379</v>
      </c>
      <c r="G338" t="s">
        <v>36</v>
      </c>
      <c r="H338" t="s">
        <v>270</v>
      </c>
      <c r="I338" t="s">
        <v>315</v>
      </c>
      <c r="J338" t="s">
        <v>528</v>
      </c>
      <c r="K338" t="s">
        <v>256</v>
      </c>
      <c r="L338" s="50">
        <f>(C338-VLOOKUP(H338,Riders!$A$2:$C$3501,2,FALSE))/365</f>
        <v>26.882191780821916</v>
      </c>
      <c r="M338" s="50">
        <f>(C338-VLOOKUP(I338,Riders!$A$2:$C$3501,2,FALSE))/365</f>
        <v>29.660273972602738</v>
      </c>
      <c r="N338" s="50">
        <f>(C338-VLOOKUP(J338,Riders!$A$2:$C$3501,2,FALSE))/365</f>
        <v>30.972602739726028</v>
      </c>
      <c r="O338" s="50">
        <f>(C338-VLOOKUP(K338,Riders!$A$2:$C$3501,2,FALSE))/365</f>
        <v>25.443835616438356</v>
      </c>
      <c r="P338" s="33">
        <v>5</v>
      </c>
      <c r="Q338" s="101">
        <f t="shared" si="36"/>
        <v>252.50200000000001</v>
      </c>
      <c r="R338" s="101">
        <f t="shared" si="37"/>
        <v>22.263000000000002</v>
      </c>
      <c r="S338" s="101">
        <f t="shared" si="38"/>
        <v>67.570000000000007</v>
      </c>
      <c r="T338" s="101">
        <f t="shared" si="39"/>
        <v>60.555999999999997</v>
      </c>
      <c r="U338" s="101">
        <f t="shared" si="40"/>
        <v>62.284999999999997</v>
      </c>
      <c r="V338" s="101">
        <f t="shared" si="41"/>
        <v>62.091000000000008</v>
      </c>
      <c r="W338">
        <v>14.05</v>
      </c>
      <c r="X338">
        <v>8.213000000000001</v>
      </c>
      <c r="Y338">
        <v>7.514999999999997</v>
      </c>
      <c r="Z338">
        <v>7.5960000000000036</v>
      </c>
      <c r="AA338">
        <v>7.6899999999999977</v>
      </c>
      <c r="AB338">
        <v>7.5210000000000008</v>
      </c>
      <c r="AC338">
        <v>7.5060000000000002</v>
      </c>
      <c r="AD338">
        <v>7.4790000000000063</v>
      </c>
      <c r="AE338">
        <v>7.5889999999999844</v>
      </c>
      <c r="AF338">
        <v>7.4680000000000177</v>
      </c>
      <c r="AG338">
        <v>7.4969999999999999</v>
      </c>
      <c r="AH338">
        <v>7.8139999999999787</v>
      </c>
      <c r="AI338">
        <v>7.7220000000000084</v>
      </c>
      <c r="AJ338">
        <v>7.5000000000000142</v>
      </c>
      <c r="AK338">
        <v>7.4649999999999892</v>
      </c>
      <c r="AL338">
        <v>7.5010000000000048</v>
      </c>
      <c r="AM338">
        <v>7.6989999999999839</v>
      </c>
      <c r="AN338">
        <v>7.7290000000000134</v>
      </c>
      <c r="AO338">
        <v>7.9069999999999823</v>
      </c>
      <c r="AP338">
        <v>7.7830000000000155</v>
      </c>
      <c r="AQ338">
        <v>7.7319999999999993</v>
      </c>
      <c r="AR338">
        <v>7.7760000000000105</v>
      </c>
      <c r="AS338">
        <v>7.7569999999999766</v>
      </c>
      <c r="AT338">
        <v>7.9020000000000152</v>
      </c>
      <c r="AU338">
        <v>7.6970000000000027</v>
      </c>
      <c r="AV338">
        <v>7.7749999999999773</v>
      </c>
      <c r="AW338">
        <v>7.9580000000000553</v>
      </c>
      <c r="AX338">
        <v>7.6899999999999693</v>
      </c>
      <c r="AY338">
        <v>7.6319999999999766</v>
      </c>
      <c r="AZ338">
        <v>7.6859999999999786</v>
      </c>
      <c r="BA338">
        <v>7.8930000000000007</v>
      </c>
      <c r="BB338">
        <v>7.7600000000000477</v>
      </c>
      <c r="BC338" s="102">
        <f t="shared" si="42"/>
        <v>57.029251253455413</v>
      </c>
    </row>
    <row r="339" spans="1:55" ht="14.65" thickBot="1" x14ac:dyDescent="0.5">
      <c r="A339" s="33" t="s">
        <v>862</v>
      </c>
      <c r="B339" s="33">
        <v>2021</v>
      </c>
      <c r="C339" s="9">
        <v>44410</v>
      </c>
      <c r="D339" s="33" t="s">
        <v>654</v>
      </c>
      <c r="E339" s="29" t="s">
        <v>379</v>
      </c>
      <c r="F339" t="s">
        <v>379</v>
      </c>
      <c r="G339" t="s">
        <v>27</v>
      </c>
      <c r="H339" t="s">
        <v>307</v>
      </c>
      <c r="I339" t="s">
        <v>523</v>
      </c>
      <c r="J339" t="s">
        <v>524</v>
      </c>
      <c r="K339" t="s">
        <v>525</v>
      </c>
      <c r="L339" s="50">
        <f>(C339-VLOOKUP(H339,Riders!$A$2:$C$3501,2,FALSE))/365</f>
        <v>28.18904109589041</v>
      </c>
      <c r="M339" s="50">
        <f>(C339-VLOOKUP(I339,Riders!$A$2:$C$3501,2,FALSE))/365</f>
        <v>29.087671232876712</v>
      </c>
      <c r="N339" s="50">
        <f>(C339-VLOOKUP(J339,Riders!$A$2:$C$3501,2,FALSE))/365</f>
        <v>30.123287671232877</v>
      </c>
      <c r="O339" s="50">
        <f>(C339-VLOOKUP(K339,Riders!$A$2:$C$3501,2,FALSE))/365</f>
        <v>32.416438356164385</v>
      </c>
      <c r="P339" s="33">
        <v>6</v>
      </c>
      <c r="Q339" s="101">
        <f t="shared" si="36"/>
        <v>252.536</v>
      </c>
      <c r="R339" s="101">
        <f t="shared" si="37"/>
        <v>22.824999999999999</v>
      </c>
      <c r="S339" s="101">
        <f t="shared" si="38"/>
        <v>68.989000000000004</v>
      </c>
      <c r="T339" s="101">
        <f t="shared" si="39"/>
        <v>61.113999999999976</v>
      </c>
      <c r="U339" s="101">
        <f t="shared" si="40"/>
        <v>61.480000000000018</v>
      </c>
      <c r="V339" s="101">
        <f t="shared" si="41"/>
        <v>60.953000000000003</v>
      </c>
      <c r="W339">
        <v>14.57</v>
      </c>
      <c r="X339">
        <v>8.254999999999999</v>
      </c>
      <c r="Y339">
        <v>7.7430000000000021</v>
      </c>
      <c r="Z339">
        <v>7.6489999999999974</v>
      </c>
      <c r="AA339">
        <v>7.7539999999999978</v>
      </c>
      <c r="AB339">
        <v>7.6710000000000065</v>
      </c>
      <c r="AC339">
        <v>7.6890000000000001</v>
      </c>
      <c r="AD339">
        <v>7.6580000000000013</v>
      </c>
      <c r="AE339">
        <v>7.7680000000000007</v>
      </c>
      <c r="AF339">
        <v>7.6439999999999912</v>
      </c>
      <c r="AG339">
        <v>7.6650000000000063</v>
      </c>
      <c r="AH339">
        <v>7.5990000000000038</v>
      </c>
      <c r="AI339">
        <v>7.7569999999999908</v>
      </c>
      <c r="AJ339">
        <v>7.570999999999998</v>
      </c>
      <c r="AK339">
        <v>7.5519999999999925</v>
      </c>
      <c r="AL339">
        <v>7.5579999999999927</v>
      </c>
      <c r="AM339">
        <v>7.5380000000000393</v>
      </c>
      <c r="AN339">
        <v>7.6219999999999857</v>
      </c>
      <c r="AO339">
        <v>7.578000000000003</v>
      </c>
      <c r="AP339">
        <v>7.6200000000000045</v>
      </c>
      <c r="AQ339">
        <v>7.8919999999999959</v>
      </c>
      <c r="AR339">
        <v>7.761999999999972</v>
      </c>
      <c r="AS339">
        <v>7.7469999999999857</v>
      </c>
      <c r="AT339">
        <v>7.7210000000000321</v>
      </c>
      <c r="AU339">
        <v>7.9069999999999823</v>
      </c>
      <c r="AV339">
        <v>7.6230000000000189</v>
      </c>
      <c r="AW339">
        <v>7.646000000000015</v>
      </c>
      <c r="AX339">
        <v>7.6629999999999825</v>
      </c>
      <c r="AY339">
        <v>7.7650000000000148</v>
      </c>
      <c r="AZ339">
        <v>7.5370000000000061</v>
      </c>
      <c r="BA339">
        <v>7.4189999999999543</v>
      </c>
      <c r="BB339">
        <v>7.3930000000000291</v>
      </c>
      <c r="BC339" s="102">
        <f t="shared" si="42"/>
        <v>57.021573161846234</v>
      </c>
    </row>
    <row r="340" spans="1:55" ht="14.65" thickBot="1" x14ac:dyDescent="0.5">
      <c r="A340" s="33" t="s">
        <v>862</v>
      </c>
      <c r="B340" s="33">
        <v>2021</v>
      </c>
      <c r="C340" s="9">
        <v>44410</v>
      </c>
      <c r="D340" s="33" t="s">
        <v>654</v>
      </c>
      <c r="E340" s="29" t="s">
        <v>379</v>
      </c>
      <c r="F340" t="s">
        <v>379</v>
      </c>
      <c r="G340" t="s">
        <v>67</v>
      </c>
      <c r="H340" t="s">
        <v>214</v>
      </c>
      <c r="I340" t="s">
        <v>520</v>
      </c>
      <c r="J340" t="s">
        <v>521</v>
      </c>
      <c r="K340" t="s">
        <v>271</v>
      </c>
      <c r="L340" s="50">
        <f>(C340-VLOOKUP(H340,Riders!$A$2:$C$3501,2,FALSE))/365</f>
        <v>26.624657534246577</v>
      </c>
      <c r="M340" s="50">
        <f>(C340-VLOOKUP(I340,Riders!$A$2:$C$3501,2,FALSE))/365</f>
        <v>24.6</v>
      </c>
      <c r="N340" s="50">
        <f>(C340-VLOOKUP(J340,Riders!$A$2:$C$3501,2,FALSE))/365</f>
        <v>23.958904109589042</v>
      </c>
      <c r="O340" s="50">
        <f>(C340-VLOOKUP(K340,Riders!$A$2:$C$3501,2,FALSE))/365</f>
        <v>27.126027397260273</v>
      </c>
      <c r="P340" s="33">
        <v>7</v>
      </c>
      <c r="Q340" s="101">
        <f t="shared" si="36"/>
        <v>253.57099999999997</v>
      </c>
      <c r="R340" s="101">
        <f t="shared" si="37"/>
        <v>22.164999999999999</v>
      </c>
      <c r="S340" s="101">
        <f t="shared" si="38"/>
        <v>67.488000000000014</v>
      </c>
      <c r="T340" s="101">
        <f t="shared" si="39"/>
        <v>60.875999999999991</v>
      </c>
      <c r="U340" s="101">
        <f t="shared" si="40"/>
        <v>61.626000000000005</v>
      </c>
      <c r="V340" s="101">
        <f t="shared" si="41"/>
        <v>63.58099999999996</v>
      </c>
      <c r="W340">
        <v>13.949</v>
      </c>
      <c r="X340">
        <v>8.2159999999999993</v>
      </c>
      <c r="Y340">
        <v>7.7370000000000019</v>
      </c>
      <c r="Z340">
        <v>7.570999999999998</v>
      </c>
      <c r="AA340">
        <v>7.6060000000000016</v>
      </c>
      <c r="AB340">
        <v>7.4540000000000006</v>
      </c>
      <c r="AC340">
        <v>7.4540000000000006</v>
      </c>
      <c r="AD340">
        <v>7.5010000000000119</v>
      </c>
      <c r="AE340">
        <v>7.6489999999999867</v>
      </c>
      <c r="AF340">
        <v>7.5489999999999924</v>
      </c>
      <c r="AG340">
        <v>7.5619999999999976</v>
      </c>
      <c r="AH340">
        <v>7.6340000000000146</v>
      </c>
      <c r="AI340">
        <v>7.7510000000000048</v>
      </c>
      <c r="AJ340">
        <v>7.629999999999967</v>
      </c>
      <c r="AK340">
        <v>7.5810000000000173</v>
      </c>
      <c r="AL340">
        <v>7.5200000000000102</v>
      </c>
      <c r="AM340">
        <v>7.6639999999999873</v>
      </c>
      <c r="AN340">
        <v>7.625</v>
      </c>
      <c r="AO340">
        <v>7.6170000000000186</v>
      </c>
      <c r="AP340">
        <v>7.7259999999999991</v>
      </c>
      <c r="AQ340">
        <v>7.6249999999999716</v>
      </c>
      <c r="AR340">
        <v>7.6800000000000068</v>
      </c>
      <c r="AS340">
        <v>7.9099999999999966</v>
      </c>
      <c r="AT340">
        <v>7.7790000000000248</v>
      </c>
      <c r="AU340">
        <v>7.695999999999998</v>
      </c>
      <c r="AV340">
        <v>7.789999999999992</v>
      </c>
      <c r="AW340">
        <v>8.0220000000000198</v>
      </c>
      <c r="AX340">
        <v>7.9519999999999698</v>
      </c>
      <c r="AY340">
        <v>7.9629999999999939</v>
      </c>
      <c r="AZ340">
        <v>8.1200000000000614</v>
      </c>
      <c r="BA340">
        <v>8.0239999999999441</v>
      </c>
      <c r="BB340">
        <v>8.0139999999999816</v>
      </c>
      <c r="BC340" s="102">
        <f t="shared" si="42"/>
        <v>56.788828375484584</v>
      </c>
    </row>
    <row r="341" spans="1:55" ht="14.65" thickBot="1" x14ac:dyDescent="0.5">
      <c r="A341" s="33" t="s">
        <v>862</v>
      </c>
      <c r="B341" s="33">
        <v>2021</v>
      </c>
      <c r="C341" s="9">
        <v>44410</v>
      </c>
      <c r="D341" s="33" t="s">
        <v>654</v>
      </c>
      <c r="E341" s="29" t="s">
        <v>379</v>
      </c>
      <c r="F341" t="s">
        <v>379</v>
      </c>
      <c r="G341" t="s">
        <v>25</v>
      </c>
      <c r="H341" t="s">
        <v>269</v>
      </c>
      <c r="I341" t="s">
        <v>309</v>
      </c>
      <c r="J341" t="s">
        <v>343</v>
      </c>
      <c r="K341" t="s">
        <v>418</v>
      </c>
      <c r="L341" s="50">
        <f>(C341-VLOOKUP(H341,Riders!$A$2:$C$3501,2,FALSE))/365</f>
        <v>27.410958904109588</v>
      </c>
      <c r="M341" s="50">
        <f>(C341-VLOOKUP(I341,Riders!$A$2:$C$3501,2,FALSE))/365</f>
        <v>29.293150684931508</v>
      </c>
      <c r="N341" s="50">
        <f>(C341-VLOOKUP(J341,Riders!$A$2:$C$3501,2,FALSE))/365</f>
        <v>26.920547945205481</v>
      </c>
      <c r="O341" s="50">
        <f>(C341-VLOOKUP(K341,Riders!$A$2:$C$3501,2,FALSE))/365</f>
        <v>24.361643835616437</v>
      </c>
      <c r="P341" s="33">
        <v>8</v>
      </c>
      <c r="Q341" s="101">
        <f t="shared" si="36"/>
        <v>255.83200000000002</v>
      </c>
      <c r="R341" s="101">
        <f t="shared" si="37"/>
        <v>22.448</v>
      </c>
      <c r="S341" s="101">
        <f t="shared" si="38"/>
        <v>68.507999999999996</v>
      </c>
      <c r="T341" s="101">
        <f t="shared" si="39"/>
        <v>60.832999999999984</v>
      </c>
      <c r="U341" s="101">
        <f t="shared" si="40"/>
        <v>62.332000000000022</v>
      </c>
      <c r="V341" s="101">
        <f t="shared" si="41"/>
        <v>64.15900000000002</v>
      </c>
      <c r="W341">
        <v>14.285</v>
      </c>
      <c r="X341">
        <v>8.1630000000000003</v>
      </c>
      <c r="Y341">
        <v>7.7210000000000001</v>
      </c>
      <c r="Z341">
        <v>7.6179999999999986</v>
      </c>
      <c r="AA341">
        <v>7.6110000000000042</v>
      </c>
      <c r="AB341">
        <v>7.7879999999999967</v>
      </c>
      <c r="AC341">
        <v>7.6329999999999885</v>
      </c>
      <c r="AD341">
        <v>7.6890000000000072</v>
      </c>
      <c r="AE341">
        <v>7.7390000000000043</v>
      </c>
      <c r="AF341">
        <v>7.6129999999999995</v>
      </c>
      <c r="AG341">
        <v>7.6340000000000003</v>
      </c>
      <c r="AH341">
        <v>7.5560000000000116</v>
      </c>
      <c r="AI341">
        <v>7.643999999999977</v>
      </c>
      <c r="AJ341">
        <v>7.534000000000006</v>
      </c>
      <c r="AK341">
        <v>7.5229999999999819</v>
      </c>
      <c r="AL341">
        <v>7.5900000000000034</v>
      </c>
      <c r="AM341">
        <v>7.6430000000000291</v>
      </c>
      <c r="AN341">
        <v>7.8700000000000045</v>
      </c>
      <c r="AO341">
        <v>7.72199999999998</v>
      </c>
      <c r="AP341">
        <v>7.8980000000000246</v>
      </c>
      <c r="AQ341">
        <v>7.7189999999999941</v>
      </c>
      <c r="AR341">
        <v>7.768999999999977</v>
      </c>
      <c r="AS341">
        <v>7.782999999999987</v>
      </c>
      <c r="AT341">
        <v>7.9280000000000257</v>
      </c>
      <c r="AU341">
        <v>7.853999999999985</v>
      </c>
      <c r="AV341">
        <v>7.8889999999999816</v>
      </c>
      <c r="AW341">
        <v>8.0320000000000107</v>
      </c>
      <c r="AX341">
        <v>8.2490000000000236</v>
      </c>
      <c r="AY341">
        <v>8.047999999999945</v>
      </c>
      <c r="AZ341">
        <v>8.0240000000000578</v>
      </c>
      <c r="BA341">
        <v>8.0270000000000152</v>
      </c>
      <c r="BB341">
        <v>8.0360000000000014</v>
      </c>
      <c r="BC341" s="102">
        <f t="shared" si="42"/>
        <v>56.286938303261508</v>
      </c>
    </row>
    <row r="342" spans="1:55" ht="14.65" thickBot="1" x14ac:dyDescent="0.5">
      <c r="A342" s="30" t="s">
        <v>117</v>
      </c>
      <c r="B342" s="30">
        <v>2021</v>
      </c>
      <c r="C342" s="49">
        <v>44385</v>
      </c>
      <c r="D342" s="30" t="s">
        <v>72</v>
      </c>
      <c r="E342" s="30" t="s">
        <v>379</v>
      </c>
      <c r="F342" s="47" t="s">
        <v>379</v>
      </c>
      <c r="G342" s="47" t="s">
        <v>56</v>
      </c>
      <c r="H342" s="47" t="s">
        <v>291</v>
      </c>
      <c r="I342" s="47" t="s">
        <v>267</v>
      </c>
      <c r="J342" s="47" t="s">
        <v>428</v>
      </c>
      <c r="K342" s="47" t="s">
        <v>427</v>
      </c>
      <c r="L342" s="50">
        <f>(C342-VLOOKUP(H342,Riders!$A$2:$C$3501,2,FALSE))/365</f>
        <v>20.227397260273971</v>
      </c>
      <c r="M342" s="50">
        <f>(C342-VLOOKUP(I342,Riders!$A$2:$C$3501,2,FALSE))/365</f>
        <v>22.536986301369861</v>
      </c>
      <c r="N342" s="50">
        <f>(C342-VLOOKUP(J342,Riders!$A$2:$C$3501,2,FALSE))/365</f>
        <v>31.698630136986303</v>
      </c>
      <c r="O342" s="50">
        <f>(C342-VLOOKUP(K342,Riders!$A$2:$C$3501,2,FALSE))/365</f>
        <v>27.2</v>
      </c>
      <c r="P342" s="30">
        <v>1</v>
      </c>
      <c r="Q342" s="101">
        <f t="shared" si="36"/>
        <v>264.47500000000002</v>
      </c>
      <c r="R342" s="101">
        <f t="shared" si="37"/>
        <v>23.193000000000001</v>
      </c>
      <c r="S342" s="101">
        <f t="shared" si="38"/>
        <v>71.47</v>
      </c>
      <c r="T342" s="101">
        <f t="shared" si="39"/>
        <v>63.506000000000029</v>
      </c>
      <c r="U342" s="101">
        <f t="shared" si="40"/>
        <v>65.126999999999953</v>
      </c>
      <c r="V342" s="101">
        <f t="shared" si="41"/>
        <v>64.372000000000043</v>
      </c>
      <c r="W342">
        <v>14.683999999999999</v>
      </c>
      <c r="X342">
        <v>8.5090000000000021</v>
      </c>
      <c r="Y342">
        <v>8.2339999999999982</v>
      </c>
      <c r="Z342">
        <v>8.0489999999999995</v>
      </c>
      <c r="AA342">
        <v>8.0930000000000035</v>
      </c>
      <c r="AB342">
        <v>7.8930000000000007</v>
      </c>
      <c r="AC342">
        <v>7.9139999999999873</v>
      </c>
      <c r="AD342">
        <v>8.0940000000000083</v>
      </c>
      <c r="AE342">
        <v>7.9269999999999925</v>
      </c>
      <c r="AF342">
        <v>7.8810000000000144</v>
      </c>
      <c r="AG342">
        <v>7.8699999999999903</v>
      </c>
      <c r="AH342">
        <v>8.0459999999999923</v>
      </c>
      <c r="AI342">
        <v>7.9360000000000213</v>
      </c>
      <c r="AJ342">
        <v>7.9499999999999886</v>
      </c>
      <c r="AK342">
        <v>7.8940000000000055</v>
      </c>
      <c r="AL342">
        <v>8.0020000000000238</v>
      </c>
      <c r="AM342">
        <v>8.1699999999999591</v>
      </c>
      <c r="AN342">
        <v>8.0370000000000061</v>
      </c>
      <c r="AO342">
        <v>8.0160000000000196</v>
      </c>
      <c r="AP342">
        <v>8.0749999999999886</v>
      </c>
      <c r="AQ342">
        <v>8.3380000000000223</v>
      </c>
      <c r="AR342">
        <v>8.0999999999999659</v>
      </c>
      <c r="AS342">
        <v>8.1070000000000277</v>
      </c>
      <c r="AT342">
        <v>8.2839999999999634</v>
      </c>
      <c r="AU342">
        <v>7.9820000000000277</v>
      </c>
      <c r="AV342">
        <v>8.0339999999999918</v>
      </c>
      <c r="AW342">
        <v>7.97199999999998</v>
      </c>
      <c r="AX342">
        <v>8.2370000000000232</v>
      </c>
      <c r="AY342">
        <v>7.9720000000000368</v>
      </c>
      <c r="AZ342">
        <v>8.0759999999999081</v>
      </c>
      <c r="BA342">
        <v>8.0180000000000575</v>
      </c>
      <c r="BB342">
        <v>8.0810000000000173</v>
      </c>
      <c r="BC342" s="102">
        <f t="shared" si="42"/>
        <v>54.447490310993473</v>
      </c>
    </row>
    <row r="343" spans="1:55" ht="14.65" thickBot="1" x14ac:dyDescent="0.5">
      <c r="A343" s="30" t="s">
        <v>117</v>
      </c>
      <c r="B343" s="30">
        <v>2021</v>
      </c>
      <c r="C343" s="49">
        <v>44385</v>
      </c>
      <c r="D343" s="30" t="s">
        <v>72</v>
      </c>
      <c r="E343" s="30" t="s">
        <v>379</v>
      </c>
      <c r="F343" s="47" t="s">
        <v>379</v>
      </c>
      <c r="G343" s="47" t="s">
        <v>118</v>
      </c>
      <c r="H343" s="47" t="s">
        <v>512</v>
      </c>
      <c r="I343" s="47" t="s">
        <v>513</v>
      </c>
      <c r="J343" s="47" t="s">
        <v>514</v>
      </c>
      <c r="K343" s="47" t="s">
        <v>515</v>
      </c>
      <c r="L343" s="50">
        <f>(C343-VLOOKUP(H343,Riders!$A$2:$C$3501,2,FALSE))/365</f>
        <v>18.315068493150687</v>
      </c>
      <c r="M343" s="50">
        <f>(C343-VLOOKUP(I343,Riders!$A$2:$C$3501,2,FALSE))/365</f>
        <v>19.882191780821916</v>
      </c>
      <c r="N343" s="50">
        <f>(C343-VLOOKUP(J343,Riders!$A$2:$C$3501,2,FALSE))/365</f>
        <v>17.654794520547945</v>
      </c>
      <c r="O343" s="50">
        <f>(C343-VLOOKUP(K343,Riders!$A$2:$C$3501,2,FALSE))/365</f>
        <v>18.375342465753423</v>
      </c>
      <c r="P343" s="30">
        <v>2</v>
      </c>
      <c r="Q343" s="101">
        <f t="shared" si="36"/>
        <v>269.28000000000003</v>
      </c>
      <c r="R343" s="101">
        <f t="shared" si="37"/>
        <v>22.282</v>
      </c>
      <c r="S343" s="101">
        <f t="shared" si="38"/>
        <v>71.544000000000011</v>
      </c>
      <c r="T343" s="101">
        <f t="shared" si="39"/>
        <v>64.561999999999983</v>
      </c>
      <c r="U343" s="101">
        <f t="shared" si="40"/>
        <v>66.843999999999994</v>
      </c>
      <c r="V343" s="101">
        <f t="shared" si="41"/>
        <v>66.330000000000041</v>
      </c>
      <c r="W343">
        <v>13.679</v>
      </c>
      <c r="X343">
        <v>8.6029999999999998</v>
      </c>
      <c r="Y343">
        <v>8.2270000000000003</v>
      </c>
      <c r="Z343">
        <v>8.2250000000000014</v>
      </c>
      <c r="AA343">
        <v>8.1789999999999949</v>
      </c>
      <c r="AB343">
        <v>8.2210000000000036</v>
      </c>
      <c r="AC343">
        <v>8.3530000000000015</v>
      </c>
      <c r="AD343">
        <v>8.0570000000000093</v>
      </c>
      <c r="AE343">
        <v>8.1299999999999955</v>
      </c>
      <c r="AF343">
        <v>8.2120000000000033</v>
      </c>
      <c r="AG343">
        <v>8.0169999999999959</v>
      </c>
      <c r="AH343">
        <v>8.0349999999999824</v>
      </c>
      <c r="AI343">
        <v>8.1819999999999879</v>
      </c>
      <c r="AJ343">
        <v>7.9940000000000282</v>
      </c>
      <c r="AK343">
        <v>7.9909999999999854</v>
      </c>
      <c r="AL343">
        <v>8.0010000000000048</v>
      </c>
      <c r="AM343">
        <v>8.1850000000000023</v>
      </c>
      <c r="AN343">
        <v>8.2280000000000086</v>
      </c>
      <c r="AO343">
        <v>8.3220000000000312</v>
      </c>
      <c r="AP343">
        <v>8.4549999999999841</v>
      </c>
      <c r="AQ343">
        <v>8.3029999999999973</v>
      </c>
      <c r="AR343">
        <v>8.4799999999999613</v>
      </c>
      <c r="AS343">
        <v>8.3660000000000139</v>
      </c>
      <c r="AT343">
        <v>8.5049999999999955</v>
      </c>
      <c r="AU343">
        <v>8.1730000000000018</v>
      </c>
      <c r="AV343">
        <v>8.1449999999999818</v>
      </c>
      <c r="AW343">
        <v>8.1710000000000207</v>
      </c>
      <c r="AX343">
        <v>8.3599999999999852</v>
      </c>
      <c r="AY343">
        <v>8.2030000000000314</v>
      </c>
      <c r="AZ343">
        <v>8.3110000000000355</v>
      </c>
      <c r="BA343">
        <v>8.4539999999999509</v>
      </c>
      <c r="BB343">
        <v>8.5130000000000337</v>
      </c>
      <c r="BC343" s="102">
        <f t="shared" si="42"/>
        <v>53.475935828876999</v>
      </c>
    </row>
    <row r="344" spans="1:55" ht="14.65" thickBot="1" x14ac:dyDescent="0.5">
      <c r="A344" s="30" t="s">
        <v>117</v>
      </c>
      <c r="B344" s="30">
        <v>2021</v>
      </c>
      <c r="C344" s="49">
        <v>44385</v>
      </c>
      <c r="D344" s="30" t="s">
        <v>72</v>
      </c>
      <c r="E344" s="30" t="s">
        <v>379</v>
      </c>
      <c r="F344" s="47" t="s">
        <v>379</v>
      </c>
      <c r="G344" s="47" t="s">
        <v>232</v>
      </c>
      <c r="H344" s="47" t="s">
        <v>290</v>
      </c>
      <c r="I344" s="47" t="s">
        <v>231</v>
      </c>
      <c r="J344" s="47" t="s">
        <v>488</v>
      </c>
      <c r="K344" s="47" t="s">
        <v>489</v>
      </c>
      <c r="L344" s="50">
        <f>(C344-VLOOKUP(H344,Riders!$A$2:$C$3501,2,FALSE))/365</f>
        <v>22.846575342465755</v>
      </c>
      <c r="M344" s="50">
        <f>(C344-VLOOKUP(I344,Riders!$A$2:$C$3501,2,FALSE))/365</f>
        <v>24.402739726027399</v>
      </c>
      <c r="N344" s="50">
        <f>(C344-VLOOKUP(J344,Riders!$A$2:$C$3501,2,FALSE))/365</f>
        <v>24.134246575342466</v>
      </c>
      <c r="O344" s="50">
        <f>(C344-VLOOKUP(K344,Riders!$A$2:$C$3501,2,FALSE))/365</f>
        <v>22.326027397260273</v>
      </c>
      <c r="P344" s="30">
        <v>3</v>
      </c>
      <c r="Q344" s="101">
        <f t="shared" si="36"/>
        <v>277.81</v>
      </c>
      <c r="R344" s="101">
        <f t="shared" si="37"/>
        <v>23.635999999999999</v>
      </c>
      <c r="S344" s="101">
        <f t="shared" si="38"/>
        <v>70.801999999999992</v>
      </c>
      <c r="T344" s="101">
        <f t="shared" si="39"/>
        <v>67.63300000000001</v>
      </c>
      <c r="U344" s="101">
        <f t="shared" si="40"/>
        <v>69.195000000000022</v>
      </c>
      <c r="V344" s="101">
        <f t="shared" si="41"/>
        <v>70.179999999999978</v>
      </c>
      <c r="W344">
        <v>14.132999999999999</v>
      </c>
      <c r="X344">
        <v>9.5030000000000001</v>
      </c>
      <c r="Y344">
        <v>7.0459999999999994</v>
      </c>
      <c r="Z344">
        <v>7.8769999999999989</v>
      </c>
      <c r="AA344">
        <v>8.0519999999999996</v>
      </c>
      <c r="AB344">
        <v>7.93</v>
      </c>
      <c r="AC344">
        <v>8.1180000000000021</v>
      </c>
      <c r="AD344">
        <v>8.1429999999999936</v>
      </c>
      <c r="AE344">
        <v>8.3050000000000068</v>
      </c>
      <c r="AF344">
        <v>8.5679999999999978</v>
      </c>
      <c r="AG344">
        <v>8.2949999999999875</v>
      </c>
      <c r="AH344">
        <v>8.4080000000000013</v>
      </c>
      <c r="AI344">
        <v>8.3660000000000139</v>
      </c>
      <c r="AJ344">
        <v>8.6469999999999914</v>
      </c>
      <c r="AK344">
        <v>8.5470000000000255</v>
      </c>
      <c r="AL344">
        <v>8.4969999999999857</v>
      </c>
      <c r="AM344">
        <v>8.6289999999999907</v>
      </c>
      <c r="AN344">
        <v>8.6400000000000148</v>
      </c>
      <c r="AO344">
        <v>8.7400000000000091</v>
      </c>
      <c r="AP344">
        <v>8.8039999999999736</v>
      </c>
      <c r="AQ344">
        <v>8.8870000000000289</v>
      </c>
      <c r="AR344">
        <v>8.525999999999982</v>
      </c>
      <c r="AS344">
        <v>8.5149999999999864</v>
      </c>
      <c r="AT344">
        <v>8.4540000000000362</v>
      </c>
      <c r="AU344">
        <v>8.4759999999999991</v>
      </c>
      <c r="AV344">
        <v>8.6150000000000091</v>
      </c>
      <c r="AW344">
        <v>8.8239999999999554</v>
      </c>
      <c r="AX344">
        <v>8.8460000000000321</v>
      </c>
      <c r="AY344">
        <v>8.8769999999999811</v>
      </c>
      <c r="AZ344">
        <v>8.9310000000000116</v>
      </c>
      <c r="BA344">
        <v>8.7169999999999845</v>
      </c>
      <c r="BB344">
        <v>8.8940000000000055</v>
      </c>
      <c r="BC344" s="102">
        <f t="shared" si="42"/>
        <v>51.833987257478135</v>
      </c>
    </row>
    <row r="345" spans="1:55" ht="14.65" thickBot="1" x14ac:dyDescent="0.5">
      <c r="A345" s="30" t="s">
        <v>117</v>
      </c>
      <c r="B345" s="30">
        <v>2021</v>
      </c>
      <c r="C345" s="49">
        <v>44385</v>
      </c>
      <c r="D345" s="30" t="s">
        <v>72</v>
      </c>
      <c r="E345" s="30" t="s">
        <v>379</v>
      </c>
      <c r="F345" s="47" t="s">
        <v>379</v>
      </c>
      <c r="G345" s="47" t="s">
        <v>172</v>
      </c>
      <c r="H345" s="47" t="s">
        <v>516</v>
      </c>
      <c r="I345" s="47" t="s">
        <v>293</v>
      </c>
      <c r="J345" s="47" t="s">
        <v>517</v>
      </c>
      <c r="K345" s="47" t="s">
        <v>518</v>
      </c>
      <c r="L345" s="50">
        <f>(C345-VLOOKUP(H345,Riders!$A$2:$C$3501,2,FALSE))/365</f>
        <v>18.772602739726029</v>
      </c>
      <c r="M345" s="50">
        <f>(C345-VLOOKUP(I345,Riders!$A$2:$C$3501,2,FALSE))/365</f>
        <v>22.032876712328768</v>
      </c>
      <c r="N345" s="50">
        <f>(C345-VLOOKUP(J345,Riders!$A$2:$C$3501,2,FALSE))/365</f>
        <v>20.712328767123289</v>
      </c>
      <c r="O345" s="50">
        <f>(C345-VLOOKUP(K345,Riders!$A$2:$C$3501,2,FALSE))/365</f>
        <v>20.268493150684932</v>
      </c>
      <c r="P345" s="30">
        <v>4</v>
      </c>
      <c r="Q345" s="101">
        <f t="shared" si="36"/>
        <v>281.05500000000001</v>
      </c>
      <c r="R345" s="101">
        <f t="shared" si="37"/>
        <v>23.286000000000001</v>
      </c>
      <c r="S345" s="101">
        <f t="shared" si="38"/>
        <v>73.396999999999991</v>
      </c>
      <c r="T345" s="101">
        <f t="shared" si="39"/>
        <v>67.266999999999996</v>
      </c>
      <c r="U345" s="101">
        <f t="shared" si="40"/>
        <v>68.564999999999998</v>
      </c>
      <c r="V345" s="101">
        <f t="shared" si="41"/>
        <v>71.826000000000022</v>
      </c>
      <c r="W345">
        <v>14.446</v>
      </c>
      <c r="X345">
        <v>8.8400000000000016</v>
      </c>
      <c r="Y345">
        <v>8.7650000000000006</v>
      </c>
      <c r="Z345">
        <v>8.2779999999999987</v>
      </c>
      <c r="AA345">
        <v>8.4170000000000016</v>
      </c>
      <c r="AB345">
        <v>8.1499999999999986</v>
      </c>
      <c r="AC345">
        <v>8.222999999999999</v>
      </c>
      <c r="AD345">
        <v>8.2779999999999916</v>
      </c>
      <c r="AE345">
        <v>8.8419999999999987</v>
      </c>
      <c r="AF345">
        <v>7.7220000000000084</v>
      </c>
      <c r="AG345">
        <v>8.6969999999999885</v>
      </c>
      <c r="AH345">
        <v>8.4120000000000061</v>
      </c>
      <c r="AI345">
        <v>8.3389999999999986</v>
      </c>
      <c r="AJ345">
        <v>8.429000000000002</v>
      </c>
      <c r="AK345">
        <v>8.3009999999999877</v>
      </c>
      <c r="AL345">
        <v>8.5250000000000057</v>
      </c>
      <c r="AM345">
        <v>8.5680000000000121</v>
      </c>
      <c r="AN345">
        <v>9.0819999999999936</v>
      </c>
      <c r="AO345">
        <v>8.3569999999999993</v>
      </c>
      <c r="AP345">
        <v>8.3059999999999832</v>
      </c>
      <c r="AQ345">
        <v>8.4480000000000075</v>
      </c>
      <c r="AR345">
        <v>8.4150000000000205</v>
      </c>
      <c r="AS345">
        <v>8.6730000000000018</v>
      </c>
      <c r="AT345">
        <v>8.7159999999999798</v>
      </c>
      <c r="AU345">
        <v>8.9380000000000166</v>
      </c>
      <c r="AV345">
        <v>8.5840000000000032</v>
      </c>
      <c r="AW345">
        <v>8.65300000000002</v>
      </c>
      <c r="AX345">
        <v>8.9419999999999789</v>
      </c>
      <c r="AY345">
        <v>9.2119999999999891</v>
      </c>
      <c r="AZ345">
        <v>9.2590000000000714</v>
      </c>
      <c r="BA345">
        <v>9.4470000000000027</v>
      </c>
      <c r="BB345">
        <v>8.79099999999994</v>
      </c>
      <c r="BC345" s="102">
        <f t="shared" si="42"/>
        <v>51.235523296151996</v>
      </c>
    </row>
    <row r="346" spans="1:55" ht="14.65" thickBot="1" x14ac:dyDescent="0.5">
      <c r="A346" s="58" t="s">
        <v>117</v>
      </c>
      <c r="B346" s="58">
        <v>2021</v>
      </c>
      <c r="C346" s="53">
        <v>44385</v>
      </c>
      <c r="D346" s="58" t="s">
        <v>72</v>
      </c>
      <c r="E346" s="58" t="s">
        <v>454</v>
      </c>
      <c r="F346" s="48">
        <v>1</v>
      </c>
      <c r="G346" s="48" t="s">
        <v>118</v>
      </c>
      <c r="H346" s="48" t="s">
        <v>512</v>
      </c>
      <c r="I346" s="48" t="s">
        <v>514</v>
      </c>
      <c r="J346" s="48" t="s">
        <v>519</v>
      </c>
      <c r="K346" s="48" t="s">
        <v>515</v>
      </c>
      <c r="L346" s="50">
        <f>(C346-VLOOKUP(H346,Riders!$A$2:$C$3501,2,FALSE))/365</f>
        <v>18.315068493150687</v>
      </c>
      <c r="M346" s="50">
        <f>(C346-VLOOKUP(I346,Riders!$A$2:$C$3501,2,FALSE))/365</f>
        <v>17.654794520547945</v>
      </c>
      <c r="N346" s="50">
        <f>(C346-VLOOKUP(J346,Riders!$A$2:$C$3501,2,FALSE))/365</f>
        <v>19.991780821917807</v>
      </c>
      <c r="O346" s="50">
        <f>(C346-VLOOKUP(K346,Riders!$A$2:$C$3501,2,FALSE))/365</f>
        <v>18.375342465753423</v>
      </c>
      <c r="P346" s="58">
        <v>1</v>
      </c>
      <c r="Q346" s="101" t="str">
        <f t="shared" si="36"/>
        <v/>
      </c>
      <c r="R346" s="101">
        <f t="shared" si="37"/>
        <v>22.631</v>
      </c>
      <c r="S346" s="101">
        <f t="shared" si="38"/>
        <v>70.661000000000016</v>
      </c>
      <c r="T346" s="101">
        <f t="shared" si="39"/>
        <v>64.227999999999966</v>
      </c>
      <c r="U346" s="101" t="str">
        <f t="shared" si="40"/>
        <v/>
      </c>
      <c r="V346" s="101" t="str">
        <f t="shared" si="41"/>
        <v/>
      </c>
      <c r="W346">
        <v>14.071999999999999</v>
      </c>
      <c r="X346">
        <v>8.5590000000000011</v>
      </c>
      <c r="Y346">
        <v>8.16</v>
      </c>
      <c r="Z346">
        <v>8.0939999999999976</v>
      </c>
      <c r="AA346">
        <v>7.8580000000000041</v>
      </c>
      <c r="AB346">
        <v>7.867999999999995</v>
      </c>
      <c r="AC346">
        <v>8.0919999999999987</v>
      </c>
      <c r="AD346">
        <v>7.9580000000000197</v>
      </c>
      <c r="AE346">
        <v>8.123999999999981</v>
      </c>
      <c r="AF346">
        <v>7.9730000000000132</v>
      </c>
      <c r="AG346">
        <v>7.9739999999999895</v>
      </c>
      <c r="AH346">
        <v>8.0859999999999985</v>
      </c>
      <c r="AI346">
        <v>7.972999999999999</v>
      </c>
      <c r="AJ346">
        <v>7.9759999999999849</v>
      </c>
      <c r="AK346">
        <v>8.1690000000000111</v>
      </c>
      <c r="AL346">
        <v>7.9529999999999887</v>
      </c>
      <c r="AM346">
        <v>8.1140000000000043</v>
      </c>
      <c r="AN346">
        <v>7.9400000000000261</v>
      </c>
      <c r="AO346">
        <v>7.8409999999999798</v>
      </c>
      <c r="AP346">
        <v>10.406000000000006</v>
      </c>
      <c r="AQ346"/>
      <c r="AR346"/>
      <c r="AS346"/>
      <c r="AT346"/>
      <c r="AU346"/>
      <c r="AV346"/>
      <c r="AW346"/>
      <c r="AX346"/>
      <c r="AY346"/>
      <c r="AZ346"/>
      <c r="BA346"/>
      <c r="BB346"/>
      <c r="BC346" s="102" t="str">
        <f t="shared" si="42"/>
        <v/>
      </c>
    </row>
    <row r="347" spans="1:55" ht="14.65" thickBot="1" x14ac:dyDescent="0.5">
      <c r="A347" s="58" t="s">
        <v>117</v>
      </c>
      <c r="B347" s="58">
        <v>2021</v>
      </c>
      <c r="C347" s="53">
        <v>44385</v>
      </c>
      <c r="D347" s="58" t="s">
        <v>72</v>
      </c>
      <c r="E347" s="58" t="s">
        <v>454</v>
      </c>
      <c r="F347" s="48">
        <v>1</v>
      </c>
      <c r="G347" s="48" t="s">
        <v>232</v>
      </c>
      <c r="H347" s="48" t="s">
        <v>290</v>
      </c>
      <c r="I347" s="48" t="s">
        <v>231</v>
      </c>
      <c r="J347" s="48" t="s">
        <v>488</v>
      </c>
      <c r="K347" s="48" t="s">
        <v>615</v>
      </c>
      <c r="L347" s="50">
        <f>(C347-VLOOKUP(H347,Riders!$A$2:$C$3501,2,FALSE))/365</f>
        <v>22.846575342465755</v>
      </c>
      <c r="M347" s="50">
        <f>(C347-VLOOKUP(I347,Riders!$A$2:$C$3501,2,FALSE))/365</f>
        <v>24.402739726027399</v>
      </c>
      <c r="N347" s="50">
        <f>(C347-VLOOKUP(J347,Riders!$A$2:$C$3501,2,FALSE))/365</f>
        <v>24.134246575342466</v>
      </c>
      <c r="O347" s="50">
        <f>(C347-VLOOKUP(K347,Riders!$A$2:$C$3501,2,FALSE))/365</f>
        <v>25.416438356164385</v>
      </c>
      <c r="P347" s="58">
        <v>2</v>
      </c>
      <c r="Q347" s="101">
        <f t="shared" si="36"/>
        <v>278.20400000000001</v>
      </c>
      <c r="R347" s="101">
        <f t="shared" si="37"/>
        <v>22.734000000000002</v>
      </c>
      <c r="S347" s="101">
        <f t="shared" si="38"/>
        <v>72.662999999999997</v>
      </c>
      <c r="T347" s="101">
        <f t="shared" si="39"/>
        <v>68.251999999999995</v>
      </c>
      <c r="U347" s="101">
        <f t="shared" si="40"/>
        <v>69.051999999999992</v>
      </c>
      <c r="V347" s="101">
        <f t="shared" si="41"/>
        <v>68.237000000000023</v>
      </c>
      <c r="W347">
        <v>14.099</v>
      </c>
      <c r="X347">
        <v>8.6350000000000016</v>
      </c>
      <c r="Y347">
        <v>8.4189999999999969</v>
      </c>
      <c r="Z347">
        <v>8.259999999999998</v>
      </c>
      <c r="AA347">
        <v>8.4100000000000037</v>
      </c>
      <c r="AB347">
        <v>8.2310000000000016</v>
      </c>
      <c r="AC347">
        <v>8.3389999999999986</v>
      </c>
      <c r="AD347">
        <v>8.269999999999996</v>
      </c>
      <c r="AE347">
        <v>8.26400000000001</v>
      </c>
      <c r="AF347">
        <v>8.5349999999999966</v>
      </c>
      <c r="AG347">
        <v>8.4950000000000045</v>
      </c>
      <c r="AH347">
        <v>8.6229999999999905</v>
      </c>
      <c r="AI347">
        <v>8.4229999999999876</v>
      </c>
      <c r="AJ347">
        <v>8.4950000000000188</v>
      </c>
      <c r="AK347">
        <v>8.6140000000000185</v>
      </c>
      <c r="AL347">
        <v>8.8029999999999688</v>
      </c>
      <c r="AM347">
        <v>8.6659999999999968</v>
      </c>
      <c r="AN347">
        <v>8.6100000000000136</v>
      </c>
      <c r="AO347">
        <v>8.7340000000000089</v>
      </c>
      <c r="AP347">
        <v>8.8439999999999941</v>
      </c>
      <c r="AQ347">
        <v>8.6319999999999766</v>
      </c>
      <c r="AR347">
        <v>8.5320000000000107</v>
      </c>
      <c r="AS347">
        <v>8.4379999999999882</v>
      </c>
      <c r="AT347">
        <v>8.5960000000000036</v>
      </c>
      <c r="AU347">
        <v>8.3790000000000191</v>
      </c>
      <c r="AV347">
        <v>8.4800000000000182</v>
      </c>
      <c r="AW347">
        <v>8.296999999999997</v>
      </c>
      <c r="AX347">
        <v>8.5139999999999816</v>
      </c>
      <c r="AY347">
        <v>8.7470000000000425</v>
      </c>
      <c r="AZ347">
        <v>8.615999999999957</v>
      </c>
      <c r="BA347">
        <v>8.7180000000000177</v>
      </c>
      <c r="BB347">
        <v>8.48599999999999</v>
      </c>
      <c r="BC347" s="102">
        <f t="shared" si="42"/>
        <v>51.760578568244881</v>
      </c>
    </row>
    <row r="348" spans="1:55" ht="14.65" thickBot="1" x14ac:dyDescent="0.5">
      <c r="A348" s="58" t="s">
        <v>117</v>
      </c>
      <c r="B348" s="58">
        <v>2021</v>
      </c>
      <c r="C348" s="53">
        <v>44385</v>
      </c>
      <c r="D348" s="58" t="s">
        <v>72</v>
      </c>
      <c r="E348" s="58" t="s">
        <v>454</v>
      </c>
      <c r="F348" s="48">
        <v>2</v>
      </c>
      <c r="G348" s="48" t="s">
        <v>56</v>
      </c>
      <c r="H348" s="48" t="s">
        <v>291</v>
      </c>
      <c r="I348" s="48" t="s">
        <v>267</v>
      </c>
      <c r="J348" s="48" t="s">
        <v>428</v>
      </c>
      <c r="K348" s="48" t="s">
        <v>427</v>
      </c>
      <c r="L348" s="50">
        <f>(C348-VLOOKUP(H348,Riders!$A$2:$C$3501,2,FALSE))/365</f>
        <v>20.227397260273971</v>
      </c>
      <c r="M348" s="50">
        <f>(C348-VLOOKUP(I348,Riders!$A$2:$C$3501,2,FALSE))/365</f>
        <v>22.536986301369861</v>
      </c>
      <c r="N348" s="50">
        <f>(C348-VLOOKUP(J348,Riders!$A$2:$C$3501,2,FALSE))/365</f>
        <v>31.698630136986303</v>
      </c>
      <c r="O348" s="50">
        <f>(C348-VLOOKUP(K348,Riders!$A$2:$C$3501,2,FALSE))/365</f>
        <v>27.2</v>
      </c>
      <c r="P348" s="58">
        <v>1</v>
      </c>
      <c r="Q348" s="101" t="str">
        <f t="shared" si="36"/>
        <v/>
      </c>
      <c r="R348" s="101">
        <f t="shared" si="37"/>
        <v>22.803000000000001</v>
      </c>
      <c r="S348" s="101">
        <f t="shared" si="38"/>
        <v>70.698999999999998</v>
      </c>
      <c r="T348" s="101">
        <f t="shared" si="39"/>
        <v>63.233999999999995</v>
      </c>
      <c r="U348" s="101" t="str">
        <f t="shared" si="40"/>
        <v/>
      </c>
      <c r="V348" s="101" t="str">
        <f t="shared" si="41"/>
        <v/>
      </c>
      <c r="W348">
        <v>14.457000000000001</v>
      </c>
      <c r="X348">
        <v>8.3460000000000001</v>
      </c>
      <c r="Y348">
        <v>8.0229999999999997</v>
      </c>
      <c r="Z348">
        <v>7.9260000000000019</v>
      </c>
      <c r="AA348">
        <v>8.117999999999995</v>
      </c>
      <c r="AB348">
        <v>7.93</v>
      </c>
      <c r="AC348">
        <v>7.8900000000000006</v>
      </c>
      <c r="AD348">
        <v>8.0090000000000003</v>
      </c>
      <c r="AE348">
        <v>7.8930000000000149</v>
      </c>
      <c r="AF348">
        <v>7.8819999999999908</v>
      </c>
      <c r="AG348">
        <v>7.9520000000000124</v>
      </c>
      <c r="AH348">
        <v>8.0659999999999883</v>
      </c>
      <c r="AI348">
        <v>7.902000000000001</v>
      </c>
      <c r="AJ348">
        <v>7.8249999999999886</v>
      </c>
      <c r="AK348">
        <v>7.828000000000003</v>
      </c>
      <c r="AL348">
        <v>7.8859999999999957</v>
      </c>
      <c r="AM348">
        <v>7.9490000000000123</v>
      </c>
      <c r="AN348">
        <v>8.7019999999999982</v>
      </c>
      <c r="AO348">
        <v>10.395999999999987</v>
      </c>
      <c r="AP348">
        <v>12.163000000000011</v>
      </c>
      <c r="AQ348">
        <v>15.707000000000022</v>
      </c>
      <c r="AR348"/>
      <c r="AS348"/>
      <c r="AT348"/>
      <c r="AU348"/>
      <c r="AV348"/>
      <c r="AW348"/>
      <c r="AX348"/>
      <c r="AY348"/>
      <c r="AZ348"/>
      <c r="BA348"/>
      <c r="BB348"/>
      <c r="BC348" s="102" t="str">
        <f t="shared" si="42"/>
        <v/>
      </c>
    </row>
    <row r="349" spans="1:55" ht="14.65" thickBot="1" x14ac:dyDescent="0.5">
      <c r="A349" s="58" t="s">
        <v>117</v>
      </c>
      <c r="B349" s="58">
        <v>2021</v>
      </c>
      <c r="C349" s="53">
        <v>44385</v>
      </c>
      <c r="D349" s="58" t="s">
        <v>72</v>
      </c>
      <c r="E349" s="58" t="s">
        <v>454</v>
      </c>
      <c r="F349" s="48">
        <v>2</v>
      </c>
      <c r="G349" s="48" t="s">
        <v>172</v>
      </c>
      <c r="H349" s="48" t="s">
        <v>516</v>
      </c>
      <c r="I349" s="48" t="s">
        <v>293</v>
      </c>
      <c r="J349" s="48" t="s">
        <v>517</v>
      </c>
      <c r="K349" s="48" t="s">
        <v>518</v>
      </c>
      <c r="L349" s="50">
        <f>(C349-VLOOKUP(H349,Riders!$A$2:$C$3501,2,FALSE))/365</f>
        <v>18.772602739726029</v>
      </c>
      <c r="M349" s="50">
        <f>(C349-VLOOKUP(I349,Riders!$A$2:$C$3501,2,FALSE))/365</f>
        <v>22.032876712328768</v>
      </c>
      <c r="N349" s="50">
        <f>(C349-VLOOKUP(J349,Riders!$A$2:$C$3501,2,FALSE))/365</f>
        <v>20.712328767123289</v>
      </c>
      <c r="O349" s="50">
        <f>(C349-VLOOKUP(K349,Riders!$A$2:$C$3501,2,FALSE))/365</f>
        <v>20.268493150684932</v>
      </c>
      <c r="P349" s="58">
        <v>2</v>
      </c>
      <c r="Q349" s="101" t="str">
        <f t="shared" si="36"/>
        <v/>
      </c>
      <c r="R349" s="101">
        <f t="shared" si="37"/>
        <v>22.783999999999999</v>
      </c>
      <c r="S349" s="101" t="str">
        <f t="shared" si="38"/>
        <v/>
      </c>
      <c r="T349" s="101" t="str">
        <f t="shared" si="39"/>
        <v/>
      </c>
      <c r="U349" s="101" t="str">
        <f t="shared" si="40"/>
        <v/>
      </c>
      <c r="V349" s="101" t="str">
        <f t="shared" si="41"/>
        <v/>
      </c>
      <c r="W349">
        <v>14.624000000000001</v>
      </c>
      <c r="X349">
        <v>8.1599999999999984</v>
      </c>
      <c r="Y349">
        <v>8.2930000000000028</v>
      </c>
      <c r="Z349">
        <v>8.1389999999999993</v>
      </c>
      <c r="AA349">
        <v>8.4649999999999963</v>
      </c>
      <c r="AB349">
        <v>8.1540000000000035</v>
      </c>
      <c r="AC349"/>
      <c r="AD349"/>
      <c r="AE349"/>
      <c r="AF349"/>
      <c r="AG349">
        <v>8.8609999999999758</v>
      </c>
      <c r="AH349">
        <v>8.3990000000000151</v>
      </c>
      <c r="AI349">
        <v>8.3449999999999989</v>
      </c>
      <c r="AJ349">
        <v>8.3199999999999932</v>
      </c>
      <c r="AK349"/>
      <c r="AL349"/>
      <c r="AM349">
        <v>8.8170000000000073</v>
      </c>
      <c r="AN349">
        <v>9.811999999999955</v>
      </c>
      <c r="AO349"/>
      <c r="AP349"/>
      <c r="AQ349"/>
      <c r="AR349"/>
      <c r="AS349">
        <v>8.4310000000000116</v>
      </c>
      <c r="AT349">
        <v>8.6819999999999879</v>
      </c>
      <c r="AU349">
        <v>8.8950000000000387</v>
      </c>
      <c r="AV349">
        <v>8.8010000000000161</v>
      </c>
      <c r="AW349">
        <v>8.9909999999999854</v>
      </c>
      <c r="AX349">
        <v>8.7369999999999948</v>
      </c>
      <c r="AY349"/>
      <c r="AZ349"/>
      <c r="BA349"/>
      <c r="BB349"/>
      <c r="BC349" s="102" t="str">
        <f t="shared" si="42"/>
        <v/>
      </c>
    </row>
    <row r="350" spans="1:55" ht="14.65" thickBot="1" x14ac:dyDescent="0.5">
      <c r="A350" s="29" t="s">
        <v>117</v>
      </c>
      <c r="B350" s="29">
        <v>2021</v>
      </c>
      <c r="C350" s="52">
        <v>44385</v>
      </c>
      <c r="D350" s="29" t="s">
        <v>72</v>
      </c>
      <c r="E350" s="29" t="s">
        <v>204</v>
      </c>
      <c r="F350" s="51" t="s">
        <v>205</v>
      </c>
      <c r="G350" s="51" t="s">
        <v>56</v>
      </c>
      <c r="H350" s="51" t="s">
        <v>291</v>
      </c>
      <c r="I350" s="51" t="s">
        <v>267</v>
      </c>
      <c r="J350" s="51" t="s">
        <v>428</v>
      </c>
      <c r="K350" s="51" t="s">
        <v>427</v>
      </c>
      <c r="L350" s="50">
        <f>(C350-VLOOKUP(H350,Riders!$A$2:$C$3501,2,FALSE))/365</f>
        <v>20.227397260273971</v>
      </c>
      <c r="M350" s="50">
        <f>(C350-VLOOKUP(I350,Riders!$A$2:$C$3501,2,FALSE))/365</f>
        <v>22.536986301369861</v>
      </c>
      <c r="N350" s="50">
        <f>(C350-VLOOKUP(J350,Riders!$A$2:$C$3501,2,FALSE))/365</f>
        <v>31.698630136986303</v>
      </c>
      <c r="O350" s="50">
        <f>(C350-VLOOKUP(K350,Riders!$A$2:$C$3501,2,FALSE))/365</f>
        <v>27.2</v>
      </c>
      <c r="P350" s="29">
        <v>1</v>
      </c>
      <c r="Q350" s="101">
        <f t="shared" si="36"/>
        <v>261.411</v>
      </c>
      <c r="R350" s="101">
        <f t="shared" si="37"/>
        <v>22.736999999999998</v>
      </c>
      <c r="S350" s="101">
        <f t="shared" si="38"/>
        <v>70.018000000000001</v>
      </c>
      <c r="T350" s="101">
        <f t="shared" si="39"/>
        <v>63.383999999999986</v>
      </c>
      <c r="U350" s="101">
        <f t="shared" si="40"/>
        <v>63.885000000000019</v>
      </c>
      <c r="V350" s="101">
        <f t="shared" si="41"/>
        <v>64.123999999999995</v>
      </c>
      <c r="W350">
        <v>14.324</v>
      </c>
      <c r="X350">
        <v>8.4129999999999985</v>
      </c>
      <c r="Y350">
        <v>7.9910000000000032</v>
      </c>
      <c r="Z350">
        <v>7.8109999999999999</v>
      </c>
      <c r="AA350">
        <v>7.9390000000000001</v>
      </c>
      <c r="AB350">
        <v>7.7590000000000003</v>
      </c>
      <c r="AC350">
        <v>7.8019999999999925</v>
      </c>
      <c r="AD350">
        <v>7.9790000000000063</v>
      </c>
      <c r="AE350">
        <v>7.862000000000009</v>
      </c>
      <c r="AF350">
        <v>7.8749999999999858</v>
      </c>
      <c r="AG350">
        <v>7.8260000000000076</v>
      </c>
      <c r="AH350">
        <v>7.9539999999999935</v>
      </c>
      <c r="AI350">
        <v>7.9530000000000172</v>
      </c>
      <c r="AJ350">
        <v>7.9899999999999807</v>
      </c>
      <c r="AK350">
        <v>7.9939999999999998</v>
      </c>
      <c r="AL350">
        <v>7.9299999999999926</v>
      </c>
      <c r="AM350">
        <v>8.0560000000000116</v>
      </c>
      <c r="AN350">
        <v>7.8909999999999911</v>
      </c>
      <c r="AO350">
        <v>7.8529999999999802</v>
      </c>
      <c r="AP350">
        <v>7.8790000000000191</v>
      </c>
      <c r="AQ350">
        <v>8.1390000000000384</v>
      </c>
      <c r="AR350">
        <v>7.9479999999999791</v>
      </c>
      <c r="AS350">
        <v>8.1370000000000005</v>
      </c>
      <c r="AT350">
        <v>7.9819999999999993</v>
      </c>
      <c r="AU350">
        <v>8.0169999999999959</v>
      </c>
      <c r="AV350">
        <v>8.0130000000000337</v>
      </c>
      <c r="AW350">
        <v>8.1979999999999791</v>
      </c>
      <c r="AX350">
        <v>7.9829999999999757</v>
      </c>
      <c r="AY350">
        <v>7.9139999999999873</v>
      </c>
      <c r="AZ350">
        <v>7.9960000000000093</v>
      </c>
      <c r="BA350">
        <v>7.9249999999999829</v>
      </c>
      <c r="BB350">
        <v>8.0780000000000314</v>
      </c>
      <c r="BC350" s="102">
        <f t="shared" si="42"/>
        <v>55.085669692553104</v>
      </c>
    </row>
    <row r="351" spans="1:55" ht="14.65" thickBot="1" x14ac:dyDescent="0.5">
      <c r="A351" s="29" t="s">
        <v>117</v>
      </c>
      <c r="B351" s="29">
        <v>2021</v>
      </c>
      <c r="C351" s="52">
        <v>44385</v>
      </c>
      <c r="D351" s="29" t="s">
        <v>72</v>
      </c>
      <c r="E351" s="29" t="s">
        <v>204</v>
      </c>
      <c r="F351" s="51" t="s">
        <v>205</v>
      </c>
      <c r="G351" s="51" t="s">
        <v>118</v>
      </c>
      <c r="H351" s="51" t="s">
        <v>512</v>
      </c>
      <c r="I351" s="51" t="s">
        <v>514</v>
      </c>
      <c r="J351" s="51" t="s">
        <v>519</v>
      </c>
      <c r="K351" s="51" t="s">
        <v>515</v>
      </c>
      <c r="L351" s="50">
        <f>(C351-VLOOKUP(H351,Riders!$A$2:$C$3501,2,FALSE))/365</f>
        <v>18.315068493150687</v>
      </c>
      <c r="M351" s="50">
        <f>(C351-VLOOKUP(I351,Riders!$A$2:$C$3501,2,FALSE))/365</f>
        <v>17.654794520547945</v>
      </c>
      <c r="N351" s="50">
        <f>(C351-VLOOKUP(J351,Riders!$A$2:$C$3501,2,FALSE))/365</f>
        <v>19.991780821917807</v>
      </c>
      <c r="O351" s="50">
        <f>(C351-VLOOKUP(K351,Riders!$A$2:$C$3501,2,FALSE))/365</f>
        <v>18.375342465753423</v>
      </c>
      <c r="P351" s="29">
        <v>2</v>
      </c>
      <c r="Q351" s="101">
        <f t="shared" si="36"/>
        <v>263.27600000000001</v>
      </c>
      <c r="R351" s="101">
        <f t="shared" si="37"/>
        <v>22.31</v>
      </c>
      <c r="S351" s="101">
        <f t="shared" si="38"/>
        <v>69.497</v>
      </c>
      <c r="T351" s="101">
        <f t="shared" si="39"/>
        <v>63.629000000000005</v>
      </c>
      <c r="U351" s="101">
        <f t="shared" si="40"/>
        <v>64.341999999999985</v>
      </c>
      <c r="V351" s="101">
        <f t="shared" si="41"/>
        <v>65.808000000000021</v>
      </c>
      <c r="W351">
        <v>13.906000000000001</v>
      </c>
      <c r="X351">
        <v>8.4039999999999981</v>
      </c>
      <c r="Y351">
        <v>7.9690000000000012</v>
      </c>
      <c r="Z351">
        <v>7.9520000000000017</v>
      </c>
      <c r="AA351">
        <v>7.6679999999999993</v>
      </c>
      <c r="AB351">
        <v>7.6989999999999981</v>
      </c>
      <c r="AC351">
        <v>7.9509999999999934</v>
      </c>
      <c r="AD351">
        <v>7.9480000000000075</v>
      </c>
      <c r="AE351">
        <v>8.0450000000000017</v>
      </c>
      <c r="AF351">
        <v>7.9040000000000106</v>
      </c>
      <c r="AG351">
        <v>7.8499999999999943</v>
      </c>
      <c r="AH351">
        <v>7.9779999999999944</v>
      </c>
      <c r="AI351">
        <v>7.8550000000000182</v>
      </c>
      <c r="AJ351">
        <v>7.8819999999999766</v>
      </c>
      <c r="AK351">
        <v>8.1140000000000043</v>
      </c>
      <c r="AL351">
        <v>8.0010000000000048</v>
      </c>
      <c r="AM351">
        <v>8.1620000000000061</v>
      </c>
      <c r="AN351">
        <v>8.0060000000000002</v>
      </c>
      <c r="AO351">
        <v>8.1419999999999959</v>
      </c>
      <c r="AP351">
        <v>8.0599999999999739</v>
      </c>
      <c r="AQ351">
        <v>8.1680000000000348</v>
      </c>
      <c r="AR351">
        <v>7.8759999999999479</v>
      </c>
      <c r="AS351">
        <v>7.93100000000004</v>
      </c>
      <c r="AT351">
        <v>7.9969999999999857</v>
      </c>
      <c r="AU351">
        <v>8.2069999999999936</v>
      </c>
      <c r="AV351">
        <v>8.2049999999999841</v>
      </c>
      <c r="AW351">
        <v>8.467000000000013</v>
      </c>
      <c r="AX351">
        <v>8.025999999999982</v>
      </c>
      <c r="AY351">
        <v>8.2530000000000427</v>
      </c>
      <c r="AZ351">
        <v>8.2160000000000082</v>
      </c>
      <c r="BA351">
        <v>8.3560000000000514</v>
      </c>
      <c r="BB351">
        <v>8.0779999999999461</v>
      </c>
      <c r="BC351" s="102">
        <f t="shared" si="42"/>
        <v>54.695452680836837</v>
      </c>
    </row>
    <row r="352" spans="1:55" ht="14.65" thickBot="1" x14ac:dyDescent="0.5">
      <c r="A352" s="29" t="s">
        <v>117</v>
      </c>
      <c r="B352" s="29">
        <v>2021</v>
      </c>
      <c r="C352" s="52">
        <v>44385</v>
      </c>
      <c r="D352" s="29" t="s">
        <v>72</v>
      </c>
      <c r="E352" s="29" t="s">
        <v>204</v>
      </c>
      <c r="F352" s="51" t="s">
        <v>206</v>
      </c>
      <c r="G352" s="51" t="s">
        <v>232</v>
      </c>
      <c r="H352" s="51" t="s">
        <v>290</v>
      </c>
      <c r="I352" s="51" t="s">
        <v>231</v>
      </c>
      <c r="J352" s="51" t="s">
        <v>488</v>
      </c>
      <c r="K352" s="51" t="s">
        <v>489</v>
      </c>
      <c r="L352" s="50">
        <f>(C352-VLOOKUP(H352,Riders!$A$2:$C$3501,2,FALSE))/365</f>
        <v>22.846575342465755</v>
      </c>
      <c r="M352" s="50">
        <f>(C352-VLOOKUP(I352,Riders!$A$2:$C$3501,2,FALSE))/365</f>
        <v>24.402739726027399</v>
      </c>
      <c r="N352" s="50">
        <f>(C352-VLOOKUP(J352,Riders!$A$2:$C$3501,2,FALSE))/365</f>
        <v>24.134246575342466</v>
      </c>
      <c r="O352" s="50">
        <f>(C352-VLOOKUP(K352,Riders!$A$2:$C$3501,2,FALSE))/365</f>
        <v>22.326027397260273</v>
      </c>
      <c r="P352" s="29">
        <v>3</v>
      </c>
      <c r="Q352" s="101">
        <f t="shared" si="36"/>
        <v>274.18200000000002</v>
      </c>
      <c r="R352" s="101">
        <f t="shared" si="37"/>
        <v>22.46</v>
      </c>
      <c r="S352" s="101">
        <f t="shared" si="38"/>
        <v>72.700999999999993</v>
      </c>
      <c r="T352" s="101">
        <f t="shared" si="39"/>
        <v>67.427999999999997</v>
      </c>
      <c r="U352" s="101">
        <f t="shared" si="40"/>
        <v>67.069000000000017</v>
      </c>
      <c r="V352" s="101">
        <f t="shared" si="41"/>
        <v>66.984000000000009</v>
      </c>
      <c r="W352">
        <v>14.147</v>
      </c>
      <c r="X352">
        <v>8.3130000000000006</v>
      </c>
      <c r="Y352">
        <v>8.0189999999999984</v>
      </c>
      <c r="Z352">
        <v>8.1929999999999978</v>
      </c>
      <c r="AA352">
        <v>8.5680000000000049</v>
      </c>
      <c r="AB352">
        <v>8.5139999999999958</v>
      </c>
      <c r="AC352">
        <v>8.5590000000000046</v>
      </c>
      <c r="AD352">
        <v>8.387999999999991</v>
      </c>
      <c r="AE352">
        <v>8.3829999999999956</v>
      </c>
      <c r="AF352">
        <v>8.5020000000000095</v>
      </c>
      <c r="AG352">
        <v>8.1500000000000057</v>
      </c>
      <c r="AH352">
        <v>8.2510000000000048</v>
      </c>
      <c r="AI352">
        <v>8.386999999999972</v>
      </c>
      <c r="AJ352">
        <v>8.7660000000000196</v>
      </c>
      <c r="AK352">
        <v>8.4969999999999999</v>
      </c>
      <c r="AL352">
        <v>8.4919999999999902</v>
      </c>
      <c r="AM352">
        <v>8.6419999999999959</v>
      </c>
      <c r="AN352">
        <v>8.5170000000000243</v>
      </c>
      <c r="AO352">
        <v>8.5039999999999623</v>
      </c>
      <c r="AP352">
        <v>8.4390000000000498</v>
      </c>
      <c r="AQ352">
        <v>8.5439999999999827</v>
      </c>
      <c r="AR352">
        <v>8.1990000000000123</v>
      </c>
      <c r="AS352">
        <v>8.0579999999999927</v>
      </c>
      <c r="AT352">
        <v>8.1659999999999968</v>
      </c>
      <c r="AU352">
        <v>8.2039999999999793</v>
      </c>
      <c r="AV352">
        <v>8.4139999999999873</v>
      </c>
      <c r="AW352">
        <v>8.6200000000000045</v>
      </c>
      <c r="AX352">
        <v>8.3870000000000289</v>
      </c>
      <c r="AY352">
        <v>8.3169999999999789</v>
      </c>
      <c r="AZ352">
        <v>8.4379999999999882</v>
      </c>
      <c r="BA352">
        <v>8.3120000000000118</v>
      </c>
      <c r="BB352">
        <v>8.29200000000003</v>
      </c>
      <c r="BC352" s="102">
        <f t="shared" si="42"/>
        <v>52.519859071711487</v>
      </c>
    </row>
    <row r="353" spans="1:55" ht="14.65" thickBot="1" x14ac:dyDescent="0.5">
      <c r="A353" s="29" t="s">
        <v>117</v>
      </c>
      <c r="B353" s="29">
        <v>2021</v>
      </c>
      <c r="C353" s="52">
        <v>44385</v>
      </c>
      <c r="D353" s="29" t="s">
        <v>72</v>
      </c>
      <c r="E353" s="29" t="s">
        <v>204</v>
      </c>
      <c r="F353" s="51" t="s">
        <v>206</v>
      </c>
      <c r="G353" s="51" t="s">
        <v>172</v>
      </c>
      <c r="H353" s="51" t="s">
        <v>516</v>
      </c>
      <c r="I353" s="51" t="s">
        <v>293</v>
      </c>
      <c r="J353" s="51" t="s">
        <v>517</v>
      </c>
      <c r="K353" s="51" t="s">
        <v>518</v>
      </c>
      <c r="L353" s="50">
        <f>(C353-VLOOKUP(H353,Riders!$A$2:$C$3501,2,FALSE))/365</f>
        <v>18.772602739726029</v>
      </c>
      <c r="M353" s="50">
        <f>(C353-VLOOKUP(I353,Riders!$A$2:$C$3501,2,FALSE))/365</f>
        <v>22.032876712328768</v>
      </c>
      <c r="N353" s="50">
        <f>(C353-VLOOKUP(J353,Riders!$A$2:$C$3501,2,FALSE))/365</f>
        <v>20.712328767123289</v>
      </c>
      <c r="O353" s="50">
        <f>(C353-VLOOKUP(K353,Riders!$A$2:$C$3501,2,FALSE))/365</f>
        <v>20.268493150684932</v>
      </c>
      <c r="P353" s="29">
        <v>4</v>
      </c>
      <c r="Q353" s="101">
        <f t="shared" si="36"/>
        <v>275.21999999999997</v>
      </c>
      <c r="R353" s="101">
        <f t="shared" si="37"/>
        <v>22.95</v>
      </c>
      <c r="S353" s="101">
        <f t="shared" si="38"/>
        <v>71.989999999999995</v>
      </c>
      <c r="T353" s="101">
        <f t="shared" si="39"/>
        <v>66.72699999999999</v>
      </c>
      <c r="U353" s="101">
        <f t="shared" si="40"/>
        <v>67.864000000000033</v>
      </c>
      <c r="V353" s="101">
        <f t="shared" si="41"/>
        <v>68.638999999999953</v>
      </c>
      <c r="W353">
        <v>14.456</v>
      </c>
      <c r="X353">
        <v>8.4939999999999998</v>
      </c>
      <c r="Y353">
        <v>8.1990000000000016</v>
      </c>
      <c r="Z353">
        <v>8.2809999999999988</v>
      </c>
      <c r="AA353">
        <v>8.1760000000000019</v>
      </c>
      <c r="AB353">
        <v>8.2849999999999966</v>
      </c>
      <c r="AC353">
        <v>8.044000000000004</v>
      </c>
      <c r="AD353">
        <v>8.0549999999999926</v>
      </c>
      <c r="AE353">
        <v>8.1730000000000018</v>
      </c>
      <c r="AF353">
        <v>8.132000000000005</v>
      </c>
      <c r="AG353">
        <v>8.3299999999999841</v>
      </c>
      <c r="AH353">
        <v>8.39</v>
      </c>
      <c r="AI353">
        <v>8.5960000000000178</v>
      </c>
      <c r="AJ353">
        <v>8.3430000000000035</v>
      </c>
      <c r="AK353">
        <v>8.3109999999999786</v>
      </c>
      <c r="AL353">
        <v>8.4519999999999982</v>
      </c>
      <c r="AM353">
        <v>8.0910000000000366</v>
      </c>
      <c r="AN353">
        <v>8.7810000000000059</v>
      </c>
      <c r="AO353">
        <v>8.5159999999999627</v>
      </c>
      <c r="AP353">
        <v>8.6800000000000352</v>
      </c>
      <c r="AQ353">
        <v>8.4399999999999693</v>
      </c>
      <c r="AR353">
        <v>8.3670000000000186</v>
      </c>
      <c r="AS353">
        <v>8.5489999999999782</v>
      </c>
      <c r="AT353">
        <v>8.4400000000000261</v>
      </c>
      <c r="AU353">
        <v>8.7480000000000189</v>
      </c>
      <c r="AV353">
        <v>8.7949999999999875</v>
      </c>
      <c r="AW353">
        <v>8.4910000000000139</v>
      </c>
      <c r="AX353">
        <v>8.4999999999999432</v>
      </c>
      <c r="AY353">
        <v>8.6780000000000257</v>
      </c>
      <c r="AZ353">
        <v>8.4470000000000596</v>
      </c>
      <c r="BA353">
        <v>8.5639999999999077</v>
      </c>
      <c r="BB353">
        <v>8.4159999999999968</v>
      </c>
      <c r="BC353" s="102">
        <f t="shared" si="42"/>
        <v>52.321778940483981</v>
      </c>
    </row>
    <row r="354" spans="1:55" ht="14.65" thickBot="1" x14ac:dyDescent="0.5">
      <c r="A354" s="58" t="s">
        <v>131</v>
      </c>
      <c r="B354" s="58">
        <v>2020</v>
      </c>
      <c r="C354" s="53">
        <v>43888</v>
      </c>
      <c r="D354" s="58" t="s">
        <v>13</v>
      </c>
      <c r="E354" s="58" t="s">
        <v>454</v>
      </c>
      <c r="F354" s="48">
        <v>1</v>
      </c>
      <c r="G354" s="48" t="s">
        <v>15</v>
      </c>
      <c r="H354" s="48" t="s">
        <v>459</v>
      </c>
      <c r="I354" s="48" t="s">
        <v>501</v>
      </c>
      <c r="J354" s="48" t="s">
        <v>491</v>
      </c>
      <c r="K354" s="48" t="s">
        <v>337</v>
      </c>
      <c r="L354" s="50">
        <f>(C354-VLOOKUP(H354,Riders!$A$2:$C$3501,2,FALSE))/365</f>
        <v>21.284931506849315</v>
      </c>
      <c r="M354" s="50">
        <f>(C354-VLOOKUP(I354,Riders!$A$2:$C$3501,2,FALSE))/365</f>
        <v>31.742465753424657</v>
      </c>
      <c r="N354" s="50">
        <f>(C354-VLOOKUP(J354,Riders!$A$2:$C$3501,2,FALSE))/365</f>
        <v>23.635616438356163</v>
      </c>
      <c r="O354" s="50">
        <f>(C354-VLOOKUP(K354,Riders!$A$2:$C$3501,2,FALSE))/365</f>
        <v>24.783561643835615</v>
      </c>
      <c r="P354" s="58">
        <v>1</v>
      </c>
      <c r="Q354" s="101">
        <f t="shared" si="36"/>
        <v>251.03899999999999</v>
      </c>
      <c r="R354" s="101">
        <f t="shared" si="37"/>
        <v>22.46</v>
      </c>
      <c r="S354" s="101">
        <f t="shared" si="38"/>
        <v>68.483000000000004</v>
      </c>
      <c r="T354" s="101">
        <f t="shared" si="39"/>
        <v>60.889999999999986</v>
      </c>
      <c r="U354" s="101">
        <f t="shared" si="40"/>
        <v>60.91</v>
      </c>
      <c r="V354" s="101">
        <f t="shared" si="41"/>
        <v>60.756</v>
      </c>
      <c r="W354">
        <v>14.105</v>
      </c>
      <c r="X354">
        <v>8.3550000000000004</v>
      </c>
      <c r="Y354">
        <v>7.8359999999999985</v>
      </c>
      <c r="Z354">
        <v>7.6310000000000002</v>
      </c>
      <c r="AA354">
        <v>7.6989999999999981</v>
      </c>
      <c r="AB354">
        <v>7.6039999999999992</v>
      </c>
      <c r="AC354">
        <v>7.6129999999999924</v>
      </c>
      <c r="AD354">
        <v>7.6400000000000148</v>
      </c>
      <c r="AE354">
        <v>7.722999999999999</v>
      </c>
      <c r="AF354">
        <v>7.5630000000000024</v>
      </c>
      <c r="AG354">
        <v>7.6129999999999853</v>
      </c>
      <c r="AH354">
        <v>7.5540000000000163</v>
      </c>
      <c r="AI354">
        <v>7.7259999999999849</v>
      </c>
      <c r="AJ354">
        <v>7.6000000000000085</v>
      </c>
      <c r="AK354">
        <v>7.5780000000000172</v>
      </c>
      <c r="AL354">
        <v>7.5329999999999728</v>
      </c>
      <c r="AM354">
        <v>7.4999999999999716</v>
      </c>
      <c r="AN354">
        <v>7.5590000000000543</v>
      </c>
      <c r="AO354">
        <v>7.6029999999999802</v>
      </c>
      <c r="AP354">
        <v>7.6080000000000041</v>
      </c>
      <c r="AQ354">
        <v>7.7469999999999857</v>
      </c>
      <c r="AR354">
        <v>7.65300000000002</v>
      </c>
      <c r="AS354">
        <v>7.6469999999999914</v>
      </c>
      <c r="AT354">
        <v>7.5929999999999893</v>
      </c>
      <c r="AU354">
        <v>7.634000000000043</v>
      </c>
      <c r="AV354">
        <v>7.5699999999999648</v>
      </c>
      <c r="AW354">
        <v>7.7199999999999989</v>
      </c>
      <c r="AX354">
        <v>7.8189999999999884</v>
      </c>
      <c r="AY354">
        <v>7.5580000000000211</v>
      </c>
      <c r="AZ354">
        <v>7.5070000000000334</v>
      </c>
      <c r="BA354">
        <v>7.5099999999999625</v>
      </c>
      <c r="BB354">
        <v>7.4379999999999882</v>
      </c>
      <c r="BC354" s="102">
        <f t="shared" si="42"/>
        <v>57.361605168917983</v>
      </c>
    </row>
    <row r="355" spans="1:55" ht="14.65" thickBot="1" x14ac:dyDescent="0.5">
      <c r="A355" s="58" t="s">
        <v>131</v>
      </c>
      <c r="B355" s="58">
        <v>2020</v>
      </c>
      <c r="C355" s="53">
        <v>43888</v>
      </c>
      <c r="D355" s="58" t="s">
        <v>13</v>
      </c>
      <c r="E355" s="58" t="s">
        <v>454</v>
      </c>
      <c r="F355" s="48">
        <v>1</v>
      </c>
      <c r="G355" s="48" t="s">
        <v>53</v>
      </c>
      <c r="H355" s="48" t="s">
        <v>298</v>
      </c>
      <c r="I355" s="48" t="s">
        <v>478</v>
      </c>
      <c r="J355" s="48" t="s">
        <v>227</v>
      </c>
      <c r="K355" s="48" t="s">
        <v>529</v>
      </c>
      <c r="L355" s="50">
        <f>(C355-VLOOKUP(H355,Riders!$A$2:$C$3501,2,FALSE))/365</f>
        <v>20.616438356164384</v>
      </c>
      <c r="M355" s="50">
        <f>(C355-VLOOKUP(I355,Riders!$A$2:$C$3501,2,FALSE))/365</f>
        <v>23.06027397260274</v>
      </c>
      <c r="N355" s="50">
        <f>(C355-VLOOKUP(J355,Riders!$A$2:$C$3501,2,FALSE))/365</f>
        <v>22.013698630136986</v>
      </c>
      <c r="O355" s="50">
        <f>(C355-VLOOKUP(K355,Riders!$A$2:$C$3501,2,FALSE))/365</f>
        <v>37.635616438356166</v>
      </c>
      <c r="P355" s="58">
        <v>2</v>
      </c>
      <c r="Q355" s="101">
        <f t="shared" si="36"/>
        <v>258.33800000000002</v>
      </c>
      <c r="R355" s="101">
        <f t="shared" si="37"/>
        <v>22.341000000000001</v>
      </c>
      <c r="S355" s="101">
        <f t="shared" si="38"/>
        <v>68.52300000000001</v>
      </c>
      <c r="T355" s="101">
        <f t="shared" si="39"/>
        <v>61.528999999999982</v>
      </c>
      <c r="U355" s="101">
        <f t="shared" si="40"/>
        <v>61.738999999999976</v>
      </c>
      <c r="V355" s="101">
        <f t="shared" si="41"/>
        <v>66.547000000000054</v>
      </c>
      <c r="W355">
        <v>14.114000000000001</v>
      </c>
      <c r="X355">
        <v>8.2270000000000003</v>
      </c>
      <c r="Y355">
        <v>7.7509999999999977</v>
      </c>
      <c r="Z355">
        <v>7.5739999999999981</v>
      </c>
      <c r="AA355">
        <v>7.6450000000000031</v>
      </c>
      <c r="AB355">
        <v>7.6109999999999971</v>
      </c>
      <c r="AC355">
        <v>7.7199999999999989</v>
      </c>
      <c r="AD355">
        <v>7.8810000000000144</v>
      </c>
      <c r="AE355">
        <v>7.7439999999999998</v>
      </c>
      <c r="AF355">
        <v>7.7099999999999937</v>
      </c>
      <c r="AG355">
        <v>7.6449999999999818</v>
      </c>
      <c r="AH355">
        <v>7.7550000000000097</v>
      </c>
      <c r="AI355">
        <v>7.6159999999999997</v>
      </c>
      <c r="AJ355">
        <v>7.6380000000000052</v>
      </c>
      <c r="AK355">
        <v>7.6529999999999916</v>
      </c>
      <c r="AL355">
        <v>7.7680000000000007</v>
      </c>
      <c r="AM355">
        <v>7.6939999999999884</v>
      </c>
      <c r="AN355">
        <v>7.8670000000000186</v>
      </c>
      <c r="AO355">
        <v>7.7929999999999779</v>
      </c>
      <c r="AP355">
        <v>7.7400000000000375</v>
      </c>
      <c r="AQ355">
        <v>7.6359999999999673</v>
      </c>
      <c r="AR355">
        <v>7.5740000000000123</v>
      </c>
      <c r="AS355">
        <v>7.7010000000000218</v>
      </c>
      <c r="AT355">
        <v>7.733999999999952</v>
      </c>
      <c r="AU355">
        <v>7.8590000000000373</v>
      </c>
      <c r="AV355">
        <v>7.9800000000000182</v>
      </c>
      <c r="AW355">
        <v>8.2049999999999557</v>
      </c>
      <c r="AX355">
        <v>7.9790000000000418</v>
      </c>
      <c r="AY355">
        <v>8.158999999999935</v>
      </c>
      <c r="AZ355">
        <v>8.5120000000000857</v>
      </c>
      <c r="BA355">
        <v>8.7749999999999773</v>
      </c>
      <c r="BB355">
        <v>9.078000000000003</v>
      </c>
      <c r="BC355" s="102">
        <f t="shared" si="42"/>
        <v>55.740928550968107</v>
      </c>
    </row>
    <row r="356" spans="1:55" ht="14.65" thickBot="1" x14ac:dyDescent="0.5">
      <c r="A356" s="58" t="s">
        <v>131</v>
      </c>
      <c r="B356" s="58">
        <v>2020</v>
      </c>
      <c r="C356" s="53">
        <v>43888</v>
      </c>
      <c r="D356" s="58" t="s">
        <v>13</v>
      </c>
      <c r="E356" s="58" t="s">
        <v>454</v>
      </c>
      <c r="F356" s="48">
        <v>2</v>
      </c>
      <c r="G356" s="48" t="s">
        <v>36</v>
      </c>
      <c r="H356" s="48" t="s">
        <v>270</v>
      </c>
      <c r="I356" s="48" t="s">
        <v>528</v>
      </c>
      <c r="J356" s="48" t="s">
        <v>315</v>
      </c>
      <c r="K356" s="48" t="s">
        <v>425</v>
      </c>
      <c r="L356" s="50">
        <f>(C356-VLOOKUP(H356,Riders!$A$2:$C$3501,2,FALSE))/365</f>
        <v>25.452054794520549</v>
      </c>
      <c r="M356" s="50">
        <f>(C356-VLOOKUP(I356,Riders!$A$2:$C$3501,2,FALSE))/365</f>
        <v>29.542465753424658</v>
      </c>
      <c r="N356" s="50">
        <f>(C356-VLOOKUP(J356,Riders!$A$2:$C$3501,2,FALSE))/365</f>
        <v>28.230136986301371</v>
      </c>
      <c r="O356" s="50">
        <f>(C356-VLOOKUP(K356,Riders!$A$2:$C$3501,2,FALSE))/365</f>
        <v>20.654794520547945</v>
      </c>
      <c r="P356" s="58">
        <v>1</v>
      </c>
      <c r="Q356" s="101">
        <f t="shared" si="36"/>
        <v>253.45400000000001</v>
      </c>
      <c r="R356" s="101">
        <f t="shared" si="37"/>
        <v>21.92</v>
      </c>
      <c r="S356" s="101">
        <f t="shared" si="38"/>
        <v>67.733000000000004</v>
      </c>
      <c r="T356" s="101">
        <f t="shared" si="39"/>
        <v>61.164000000000016</v>
      </c>
      <c r="U356" s="101">
        <f t="shared" si="40"/>
        <v>61.78</v>
      </c>
      <c r="V356" s="101">
        <f t="shared" si="41"/>
        <v>62.776999999999987</v>
      </c>
      <c r="W356">
        <v>13.834</v>
      </c>
      <c r="X356">
        <v>8.0860000000000021</v>
      </c>
      <c r="Y356">
        <v>7.695999999999998</v>
      </c>
      <c r="Z356">
        <v>7.5829999999999984</v>
      </c>
      <c r="AA356">
        <v>7.6270000000000024</v>
      </c>
      <c r="AB356">
        <v>7.6899999999999977</v>
      </c>
      <c r="AC356">
        <v>7.5669999999999931</v>
      </c>
      <c r="AD356">
        <v>7.6500000000000128</v>
      </c>
      <c r="AE356">
        <v>7.6880000000000024</v>
      </c>
      <c r="AF356">
        <v>7.6189999999999856</v>
      </c>
      <c r="AG356">
        <v>7.6250000000000142</v>
      </c>
      <c r="AH356">
        <v>7.6879999999999882</v>
      </c>
      <c r="AI356">
        <v>7.7460000000000093</v>
      </c>
      <c r="AJ356">
        <v>7.7409999999999997</v>
      </c>
      <c r="AK356">
        <v>7.5259999999999962</v>
      </c>
      <c r="AL356">
        <v>7.5310000000000201</v>
      </c>
      <c r="AM356">
        <v>7.6009999999999991</v>
      </c>
      <c r="AN356">
        <v>7.6519999999999584</v>
      </c>
      <c r="AO356">
        <v>7.8550000000000182</v>
      </c>
      <c r="AP356">
        <v>7.745000000000033</v>
      </c>
      <c r="AQ356">
        <v>7.8569999999999709</v>
      </c>
      <c r="AR356">
        <v>7.6529999999999632</v>
      </c>
      <c r="AS356">
        <v>7.6550000000000296</v>
      </c>
      <c r="AT356">
        <v>7.7620000000000289</v>
      </c>
      <c r="AU356">
        <v>7.6229999999999905</v>
      </c>
      <c r="AV356">
        <v>7.6870000000000118</v>
      </c>
      <c r="AW356">
        <v>7.7520000000000095</v>
      </c>
      <c r="AX356">
        <v>7.8669999999999902</v>
      </c>
      <c r="AY356">
        <v>7.6779999999999688</v>
      </c>
      <c r="AZ356">
        <v>7.9379999999999882</v>
      </c>
      <c r="BA356">
        <v>8.04200000000003</v>
      </c>
      <c r="BB356">
        <v>8.1899999999999977</v>
      </c>
      <c r="BC356" s="102">
        <f t="shared" si="42"/>
        <v>56.815043360925451</v>
      </c>
    </row>
    <row r="357" spans="1:55" ht="14.65" thickBot="1" x14ac:dyDescent="0.5">
      <c r="A357" s="10" t="s">
        <v>131</v>
      </c>
      <c r="B357" s="10">
        <v>2020</v>
      </c>
      <c r="C357" s="25">
        <v>43888</v>
      </c>
      <c r="D357" s="10" t="s">
        <v>13</v>
      </c>
      <c r="E357" s="58" t="s">
        <v>454</v>
      </c>
      <c r="F357" s="48">
        <v>2</v>
      </c>
      <c r="G357" s="48" t="s">
        <v>56</v>
      </c>
      <c r="H357" s="48" t="s">
        <v>427</v>
      </c>
      <c r="I357" s="48" t="s">
        <v>291</v>
      </c>
      <c r="J357" s="48" t="s">
        <v>267</v>
      </c>
      <c r="K357" s="48" t="s">
        <v>428</v>
      </c>
      <c r="L357" s="50">
        <f>(C357-VLOOKUP(H357,Riders!$A$2:$C$3501,2,FALSE))/365</f>
        <v>25.838356164383562</v>
      </c>
      <c r="M357" s="50">
        <f>(C357-VLOOKUP(I357,Riders!$A$2:$C$3501,2,FALSE))/365</f>
        <v>18.865753424657534</v>
      </c>
      <c r="N357" s="50">
        <f>(C357-VLOOKUP(J357,Riders!$A$2:$C$3501,2,FALSE))/365</f>
        <v>21.175342465753424</v>
      </c>
      <c r="O357" s="50">
        <f>(C357-VLOOKUP(K357,Riders!$A$2:$C$3501,2,FALSE))/365</f>
        <v>30.336986301369862</v>
      </c>
      <c r="P357" s="58">
        <v>2</v>
      </c>
      <c r="Q357" s="101">
        <f t="shared" si="36"/>
        <v>261.84399999999999</v>
      </c>
      <c r="R357" s="101">
        <f t="shared" si="37"/>
        <v>22.463000000000001</v>
      </c>
      <c r="S357" s="101">
        <f t="shared" si="38"/>
        <v>68.644999999999996</v>
      </c>
      <c r="T357" s="101">
        <f t="shared" si="39"/>
        <v>63.021000000000001</v>
      </c>
      <c r="U357" s="101">
        <f t="shared" si="40"/>
        <v>63.820999999999998</v>
      </c>
      <c r="V357" s="101">
        <f t="shared" si="41"/>
        <v>66.356999999999999</v>
      </c>
      <c r="W357">
        <v>14.132</v>
      </c>
      <c r="X357">
        <v>8.3310000000000013</v>
      </c>
      <c r="Y357">
        <v>7.75</v>
      </c>
      <c r="Z357">
        <v>7.6469999999999985</v>
      </c>
      <c r="AA357">
        <v>7.8580000000000041</v>
      </c>
      <c r="AB357">
        <v>7.5859999999999985</v>
      </c>
      <c r="AC357">
        <v>7.6069999999999922</v>
      </c>
      <c r="AD357">
        <v>7.7340000000000018</v>
      </c>
      <c r="AE357">
        <v>7.771000000000015</v>
      </c>
      <c r="AF357">
        <v>7.840999999999994</v>
      </c>
      <c r="AG357">
        <v>7.8979999999999819</v>
      </c>
      <c r="AH357">
        <v>8.0400000000000063</v>
      </c>
      <c r="AI357">
        <v>7.8500000000000085</v>
      </c>
      <c r="AJ357">
        <v>7.8260000000000076</v>
      </c>
      <c r="AK357">
        <v>7.8830000000000098</v>
      </c>
      <c r="AL357">
        <v>7.9119999999999777</v>
      </c>
      <c r="AM357">
        <v>8.0589999999999975</v>
      </c>
      <c r="AN357">
        <v>7.8530000000000086</v>
      </c>
      <c r="AO357">
        <v>7.98599999999999</v>
      </c>
      <c r="AP357">
        <v>8.1839999999999975</v>
      </c>
      <c r="AQ357">
        <v>7.9520000000000266</v>
      </c>
      <c r="AR357">
        <v>7.8589999999999804</v>
      </c>
      <c r="AS357">
        <v>7.8820000000000334</v>
      </c>
      <c r="AT357">
        <v>8.0459999999999638</v>
      </c>
      <c r="AU357">
        <v>8.1349999999999909</v>
      </c>
      <c r="AV357">
        <v>8.2980000000000018</v>
      </c>
      <c r="AW357">
        <v>8.5800000000000125</v>
      </c>
      <c r="AX357">
        <v>8.2800000000000296</v>
      </c>
      <c r="AY357">
        <v>8.2199999999999989</v>
      </c>
      <c r="AZ357">
        <v>8.2239999999999611</v>
      </c>
      <c r="BA357">
        <v>8.3499999999999943</v>
      </c>
      <c r="BB357">
        <v>8.2700000000000102</v>
      </c>
      <c r="BC357" s="102">
        <f t="shared" si="42"/>
        <v>54.994576923664475</v>
      </c>
    </row>
    <row r="358" spans="1:55" ht="14.65" thickBot="1" x14ac:dyDescent="0.5">
      <c r="A358" s="10" t="s">
        <v>131</v>
      </c>
      <c r="B358" s="10">
        <v>2020</v>
      </c>
      <c r="C358" s="25">
        <v>43888</v>
      </c>
      <c r="D358" s="10" t="s">
        <v>13</v>
      </c>
      <c r="E358" s="58" t="s">
        <v>454</v>
      </c>
      <c r="F358" s="48">
        <v>3</v>
      </c>
      <c r="G358" s="48" t="s">
        <v>25</v>
      </c>
      <c r="H358" s="48" t="s">
        <v>309</v>
      </c>
      <c r="I358" s="48" t="s">
        <v>343</v>
      </c>
      <c r="J358" s="48" t="s">
        <v>269</v>
      </c>
      <c r="K358" s="48" t="s">
        <v>522</v>
      </c>
      <c r="L358" s="50">
        <f>(C358-VLOOKUP(H358,Riders!$A$2:$C$3501,2,FALSE))/365</f>
        <v>27.863013698630137</v>
      </c>
      <c r="M358" s="50">
        <f>(C358-VLOOKUP(I358,Riders!$A$2:$C$3501,2,FALSE))/365</f>
        <v>25.490410958904111</v>
      </c>
      <c r="N358" s="50">
        <f>(C358-VLOOKUP(J358,Riders!$A$2:$C$3501,2,FALSE))/365</f>
        <v>25.980821917808218</v>
      </c>
      <c r="O358" s="50">
        <f>(C358-VLOOKUP(K358,Riders!$A$2:$C$3501,2,FALSE))/365</f>
        <v>21.747945205479454</v>
      </c>
      <c r="P358" s="58">
        <v>1</v>
      </c>
      <c r="Q358" s="101">
        <f t="shared" si="36"/>
        <v>252.38899999999998</v>
      </c>
      <c r="R358" s="101">
        <f t="shared" si="37"/>
        <v>22.155000000000001</v>
      </c>
      <c r="S358" s="101">
        <f t="shared" si="38"/>
        <v>67.173000000000002</v>
      </c>
      <c r="T358" s="101">
        <f t="shared" si="39"/>
        <v>60.169000000000011</v>
      </c>
      <c r="U358" s="101">
        <f t="shared" si="40"/>
        <v>61.654999999999973</v>
      </c>
      <c r="V358" s="101">
        <f t="shared" si="41"/>
        <v>63.391999999999996</v>
      </c>
      <c r="W358">
        <v>14.005000000000001</v>
      </c>
      <c r="X358">
        <v>8.15</v>
      </c>
      <c r="Y358">
        <v>7.570999999999998</v>
      </c>
      <c r="Z358">
        <v>7.3860000000000028</v>
      </c>
      <c r="AA358">
        <v>7.509999999999998</v>
      </c>
      <c r="AB358">
        <v>7.3870000000000005</v>
      </c>
      <c r="AC358">
        <v>7.4969999999999999</v>
      </c>
      <c r="AD358">
        <v>7.6670000000000016</v>
      </c>
      <c r="AE358">
        <v>7.5150000000000148</v>
      </c>
      <c r="AF358">
        <v>7.4959999999999951</v>
      </c>
      <c r="AG358">
        <v>7.4549999999999841</v>
      </c>
      <c r="AH358">
        <v>7.5709999999999837</v>
      </c>
      <c r="AI358">
        <v>7.5020000000000238</v>
      </c>
      <c r="AJ358">
        <v>7.5379999999999967</v>
      </c>
      <c r="AK358">
        <v>7.5340000000000202</v>
      </c>
      <c r="AL358">
        <v>7.5579999999999927</v>
      </c>
      <c r="AM358">
        <v>7.6920000000000073</v>
      </c>
      <c r="AN358">
        <v>7.5309999999999775</v>
      </c>
      <c r="AO358">
        <v>7.5819999999999936</v>
      </c>
      <c r="AP358">
        <v>7.8060000000000116</v>
      </c>
      <c r="AQ358">
        <v>7.6879999999999882</v>
      </c>
      <c r="AR358">
        <v>7.853999999999985</v>
      </c>
      <c r="AS358">
        <v>7.6980000000000359</v>
      </c>
      <c r="AT358">
        <v>7.8039999999999736</v>
      </c>
      <c r="AU358">
        <v>7.7280000000000086</v>
      </c>
      <c r="AV358">
        <v>7.7779999999999916</v>
      </c>
      <c r="AW358">
        <v>7.8320000000000221</v>
      </c>
      <c r="AX358">
        <v>8.0390000000000157</v>
      </c>
      <c r="AY358">
        <v>7.9559999999999604</v>
      </c>
      <c r="AZ358">
        <v>8.1690000000000111</v>
      </c>
      <c r="BA358">
        <v>7.9239999999999782</v>
      </c>
      <c r="BB358">
        <v>7.9660000000000082</v>
      </c>
      <c r="BC358" s="102">
        <f t="shared" si="42"/>
        <v>57.054784479513771</v>
      </c>
    </row>
    <row r="359" spans="1:55" ht="14.65" thickBot="1" x14ac:dyDescent="0.5">
      <c r="A359" s="10" t="s">
        <v>131</v>
      </c>
      <c r="B359" s="10">
        <v>2020</v>
      </c>
      <c r="C359" s="25">
        <v>43888</v>
      </c>
      <c r="D359" s="10" t="s">
        <v>13</v>
      </c>
      <c r="E359" s="58" t="s">
        <v>454</v>
      </c>
      <c r="F359" s="48">
        <v>3</v>
      </c>
      <c r="G359" s="48" t="s">
        <v>27</v>
      </c>
      <c r="H359" s="48" t="s">
        <v>307</v>
      </c>
      <c r="I359" s="48" t="s">
        <v>523</v>
      </c>
      <c r="J359" s="48" t="s">
        <v>524</v>
      </c>
      <c r="K359" s="48" t="s">
        <v>525</v>
      </c>
      <c r="L359" s="50">
        <f>(C359-VLOOKUP(H359,Riders!$A$2:$C$3501,2,FALSE))/365</f>
        <v>26.758904109589039</v>
      </c>
      <c r="M359" s="50">
        <f>(C359-VLOOKUP(I359,Riders!$A$2:$C$3501,2,FALSE))/365</f>
        <v>27.657534246575342</v>
      </c>
      <c r="N359" s="50">
        <f>(C359-VLOOKUP(J359,Riders!$A$2:$C$3501,2,FALSE))/365</f>
        <v>28.693150684931506</v>
      </c>
      <c r="O359" s="50">
        <f>(C359-VLOOKUP(K359,Riders!$A$2:$C$3501,2,FALSE))/365</f>
        <v>30.986301369863014</v>
      </c>
      <c r="P359" s="58">
        <v>2</v>
      </c>
      <c r="Q359" s="101">
        <f t="shared" si="36"/>
        <v>252.62700000000001</v>
      </c>
      <c r="R359" s="101">
        <f t="shared" si="37"/>
        <v>22.324000000000002</v>
      </c>
      <c r="S359" s="101">
        <f t="shared" si="38"/>
        <v>67.358999999999995</v>
      </c>
      <c r="T359" s="101">
        <f t="shared" si="39"/>
        <v>60.960000000000022</v>
      </c>
      <c r="U359" s="101">
        <f t="shared" si="40"/>
        <v>61.592999999999989</v>
      </c>
      <c r="V359" s="101">
        <f t="shared" si="41"/>
        <v>62.715000000000003</v>
      </c>
      <c r="W359">
        <v>14.295999999999999</v>
      </c>
      <c r="X359">
        <v>8.0280000000000022</v>
      </c>
      <c r="Y359">
        <v>7.6539999999999999</v>
      </c>
      <c r="Z359">
        <v>7.4720000000000013</v>
      </c>
      <c r="AA359">
        <v>7.455999999999996</v>
      </c>
      <c r="AB359">
        <v>7.5560000000000045</v>
      </c>
      <c r="AC359">
        <v>7.4549999999999983</v>
      </c>
      <c r="AD359">
        <v>7.4419999999999931</v>
      </c>
      <c r="AE359">
        <v>7.5179999999999865</v>
      </c>
      <c r="AF359">
        <v>7.6560000000000201</v>
      </c>
      <c r="AG359">
        <v>7.6009999999999991</v>
      </c>
      <c r="AH359">
        <v>7.6099999999999994</v>
      </c>
      <c r="AI359">
        <v>7.5940000000000083</v>
      </c>
      <c r="AJ359">
        <v>7.6219999999999857</v>
      </c>
      <c r="AK359">
        <v>7.6220000000000141</v>
      </c>
      <c r="AL359">
        <v>7.737000000000009</v>
      </c>
      <c r="AM359">
        <v>7.603999999999985</v>
      </c>
      <c r="AN359">
        <v>7.5940000000000225</v>
      </c>
      <c r="AO359">
        <v>7.5649999999999977</v>
      </c>
      <c r="AP359">
        <v>7.5939999999999941</v>
      </c>
      <c r="AQ359">
        <v>7.6630000000000109</v>
      </c>
      <c r="AR359">
        <v>7.7719999999999914</v>
      </c>
      <c r="AS359">
        <v>7.9699999999999704</v>
      </c>
      <c r="AT359">
        <v>7.8310000000000173</v>
      </c>
      <c r="AU359">
        <v>7.8679999999999666</v>
      </c>
      <c r="AV359">
        <v>7.9920000000000186</v>
      </c>
      <c r="AW359">
        <v>7.7390000000000043</v>
      </c>
      <c r="AX359">
        <v>7.703000000000003</v>
      </c>
      <c r="AY359">
        <v>7.7070000000000221</v>
      </c>
      <c r="AZ359">
        <v>7.7400000000000091</v>
      </c>
      <c r="BA359">
        <v>7.9539999999999793</v>
      </c>
      <c r="BB359">
        <v>8.0120000000000005</v>
      </c>
      <c r="BC359" s="102">
        <f t="shared" si="42"/>
        <v>57.001033143725728</v>
      </c>
    </row>
    <row r="360" spans="1:55" ht="14.65" thickBot="1" x14ac:dyDescent="0.5">
      <c r="A360" s="10" t="s">
        <v>131</v>
      </c>
      <c r="B360" s="10">
        <v>2020</v>
      </c>
      <c r="C360" s="25">
        <v>43888</v>
      </c>
      <c r="D360" s="10" t="s">
        <v>13</v>
      </c>
      <c r="E360" s="58" t="s">
        <v>454</v>
      </c>
      <c r="F360" s="48">
        <v>4</v>
      </c>
      <c r="G360" s="48" t="s">
        <v>67</v>
      </c>
      <c r="H360" s="48" t="s">
        <v>214</v>
      </c>
      <c r="I360" s="48" t="s">
        <v>520</v>
      </c>
      <c r="J360" s="48" t="s">
        <v>521</v>
      </c>
      <c r="K360" s="48" t="s">
        <v>271</v>
      </c>
      <c r="L360" s="50">
        <f>(C360-VLOOKUP(H360,Riders!$A$2:$C$3501,2,FALSE))/365</f>
        <v>25.194520547945206</v>
      </c>
      <c r="M360" s="50">
        <f>(C360-VLOOKUP(I360,Riders!$A$2:$C$3501,2,FALSE))/365</f>
        <v>23.169863013698631</v>
      </c>
      <c r="N360" s="50">
        <f>(C360-VLOOKUP(J360,Riders!$A$2:$C$3501,2,FALSE))/365</f>
        <v>22.528767123287672</v>
      </c>
      <c r="O360" s="50">
        <f>(C360-VLOOKUP(K360,Riders!$A$2:$C$3501,2,FALSE))/365</f>
        <v>25.695890410958903</v>
      </c>
      <c r="P360" s="58">
        <v>1</v>
      </c>
      <c r="Q360" s="101">
        <f t="shared" si="36"/>
        <v>251.63400000000001</v>
      </c>
      <c r="R360" s="101">
        <f t="shared" si="37"/>
        <v>21.872</v>
      </c>
      <c r="S360" s="101">
        <f t="shared" si="38"/>
        <v>67.281999999999996</v>
      </c>
      <c r="T360" s="101">
        <f t="shared" si="39"/>
        <v>60.944999999999979</v>
      </c>
      <c r="U360" s="101">
        <f t="shared" si="40"/>
        <v>61.507000000000005</v>
      </c>
      <c r="V360" s="101">
        <f t="shared" si="41"/>
        <v>61.900000000000034</v>
      </c>
      <c r="W360">
        <v>14.047000000000001</v>
      </c>
      <c r="X360">
        <v>7.8249999999999993</v>
      </c>
      <c r="Y360">
        <v>7.5850000000000009</v>
      </c>
      <c r="Z360">
        <v>7.7109999999999985</v>
      </c>
      <c r="AA360">
        <v>7.5510000000000019</v>
      </c>
      <c r="AB360">
        <v>7.5120000000000005</v>
      </c>
      <c r="AC360">
        <v>7.4780000000000015</v>
      </c>
      <c r="AD360">
        <v>7.5729999999999933</v>
      </c>
      <c r="AE360">
        <v>7.5459999999999923</v>
      </c>
      <c r="AF360">
        <v>7.5180000000000149</v>
      </c>
      <c r="AG360">
        <v>7.6629999999999967</v>
      </c>
      <c r="AH360">
        <v>7.5370000000000061</v>
      </c>
      <c r="AI360">
        <v>7.5889999999999986</v>
      </c>
      <c r="AJ360">
        <v>7.7459999999999951</v>
      </c>
      <c r="AK360">
        <v>7.6029999999999944</v>
      </c>
      <c r="AL360">
        <v>7.7429999999999808</v>
      </c>
      <c r="AM360">
        <v>7.6760000000000161</v>
      </c>
      <c r="AN360">
        <v>7.6920000000000073</v>
      </c>
      <c r="AO360">
        <v>7.646000000000015</v>
      </c>
      <c r="AP360">
        <v>7.6049999999999898</v>
      </c>
      <c r="AQ360">
        <v>7.6589999999999918</v>
      </c>
      <c r="AR360">
        <v>7.6420000000000243</v>
      </c>
      <c r="AS360">
        <v>7.7569999999999766</v>
      </c>
      <c r="AT360">
        <v>7.8299999999999841</v>
      </c>
      <c r="AU360">
        <v>7.6940000000000168</v>
      </c>
      <c r="AV360">
        <v>7.6569999999999823</v>
      </c>
      <c r="AW360">
        <v>7.849000000000018</v>
      </c>
      <c r="AX360">
        <v>7.7610000000000525</v>
      </c>
      <c r="AY360">
        <v>7.7429999999999382</v>
      </c>
      <c r="AZ360">
        <v>7.6870000000000118</v>
      </c>
      <c r="BA360">
        <v>7.726999999999947</v>
      </c>
      <c r="BB360">
        <v>7.7820000000000675</v>
      </c>
      <c r="BC360" s="102">
        <f t="shared" si="42"/>
        <v>57.225971053196304</v>
      </c>
    </row>
    <row r="361" spans="1:55" ht="14.65" thickBot="1" x14ac:dyDescent="0.5">
      <c r="A361" s="10" t="s">
        <v>131</v>
      </c>
      <c r="B361" s="10">
        <v>2020</v>
      </c>
      <c r="C361" s="25">
        <v>43888</v>
      </c>
      <c r="D361" s="10" t="s">
        <v>13</v>
      </c>
      <c r="E361" s="58" t="s">
        <v>454</v>
      </c>
      <c r="F361" s="48">
        <v>4</v>
      </c>
      <c r="G361" s="48" t="s">
        <v>29</v>
      </c>
      <c r="H361" s="48" t="s">
        <v>304</v>
      </c>
      <c r="I361" s="48" t="s">
        <v>416</v>
      </c>
      <c r="J361" s="48" t="s">
        <v>322</v>
      </c>
      <c r="K361" s="48" t="s">
        <v>527</v>
      </c>
      <c r="L361" s="50">
        <f>(C361-VLOOKUP(H361,Riders!$A$2:$C$3501,2,FALSE))/365</f>
        <v>23.243835616438357</v>
      </c>
      <c r="M361" s="50">
        <f>(C361-VLOOKUP(I361,Riders!$A$2:$C$3501,2,FALSE))/365</f>
        <v>22.328767123287673</v>
      </c>
      <c r="N361" s="50">
        <f>(C361-VLOOKUP(J361,Riders!$A$2:$C$3501,2,FALSE))/365</f>
        <v>32.126027397260273</v>
      </c>
      <c r="O361" s="50">
        <f>(C361-VLOOKUP(K361,Riders!$A$2:$C$3501,2,FALSE))/365</f>
        <v>34.506849315068493</v>
      </c>
      <c r="P361" s="58">
        <v>2</v>
      </c>
      <c r="Q361" s="101">
        <f t="shared" si="36"/>
        <v>253.88300000000001</v>
      </c>
      <c r="R361" s="101">
        <f t="shared" si="37"/>
        <v>22.469000000000001</v>
      </c>
      <c r="S361" s="101">
        <f t="shared" si="38"/>
        <v>68.00800000000001</v>
      </c>
      <c r="T361" s="101">
        <f t="shared" si="39"/>
        <v>60.467999999999989</v>
      </c>
      <c r="U361" s="101">
        <f t="shared" si="40"/>
        <v>62.557999999999993</v>
      </c>
      <c r="V361" s="101">
        <f t="shared" si="41"/>
        <v>62.849000000000018</v>
      </c>
      <c r="W361">
        <v>14.255000000000001</v>
      </c>
      <c r="X361">
        <v>8.2140000000000004</v>
      </c>
      <c r="Y361">
        <v>7.718</v>
      </c>
      <c r="Z361">
        <v>7.6249999999999964</v>
      </c>
      <c r="AA361">
        <v>7.6890000000000001</v>
      </c>
      <c r="AB361">
        <v>7.4860000000000042</v>
      </c>
      <c r="AC361">
        <v>7.4450000000000003</v>
      </c>
      <c r="AD361">
        <v>7.5760000000000076</v>
      </c>
      <c r="AE361">
        <v>7.5559999999999974</v>
      </c>
      <c r="AF361">
        <v>7.5549999999999926</v>
      </c>
      <c r="AG361">
        <v>7.583999999999989</v>
      </c>
      <c r="AH361">
        <v>7.6930000000000121</v>
      </c>
      <c r="AI361">
        <v>7.5029999999999859</v>
      </c>
      <c r="AJ361">
        <v>7.5220000000000056</v>
      </c>
      <c r="AK361">
        <v>7.51400000000001</v>
      </c>
      <c r="AL361">
        <v>7.5409999999999968</v>
      </c>
      <c r="AM361">
        <v>7.7269999999999754</v>
      </c>
      <c r="AN361">
        <v>7.9120000000000346</v>
      </c>
      <c r="AO361">
        <v>7.9139999999999873</v>
      </c>
      <c r="AP361">
        <v>7.8089999999999975</v>
      </c>
      <c r="AQ361">
        <v>7.77800000000002</v>
      </c>
      <c r="AR361">
        <v>7.7749999999999773</v>
      </c>
      <c r="AS361">
        <v>7.8950000000000387</v>
      </c>
      <c r="AT361">
        <v>7.747999999999962</v>
      </c>
      <c r="AU361">
        <v>7.7510000000000048</v>
      </c>
      <c r="AV361">
        <v>7.728999999999985</v>
      </c>
      <c r="AW361">
        <v>7.9210000000000491</v>
      </c>
      <c r="AX361">
        <v>7.7869999999999777</v>
      </c>
      <c r="AY361">
        <v>8.0580000000000211</v>
      </c>
      <c r="AZ361">
        <v>7.938999999999993</v>
      </c>
      <c r="BA361">
        <v>7.8789999999999623</v>
      </c>
      <c r="BB361">
        <v>7.785000000000025</v>
      </c>
      <c r="BC361" s="102">
        <f t="shared" si="42"/>
        <v>56.719039872697266</v>
      </c>
    </row>
    <row r="362" spans="1:55" ht="14.65" thickBot="1" x14ac:dyDescent="0.5">
      <c r="A362" s="4" t="s">
        <v>131</v>
      </c>
      <c r="B362" s="4">
        <v>2020</v>
      </c>
      <c r="C362" s="5">
        <v>43888</v>
      </c>
      <c r="D362" s="4" t="s">
        <v>13</v>
      </c>
      <c r="E362" s="29" t="s">
        <v>204</v>
      </c>
      <c r="F362" s="51" t="s">
        <v>205</v>
      </c>
      <c r="G362" s="51" t="s">
        <v>67</v>
      </c>
      <c r="H362" s="51" t="s">
        <v>214</v>
      </c>
      <c r="I362" s="51" t="s">
        <v>520</v>
      </c>
      <c r="J362" s="51" t="s">
        <v>521</v>
      </c>
      <c r="K362" s="51" t="s">
        <v>271</v>
      </c>
      <c r="L362" s="50">
        <f>(C362-VLOOKUP(H362,Riders!$A$2:$C$3501,2,FALSE))/365</f>
        <v>25.194520547945206</v>
      </c>
      <c r="M362" s="50">
        <f>(C362-VLOOKUP(I362,Riders!$A$2:$C$3501,2,FALSE))/365</f>
        <v>23.169863013698631</v>
      </c>
      <c r="N362" s="50">
        <f>(C362-VLOOKUP(J362,Riders!$A$2:$C$3501,2,FALSE))/365</f>
        <v>22.528767123287672</v>
      </c>
      <c r="O362" s="50">
        <f>(C362-VLOOKUP(K362,Riders!$A$2:$C$3501,2,FALSE))/365</f>
        <v>25.695890410958903</v>
      </c>
      <c r="P362" s="29">
        <v>1</v>
      </c>
      <c r="Q362" s="101">
        <f t="shared" si="36"/>
        <v>251.23499999999996</v>
      </c>
      <c r="R362" s="101">
        <f t="shared" si="37"/>
        <v>21.707000000000001</v>
      </c>
      <c r="S362" s="101">
        <f t="shared" si="38"/>
        <v>66.676999999999992</v>
      </c>
      <c r="T362" s="101">
        <f t="shared" si="39"/>
        <v>60.535000000000011</v>
      </c>
      <c r="U362" s="101">
        <f t="shared" si="40"/>
        <v>61.67</v>
      </c>
      <c r="V362" s="101">
        <f t="shared" si="41"/>
        <v>62.352999999999952</v>
      </c>
      <c r="W362">
        <v>13.847</v>
      </c>
      <c r="X362">
        <v>7.8600000000000012</v>
      </c>
      <c r="Y362">
        <v>7.5949999999999989</v>
      </c>
      <c r="Z362">
        <v>7.6129999999999995</v>
      </c>
      <c r="AA362">
        <v>7.4450000000000003</v>
      </c>
      <c r="AB362">
        <v>7.3830000000000027</v>
      </c>
      <c r="AC362">
        <v>7.4139999999999944</v>
      </c>
      <c r="AD362">
        <v>7.519999999999996</v>
      </c>
      <c r="AE362">
        <v>7.4069999999999965</v>
      </c>
      <c r="AF362">
        <v>7.4180000000000064</v>
      </c>
      <c r="AG362">
        <v>7.570999999999998</v>
      </c>
      <c r="AH362">
        <v>7.48599999999999</v>
      </c>
      <c r="AI362">
        <v>7.5440000000000111</v>
      </c>
      <c r="AJ362">
        <v>7.7219999999999942</v>
      </c>
      <c r="AK362">
        <v>7.7790000000000106</v>
      </c>
      <c r="AL362">
        <v>7.6080000000000041</v>
      </c>
      <c r="AM362">
        <v>7.5619999999999976</v>
      </c>
      <c r="AN362">
        <v>7.554000000000002</v>
      </c>
      <c r="AO362">
        <v>7.5860000000000127</v>
      </c>
      <c r="AP362">
        <v>7.7560000000000002</v>
      </c>
      <c r="AQ362">
        <v>7.6129999999999995</v>
      </c>
      <c r="AR362">
        <v>7.8160000000000025</v>
      </c>
      <c r="AS362">
        <v>7.7769999999999868</v>
      </c>
      <c r="AT362">
        <v>8.0060000000000002</v>
      </c>
      <c r="AU362">
        <v>8.0150000000000148</v>
      </c>
      <c r="AV362">
        <v>7.7739999999999441</v>
      </c>
      <c r="AW362">
        <v>7.724000000000018</v>
      </c>
      <c r="AX362">
        <v>7.7179999999999893</v>
      </c>
      <c r="AY362">
        <v>7.7400000000000375</v>
      </c>
      <c r="AZ362">
        <v>7.7790000000000248</v>
      </c>
      <c r="BA362">
        <v>7.7889999999999873</v>
      </c>
      <c r="BB362">
        <v>7.8139999999999361</v>
      </c>
      <c r="BC362" s="102">
        <f t="shared" si="42"/>
        <v>57.316854737596287</v>
      </c>
    </row>
    <row r="363" spans="1:55" ht="14.65" thickBot="1" x14ac:dyDescent="0.5">
      <c r="A363" s="4" t="s">
        <v>131</v>
      </c>
      <c r="B363" s="4">
        <v>2020</v>
      </c>
      <c r="C363" s="5">
        <v>43888</v>
      </c>
      <c r="D363" s="4" t="s">
        <v>13</v>
      </c>
      <c r="E363" s="29" t="s">
        <v>204</v>
      </c>
      <c r="F363" s="51" t="s">
        <v>205</v>
      </c>
      <c r="G363" s="51" t="s">
        <v>25</v>
      </c>
      <c r="H363" s="51" t="s">
        <v>343</v>
      </c>
      <c r="I363" s="51" t="s">
        <v>269</v>
      </c>
      <c r="J363" s="51" t="s">
        <v>522</v>
      </c>
      <c r="K363" s="51" t="s">
        <v>328</v>
      </c>
      <c r="L363" s="50">
        <f>(C363-VLOOKUP(H363,Riders!$A$2:$C$3501,2,FALSE))/365</f>
        <v>25.490410958904111</v>
      </c>
      <c r="M363" s="50">
        <f>(C363-VLOOKUP(I363,Riders!$A$2:$C$3501,2,FALSE))/365</f>
        <v>25.980821917808218</v>
      </c>
      <c r="N363" s="50">
        <f>(C363-VLOOKUP(J363,Riders!$A$2:$C$3501,2,FALSE))/365</f>
        <v>21.747945205479454</v>
      </c>
      <c r="O363" s="50">
        <f>(C363-VLOOKUP(K363,Riders!$A$2:$C$3501,2,FALSE))/365</f>
        <v>29.594520547945205</v>
      </c>
      <c r="P363" s="29">
        <v>2</v>
      </c>
      <c r="Q363" s="101">
        <f t="shared" si="36"/>
        <v>253.12900000000002</v>
      </c>
      <c r="R363" s="101">
        <f t="shared" si="37"/>
        <v>22.553999999999998</v>
      </c>
      <c r="S363" s="101">
        <f t="shared" si="38"/>
        <v>68.426000000000016</v>
      </c>
      <c r="T363" s="101">
        <f t="shared" si="39"/>
        <v>60.506</v>
      </c>
      <c r="U363" s="101">
        <f t="shared" si="40"/>
        <v>62.505999999999972</v>
      </c>
      <c r="V363" s="101">
        <f t="shared" si="41"/>
        <v>61.691000000000031</v>
      </c>
      <c r="W363">
        <v>14.271000000000001</v>
      </c>
      <c r="X363">
        <v>8.2829999999999977</v>
      </c>
      <c r="Y363">
        <v>7.7190000000000012</v>
      </c>
      <c r="Z363">
        <v>7.5590000000000011</v>
      </c>
      <c r="AA363">
        <v>7.6679999999999993</v>
      </c>
      <c r="AB363">
        <v>7.5510000000000019</v>
      </c>
      <c r="AC363">
        <v>7.6129999999999853</v>
      </c>
      <c r="AD363">
        <v>7.7620000000000289</v>
      </c>
      <c r="AE363">
        <v>7.5949999999999847</v>
      </c>
      <c r="AF363">
        <v>7.5019999999999953</v>
      </c>
      <c r="AG363">
        <v>7.561000000000007</v>
      </c>
      <c r="AH363">
        <v>7.6219999999999999</v>
      </c>
      <c r="AI363">
        <v>7.5539999999999878</v>
      </c>
      <c r="AJ363">
        <v>7.5429999999999922</v>
      </c>
      <c r="AK363">
        <v>7.5730000000000501</v>
      </c>
      <c r="AL363">
        <v>7.5559999999999832</v>
      </c>
      <c r="AM363">
        <v>7.6819999999999879</v>
      </c>
      <c r="AN363">
        <v>7.7479999999999905</v>
      </c>
      <c r="AO363">
        <v>7.6479999999999961</v>
      </c>
      <c r="AP363">
        <v>7.6960000000000264</v>
      </c>
      <c r="AQ363">
        <v>7.9529999999999745</v>
      </c>
      <c r="AR363">
        <v>7.8590000000000089</v>
      </c>
      <c r="AS363">
        <v>7.8649999999999807</v>
      </c>
      <c r="AT363">
        <v>8.0550000000000068</v>
      </c>
      <c r="AU363">
        <v>7.7700000000000102</v>
      </c>
      <c r="AV363">
        <v>7.6210000000000377</v>
      </c>
      <c r="AW363">
        <v>7.7629999999999484</v>
      </c>
      <c r="AX363">
        <v>7.6300000000000239</v>
      </c>
      <c r="AY363">
        <v>7.6400000000000148</v>
      </c>
      <c r="AZ363">
        <v>7.6409999999999911</v>
      </c>
      <c r="BA363">
        <v>7.7749999999999773</v>
      </c>
      <c r="BB363">
        <v>7.8510000000000275</v>
      </c>
      <c r="BC363" s="102">
        <f t="shared" si="42"/>
        <v>56.887989918184005</v>
      </c>
    </row>
    <row r="364" spans="1:55" ht="14.65" thickBot="1" x14ac:dyDescent="0.5">
      <c r="A364" s="4" t="s">
        <v>131</v>
      </c>
      <c r="B364" s="4">
        <v>2020</v>
      </c>
      <c r="C364" s="5">
        <v>43888</v>
      </c>
      <c r="D364" s="4" t="s">
        <v>13</v>
      </c>
      <c r="E364" s="29" t="s">
        <v>204</v>
      </c>
      <c r="F364" s="51" t="s">
        <v>206</v>
      </c>
      <c r="G364" s="51" t="s">
        <v>15</v>
      </c>
      <c r="H364" s="51" t="s">
        <v>459</v>
      </c>
      <c r="I364" s="51" t="s">
        <v>501</v>
      </c>
      <c r="J364" s="51" t="s">
        <v>491</v>
      </c>
      <c r="K364" s="51" t="s">
        <v>337</v>
      </c>
      <c r="L364" s="50">
        <f>(C364-VLOOKUP(H364,Riders!$A$2:$C$3501,2,FALSE))/365</f>
        <v>21.284931506849315</v>
      </c>
      <c r="M364" s="50">
        <f>(C364-VLOOKUP(I364,Riders!$A$2:$C$3501,2,FALSE))/365</f>
        <v>31.742465753424657</v>
      </c>
      <c r="N364" s="50">
        <f>(C364-VLOOKUP(J364,Riders!$A$2:$C$3501,2,FALSE))/365</f>
        <v>23.635616438356163</v>
      </c>
      <c r="O364" s="50">
        <f>(C364-VLOOKUP(K364,Riders!$A$2:$C$3501,2,FALSE))/365</f>
        <v>24.783561643835615</v>
      </c>
      <c r="P364" s="29">
        <v>3</v>
      </c>
      <c r="Q364" s="101">
        <f t="shared" si="36"/>
        <v>252.964</v>
      </c>
      <c r="R364" s="101">
        <f t="shared" si="37"/>
        <v>22.792000000000002</v>
      </c>
      <c r="S364" s="101">
        <f t="shared" si="38"/>
        <v>69.328000000000003</v>
      </c>
      <c r="T364" s="101">
        <f t="shared" si="39"/>
        <v>60.97399999999999</v>
      </c>
      <c r="U364" s="101">
        <f t="shared" si="40"/>
        <v>61.339000000000027</v>
      </c>
      <c r="V364" s="101">
        <f t="shared" si="41"/>
        <v>61.322999999999979</v>
      </c>
      <c r="W364">
        <v>14.236000000000001</v>
      </c>
      <c r="X364">
        <v>8.5560000000000009</v>
      </c>
      <c r="Y364">
        <v>7.9469999999999992</v>
      </c>
      <c r="Z364">
        <v>7.8079999999999963</v>
      </c>
      <c r="AA364">
        <v>7.8290000000000006</v>
      </c>
      <c r="AB364">
        <v>7.6760000000000019</v>
      </c>
      <c r="AC364">
        <v>7.6139999999999972</v>
      </c>
      <c r="AD364">
        <v>7.6620000000000061</v>
      </c>
      <c r="AE364">
        <v>7.777000000000001</v>
      </c>
      <c r="AF364">
        <v>7.605000000000004</v>
      </c>
      <c r="AG364">
        <v>7.5939999999999799</v>
      </c>
      <c r="AH364">
        <v>7.5590000000000117</v>
      </c>
      <c r="AI364">
        <v>7.7119999999999891</v>
      </c>
      <c r="AJ364">
        <v>7.599000000000018</v>
      </c>
      <c r="AK364">
        <v>7.5919999999999987</v>
      </c>
      <c r="AL364">
        <v>7.5359999999999872</v>
      </c>
      <c r="AM364">
        <v>7.4950000000000045</v>
      </c>
      <c r="AN364">
        <v>7.6520000000000152</v>
      </c>
      <c r="AO364">
        <v>7.5979999999999848</v>
      </c>
      <c r="AP364">
        <v>7.6990000000000123</v>
      </c>
      <c r="AQ364">
        <v>7.8510000000000275</v>
      </c>
      <c r="AR364">
        <v>7.6709999999999923</v>
      </c>
      <c r="AS364">
        <v>7.6749999999999829</v>
      </c>
      <c r="AT364">
        <v>7.6980000000000075</v>
      </c>
      <c r="AU364">
        <v>7.7450000000000045</v>
      </c>
      <c r="AV364">
        <v>7.8999999999999488</v>
      </c>
      <c r="AW364">
        <v>7.9200000000000443</v>
      </c>
      <c r="AX364">
        <v>7.6539999999999679</v>
      </c>
      <c r="AY364">
        <v>7.5940000000000225</v>
      </c>
      <c r="AZ364">
        <v>7.4979999999999905</v>
      </c>
      <c r="BA364">
        <v>7.5330000000000155</v>
      </c>
      <c r="BB364">
        <v>7.478999999999985</v>
      </c>
      <c r="BC364" s="102">
        <f t="shared" si="42"/>
        <v>56.925096061099602</v>
      </c>
    </row>
    <row r="365" spans="1:55" ht="14.65" thickBot="1" x14ac:dyDescent="0.5">
      <c r="A365" s="4" t="s">
        <v>131</v>
      </c>
      <c r="B365" s="4">
        <v>2020</v>
      </c>
      <c r="C365" s="5">
        <v>43888</v>
      </c>
      <c r="D365" s="4" t="s">
        <v>13</v>
      </c>
      <c r="E365" s="29" t="s">
        <v>204</v>
      </c>
      <c r="F365" s="51" t="s">
        <v>206</v>
      </c>
      <c r="G365" s="51" t="s">
        <v>27</v>
      </c>
      <c r="H365" s="51" t="s">
        <v>307</v>
      </c>
      <c r="I365" s="51" t="s">
        <v>523</v>
      </c>
      <c r="J365" s="51" t="s">
        <v>524</v>
      </c>
      <c r="K365" s="51" t="s">
        <v>525</v>
      </c>
      <c r="L365" s="50">
        <f>(C365-VLOOKUP(H365,Riders!$A$2:$C$3501,2,FALSE))/365</f>
        <v>26.758904109589039</v>
      </c>
      <c r="M365" s="50">
        <f>(C365-VLOOKUP(I365,Riders!$A$2:$C$3501,2,FALSE))/365</f>
        <v>27.657534246575342</v>
      </c>
      <c r="N365" s="50">
        <f>(C365-VLOOKUP(J365,Riders!$A$2:$C$3501,2,FALSE))/365</f>
        <v>28.693150684931506</v>
      </c>
      <c r="O365" s="50">
        <f>(C365-VLOOKUP(K365,Riders!$A$2:$C$3501,2,FALSE))/365</f>
        <v>30.986301369863014</v>
      </c>
      <c r="P365" s="29">
        <v>4</v>
      </c>
      <c r="Q365" s="101">
        <f t="shared" si="36"/>
        <v>260.404</v>
      </c>
      <c r="R365" s="101">
        <f t="shared" si="37"/>
        <v>22.766999999999999</v>
      </c>
      <c r="S365" s="101">
        <f t="shared" si="38"/>
        <v>68.153999999999996</v>
      </c>
      <c r="T365" s="101">
        <f t="shared" si="39"/>
        <v>61.353000000000009</v>
      </c>
      <c r="U365" s="101">
        <f t="shared" si="40"/>
        <v>61.383999999999986</v>
      </c>
      <c r="V365" s="101">
        <f t="shared" si="41"/>
        <v>69.513000000000005</v>
      </c>
      <c r="W365">
        <v>14.504</v>
      </c>
      <c r="X365">
        <v>8.2629999999999999</v>
      </c>
      <c r="Y365">
        <v>7.8230000000000004</v>
      </c>
      <c r="Z365">
        <v>7.5380000000000003</v>
      </c>
      <c r="AA365">
        <v>7.4660000000000011</v>
      </c>
      <c r="AB365">
        <v>7.6049999999999969</v>
      </c>
      <c r="AC365">
        <v>7.4899999999999949</v>
      </c>
      <c r="AD365">
        <v>7.4650000000000034</v>
      </c>
      <c r="AE365">
        <v>7.5079999999999956</v>
      </c>
      <c r="AF365">
        <v>7.6610000000000014</v>
      </c>
      <c r="AG365">
        <v>7.6030000000000086</v>
      </c>
      <c r="AH365">
        <v>7.6349999999999909</v>
      </c>
      <c r="AI365">
        <v>7.6350000000000193</v>
      </c>
      <c r="AJ365">
        <v>7.6839999999999975</v>
      </c>
      <c r="AK365">
        <v>7.7179999999999893</v>
      </c>
      <c r="AL365">
        <v>7.909000000000006</v>
      </c>
      <c r="AM365">
        <v>7.7239999999999895</v>
      </c>
      <c r="AN365">
        <v>7.6459999999999866</v>
      </c>
      <c r="AO365">
        <v>7.5689999999999884</v>
      </c>
      <c r="AP365">
        <v>7.5860000000000127</v>
      </c>
      <c r="AQ365">
        <v>7.6090000000000089</v>
      </c>
      <c r="AR365">
        <v>7.65300000000002</v>
      </c>
      <c r="AS365">
        <v>7.8689999999999998</v>
      </c>
      <c r="AT365">
        <v>7.7279999999999802</v>
      </c>
      <c r="AU365">
        <v>7.7820000000000391</v>
      </c>
      <c r="AV365">
        <v>7.7889999999999873</v>
      </c>
      <c r="AW365">
        <v>8.6919999999999789</v>
      </c>
      <c r="AX365">
        <v>8.5069999999999766</v>
      </c>
      <c r="AY365">
        <v>8.8950000000000102</v>
      </c>
      <c r="AZ365">
        <v>9.1079999999999757</v>
      </c>
      <c r="BA365">
        <v>9.1800000000000352</v>
      </c>
      <c r="BB365">
        <v>9.5600000000000023</v>
      </c>
      <c r="BC365" s="102">
        <f t="shared" si="42"/>
        <v>55.298689728268386</v>
      </c>
    </row>
    <row r="366" spans="1:55" ht="14.65" thickBot="1" x14ac:dyDescent="0.5">
      <c r="A366" s="1" t="s">
        <v>131</v>
      </c>
      <c r="B366" s="1">
        <v>2020</v>
      </c>
      <c r="C366" s="2">
        <v>43887</v>
      </c>
      <c r="D366" s="1" t="s">
        <v>13</v>
      </c>
      <c r="E366" s="30" t="s">
        <v>379</v>
      </c>
      <c r="F366" s="47" t="s">
        <v>379</v>
      </c>
      <c r="G366" s="47" t="s">
        <v>67</v>
      </c>
      <c r="H366" s="47" t="s">
        <v>214</v>
      </c>
      <c r="I366" s="47" t="s">
        <v>520</v>
      </c>
      <c r="J366" s="47" t="s">
        <v>521</v>
      </c>
      <c r="K366" s="47" t="s">
        <v>271</v>
      </c>
      <c r="L366" s="50">
        <f>(C366-VLOOKUP(H366,Riders!$A$2:$C$3501,2,FALSE))/365</f>
        <v>25.19178082191781</v>
      </c>
      <c r="M366" s="50">
        <f>(C366-VLOOKUP(I366,Riders!$A$2:$C$3501,2,FALSE))/365</f>
        <v>23.167123287671235</v>
      </c>
      <c r="N366" s="50">
        <f>(C366-VLOOKUP(J366,Riders!$A$2:$C$3501,2,FALSE))/365</f>
        <v>22.526027397260275</v>
      </c>
      <c r="O366" s="50">
        <f>(C366-VLOOKUP(K366,Riders!$A$2:$C$3501,2,FALSE))/365</f>
        <v>25.693150684931506</v>
      </c>
      <c r="P366" s="30">
        <v>1</v>
      </c>
      <c r="Q366" s="101">
        <f t="shared" si="36"/>
        <v>251.22900000000001</v>
      </c>
      <c r="R366" s="101">
        <f t="shared" si="37"/>
        <v>21.844000000000001</v>
      </c>
      <c r="S366" s="101">
        <f t="shared" si="38"/>
        <v>66.986000000000004</v>
      </c>
      <c r="T366" s="101">
        <f t="shared" si="39"/>
        <v>61.368999999999986</v>
      </c>
      <c r="U366" s="101">
        <f t="shared" si="40"/>
        <v>61.28000000000003</v>
      </c>
      <c r="V366" s="101">
        <f t="shared" si="41"/>
        <v>61.593999999999994</v>
      </c>
      <c r="W366">
        <v>14.04</v>
      </c>
      <c r="X366">
        <v>7.804000000000002</v>
      </c>
      <c r="Y366">
        <v>7.468</v>
      </c>
      <c r="Z366">
        <v>7.5699999999999967</v>
      </c>
      <c r="AA366">
        <v>7.490000000000002</v>
      </c>
      <c r="AB366">
        <v>7.5240000000000009</v>
      </c>
      <c r="AC366">
        <v>7.4789999999999992</v>
      </c>
      <c r="AD366">
        <v>7.6110000000000042</v>
      </c>
      <c r="AE366">
        <v>7.5690000000000026</v>
      </c>
      <c r="AF366">
        <v>7.6239999999999952</v>
      </c>
      <c r="AG366">
        <v>7.7540000000000049</v>
      </c>
      <c r="AH366">
        <v>7.6209999999999951</v>
      </c>
      <c r="AI366">
        <v>7.6189999999999856</v>
      </c>
      <c r="AJ366">
        <v>7.7750000000000199</v>
      </c>
      <c r="AK366">
        <v>7.6150000000000091</v>
      </c>
      <c r="AL366">
        <v>7.7919999999999732</v>
      </c>
      <c r="AM366">
        <v>7.6750000000000114</v>
      </c>
      <c r="AN366">
        <v>7.6510000000000105</v>
      </c>
      <c r="AO366">
        <v>7.5539999999999736</v>
      </c>
      <c r="AP366">
        <v>7.495000000000033</v>
      </c>
      <c r="AQ366">
        <v>7.6670000000000016</v>
      </c>
      <c r="AR366">
        <v>7.5949999999999704</v>
      </c>
      <c r="AS366">
        <v>7.8079999999999927</v>
      </c>
      <c r="AT366">
        <v>7.8350000000000364</v>
      </c>
      <c r="AU366">
        <v>8.0379999999999825</v>
      </c>
      <c r="AV366">
        <v>7.8449999999999704</v>
      </c>
      <c r="AW366">
        <v>7.9730000000000416</v>
      </c>
      <c r="AX366">
        <v>7.6279999999999859</v>
      </c>
      <c r="AY366">
        <v>7.5380000000000393</v>
      </c>
      <c r="AZ366">
        <v>7.4959999999999809</v>
      </c>
      <c r="BA366">
        <v>7.5029999999999859</v>
      </c>
      <c r="BB366">
        <v>7.5730000000000075</v>
      </c>
      <c r="BC366" s="102">
        <f t="shared" si="42"/>
        <v>57.318223612719869</v>
      </c>
    </row>
    <row r="367" spans="1:55" ht="14.65" thickBot="1" x14ac:dyDescent="0.5">
      <c r="A367" s="1" t="s">
        <v>131</v>
      </c>
      <c r="B367" s="1">
        <v>2020</v>
      </c>
      <c r="C367" s="2">
        <v>43887</v>
      </c>
      <c r="D367" s="1" t="s">
        <v>13</v>
      </c>
      <c r="E367" s="30" t="s">
        <v>379</v>
      </c>
      <c r="F367" s="47" t="s">
        <v>379</v>
      </c>
      <c r="G367" s="47" t="s">
        <v>25</v>
      </c>
      <c r="H367" s="47" t="s">
        <v>343</v>
      </c>
      <c r="I367" s="47" t="s">
        <v>269</v>
      </c>
      <c r="J367" s="47" t="s">
        <v>522</v>
      </c>
      <c r="K367" s="47" t="s">
        <v>328</v>
      </c>
      <c r="L367" s="50">
        <f>(C367-VLOOKUP(H367,Riders!$A$2:$C$3501,2,FALSE))/365</f>
        <v>25.487671232876714</v>
      </c>
      <c r="M367" s="50">
        <f>(C367-VLOOKUP(I367,Riders!$A$2:$C$3501,2,FALSE))/365</f>
        <v>25.978082191780821</v>
      </c>
      <c r="N367" s="50">
        <f>(C367-VLOOKUP(J367,Riders!$A$2:$C$3501,2,FALSE))/365</f>
        <v>21.745205479452054</v>
      </c>
      <c r="O367" s="50">
        <f>(C367-VLOOKUP(K367,Riders!$A$2:$C$3501,2,FALSE))/365</f>
        <v>29.591780821917808</v>
      </c>
      <c r="P367" s="30">
        <v>2</v>
      </c>
      <c r="Q367" s="101">
        <f t="shared" si="36"/>
        <v>251.87099999999998</v>
      </c>
      <c r="R367" s="101">
        <f t="shared" si="37"/>
        <v>22.114000000000001</v>
      </c>
      <c r="S367" s="101">
        <f t="shared" si="38"/>
        <v>67.497</v>
      </c>
      <c r="T367" s="101">
        <f t="shared" si="39"/>
        <v>60.672999999999988</v>
      </c>
      <c r="U367" s="101">
        <f t="shared" si="40"/>
        <v>62.746000000000038</v>
      </c>
      <c r="V367" s="101">
        <f t="shared" si="41"/>
        <v>60.954999999999956</v>
      </c>
      <c r="W367">
        <v>14.006</v>
      </c>
      <c r="X367">
        <v>8.1080000000000005</v>
      </c>
      <c r="Y367">
        <v>7.5909999999999975</v>
      </c>
      <c r="Z367">
        <v>7.4650000000000034</v>
      </c>
      <c r="AA367">
        <v>7.5799999999999983</v>
      </c>
      <c r="AB367">
        <v>7.4870000000000019</v>
      </c>
      <c r="AC367">
        <v>7.5459999999999994</v>
      </c>
      <c r="AD367">
        <v>7.7139999999999986</v>
      </c>
      <c r="AE367">
        <v>7.5970000000000084</v>
      </c>
      <c r="AF367">
        <v>7.5240000000000009</v>
      </c>
      <c r="AG367">
        <v>7.5159999999999911</v>
      </c>
      <c r="AH367">
        <v>7.6730000000000018</v>
      </c>
      <c r="AI367">
        <v>7.5640000000000072</v>
      </c>
      <c r="AJ367">
        <v>7.5840000000000032</v>
      </c>
      <c r="AK367">
        <v>7.5809999999999746</v>
      </c>
      <c r="AL367">
        <v>7.6340000000000003</v>
      </c>
      <c r="AM367">
        <v>7.8100000000000023</v>
      </c>
      <c r="AN367">
        <v>7.6930000000000121</v>
      </c>
      <c r="AO367">
        <v>7.7279999999999802</v>
      </c>
      <c r="AP367">
        <v>7.8320000000000221</v>
      </c>
      <c r="AQ367">
        <v>8.0690000000000168</v>
      </c>
      <c r="AR367">
        <v>7.8949999999999818</v>
      </c>
      <c r="AS367">
        <v>7.7469999999999857</v>
      </c>
      <c r="AT367">
        <v>7.9720000000000368</v>
      </c>
      <c r="AU367">
        <v>7.6459999999999582</v>
      </c>
      <c r="AV367">
        <v>7.5690000000000168</v>
      </c>
      <c r="AW367">
        <v>7.5569999999999879</v>
      </c>
      <c r="AX367">
        <v>7.710000000000008</v>
      </c>
      <c r="AY367">
        <v>7.6029999999999802</v>
      </c>
      <c r="AZ367">
        <v>7.6250000000000284</v>
      </c>
      <c r="BA367">
        <v>7.6079999999999472</v>
      </c>
      <c r="BB367">
        <v>7.6370000000000289</v>
      </c>
      <c r="BC367" s="102">
        <f t="shared" si="42"/>
        <v>57.172123825291521</v>
      </c>
    </row>
    <row r="368" spans="1:55" ht="14.65" thickBot="1" x14ac:dyDescent="0.5">
      <c r="A368" s="1" t="s">
        <v>131</v>
      </c>
      <c r="B368" s="1">
        <v>2020</v>
      </c>
      <c r="C368" s="2">
        <v>43887</v>
      </c>
      <c r="D368" s="1" t="s">
        <v>13</v>
      </c>
      <c r="E368" s="30" t="s">
        <v>379</v>
      </c>
      <c r="F368" s="47" t="s">
        <v>379</v>
      </c>
      <c r="G368" s="47" t="s">
        <v>27</v>
      </c>
      <c r="H368" s="47" t="s">
        <v>307</v>
      </c>
      <c r="I368" s="47" t="s">
        <v>523</v>
      </c>
      <c r="J368" s="47" t="s">
        <v>524</v>
      </c>
      <c r="K368" s="47" t="s">
        <v>525</v>
      </c>
      <c r="L368" s="50">
        <f>(C368-VLOOKUP(H368,Riders!$A$2:$C$3501,2,FALSE))/365</f>
        <v>26.756164383561643</v>
      </c>
      <c r="M368" s="50">
        <f>(C368-VLOOKUP(I368,Riders!$A$2:$C$3501,2,FALSE))/365</f>
        <v>27.654794520547945</v>
      </c>
      <c r="N368" s="50">
        <f>(C368-VLOOKUP(J368,Riders!$A$2:$C$3501,2,FALSE))/365</f>
        <v>28.69041095890411</v>
      </c>
      <c r="O368" s="50">
        <f>(C368-VLOOKUP(K368,Riders!$A$2:$C$3501,2,FALSE))/365</f>
        <v>30.983561643835618</v>
      </c>
      <c r="P368" s="30">
        <v>3</v>
      </c>
      <c r="Q368" s="101">
        <f t="shared" si="36"/>
        <v>252.72799999999998</v>
      </c>
      <c r="R368" s="101">
        <f t="shared" si="37"/>
        <v>22.416</v>
      </c>
      <c r="S368" s="101">
        <f t="shared" si="38"/>
        <v>68.082999999999998</v>
      </c>
      <c r="T368" s="101">
        <f t="shared" si="39"/>
        <v>61.14700000000002</v>
      </c>
      <c r="U368" s="101">
        <f t="shared" si="40"/>
        <v>61.657999999999959</v>
      </c>
      <c r="V368" s="101">
        <f t="shared" si="41"/>
        <v>61.84</v>
      </c>
      <c r="W368">
        <v>14.339</v>
      </c>
      <c r="X368">
        <v>8.077</v>
      </c>
      <c r="Y368">
        <v>7.7169999999999987</v>
      </c>
      <c r="Z368">
        <v>7.5890000000000022</v>
      </c>
      <c r="AA368">
        <v>7.5599999999999952</v>
      </c>
      <c r="AB368">
        <v>7.7120000000000033</v>
      </c>
      <c r="AC368">
        <v>7.5519999999999996</v>
      </c>
      <c r="AD368">
        <v>7.536999999999999</v>
      </c>
      <c r="AE368">
        <v>7.5250000000000057</v>
      </c>
      <c r="AF368">
        <v>7.6859999999999928</v>
      </c>
      <c r="AG368">
        <v>7.6410000000000053</v>
      </c>
      <c r="AH368">
        <v>7.6809999999999974</v>
      </c>
      <c r="AI368">
        <v>7.6620000000000061</v>
      </c>
      <c r="AJ368">
        <v>7.6260000000000048</v>
      </c>
      <c r="AK368">
        <v>7.6589999999999918</v>
      </c>
      <c r="AL368">
        <v>7.6670000000000158</v>
      </c>
      <c r="AM368">
        <v>7.8369999999999891</v>
      </c>
      <c r="AN368">
        <v>7.7150000000000034</v>
      </c>
      <c r="AO368">
        <v>7.6749999999999829</v>
      </c>
      <c r="AP368">
        <v>7.6440000000000055</v>
      </c>
      <c r="AQ368">
        <v>7.6769999999999925</v>
      </c>
      <c r="AR368">
        <v>7.6779999999999973</v>
      </c>
      <c r="AS368">
        <v>7.7060000000000457</v>
      </c>
      <c r="AT368">
        <v>7.7259999999999422</v>
      </c>
      <c r="AU368">
        <v>7.8860000000000241</v>
      </c>
      <c r="AV368">
        <v>7.7179999999999893</v>
      </c>
      <c r="AW368">
        <v>7.8370000000000175</v>
      </c>
      <c r="AX368">
        <v>7.8339999999999748</v>
      </c>
      <c r="AY368">
        <v>7.6159999999999854</v>
      </c>
      <c r="AZ368">
        <v>7.6200000000000045</v>
      </c>
      <c r="BA368">
        <v>7.6320000000000334</v>
      </c>
      <c r="BB368">
        <v>7.6969999999999743</v>
      </c>
      <c r="BC368" s="102">
        <f t="shared" si="42"/>
        <v>56.978253299990506</v>
      </c>
    </row>
    <row r="369" spans="1:55" ht="14.65" thickBot="1" x14ac:dyDescent="0.5">
      <c r="A369" s="1" t="s">
        <v>131</v>
      </c>
      <c r="B369" s="1">
        <v>2020</v>
      </c>
      <c r="C369" s="2">
        <v>43887</v>
      </c>
      <c r="D369" s="1" t="s">
        <v>13</v>
      </c>
      <c r="E369" s="30" t="s">
        <v>379</v>
      </c>
      <c r="F369" s="47" t="s">
        <v>379</v>
      </c>
      <c r="G369" s="47" t="s">
        <v>29</v>
      </c>
      <c r="H369" s="47" t="s">
        <v>416</v>
      </c>
      <c r="I369" s="47" t="s">
        <v>322</v>
      </c>
      <c r="J369" s="47" t="s">
        <v>526</v>
      </c>
      <c r="K369" s="47" t="s">
        <v>527</v>
      </c>
      <c r="L369" s="50">
        <f>(C369-VLOOKUP(H369,Riders!$A$2:$C$3501,2,FALSE))/365</f>
        <v>22.326027397260273</v>
      </c>
      <c r="M369" s="50">
        <f>(C369-VLOOKUP(I369,Riders!$A$2:$C$3501,2,FALSE))/365</f>
        <v>32.123287671232873</v>
      </c>
      <c r="N369" s="50">
        <f>(C369-VLOOKUP(J369,Riders!$A$2:$C$3501,2,FALSE))/365</f>
        <v>30.778082191780822</v>
      </c>
      <c r="O369" s="50">
        <f>(C369-VLOOKUP(K369,Riders!$A$2:$C$3501,2,FALSE))/365</f>
        <v>34.504109589041093</v>
      </c>
      <c r="P369" s="30">
        <v>4</v>
      </c>
      <c r="Q369" s="101">
        <f t="shared" si="36"/>
        <v>254.38300000000001</v>
      </c>
      <c r="R369" s="101">
        <f t="shared" si="37"/>
        <v>22.577999999999999</v>
      </c>
      <c r="S369" s="101">
        <f t="shared" si="38"/>
        <v>68.706000000000003</v>
      </c>
      <c r="T369" s="101">
        <f t="shared" si="39"/>
        <v>61.309000000000012</v>
      </c>
      <c r="U369" s="101">
        <f t="shared" si="40"/>
        <v>61.72399999999999</v>
      </c>
      <c r="V369" s="101">
        <f t="shared" si="41"/>
        <v>62.644000000000005</v>
      </c>
      <c r="W369">
        <v>14.268000000000001</v>
      </c>
      <c r="X369">
        <v>8.3099999999999987</v>
      </c>
      <c r="Y369">
        <v>7.7319999999999993</v>
      </c>
      <c r="Z369">
        <v>7.6260000000000012</v>
      </c>
      <c r="AA369">
        <v>7.7310000000000016</v>
      </c>
      <c r="AB369">
        <v>7.6419999999999959</v>
      </c>
      <c r="AC369">
        <v>7.6530000000000129</v>
      </c>
      <c r="AD369">
        <v>7.7439999999999927</v>
      </c>
      <c r="AE369">
        <v>7.630999999999986</v>
      </c>
      <c r="AF369">
        <v>7.6970000000000169</v>
      </c>
      <c r="AG369">
        <v>7.708999999999989</v>
      </c>
      <c r="AH369">
        <v>7.8649999999999949</v>
      </c>
      <c r="AI369">
        <v>7.6170000000000186</v>
      </c>
      <c r="AJ369">
        <v>7.6239999999999668</v>
      </c>
      <c r="AK369">
        <v>7.5850000000000364</v>
      </c>
      <c r="AL369">
        <v>7.5810000000000031</v>
      </c>
      <c r="AM369">
        <v>7.742999999999995</v>
      </c>
      <c r="AN369">
        <v>7.6199999999999761</v>
      </c>
      <c r="AO369">
        <v>7.6290000000000191</v>
      </c>
      <c r="AP369">
        <v>7.7800000000000011</v>
      </c>
      <c r="AQ369">
        <v>7.6760000000000161</v>
      </c>
      <c r="AR369">
        <v>7.7249999999999659</v>
      </c>
      <c r="AS369">
        <v>7.7070000000000221</v>
      </c>
      <c r="AT369">
        <v>7.8439999999999941</v>
      </c>
      <c r="AU369">
        <v>7.6750000000000114</v>
      </c>
      <c r="AV369">
        <v>7.8549999999999613</v>
      </c>
      <c r="AW369">
        <v>7.88900000000001</v>
      </c>
      <c r="AX369">
        <v>7.9230000000000302</v>
      </c>
      <c r="AY369">
        <v>7.9929999999999666</v>
      </c>
      <c r="AZ369">
        <v>7.75</v>
      </c>
      <c r="BA369">
        <v>7.75</v>
      </c>
      <c r="BB369">
        <v>7.8090000000000259</v>
      </c>
      <c r="BC369" s="102">
        <f t="shared" si="42"/>
        <v>56.607556322553002</v>
      </c>
    </row>
    <row r="370" spans="1:55" ht="14.65" thickBot="1" x14ac:dyDescent="0.5">
      <c r="A370" s="1" t="s">
        <v>131</v>
      </c>
      <c r="B370" s="1">
        <v>2020</v>
      </c>
      <c r="C370" s="2">
        <v>43887</v>
      </c>
      <c r="D370" s="1" t="s">
        <v>13</v>
      </c>
      <c r="E370" s="30" t="s">
        <v>379</v>
      </c>
      <c r="F370" s="47" t="s">
        <v>379</v>
      </c>
      <c r="G370" s="47" t="s">
        <v>36</v>
      </c>
      <c r="H370" s="47" t="s">
        <v>270</v>
      </c>
      <c r="I370" s="47" t="s">
        <v>528</v>
      </c>
      <c r="J370" s="47" t="s">
        <v>315</v>
      </c>
      <c r="K370" s="47" t="s">
        <v>425</v>
      </c>
      <c r="L370" s="50">
        <f>(C370-VLOOKUP(H370,Riders!$A$2:$C$3501,2,FALSE))/365</f>
        <v>25.449315068493149</v>
      </c>
      <c r="M370" s="50">
        <f>(C370-VLOOKUP(I370,Riders!$A$2:$C$3501,2,FALSE))/365</f>
        <v>29.539726027397261</v>
      </c>
      <c r="N370" s="50">
        <f>(C370-VLOOKUP(J370,Riders!$A$2:$C$3501,2,FALSE))/365</f>
        <v>28.227397260273971</v>
      </c>
      <c r="O370" s="50">
        <f>(C370-VLOOKUP(K370,Riders!$A$2:$C$3501,2,FALSE))/365</f>
        <v>20.652054794520549</v>
      </c>
      <c r="P370" s="30">
        <v>5</v>
      </c>
      <c r="Q370" s="101">
        <f t="shared" si="36"/>
        <v>254.934</v>
      </c>
      <c r="R370" s="101">
        <f t="shared" si="37"/>
        <v>22.245000000000001</v>
      </c>
      <c r="S370" s="101">
        <f t="shared" si="38"/>
        <v>68.960999999999999</v>
      </c>
      <c r="T370" s="101">
        <f t="shared" si="39"/>
        <v>61.260000000000005</v>
      </c>
      <c r="U370" s="101">
        <f t="shared" si="40"/>
        <v>61.246000000000038</v>
      </c>
      <c r="V370" s="101">
        <f t="shared" si="41"/>
        <v>63.466999999999956</v>
      </c>
      <c r="W370">
        <v>14.087</v>
      </c>
      <c r="X370">
        <v>8.1580000000000013</v>
      </c>
      <c r="Y370">
        <v>7.8109999999999999</v>
      </c>
      <c r="Z370">
        <v>7.7369999999999983</v>
      </c>
      <c r="AA370">
        <v>7.8699999999999974</v>
      </c>
      <c r="AB370">
        <v>7.9260000000000019</v>
      </c>
      <c r="AC370">
        <v>7.7030000000000101</v>
      </c>
      <c r="AD370">
        <v>7.6689999999999898</v>
      </c>
      <c r="AE370">
        <v>7.6180000000000092</v>
      </c>
      <c r="AF370">
        <v>7.5810000000000031</v>
      </c>
      <c r="AG370">
        <v>7.6069999999999851</v>
      </c>
      <c r="AH370">
        <v>7.6299999999999955</v>
      </c>
      <c r="AI370">
        <v>7.6940000000000168</v>
      </c>
      <c r="AJ370">
        <v>7.6979999999999791</v>
      </c>
      <c r="AK370">
        <v>7.8290000000000077</v>
      </c>
      <c r="AL370">
        <v>7.6030000000000086</v>
      </c>
      <c r="AM370">
        <v>7.6169999999999902</v>
      </c>
      <c r="AN370">
        <v>7.6389999999999816</v>
      </c>
      <c r="AO370">
        <v>7.5910000000000366</v>
      </c>
      <c r="AP370">
        <v>7.5809999999999889</v>
      </c>
      <c r="AQ370">
        <v>7.5849999999999795</v>
      </c>
      <c r="AR370">
        <v>7.66700000000003</v>
      </c>
      <c r="AS370">
        <v>7.7679999999999723</v>
      </c>
      <c r="AT370">
        <v>7.7980000000000587</v>
      </c>
      <c r="AU370">
        <v>7.8819999999999482</v>
      </c>
      <c r="AV370">
        <v>7.7510000000000048</v>
      </c>
      <c r="AW370">
        <v>7.8400000000000034</v>
      </c>
      <c r="AX370">
        <v>7.9779999999999802</v>
      </c>
      <c r="AY370">
        <v>8.0629999999999882</v>
      </c>
      <c r="AZ370">
        <v>7.9950000000000045</v>
      </c>
      <c r="BA370">
        <v>7.9619999999999891</v>
      </c>
      <c r="BB370">
        <v>7.9960000000000377</v>
      </c>
      <c r="BC370" s="102">
        <f t="shared" si="42"/>
        <v>56.485207936171719</v>
      </c>
    </row>
    <row r="371" spans="1:55" ht="14.65" thickBot="1" x14ac:dyDescent="0.5">
      <c r="A371" s="1" t="s">
        <v>131</v>
      </c>
      <c r="B371" s="1">
        <v>2020</v>
      </c>
      <c r="C371" s="2">
        <v>43887</v>
      </c>
      <c r="D371" s="1" t="s">
        <v>13</v>
      </c>
      <c r="E371" s="30" t="s">
        <v>379</v>
      </c>
      <c r="F371" s="47" t="s">
        <v>379</v>
      </c>
      <c r="G371" s="47" t="s">
        <v>53</v>
      </c>
      <c r="H371" s="47" t="s">
        <v>298</v>
      </c>
      <c r="I371" s="47" t="s">
        <v>478</v>
      </c>
      <c r="J371" s="47" t="s">
        <v>227</v>
      </c>
      <c r="K371" s="47" t="s">
        <v>529</v>
      </c>
      <c r="L371" s="50">
        <f>(C371-VLOOKUP(H371,Riders!$A$2:$C$3501,2,FALSE))/365</f>
        <v>20.613698630136987</v>
      </c>
      <c r="M371" s="50">
        <f>(C371-VLOOKUP(I371,Riders!$A$2:$C$3501,2,FALSE))/365</f>
        <v>23.057534246575344</v>
      </c>
      <c r="N371" s="50">
        <f>(C371-VLOOKUP(J371,Riders!$A$2:$C$3501,2,FALSE))/365</f>
        <v>22.010958904109589</v>
      </c>
      <c r="O371" s="50">
        <f>(C371-VLOOKUP(K371,Riders!$A$2:$C$3501,2,FALSE))/365</f>
        <v>37.632876712328766</v>
      </c>
      <c r="P371" s="30">
        <v>6</v>
      </c>
      <c r="Q371" s="101">
        <f t="shared" si="36"/>
        <v>255.25500000000002</v>
      </c>
      <c r="R371" s="101">
        <f t="shared" si="37"/>
        <v>22.518000000000001</v>
      </c>
      <c r="S371" s="101">
        <f t="shared" si="38"/>
        <v>69.424000000000007</v>
      </c>
      <c r="T371" s="101">
        <f t="shared" si="39"/>
        <v>62.194000000000017</v>
      </c>
      <c r="U371" s="101">
        <f t="shared" si="40"/>
        <v>61.530999999999977</v>
      </c>
      <c r="V371" s="101">
        <f t="shared" si="41"/>
        <v>62.106000000000023</v>
      </c>
      <c r="W371">
        <v>14.118</v>
      </c>
      <c r="X371">
        <v>8.4</v>
      </c>
      <c r="Y371">
        <v>7.8659999999999997</v>
      </c>
      <c r="Z371">
        <v>7.7569999999999979</v>
      </c>
      <c r="AA371">
        <v>7.828000000000003</v>
      </c>
      <c r="AB371">
        <v>7.7029999999999959</v>
      </c>
      <c r="AC371">
        <v>7.7830000000000013</v>
      </c>
      <c r="AD371">
        <v>7.9690000000000083</v>
      </c>
      <c r="AE371">
        <v>7.7779999999999916</v>
      </c>
      <c r="AF371">
        <v>7.730000000000004</v>
      </c>
      <c r="AG371">
        <v>7.73599999999999</v>
      </c>
      <c r="AH371">
        <v>7.8350000000000222</v>
      </c>
      <c r="AI371">
        <v>7.7209999999999752</v>
      </c>
      <c r="AJ371">
        <v>7.7420000000000044</v>
      </c>
      <c r="AK371">
        <v>7.7490000000000094</v>
      </c>
      <c r="AL371">
        <v>7.90300000000002</v>
      </c>
      <c r="AM371">
        <v>7.742999999999995</v>
      </c>
      <c r="AN371">
        <v>7.9049999999999727</v>
      </c>
      <c r="AO371">
        <v>7.8019999999999925</v>
      </c>
      <c r="AP371">
        <v>7.7540000000000191</v>
      </c>
      <c r="AQ371">
        <v>7.6189999999999714</v>
      </c>
      <c r="AR371">
        <v>7.5260000000000389</v>
      </c>
      <c r="AS371">
        <v>7.6769999999999641</v>
      </c>
      <c r="AT371">
        <v>7.5050000000000239</v>
      </c>
      <c r="AU371">
        <v>7.5020000000000095</v>
      </c>
      <c r="AV371">
        <v>7.6069999999999709</v>
      </c>
      <c r="AW371">
        <v>7.882000000000005</v>
      </c>
      <c r="AX371">
        <v>7.7650000000000148</v>
      </c>
      <c r="AY371">
        <v>7.8329999999999984</v>
      </c>
      <c r="AZ371">
        <v>7.9979999999999905</v>
      </c>
      <c r="BA371">
        <v>7.7130000000000223</v>
      </c>
      <c r="BB371">
        <v>7.8060000000000116</v>
      </c>
      <c r="BC371" s="102">
        <f t="shared" si="42"/>
        <v>56.414174061232877</v>
      </c>
    </row>
    <row r="372" spans="1:55" ht="14.65" thickBot="1" x14ac:dyDescent="0.5">
      <c r="A372" s="1" t="s">
        <v>131</v>
      </c>
      <c r="B372" s="1">
        <v>2020</v>
      </c>
      <c r="C372" s="2">
        <v>43887</v>
      </c>
      <c r="D372" s="1" t="s">
        <v>13</v>
      </c>
      <c r="E372" s="30" t="s">
        <v>379</v>
      </c>
      <c r="F372" s="47" t="s">
        <v>379</v>
      </c>
      <c r="G372" s="47" t="s">
        <v>15</v>
      </c>
      <c r="H372" s="47" t="s">
        <v>459</v>
      </c>
      <c r="I372" s="47" t="s">
        <v>501</v>
      </c>
      <c r="J372" s="47" t="s">
        <v>491</v>
      </c>
      <c r="K372" s="47" t="s">
        <v>337</v>
      </c>
      <c r="L372" s="50">
        <f>(C372-VLOOKUP(H372,Riders!$A$2:$C$3501,2,FALSE))/365</f>
        <v>21.282191780821918</v>
      </c>
      <c r="M372" s="50">
        <f>(C372-VLOOKUP(I372,Riders!$A$2:$C$3501,2,FALSE))/365</f>
        <v>31.739726027397261</v>
      </c>
      <c r="N372" s="50">
        <f>(C372-VLOOKUP(J372,Riders!$A$2:$C$3501,2,FALSE))/365</f>
        <v>23.632876712328766</v>
      </c>
      <c r="O372" s="50">
        <f>(C372-VLOOKUP(K372,Riders!$A$2:$C$3501,2,FALSE))/365</f>
        <v>24.780821917808218</v>
      </c>
      <c r="P372" s="30">
        <v>7</v>
      </c>
      <c r="Q372" s="101">
        <f t="shared" si="36"/>
        <v>255.477</v>
      </c>
      <c r="R372" s="101">
        <f t="shared" si="37"/>
        <v>22.408000000000001</v>
      </c>
      <c r="S372" s="101">
        <f t="shared" si="38"/>
        <v>68.268000000000001</v>
      </c>
      <c r="T372" s="101">
        <f t="shared" si="39"/>
        <v>60.250999999999976</v>
      </c>
      <c r="U372" s="101">
        <f t="shared" si="40"/>
        <v>61.388000000000034</v>
      </c>
      <c r="V372" s="101">
        <f t="shared" si="41"/>
        <v>65.569999999999993</v>
      </c>
      <c r="W372">
        <v>14.11</v>
      </c>
      <c r="X372">
        <v>8.2980000000000018</v>
      </c>
      <c r="Y372">
        <v>7.7979999999999983</v>
      </c>
      <c r="Z372">
        <v>7.7189999999999976</v>
      </c>
      <c r="AA372">
        <v>7.7510000000000048</v>
      </c>
      <c r="AB372">
        <v>7.5760000000000005</v>
      </c>
      <c r="AC372">
        <v>7.5139999999999958</v>
      </c>
      <c r="AD372">
        <v>7.5020000000000024</v>
      </c>
      <c r="AE372">
        <v>7.5739999999999981</v>
      </c>
      <c r="AF372">
        <v>7.5100000000000051</v>
      </c>
      <c r="AG372">
        <v>7.5369999999999919</v>
      </c>
      <c r="AH372">
        <v>7.5610000000000213</v>
      </c>
      <c r="AI372">
        <v>7.6599999999999682</v>
      </c>
      <c r="AJ372">
        <v>7.4789999999999992</v>
      </c>
      <c r="AK372">
        <v>7.4730000000000274</v>
      </c>
      <c r="AL372">
        <v>7.4569999999999652</v>
      </c>
      <c r="AM372">
        <v>7.4830000000000325</v>
      </c>
      <c r="AN372">
        <v>7.657999999999987</v>
      </c>
      <c r="AO372">
        <v>7.6479999999999961</v>
      </c>
      <c r="AP372">
        <v>7.8250000000000171</v>
      </c>
      <c r="AQ372">
        <v>7.8919999999999959</v>
      </c>
      <c r="AR372">
        <v>7.6839999999999975</v>
      </c>
      <c r="AS372">
        <v>7.5900000000000034</v>
      </c>
      <c r="AT372">
        <v>7.6080000000000041</v>
      </c>
      <c r="AU372">
        <v>7.7999999999999829</v>
      </c>
      <c r="AV372">
        <v>7.9420000000000073</v>
      </c>
      <c r="AW372">
        <v>8.0449999999999875</v>
      </c>
      <c r="AX372">
        <v>8.0930000000000177</v>
      </c>
      <c r="AY372">
        <v>8.1779999999999973</v>
      </c>
      <c r="AZ372">
        <v>8.328000000000003</v>
      </c>
      <c r="BA372">
        <v>8.4850000000000421</v>
      </c>
      <c r="BB372">
        <v>8.6989999999999554</v>
      </c>
      <c r="BC372" s="102">
        <f t="shared" si="42"/>
        <v>56.36515224462476</v>
      </c>
    </row>
    <row r="373" spans="1:55" ht="14.65" thickBot="1" x14ac:dyDescent="0.5">
      <c r="A373" s="1" t="s">
        <v>131</v>
      </c>
      <c r="B373" s="1">
        <v>2020</v>
      </c>
      <c r="C373" s="2">
        <v>43887</v>
      </c>
      <c r="D373" s="1" t="s">
        <v>13</v>
      </c>
      <c r="E373" s="30" t="s">
        <v>379</v>
      </c>
      <c r="F373" s="47" t="s">
        <v>379</v>
      </c>
      <c r="G373" s="47" t="s">
        <v>56</v>
      </c>
      <c r="H373" s="47" t="s">
        <v>427</v>
      </c>
      <c r="I373" s="47" t="s">
        <v>291</v>
      </c>
      <c r="J373" s="47" t="s">
        <v>267</v>
      </c>
      <c r="K373" s="47" t="s">
        <v>428</v>
      </c>
      <c r="L373" s="50">
        <f>(C373-VLOOKUP(H373,Riders!$A$2:$C$3501,2,FALSE))/365</f>
        <v>25.835616438356166</v>
      </c>
      <c r="M373" s="50">
        <f>(C373-VLOOKUP(I373,Riders!$A$2:$C$3501,2,FALSE))/365</f>
        <v>18.863013698630137</v>
      </c>
      <c r="N373" s="50">
        <f>(C373-VLOOKUP(J373,Riders!$A$2:$C$3501,2,FALSE))/365</f>
        <v>21.172602739726027</v>
      </c>
      <c r="O373" s="50">
        <f>(C373-VLOOKUP(K373,Riders!$A$2:$C$3501,2,FALSE))/365</f>
        <v>30.334246575342465</v>
      </c>
      <c r="P373" s="30">
        <v>8</v>
      </c>
      <c r="Q373" s="101">
        <f t="shared" si="36"/>
        <v>261.36799999999999</v>
      </c>
      <c r="R373" s="101">
        <f t="shared" si="37"/>
        <v>22.867999999999999</v>
      </c>
      <c r="S373" s="101">
        <f t="shared" si="38"/>
        <v>69.763000000000005</v>
      </c>
      <c r="T373" s="101">
        <f t="shared" si="39"/>
        <v>62.916999999999973</v>
      </c>
      <c r="U373" s="101">
        <f t="shared" si="40"/>
        <v>64.127000000000038</v>
      </c>
      <c r="V373" s="101">
        <f t="shared" si="41"/>
        <v>64.560999999999979</v>
      </c>
      <c r="W373">
        <v>14.313000000000001</v>
      </c>
      <c r="X373">
        <v>8.5549999999999979</v>
      </c>
      <c r="Y373">
        <v>7.9730000000000025</v>
      </c>
      <c r="Z373">
        <v>7.7719999999999985</v>
      </c>
      <c r="AA373">
        <v>7.8569999999999993</v>
      </c>
      <c r="AB373">
        <v>7.7480000000000047</v>
      </c>
      <c r="AC373">
        <v>7.6880000000000095</v>
      </c>
      <c r="AD373">
        <v>7.8569999999999922</v>
      </c>
      <c r="AE373">
        <v>7.7560000000000002</v>
      </c>
      <c r="AF373">
        <v>7.820999999999998</v>
      </c>
      <c r="AG373">
        <v>7.8849999999999909</v>
      </c>
      <c r="AH373">
        <v>7.9969999999999999</v>
      </c>
      <c r="AI373">
        <v>7.8610000000000042</v>
      </c>
      <c r="AJ373">
        <v>7.8719999999999857</v>
      </c>
      <c r="AK373">
        <v>7.8520000000000039</v>
      </c>
      <c r="AL373">
        <v>7.8729999999999905</v>
      </c>
      <c r="AM373">
        <v>8.02800000000002</v>
      </c>
      <c r="AN373">
        <v>7.8900000000000148</v>
      </c>
      <c r="AO373">
        <v>7.9999999999999716</v>
      </c>
      <c r="AP373">
        <v>8.2750000000000341</v>
      </c>
      <c r="AQ373">
        <v>7.9939999999999998</v>
      </c>
      <c r="AR373">
        <v>7.9249999999999829</v>
      </c>
      <c r="AS373">
        <v>8.0880000000000223</v>
      </c>
      <c r="AT373">
        <v>7.9269999999999925</v>
      </c>
      <c r="AU373">
        <v>8.0349999999999682</v>
      </c>
      <c r="AV373">
        <v>8.2980000000000302</v>
      </c>
      <c r="AW373">
        <v>8.0220000000000198</v>
      </c>
      <c r="AX373">
        <v>8.0629999999999882</v>
      </c>
      <c r="AY373">
        <v>7.9949999999999761</v>
      </c>
      <c r="AZ373">
        <v>8.025999999999982</v>
      </c>
      <c r="BA373">
        <v>8.1670000000000584</v>
      </c>
      <c r="BB373">
        <v>7.9549999999999557</v>
      </c>
      <c r="BC373" s="102">
        <f t="shared" si="42"/>
        <v>55.094732331425426</v>
      </c>
    </row>
    <row r="374" spans="1:55" ht="14.65" thickBot="1" x14ac:dyDescent="0.5">
      <c r="A374" s="1" t="s">
        <v>131</v>
      </c>
      <c r="B374" s="1">
        <v>2020</v>
      </c>
      <c r="C374" s="2">
        <v>43887</v>
      </c>
      <c r="D374" s="1" t="s">
        <v>13</v>
      </c>
      <c r="E374" s="30" t="s">
        <v>379</v>
      </c>
      <c r="F374" s="47" t="s">
        <v>379</v>
      </c>
      <c r="G374" s="47" t="s">
        <v>17</v>
      </c>
      <c r="H374" s="47" t="s">
        <v>215</v>
      </c>
      <c r="I374" s="47" t="s">
        <v>327</v>
      </c>
      <c r="J374" s="47" t="s">
        <v>422</v>
      </c>
      <c r="K374" s="47" t="s">
        <v>530</v>
      </c>
      <c r="L374" s="50">
        <f>(C374-VLOOKUP(H374,Riders!$A$2:$C$3501,2,FALSE))/365</f>
        <v>21.136986301369863</v>
      </c>
      <c r="M374" s="50">
        <f>(C374-VLOOKUP(I374,Riders!$A$2:$C$3501,2,FALSE))/365</f>
        <v>27.397260273972602</v>
      </c>
      <c r="N374" s="50">
        <f>(C374-VLOOKUP(J374,Riders!$A$2:$C$3501,2,FALSE))/365</f>
        <v>20.857534246575341</v>
      </c>
      <c r="O374" s="50">
        <f>(C374-VLOOKUP(K374,Riders!$A$2:$C$3501,2,FALSE))/365</f>
        <v>20.101369863013698</v>
      </c>
      <c r="P374" s="30">
        <v>9</v>
      </c>
      <c r="Q374" s="101">
        <f t="shared" si="36"/>
        <v>261.41700000000003</v>
      </c>
      <c r="R374" s="101">
        <f t="shared" si="37"/>
        <v>22.137</v>
      </c>
      <c r="S374" s="101">
        <f t="shared" si="38"/>
        <v>68.884000000000015</v>
      </c>
      <c r="T374" s="101">
        <f t="shared" si="39"/>
        <v>62.778999999999968</v>
      </c>
      <c r="U374" s="101">
        <f t="shared" si="40"/>
        <v>63.88300000000001</v>
      </c>
      <c r="V374" s="101">
        <f t="shared" si="41"/>
        <v>65.871000000000038</v>
      </c>
      <c r="W374">
        <v>13.785</v>
      </c>
      <c r="X374">
        <v>8.3520000000000003</v>
      </c>
      <c r="Y374">
        <v>7.9420000000000002</v>
      </c>
      <c r="Z374">
        <v>7.8269999999999982</v>
      </c>
      <c r="AA374">
        <v>7.8969999999999985</v>
      </c>
      <c r="AB374">
        <v>7.6890000000000001</v>
      </c>
      <c r="AC374">
        <v>7.6829999999999998</v>
      </c>
      <c r="AD374">
        <v>7.7090000000000174</v>
      </c>
      <c r="AE374">
        <v>7.8729999999999905</v>
      </c>
      <c r="AF374">
        <v>7.7339999999999804</v>
      </c>
      <c r="AG374">
        <v>7.7870000000000203</v>
      </c>
      <c r="AH374">
        <v>7.8349999999999937</v>
      </c>
      <c r="AI374">
        <v>7.8979999999999961</v>
      </c>
      <c r="AJ374">
        <v>8.0289999999999964</v>
      </c>
      <c r="AK374">
        <v>7.8299999999999983</v>
      </c>
      <c r="AL374">
        <v>7.7929999999999922</v>
      </c>
      <c r="AM374">
        <v>7.8500000000000227</v>
      </c>
      <c r="AN374">
        <v>7.9080000000000155</v>
      </c>
      <c r="AO374">
        <v>7.9619999999999891</v>
      </c>
      <c r="AP374">
        <v>8.1310000000000002</v>
      </c>
      <c r="AQ374">
        <v>8.0109999999999957</v>
      </c>
      <c r="AR374">
        <v>8.1350000000000193</v>
      </c>
      <c r="AS374">
        <v>7.9699999999999704</v>
      </c>
      <c r="AT374">
        <v>7.9159999999999968</v>
      </c>
      <c r="AU374">
        <v>7.8969999999999914</v>
      </c>
      <c r="AV374">
        <v>8.0490000000000066</v>
      </c>
      <c r="AW374">
        <v>8.1020000000000323</v>
      </c>
      <c r="AX374">
        <v>8.1579999999999586</v>
      </c>
      <c r="AY374">
        <v>8.4010000000000389</v>
      </c>
      <c r="AZ374">
        <v>8.3769999999999811</v>
      </c>
      <c r="BA374">
        <v>8.5150000000000432</v>
      </c>
      <c r="BB374">
        <v>8.3719999999999857</v>
      </c>
      <c r="BC374" s="102">
        <f t="shared" si="42"/>
        <v>55.084405375319882</v>
      </c>
    </row>
    <row r="375" spans="1:55" ht="14.65" thickBot="1" x14ac:dyDescent="0.5">
      <c r="A375" s="1" t="s">
        <v>131</v>
      </c>
      <c r="B375" s="1">
        <v>2020</v>
      </c>
      <c r="C375" s="2">
        <v>43887</v>
      </c>
      <c r="D375" s="1" t="s">
        <v>13</v>
      </c>
      <c r="E375" s="30" t="s">
        <v>379</v>
      </c>
      <c r="F375" s="47" t="s">
        <v>379</v>
      </c>
      <c r="G375" s="47" t="s">
        <v>51</v>
      </c>
      <c r="H375" s="47" t="s">
        <v>301</v>
      </c>
      <c r="I375" s="47" t="s">
        <v>236</v>
      </c>
      <c r="J375" s="47" t="s">
        <v>531</v>
      </c>
      <c r="K375" s="47" t="s">
        <v>532</v>
      </c>
      <c r="L375" s="50">
        <f>(C375-VLOOKUP(H375,Riders!$A$2:$C$3501,2,FALSE))/365</f>
        <v>29.975342465753425</v>
      </c>
      <c r="M375" s="50">
        <f>(C375-VLOOKUP(I375,Riders!$A$2:$C$3501,2,FALSE))/365</f>
        <v>24.312328767123287</v>
      </c>
      <c r="N375" s="50">
        <f>(C375-VLOOKUP(J375,Riders!$A$2:$C$3501,2,FALSE))/365</f>
        <v>19.487671232876714</v>
      </c>
      <c r="O375" s="50">
        <f>(C375-VLOOKUP(K375,Riders!$A$2:$C$3501,2,FALSE))/365</f>
        <v>27.336986301369862</v>
      </c>
      <c r="P375" s="30">
        <v>10</v>
      </c>
      <c r="Q375" s="101">
        <f t="shared" si="36"/>
        <v>261.7</v>
      </c>
      <c r="R375" s="101">
        <f t="shared" si="37"/>
        <v>22.46</v>
      </c>
      <c r="S375" s="101">
        <f t="shared" si="38"/>
        <v>69.076000000000008</v>
      </c>
      <c r="T375" s="101">
        <f t="shared" si="39"/>
        <v>62.915000000000006</v>
      </c>
      <c r="U375" s="101">
        <f t="shared" si="40"/>
        <v>63.926999999999992</v>
      </c>
      <c r="V375" s="101">
        <f t="shared" si="41"/>
        <v>65.781999999999982</v>
      </c>
      <c r="W375">
        <v>14.099</v>
      </c>
      <c r="X375">
        <v>8.3610000000000007</v>
      </c>
      <c r="Y375">
        <v>7.9860000000000007</v>
      </c>
      <c r="Z375">
        <v>7.9190000000000005</v>
      </c>
      <c r="AA375">
        <v>7.7389999999999972</v>
      </c>
      <c r="AB375">
        <v>7.6289999999999978</v>
      </c>
      <c r="AC375">
        <v>7.747000000000007</v>
      </c>
      <c r="AD375">
        <v>7.5960000000000036</v>
      </c>
      <c r="AE375">
        <v>7.6550000000000011</v>
      </c>
      <c r="AF375">
        <v>7.8699999999999903</v>
      </c>
      <c r="AG375">
        <v>7.6830000000000069</v>
      </c>
      <c r="AH375">
        <v>7.8899999999999864</v>
      </c>
      <c r="AI375">
        <v>8.0630000000000024</v>
      </c>
      <c r="AJ375">
        <v>7.9630000000000081</v>
      </c>
      <c r="AK375">
        <v>7.8999999999999915</v>
      </c>
      <c r="AL375">
        <v>7.8910000000000196</v>
      </c>
      <c r="AM375">
        <v>8.0480000000000018</v>
      </c>
      <c r="AN375">
        <v>7.8589999999999804</v>
      </c>
      <c r="AO375">
        <v>7.8519999999999754</v>
      </c>
      <c r="AP375">
        <v>7.891000000000048</v>
      </c>
      <c r="AQ375">
        <v>8.1129999999999995</v>
      </c>
      <c r="AR375">
        <v>7.9779999999999802</v>
      </c>
      <c r="AS375">
        <v>8.0529999999999973</v>
      </c>
      <c r="AT375">
        <v>8.1330000000000098</v>
      </c>
      <c r="AU375">
        <v>8.0430000000000064</v>
      </c>
      <c r="AV375">
        <v>8.0229999999999961</v>
      </c>
      <c r="AW375">
        <v>8.1899999999999977</v>
      </c>
      <c r="AX375">
        <v>8.1610000000000298</v>
      </c>
      <c r="AY375">
        <v>8.3349999999999511</v>
      </c>
      <c r="AZ375">
        <v>8.5230000000000246</v>
      </c>
      <c r="BA375">
        <v>8.2589999999999861</v>
      </c>
      <c r="BB375">
        <v>8.2479999999999905</v>
      </c>
      <c r="BC375" s="102">
        <f t="shared" si="42"/>
        <v>55.024837600305695</v>
      </c>
    </row>
    <row r="376" spans="1:55" ht="14.65" thickBot="1" x14ac:dyDescent="0.5">
      <c r="A376" s="1" t="s">
        <v>131</v>
      </c>
      <c r="B376" s="1">
        <v>2020</v>
      </c>
      <c r="C376" s="2">
        <v>43887</v>
      </c>
      <c r="D376" s="1" t="s">
        <v>13</v>
      </c>
      <c r="E376" s="30" t="s">
        <v>379</v>
      </c>
      <c r="F376" s="47" t="s">
        <v>379</v>
      </c>
      <c r="G376" s="47" t="s">
        <v>47</v>
      </c>
      <c r="H376" s="47" t="s">
        <v>268</v>
      </c>
      <c r="I376" s="47" t="s">
        <v>533</v>
      </c>
      <c r="J376" s="47" t="s">
        <v>534</v>
      </c>
      <c r="K376" s="47" t="s">
        <v>279</v>
      </c>
      <c r="L376" s="50">
        <f>(C376-VLOOKUP(H376,Riders!$A$2:$C$3501,2,FALSE))/365</f>
        <v>23.153424657534245</v>
      </c>
      <c r="M376" s="50">
        <f>(C376-VLOOKUP(I376,Riders!$A$2:$C$3501,2,FALSE))/365</f>
        <v>30.550684931506851</v>
      </c>
      <c r="N376" s="50">
        <f>(C376-VLOOKUP(J376,Riders!$A$2:$C$3501,2,FALSE))/365</f>
        <v>24.183561643835617</v>
      </c>
      <c r="O376" s="50">
        <f>(C376-VLOOKUP(K376,Riders!$A$2:$C$3501,2,FALSE))/365</f>
        <v>23.780821917808218</v>
      </c>
      <c r="P376" s="30">
        <v>11</v>
      </c>
      <c r="Q376" s="101">
        <f t="shared" si="36"/>
        <v>266.38</v>
      </c>
      <c r="R376" s="101">
        <f t="shared" si="37"/>
        <v>22.774999999999999</v>
      </c>
      <c r="S376" s="101">
        <f t="shared" si="38"/>
        <v>70.349000000000004</v>
      </c>
      <c r="T376" s="101">
        <f t="shared" si="39"/>
        <v>64.063000000000002</v>
      </c>
      <c r="U376" s="101">
        <f t="shared" si="40"/>
        <v>65.287000000000006</v>
      </c>
      <c r="V376" s="101">
        <f t="shared" si="41"/>
        <v>66.680999999999983</v>
      </c>
      <c r="W376">
        <v>14.545999999999999</v>
      </c>
      <c r="X376">
        <v>8.2289999999999992</v>
      </c>
      <c r="Y376">
        <v>7.9790000000000028</v>
      </c>
      <c r="Z376">
        <v>7.7609999999999992</v>
      </c>
      <c r="AA376">
        <v>7.8609999999999971</v>
      </c>
      <c r="AB376">
        <v>7.953000000000003</v>
      </c>
      <c r="AC376">
        <v>8.1069999999999993</v>
      </c>
      <c r="AD376">
        <v>7.9130000000000038</v>
      </c>
      <c r="AE376">
        <v>7.9749999999999943</v>
      </c>
      <c r="AF376">
        <v>7.715999999999994</v>
      </c>
      <c r="AG376">
        <v>7.8629999999999995</v>
      </c>
      <c r="AH376">
        <v>8.054000000000002</v>
      </c>
      <c r="AI376">
        <v>8.0769999999999982</v>
      </c>
      <c r="AJ376">
        <v>8.2750000000000199</v>
      </c>
      <c r="AK376">
        <v>8.0040000000000049</v>
      </c>
      <c r="AL376">
        <v>8.0989999999999895</v>
      </c>
      <c r="AM376">
        <v>7.8860000000000241</v>
      </c>
      <c r="AN376">
        <v>8.08299999999997</v>
      </c>
      <c r="AO376">
        <v>8.0159999999999911</v>
      </c>
      <c r="AP376">
        <v>8.070999999999998</v>
      </c>
      <c r="AQ376">
        <v>8.3980000000000246</v>
      </c>
      <c r="AR376">
        <v>8.6080000000000041</v>
      </c>
      <c r="AS376">
        <v>8.1459999999999582</v>
      </c>
      <c r="AT376">
        <v>8.0790000000000362</v>
      </c>
      <c r="AU376">
        <v>8.2210000000000036</v>
      </c>
      <c r="AV376">
        <v>7.9830000000000041</v>
      </c>
      <c r="AW376">
        <v>8.3340000000000032</v>
      </c>
      <c r="AX376">
        <v>8.6129999999999711</v>
      </c>
      <c r="AY376">
        <v>8.3650000000000375</v>
      </c>
      <c r="AZ376">
        <v>8.4479999999999507</v>
      </c>
      <c r="BA376">
        <v>8.245000000000033</v>
      </c>
      <c r="BB376">
        <v>8.47199999999998</v>
      </c>
      <c r="BC376" s="102">
        <f t="shared" si="42"/>
        <v>54.058112470906224</v>
      </c>
    </row>
    <row r="377" spans="1:55" ht="14.65" thickBot="1" x14ac:dyDescent="0.5">
      <c r="A377" s="1" t="s">
        <v>131</v>
      </c>
      <c r="B377" s="1">
        <v>2020</v>
      </c>
      <c r="C377" s="2">
        <v>43887</v>
      </c>
      <c r="D377" s="1" t="s">
        <v>13</v>
      </c>
      <c r="E377" s="30" t="s">
        <v>379</v>
      </c>
      <c r="F377" s="47" t="s">
        <v>379</v>
      </c>
      <c r="G377" s="47" t="s">
        <v>172</v>
      </c>
      <c r="H377" s="47" t="s">
        <v>535</v>
      </c>
      <c r="I377" s="47" t="s">
        <v>293</v>
      </c>
      <c r="J377" s="47" t="s">
        <v>333</v>
      </c>
      <c r="K377" s="47" t="s">
        <v>536</v>
      </c>
      <c r="L377" s="50">
        <f>(C377-VLOOKUP(H377,Riders!$A$2:$C$3501,2,FALSE))/365</f>
        <v>25.391780821917809</v>
      </c>
      <c r="M377" s="50">
        <f>(C377-VLOOKUP(I377,Riders!$A$2:$C$3501,2,FALSE))/365</f>
        <v>20.668493150684931</v>
      </c>
      <c r="N377" s="50">
        <f>(C377-VLOOKUP(J377,Riders!$A$2:$C$3501,2,FALSE))/365</f>
        <v>25.578082191780823</v>
      </c>
      <c r="O377" s="50" t="e">
        <f>(C377-VLOOKUP(K377,Riders!$A$2:$C$3501,2,FALSE))/365</f>
        <v>#N/A</v>
      </c>
      <c r="P377" s="30">
        <v>12</v>
      </c>
      <c r="Q377" s="101">
        <f t="shared" si="36"/>
        <v>273.22299999999996</v>
      </c>
      <c r="R377" s="101">
        <f t="shared" si="37"/>
        <v>23.117999999999999</v>
      </c>
      <c r="S377" s="101">
        <f t="shared" si="38"/>
        <v>71.155999999999992</v>
      </c>
      <c r="T377" s="101">
        <f t="shared" si="39"/>
        <v>64.876999999999995</v>
      </c>
      <c r="U377" s="101">
        <f t="shared" si="40"/>
        <v>66.605000000000018</v>
      </c>
      <c r="V377" s="101">
        <f t="shared" si="41"/>
        <v>70.584999999999951</v>
      </c>
      <c r="W377">
        <v>14.63</v>
      </c>
      <c r="X377">
        <v>8.4879999999999978</v>
      </c>
      <c r="Y377">
        <v>8.1840000000000011</v>
      </c>
      <c r="Z377">
        <v>7.9770000000000039</v>
      </c>
      <c r="AA377">
        <v>7.9839999999999947</v>
      </c>
      <c r="AB377">
        <v>7.8710000000000022</v>
      </c>
      <c r="AC377">
        <v>8.0889999999999915</v>
      </c>
      <c r="AD377">
        <v>7.9329999999999998</v>
      </c>
      <c r="AE377">
        <v>7.9990000000000094</v>
      </c>
      <c r="AF377">
        <v>7.9080000000000013</v>
      </c>
      <c r="AG377">
        <v>8.0750000000000028</v>
      </c>
      <c r="AH377">
        <v>8.0730000000000075</v>
      </c>
      <c r="AI377">
        <v>8.2029999999999887</v>
      </c>
      <c r="AJ377">
        <v>8.137999999999991</v>
      </c>
      <c r="AK377">
        <v>8.2979999999999876</v>
      </c>
      <c r="AL377">
        <v>8.1830000000000069</v>
      </c>
      <c r="AM377">
        <v>8.2360000000000184</v>
      </c>
      <c r="AN377">
        <v>8.0180000000000007</v>
      </c>
      <c r="AO377">
        <v>8.164999999999992</v>
      </c>
      <c r="AP377">
        <v>8.2319999999999993</v>
      </c>
      <c r="AQ377">
        <v>8.3730000000000189</v>
      </c>
      <c r="AR377">
        <v>8.2860000000000014</v>
      </c>
      <c r="AS377">
        <v>8.7229999999999848</v>
      </c>
      <c r="AT377">
        <v>8.5720000000000027</v>
      </c>
      <c r="AU377">
        <v>8.7400000000000091</v>
      </c>
      <c r="AV377">
        <v>8.7519999999999811</v>
      </c>
      <c r="AW377">
        <v>8.7599999999999909</v>
      </c>
      <c r="AX377">
        <v>8.6670000000000584</v>
      </c>
      <c r="AY377">
        <v>8.7449999999999193</v>
      </c>
      <c r="AZ377">
        <v>8.9730000000000416</v>
      </c>
      <c r="BA377">
        <v>9.0060000000000571</v>
      </c>
      <c r="BB377">
        <v>8.9419999999998936</v>
      </c>
      <c r="BC377" s="102">
        <f t="shared" si="42"/>
        <v>52.704201330049088</v>
      </c>
    </row>
    <row r="378" spans="1:55" ht="14.65" thickBot="1" x14ac:dyDescent="0.5">
      <c r="A378" s="3" t="s">
        <v>93</v>
      </c>
      <c r="B378" s="3">
        <v>2020</v>
      </c>
      <c r="C378" s="19">
        <v>43854</v>
      </c>
      <c r="D378" s="3" t="s">
        <v>72</v>
      </c>
      <c r="E378" s="29" t="s">
        <v>454</v>
      </c>
      <c r="F378">
        <v>1</v>
      </c>
      <c r="G378" t="s">
        <v>156</v>
      </c>
      <c r="H378" t="s">
        <v>540</v>
      </c>
      <c r="I378" t="s">
        <v>543</v>
      </c>
      <c r="J378" t="s">
        <v>541</v>
      </c>
      <c r="K378" t="s">
        <v>542</v>
      </c>
      <c r="L378" s="50">
        <f>(C378-VLOOKUP(H378,Riders!$A$2:$C$3501,2,FALSE))/365</f>
        <v>25.065753424657533</v>
      </c>
      <c r="M378" s="50">
        <f>(C378-VLOOKUP(I378,Riders!$A$2:$C$3501,2,FALSE))/365</f>
        <v>24.304109589041097</v>
      </c>
      <c r="N378" s="50" t="e">
        <f>(C378-VLOOKUP(J378,Riders!$A$2:$C$3501,2,FALSE))/365</f>
        <v>#N/A</v>
      </c>
      <c r="O378" s="50">
        <f>(C378-VLOOKUP(K378,Riders!$A$2:$C$3501,2,FALSE))/365</f>
        <v>30.772602739726029</v>
      </c>
      <c r="P378" s="29">
        <v>1</v>
      </c>
      <c r="Q378" s="101">
        <f t="shared" si="36"/>
        <v>276.97500000000002</v>
      </c>
      <c r="R378" s="101">
        <f t="shared" si="37"/>
        <v>22.631</v>
      </c>
      <c r="S378" s="101">
        <f t="shared" si="38"/>
        <v>71.279999999999987</v>
      </c>
      <c r="T378" s="101">
        <f t="shared" si="39"/>
        <v>67.500999999999991</v>
      </c>
      <c r="U378" s="101">
        <f t="shared" si="40"/>
        <v>68.726000000000028</v>
      </c>
      <c r="V378" s="101">
        <f t="shared" si="41"/>
        <v>69.468000000000018</v>
      </c>
      <c r="W378">
        <v>14.32</v>
      </c>
      <c r="X378">
        <v>8.3109999999999999</v>
      </c>
      <c r="Y378">
        <v>7.9499999999999993</v>
      </c>
      <c r="Z378">
        <v>7.9869999999999983</v>
      </c>
      <c r="AA378">
        <v>8.1910000000000025</v>
      </c>
      <c r="AB378">
        <v>8.0450000000000017</v>
      </c>
      <c r="AC378">
        <v>8.097999999999999</v>
      </c>
      <c r="AD378">
        <v>8.3779999999999859</v>
      </c>
      <c r="AE378">
        <v>8.3440000000000225</v>
      </c>
      <c r="AF378">
        <v>8.1079999999999899</v>
      </c>
      <c r="AG378">
        <v>8.4680000000000035</v>
      </c>
      <c r="AH378">
        <v>8.4279999999999973</v>
      </c>
      <c r="AI378">
        <v>8.5630000000000024</v>
      </c>
      <c r="AJ378">
        <v>8.5180000000000007</v>
      </c>
      <c r="AK378">
        <v>8.4659999999999798</v>
      </c>
      <c r="AL378">
        <v>8.6059999999999945</v>
      </c>
      <c r="AM378">
        <v>8.731000000000023</v>
      </c>
      <c r="AN378">
        <v>8.464999999999975</v>
      </c>
      <c r="AO378">
        <v>8.4630000000000507</v>
      </c>
      <c r="AP378">
        <v>8.6189999999999998</v>
      </c>
      <c r="AQ378">
        <v>8.5120000000000005</v>
      </c>
      <c r="AR378">
        <v>8.742999999999995</v>
      </c>
      <c r="AS378">
        <v>8.5739999999999839</v>
      </c>
      <c r="AT378">
        <v>8.6189999999999998</v>
      </c>
      <c r="AU378">
        <v>8.657999999999987</v>
      </c>
      <c r="AV378">
        <v>8.929000000000002</v>
      </c>
      <c r="AW378">
        <v>8.7569999999999766</v>
      </c>
      <c r="AX378">
        <v>8.7880000000000109</v>
      </c>
      <c r="AY378">
        <v>8.9089999999999918</v>
      </c>
      <c r="AZ378">
        <v>8.509000000000043</v>
      </c>
      <c r="BA378">
        <v>8.4339999999999691</v>
      </c>
      <c r="BB378">
        <v>8.4840000000000373</v>
      </c>
      <c r="BC378" s="102">
        <f t="shared" si="42"/>
        <v>51.990251827782288</v>
      </c>
    </row>
    <row r="379" spans="1:55" ht="14.65" thickBot="1" x14ac:dyDescent="0.5">
      <c r="A379" s="3" t="s">
        <v>93</v>
      </c>
      <c r="B379" s="3">
        <v>2020</v>
      </c>
      <c r="C379" s="19">
        <v>43854</v>
      </c>
      <c r="D379" s="3" t="s">
        <v>72</v>
      </c>
      <c r="E379" s="29" t="s">
        <v>454</v>
      </c>
      <c r="F379">
        <v>2</v>
      </c>
      <c r="G379" t="s">
        <v>51</v>
      </c>
      <c r="H379" t="s">
        <v>301</v>
      </c>
      <c r="I379" t="s">
        <v>236</v>
      </c>
      <c r="J379" t="s">
        <v>531</v>
      </c>
      <c r="K379" t="s">
        <v>532</v>
      </c>
      <c r="L379" s="50">
        <f>(C379-VLOOKUP(H379,Riders!$A$2:$C$3501,2,FALSE))/365</f>
        <v>29.884931506849316</v>
      </c>
      <c r="M379" s="50">
        <f>(C379-VLOOKUP(I379,Riders!$A$2:$C$3501,2,FALSE))/365</f>
        <v>24.221917808219178</v>
      </c>
      <c r="N379" s="50">
        <f>(C379-VLOOKUP(J379,Riders!$A$2:$C$3501,2,FALSE))/365</f>
        <v>19.397260273972602</v>
      </c>
      <c r="O379" s="50">
        <f>(C379-VLOOKUP(K379,Riders!$A$2:$C$3501,2,FALSE))/365</f>
        <v>27.246575342465754</v>
      </c>
      <c r="P379" s="29">
        <v>1</v>
      </c>
      <c r="Q379" s="101">
        <f t="shared" si="36"/>
        <v>263.30500000000001</v>
      </c>
      <c r="R379" s="101">
        <f t="shared" si="37"/>
        <v>22.869</v>
      </c>
      <c r="S379" s="101">
        <f t="shared" si="38"/>
        <v>69.899000000000001</v>
      </c>
      <c r="T379" s="101">
        <f t="shared" si="39"/>
        <v>64.167000000000002</v>
      </c>
      <c r="U379" s="101">
        <f t="shared" si="40"/>
        <v>63.977000000000004</v>
      </c>
      <c r="V379" s="101">
        <f t="shared" si="41"/>
        <v>65.262</v>
      </c>
      <c r="W379">
        <v>14.3</v>
      </c>
      <c r="X379">
        <v>8.5689999999999991</v>
      </c>
      <c r="Y379">
        <v>8.1120000000000019</v>
      </c>
      <c r="Z379">
        <v>8.0039999999999978</v>
      </c>
      <c r="AA379">
        <v>7.7779999999999987</v>
      </c>
      <c r="AB379">
        <v>7.6810000000000045</v>
      </c>
      <c r="AC379">
        <v>7.7990000000000066</v>
      </c>
      <c r="AD379">
        <v>7.6559999999999917</v>
      </c>
      <c r="AE379">
        <v>7.6700000000000017</v>
      </c>
      <c r="AF379">
        <v>7.8930000000000007</v>
      </c>
      <c r="AG379">
        <v>7.8569999999999993</v>
      </c>
      <c r="AH379">
        <v>7.9040000000000106</v>
      </c>
      <c r="AI379">
        <v>8.1509999999999962</v>
      </c>
      <c r="AJ379">
        <v>8.1959999999999837</v>
      </c>
      <c r="AK379">
        <v>8.3720000000000141</v>
      </c>
      <c r="AL379">
        <v>8.1239999999999952</v>
      </c>
      <c r="AM379">
        <v>7.9550000000000125</v>
      </c>
      <c r="AN379">
        <v>7.8889999999999816</v>
      </c>
      <c r="AO379">
        <v>8.0470000000000255</v>
      </c>
      <c r="AP379">
        <v>7.9089999999999634</v>
      </c>
      <c r="AQ379">
        <v>7.9259999999999877</v>
      </c>
      <c r="AR379">
        <v>7.9630000000000507</v>
      </c>
      <c r="AS379">
        <v>8.1659999999999968</v>
      </c>
      <c r="AT379">
        <v>8.1219999999999857</v>
      </c>
      <c r="AU379">
        <v>8.2520000000000095</v>
      </c>
      <c r="AV379">
        <v>8.3969999999999629</v>
      </c>
      <c r="AW379">
        <v>8.0550000000000068</v>
      </c>
      <c r="AX379">
        <v>7.9909999999999854</v>
      </c>
      <c r="AY379">
        <v>7.9510000000000218</v>
      </c>
      <c r="AZ379">
        <v>8.1430000000000007</v>
      </c>
      <c r="BA379">
        <v>8.0759999999999934</v>
      </c>
      <c r="BB379">
        <v>8.3970000000000198</v>
      </c>
      <c r="BC379" s="102">
        <f t="shared" si="42"/>
        <v>54.689428609407337</v>
      </c>
    </row>
    <row r="380" spans="1:55" ht="14.65" thickBot="1" x14ac:dyDescent="0.5">
      <c r="A380" s="3" t="s">
        <v>93</v>
      </c>
      <c r="B380" s="3">
        <v>2020</v>
      </c>
      <c r="C380" s="19">
        <v>43854</v>
      </c>
      <c r="D380" s="3" t="s">
        <v>72</v>
      </c>
      <c r="E380" s="29" t="s">
        <v>454</v>
      </c>
      <c r="F380">
        <v>2</v>
      </c>
      <c r="G380" t="s">
        <v>15</v>
      </c>
      <c r="H380" t="s">
        <v>505</v>
      </c>
      <c r="I380" t="s">
        <v>460</v>
      </c>
      <c r="J380" t="s">
        <v>337</v>
      </c>
      <c r="K380" t="s">
        <v>492</v>
      </c>
      <c r="L380" s="50">
        <f>(C380-VLOOKUP(H380,Riders!$A$2:$C$3501,2,FALSE))/365</f>
        <v>36.709589041095889</v>
      </c>
      <c r="M380" s="50">
        <f>(C380-VLOOKUP(I380,Riders!$A$2:$C$3501,2,FALSE))/365</f>
        <v>26.536986301369861</v>
      </c>
      <c r="N380" s="50">
        <f>(C380-VLOOKUP(J380,Riders!$A$2:$C$3501,2,FALSE))/365</f>
        <v>24.69041095890411</v>
      </c>
      <c r="O380" s="50">
        <f>(C380-VLOOKUP(K380,Riders!$A$2:$C$3501,2,FALSE))/365</f>
        <v>22.931506849315067</v>
      </c>
      <c r="P380" s="29">
        <v>2</v>
      </c>
      <c r="Q380" s="101">
        <f t="shared" si="36"/>
        <v>268.42900000000003</v>
      </c>
      <c r="R380" s="101">
        <f t="shared" si="37"/>
        <v>23.117999999999999</v>
      </c>
      <c r="S380" s="101">
        <f t="shared" si="38"/>
        <v>70.903999999999996</v>
      </c>
      <c r="T380" s="101">
        <f t="shared" si="39"/>
        <v>64.281000000000006</v>
      </c>
      <c r="U380" s="101">
        <f t="shared" si="40"/>
        <v>66.033999999999992</v>
      </c>
      <c r="V380" s="101">
        <f t="shared" si="41"/>
        <v>67.210000000000036</v>
      </c>
      <c r="W380">
        <v>14.53</v>
      </c>
      <c r="X380">
        <v>8.5879999999999992</v>
      </c>
      <c r="Y380">
        <v>8.1530000000000022</v>
      </c>
      <c r="Z380">
        <v>7.9480000000000004</v>
      </c>
      <c r="AA380">
        <v>8.0439999999999969</v>
      </c>
      <c r="AB380">
        <v>7.8800000000000026</v>
      </c>
      <c r="AC380">
        <v>7.8800000000000026</v>
      </c>
      <c r="AD380">
        <v>7.8809999999999931</v>
      </c>
      <c r="AE380">
        <v>8.0800000000000125</v>
      </c>
      <c r="AF380">
        <v>7.9479999999999791</v>
      </c>
      <c r="AG380">
        <v>7.974000000000018</v>
      </c>
      <c r="AH380">
        <v>8.0019999999999811</v>
      </c>
      <c r="AI380">
        <v>8.1570000000000107</v>
      </c>
      <c r="AJ380">
        <v>7.9909999999999997</v>
      </c>
      <c r="AK380">
        <v>8.0180000000000007</v>
      </c>
      <c r="AL380">
        <v>8.1110000000000042</v>
      </c>
      <c r="AM380">
        <v>8.5349999999999966</v>
      </c>
      <c r="AN380">
        <v>8.078000000000003</v>
      </c>
      <c r="AO380">
        <v>8.1659999999999968</v>
      </c>
      <c r="AP380">
        <v>8.0999999999999943</v>
      </c>
      <c r="AQ380">
        <v>8.2460000000000093</v>
      </c>
      <c r="AR380">
        <v>8.2479999999999905</v>
      </c>
      <c r="AS380">
        <v>8.4840000000000089</v>
      </c>
      <c r="AT380">
        <v>8.1769999999999925</v>
      </c>
      <c r="AU380">
        <v>8.3110000000000355</v>
      </c>
      <c r="AV380">
        <v>8.2939999999999827</v>
      </c>
      <c r="AW380">
        <v>8.4409999999999741</v>
      </c>
      <c r="AX380">
        <v>8.3070000000000164</v>
      </c>
      <c r="AY380">
        <v>8.3249999999999886</v>
      </c>
      <c r="AZ380">
        <v>8.5590000000000259</v>
      </c>
      <c r="BA380">
        <v>8.6220000000000141</v>
      </c>
      <c r="BB380">
        <v>8.3509999999999991</v>
      </c>
      <c r="BC380" s="102">
        <f t="shared" si="42"/>
        <v>53.64547049685391</v>
      </c>
    </row>
    <row r="381" spans="1:55" ht="14.65" thickBot="1" x14ac:dyDescent="0.5">
      <c r="A381" s="33" t="s">
        <v>93</v>
      </c>
      <c r="B381" s="33">
        <v>2020</v>
      </c>
      <c r="C381" s="9">
        <v>43854</v>
      </c>
      <c r="D381" s="33" t="s">
        <v>72</v>
      </c>
      <c r="E381" s="29" t="s">
        <v>454</v>
      </c>
      <c r="F381">
        <v>3</v>
      </c>
      <c r="G381" t="s">
        <v>17</v>
      </c>
      <c r="H381" t="s">
        <v>215</v>
      </c>
      <c r="I381" t="s">
        <v>327</v>
      </c>
      <c r="J381" t="s">
        <v>422</v>
      </c>
      <c r="K381" t="s">
        <v>530</v>
      </c>
      <c r="L381" s="50">
        <f>(C381-VLOOKUP(H381,Riders!$A$2:$C$3501,2,FALSE))/365</f>
        <v>21.046575342465754</v>
      </c>
      <c r="M381" s="50">
        <f>(C381-VLOOKUP(I381,Riders!$A$2:$C$3501,2,FALSE))/365</f>
        <v>27.306849315068494</v>
      </c>
      <c r="N381" s="50">
        <f>(C381-VLOOKUP(J381,Riders!$A$2:$C$3501,2,FALSE))/365</f>
        <v>20.767123287671232</v>
      </c>
      <c r="O381" s="50">
        <f>(C381-VLOOKUP(K381,Riders!$A$2:$C$3501,2,FALSE))/365</f>
        <v>20.010958904109589</v>
      </c>
      <c r="P381" s="29">
        <v>1</v>
      </c>
      <c r="Q381" s="101">
        <f t="shared" si="36"/>
        <v>262.822</v>
      </c>
      <c r="R381" s="101">
        <f t="shared" si="37"/>
        <v>22.324999999999999</v>
      </c>
      <c r="S381" s="101">
        <f t="shared" si="38"/>
        <v>69.311000000000007</v>
      </c>
      <c r="T381" s="101">
        <f t="shared" si="39"/>
        <v>64.063000000000017</v>
      </c>
      <c r="U381" s="101">
        <f t="shared" si="40"/>
        <v>64.405999999999949</v>
      </c>
      <c r="V381" s="101">
        <f t="shared" si="41"/>
        <v>65.04200000000003</v>
      </c>
      <c r="W381">
        <v>13.944000000000001</v>
      </c>
      <c r="X381">
        <v>8.3809999999999985</v>
      </c>
      <c r="Y381">
        <v>7.9439999999999991</v>
      </c>
      <c r="Z381">
        <v>7.8539999999999992</v>
      </c>
      <c r="AA381">
        <v>7.8599999999999994</v>
      </c>
      <c r="AB381">
        <v>7.7260000000000062</v>
      </c>
      <c r="AC381">
        <v>7.7660000000000053</v>
      </c>
      <c r="AD381">
        <v>7.8359999999999985</v>
      </c>
      <c r="AE381">
        <v>8.0039999999999907</v>
      </c>
      <c r="AF381">
        <v>7.8799999999999955</v>
      </c>
      <c r="AG381">
        <v>7.9130000000000251</v>
      </c>
      <c r="AH381">
        <v>7.9919999999999902</v>
      </c>
      <c r="AI381">
        <v>8.0679999999999836</v>
      </c>
      <c r="AJ381">
        <v>8.25</v>
      </c>
      <c r="AK381">
        <v>7.9570000000000078</v>
      </c>
      <c r="AL381">
        <v>7.9990000000000236</v>
      </c>
      <c r="AM381">
        <v>7.9889999999999759</v>
      </c>
      <c r="AN381">
        <v>8.0110000000000241</v>
      </c>
      <c r="AO381">
        <v>8.0909999999999798</v>
      </c>
      <c r="AP381">
        <v>8.2959999999999923</v>
      </c>
      <c r="AQ381">
        <v>8.0149999999999864</v>
      </c>
      <c r="AR381">
        <v>7.9890000000000327</v>
      </c>
      <c r="AS381">
        <v>7.9639999999999702</v>
      </c>
      <c r="AT381">
        <v>8.0509999999999877</v>
      </c>
      <c r="AU381">
        <v>7.91700000000003</v>
      </c>
      <c r="AV381">
        <v>7.9490000000000123</v>
      </c>
      <c r="AW381">
        <v>8.0649999999999977</v>
      </c>
      <c r="AX381">
        <v>8.2480000000000189</v>
      </c>
      <c r="AY381">
        <v>8.1279999999999575</v>
      </c>
      <c r="AZ381">
        <v>8.1760000000000161</v>
      </c>
      <c r="BA381">
        <v>8.3340000000000032</v>
      </c>
      <c r="BB381">
        <v>8.2249999999999943</v>
      </c>
      <c r="BC381" s="102">
        <f t="shared" si="42"/>
        <v>54.789933871593703</v>
      </c>
    </row>
    <row r="382" spans="1:55" ht="14.65" thickBot="1" x14ac:dyDescent="0.5">
      <c r="A382" s="33" t="s">
        <v>93</v>
      </c>
      <c r="B382" s="33">
        <v>2020</v>
      </c>
      <c r="C382" s="9">
        <v>43854</v>
      </c>
      <c r="D382" s="33" t="s">
        <v>72</v>
      </c>
      <c r="E382" s="29" t="s">
        <v>454</v>
      </c>
      <c r="F382">
        <v>3</v>
      </c>
      <c r="G382" t="s">
        <v>27</v>
      </c>
      <c r="H382" t="s">
        <v>312</v>
      </c>
      <c r="I382" t="s">
        <v>396</v>
      </c>
      <c r="J382" t="s">
        <v>537</v>
      </c>
      <c r="K382" t="s">
        <v>538</v>
      </c>
      <c r="L382" s="50">
        <f>(C382-VLOOKUP(H382,Riders!$A$2:$C$3501,2,FALSE))/365</f>
        <v>21.528767123287672</v>
      </c>
      <c r="M382" s="50">
        <f>(C382-VLOOKUP(I382,Riders!$A$2:$C$3501,2,FALSE))/365</f>
        <v>20.884931506849316</v>
      </c>
      <c r="N382" s="50">
        <f>(C382-VLOOKUP(J382,Riders!$A$2:$C$3501,2,FALSE))/365</f>
        <v>28.213698630136985</v>
      </c>
      <c r="O382" s="50">
        <f>(C382-VLOOKUP(K382,Riders!$A$2:$C$3501,2,FALSE))/365</f>
        <v>25.038356164383561</v>
      </c>
      <c r="P382" s="29">
        <v>2</v>
      </c>
      <c r="Q382" s="101">
        <f t="shared" si="36"/>
        <v>263.50099999999998</v>
      </c>
      <c r="R382" s="101">
        <f t="shared" si="37"/>
        <v>22.971</v>
      </c>
      <c r="S382" s="101">
        <f t="shared" si="38"/>
        <v>70.058999999999997</v>
      </c>
      <c r="T382" s="101">
        <f t="shared" si="39"/>
        <v>63.376000000000005</v>
      </c>
      <c r="U382" s="101">
        <f t="shared" si="40"/>
        <v>65.454000000000008</v>
      </c>
      <c r="V382" s="101">
        <f t="shared" si="41"/>
        <v>64.611999999999966</v>
      </c>
      <c r="W382">
        <v>14.512</v>
      </c>
      <c r="X382">
        <v>8.4589999999999996</v>
      </c>
      <c r="Y382">
        <v>7.9229999999999983</v>
      </c>
      <c r="Z382">
        <v>7.7910000000000039</v>
      </c>
      <c r="AA382">
        <v>7.9639999999999986</v>
      </c>
      <c r="AB382">
        <v>7.7879999999999967</v>
      </c>
      <c r="AC382">
        <v>7.7800000000000011</v>
      </c>
      <c r="AD382">
        <v>7.8419999999999987</v>
      </c>
      <c r="AE382">
        <v>7.9609999999999985</v>
      </c>
      <c r="AF382">
        <v>7.8379999999999939</v>
      </c>
      <c r="AG382">
        <v>7.8200000000000074</v>
      </c>
      <c r="AH382">
        <v>7.8190000000000026</v>
      </c>
      <c r="AI382">
        <v>8.0190000000000055</v>
      </c>
      <c r="AJ382">
        <v>7.921999999999997</v>
      </c>
      <c r="AK382">
        <v>7.9630000000000081</v>
      </c>
      <c r="AL382">
        <v>8.0339999999999918</v>
      </c>
      <c r="AM382">
        <v>8.2059999999999889</v>
      </c>
      <c r="AN382">
        <v>8.1049999999999898</v>
      </c>
      <c r="AO382">
        <v>8.2600000000000193</v>
      </c>
      <c r="AP382">
        <v>8.1630000000000109</v>
      </c>
      <c r="AQ382">
        <v>8.1849999999999739</v>
      </c>
      <c r="AR382">
        <v>8.2250000000000227</v>
      </c>
      <c r="AS382">
        <v>8.2969999999999686</v>
      </c>
      <c r="AT382">
        <v>8.0130000000000337</v>
      </c>
      <c r="AU382">
        <v>7.9239999999999782</v>
      </c>
      <c r="AV382">
        <v>8.0370000000000061</v>
      </c>
      <c r="AW382">
        <v>8.1109999999999616</v>
      </c>
      <c r="AX382">
        <v>8.07000000000005</v>
      </c>
      <c r="AY382">
        <v>8.1499999999999488</v>
      </c>
      <c r="AZ382">
        <v>8.0660000000000593</v>
      </c>
      <c r="BA382">
        <v>8.1100000000000421</v>
      </c>
      <c r="BB382">
        <v>8.1439999999999202</v>
      </c>
      <c r="BC382" s="102">
        <f t="shared" si="42"/>
        <v>54.648748961104516</v>
      </c>
    </row>
    <row r="383" spans="1:55" ht="14.65" thickBot="1" x14ac:dyDescent="0.5">
      <c r="A383" s="33" t="s">
        <v>93</v>
      </c>
      <c r="B383" s="33">
        <v>2020</v>
      </c>
      <c r="C383" s="9">
        <v>43854</v>
      </c>
      <c r="D383" s="33" t="s">
        <v>72</v>
      </c>
      <c r="E383" s="29" t="s">
        <v>454</v>
      </c>
      <c r="F383">
        <v>4</v>
      </c>
      <c r="G383" t="s">
        <v>67</v>
      </c>
      <c r="H383" t="s">
        <v>214</v>
      </c>
      <c r="I383" t="s">
        <v>520</v>
      </c>
      <c r="J383" t="s">
        <v>521</v>
      </c>
      <c r="K383" t="s">
        <v>271</v>
      </c>
      <c r="L383" s="50">
        <f>(C383-VLOOKUP(H383,Riders!$A$2:$C$3501,2,FALSE))/365</f>
        <v>25.101369863013698</v>
      </c>
      <c r="M383" s="50">
        <f>(C383-VLOOKUP(I383,Riders!$A$2:$C$3501,2,FALSE))/365</f>
        <v>23.076712328767123</v>
      </c>
      <c r="N383" s="50">
        <f>(C383-VLOOKUP(J383,Riders!$A$2:$C$3501,2,FALSE))/365</f>
        <v>22.435616438356163</v>
      </c>
      <c r="O383" s="50">
        <f>(C383-VLOOKUP(K383,Riders!$A$2:$C$3501,2,FALSE))/365</f>
        <v>25.602739726027398</v>
      </c>
      <c r="P383" s="29">
        <v>1</v>
      </c>
      <c r="Q383" s="101">
        <f t="shared" si="36"/>
        <v>258.78300000000002</v>
      </c>
      <c r="R383" s="101">
        <f t="shared" si="37"/>
        <v>22.577999999999999</v>
      </c>
      <c r="S383" s="101">
        <f t="shared" si="38"/>
        <v>68.437999999999988</v>
      </c>
      <c r="T383" s="101">
        <f t="shared" si="39"/>
        <v>62.739000000000033</v>
      </c>
      <c r="U383" s="101">
        <f t="shared" si="40"/>
        <v>63.431999999999988</v>
      </c>
      <c r="V383" s="101">
        <f t="shared" si="41"/>
        <v>64.174000000000007</v>
      </c>
      <c r="W383">
        <v>14.436999999999999</v>
      </c>
      <c r="X383">
        <v>8.141</v>
      </c>
      <c r="Y383">
        <v>7.9370000000000012</v>
      </c>
      <c r="Z383">
        <v>7.6300000000000026</v>
      </c>
      <c r="AA383">
        <v>7.7219999999999942</v>
      </c>
      <c r="AB383">
        <v>7.5180000000000007</v>
      </c>
      <c r="AC383">
        <v>7.5219999999999985</v>
      </c>
      <c r="AD383">
        <v>7.5309999999999917</v>
      </c>
      <c r="AE383">
        <v>7.7330000000000041</v>
      </c>
      <c r="AF383">
        <v>7.722999999999999</v>
      </c>
      <c r="AG383">
        <v>7.9260000000000161</v>
      </c>
      <c r="AH383">
        <v>7.7969999999999828</v>
      </c>
      <c r="AI383">
        <v>7.8829999999999956</v>
      </c>
      <c r="AJ383">
        <v>7.8239999999999981</v>
      </c>
      <c r="AK383">
        <v>7.9680000000000177</v>
      </c>
      <c r="AL383">
        <v>7.8850000000000193</v>
      </c>
      <c r="AM383">
        <v>7.8599999999999568</v>
      </c>
      <c r="AN383">
        <v>7.757000000000005</v>
      </c>
      <c r="AO383">
        <v>7.7950000000000159</v>
      </c>
      <c r="AP383">
        <v>7.8559999999999945</v>
      </c>
      <c r="AQ383">
        <v>7.9230000000000018</v>
      </c>
      <c r="AR383">
        <v>7.9950000000000045</v>
      </c>
      <c r="AS383">
        <v>8.0390000000000157</v>
      </c>
      <c r="AT383">
        <v>8.2069999999999936</v>
      </c>
      <c r="AU383">
        <v>8.0389999999999873</v>
      </c>
      <c r="AV383">
        <v>8.1329999999999814</v>
      </c>
      <c r="AW383">
        <v>7.8850000000000193</v>
      </c>
      <c r="AX383">
        <v>7.7940000000000396</v>
      </c>
      <c r="AY383">
        <v>7.9229999999999734</v>
      </c>
      <c r="AZ383">
        <v>7.9980000000000189</v>
      </c>
      <c r="BA383">
        <v>8.0729999999999791</v>
      </c>
      <c r="BB383">
        <v>8.3290000000000077</v>
      </c>
      <c r="BC383" s="102">
        <f t="shared" si="42"/>
        <v>55.645077149580921</v>
      </c>
    </row>
    <row r="384" spans="1:55" ht="14.65" thickBot="1" x14ac:dyDescent="0.5">
      <c r="A384" s="33" t="s">
        <v>93</v>
      </c>
      <c r="B384" s="33">
        <v>2020</v>
      </c>
      <c r="C384" s="9">
        <v>43854</v>
      </c>
      <c r="D384" s="33" t="s">
        <v>72</v>
      </c>
      <c r="E384" s="29" t="s">
        <v>454</v>
      </c>
      <c r="F384">
        <v>4</v>
      </c>
      <c r="G384" t="s">
        <v>56</v>
      </c>
      <c r="H384" t="s">
        <v>291</v>
      </c>
      <c r="I384" t="s">
        <v>267</v>
      </c>
      <c r="J384" t="s">
        <v>428</v>
      </c>
      <c r="K384" t="s">
        <v>427</v>
      </c>
      <c r="L384" s="50">
        <f>(C384-VLOOKUP(H384,Riders!$A$2:$C$3501,2,FALSE))/365</f>
        <v>18.772602739726029</v>
      </c>
      <c r="M384" s="50">
        <f>(C384-VLOOKUP(I384,Riders!$A$2:$C$3501,2,FALSE))/365</f>
        <v>21.082191780821919</v>
      </c>
      <c r="N384" s="50">
        <f>(C384-VLOOKUP(J384,Riders!$A$2:$C$3501,2,FALSE))/365</f>
        <v>30.243835616438357</v>
      </c>
      <c r="O384" s="50">
        <f>(C384-VLOOKUP(K384,Riders!$A$2:$C$3501,2,FALSE))/365</f>
        <v>25.745205479452054</v>
      </c>
      <c r="P384" s="29">
        <v>2</v>
      </c>
      <c r="Q384" s="101">
        <f t="shared" si="36"/>
        <v>266.38899999999995</v>
      </c>
      <c r="R384" s="101">
        <f t="shared" si="37"/>
        <v>23.481000000000002</v>
      </c>
      <c r="S384" s="101">
        <f t="shared" si="38"/>
        <v>70.338999999999999</v>
      </c>
      <c r="T384" s="101">
        <f t="shared" si="39"/>
        <v>63.873999999999995</v>
      </c>
      <c r="U384" s="101">
        <f t="shared" si="40"/>
        <v>65.078000000000003</v>
      </c>
      <c r="V384" s="101">
        <f t="shared" si="41"/>
        <v>67.097999999999956</v>
      </c>
      <c r="W384">
        <v>15.074</v>
      </c>
      <c r="X384">
        <v>8.4070000000000018</v>
      </c>
      <c r="Y384">
        <v>7.7399999999999984</v>
      </c>
      <c r="Z384">
        <v>7.6789999999999985</v>
      </c>
      <c r="AA384">
        <v>7.8290000000000006</v>
      </c>
      <c r="AB384">
        <v>7.7659999999999982</v>
      </c>
      <c r="AC384">
        <v>8.0100000000000051</v>
      </c>
      <c r="AD384">
        <v>7.8339999999999961</v>
      </c>
      <c r="AE384">
        <v>7.9000000000000057</v>
      </c>
      <c r="AF384">
        <v>8.0180000000000007</v>
      </c>
      <c r="AG384">
        <v>8.070999999999998</v>
      </c>
      <c r="AH384">
        <v>8.0609999999999928</v>
      </c>
      <c r="AI384">
        <v>7.9619999999999891</v>
      </c>
      <c r="AJ384">
        <v>7.9120000000000346</v>
      </c>
      <c r="AK384">
        <v>8.089999999999975</v>
      </c>
      <c r="AL384">
        <v>7.8599999999999994</v>
      </c>
      <c r="AM384">
        <v>7.8440000000000225</v>
      </c>
      <c r="AN384">
        <v>8.0079999999999814</v>
      </c>
      <c r="AO384">
        <v>8.085000000000008</v>
      </c>
      <c r="AP384">
        <v>8.1150000000000091</v>
      </c>
      <c r="AQ384">
        <v>8.3070000000000164</v>
      </c>
      <c r="AR384">
        <v>8.2179999999999609</v>
      </c>
      <c r="AS384">
        <v>8.2259999999999991</v>
      </c>
      <c r="AT384">
        <v>8.2750000000000057</v>
      </c>
      <c r="AU384">
        <v>8.4739999999999895</v>
      </c>
      <c r="AV384">
        <v>8.2210000000000036</v>
      </c>
      <c r="AW384">
        <v>8.195999999999998</v>
      </c>
      <c r="AX384">
        <v>8.2539999999999907</v>
      </c>
      <c r="AY384">
        <v>8.492999999999995</v>
      </c>
      <c r="AZ384">
        <v>8.4210000000000207</v>
      </c>
      <c r="BA384">
        <v>8.620000000000033</v>
      </c>
      <c r="BB384">
        <v>8.4189999999999259</v>
      </c>
      <c r="BC384" s="102">
        <f t="shared" si="42"/>
        <v>54.05628610790987</v>
      </c>
    </row>
    <row r="385" spans="1:55" ht="14.65" thickBot="1" x14ac:dyDescent="0.5">
      <c r="A385" s="33" t="s">
        <v>93</v>
      </c>
      <c r="B385" s="33">
        <v>2020</v>
      </c>
      <c r="C385" s="9">
        <v>43854</v>
      </c>
      <c r="D385" s="33" t="s">
        <v>72</v>
      </c>
      <c r="E385" s="29" t="s">
        <v>204</v>
      </c>
      <c r="F385" t="s">
        <v>205</v>
      </c>
      <c r="G385" t="s">
        <v>67</v>
      </c>
      <c r="H385" t="s">
        <v>214</v>
      </c>
      <c r="I385" t="s">
        <v>520</v>
      </c>
      <c r="J385" t="s">
        <v>521</v>
      </c>
      <c r="K385" t="s">
        <v>271</v>
      </c>
      <c r="L385" s="50">
        <f>(C385-VLOOKUP(H385,Riders!$A$2:$C$3501,2,FALSE))/365</f>
        <v>25.101369863013698</v>
      </c>
      <c r="M385" s="50">
        <f>(C385-VLOOKUP(I385,Riders!$A$2:$C$3501,2,FALSE))/365</f>
        <v>23.076712328767123</v>
      </c>
      <c r="N385" s="50">
        <f>(C385-VLOOKUP(J385,Riders!$A$2:$C$3501,2,FALSE))/365</f>
        <v>22.435616438356163</v>
      </c>
      <c r="O385" s="50">
        <f>(C385-VLOOKUP(K385,Riders!$A$2:$C$3501,2,FALSE))/365</f>
        <v>25.602739726027398</v>
      </c>
      <c r="P385" s="29">
        <v>1</v>
      </c>
      <c r="Q385" s="101" t="str">
        <f t="shared" si="36"/>
        <v/>
      </c>
      <c r="R385" s="101">
        <f t="shared" si="37"/>
        <v>22.094999999999999</v>
      </c>
      <c r="S385" s="101">
        <f t="shared" si="38"/>
        <v>68.237000000000009</v>
      </c>
      <c r="T385" s="101">
        <f t="shared" si="39"/>
        <v>62.402000000000001</v>
      </c>
      <c r="U385" s="101">
        <f t="shared" si="40"/>
        <v>61.806999999999988</v>
      </c>
      <c r="V385" s="101" t="str">
        <f t="shared" si="41"/>
        <v/>
      </c>
      <c r="W385">
        <v>14.145</v>
      </c>
      <c r="X385">
        <v>7.9499999999999993</v>
      </c>
      <c r="Y385">
        <v>7.7830000000000013</v>
      </c>
      <c r="Z385">
        <v>7.5829999999999984</v>
      </c>
      <c r="AA385">
        <v>7.7259999999999991</v>
      </c>
      <c r="AB385">
        <v>7.5830000000000055</v>
      </c>
      <c r="AC385">
        <v>7.6640000000000015</v>
      </c>
      <c r="AD385">
        <v>7.8030000000000044</v>
      </c>
      <c r="AE385">
        <v>7.6769999999999783</v>
      </c>
      <c r="AF385">
        <v>7.8790000000000191</v>
      </c>
      <c r="AG385">
        <v>7.7020000000000124</v>
      </c>
      <c r="AH385">
        <v>7.8639999999999901</v>
      </c>
      <c r="AI385">
        <v>7.7679999999999865</v>
      </c>
      <c r="AJ385">
        <v>7.9480000000000075</v>
      </c>
      <c r="AK385">
        <v>7.8050000000000068</v>
      </c>
      <c r="AL385">
        <v>7.7590000000000003</v>
      </c>
      <c r="AM385">
        <v>7.6619999999999777</v>
      </c>
      <c r="AN385">
        <v>7.6220000000000425</v>
      </c>
      <c r="AO385">
        <v>7.6589999999999634</v>
      </c>
      <c r="AP385">
        <v>7.8299999999999841</v>
      </c>
      <c r="AQ385">
        <v>7.7470000000000141</v>
      </c>
      <c r="AR385">
        <v>7.9680000000000177</v>
      </c>
      <c r="AS385">
        <v>7.688999999999993</v>
      </c>
      <c r="AT385">
        <v>7.6299999999999955</v>
      </c>
      <c r="AU385">
        <v>7.5010000000000048</v>
      </c>
      <c r="AV385">
        <v>7.5979999999999848</v>
      </c>
      <c r="AW385">
        <v>7.660000000000025</v>
      </c>
      <c r="AX385">
        <v>10.431000000000012</v>
      </c>
      <c r="AY385"/>
      <c r="AZ385"/>
      <c r="BA385"/>
      <c r="BB385"/>
      <c r="BC385" s="102" t="str">
        <f t="shared" si="42"/>
        <v/>
      </c>
    </row>
    <row r="386" spans="1:55" ht="14.65" thickBot="1" x14ac:dyDescent="0.5">
      <c r="A386" s="33" t="s">
        <v>93</v>
      </c>
      <c r="B386" s="33">
        <v>2020</v>
      </c>
      <c r="C386" s="9">
        <v>43854</v>
      </c>
      <c r="D386" s="33" t="s">
        <v>72</v>
      </c>
      <c r="E386" s="29" t="s">
        <v>204</v>
      </c>
      <c r="F386" t="s">
        <v>205</v>
      </c>
      <c r="G386" t="s">
        <v>17</v>
      </c>
      <c r="H386" t="s">
        <v>215</v>
      </c>
      <c r="I386" t="s">
        <v>327</v>
      </c>
      <c r="J386" t="s">
        <v>422</v>
      </c>
      <c r="K386" t="s">
        <v>530</v>
      </c>
      <c r="L386" s="50">
        <f>(C386-VLOOKUP(H386,Riders!$A$2:$C$3501,2,FALSE))/365</f>
        <v>21.046575342465754</v>
      </c>
      <c r="M386" s="50">
        <f>(C386-VLOOKUP(I386,Riders!$A$2:$C$3501,2,FALSE))/365</f>
        <v>27.306849315068494</v>
      </c>
      <c r="N386" s="50">
        <f>(C386-VLOOKUP(J386,Riders!$A$2:$C$3501,2,FALSE))/365</f>
        <v>20.767123287671232</v>
      </c>
      <c r="O386" s="50">
        <f>(C386-VLOOKUP(K386,Riders!$A$2:$C$3501,2,FALSE))/365</f>
        <v>20.010958904109589</v>
      </c>
      <c r="P386" s="29">
        <v>2</v>
      </c>
      <c r="Q386" s="101" t="str">
        <f t="shared" ref="Q386:Q449" si="43">IF(COUNT(W386:BB386)=32,SUM(W386:BB386),"")</f>
        <v/>
      </c>
      <c r="R386" s="101">
        <f t="shared" ref="R386:R449" si="44">IF(COUNT(W386:X386)=2,SUM(W386:X386),"")</f>
        <v>22.401</v>
      </c>
      <c r="S386" s="101">
        <f t="shared" ref="S386:S449" si="45">IF(COUNT(W386:AD386)=8,SUM(W386:AD386),"")</f>
        <v>69.624000000000009</v>
      </c>
      <c r="T386" s="101">
        <f t="shared" ref="T386:T449" si="46">IF(COUNT(AE386:AL386)=8,SUM(AE386:AL386),"")</f>
        <v>63.487999999999985</v>
      </c>
      <c r="U386" s="101">
        <f t="shared" ref="U386:U449" si="47">IF(COUNT(AM386:AT386)=8,SUM(AM386:AT386),"")</f>
        <v>65.40900000000002</v>
      </c>
      <c r="V386" s="101" t="str">
        <f t="shared" ref="V386:V449" si="48">IF(COUNT(AU386:BB386)=8,SUM(AU386:BB386),"")</f>
        <v/>
      </c>
      <c r="W386">
        <v>13.99</v>
      </c>
      <c r="X386">
        <v>8.4109999999999996</v>
      </c>
      <c r="Y386">
        <v>7.9310000000000009</v>
      </c>
      <c r="Z386">
        <v>7.8810000000000002</v>
      </c>
      <c r="AA386">
        <v>7.9720000000000013</v>
      </c>
      <c r="AB386">
        <v>7.769999999999996</v>
      </c>
      <c r="AC386">
        <v>7.8319999999999936</v>
      </c>
      <c r="AD386">
        <v>7.8370000000000175</v>
      </c>
      <c r="AE386">
        <v>7.9230000000000018</v>
      </c>
      <c r="AF386">
        <v>7.8079999999999785</v>
      </c>
      <c r="AG386">
        <v>7.8329999999999984</v>
      </c>
      <c r="AH386">
        <v>7.8740000000000094</v>
      </c>
      <c r="AI386">
        <v>8.0830000000000126</v>
      </c>
      <c r="AJ386">
        <v>7.9699999999999989</v>
      </c>
      <c r="AK386">
        <v>8.0110000000000099</v>
      </c>
      <c r="AL386">
        <v>7.9859999999999758</v>
      </c>
      <c r="AM386">
        <v>8.0579999999999927</v>
      </c>
      <c r="AN386">
        <v>8.2300000000000182</v>
      </c>
      <c r="AO386">
        <v>8.132000000000005</v>
      </c>
      <c r="AP386">
        <v>8.3789999999999907</v>
      </c>
      <c r="AQ386">
        <v>8.1289999999999907</v>
      </c>
      <c r="AR386">
        <v>8.0890000000000271</v>
      </c>
      <c r="AS386">
        <v>8.1429999999999723</v>
      </c>
      <c r="AT386">
        <v>8.2490000000000236</v>
      </c>
      <c r="AU386">
        <v>8.0989999999999895</v>
      </c>
      <c r="AV386">
        <v>8.2119999999999891</v>
      </c>
      <c r="AW386">
        <v>9.4830000000000041</v>
      </c>
      <c r="AX386"/>
      <c r="AY386"/>
      <c r="AZ386"/>
      <c r="BA386"/>
      <c r="BB386"/>
      <c r="BC386" s="102" t="str">
        <f t="shared" si="42"/>
        <v/>
      </c>
    </row>
    <row r="387" spans="1:55" ht="14.65" thickBot="1" x14ac:dyDescent="0.5">
      <c r="A387" s="33" t="s">
        <v>93</v>
      </c>
      <c r="B387" s="33">
        <v>2020</v>
      </c>
      <c r="C387" s="9">
        <v>43854</v>
      </c>
      <c r="D387" s="33" t="s">
        <v>72</v>
      </c>
      <c r="E387" s="29" t="s">
        <v>204</v>
      </c>
      <c r="F387" t="s">
        <v>206</v>
      </c>
      <c r="G387" t="s">
        <v>27</v>
      </c>
      <c r="H387" t="s">
        <v>312</v>
      </c>
      <c r="I387" t="s">
        <v>396</v>
      </c>
      <c r="J387" t="s">
        <v>537</v>
      </c>
      <c r="K387" t="s">
        <v>538</v>
      </c>
      <c r="L387" s="50">
        <f>(C387-VLOOKUP(H387,Riders!$A$2:$C$3501,2,FALSE))/365</f>
        <v>21.528767123287672</v>
      </c>
      <c r="M387" s="50">
        <f>(C387-VLOOKUP(I387,Riders!$A$2:$C$3501,2,FALSE))/365</f>
        <v>20.884931506849316</v>
      </c>
      <c r="N387" s="50">
        <f>(C387-VLOOKUP(J387,Riders!$A$2:$C$3501,2,FALSE))/365</f>
        <v>28.213698630136985</v>
      </c>
      <c r="O387" s="50">
        <f>(C387-VLOOKUP(K387,Riders!$A$2:$C$3501,2,FALSE))/365</f>
        <v>25.038356164383561</v>
      </c>
      <c r="P387" s="29">
        <v>3</v>
      </c>
      <c r="Q387" s="101">
        <f t="shared" si="43"/>
        <v>264.23399999999998</v>
      </c>
      <c r="R387" s="101">
        <f t="shared" si="44"/>
        <v>22.951000000000001</v>
      </c>
      <c r="S387" s="101">
        <f t="shared" si="45"/>
        <v>70.06</v>
      </c>
      <c r="T387" s="101">
        <f t="shared" si="46"/>
        <v>62.770999999999987</v>
      </c>
      <c r="U387" s="101">
        <f t="shared" si="47"/>
        <v>65.701000000000022</v>
      </c>
      <c r="V387" s="101">
        <f t="shared" si="48"/>
        <v>65.70199999999997</v>
      </c>
      <c r="W387">
        <v>14.492000000000001</v>
      </c>
      <c r="X387">
        <v>8.4589999999999996</v>
      </c>
      <c r="Y387">
        <v>7.972999999999999</v>
      </c>
      <c r="Z387">
        <v>7.8049999999999997</v>
      </c>
      <c r="AA387">
        <v>7.9519999999999982</v>
      </c>
      <c r="AB387">
        <v>7.7600000000000051</v>
      </c>
      <c r="AC387">
        <v>7.8109999999999999</v>
      </c>
      <c r="AD387">
        <v>7.8079999999999998</v>
      </c>
      <c r="AE387">
        <v>8.0039999999999907</v>
      </c>
      <c r="AF387">
        <v>7.7960000000000065</v>
      </c>
      <c r="AG387">
        <v>7.7659999999999911</v>
      </c>
      <c r="AH387">
        <v>7.8020000000000067</v>
      </c>
      <c r="AI387">
        <v>7.7540000000000049</v>
      </c>
      <c r="AJ387">
        <v>7.8939999999999912</v>
      </c>
      <c r="AK387">
        <v>7.8340000000000316</v>
      </c>
      <c r="AL387">
        <v>7.9209999999999638</v>
      </c>
      <c r="AM387">
        <v>8.0440000000000111</v>
      </c>
      <c r="AN387">
        <v>8.304000000000002</v>
      </c>
      <c r="AO387">
        <v>8.078000000000003</v>
      </c>
      <c r="AP387">
        <v>8.2379999999999711</v>
      </c>
      <c r="AQ387">
        <v>8.16700000000003</v>
      </c>
      <c r="AR387">
        <v>8.1269999999999811</v>
      </c>
      <c r="AS387">
        <v>8.36099999999999</v>
      </c>
      <c r="AT387">
        <v>8.3820000000000334</v>
      </c>
      <c r="AU387">
        <v>8.0240000000000009</v>
      </c>
      <c r="AV387">
        <v>8.0449999999999591</v>
      </c>
      <c r="AW387">
        <v>8.0710000000000264</v>
      </c>
      <c r="AX387">
        <v>8.2669999999999959</v>
      </c>
      <c r="AY387">
        <v>8.2669999999999959</v>
      </c>
      <c r="AZ387">
        <v>8.3130000000000166</v>
      </c>
      <c r="BA387">
        <v>8.5109999999999673</v>
      </c>
      <c r="BB387">
        <v>8.2040000000000077</v>
      </c>
      <c r="BC387" s="102">
        <f t="shared" si="42"/>
        <v>54.497150253184678</v>
      </c>
    </row>
    <row r="388" spans="1:55" ht="14.65" thickBot="1" x14ac:dyDescent="0.5">
      <c r="A388" s="33" t="s">
        <v>93</v>
      </c>
      <c r="B388" s="33">
        <v>2020</v>
      </c>
      <c r="C388" s="9">
        <v>43854</v>
      </c>
      <c r="D388" s="33" t="s">
        <v>72</v>
      </c>
      <c r="E388" s="29" t="s">
        <v>204</v>
      </c>
      <c r="F388" t="s">
        <v>206</v>
      </c>
      <c r="G388" t="s">
        <v>51</v>
      </c>
      <c r="H388" t="s">
        <v>301</v>
      </c>
      <c r="I388" t="s">
        <v>236</v>
      </c>
      <c r="J388" t="s">
        <v>531</v>
      </c>
      <c r="K388" t="s">
        <v>532</v>
      </c>
      <c r="L388" s="50">
        <f>(C388-VLOOKUP(H388,Riders!$A$2:$C$3501,2,FALSE))/365</f>
        <v>29.884931506849316</v>
      </c>
      <c r="M388" s="50">
        <f>(C388-VLOOKUP(I388,Riders!$A$2:$C$3501,2,FALSE))/365</f>
        <v>24.221917808219178</v>
      </c>
      <c r="N388" s="50">
        <f>(C388-VLOOKUP(J388,Riders!$A$2:$C$3501,2,FALSE))/365</f>
        <v>19.397260273972602</v>
      </c>
      <c r="O388" s="50">
        <f>(C388-VLOOKUP(K388,Riders!$A$2:$C$3501,2,FALSE))/365</f>
        <v>27.246575342465754</v>
      </c>
      <c r="P388" s="29">
        <v>4</v>
      </c>
      <c r="Q388" s="101">
        <f t="shared" si="43"/>
        <v>265.64099999999996</v>
      </c>
      <c r="R388" s="101">
        <f t="shared" si="44"/>
        <v>22.646000000000001</v>
      </c>
      <c r="S388" s="101">
        <f t="shared" si="45"/>
        <v>70.001999999999995</v>
      </c>
      <c r="T388" s="101">
        <f t="shared" si="46"/>
        <v>64.459999999999994</v>
      </c>
      <c r="U388" s="101">
        <f t="shared" si="47"/>
        <v>64.993000000000023</v>
      </c>
      <c r="V388" s="101">
        <f t="shared" si="48"/>
        <v>66.18599999999995</v>
      </c>
      <c r="W388">
        <v>14.095000000000001</v>
      </c>
      <c r="X388">
        <v>8.5510000000000002</v>
      </c>
      <c r="Y388">
        <v>8.125</v>
      </c>
      <c r="Z388">
        <v>8</v>
      </c>
      <c r="AA388">
        <v>7.8329999999999984</v>
      </c>
      <c r="AB388">
        <v>7.7620000000000005</v>
      </c>
      <c r="AC388">
        <v>7.8789999999999907</v>
      </c>
      <c r="AD388">
        <v>7.757000000000005</v>
      </c>
      <c r="AE388">
        <v>7.7890000000000157</v>
      </c>
      <c r="AF388">
        <v>8.0210000000000008</v>
      </c>
      <c r="AG388">
        <v>7.9039999999999964</v>
      </c>
      <c r="AH388">
        <v>8.1169999999999902</v>
      </c>
      <c r="AI388">
        <v>8.3029999999999831</v>
      </c>
      <c r="AJ388">
        <v>8.2870000000000346</v>
      </c>
      <c r="AK388">
        <v>8.063999999999993</v>
      </c>
      <c r="AL388">
        <v>7.9749999999999801</v>
      </c>
      <c r="AM388">
        <v>8.157999999999987</v>
      </c>
      <c r="AN388">
        <v>8.0340000000000202</v>
      </c>
      <c r="AO388">
        <v>8.0769999999999982</v>
      </c>
      <c r="AP388">
        <v>8.0999999999999943</v>
      </c>
      <c r="AQ388">
        <v>8.2770000000000437</v>
      </c>
      <c r="AR388">
        <v>8.0439999999999543</v>
      </c>
      <c r="AS388">
        <v>8.0770000000000266</v>
      </c>
      <c r="AT388">
        <v>8.2259999999999991</v>
      </c>
      <c r="AU388">
        <v>8.0289999999999964</v>
      </c>
      <c r="AV388">
        <v>8.1069999999999709</v>
      </c>
      <c r="AW388">
        <v>8.2740000000000293</v>
      </c>
      <c r="AX388">
        <v>8.3310000000000173</v>
      </c>
      <c r="AY388">
        <v>8.5880000000000223</v>
      </c>
      <c r="AZ388">
        <v>8.302999999999912</v>
      </c>
      <c r="BA388">
        <v>8.2260000000000275</v>
      </c>
      <c r="BB388">
        <v>8.3279999999999745</v>
      </c>
      <c r="BC388" s="102">
        <f t="shared" si="42"/>
        <v>54.208499440974855</v>
      </c>
    </row>
    <row r="389" spans="1:55" ht="14.65" thickBot="1" x14ac:dyDescent="0.5">
      <c r="A389" s="33" t="s">
        <v>93</v>
      </c>
      <c r="B389" s="33">
        <v>2020</v>
      </c>
      <c r="C389" s="9">
        <v>43853</v>
      </c>
      <c r="D389" s="33" t="s">
        <v>72</v>
      </c>
      <c r="E389" s="29" t="s">
        <v>379</v>
      </c>
      <c r="F389" s="51" t="s">
        <v>379</v>
      </c>
      <c r="G389" t="s">
        <v>67</v>
      </c>
      <c r="H389" t="s">
        <v>214</v>
      </c>
      <c r="I389" t="s">
        <v>520</v>
      </c>
      <c r="J389" t="s">
        <v>521</v>
      </c>
      <c r="K389" t="s">
        <v>271</v>
      </c>
      <c r="L389" s="50">
        <f>(C389-VLOOKUP(H389,Riders!$A$2:$C$3501,2,FALSE))/365</f>
        <v>25.098630136986301</v>
      </c>
      <c r="M389" s="50">
        <f>(C389-VLOOKUP(I389,Riders!$A$2:$C$3501,2,FALSE))/365</f>
        <v>23.073972602739726</v>
      </c>
      <c r="N389" s="50">
        <f>(C389-VLOOKUP(J389,Riders!$A$2:$C$3501,2,FALSE))/365</f>
        <v>22.432876712328767</v>
      </c>
      <c r="O389" s="50">
        <f>(C389-VLOOKUP(K389,Riders!$A$2:$C$3501,2,FALSE))/365</f>
        <v>25.6</v>
      </c>
      <c r="P389" s="29">
        <v>1</v>
      </c>
      <c r="Q389" s="101">
        <f t="shared" si="43"/>
        <v>261.47199999999998</v>
      </c>
      <c r="R389" s="101">
        <f t="shared" si="44"/>
        <v>22.308</v>
      </c>
      <c r="S389" s="101">
        <f t="shared" si="45"/>
        <v>68.680000000000007</v>
      </c>
      <c r="T389" s="101">
        <f t="shared" si="46"/>
        <v>62.018000000000001</v>
      </c>
      <c r="U389" s="101">
        <f t="shared" si="47"/>
        <v>63.723999999999961</v>
      </c>
      <c r="V389" s="101">
        <f t="shared" si="48"/>
        <v>67.050000000000011</v>
      </c>
      <c r="W389">
        <v>14.172000000000001</v>
      </c>
      <c r="X389">
        <v>8.1359999999999992</v>
      </c>
      <c r="Y389">
        <v>7.6879999999999988</v>
      </c>
      <c r="Z389">
        <v>7.7740000000000045</v>
      </c>
      <c r="AA389">
        <v>7.5949999999999989</v>
      </c>
      <c r="AB389">
        <v>7.8099999999999952</v>
      </c>
      <c r="AC389">
        <v>7.7460000000000093</v>
      </c>
      <c r="AD389">
        <v>7.7590000000000003</v>
      </c>
      <c r="AE389">
        <v>7.8670000000000044</v>
      </c>
      <c r="AF389">
        <v>7.6880000000000024</v>
      </c>
      <c r="AG389">
        <v>7.6529999999999916</v>
      </c>
      <c r="AH389">
        <v>7.617999999999995</v>
      </c>
      <c r="AI389">
        <v>7.7390000000000043</v>
      </c>
      <c r="AJ389">
        <v>7.7149999999999892</v>
      </c>
      <c r="AK389">
        <v>7.7870000000000203</v>
      </c>
      <c r="AL389">
        <v>7.9509999999999934</v>
      </c>
      <c r="AM389">
        <v>7.9049999999999727</v>
      </c>
      <c r="AN389">
        <v>8.0180000000000291</v>
      </c>
      <c r="AO389">
        <v>8.2370000000000232</v>
      </c>
      <c r="AP389">
        <v>8.0509999999999877</v>
      </c>
      <c r="AQ389">
        <v>7.9879999999999995</v>
      </c>
      <c r="AR389">
        <v>7.8529999999999518</v>
      </c>
      <c r="AS389">
        <v>7.8340000000000316</v>
      </c>
      <c r="AT389">
        <v>7.8379999999999654</v>
      </c>
      <c r="AU389">
        <v>7.8610000000000184</v>
      </c>
      <c r="AV389">
        <v>7.9870000000000232</v>
      </c>
      <c r="AW389">
        <v>8.0649999999999977</v>
      </c>
      <c r="AX389">
        <v>8.228999999999985</v>
      </c>
      <c r="AY389">
        <v>8.4180000000000064</v>
      </c>
      <c r="AZ389">
        <v>8.6459999999999866</v>
      </c>
      <c r="BA389">
        <v>8.8309999999999889</v>
      </c>
      <c r="BB389">
        <v>9.0130000000000052</v>
      </c>
      <c r="BC389" s="102">
        <f t="shared" ref="BC389:BC452" si="49">IF(COUNT(W389:BB389)=32,3.6*4000/Q389,"")</f>
        <v>55.072818504467023</v>
      </c>
    </row>
    <row r="390" spans="1:55" ht="14.65" thickBot="1" x14ac:dyDescent="0.5">
      <c r="A390" s="33" t="s">
        <v>93</v>
      </c>
      <c r="B390" s="33">
        <v>2020</v>
      </c>
      <c r="C390" s="9">
        <v>43853</v>
      </c>
      <c r="D390" s="33" t="s">
        <v>72</v>
      </c>
      <c r="E390" s="29" t="s">
        <v>379</v>
      </c>
      <c r="F390" s="51" t="s">
        <v>379</v>
      </c>
      <c r="G390" t="s">
        <v>27</v>
      </c>
      <c r="H390" t="s">
        <v>312</v>
      </c>
      <c r="I390" t="s">
        <v>396</v>
      </c>
      <c r="J390" t="s">
        <v>537</v>
      </c>
      <c r="K390" t="s">
        <v>538</v>
      </c>
      <c r="L390" s="50">
        <f>(C390-VLOOKUP(H390,Riders!$A$2:$C$3501,2,FALSE))/365</f>
        <v>21.526027397260275</v>
      </c>
      <c r="M390" s="50">
        <f>(C390-VLOOKUP(I390,Riders!$A$2:$C$3501,2,FALSE))/365</f>
        <v>20.882191780821916</v>
      </c>
      <c r="N390" s="50">
        <f>(C390-VLOOKUP(J390,Riders!$A$2:$C$3501,2,FALSE))/365</f>
        <v>28.210958904109589</v>
      </c>
      <c r="O390" s="50">
        <f>(C390-VLOOKUP(K390,Riders!$A$2:$C$3501,2,FALSE))/365</f>
        <v>25.035616438356165</v>
      </c>
      <c r="P390" s="29">
        <v>2</v>
      </c>
      <c r="Q390" s="101">
        <f t="shared" si="43"/>
        <v>263.25200000000007</v>
      </c>
      <c r="R390" s="101">
        <f t="shared" si="44"/>
        <v>22.824999999999999</v>
      </c>
      <c r="S390" s="101">
        <f t="shared" si="45"/>
        <v>70.176999999999992</v>
      </c>
      <c r="T390" s="101">
        <f t="shared" si="46"/>
        <v>64.010000000000019</v>
      </c>
      <c r="U390" s="101">
        <f t="shared" si="47"/>
        <v>64.855999999999966</v>
      </c>
      <c r="V390" s="101">
        <f t="shared" si="48"/>
        <v>64.209000000000088</v>
      </c>
      <c r="W390">
        <v>14.452999999999999</v>
      </c>
      <c r="X390">
        <v>8.3719999999999999</v>
      </c>
      <c r="Y390">
        <v>7.8900000000000006</v>
      </c>
      <c r="Z390">
        <v>7.7840000000000025</v>
      </c>
      <c r="AA390">
        <v>7.9699999999999989</v>
      </c>
      <c r="AB390">
        <v>7.8599999999999994</v>
      </c>
      <c r="AC390">
        <v>7.9209999999999994</v>
      </c>
      <c r="AD390">
        <v>7.9269999999999925</v>
      </c>
      <c r="AE390">
        <v>8.0820000000000221</v>
      </c>
      <c r="AF390">
        <v>7.9579999999999842</v>
      </c>
      <c r="AG390">
        <v>7.9200000000000159</v>
      </c>
      <c r="AH390">
        <v>7.9289999999999878</v>
      </c>
      <c r="AI390">
        <v>8.0609999999999928</v>
      </c>
      <c r="AJ390">
        <v>8.0339999999999918</v>
      </c>
      <c r="AK390">
        <v>7.9969999999999999</v>
      </c>
      <c r="AL390">
        <v>8.0290000000000248</v>
      </c>
      <c r="AM390">
        <v>8.1939999999999884</v>
      </c>
      <c r="AN390">
        <v>8.1069999999999709</v>
      </c>
      <c r="AO390">
        <v>8.266000000000048</v>
      </c>
      <c r="AP390">
        <v>8.1839999999999975</v>
      </c>
      <c r="AQ390">
        <v>8.0879999999999939</v>
      </c>
      <c r="AR390">
        <v>8.0120000000000005</v>
      </c>
      <c r="AS390">
        <v>8.1089999999999804</v>
      </c>
      <c r="AT390">
        <v>7.8959999999999866</v>
      </c>
      <c r="AU390">
        <v>7.9900000000000091</v>
      </c>
      <c r="AV390">
        <v>7.9429999999999836</v>
      </c>
      <c r="AW390">
        <v>7.9399999999999977</v>
      </c>
      <c r="AX390">
        <v>8.1080000000000325</v>
      </c>
      <c r="AY390">
        <v>7.9759999999999707</v>
      </c>
      <c r="AZ390">
        <v>8.0529999999999973</v>
      </c>
      <c r="BA390">
        <v>8.0880000000000223</v>
      </c>
      <c r="BB390">
        <v>8.1110000000000753</v>
      </c>
      <c r="BC390" s="102">
        <f t="shared" si="49"/>
        <v>54.700439122969613</v>
      </c>
    </row>
    <row r="391" spans="1:55" ht="14.65" thickBot="1" x14ac:dyDescent="0.5">
      <c r="A391" s="33" t="s">
        <v>93</v>
      </c>
      <c r="B391" s="33">
        <v>2020</v>
      </c>
      <c r="C391" s="9">
        <v>43853</v>
      </c>
      <c r="D391" s="33" t="s">
        <v>72</v>
      </c>
      <c r="E391" s="29" t="s">
        <v>379</v>
      </c>
      <c r="F391" s="51" t="s">
        <v>379</v>
      </c>
      <c r="G391" t="s">
        <v>17</v>
      </c>
      <c r="H391" t="s">
        <v>215</v>
      </c>
      <c r="I391" t="s">
        <v>327</v>
      </c>
      <c r="J391" t="s">
        <v>422</v>
      </c>
      <c r="K391" t="s">
        <v>530</v>
      </c>
      <c r="L391" s="50">
        <f>(C391-VLOOKUP(H391,Riders!$A$2:$C$3501,2,FALSE))/365</f>
        <v>21.043835616438358</v>
      </c>
      <c r="M391" s="50">
        <f>(C391-VLOOKUP(I391,Riders!$A$2:$C$3501,2,FALSE))/365</f>
        <v>27.304109589041097</v>
      </c>
      <c r="N391" s="50">
        <f>(C391-VLOOKUP(J391,Riders!$A$2:$C$3501,2,FALSE))/365</f>
        <v>20.764383561643836</v>
      </c>
      <c r="O391" s="50">
        <f>(C391-VLOOKUP(K391,Riders!$A$2:$C$3501,2,FALSE))/365</f>
        <v>20.008219178082193</v>
      </c>
      <c r="P391" s="29">
        <v>3</v>
      </c>
      <c r="Q391" s="101">
        <f t="shared" si="43"/>
        <v>264.81200000000001</v>
      </c>
      <c r="R391" s="101">
        <f t="shared" si="44"/>
        <v>23.003</v>
      </c>
      <c r="S391" s="101">
        <f t="shared" si="45"/>
        <v>70.792000000000002</v>
      </c>
      <c r="T391" s="101">
        <f t="shared" si="46"/>
        <v>63.564999999999998</v>
      </c>
      <c r="U391" s="101">
        <f t="shared" si="47"/>
        <v>65.104000000000013</v>
      </c>
      <c r="V391" s="101">
        <f t="shared" si="48"/>
        <v>65.350999999999999</v>
      </c>
      <c r="W391">
        <v>14.411</v>
      </c>
      <c r="X391">
        <v>8.5920000000000005</v>
      </c>
      <c r="Y391">
        <v>8.1439999999999984</v>
      </c>
      <c r="Z391">
        <v>8.0420000000000016</v>
      </c>
      <c r="AA391">
        <v>8.0489999999999995</v>
      </c>
      <c r="AB391">
        <v>7.8460000000000036</v>
      </c>
      <c r="AC391">
        <v>7.8419999999999916</v>
      </c>
      <c r="AD391">
        <v>7.8660000000000068</v>
      </c>
      <c r="AE391">
        <v>7.9750000000000085</v>
      </c>
      <c r="AF391">
        <v>7.8649999999999949</v>
      </c>
      <c r="AG391">
        <v>7.8430000000000035</v>
      </c>
      <c r="AH391">
        <v>7.9350000000000023</v>
      </c>
      <c r="AI391">
        <v>7.9829999999999899</v>
      </c>
      <c r="AJ391">
        <v>8.1410000000000053</v>
      </c>
      <c r="AK391">
        <v>7.929000000000002</v>
      </c>
      <c r="AL391">
        <v>7.8939999999999912</v>
      </c>
      <c r="AM391">
        <v>7.9160000000000252</v>
      </c>
      <c r="AN391">
        <v>7.9449999999999648</v>
      </c>
      <c r="AO391">
        <v>8.0470000000000255</v>
      </c>
      <c r="AP391">
        <v>8.1209999999999809</v>
      </c>
      <c r="AQ391">
        <v>8.2919999999999732</v>
      </c>
      <c r="AR391">
        <v>8.2950000000000159</v>
      </c>
      <c r="AS391">
        <v>8.3800000000000523</v>
      </c>
      <c r="AT391">
        <v>8.1079999999999757</v>
      </c>
      <c r="AU391">
        <v>8.08299999999997</v>
      </c>
      <c r="AV391">
        <v>8.1350000000000193</v>
      </c>
      <c r="AW391">
        <v>8.1570000000000107</v>
      </c>
      <c r="AX391">
        <v>8.3449999999999704</v>
      </c>
      <c r="AY391">
        <v>8.0979999999999848</v>
      </c>
      <c r="AZ391">
        <v>8.0960000000000605</v>
      </c>
      <c r="BA391">
        <v>8.1639999999999588</v>
      </c>
      <c r="BB391">
        <v>8.2730000000000246</v>
      </c>
      <c r="BC391" s="102">
        <f t="shared" si="49"/>
        <v>54.378200383668414</v>
      </c>
    </row>
    <row r="392" spans="1:55" ht="14.65" thickBot="1" x14ac:dyDescent="0.5">
      <c r="A392" s="33" t="s">
        <v>93</v>
      </c>
      <c r="B392" s="33">
        <v>2020</v>
      </c>
      <c r="C392" s="9">
        <v>43853</v>
      </c>
      <c r="D392" s="33" t="s">
        <v>72</v>
      </c>
      <c r="E392" s="29" t="s">
        <v>379</v>
      </c>
      <c r="F392" s="51" t="s">
        <v>379</v>
      </c>
      <c r="G392" t="s">
        <v>56</v>
      </c>
      <c r="H392" t="s">
        <v>291</v>
      </c>
      <c r="I392" t="s">
        <v>267</v>
      </c>
      <c r="J392" t="s">
        <v>428</v>
      </c>
      <c r="K392" t="s">
        <v>427</v>
      </c>
      <c r="L392" s="50">
        <f>(C392-VLOOKUP(H392,Riders!$A$2:$C$3501,2,FALSE))/365</f>
        <v>18.769863013698629</v>
      </c>
      <c r="M392" s="50">
        <f>(C392-VLOOKUP(I392,Riders!$A$2:$C$3501,2,FALSE))/365</f>
        <v>21.079452054794519</v>
      </c>
      <c r="N392" s="50">
        <f>(C392-VLOOKUP(J392,Riders!$A$2:$C$3501,2,FALSE))/365</f>
        <v>30.241095890410961</v>
      </c>
      <c r="O392" s="50">
        <f>(C392-VLOOKUP(K392,Riders!$A$2:$C$3501,2,FALSE))/365</f>
        <v>25.742465753424657</v>
      </c>
      <c r="P392" s="29">
        <v>4</v>
      </c>
      <c r="Q392" s="101">
        <f t="shared" si="43"/>
        <v>266.40499999999997</v>
      </c>
      <c r="R392" s="101">
        <f t="shared" si="44"/>
        <v>24</v>
      </c>
      <c r="S392" s="101">
        <f t="shared" si="45"/>
        <v>72.474000000000004</v>
      </c>
      <c r="T392" s="101">
        <f t="shared" si="46"/>
        <v>63.069000000000003</v>
      </c>
      <c r="U392" s="101">
        <f t="shared" si="47"/>
        <v>64.862999999999971</v>
      </c>
      <c r="V392" s="101">
        <f t="shared" si="48"/>
        <v>65.998999999999995</v>
      </c>
      <c r="W392">
        <v>15.079000000000001</v>
      </c>
      <c r="X392">
        <v>8.9209999999999994</v>
      </c>
      <c r="Y392">
        <v>8.3320000000000007</v>
      </c>
      <c r="Z392">
        <v>8.1379999999999981</v>
      </c>
      <c r="AA392">
        <v>8.1570000000000036</v>
      </c>
      <c r="AB392">
        <v>7.972999999999999</v>
      </c>
      <c r="AC392">
        <v>7.9059999999999988</v>
      </c>
      <c r="AD392">
        <v>7.9680000000000035</v>
      </c>
      <c r="AE392">
        <v>7.8169999999999931</v>
      </c>
      <c r="AF392">
        <v>7.8239999999999981</v>
      </c>
      <c r="AG392">
        <v>7.8530000000000229</v>
      </c>
      <c r="AH392">
        <v>7.8719999999999715</v>
      </c>
      <c r="AI392">
        <v>8.097999999999999</v>
      </c>
      <c r="AJ392">
        <v>7.9340000000000259</v>
      </c>
      <c r="AK392">
        <v>7.8410000000000082</v>
      </c>
      <c r="AL392">
        <v>7.8299999999999841</v>
      </c>
      <c r="AM392">
        <v>8.0449999999999591</v>
      </c>
      <c r="AN392">
        <v>7.9510000000000502</v>
      </c>
      <c r="AO392">
        <v>7.9539999999999793</v>
      </c>
      <c r="AP392">
        <v>8.1640000000000157</v>
      </c>
      <c r="AQ392">
        <v>8.0769999999999982</v>
      </c>
      <c r="AR392">
        <v>8.1179999999999666</v>
      </c>
      <c r="AS392">
        <v>8.3540000000000134</v>
      </c>
      <c r="AT392">
        <v>8.1999999999999886</v>
      </c>
      <c r="AU392">
        <v>8.245000000000033</v>
      </c>
      <c r="AV392">
        <v>8.2849999999999682</v>
      </c>
      <c r="AW392">
        <v>8.4300000000000068</v>
      </c>
      <c r="AX392">
        <v>8.2600000000000193</v>
      </c>
      <c r="AY392">
        <v>8.1140000000000043</v>
      </c>
      <c r="AZ392">
        <v>8.1769999999999641</v>
      </c>
      <c r="BA392">
        <v>8.2309999999999945</v>
      </c>
      <c r="BB392">
        <v>8.257000000000005</v>
      </c>
      <c r="BC392" s="102">
        <f t="shared" si="49"/>
        <v>54.053039545053586</v>
      </c>
    </row>
    <row r="393" spans="1:55" ht="14.65" thickBot="1" x14ac:dyDescent="0.5">
      <c r="A393" s="33" t="s">
        <v>93</v>
      </c>
      <c r="B393" s="33">
        <v>2020</v>
      </c>
      <c r="C393" s="9">
        <v>43853</v>
      </c>
      <c r="D393" s="33" t="s">
        <v>72</v>
      </c>
      <c r="E393" s="29" t="s">
        <v>379</v>
      </c>
      <c r="F393" s="51" t="s">
        <v>379</v>
      </c>
      <c r="G393" t="s">
        <v>51</v>
      </c>
      <c r="H393" t="s">
        <v>301</v>
      </c>
      <c r="I393" t="s">
        <v>236</v>
      </c>
      <c r="J393" t="s">
        <v>531</v>
      </c>
      <c r="K393" t="s">
        <v>258</v>
      </c>
      <c r="L393" s="50">
        <f>(C393-VLOOKUP(H393,Riders!$A$2:$C$3501,2,FALSE))/365</f>
        <v>29.882191780821916</v>
      </c>
      <c r="M393" s="50">
        <f>(C393-VLOOKUP(I393,Riders!$A$2:$C$3501,2,FALSE))/365</f>
        <v>24.219178082191782</v>
      </c>
      <c r="N393" s="50">
        <f>(C393-VLOOKUP(J393,Riders!$A$2:$C$3501,2,FALSE))/365</f>
        <v>19.394520547945206</v>
      </c>
      <c r="O393" s="50">
        <f>(C393-VLOOKUP(K393,Riders!$A$2:$C$3501,2,FALSE))/365</f>
        <v>17.975342465753425</v>
      </c>
      <c r="P393" s="29">
        <v>5</v>
      </c>
      <c r="Q393" s="101">
        <f t="shared" si="43"/>
        <v>268.08</v>
      </c>
      <c r="R393" s="101">
        <f t="shared" si="44"/>
        <v>23.094999999999999</v>
      </c>
      <c r="S393" s="101">
        <f t="shared" si="45"/>
        <v>71.365000000000009</v>
      </c>
      <c r="T393" s="101">
        <f t="shared" si="46"/>
        <v>64.430999999999983</v>
      </c>
      <c r="U393" s="101">
        <f t="shared" si="47"/>
        <v>65.572000000000003</v>
      </c>
      <c r="V393" s="101">
        <f t="shared" si="48"/>
        <v>66.711999999999989</v>
      </c>
      <c r="W393">
        <v>14.545</v>
      </c>
      <c r="X393">
        <v>8.5499999999999989</v>
      </c>
      <c r="Y393">
        <v>7.9660000000000011</v>
      </c>
      <c r="Z393">
        <v>7.8419999999999987</v>
      </c>
      <c r="AA393">
        <v>8.0760000000000005</v>
      </c>
      <c r="AB393">
        <v>8.0919999999999987</v>
      </c>
      <c r="AC393">
        <v>8.2050000000000054</v>
      </c>
      <c r="AD393">
        <v>8.0890000000000057</v>
      </c>
      <c r="AE393">
        <v>7.9839999999999947</v>
      </c>
      <c r="AF393">
        <v>7.8960000000000008</v>
      </c>
      <c r="AG393">
        <v>8.0650000000000119</v>
      </c>
      <c r="AH393">
        <v>8.0249999999999773</v>
      </c>
      <c r="AI393">
        <v>8.0940000000000083</v>
      </c>
      <c r="AJ393">
        <v>8.313999999999993</v>
      </c>
      <c r="AK393">
        <v>8.0240000000000151</v>
      </c>
      <c r="AL393">
        <v>8.0289999999999822</v>
      </c>
      <c r="AM393">
        <v>8.0439999999999827</v>
      </c>
      <c r="AN393">
        <v>8.1210000000000377</v>
      </c>
      <c r="AO393">
        <v>8.4799999999999898</v>
      </c>
      <c r="AP393">
        <v>8.4320000000000164</v>
      </c>
      <c r="AQ393">
        <v>8.1239999999999668</v>
      </c>
      <c r="AR393">
        <v>8.1030000000000086</v>
      </c>
      <c r="AS393">
        <v>8.0320000000000107</v>
      </c>
      <c r="AT393">
        <v>8.23599999999999</v>
      </c>
      <c r="AU393">
        <v>8.2119999999999891</v>
      </c>
      <c r="AV393">
        <v>8.3509999999999991</v>
      </c>
      <c r="AW393">
        <v>8.6679999999999779</v>
      </c>
      <c r="AX393">
        <v>8.7440000000000282</v>
      </c>
      <c r="AY393">
        <v>8.3479999999999848</v>
      </c>
      <c r="AZ393">
        <v>8.1990000000000407</v>
      </c>
      <c r="BA393">
        <v>8.0759999999999934</v>
      </c>
      <c r="BB393">
        <v>8.1139999999999759</v>
      </c>
      <c r="BC393" s="102">
        <f t="shared" si="49"/>
        <v>53.715308863025967</v>
      </c>
    </row>
    <row r="394" spans="1:55" ht="14.65" thickBot="1" x14ac:dyDescent="0.5">
      <c r="A394" s="33" t="s">
        <v>93</v>
      </c>
      <c r="B394" s="33">
        <v>2020</v>
      </c>
      <c r="C394" s="9">
        <v>43853</v>
      </c>
      <c r="D394" s="33" t="s">
        <v>72</v>
      </c>
      <c r="E394" s="29" t="s">
        <v>379</v>
      </c>
      <c r="F394" s="51" t="s">
        <v>379</v>
      </c>
      <c r="G394" t="s">
        <v>15</v>
      </c>
      <c r="H394" t="s">
        <v>505</v>
      </c>
      <c r="I394" t="s">
        <v>460</v>
      </c>
      <c r="J394" t="s">
        <v>337</v>
      </c>
      <c r="K394" t="s">
        <v>492</v>
      </c>
      <c r="L394" s="50">
        <f>(C394-VLOOKUP(H394,Riders!$A$2:$C$3501,2,FALSE))/365</f>
        <v>36.706849315068496</v>
      </c>
      <c r="M394" s="50">
        <f>(C394-VLOOKUP(I394,Riders!$A$2:$C$3501,2,FALSE))/365</f>
        <v>26.534246575342465</v>
      </c>
      <c r="N394" s="50">
        <f>(C394-VLOOKUP(J394,Riders!$A$2:$C$3501,2,FALSE))/365</f>
        <v>24.687671232876713</v>
      </c>
      <c r="O394" s="50">
        <f>(C394-VLOOKUP(K394,Riders!$A$2:$C$3501,2,FALSE))/365</f>
        <v>22.92876712328767</v>
      </c>
      <c r="P394" s="29">
        <v>6</v>
      </c>
      <c r="Q394" s="101">
        <f t="shared" si="43"/>
        <v>271.46800000000002</v>
      </c>
      <c r="R394" s="101">
        <f t="shared" si="44"/>
        <v>23.331</v>
      </c>
      <c r="S394" s="101">
        <f t="shared" si="45"/>
        <v>71.686000000000007</v>
      </c>
      <c r="T394" s="101">
        <f t="shared" si="46"/>
        <v>64.833999999999975</v>
      </c>
      <c r="U394" s="101">
        <f t="shared" si="47"/>
        <v>65.408000000000015</v>
      </c>
      <c r="V394" s="101">
        <f t="shared" si="48"/>
        <v>69.54000000000002</v>
      </c>
      <c r="W394">
        <v>14.696</v>
      </c>
      <c r="X394">
        <v>8.6349999999999998</v>
      </c>
      <c r="Y394">
        <v>8.0749999999999993</v>
      </c>
      <c r="Z394">
        <v>7.8939999999999984</v>
      </c>
      <c r="AA394">
        <v>8.0740000000000052</v>
      </c>
      <c r="AB394">
        <v>8.0499999999999972</v>
      </c>
      <c r="AC394">
        <v>8.129000000000012</v>
      </c>
      <c r="AD394">
        <v>8.1329999999999956</v>
      </c>
      <c r="AE394">
        <v>8.3199999999999932</v>
      </c>
      <c r="AF394">
        <v>8.0879999999999939</v>
      </c>
      <c r="AG394">
        <v>8.012999999999991</v>
      </c>
      <c r="AH394">
        <v>7.9620000000000033</v>
      </c>
      <c r="AI394">
        <v>8.1180000000000092</v>
      </c>
      <c r="AJ394">
        <v>8.0250000000000057</v>
      </c>
      <c r="AK394">
        <v>8.090999999999994</v>
      </c>
      <c r="AL394">
        <v>8.2169999999999845</v>
      </c>
      <c r="AM394">
        <v>8.3870000000000005</v>
      </c>
      <c r="AN394">
        <v>8.2130000000000223</v>
      </c>
      <c r="AO394">
        <v>8.1829999999999927</v>
      </c>
      <c r="AP394">
        <v>8.146000000000015</v>
      </c>
      <c r="AQ394">
        <v>8.27800000000002</v>
      </c>
      <c r="AR394">
        <v>8.1019999999999754</v>
      </c>
      <c r="AS394">
        <v>8.0720000000000027</v>
      </c>
      <c r="AT394">
        <v>8.0269999999999868</v>
      </c>
      <c r="AU394">
        <v>8.2019999999999982</v>
      </c>
      <c r="AV394">
        <v>8.1040000000000418</v>
      </c>
      <c r="AW394">
        <v>8.1689999999999543</v>
      </c>
      <c r="AX394">
        <v>8.2129999999999939</v>
      </c>
      <c r="AY394">
        <v>8.450999999999965</v>
      </c>
      <c r="AZ394">
        <v>9.9180000000000348</v>
      </c>
      <c r="BA394">
        <v>9.1850000000000307</v>
      </c>
      <c r="BB394">
        <v>9.2980000000000018</v>
      </c>
      <c r="BC394" s="102">
        <f t="shared" si="49"/>
        <v>53.044926105470992</v>
      </c>
    </row>
    <row r="395" spans="1:55" ht="14.65" thickBot="1" x14ac:dyDescent="0.5">
      <c r="A395" s="33" t="s">
        <v>93</v>
      </c>
      <c r="B395" s="33">
        <v>2020</v>
      </c>
      <c r="C395" s="9">
        <v>43853</v>
      </c>
      <c r="D395" s="33" t="s">
        <v>72</v>
      </c>
      <c r="E395" s="29" t="s">
        <v>379</v>
      </c>
      <c r="F395" s="51" t="s">
        <v>379</v>
      </c>
      <c r="G395" t="s">
        <v>156</v>
      </c>
      <c r="H395" t="s">
        <v>539</v>
      </c>
      <c r="I395" t="s">
        <v>540</v>
      </c>
      <c r="J395" t="s">
        <v>541</v>
      </c>
      <c r="K395" t="s">
        <v>542</v>
      </c>
      <c r="L395" s="50">
        <f>(C395-VLOOKUP(H395,Riders!$A$2:$C$3501,2,FALSE))/365</f>
        <v>22.87945205479452</v>
      </c>
      <c r="M395" s="50">
        <f>(C395-VLOOKUP(I395,Riders!$A$2:$C$3501,2,FALSE))/365</f>
        <v>25.063013698630137</v>
      </c>
      <c r="N395" s="50" t="e">
        <f>(C395-VLOOKUP(J395,Riders!$A$2:$C$3501,2,FALSE))/365</f>
        <v>#N/A</v>
      </c>
      <c r="O395" s="50">
        <f>(C395-VLOOKUP(K395,Riders!$A$2:$C$3501,2,FALSE))/365</f>
        <v>30.769863013698629</v>
      </c>
      <c r="P395" s="29">
        <v>7</v>
      </c>
      <c r="Q395" s="101">
        <f t="shared" si="43"/>
        <v>280.02500000000003</v>
      </c>
      <c r="R395" s="101">
        <f t="shared" si="44"/>
        <v>23.484999999999999</v>
      </c>
      <c r="S395" s="101">
        <f t="shared" si="45"/>
        <v>71.971000000000018</v>
      </c>
      <c r="T395" s="101">
        <f t="shared" si="46"/>
        <v>66.287999999999997</v>
      </c>
      <c r="U395" s="101">
        <f t="shared" si="47"/>
        <v>69.760999999999996</v>
      </c>
      <c r="V395" s="101">
        <f t="shared" si="48"/>
        <v>72.005000000000024</v>
      </c>
      <c r="W395">
        <v>14.803000000000001</v>
      </c>
      <c r="X395">
        <v>8.6819999999999986</v>
      </c>
      <c r="Y395">
        <v>8.2160000000000011</v>
      </c>
      <c r="Z395">
        <v>8.2239999999999966</v>
      </c>
      <c r="AA395">
        <v>7.9420000000000002</v>
      </c>
      <c r="AB395">
        <v>7.9540000000000006</v>
      </c>
      <c r="AC395">
        <v>8.100999999999992</v>
      </c>
      <c r="AD395">
        <v>8.0490000000000279</v>
      </c>
      <c r="AE395">
        <v>8.1069999999999851</v>
      </c>
      <c r="AF395">
        <v>8.2130000000000081</v>
      </c>
      <c r="AG395">
        <v>8.353999999999985</v>
      </c>
      <c r="AH395">
        <v>8.0390000000000015</v>
      </c>
      <c r="AI395">
        <v>8.105000000000004</v>
      </c>
      <c r="AJ395">
        <v>8.1440000000000055</v>
      </c>
      <c r="AK395">
        <v>8.5050000000000097</v>
      </c>
      <c r="AL395">
        <v>8.820999999999998</v>
      </c>
      <c r="AM395">
        <v>9.1309999999999718</v>
      </c>
      <c r="AN395">
        <v>8.7360000000000184</v>
      </c>
      <c r="AO395">
        <v>8.636999999999972</v>
      </c>
      <c r="AP395">
        <v>8.5720000000000596</v>
      </c>
      <c r="AQ395">
        <v>8.4979999999999905</v>
      </c>
      <c r="AR395">
        <v>8.6449999999999818</v>
      </c>
      <c r="AS395">
        <v>8.6180000000000234</v>
      </c>
      <c r="AT395">
        <v>8.9239999999999782</v>
      </c>
      <c r="AU395">
        <v>9.1299999999999955</v>
      </c>
      <c r="AV395">
        <v>8.896000000000015</v>
      </c>
      <c r="AW395">
        <v>8.9899999999999807</v>
      </c>
      <c r="AX395">
        <v>9.3269999999999982</v>
      </c>
      <c r="AY395">
        <v>9.0080000000000098</v>
      </c>
      <c r="AZ395">
        <v>8.9229999999999734</v>
      </c>
      <c r="BA395">
        <v>8.7810000000000059</v>
      </c>
      <c r="BB395">
        <v>8.9500000000000455</v>
      </c>
      <c r="BC395" s="102">
        <f t="shared" si="49"/>
        <v>51.423980001785552</v>
      </c>
    </row>
    <row r="396" spans="1:55" ht="14.65" thickBot="1" x14ac:dyDescent="0.5">
      <c r="A396" s="30" t="s">
        <v>149</v>
      </c>
      <c r="B396" s="30">
        <v>2019</v>
      </c>
      <c r="C396" s="49">
        <v>43812</v>
      </c>
      <c r="D396" s="30" t="s">
        <v>72</v>
      </c>
      <c r="E396" s="29" t="s">
        <v>379</v>
      </c>
      <c r="F396" s="47" t="s">
        <v>379</v>
      </c>
      <c r="G396" t="s">
        <v>29</v>
      </c>
      <c r="H396" t="s">
        <v>304</v>
      </c>
      <c r="I396" t="s">
        <v>416</v>
      </c>
      <c r="J396" t="s">
        <v>217</v>
      </c>
      <c r="K396" t="s">
        <v>335</v>
      </c>
      <c r="L396" s="50">
        <f>(C396-VLOOKUP(H396,Riders!$A$2:$C$3501,2,FALSE))/365</f>
        <v>23.035616438356165</v>
      </c>
      <c r="M396" s="50">
        <f>(C396-VLOOKUP(I396,Riders!$A$2:$C$3501,2,FALSE))/365</f>
        <v>22.12054794520548</v>
      </c>
      <c r="N396" s="50">
        <f>(C396-VLOOKUP(J396,Riders!$A$2:$C$3501,2,FALSE))/365</f>
        <v>21.704109589041096</v>
      </c>
      <c r="O396" s="50">
        <f>(C396-VLOOKUP(K396,Riders!$A$2:$C$3501,2,FALSE))/365</f>
        <v>25.06027397260274</v>
      </c>
      <c r="P396" s="29">
        <v>1</v>
      </c>
      <c r="Q396" s="101">
        <f t="shared" si="43"/>
        <v>256.57299999999998</v>
      </c>
      <c r="R396" s="101">
        <f t="shared" si="44"/>
        <v>22.558</v>
      </c>
      <c r="S396" s="101">
        <f t="shared" si="45"/>
        <v>68.941999999999993</v>
      </c>
      <c r="T396" s="101">
        <f t="shared" si="46"/>
        <v>61.624000000000009</v>
      </c>
      <c r="U396" s="101">
        <f t="shared" si="47"/>
        <v>62.061999999999983</v>
      </c>
      <c r="V396" s="101">
        <f t="shared" si="48"/>
        <v>63.944999999999993</v>
      </c>
      <c r="W396">
        <v>14.433</v>
      </c>
      <c r="X396">
        <v>8.125</v>
      </c>
      <c r="Y396">
        <v>7.7540000000000013</v>
      </c>
      <c r="Z396">
        <v>7.6279999999999966</v>
      </c>
      <c r="AA396">
        <v>7.6370000000000005</v>
      </c>
      <c r="AB396">
        <v>7.6890000000000001</v>
      </c>
      <c r="AC396">
        <v>7.7250000000000156</v>
      </c>
      <c r="AD396">
        <v>7.9509999999999792</v>
      </c>
      <c r="AE396">
        <v>7.652000000000001</v>
      </c>
      <c r="AF396">
        <v>7.6760000000000019</v>
      </c>
      <c r="AG396">
        <v>7.7339999999999947</v>
      </c>
      <c r="AH396">
        <v>7.8299999999999983</v>
      </c>
      <c r="AI396">
        <v>7.6890000000000214</v>
      </c>
      <c r="AJ396">
        <v>7.6979999999999791</v>
      </c>
      <c r="AK396">
        <v>7.7070000000000078</v>
      </c>
      <c r="AL396">
        <v>7.6380000000000052</v>
      </c>
      <c r="AM396">
        <v>7.8300000000000125</v>
      </c>
      <c r="AN396">
        <v>7.6789999999999736</v>
      </c>
      <c r="AO396">
        <v>7.7950000000000159</v>
      </c>
      <c r="AP396">
        <v>7.8059999999999832</v>
      </c>
      <c r="AQ396">
        <v>7.7519999999999811</v>
      </c>
      <c r="AR396">
        <v>7.7420000000000471</v>
      </c>
      <c r="AS396">
        <v>7.7400000000000091</v>
      </c>
      <c r="AT396">
        <v>7.7179999999999609</v>
      </c>
      <c r="AU396">
        <v>7.9660000000000366</v>
      </c>
      <c r="AV396">
        <v>8.0049999999999955</v>
      </c>
      <c r="AW396">
        <v>7.978999999999985</v>
      </c>
      <c r="AX396">
        <v>8.0939999999999657</v>
      </c>
      <c r="AY396">
        <v>8.0660000000000593</v>
      </c>
      <c r="AZ396">
        <v>7.9980000000000189</v>
      </c>
      <c r="BA396">
        <v>7.9139999999999873</v>
      </c>
      <c r="BB396">
        <v>7.922999999999945</v>
      </c>
      <c r="BC396" s="102">
        <f t="shared" si="49"/>
        <v>56.124377857373929</v>
      </c>
    </row>
    <row r="397" spans="1:55" ht="14.65" thickBot="1" x14ac:dyDescent="0.5">
      <c r="A397" s="30" t="s">
        <v>149</v>
      </c>
      <c r="B397" s="30">
        <v>2019</v>
      </c>
      <c r="C397" s="49">
        <v>43812</v>
      </c>
      <c r="D397" s="30" t="s">
        <v>72</v>
      </c>
      <c r="E397" s="29" t="s">
        <v>379</v>
      </c>
      <c r="F397" s="47" t="s">
        <v>379</v>
      </c>
      <c r="G397" t="s">
        <v>36</v>
      </c>
      <c r="H397" t="s">
        <v>270</v>
      </c>
      <c r="I397" t="s">
        <v>528</v>
      </c>
      <c r="J397" t="s">
        <v>256</v>
      </c>
      <c r="K397" t="s">
        <v>425</v>
      </c>
      <c r="L397" s="50">
        <f>(C397-VLOOKUP(H397,Riders!$A$2:$C$3501,2,FALSE))/365</f>
        <v>25.243835616438357</v>
      </c>
      <c r="M397" s="50">
        <f>(C397-VLOOKUP(I397,Riders!$A$2:$C$3501,2,FALSE))/365</f>
        <v>29.334246575342465</v>
      </c>
      <c r="N397" s="50">
        <f>(C397-VLOOKUP(J397,Riders!$A$2:$C$3501,2,FALSE))/365</f>
        <v>23.805479452054794</v>
      </c>
      <c r="O397" s="50">
        <f>(C397-VLOOKUP(K397,Riders!$A$2:$C$3501,2,FALSE))/365</f>
        <v>20.446575342465753</v>
      </c>
      <c r="P397" s="29">
        <v>2</v>
      </c>
      <c r="Q397" s="101">
        <f t="shared" si="43"/>
        <v>256.77499999999998</v>
      </c>
      <c r="R397" s="101">
        <f t="shared" si="44"/>
        <v>22.524999999999999</v>
      </c>
      <c r="S397" s="101">
        <f t="shared" si="45"/>
        <v>68.339000000000013</v>
      </c>
      <c r="T397" s="101">
        <f t="shared" si="46"/>
        <v>61.602999999999994</v>
      </c>
      <c r="U397" s="101">
        <f t="shared" si="47"/>
        <v>63.380999999999972</v>
      </c>
      <c r="V397" s="101">
        <f t="shared" si="48"/>
        <v>63.451999999999998</v>
      </c>
      <c r="W397">
        <v>14.201000000000001</v>
      </c>
      <c r="X397">
        <v>8.3239999999999981</v>
      </c>
      <c r="Y397">
        <v>7.735000000000003</v>
      </c>
      <c r="Z397">
        <v>7.5109999999999992</v>
      </c>
      <c r="AA397">
        <v>7.5309999999999988</v>
      </c>
      <c r="AB397">
        <v>7.671999999999997</v>
      </c>
      <c r="AC397">
        <v>7.6239999999999952</v>
      </c>
      <c r="AD397">
        <v>7.741000000000021</v>
      </c>
      <c r="AE397">
        <v>7.8759999999999764</v>
      </c>
      <c r="AF397">
        <v>7.7700000000000102</v>
      </c>
      <c r="AG397">
        <v>7.7189999999999941</v>
      </c>
      <c r="AH397">
        <v>7.644999999999996</v>
      </c>
      <c r="AI397">
        <v>7.7010000000000076</v>
      </c>
      <c r="AJ397">
        <v>7.6069999999999993</v>
      </c>
      <c r="AK397">
        <v>7.6369999999999862</v>
      </c>
      <c r="AL397">
        <v>7.6480000000000246</v>
      </c>
      <c r="AM397">
        <v>7.7299999999999898</v>
      </c>
      <c r="AN397">
        <v>7.8199999999999932</v>
      </c>
      <c r="AO397">
        <v>7.77800000000002</v>
      </c>
      <c r="AP397">
        <v>7.8990000000000009</v>
      </c>
      <c r="AQ397">
        <v>7.8499999999999943</v>
      </c>
      <c r="AR397">
        <v>7.9190000000000111</v>
      </c>
      <c r="AS397">
        <v>8.1359999999999388</v>
      </c>
      <c r="AT397">
        <v>8.2490000000000236</v>
      </c>
      <c r="AU397">
        <v>8.0999999999999943</v>
      </c>
      <c r="AV397">
        <v>8.0499999999999829</v>
      </c>
      <c r="AW397">
        <v>8.2880000000000393</v>
      </c>
      <c r="AX397">
        <v>7.9550000000000125</v>
      </c>
      <c r="AY397">
        <v>7.7389999999999759</v>
      </c>
      <c r="AZ397">
        <v>7.6740000000000066</v>
      </c>
      <c r="BA397">
        <v>7.7330000000000041</v>
      </c>
      <c r="BB397">
        <v>7.9129999999999825</v>
      </c>
      <c r="BC397" s="102">
        <f t="shared" si="49"/>
        <v>56.080225878687571</v>
      </c>
    </row>
    <row r="398" spans="1:55" ht="14.65" thickBot="1" x14ac:dyDescent="0.5">
      <c r="A398" s="30" t="s">
        <v>149</v>
      </c>
      <c r="B398" s="30">
        <v>2019</v>
      </c>
      <c r="C398" s="49">
        <v>43812</v>
      </c>
      <c r="D398" s="30" t="s">
        <v>72</v>
      </c>
      <c r="E398" s="29" t="s">
        <v>379</v>
      </c>
      <c r="F398" s="47" t="s">
        <v>379</v>
      </c>
      <c r="G398" t="s">
        <v>67</v>
      </c>
      <c r="H398" t="s">
        <v>329</v>
      </c>
      <c r="I398" t="s">
        <v>214</v>
      </c>
      <c r="J398" t="s">
        <v>521</v>
      </c>
      <c r="K398" t="s">
        <v>271</v>
      </c>
      <c r="L398" s="50">
        <f>(C398-VLOOKUP(H398,Riders!$A$2:$C$3501,2,FALSE))/365</f>
        <v>33.093150684931508</v>
      </c>
      <c r="M398" s="50">
        <f>(C398-VLOOKUP(I398,Riders!$A$2:$C$3501,2,FALSE))/365</f>
        <v>24.986301369863014</v>
      </c>
      <c r="N398" s="50">
        <f>(C398-VLOOKUP(J398,Riders!$A$2:$C$3501,2,FALSE))/365</f>
        <v>22.32054794520548</v>
      </c>
      <c r="O398" s="50">
        <f>(C398-VLOOKUP(K398,Riders!$A$2:$C$3501,2,FALSE))/365</f>
        <v>25.487671232876714</v>
      </c>
      <c r="P398" s="29">
        <v>3</v>
      </c>
      <c r="Q398" s="101">
        <f t="shared" si="43"/>
        <v>259.37099999999998</v>
      </c>
      <c r="R398" s="101">
        <f t="shared" si="44"/>
        <v>22.094999999999999</v>
      </c>
      <c r="S398" s="101">
        <f t="shared" si="45"/>
        <v>69.262999999999991</v>
      </c>
      <c r="T398" s="101">
        <f t="shared" si="46"/>
        <v>62.895000000000024</v>
      </c>
      <c r="U398" s="101">
        <f t="shared" si="47"/>
        <v>63.797999999999973</v>
      </c>
      <c r="V398" s="101">
        <f t="shared" si="48"/>
        <v>63.414999999999992</v>
      </c>
      <c r="W398">
        <v>14.09</v>
      </c>
      <c r="X398">
        <v>8.004999999999999</v>
      </c>
      <c r="Y398">
        <v>8.0140000000000029</v>
      </c>
      <c r="Z398">
        <v>7.7479999999999976</v>
      </c>
      <c r="AA398">
        <v>7.7049999999999983</v>
      </c>
      <c r="AB398">
        <v>7.8109999999999999</v>
      </c>
      <c r="AC398">
        <v>7.8649999999999949</v>
      </c>
      <c r="AD398">
        <v>8.0249999999999986</v>
      </c>
      <c r="AE398">
        <v>7.8360000000000127</v>
      </c>
      <c r="AF398">
        <v>7.9610000000000127</v>
      </c>
      <c r="AG398">
        <v>7.7729999999999961</v>
      </c>
      <c r="AH398">
        <v>7.6879999999999882</v>
      </c>
      <c r="AI398">
        <v>7.9129999999999967</v>
      </c>
      <c r="AJ398">
        <v>7.8309999999999889</v>
      </c>
      <c r="AK398">
        <v>7.8610000000000184</v>
      </c>
      <c r="AL398">
        <v>8.0320000000000107</v>
      </c>
      <c r="AM398">
        <v>8.0090000000000146</v>
      </c>
      <c r="AN398">
        <v>8.0659999999999741</v>
      </c>
      <c r="AO398">
        <v>8.2439999999999714</v>
      </c>
      <c r="AP398">
        <v>7.9560000000000173</v>
      </c>
      <c r="AQ398">
        <v>7.936000000000007</v>
      </c>
      <c r="AR398">
        <v>8.0749999999999886</v>
      </c>
      <c r="AS398">
        <v>7.8239999999999839</v>
      </c>
      <c r="AT398">
        <v>7.6880000000000166</v>
      </c>
      <c r="AU398">
        <v>7.8050000000000352</v>
      </c>
      <c r="AV398">
        <v>7.8149999999999693</v>
      </c>
      <c r="AW398">
        <v>7.8160000000000025</v>
      </c>
      <c r="AX398">
        <v>7.8679999999999666</v>
      </c>
      <c r="AY398">
        <v>8.0000000000000284</v>
      </c>
      <c r="AZ398">
        <v>8.1150000000000091</v>
      </c>
      <c r="BA398">
        <v>8.0929999999999609</v>
      </c>
      <c r="BB398">
        <v>7.90300000000002</v>
      </c>
      <c r="BC398" s="102">
        <f t="shared" si="49"/>
        <v>55.518928484680252</v>
      </c>
    </row>
    <row r="399" spans="1:55" ht="14.65" thickBot="1" x14ac:dyDescent="0.5">
      <c r="A399" s="30" t="s">
        <v>149</v>
      </c>
      <c r="B399" s="30">
        <v>2019</v>
      </c>
      <c r="C399" s="49">
        <v>43812</v>
      </c>
      <c r="D399" s="30" t="s">
        <v>72</v>
      </c>
      <c r="E399" s="29" t="s">
        <v>379</v>
      </c>
      <c r="F399" s="47" t="s">
        <v>379</v>
      </c>
      <c r="G399" t="s">
        <v>27</v>
      </c>
      <c r="H399" t="s">
        <v>432</v>
      </c>
      <c r="I399" t="s">
        <v>523</v>
      </c>
      <c r="J399" t="s">
        <v>524</v>
      </c>
      <c r="K399" t="s">
        <v>525</v>
      </c>
      <c r="L399" s="50">
        <f>(C399-VLOOKUP(H399,Riders!$A$2:$C$3501,2,FALSE))/365</f>
        <v>24.715068493150685</v>
      </c>
      <c r="M399" s="50">
        <f>(C399-VLOOKUP(I399,Riders!$A$2:$C$3501,2,FALSE))/365</f>
        <v>27.449315068493149</v>
      </c>
      <c r="N399" s="50">
        <f>(C399-VLOOKUP(J399,Riders!$A$2:$C$3501,2,FALSE))/365</f>
        <v>28.484931506849314</v>
      </c>
      <c r="O399" s="50">
        <f>(C399-VLOOKUP(K399,Riders!$A$2:$C$3501,2,FALSE))/365</f>
        <v>30.778082191780822</v>
      </c>
      <c r="P399" s="29">
        <v>4</v>
      </c>
      <c r="Q399" s="101">
        <f t="shared" si="43"/>
        <v>260.09699999999998</v>
      </c>
      <c r="R399" s="101">
        <f t="shared" si="44"/>
        <v>22.510999999999999</v>
      </c>
      <c r="S399" s="101">
        <f t="shared" si="45"/>
        <v>68.7</v>
      </c>
      <c r="T399" s="101">
        <f t="shared" si="46"/>
        <v>63.105000000000032</v>
      </c>
      <c r="U399" s="101">
        <f t="shared" si="47"/>
        <v>63.692999999999984</v>
      </c>
      <c r="V399" s="101">
        <f t="shared" si="48"/>
        <v>64.598999999999961</v>
      </c>
      <c r="W399">
        <v>14.314</v>
      </c>
      <c r="X399">
        <v>8.1969999999999992</v>
      </c>
      <c r="Y399">
        <v>7.7160000000000011</v>
      </c>
      <c r="Z399">
        <v>7.5849999999999973</v>
      </c>
      <c r="AA399">
        <v>7.7259999999999991</v>
      </c>
      <c r="AB399">
        <v>7.632000000000005</v>
      </c>
      <c r="AC399">
        <v>7.6839999999999904</v>
      </c>
      <c r="AD399">
        <v>7.8460000000000107</v>
      </c>
      <c r="AE399">
        <v>7.8489999999999895</v>
      </c>
      <c r="AF399">
        <v>7.9380000000000166</v>
      </c>
      <c r="AG399">
        <v>7.97199999999998</v>
      </c>
      <c r="AH399">
        <v>8.0200000000000102</v>
      </c>
      <c r="AI399">
        <v>7.8450000000000131</v>
      </c>
      <c r="AJ399">
        <v>7.8269999999999982</v>
      </c>
      <c r="AK399">
        <v>7.7809999999999917</v>
      </c>
      <c r="AL399">
        <v>7.8730000000000331</v>
      </c>
      <c r="AM399">
        <v>8.0449999999999875</v>
      </c>
      <c r="AN399">
        <v>7.8349999999999511</v>
      </c>
      <c r="AO399">
        <v>7.8180000000000121</v>
      </c>
      <c r="AP399">
        <v>7.9280000000000257</v>
      </c>
      <c r="AQ399">
        <v>7.8910000000000196</v>
      </c>
      <c r="AR399">
        <v>7.9899999999999523</v>
      </c>
      <c r="AS399">
        <v>8.2330000000000325</v>
      </c>
      <c r="AT399">
        <v>7.953000000000003</v>
      </c>
      <c r="AU399">
        <v>7.9809999999999661</v>
      </c>
      <c r="AV399">
        <v>7.9050000000000296</v>
      </c>
      <c r="AW399">
        <v>8.0330000000000155</v>
      </c>
      <c r="AX399">
        <v>7.9259999999999877</v>
      </c>
      <c r="AY399">
        <v>8.0180000000000291</v>
      </c>
      <c r="AZ399">
        <v>8.1499999999999488</v>
      </c>
      <c r="BA399">
        <v>8.2590000000000146</v>
      </c>
      <c r="BB399">
        <v>8.3269999999999698</v>
      </c>
      <c r="BC399" s="102">
        <f t="shared" si="49"/>
        <v>55.363960368631709</v>
      </c>
    </row>
    <row r="400" spans="1:55" ht="14.65" thickBot="1" x14ac:dyDescent="0.5">
      <c r="A400" s="30" t="s">
        <v>149</v>
      </c>
      <c r="B400" s="30">
        <v>2019</v>
      </c>
      <c r="C400" s="49">
        <v>43812</v>
      </c>
      <c r="D400" s="30" t="s">
        <v>72</v>
      </c>
      <c r="E400" s="29" t="s">
        <v>379</v>
      </c>
      <c r="F400" s="47" t="s">
        <v>379</v>
      </c>
      <c r="G400" t="s">
        <v>17</v>
      </c>
      <c r="H400" t="s">
        <v>327</v>
      </c>
      <c r="I400" t="s">
        <v>423</v>
      </c>
      <c r="J400" t="s">
        <v>422</v>
      </c>
      <c r="K400" t="s">
        <v>530</v>
      </c>
      <c r="L400" s="50">
        <f>(C400-VLOOKUP(H400,Riders!$A$2:$C$3501,2,FALSE))/365</f>
        <v>27.19178082191781</v>
      </c>
      <c r="M400" s="50">
        <f>(C400-VLOOKUP(I400,Riders!$A$2:$C$3501,2,FALSE))/365</f>
        <v>22.065753424657533</v>
      </c>
      <c r="N400" s="50">
        <f>(C400-VLOOKUP(J400,Riders!$A$2:$C$3501,2,FALSE))/365</f>
        <v>20.652054794520549</v>
      </c>
      <c r="O400" s="50">
        <f>(C400-VLOOKUP(K400,Riders!$A$2:$C$3501,2,FALSE))/365</f>
        <v>19.895890410958906</v>
      </c>
      <c r="P400" s="29">
        <v>5</v>
      </c>
      <c r="Q400" s="101">
        <f t="shared" si="43"/>
        <v>261.14200000000005</v>
      </c>
      <c r="R400" s="101">
        <f t="shared" si="44"/>
        <v>22.763000000000002</v>
      </c>
      <c r="S400" s="101">
        <f t="shared" si="45"/>
        <v>70.436999999999998</v>
      </c>
      <c r="T400" s="101">
        <f t="shared" si="46"/>
        <v>62.954999999999998</v>
      </c>
      <c r="U400" s="101">
        <f t="shared" si="47"/>
        <v>63.813000000000017</v>
      </c>
      <c r="V400" s="101">
        <f t="shared" si="48"/>
        <v>63.93700000000004</v>
      </c>
      <c r="W400">
        <v>14.218</v>
      </c>
      <c r="X400">
        <v>8.5450000000000017</v>
      </c>
      <c r="Y400">
        <v>7.972999999999999</v>
      </c>
      <c r="Z400">
        <v>7.9209999999999958</v>
      </c>
      <c r="AA400">
        <v>8.0580000000000069</v>
      </c>
      <c r="AB400">
        <v>7.9899999999999949</v>
      </c>
      <c r="AC400">
        <v>7.8980000000000103</v>
      </c>
      <c r="AD400">
        <v>7.833999999999989</v>
      </c>
      <c r="AE400">
        <v>7.9909999999999997</v>
      </c>
      <c r="AF400">
        <v>7.8049999999999926</v>
      </c>
      <c r="AG400">
        <v>7.8310000000000173</v>
      </c>
      <c r="AH400">
        <v>7.8069999999999879</v>
      </c>
      <c r="AI400">
        <v>7.855000000000004</v>
      </c>
      <c r="AJ400">
        <v>7.9840000000000089</v>
      </c>
      <c r="AK400">
        <v>7.8519999999999754</v>
      </c>
      <c r="AL400">
        <v>7.8300000000000125</v>
      </c>
      <c r="AM400">
        <v>7.8370000000000175</v>
      </c>
      <c r="AN400">
        <v>7.8509999999999707</v>
      </c>
      <c r="AO400">
        <v>7.9190000000000111</v>
      </c>
      <c r="AP400">
        <v>7.9159999999999968</v>
      </c>
      <c r="AQ400">
        <v>8.1389999999999816</v>
      </c>
      <c r="AR400">
        <v>7.9960000000000093</v>
      </c>
      <c r="AS400">
        <v>8.146000000000015</v>
      </c>
      <c r="AT400">
        <v>8.0090000000000146</v>
      </c>
      <c r="AU400">
        <v>7.9959999999999809</v>
      </c>
      <c r="AV400">
        <v>7.9699999999999989</v>
      </c>
      <c r="AW400">
        <v>8.0910000000000082</v>
      </c>
      <c r="AX400">
        <v>7.8880000000000052</v>
      </c>
      <c r="AY400">
        <v>7.8739999999999952</v>
      </c>
      <c r="AZ400">
        <v>7.9269999999999925</v>
      </c>
      <c r="BA400">
        <v>8.1379999999999484</v>
      </c>
      <c r="BB400">
        <v>8.053000000000111</v>
      </c>
      <c r="BC400" s="102">
        <f t="shared" si="49"/>
        <v>55.142412940086224</v>
      </c>
    </row>
    <row r="401" spans="1:55" ht="14.65" thickBot="1" x14ac:dyDescent="0.5">
      <c r="A401" s="30" t="s">
        <v>149</v>
      </c>
      <c r="B401" s="30">
        <v>2019</v>
      </c>
      <c r="C401" s="49">
        <v>43812</v>
      </c>
      <c r="D401" s="30" t="s">
        <v>72</v>
      </c>
      <c r="E401" s="29" t="s">
        <v>379</v>
      </c>
      <c r="F401" s="47" t="s">
        <v>379</v>
      </c>
      <c r="G401" t="s">
        <v>53</v>
      </c>
      <c r="H401" t="s">
        <v>389</v>
      </c>
      <c r="I401" t="s">
        <v>316</v>
      </c>
      <c r="J401" t="s">
        <v>478</v>
      </c>
      <c r="K401" t="s">
        <v>227</v>
      </c>
      <c r="L401" s="50">
        <f>(C401-VLOOKUP(H401,Riders!$A$2:$C$3501,2,FALSE))/365</f>
        <v>20.117808219178084</v>
      </c>
      <c r="M401" s="50">
        <f>(C401-VLOOKUP(I401,Riders!$A$2:$C$3501,2,FALSE))/365</f>
        <v>18.975342465753425</v>
      </c>
      <c r="N401" s="50">
        <f>(C401-VLOOKUP(J401,Riders!$A$2:$C$3501,2,FALSE))/365</f>
        <v>22.852054794520548</v>
      </c>
      <c r="O401" s="50">
        <f>(C401-VLOOKUP(K401,Riders!$A$2:$C$3501,2,FALSE))/365</f>
        <v>21.805479452054794</v>
      </c>
      <c r="P401" s="29">
        <v>6</v>
      </c>
      <c r="Q401" s="101">
        <f t="shared" si="43"/>
        <v>265.00700000000001</v>
      </c>
      <c r="R401" s="101">
        <f t="shared" si="44"/>
        <v>23.003</v>
      </c>
      <c r="S401" s="101">
        <f t="shared" si="45"/>
        <v>71.481999999999999</v>
      </c>
      <c r="T401" s="101">
        <f t="shared" si="46"/>
        <v>63.575999999999993</v>
      </c>
      <c r="U401" s="101">
        <f t="shared" si="47"/>
        <v>64.081000000000017</v>
      </c>
      <c r="V401" s="101">
        <f t="shared" si="48"/>
        <v>65.867999999999995</v>
      </c>
      <c r="W401">
        <v>14.298</v>
      </c>
      <c r="X401">
        <v>8.7050000000000001</v>
      </c>
      <c r="Y401">
        <v>8.2010000000000005</v>
      </c>
      <c r="Z401">
        <v>8.054000000000002</v>
      </c>
      <c r="AA401">
        <v>8.0269999999999939</v>
      </c>
      <c r="AB401">
        <v>7.9400000000000048</v>
      </c>
      <c r="AC401">
        <v>8.0429999999999993</v>
      </c>
      <c r="AD401">
        <v>8.2139999999999986</v>
      </c>
      <c r="AE401">
        <v>8.0279999999999916</v>
      </c>
      <c r="AF401">
        <v>7.9820000000000135</v>
      </c>
      <c r="AG401">
        <v>7.9550000000000125</v>
      </c>
      <c r="AH401">
        <v>8.0789999999999793</v>
      </c>
      <c r="AI401">
        <v>7.8699999999999903</v>
      </c>
      <c r="AJ401">
        <v>7.7790000000000248</v>
      </c>
      <c r="AK401">
        <v>7.8569999999999851</v>
      </c>
      <c r="AL401">
        <v>8.0259999999999962</v>
      </c>
      <c r="AM401">
        <v>7.849000000000018</v>
      </c>
      <c r="AN401">
        <v>7.9920000000000186</v>
      </c>
      <c r="AO401">
        <v>8.0779999999999745</v>
      </c>
      <c r="AP401">
        <v>8.2499999999999716</v>
      </c>
      <c r="AQ401">
        <v>7.9620000000000175</v>
      </c>
      <c r="AR401">
        <v>7.8570000000000277</v>
      </c>
      <c r="AS401">
        <v>8.0420000000000016</v>
      </c>
      <c r="AT401">
        <v>8.0509999999999877</v>
      </c>
      <c r="AU401">
        <v>8.0169999999999959</v>
      </c>
      <c r="AV401">
        <v>8.1409999999999627</v>
      </c>
      <c r="AW401">
        <v>8.1840000000000259</v>
      </c>
      <c r="AX401">
        <v>8.4190000000000111</v>
      </c>
      <c r="AY401">
        <v>8.1429999999999723</v>
      </c>
      <c r="AZ401">
        <v>8.1870000000000402</v>
      </c>
      <c r="BA401">
        <v>8.2749999999999204</v>
      </c>
      <c r="BB401">
        <v>8.5020000000000664</v>
      </c>
      <c r="BC401" s="102">
        <f t="shared" si="49"/>
        <v>54.338187293165838</v>
      </c>
    </row>
    <row r="402" spans="1:55" ht="14.65" thickBot="1" x14ac:dyDescent="0.5">
      <c r="A402" s="30" t="s">
        <v>149</v>
      </c>
      <c r="B402" s="30">
        <v>2019</v>
      </c>
      <c r="C402" s="49">
        <v>43812</v>
      </c>
      <c r="D402" s="30" t="s">
        <v>72</v>
      </c>
      <c r="E402" s="29" t="s">
        <v>379</v>
      </c>
      <c r="F402" s="47" t="s">
        <v>379</v>
      </c>
      <c r="G402" t="s">
        <v>15</v>
      </c>
      <c r="H402" t="s">
        <v>505</v>
      </c>
      <c r="I402" t="s">
        <v>544</v>
      </c>
      <c r="J402" t="s">
        <v>440</v>
      </c>
      <c r="K402" t="s">
        <v>492</v>
      </c>
      <c r="L402" s="50">
        <f>(C402-VLOOKUP(H402,Riders!$A$2:$C$3501,2,FALSE))/365</f>
        <v>36.594520547945208</v>
      </c>
      <c r="M402" s="50">
        <f>(C402-VLOOKUP(I402,Riders!$A$2:$C$3501,2,FALSE))/365</f>
        <v>19.772602739726029</v>
      </c>
      <c r="N402" s="50">
        <f>(C402-VLOOKUP(J402,Riders!$A$2:$C$3501,2,FALSE))/365</f>
        <v>19.090410958904108</v>
      </c>
      <c r="O402" s="50">
        <f>(C402-VLOOKUP(K402,Riders!$A$2:$C$3501,2,FALSE))/365</f>
        <v>22.816438356164383</v>
      </c>
      <c r="P402" s="29">
        <v>7</v>
      </c>
      <c r="Q402" s="101">
        <f t="shared" si="43"/>
        <v>266.149</v>
      </c>
      <c r="R402" s="101">
        <f t="shared" si="44"/>
        <v>23.253</v>
      </c>
      <c r="S402" s="101">
        <f t="shared" si="45"/>
        <v>71.182000000000016</v>
      </c>
      <c r="T402" s="101">
        <f t="shared" si="46"/>
        <v>64.818999999999988</v>
      </c>
      <c r="U402" s="101">
        <f t="shared" si="47"/>
        <v>64.823999999999984</v>
      </c>
      <c r="V402" s="101">
        <f t="shared" si="48"/>
        <v>65.324000000000012</v>
      </c>
      <c r="W402">
        <v>14.566000000000001</v>
      </c>
      <c r="X402">
        <v>8.6869999999999994</v>
      </c>
      <c r="Y402">
        <v>7.9460000000000015</v>
      </c>
      <c r="Z402">
        <v>7.9370000000000012</v>
      </c>
      <c r="AA402">
        <v>7.8789999999999978</v>
      </c>
      <c r="AB402">
        <v>7.9069999999999965</v>
      </c>
      <c r="AC402">
        <v>8.1370000000000076</v>
      </c>
      <c r="AD402">
        <v>8.1230000000000118</v>
      </c>
      <c r="AE402">
        <v>8.11</v>
      </c>
      <c r="AF402">
        <v>8.1949999999999932</v>
      </c>
      <c r="AG402">
        <v>8.0439999999999969</v>
      </c>
      <c r="AH402">
        <v>7.9969999999999999</v>
      </c>
      <c r="AI402">
        <v>8.0429999999999779</v>
      </c>
      <c r="AJ402">
        <v>8.076000000000036</v>
      </c>
      <c r="AK402">
        <v>8.1159999999999712</v>
      </c>
      <c r="AL402">
        <v>8.2380000000000138</v>
      </c>
      <c r="AM402">
        <v>8.0660000000000025</v>
      </c>
      <c r="AN402">
        <v>8.1970000000000027</v>
      </c>
      <c r="AO402">
        <v>8.1149999999999807</v>
      </c>
      <c r="AP402">
        <v>8.0840000000000316</v>
      </c>
      <c r="AQ402">
        <v>8.1090000000000089</v>
      </c>
      <c r="AR402">
        <v>8.1169999999999618</v>
      </c>
      <c r="AS402">
        <v>8.1160000000000423</v>
      </c>
      <c r="AT402">
        <v>8.0199999999999534</v>
      </c>
      <c r="AU402">
        <v>8.1450000000000102</v>
      </c>
      <c r="AV402">
        <v>8.0950000000000273</v>
      </c>
      <c r="AW402">
        <v>8.2699999999999818</v>
      </c>
      <c r="AX402">
        <v>8.078000000000003</v>
      </c>
      <c r="AY402">
        <v>8.0569999999999595</v>
      </c>
      <c r="AZ402">
        <v>8.1250000000000284</v>
      </c>
      <c r="BA402">
        <v>8.1899999999999693</v>
      </c>
      <c r="BB402">
        <v>8.3640000000000327</v>
      </c>
      <c r="BC402" s="102">
        <f t="shared" si="49"/>
        <v>54.105031392190092</v>
      </c>
    </row>
    <row r="403" spans="1:55" ht="14.65" thickBot="1" x14ac:dyDescent="0.5">
      <c r="A403" s="30" t="s">
        <v>149</v>
      </c>
      <c r="B403" s="30">
        <v>2019</v>
      </c>
      <c r="C403" s="49">
        <v>43812</v>
      </c>
      <c r="D403" s="30" t="s">
        <v>72</v>
      </c>
      <c r="E403" s="29" t="s">
        <v>379</v>
      </c>
      <c r="F403" s="47" t="s">
        <v>379</v>
      </c>
      <c r="G403" t="s">
        <v>47</v>
      </c>
      <c r="H403" t="s">
        <v>268</v>
      </c>
      <c r="I403" t="s">
        <v>279</v>
      </c>
      <c r="J403" t="s">
        <v>533</v>
      </c>
      <c r="K403" t="s">
        <v>534</v>
      </c>
      <c r="L403" s="50">
        <f>(C403-VLOOKUP(H403,Riders!$A$2:$C$3501,2,FALSE))/365</f>
        <v>22.947945205479453</v>
      </c>
      <c r="M403" s="50">
        <f>(C403-VLOOKUP(I403,Riders!$A$2:$C$3501,2,FALSE))/365</f>
        <v>23.575342465753426</v>
      </c>
      <c r="N403" s="50">
        <f>(C403-VLOOKUP(J403,Riders!$A$2:$C$3501,2,FALSE))/365</f>
        <v>30.345205479452055</v>
      </c>
      <c r="O403" s="50">
        <f>(C403-VLOOKUP(K403,Riders!$A$2:$C$3501,2,FALSE))/365</f>
        <v>23.978082191780821</v>
      </c>
      <c r="P403" s="29">
        <v>8</v>
      </c>
      <c r="Q403" s="101">
        <f t="shared" si="43"/>
        <v>266.63799999999998</v>
      </c>
      <c r="R403" s="101">
        <f t="shared" si="44"/>
        <v>22.800999999999998</v>
      </c>
      <c r="S403" s="101">
        <f t="shared" si="45"/>
        <v>70.927000000000007</v>
      </c>
      <c r="T403" s="101">
        <f t="shared" si="46"/>
        <v>65.054999999999964</v>
      </c>
      <c r="U403" s="101">
        <f t="shared" si="47"/>
        <v>65.06800000000004</v>
      </c>
      <c r="V403" s="101">
        <f t="shared" si="48"/>
        <v>65.587999999999965</v>
      </c>
      <c r="W403">
        <v>14.478999999999999</v>
      </c>
      <c r="X403">
        <v>8.3219999999999992</v>
      </c>
      <c r="Y403">
        <v>8.032</v>
      </c>
      <c r="Z403">
        <v>7.9149999999999991</v>
      </c>
      <c r="AA403">
        <v>8.1060000000000016</v>
      </c>
      <c r="AB403">
        <v>7.972999999999999</v>
      </c>
      <c r="AC403">
        <v>8.1289999999999978</v>
      </c>
      <c r="AD403">
        <v>7.9710000000000107</v>
      </c>
      <c r="AE403">
        <v>8.1319999999999908</v>
      </c>
      <c r="AF403">
        <v>8.0050000000000097</v>
      </c>
      <c r="AG403">
        <v>8.0959999999999752</v>
      </c>
      <c r="AH403">
        <v>8.0290000000000106</v>
      </c>
      <c r="AI403">
        <v>8.2650000000000006</v>
      </c>
      <c r="AJ403">
        <v>8.2560000000000002</v>
      </c>
      <c r="AK403">
        <v>8.0609999999999928</v>
      </c>
      <c r="AL403">
        <v>8.2109999999999843</v>
      </c>
      <c r="AM403">
        <v>8.0480000000000302</v>
      </c>
      <c r="AN403">
        <v>8.2080000000000268</v>
      </c>
      <c r="AO403">
        <v>8.1899999999999409</v>
      </c>
      <c r="AP403">
        <v>8.3650000000000091</v>
      </c>
      <c r="AQ403">
        <v>8.0960000000000321</v>
      </c>
      <c r="AR403">
        <v>8.0169999999999675</v>
      </c>
      <c r="AS403">
        <v>8.0150000000000148</v>
      </c>
      <c r="AT403">
        <v>8.1290000000000191</v>
      </c>
      <c r="AU403">
        <v>7.9529999999999745</v>
      </c>
      <c r="AV403">
        <v>8.179000000000002</v>
      </c>
      <c r="AW403">
        <v>8.2160000000000082</v>
      </c>
      <c r="AX403">
        <v>8.3520000000000323</v>
      </c>
      <c r="AY403">
        <v>8.17999999999995</v>
      </c>
      <c r="AZ403">
        <v>8.4190000000000111</v>
      </c>
      <c r="BA403">
        <v>8.1259999999999764</v>
      </c>
      <c r="BB403">
        <v>8.1630000000000109</v>
      </c>
      <c r="BC403" s="102">
        <f t="shared" si="49"/>
        <v>54.005805624104596</v>
      </c>
    </row>
    <row r="404" spans="1:55" ht="14.65" thickBot="1" x14ac:dyDescent="0.5">
      <c r="A404" s="30" t="s">
        <v>149</v>
      </c>
      <c r="B404" s="30">
        <v>2019</v>
      </c>
      <c r="C404" s="49">
        <v>43812</v>
      </c>
      <c r="D404" s="30" t="s">
        <v>72</v>
      </c>
      <c r="E404" s="29" t="s">
        <v>379</v>
      </c>
      <c r="F404" s="47" t="s">
        <v>379</v>
      </c>
      <c r="G404" t="s">
        <v>156</v>
      </c>
      <c r="H404" t="s">
        <v>539</v>
      </c>
      <c r="I404" t="s">
        <v>540</v>
      </c>
      <c r="J404" t="s">
        <v>542</v>
      </c>
      <c r="K404" t="s">
        <v>545</v>
      </c>
      <c r="L404" s="50">
        <f>(C404-VLOOKUP(H404,Riders!$A$2:$C$3501,2,FALSE))/365</f>
        <v>22.767123287671232</v>
      </c>
      <c r="M404" s="50">
        <f>(C404-VLOOKUP(I404,Riders!$A$2:$C$3501,2,FALSE))/365</f>
        <v>24.950684931506849</v>
      </c>
      <c r="N404" s="50">
        <f>(C404-VLOOKUP(J404,Riders!$A$2:$C$3501,2,FALSE))/365</f>
        <v>30.657534246575342</v>
      </c>
      <c r="O404" s="50">
        <f>(C404-VLOOKUP(K404,Riders!$A$2:$C$3501,2,FALSE))/365</f>
        <v>29.742465753424657</v>
      </c>
      <c r="P404" s="29">
        <v>9</v>
      </c>
      <c r="Q404" s="101">
        <f t="shared" si="43"/>
        <v>269.50799999999998</v>
      </c>
      <c r="R404" s="101">
        <f t="shared" si="44"/>
        <v>22.940999999999999</v>
      </c>
      <c r="S404" s="101">
        <f t="shared" si="45"/>
        <v>70.929000000000002</v>
      </c>
      <c r="T404" s="101">
        <f t="shared" si="46"/>
        <v>64.739000000000004</v>
      </c>
      <c r="U404" s="101">
        <f t="shared" si="47"/>
        <v>66.957999999999998</v>
      </c>
      <c r="V404" s="101">
        <f t="shared" si="48"/>
        <v>66.881999999999977</v>
      </c>
      <c r="W404">
        <v>14.395</v>
      </c>
      <c r="X404">
        <v>8.5459999999999994</v>
      </c>
      <c r="Y404">
        <v>8.2230000000000025</v>
      </c>
      <c r="Z404">
        <v>7.9969999999999999</v>
      </c>
      <c r="AA404">
        <v>7.9690000000000012</v>
      </c>
      <c r="AB404">
        <v>8.0499999999999972</v>
      </c>
      <c r="AC404">
        <v>7.8759999999999977</v>
      </c>
      <c r="AD404">
        <v>7.8730000000000047</v>
      </c>
      <c r="AE404">
        <v>8.0180000000000007</v>
      </c>
      <c r="AF404">
        <v>7.9590000000000032</v>
      </c>
      <c r="AG404">
        <v>8.0330000000000155</v>
      </c>
      <c r="AH404">
        <v>8.2159999999999798</v>
      </c>
      <c r="AI404">
        <v>8.0310000000000059</v>
      </c>
      <c r="AJ404">
        <v>8.1329999999999956</v>
      </c>
      <c r="AK404">
        <v>8.1380000000000052</v>
      </c>
      <c r="AL404">
        <v>8.2109999999999985</v>
      </c>
      <c r="AM404">
        <v>8.342000000000013</v>
      </c>
      <c r="AN404">
        <v>8.09699999999998</v>
      </c>
      <c r="AO404">
        <v>8.0889999999999986</v>
      </c>
      <c r="AP404">
        <v>8.1749999999999829</v>
      </c>
      <c r="AQ404">
        <v>8.4380000000000166</v>
      </c>
      <c r="AR404">
        <v>8.4869999999999948</v>
      </c>
      <c r="AS404">
        <v>8.8010000000000446</v>
      </c>
      <c r="AT404">
        <v>8.5289999999999679</v>
      </c>
      <c r="AU404">
        <v>8.5270000000000152</v>
      </c>
      <c r="AV404">
        <v>8.34699999999998</v>
      </c>
      <c r="AW404">
        <v>8.2940000000000111</v>
      </c>
      <c r="AX404">
        <v>8.2519999999999527</v>
      </c>
      <c r="AY404">
        <v>8.2450000000000045</v>
      </c>
      <c r="AZ404">
        <v>8.3090000000000259</v>
      </c>
      <c r="BA404">
        <v>8.4209999999999638</v>
      </c>
      <c r="BB404">
        <v>8.4870000000000232</v>
      </c>
      <c r="BC404" s="102">
        <f t="shared" si="49"/>
        <v>53.430695934814551</v>
      </c>
    </row>
    <row r="405" spans="1:55" ht="14.65" thickBot="1" x14ac:dyDescent="0.5">
      <c r="A405" s="30" t="s">
        <v>149</v>
      </c>
      <c r="B405" s="30">
        <v>2019</v>
      </c>
      <c r="C405" s="49">
        <v>43812</v>
      </c>
      <c r="D405" s="30" t="s">
        <v>72</v>
      </c>
      <c r="E405" s="29" t="s">
        <v>379</v>
      </c>
      <c r="F405" s="47" t="s">
        <v>379</v>
      </c>
      <c r="G405" t="s">
        <v>40</v>
      </c>
      <c r="H405" t="s">
        <v>320</v>
      </c>
      <c r="I405" t="s">
        <v>546</v>
      </c>
      <c r="J405" t="s">
        <v>547</v>
      </c>
      <c r="K405" t="s">
        <v>548</v>
      </c>
      <c r="L405" s="50">
        <f>(C405-VLOOKUP(H405,Riders!$A$2:$C$3501,2,FALSE))/365</f>
        <v>22.410958904109588</v>
      </c>
      <c r="M405" s="50">
        <f>(C405-VLOOKUP(I405,Riders!$A$2:$C$3501,2,FALSE))/365</f>
        <v>22.854794520547944</v>
      </c>
      <c r="N405" s="50">
        <f>(C405-VLOOKUP(J405,Riders!$A$2:$C$3501,2,FALSE))/365</f>
        <v>28.591780821917808</v>
      </c>
      <c r="O405" s="50">
        <f>(C405-VLOOKUP(K405,Riders!$A$2:$C$3501,2,FALSE))/365</f>
        <v>26.926027397260274</v>
      </c>
      <c r="P405" s="29">
        <v>10</v>
      </c>
      <c r="Q405" s="101">
        <f t="shared" si="43"/>
        <v>270.39800000000002</v>
      </c>
      <c r="R405" s="101">
        <f t="shared" si="44"/>
        <v>23.161000000000001</v>
      </c>
      <c r="S405" s="101">
        <f t="shared" si="45"/>
        <v>71.836999999999989</v>
      </c>
      <c r="T405" s="101">
        <f t="shared" si="46"/>
        <v>65.547000000000025</v>
      </c>
      <c r="U405" s="101">
        <f t="shared" si="47"/>
        <v>66.128999999999991</v>
      </c>
      <c r="V405" s="101">
        <f t="shared" si="48"/>
        <v>66.885000000000019</v>
      </c>
      <c r="W405">
        <v>14.552</v>
      </c>
      <c r="X405">
        <v>8.6090000000000018</v>
      </c>
      <c r="Y405">
        <v>8.1539999999999999</v>
      </c>
      <c r="Z405">
        <v>8.1249999999999964</v>
      </c>
      <c r="AA405">
        <v>8.0860000000000056</v>
      </c>
      <c r="AB405">
        <v>8.195999999999998</v>
      </c>
      <c r="AC405">
        <v>8.0760000000000005</v>
      </c>
      <c r="AD405">
        <v>8.0389999999999873</v>
      </c>
      <c r="AE405">
        <v>8.1940000000000026</v>
      </c>
      <c r="AF405">
        <v>8.0859999999999985</v>
      </c>
      <c r="AG405">
        <v>8.1410000000000196</v>
      </c>
      <c r="AH405">
        <v>8.1370000000000005</v>
      </c>
      <c r="AI405">
        <v>8.2919999999999874</v>
      </c>
      <c r="AJ405">
        <v>8.1200000000000045</v>
      </c>
      <c r="AK405">
        <v>8.3370000000000033</v>
      </c>
      <c r="AL405">
        <v>8.2400000000000091</v>
      </c>
      <c r="AM405">
        <v>8.2620000000000005</v>
      </c>
      <c r="AN405">
        <v>8.3739999999999952</v>
      </c>
      <c r="AO405">
        <v>8.2129999999999939</v>
      </c>
      <c r="AP405">
        <v>8.2230000000000132</v>
      </c>
      <c r="AQ405">
        <v>8.2629999999999768</v>
      </c>
      <c r="AR405">
        <v>8.3769999999999811</v>
      </c>
      <c r="AS405">
        <v>8.1520000000000152</v>
      </c>
      <c r="AT405">
        <v>8.2650000000000148</v>
      </c>
      <c r="AU405">
        <v>8.3130000000000166</v>
      </c>
      <c r="AV405">
        <v>8.4159999999999684</v>
      </c>
      <c r="AW405">
        <v>8.2339999999999804</v>
      </c>
      <c r="AX405">
        <v>8.1520000000000152</v>
      </c>
      <c r="AY405">
        <v>8.1980000000000643</v>
      </c>
      <c r="AZ405">
        <v>8.4799999999999329</v>
      </c>
      <c r="BA405">
        <v>8.3740000000000236</v>
      </c>
      <c r="BB405">
        <v>8.7180000000000177</v>
      </c>
      <c r="BC405" s="102">
        <f t="shared" si="49"/>
        <v>53.254831766507145</v>
      </c>
    </row>
    <row r="406" spans="1:55" ht="14.65" thickBot="1" x14ac:dyDescent="0.5">
      <c r="A406" s="30" t="s">
        <v>149</v>
      </c>
      <c r="B406" s="30">
        <v>2019</v>
      </c>
      <c r="C406" s="49">
        <v>43812</v>
      </c>
      <c r="D406" s="30" t="s">
        <v>72</v>
      </c>
      <c r="E406" s="29" t="s">
        <v>379</v>
      </c>
      <c r="F406" s="47" t="s">
        <v>379</v>
      </c>
      <c r="G406" t="s">
        <v>172</v>
      </c>
      <c r="H406" t="s">
        <v>535</v>
      </c>
      <c r="I406" t="s">
        <v>293</v>
      </c>
      <c r="J406" t="s">
        <v>333</v>
      </c>
      <c r="K406" t="s">
        <v>536</v>
      </c>
      <c r="L406" s="50">
        <f>(C406-VLOOKUP(H406,Riders!$A$2:$C$3501,2,FALSE))/365</f>
        <v>25.186301369863013</v>
      </c>
      <c r="M406" s="50">
        <f>(C406-VLOOKUP(I406,Riders!$A$2:$C$3501,2,FALSE))/365</f>
        <v>20.463013698630139</v>
      </c>
      <c r="N406" s="50">
        <f>(C406-VLOOKUP(J406,Riders!$A$2:$C$3501,2,FALSE))/365</f>
        <v>25.372602739726027</v>
      </c>
      <c r="O406" s="50" t="e">
        <f>(C406-VLOOKUP(K406,Riders!$A$2:$C$3501,2,FALSE))/365</f>
        <v>#N/A</v>
      </c>
      <c r="P406" s="29">
        <v>11</v>
      </c>
      <c r="Q406" s="101">
        <f t="shared" si="43"/>
        <v>276.346</v>
      </c>
      <c r="R406" s="101">
        <f t="shared" si="44"/>
        <v>23.33</v>
      </c>
      <c r="S406" s="101">
        <f t="shared" si="45"/>
        <v>72.015999999999991</v>
      </c>
      <c r="T406" s="101">
        <f t="shared" si="46"/>
        <v>65.491000000000014</v>
      </c>
      <c r="U406" s="101">
        <f t="shared" si="47"/>
        <v>67.541999999999973</v>
      </c>
      <c r="V406" s="101">
        <f t="shared" si="48"/>
        <v>71.297000000000025</v>
      </c>
      <c r="W406">
        <v>14.755000000000001</v>
      </c>
      <c r="X406">
        <v>8.5749999999999975</v>
      </c>
      <c r="Y406">
        <v>8.2590000000000003</v>
      </c>
      <c r="Z406">
        <v>8.0010000000000048</v>
      </c>
      <c r="AA406">
        <v>8.1439999999999984</v>
      </c>
      <c r="AB406">
        <v>8.0509999999999948</v>
      </c>
      <c r="AC406">
        <v>8.2130000000000081</v>
      </c>
      <c r="AD406">
        <v>8.0179999999999865</v>
      </c>
      <c r="AE406">
        <v>8.1480000000000103</v>
      </c>
      <c r="AF406">
        <v>8.1410000000000053</v>
      </c>
      <c r="AG406">
        <v>8.3220000000000027</v>
      </c>
      <c r="AH406">
        <v>8.0709999999999837</v>
      </c>
      <c r="AI406">
        <v>8.2650000000000006</v>
      </c>
      <c r="AJ406">
        <v>8.1850000000000023</v>
      </c>
      <c r="AK406">
        <v>8.3199999999999932</v>
      </c>
      <c r="AL406">
        <v>8.0390000000000157</v>
      </c>
      <c r="AM406">
        <v>8.2209999999999752</v>
      </c>
      <c r="AN406">
        <v>8.3910000000000196</v>
      </c>
      <c r="AO406">
        <v>8.1690000000000111</v>
      </c>
      <c r="AP406">
        <v>8.6869999999999834</v>
      </c>
      <c r="AQ406">
        <v>8.7430000000000234</v>
      </c>
      <c r="AR406">
        <v>8.3509999999999707</v>
      </c>
      <c r="AS406">
        <v>8.384000000000043</v>
      </c>
      <c r="AT406">
        <v>8.5959999999999468</v>
      </c>
      <c r="AU406">
        <v>8.9860000000000468</v>
      </c>
      <c r="AV406">
        <v>8.9759999999999707</v>
      </c>
      <c r="AW406">
        <v>9.0620000000000118</v>
      </c>
      <c r="AX406">
        <v>8.6870000000000402</v>
      </c>
      <c r="AY406">
        <v>8.6779999999999688</v>
      </c>
      <c r="AZ406">
        <v>8.8470000000000084</v>
      </c>
      <c r="BA406">
        <v>9.1059999999999377</v>
      </c>
      <c r="BB406">
        <v>8.9550000000000409</v>
      </c>
      <c r="BC406" s="102">
        <f t="shared" si="49"/>
        <v>52.108588508608776</v>
      </c>
    </row>
    <row r="407" spans="1:55" ht="14.65" thickBot="1" x14ac:dyDescent="0.5">
      <c r="A407" s="30" t="s">
        <v>149</v>
      </c>
      <c r="B407" s="30">
        <v>2019</v>
      </c>
      <c r="C407" s="49">
        <v>43812</v>
      </c>
      <c r="D407" s="30" t="s">
        <v>72</v>
      </c>
      <c r="E407" s="29" t="s">
        <v>454</v>
      </c>
      <c r="F407">
        <v>1</v>
      </c>
      <c r="G407" t="s">
        <v>53</v>
      </c>
      <c r="H407" t="s">
        <v>389</v>
      </c>
      <c r="I407" t="s">
        <v>316</v>
      </c>
      <c r="J407" t="s">
        <v>478</v>
      </c>
      <c r="K407" t="s">
        <v>227</v>
      </c>
      <c r="L407" s="50">
        <f>(C407-VLOOKUP(H407,Riders!$A$2:$C$3501,2,FALSE))/365</f>
        <v>20.117808219178084</v>
      </c>
      <c r="M407" s="50">
        <f>(C407-VLOOKUP(I407,Riders!$A$2:$C$3501,2,FALSE))/365</f>
        <v>18.975342465753425</v>
      </c>
      <c r="N407" s="50">
        <f>(C407-VLOOKUP(J407,Riders!$A$2:$C$3501,2,FALSE))/365</f>
        <v>22.852054794520548</v>
      </c>
      <c r="O407" s="50">
        <f>(C407-VLOOKUP(K407,Riders!$A$2:$C$3501,2,FALSE))/365</f>
        <v>21.805479452054794</v>
      </c>
      <c r="P407" s="29">
        <v>1</v>
      </c>
      <c r="Q407" s="101">
        <f t="shared" si="43"/>
        <v>261.39400000000001</v>
      </c>
      <c r="R407" s="101">
        <f t="shared" si="44"/>
        <v>23.007000000000001</v>
      </c>
      <c r="S407" s="101">
        <f t="shared" si="45"/>
        <v>70.944999999999993</v>
      </c>
      <c r="T407" s="101">
        <f t="shared" si="46"/>
        <v>63.34</v>
      </c>
      <c r="U407" s="101">
        <f t="shared" si="47"/>
        <v>63.364000000000004</v>
      </c>
      <c r="V407" s="101">
        <f t="shared" si="48"/>
        <v>63.745000000000005</v>
      </c>
      <c r="W407">
        <v>14.384</v>
      </c>
      <c r="X407">
        <v>8.6230000000000011</v>
      </c>
      <c r="Y407">
        <v>8.1089999999999982</v>
      </c>
      <c r="Z407">
        <v>7.9680000000000035</v>
      </c>
      <c r="AA407">
        <v>7.9529999999999959</v>
      </c>
      <c r="AB407">
        <v>7.8770000000000024</v>
      </c>
      <c r="AC407">
        <v>7.9269999999999996</v>
      </c>
      <c r="AD407">
        <v>8.1039999999999921</v>
      </c>
      <c r="AE407">
        <v>7.9570000000000078</v>
      </c>
      <c r="AF407">
        <v>7.9429999999999978</v>
      </c>
      <c r="AG407">
        <v>7.951999999999984</v>
      </c>
      <c r="AH407">
        <v>8.1010000000000133</v>
      </c>
      <c r="AI407">
        <v>7.8780000000000143</v>
      </c>
      <c r="AJ407">
        <v>7.833999999999989</v>
      </c>
      <c r="AK407">
        <v>7.8359999999999843</v>
      </c>
      <c r="AL407">
        <v>7.8390000000000128</v>
      </c>
      <c r="AM407">
        <v>7.9380000000000166</v>
      </c>
      <c r="AN407">
        <v>7.8439999999999657</v>
      </c>
      <c r="AO407">
        <v>7.9780000000000086</v>
      </c>
      <c r="AP407">
        <v>7.9299999999999784</v>
      </c>
      <c r="AQ407">
        <v>8.1130000000000564</v>
      </c>
      <c r="AR407">
        <v>7.8829999999999529</v>
      </c>
      <c r="AS407">
        <v>7.8430000000000177</v>
      </c>
      <c r="AT407">
        <v>7.835000000000008</v>
      </c>
      <c r="AU407">
        <v>7.9839999999999804</v>
      </c>
      <c r="AV407">
        <v>7.8780000000000143</v>
      </c>
      <c r="AW407">
        <v>7.8599999999999852</v>
      </c>
      <c r="AX407">
        <v>7.9150000000000205</v>
      </c>
      <c r="AY407">
        <v>8.078000000000003</v>
      </c>
      <c r="AZ407">
        <v>8.0999999999999659</v>
      </c>
      <c r="BA407">
        <v>8.1069999999999993</v>
      </c>
      <c r="BB407">
        <v>7.8230000000000359</v>
      </c>
      <c r="BC407" s="102">
        <f t="shared" si="49"/>
        <v>55.089252239913691</v>
      </c>
    </row>
    <row r="408" spans="1:55" ht="14.65" thickBot="1" x14ac:dyDescent="0.5">
      <c r="A408" s="30" t="s">
        <v>149</v>
      </c>
      <c r="B408" s="30">
        <v>2019</v>
      </c>
      <c r="C408" s="49">
        <v>43812</v>
      </c>
      <c r="D408" s="30" t="s">
        <v>72</v>
      </c>
      <c r="E408" s="29" t="s">
        <v>454</v>
      </c>
      <c r="F408">
        <v>1</v>
      </c>
      <c r="G408" t="s">
        <v>15</v>
      </c>
      <c r="H408" t="s">
        <v>505</v>
      </c>
      <c r="I408" t="s">
        <v>544</v>
      </c>
      <c r="J408" t="s">
        <v>440</v>
      </c>
      <c r="K408" t="s">
        <v>492</v>
      </c>
      <c r="L408" s="50">
        <f>(C408-VLOOKUP(H408,Riders!$A$2:$C$3501,2,FALSE))/365</f>
        <v>36.594520547945208</v>
      </c>
      <c r="M408" s="50">
        <f>(C408-VLOOKUP(I408,Riders!$A$2:$C$3501,2,FALSE))/365</f>
        <v>19.772602739726029</v>
      </c>
      <c r="N408" s="50">
        <f>(C408-VLOOKUP(J408,Riders!$A$2:$C$3501,2,FALSE))/365</f>
        <v>19.090410958904108</v>
      </c>
      <c r="O408" s="50">
        <f>(C408-VLOOKUP(K408,Riders!$A$2:$C$3501,2,FALSE))/365</f>
        <v>22.816438356164383</v>
      </c>
      <c r="P408" s="29">
        <v>2</v>
      </c>
      <c r="Q408" s="101">
        <f t="shared" si="43"/>
        <v>265.43</v>
      </c>
      <c r="R408" s="101">
        <f t="shared" si="44"/>
        <v>23.222000000000001</v>
      </c>
      <c r="S408" s="101">
        <f t="shared" si="45"/>
        <v>70.448000000000008</v>
      </c>
      <c r="T408" s="101">
        <f t="shared" si="46"/>
        <v>63.753999999999991</v>
      </c>
      <c r="U408" s="101">
        <f t="shared" si="47"/>
        <v>64.543999999999983</v>
      </c>
      <c r="V408" s="101">
        <f t="shared" si="48"/>
        <v>66.684000000000026</v>
      </c>
      <c r="W408">
        <v>14.504</v>
      </c>
      <c r="X408">
        <v>8.7180000000000017</v>
      </c>
      <c r="Y408">
        <v>8.0129999999999981</v>
      </c>
      <c r="Z408">
        <v>7.777000000000001</v>
      </c>
      <c r="AA408">
        <v>7.8459999999999965</v>
      </c>
      <c r="AB408">
        <v>7.7740000000000009</v>
      </c>
      <c r="AC408">
        <v>7.8589999999999947</v>
      </c>
      <c r="AD408">
        <v>7.9570000000000149</v>
      </c>
      <c r="AE408">
        <v>8.076999999999984</v>
      </c>
      <c r="AF408">
        <v>7.9500000000000171</v>
      </c>
      <c r="AG408">
        <v>7.9150000000000063</v>
      </c>
      <c r="AH408">
        <v>8.078000000000003</v>
      </c>
      <c r="AI408">
        <v>7.9239999999999924</v>
      </c>
      <c r="AJ408">
        <v>7.8999999999999915</v>
      </c>
      <c r="AK408">
        <v>7.9299999999999926</v>
      </c>
      <c r="AL408">
        <v>7.980000000000004</v>
      </c>
      <c r="AM408">
        <v>8.0340000000000202</v>
      </c>
      <c r="AN408">
        <v>8.1779999999999973</v>
      </c>
      <c r="AO408">
        <v>8.0009999999999764</v>
      </c>
      <c r="AP408">
        <v>8.1520000000000152</v>
      </c>
      <c r="AQ408">
        <v>8.0300000000000011</v>
      </c>
      <c r="AR408">
        <v>8.0589999999999975</v>
      </c>
      <c r="AS408">
        <v>8.0660000000000025</v>
      </c>
      <c r="AT408">
        <v>8.0239999999999725</v>
      </c>
      <c r="AU408">
        <v>8.0220000000000198</v>
      </c>
      <c r="AV408">
        <v>8.0919999999999845</v>
      </c>
      <c r="AW408">
        <v>7.9369999999999834</v>
      </c>
      <c r="AX408">
        <v>8.2090000000000316</v>
      </c>
      <c r="AY408">
        <v>8.3780000000000143</v>
      </c>
      <c r="AZ408">
        <v>8.5039999999999623</v>
      </c>
      <c r="BA408">
        <v>8.6310000000000286</v>
      </c>
      <c r="BB408">
        <v>8.9110000000000014</v>
      </c>
      <c r="BC408" s="102">
        <f t="shared" si="49"/>
        <v>54.251591756772029</v>
      </c>
    </row>
    <row r="409" spans="1:55" ht="14.65" thickBot="1" x14ac:dyDescent="0.5">
      <c r="A409" s="30" t="s">
        <v>149</v>
      </c>
      <c r="B409" s="30">
        <v>2019</v>
      </c>
      <c r="C409" s="49">
        <v>43812</v>
      </c>
      <c r="D409" s="30" t="s">
        <v>72</v>
      </c>
      <c r="E409" s="29" t="s">
        <v>454</v>
      </c>
      <c r="F409">
        <v>2</v>
      </c>
      <c r="G409" t="s">
        <v>17</v>
      </c>
      <c r="H409" t="s">
        <v>215</v>
      </c>
      <c r="I409" t="s">
        <v>327</v>
      </c>
      <c r="J409" t="s">
        <v>422</v>
      </c>
      <c r="K409" t="s">
        <v>530</v>
      </c>
      <c r="L409" s="50">
        <f>(C409-VLOOKUP(H409,Riders!$A$2:$C$3501,2,FALSE))/365</f>
        <v>20.931506849315067</v>
      </c>
      <c r="M409" s="50">
        <f>(C409-VLOOKUP(I409,Riders!$A$2:$C$3501,2,FALSE))/365</f>
        <v>27.19178082191781</v>
      </c>
      <c r="N409" s="50">
        <f>(C409-VLOOKUP(J409,Riders!$A$2:$C$3501,2,FALSE))/365</f>
        <v>20.652054794520549</v>
      </c>
      <c r="O409" s="50">
        <f>(C409-VLOOKUP(K409,Riders!$A$2:$C$3501,2,FALSE))/365</f>
        <v>19.895890410958906</v>
      </c>
      <c r="P409" s="29">
        <v>1</v>
      </c>
      <c r="Q409" s="101">
        <f t="shared" si="43"/>
        <v>257.53300000000002</v>
      </c>
      <c r="R409" s="101">
        <f t="shared" si="44"/>
        <v>21.905000000000001</v>
      </c>
      <c r="S409" s="101">
        <f t="shared" si="45"/>
        <v>68.249000000000009</v>
      </c>
      <c r="T409" s="101">
        <f t="shared" si="46"/>
        <v>62.594999999999985</v>
      </c>
      <c r="U409" s="101">
        <f t="shared" si="47"/>
        <v>62.478000000000009</v>
      </c>
      <c r="V409" s="101">
        <f t="shared" si="48"/>
        <v>64.211000000000013</v>
      </c>
      <c r="W409">
        <v>13.768000000000001</v>
      </c>
      <c r="X409">
        <v>8.1370000000000005</v>
      </c>
      <c r="Y409">
        <v>7.7369999999999983</v>
      </c>
      <c r="Z409">
        <v>7.573000000000004</v>
      </c>
      <c r="AA409">
        <v>7.7219999999999942</v>
      </c>
      <c r="AB409">
        <v>7.661999999999999</v>
      </c>
      <c r="AC409">
        <v>7.7770000000000081</v>
      </c>
      <c r="AD409">
        <v>7.8730000000000047</v>
      </c>
      <c r="AE409">
        <v>8.0120000000000005</v>
      </c>
      <c r="AF409">
        <v>7.7789999999999964</v>
      </c>
      <c r="AG409">
        <v>7.7600000000000051</v>
      </c>
      <c r="AH409">
        <v>7.7889999999999731</v>
      </c>
      <c r="AI409">
        <v>7.8170000000000215</v>
      </c>
      <c r="AJ409">
        <v>7.907999999999987</v>
      </c>
      <c r="AK409">
        <v>7.7900000000000063</v>
      </c>
      <c r="AL409">
        <v>7.7399999999999949</v>
      </c>
      <c r="AM409">
        <v>7.7400000000000091</v>
      </c>
      <c r="AN409">
        <v>7.7609999999999957</v>
      </c>
      <c r="AO409">
        <v>7.813999999999993</v>
      </c>
      <c r="AP409">
        <v>7.8569999999999993</v>
      </c>
      <c r="AQ409">
        <v>7.9569999999999936</v>
      </c>
      <c r="AR409">
        <v>7.7809999999999775</v>
      </c>
      <c r="AS409">
        <v>7.8070000000000448</v>
      </c>
      <c r="AT409">
        <v>7.7609999999999957</v>
      </c>
      <c r="AU409">
        <v>7.7190000000000225</v>
      </c>
      <c r="AV409">
        <v>7.6009999999999707</v>
      </c>
      <c r="AW409">
        <v>7.98599999999999</v>
      </c>
      <c r="AX409">
        <v>7.9320000000000164</v>
      </c>
      <c r="AY409">
        <v>7.992999999999995</v>
      </c>
      <c r="AZ409">
        <v>8.1879999999999598</v>
      </c>
      <c r="BA409">
        <v>8.2840000000000487</v>
      </c>
      <c r="BB409">
        <v>8.5080000000000098</v>
      </c>
      <c r="BC409" s="102">
        <f t="shared" si="49"/>
        <v>55.915164270210028</v>
      </c>
    </row>
    <row r="410" spans="1:55" ht="14.65" thickBot="1" x14ac:dyDescent="0.5">
      <c r="A410" s="30" t="s">
        <v>149</v>
      </c>
      <c r="B410" s="30">
        <v>2019</v>
      </c>
      <c r="C410" s="49">
        <v>43812</v>
      </c>
      <c r="D410" s="30" t="s">
        <v>72</v>
      </c>
      <c r="E410" s="29" t="s">
        <v>454</v>
      </c>
      <c r="F410">
        <v>2</v>
      </c>
      <c r="G410" t="s">
        <v>47</v>
      </c>
      <c r="H410" t="s">
        <v>268</v>
      </c>
      <c r="I410" t="s">
        <v>279</v>
      </c>
      <c r="J410" t="s">
        <v>533</v>
      </c>
      <c r="K410" t="s">
        <v>534</v>
      </c>
      <c r="L410" s="50">
        <f>(C410-VLOOKUP(H410,Riders!$A$2:$C$3501,2,FALSE))/365</f>
        <v>22.947945205479453</v>
      </c>
      <c r="M410" s="50">
        <f>(C410-VLOOKUP(I410,Riders!$A$2:$C$3501,2,FALSE))/365</f>
        <v>23.575342465753426</v>
      </c>
      <c r="N410" s="50">
        <f>(C410-VLOOKUP(J410,Riders!$A$2:$C$3501,2,FALSE))/365</f>
        <v>30.345205479452055</v>
      </c>
      <c r="O410" s="50">
        <f>(C410-VLOOKUP(K410,Riders!$A$2:$C$3501,2,FALSE))/365</f>
        <v>23.978082191780821</v>
      </c>
      <c r="P410" s="29">
        <v>2</v>
      </c>
      <c r="Q410" s="101">
        <f t="shared" si="43"/>
        <v>266.06799999999998</v>
      </c>
      <c r="R410" s="101">
        <f t="shared" si="44"/>
        <v>22.937000000000001</v>
      </c>
      <c r="S410" s="101">
        <f t="shared" si="45"/>
        <v>70.781000000000006</v>
      </c>
      <c r="T410" s="101">
        <f t="shared" si="46"/>
        <v>63.995000000000005</v>
      </c>
      <c r="U410" s="101">
        <f t="shared" si="47"/>
        <v>65.525000000000006</v>
      </c>
      <c r="V410" s="101">
        <f t="shared" si="48"/>
        <v>65.766999999999967</v>
      </c>
      <c r="W410">
        <v>14.689</v>
      </c>
      <c r="X410">
        <v>8.2480000000000011</v>
      </c>
      <c r="Y410">
        <v>7.9559999999999995</v>
      </c>
      <c r="Z410">
        <v>7.7759999999999962</v>
      </c>
      <c r="AA410">
        <v>7.9969999999999999</v>
      </c>
      <c r="AB410">
        <v>7.9950000000000045</v>
      </c>
      <c r="AC410">
        <v>8.134999999999998</v>
      </c>
      <c r="AD410">
        <v>7.9850000000000065</v>
      </c>
      <c r="AE410">
        <v>7.9119999999999919</v>
      </c>
      <c r="AF410">
        <v>8.0349999999999966</v>
      </c>
      <c r="AG410">
        <v>7.849000000000018</v>
      </c>
      <c r="AH410">
        <v>7.9899999999999949</v>
      </c>
      <c r="AI410">
        <v>7.873999999999981</v>
      </c>
      <c r="AJ410">
        <v>8.1370000000000147</v>
      </c>
      <c r="AK410">
        <v>8.1849999999999739</v>
      </c>
      <c r="AL410">
        <v>8.0130000000000337</v>
      </c>
      <c r="AM410">
        <v>8.132000000000005</v>
      </c>
      <c r="AN410">
        <v>8.0439999999999827</v>
      </c>
      <c r="AO410">
        <v>8.0900000000000034</v>
      </c>
      <c r="AP410">
        <v>8.2490000000000236</v>
      </c>
      <c r="AQ410">
        <v>8.0339999999999634</v>
      </c>
      <c r="AR410">
        <v>8.3569999999999993</v>
      </c>
      <c r="AS410">
        <v>8.252000000000038</v>
      </c>
      <c r="AT410">
        <v>8.3669999999999902</v>
      </c>
      <c r="AU410">
        <v>8.0549999999999784</v>
      </c>
      <c r="AV410">
        <v>8.1499999999999773</v>
      </c>
      <c r="AW410">
        <v>8.2080000000000268</v>
      </c>
      <c r="AX410">
        <v>8.2259999999999991</v>
      </c>
      <c r="AY410">
        <v>8.2730000000000246</v>
      </c>
      <c r="AZ410">
        <v>8.2510000000000048</v>
      </c>
      <c r="BA410">
        <v>8.5679999999999552</v>
      </c>
      <c r="BB410">
        <v>8.0360000000000014</v>
      </c>
      <c r="BC410" s="102">
        <f t="shared" si="49"/>
        <v>54.121502773727023</v>
      </c>
    </row>
    <row r="411" spans="1:55" ht="14.65" thickBot="1" x14ac:dyDescent="0.5">
      <c r="A411" s="30" t="s">
        <v>149</v>
      </c>
      <c r="B411" s="30">
        <v>2019</v>
      </c>
      <c r="C411" s="49">
        <v>43812</v>
      </c>
      <c r="D411" s="30" t="s">
        <v>72</v>
      </c>
      <c r="E411" s="29" t="s">
        <v>454</v>
      </c>
      <c r="F411">
        <v>3</v>
      </c>
      <c r="G411" t="s">
        <v>36</v>
      </c>
      <c r="H411" t="s">
        <v>270</v>
      </c>
      <c r="I411" t="s">
        <v>315</v>
      </c>
      <c r="J411" t="s">
        <v>256</v>
      </c>
      <c r="K411" t="s">
        <v>425</v>
      </c>
      <c r="L411" s="50">
        <f>(C411-VLOOKUP(H411,Riders!$A$2:$C$3501,2,FALSE))/365</f>
        <v>25.243835616438357</v>
      </c>
      <c r="M411" s="50">
        <f>(C411-VLOOKUP(I411,Riders!$A$2:$C$3501,2,FALSE))/365</f>
        <v>28.021917808219179</v>
      </c>
      <c r="N411" s="50">
        <f>(C411-VLOOKUP(J411,Riders!$A$2:$C$3501,2,FALSE))/365</f>
        <v>23.805479452054794</v>
      </c>
      <c r="O411" s="50">
        <f>(C411-VLOOKUP(K411,Riders!$A$2:$C$3501,2,FALSE))/365</f>
        <v>20.446575342465753</v>
      </c>
      <c r="P411" s="29">
        <v>1</v>
      </c>
      <c r="Q411" s="101">
        <f t="shared" si="43"/>
        <v>252.88899999999998</v>
      </c>
      <c r="R411" s="101">
        <f t="shared" si="44"/>
        <v>22.228000000000002</v>
      </c>
      <c r="S411" s="101">
        <f t="shared" si="45"/>
        <v>68.216000000000008</v>
      </c>
      <c r="T411" s="101">
        <f t="shared" si="46"/>
        <v>61.36699999999999</v>
      </c>
      <c r="U411" s="101">
        <f t="shared" si="47"/>
        <v>61.084000000000003</v>
      </c>
      <c r="V411" s="101">
        <f t="shared" si="48"/>
        <v>62.22199999999998</v>
      </c>
      <c r="W411">
        <v>14.148</v>
      </c>
      <c r="X411">
        <v>8.0800000000000018</v>
      </c>
      <c r="Y411">
        <v>7.7389999999999972</v>
      </c>
      <c r="Z411">
        <v>7.6360000000000028</v>
      </c>
      <c r="AA411">
        <v>7.7049999999999983</v>
      </c>
      <c r="AB411">
        <v>7.6300000000000026</v>
      </c>
      <c r="AC411">
        <v>7.6389999999999958</v>
      </c>
      <c r="AD411">
        <v>7.63900000000001</v>
      </c>
      <c r="AE411">
        <v>7.7459999999999951</v>
      </c>
      <c r="AF411">
        <v>7.6340000000000003</v>
      </c>
      <c r="AG411">
        <v>7.6559999999999917</v>
      </c>
      <c r="AH411">
        <v>7.6670000000000016</v>
      </c>
      <c r="AI411">
        <v>7.7680000000000007</v>
      </c>
      <c r="AJ411">
        <v>7.6749999999999829</v>
      </c>
      <c r="AK411">
        <v>7.6490000000000293</v>
      </c>
      <c r="AL411">
        <v>7.5719999999999885</v>
      </c>
      <c r="AM411">
        <v>7.5959999999999752</v>
      </c>
      <c r="AN411">
        <v>7.77800000000002</v>
      </c>
      <c r="AO411">
        <v>7.7140000000000271</v>
      </c>
      <c r="AP411">
        <v>7.7359999999999616</v>
      </c>
      <c r="AQ411">
        <v>7.5929999999999893</v>
      </c>
      <c r="AR411">
        <v>7.5570000000000448</v>
      </c>
      <c r="AS411">
        <v>7.575999999999965</v>
      </c>
      <c r="AT411">
        <v>7.5340000000000202</v>
      </c>
      <c r="AU411">
        <v>7.6330000000000098</v>
      </c>
      <c r="AV411">
        <v>7.6519999999999584</v>
      </c>
      <c r="AW411">
        <v>7.7600000000000477</v>
      </c>
      <c r="AX411">
        <v>7.8929999999999723</v>
      </c>
      <c r="AY411">
        <v>7.9780000000000086</v>
      </c>
      <c r="AZ411">
        <v>7.6890000000000214</v>
      </c>
      <c r="BA411">
        <v>7.7389999999999191</v>
      </c>
      <c r="BB411">
        <v>7.8780000000000427</v>
      </c>
      <c r="BC411" s="102">
        <f t="shared" si="49"/>
        <v>56.941978496494514</v>
      </c>
    </row>
    <row r="412" spans="1:55" ht="14.65" thickBot="1" x14ac:dyDescent="0.5">
      <c r="A412" s="30" t="s">
        <v>149</v>
      </c>
      <c r="B412" s="30">
        <v>2019</v>
      </c>
      <c r="C412" s="49">
        <v>43812</v>
      </c>
      <c r="D412" s="30" t="s">
        <v>72</v>
      </c>
      <c r="E412" s="29" t="s">
        <v>454</v>
      </c>
      <c r="F412">
        <v>3</v>
      </c>
      <c r="G412" t="s">
        <v>67</v>
      </c>
      <c r="H412" t="s">
        <v>329</v>
      </c>
      <c r="I412" t="s">
        <v>214</v>
      </c>
      <c r="J412" t="s">
        <v>521</v>
      </c>
      <c r="K412" t="s">
        <v>271</v>
      </c>
      <c r="L412" s="50">
        <f>(C412-VLOOKUP(H412,Riders!$A$2:$C$3501,2,FALSE))/365</f>
        <v>33.093150684931508</v>
      </c>
      <c r="M412" s="50">
        <f>(C412-VLOOKUP(I412,Riders!$A$2:$C$3501,2,FALSE))/365</f>
        <v>24.986301369863014</v>
      </c>
      <c r="N412" s="50">
        <f>(C412-VLOOKUP(J412,Riders!$A$2:$C$3501,2,FALSE))/365</f>
        <v>22.32054794520548</v>
      </c>
      <c r="O412" s="50">
        <f>(C412-VLOOKUP(K412,Riders!$A$2:$C$3501,2,FALSE))/365</f>
        <v>25.487671232876714</v>
      </c>
      <c r="P412" s="29">
        <v>2</v>
      </c>
      <c r="Q412" s="101">
        <f t="shared" si="43"/>
        <v>255.62300000000002</v>
      </c>
      <c r="R412" s="101">
        <f t="shared" si="44"/>
        <v>22.263999999999999</v>
      </c>
      <c r="S412" s="101">
        <f t="shared" si="45"/>
        <v>68.400000000000006</v>
      </c>
      <c r="T412" s="101">
        <f t="shared" si="46"/>
        <v>61.59699999999998</v>
      </c>
      <c r="U412" s="101">
        <f t="shared" si="47"/>
        <v>62.710000000000008</v>
      </c>
      <c r="V412" s="101">
        <f t="shared" si="48"/>
        <v>62.916000000000025</v>
      </c>
      <c r="W412">
        <v>14.157</v>
      </c>
      <c r="X412">
        <v>8.1069999999999993</v>
      </c>
      <c r="Y412">
        <v>7.9250000000000007</v>
      </c>
      <c r="Z412">
        <v>7.5399999999999991</v>
      </c>
      <c r="AA412">
        <v>7.4810000000000016</v>
      </c>
      <c r="AB412">
        <v>7.634999999999998</v>
      </c>
      <c r="AC412">
        <v>7.6749999999999972</v>
      </c>
      <c r="AD412">
        <v>7.8800000000000097</v>
      </c>
      <c r="AE412">
        <v>7.6529999999999916</v>
      </c>
      <c r="AF412">
        <v>7.8130000000000024</v>
      </c>
      <c r="AG412">
        <v>7.6689999999999969</v>
      </c>
      <c r="AH412">
        <v>7.6130000000000138</v>
      </c>
      <c r="AI412">
        <v>7.7709999999999866</v>
      </c>
      <c r="AJ412">
        <v>7.6430000000000007</v>
      </c>
      <c r="AK412">
        <v>7.632000000000005</v>
      </c>
      <c r="AL412">
        <v>7.8029999999999831</v>
      </c>
      <c r="AM412">
        <v>7.8060000000000116</v>
      </c>
      <c r="AN412">
        <v>7.9970000000000141</v>
      </c>
      <c r="AO412">
        <v>7.7929999999999779</v>
      </c>
      <c r="AP412">
        <v>7.8510000000000275</v>
      </c>
      <c r="AQ412">
        <v>7.9910000000000139</v>
      </c>
      <c r="AR412">
        <v>7.7659999999999627</v>
      </c>
      <c r="AS412">
        <v>7.6839999999999975</v>
      </c>
      <c r="AT412">
        <v>7.8220000000000027</v>
      </c>
      <c r="AU412">
        <v>7.6999999999999886</v>
      </c>
      <c r="AV412">
        <v>7.7570000000000334</v>
      </c>
      <c r="AW412">
        <v>7.7920000000000016</v>
      </c>
      <c r="AX412">
        <v>7.9339999999999691</v>
      </c>
      <c r="AY412">
        <v>7.900999999999982</v>
      </c>
      <c r="AZ412">
        <v>8.1650000000000489</v>
      </c>
      <c r="BA412">
        <v>7.9969999999999857</v>
      </c>
      <c r="BB412">
        <v>7.6700000000000159</v>
      </c>
      <c r="BC412" s="102">
        <f t="shared" si="49"/>
        <v>56.332959084276453</v>
      </c>
    </row>
    <row r="413" spans="1:55" ht="14.65" thickBot="1" x14ac:dyDescent="0.5">
      <c r="A413" s="30" t="s">
        <v>149</v>
      </c>
      <c r="B413" s="30">
        <v>2019</v>
      </c>
      <c r="C413" s="49">
        <v>43812</v>
      </c>
      <c r="D413" s="30" t="s">
        <v>72</v>
      </c>
      <c r="E413" s="29" t="s">
        <v>454</v>
      </c>
      <c r="F413">
        <v>4</v>
      </c>
      <c r="G413" t="s">
        <v>29</v>
      </c>
      <c r="H413" t="s">
        <v>322</v>
      </c>
      <c r="I413" t="s">
        <v>304</v>
      </c>
      <c r="J413" t="s">
        <v>416</v>
      </c>
      <c r="K413" t="s">
        <v>335</v>
      </c>
      <c r="L413" s="50">
        <f>(C413-VLOOKUP(H413,Riders!$A$2:$C$3501,2,FALSE))/365</f>
        <v>31.917808219178081</v>
      </c>
      <c r="M413" s="50">
        <f>(C413-VLOOKUP(I413,Riders!$A$2:$C$3501,2,FALSE))/365</f>
        <v>23.035616438356165</v>
      </c>
      <c r="N413" s="50">
        <f>(C413-VLOOKUP(J413,Riders!$A$2:$C$3501,2,FALSE))/365</f>
        <v>22.12054794520548</v>
      </c>
      <c r="O413" s="50">
        <f>(C413-VLOOKUP(K413,Riders!$A$2:$C$3501,2,FALSE))/365</f>
        <v>25.06027397260274</v>
      </c>
      <c r="P413" s="29">
        <v>1</v>
      </c>
      <c r="Q413" s="101">
        <f t="shared" si="43"/>
        <v>253.94200000000001</v>
      </c>
      <c r="R413" s="101">
        <f t="shared" si="44"/>
        <v>22.811</v>
      </c>
      <c r="S413" s="101">
        <f t="shared" si="45"/>
        <v>68.926999999999992</v>
      </c>
      <c r="T413" s="101">
        <f t="shared" si="46"/>
        <v>60.859000000000009</v>
      </c>
      <c r="U413" s="101">
        <f t="shared" si="47"/>
        <v>61.849000000000018</v>
      </c>
      <c r="V413" s="101">
        <f t="shared" si="48"/>
        <v>62.306999999999988</v>
      </c>
      <c r="W413">
        <v>14.484999999999999</v>
      </c>
      <c r="X413">
        <v>8.3260000000000005</v>
      </c>
      <c r="Y413">
        <v>7.7860000000000014</v>
      </c>
      <c r="Z413">
        <v>7.705999999999996</v>
      </c>
      <c r="AA413">
        <v>7.7580000000000027</v>
      </c>
      <c r="AB413">
        <v>7.6210000000000022</v>
      </c>
      <c r="AC413">
        <v>7.5899999999999963</v>
      </c>
      <c r="AD413">
        <v>7.654999999999994</v>
      </c>
      <c r="AE413">
        <v>7.561000000000007</v>
      </c>
      <c r="AF413">
        <v>7.5660000000000025</v>
      </c>
      <c r="AG413">
        <v>7.6079999999999757</v>
      </c>
      <c r="AH413">
        <v>7.7210000000000178</v>
      </c>
      <c r="AI413">
        <v>7.5940000000000083</v>
      </c>
      <c r="AJ413">
        <v>7.6169999999999902</v>
      </c>
      <c r="AK413">
        <v>7.626000000000019</v>
      </c>
      <c r="AL413">
        <v>7.5659999999999883</v>
      </c>
      <c r="AM413">
        <v>7.72199999999998</v>
      </c>
      <c r="AN413">
        <v>7.6560000000000343</v>
      </c>
      <c r="AO413">
        <v>7.6409999999999627</v>
      </c>
      <c r="AP413">
        <v>7.7910000000000252</v>
      </c>
      <c r="AQ413">
        <v>7.700999999999965</v>
      </c>
      <c r="AR413">
        <v>7.7240000000000464</v>
      </c>
      <c r="AS413">
        <v>7.7369999999999948</v>
      </c>
      <c r="AT413">
        <v>7.8770000000000095</v>
      </c>
      <c r="AU413">
        <v>7.9909999999999854</v>
      </c>
      <c r="AV413">
        <v>7.6260000000000048</v>
      </c>
      <c r="AW413">
        <v>7.5769999999999982</v>
      </c>
      <c r="AX413">
        <v>7.5730000000000075</v>
      </c>
      <c r="AY413">
        <v>7.7859999999999445</v>
      </c>
      <c r="AZ413">
        <v>7.9920000000000471</v>
      </c>
      <c r="BA413">
        <v>7.8969999999999914</v>
      </c>
      <c r="BB413">
        <v>7.8650000000000091</v>
      </c>
      <c r="BC413" s="102">
        <f t="shared" si="49"/>
        <v>56.705861968480988</v>
      </c>
    </row>
    <row r="414" spans="1:55" ht="14.65" thickBot="1" x14ac:dyDescent="0.5">
      <c r="A414" s="30" t="s">
        <v>149</v>
      </c>
      <c r="B414" s="30">
        <v>2019</v>
      </c>
      <c r="C414" s="49">
        <v>43812</v>
      </c>
      <c r="D414" s="30" t="s">
        <v>72</v>
      </c>
      <c r="E414" s="29" t="s">
        <v>454</v>
      </c>
      <c r="F414">
        <v>4</v>
      </c>
      <c r="G414" t="s">
        <v>27</v>
      </c>
      <c r="H414" t="s">
        <v>307</v>
      </c>
      <c r="I414" t="s">
        <v>523</v>
      </c>
      <c r="J414" t="s">
        <v>524</v>
      </c>
      <c r="K414" t="s">
        <v>525</v>
      </c>
      <c r="L414" s="50">
        <f>(C414-VLOOKUP(H414,Riders!$A$2:$C$3501,2,FALSE))/365</f>
        <v>26.550684931506851</v>
      </c>
      <c r="M414" s="50">
        <f>(C414-VLOOKUP(I414,Riders!$A$2:$C$3501,2,FALSE))/365</f>
        <v>27.449315068493149</v>
      </c>
      <c r="N414" s="50">
        <f>(C414-VLOOKUP(J414,Riders!$A$2:$C$3501,2,FALSE))/365</f>
        <v>28.484931506849314</v>
      </c>
      <c r="O414" s="50">
        <f>(C414-VLOOKUP(K414,Riders!$A$2:$C$3501,2,FALSE))/365</f>
        <v>30.778082191780822</v>
      </c>
      <c r="P414" s="29">
        <v>2</v>
      </c>
      <c r="Q414" s="101">
        <f t="shared" si="43"/>
        <v>256.19800000000004</v>
      </c>
      <c r="R414" s="101">
        <f t="shared" si="44"/>
        <v>22.567</v>
      </c>
      <c r="S414" s="101">
        <f t="shared" si="45"/>
        <v>69.191000000000003</v>
      </c>
      <c r="T414" s="101">
        <f t="shared" si="46"/>
        <v>60.891999999999996</v>
      </c>
      <c r="U414" s="101">
        <f t="shared" si="47"/>
        <v>62.242000000000019</v>
      </c>
      <c r="V414" s="101">
        <f t="shared" si="48"/>
        <v>63.873000000000019</v>
      </c>
      <c r="W414">
        <v>14.423</v>
      </c>
      <c r="X414">
        <v>8.1440000000000001</v>
      </c>
      <c r="Y414">
        <v>7.754999999999999</v>
      </c>
      <c r="Z414">
        <v>7.6840000000000011</v>
      </c>
      <c r="AA414">
        <v>7.8230000000000004</v>
      </c>
      <c r="AB414">
        <v>7.7409999999999997</v>
      </c>
      <c r="AC414">
        <v>7.781000000000013</v>
      </c>
      <c r="AD414">
        <v>7.8399999999999892</v>
      </c>
      <c r="AE414">
        <v>7.6839999999999975</v>
      </c>
      <c r="AF414">
        <v>7.6049999999999898</v>
      </c>
      <c r="AG414">
        <v>7.5060000000000144</v>
      </c>
      <c r="AH414">
        <v>7.6069999999999993</v>
      </c>
      <c r="AI414">
        <v>7.5019999999999953</v>
      </c>
      <c r="AJ414">
        <v>7.5789999999999935</v>
      </c>
      <c r="AK414">
        <v>7.6170000000000329</v>
      </c>
      <c r="AL414">
        <v>7.7919999999999732</v>
      </c>
      <c r="AM414">
        <v>7.6739999999999782</v>
      </c>
      <c r="AN414">
        <v>7.6770000000000209</v>
      </c>
      <c r="AO414">
        <v>7.8729999999999905</v>
      </c>
      <c r="AP414">
        <v>7.7400000000000091</v>
      </c>
      <c r="AQ414">
        <v>7.8270000000000266</v>
      </c>
      <c r="AR414">
        <v>7.9119999999999777</v>
      </c>
      <c r="AS414">
        <v>7.8189999999999884</v>
      </c>
      <c r="AT414">
        <v>7.7200000000000273</v>
      </c>
      <c r="AU414">
        <v>7.8769999999999811</v>
      </c>
      <c r="AV414">
        <v>7.974000000000018</v>
      </c>
      <c r="AW414">
        <v>7.8869999999999436</v>
      </c>
      <c r="AX414">
        <v>8.0490000000000634</v>
      </c>
      <c r="AY414">
        <v>7.9169999999999732</v>
      </c>
      <c r="AZ414">
        <v>8.0689999999999884</v>
      </c>
      <c r="BA414">
        <v>8.021000000000015</v>
      </c>
      <c r="BB414">
        <v>8.0790000000000362</v>
      </c>
      <c r="BC414" s="102">
        <f t="shared" si="49"/>
        <v>56.206527763682772</v>
      </c>
    </row>
    <row r="415" spans="1:55" ht="14.65" thickBot="1" x14ac:dyDescent="0.5">
      <c r="A415" s="30" t="s">
        <v>149</v>
      </c>
      <c r="B415" s="30">
        <v>2019</v>
      </c>
      <c r="C415" s="49">
        <v>43812</v>
      </c>
      <c r="D415" s="30" t="s">
        <v>72</v>
      </c>
      <c r="E415" s="29" t="s">
        <v>204</v>
      </c>
      <c r="F415" t="s">
        <v>205</v>
      </c>
      <c r="G415" t="s">
        <v>36</v>
      </c>
      <c r="H415" t="s">
        <v>270</v>
      </c>
      <c r="I415" t="s">
        <v>315</v>
      </c>
      <c r="J415" t="s">
        <v>528</v>
      </c>
      <c r="K415" t="s">
        <v>425</v>
      </c>
      <c r="L415" s="50">
        <f>(C415-VLOOKUP(H415,Riders!$A$2:$C$3501,2,FALSE))/365</f>
        <v>25.243835616438357</v>
      </c>
      <c r="M415" s="50">
        <f>(C415-VLOOKUP(I415,Riders!$A$2:$C$3501,2,FALSE))/365</f>
        <v>28.021917808219179</v>
      </c>
      <c r="N415" s="50">
        <f>(C415-VLOOKUP(J415,Riders!$A$2:$C$3501,2,FALSE))/365</f>
        <v>29.334246575342465</v>
      </c>
      <c r="O415" s="50">
        <f>(C415-VLOOKUP(K415,Riders!$A$2:$C$3501,2,FALSE))/365</f>
        <v>20.446575342465753</v>
      </c>
      <c r="P415" s="29">
        <v>1</v>
      </c>
      <c r="Q415" s="101">
        <f t="shared" si="43"/>
        <v>253.23699999999999</v>
      </c>
      <c r="R415" s="101">
        <f t="shared" si="44"/>
        <v>22.032</v>
      </c>
      <c r="S415" s="101">
        <f t="shared" si="45"/>
        <v>67.889999999999986</v>
      </c>
      <c r="T415" s="101">
        <f t="shared" si="46"/>
        <v>60.861000000000018</v>
      </c>
      <c r="U415" s="101">
        <f t="shared" si="47"/>
        <v>60.887</v>
      </c>
      <c r="V415" s="101">
        <f t="shared" si="48"/>
        <v>63.59899999999999</v>
      </c>
      <c r="W415">
        <v>13.936999999999999</v>
      </c>
      <c r="X415">
        <v>8.0950000000000006</v>
      </c>
      <c r="Y415">
        <v>7.7020000000000017</v>
      </c>
      <c r="Z415">
        <v>7.6400000000000006</v>
      </c>
      <c r="AA415">
        <v>7.6359999999999957</v>
      </c>
      <c r="AB415">
        <v>7.6990000000000052</v>
      </c>
      <c r="AC415">
        <v>7.6010000000000062</v>
      </c>
      <c r="AD415">
        <v>7.579999999999977</v>
      </c>
      <c r="AE415">
        <v>7.6920000000000073</v>
      </c>
      <c r="AF415">
        <v>7.5700000000000074</v>
      </c>
      <c r="AG415">
        <v>7.5690000000000026</v>
      </c>
      <c r="AH415">
        <v>7.585000000000008</v>
      </c>
      <c r="AI415">
        <v>7.7099999999999937</v>
      </c>
      <c r="AJ415">
        <v>7.5859999999999985</v>
      </c>
      <c r="AK415">
        <v>7.5809999999999889</v>
      </c>
      <c r="AL415">
        <v>7.5680000000000121</v>
      </c>
      <c r="AM415">
        <v>7.5869999999999891</v>
      </c>
      <c r="AN415">
        <v>7.6749999999999829</v>
      </c>
      <c r="AO415">
        <v>7.563999999999993</v>
      </c>
      <c r="AP415">
        <v>7.7030000000000314</v>
      </c>
      <c r="AQ415">
        <v>7.5659999999999741</v>
      </c>
      <c r="AR415">
        <v>7.5410000000000537</v>
      </c>
      <c r="AS415">
        <v>7.61099999999999</v>
      </c>
      <c r="AT415">
        <v>7.6399999999999864</v>
      </c>
      <c r="AU415">
        <v>7.7839999999999918</v>
      </c>
      <c r="AV415">
        <v>7.7690000000000055</v>
      </c>
      <c r="AW415">
        <v>7.8619999999999948</v>
      </c>
      <c r="AX415">
        <v>8.0630000000000166</v>
      </c>
      <c r="AY415">
        <v>7.9960000000000093</v>
      </c>
      <c r="AZ415">
        <v>8.1659999999999968</v>
      </c>
      <c r="BA415">
        <v>8.0289999999999964</v>
      </c>
      <c r="BB415">
        <v>7.9299999999999784</v>
      </c>
      <c r="BC415" s="102">
        <f t="shared" si="49"/>
        <v>56.863728444105718</v>
      </c>
    </row>
    <row r="416" spans="1:55" ht="14.65" thickBot="1" x14ac:dyDescent="0.5">
      <c r="A416" s="30" t="s">
        <v>149</v>
      </c>
      <c r="B416" s="30">
        <v>2019</v>
      </c>
      <c r="C416" s="49">
        <v>43812</v>
      </c>
      <c r="D416" s="30" t="s">
        <v>72</v>
      </c>
      <c r="E416" s="29" t="s">
        <v>204</v>
      </c>
      <c r="F416" t="s">
        <v>205</v>
      </c>
      <c r="G416" t="s">
        <v>29</v>
      </c>
      <c r="H416" t="s">
        <v>322</v>
      </c>
      <c r="I416" t="s">
        <v>304</v>
      </c>
      <c r="J416" t="s">
        <v>416</v>
      </c>
      <c r="K416" t="s">
        <v>335</v>
      </c>
      <c r="L416" s="50">
        <f>(C416-VLOOKUP(H416,Riders!$A$2:$C$3501,2,FALSE))/365</f>
        <v>31.917808219178081</v>
      </c>
      <c r="M416" s="50">
        <f>(C416-VLOOKUP(I416,Riders!$A$2:$C$3501,2,FALSE))/365</f>
        <v>23.035616438356165</v>
      </c>
      <c r="N416" s="50">
        <f>(C416-VLOOKUP(J416,Riders!$A$2:$C$3501,2,FALSE))/365</f>
        <v>22.12054794520548</v>
      </c>
      <c r="O416" s="50">
        <f>(C416-VLOOKUP(K416,Riders!$A$2:$C$3501,2,FALSE))/365</f>
        <v>25.06027397260274</v>
      </c>
      <c r="P416" s="29">
        <v>2</v>
      </c>
      <c r="Q416" s="101">
        <f t="shared" si="43"/>
        <v>253.55299999999997</v>
      </c>
      <c r="R416" s="101">
        <f t="shared" si="44"/>
        <v>22.163</v>
      </c>
      <c r="S416" s="101">
        <f t="shared" si="45"/>
        <v>67.766999999999996</v>
      </c>
      <c r="T416" s="101">
        <f t="shared" si="46"/>
        <v>60.950000000000017</v>
      </c>
      <c r="U416" s="101">
        <f t="shared" si="47"/>
        <v>61.932999999999993</v>
      </c>
      <c r="V416" s="101">
        <f t="shared" si="48"/>
        <v>62.902999999999963</v>
      </c>
      <c r="W416">
        <v>14.180999999999999</v>
      </c>
      <c r="X416">
        <v>7.9820000000000011</v>
      </c>
      <c r="Y416">
        <v>7.6400000000000006</v>
      </c>
      <c r="Z416">
        <v>7.4760000000000026</v>
      </c>
      <c r="AA416">
        <v>7.6239999999999952</v>
      </c>
      <c r="AB416">
        <v>7.5320000000000036</v>
      </c>
      <c r="AC416">
        <v>7.6149999999999878</v>
      </c>
      <c r="AD416">
        <v>7.7170000000000059</v>
      </c>
      <c r="AE416">
        <v>7.6389999999999958</v>
      </c>
      <c r="AF416">
        <v>7.686000000000007</v>
      </c>
      <c r="AG416">
        <v>7.6009999999999991</v>
      </c>
      <c r="AH416">
        <v>7.6559999999999917</v>
      </c>
      <c r="AI416">
        <v>7.5390000000000015</v>
      </c>
      <c r="AJ416">
        <v>7.5540000000000163</v>
      </c>
      <c r="AK416">
        <v>7.6259999999999906</v>
      </c>
      <c r="AL416">
        <v>7.6490000000000151</v>
      </c>
      <c r="AM416">
        <v>7.7599999999999909</v>
      </c>
      <c r="AN416">
        <v>7.6849999999999739</v>
      </c>
      <c r="AO416">
        <v>7.7980000000000302</v>
      </c>
      <c r="AP416">
        <v>7.6879999999999882</v>
      </c>
      <c r="AQ416">
        <v>7.6990000000000123</v>
      </c>
      <c r="AR416">
        <v>7.8509999999999991</v>
      </c>
      <c r="AS416">
        <v>7.6939999999999884</v>
      </c>
      <c r="AT416">
        <v>7.7580000000000098</v>
      </c>
      <c r="AU416">
        <v>7.8109999999999786</v>
      </c>
      <c r="AV416">
        <v>7.9440000000000452</v>
      </c>
      <c r="AW416">
        <v>7.7729999999999677</v>
      </c>
      <c r="AX416">
        <v>7.8439999999999941</v>
      </c>
      <c r="AY416">
        <v>7.8949999999999818</v>
      </c>
      <c r="AZ416">
        <v>8.0490000000000634</v>
      </c>
      <c r="BA416">
        <v>7.7619999999999436</v>
      </c>
      <c r="BB416">
        <v>7.8249999999999886</v>
      </c>
      <c r="BC416" s="102">
        <f t="shared" si="49"/>
        <v>56.792859875450112</v>
      </c>
    </row>
    <row r="417" spans="1:55" ht="14.65" thickBot="1" x14ac:dyDescent="0.5">
      <c r="A417" s="30" t="s">
        <v>149</v>
      </c>
      <c r="B417" s="30">
        <v>2019</v>
      </c>
      <c r="C417" s="49">
        <v>43812</v>
      </c>
      <c r="D417" s="30" t="s">
        <v>72</v>
      </c>
      <c r="E417" s="29" t="s">
        <v>204</v>
      </c>
      <c r="F417" t="s">
        <v>206</v>
      </c>
      <c r="G417" t="s">
        <v>27</v>
      </c>
      <c r="H417" t="s">
        <v>307</v>
      </c>
      <c r="I417" t="s">
        <v>523</v>
      </c>
      <c r="J417" t="s">
        <v>524</v>
      </c>
      <c r="K417" t="s">
        <v>525</v>
      </c>
      <c r="L417" s="50">
        <f>(C417-VLOOKUP(H417,Riders!$A$2:$C$3501,2,FALSE))/365</f>
        <v>26.550684931506851</v>
      </c>
      <c r="M417" s="50">
        <f>(C417-VLOOKUP(I417,Riders!$A$2:$C$3501,2,FALSE))/365</f>
        <v>27.449315068493149</v>
      </c>
      <c r="N417" s="50">
        <f>(C417-VLOOKUP(J417,Riders!$A$2:$C$3501,2,FALSE))/365</f>
        <v>28.484931506849314</v>
      </c>
      <c r="O417" s="50">
        <f>(C417-VLOOKUP(K417,Riders!$A$2:$C$3501,2,FALSE))/365</f>
        <v>30.778082191780822</v>
      </c>
      <c r="P417" s="29">
        <v>3</v>
      </c>
      <c r="Q417" s="101">
        <f t="shared" si="43"/>
        <v>257.50899999999996</v>
      </c>
      <c r="R417" s="101">
        <f t="shared" si="44"/>
        <v>22.58</v>
      </c>
      <c r="S417" s="101">
        <f t="shared" si="45"/>
        <v>69.288000000000011</v>
      </c>
      <c r="T417" s="101">
        <f t="shared" si="46"/>
        <v>62.529999999999973</v>
      </c>
      <c r="U417" s="101">
        <f t="shared" si="47"/>
        <v>62.195000000000022</v>
      </c>
      <c r="V417" s="101">
        <f t="shared" si="48"/>
        <v>63.495999999999952</v>
      </c>
      <c r="W417">
        <v>14.398</v>
      </c>
      <c r="X417">
        <v>8.1819999999999986</v>
      </c>
      <c r="Y417">
        <v>7.8410000000000011</v>
      </c>
      <c r="Z417">
        <v>7.7539999999999978</v>
      </c>
      <c r="AA417">
        <v>7.730000000000004</v>
      </c>
      <c r="AB417">
        <v>7.8599999999999994</v>
      </c>
      <c r="AC417">
        <v>7.7959999999999994</v>
      </c>
      <c r="AD417">
        <v>7.727000000000011</v>
      </c>
      <c r="AE417">
        <v>7.7139999999999986</v>
      </c>
      <c r="AF417">
        <v>7.8549999999999756</v>
      </c>
      <c r="AG417">
        <v>7.8360000000000127</v>
      </c>
      <c r="AH417">
        <v>7.8589999999999947</v>
      </c>
      <c r="AI417">
        <v>7.8570000000000135</v>
      </c>
      <c r="AJ417">
        <v>7.828000000000003</v>
      </c>
      <c r="AK417">
        <v>7.7999999999999829</v>
      </c>
      <c r="AL417">
        <v>7.7809999999999917</v>
      </c>
      <c r="AM417">
        <v>7.8730000000000189</v>
      </c>
      <c r="AN417">
        <v>7.6769999999999925</v>
      </c>
      <c r="AO417">
        <v>7.6310000000000002</v>
      </c>
      <c r="AP417">
        <v>7.6659999999999968</v>
      </c>
      <c r="AQ417">
        <v>7.7400000000000091</v>
      </c>
      <c r="AR417">
        <v>7.7709999999999582</v>
      </c>
      <c r="AS417">
        <v>7.8440000000000509</v>
      </c>
      <c r="AT417">
        <v>7.992999999999995</v>
      </c>
      <c r="AU417">
        <v>7.8540000000000134</v>
      </c>
      <c r="AV417">
        <v>7.8339999999999748</v>
      </c>
      <c r="AW417">
        <v>7.9539999999999793</v>
      </c>
      <c r="AX417">
        <v>7.9940000000000282</v>
      </c>
      <c r="AY417">
        <v>7.9770000000000039</v>
      </c>
      <c r="AZ417">
        <v>8.0260000000000389</v>
      </c>
      <c r="BA417">
        <v>7.867999999999995</v>
      </c>
      <c r="BB417">
        <v>7.9889999999999191</v>
      </c>
      <c r="BC417" s="102">
        <f t="shared" si="49"/>
        <v>55.920375598522782</v>
      </c>
    </row>
    <row r="418" spans="1:55" ht="14.65" thickBot="1" x14ac:dyDescent="0.5">
      <c r="A418" s="30" t="s">
        <v>149</v>
      </c>
      <c r="B418" s="30">
        <v>2019</v>
      </c>
      <c r="C418" s="49">
        <v>43812</v>
      </c>
      <c r="D418" s="30" t="s">
        <v>72</v>
      </c>
      <c r="E418" s="29" t="s">
        <v>204</v>
      </c>
      <c r="F418" t="s">
        <v>206</v>
      </c>
      <c r="G418" t="s">
        <v>67</v>
      </c>
      <c r="H418" t="s">
        <v>329</v>
      </c>
      <c r="I418" t="s">
        <v>549</v>
      </c>
      <c r="J418" t="s">
        <v>521</v>
      </c>
      <c r="K418" t="s">
        <v>271</v>
      </c>
      <c r="L418" s="50">
        <f>(C418-VLOOKUP(H418,Riders!$A$2:$C$3501,2,FALSE))/365</f>
        <v>33.093150684931508</v>
      </c>
      <c r="M418" s="50">
        <f>(C418-VLOOKUP(I418,Riders!$A$2:$C$3501,2,FALSE))/365</f>
        <v>27.358904109589041</v>
      </c>
      <c r="N418" s="50">
        <f>(C418-VLOOKUP(J418,Riders!$A$2:$C$3501,2,FALSE))/365</f>
        <v>22.32054794520548</v>
      </c>
      <c r="O418" s="50">
        <f>(C418-VLOOKUP(K418,Riders!$A$2:$C$3501,2,FALSE))/365</f>
        <v>25.487671232876714</v>
      </c>
      <c r="P418" s="29">
        <v>4</v>
      </c>
      <c r="Q418" s="101">
        <f t="shared" si="43"/>
        <v>261.54000000000002</v>
      </c>
      <c r="R418" s="101">
        <f t="shared" si="44"/>
        <v>22.388000000000002</v>
      </c>
      <c r="S418" s="101">
        <f t="shared" si="45"/>
        <v>68.956000000000003</v>
      </c>
      <c r="T418" s="101">
        <f t="shared" si="46"/>
        <v>63.652999999999977</v>
      </c>
      <c r="U418" s="101">
        <f t="shared" si="47"/>
        <v>64.172000000000025</v>
      </c>
      <c r="V418" s="101">
        <f t="shared" si="48"/>
        <v>64.759000000000015</v>
      </c>
      <c r="W418">
        <v>14.282999999999999</v>
      </c>
      <c r="X418">
        <v>8.1050000000000022</v>
      </c>
      <c r="Y418">
        <v>7.8319999999999972</v>
      </c>
      <c r="Z418">
        <v>7.6970000000000027</v>
      </c>
      <c r="AA418">
        <v>7.82</v>
      </c>
      <c r="AB418">
        <v>7.6649999999999991</v>
      </c>
      <c r="AC418">
        <v>7.7899999999999991</v>
      </c>
      <c r="AD418">
        <v>7.7640000000000029</v>
      </c>
      <c r="AE418">
        <v>7.9570000000000078</v>
      </c>
      <c r="AF418">
        <v>7.8529999999999802</v>
      </c>
      <c r="AG418">
        <v>7.9590000000000032</v>
      </c>
      <c r="AH418">
        <v>7.8920000000000101</v>
      </c>
      <c r="AI418">
        <v>8.1289999999999907</v>
      </c>
      <c r="AJ418">
        <v>7.894999999999996</v>
      </c>
      <c r="AK418">
        <v>8.0060000000000002</v>
      </c>
      <c r="AL418">
        <v>7.9619999999999891</v>
      </c>
      <c r="AM418">
        <v>8.0490000000000066</v>
      </c>
      <c r="AN418">
        <v>7.8900000000000148</v>
      </c>
      <c r="AO418">
        <v>7.8329999999999984</v>
      </c>
      <c r="AP418">
        <v>7.8859999999999957</v>
      </c>
      <c r="AQ418">
        <v>8.0690000000000168</v>
      </c>
      <c r="AR418">
        <v>8.1989999999999554</v>
      </c>
      <c r="AS418">
        <v>8.0000000000000284</v>
      </c>
      <c r="AT418">
        <v>8.2460000000000093</v>
      </c>
      <c r="AU418">
        <v>8.054000000000002</v>
      </c>
      <c r="AV418">
        <v>8.3619999999999948</v>
      </c>
      <c r="AW418">
        <v>8.0480000000000018</v>
      </c>
      <c r="AX418">
        <v>8.0609999999999786</v>
      </c>
      <c r="AY418">
        <v>8.0150000000000432</v>
      </c>
      <c r="AZ418">
        <v>8.0049999999999386</v>
      </c>
      <c r="BA418">
        <v>8.0420000000000869</v>
      </c>
      <c r="BB418">
        <v>8.1719999999999686</v>
      </c>
      <c r="BC418" s="102">
        <f t="shared" si="49"/>
        <v>55.058499655884376</v>
      </c>
    </row>
    <row r="419" spans="1:55" ht="14.65" thickBot="1" x14ac:dyDescent="0.5">
      <c r="A419" s="29" t="s">
        <v>159</v>
      </c>
      <c r="B419" s="29">
        <v>2019</v>
      </c>
      <c r="C419" s="52">
        <v>43805</v>
      </c>
      <c r="D419" s="29" t="s">
        <v>72</v>
      </c>
      <c r="E419" s="29" t="s">
        <v>379</v>
      </c>
      <c r="F419" s="51" t="s">
        <v>379</v>
      </c>
      <c r="G419" t="s">
        <v>29</v>
      </c>
      <c r="H419" t="s">
        <v>322</v>
      </c>
      <c r="I419" t="s">
        <v>304</v>
      </c>
      <c r="J419" t="s">
        <v>416</v>
      </c>
      <c r="K419" t="s">
        <v>526</v>
      </c>
      <c r="L419" s="50">
        <f>(C419-VLOOKUP(H419,Riders!$A$2:$C$3501,2,FALSE))/365</f>
        <v>31.898630136986302</v>
      </c>
      <c r="M419" s="50">
        <f>(C419-VLOOKUP(I419,Riders!$A$2:$C$3501,2,FALSE))/365</f>
        <v>23.016438356164382</v>
      </c>
      <c r="N419" s="50">
        <f>(C419-VLOOKUP(J419,Riders!$A$2:$C$3501,2,FALSE))/365</f>
        <v>22.101369863013698</v>
      </c>
      <c r="O419" s="50">
        <f>(C419-VLOOKUP(K419,Riders!$A$2:$C$3501,2,FALSE))/365</f>
        <v>30.553424657534247</v>
      </c>
      <c r="P419" s="29">
        <v>1</v>
      </c>
      <c r="Q419" s="101">
        <f t="shared" si="43"/>
        <v>254.483</v>
      </c>
      <c r="R419" s="101">
        <f t="shared" si="44"/>
        <v>22.652999999999999</v>
      </c>
      <c r="S419" s="101">
        <f t="shared" si="45"/>
        <v>68.530999999999992</v>
      </c>
      <c r="T419" s="101">
        <f t="shared" si="46"/>
        <v>61.588000000000008</v>
      </c>
      <c r="U419" s="101">
        <f t="shared" si="47"/>
        <v>62.256999999999977</v>
      </c>
      <c r="V419" s="101">
        <f t="shared" si="48"/>
        <v>62.107000000000028</v>
      </c>
      <c r="W419">
        <v>14.382999999999999</v>
      </c>
      <c r="X419">
        <v>8.27</v>
      </c>
      <c r="Y419">
        <v>7.708000000000002</v>
      </c>
      <c r="Z419">
        <v>7.5539999999999985</v>
      </c>
      <c r="AA419">
        <v>7.7070000000000007</v>
      </c>
      <c r="AB419">
        <v>7.5600000000000023</v>
      </c>
      <c r="AC419">
        <v>7.5979999999999848</v>
      </c>
      <c r="AD419">
        <v>7.7510000000000048</v>
      </c>
      <c r="AE419">
        <v>7.6610000000000156</v>
      </c>
      <c r="AF419">
        <v>7.7450000000000045</v>
      </c>
      <c r="AG419">
        <v>7.7299999999999898</v>
      </c>
      <c r="AH419">
        <v>7.7249999999999943</v>
      </c>
      <c r="AI419">
        <v>7.5990000000000038</v>
      </c>
      <c r="AJ419">
        <v>7.652000000000001</v>
      </c>
      <c r="AK419">
        <v>7.7109999999999843</v>
      </c>
      <c r="AL419">
        <v>7.7650000000000148</v>
      </c>
      <c r="AM419">
        <v>7.9239999999999782</v>
      </c>
      <c r="AN419">
        <v>7.8000000000000114</v>
      </c>
      <c r="AO419">
        <v>7.8089999999999975</v>
      </c>
      <c r="AP419">
        <v>7.8510000000000275</v>
      </c>
      <c r="AQ419">
        <v>7.7189999999999657</v>
      </c>
      <c r="AR419">
        <v>7.7250000000000227</v>
      </c>
      <c r="AS419">
        <v>7.7330000000000041</v>
      </c>
      <c r="AT419">
        <v>7.6959999999999695</v>
      </c>
      <c r="AU419">
        <v>7.8260000000000218</v>
      </c>
      <c r="AV419">
        <v>7.6269999999999811</v>
      </c>
      <c r="AW419">
        <v>7.6560000000000343</v>
      </c>
      <c r="AX419">
        <v>7.7030000000000314</v>
      </c>
      <c r="AY419">
        <v>7.9319999999999311</v>
      </c>
      <c r="AZ419">
        <v>7.7060000000000173</v>
      </c>
      <c r="BA419">
        <v>7.7690000000000623</v>
      </c>
      <c r="BB419">
        <v>7.8879999999999484</v>
      </c>
      <c r="BC419" s="102">
        <f t="shared" si="49"/>
        <v>56.585312181953213</v>
      </c>
    </row>
    <row r="420" spans="1:55" ht="14.65" thickBot="1" x14ac:dyDescent="0.5">
      <c r="A420" s="29" t="s">
        <v>159</v>
      </c>
      <c r="B420" s="29">
        <v>2019</v>
      </c>
      <c r="C420" s="52">
        <v>43805</v>
      </c>
      <c r="D420" s="29" t="s">
        <v>72</v>
      </c>
      <c r="E420" s="29" t="s">
        <v>379</v>
      </c>
      <c r="F420" s="51" t="s">
        <v>379</v>
      </c>
      <c r="G420" t="s">
        <v>36</v>
      </c>
      <c r="H420" t="s">
        <v>270</v>
      </c>
      <c r="I420" t="s">
        <v>315</v>
      </c>
      <c r="J420" t="s">
        <v>528</v>
      </c>
      <c r="K420" t="s">
        <v>256</v>
      </c>
      <c r="L420" s="50">
        <f>(C420-VLOOKUP(H420,Riders!$A$2:$C$3501,2,FALSE))/365</f>
        <v>25.224657534246575</v>
      </c>
      <c r="M420" s="50">
        <f>(C420-VLOOKUP(I420,Riders!$A$2:$C$3501,2,FALSE))/365</f>
        <v>28.002739726027396</v>
      </c>
      <c r="N420" s="50">
        <f>(C420-VLOOKUP(J420,Riders!$A$2:$C$3501,2,FALSE))/365</f>
        <v>29.315068493150687</v>
      </c>
      <c r="O420" s="50">
        <f>(C420-VLOOKUP(K420,Riders!$A$2:$C$3501,2,FALSE))/365</f>
        <v>23.786301369863015</v>
      </c>
      <c r="P420" s="29">
        <v>2</v>
      </c>
      <c r="Q420" s="101">
        <f t="shared" si="43"/>
        <v>256.09800000000001</v>
      </c>
      <c r="R420" s="101">
        <f t="shared" si="44"/>
        <v>22.414000000000001</v>
      </c>
      <c r="S420" s="101">
        <f t="shared" si="45"/>
        <v>68.942999999999998</v>
      </c>
      <c r="T420" s="101">
        <f t="shared" si="46"/>
        <v>62.141000000000005</v>
      </c>
      <c r="U420" s="101">
        <f t="shared" si="47"/>
        <v>62.570999999999998</v>
      </c>
      <c r="V420" s="101">
        <f t="shared" si="48"/>
        <v>62.443000000000012</v>
      </c>
      <c r="W420">
        <v>14.16</v>
      </c>
      <c r="X420">
        <v>8.2540000000000013</v>
      </c>
      <c r="Y420">
        <v>7.8129999999999988</v>
      </c>
      <c r="Z420">
        <v>7.7600000000000016</v>
      </c>
      <c r="AA420">
        <v>7.6999999999999957</v>
      </c>
      <c r="AB420">
        <v>7.7920000000000016</v>
      </c>
      <c r="AC420">
        <v>7.7230000000000061</v>
      </c>
      <c r="AD420">
        <v>7.7409999999999926</v>
      </c>
      <c r="AE420">
        <v>7.8450000000000131</v>
      </c>
      <c r="AF420">
        <v>7.6479999999999961</v>
      </c>
      <c r="AG420">
        <v>7.6409999999999769</v>
      </c>
      <c r="AH420">
        <v>7.6520000000000152</v>
      </c>
      <c r="AI420">
        <v>7.8519999999999897</v>
      </c>
      <c r="AJ420">
        <v>7.8510000000000133</v>
      </c>
      <c r="AK420">
        <v>7.811000000000007</v>
      </c>
      <c r="AL420">
        <v>7.840999999999994</v>
      </c>
      <c r="AM420">
        <v>7.8149999999999693</v>
      </c>
      <c r="AN420">
        <v>7.9310000000000116</v>
      </c>
      <c r="AO420">
        <v>7.7980000000000018</v>
      </c>
      <c r="AP420">
        <v>7.8550000000000182</v>
      </c>
      <c r="AQ420">
        <v>7.7560000000000002</v>
      </c>
      <c r="AR420">
        <v>7.7599999999999909</v>
      </c>
      <c r="AS420">
        <v>7.7810000000000343</v>
      </c>
      <c r="AT420">
        <v>7.8749999999999716</v>
      </c>
      <c r="AU420">
        <v>7.893999999999977</v>
      </c>
      <c r="AV420">
        <v>7.6810000000000116</v>
      </c>
      <c r="AW420">
        <v>7.6780000000000541</v>
      </c>
      <c r="AX420">
        <v>7.6659999999999684</v>
      </c>
      <c r="AY420">
        <v>7.8530000000000086</v>
      </c>
      <c r="AZ420">
        <v>7.8129999999999598</v>
      </c>
      <c r="BA420">
        <v>7.8850000000000477</v>
      </c>
      <c r="BB420">
        <v>7.9729999999999848</v>
      </c>
      <c r="BC420" s="102">
        <f t="shared" si="49"/>
        <v>56.228475036899937</v>
      </c>
    </row>
    <row r="421" spans="1:55" ht="14.65" thickBot="1" x14ac:dyDescent="0.5">
      <c r="A421" s="29" t="s">
        <v>159</v>
      </c>
      <c r="B421" s="29">
        <v>2019</v>
      </c>
      <c r="C421" s="52">
        <v>43805</v>
      </c>
      <c r="D421" s="29" t="s">
        <v>72</v>
      </c>
      <c r="E421" s="29" t="s">
        <v>379</v>
      </c>
      <c r="F421" s="51" t="s">
        <v>379</v>
      </c>
      <c r="G421" t="s">
        <v>27</v>
      </c>
      <c r="H421" t="s">
        <v>307</v>
      </c>
      <c r="I421" t="s">
        <v>523</v>
      </c>
      <c r="J421" t="s">
        <v>524</v>
      </c>
      <c r="K421" t="s">
        <v>525</v>
      </c>
      <c r="L421" s="50">
        <f>(C421-VLOOKUP(H421,Riders!$A$2:$C$3501,2,FALSE))/365</f>
        <v>26.531506849315068</v>
      </c>
      <c r="M421" s="50">
        <f>(C421-VLOOKUP(I421,Riders!$A$2:$C$3501,2,FALSE))/365</f>
        <v>27.43013698630137</v>
      </c>
      <c r="N421" s="50">
        <f>(C421-VLOOKUP(J421,Riders!$A$2:$C$3501,2,FALSE))/365</f>
        <v>28.465753424657535</v>
      </c>
      <c r="O421" s="50">
        <f>(C421-VLOOKUP(K421,Riders!$A$2:$C$3501,2,FALSE))/365</f>
        <v>30.758904109589039</v>
      </c>
      <c r="P421" s="29">
        <v>3</v>
      </c>
      <c r="Q421" s="101">
        <f t="shared" si="43"/>
        <v>257.548</v>
      </c>
      <c r="R421" s="101">
        <f t="shared" si="44"/>
        <v>22.391999999999999</v>
      </c>
      <c r="S421" s="101">
        <f t="shared" si="45"/>
        <v>68.843000000000004</v>
      </c>
      <c r="T421" s="101">
        <f t="shared" si="46"/>
        <v>61.977999999999994</v>
      </c>
      <c r="U421" s="101">
        <f t="shared" si="47"/>
        <v>63.212000000000018</v>
      </c>
      <c r="V421" s="101">
        <f t="shared" si="48"/>
        <v>63.514999999999986</v>
      </c>
      <c r="W421">
        <v>14.268000000000001</v>
      </c>
      <c r="X421">
        <v>8.1239999999999988</v>
      </c>
      <c r="Y421">
        <v>7.7370000000000019</v>
      </c>
      <c r="Z421">
        <v>7.6110000000000007</v>
      </c>
      <c r="AA421">
        <v>7.8299999999999983</v>
      </c>
      <c r="AB421">
        <v>7.7289999999999992</v>
      </c>
      <c r="AC421">
        <v>7.7070000000000007</v>
      </c>
      <c r="AD421">
        <v>7.8370000000000033</v>
      </c>
      <c r="AE421">
        <v>7.7139999999999844</v>
      </c>
      <c r="AF421">
        <v>7.686000000000007</v>
      </c>
      <c r="AG421">
        <v>7.6740000000000066</v>
      </c>
      <c r="AH421">
        <v>7.8239999999999981</v>
      </c>
      <c r="AI421">
        <v>7.7439999999999998</v>
      </c>
      <c r="AJ421">
        <v>7.7110000000000127</v>
      </c>
      <c r="AK421">
        <v>7.7469999999999715</v>
      </c>
      <c r="AL421">
        <v>7.8780000000000143</v>
      </c>
      <c r="AM421">
        <v>7.811000000000007</v>
      </c>
      <c r="AN421">
        <v>7.9139999999999873</v>
      </c>
      <c r="AO421">
        <v>8.1370000000000289</v>
      </c>
      <c r="AP421">
        <v>7.9809999999999661</v>
      </c>
      <c r="AQ421">
        <v>7.8570000000000277</v>
      </c>
      <c r="AR421">
        <v>7.8269999999999982</v>
      </c>
      <c r="AS421">
        <v>7.9819999999999993</v>
      </c>
      <c r="AT421">
        <v>7.703000000000003</v>
      </c>
      <c r="AU421">
        <v>7.9259999999999877</v>
      </c>
      <c r="AV421">
        <v>8.0880000000000223</v>
      </c>
      <c r="AW421">
        <v>7.8349999999999795</v>
      </c>
      <c r="AX421">
        <v>7.8580000000000041</v>
      </c>
      <c r="AY421">
        <v>7.872999999999962</v>
      </c>
      <c r="AZ421">
        <v>8.0800000000000409</v>
      </c>
      <c r="BA421">
        <v>7.9029999999999632</v>
      </c>
      <c r="BB421">
        <v>7.9520000000000266</v>
      </c>
      <c r="BC421" s="102">
        <f t="shared" si="49"/>
        <v>55.91190768322798</v>
      </c>
    </row>
    <row r="422" spans="1:55" ht="14.65" thickBot="1" x14ac:dyDescent="0.5">
      <c r="A422" s="29" t="s">
        <v>159</v>
      </c>
      <c r="B422" s="29">
        <v>2019</v>
      </c>
      <c r="C422" s="52">
        <v>43805</v>
      </c>
      <c r="D422" s="29" t="s">
        <v>72</v>
      </c>
      <c r="E422" s="29" t="s">
        <v>379</v>
      </c>
      <c r="F422" s="51" t="s">
        <v>379</v>
      </c>
      <c r="G422" t="s">
        <v>162</v>
      </c>
      <c r="H422" t="s">
        <v>417</v>
      </c>
      <c r="I422" t="s">
        <v>335</v>
      </c>
      <c r="J422" t="s">
        <v>550</v>
      </c>
      <c r="K422" t="s">
        <v>274</v>
      </c>
      <c r="L422" s="50">
        <f>(C422-VLOOKUP(H422,Riders!$A$2:$C$3501,2,FALSE))/365</f>
        <v>20.797260273972604</v>
      </c>
      <c r="M422" s="50">
        <f>(C422-VLOOKUP(I422,Riders!$A$2:$C$3501,2,FALSE))/365</f>
        <v>25.041095890410958</v>
      </c>
      <c r="N422" s="50">
        <f>(C422-VLOOKUP(J422,Riders!$A$2:$C$3501,2,FALSE))/365</f>
        <v>20.254794520547946</v>
      </c>
      <c r="O422" s="50">
        <f>(C422-VLOOKUP(K422,Riders!$A$2:$C$3501,2,FALSE))/365</f>
        <v>18.931506849315067</v>
      </c>
      <c r="P422" s="29">
        <v>4</v>
      </c>
      <c r="Q422" s="101">
        <f t="shared" si="43"/>
        <v>258.99300000000005</v>
      </c>
      <c r="R422" s="101">
        <f t="shared" si="44"/>
        <v>22.297000000000001</v>
      </c>
      <c r="S422" s="101">
        <f t="shared" si="45"/>
        <v>69.168999999999983</v>
      </c>
      <c r="T422" s="101">
        <f t="shared" si="46"/>
        <v>62.330000000000041</v>
      </c>
      <c r="U422" s="101">
        <f t="shared" si="47"/>
        <v>63.592999999999961</v>
      </c>
      <c r="V422" s="101">
        <f t="shared" si="48"/>
        <v>63.901000000000067</v>
      </c>
      <c r="W422">
        <v>14.054</v>
      </c>
      <c r="X422">
        <v>8.2430000000000003</v>
      </c>
      <c r="Y422">
        <v>7.8019999999999996</v>
      </c>
      <c r="Z422">
        <v>7.7570000000000014</v>
      </c>
      <c r="AA422">
        <v>7.8969999999999985</v>
      </c>
      <c r="AB422">
        <v>7.7430000000000021</v>
      </c>
      <c r="AC422">
        <v>7.7929999999999922</v>
      </c>
      <c r="AD422">
        <v>7.8799999999999883</v>
      </c>
      <c r="AE422">
        <v>7.7150000000000318</v>
      </c>
      <c r="AF422">
        <v>7.7609999999999815</v>
      </c>
      <c r="AG422">
        <v>7.7860000000000014</v>
      </c>
      <c r="AH422">
        <v>7.8979999999999961</v>
      </c>
      <c r="AI422">
        <v>7.7320000000000135</v>
      </c>
      <c r="AJ422">
        <v>7.75</v>
      </c>
      <c r="AK422">
        <v>7.8149999999999977</v>
      </c>
      <c r="AL422">
        <v>7.8730000000000189</v>
      </c>
      <c r="AM422">
        <v>7.8969999999999629</v>
      </c>
      <c r="AN422">
        <v>8.0380000000000109</v>
      </c>
      <c r="AO422">
        <v>7.9040000000000248</v>
      </c>
      <c r="AP422">
        <v>7.9139999999999873</v>
      </c>
      <c r="AQ422">
        <v>8.061000000000007</v>
      </c>
      <c r="AR422">
        <v>7.9309999999999832</v>
      </c>
      <c r="AS422">
        <v>7.8770000000000095</v>
      </c>
      <c r="AT422">
        <v>7.9709999999999752</v>
      </c>
      <c r="AU422">
        <v>7.7680000000000291</v>
      </c>
      <c r="AV422">
        <v>7.7860000000000014</v>
      </c>
      <c r="AW422">
        <v>7.8079999999999927</v>
      </c>
      <c r="AX422">
        <v>7.9489999999999839</v>
      </c>
      <c r="AY422">
        <v>8.0020000000000095</v>
      </c>
      <c r="AZ422">
        <v>8.1320000000000334</v>
      </c>
      <c r="BA422">
        <v>8.3439999999999657</v>
      </c>
      <c r="BB422">
        <v>8.1120000000000516</v>
      </c>
      <c r="BC422" s="102">
        <f t="shared" si="49"/>
        <v>55.599958300031261</v>
      </c>
    </row>
    <row r="423" spans="1:55" ht="14.65" thickBot="1" x14ac:dyDescent="0.5">
      <c r="A423" s="29" t="s">
        <v>159</v>
      </c>
      <c r="B423" s="29">
        <v>2019</v>
      </c>
      <c r="C423" s="52">
        <v>43805</v>
      </c>
      <c r="D423" s="29" t="s">
        <v>72</v>
      </c>
      <c r="E423" s="29" t="s">
        <v>379</v>
      </c>
      <c r="F423" s="51" t="s">
        <v>379</v>
      </c>
      <c r="G423" t="s">
        <v>67</v>
      </c>
      <c r="H423" t="s">
        <v>214</v>
      </c>
      <c r="I423" t="s">
        <v>549</v>
      </c>
      <c r="J423" t="s">
        <v>521</v>
      </c>
      <c r="K423" t="s">
        <v>271</v>
      </c>
      <c r="L423" s="50">
        <f>(C423-VLOOKUP(H423,Riders!$A$2:$C$3501,2,FALSE))/365</f>
        <v>24.967123287671232</v>
      </c>
      <c r="M423" s="50">
        <f>(C423-VLOOKUP(I423,Riders!$A$2:$C$3501,2,FALSE))/365</f>
        <v>27.339726027397262</v>
      </c>
      <c r="N423" s="50">
        <f>(C423-VLOOKUP(J423,Riders!$A$2:$C$3501,2,FALSE))/365</f>
        <v>22.301369863013697</v>
      </c>
      <c r="O423" s="50">
        <f>(C423-VLOOKUP(K423,Riders!$A$2:$C$3501,2,FALSE))/365</f>
        <v>25.468493150684932</v>
      </c>
      <c r="P423" s="29">
        <v>5</v>
      </c>
      <c r="Q423" s="101">
        <f t="shared" si="43"/>
        <v>261.23400000000004</v>
      </c>
      <c r="R423" s="101">
        <f t="shared" si="44"/>
        <v>22.012</v>
      </c>
      <c r="S423" s="101">
        <f t="shared" si="45"/>
        <v>69.382999999999996</v>
      </c>
      <c r="T423" s="101">
        <f t="shared" si="46"/>
        <v>63.816000000000017</v>
      </c>
      <c r="U423" s="101">
        <f t="shared" si="47"/>
        <v>64.529999999999973</v>
      </c>
      <c r="V423" s="101">
        <f t="shared" si="48"/>
        <v>63.505000000000052</v>
      </c>
      <c r="W423">
        <v>14.103999999999999</v>
      </c>
      <c r="X423">
        <v>7.9080000000000013</v>
      </c>
      <c r="Y423">
        <v>7.8120000000000012</v>
      </c>
      <c r="Z423">
        <v>7.6829999999999963</v>
      </c>
      <c r="AA423">
        <v>7.8300000000000054</v>
      </c>
      <c r="AB423">
        <v>7.8859999999999957</v>
      </c>
      <c r="AC423">
        <v>8.1369999999999933</v>
      </c>
      <c r="AD423">
        <v>8.0230000000000032</v>
      </c>
      <c r="AE423">
        <v>8.112000000000009</v>
      </c>
      <c r="AF423">
        <v>7.8379999999999939</v>
      </c>
      <c r="AG423">
        <v>7.8970000000000056</v>
      </c>
      <c r="AH423">
        <v>7.914999999999992</v>
      </c>
      <c r="AI423">
        <v>7.9180000000000064</v>
      </c>
      <c r="AJ423">
        <v>8.0599999999999881</v>
      </c>
      <c r="AK423">
        <v>8.0130000000000194</v>
      </c>
      <c r="AL423">
        <v>8.0630000000000024</v>
      </c>
      <c r="AM423">
        <v>8.2729999999999961</v>
      </c>
      <c r="AN423">
        <v>8.2920000000000016</v>
      </c>
      <c r="AO423">
        <v>8.5029999999999859</v>
      </c>
      <c r="AP423">
        <v>8.195999999999998</v>
      </c>
      <c r="AQ423">
        <v>7.9089999999999918</v>
      </c>
      <c r="AR423">
        <v>7.7450000000000045</v>
      </c>
      <c r="AS423">
        <v>7.7230000000000132</v>
      </c>
      <c r="AT423">
        <v>7.8889999999999816</v>
      </c>
      <c r="AU423">
        <v>7.863000000000028</v>
      </c>
      <c r="AV423">
        <v>7.9159999999999968</v>
      </c>
      <c r="AW423">
        <v>7.9180000000000064</v>
      </c>
      <c r="AX423">
        <v>7.9579999999999984</v>
      </c>
      <c r="AY423">
        <v>8.1030000000000086</v>
      </c>
      <c r="AZ423">
        <v>8.1969999999999459</v>
      </c>
      <c r="BA423">
        <v>7.7760000000000105</v>
      </c>
      <c r="BB423">
        <v>7.7740000000000578</v>
      </c>
      <c r="BC423" s="102">
        <f t="shared" si="49"/>
        <v>55.122993178529583</v>
      </c>
    </row>
    <row r="424" spans="1:55" ht="14.65" thickBot="1" x14ac:dyDescent="0.5">
      <c r="A424" s="29" t="s">
        <v>159</v>
      </c>
      <c r="B424" s="29">
        <v>2019</v>
      </c>
      <c r="C424" s="52">
        <v>43805</v>
      </c>
      <c r="D424" s="29" t="s">
        <v>72</v>
      </c>
      <c r="E424" s="29" t="s">
        <v>379</v>
      </c>
      <c r="F424" s="51" t="s">
        <v>379</v>
      </c>
      <c r="G424" t="s">
        <v>47</v>
      </c>
      <c r="H424" t="s">
        <v>279</v>
      </c>
      <c r="I424" t="s">
        <v>533</v>
      </c>
      <c r="J424" t="s">
        <v>534</v>
      </c>
      <c r="K424" t="s">
        <v>470</v>
      </c>
      <c r="L424" s="50">
        <f>(C424-VLOOKUP(H424,Riders!$A$2:$C$3501,2,FALSE))/365</f>
        <v>23.556164383561644</v>
      </c>
      <c r="M424" s="50">
        <f>(C424-VLOOKUP(I424,Riders!$A$2:$C$3501,2,FALSE))/365</f>
        <v>30.326027397260273</v>
      </c>
      <c r="N424" s="50">
        <f>(C424-VLOOKUP(J424,Riders!$A$2:$C$3501,2,FALSE))/365</f>
        <v>23.958904109589042</v>
      </c>
      <c r="O424" s="50">
        <f>(C424-VLOOKUP(K424,Riders!$A$2:$C$3501,2,FALSE))/365</f>
        <v>21.490410958904111</v>
      </c>
      <c r="P424" s="29">
        <v>6</v>
      </c>
      <c r="Q424" s="101">
        <f t="shared" si="43"/>
        <v>271.23699999999997</v>
      </c>
      <c r="R424" s="101">
        <f t="shared" si="44"/>
        <v>23.087</v>
      </c>
      <c r="S424" s="101">
        <f t="shared" si="45"/>
        <v>72.272000000000006</v>
      </c>
      <c r="T424" s="101">
        <f t="shared" si="46"/>
        <v>65.889999999999972</v>
      </c>
      <c r="U424" s="101">
        <f t="shared" si="47"/>
        <v>66.388000000000034</v>
      </c>
      <c r="V424" s="101">
        <f t="shared" si="48"/>
        <v>66.686999999999955</v>
      </c>
      <c r="W424">
        <v>14.349</v>
      </c>
      <c r="X424">
        <v>8.7379999999999995</v>
      </c>
      <c r="Y424">
        <v>8.39</v>
      </c>
      <c r="Z424">
        <v>8.0629999999999988</v>
      </c>
      <c r="AA424">
        <v>8.2340000000000018</v>
      </c>
      <c r="AB424">
        <v>8.1310000000000002</v>
      </c>
      <c r="AC424">
        <v>8.2469999999999999</v>
      </c>
      <c r="AD424">
        <v>8.1200000000000045</v>
      </c>
      <c r="AE424">
        <v>8.2239999999999895</v>
      </c>
      <c r="AF424">
        <v>8.1979999999999933</v>
      </c>
      <c r="AG424">
        <v>8.3500000000000085</v>
      </c>
      <c r="AH424">
        <v>8.1020000000000039</v>
      </c>
      <c r="AI424">
        <v>8.340999999999994</v>
      </c>
      <c r="AJ424">
        <v>8.1480000000000103</v>
      </c>
      <c r="AK424">
        <v>8.2759999999999962</v>
      </c>
      <c r="AL424">
        <v>8.2509999999999764</v>
      </c>
      <c r="AM424">
        <v>8.3580000000000041</v>
      </c>
      <c r="AN424">
        <v>8.4209999999999923</v>
      </c>
      <c r="AO424">
        <v>8.0600000000000023</v>
      </c>
      <c r="AP424">
        <v>8.3440000000000225</v>
      </c>
      <c r="AQ424">
        <v>8.1159999999999854</v>
      </c>
      <c r="AR424">
        <v>8.3400000000000034</v>
      </c>
      <c r="AS424">
        <v>8.4130000000000393</v>
      </c>
      <c r="AT424">
        <v>8.3359999999999843</v>
      </c>
      <c r="AU424">
        <v>8.3499999999999943</v>
      </c>
      <c r="AV424">
        <v>8.2499999999999716</v>
      </c>
      <c r="AW424">
        <v>8.3950000000000387</v>
      </c>
      <c r="AX424">
        <v>8.1969999999999743</v>
      </c>
      <c r="AY424">
        <v>8.3860000000000241</v>
      </c>
      <c r="AZ424">
        <v>8.5820000000000221</v>
      </c>
      <c r="BA424">
        <v>8.2229999999999563</v>
      </c>
      <c r="BB424">
        <v>8.3039999999999736</v>
      </c>
      <c r="BC424" s="102">
        <f t="shared" si="49"/>
        <v>53.090102014105753</v>
      </c>
    </row>
    <row r="425" spans="1:55" ht="14.65" thickBot="1" x14ac:dyDescent="0.5">
      <c r="A425" s="29" t="s">
        <v>159</v>
      </c>
      <c r="B425" s="29">
        <v>2019</v>
      </c>
      <c r="C425" s="52">
        <v>43805</v>
      </c>
      <c r="D425" s="29" t="s">
        <v>72</v>
      </c>
      <c r="E425" s="29" t="s">
        <v>379</v>
      </c>
      <c r="F425" s="51" t="s">
        <v>379</v>
      </c>
      <c r="G425" t="s">
        <v>156</v>
      </c>
      <c r="H425" t="s">
        <v>539</v>
      </c>
      <c r="I425" t="s">
        <v>543</v>
      </c>
      <c r="J425" t="s">
        <v>542</v>
      </c>
      <c r="K425" t="s">
        <v>545</v>
      </c>
      <c r="L425" s="50">
        <f>(C425-VLOOKUP(H425,Riders!$A$2:$C$3501,2,FALSE))/365</f>
        <v>22.747945205479454</v>
      </c>
      <c r="M425" s="50">
        <f>(C425-VLOOKUP(I425,Riders!$A$2:$C$3501,2,FALSE))/365</f>
        <v>24.169863013698631</v>
      </c>
      <c r="N425" s="50">
        <f>(C425-VLOOKUP(J425,Riders!$A$2:$C$3501,2,FALSE))/365</f>
        <v>30.638356164383563</v>
      </c>
      <c r="O425" s="50">
        <f>(C425-VLOOKUP(K425,Riders!$A$2:$C$3501,2,FALSE))/365</f>
        <v>29.723287671232878</v>
      </c>
      <c r="P425" s="29">
        <v>7</v>
      </c>
      <c r="Q425" s="101">
        <f t="shared" si="43"/>
        <v>271.351</v>
      </c>
      <c r="R425" s="101">
        <f t="shared" si="44"/>
        <v>22.722000000000001</v>
      </c>
      <c r="S425" s="101">
        <f t="shared" si="45"/>
        <v>70.662000000000006</v>
      </c>
      <c r="T425" s="101">
        <f t="shared" si="46"/>
        <v>66.089999999999975</v>
      </c>
      <c r="U425" s="101">
        <f t="shared" si="47"/>
        <v>66.884000000000043</v>
      </c>
      <c r="V425" s="101">
        <f t="shared" si="48"/>
        <v>67.714999999999975</v>
      </c>
      <c r="W425">
        <v>14.333</v>
      </c>
      <c r="X425">
        <v>8.3890000000000011</v>
      </c>
      <c r="Y425">
        <v>8.0769999999999982</v>
      </c>
      <c r="Z425">
        <v>7.8530000000000015</v>
      </c>
      <c r="AA425">
        <v>7.9279999999999973</v>
      </c>
      <c r="AB425">
        <v>8.0660000000000025</v>
      </c>
      <c r="AC425">
        <v>8.0009999999999906</v>
      </c>
      <c r="AD425">
        <v>8.0150000000000148</v>
      </c>
      <c r="AE425">
        <v>8.1610000000000014</v>
      </c>
      <c r="AF425">
        <v>7.9829999999999899</v>
      </c>
      <c r="AG425">
        <v>7.9930000000000092</v>
      </c>
      <c r="AH425">
        <v>8.1839999999999833</v>
      </c>
      <c r="AI425">
        <v>8.1270000000000238</v>
      </c>
      <c r="AJ425">
        <v>8.2719999999999914</v>
      </c>
      <c r="AK425">
        <v>8.5790000000000077</v>
      </c>
      <c r="AL425">
        <v>8.7909999999999684</v>
      </c>
      <c r="AM425">
        <v>8.4690000000000225</v>
      </c>
      <c r="AN425">
        <v>8.3520000000000039</v>
      </c>
      <c r="AO425">
        <v>8.3559999999999945</v>
      </c>
      <c r="AP425">
        <v>8.4410000000000025</v>
      </c>
      <c r="AQ425">
        <v>8.2179999999999893</v>
      </c>
      <c r="AR425">
        <v>8.2109999999999843</v>
      </c>
      <c r="AS425">
        <v>8.2900000000000205</v>
      </c>
      <c r="AT425">
        <v>8.5470000000000255</v>
      </c>
      <c r="AU425">
        <v>8.3059999999999548</v>
      </c>
      <c r="AV425">
        <v>8.2570000000000334</v>
      </c>
      <c r="AW425">
        <v>8.4069999999999823</v>
      </c>
      <c r="AX425">
        <v>8.2800000000000296</v>
      </c>
      <c r="AY425">
        <v>8.3519999999999754</v>
      </c>
      <c r="AZ425">
        <v>8.5970000000000084</v>
      </c>
      <c r="BA425">
        <v>8.6679999999999779</v>
      </c>
      <c r="BB425">
        <v>8.8480000000000132</v>
      </c>
      <c r="BC425" s="102">
        <f t="shared" si="49"/>
        <v>53.067797796949336</v>
      </c>
    </row>
    <row r="426" spans="1:55" ht="14.65" thickBot="1" x14ac:dyDescent="0.5">
      <c r="A426" s="29" t="s">
        <v>159</v>
      </c>
      <c r="B426" s="29">
        <v>2019</v>
      </c>
      <c r="C426" s="52">
        <v>43805</v>
      </c>
      <c r="D426" s="29" t="s">
        <v>72</v>
      </c>
      <c r="E426" s="29" t="s">
        <v>379</v>
      </c>
      <c r="F426" s="51" t="s">
        <v>379</v>
      </c>
      <c r="G426" t="s">
        <v>40</v>
      </c>
      <c r="H426" t="s">
        <v>320</v>
      </c>
      <c r="I426" t="s">
        <v>546</v>
      </c>
      <c r="J426" t="s">
        <v>547</v>
      </c>
      <c r="K426" t="s">
        <v>548</v>
      </c>
      <c r="L426" s="50">
        <f>(C426-VLOOKUP(H426,Riders!$A$2:$C$3501,2,FALSE))/365</f>
        <v>22.391780821917809</v>
      </c>
      <c r="M426" s="50">
        <f>(C426-VLOOKUP(I426,Riders!$A$2:$C$3501,2,FALSE))/365</f>
        <v>22.835616438356166</v>
      </c>
      <c r="N426" s="50">
        <f>(C426-VLOOKUP(J426,Riders!$A$2:$C$3501,2,FALSE))/365</f>
        <v>28.572602739726026</v>
      </c>
      <c r="O426" s="50">
        <f>(C426-VLOOKUP(K426,Riders!$A$2:$C$3501,2,FALSE))/365</f>
        <v>26.906849315068492</v>
      </c>
      <c r="P426" s="29">
        <v>8</v>
      </c>
      <c r="Q426" s="101">
        <f t="shared" si="43"/>
        <v>272.56900000000002</v>
      </c>
      <c r="R426" s="101">
        <f t="shared" si="44"/>
        <v>22.625</v>
      </c>
      <c r="S426" s="101">
        <f t="shared" si="45"/>
        <v>71.39500000000001</v>
      </c>
      <c r="T426" s="101">
        <f t="shared" si="46"/>
        <v>66.365000000000009</v>
      </c>
      <c r="U426" s="101">
        <f t="shared" si="47"/>
        <v>66.283000000000015</v>
      </c>
      <c r="V426" s="101">
        <f t="shared" si="48"/>
        <v>68.525999999999982</v>
      </c>
      <c r="W426">
        <v>14.103</v>
      </c>
      <c r="X426">
        <v>8.5220000000000002</v>
      </c>
      <c r="Y426">
        <v>8.1430000000000007</v>
      </c>
      <c r="Z426">
        <v>8.0169999999999959</v>
      </c>
      <c r="AA426">
        <v>8.1890000000000001</v>
      </c>
      <c r="AB426">
        <v>8.0230000000000032</v>
      </c>
      <c r="AC426">
        <v>8.1109999999999971</v>
      </c>
      <c r="AD426">
        <v>8.2870000000000132</v>
      </c>
      <c r="AE426">
        <v>8.2189999999999799</v>
      </c>
      <c r="AF426">
        <v>8.2550000000000097</v>
      </c>
      <c r="AG426">
        <v>8.396000000000015</v>
      </c>
      <c r="AH426">
        <v>8.3279999999999745</v>
      </c>
      <c r="AI426">
        <v>8.2530000000000001</v>
      </c>
      <c r="AJ426">
        <v>8.2720000000000198</v>
      </c>
      <c r="AK426">
        <v>8.4299999999999926</v>
      </c>
      <c r="AL426">
        <v>8.2120000000000175</v>
      </c>
      <c r="AM426">
        <v>8.1929999999999836</v>
      </c>
      <c r="AN426">
        <v>8.1389999999999816</v>
      </c>
      <c r="AO426">
        <v>8.2900000000000205</v>
      </c>
      <c r="AP426">
        <v>8.2160000000000082</v>
      </c>
      <c r="AQ426">
        <v>8.275999999999982</v>
      </c>
      <c r="AR426">
        <v>8.4569999999999936</v>
      </c>
      <c r="AS426">
        <v>8.2770000000000152</v>
      </c>
      <c r="AT426">
        <v>8.4350000000000307</v>
      </c>
      <c r="AU426">
        <v>8.4729999999999563</v>
      </c>
      <c r="AV426">
        <v>8.6529999999999916</v>
      </c>
      <c r="AW426">
        <v>8.4160000000000252</v>
      </c>
      <c r="AX426">
        <v>8.3879999999999768</v>
      </c>
      <c r="AY426">
        <v>8.4130000000000393</v>
      </c>
      <c r="AZ426">
        <v>8.6569999999999538</v>
      </c>
      <c r="BA426">
        <v>8.6409999999999911</v>
      </c>
      <c r="BB426">
        <v>8.8850000000000477</v>
      </c>
      <c r="BC426" s="102">
        <f t="shared" si="49"/>
        <v>52.830659392667542</v>
      </c>
    </row>
    <row r="427" spans="1:55" ht="14.65" thickBot="1" x14ac:dyDescent="0.5">
      <c r="A427" s="29" t="s">
        <v>159</v>
      </c>
      <c r="B427" s="29">
        <v>2019</v>
      </c>
      <c r="C427" s="52">
        <v>43805</v>
      </c>
      <c r="D427" s="29" t="s">
        <v>72</v>
      </c>
      <c r="E427" s="29" t="s">
        <v>454</v>
      </c>
      <c r="F427">
        <v>1</v>
      </c>
      <c r="G427" t="s">
        <v>47</v>
      </c>
      <c r="H427" t="s">
        <v>268</v>
      </c>
      <c r="I427" t="s">
        <v>279</v>
      </c>
      <c r="J427" t="s">
        <v>533</v>
      </c>
      <c r="K427" t="s">
        <v>534</v>
      </c>
      <c r="L427" s="50">
        <f>(C427-VLOOKUP(H427,Riders!$A$2:$C$3501,2,FALSE))/365</f>
        <v>22.92876712328767</v>
      </c>
      <c r="M427" s="50">
        <f>(C427-VLOOKUP(I427,Riders!$A$2:$C$3501,2,FALSE))/365</f>
        <v>23.556164383561644</v>
      </c>
      <c r="N427" s="50">
        <f>(C427-VLOOKUP(J427,Riders!$A$2:$C$3501,2,FALSE))/365</f>
        <v>30.326027397260273</v>
      </c>
      <c r="O427" s="50">
        <f>(C427-VLOOKUP(K427,Riders!$A$2:$C$3501,2,FALSE))/365</f>
        <v>23.958904109589042</v>
      </c>
      <c r="P427" s="29">
        <v>1</v>
      </c>
      <c r="Q427" s="101">
        <f t="shared" si="43"/>
        <v>264.613</v>
      </c>
      <c r="R427" s="101">
        <f t="shared" si="44"/>
        <v>22.687999999999999</v>
      </c>
      <c r="S427" s="101">
        <f t="shared" si="45"/>
        <v>70.459999999999994</v>
      </c>
      <c r="T427" s="101">
        <f t="shared" si="46"/>
        <v>64.680999999999997</v>
      </c>
      <c r="U427" s="101">
        <f t="shared" si="47"/>
        <v>64.628000000000014</v>
      </c>
      <c r="V427" s="101">
        <f t="shared" si="48"/>
        <v>64.843999999999994</v>
      </c>
      <c r="W427">
        <v>14.366</v>
      </c>
      <c r="X427">
        <v>8.3219999999999992</v>
      </c>
      <c r="Y427">
        <v>7.9350000000000023</v>
      </c>
      <c r="Z427">
        <v>7.8210000000000015</v>
      </c>
      <c r="AA427">
        <v>8.0499999999999972</v>
      </c>
      <c r="AB427">
        <v>7.8400000000000034</v>
      </c>
      <c r="AC427">
        <v>8.0989999999999966</v>
      </c>
      <c r="AD427">
        <v>8.0269999999999939</v>
      </c>
      <c r="AE427">
        <v>8.1200000000000045</v>
      </c>
      <c r="AF427">
        <v>7.8950000000000102</v>
      </c>
      <c r="AG427">
        <v>7.9889999999999901</v>
      </c>
      <c r="AH427">
        <v>8.0099999999999909</v>
      </c>
      <c r="AI427">
        <v>8.1659999999999968</v>
      </c>
      <c r="AJ427">
        <v>8.2470000000000141</v>
      </c>
      <c r="AK427">
        <v>8.0679999999999978</v>
      </c>
      <c r="AL427">
        <v>8.1859999999999928</v>
      </c>
      <c r="AM427">
        <v>7.9939999999999998</v>
      </c>
      <c r="AN427">
        <v>8.1359999999999957</v>
      </c>
      <c r="AO427">
        <v>8.0510000000000161</v>
      </c>
      <c r="AP427">
        <v>8.3629999999999995</v>
      </c>
      <c r="AQ427">
        <v>8.070999999999998</v>
      </c>
      <c r="AR427">
        <v>7.9739999999999895</v>
      </c>
      <c r="AS427">
        <v>7.9220000000000255</v>
      </c>
      <c r="AT427">
        <v>8.1169999999999902</v>
      </c>
      <c r="AU427">
        <v>7.9989999999999952</v>
      </c>
      <c r="AV427">
        <v>8.1149999999999807</v>
      </c>
      <c r="AW427">
        <v>8.0130000000000337</v>
      </c>
      <c r="AX427">
        <v>8.1440000000000055</v>
      </c>
      <c r="AY427">
        <v>8.1269999999999527</v>
      </c>
      <c r="AZ427">
        <v>8.3200000000000216</v>
      </c>
      <c r="BA427">
        <v>7.9650000000000034</v>
      </c>
      <c r="BB427">
        <v>8.1610000000000014</v>
      </c>
      <c r="BC427" s="102">
        <f t="shared" si="49"/>
        <v>54.419095055798465</v>
      </c>
    </row>
    <row r="428" spans="1:55" ht="14.65" thickBot="1" x14ac:dyDescent="0.5">
      <c r="A428" s="29" t="s">
        <v>159</v>
      </c>
      <c r="B428" s="29">
        <v>2019</v>
      </c>
      <c r="C428" s="52">
        <v>43805</v>
      </c>
      <c r="D428" s="29" t="s">
        <v>72</v>
      </c>
      <c r="E428" s="29" t="s">
        <v>454</v>
      </c>
      <c r="F428">
        <v>1</v>
      </c>
      <c r="G428" t="s">
        <v>156</v>
      </c>
      <c r="H428" t="s">
        <v>539</v>
      </c>
      <c r="I428" t="s">
        <v>540</v>
      </c>
      <c r="J428" t="s">
        <v>542</v>
      </c>
      <c r="K428" t="s">
        <v>545</v>
      </c>
      <c r="L428" s="50">
        <f>(C428-VLOOKUP(H428,Riders!$A$2:$C$3501,2,FALSE))/365</f>
        <v>22.747945205479454</v>
      </c>
      <c r="M428" s="50">
        <f>(C428-VLOOKUP(I428,Riders!$A$2:$C$3501,2,FALSE))/365</f>
        <v>24.931506849315067</v>
      </c>
      <c r="N428" s="50">
        <f>(C428-VLOOKUP(J428,Riders!$A$2:$C$3501,2,FALSE))/365</f>
        <v>30.638356164383563</v>
      </c>
      <c r="O428" s="50">
        <f>(C428-VLOOKUP(K428,Riders!$A$2:$C$3501,2,FALSE))/365</f>
        <v>29.723287671232878</v>
      </c>
      <c r="P428" s="29">
        <v>2</v>
      </c>
      <c r="Q428" s="101">
        <f t="shared" si="43"/>
        <v>267.53699999999998</v>
      </c>
      <c r="R428" s="101">
        <f t="shared" si="44"/>
        <v>22.256</v>
      </c>
      <c r="S428" s="101">
        <f t="shared" si="45"/>
        <v>69.758999999999986</v>
      </c>
      <c r="T428" s="101">
        <f t="shared" si="46"/>
        <v>63.927000000000021</v>
      </c>
      <c r="U428" s="101">
        <f t="shared" si="47"/>
        <v>66.263999999999982</v>
      </c>
      <c r="V428" s="101">
        <f t="shared" si="48"/>
        <v>67.586999999999989</v>
      </c>
      <c r="W428">
        <v>13.981999999999999</v>
      </c>
      <c r="X428">
        <v>8.2740000000000009</v>
      </c>
      <c r="Y428">
        <v>8.0689999999999991</v>
      </c>
      <c r="Z428">
        <v>7.8760000000000012</v>
      </c>
      <c r="AA428">
        <v>7.8339999999999961</v>
      </c>
      <c r="AB428">
        <v>7.9750000000000014</v>
      </c>
      <c r="AC428">
        <v>7.8630000000000067</v>
      </c>
      <c r="AD428">
        <v>7.8859999999999815</v>
      </c>
      <c r="AE428">
        <v>8.0370000000000203</v>
      </c>
      <c r="AF428">
        <v>7.8580000000000041</v>
      </c>
      <c r="AG428">
        <v>7.9019999999999726</v>
      </c>
      <c r="AH428">
        <v>7.9280000000000115</v>
      </c>
      <c r="AI428">
        <v>8.0960000000000178</v>
      </c>
      <c r="AJ428">
        <v>7.9879999999999853</v>
      </c>
      <c r="AK428">
        <v>8.0180000000000291</v>
      </c>
      <c r="AL428">
        <v>8.0999999999999801</v>
      </c>
      <c r="AM428">
        <v>8.3419999999999845</v>
      </c>
      <c r="AN428">
        <v>8.061000000000007</v>
      </c>
      <c r="AO428">
        <v>8.0169999999999959</v>
      </c>
      <c r="AP428">
        <v>8.0240000000000009</v>
      </c>
      <c r="AQ428">
        <v>8.2750000000000057</v>
      </c>
      <c r="AR428">
        <v>8.4480000000000359</v>
      </c>
      <c r="AS428">
        <v>8.7629999999999484</v>
      </c>
      <c r="AT428">
        <v>8.3340000000000032</v>
      </c>
      <c r="AU428">
        <v>8.3449999999999989</v>
      </c>
      <c r="AV428">
        <v>8.4190000000000111</v>
      </c>
      <c r="AW428">
        <v>8.5750000000000171</v>
      </c>
      <c r="AX428">
        <v>8.367999999999995</v>
      </c>
      <c r="AY428">
        <v>8.3760000000000048</v>
      </c>
      <c r="AZ428">
        <v>8.4119999999999493</v>
      </c>
      <c r="BA428">
        <v>8.4779999999999802</v>
      </c>
      <c r="BB428">
        <v>8.6140000000000327</v>
      </c>
      <c r="BC428" s="102">
        <f t="shared" si="49"/>
        <v>53.824330840220235</v>
      </c>
    </row>
    <row r="429" spans="1:55" ht="14.65" thickBot="1" x14ac:dyDescent="0.5">
      <c r="A429" s="29" t="s">
        <v>159</v>
      </c>
      <c r="B429" s="29">
        <v>2019</v>
      </c>
      <c r="C429" s="52">
        <v>43805</v>
      </c>
      <c r="D429" s="29" t="s">
        <v>72</v>
      </c>
      <c r="E429" s="29" t="s">
        <v>454</v>
      </c>
      <c r="F429">
        <v>2</v>
      </c>
      <c r="G429" t="s">
        <v>40</v>
      </c>
      <c r="H429" t="s">
        <v>320</v>
      </c>
      <c r="I429" t="s">
        <v>221</v>
      </c>
      <c r="J429" t="s">
        <v>547</v>
      </c>
      <c r="K429" t="s">
        <v>548</v>
      </c>
      <c r="L429" s="50">
        <f>(C429-VLOOKUP(H429,Riders!$A$2:$C$3501,2,FALSE))/365</f>
        <v>22.391780821917809</v>
      </c>
      <c r="M429" s="50">
        <f>(C429-VLOOKUP(I429,Riders!$A$2:$C$3501,2,FALSE))/365</f>
        <v>22.671232876712327</v>
      </c>
      <c r="N429" s="50">
        <f>(C429-VLOOKUP(J429,Riders!$A$2:$C$3501,2,FALSE))/365</f>
        <v>28.572602739726026</v>
      </c>
      <c r="O429" s="50">
        <f>(C429-VLOOKUP(K429,Riders!$A$2:$C$3501,2,FALSE))/365</f>
        <v>26.906849315068492</v>
      </c>
      <c r="P429" s="29">
        <v>1</v>
      </c>
      <c r="Q429" s="101" t="str">
        <f t="shared" si="43"/>
        <v/>
      </c>
      <c r="R429" s="101">
        <f t="shared" si="44"/>
        <v>22.042000000000002</v>
      </c>
      <c r="S429" s="101">
        <f t="shared" si="45"/>
        <v>68.629000000000005</v>
      </c>
      <c r="T429" s="101">
        <f t="shared" si="46"/>
        <v>62.589999999999989</v>
      </c>
      <c r="U429" s="101">
        <f t="shared" si="47"/>
        <v>62.98599999999999</v>
      </c>
      <c r="V429" s="101" t="str">
        <f t="shared" si="48"/>
        <v/>
      </c>
      <c r="W429">
        <v>14.067</v>
      </c>
      <c r="X429">
        <v>7.9750000000000014</v>
      </c>
      <c r="Y429">
        <v>7.9859999999999971</v>
      </c>
      <c r="Z429">
        <v>7.722999999999999</v>
      </c>
      <c r="AA429">
        <v>7.6000000000000014</v>
      </c>
      <c r="AB429">
        <v>7.6829999999999998</v>
      </c>
      <c r="AC429">
        <v>7.7530000000000001</v>
      </c>
      <c r="AD429">
        <v>7.8420000000000059</v>
      </c>
      <c r="AE429">
        <v>8.0159999999999911</v>
      </c>
      <c r="AF429">
        <v>7.7790000000000106</v>
      </c>
      <c r="AG429">
        <v>7.8439999999999941</v>
      </c>
      <c r="AH429">
        <v>7.6980000000000075</v>
      </c>
      <c r="AI429">
        <v>7.9159999999999684</v>
      </c>
      <c r="AJ429">
        <v>7.8310000000000031</v>
      </c>
      <c r="AK429">
        <v>7.7590000000000146</v>
      </c>
      <c r="AL429">
        <v>7.7469999999999999</v>
      </c>
      <c r="AM429">
        <v>7.8830000000000098</v>
      </c>
      <c r="AN429">
        <v>7.8569999999999993</v>
      </c>
      <c r="AO429">
        <v>7.9310000000000116</v>
      </c>
      <c r="AP429">
        <v>8.0809999999999889</v>
      </c>
      <c r="AQ429">
        <v>7.761999999999972</v>
      </c>
      <c r="AR429">
        <v>7.7730000000000246</v>
      </c>
      <c r="AS429">
        <v>7.9159999999999968</v>
      </c>
      <c r="AT429">
        <v>7.782999999999987</v>
      </c>
      <c r="AU429">
        <v>7.6780000000000257</v>
      </c>
      <c r="AV429">
        <v>7.839999999999975</v>
      </c>
      <c r="AW429">
        <v>7.7070000000000221</v>
      </c>
      <c r="AX429"/>
      <c r="AY429"/>
      <c r="AZ429"/>
      <c r="BA429"/>
      <c r="BB429"/>
      <c r="BC429" s="102" t="str">
        <f t="shared" si="49"/>
        <v/>
      </c>
    </row>
    <row r="430" spans="1:55" ht="14.65" thickBot="1" x14ac:dyDescent="0.5">
      <c r="A430" s="29" t="s">
        <v>159</v>
      </c>
      <c r="B430" s="29">
        <v>2019</v>
      </c>
      <c r="C430" s="52">
        <v>43805</v>
      </c>
      <c r="D430" s="29" t="s">
        <v>72</v>
      </c>
      <c r="E430" s="29" t="s">
        <v>454</v>
      </c>
      <c r="F430">
        <v>2</v>
      </c>
      <c r="G430" t="s">
        <v>67</v>
      </c>
      <c r="H430" t="s">
        <v>329</v>
      </c>
      <c r="I430" t="s">
        <v>214</v>
      </c>
      <c r="J430" t="s">
        <v>521</v>
      </c>
      <c r="K430" t="s">
        <v>271</v>
      </c>
      <c r="L430" s="50">
        <f>(C430-VLOOKUP(H430,Riders!$A$2:$C$3501,2,FALSE))/365</f>
        <v>33.073972602739723</v>
      </c>
      <c r="M430" s="50">
        <f>(C430-VLOOKUP(I430,Riders!$A$2:$C$3501,2,FALSE))/365</f>
        <v>24.967123287671232</v>
      </c>
      <c r="N430" s="50">
        <f>(C430-VLOOKUP(J430,Riders!$A$2:$C$3501,2,FALSE))/365</f>
        <v>22.301369863013697</v>
      </c>
      <c r="O430" s="50">
        <f>(C430-VLOOKUP(K430,Riders!$A$2:$C$3501,2,FALSE))/365</f>
        <v>25.468493150684932</v>
      </c>
      <c r="P430" s="29">
        <v>2</v>
      </c>
      <c r="Q430" s="101" t="str">
        <f t="shared" si="43"/>
        <v/>
      </c>
      <c r="R430" s="101">
        <f t="shared" si="44"/>
        <v>22.782</v>
      </c>
      <c r="S430" s="101">
        <f t="shared" si="45"/>
        <v>70.677999999999997</v>
      </c>
      <c r="T430" s="101">
        <f t="shared" si="46"/>
        <v>64.206999999999994</v>
      </c>
      <c r="U430" s="101">
        <f t="shared" si="47"/>
        <v>64.816000000000031</v>
      </c>
      <c r="V430" s="101" t="str">
        <f t="shared" si="48"/>
        <v/>
      </c>
      <c r="W430">
        <v>14.333</v>
      </c>
      <c r="X430">
        <v>8.4489999999999998</v>
      </c>
      <c r="Y430">
        <v>8.0799999999999983</v>
      </c>
      <c r="Z430">
        <v>7.9550000000000018</v>
      </c>
      <c r="AA430">
        <v>8.0429999999999993</v>
      </c>
      <c r="AB430">
        <v>7.8860000000000028</v>
      </c>
      <c r="AC430">
        <v>7.8800000000000026</v>
      </c>
      <c r="AD430">
        <v>8.0519999999999925</v>
      </c>
      <c r="AE430">
        <v>7.9830000000000041</v>
      </c>
      <c r="AF430">
        <v>8.0280000000000058</v>
      </c>
      <c r="AG430">
        <v>8.2049999999999983</v>
      </c>
      <c r="AH430">
        <v>7.9420000000000073</v>
      </c>
      <c r="AI430">
        <v>7.9860000000000042</v>
      </c>
      <c r="AJ430">
        <v>7.9489999999999696</v>
      </c>
      <c r="AK430">
        <v>8.1150000000000091</v>
      </c>
      <c r="AL430">
        <v>7.9989999999999952</v>
      </c>
      <c r="AM430">
        <v>8.0220000000000198</v>
      </c>
      <c r="AN430">
        <v>8.1229999999999905</v>
      </c>
      <c r="AO430">
        <v>8.1869999999999834</v>
      </c>
      <c r="AP430">
        <v>8.2760000000000105</v>
      </c>
      <c r="AQ430">
        <v>7.9900000000000091</v>
      </c>
      <c r="AR430">
        <v>7.8569999999999993</v>
      </c>
      <c r="AS430">
        <v>8.1119999999999948</v>
      </c>
      <c r="AT430">
        <v>8.2490000000000236</v>
      </c>
      <c r="AU430">
        <v>8.4939999999999714</v>
      </c>
      <c r="AV430">
        <v>8.3660000000000139</v>
      </c>
      <c r="AW430"/>
      <c r="AX430"/>
      <c r="AY430"/>
      <c r="AZ430"/>
      <c r="BA430"/>
      <c r="BB430"/>
      <c r="BC430" s="102" t="str">
        <f t="shared" si="49"/>
        <v/>
      </c>
    </row>
    <row r="431" spans="1:55" ht="14.65" thickBot="1" x14ac:dyDescent="0.5">
      <c r="A431" s="29" t="s">
        <v>159</v>
      </c>
      <c r="B431" s="29">
        <v>2019</v>
      </c>
      <c r="C431" s="52">
        <v>43805</v>
      </c>
      <c r="D431" s="29" t="s">
        <v>72</v>
      </c>
      <c r="E431" s="29" t="s">
        <v>454</v>
      </c>
      <c r="F431">
        <v>3</v>
      </c>
      <c r="G431" t="s">
        <v>36</v>
      </c>
      <c r="H431" t="s">
        <v>315</v>
      </c>
      <c r="I431" t="s">
        <v>528</v>
      </c>
      <c r="J431" t="s">
        <v>256</v>
      </c>
      <c r="K431" t="s">
        <v>425</v>
      </c>
      <c r="L431" s="50">
        <f>(C431-VLOOKUP(H431,Riders!$A$2:$C$3501,2,FALSE))/365</f>
        <v>28.002739726027396</v>
      </c>
      <c r="M431" s="50">
        <f>(C431-VLOOKUP(I431,Riders!$A$2:$C$3501,2,FALSE))/365</f>
        <v>29.315068493150687</v>
      </c>
      <c r="N431" s="50">
        <f>(C431-VLOOKUP(J431,Riders!$A$2:$C$3501,2,FALSE))/365</f>
        <v>23.786301369863015</v>
      </c>
      <c r="O431" s="50">
        <f>(C431-VLOOKUP(K431,Riders!$A$2:$C$3501,2,FALSE))/365</f>
        <v>20.427397260273974</v>
      </c>
      <c r="P431" s="29">
        <v>1</v>
      </c>
      <c r="Q431" s="101">
        <f t="shared" si="43"/>
        <v>254.29499999999999</v>
      </c>
      <c r="R431" s="101">
        <f t="shared" si="44"/>
        <v>22.542000000000002</v>
      </c>
      <c r="S431" s="101">
        <f t="shared" si="45"/>
        <v>68.625999999999991</v>
      </c>
      <c r="T431" s="101">
        <f t="shared" si="46"/>
        <v>61.596000000000018</v>
      </c>
      <c r="U431" s="101">
        <f t="shared" si="47"/>
        <v>61.956999999999994</v>
      </c>
      <c r="V431" s="101">
        <f t="shared" si="48"/>
        <v>62.115999999999985</v>
      </c>
      <c r="W431">
        <v>14.231</v>
      </c>
      <c r="X431">
        <v>8.3110000000000017</v>
      </c>
      <c r="Y431">
        <v>7.75</v>
      </c>
      <c r="Z431">
        <v>7.5899999999999963</v>
      </c>
      <c r="AA431">
        <v>7.597999999999999</v>
      </c>
      <c r="AB431">
        <v>7.7090000000000032</v>
      </c>
      <c r="AC431">
        <v>7.6869999999999905</v>
      </c>
      <c r="AD431">
        <v>7.75</v>
      </c>
      <c r="AE431">
        <v>7.8359999999999985</v>
      </c>
      <c r="AF431">
        <v>7.6670000000000158</v>
      </c>
      <c r="AG431">
        <v>7.6170000000000044</v>
      </c>
      <c r="AH431">
        <v>7.6449999999999818</v>
      </c>
      <c r="AI431">
        <v>7.7890000000000015</v>
      </c>
      <c r="AJ431">
        <v>7.6920000000000073</v>
      </c>
      <c r="AK431">
        <v>7.6929999999999836</v>
      </c>
      <c r="AL431">
        <v>7.6570000000000249</v>
      </c>
      <c r="AM431">
        <v>7.6129999999999995</v>
      </c>
      <c r="AN431">
        <v>7.7609999999999957</v>
      </c>
      <c r="AO431">
        <v>7.6700000000000159</v>
      </c>
      <c r="AP431">
        <v>7.7869999999999777</v>
      </c>
      <c r="AQ431">
        <v>7.6799999999999784</v>
      </c>
      <c r="AR431">
        <v>7.7240000000000464</v>
      </c>
      <c r="AS431">
        <v>7.83299999999997</v>
      </c>
      <c r="AT431">
        <v>7.88900000000001</v>
      </c>
      <c r="AU431">
        <v>7.6630000000000109</v>
      </c>
      <c r="AV431">
        <v>7.6050000000000182</v>
      </c>
      <c r="AW431">
        <v>7.603999999999985</v>
      </c>
      <c r="AX431">
        <v>7.6769999999999925</v>
      </c>
      <c r="AY431">
        <v>7.8089999999999691</v>
      </c>
      <c r="AZ431">
        <v>7.8220000000000027</v>
      </c>
      <c r="BA431">
        <v>7.8700000000000614</v>
      </c>
      <c r="BB431">
        <v>8.0659999999999457</v>
      </c>
      <c r="BC431" s="102">
        <f t="shared" si="49"/>
        <v>56.627145637940188</v>
      </c>
    </row>
    <row r="432" spans="1:55" ht="14.65" thickBot="1" x14ac:dyDescent="0.5">
      <c r="A432" s="29" t="s">
        <v>159</v>
      </c>
      <c r="B432" s="29">
        <v>2019</v>
      </c>
      <c r="C432" s="52">
        <v>43805</v>
      </c>
      <c r="D432" s="29" t="s">
        <v>72</v>
      </c>
      <c r="E432" s="29" t="s">
        <v>454</v>
      </c>
      <c r="F432">
        <v>3</v>
      </c>
      <c r="G432" t="s">
        <v>27</v>
      </c>
      <c r="H432" t="s">
        <v>307</v>
      </c>
      <c r="I432" t="s">
        <v>523</v>
      </c>
      <c r="J432" t="s">
        <v>524</v>
      </c>
      <c r="K432" t="s">
        <v>525</v>
      </c>
      <c r="L432" s="50">
        <f>(C432-VLOOKUP(H432,Riders!$A$2:$C$3501,2,FALSE))/365</f>
        <v>26.531506849315068</v>
      </c>
      <c r="M432" s="50">
        <f>(C432-VLOOKUP(I432,Riders!$A$2:$C$3501,2,FALSE))/365</f>
        <v>27.43013698630137</v>
      </c>
      <c r="N432" s="50">
        <f>(C432-VLOOKUP(J432,Riders!$A$2:$C$3501,2,FALSE))/365</f>
        <v>28.465753424657535</v>
      </c>
      <c r="O432" s="50">
        <f>(C432-VLOOKUP(K432,Riders!$A$2:$C$3501,2,FALSE))/365</f>
        <v>30.758904109589039</v>
      </c>
      <c r="P432" s="29">
        <v>2</v>
      </c>
      <c r="Q432" s="101">
        <f t="shared" si="43"/>
        <v>256.76900000000001</v>
      </c>
      <c r="R432" s="101">
        <f t="shared" si="44"/>
        <v>22.577000000000002</v>
      </c>
      <c r="S432" s="101">
        <f t="shared" si="45"/>
        <v>68.853000000000009</v>
      </c>
      <c r="T432" s="101">
        <f t="shared" si="46"/>
        <v>61.170999999999992</v>
      </c>
      <c r="U432" s="101">
        <f t="shared" si="47"/>
        <v>62.84</v>
      </c>
      <c r="V432" s="101">
        <f t="shared" si="48"/>
        <v>63.905000000000001</v>
      </c>
      <c r="W432">
        <v>14.301</v>
      </c>
      <c r="X432">
        <v>8.2760000000000016</v>
      </c>
      <c r="Y432">
        <v>7.8069999999999986</v>
      </c>
      <c r="Z432">
        <v>7.6159999999999997</v>
      </c>
      <c r="AA432">
        <v>7.7169999999999987</v>
      </c>
      <c r="AB432">
        <v>7.6840000000000046</v>
      </c>
      <c r="AC432">
        <v>7.7909999999999968</v>
      </c>
      <c r="AD432">
        <v>7.6610000000000085</v>
      </c>
      <c r="AE432">
        <v>7.5750000000000028</v>
      </c>
      <c r="AF432">
        <v>7.5649999999999977</v>
      </c>
      <c r="AG432">
        <v>7.7409999999999997</v>
      </c>
      <c r="AH432">
        <v>7.5999999999999943</v>
      </c>
      <c r="AI432">
        <v>7.6399999999999864</v>
      </c>
      <c r="AJ432">
        <v>7.6319999999999908</v>
      </c>
      <c r="AK432">
        <v>7.7950000000000301</v>
      </c>
      <c r="AL432">
        <v>7.6229999999999905</v>
      </c>
      <c r="AM432">
        <v>7.7600000000000193</v>
      </c>
      <c r="AN432">
        <v>7.7909999999999968</v>
      </c>
      <c r="AO432">
        <v>7.8629999999999995</v>
      </c>
      <c r="AP432">
        <v>7.8339999999999748</v>
      </c>
      <c r="AQ432">
        <v>8.0120000000000289</v>
      </c>
      <c r="AR432">
        <v>7.8159999999999741</v>
      </c>
      <c r="AS432">
        <v>7.7800000000000011</v>
      </c>
      <c r="AT432">
        <v>7.9840000000000089</v>
      </c>
      <c r="AU432">
        <v>7.8619999999999948</v>
      </c>
      <c r="AV432">
        <v>7.8790000000000191</v>
      </c>
      <c r="AW432">
        <v>7.83299999999997</v>
      </c>
      <c r="AX432">
        <v>8.0430000000000348</v>
      </c>
      <c r="AY432">
        <v>8.0640000000000214</v>
      </c>
      <c r="AZ432">
        <v>8.2589999999999009</v>
      </c>
      <c r="BA432">
        <v>7.9650000000001171</v>
      </c>
      <c r="BB432">
        <v>7.9999999999999432</v>
      </c>
      <c r="BC432" s="102">
        <f t="shared" si="49"/>
        <v>56.081536322531143</v>
      </c>
    </row>
    <row r="433" spans="1:55" ht="14.65" thickBot="1" x14ac:dyDescent="0.5">
      <c r="A433" s="29" t="s">
        <v>159</v>
      </c>
      <c r="B433" s="29">
        <v>2019</v>
      </c>
      <c r="C433" s="52">
        <v>43805</v>
      </c>
      <c r="D433" s="29" t="s">
        <v>72</v>
      </c>
      <c r="E433" s="29" t="s">
        <v>454</v>
      </c>
      <c r="F433">
        <v>4</v>
      </c>
      <c r="G433" t="s">
        <v>29</v>
      </c>
      <c r="H433" t="s">
        <v>322</v>
      </c>
      <c r="I433" t="s">
        <v>304</v>
      </c>
      <c r="J433" t="s">
        <v>416</v>
      </c>
      <c r="K433" t="s">
        <v>527</v>
      </c>
      <c r="L433" s="50">
        <f>(C433-VLOOKUP(H433,Riders!$A$2:$C$3501,2,FALSE))/365</f>
        <v>31.898630136986302</v>
      </c>
      <c r="M433" s="50">
        <f>(C433-VLOOKUP(I433,Riders!$A$2:$C$3501,2,FALSE))/365</f>
        <v>23.016438356164382</v>
      </c>
      <c r="N433" s="50">
        <f>(C433-VLOOKUP(J433,Riders!$A$2:$C$3501,2,FALSE))/365</f>
        <v>22.101369863013698</v>
      </c>
      <c r="O433" s="50">
        <f>(C433-VLOOKUP(K433,Riders!$A$2:$C$3501,2,FALSE))/365</f>
        <v>34.279452054794518</v>
      </c>
      <c r="P433" s="29">
        <v>1</v>
      </c>
      <c r="Q433" s="101">
        <f t="shared" si="43"/>
        <v>255.69500000000002</v>
      </c>
      <c r="R433" s="101">
        <f t="shared" si="44"/>
        <v>22.620999999999999</v>
      </c>
      <c r="S433" s="101">
        <f t="shared" si="45"/>
        <v>69.525999999999996</v>
      </c>
      <c r="T433" s="101">
        <f t="shared" si="46"/>
        <v>60.866</v>
      </c>
      <c r="U433" s="101">
        <f t="shared" si="47"/>
        <v>62.494</v>
      </c>
      <c r="V433" s="101">
        <f t="shared" si="48"/>
        <v>62.809000000000026</v>
      </c>
      <c r="W433">
        <v>14.311999999999999</v>
      </c>
      <c r="X433">
        <v>8.3089999999999993</v>
      </c>
      <c r="Y433">
        <v>7.8350000000000009</v>
      </c>
      <c r="Z433">
        <v>7.727999999999998</v>
      </c>
      <c r="AA433">
        <v>7.847999999999999</v>
      </c>
      <c r="AB433">
        <v>7.804000000000002</v>
      </c>
      <c r="AC433">
        <v>7.8029999999999973</v>
      </c>
      <c r="AD433">
        <v>7.8870000000000005</v>
      </c>
      <c r="AE433">
        <v>7.703000000000003</v>
      </c>
      <c r="AF433">
        <v>7.659000000000006</v>
      </c>
      <c r="AG433">
        <v>7.5720000000000027</v>
      </c>
      <c r="AH433">
        <v>7.657999999999987</v>
      </c>
      <c r="AI433">
        <v>7.5240000000000009</v>
      </c>
      <c r="AJ433">
        <v>7.5640000000000214</v>
      </c>
      <c r="AK433">
        <v>7.5969999999999942</v>
      </c>
      <c r="AL433">
        <v>7.5889999999999844</v>
      </c>
      <c r="AM433">
        <v>7.7769999999999868</v>
      </c>
      <c r="AN433">
        <v>7.6779999999999973</v>
      </c>
      <c r="AO433">
        <v>7.724000000000018</v>
      </c>
      <c r="AP433">
        <v>7.8460000000000036</v>
      </c>
      <c r="AQ433">
        <v>7.7709999999999866</v>
      </c>
      <c r="AR433">
        <v>7.8800000000000239</v>
      </c>
      <c r="AS433">
        <v>7.8670000000000186</v>
      </c>
      <c r="AT433">
        <v>7.950999999999965</v>
      </c>
      <c r="AU433">
        <v>7.7880000000000109</v>
      </c>
      <c r="AV433">
        <v>7.8100000000000023</v>
      </c>
      <c r="AW433">
        <v>7.7489999999999952</v>
      </c>
      <c r="AX433">
        <v>7.8849999999999625</v>
      </c>
      <c r="AY433">
        <v>7.8700000000000614</v>
      </c>
      <c r="AZ433">
        <v>7.9539999999999793</v>
      </c>
      <c r="BA433">
        <v>7.8919999999999959</v>
      </c>
      <c r="BB433">
        <v>7.8610000000000184</v>
      </c>
      <c r="BC433" s="102">
        <f t="shared" si="49"/>
        <v>56.317096540800556</v>
      </c>
    </row>
    <row r="434" spans="1:55" ht="14.65" thickBot="1" x14ac:dyDescent="0.5">
      <c r="A434" s="4" t="s">
        <v>159</v>
      </c>
      <c r="B434" s="4">
        <v>2019</v>
      </c>
      <c r="C434" s="5">
        <v>43805</v>
      </c>
      <c r="D434" s="4" t="s">
        <v>72</v>
      </c>
      <c r="E434" s="29" t="s">
        <v>454</v>
      </c>
      <c r="F434" s="33">
        <v>4</v>
      </c>
      <c r="G434" s="33" t="s">
        <v>162</v>
      </c>
      <c r="H434" t="s">
        <v>417</v>
      </c>
      <c r="I434" t="s">
        <v>335</v>
      </c>
      <c r="J434" t="s">
        <v>550</v>
      </c>
      <c r="K434" t="s">
        <v>274</v>
      </c>
      <c r="L434" s="50">
        <f>(C434-VLOOKUP(H434,Riders!$A$2:$C$3501,2,FALSE))/365</f>
        <v>20.797260273972604</v>
      </c>
      <c r="M434" s="50">
        <f>(C434-VLOOKUP(I434,Riders!$A$2:$C$3501,2,FALSE))/365</f>
        <v>25.041095890410958</v>
      </c>
      <c r="N434" s="50">
        <f>(C434-VLOOKUP(J434,Riders!$A$2:$C$3501,2,FALSE))/365</f>
        <v>20.254794520547946</v>
      </c>
      <c r="O434" s="50">
        <f>(C434-VLOOKUP(K434,Riders!$A$2:$C$3501,2,FALSE))/365</f>
        <v>18.931506849315067</v>
      </c>
      <c r="P434" s="29">
        <v>2</v>
      </c>
      <c r="Q434" s="101">
        <f t="shared" si="43"/>
        <v>262.32700000000006</v>
      </c>
      <c r="R434" s="101">
        <f t="shared" si="44"/>
        <v>22.696999999999999</v>
      </c>
      <c r="S434" s="101">
        <f t="shared" si="45"/>
        <v>70.063000000000002</v>
      </c>
      <c r="T434" s="101">
        <f t="shared" si="46"/>
        <v>64.603000000000023</v>
      </c>
      <c r="U434" s="101">
        <f t="shared" si="47"/>
        <v>62.950999999999965</v>
      </c>
      <c r="V434" s="101">
        <f t="shared" si="48"/>
        <v>64.710000000000065</v>
      </c>
      <c r="W434">
        <v>14.3</v>
      </c>
      <c r="X434">
        <v>8.3969999999999985</v>
      </c>
      <c r="Y434">
        <v>8.0139999999999993</v>
      </c>
      <c r="Z434">
        <v>7.9340000000000046</v>
      </c>
      <c r="AA434">
        <v>7.9609999999999985</v>
      </c>
      <c r="AB434">
        <v>7.7950000000000017</v>
      </c>
      <c r="AC434">
        <v>7.7809999999999988</v>
      </c>
      <c r="AD434">
        <v>7.8810000000000002</v>
      </c>
      <c r="AE434">
        <v>7.833999999999989</v>
      </c>
      <c r="AF434">
        <v>7.9870000000000232</v>
      </c>
      <c r="AG434">
        <v>8.2129999999999939</v>
      </c>
      <c r="AH434">
        <v>8.2079999999999842</v>
      </c>
      <c r="AI434">
        <v>8.2740000000000009</v>
      </c>
      <c r="AJ434">
        <v>8.092000000000013</v>
      </c>
      <c r="AK434">
        <v>8.054000000000002</v>
      </c>
      <c r="AL434">
        <v>7.9410000000000167</v>
      </c>
      <c r="AM434">
        <v>8.046999999999997</v>
      </c>
      <c r="AN434">
        <v>7.8549999999999613</v>
      </c>
      <c r="AO434">
        <v>7.780000000000058</v>
      </c>
      <c r="AP434">
        <v>7.7239999999999611</v>
      </c>
      <c r="AQ434">
        <v>7.9439999999999884</v>
      </c>
      <c r="AR434">
        <v>7.7700000000000102</v>
      </c>
      <c r="AS434">
        <v>7.8430000000000177</v>
      </c>
      <c r="AT434">
        <v>7.9879999999999711</v>
      </c>
      <c r="AU434">
        <v>8.0629999999999882</v>
      </c>
      <c r="AV434">
        <v>8.1800000000000068</v>
      </c>
      <c r="AW434">
        <v>8.3410000000000366</v>
      </c>
      <c r="AX434">
        <v>8.1329999999999814</v>
      </c>
      <c r="AY434">
        <v>8.1019999999999754</v>
      </c>
      <c r="AZ434">
        <v>8.01400000000001</v>
      </c>
      <c r="BA434">
        <v>7.9640000000000271</v>
      </c>
      <c r="BB434">
        <v>7.9130000000000393</v>
      </c>
      <c r="BC434" s="102">
        <f t="shared" si="49"/>
        <v>54.893320169101912</v>
      </c>
    </row>
    <row r="435" spans="1:55" ht="14.65" thickBot="1" x14ac:dyDescent="0.5">
      <c r="A435" s="4" t="s">
        <v>159</v>
      </c>
      <c r="B435" s="4">
        <v>2019</v>
      </c>
      <c r="C435" s="5">
        <v>43805</v>
      </c>
      <c r="D435" s="4" t="s">
        <v>72</v>
      </c>
      <c r="E435" s="29" t="s">
        <v>204</v>
      </c>
      <c r="F435" s="33" t="s">
        <v>205</v>
      </c>
      <c r="G435" t="s">
        <v>29</v>
      </c>
      <c r="H435" t="s">
        <v>322</v>
      </c>
      <c r="I435" t="s">
        <v>304</v>
      </c>
      <c r="J435" t="s">
        <v>416</v>
      </c>
      <c r="K435" t="s">
        <v>526</v>
      </c>
      <c r="L435" s="50">
        <f>(C435-VLOOKUP(H435,Riders!$A$2:$C$3501,2,FALSE))/365</f>
        <v>31.898630136986302</v>
      </c>
      <c r="M435" s="50">
        <f>(C435-VLOOKUP(I435,Riders!$A$2:$C$3501,2,FALSE))/365</f>
        <v>23.016438356164382</v>
      </c>
      <c r="N435" s="50">
        <f>(C435-VLOOKUP(J435,Riders!$A$2:$C$3501,2,FALSE))/365</f>
        <v>22.101369863013698</v>
      </c>
      <c r="O435" s="50">
        <f>(C435-VLOOKUP(K435,Riders!$A$2:$C$3501,2,FALSE))/365</f>
        <v>30.553424657534247</v>
      </c>
      <c r="P435" s="29">
        <v>1</v>
      </c>
      <c r="Q435" s="101">
        <f t="shared" si="43"/>
        <v>250.70500000000004</v>
      </c>
      <c r="R435" s="101">
        <f t="shared" si="44"/>
        <v>22.518999999999998</v>
      </c>
      <c r="S435" s="101">
        <f t="shared" si="45"/>
        <v>68.132999999999996</v>
      </c>
      <c r="T435" s="101">
        <f t="shared" si="46"/>
        <v>60.760000000000005</v>
      </c>
      <c r="U435" s="101">
        <f t="shared" si="47"/>
        <v>60.504999999999995</v>
      </c>
      <c r="V435" s="101">
        <f t="shared" si="48"/>
        <v>61.307000000000045</v>
      </c>
      <c r="W435">
        <v>14.343999999999999</v>
      </c>
      <c r="X435">
        <v>8.1749999999999989</v>
      </c>
      <c r="Y435">
        <v>7.6260000000000012</v>
      </c>
      <c r="Z435">
        <v>7.5259999999999998</v>
      </c>
      <c r="AA435">
        <v>7.6670000000000016</v>
      </c>
      <c r="AB435">
        <v>7.5439999999999969</v>
      </c>
      <c r="AC435">
        <v>7.5649999999999906</v>
      </c>
      <c r="AD435">
        <v>7.686000000000007</v>
      </c>
      <c r="AE435">
        <v>7.5770000000000124</v>
      </c>
      <c r="AF435">
        <v>7.6330000000000098</v>
      </c>
      <c r="AG435">
        <v>7.6519999999999726</v>
      </c>
      <c r="AH435">
        <v>7.7010000000000218</v>
      </c>
      <c r="AI435">
        <v>7.5749999999999744</v>
      </c>
      <c r="AJ435">
        <v>7.5769999999999982</v>
      </c>
      <c r="AK435">
        <v>7.5270000000000294</v>
      </c>
      <c r="AL435">
        <v>7.5179999999999865</v>
      </c>
      <c r="AM435">
        <v>7.6710000000000207</v>
      </c>
      <c r="AN435">
        <v>7.5299999999999727</v>
      </c>
      <c r="AO435">
        <v>7.5150000000000148</v>
      </c>
      <c r="AP435">
        <v>7.5089999999999861</v>
      </c>
      <c r="AQ435">
        <v>7.6890000000000214</v>
      </c>
      <c r="AR435">
        <v>7.5560000000000116</v>
      </c>
      <c r="AS435">
        <v>7.5289999999999964</v>
      </c>
      <c r="AT435">
        <v>7.5059999999999718</v>
      </c>
      <c r="AU435">
        <v>7.6659999999999684</v>
      </c>
      <c r="AV435">
        <v>7.5970000000000084</v>
      </c>
      <c r="AW435">
        <v>7.6630000000000109</v>
      </c>
      <c r="AX435">
        <v>7.6730000000000018</v>
      </c>
      <c r="AY435">
        <v>7.8430000000000177</v>
      </c>
      <c r="AZ435">
        <v>7.5790000000000077</v>
      </c>
      <c r="BA435">
        <v>7.6209999999999809</v>
      </c>
      <c r="BB435">
        <v>7.6650000000000489</v>
      </c>
      <c r="BC435" s="102">
        <f t="shared" si="49"/>
        <v>57.438024770148175</v>
      </c>
    </row>
    <row r="436" spans="1:55" ht="14.65" thickBot="1" x14ac:dyDescent="0.5">
      <c r="A436" s="4" t="s">
        <v>159</v>
      </c>
      <c r="B436" s="4">
        <v>2019</v>
      </c>
      <c r="C436" s="5">
        <v>43805</v>
      </c>
      <c r="D436" s="4" t="s">
        <v>72</v>
      </c>
      <c r="E436" s="29" t="s">
        <v>204</v>
      </c>
      <c r="F436" s="33" t="s">
        <v>205</v>
      </c>
      <c r="G436" t="s">
        <v>36</v>
      </c>
      <c r="H436" t="s">
        <v>270</v>
      </c>
      <c r="I436" t="s">
        <v>315</v>
      </c>
      <c r="J436" t="s">
        <v>528</v>
      </c>
      <c r="K436" t="s">
        <v>425</v>
      </c>
      <c r="L436" s="50">
        <f>(C436-VLOOKUP(H436,Riders!$A$2:$C$3501,2,FALSE))/365</f>
        <v>25.224657534246575</v>
      </c>
      <c r="M436" s="50">
        <f>(C436-VLOOKUP(I436,Riders!$A$2:$C$3501,2,FALSE))/365</f>
        <v>28.002739726027396</v>
      </c>
      <c r="N436" s="50">
        <f>(C436-VLOOKUP(J436,Riders!$A$2:$C$3501,2,FALSE))/365</f>
        <v>29.315068493150687</v>
      </c>
      <c r="O436" s="50">
        <f>(C436-VLOOKUP(K436,Riders!$A$2:$C$3501,2,FALSE))/365</f>
        <v>20.427397260273974</v>
      </c>
      <c r="P436" s="29">
        <v>2</v>
      </c>
      <c r="Q436" s="101">
        <f t="shared" si="43"/>
        <v>252.45999999999998</v>
      </c>
      <c r="R436" s="101">
        <f t="shared" si="44"/>
        <v>22.23</v>
      </c>
      <c r="S436" s="101">
        <f t="shared" si="45"/>
        <v>68.283000000000015</v>
      </c>
      <c r="T436" s="101">
        <f t="shared" si="46"/>
        <v>61.037999999999982</v>
      </c>
      <c r="U436" s="101">
        <f t="shared" si="47"/>
        <v>61.654000000000025</v>
      </c>
      <c r="V436" s="101">
        <f t="shared" si="48"/>
        <v>61.484999999999957</v>
      </c>
      <c r="W436">
        <v>14.064</v>
      </c>
      <c r="X436">
        <v>8.1660000000000004</v>
      </c>
      <c r="Y436">
        <v>7.73</v>
      </c>
      <c r="Z436">
        <v>7.6280000000000001</v>
      </c>
      <c r="AA436">
        <v>7.6839999999999975</v>
      </c>
      <c r="AB436">
        <v>7.7760000000000034</v>
      </c>
      <c r="AC436">
        <v>7.6009999999999991</v>
      </c>
      <c r="AD436">
        <v>7.6340000000000146</v>
      </c>
      <c r="AE436">
        <v>7.7139999999999986</v>
      </c>
      <c r="AF436">
        <v>7.5789999999999935</v>
      </c>
      <c r="AG436">
        <v>7.5379999999999825</v>
      </c>
      <c r="AH436">
        <v>7.5580000000000211</v>
      </c>
      <c r="AI436">
        <v>7.679000000000002</v>
      </c>
      <c r="AJ436">
        <v>7.6690000000000111</v>
      </c>
      <c r="AK436">
        <v>7.6399999999999864</v>
      </c>
      <c r="AL436">
        <v>7.6609999999999872</v>
      </c>
      <c r="AM436">
        <v>7.6289999999999907</v>
      </c>
      <c r="AN436">
        <v>7.7939999999999827</v>
      </c>
      <c r="AO436">
        <v>7.6570000000000391</v>
      </c>
      <c r="AP436">
        <v>7.7479999999999905</v>
      </c>
      <c r="AQ436">
        <v>7.6540000000000248</v>
      </c>
      <c r="AR436">
        <v>7.7469999999999573</v>
      </c>
      <c r="AS436">
        <v>7.7480000000000473</v>
      </c>
      <c r="AT436">
        <v>7.6769999999999925</v>
      </c>
      <c r="AU436">
        <v>7.6499999999999773</v>
      </c>
      <c r="AV436">
        <v>7.6140000000000327</v>
      </c>
      <c r="AW436">
        <v>7.5999999999999659</v>
      </c>
      <c r="AX436">
        <v>7.7409999999999854</v>
      </c>
      <c r="AY436">
        <v>7.6489999999999725</v>
      </c>
      <c r="AZ436">
        <v>7.6500000000000341</v>
      </c>
      <c r="BA436">
        <v>7.7259999999999991</v>
      </c>
      <c r="BB436">
        <v>7.8549999999999898</v>
      </c>
      <c r="BC436" s="102">
        <f t="shared" si="49"/>
        <v>57.038738810108534</v>
      </c>
    </row>
    <row r="437" spans="1:55" ht="14.65" thickBot="1" x14ac:dyDescent="0.5">
      <c r="A437" s="4" t="s">
        <v>159</v>
      </c>
      <c r="B437" s="4">
        <v>2019</v>
      </c>
      <c r="C437" s="5">
        <v>43805</v>
      </c>
      <c r="D437" s="4" t="s">
        <v>72</v>
      </c>
      <c r="E437" s="29" t="s">
        <v>204</v>
      </c>
      <c r="F437" s="33" t="s">
        <v>206</v>
      </c>
      <c r="G437" t="s">
        <v>27</v>
      </c>
      <c r="H437" t="s">
        <v>307</v>
      </c>
      <c r="I437" t="s">
        <v>523</v>
      </c>
      <c r="J437" t="s">
        <v>524</v>
      </c>
      <c r="K437" t="s">
        <v>525</v>
      </c>
      <c r="L437" s="50">
        <f>(C437-VLOOKUP(H437,Riders!$A$2:$C$3501,2,FALSE))/365</f>
        <v>26.531506849315068</v>
      </c>
      <c r="M437" s="50">
        <f>(C437-VLOOKUP(I437,Riders!$A$2:$C$3501,2,FALSE))/365</f>
        <v>27.43013698630137</v>
      </c>
      <c r="N437" s="50">
        <f>(C437-VLOOKUP(J437,Riders!$A$2:$C$3501,2,FALSE))/365</f>
        <v>28.465753424657535</v>
      </c>
      <c r="O437" s="50">
        <f>(C437-VLOOKUP(K437,Riders!$A$2:$C$3501,2,FALSE))/365</f>
        <v>30.758904109589039</v>
      </c>
      <c r="P437" s="29">
        <v>3</v>
      </c>
      <c r="Q437" s="101">
        <f t="shared" si="43"/>
        <v>258.16900000000004</v>
      </c>
      <c r="R437" s="101">
        <f t="shared" si="44"/>
        <v>22.472000000000001</v>
      </c>
      <c r="S437" s="101">
        <f t="shared" si="45"/>
        <v>68.25200000000001</v>
      </c>
      <c r="T437" s="101">
        <f t="shared" si="46"/>
        <v>62.418999999999983</v>
      </c>
      <c r="U437" s="101">
        <f t="shared" si="47"/>
        <v>62.371000000000009</v>
      </c>
      <c r="V437" s="101">
        <f t="shared" si="48"/>
        <v>65.127000000000038</v>
      </c>
      <c r="W437">
        <v>14.32</v>
      </c>
      <c r="X437">
        <v>8.152000000000001</v>
      </c>
      <c r="Y437">
        <v>7.7099999999999973</v>
      </c>
      <c r="Z437">
        <v>7.573000000000004</v>
      </c>
      <c r="AA437">
        <v>7.7019999999999982</v>
      </c>
      <c r="AB437">
        <v>7.5820000000000007</v>
      </c>
      <c r="AC437">
        <v>7.5339999999999918</v>
      </c>
      <c r="AD437">
        <v>7.6790000000000163</v>
      </c>
      <c r="AE437">
        <v>7.6430000000000007</v>
      </c>
      <c r="AF437">
        <v>7.7269999999999897</v>
      </c>
      <c r="AG437">
        <v>7.7700000000000102</v>
      </c>
      <c r="AH437">
        <v>7.9499999999999886</v>
      </c>
      <c r="AI437">
        <v>7.8400000000000034</v>
      </c>
      <c r="AJ437">
        <v>7.8229999999999933</v>
      </c>
      <c r="AK437">
        <v>7.7720000000000056</v>
      </c>
      <c r="AL437">
        <v>7.8939999999999912</v>
      </c>
      <c r="AM437">
        <v>7.657999999999987</v>
      </c>
      <c r="AN437">
        <v>7.6620000000000346</v>
      </c>
      <c r="AO437">
        <v>7.8689999999999998</v>
      </c>
      <c r="AP437">
        <v>7.7469999999999857</v>
      </c>
      <c r="AQ437">
        <v>7.7340000000000089</v>
      </c>
      <c r="AR437">
        <v>7.8849999999999909</v>
      </c>
      <c r="AS437">
        <v>7.8559999999999945</v>
      </c>
      <c r="AT437">
        <v>7.960000000000008</v>
      </c>
      <c r="AU437">
        <v>8.0649999999999977</v>
      </c>
      <c r="AV437">
        <v>8.2940000000000111</v>
      </c>
      <c r="AW437">
        <v>8.1639999999999873</v>
      </c>
      <c r="AX437">
        <v>8.1970000000000027</v>
      </c>
      <c r="AY437">
        <v>8.3299999999999841</v>
      </c>
      <c r="AZ437">
        <v>8.0310000000000343</v>
      </c>
      <c r="BA437">
        <v>7.9619999999999891</v>
      </c>
      <c r="BB437">
        <v>8.0840000000000316</v>
      </c>
      <c r="BC437" s="102">
        <f t="shared" si="49"/>
        <v>55.777417118244244</v>
      </c>
    </row>
    <row r="438" spans="1:55" ht="14.65" thickBot="1" x14ac:dyDescent="0.5">
      <c r="A438" s="4" t="s">
        <v>159</v>
      </c>
      <c r="B438" s="4">
        <v>2019</v>
      </c>
      <c r="C438" s="5">
        <v>43805</v>
      </c>
      <c r="D438" s="4" t="s">
        <v>72</v>
      </c>
      <c r="E438" s="29" t="s">
        <v>204</v>
      </c>
      <c r="F438" s="33" t="s">
        <v>206</v>
      </c>
      <c r="G438" t="s">
        <v>162</v>
      </c>
      <c r="H438" t="s">
        <v>417</v>
      </c>
      <c r="I438" t="s">
        <v>335</v>
      </c>
      <c r="J438" t="s">
        <v>550</v>
      </c>
      <c r="K438" t="s">
        <v>274</v>
      </c>
      <c r="L438" s="50">
        <f>(C438-VLOOKUP(H438,Riders!$A$2:$C$3501,2,FALSE))/365</f>
        <v>20.797260273972604</v>
      </c>
      <c r="M438" s="50">
        <f>(C438-VLOOKUP(I438,Riders!$A$2:$C$3501,2,FALSE))/365</f>
        <v>25.041095890410958</v>
      </c>
      <c r="N438" s="50">
        <f>(C438-VLOOKUP(J438,Riders!$A$2:$C$3501,2,FALSE))/365</f>
        <v>20.254794520547946</v>
      </c>
      <c r="O438" s="50">
        <f>(C438-VLOOKUP(K438,Riders!$A$2:$C$3501,2,FALSE))/365</f>
        <v>18.931506849315067</v>
      </c>
      <c r="P438" s="29">
        <v>4</v>
      </c>
      <c r="Q438" s="101">
        <f t="shared" si="43"/>
        <v>260.06600000000003</v>
      </c>
      <c r="R438" s="101">
        <f t="shared" si="44"/>
        <v>23.27</v>
      </c>
      <c r="S438" s="101">
        <f t="shared" si="45"/>
        <v>70.168000000000006</v>
      </c>
      <c r="T438" s="101">
        <f t="shared" si="46"/>
        <v>61.466000000000008</v>
      </c>
      <c r="U438" s="101">
        <f t="shared" si="47"/>
        <v>62.878999999999991</v>
      </c>
      <c r="V438" s="101">
        <f t="shared" si="48"/>
        <v>65.553000000000026</v>
      </c>
      <c r="W438">
        <v>14.641</v>
      </c>
      <c r="X438">
        <v>8.6289999999999996</v>
      </c>
      <c r="Y438">
        <v>8.02</v>
      </c>
      <c r="Z438">
        <v>7.8179999999999978</v>
      </c>
      <c r="AA438">
        <v>7.892000000000003</v>
      </c>
      <c r="AB438">
        <v>7.7169999999999987</v>
      </c>
      <c r="AC438">
        <v>7.6639999999999944</v>
      </c>
      <c r="AD438">
        <v>7.7870000000000132</v>
      </c>
      <c r="AE438">
        <v>7.6560000000000059</v>
      </c>
      <c r="AF438">
        <v>7.5739999999999839</v>
      </c>
      <c r="AG438">
        <v>7.592000000000013</v>
      </c>
      <c r="AH438">
        <v>7.6269999999999953</v>
      </c>
      <c r="AI438">
        <v>7.8390000000000128</v>
      </c>
      <c r="AJ438">
        <v>7.7019999999999982</v>
      </c>
      <c r="AK438">
        <v>7.7509999999999906</v>
      </c>
      <c r="AL438">
        <v>7.7250000000000085</v>
      </c>
      <c r="AM438">
        <v>7.8950000000000102</v>
      </c>
      <c r="AN438">
        <v>7.7129999999999654</v>
      </c>
      <c r="AO438">
        <v>7.6640000000000157</v>
      </c>
      <c r="AP438">
        <v>7.7150000000000034</v>
      </c>
      <c r="AQ438">
        <v>8.0049999999999955</v>
      </c>
      <c r="AR438">
        <v>7.8409999999999798</v>
      </c>
      <c r="AS438">
        <v>8.0860000000000127</v>
      </c>
      <c r="AT438">
        <v>7.960000000000008</v>
      </c>
      <c r="AU438">
        <v>8.3269999999999698</v>
      </c>
      <c r="AV438">
        <v>8.0989999999999895</v>
      </c>
      <c r="AW438">
        <v>8.1520000000000437</v>
      </c>
      <c r="AX438">
        <v>8.1419999999999959</v>
      </c>
      <c r="AY438">
        <v>8.2870000000000346</v>
      </c>
      <c r="AZ438">
        <v>8.0809999999999604</v>
      </c>
      <c r="BA438">
        <v>8.2900000000000205</v>
      </c>
      <c r="BB438">
        <v>8.1750000000000114</v>
      </c>
      <c r="BC438" s="102">
        <f t="shared" si="49"/>
        <v>55.370559780978667</v>
      </c>
    </row>
    <row r="439" spans="1:55" ht="14.65" thickBot="1" x14ac:dyDescent="0.5">
      <c r="A439" s="4" t="s">
        <v>127</v>
      </c>
      <c r="B439" s="4">
        <v>2019</v>
      </c>
      <c r="C439" s="19">
        <v>43798</v>
      </c>
      <c r="D439" s="4" t="s">
        <v>72</v>
      </c>
      <c r="E439" s="29" t="s">
        <v>454</v>
      </c>
      <c r="F439" s="33">
        <v>1</v>
      </c>
      <c r="G439" t="s">
        <v>40</v>
      </c>
      <c r="H439" t="s">
        <v>221</v>
      </c>
      <c r="I439" t="s">
        <v>546</v>
      </c>
      <c r="J439" t="s">
        <v>547</v>
      </c>
      <c r="K439" t="s">
        <v>548</v>
      </c>
      <c r="L439" s="50">
        <f>(C439-VLOOKUP(H439,Riders!$A$2:$C$3501,2,FALSE))/365</f>
        <v>22.652054794520549</v>
      </c>
      <c r="M439" s="50">
        <f>(C439-VLOOKUP(I439,Riders!$A$2:$C$3501,2,FALSE))/365</f>
        <v>22.816438356164383</v>
      </c>
      <c r="N439" s="50">
        <f>(C439-VLOOKUP(J439,Riders!$A$2:$C$3501,2,FALSE))/365</f>
        <v>28.553424657534247</v>
      </c>
      <c r="O439" s="50">
        <f>(C439-VLOOKUP(K439,Riders!$A$2:$C$3501,2,FALSE))/365</f>
        <v>26.887671232876713</v>
      </c>
      <c r="P439" s="29">
        <v>1</v>
      </c>
      <c r="Q439" s="101">
        <f t="shared" si="43"/>
        <v>270.99799999999999</v>
      </c>
      <c r="R439" s="101">
        <f t="shared" si="44"/>
        <v>22.709</v>
      </c>
      <c r="S439" s="101">
        <f t="shared" si="45"/>
        <v>71.399999999999991</v>
      </c>
      <c r="T439" s="101">
        <f t="shared" si="46"/>
        <v>65.385000000000005</v>
      </c>
      <c r="U439" s="101">
        <f t="shared" si="47"/>
        <v>65.800999999999988</v>
      </c>
      <c r="V439" s="101">
        <f t="shared" si="48"/>
        <v>68.412000000000006</v>
      </c>
      <c r="W439">
        <v>14.218</v>
      </c>
      <c r="X439">
        <v>8.4909999999999997</v>
      </c>
      <c r="Y439">
        <v>8.1340000000000003</v>
      </c>
      <c r="Z439">
        <v>8.0770000000000017</v>
      </c>
      <c r="AA439">
        <v>8.1709999999999994</v>
      </c>
      <c r="AB439">
        <v>8.0640000000000001</v>
      </c>
      <c r="AC439">
        <v>8.1579999999999941</v>
      </c>
      <c r="AD439">
        <v>8.0869999999999962</v>
      </c>
      <c r="AE439">
        <v>8.2990000000000208</v>
      </c>
      <c r="AF439">
        <v>8.0799999999999699</v>
      </c>
      <c r="AG439">
        <v>8.1340000000000146</v>
      </c>
      <c r="AH439">
        <v>8.1360000000000099</v>
      </c>
      <c r="AI439">
        <v>8.2950000000000017</v>
      </c>
      <c r="AJ439">
        <v>8.1329999999999956</v>
      </c>
      <c r="AK439">
        <v>8.1140000000000043</v>
      </c>
      <c r="AL439">
        <v>8.1939999999999884</v>
      </c>
      <c r="AM439">
        <v>8.3600000000000136</v>
      </c>
      <c r="AN439">
        <v>8.2940000000000111</v>
      </c>
      <c r="AO439">
        <v>8.2329999999999757</v>
      </c>
      <c r="AP439">
        <v>8.2349999999999852</v>
      </c>
      <c r="AQ439">
        <v>8.3290000000000362</v>
      </c>
      <c r="AR439">
        <v>8.1550000000000011</v>
      </c>
      <c r="AS439">
        <v>8.0869999999999607</v>
      </c>
      <c r="AT439">
        <v>8.1080000000000041</v>
      </c>
      <c r="AU439">
        <v>8.3680000000000234</v>
      </c>
      <c r="AV439">
        <v>8.4069999999999823</v>
      </c>
      <c r="AW439">
        <v>8.5680000000000121</v>
      </c>
      <c r="AX439">
        <v>8.8809999999999718</v>
      </c>
      <c r="AY439">
        <v>9.0620000000000118</v>
      </c>
      <c r="AZ439">
        <v>8.5730000000000075</v>
      </c>
      <c r="BA439">
        <v>8.1989999999999554</v>
      </c>
      <c r="BB439">
        <v>8.3540000000000418</v>
      </c>
      <c r="BC439" s="102">
        <f t="shared" si="49"/>
        <v>53.136923519730772</v>
      </c>
    </row>
    <row r="440" spans="1:55" ht="14.65" thickBot="1" x14ac:dyDescent="0.5">
      <c r="A440" s="4" t="s">
        <v>127</v>
      </c>
      <c r="B440" s="4">
        <v>2019</v>
      </c>
      <c r="C440" s="19">
        <v>43798</v>
      </c>
      <c r="D440" s="4" t="s">
        <v>72</v>
      </c>
      <c r="E440" s="29" t="s">
        <v>454</v>
      </c>
      <c r="F440" s="33">
        <v>2</v>
      </c>
      <c r="G440" t="s">
        <v>15</v>
      </c>
      <c r="H440" t="s">
        <v>544</v>
      </c>
      <c r="I440" t="s">
        <v>440</v>
      </c>
      <c r="J440" t="s">
        <v>492</v>
      </c>
      <c r="K440" t="s">
        <v>228</v>
      </c>
      <c r="L440" s="50">
        <f>(C440-VLOOKUP(H440,Riders!$A$2:$C$3501,2,FALSE))/365</f>
        <v>19.734246575342464</v>
      </c>
      <c r="M440" s="50">
        <f>(C440-VLOOKUP(I440,Riders!$A$2:$C$3501,2,FALSE))/365</f>
        <v>19.052054794520547</v>
      </c>
      <c r="N440" s="50">
        <f>(C440-VLOOKUP(J440,Riders!$A$2:$C$3501,2,FALSE))/365</f>
        <v>22.778082191780822</v>
      </c>
      <c r="O440" s="50">
        <f>(C440-VLOOKUP(K440,Riders!$A$2:$C$3501,2,FALSE))/365</f>
        <v>20.424657534246574</v>
      </c>
      <c r="P440" s="29">
        <v>1</v>
      </c>
      <c r="Q440" s="101">
        <f t="shared" si="43"/>
        <v>267.45400000000001</v>
      </c>
      <c r="R440" s="101">
        <f t="shared" si="44"/>
        <v>23.529</v>
      </c>
      <c r="S440" s="101">
        <f t="shared" si="45"/>
        <v>72.532999999999987</v>
      </c>
      <c r="T440" s="101">
        <f t="shared" si="46"/>
        <v>65.399000000000001</v>
      </c>
      <c r="U440" s="101">
        <f t="shared" si="47"/>
        <v>65.283000000000015</v>
      </c>
      <c r="V440" s="101">
        <f t="shared" si="48"/>
        <v>64.239000000000004</v>
      </c>
      <c r="W440">
        <v>14.573</v>
      </c>
      <c r="X440">
        <v>8.9559999999999995</v>
      </c>
      <c r="Y440">
        <v>8.16</v>
      </c>
      <c r="Z440">
        <v>8.0989999999999966</v>
      </c>
      <c r="AA440">
        <v>8.044000000000004</v>
      </c>
      <c r="AB440">
        <v>8.1809999999999974</v>
      </c>
      <c r="AC440">
        <v>8.4170000000000087</v>
      </c>
      <c r="AD440">
        <v>8.1029999999999802</v>
      </c>
      <c r="AE440">
        <v>8.0769999999999982</v>
      </c>
      <c r="AF440">
        <v>8.0200000000000244</v>
      </c>
      <c r="AG440">
        <v>8.0679999999999978</v>
      </c>
      <c r="AH440">
        <v>8.2729999999999961</v>
      </c>
      <c r="AI440">
        <v>8.2240000000000038</v>
      </c>
      <c r="AJ440">
        <v>8.2409999999999997</v>
      </c>
      <c r="AK440">
        <v>8.3669999999999902</v>
      </c>
      <c r="AL440">
        <v>8.1289999999999907</v>
      </c>
      <c r="AM440">
        <v>8.0740000000000123</v>
      </c>
      <c r="AN440">
        <v>8.1920000000000073</v>
      </c>
      <c r="AO440">
        <v>8.1219999999999857</v>
      </c>
      <c r="AP440">
        <v>8.1310000000000286</v>
      </c>
      <c r="AQ440">
        <v>8.172999999999945</v>
      </c>
      <c r="AR440">
        <v>8.398000000000053</v>
      </c>
      <c r="AS440">
        <v>8.1359999999999957</v>
      </c>
      <c r="AT440">
        <v>8.0569999999999879</v>
      </c>
      <c r="AU440">
        <v>8.0870000000000175</v>
      </c>
      <c r="AV440">
        <v>8.0469999999999686</v>
      </c>
      <c r="AW440">
        <v>8.0360000000000014</v>
      </c>
      <c r="AX440">
        <v>8.0440000000000396</v>
      </c>
      <c r="AY440">
        <v>8.0219999999999629</v>
      </c>
      <c r="AZ440">
        <v>8.1040000000000134</v>
      </c>
      <c r="BA440">
        <v>7.9560000000000173</v>
      </c>
      <c r="BB440">
        <v>7.9429999999999836</v>
      </c>
      <c r="BC440" s="102">
        <f t="shared" si="49"/>
        <v>53.84103434609316</v>
      </c>
    </row>
    <row r="441" spans="1:55" ht="14.65" thickBot="1" x14ac:dyDescent="0.5">
      <c r="A441" s="4" t="s">
        <v>127</v>
      </c>
      <c r="B441" s="4">
        <v>2019</v>
      </c>
      <c r="C441" s="19">
        <v>43798</v>
      </c>
      <c r="D441" s="4" t="s">
        <v>72</v>
      </c>
      <c r="E441" s="29" t="s">
        <v>454</v>
      </c>
      <c r="F441" s="33">
        <v>2</v>
      </c>
      <c r="G441" t="s">
        <v>38</v>
      </c>
      <c r="H441" t="s">
        <v>244</v>
      </c>
      <c r="I441" t="s">
        <v>552</v>
      </c>
      <c r="J441" t="s">
        <v>465</v>
      </c>
      <c r="K441" t="s">
        <v>554</v>
      </c>
      <c r="L441" s="50">
        <f>(C441-VLOOKUP(H441,Riders!$A$2:$C$3501,2,FALSE))/365</f>
        <v>25.665753424657535</v>
      </c>
      <c r="M441" s="50">
        <f>(C441-VLOOKUP(I441,Riders!$A$2:$C$3501,2,FALSE))/365</f>
        <v>22.835616438356166</v>
      </c>
      <c r="N441" s="50">
        <f>(C441-VLOOKUP(J441,Riders!$A$2:$C$3501,2,FALSE))/365</f>
        <v>22.893150684931506</v>
      </c>
      <c r="O441" s="50">
        <f>(C441-VLOOKUP(K441,Riders!$A$2:$C$3501,2,FALSE))/365</f>
        <v>22.731506849315068</v>
      </c>
      <c r="P441" s="29">
        <v>2</v>
      </c>
      <c r="Q441" s="101">
        <f t="shared" si="43"/>
        <v>274.95699999999999</v>
      </c>
      <c r="R441" s="101">
        <f t="shared" si="44"/>
        <v>23.312999999999999</v>
      </c>
      <c r="S441" s="101">
        <f t="shared" si="45"/>
        <v>72.676000000000016</v>
      </c>
      <c r="T441" s="101">
        <f t="shared" si="46"/>
        <v>67.258999999999986</v>
      </c>
      <c r="U441" s="101">
        <f t="shared" si="47"/>
        <v>67.172999999999973</v>
      </c>
      <c r="V441" s="101">
        <f t="shared" si="48"/>
        <v>67.849000000000018</v>
      </c>
      <c r="W441">
        <v>14.743</v>
      </c>
      <c r="X441">
        <v>8.5699999999999985</v>
      </c>
      <c r="Y441">
        <v>8.3150000000000013</v>
      </c>
      <c r="Z441">
        <v>8.0379999999999967</v>
      </c>
      <c r="AA441">
        <v>8.2390000000000043</v>
      </c>
      <c r="AB441">
        <v>8.2160000000000011</v>
      </c>
      <c r="AC441">
        <v>8.3259999999999863</v>
      </c>
      <c r="AD441">
        <v>8.2290000000000276</v>
      </c>
      <c r="AE441">
        <v>8.4379999999999882</v>
      </c>
      <c r="AF441">
        <v>8.3640000000000043</v>
      </c>
      <c r="AG441">
        <v>8.4959999999999809</v>
      </c>
      <c r="AH441">
        <v>8.2530000000000143</v>
      </c>
      <c r="AI441">
        <v>8.4540000000000077</v>
      </c>
      <c r="AJ441">
        <v>8.3519999999999612</v>
      </c>
      <c r="AK441">
        <v>8.4660000000000508</v>
      </c>
      <c r="AL441">
        <v>8.4359999999999786</v>
      </c>
      <c r="AM441">
        <v>8.5549999999999784</v>
      </c>
      <c r="AN441">
        <v>8.4480000000000359</v>
      </c>
      <c r="AO441">
        <v>8.4879999999999711</v>
      </c>
      <c r="AP441">
        <v>8.2690000000000055</v>
      </c>
      <c r="AQ441">
        <v>8.2450000000000045</v>
      </c>
      <c r="AR441">
        <v>8.4749999999999943</v>
      </c>
      <c r="AS441">
        <v>8.3379999999999939</v>
      </c>
      <c r="AT441">
        <v>8.3549999999999898</v>
      </c>
      <c r="AU441">
        <v>8.4360000000000355</v>
      </c>
      <c r="AV441">
        <v>8.3579999999999757</v>
      </c>
      <c r="AW441">
        <v>8.5460000000000207</v>
      </c>
      <c r="AX441">
        <v>8.3839999999999861</v>
      </c>
      <c r="AY441">
        <v>8.5370000000000061</v>
      </c>
      <c r="AZ441">
        <v>8.4320000000000448</v>
      </c>
      <c r="BA441">
        <v>8.6279999999999291</v>
      </c>
      <c r="BB441">
        <v>8.52800000000002</v>
      </c>
      <c r="BC441" s="102">
        <f t="shared" si="49"/>
        <v>52.371825412700893</v>
      </c>
    </row>
    <row r="442" spans="1:55" ht="14.65" thickBot="1" x14ac:dyDescent="0.5">
      <c r="A442" s="4" t="s">
        <v>127</v>
      </c>
      <c r="B442" s="4">
        <v>2019</v>
      </c>
      <c r="C442" s="19">
        <v>43798</v>
      </c>
      <c r="D442" s="4" t="s">
        <v>72</v>
      </c>
      <c r="E442" s="29" t="s">
        <v>454</v>
      </c>
      <c r="F442" s="33">
        <v>3</v>
      </c>
      <c r="G442" t="s">
        <v>51</v>
      </c>
      <c r="H442" t="s">
        <v>301</v>
      </c>
      <c r="I442" t="s">
        <v>236</v>
      </c>
      <c r="J442" t="s">
        <v>531</v>
      </c>
      <c r="K442" t="s">
        <v>555</v>
      </c>
      <c r="L442" s="50">
        <f>(C442-VLOOKUP(H442,Riders!$A$2:$C$3501,2,FALSE))/365</f>
        <v>29.731506849315068</v>
      </c>
      <c r="M442" s="50">
        <f>(C442-VLOOKUP(I442,Riders!$A$2:$C$3501,2,FALSE))/365</f>
        <v>24.068493150684933</v>
      </c>
      <c r="N442" s="50">
        <f>(C442-VLOOKUP(J442,Riders!$A$2:$C$3501,2,FALSE))/365</f>
        <v>19.243835616438357</v>
      </c>
      <c r="O442" s="50">
        <f>(C442-VLOOKUP(K442,Riders!$A$2:$C$3501,2,FALSE))/365</f>
        <v>33.665753424657531</v>
      </c>
      <c r="P442" s="29">
        <v>1</v>
      </c>
      <c r="Q442" s="101">
        <f t="shared" si="43"/>
        <v>262.24599999999998</v>
      </c>
      <c r="R442" s="101">
        <f t="shared" si="44"/>
        <v>22.225999999999999</v>
      </c>
      <c r="S442" s="101">
        <f t="shared" si="45"/>
        <v>69.463999999999999</v>
      </c>
      <c r="T442" s="101">
        <f t="shared" si="46"/>
        <v>62.831000000000017</v>
      </c>
      <c r="U442" s="101">
        <f t="shared" si="47"/>
        <v>64.687999999999988</v>
      </c>
      <c r="V442" s="101">
        <f t="shared" si="48"/>
        <v>65.262999999999977</v>
      </c>
      <c r="W442">
        <v>14.057</v>
      </c>
      <c r="X442">
        <v>8.1689999999999987</v>
      </c>
      <c r="Y442">
        <v>7.7899999999999991</v>
      </c>
      <c r="Z442">
        <v>7.7270000000000039</v>
      </c>
      <c r="AA442">
        <v>7.8780000000000001</v>
      </c>
      <c r="AB442">
        <v>7.902000000000001</v>
      </c>
      <c r="AC442">
        <v>7.9699999999999989</v>
      </c>
      <c r="AD442">
        <v>7.9709999999999965</v>
      </c>
      <c r="AE442">
        <v>8.046999999999997</v>
      </c>
      <c r="AF442">
        <v>7.7890000000000157</v>
      </c>
      <c r="AG442">
        <v>7.694999999999979</v>
      </c>
      <c r="AH442">
        <v>7.6870000000000118</v>
      </c>
      <c r="AI442">
        <v>7.7569999999999908</v>
      </c>
      <c r="AJ442">
        <v>8.0089999999999861</v>
      </c>
      <c r="AK442">
        <v>7.9040000000000248</v>
      </c>
      <c r="AL442">
        <v>7.9430000000000121</v>
      </c>
      <c r="AM442">
        <v>8.0180000000000007</v>
      </c>
      <c r="AN442">
        <v>8.1849999999999739</v>
      </c>
      <c r="AO442">
        <v>7.967000000000013</v>
      </c>
      <c r="AP442">
        <v>8.1399999999999864</v>
      </c>
      <c r="AQ442">
        <v>8.1499999999999773</v>
      </c>
      <c r="AR442">
        <v>8.3100000000000307</v>
      </c>
      <c r="AS442">
        <v>7.9500000000000171</v>
      </c>
      <c r="AT442">
        <v>7.9679999999999893</v>
      </c>
      <c r="AU442">
        <v>7.9900000000000091</v>
      </c>
      <c r="AV442">
        <v>8.2019999999999982</v>
      </c>
      <c r="AW442">
        <v>8.0799999999999841</v>
      </c>
      <c r="AX442">
        <v>8.1940000000000168</v>
      </c>
      <c r="AY442">
        <v>8.1939999999999884</v>
      </c>
      <c r="AZ442">
        <v>8.3829999999999814</v>
      </c>
      <c r="BA442">
        <v>8.0900000000000318</v>
      </c>
      <c r="BB442">
        <v>8.129999999999967</v>
      </c>
      <c r="BC442" s="102">
        <f t="shared" si="49"/>
        <v>54.910275085225329</v>
      </c>
    </row>
    <row r="443" spans="1:55" ht="14.65" thickBot="1" x14ac:dyDescent="0.5">
      <c r="A443" s="4" t="s">
        <v>127</v>
      </c>
      <c r="B443" s="4">
        <v>2019</v>
      </c>
      <c r="C443" s="19">
        <v>43798</v>
      </c>
      <c r="D443" s="4" t="s">
        <v>72</v>
      </c>
      <c r="E443" s="29" t="s">
        <v>454</v>
      </c>
      <c r="F443" s="33">
        <v>3</v>
      </c>
      <c r="G443" t="s">
        <v>53</v>
      </c>
      <c r="H443" t="s">
        <v>272</v>
      </c>
      <c r="I443" t="s">
        <v>456</v>
      </c>
      <c r="J443" t="s">
        <v>389</v>
      </c>
      <c r="K443" t="s">
        <v>316</v>
      </c>
      <c r="L443" s="50">
        <f>(C443-VLOOKUP(H443,Riders!$A$2:$C$3501,2,FALSE))/365</f>
        <v>22.783561643835615</v>
      </c>
      <c r="M443" s="50">
        <f>(C443-VLOOKUP(I443,Riders!$A$2:$C$3501,2,FALSE))/365</f>
        <v>20.446575342465753</v>
      </c>
      <c r="N443" s="50">
        <f>(C443-VLOOKUP(J443,Riders!$A$2:$C$3501,2,FALSE))/365</f>
        <v>20.079452054794519</v>
      </c>
      <c r="O443" s="50">
        <f>(C443-VLOOKUP(K443,Riders!$A$2:$C$3501,2,FALSE))/365</f>
        <v>18.936986301369863</v>
      </c>
      <c r="P443" s="29">
        <v>2</v>
      </c>
      <c r="Q443" s="101">
        <f t="shared" si="43"/>
        <v>269.54499999999996</v>
      </c>
      <c r="R443" s="101">
        <f t="shared" si="44"/>
        <v>22.588000000000001</v>
      </c>
      <c r="S443" s="101">
        <f t="shared" si="45"/>
        <v>69.207000000000008</v>
      </c>
      <c r="T443" s="101">
        <f t="shared" si="46"/>
        <v>63.341999999999999</v>
      </c>
      <c r="U443" s="101">
        <f t="shared" si="47"/>
        <v>64.597999999999985</v>
      </c>
      <c r="V443" s="101">
        <f t="shared" si="48"/>
        <v>72.397999999999968</v>
      </c>
      <c r="W443">
        <v>14.242000000000001</v>
      </c>
      <c r="X443">
        <v>8.3460000000000001</v>
      </c>
      <c r="Y443">
        <v>7.8520000000000003</v>
      </c>
      <c r="Z443">
        <v>7.8169999999999966</v>
      </c>
      <c r="AA443">
        <v>7.6580000000000013</v>
      </c>
      <c r="AB443">
        <v>7.7210000000000036</v>
      </c>
      <c r="AC443">
        <v>7.838000000000001</v>
      </c>
      <c r="AD443">
        <v>7.7330000000000041</v>
      </c>
      <c r="AE443">
        <v>7.7279999999999944</v>
      </c>
      <c r="AF443">
        <v>7.8579999999999757</v>
      </c>
      <c r="AG443">
        <v>7.9620000000000317</v>
      </c>
      <c r="AH443">
        <v>7.8679999999999808</v>
      </c>
      <c r="AI443">
        <v>7.9210000000000207</v>
      </c>
      <c r="AJ443">
        <v>8.0419999999999732</v>
      </c>
      <c r="AK443">
        <v>7.8800000000000097</v>
      </c>
      <c r="AL443">
        <v>8.0830000000000126</v>
      </c>
      <c r="AM443">
        <v>7.9669999999999845</v>
      </c>
      <c r="AN443">
        <v>8.0180000000000007</v>
      </c>
      <c r="AO443">
        <v>8.0940000000000225</v>
      </c>
      <c r="AP443">
        <v>8.0039999999999623</v>
      </c>
      <c r="AQ443">
        <v>7.9800000000000182</v>
      </c>
      <c r="AR443">
        <v>8.1959999999999695</v>
      </c>
      <c r="AS443">
        <v>8.0900000000000318</v>
      </c>
      <c r="AT443">
        <v>8.2489999999999952</v>
      </c>
      <c r="AU443">
        <v>8.3739999999999952</v>
      </c>
      <c r="AV443">
        <v>8.4050000000000296</v>
      </c>
      <c r="AW443">
        <v>8.445999999999998</v>
      </c>
      <c r="AX443">
        <v>8.6929999999999836</v>
      </c>
      <c r="AY443">
        <v>9.0949999999999989</v>
      </c>
      <c r="AZ443">
        <v>9.4610000000000127</v>
      </c>
      <c r="BA443">
        <v>9.8200000000000216</v>
      </c>
      <c r="BB443">
        <v>10.103999999999928</v>
      </c>
      <c r="BC443" s="102">
        <f t="shared" si="49"/>
        <v>53.423361590828996</v>
      </c>
    </row>
    <row r="444" spans="1:55" ht="14.65" thickBot="1" x14ac:dyDescent="0.5">
      <c r="A444" s="4" t="s">
        <v>127</v>
      </c>
      <c r="B444" s="4">
        <v>2019</v>
      </c>
      <c r="C444" s="19">
        <v>43798</v>
      </c>
      <c r="D444" s="4" t="s">
        <v>72</v>
      </c>
      <c r="E444" s="29" t="s">
        <v>454</v>
      </c>
      <c r="F444" s="33">
        <v>4</v>
      </c>
      <c r="G444" t="s">
        <v>29</v>
      </c>
      <c r="H444" t="s">
        <v>217</v>
      </c>
      <c r="I444" t="s">
        <v>417</v>
      </c>
      <c r="J444" t="s">
        <v>550</v>
      </c>
      <c r="K444" t="s">
        <v>274</v>
      </c>
      <c r="L444" s="50">
        <f>(C444-VLOOKUP(H444,Riders!$A$2:$C$3501,2,FALSE))/365</f>
        <v>21.665753424657535</v>
      </c>
      <c r="M444" s="50">
        <f>(C444-VLOOKUP(I444,Riders!$A$2:$C$3501,2,FALSE))/365</f>
        <v>20.778082191780822</v>
      </c>
      <c r="N444" s="50">
        <f>(C444-VLOOKUP(J444,Riders!$A$2:$C$3501,2,FALSE))/365</f>
        <v>20.235616438356164</v>
      </c>
      <c r="O444" s="50">
        <f>(C444-VLOOKUP(K444,Riders!$A$2:$C$3501,2,FALSE))/365</f>
        <v>18.912328767123288</v>
      </c>
      <c r="P444" s="29">
        <v>1</v>
      </c>
      <c r="Q444" s="101">
        <f t="shared" si="43"/>
        <v>264.99900000000002</v>
      </c>
      <c r="R444" s="101">
        <f t="shared" si="44"/>
        <v>22.643000000000001</v>
      </c>
      <c r="S444" s="101">
        <f t="shared" si="45"/>
        <v>69.409000000000006</v>
      </c>
      <c r="T444" s="101">
        <f t="shared" si="46"/>
        <v>62.194999999999979</v>
      </c>
      <c r="U444" s="101">
        <f t="shared" si="47"/>
        <v>64.800000000000011</v>
      </c>
      <c r="V444" s="101">
        <f t="shared" si="48"/>
        <v>68.595000000000027</v>
      </c>
      <c r="W444">
        <v>14.378</v>
      </c>
      <c r="X444">
        <v>8.2650000000000006</v>
      </c>
      <c r="Y444">
        <v>7.6999999999999993</v>
      </c>
      <c r="Z444">
        <v>7.6979999999999968</v>
      </c>
      <c r="AA444">
        <v>7.9070000000000036</v>
      </c>
      <c r="AB444">
        <v>7.7379999999999995</v>
      </c>
      <c r="AC444">
        <v>7.7989999999999995</v>
      </c>
      <c r="AD444">
        <v>7.9240000000000066</v>
      </c>
      <c r="AE444">
        <v>7.7989999999999924</v>
      </c>
      <c r="AF444">
        <v>7.8200000000000074</v>
      </c>
      <c r="AG444">
        <v>8.0139999999999816</v>
      </c>
      <c r="AH444">
        <v>7.8260000000000218</v>
      </c>
      <c r="AI444">
        <v>7.6529999999999774</v>
      </c>
      <c r="AJ444">
        <v>7.599000000000018</v>
      </c>
      <c r="AK444">
        <v>7.8069999999999879</v>
      </c>
      <c r="AL444">
        <v>7.6769999999999925</v>
      </c>
      <c r="AM444">
        <v>7.9420000000000073</v>
      </c>
      <c r="AN444">
        <v>7.9290000000000305</v>
      </c>
      <c r="AO444">
        <v>8.0749999999999602</v>
      </c>
      <c r="AP444">
        <v>8.3380000000000223</v>
      </c>
      <c r="AQ444">
        <v>8.0840000000000032</v>
      </c>
      <c r="AR444">
        <v>8.0940000000000225</v>
      </c>
      <c r="AS444">
        <v>8.1289999999999623</v>
      </c>
      <c r="AT444">
        <v>8.2090000000000032</v>
      </c>
      <c r="AU444">
        <v>8.4010000000000105</v>
      </c>
      <c r="AV444">
        <v>8.58299999999997</v>
      </c>
      <c r="AW444">
        <v>8.6900000000000261</v>
      </c>
      <c r="AX444">
        <v>8.664999999999992</v>
      </c>
      <c r="AY444">
        <v>8.6180000000000234</v>
      </c>
      <c r="AZ444">
        <v>8.5849999999999511</v>
      </c>
      <c r="BA444">
        <v>8.5550000000000068</v>
      </c>
      <c r="BB444">
        <v>8.4980000000000473</v>
      </c>
      <c r="BC444" s="102">
        <f t="shared" si="49"/>
        <v>54.339827697463008</v>
      </c>
    </row>
    <row r="445" spans="1:55" ht="14.65" thickBot="1" x14ac:dyDescent="0.5">
      <c r="A445" s="4" t="s">
        <v>127</v>
      </c>
      <c r="B445" s="4">
        <v>2019</v>
      </c>
      <c r="C445" s="19">
        <v>43798</v>
      </c>
      <c r="D445" s="4" t="s">
        <v>72</v>
      </c>
      <c r="E445" s="29" t="s">
        <v>454</v>
      </c>
      <c r="F445" s="33">
        <v>4</v>
      </c>
      <c r="G445" t="s">
        <v>156</v>
      </c>
      <c r="H445" t="s">
        <v>539</v>
      </c>
      <c r="I445" t="s">
        <v>540</v>
      </c>
      <c r="J445" t="s">
        <v>542</v>
      </c>
      <c r="K445" t="s">
        <v>545</v>
      </c>
      <c r="L445" s="50">
        <f>(C445-VLOOKUP(H445,Riders!$A$2:$C$3501,2,FALSE))/365</f>
        <v>22.728767123287671</v>
      </c>
      <c r="M445" s="50">
        <f>(C445-VLOOKUP(I445,Riders!$A$2:$C$3501,2,FALSE))/365</f>
        <v>24.912328767123288</v>
      </c>
      <c r="N445" s="50">
        <f>(C445-VLOOKUP(J445,Riders!$A$2:$C$3501,2,FALSE))/365</f>
        <v>30.61917808219178</v>
      </c>
      <c r="O445" s="50">
        <f>(C445-VLOOKUP(K445,Riders!$A$2:$C$3501,2,FALSE))/365</f>
        <v>29.704109589041096</v>
      </c>
      <c r="P445" s="29">
        <v>2</v>
      </c>
      <c r="Q445" s="101">
        <f t="shared" si="43"/>
        <v>266.98299999999995</v>
      </c>
      <c r="R445" s="101">
        <f t="shared" si="44"/>
        <v>22.488</v>
      </c>
      <c r="S445" s="101">
        <f t="shared" si="45"/>
        <v>69.962999999999994</v>
      </c>
      <c r="T445" s="101">
        <f t="shared" si="46"/>
        <v>64.452000000000027</v>
      </c>
      <c r="U445" s="101">
        <f t="shared" si="47"/>
        <v>65.406999999999954</v>
      </c>
      <c r="V445" s="101">
        <f t="shared" si="48"/>
        <v>67.160999999999973</v>
      </c>
      <c r="W445">
        <v>14.193</v>
      </c>
      <c r="X445">
        <v>8.2949999999999999</v>
      </c>
      <c r="Y445">
        <v>8.0860000000000021</v>
      </c>
      <c r="Z445">
        <v>7.774999999999995</v>
      </c>
      <c r="AA445">
        <v>7.7790000000000035</v>
      </c>
      <c r="AB445">
        <v>7.9209999999999994</v>
      </c>
      <c r="AC445">
        <v>7.9170000000000016</v>
      </c>
      <c r="AD445">
        <v>7.9969999999999928</v>
      </c>
      <c r="AE445">
        <v>8.1269999999999953</v>
      </c>
      <c r="AF445">
        <v>7.9900000000000091</v>
      </c>
      <c r="AG445">
        <v>7.9490000000000123</v>
      </c>
      <c r="AH445">
        <v>8.1199999999999903</v>
      </c>
      <c r="AI445">
        <v>7.9839999999999947</v>
      </c>
      <c r="AJ445">
        <v>8.0389999999999873</v>
      </c>
      <c r="AK445">
        <v>8.2380000000000138</v>
      </c>
      <c r="AL445">
        <v>8.0050000000000239</v>
      </c>
      <c r="AM445">
        <v>7.9669999999999845</v>
      </c>
      <c r="AN445">
        <v>8.0670000000000073</v>
      </c>
      <c r="AO445">
        <v>8.3050000000000068</v>
      </c>
      <c r="AP445">
        <v>8.2869999999999777</v>
      </c>
      <c r="AQ445">
        <v>8.3740000000000236</v>
      </c>
      <c r="AR445">
        <v>8.0959999999999752</v>
      </c>
      <c r="AS445">
        <v>8.09699999999998</v>
      </c>
      <c r="AT445">
        <v>8.2139999999999986</v>
      </c>
      <c r="AU445">
        <v>8.3740000000000236</v>
      </c>
      <c r="AV445">
        <v>8.2210000000000036</v>
      </c>
      <c r="AW445">
        <v>8.2189999999999941</v>
      </c>
      <c r="AX445">
        <v>8.4209999999999923</v>
      </c>
      <c r="AY445">
        <v>8.6699999999999875</v>
      </c>
      <c r="AZ445">
        <v>8.6810000000000116</v>
      </c>
      <c r="BA445">
        <v>8.2390000000000043</v>
      </c>
      <c r="BB445">
        <v>8.3359999999999559</v>
      </c>
      <c r="BC445" s="102">
        <f t="shared" si="49"/>
        <v>53.936018398175179</v>
      </c>
    </row>
    <row r="446" spans="1:55" ht="14.65" thickBot="1" x14ac:dyDescent="0.5">
      <c r="A446" s="4" t="s">
        <v>127</v>
      </c>
      <c r="B446" s="4">
        <v>2019</v>
      </c>
      <c r="C446" s="19">
        <v>43798</v>
      </c>
      <c r="D446" s="4" t="s">
        <v>72</v>
      </c>
      <c r="E446" s="29" t="s">
        <v>204</v>
      </c>
      <c r="F446" t="s">
        <v>205</v>
      </c>
      <c r="G446" t="s">
        <v>29</v>
      </c>
      <c r="H446" t="s">
        <v>217</v>
      </c>
      <c r="I446" t="s">
        <v>417</v>
      </c>
      <c r="J446" t="s">
        <v>550</v>
      </c>
      <c r="K446" t="s">
        <v>274</v>
      </c>
      <c r="L446" s="50">
        <f>(C446-VLOOKUP(H446,Riders!$A$2:$C$3501,2,FALSE))/365</f>
        <v>21.665753424657535</v>
      </c>
      <c r="M446" s="50">
        <f>(C446-VLOOKUP(I446,Riders!$A$2:$C$3501,2,FALSE))/365</f>
        <v>20.778082191780822</v>
      </c>
      <c r="N446" s="50">
        <f>(C446-VLOOKUP(J446,Riders!$A$2:$C$3501,2,FALSE))/365</f>
        <v>20.235616438356164</v>
      </c>
      <c r="O446" s="50">
        <f>(C446-VLOOKUP(K446,Riders!$A$2:$C$3501,2,FALSE))/365</f>
        <v>18.912328767123288</v>
      </c>
      <c r="P446" s="29">
        <v>1</v>
      </c>
      <c r="Q446" s="101">
        <f t="shared" si="43"/>
        <v>259.65299999999996</v>
      </c>
      <c r="R446" s="101">
        <f t="shared" si="44"/>
        <v>22.911000000000001</v>
      </c>
      <c r="S446" s="101">
        <f t="shared" si="45"/>
        <v>70.287000000000006</v>
      </c>
      <c r="T446" s="101">
        <f t="shared" si="46"/>
        <v>63.031999999999982</v>
      </c>
      <c r="U446" s="101">
        <f t="shared" si="47"/>
        <v>63.335000000000008</v>
      </c>
      <c r="V446" s="101">
        <f t="shared" si="48"/>
        <v>62.998999999999967</v>
      </c>
      <c r="W446">
        <v>14.407</v>
      </c>
      <c r="X446">
        <v>8.5040000000000013</v>
      </c>
      <c r="Y446">
        <v>8.014999999999997</v>
      </c>
      <c r="Z446">
        <v>7.9030000000000022</v>
      </c>
      <c r="AA446">
        <v>8.0189999999999984</v>
      </c>
      <c r="AB446">
        <v>7.8019999999999996</v>
      </c>
      <c r="AC446">
        <v>7.8150000000000048</v>
      </c>
      <c r="AD446">
        <v>7.8220000000000027</v>
      </c>
      <c r="AE446">
        <v>7.664999999999992</v>
      </c>
      <c r="AF446">
        <v>7.6709999999999923</v>
      </c>
      <c r="AG446">
        <v>7.8419999999999987</v>
      </c>
      <c r="AH446">
        <v>8.0110000000000099</v>
      </c>
      <c r="AI446">
        <v>7.9699999999999989</v>
      </c>
      <c r="AJ446">
        <v>8.0090000000000146</v>
      </c>
      <c r="AK446">
        <v>7.9249999999999829</v>
      </c>
      <c r="AL446">
        <v>7.938999999999993</v>
      </c>
      <c r="AM446">
        <v>7.8899999999999864</v>
      </c>
      <c r="AN446">
        <v>8.0190000000000339</v>
      </c>
      <c r="AO446">
        <v>7.8849999999999909</v>
      </c>
      <c r="AP446">
        <v>7.8899999999999864</v>
      </c>
      <c r="AQ446">
        <v>7.8779999999999859</v>
      </c>
      <c r="AR446">
        <v>8.0320000000000391</v>
      </c>
      <c r="AS446">
        <v>7.8629999999999995</v>
      </c>
      <c r="AT446">
        <v>7.8779999999999859</v>
      </c>
      <c r="AU446">
        <v>7.9910000000000423</v>
      </c>
      <c r="AV446">
        <v>7.7239999999999327</v>
      </c>
      <c r="AW446">
        <v>7.8370000000000459</v>
      </c>
      <c r="AX446">
        <v>7.8579999999999472</v>
      </c>
      <c r="AY446">
        <v>7.8810000000000571</v>
      </c>
      <c r="AZ446">
        <v>8.1019999999999754</v>
      </c>
      <c r="BA446">
        <v>7.8559999999999661</v>
      </c>
      <c r="BB446">
        <v>7.75</v>
      </c>
      <c r="BC446" s="102">
        <f t="shared" si="49"/>
        <v>55.458631327194382</v>
      </c>
    </row>
    <row r="447" spans="1:55" ht="14.65" thickBot="1" x14ac:dyDescent="0.5">
      <c r="A447" s="4" t="s">
        <v>127</v>
      </c>
      <c r="B447" s="4">
        <v>2019</v>
      </c>
      <c r="C447" s="19">
        <v>43798</v>
      </c>
      <c r="D447" s="4" t="s">
        <v>72</v>
      </c>
      <c r="E447" s="29" t="s">
        <v>204</v>
      </c>
      <c r="F447" t="s">
        <v>205</v>
      </c>
      <c r="G447" t="s">
        <v>51</v>
      </c>
      <c r="H447" t="s">
        <v>301</v>
      </c>
      <c r="I447" t="s">
        <v>236</v>
      </c>
      <c r="J447" t="s">
        <v>531</v>
      </c>
      <c r="K447" t="s">
        <v>555</v>
      </c>
      <c r="L447" s="50">
        <f>(C447-VLOOKUP(H447,Riders!$A$2:$C$3501,2,FALSE))/365</f>
        <v>29.731506849315068</v>
      </c>
      <c r="M447" s="50">
        <f>(C447-VLOOKUP(I447,Riders!$A$2:$C$3501,2,FALSE))/365</f>
        <v>24.068493150684933</v>
      </c>
      <c r="N447" s="50">
        <f>(C447-VLOOKUP(J447,Riders!$A$2:$C$3501,2,FALSE))/365</f>
        <v>19.243835616438357</v>
      </c>
      <c r="O447" s="50">
        <f>(C447-VLOOKUP(K447,Riders!$A$2:$C$3501,2,FALSE))/365</f>
        <v>33.665753424657531</v>
      </c>
      <c r="P447" s="29">
        <v>2</v>
      </c>
      <c r="Q447" s="101">
        <f t="shared" si="43"/>
        <v>260.49700000000001</v>
      </c>
      <c r="R447" s="101">
        <f t="shared" si="44"/>
        <v>22.297999999999998</v>
      </c>
      <c r="S447" s="101">
        <f t="shared" si="45"/>
        <v>69.260999999999996</v>
      </c>
      <c r="T447" s="101">
        <f t="shared" si="46"/>
        <v>62.804000000000002</v>
      </c>
      <c r="U447" s="101">
        <f t="shared" si="47"/>
        <v>63.962000000000018</v>
      </c>
      <c r="V447" s="101">
        <f t="shared" si="48"/>
        <v>64.47</v>
      </c>
      <c r="W447">
        <v>14.1</v>
      </c>
      <c r="X447">
        <v>8.1979999999999986</v>
      </c>
      <c r="Y447">
        <v>7.8250000000000028</v>
      </c>
      <c r="Z447">
        <v>7.6930000000000014</v>
      </c>
      <c r="AA447">
        <v>7.857999999999997</v>
      </c>
      <c r="AB447">
        <v>7.7980000000000018</v>
      </c>
      <c r="AC447">
        <v>7.8329999999999913</v>
      </c>
      <c r="AD447">
        <v>7.9560000000000031</v>
      </c>
      <c r="AE447">
        <v>7.7049999999999983</v>
      </c>
      <c r="AF447">
        <v>7.6989999999999981</v>
      </c>
      <c r="AG447">
        <v>7.7210000000000178</v>
      </c>
      <c r="AH447">
        <v>7.8190000000000026</v>
      </c>
      <c r="AI447">
        <v>8.0619999999999976</v>
      </c>
      <c r="AJ447">
        <v>7.8719999999999857</v>
      </c>
      <c r="AK447">
        <v>7.8669999999999902</v>
      </c>
      <c r="AL447">
        <v>8.0590000000000117</v>
      </c>
      <c r="AM447">
        <v>7.9259999999999877</v>
      </c>
      <c r="AN447">
        <v>8.0740000000000123</v>
      </c>
      <c r="AO447">
        <v>7.9499999999999886</v>
      </c>
      <c r="AP447">
        <v>7.9350000000000307</v>
      </c>
      <c r="AQ447">
        <v>8.0719999999999743</v>
      </c>
      <c r="AR447">
        <v>7.9920000000000186</v>
      </c>
      <c r="AS447">
        <v>7.9919999999999902</v>
      </c>
      <c r="AT447">
        <v>8.021000000000015</v>
      </c>
      <c r="AU447">
        <v>8.0909999999999798</v>
      </c>
      <c r="AV447">
        <v>8.2910000000000252</v>
      </c>
      <c r="AW447">
        <v>7.9449999999999648</v>
      </c>
      <c r="AX447">
        <v>7.9749999999999943</v>
      </c>
      <c r="AY447">
        <v>8.0459999999999923</v>
      </c>
      <c r="AZ447">
        <v>8.2500000000000568</v>
      </c>
      <c r="BA447">
        <v>7.9159999999999968</v>
      </c>
      <c r="BB447">
        <v>7.9559999999999889</v>
      </c>
      <c r="BC447" s="102">
        <f t="shared" si="49"/>
        <v>55.278947550259694</v>
      </c>
    </row>
    <row r="448" spans="1:55" ht="14.65" thickBot="1" x14ac:dyDescent="0.5">
      <c r="A448" s="4" t="s">
        <v>127</v>
      </c>
      <c r="B448" s="4">
        <v>2019</v>
      </c>
      <c r="C448" s="19">
        <v>43798</v>
      </c>
      <c r="D448" s="4" t="s">
        <v>72</v>
      </c>
      <c r="E448" s="29" t="s">
        <v>204</v>
      </c>
      <c r="F448" t="s">
        <v>206</v>
      </c>
      <c r="G448" t="s">
        <v>156</v>
      </c>
      <c r="H448" t="s">
        <v>539</v>
      </c>
      <c r="I448" t="s">
        <v>540</v>
      </c>
      <c r="J448" t="s">
        <v>542</v>
      </c>
      <c r="K448" t="s">
        <v>545</v>
      </c>
      <c r="L448" s="50">
        <f>(C448-VLOOKUP(H448,Riders!$A$2:$C$3501,2,FALSE))/365</f>
        <v>22.728767123287671</v>
      </c>
      <c r="M448" s="50">
        <f>(C448-VLOOKUP(I448,Riders!$A$2:$C$3501,2,FALSE))/365</f>
        <v>24.912328767123288</v>
      </c>
      <c r="N448" s="50">
        <f>(C448-VLOOKUP(J448,Riders!$A$2:$C$3501,2,FALSE))/365</f>
        <v>30.61917808219178</v>
      </c>
      <c r="O448" s="50">
        <f>(C448-VLOOKUP(K448,Riders!$A$2:$C$3501,2,FALSE))/365</f>
        <v>29.704109589041096</v>
      </c>
      <c r="P448" s="29">
        <v>3</v>
      </c>
      <c r="Q448" s="101">
        <f t="shared" si="43"/>
        <v>267.61699999999996</v>
      </c>
      <c r="R448" s="101">
        <f t="shared" si="44"/>
        <v>22.606000000000002</v>
      </c>
      <c r="S448" s="101">
        <f t="shared" si="45"/>
        <v>70.205999999999989</v>
      </c>
      <c r="T448" s="101">
        <f t="shared" si="46"/>
        <v>64.556000000000012</v>
      </c>
      <c r="U448" s="101">
        <f t="shared" si="47"/>
        <v>65.463999999999999</v>
      </c>
      <c r="V448" s="101">
        <f t="shared" si="48"/>
        <v>67.390999999999963</v>
      </c>
      <c r="W448">
        <v>14.14</v>
      </c>
      <c r="X448">
        <v>8.4660000000000011</v>
      </c>
      <c r="Y448">
        <v>8.1229999999999976</v>
      </c>
      <c r="Z448">
        <v>7.8520000000000039</v>
      </c>
      <c r="AA448">
        <v>7.8219999999999956</v>
      </c>
      <c r="AB448">
        <v>7.919000000000004</v>
      </c>
      <c r="AC448">
        <v>7.9069999999999965</v>
      </c>
      <c r="AD448">
        <v>7.9769999999999897</v>
      </c>
      <c r="AE448">
        <v>8.1100000000000136</v>
      </c>
      <c r="AF448">
        <v>7.972999999999999</v>
      </c>
      <c r="AG448">
        <v>7.9599999999999937</v>
      </c>
      <c r="AH448">
        <v>8.0760000000000218</v>
      </c>
      <c r="AI448">
        <v>8.0259999999999678</v>
      </c>
      <c r="AJ448">
        <v>8.0570000000000306</v>
      </c>
      <c r="AK448">
        <v>8.0889999999999986</v>
      </c>
      <c r="AL448">
        <v>8.2649999999999864</v>
      </c>
      <c r="AM448">
        <v>7.9900000000000091</v>
      </c>
      <c r="AN448">
        <v>7.9699999999999704</v>
      </c>
      <c r="AO448">
        <v>8.0120000000000289</v>
      </c>
      <c r="AP448">
        <v>8.2239999999999611</v>
      </c>
      <c r="AQ448">
        <v>8.1540000000000532</v>
      </c>
      <c r="AR448">
        <v>8.2439999999999998</v>
      </c>
      <c r="AS448">
        <v>8.3629999999999995</v>
      </c>
      <c r="AT448">
        <v>8.5069999999999766</v>
      </c>
      <c r="AU448">
        <v>8.2820000000000107</v>
      </c>
      <c r="AV448">
        <v>8.4249999999999545</v>
      </c>
      <c r="AW448">
        <v>8.2700000000000102</v>
      </c>
      <c r="AX448">
        <v>8.3030000000000541</v>
      </c>
      <c r="AY448">
        <v>8.2949999999999875</v>
      </c>
      <c r="AZ448">
        <v>8.4099999999999682</v>
      </c>
      <c r="BA448">
        <v>8.5689999999999884</v>
      </c>
      <c r="BB448">
        <v>8.8369999999999891</v>
      </c>
      <c r="BC448" s="102">
        <f t="shared" si="49"/>
        <v>53.808240881558355</v>
      </c>
    </row>
    <row r="449" spans="1:55" ht="14.65" thickBot="1" x14ac:dyDescent="0.5">
      <c r="A449" s="4" t="s">
        <v>127</v>
      </c>
      <c r="B449" s="4">
        <v>2019</v>
      </c>
      <c r="C449" s="19">
        <v>43798</v>
      </c>
      <c r="D449" s="4" t="s">
        <v>72</v>
      </c>
      <c r="E449" s="29" t="s">
        <v>204</v>
      </c>
      <c r="F449" t="s">
        <v>206</v>
      </c>
      <c r="G449" t="s">
        <v>15</v>
      </c>
      <c r="H449" t="s">
        <v>544</v>
      </c>
      <c r="I449" t="s">
        <v>440</v>
      </c>
      <c r="J449" t="s">
        <v>492</v>
      </c>
      <c r="K449" t="s">
        <v>228</v>
      </c>
      <c r="L449" s="50">
        <f>(C449-VLOOKUP(H449,Riders!$A$2:$C$3501,2,FALSE))/365</f>
        <v>19.734246575342464</v>
      </c>
      <c r="M449" s="50">
        <f>(C449-VLOOKUP(I449,Riders!$A$2:$C$3501,2,FALSE))/365</f>
        <v>19.052054794520547</v>
      </c>
      <c r="N449" s="50">
        <f>(C449-VLOOKUP(J449,Riders!$A$2:$C$3501,2,FALSE))/365</f>
        <v>22.778082191780822</v>
      </c>
      <c r="O449" s="50">
        <f>(C449-VLOOKUP(K449,Riders!$A$2:$C$3501,2,FALSE))/365</f>
        <v>20.424657534246574</v>
      </c>
      <c r="P449" s="29">
        <v>4</v>
      </c>
      <c r="Q449" s="101">
        <f t="shared" si="43"/>
        <v>267.97499999999997</v>
      </c>
      <c r="R449" s="101">
        <f t="shared" si="44"/>
        <v>23.533000000000001</v>
      </c>
      <c r="S449" s="101">
        <f t="shared" si="45"/>
        <v>71.866</v>
      </c>
      <c r="T449" s="101">
        <f t="shared" si="46"/>
        <v>65.010999999999981</v>
      </c>
      <c r="U449" s="101">
        <f t="shared" si="47"/>
        <v>66.146999999999991</v>
      </c>
      <c r="V449" s="101">
        <f t="shared" si="48"/>
        <v>64.950999999999993</v>
      </c>
      <c r="W449">
        <v>14.66</v>
      </c>
      <c r="X449">
        <v>8.8730000000000011</v>
      </c>
      <c r="Y449">
        <v>8.046999999999997</v>
      </c>
      <c r="Z449">
        <v>7.9380000000000024</v>
      </c>
      <c r="AA449">
        <v>7.9260000000000019</v>
      </c>
      <c r="AB449">
        <v>8.1029999999999944</v>
      </c>
      <c r="AC449">
        <v>8.2800000000000082</v>
      </c>
      <c r="AD449">
        <v>8.0389999999999944</v>
      </c>
      <c r="AE449">
        <v>8.0219999999999914</v>
      </c>
      <c r="AF449">
        <v>7.9950000000000045</v>
      </c>
      <c r="AG449">
        <v>8.0550000000000068</v>
      </c>
      <c r="AH449">
        <v>8.1599999999999966</v>
      </c>
      <c r="AI449">
        <v>8.0950000000000131</v>
      </c>
      <c r="AJ449">
        <v>8.1759999999999735</v>
      </c>
      <c r="AK449">
        <v>8.3440000000000083</v>
      </c>
      <c r="AL449">
        <v>8.1639999999999873</v>
      </c>
      <c r="AM449">
        <v>8.2650000000000148</v>
      </c>
      <c r="AN449">
        <v>8.4990000000000236</v>
      </c>
      <c r="AO449">
        <v>8.2649999999999864</v>
      </c>
      <c r="AP449">
        <v>8.282999999999987</v>
      </c>
      <c r="AQ449">
        <v>8.4570000000000221</v>
      </c>
      <c r="AR449">
        <v>8.179000000000002</v>
      </c>
      <c r="AS449">
        <v>8.1200000000000045</v>
      </c>
      <c r="AT449">
        <v>8.0789999999999509</v>
      </c>
      <c r="AU449">
        <v>8.063000000000045</v>
      </c>
      <c r="AV449">
        <v>8.0529999999999973</v>
      </c>
      <c r="AW449">
        <v>8.0169999999999675</v>
      </c>
      <c r="AX449">
        <v>8.0260000000000105</v>
      </c>
      <c r="AY449">
        <v>8.1989999999999839</v>
      </c>
      <c r="AZ449">
        <v>8.1360000000000241</v>
      </c>
      <c r="BA449">
        <v>8.2199999999999989</v>
      </c>
      <c r="BB449">
        <v>8.2369999999999663</v>
      </c>
      <c r="BC449" s="102">
        <f t="shared" si="49"/>
        <v>53.73635600335853</v>
      </c>
    </row>
    <row r="450" spans="1:55" ht="14.65" thickBot="1" x14ac:dyDescent="0.5">
      <c r="A450" s="4" t="s">
        <v>127</v>
      </c>
      <c r="B450" s="4">
        <v>2019</v>
      </c>
      <c r="C450" s="19">
        <v>43797</v>
      </c>
      <c r="D450" s="4" t="s">
        <v>72</v>
      </c>
      <c r="E450" s="29" t="s">
        <v>379</v>
      </c>
      <c r="F450" s="51" t="s">
        <v>379</v>
      </c>
      <c r="G450" t="s">
        <v>29</v>
      </c>
      <c r="H450" t="s">
        <v>217</v>
      </c>
      <c r="I450" t="s">
        <v>551</v>
      </c>
      <c r="J450" t="s">
        <v>417</v>
      </c>
      <c r="K450" t="s">
        <v>550</v>
      </c>
      <c r="L450" s="50">
        <f>(C450-VLOOKUP(H450,Riders!$A$2:$C$3501,2,FALSE))/365</f>
        <v>21.663013698630138</v>
      </c>
      <c r="M450" s="50">
        <f>(C450-VLOOKUP(I450,Riders!$A$2:$C$3501,2,FALSE))/365</f>
        <v>23.123287671232877</v>
      </c>
      <c r="N450" s="50">
        <f>(C450-VLOOKUP(J450,Riders!$A$2:$C$3501,2,FALSE))/365</f>
        <v>20.775342465753425</v>
      </c>
      <c r="O450" s="50">
        <f>(C450-VLOOKUP(K450,Riders!$A$2:$C$3501,2,FALSE))/365</f>
        <v>20.232876712328768</v>
      </c>
      <c r="P450" s="29">
        <v>1</v>
      </c>
      <c r="Q450" s="101">
        <f t="shared" ref="Q450:Q513" si="50">IF(COUNT(W450:BB450)=32,SUM(W450:BB450),"")</f>
        <v>266.49699999999996</v>
      </c>
      <c r="R450" s="101">
        <f t="shared" ref="R450:R513" si="51">IF(COUNT(W450:X450)=2,SUM(W450:X450),"")</f>
        <v>22.521000000000001</v>
      </c>
      <c r="S450" s="101">
        <f t="shared" ref="S450:S513" si="52">IF(COUNT(W450:AD450)=8,SUM(W450:AD450),"")</f>
        <v>69.772999999999996</v>
      </c>
      <c r="T450" s="101">
        <f t="shared" ref="T450:T513" si="53">IF(COUNT(AE450:AL450)=8,SUM(AE450:AL450),"")</f>
        <v>63.445999999999998</v>
      </c>
      <c r="U450" s="101">
        <f t="shared" ref="U450:U513" si="54">IF(COUNT(AM450:AT450)=8,SUM(AM450:AT450),"")</f>
        <v>64.353000000000009</v>
      </c>
      <c r="V450" s="101">
        <f t="shared" ref="V450:V513" si="55">IF(COUNT(AU450:BB450)=8,SUM(AU450:BB450),"")</f>
        <v>68.924999999999955</v>
      </c>
      <c r="W450">
        <v>14.266</v>
      </c>
      <c r="X450">
        <v>8.2550000000000008</v>
      </c>
      <c r="Y450">
        <v>7.8189999999999991</v>
      </c>
      <c r="Z450">
        <v>7.7850000000000001</v>
      </c>
      <c r="AA450">
        <v>7.9579999999999984</v>
      </c>
      <c r="AB450">
        <v>7.8310000000000031</v>
      </c>
      <c r="AC450">
        <v>7.8590000000000018</v>
      </c>
      <c r="AD450">
        <v>7.9999999999999929</v>
      </c>
      <c r="AE450">
        <v>7.8990000000000009</v>
      </c>
      <c r="AF450">
        <v>7.8740000000000094</v>
      </c>
      <c r="AG450">
        <v>7.9479999999999933</v>
      </c>
      <c r="AH450">
        <v>8.1409999999999911</v>
      </c>
      <c r="AI450">
        <v>7.992999999999995</v>
      </c>
      <c r="AJ450">
        <v>7.9099999999999966</v>
      </c>
      <c r="AK450">
        <v>7.8680000000000092</v>
      </c>
      <c r="AL450">
        <v>7.8130000000000024</v>
      </c>
      <c r="AM450">
        <v>8.0169999999999959</v>
      </c>
      <c r="AN450">
        <v>7.8050000000000068</v>
      </c>
      <c r="AO450">
        <v>7.9110000000000014</v>
      </c>
      <c r="AP450">
        <v>8.0730000000000075</v>
      </c>
      <c r="AQ450">
        <v>8.0759999999999934</v>
      </c>
      <c r="AR450">
        <v>8.2410000000000139</v>
      </c>
      <c r="AS450">
        <v>8.1359999999999957</v>
      </c>
      <c r="AT450">
        <v>8.0939999999999941</v>
      </c>
      <c r="AU450">
        <v>8.2059999999999889</v>
      </c>
      <c r="AV450">
        <v>8.4669999999999845</v>
      </c>
      <c r="AW450">
        <v>8.5870000000000459</v>
      </c>
      <c r="AX450">
        <v>8.9059999999999775</v>
      </c>
      <c r="AY450">
        <v>8.6280000000000143</v>
      </c>
      <c r="AZ450">
        <v>8.5269999999999868</v>
      </c>
      <c r="BA450">
        <v>8.7840000000000202</v>
      </c>
      <c r="BB450">
        <v>8.8199999999999363</v>
      </c>
      <c r="BC450" s="102">
        <f t="shared" si="49"/>
        <v>54.034379373876639</v>
      </c>
    </row>
    <row r="451" spans="1:55" ht="14.65" thickBot="1" x14ac:dyDescent="0.5">
      <c r="A451" s="4" t="s">
        <v>127</v>
      </c>
      <c r="B451" s="4">
        <v>2019</v>
      </c>
      <c r="C451" s="19">
        <v>43797</v>
      </c>
      <c r="D451" s="4" t="s">
        <v>72</v>
      </c>
      <c r="E451" s="29" t="s">
        <v>379</v>
      </c>
      <c r="F451" s="51" t="s">
        <v>379</v>
      </c>
      <c r="G451" t="s">
        <v>53</v>
      </c>
      <c r="H451" t="s">
        <v>272</v>
      </c>
      <c r="I451" t="s">
        <v>456</v>
      </c>
      <c r="J451" t="s">
        <v>389</v>
      </c>
      <c r="K451" t="s">
        <v>316</v>
      </c>
      <c r="L451" s="50">
        <f>(C451-VLOOKUP(H451,Riders!$A$2:$C$3501,2,FALSE))/365</f>
        <v>22.780821917808218</v>
      </c>
      <c r="M451" s="50">
        <f>(C451-VLOOKUP(I451,Riders!$A$2:$C$3501,2,FALSE))/365</f>
        <v>20.443835616438356</v>
      </c>
      <c r="N451" s="50">
        <f>(C451-VLOOKUP(J451,Riders!$A$2:$C$3501,2,FALSE))/365</f>
        <v>20.076712328767123</v>
      </c>
      <c r="O451" s="50">
        <f>(C451-VLOOKUP(K451,Riders!$A$2:$C$3501,2,FALSE))/365</f>
        <v>18.934246575342467</v>
      </c>
      <c r="P451" s="29">
        <v>2</v>
      </c>
      <c r="Q451" s="101">
        <f t="shared" si="50"/>
        <v>266.72300000000001</v>
      </c>
      <c r="R451" s="101">
        <f t="shared" si="51"/>
        <v>22.754000000000001</v>
      </c>
      <c r="S451" s="101">
        <f t="shared" si="52"/>
        <v>70.207999999999998</v>
      </c>
      <c r="T451" s="101">
        <f t="shared" si="53"/>
        <v>64.706000000000017</v>
      </c>
      <c r="U451" s="101">
        <f t="shared" si="54"/>
        <v>65.449999999999989</v>
      </c>
      <c r="V451" s="101">
        <f t="shared" si="55"/>
        <v>66.359000000000009</v>
      </c>
      <c r="W451">
        <v>14.361000000000001</v>
      </c>
      <c r="X451">
        <v>8.3930000000000007</v>
      </c>
      <c r="Y451">
        <v>8.0239999999999974</v>
      </c>
      <c r="Z451">
        <v>7.9939999999999998</v>
      </c>
      <c r="AA451">
        <v>7.7830000000000013</v>
      </c>
      <c r="AB451">
        <v>7.9570000000000007</v>
      </c>
      <c r="AC451">
        <v>7.8119999999999976</v>
      </c>
      <c r="AD451">
        <v>7.8840000000000003</v>
      </c>
      <c r="AE451">
        <v>7.9969999999999999</v>
      </c>
      <c r="AF451">
        <v>8.1340000000000003</v>
      </c>
      <c r="AG451">
        <v>7.9839999999999947</v>
      </c>
      <c r="AH451">
        <v>8.054000000000002</v>
      </c>
      <c r="AI451">
        <v>8.2049999999999983</v>
      </c>
      <c r="AJ451">
        <v>8.0589999999999833</v>
      </c>
      <c r="AK451">
        <v>8.2400000000000091</v>
      </c>
      <c r="AL451">
        <v>8.0330000000000297</v>
      </c>
      <c r="AM451">
        <v>7.9959999999999809</v>
      </c>
      <c r="AN451">
        <v>8.0660000000000025</v>
      </c>
      <c r="AO451">
        <v>7.9909999999999854</v>
      </c>
      <c r="AP451">
        <v>8.0950000000000273</v>
      </c>
      <c r="AQ451">
        <v>8.2439999999999998</v>
      </c>
      <c r="AR451">
        <v>8.2039999999999793</v>
      </c>
      <c r="AS451">
        <v>8.4410000000000309</v>
      </c>
      <c r="AT451">
        <v>8.4129999999999825</v>
      </c>
      <c r="AU451">
        <v>8.1629999999999825</v>
      </c>
      <c r="AV451">
        <v>8.1310000000000286</v>
      </c>
      <c r="AW451">
        <v>8.2189999999999941</v>
      </c>
      <c r="AX451">
        <v>8.1410000000000196</v>
      </c>
      <c r="AY451">
        <v>8.2090000000000032</v>
      </c>
      <c r="AZ451">
        <v>8.3149999999999977</v>
      </c>
      <c r="BA451">
        <v>8.4289999999999168</v>
      </c>
      <c r="BB451">
        <v>8.7520000000000664</v>
      </c>
      <c r="BC451" s="102">
        <f t="shared" si="49"/>
        <v>53.9885949093254</v>
      </c>
    </row>
    <row r="452" spans="1:55" ht="14.65" thickBot="1" x14ac:dyDescent="0.5">
      <c r="A452" s="4" t="s">
        <v>127</v>
      </c>
      <c r="B452" s="4">
        <v>2019</v>
      </c>
      <c r="C452" s="19">
        <v>43797</v>
      </c>
      <c r="D452" s="4" t="s">
        <v>72</v>
      </c>
      <c r="E452" s="29" t="s">
        <v>379</v>
      </c>
      <c r="F452" s="51" t="s">
        <v>379</v>
      </c>
      <c r="G452" t="s">
        <v>51</v>
      </c>
      <c r="H452" t="s">
        <v>301</v>
      </c>
      <c r="I452" t="s">
        <v>236</v>
      </c>
      <c r="J452" t="s">
        <v>531</v>
      </c>
      <c r="K452" t="s">
        <v>532</v>
      </c>
      <c r="L452" s="50">
        <f>(C452-VLOOKUP(H452,Riders!$A$2:$C$3501,2,FALSE))/365</f>
        <v>29.728767123287671</v>
      </c>
      <c r="M452" s="50">
        <f>(C452-VLOOKUP(I452,Riders!$A$2:$C$3501,2,FALSE))/365</f>
        <v>24.065753424657533</v>
      </c>
      <c r="N452" s="50">
        <f>(C452-VLOOKUP(J452,Riders!$A$2:$C$3501,2,FALSE))/365</f>
        <v>19.241095890410961</v>
      </c>
      <c r="O452" s="50">
        <f>(C452-VLOOKUP(K452,Riders!$A$2:$C$3501,2,FALSE))/365</f>
        <v>27.090410958904108</v>
      </c>
      <c r="P452" s="29">
        <v>3</v>
      </c>
      <c r="Q452" s="101">
        <f t="shared" si="50"/>
        <v>267.19499999999999</v>
      </c>
      <c r="R452" s="101">
        <f t="shared" si="51"/>
        <v>22.494</v>
      </c>
      <c r="S452" s="101">
        <f t="shared" si="52"/>
        <v>70.222000000000008</v>
      </c>
      <c r="T452" s="101">
        <f t="shared" si="53"/>
        <v>65.227000000000004</v>
      </c>
      <c r="U452" s="101">
        <f t="shared" si="54"/>
        <v>64.819999999999965</v>
      </c>
      <c r="V452" s="101">
        <f t="shared" si="55"/>
        <v>66.926000000000016</v>
      </c>
      <c r="W452">
        <v>14.131</v>
      </c>
      <c r="X452">
        <v>8.3629999999999995</v>
      </c>
      <c r="Y452">
        <v>8.0070000000000014</v>
      </c>
      <c r="Z452">
        <v>8.0179999999999971</v>
      </c>
      <c r="AA452">
        <v>7.9050000000000011</v>
      </c>
      <c r="AB452">
        <v>7.9179999999999993</v>
      </c>
      <c r="AC452">
        <v>8.0739999999999981</v>
      </c>
      <c r="AD452">
        <v>7.8060000000000116</v>
      </c>
      <c r="AE452">
        <v>7.8449999999999989</v>
      </c>
      <c r="AF452">
        <v>7.9660000000000082</v>
      </c>
      <c r="AG452">
        <v>7.9829999999999899</v>
      </c>
      <c r="AH452">
        <v>8.0909999999999798</v>
      </c>
      <c r="AI452">
        <v>8.3360000000000269</v>
      </c>
      <c r="AJ452">
        <v>8.3059999999999974</v>
      </c>
      <c r="AK452">
        <v>8.4539999999999935</v>
      </c>
      <c r="AL452">
        <v>8.2460000000000093</v>
      </c>
      <c r="AM452">
        <v>8.1459999999999866</v>
      </c>
      <c r="AN452">
        <v>8.2210000000000321</v>
      </c>
      <c r="AO452">
        <v>7.8349999999999511</v>
      </c>
      <c r="AP452">
        <v>7.8770000000000095</v>
      </c>
      <c r="AQ452">
        <v>8.106000000000023</v>
      </c>
      <c r="AR452">
        <v>8.0970000000000084</v>
      </c>
      <c r="AS452">
        <v>8.1409999999999627</v>
      </c>
      <c r="AT452">
        <v>8.3969999999999914</v>
      </c>
      <c r="AU452">
        <v>8.4320000000000164</v>
      </c>
      <c r="AV452">
        <v>8.4619999999999891</v>
      </c>
      <c r="AW452">
        <v>8.6770000000000493</v>
      </c>
      <c r="AX452">
        <v>8.2769999999999584</v>
      </c>
      <c r="AY452">
        <v>8.25</v>
      </c>
      <c r="AZ452">
        <v>8.3700000000000614</v>
      </c>
      <c r="BA452">
        <v>8.1739999999999498</v>
      </c>
      <c r="BB452">
        <v>8.2839999999999918</v>
      </c>
      <c r="BC452" s="102">
        <f t="shared" si="49"/>
        <v>53.893224049851234</v>
      </c>
    </row>
    <row r="453" spans="1:55" ht="14.65" thickBot="1" x14ac:dyDescent="0.5">
      <c r="A453" s="4" t="s">
        <v>127</v>
      </c>
      <c r="B453" s="4">
        <v>2019</v>
      </c>
      <c r="C453" s="19">
        <v>43797</v>
      </c>
      <c r="D453" s="4" t="s">
        <v>72</v>
      </c>
      <c r="E453" s="29" t="s">
        <v>379</v>
      </c>
      <c r="F453" s="51" t="s">
        <v>379</v>
      </c>
      <c r="G453" t="s">
        <v>156</v>
      </c>
      <c r="H453" t="s">
        <v>539</v>
      </c>
      <c r="I453" t="s">
        <v>540</v>
      </c>
      <c r="J453" t="s">
        <v>542</v>
      </c>
      <c r="K453" t="s">
        <v>545</v>
      </c>
      <c r="L453" s="50">
        <f>(C453-VLOOKUP(H453,Riders!$A$2:$C$3501,2,FALSE))/365</f>
        <v>22.726027397260275</v>
      </c>
      <c r="M453" s="50">
        <f>(C453-VLOOKUP(I453,Riders!$A$2:$C$3501,2,FALSE))/365</f>
        <v>24.909589041095892</v>
      </c>
      <c r="N453" s="50">
        <f>(C453-VLOOKUP(J453,Riders!$A$2:$C$3501,2,FALSE))/365</f>
        <v>30.616438356164384</v>
      </c>
      <c r="O453" s="50">
        <f>(C453-VLOOKUP(K453,Riders!$A$2:$C$3501,2,FALSE))/365</f>
        <v>29.701369863013699</v>
      </c>
      <c r="P453" s="29">
        <v>4</v>
      </c>
      <c r="Q453" s="101">
        <f t="shared" si="50"/>
        <v>271.84500000000003</v>
      </c>
      <c r="R453" s="101">
        <f t="shared" si="51"/>
        <v>22.463000000000001</v>
      </c>
      <c r="S453" s="101">
        <f t="shared" si="52"/>
        <v>70.756</v>
      </c>
      <c r="T453" s="101">
        <f t="shared" si="53"/>
        <v>65.136000000000024</v>
      </c>
      <c r="U453" s="101">
        <f t="shared" si="54"/>
        <v>66.930999999999983</v>
      </c>
      <c r="V453" s="101">
        <f t="shared" si="55"/>
        <v>69.02200000000002</v>
      </c>
      <c r="W453">
        <v>14.061999999999999</v>
      </c>
      <c r="X453">
        <v>8.4010000000000016</v>
      </c>
      <c r="Y453">
        <v>8.093</v>
      </c>
      <c r="Z453">
        <v>8.139999999999997</v>
      </c>
      <c r="AA453">
        <v>7.9520000000000053</v>
      </c>
      <c r="AB453">
        <v>8.0599999999999952</v>
      </c>
      <c r="AC453">
        <v>8.0309999999999988</v>
      </c>
      <c r="AD453">
        <v>8.017000000000003</v>
      </c>
      <c r="AE453">
        <v>8.0510000000000161</v>
      </c>
      <c r="AF453">
        <v>7.9309999999999832</v>
      </c>
      <c r="AG453">
        <v>8</v>
      </c>
      <c r="AH453">
        <v>8.257000000000005</v>
      </c>
      <c r="AI453">
        <v>8.2560000000000002</v>
      </c>
      <c r="AJ453">
        <v>8.4359999999999928</v>
      </c>
      <c r="AK453">
        <v>8.1289999999999907</v>
      </c>
      <c r="AL453">
        <v>8.076000000000036</v>
      </c>
      <c r="AM453">
        <v>8.2389999999999759</v>
      </c>
      <c r="AN453">
        <v>8.2920000000000016</v>
      </c>
      <c r="AO453">
        <v>8.4329999999999927</v>
      </c>
      <c r="AP453">
        <v>8.1779999999999973</v>
      </c>
      <c r="AQ453">
        <v>8.1920000000000073</v>
      </c>
      <c r="AR453">
        <v>8.5660000000000309</v>
      </c>
      <c r="AS453">
        <v>8.6569999999999823</v>
      </c>
      <c r="AT453">
        <v>8.3739999999999952</v>
      </c>
      <c r="AU453">
        <v>8.2810000000000059</v>
      </c>
      <c r="AV453">
        <v>8.2889999999999873</v>
      </c>
      <c r="AW453">
        <v>8.5080000000000382</v>
      </c>
      <c r="AX453">
        <v>8.9000000000000057</v>
      </c>
      <c r="AY453">
        <v>9.1519999999999868</v>
      </c>
      <c r="AZ453">
        <v>8.719999999999942</v>
      </c>
      <c r="BA453">
        <v>8.5560000000000116</v>
      </c>
      <c r="BB453">
        <v>8.6160000000000423</v>
      </c>
      <c r="BC453" s="102">
        <f t="shared" ref="BC453:BC516" si="56">IF(COUNT(W453:BB453)=32,3.6*4000/Q453,"")</f>
        <v>52.971362357225622</v>
      </c>
    </row>
    <row r="454" spans="1:55" ht="14.65" thickBot="1" x14ac:dyDescent="0.5">
      <c r="A454" s="4" t="s">
        <v>127</v>
      </c>
      <c r="B454" s="4">
        <v>2019</v>
      </c>
      <c r="C454" s="19">
        <v>43797</v>
      </c>
      <c r="D454" s="4" t="s">
        <v>72</v>
      </c>
      <c r="E454" s="29" t="s">
        <v>379</v>
      </c>
      <c r="F454" s="51" t="s">
        <v>379</v>
      </c>
      <c r="G454" t="s">
        <v>15</v>
      </c>
      <c r="H454" t="s">
        <v>544</v>
      </c>
      <c r="I454" t="s">
        <v>440</v>
      </c>
      <c r="J454" t="s">
        <v>492</v>
      </c>
      <c r="K454" t="s">
        <v>228</v>
      </c>
      <c r="L454" s="50">
        <f>(C454-VLOOKUP(H454,Riders!$A$2:$C$3501,2,FALSE))/365</f>
        <v>19.731506849315068</v>
      </c>
      <c r="M454" s="50">
        <f>(C454-VLOOKUP(I454,Riders!$A$2:$C$3501,2,FALSE))/365</f>
        <v>19.049315068493151</v>
      </c>
      <c r="N454" s="50">
        <f>(C454-VLOOKUP(J454,Riders!$A$2:$C$3501,2,FALSE))/365</f>
        <v>22.775342465753425</v>
      </c>
      <c r="O454" s="50">
        <f>(C454-VLOOKUP(K454,Riders!$A$2:$C$3501,2,FALSE))/365</f>
        <v>20.421917808219177</v>
      </c>
      <c r="P454" s="29">
        <v>5</v>
      </c>
      <c r="Q454" s="101">
        <f t="shared" si="50"/>
        <v>272.90100000000001</v>
      </c>
      <c r="R454" s="101">
        <f t="shared" si="51"/>
        <v>23.547000000000001</v>
      </c>
      <c r="S454" s="101">
        <f t="shared" si="52"/>
        <v>72.154000000000011</v>
      </c>
      <c r="T454" s="101">
        <f t="shared" si="53"/>
        <v>66.017999999999986</v>
      </c>
      <c r="U454" s="101">
        <f t="shared" si="54"/>
        <v>66.770999999999987</v>
      </c>
      <c r="V454" s="101">
        <f t="shared" si="55"/>
        <v>67.958000000000027</v>
      </c>
      <c r="W454">
        <v>14.615</v>
      </c>
      <c r="X454">
        <v>8.9320000000000004</v>
      </c>
      <c r="Y454">
        <v>8.1939999999999991</v>
      </c>
      <c r="Z454">
        <v>7.9650000000000034</v>
      </c>
      <c r="AA454">
        <v>7.9429999999999978</v>
      </c>
      <c r="AB454">
        <v>8.2299999999999969</v>
      </c>
      <c r="AC454">
        <v>8.1570000000000036</v>
      </c>
      <c r="AD454">
        <v>8.1180000000000092</v>
      </c>
      <c r="AE454">
        <v>8.1170000000000044</v>
      </c>
      <c r="AF454">
        <v>8.1179999999999808</v>
      </c>
      <c r="AG454">
        <v>8.2959999999999923</v>
      </c>
      <c r="AH454">
        <v>8.166000000000011</v>
      </c>
      <c r="AI454">
        <v>8.3410000000000082</v>
      </c>
      <c r="AJ454">
        <v>8.2669999999999817</v>
      </c>
      <c r="AK454">
        <v>8.4180000000000206</v>
      </c>
      <c r="AL454">
        <v>8.2949999999999875</v>
      </c>
      <c r="AM454">
        <v>8.4189999999999827</v>
      </c>
      <c r="AN454">
        <v>8.2789999999999964</v>
      </c>
      <c r="AO454">
        <v>8.3300000000000409</v>
      </c>
      <c r="AP454">
        <v>8.3309999999999604</v>
      </c>
      <c r="AQ454">
        <v>8.3770000000000095</v>
      </c>
      <c r="AR454">
        <v>8.4950000000000045</v>
      </c>
      <c r="AS454">
        <v>8.2719999999999914</v>
      </c>
      <c r="AT454">
        <v>8.2680000000000007</v>
      </c>
      <c r="AU454">
        <v>8.41700000000003</v>
      </c>
      <c r="AV454">
        <v>8.5089999999999861</v>
      </c>
      <c r="AW454">
        <v>8.7530000000000143</v>
      </c>
      <c r="AX454">
        <v>8.3589999999999804</v>
      </c>
      <c r="AY454">
        <v>8.3759999999999764</v>
      </c>
      <c r="AZ454">
        <v>8.6470000000000482</v>
      </c>
      <c r="BA454">
        <v>8.4429999999999836</v>
      </c>
      <c r="BB454">
        <v>8.4540000000000077</v>
      </c>
      <c r="BC454" s="102">
        <f t="shared" si="56"/>
        <v>52.76638781096441</v>
      </c>
    </row>
    <row r="455" spans="1:55" ht="14.65" thickBot="1" x14ac:dyDescent="0.5">
      <c r="A455" s="4" t="s">
        <v>127</v>
      </c>
      <c r="B455" s="4">
        <v>2019</v>
      </c>
      <c r="C455" s="19">
        <v>43797</v>
      </c>
      <c r="D455" s="4" t="s">
        <v>72</v>
      </c>
      <c r="E455" s="29" t="s">
        <v>379</v>
      </c>
      <c r="F455" s="51" t="s">
        <v>379</v>
      </c>
      <c r="G455" t="s">
        <v>38</v>
      </c>
      <c r="H455" t="s">
        <v>552</v>
      </c>
      <c r="I455" t="s">
        <v>465</v>
      </c>
      <c r="J455" t="s">
        <v>553</v>
      </c>
      <c r="K455" t="s">
        <v>554</v>
      </c>
      <c r="L455" s="50">
        <f>(C455-VLOOKUP(H455,Riders!$A$2:$C$3501,2,FALSE))/365</f>
        <v>22.832876712328765</v>
      </c>
      <c r="M455" s="50">
        <f>(C455-VLOOKUP(I455,Riders!$A$2:$C$3501,2,FALSE))/365</f>
        <v>22.890410958904109</v>
      </c>
      <c r="N455" s="50">
        <f>(C455-VLOOKUP(J455,Riders!$A$2:$C$3501,2,FALSE))/365</f>
        <v>23.646575342465752</v>
      </c>
      <c r="O455" s="50">
        <f>(C455-VLOOKUP(K455,Riders!$A$2:$C$3501,2,FALSE))/365</f>
        <v>22.728767123287671</v>
      </c>
      <c r="P455" s="29">
        <v>6</v>
      </c>
      <c r="Q455" s="101">
        <f t="shared" si="50"/>
        <v>277.24400000000003</v>
      </c>
      <c r="R455" s="101">
        <f t="shared" si="51"/>
        <v>23.532</v>
      </c>
      <c r="S455" s="101">
        <f t="shared" si="52"/>
        <v>73.522000000000006</v>
      </c>
      <c r="T455" s="101">
        <f t="shared" si="53"/>
        <v>68.365999999999971</v>
      </c>
      <c r="U455" s="101">
        <f t="shared" si="54"/>
        <v>67.855000000000018</v>
      </c>
      <c r="V455" s="101">
        <f t="shared" si="55"/>
        <v>67.501000000000033</v>
      </c>
      <c r="W455">
        <v>15.007</v>
      </c>
      <c r="X455">
        <v>8.5250000000000004</v>
      </c>
      <c r="Y455">
        <v>8.3339999999999996</v>
      </c>
      <c r="Z455">
        <v>8.1259999999999977</v>
      </c>
      <c r="AA455">
        <v>8.4500000000000028</v>
      </c>
      <c r="AB455">
        <v>8.2590000000000003</v>
      </c>
      <c r="AC455">
        <v>8.3629999999999924</v>
      </c>
      <c r="AD455">
        <v>8.4580000000000126</v>
      </c>
      <c r="AE455">
        <v>8.6370000000000005</v>
      </c>
      <c r="AF455">
        <v>8.438999999999993</v>
      </c>
      <c r="AG455">
        <v>8.5579999999999927</v>
      </c>
      <c r="AH455">
        <v>8.4909999999999997</v>
      </c>
      <c r="AI455">
        <v>8.6440000000000197</v>
      </c>
      <c r="AJ455">
        <v>8.4890000000000043</v>
      </c>
      <c r="AK455">
        <v>8.5709999999999553</v>
      </c>
      <c r="AL455">
        <v>8.5370000000000061</v>
      </c>
      <c r="AM455">
        <v>8.7350000000000421</v>
      </c>
      <c r="AN455">
        <v>8.4669999999999561</v>
      </c>
      <c r="AO455">
        <v>8.54200000000003</v>
      </c>
      <c r="AP455">
        <v>8.4329999999999927</v>
      </c>
      <c r="AQ455">
        <v>8.6119999999999948</v>
      </c>
      <c r="AR455">
        <v>8.3440000000000225</v>
      </c>
      <c r="AS455">
        <v>8.3179999999999836</v>
      </c>
      <c r="AT455">
        <v>8.4039999999999964</v>
      </c>
      <c r="AU455">
        <v>8.5800000000000125</v>
      </c>
      <c r="AV455">
        <v>8.4710000000000036</v>
      </c>
      <c r="AW455">
        <v>8.5439999999999543</v>
      </c>
      <c r="AX455">
        <v>8.669000000000068</v>
      </c>
      <c r="AY455">
        <v>8.4999999999999716</v>
      </c>
      <c r="AZ455">
        <v>8.4760000000000559</v>
      </c>
      <c r="BA455">
        <v>8.1339999999999577</v>
      </c>
      <c r="BB455">
        <v>8.1270000000000095</v>
      </c>
      <c r="BC455" s="102">
        <f t="shared" si="56"/>
        <v>51.93980753415763</v>
      </c>
    </row>
    <row r="456" spans="1:55" ht="14.65" thickBot="1" x14ac:dyDescent="0.5">
      <c r="A456" s="4" t="s">
        <v>127</v>
      </c>
      <c r="B456" s="4">
        <v>2019</v>
      </c>
      <c r="C456" s="19">
        <v>43797</v>
      </c>
      <c r="D456" s="4" t="s">
        <v>72</v>
      </c>
      <c r="E456" s="29" t="s">
        <v>379</v>
      </c>
      <c r="F456" s="51" t="s">
        <v>379</v>
      </c>
      <c r="G456" t="s">
        <v>40</v>
      </c>
      <c r="H456" t="s">
        <v>320</v>
      </c>
      <c r="I456" t="s">
        <v>221</v>
      </c>
      <c r="J456" t="s">
        <v>547</v>
      </c>
      <c r="K456" t="s">
        <v>548</v>
      </c>
      <c r="L456" s="50">
        <f>(C456-VLOOKUP(H456,Riders!$A$2:$C$3501,2,FALSE))/365</f>
        <v>22.36986301369863</v>
      </c>
      <c r="M456" s="50">
        <f>(C456-VLOOKUP(I456,Riders!$A$2:$C$3501,2,FALSE))/365</f>
        <v>22.649315068493152</v>
      </c>
      <c r="N456" s="50">
        <f>(C456-VLOOKUP(J456,Riders!$A$2:$C$3501,2,FALSE))/365</f>
        <v>28.550684931506851</v>
      </c>
      <c r="O456" s="50">
        <f>(C456-VLOOKUP(K456,Riders!$A$2:$C$3501,2,FALSE))/365</f>
        <v>26.884931506849316</v>
      </c>
      <c r="P456" s="29">
        <v>7</v>
      </c>
      <c r="Q456" s="101">
        <f t="shared" si="50"/>
        <v>284.904</v>
      </c>
      <c r="R456" s="101">
        <f t="shared" si="51"/>
        <v>22.745999999999999</v>
      </c>
      <c r="S456" s="101">
        <f t="shared" si="52"/>
        <v>71.048000000000002</v>
      </c>
      <c r="T456" s="101">
        <f t="shared" si="53"/>
        <v>66.557999999999964</v>
      </c>
      <c r="U456" s="101">
        <f t="shared" si="54"/>
        <v>70.462000000000046</v>
      </c>
      <c r="V456" s="101">
        <f t="shared" si="55"/>
        <v>76.835999999999984</v>
      </c>
      <c r="W456">
        <v>14.291</v>
      </c>
      <c r="X456">
        <v>8.4549999999999983</v>
      </c>
      <c r="Y456">
        <v>8.0970000000000013</v>
      </c>
      <c r="Z456">
        <v>8.0209999999999972</v>
      </c>
      <c r="AA456">
        <v>8.1490000000000009</v>
      </c>
      <c r="AB456">
        <v>8.0300000000000011</v>
      </c>
      <c r="AC456">
        <v>8.0420000000000016</v>
      </c>
      <c r="AD456">
        <v>7.963000000000001</v>
      </c>
      <c r="AE456">
        <v>8.2130000000000081</v>
      </c>
      <c r="AF456">
        <v>8.1470000000000056</v>
      </c>
      <c r="AG456">
        <v>8.1869999999999692</v>
      </c>
      <c r="AH456">
        <v>8.2760000000000247</v>
      </c>
      <c r="AI456">
        <v>8.5450000000000017</v>
      </c>
      <c r="AJ456">
        <v>8.3859999999999957</v>
      </c>
      <c r="AK456">
        <v>8.3709999999999951</v>
      </c>
      <c r="AL456">
        <v>8.4329999999999643</v>
      </c>
      <c r="AM456">
        <v>8.6910000000000593</v>
      </c>
      <c r="AN456">
        <v>8.4049999999999727</v>
      </c>
      <c r="AO456">
        <v>8.3760000000000048</v>
      </c>
      <c r="AP456">
        <v>8.3830000000000098</v>
      </c>
      <c r="AQ456">
        <v>8.9259999999999593</v>
      </c>
      <c r="AR456">
        <v>8.9710000000000321</v>
      </c>
      <c r="AS456">
        <v>9.3040000000000305</v>
      </c>
      <c r="AT456">
        <v>9.4059999999999775</v>
      </c>
      <c r="AU456">
        <v>9.4950000000000045</v>
      </c>
      <c r="AV456">
        <v>10.049000000000007</v>
      </c>
      <c r="AW456">
        <v>9.9519999999999982</v>
      </c>
      <c r="AX456">
        <v>9.5320000000000107</v>
      </c>
      <c r="AY456">
        <v>9.5969999999999516</v>
      </c>
      <c r="AZ456">
        <v>9.396000000000015</v>
      </c>
      <c r="BA456">
        <v>9.3059999999999263</v>
      </c>
      <c r="BB456">
        <v>9.5090000000000714</v>
      </c>
      <c r="BC456" s="102">
        <f t="shared" si="56"/>
        <v>50.543340914834474</v>
      </c>
    </row>
    <row r="457" spans="1:55" ht="14.65" thickBot="1" x14ac:dyDescent="0.5">
      <c r="A457" s="1" t="s">
        <v>102</v>
      </c>
      <c r="B457" s="1">
        <v>2019</v>
      </c>
      <c r="C457" s="19">
        <v>43777</v>
      </c>
      <c r="D457" s="1" t="s">
        <v>72</v>
      </c>
      <c r="E457" s="29" t="s">
        <v>454</v>
      </c>
      <c r="F457">
        <v>1</v>
      </c>
      <c r="G457" t="s">
        <v>36</v>
      </c>
      <c r="H457" t="s">
        <v>35</v>
      </c>
      <c r="I457" t="s">
        <v>455</v>
      </c>
      <c r="J457" t="s">
        <v>558</v>
      </c>
      <c r="K457" t="s">
        <v>559</v>
      </c>
      <c r="L457" s="50">
        <f>(C457-VLOOKUP(H457,Riders!$A$2:$C$3501,2,FALSE))/365</f>
        <v>21.586301369863012</v>
      </c>
      <c r="M457" s="50">
        <f>(C457-VLOOKUP(I457,Riders!$A$2:$C$3501,2,FALSE))/365</f>
        <v>19.715068493150685</v>
      </c>
      <c r="N457" s="50" t="e">
        <f>(C457-VLOOKUP(J457,Riders!$A$2:$C$3501,2,FALSE))/365</f>
        <v>#N/A</v>
      </c>
      <c r="O457" s="50">
        <f>(C457-VLOOKUP(K457,Riders!$A$2:$C$3501,2,FALSE))/365</f>
        <v>23.827397260273973</v>
      </c>
      <c r="P457" s="29">
        <v>1</v>
      </c>
      <c r="Q457" s="101">
        <f t="shared" si="50"/>
        <v>263.30399999999997</v>
      </c>
      <c r="R457" s="101">
        <f t="shared" si="51"/>
        <v>22.545000000000002</v>
      </c>
      <c r="S457" s="101">
        <f t="shared" si="52"/>
        <v>69.085999999999999</v>
      </c>
      <c r="T457" s="101">
        <f t="shared" si="53"/>
        <v>63.921000000000006</v>
      </c>
      <c r="U457" s="101">
        <f t="shared" si="54"/>
        <v>64.512</v>
      </c>
      <c r="V457" s="101">
        <f t="shared" si="55"/>
        <v>65.784999999999968</v>
      </c>
      <c r="W457">
        <v>14.106</v>
      </c>
      <c r="X457">
        <v>8.4390000000000018</v>
      </c>
      <c r="Y457">
        <v>7.8969999999999985</v>
      </c>
      <c r="Z457">
        <v>7.828000000000003</v>
      </c>
      <c r="AA457">
        <v>7.6539999999999964</v>
      </c>
      <c r="AB457">
        <v>7.7650000000000006</v>
      </c>
      <c r="AC457">
        <v>7.6600000000000037</v>
      </c>
      <c r="AD457">
        <v>7.7369999999999948</v>
      </c>
      <c r="AE457">
        <v>7.9260000000000019</v>
      </c>
      <c r="AF457">
        <v>8.0750000000000028</v>
      </c>
      <c r="AG457">
        <v>7.9590000000000032</v>
      </c>
      <c r="AH457">
        <v>7.9669999999999987</v>
      </c>
      <c r="AI457">
        <v>8.0499999999999972</v>
      </c>
      <c r="AJ457">
        <v>8.099000000000018</v>
      </c>
      <c r="AK457">
        <v>7.9289999999999878</v>
      </c>
      <c r="AL457">
        <v>7.9159999999999968</v>
      </c>
      <c r="AM457">
        <v>8.0490000000000066</v>
      </c>
      <c r="AN457">
        <v>7.9699999999999989</v>
      </c>
      <c r="AO457">
        <v>8.0150000000000148</v>
      </c>
      <c r="AP457">
        <v>8.0599999999999739</v>
      </c>
      <c r="AQ457">
        <v>8.1740000000000066</v>
      </c>
      <c r="AR457">
        <v>8.0730000000000075</v>
      </c>
      <c r="AS457">
        <v>7.9879999999999995</v>
      </c>
      <c r="AT457">
        <v>8.1829999999999927</v>
      </c>
      <c r="AU457">
        <v>8.103999999999985</v>
      </c>
      <c r="AV457">
        <v>7.9279999999999973</v>
      </c>
      <c r="AW457">
        <v>7.9650000000000034</v>
      </c>
      <c r="AX457">
        <v>8.5240000000000009</v>
      </c>
      <c r="AY457">
        <v>8.2980000000000018</v>
      </c>
      <c r="AZ457">
        <v>8.4839999999999804</v>
      </c>
      <c r="BA457">
        <v>8.2490000000000236</v>
      </c>
      <c r="BB457">
        <v>8.2329999999999757</v>
      </c>
      <c r="BC457" s="102">
        <f t="shared" si="56"/>
        <v>54.68963631391852</v>
      </c>
    </row>
    <row r="458" spans="1:55" ht="14.65" thickBot="1" x14ac:dyDescent="0.5">
      <c r="A458" s="47" t="s">
        <v>102</v>
      </c>
      <c r="B458" s="47">
        <v>2019</v>
      </c>
      <c r="C458" s="9">
        <v>43777</v>
      </c>
      <c r="D458" s="47" t="s">
        <v>72</v>
      </c>
      <c r="E458" s="29" t="s">
        <v>454</v>
      </c>
      <c r="F458">
        <v>1</v>
      </c>
      <c r="G458" t="s">
        <v>56</v>
      </c>
      <c r="H458" t="s">
        <v>291</v>
      </c>
      <c r="I458" t="s">
        <v>267</v>
      </c>
      <c r="J458" t="s">
        <v>428</v>
      </c>
      <c r="K458" t="s">
        <v>427</v>
      </c>
      <c r="L458" s="50">
        <f>(C458-VLOOKUP(H458,Riders!$A$2:$C$3501,2,FALSE))/365</f>
        <v>18.561643835616437</v>
      </c>
      <c r="M458" s="50">
        <f>(C458-VLOOKUP(I458,Riders!$A$2:$C$3501,2,FALSE))/365</f>
        <v>20.87123287671233</v>
      </c>
      <c r="N458" s="50">
        <f>(C458-VLOOKUP(J458,Riders!$A$2:$C$3501,2,FALSE))/365</f>
        <v>30.032876712328768</v>
      </c>
      <c r="O458" s="50">
        <f>(C458-VLOOKUP(K458,Riders!$A$2:$C$3501,2,FALSE))/365</f>
        <v>25.534246575342465</v>
      </c>
      <c r="P458" s="51">
        <v>2</v>
      </c>
      <c r="Q458" s="101">
        <f t="shared" si="50"/>
        <v>267.96200000000005</v>
      </c>
      <c r="R458" s="101">
        <f t="shared" si="51"/>
        <v>24.186</v>
      </c>
      <c r="S458" s="101">
        <f t="shared" si="52"/>
        <v>71.692999999999998</v>
      </c>
      <c r="T458" s="101">
        <f t="shared" si="53"/>
        <v>63.856999999999985</v>
      </c>
      <c r="U458" s="101">
        <f t="shared" si="54"/>
        <v>65.845000000000027</v>
      </c>
      <c r="V458" s="101">
        <f t="shared" si="55"/>
        <v>66.567000000000036</v>
      </c>
      <c r="W458">
        <v>15.353999999999999</v>
      </c>
      <c r="X458">
        <v>8.8320000000000007</v>
      </c>
      <c r="Y458">
        <v>8.0499999999999972</v>
      </c>
      <c r="Z458">
        <v>7.8890000000000029</v>
      </c>
      <c r="AA458">
        <v>7.8370000000000033</v>
      </c>
      <c r="AB458">
        <v>7.8549999999999969</v>
      </c>
      <c r="AC458">
        <v>8.0239999999999938</v>
      </c>
      <c r="AD458">
        <v>7.8520000000000039</v>
      </c>
      <c r="AE458">
        <v>7.8189999999999884</v>
      </c>
      <c r="AF458">
        <v>8.0350000000000108</v>
      </c>
      <c r="AG458">
        <v>7.9620000000000033</v>
      </c>
      <c r="AH458">
        <v>7.9709999999999894</v>
      </c>
      <c r="AI458">
        <v>7.953000000000003</v>
      </c>
      <c r="AJ458">
        <v>7.9890000000000043</v>
      </c>
      <c r="AK458">
        <v>7.9930000000000234</v>
      </c>
      <c r="AL458">
        <v>8.1349999999999625</v>
      </c>
      <c r="AM458">
        <v>8.1920000000000357</v>
      </c>
      <c r="AN458">
        <v>8.296999999999997</v>
      </c>
      <c r="AO458">
        <v>8.4519999999999982</v>
      </c>
      <c r="AP458">
        <v>8.1510000000000105</v>
      </c>
      <c r="AQ458">
        <v>8.1209999999999809</v>
      </c>
      <c r="AR458">
        <v>8.3269999999999982</v>
      </c>
      <c r="AS458">
        <v>8.117999999999995</v>
      </c>
      <c r="AT458">
        <v>8.1870000000000118</v>
      </c>
      <c r="AU458">
        <v>8.4759999999999991</v>
      </c>
      <c r="AV458">
        <v>8.0800000000000125</v>
      </c>
      <c r="AW458">
        <v>8.0609999999999502</v>
      </c>
      <c r="AX458">
        <v>8.0340000000000487</v>
      </c>
      <c r="AY458">
        <v>8.1079999999999472</v>
      </c>
      <c r="AZ458">
        <v>8.3900000000000716</v>
      </c>
      <c r="BA458">
        <v>8.5249999999999204</v>
      </c>
      <c r="BB458">
        <v>8.8930000000000859</v>
      </c>
      <c r="BC458" s="102">
        <f t="shared" si="56"/>
        <v>53.738962987289234</v>
      </c>
    </row>
    <row r="459" spans="1:55" ht="14.65" thickBot="1" x14ac:dyDescent="0.5">
      <c r="A459" s="47" t="s">
        <v>102</v>
      </c>
      <c r="B459" s="47">
        <v>2019</v>
      </c>
      <c r="C459" s="9">
        <v>43777</v>
      </c>
      <c r="D459" s="47" t="s">
        <v>72</v>
      </c>
      <c r="E459" s="29" t="s">
        <v>454</v>
      </c>
      <c r="F459">
        <v>2</v>
      </c>
      <c r="G459" t="s">
        <v>53</v>
      </c>
      <c r="H459" t="s">
        <v>316</v>
      </c>
      <c r="I459" t="s">
        <v>456</v>
      </c>
      <c r="J459" t="s">
        <v>557</v>
      </c>
      <c r="K459" t="s">
        <v>529</v>
      </c>
      <c r="L459" s="50">
        <f>(C459-VLOOKUP(H459,Riders!$A$2:$C$3501,2,FALSE))/365</f>
        <v>18.87945205479452</v>
      </c>
      <c r="M459" s="50">
        <f>(C459-VLOOKUP(I459,Riders!$A$2:$C$3501,2,FALSE))/365</f>
        <v>20.389041095890413</v>
      </c>
      <c r="N459" s="50">
        <f>(C459-VLOOKUP(J459,Riders!$A$2:$C$3501,2,FALSE))/365</f>
        <v>31.339726027397262</v>
      </c>
      <c r="O459" s="50">
        <f>(C459-VLOOKUP(K459,Riders!$A$2:$C$3501,2,FALSE))/365</f>
        <v>37.331506849315069</v>
      </c>
      <c r="P459" s="51">
        <v>1</v>
      </c>
      <c r="Q459" s="101">
        <f t="shared" si="50"/>
        <v>260.35500000000002</v>
      </c>
      <c r="R459" s="101">
        <f t="shared" si="51"/>
        <v>22.664000000000001</v>
      </c>
      <c r="S459" s="101">
        <f t="shared" si="52"/>
        <v>69.449999999999989</v>
      </c>
      <c r="T459" s="101">
        <f t="shared" si="53"/>
        <v>63.245000000000005</v>
      </c>
      <c r="U459" s="101">
        <f t="shared" si="54"/>
        <v>63.506000000000029</v>
      </c>
      <c r="V459" s="101">
        <f t="shared" si="55"/>
        <v>64.153999999999996</v>
      </c>
      <c r="W459">
        <v>14.324</v>
      </c>
      <c r="X459">
        <v>8.3400000000000016</v>
      </c>
      <c r="Y459">
        <v>7.93</v>
      </c>
      <c r="Z459">
        <v>7.7860000000000014</v>
      </c>
      <c r="AA459">
        <v>7.9109999999999943</v>
      </c>
      <c r="AB459">
        <v>7.6610000000000014</v>
      </c>
      <c r="AC459">
        <v>7.7640000000000029</v>
      </c>
      <c r="AD459">
        <v>7.7339999999999876</v>
      </c>
      <c r="AE459">
        <v>7.8590000000000231</v>
      </c>
      <c r="AF459">
        <v>7.9609999999999843</v>
      </c>
      <c r="AG459">
        <v>7.7659999999999911</v>
      </c>
      <c r="AH459">
        <v>7.7810000000000201</v>
      </c>
      <c r="AI459">
        <v>7.9639999999999844</v>
      </c>
      <c r="AJ459">
        <v>7.9810000000000088</v>
      </c>
      <c r="AK459">
        <v>8.0960000000000036</v>
      </c>
      <c r="AL459">
        <v>7.8369999999999891</v>
      </c>
      <c r="AM459">
        <v>8.0090000000000146</v>
      </c>
      <c r="AN459">
        <v>7.9139999999999873</v>
      </c>
      <c r="AO459">
        <v>7.9430000000000121</v>
      </c>
      <c r="AP459">
        <v>8.099000000000018</v>
      </c>
      <c r="AQ459">
        <v>7.7869999999999493</v>
      </c>
      <c r="AR459">
        <v>7.8510000000000275</v>
      </c>
      <c r="AS459">
        <v>7.8530000000000086</v>
      </c>
      <c r="AT459">
        <v>8.0500000000000114</v>
      </c>
      <c r="AU459">
        <v>7.8429999999999609</v>
      </c>
      <c r="AV459">
        <v>8.1410000000000196</v>
      </c>
      <c r="AW459">
        <v>7.8910000000000196</v>
      </c>
      <c r="AX459">
        <v>7.9809999999999945</v>
      </c>
      <c r="AY459">
        <v>8.035000000000025</v>
      </c>
      <c r="AZ459">
        <v>8.1699999999999307</v>
      </c>
      <c r="BA459">
        <v>7.988000000000028</v>
      </c>
      <c r="BB459">
        <v>8.1050000000000182</v>
      </c>
      <c r="BC459" s="102">
        <f t="shared" si="56"/>
        <v>55.309097194215589</v>
      </c>
    </row>
    <row r="460" spans="1:55" ht="14.65" thickBot="1" x14ac:dyDescent="0.5">
      <c r="A460" s="47" t="s">
        <v>102</v>
      </c>
      <c r="B460" s="47">
        <v>2019</v>
      </c>
      <c r="C460" s="9">
        <v>43777</v>
      </c>
      <c r="D460" s="47" t="s">
        <v>72</v>
      </c>
      <c r="E460" s="29" t="s">
        <v>454</v>
      </c>
      <c r="F460">
        <v>2</v>
      </c>
      <c r="G460" t="s">
        <v>47</v>
      </c>
      <c r="H460" t="s">
        <v>279</v>
      </c>
      <c r="I460" t="s">
        <v>240</v>
      </c>
      <c r="J460" t="s">
        <v>268</v>
      </c>
      <c r="K460" t="s">
        <v>470</v>
      </c>
      <c r="L460" s="50">
        <f>(C460-VLOOKUP(H460,Riders!$A$2:$C$3501,2,FALSE))/365</f>
        <v>23.479452054794521</v>
      </c>
      <c r="M460" s="50">
        <f>(C460-VLOOKUP(I460,Riders!$A$2:$C$3501,2,FALSE))/365</f>
        <v>27.312328767123287</v>
      </c>
      <c r="N460" s="50">
        <f>(C460-VLOOKUP(J460,Riders!$A$2:$C$3501,2,FALSE))/365</f>
        <v>22.852054794520548</v>
      </c>
      <c r="O460" s="50">
        <f>(C460-VLOOKUP(K460,Riders!$A$2:$C$3501,2,FALSE))/365</f>
        <v>21.413698630136988</v>
      </c>
      <c r="P460" s="51">
        <v>2</v>
      </c>
      <c r="Q460" s="101">
        <f t="shared" si="50"/>
        <v>270.25400000000002</v>
      </c>
      <c r="R460" s="101">
        <f t="shared" si="51"/>
        <v>23.663</v>
      </c>
      <c r="S460" s="101">
        <f t="shared" si="52"/>
        <v>71.572999999999993</v>
      </c>
      <c r="T460" s="101">
        <f t="shared" si="53"/>
        <v>64.701000000000008</v>
      </c>
      <c r="U460" s="101">
        <f t="shared" si="54"/>
        <v>66.955000000000013</v>
      </c>
      <c r="V460" s="101">
        <f t="shared" si="55"/>
        <v>67.025000000000006</v>
      </c>
      <c r="W460">
        <v>14.987</v>
      </c>
      <c r="X460">
        <v>8.6760000000000002</v>
      </c>
      <c r="Y460">
        <v>8.41</v>
      </c>
      <c r="Z460">
        <v>7.8939999999999984</v>
      </c>
      <c r="AA460">
        <v>7.93</v>
      </c>
      <c r="AB460">
        <v>7.8079999999999998</v>
      </c>
      <c r="AC460">
        <v>7.970000000000006</v>
      </c>
      <c r="AD460">
        <v>7.897999999999989</v>
      </c>
      <c r="AE460">
        <v>8.0650000000000119</v>
      </c>
      <c r="AF460">
        <v>8.0360000000000014</v>
      </c>
      <c r="AG460">
        <v>8.1550000000000011</v>
      </c>
      <c r="AH460">
        <v>7.9759999999999991</v>
      </c>
      <c r="AI460">
        <v>8.1419999999999959</v>
      </c>
      <c r="AJ460">
        <v>7.9610000000000127</v>
      </c>
      <c r="AK460">
        <v>8.2069999999999936</v>
      </c>
      <c r="AL460">
        <v>8.1589999999999918</v>
      </c>
      <c r="AM460">
        <v>8.4139999999999873</v>
      </c>
      <c r="AN460">
        <v>8.3170000000000073</v>
      </c>
      <c r="AO460">
        <v>8.3720000000000141</v>
      </c>
      <c r="AP460">
        <v>8.2280000000000086</v>
      </c>
      <c r="AQ460">
        <v>8.3239999999999839</v>
      </c>
      <c r="AR460">
        <v>8.1640000000000157</v>
      </c>
      <c r="AS460">
        <v>8.4329999999999927</v>
      </c>
      <c r="AT460">
        <v>8.703000000000003</v>
      </c>
      <c r="AU460">
        <v>9.0719999999999743</v>
      </c>
      <c r="AV460">
        <v>9.1200000000000045</v>
      </c>
      <c r="AW460">
        <v>8.1910000000000025</v>
      </c>
      <c r="AX460">
        <v>7.9730000000000132</v>
      </c>
      <c r="AY460">
        <v>7.9689999999999941</v>
      </c>
      <c r="AZ460">
        <v>8.1010000000000275</v>
      </c>
      <c r="BA460">
        <v>8.3379999999999654</v>
      </c>
      <c r="BB460">
        <v>8.2610000000000241</v>
      </c>
      <c r="BC460" s="102">
        <f t="shared" si="56"/>
        <v>53.283207649100476</v>
      </c>
    </row>
    <row r="461" spans="1:55" ht="14.65" thickBot="1" x14ac:dyDescent="0.5">
      <c r="A461" s="47" t="s">
        <v>102</v>
      </c>
      <c r="B461" s="47">
        <v>2019</v>
      </c>
      <c r="C461" s="9">
        <v>43777</v>
      </c>
      <c r="D461" s="47" t="s">
        <v>72</v>
      </c>
      <c r="E461" s="29" t="s">
        <v>454</v>
      </c>
      <c r="F461">
        <v>3</v>
      </c>
      <c r="G461" t="s">
        <v>15</v>
      </c>
      <c r="H461" t="s">
        <v>459</v>
      </c>
      <c r="I461" t="s">
        <v>501</v>
      </c>
      <c r="J461" t="s">
        <v>491</v>
      </c>
      <c r="K461" t="s">
        <v>556</v>
      </c>
      <c r="L461" s="50">
        <f>(C461-VLOOKUP(H461,Riders!$A$2:$C$3501,2,FALSE))/365</f>
        <v>20.980821917808218</v>
      </c>
      <c r="M461" s="50">
        <f>(C461-VLOOKUP(I461,Riders!$A$2:$C$3501,2,FALSE))/365</f>
        <v>31.438356164383563</v>
      </c>
      <c r="N461" s="50">
        <f>(C461-VLOOKUP(J461,Riders!$A$2:$C$3501,2,FALSE))/365</f>
        <v>23.331506849315069</v>
      </c>
      <c r="O461" s="50" t="e">
        <f>(C461-VLOOKUP(K461,Riders!$A$2:$C$3501,2,FALSE))/365</f>
        <v>#N/A</v>
      </c>
      <c r="P461" s="51">
        <v>1</v>
      </c>
      <c r="Q461" s="101">
        <f t="shared" si="50"/>
        <v>255.69599999999994</v>
      </c>
      <c r="R461" s="101">
        <f t="shared" si="51"/>
        <v>22.908999999999999</v>
      </c>
      <c r="S461" s="101">
        <f t="shared" si="52"/>
        <v>69.386999999999986</v>
      </c>
      <c r="T461" s="101">
        <f t="shared" si="53"/>
        <v>61.905000000000015</v>
      </c>
      <c r="U461" s="101">
        <f t="shared" si="54"/>
        <v>62.143000000000001</v>
      </c>
      <c r="V461" s="101">
        <f t="shared" si="55"/>
        <v>62.260999999999939</v>
      </c>
      <c r="W461">
        <v>14.298999999999999</v>
      </c>
      <c r="X461">
        <v>8.61</v>
      </c>
      <c r="Y461">
        <v>8.0480000000000018</v>
      </c>
      <c r="Z461">
        <v>7.8149999999999977</v>
      </c>
      <c r="AA461">
        <v>7.7629999999999981</v>
      </c>
      <c r="AB461">
        <v>7.6270000000000024</v>
      </c>
      <c r="AC461">
        <v>7.5760000000000005</v>
      </c>
      <c r="AD461">
        <v>7.6489999999999867</v>
      </c>
      <c r="AE461">
        <v>7.7870000000000203</v>
      </c>
      <c r="AF461">
        <v>7.6729999999999876</v>
      </c>
      <c r="AG461">
        <v>7.7509999999999906</v>
      </c>
      <c r="AH461">
        <v>7.7610000000000241</v>
      </c>
      <c r="AI461">
        <v>7.9329999999999927</v>
      </c>
      <c r="AJ461">
        <v>7.7209999999999752</v>
      </c>
      <c r="AK461">
        <v>7.6560000000000201</v>
      </c>
      <c r="AL461">
        <v>7.6230000000000047</v>
      </c>
      <c r="AM461">
        <v>7.6589999999999918</v>
      </c>
      <c r="AN461">
        <v>7.7940000000000111</v>
      </c>
      <c r="AO461">
        <v>7.7649999999999864</v>
      </c>
      <c r="AP461">
        <v>7.8000000000000398</v>
      </c>
      <c r="AQ461">
        <v>7.9139999999999873</v>
      </c>
      <c r="AR461">
        <v>7.7639999999999816</v>
      </c>
      <c r="AS461">
        <v>7.7199999999999989</v>
      </c>
      <c r="AT461">
        <v>7.7270000000000039</v>
      </c>
      <c r="AU461">
        <v>7.6889999999999645</v>
      </c>
      <c r="AV461">
        <v>7.8210000000000264</v>
      </c>
      <c r="AW461">
        <v>8.1149999999999807</v>
      </c>
      <c r="AX461">
        <v>7.7410000000000139</v>
      </c>
      <c r="AY461">
        <v>7.7139999999999986</v>
      </c>
      <c r="AZ461">
        <v>7.6650000000000489</v>
      </c>
      <c r="BA461">
        <v>7.6949999999999363</v>
      </c>
      <c r="BB461">
        <v>7.8209999999999695</v>
      </c>
      <c r="BC461" s="102">
        <f t="shared" si="56"/>
        <v>56.316876290595097</v>
      </c>
    </row>
    <row r="462" spans="1:55" ht="14.65" thickBot="1" x14ac:dyDescent="0.5">
      <c r="A462" s="47" t="s">
        <v>102</v>
      </c>
      <c r="B462" s="47">
        <v>2019</v>
      </c>
      <c r="C462" s="9">
        <v>43777</v>
      </c>
      <c r="D462" s="47" t="s">
        <v>72</v>
      </c>
      <c r="E462" s="29" t="s">
        <v>454</v>
      </c>
      <c r="F462">
        <v>3</v>
      </c>
      <c r="G462" t="s">
        <v>17</v>
      </c>
      <c r="H462" t="s">
        <v>215</v>
      </c>
      <c r="I462" t="s">
        <v>423</v>
      </c>
      <c r="J462" t="s">
        <v>327</v>
      </c>
      <c r="K462" t="s">
        <v>422</v>
      </c>
      <c r="L462" s="50">
        <f>(C462-VLOOKUP(H462,Riders!$A$2:$C$3501,2,FALSE))/365</f>
        <v>20.835616438356166</v>
      </c>
      <c r="M462" s="50">
        <f>(C462-VLOOKUP(I462,Riders!$A$2:$C$3501,2,FALSE))/365</f>
        <v>21.969863013698632</v>
      </c>
      <c r="N462" s="50">
        <f>(C462-VLOOKUP(J462,Riders!$A$2:$C$3501,2,FALSE))/365</f>
        <v>27.095890410958905</v>
      </c>
      <c r="O462" s="50">
        <f>(C462-VLOOKUP(K462,Riders!$A$2:$C$3501,2,FALSE))/365</f>
        <v>20.556164383561644</v>
      </c>
      <c r="P462" s="51">
        <v>2</v>
      </c>
      <c r="Q462" s="101">
        <f t="shared" si="50"/>
        <v>259.21199999999999</v>
      </c>
      <c r="R462" s="101">
        <f t="shared" si="51"/>
        <v>22.312999999999999</v>
      </c>
      <c r="S462" s="101">
        <f t="shared" si="52"/>
        <v>69.445999999999998</v>
      </c>
      <c r="T462" s="101">
        <f t="shared" si="53"/>
        <v>62.304999999999978</v>
      </c>
      <c r="U462" s="101">
        <f t="shared" si="54"/>
        <v>62.984000000000037</v>
      </c>
      <c r="V462" s="101">
        <f t="shared" si="55"/>
        <v>64.476999999999975</v>
      </c>
      <c r="W462">
        <v>13.939</v>
      </c>
      <c r="X462">
        <v>8.3739999999999988</v>
      </c>
      <c r="Y462">
        <v>7.9160000000000004</v>
      </c>
      <c r="Z462">
        <v>7.6670000000000016</v>
      </c>
      <c r="AA462">
        <v>7.8500000000000014</v>
      </c>
      <c r="AB462">
        <v>7.8189999999999955</v>
      </c>
      <c r="AC462">
        <v>7.909000000000006</v>
      </c>
      <c r="AD462">
        <v>7.9719999999999942</v>
      </c>
      <c r="AE462">
        <v>7.7720000000000056</v>
      </c>
      <c r="AF462">
        <v>7.7830000000000013</v>
      </c>
      <c r="AG462">
        <v>7.8009999999999877</v>
      </c>
      <c r="AH462">
        <v>7.88900000000001</v>
      </c>
      <c r="AI462">
        <v>7.7139999999999986</v>
      </c>
      <c r="AJ462">
        <v>7.7389999999999901</v>
      </c>
      <c r="AK462">
        <v>7.8059999999999974</v>
      </c>
      <c r="AL462">
        <v>7.8009999999999877</v>
      </c>
      <c r="AM462">
        <v>7.8780000000000143</v>
      </c>
      <c r="AN462">
        <v>7.9970000000000141</v>
      </c>
      <c r="AO462">
        <v>7.7769999999999868</v>
      </c>
      <c r="AP462">
        <v>7.7770000000000152</v>
      </c>
      <c r="AQ462">
        <v>7.9750000000000227</v>
      </c>
      <c r="AR462">
        <v>7.8929999999999438</v>
      </c>
      <c r="AS462">
        <v>7.8510000000000275</v>
      </c>
      <c r="AT462">
        <v>7.8360000000000127</v>
      </c>
      <c r="AU462">
        <v>7.8789999999999623</v>
      </c>
      <c r="AV462">
        <v>8.0870000000000175</v>
      </c>
      <c r="AW462">
        <v>7.8830000000000098</v>
      </c>
      <c r="AX462">
        <v>8.0209999999999582</v>
      </c>
      <c r="AY462">
        <v>8.1890000000000498</v>
      </c>
      <c r="AZ462">
        <v>8.1150000000000091</v>
      </c>
      <c r="BA462">
        <v>8.2980000000000018</v>
      </c>
      <c r="BB462">
        <v>8.004999999999967</v>
      </c>
      <c r="BC462" s="102">
        <f t="shared" si="56"/>
        <v>55.552983658163974</v>
      </c>
    </row>
    <row r="463" spans="1:55" ht="14.65" thickBot="1" x14ac:dyDescent="0.5">
      <c r="A463" s="47" t="s">
        <v>102</v>
      </c>
      <c r="B463" s="47">
        <v>2019</v>
      </c>
      <c r="C463" s="9">
        <v>43777</v>
      </c>
      <c r="D463" s="47" t="s">
        <v>72</v>
      </c>
      <c r="E463" s="29" t="s">
        <v>454</v>
      </c>
      <c r="F463">
        <v>4</v>
      </c>
      <c r="G463" t="s">
        <v>51</v>
      </c>
      <c r="H463" t="s">
        <v>236</v>
      </c>
      <c r="I463" t="s">
        <v>531</v>
      </c>
      <c r="J463" t="s">
        <v>301</v>
      </c>
      <c r="K463" t="s">
        <v>555</v>
      </c>
      <c r="L463" s="50">
        <f>(C463-VLOOKUP(H463,Riders!$A$2:$C$3501,2,FALSE))/365</f>
        <v>24.010958904109589</v>
      </c>
      <c r="M463" s="50">
        <f>(C463-VLOOKUP(I463,Riders!$A$2:$C$3501,2,FALSE))/365</f>
        <v>19.186301369863013</v>
      </c>
      <c r="N463" s="50">
        <f>(C463-VLOOKUP(J463,Riders!$A$2:$C$3501,2,FALSE))/365</f>
        <v>29.673972602739727</v>
      </c>
      <c r="O463" s="50">
        <f>(C463-VLOOKUP(K463,Riders!$A$2:$C$3501,2,FALSE))/365</f>
        <v>33.608219178082194</v>
      </c>
      <c r="P463" s="51">
        <v>1</v>
      </c>
      <c r="Q463" s="101">
        <f t="shared" si="50"/>
        <v>262.38200000000006</v>
      </c>
      <c r="R463" s="101">
        <f t="shared" si="51"/>
        <v>22.631</v>
      </c>
      <c r="S463" s="101">
        <f t="shared" si="52"/>
        <v>69.769000000000005</v>
      </c>
      <c r="T463" s="101">
        <f t="shared" si="53"/>
        <v>62.921999999999997</v>
      </c>
      <c r="U463" s="101">
        <f t="shared" si="54"/>
        <v>65.039999999999992</v>
      </c>
      <c r="V463" s="101">
        <f t="shared" si="55"/>
        <v>64.651000000000067</v>
      </c>
      <c r="W463">
        <v>14.442</v>
      </c>
      <c r="X463">
        <v>8.1890000000000001</v>
      </c>
      <c r="Y463">
        <v>7.8210000000000015</v>
      </c>
      <c r="Z463">
        <v>7.6990000000000016</v>
      </c>
      <c r="AA463">
        <v>7.8729999999999976</v>
      </c>
      <c r="AB463">
        <v>7.8889999999999958</v>
      </c>
      <c r="AC463">
        <v>7.9249999999999972</v>
      </c>
      <c r="AD463">
        <v>7.9310000000000116</v>
      </c>
      <c r="AE463">
        <v>8.0260000000000105</v>
      </c>
      <c r="AF463">
        <v>7.7219999999999942</v>
      </c>
      <c r="AG463">
        <v>7.6919999999999931</v>
      </c>
      <c r="AH463">
        <v>7.6939999999999884</v>
      </c>
      <c r="AI463">
        <v>7.91700000000003</v>
      </c>
      <c r="AJ463">
        <v>7.8629999999999853</v>
      </c>
      <c r="AK463">
        <v>7.9289999999999736</v>
      </c>
      <c r="AL463">
        <v>8.0790000000000219</v>
      </c>
      <c r="AM463">
        <v>8.0360000000000014</v>
      </c>
      <c r="AN463">
        <v>8.0840000000000032</v>
      </c>
      <c r="AO463">
        <v>8.3059999999999832</v>
      </c>
      <c r="AP463">
        <v>8.188999999999993</v>
      </c>
      <c r="AQ463">
        <v>8.15300000000002</v>
      </c>
      <c r="AR463">
        <v>8.1100000000000136</v>
      </c>
      <c r="AS463">
        <v>8.2369999999999948</v>
      </c>
      <c r="AT463">
        <v>7.9249999999999829</v>
      </c>
      <c r="AU463">
        <v>7.9470000000000312</v>
      </c>
      <c r="AV463">
        <v>8.0069999999999482</v>
      </c>
      <c r="AW463">
        <v>8.1470000000000198</v>
      </c>
      <c r="AX463">
        <v>7.9420000000000073</v>
      </c>
      <c r="AY463">
        <v>7.9340000000000259</v>
      </c>
      <c r="AZ463">
        <v>8.1839999999999975</v>
      </c>
      <c r="BA463">
        <v>8.2109999999999843</v>
      </c>
      <c r="BB463">
        <v>8.2790000000000532</v>
      </c>
      <c r="BC463" s="102">
        <f t="shared" si="56"/>
        <v>54.88181353903849</v>
      </c>
    </row>
    <row r="464" spans="1:55" ht="14.65" thickBot="1" x14ac:dyDescent="0.5">
      <c r="A464" s="47" t="s">
        <v>102</v>
      </c>
      <c r="B464" s="47">
        <v>2019</v>
      </c>
      <c r="C464" s="9">
        <v>43777</v>
      </c>
      <c r="D464" s="47" t="s">
        <v>72</v>
      </c>
      <c r="E464" s="29" t="s">
        <v>454</v>
      </c>
      <c r="F464">
        <v>4</v>
      </c>
      <c r="G464" t="s">
        <v>25</v>
      </c>
      <c r="H464" t="s">
        <v>328</v>
      </c>
      <c r="I464" t="s">
        <v>269</v>
      </c>
      <c r="J464" t="s">
        <v>343</v>
      </c>
      <c r="K464" t="s">
        <v>522</v>
      </c>
      <c r="L464" s="50">
        <f>(C464-VLOOKUP(H464,Riders!$A$2:$C$3501,2,FALSE))/365</f>
        <v>29.290410958904111</v>
      </c>
      <c r="M464" s="50">
        <f>(C464-VLOOKUP(I464,Riders!$A$2:$C$3501,2,FALSE))/365</f>
        <v>25.676712328767124</v>
      </c>
      <c r="N464" s="50">
        <f>(C464-VLOOKUP(J464,Riders!$A$2:$C$3501,2,FALSE))/365</f>
        <v>25.186301369863013</v>
      </c>
      <c r="O464" s="50">
        <f>(C464-VLOOKUP(K464,Riders!$A$2:$C$3501,2,FALSE))/365</f>
        <v>21.443835616438356</v>
      </c>
      <c r="P464" s="51">
        <v>2</v>
      </c>
      <c r="Q464" s="101">
        <f t="shared" si="50"/>
        <v>288.74900000000002</v>
      </c>
      <c r="R464" s="101">
        <f t="shared" si="51"/>
        <v>22.504000000000001</v>
      </c>
      <c r="S464" s="101">
        <f t="shared" si="52"/>
        <v>68.244</v>
      </c>
      <c r="T464" s="101">
        <f t="shared" si="53"/>
        <v>60.955999999999989</v>
      </c>
      <c r="U464" s="101">
        <f t="shared" si="54"/>
        <v>61.795999999999992</v>
      </c>
      <c r="V464" s="101">
        <f t="shared" si="55"/>
        <v>97.753000000000043</v>
      </c>
      <c r="W464">
        <v>14.287000000000001</v>
      </c>
      <c r="X464">
        <v>8.2170000000000005</v>
      </c>
      <c r="Y464">
        <v>7.6829999999999998</v>
      </c>
      <c r="Z464">
        <v>7.602999999999998</v>
      </c>
      <c r="AA464">
        <v>7.6910000000000025</v>
      </c>
      <c r="AB464">
        <v>7.5379999999999967</v>
      </c>
      <c r="AC464">
        <v>7.5570000000000022</v>
      </c>
      <c r="AD464">
        <v>7.6679999999999993</v>
      </c>
      <c r="AE464">
        <v>7.576999999999984</v>
      </c>
      <c r="AF464">
        <v>7.5360000000000014</v>
      </c>
      <c r="AG464">
        <v>7.5609999999999928</v>
      </c>
      <c r="AH464">
        <v>7.6650000000000205</v>
      </c>
      <c r="AI464">
        <v>7.6079999999999899</v>
      </c>
      <c r="AJ464">
        <v>7.6080000000000041</v>
      </c>
      <c r="AK464">
        <v>7.619000000000014</v>
      </c>
      <c r="AL464">
        <v>7.7819999999999823</v>
      </c>
      <c r="AM464">
        <v>7.6010000000000275</v>
      </c>
      <c r="AN464">
        <v>7.6489999999999725</v>
      </c>
      <c r="AO464">
        <v>7.6510000000000105</v>
      </c>
      <c r="AP464">
        <v>7.853999999999985</v>
      </c>
      <c r="AQ464">
        <v>7.7140000000000271</v>
      </c>
      <c r="AR464">
        <v>7.7370000000000232</v>
      </c>
      <c r="AS464">
        <v>7.8759999999999479</v>
      </c>
      <c r="AT464">
        <v>7.7139999999999986</v>
      </c>
      <c r="AU464">
        <v>7.6100000000000421</v>
      </c>
      <c r="AV464">
        <v>7.5229999999999961</v>
      </c>
      <c r="AW464">
        <v>8.3669999999999902</v>
      </c>
      <c r="AX464">
        <v>10.556999999999988</v>
      </c>
      <c r="AY464">
        <v>12.716999999999985</v>
      </c>
      <c r="AZ464">
        <v>14.84000000000006</v>
      </c>
      <c r="BA464">
        <v>14.701999999999913</v>
      </c>
      <c r="BB464">
        <v>21.437000000000069</v>
      </c>
      <c r="BC464" s="102">
        <f t="shared" si="56"/>
        <v>49.870302581134474</v>
      </c>
    </row>
    <row r="465" spans="1:55" ht="14.65" thickBot="1" x14ac:dyDescent="0.5">
      <c r="A465" s="47" t="s">
        <v>102</v>
      </c>
      <c r="B465" s="47">
        <v>2019</v>
      </c>
      <c r="C465" s="9">
        <v>43777</v>
      </c>
      <c r="D465" s="47" t="s">
        <v>72</v>
      </c>
      <c r="E465" s="29" t="s">
        <v>204</v>
      </c>
      <c r="F465" t="s">
        <v>205</v>
      </c>
      <c r="G465" t="s">
        <v>25</v>
      </c>
      <c r="H465" t="s">
        <v>328</v>
      </c>
      <c r="I465" t="s">
        <v>269</v>
      </c>
      <c r="J465" t="s">
        <v>343</v>
      </c>
      <c r="K465" t="s">
        <v>522</v>
      </c>
      <c r="L465" s="50">
        <f>(C465-VLOOKUP(H465,Riders!$A$2:$C$3501,2,FALSE))/365</f>
        <v>29.290410958904111</v>
      </c>
      <c r="M465" s="50">
        <f>(C465-VLOOKUP(I465,Riders!$A$2:$C$3501,2,FALSE))/365</f>
        <v>25.676712328767124</v>
      </c>
      <c r="N465" s="50">
        <f>(C465-VLOOKUP(J465,Riders!$A$2:$C$3501,2,FALSE))/365</f>
        <v>25.186301369863013</v>
      </c>
      <c r="O465" s="50">
        <f>(C465-VLOOKUP(K465,Riders!$A$2:$C$3501,2,FALSE))/365</f>
        <v>21.443835616438356</v>
      </c>
      <c r="P465" s="51">
        <v>1</v>
      </c>
      <c r="Q465" s="101">
        <f t="shared" si="50"/>
        <v>252.24400000000003</v>
      </c>
      <c r="R465" s="101">
        <f t="shared" si="51"/>
        <v>22.16</v>
      </c>
      <c r="S465" s="101">
        <f t="shared" si="52"/>
        <v>68.314999999999998</v>
      </c>
      <c r="T465" s="101">
        <f t="shared" si="53"/>
        <v>60.557000000000016</v>
      </c>
      <c r="U465" s="101">
        <f t="shared" si="54"/>
        <v>61.556999999999988</v>
      </c>
      <c r="V465" s="101">
        <f t="shared" si="55"/>
        <v>61.815000000000026</v>
      </c>
      <c r="W465">
        <v>14.114000000000001</v>
      </c>
      <c r="X465">
        <v>8.0459999999999994</v>
      </c>
      <c r="Y465">
        <v>7.7149999999999999</v>
      </c>
      <c r="Z465">
        <v>7.6890000000000001</v>
      </c>
      <c r="AA465">
        <v>7.7749999999999986</v>
      </c>
      <c r="AB465">
        <v>7.6570000000000036</v>
      </c>
      <c r="AC465">
        <v>7.6110000000000042</v>
      </c>
      <c r="AD465">
        <v>7.7079999999999913</v>
      </c>
      <c r="AE465">
        <v>7.5940000000000083</v>
      </c>
      <c r="AF465">
        <v>7.5579999999999927</v>
      </c>
      <c r="AG465">
        <v>7.5559999999999974</v>
      </c>
      <c r="AH465">
        <v>7.6490000000000151</v>
      </c>
      <c r="AI465">
        <v>7.583999999999989</v>
      </c>
      <c r="AJ465">
        <v>7.5340000000000202</v>
      </c>
      <c r="AK465">
        <v>7.5299999999999585</v>
      </c>
      <c r="AL465">
        <v>7.5520000000000351</v>
      </c>
      <c r="AM465">
        <v>7.5589999999999691</v>
      </c>
      <c r="AN465">
        <v>7.6630000000000109</v>
      </c>
      <c r="AO465">
        <v>7.599000000000018</v>
      </c>
      <c r="AP465">
        <v>7.6689999999999827</v>
      </c>
      <c r="AQ465">
        <v>7.671999999999997</v>
      </c>
      <c r="AR465">
        <v>7.8569999999999993</v>
      </c>
      <c r="AS465">
        <v>7.7549999999999955</v>
      </c>
      <c r="AT465">
        <v>7.7830000000000155</v>
      </c>
      <c r="AU465">
        <v>7.9540000000000077</v>
      </c>
      <c r="AV465">
        <v>7.8119999999999834</v>
      </c>
      <c r="AW465">
        <v>7.8730000000000189</v>
      </c>
      <c r="AX465">
        <v>7.6379999999999768</v>
      </c>
      <c r="AY465">
        <v>7.6880000000000166</v>
      </c>
      <c r="AZ465">
        <v>7.6459999999999866</v>
      </c>
      <c r="BA465">
        <v>7.5710000000000264</v>
      </c>
      <c r="BB465">
        <v>7.6330000000000098</v>
      </c>
      <c r="BC465" s="102">
        <f t="shared" si="56"/>
        <v>57.087581865178151</v>
      </c>
    </row>
    <row r="466" spans="1:55" ht="14.65" thickBot="1" x14ac:dyDescent="0.5">
      <c r="A466" s="47" t="s">
        <v>102</v>
      </c>
      <c r="B466" s="47">
        <v>2019</v>
      </c>
      <c r="C466" s="9">
        <v>43777</v>
      </c>
      <c r="D466" s="47" t="s">
        <v>72</v>
      </c>
      <c r="E466" s="29" t="s">
        <v>204</v>
      </c>
      <c r="F466" t="s">
        <v>205</v>
      </c>
      <c r="G466" t="s">
        <v>15</v>
      </c>
      <c r="H466" t="s">
        <v>459</v>
      </c>
      <c r="I466" t="s">
        <v>501</v>
      </c>
      <c r="J466" t="s">
        <v>491</v>
      </c>
      <c r="K466" t="s">
        <v>337</v>
      </c>
      <c r="L466" s="50">
        <f>(C466-VLOOKUP(H466,Riders!$A$2:$C$3501,2,FALSE))/365</f>
        <v>20.980821917808218</v>
      </c>
      <c r="M466" s="50">
        <f>(C466-VLOOKUP(I466,Riders!$A$2:$C$3501,2,FALSE))/365</f>
        <v>31.438356164383563</v>
      </c>
      <c r="N466" s="50">
        <f>(C466-VLOOKUP(J466,Riders!$A$2:$C$3501,2,FALSE))/365</f>
        <v>23.331506849315069</v>
      </c>
      <c r="O466" s="50">
        <f>(C466-VLOOKUP(K466,Riders!$A$2:$C$3501,2,FALSE))/365</f>
        <v>24.479452054794521</v>
      </c>
      <c r="P466" s="51">
        <v>2</v>
      </c>
      <c r="Q466" s="101">
        <f t="shared" si="50"/>
        <v>254.52200000000002</v>
      </c>
      <c r="R466" s="101">
        <f t="shared" si="51"/>
        <v>22.475000000000001</v>
      </c>
      <c r="S466" s="101">
        <f t="shared" si="52"/>
        <v>68.477999999999994</v>
      </c>
      <c r="T466" s="101">
        <f t="shared" si="53"/>
        <v>61.016999999999982</v>
      </c>
      <c r="U466" s="101">
        <f t="shared" si="54"/>
        <v>62.498000000000019</v>
      </c>
      <c r="V466" s="101">
        <f t="shared" si="55"/>
        <v>62.529000000000025</v>
      </c>
      <c r="W466">
        <v>14.090999999999999</v>
      </c>
      <c r="X466">
        <v>8.3840000000000021</v>
      </c>
      <c r="Y466">
        <v>7.8709999999999987</v>
      </c>
      <c r="Z466">
        <v>7.6830000000000034</v>
      </c>
      <c r="AA466">
        <v>7.6949999999999932</v>
      </c>
      <c r="AB466">
        <v>7.5670000000000002</v>
      </c>
      <c r="AC466">
        <v>7.6080000000000112</v>
      </c>
      <c r="AD466">
        <v>7.5789999999999864</v>
      </c>
      <c r="AE466">
        <v>7.7140000000000128</v>
      </c>
      <c r="AF466">
        <v>7.6389999999999958</v>
      </c>
      <c r="AG466">
        <v>7.6300000000000097</v>
      </c>
      <c r="AH466">
        <v>7.6099999999999852</v>
      </c>
      <c r="AI466">
        <v>7.7280000000000086</v>
      </c>
      <c r="AJ466">
        <v>7.5789999999999793</v>
      </c>
      <c r="AK466">
        <v>7.5600000000000165</v>
      </c>
      <c r="AL466">
        <v>7.5569999999999737</v>
      </c>
      <c r="AM466">
        <v>7.5450000000000159</v>
      </c>
      <c r="AN466">
        <v>7.7580000000000098</v>
      </c>
      <c r="AO466">
        <v>7.8379999999999939</v>
      </c>
      <c r="AP466">
        <v>8</v>
      </c>
      <c r="AQ466">
        <v>7.8390000000000271</v>
      </c>
      <c r="AR466">
        <v>7.7919999999999732</v>
      </c>
      <c r="AS466">
        <v>7.7830000000000155</v>
      </c>
      <c r="AT466">
        <v>7.9429999999999836</v>
      </c>
      <c r="AU466">
        <v>7.7550000000000239</v>
      </c>
      <c r="AV466">
        <v>7.8300000000000125</v>
      </c>
      <c r="AW466">
        <v>7.9489999999999554</v>
      </c>
      <c r="AX466">
        <v>7.7810000000000059</v>
      </c>
      <c r="AY466">
        <v>7.8260000000000218</v>
      </c>
      <c r="AZ466">
        <v>7.8089999999999975</v>
      </c>
      <c r="BA466">
        <v>7.7669999999999675</v>
      </c>
      <c r="BB466">
        <v>7.8120000000000402</v>
      </c>
      <c r="BC466" s="102">
        <f t="shared" si="56"/>
        <v>56.5766417048428</v>
      </c>
    </row>
    <row r="467" spans="1:55" ht="14.65" thickBot="1" x14ac:dyDescent="0.5">
      <c r="A467" s="47" t="s">
        <v>102</v>
      </c>
      <c r="B467" s="47">
        <v>2019</v>
      </c>
      <c r="C467" s="9">
        <v>43777</v>
      </c>
      <c r="D467" s="47" t="s">
        <v>72</v>
      </c>
      <c r="E467" s="29" t="s">
        <v>204</v>
      </c>
      <c r="F467" t="s">
        <v>206</v>
      </c>
      <c r="G467" t="s">
        <v>53</v>
      </c>
      <c r="H467" t="s">
        <v>316</v>
      </c>
      <c r="I467" t="s">
        <v>456</v>
      </c>
      <c r="J467" t="s">
        <v>557</v>
      </c>
      <c r="K467" t="s">
        <v>529</v>
      </c>
      <c r="L467" s="50">
        <f>(C467-VLOOKUP(H467,Riders!$A$2:$C$3501,2,FALSE))/365</f>
        <v>18.87945205479452</v>
      </c>
      <c r="M467" s="50">
        <f>(C467-VLOOKUP(I467,Riders!$A$2:$C$3501,2,FALSE))/365</f>
        <v>20.389041095890413</v>
      </c>
      <c r="N467" s="50">
        <f>(C467-VLOOKUP(J467,Riders!$A$2:$C$3501,2,FALSE))/365</f>
        <v>31.339726027397262</v>
      </c>
      <c r="O467" s="50">
        <f>(C467-VLOOKUP(K467,Riders!$A$2:$C$3501,2,FALSE))/365</f>
        <v>37.331506849315069</v>
      </c>
      <c r="P467" s="51">
        <v>3</v>
      </c>
      <c r="Q467" s="101">
        <f t="shared" si="50"/>
        <v>259.46899999999999</v>
      </c>
      <c r="R467" s="101">
        <f t="shared" si="51"/>
        <v>22.373000000000001</v>
      </c>
      <c r="S467" s="101">
        <f t="shared" si="52"/>
        <v>68.92</v>
      </c>
      <c r="T467" s="101">
        <f t="shared" si="53"/>
        <v>62.832999999999984</v>
      </c>
      <c r="U467" s="101">
        <f t="shared" si="54"/>
        <v>63.836999999999989</v>
      </c>
      <c r="V467" s="101">
        <f t="shared" si="55"/>
        <v>63.879000000000019</v>
      </c>
      <c r="W467">
        <v>14.125</v>
      </c>
      <c r="X467">
        <v>8.2480000000000011</v>
      </c>
      <c r="Y467">
        <v>7.8309999999999995</v>
      </c>
      <c r="Z467">
        <v>7.6700000000000017</v>
      </c>
      <c r="AA467">
        <v>7.8039999999999949</v>
      </c>
      <c r="AB467">
        <v>7.6769999999999996</v>
      </c>
      <c r="AC467">
        <v>7.823999999999991</v>
      </c>
      <c r="AD467">
        <v>7.7410000000000139</v>
      </c>
      <c r="AE467">
        <v>7.8050000000000068</v>
      </c>
      <c r="AF467">
        <v>7.914999999999992</v>
      </c>
      <c r="AG467">
        <v>7.7410000000000139</v>
      </c>
      <c r="AH467">
        <v>7.715999999999994</v>
      </c>
      <c r="AI467">
        <v>7.8569999999999993</v>
      </c>
      <c r="AJ467">
        <v>7.8569999999999993</v>
      </c>
      <c r="AK467">
        <v>8.0619999999999976</v>
      </c>
      <c r="AL467">
        <v>7.8799999999999812</v>
      </c>
      <c r="AM467">
        <v>8.035000000000025</v>
      </c>
      <c r="AN467">
        <v>8.0129999999999768</v>
      </c>
      <c r="AO467">
        <v>8.0589999999999975</v>
      </c>
      <c r="AP467">
        <v>8.0589999999999975</v>
      </c>
      <c r="AQ467">
        <v>7.8870000000000005</v>
      </c>
      <c r="AR467">
        <v>7.8740000000000236</v>
      </c>
      <c r="AS467">
        <v>7.9110000000000014</v>
      </c>
      <c r="AT467">
        <v>7.9989999999999668</v>
      </c>
      <c r="AU467">
        <v>8.0120000000000289</v>
      </c>
      <c r="AV467">
        <v>7.8619999999999948</v>
      </c>
      <c r="AW467">
        <v>7.8580000000000041</v>
      </c>
      <c r="AX467">
        <v>7.9739999999999895</v>
      </c>
      <c r="AY467">
        <v>7.9299999999999784</v>
      </c>
      <c r="AZ467">
        <v>8.0420000000000016</v>
      </c>
      <c r="BA467">
        <v>8.19500000000005</v>
      </c>
      <c r="BB467">
        <v>8.0059999999999718</v>
      </c>
      <c r="BC467" s="102">
        <f t="shared" si="56"/>
        <v>55.497959293788469</v>
      </c>
    </row>
    <row r="468" spans="1:55" ht="14.65" thickBot="1" x14ac:dyDescent="0.5">
      <c r="A468" s="47" t="s">
        <v>102</v>
      </c>
      <c r="B468" s="47">
        <v>2019</v>
      </c>
      <c r="C468" s="9">
        <v>43777</v>
      </c>
      <c r="D468" s="47" t="s">
        <v>72</v>
      </c>
      <c r="E468" s="29" t="s">
        <v>204</v>
      </c>
      <c r="F468" t="s">
        <v>206</v>
      </c>
      <c r="G468" t="s">
        <v>17</v>
      </c>
      <c r="H468" t="s">
        <v>215</v>
      </c>
      <c r="I468" t="s">
        <v>423</v>
      </c>
      <c r="J468" t="s">
        <v>327</v>
      </c>
      <c r="K468" t="s">
        <v>422</v>
      </c>
      <c r="L468" s="50">
        <f>(C468-VLOOKUP(H468,Riders!$A$2:$C$3501,2,FALSE))/365</f>
        <v>20.835616438356166</v>
      </c>
      <c r="M468" s="50">
        <f>(C468-VLOOKUP(I468,Riders!$A$2:$C$3501,2,FALSE))/365</f>
        <v>21.969863013698632</v>
      </c>
      <c r="N468" s="50">
        <f>(C468-VLOOKUP(J468,Riders!$A$2:$C$3501,2,FALSE))/365</f>
        <v>27.095890410958905</v>
      </c>
      <c r="O468" s="50">
        <f>(C468-VLOOKUP(K468,Riders!$A$2:$C$3501,2,FALSE))/365</f>
        <v>20.556164383561644</v>
      </c>
      <c r="P468" s="51">
        <v>4</v>
      </c>
      <c r="Q468" s="101">
        <f t="shared" si="50"/>
        <v>259.86799999999999</v>
      </c>
      <c r="R468" s="101">
        <f t="shared" si="51"/>
        <v>22.117000000000001</v>
      </c>
      <c r="S468" s="101">
        <f t="shared" si="52"/>
        <v>69.216999999999999</v>
      </c>
      <c r="T468" s="101">
        <f t="shared" si="53"/>
        <v>61.995999999999995</v>
      </c>
      <c r="U468" s="101">
        <f t="shared" si="54"/>
        <v>64.594000000000023</v>
      </c>
      <c r="V468" s="101">
        <f t="shared" si="55"/>
        <v>64.060999999999979</v>
      </c>
      <c r="W468">
        <v>13.848000000000001</v>
      </c>
      <c r="X468">
        <v>8.2690000000000001</v>
      </c>
      <c r="Y468">
        <v>7.8810000000000002</v>
      </c>
      <c r="Z468">
        <v>7.7089999999999996</v>
      </c>
      <c r="AA468">
        <v>7.8699999999999974</v>
      </c>
      <c r="AB468">
        <v>7.8470000000000013</v>
      </c>
      <c r="AC468">
        <v>7.8199999999999932</v>
      </c>
      <c r="AD468">
        <v>7.9730000000000061</v>
      </c>
      <c r="AE468">
        <v>7.7389999999999901</v>
      </c>
      <c r="AF468">
        <v>7.7630000000000194</v>
      </c>
      <c r="AG468">
        <v>7.7590000000000003</v>
      </c>
      <c r="AH468">
        <v>7.8579999999999899</v>
      </c>
      <c r="AI468">
        <v>7.7000000000000028</v>
      </c>
      <c r="AJ468">
        <v>7.6950000000000074</v>
      </c>
      <c r="AK468">
        <v>7.7119999999999891</v>
      </c>
      <c r="AL468">
        <v>7.769999999999996</v>
      </c>
      <c r="AM468">
        <v>7.875</v>
      </c>
      <c r="AN468">
        <v>8.0480000000000018</v>
      </c>
      <c r="AO468">
        <v>7.9590000000000032</v>
      </c>
      <c r="AP468">
        <v>8.099000000000018</v>
      </c>
      <c r="AQ468">
        <v>8.0299999999999727</v>
      </c>
      <c r="AR468">
        <v>8.1319999999999766</v>
      </c>
      <c r="AS468">
        <v>8.1580000000000155</v>
      </c>
      <c r="AT468">
        <v>8.2930000000000348</v>
      </c>
      <c r="AU468">
        <v>7.9780000000000086</v>
      </c>
      <c r="AV468">
        <v>7.9599999999999795</v>
      </c>
      <c r="AW468">
        <v>7.8810000000000002</v>
      </c>
      <c r="AX468">
        <v>8.0569999999999879</v>
      </c>
      <c r="AY468">
        <v>7.9790000000000134</v>
      </c>
      <c r="AZ468">
        <v>8.1150000000000091</v>
      </c>
      <c r="BA468">
        <v>8.0269999999999868</v>
      </c>
      <c r="BB468">
        <v>8.063999999999993</v>
      </c>
      <c r="BC468" s="102">
        <f t="shared" si="56"/>
        <v>55.412748010528425</v>
      </c>
    </row>
    <row r="469" spans="1:55" ht="14.65" thickBot="1" x14ac:dyDescent="0.5">
      <c r="A469" s="47" t="s">
        <v>102</v>
      </c>
      <c r="B469" s="47">
        <v>2019</v>
      </c>
      <c r="C469" s="9">
        <v>43776</v>
      </c>
      <c r="D469" s="47" t="s">
        <v>72</v>
      </c>
      <c r="E469" s="29" t="s">
        <v>379</v>
      </c>
      <c r="F469" s="47" t="s">
        <v>379</v>
      </c>
      <c r="G469" t="s">
        <v>25</v>
      </c>
      <c r="H469" t="s">
        <v>328</v>
      </c>
      <c r="I469" t="s">
        <v>269</v>
      </c>
      <c r="J469" t="s">
        <v>343</v>
      </c>
      <c r="K469" t="s">
        <v>522</v>
      </c>
      <c r="L469" s="50">
        <f>(C469-VLOOKUP(H469,Riders!$A$2:$C$3501,2,FALSE))/365</f>
        <v>29.287671232876711</v>
      </c>
      <c r="M469" s="50">
        <f>(C469-VLOOKUP(I469,Riders!$A$2:$C$3501,2,FALSE))/365</f>
        <v>25.673972602739727</v>
      </c>
      <c r="N469" s="50">
        <f>(C469-VLOOKUP(J469,Riders!$A$2:$C$3501,2,FALSE))/365</f>
        <v>25.183561643835617</v>
      </c>
      <c r="O469" s="50">
        <f>(C469-VLOOKUP(K469,Riders!$A$2:$C$3501,2,FALSE))/365</f>
        <v>21.44109589041096</v>
      </c>
      <c r="P469" s="51">
        <v>1</v>
      </c>
      <c r="Q469" s="101">
        <f t="shared" si="50"/>
        <v>256.03699999999998</v>
      </c>
      <c r="R469" s="101">
        <f t="shared" si="51"/>
        <v>22.667999999999999</v>
      </c>
      <c r="S469" s="101">
        <f t="shared" si="52"/>
        <v>69.318000000000012</v>
      </c>
      <c r="T469" s="101">
        <f t="shared" si="53"/>
        <v>61.757000000000005</v>
      </c>
      <c r="U469" s="101">
        <f t="shared" si="54"/>
        <v>62.423999999999978</v>
      </c>
      <c r="V469" s="101">
        <f t="shared" si="55"/>
        <v>62.537999999999982</v>
      </c>
      <c r="W469">
        <v>14.422000000000001</v>
      </c>
      <c r="X469">
        <v>8.2459999999999987</v>
      </c>
      <c r="Y469">
        <v>7.7920000000000016</v>
      </c>
      <c r="Z469">
        <v>7.7650000000000006</v>
      </c>
      <c r="AA469">
        <v>7.8739999999999952</v>
      </c>
      <c r="AB469">
        <v>7.7260000000000062</v>
      </c>
      <c r="AC469">
        <v>7.6480000000000032</v>
      </c>
      <c r="AD469">
        <v>7.845000000000006</v>
      </c>
      <c r="AE469">
        <v>7.7549999999999955</v>
      </c>
      <c r="AF469">
        <v>7.664999999999992</v>
      </c>
      <c r="AG469">
        <v>7.6390000000000242</v>
      </c>
      <c r="AH469">
        <v>7.7819999999999823</v>
      </c>
      <c r="AI469">
        <v>7.6580000000000013</v>
      </c>
      <c r="AJ469">
        <v>7.6749999999999972</v>
      </c>
      <c r="AK469">
        <v>7.7329999999999899</v>
      </c>
      <c r="AL469">
        <v>7.8500000000000227</v>
      </c>
      <c r="AM469">
        <v>7.6329999999999529</v>
      </c>
      <c r="AN469">
        <v>7.68100000000004</v>
      </c>
      <c r="AO469">
        <v>7.9029999999999916</v>
      </c>
      <c r="AP469">
        <v>7.7760000000000105</v>
      </c>
      <c r="AQ469">
        <v>7.804000000000002</v>
      </c>
      <c r="AR469">
        <v>7.9279999999999973</v>
      </c>
      <c r="AS469">
        <v>7.867999999999995</v>
      </c>
      <c r="AT469">
        <v>7.8309999999999889</v>
      </c>
      <c r="AU469">
        <v>7.8830000000000098</v>
      </c>
      <c r="AV469">
        <v>8.0090000000000146</v>
      </c>
      <c r="AW469">
        <v>7.8559999999999945</v>
      </c>
      <c r="AX469">
        <v>7.7799999999999727</v>
      </c>
      <c r="AY469">
        <v>7.7259999999999707</v>
      </c>
      <c r="AZ469">
        <v>7.7060000000000741</v>
      </c>
      <c r="BA469">
        <v>7.8009999999999877</v>
      </c>
      <c r="BB469">
        <v>7.7769999999999584</v>
      </c>
      <c r="BC469" s="102">
        <f t="shared" si="56"/>
        <v>56.241871292039825</v>
      </c>
    </row>
    <row r="470" spans="1:55" ht="14.65" thickBot="1" x14ac:dyDescent="0.5">
      <c r="A470" s="47" t="s">
        <v>102</v>
      </c>
      <c r="B470" s="47">
        <v>2019</v>
      </c>
      <c r="C470" s="9">
        <v>43776</v>
      </c>
      <c r="D470" s="47" t="s">
        <v>72</v>
      </c>
      <c r="E470" s="29" t="s">
        <v>379</v>
      </c>
      <c r="F470" s="47" t="s">
        <v>379</v>
      </c>
      <c r="G470" t="s">
        <v>15</v>
      </c>
      <c r="H470" t="s">
        <v>459</v>
      </c>
      <c r="I470" t="s">
        <v>501</v>
      </c>
      <c r="J470" t="s">
        <v>491</v>
      </c>
      <c r="K470" t="s">
        <v>556</v>
      </c>
      <c r="L470" s="50">
        <f>(C470-VLOOKUP(H470,Riders!$A$2:$C$3501,2,FALSE))/365</f>
        <v>20.978082191780821</v>
      </c>
      <c r="M470" s="50">
        <f>(C470-VLOOKUP(I470,Riders!$A$2:$C$3501,2,FALSE))/365</f>
        <v>31.435616438356163</v>
      </c>
      <c r="N470" s="50">
        <f>(C470-VLOOKUP(J470,Riders!$A$2:$C$3501,2,FALSE))/365</f>
        <v>23.328767123287673</v>
      </c>
      <c r="O470" s="50" t="e">
        <f>(C470-VLOOKUP(K470,Riders!$A$2:$C$3501,2,FALSE))/365</f>
        <v>#N/A</v>
      </c>
      <c r="P470" s="51">
        <v>2</v>
      </c>
      <c r="Q470" s="101">
        <f t="shared" si="50"/>
        <v>257.41399999999993</v>
      </c>
      <c r="R470" s="101">
        <f t="shared" si="51"/>
        <v>22.617999999999999</v>
      </c>
      <c r="S470" s="101">
        <f t="shared" si="52"/>
        <v>69.356999999999999</v>
      </c>
      <c r="T470" s="101">
        <f t="shared" si="53"/>
        <v>61.85499999999999</v>
      </c>
      <c r="U470" s="101">
        <f t="shared" si="54"/>
        <v>62.451999999999998</v>
      </c>
      <c r="V470" s="101">
        <f t="shared" si="55"/>
        <v>63.749999999999943</v>
      </c>
      <c r="W470">
        <v>14.282</v>
      </c>
      <c r="X470">
        <v>8.3359999999999985</v>
      </c>
      <c r="Y470">
        <v>7.9710000000000001</v>
      </c>
      <c r="Z470">
        <v>7.8250000000000028</v>
      </c>
      <c r="AA470">
        <v>7.8829999999999956</v>
      </c>
      <c r="AB470">
        <v>7.7090000000000032</v>
      </c>
      <c r="AC470">
        <v>7.6779999999999973</v>
      </c>
      <c r="AD470">
        <v>7.6730000000000018</v>
      </c>
      <c r="AE470">
        <v>7.7960000000000065</v>
      </c>
      <c r="AF470">
        <v>7.7319999999999851</v>
      </c>
      <c r="AG470">
        <v>7.7080000000000268</v>
      </c>
      <c r="AH470">
        <v>7.72199999999998</v>
      </c>
      <c r="AI470">
        <v>7.9239999999999924</v>
      </c>
      <c r="AJ470">
        <v>7.6770000000000067</v>
      </c>
      <c r="AK470">
        <v>7.6629999999999967</v>
      </c>
      <c r="AL470">
        <v>7.6329999999999956</v>
      </c>
      <c r="AM470">
        <v>7.6520000000000152</v>
      </c>
      <c r="AN470">
        <v>7.8979999999999961</v>
      </c>
      <c r="AO470">
        <v>7.7960000000000207</v>
      </c>
      <c r="AP470">
        <v>7.8479999999999848</v>
      </c>
      <c r="AQ470">
        <v>7.9269999999999925</v>
      </c>
      <c r="AR470">
        <v>7.8189999999999884</v>
      </c>
      <c r="AS470">
        <v>7.7330000000000041</v>
      </c>
      <c r="AT470">
        <v>7.7789999999999964</v>
      </c>
      <c r="AU470">
        <v>7.9820000000000277</v>
      </c>
      <c r="AV470">
        <v>7.9059999999999775</v>
      </c>
      <c r="AW470">
        <v>8.0769999999999982</v>
      </c>
      <c r="AX470">
        <v>7.9329999999999927</v>
      </c>
      <c r="AY470">
        <v>7.9270000000000209</v>
      </c>
      <c r="AZ470">
        <v>7.9359999999999786</v>
      </c>
      <c r="BA470">
        <v>7.9420000000000073</v>
      </c>
      <c r="BB470">
        <v>8.0469999999999402</v>
      </c>
      <c r="BC470" s="102">
        <f t="shared" si="56"/>
        <v>55.941013309299429</v>
      </c>
    </row>
    <row r="471" spans="1:55" ht="14.65" thickBot="1" x14ac:dyDescent="0.5">
      <c r="A471" s="47" t="s">
        <v>102</v>
      </c>
      <c r="B471" s="47">
        <v>2019</v>
      </c>
      <c r="C471" s="9">
        <v>43776</v>
      </c>
      <c r="D471" s="47" t="s">
        <v>72</v>
      </c>
      <c r="E471" s="29" t="s">
        <v>379</v>
      </c>
      <c r="F471" s="47" t="s">
        <v>379</v>
      </c>
      <c r="G471" t="s">
        <v>17</v>
      </c>
      <c r="H471" t="s">
        <v>215</v>
      </c>
      <c r="I471" t="s">
        <v>423</v>
      </c>
      <c r="J471" t="s">
        <v>422</v>
      </c>
      <c r="K471" t="s">
        <v>530</v>
      </c>
      <c r="L471" s="50">
        <f>(C471-VLOOKUP(H471,Riders!$A$2:$C$3501,2,FALSE))/365</f>
        <v>20.832876712328765</v>
      </c>
      <c r="M471" s="50">
        <f>(C471-VLOOKUP(I471,Riders!$A$2:$C$3501,2,FALSE))/365</f>
        <v>21.967123287671232</v>
      </c>
      <c r="N471" s="50">
        <f>(C471-VLOOKUP(J471,Riders!$A$2:$C$3501,2,FALSE))/365</f>
        <v>20.553424657534247</v>
      </c>
      <c r="O471" s="50">
        <f>(C471-VLOOKUP(K471,Riders!$A$2:$C$3501,2,FALSE))/365</f>
        <v>19.797260273972604</v>
      </c>
      <c r="P471" s="51">
        <v>3</v>
      </c>
      <c r="Q471" s="101">
        <f t="shared" si="50"/>
        <v>261.036</v>
      </c>
      <c r="R471" s="101">
        <f t="shared" si="51"/>
        <v>22.797000000000001</v>
      </c>
      <c r="S471" s="101">
        <f t="shared" si="52"/>
        <v>70.663999999999987</v>
      </c>
      <c r="T471" s="101">
        <f t="shared" si="53"/>
        <v>63.180000000000007</v>
      </c>
      <c r="U471" s="101">
        <f t="shared" si="54"/>
        <v>63.549999999999983</v>
      </c>
      <c r="V471" s="101">
        <f t="shared" si="55"/>
        <v>63.642000000000024</v>
      </c>
      <c r="W471">
        <v>14.275</v>
      </c>
      <c r="X471">
        <v>8.5220000000000002</v>
      </c>
      <c r="Y471">
        <v>8.0539999999999985</v>
      </c>
      <c r="Z471">
        <v>7.865000000000002</v>
      </c>
      <c r="AA471">
        <v>8.1120000000000019</v>
      </c>
      <c r="AB471">
        <v>7.8780000000000001</v>
      </c>
      <c r="AC471">
        <v>7.9020000000000081</v>
      </c>
      <c r="AD471">
        <v>8.0559999999999761</v>
      </c>
      <c r="AE471">
        <v>7.8920000000000243</v>
      </c>
      <c r="AF471">
        <v>7.7869999999999777</v>
      </c>
      <c r="AG471">
        <v>7.8130000000000024</v>
      </c>
      <c r="AH471">
        <v>7.9620000000000175</v>
      </c>
      <c r="AI471">
        <v>7.853999999999985</v>
      </c>
      <c r="AJ471">
        <v>7.8860000000000099</v>
      </c>
      <c r="AK471">
        <v>7.9660000000000082</v>
      </c>
      <c r="AL471">
        <v>8.0199999999999818</v>
      </c>
      <c r="AM471">
        <v>7.9969999999999857</v>
      </c>
      <c r="AN471">
        <v>7.8670000000000186</v>
      </c>
      <c r="AO471">
        <v>8.1279999999999859</v>
      </c>
      <c r="AP471">
        <v>7.9330000000000211</v>
      </c>
      <c r="AQ471">
        <v>7.9080000000000155</v>
      </c>
      <c r="AR471">
        <v>7.907999999999987</v>
      </c>
      <c r="AS471">
        <v>7.893999999999977</v>
      </c>
      <c r="AT471">
        <v>7.914999999999992</v>
      </c>
      <c r="AU471">
        <v>7.8200000000000216</v>
      </c>
      <c r="AV471">
        <v>7.8969999999999914</v>
      </c>
      <c r="AW471">
        <v>7.9210000000000207</v>
      </c>
      <c r="AX471">
        <v>8.0720000000000027</v>
      </c>
      <c r="AY471">
        <v>7.9849999999999852</v>
      </c>
      <c r="AZ471">
        <v>8.1709999999999923</v>
      </c>
      <c r="BA471">
        <v>7.8950000000000102</v>
      </c>
      <c r="BB471">
        <v>7.8810000000000002</v>
      </c>
      <c r="BC471" s="102">
        <f t="shared" si="56"/>
        <v>55.164804854502826</v>
      </c>
    </row>
    <row r="472" spans="1:55" ht="14.65" thickBot="1" x14ac:dyDescent="0.5">
      <c r="A472" s="47" t="s">
        <v>102</v>
      </c>
      <c r="B472" s="47">
        <v>2019</v>
      </c>
      <c r="C472" s="9">
        <v>43776</v>
      </c>
      <c r="D472" s="47" t="s">
        <v>72</v>
      </c>
      <c r="E472" s="29" t="s">
        <v>379</v>
      </c>
      <c r="F472" s="47" t="s">
        <v>379</v>
      </c>
      <c r="G472" t="s">
        <v>51</v>
      </c>
      <c r="H472" t="s">
        <v>236</v>
      </c>
      <c r="I472" t="s">
        <v>531</v>
      </c>
      <c r="J472" t="s">
        <v>301</v>
      </c>
      <c r="K472" t="s">
        <v>555</v>
      </c>
      <c r="L472" s="50">
        <f>(C472-VLOOKUP(H472,Riders!$A$2:$C$3501,2,FALSE))/365</f>
        <v>24.008219178082193</v>
      </c>
      <c r="M472" s="50">
        <f>(C472-VLOOKUP(I472,Riders!$A$2:$C$3501,2,FALSE))/365</f>
        <v>19.183561643835617</v>
      </c>
      <c r="N472" s="50">
        <f>(C472-VLOOKUP(J472,Riders!$A$2:$C$3501,2,FALSE))/365</f>
        <v>29.671232876712327</v>
      </c>
      <c r="O472" s="50">
        <f>(C472-VLOOKUP(K472,Riders!$A$2:$C$3501,2,FALSE))/365</f>
        <v>33.605479452054794</v>
      </c>
      <c r="P472" s="51">
        <v>4</v>
      </c>
      <c r="Q472" s="101">
        <f t="shared" si="50"/>
        <v>261.57799999999997</v>
      </c>
      <c r="R472" s="101">
        <f t="shared" si="51"/>
        <v>22.419</v>
      </c>
      <c r="S472" s="101">
        <f t="shared" si="52"/>
        <v>69.849999999999994</v>
      </c>
      <c r="T472" s="101">
        <f t="shared" si="53"/>
        <v>63.192999999999984</v>
      </c>
      <c r="U472" s="101">
        <f t="shared" si="54"/>
        <v>64.350999999999999</v>
      </c>
      <c r="V472" s="101">
        <f t="shared" si="55"/>
        <v>64.183999999999997</v>
      </c>
      <c r="W472">
        <v>14.112</v>
      </c>
      <c r="X472">
        <v>8.3070000000000004</v>
      </c>
      <c r="Y472">
        <v>7.8810000000000002</v>
      </c>
      <c r="Z472">
        <v>7.8109999999999964</v>
      </c>
      <c r="AA472">
        <v>7.9440000000000026</v>
      </c>
      <c r="AB472">
        <v>7.9510000000000005</v>
      </c>
      <c r="AC472">
        <v>7.9280000000000044</v>
      </c>
      <c r="AD472">
        <v>7.9159999999999897</v>
      </c>
      <c r="AE472">
        <v>8.0810000000000031</v>
      </c>
      <c r="AF472">
        <v>7.9170000000000016</v>
      </c>
      <c r="AG472">
        <v>7.8329999999999984</v>
      </c>
      <c r="AH472">
        <v>7.7379999999999853</v>
      </c>
      <c r="AI472">
        <v>7.7810000000000059</v>
      </c>
      <c r="AJ472">
        <v>8.0190000000000197</v>
      </c>
      <c r="AK472">
        <v>7.894999999999996</v>
      </c>
      <c r="AL472">
        <v>7.9289999999999736</v>
      </c>
      <c r="AM472">
        <v>7.9590000000000316</v>
      </c>
      <c r="AN472">
        <v>8.1659999999999968</v>
      </c>
      <c r="AO472">
        <v>8.0009999999999764</v>
      </c>
      <c r="AP472">
        <v>8.0480000000000302</v>
      </c>
      <c r="AQ472">
        <v>8.1019999999999754</v>
      </c>
      <c r="AR472">
        <v>8.0000000000000284</v>
      </c>
      <c r="AS472">
        <v>7.9439999999999884</v>
      </c>
      <c r="AT472">
        <v>8.1309999999999718</v>
      </c>
      <c r="AU472">
        <v>7.9320000000000164</v>
      </c>
      <c r="AV472">
        <v>7.9919999999999902</v>
      </c>
      <c r="AW472">
        <v>8.0209999999999866</v>
      </c>
      <c r="AX472">
        <v>8.1100000000000421</v>
      </c>
      <c r="AY472">
        <v>8.3299999999999841</v>
      </c>
      <c r="AZ472">
        <v>7.9870000000000232</v>
      </c>
      <c r="BA472">
        <v>7.8970000000000198</v>
      </c>
      <c r="BB472">
        <v>7.9149999999999352</v>
      </c>
      <c r="BC472" s="102">
        <f t="shared" si="56"/>
        <v>55.050501188937915</v>
      </c>
    </row>
    <row r="473" spans="1:55" ht="14.65" thickBot="1" x14ac:dyDescent="0.5">
      <c r="A473" s="47" t="s">
        <v>102</v>
      </c>
      <c r="B473" s="47">
        <v>2019</v>
      </c>
      <c r="C473" s="9">
        <v>43776</v>
      </c>
      <c r="D473" s="47" t="s">
        <v>72</v>
      </c>
      <c r="E473" s="29" t="s">
        <v>379</v>
      </c>
      <c r="F473" s="47" t="s">
        <v>379</v>
      </c>
      <c r="G473" t="s">
        <v>53</v>
      </c>
      <c r="H473" t="s">
        <v>316</v>
      </c>
      <c r="I473" t="s">
        <v>456</v>
      </c>
      <c r="J473" t="s">
        <v>557</v>
      </c>
      <c r="K473" t="s">
        <v>529</v>
      </c>
      <c r="L473" s="50">
        <f>(C473-VLOOKUP(H473,Riders!$A$2:$C$3501,2,FALSE))/365</f>
        <v>18.876712328767123</v>
      </c>
      <c r="M473" s="50">
        <f>(C473-VLOOKUP(I473,Riders!$A$2:$C$3501,2,FALSE))/365</f>
        <v>20.386301369863013</v>
      </c>
      <c r="N473" s="50">
        <f>(C473-VLOOKUP(J473,Riders!$A$2:$C$3501,2,FALSE))/365</f>
        <v>31.336986301369862</v>
      </c>
      <c r="O473" s="50">
        <f>(C473-VLOOKUP(K473,Riders!$A$2:$C$3501,2,FALSE))/365</f>
        <v>37.328767123287669</v>
      </c>
      <c r="P473" s="51">
        <v>5</v>
      </c>
      <c r="Q473" s="101">
        <f t="shared" si="50"/>
        <v>263.48399999999998</v>
      </c>
      <c r="R473" s="101">
        <f t="shared" si="51"/>
        <v>22.38</v>
      </c>
      <c r="S473" s="101">
        <f t="shared" si="52"/>
        <v>69.471000000000004</v>
      </c>
      <c r="T473" s="101">
        <f t="shared" si="53"/>
        <v>63.995999999999981</v>
      </c>
      <c r="U473" s="101">
        <f t="shared" si="54"/>
        <v>64.738</v>
      </c>
      <c r="V473" s="101">
        <f t="shared" si="55"/>
        <v>65.278999999999996</v>
      </c>
      <c r="W473">
        <v>14.154999999999999</v>
      </c>
      <c r="X473">
        <v>8.2249999999999996</v>
      </c>
      <c r="Y473">
        <v>7.9039999999999999</v>
      </c>
      <c r="Z473">
        <v>7.8090000000000046</v>
      </c>
      <c r="AA473">
        <v>7.9679999999999964</v>
      </c>
      <c r="AB473">
        <v>7.7560000000000002</v>
      </c>
      <c r="AC473">
        <v>7.8539999999999921</v>
      </c>
      <c r="AD473">
        <v>7.8000000000000114</v>
      </c>
      <c r="AE473">
        <v>7.8709999999999951</v>
      </c>
      <c r="AF473">
        <v>8.0330000000000013</v>
      </c>
      <c r="AG473">
        <v>7.909000000000006</v>
      </c>
      <c r="AH473">
        <v>7.9009999999999962</v>
      </c>
      <c r="AI473">
        <v>8.046999999999997</v>
      </c>
      <c r="AJ473">
        <v>7.9969999999999857</v>
      </c>
      <c r="AK473">
        <v>8.2360000000000042</v>
      </c>
      <c r="AL473">
        <v>8.0019999999999953</v>
      </c>
      <c r="AM473">
        <v>8.1410000000000196</v>
      </c>
      <c r="AN473">
        <v>8.0650000000000261</v>
      </c>
      <c r="AO473">
        <v>8.0619999999999834</v>
      </c>
      <c r="AP473">
        <v>8.2199999999999704</v>
      </c>
      <c r="AQ473">
        <v>8.0530000000000257</v>
      </c>
      <c r="AR473">
        <v>8.0030000000000143</v>
      </c>
      <c r="AS473">
        <v>8.0480000000000018</v>
      </c>
      <c r="AT473">
        <v>8.1459999999999582</v>
      </c>
      <c r="AU473">
        <v>8.1410000000000196</v>
      </c>
      <c r="AV473">
        <v>8.0060000000000002</v>
      </c>
      <c r="AW473">
        <v>8.1160000000000423</v>
      </c>
      <c r="AX473">
        <v>8.115999999999957</v>
      </c>
      <c r="AY473">
        <v>8.1459999999999582</v>
      </c>
      <c r="AZ473">
        <v>8.2200000000000557</v>
      </c>
      <c r="BA473">
        <v>8.3889999999999816</v>
      </c>
      <c r="BB473">
        <v>8.1449999999999818</v>
      </c>
      <c r="BC473" s="102">
        <f t="shared" si="56"/>
        <v>54.652274900942757</v>
      </c>
    </row>
    <row r="474" spans="1:55" ht="14.65" thickBot="1" x14ac:dyDescent="0.5">
      <c r="A474" s="47" t="s">
        <v>102</v>
      </c>
      <c r="B474" s="47">
        <v>2019</v>
      </c>
      <c r="C474" s="9">
        <v>43776</v>
      </c>
      <c r="D474" s="47" t="s">
        <v>72</v>
      </c>
      <c r="E474" s="29" t="s">
        <v>379</v>
      </c>
      <c r="F474" s="47" t="s">
        <v>379</v>
      </c>
      <c r="G474" t="s">
        <v>36</v>
      </c>
      <c r="H474" t="s">
        <v>270</v>
      </c>
      <c r="I474" t="s">
        <v>35</v>
      </c>
      <c r="J474" t="s">
        <v>558</v>
      </c>
      <c r="K474" t="s">
        <v>559</v>
      </c>
      <c r="L474" s="50">
        <f>(C474-VLOOKUP(H474,Riders!$A$2:$C$3501,2,FALSE))/365</f>
        <v>25.145205479452056</v>
      </c>
      <c r="M474" s="50">
        <f>(C474-VLOOKUP(I474,Riders!$A$2:$C$3501,2,FALSE))/365</f>
        <v>21.583561643835615</v>
      </c>
      <c r="N474" s="50" t="e">
        <f>(C474-VLOOKUP(J474,Riders!$A$2:$C$3501,2,FALSE))/365</f>
        <v>#N/A</v>
      </c>
      <c r="O474" s="50">
        <f>(C474-VLOOKUP(K474,Riders!$A$2:$C$3501,2,FALSE))/365</f>
        <v>23.824657534246576</v>
      </c>
      <c r="P474" s="51">
        <v>6</v>
      </c>
      <c r="Q474" s="101">
        <f t="shared" si="50"/>
        <v>263.63799999999998</v>
      </c>
      <c r="R474" s="101">
        <f t="shared" si="51"/>
        <v>22.164000000000001</v>
      </c>
      <c r="S474" s="101">
        <f t="shared" si="52"/>
        <v>68.86999999999999</v>
      </c>
      <c r="T474" s="101">
        <f t="shared" si="53"/>
        <v>64.350999999999985</v>
      </c>
      <c r="U474" s="101">
        <f t="shared" si="54"/>
        <v>64.594000000000051</v>
      </c>
      <c r="V474" s="101">
        <f t="shared" si="55"/>
        <v>65.822999999999951</v>
      </c>
      <c r="W474">
        <v>14.103</v>
      </c>
      <c r="X474">
        <v>8.0610000000000017</v>
      </c>
      <c r="Y474">
        <v>7.7359999999999971</v>
      </c>
      <c r="Z474">
        <v>7.7430000000000021</v>
      </c>
      <c r="AA474">
        <v>7.6820000000000022</v>
      </c>
      <c r="AB474">
        <v>7.7549999999999955</v>
      </c>
      <c r="AC474">
        <v>7.9640000000000057</v>
      </c>
      <c r="AD474">
        <v>7.8259999999999863</v>
      </c>
      <c r="AE474">
        <v>7.8120000000000118</v>
      </c>
      <c r="AF474">
        <v>7.8290000000000077</v>
      </c>
      <c r="AG474">
        <v>7.9899999999999949</v>
      </c>
      <c r="AH474">
        <v>7.9919999999999902</v>
      </c>
      <c r="AI474">
        <v>8.0750000000000171</v>
      </c>
      <c r="AJ474">
        <v>8.1179999999999808</v>
      </c>
      <c r="AK474">
        <v>8.3010000000000019</v>
      </c>
      <c r="AL474">
        <v>8.2339999999999804</v>
      </c>
      <c r="AM474">
        <v>7.9320000000000164</v>
      </c>
      <c r="AN474">
        <v>7.88900000000001</v>
      </c>
      <c r="AO474">
        <v>7.9010000000000105</v>
      </c>
      <c r="AP474">
        <v>8.1249999999999716</v>
      </c>
      <c r="AQ474">
        <v>8.0460000000000207</v>
      </c>
      <c r="AR474">
        <v>8.1059999999999945</v>
      </c>
      <c r="AS474">
        <v>8.1929999999999836</v>
      </c>
      <c r="AT474">
        <v>8.4020000000000437</v>
      </c>
      <c r="AU474">
        <v>8.4650000000000034</v>
      </c>
      <c r="AV474">
        <v>8.4269999999999641</v>
      </c>
      <c r="AW474">
        <v>8.1020000000000323</v>
      </c>
      <c r="AX474">
        <v>8.0509999999999309</v>
      </c>
      <c r="AY474">
        <v>8.2040000000000646</v>
      </c>
      <c r="AZ474">
        <v>8.2089999999999748</v>
      </c>
      <c r="BA474">
        <v>8.1580000000000155</v>
      </c>
      <c r="BB474">
        <v>8.2069999999999652</v>
      </c>
      <c r="BC474" s="102">
        <f t="shared" si="56"/>
        <v>54.620350632306426</v>
      </c>
    </row>
    <row r="475" spans="1:55" ht="14.65" thickBot="1" x14ac:dyDescent="0.5">
      <c r="A475" s="47" t="s">
        <v>102</v>
      </c>
      <c r="B475" s="47">
        <v>2019</v>
      </c>
      <c r="C475" s="9">
        <v>43776</v>
      </c>
      <c r="D475" s="47" t="s">
        <v>72</v>
      </c>
      <c r="E475" s="29" t="s">
        <v>379</v>
      </c>
      <c r="F475" s="47" t="s">
        <v>379</v>
      </c>
      <c r="G475" t="s">
        <v>56</v>
      </c>
      <c r="H475" t="s">
        <v>291</v>
      </c>
      <c r="I475" t="s">
        <v>267</v>
      </c>
      <c r="J475" t="s">
        <v>428</v>
      </c>
      <c r="K475" t="s">
        <v>427</v>
      </c>
      <c r="L475" s="50">
        <f>(C475-VLOOKUP(H475,Riders!$A$2:$C$3501,2,FALSE))/365</f>
        <v>18.55890410958904</v>
      </c>
      <c r="M475" s="50">
        <f>(C475-VLOOKUP(I475,Riders!$A$2:$C$3501,2,FALSE))/365</f>
        <v>20.86849315068493</v>
      </c>
      <c r="N475" s="50">
        <f>(C475-VLOOKUP(J475,Riders!$A$2:$C$3501,2,FALSE))/365</f>
        <v>30.030136986301368</v>
      </c>
      <c r="O475" s="50">
        <f>(C475-VLOOKUP(K475,Riders!$A$2:$C$3501,2,FALSE))/365</f>
        <v>25.531506849315068</v>
      </c>
      <c r="P475" s="51">
        <v>7</v>
      </c>
      <c r="Q475" s="101">
        <f t="shared" si="50"/>
        <v>266.29899999999998</v>
      </c>
      <c r="R475" s="101">
        <f t="shared" si="51"/>
        <v>24.494</v>
      </c>
      <c r="S475" s="101">
        <f t="shared" si="52"/>
        <v>71.910000000000011</v>
      </c>
      <c r="T475" s="101">
        <f t="shared" si="53"/>
        <v>63.653000000000006</v>
      </c>
      <c r="U475" s="101">
        <f t="shared" si="54"/>
        <v>64.849999999999994</v>
      </c>
      <c r="V475" s="101">
        <f t="shared" si="55"/>
        <v>65.885999999999967</v>
      </c>
      <c r="W475">
        <v>15.551</v>
      </c>
      <c r="X475">
        <v>8.9429999999999996</v>
      </c>
      <c r="Y475">
        <v>8.0399999999999991</v>
      </c>
      <c r="Z475">
        <v>7.9059999999999988</v>
      </c>
      <c r="AA475">
        <v>7.8190000000000026</v>
      </c>
      <c r="AB475">
        <v>7.8149999999999977</v>
      </c>
      <c r="AC475">
        <v>7.9980000000000047</v>
      </c>
      <c r="AD475">
        <v>7.8380000000000081</v>
      </c>
      <c r="AE475">
        <v>7.8219999999999885</v>
      </c>
      <c r="AF475">
        <v>7.8300000000000125</v>
      </c>
      <c r="AG475">
        <v>7.8529999999999802</v>
      </c>
      <c r="AH475">
        <v>7.9879999999999995</v>
      </c>
      <c r="AI475">
        <v>7.9210000000000207</v>
      </c>
      <c r="AJ475">
        <v>8.0149999999999721</v>
      </c>
      <c r="AK475">
        <v>8.2110000000000269</v>
      </c>
      <c r="AL475">
        <v>8.0130000000000052</v>
      </c>
      <c r="AM475">
        <v>8.0549999999999784</v>
      </c>
      <c r="AN475">
        <v>8.1280000000000143</v>
      </c>
      <c r="AO475">
        <v>8.1349999999999909</v>
      </c>
      <c r="AP475">
        <v>8.311000000000007</v>
      </c>
      <c r="AQ475">
        <v>8.032999999999987</v>
      </c>
      <c r="AR475">
        <v>8.0729999999999791</v>
      </c>
      <c r="AS475">
        <v>8.0370000000000061</v>
      </c>
      <c r="AT475">
        <v>8.0780000000000314</v>
      </c>
      <c r="AU475">
        <v>8.2220000000000084</v>
      </c>
      <c r="AV475">
        <v>8.1079999999999757</v>
      </c>
      <c r="AW475">
        <v>8.1570000000000107</v>
      </c>
      <c r="AX475">
        <v>8.3149999999999977</v>
      </c>
      <c r="AY475">
        <v>8.1750000000000114</v>
      </c>
      <c r="AZ475">
        <v>8.1949999999999932</v>
      </c>
      <c r="BA475">
        <v>8.4039999999999679</v>
      </c>
      <c r="BB475">
        <v>8.3100000000000023</v>
      </c>
      <c r="BC475" s="102">
        <f t="shared" si="56"/>
        <v>54.074555293110379</v>
      </c>
    </row>
    <row r="476" spans="1:55" ht="14.65" thickBot="1" x14ac:dyDescent="0.5">
      <c r="A476" s="47" t="s">
        <v>102</v>
      </c>
      <c r="B476" s="47">
        <v>2019</v>
      </c>
      <c r="C476" s="9">
        <v>43776</v>
      </c>
      <c r="D476" s="47" t="s">
        <v>72</v>
      </c>
      <c r="E476" s="29" t="s">
        <v>379</v>
      </c>
      <c r="F476" s="47" t="s">
        <v>379</v>
      </c>
      <c r="G476" t="s">
        <v>47</v>
      </c>
      <c r="H476" t="s">
        <v>279</v>
      </c>
      <c r="I476" t="s">
        <v>240</v>
      </c>
      <c r="J476" t="s">
        <v>268</v>
      </c>
      <c r="K476" t="s">
        <v>470</v>
      </c>
      <c r="L476" s="50">
        <f>(C476-VLOOKUP(H476,Riders!$A$2:$C$3501,2,FALSE))/365</f>
        <v>23.476712328767125</v>
      </c>
      <c r="M476" s="50">
        <f>(C476-VLOOKUP(I476,Riders!$A$2:$C$3501,2,FALSE))/365</f>
        <v>27.30958904109589</v>
      </c>
      <c r="N476" s="50">
        <f>(C476-VLOOKUP(J476,Riders!$A$2:$C$3501,2,FALSE))/365</f>
        <v>22.849315068493151</v>
      </c>
      <c r="O476" s="50">
        <f>(C476-VLOOKUP(K476,Riders!$A$2:$C$3501,2,FALSE))/365</f>
        <v>21.410958904109588</v>
      </c>
      <c r="P476" s="51">
        <v>8</v>
      </c>
      <c r="Q476" s="101">
        <f t="shared" si="50"/>
        <v>272.60299999999995</v>
      </c>
      <c r="R476" s="101">
        <f t="shared" si="51"/>
        <v>22.707999999999998</v>
      </c>
      <c r="S476" s="101">
        <f t="shared" si="52"/>
        <v>71.704999999999998</v>
      </c>
      <c r="T476" s="101">
        <f t="shared" si="53"/>
        <v>65.991</v>
      </c>
      <c r="U476" s="101">
        <f t="shared" si="54"/>
        <v>66.551999999999992</v>
      </c>
      <c r="V476" s="101">
        <f t="shared" si="55"/>
        <v>68.354999999999961</v>
      </c>
      <c r="W476">
        <v>14.353</v>
      </c>
      <c r="X476">
        <v>8.3549999999999986</v>
      </c>
      <c r="Y476">
        <v>8.1210000000000022</v>
      </c>
      <c r="Z476">
        <v>8.14</v>
      </c>
      <c r="AA476">
        <v>8.3990000000000009</v>
      </c>
      <c r="AB476">
        <v>8.1059999999999945</v>
      </c>
      <c r="AC476">
        <v>8.1469999999999914</v>
      </c>
      <c r="AD476">
        <v>8.0840000000000103</v>
      </c>
      <c r="AE476">
        <v>8.2319999999999993</v>
      </c>
      <c r="AF476">
        <v>8.0200000000000102</v>
      </c>
      <c r="AG476">
        <v>8.2479999999999905</v>
      </c>
      <c r="AH476">
        <v>8.2069999999999936</v>
      </c>
      <c r="AI476">
        <v>8.4660000000000082</v>
      </c>
      <c r="AJ476">
        <v>8.2759999999999962</v>
      </c>
      <c r="AK476">
        <v>8.1990000000000123</v>
      </c>
      <c r="AL476">
        <v>8.3429999999999893</v>
      </c>
      <c r="AM476">
        <v>8.4210000000000207</v>
      </c>
      <c r="AN476">
        <v>8.2059999999999604</v>
      </c>
      <c r="AO476">
        <v>8.3780000000000143</v>
      </c>
      <c r="AP476">
        <v>8.2070000000000221</v>
      </c>
      <c r="AQ476">
        <v>8.2669999999999675</v>
      </c>
      <c r="AR476">
        <v>8.4610000000000127</v>
      </c>
      <c r="AS476">
        <v>8.3029999999999973</v>
      </c>
      <c r="AT476">
        <v>8.3089999999999975</v>
      </c>
      <c r="AU476">
        <v>8.3200000000000216</v>
      </c>
      <c r="AV476">
        <v>8.5389999999999873</v>
      </c>
      <c r="AW476">
        <v>8.4439999999999884</v>
      </c>
      <c r="AX476">
        <v>8.4580000000000268</v>
      </c>
      <c r="AY476">
        <v>8.7530000000000143</v>
      </c>
      <c r="AZ476">
        <v>8.5639999999999645</v>
      </c>
      <c r="BA476">
        <v>8.561000000000007</v>
      </c>
      <c r="BB476">
        <v>8.7159999999999513</v>
      </c>
      <c r="BC476" s="102">
        <f t="shared" si="56"/>
        <v>52.824070167973218</v>
      </c>
    </row>
    <row r="477" spans="1:55" ht="14.65" thickBot="1" x14ac:dyDescent="0.5">
      <c r="A477" s="51" t="s">
        <v>170</v>
      </c>
      <c r="B477" s="51">
        <v>2019</v>
      </c>
      <c r="C477" s="9">
        <v>43770</v>
      </c>
      <c r="D477" s="51" t="s">
        <v>72</v>
      </c>
      <c r="E477" s="29" t="s">
        <v>454</v>
      </c>
      <c r="F477">
        <v>1</v>
      </c>
      <c r="G477" t="s">
        <v>51</v>
      </c>
      <c r="H477" t="s">
        <v>301</v>
      </c>
      <c r="I477" t="s">
        <v>555</v>
      </c>
      <c r="J477" t="s">
        <v>531</v>
      </c>
      <c r="K477" t="s">
        <v>236</v>
      </c>
      <c r="L477" s="50">
        <f>(C477-VLOOKUP(H477,Riders!$A$2:$C$3501,2,FALSE))/365</f>
        <v>29.654794520547945</v>
      </c>
      <c r="M477" s="50">
        <f>(C477-VLOOKUP(I477,Riders!$A$2:$C$3501,2,FALSE))/365</f>
        <v>33.589041095890408</v>
      </c>
      <c r="N477" s="50">
        <f>(C477-VLOOKUP(J477,Riders!$A$2:$C$3501,2,FALSE))/365</f>
        <v>19.167123287671235</v>
      </c>
      <c r="O477" s="50">
        <f>(C477-VLOOKUP(K477,Riders!$A$2:$C$3501,2,FALSE))/365</f>
        <v>23.991780821917807</v>
      </c>
      <c r="P477" s="51">
        <v>1</v>
      </c>
      <c r="Q477" s="101">
        <f t="shared" si="50"/>
        <v>261.09700000000004</v>
      </c>
      <c r="R477" s="101">
        <f t="shared" si="51"/>
        <v>22.306999999999999</v>
      </c>
      <c r="S477" s="101">
        <f t="shared" si="52"/>
        <v>69.277000000000001</v>
      </c>
      <c r="T477" s="101">
        <f t="shared" si="53"/>
        <v>62.849000000000004</v>
      </c>
      <c r="U477" s="101">
        <f t="shared" si="54"/>
        <v>64.563999999999993</v>
      </c>
      <c r="V477" s="101">
        <f t="shared" si="55"/>
        <v>64.407000000000039</v>
      </c>
      <c r="W477">
        <v>14.161</v>
      </c>
      <c r="X477">
        <v>8.145999999999999</v>
      </c>
      <c r="Y477">
        <v>7.745000000000001</v>
      </c>
      <c r="Z477">
        <v>7.6920000000000002</v>
      </c>
      <c r="AA477">
        <v>7.8119999999999976</v>
      </c>
      <c r="AB477">
        <v>7.8520000000000039</v>
      </c>
      <c r="AC477">
        <v>7.8470000000000013</v>
      </c>
      <c r="AD477">
        <v>8.0219999999999985</v>
      </c>
      <c r="AE477">
        <v>7.8379999999999939</v>
      </c>
      <c r="AF477">
        <v>7.8810000000000144</v>
      </c>
      <c r="AG477">
        <v>7.9769999999999754</v>
      </c>
      <c r="AH477">
        <v>7.7630000000000194</v>
      </c>
      <c r="AI477">
        <v>7.6669999999999732</v>
      </c>
      <c r="AJ477">
        <v>7.7340000000000089</v>
      </c>
      <c r="AK477">
        <v>7.9420000000000073</v>
      </c>
      <c r="AL477">
        <v>8.0470000000000113</v>
      </c>
      <c r="AM477">
        <v>8.2389999999999759</v>
      </c>
      <c r="AN477">
        <v>8.0570000000000164</v>
      </c>
      <c r="AO477">
        <v>7.9759999999999991</v>
      </c>
      <c r="AP477">
        <v>8.1470000000000198</v>
      </c>
      <c r="AQ477">
        <v>7.9509999999999934</v>
      </c>
      <c r="AR477">
        <v>8.0380000000000109</v>
      </c>
      <c r="AS477">
        <v>8.2039999999999793</v>
      </c>
      <c r="AT477">
        <v>7.9519999999999982</v>
      </c>
      <c r="AU477">
        <v>7.8410000000000366</v>
      </c>
      <c r="AV477">
        <v>7.900999999999982</v>
      </c>
      <c r="AW477">
        <v>8.0879999999999939</v>
      </c>
      <c r="AX477">
        <v>8.0809999999999889</v>
      </c>
      <c r="AY477">
        <v>8.2350000000000136</v>
      </c>
      <c r="AZ477">
        <v>8.1609999999999729</v>
      </c>
      <c r="BA477">
        <v>8.1140000000000327</v>
      </c>
      <c r="BB477">
        <v>7.9860000000000184</v>
      </c>
      <c r="BC477" s="102">
        <f t="shared" si="56"/>
        <v>55.151916720605747</v>
      </c>
    </row>
    <row r="478" spans="1:55" ht="14.65" thickBot="1" x14ac:dyDescent="0.5">
      <c r="A478" s="51" t="s">
        <v>170</v>
      </c>
      <c r="B478" s="51">
        <v>2019</v>
      </c>
      <c r="C478" s="9">
        <v>43770</v>
      </c>
      <c r="D478" s="51" t="s">
        <v>72</v>
      </c>
      <c r="E478" s="29" t="s">
        <v>454</v>
      </c>
      <c r="F478">
        <v>1</v>
      </c>
      <c r="G478" t="s">
        <v>56</v>
      </c>
      <c r="H478" t="s">
        <v>291</v>
      </c>
      <c r="I478" t="s">
        <v>267</v>
      </c>
      <c r="J478" t="s">
        <v>428</v>
      </c>
      <c r="K478" t="s">
        <v>427</v>
      </c>
      <c r="L478" s="50">
        <f>(C478-VLOOKUP(H478,Riders!$A$2:$C$3501,2,FALSE))/365</f>
        <v>18.542465753424658</v>
      </c>
      <c r="M478" s="50">
        <f>(C478-VLOOKUP(I478,Riders!$A$2:$C$3501,2,FALSE))/365</f>
        <v>20.852054794520548</v>
      </c>
      <c r="N478" s="50">
        <f>(C478-VLOOKUP(J478,Riders!$A$2:$C$3501,2,FALSE))/365</f>
        <v>30.013698630136986</v>
      </c>
      <c r="O478" s="50">
        <f>(C478-VLOOKUP(K478,Riders!$A$2:$C$3501,2,FALSE))/365</f>
        <v>25.515068493150686</v>
      </c>
      <c r="P478" s="51">
        <v>2</v>
      </c>
      <c r="Q478" s="101">
        <f t="shared" si="50"/>
        <v>265.54299999999995</v>
      </c>
      <c r="R478" s="101">
        <f t="shared" si="51"/>
        <v>23.116</v>
      </c>
      <c r="S478" s="101">
        <f t="shared" si="52"/>
        <v>70.087000000000003</v>
      </c>
      <c r="T478" s="101">
        <f t="shared" si="53"/>
        <v>63.820999999999984</v>
      </c>
      <c r="U478" s="101">
        <f t="shared" si="54"/>
        <v>65.642000000000024</v>
      </c>
      <c r="V478" s="101">
        <f t="shared" si="55"/>
        <v>65.992999999999938</v>
      </c>
      <c r="W478">
        <v>14.792</v>
      </c>
      <c r="X478">
        <v>8.3239999999999998</v>
      </c>
      <c r="Y478">
        <v>7.8129999999999988</v>
      </c>
      <c r="Z478">
        <v>7.7630000000000017</v>
      </c>
      <c r="AA478">
        <v>7.7469999999999999</v>
      </c>
      <c r="AB478">
        <v>7.8350000000000009</v>
      </c>
      <c r="AC478">
        <v>8.0410000000000039</v>
      </c>
      <c r="AD478">
        <v>7.7719999999999985</v>
      </c>
      <c r="AE478">
        <v>7.7639999999999958</v>
      </c>
      <c r="AF478">
        <v>7.7830000000000013</v>
      </c>
      <c r="AG478">
        <v>7.8970000000000056</v>
      </c>
      <c r="AH478">
        <v>8.0439999999999827</v>
      </c>
      <c r="AI478">
        <v>7.9640000000000128</v>
      </c>
      <c r="AJ478">
        <v>7.9980000000000047</v>
      </c>
      <c r="AK478">
        <v>8.3119999999999834</v>
      </c>
      <c r="AL478">
        <v>8.0589999999999975</v>
      </c>
      <c r="AM478">
        <v>8.2399999999999807</v>
      </c>
      <c r="AN478">
        <v>8.2650000000000432</v>
      </c>
      <c r="AO478">
        <v>8.4949999999999761</v>
      </c>
      <c r="AP478">
        <v>8.1470000000000198</v>
      </c>
      <c r="AQ478">
        <v>8.0840000000000032</v>
      </c>
      <c r="AR478">
        <v>8.0529999999999973</v>
      </c>
      <c r="AS478">
        <v>8.1250000000000284</v>
      </c>
      <c r="AT478">
        <v>8.2329999999999757</v>
      </c>
      <c r="AU478">
        <v>8.0220000000000198</v>
      </c>
      <c r="AV478">
        <v>8.0029999999999575</v>
      </c>
      <c r="AW478">
        <v>8.2810000000000059</v>
      </c>
      <c r="AX478">
        <v>8.1520000000000152</v>
      </c>
      <c r="AY478">
        <v>8.2789999999999679</v>
      </c>
      <c r="AZ478">
        <v>8.4490000000000123</v>
      </c>
      <c r="BA478">
        <v>8.5960000000000036</v>
      </c>
      <c r="BB478">
        <v>8.2109999999999559</v>
      </c>
      <c r="BC478" s="102">
        <f t="shared" si="56"/>
        <v>54.228505364479588</v>
      </c>
    </row>
    <row r="479" spans="1:55" ht="14.65" thickBot="1" x14ac:dyDescent="0.5">
      <c r="A479" s="51" t="s">
        <v>170</v>
      </c>
      <c r="B479" s="51">
        <v>2019</v>
      </c>
      <c r="C479" s="9">
        <v>43770</v>
      </c>
      <c r="D479" s="51" t="s">
        <v>72</v>
      </c>
      <c r="E479" s="29" t="s">
        <v>454</v>
      </c>
      <c r="F479">
        <v>2</v>
      </c>
      <c r="G479" t="s">
        <v>17</v>
      </c>
      <c r="H479" t="s">
        <v>215</v>
      </c>
      <c r="I479" t="s">
        <v>423</v>
      </c>
      <c r="J479" t="s">
        <v>327</v>
      </c>
      <c r="K479" t="s">
        <v>422</v>
      </c>
      <c r="L479" s="50">
        <f>(C479-VLOOKUP(H479,Riders!$A$2:$C$3501,2,FALSE))/365</f>
        <v>20.816438356164383</v>
      </c>
      <c r="M479" s="50">
        <f>(C479-VLOOKUP(I479,Riders!$A$2:$C$3501,2,FALSE))/365</f>
        <v>21.950684931506849</v>
      </c>
      <c r="N479" s="50">
        <f>(C479-VLOOKUP(J479,Riders!$A$2:$C$3501,2,FALSE))/365</f>
        <v>27.076712328767123</v>
      </c>
      <c r="O479" s="50">
        <f>(C479-VLOOKUP(K479,Riders!$A$2:$C$3501,2,FALSE))/365</f>
        <v>20.536986301369861</v>
      </c>
      <c r="P479" s="51">
        <v>1</v>
      </c>
      <c r="Q479" s="101">
        <f t="shared" si="50"/>
        <v>257.37199999999996</v>
      </c>
      <c r="R479" s="101">
        <f t="shared" si="51"/>
        <v>22.254999999999999</v>
      </c>
      <c r="S479" s="101">
        <f t="shared" si="52"/>
        <v>69.36999999999999</v>
      </c>
      <c r="T479" s="101">
        <f t="shared" si="53"/>
        <v>62.166000000000011</v>
      </c>
      <c r="U479" s="101">
        <f t="shared" si="54"/>
        <v>62.868000000000023</v>
      </c>
      <c r="V479" s="101">
        <f t="shared" si="55"/>
        <v>62.967999999999932</v>
      </c>
      <c r="W479">
        <v>13.964</v>
      </c>
      <c r="X479">
        <v>8.2909999999999986</v>
      </c>
      <c r="Y479">
        <v>7.8000000000000007</v>
      </c>
      <c r="Z479">
        <v>7.6839999999999975</v>
      </c>
      <c r="AA479">
        <v>7.8830000000000027</v>
      </c>
      <c r="AB479">
        <v>7.8810000000000002</v>
      </c>
      <c r="AC479">
        <v>7.8709999999999951</v>
      </c>
      <c r="AD479">
        <v>7.9959999999999951</v>
      </c>
      <c r="AE479">
        <v>7.7720000000000198</v>
      </c>
      <c r="AF479">
        <v>7.7920000000000016</v>
      </c>
      <c r="AG479">
        <v>7.7969999999999828</v>
      </c>
      <c r="AH479">
        <v>7.910000000000025</v>
      </c>
      <c r="AI479">
        <v>7.6799999999999926</v>
      </c>
      <c r="AJ479">
        <v>7.7099999999999937</v>
      </c>
      <c r="AK479">
        <v>7.7230000000000132</v>
      </c>
      <c r="AL479">
        <v>7.7819999999999823</v>
      </c>
      <c r="AM479">
        <v>7.8009999999999877</v>
      </c>
      <c r="AN479">
        <v>7.9710000000000036</v>
      </c>
      <c r="AO479">
        <v>7.7180000000000177</v>
      </c>
      <c r="AP479">
        <v>7.7510000000000048</v>
      </c>
      <c r="AQ479">
        <v>7.9129999999999825</v>
      </c>
      <c r="AR479">
        <v>7.9320000000000164</v>
      </c>
      <c r="AS479">
        <v>7.879999999999967</v>
      </c>
      <c r="AT479">
        <v>7.9020000000000437</v>
      </c>
      <c r="AU479">
        <v>7.8339999999999748</v>
      </c>
      <c r="AV479">
        <v>7.9279999999999973</v>
      </c>
      <c r="AW479">
        <v>7.6520000000000152</v>
      </c>
      <c r="AX479">
        <v>7.6889999999999645</v>
      </c>
      <c r="AY479">
        <v>7.8550000000000182</v>
      </c>
      <c r="AZ479">
        <v>7.9989999999999668</v>
      </c>
      <c r="BA479">
        <v>7.8870000000000005</v>
      </c>
      <c r="BB479">
        <v>8.1239999999999952</v>
      </c>
      <c r="BC479" s="102">
        <f t="shared" si="56"/>
        <v>55.950142206611453</v>
      </c>
    </row>
    <row r="480" spans="1:55" ht="14.65" thickBot="1" x14ac:dyDescent="0.5">
      <c r="A480" s="51" t="s">
        <v>170</v>
      </c>
      <c r="B480" s="51">
        <v>2019</v>
      </c>
      <c r="C480" s="9">
        <v>43770</v>
      </c>
      <c r="D480" s="51" t="s">
        <v>72</v>
      </c>
      <c r="E480" s="29" t="s">
        <v>454</v>
      </c>
      <c r="F480">
        <v>2</v>
      </c>
      <c r="G480" t="s">
        <v>47</v>
      </c>
      <c r="H480" t="s">
        <v>268</v>
      </c>
      <c r="I480" t="s">
        <v>562</v>
      </c>
      <c r="J480" t="s">
        <v>240</v>
      </c>
      <c r="K480" t="s">
        <v>279</v>
      </c>
      <c r="L480" s="50">
        <f>(C480-VLOOKUP(H480,Riders!$A$2:$C$3501,2,FALSE))/365</f>
        <v>22.832876712328765</v>
      </c>
      <c r="M480" s="50">
        <f>(C480-VLOOKUP(I480,Riders!$A$2:$C$3501,2,FALSE))/365</f>
        <v>22.082191780821919</v>
      </c>
      <c r="N480" s="50">
        <f>(C480-VLOOKUP(J480,Riders!$A$2:$C$3501,2,FALSE))/365</f>
        <v>27.293150684931508</v>
      </c>
      <c r="O480" s="50">
        <f>(C480-VLOOKUP(K480,Riders!$A$2:$C$3501,2,FALSE))/365</f>
        <v>23.460273972602739</v>
      </c>
      <c r="P480" s="51">
        <v>2</v>
      </c>
      <c r="Q480" s="101">
        <f t="shared" si="50"/>
        <v>267.09500000000008</v>
      </c>
      <c r="R480" s="101">
        <f t="shared" si="51"/>
        <v>22.986000000000001</v>
      </c>
      <c r="S480" s="101">
        <f t="shared" si="52"/>
        <v>70.099000000000004</v>
      </c>
      <c r="T480" s="101">
        <f t="shared" si="53"/>
        <v>63.861999999999981</v>
      </c>
      <c r="U480" s="101">
        <f t="shared" si="54"/>
        <v>66.288000000000011</v>
      </c>
      <c r="V480" s="101">
        <f t="shared" si="55"/>
        <v>66.846000000000089</v>
      </c>
      <c r="W480">
        <v>14.648999999999999</v>
      </c>
      <c r="X480">
        <v>8.3370000000000015</v>
      </c>
      <c r="Y480">
        <v>8.0969999999999978</v>
      </c>
      <c r="Z480">
        <v>7.804000000000002</v>
      </c>
      <c r="AA480">
        <v>7.8759999999999977</v>
      </c>
      <c r="AB480">
        <v>7.7010000000000005</v>
      </c>
      <c r="AC480">
        <v>7.8370000000000175</v>
      </c>
      <c r="AD480">
        <v>7.7979999999999876</v>
      </c>
      <c r="AE480">
        <v>8.0569999999999879</v>
      </c>
      <c r="AF480">
        <v>7.9110000000000156</v>
      </c>
      <c r="AG480">
        <v>8.0790000000000077</v>
      </c>
      <c r="AH480">
        <v>7.9369999999999692</v>
      </c>
      <c r="AI480">
        <v>8.0380000000000109</v>
      </c>
      <c r="AJ480">
        <v>7.8380000000000223</v>
      </c>
      <c r="AK480">
        <v>8.0500000000000114</v>
      </c>
      <c r="AL480">
        <v>7.9519999999999555</v>
      </c>
      <c r="AM480">
        <v>8.2500000000000284</v>
      </c>
      <c r="AN480">
        <v>8.1169999999999618</v>
      </c>
      <c r="AO480">
        <v>8.3060000000000116</v>
      </c>
      <c r="AP480">
        <v>8.3810000000000286</v>
      </c>
      <c r="AQ480">
        <v>8.5019999999999811</v>
      </c>
      <c r="AR480">
        <v>8.1400000000000148</v>
      </c>
      <c r="AS480">
        <v>8.40300000000002</v>
      </c>
      <c r="AT480">
        <v>8.1889999999999645</v>
      </c>
      <c r="AU480">
        <v>8.4050000000000011</v>
      </c>
      <c r="AV480">
        <v>8.4699999999999989</v>
      </c>
      <c r="AW480">
        <v>8.2810000000000343</v>
      </c>
      <c r="AX480">
        <v>8.4539999999999509</v>
      </c>
      <c r="AY480">
        <v>8.0480000000000018</v>
      </c>
      <c r="AZ480">
        <v>8.0250000000000341</v>
      </c>
      <c r="BA480">
        <v>7.9429999999999836</v>
      </c>
      <c r="BB480">
        <v>9.2200000000000841</v>
      </c>
      <c r="BC480" s="102">
        <f t="shared" si="56"/>
        <v>53.9134015986821</v>
      </c>
    </row>
    <row r="481" spans="1:55" ht="14.65" thickBot="1" x14ac:dyDescent="0.5">
      <c r="A481" s="51" t="s">
        <v>170</v>
      </c>
      <c r="B481" s="51">
        <v>2019</v>
      </c>
      <c r="C481" s="9">
        <v>43770</v>
      </c>
      <c r="D481" s="51" t="s">
        <v>72</v>
      </c>
      <c r="E481" s="29" t="s">
        <v>454</v>
      </c>
      <c r="F481">
        <v>3</v>
      </c>
      <c r="G481" t="s">
        <v>15</v>
      </c>
      <c r="H481" t="s">
        <v>459</v>
      </c>
      <c r="I481" t="s">
        <v>501</v>
      </c>
      <c r="J481" t="s">
        <v>491</v>
      </c>
      <c r="K481" t="s">
        <v>556</v>
      </c>
      <c r="L481" s="50">
        <f>(C481-VLOOKUP(H481,Riders!$A$2:$C$3501,2,FALSE))/365</f>
        <v>20.961643835616439</v>
      </c>
      <c r="M481" s="50">
        <f>(C481-VLOOKUP(I481,Riders!$A$2:$C$3501,2,FALSE))/365</f>
        <v>31.419178082191781</v>
      </c>
      <c r="N481" s="50">
        <f>(C481-VLOOKUP(J481,Riders!$A$2:$C$3501,2,FALSE))/365</f>
        <v>23.312328767123287</v>
      </c>
      <c r="O481" s="50" t="e">
        <f>(C481-VLOOKUP(K481,Riders!$A$2:$C$3501,2,FALSE))/365</f>
        <v>#N/A</v>
      </c>
      <c r="P481" s="51">
        <v>1</v>
      </c>
      <c r="Q481" s="101">
        <f t="shared" si="50"/>
        <v>255.41200000000001</v>
      </c>
      <c r="R481" s="101">
        <f t="shared" si="51"/>
        <v>22.635000000000002</v>
      </c>
      <c r="S481" s="101">
        <f t="shared" si="52"/>
        <v>69.009</v>
      </c>
      <c r="T481" s="101">
        <f t="shared" si="53"/>
        <v>61.637000000000015</v>
      </c>
      <c r="U481" s="101">
        <f t="shared" si="54"/>
        <v>61.860000000000014</v>
      </c>
      <c r="V481" s="101">
        <f t="shared" si="55"/>
        <v>62.905999999999977</v>
      </c>
      <c r="W481">
        <v>14.208</v>
      </c>
      <c r="X481">
        <v>8.4270000000000014</v>
      </c>
      <c r="Y481">
        <v>7.9279999999999973</v>
      </c>
      <c r="Z481">
        <v>7.7489999999999988</v>
      </c>
      <c r="AA481">
        <v>7.7920000000000016</v>
      </c>
      <c r="AB481">
        <v>7.6630000000000038</v>
      </c>
      <c r="AC481">
        <v>7.6419999999999959</v>
      </c>
      <c r="AD481">
        <v>7.6000000000000014</v>
      </c>
      <c r="AE481">
        <v>7.7720000000000056</v>
      </c>
      <c r="AF481">
        <v>7.688999999999993</v>
      </c>
      <c r="AG481">
        <v>7.7319999999999993</v>
      </c>
      <c r="AH481">
        <v>7.7110000000000127</v>
      </c>
      <c r="AI481">
        <v>7.8589999999999947</v>
      </c>
      <c r="AJ481">
        <v>7.6629999999999967</v>
      </c>
      <c r="AK481">
        <v>7.6459999999999866</v>
      </c>
      <c r="AL481">
        <v>7.5650000000000261</v>
      </c>
      <c r="AM481">
        <v>7.643999999999977</v>
      </c>
      <c r="AN481">
        <v>7.7740000000000009</v>
      </c>
      <c r="AO481">
        <v>7.7369999999999948</v>
      </c>
      <c r="AP481">
        <v>7.7379999999999995</v>
      </c>
      <c r="AQ481">
        <v>7.9200000000000159</v>
      </c>
      <c r="AR481">
        <v>7.7090000000000032</v>
      </c>
      <c r="AS481">
        <v>7.7169999999999845</v>
      </c>
      <c r="AT481">
        <v>7.6210000000000377</v>
      </c>
      <c r="AU481">
        <v>7.8479999999999848</v>
      </c>
      <c r="AV481">
        <v>7.8240000000000123</v>
      </c>
      <c r="AW481">
        <v>8.0099999999999625</v>
      </c>
      <c r="AX481">
        <v>7.7449999999999761</v>
      </c>
      <c r="AY481">
        <v>7.80600000000004</v>
      </c>
      <c r="AZ481">
        <v>7.8489999999999895</v>
      </c>
      <c r="BA481">
        <v>8.0829999999999984</v>
      </c>
      <c r="BB481">
        <v>7.7410000000000139</v>
      </c>
      <c r="BC481" s="102">
        <f t="shared" si="56"/>
        <v>56.379496656382628</v>
      </c>
    </row>
    <row r="482" spans="1:55" ht="14.65" thickBot="1" x14ac:dyDescent="0.5">
      <c r="A482" s="51" t="s">
        <v>170</v>
      </c>
      <c r="B482" s="51">
        <v>2019</v>
      </c>
      <c r="C482" s="9">
        <v>43770</v>
      </c>
      <c r="D482" s="51" t="s">
        <v>72</v>
      </c>
      <c r="E482" s="29" t="s">
        <v>454</v>
      </c>
      <c r="F482">
        <v>3</v>
      </c>
      <c r="G482" t="s">
        <v>53</v>
      </c>
      <c r="H482" t="s">
        <v>298</v>
      </c>
      <c r="I482" t="s">
        <v>227</v>
      </c>
      <c r="J482" t="s">
        <v>560</v>
      </c>
      <c r="K482" t="s">
        <v>316</v>
      </c>
      <c r="L482" s="50">
        <f>(C482-VLOOKUP(H482,Riders!$A$2:$C$3501,2,FALSE))/365</f>
        <v>20.293150684931508</v>
      </c>
      <c r="M482" s="50">
        <f>(C482-VLOOKUP(I482,Riders!$A$2:$C$3501,2,FALSE))/365</f>
        <v>21.69041095890411</v>
      </c>
      <c r="N482" s="50">
        <f>(C482-VLOOKUP(J482,Riders!$A$2:$C$3501,2,FALSE))/365</f>
        <v>21.638356164383563</v>
      </c>
      <c r="O482" s="50">
        <f>(C482-VLOOKUP(K482,Riders!$A$2:$C$3501,2,FALSE))/365</f>
        <v>18.860273972602741</v>
      </c>
      <c r="P482" s="51">
        <v>2</v>
      </c>
      <c r="Q482" s="101">
        <f t="shared" si="50"/>
        <v>257.32799999999997</v>
      </c>
      <c r="R482" s="101">
        <f t="shared" si="51"/>
        <v>22.581</v>
      </c>
      <c r="S482" s="101">
        <f t="shared" si="52"/>
        <v>69.207999999999998</v>
      </c>
      <c r="T482" s="101">
        <f t="shared" si="53"/>
        <v>61.661999999999978</v>
      </c>
      <c r="U482" s="101">
        <f t="shared" si="54"/>
        <v>62.694000000000017</v>
      </c>
      <c r="V482" s="101">
        <f t="shared" si="55"/>
        <v>63.763999999999982</v>
      </c>
      <c r="W482">
        <v>14.394</v>
      </c>
      <c r="X482">
        <v>8.1869999999999994</v>
      </c>
      <c r="Y482">
        <v>7.8249999999999993</v>
      </c>
      <c r="Z482">
        <v>7.7060000000000031</v>
      </c>
      <c r="AA482">
        <v>7.7899999999999991</v>
      </c>
      <c r="AB482">
        <v>7.7160000000000011</v>
      </c>
      <c r="AC482">
        <v>7.7339999999999947</v>
      </c>
      <c r="AD482">
        <v>7.8560000000000016</v>
      </c>
      <c r="AE482">
        <v>7.6539999999999964</v>
      </c>
      <c r="AF482">
        <v>7.6869999999999976</v>
      </c>
      <c r="AG482">
        <v>7.8169999999999931</v>
      </c>
      <c r="AH482">
        <v>7.6710000000000065</v>
      </c>
      <c r="AI482">
        <v>7.6710000000000065</v>
      </c>
      <c r="AJ482">
        <v>7.7450000000000045</v>
      </c>
      <c r="AK482">
        <v>7.6360000000000099</v>
      </c>
      <c r="AL482">
        <v>7.7809999999999633</v>
      </c>
      <c r="AM482">
        <v>7.7290000000000134</v>
      </c>
      <c r="AN482">
        <v>7.7910000000000252</v>
      </c>
      <c r="AO482">
        <v>7.9180000000000064</v>
      </c>
      <c r="AP482">
        <v>7.8499999999999659</v>
      </c>
      <c r="AQ482">
        <v>7.8069999999999879</v>
      </c>
      <c r="AR482">
        <v>8.0120000000000289</v>
      </c>
      <c r="AS482">
        <v>7.8170000000000073</v>
      </c>
      <c r="AT482">
        <v>7.7699999999999818</v>
      </c>
      <c r="AU482">
        <v>7.8699999999999761</v>
      </c>
      <c r="AV482">
        <v>7.731000000000023</v>
      </c>
      <c r="AW482">
        <v>7.620000000000033</v>
      </c>
      <c r="AX482">
        <v>7.6749999999999829</v>
      </c>
      <c r="AY482">
        <v>7.9190000000000111</v>
      </c>
      <c r="AZ482">
        <v>8.1929999999999836</v>
      </c>
      <c r="BA482">
        <v>8.2059999999999889</v>
      </c>
      <c r="BB482">
        <v>8.5499999999999829</v>
      </c>
      <c r="BC482" s="102">
        <f t="shared" si="56"/>
        <v>55.959709009513155</v>
      </c>
    </row>
    <row r="483" spans="1:55" ht="14.65" thickBot="1" x14ac:dyDescent="0.5">
      <c r="A483" s="51" t="s">
        <v>170</v>
      </c>
      <c r="B483" s="51">
        <v>2019</v>
      </c>
      <c r="C483" s="9">
        <v>43770</v>
      </c>
      <c r="D483" s="51" t="s">
        <v>72</v>
      </c>
      <c r="E483" s="29" t="s">
        <v>454</v>
      </c>
      <c r="F483">
        <v>4</v>
      </c>
      <c r="G483" t="s">
        <v>67</v>
      </c>
      <c r="H483" t="s">
        <v>214</v>
      </c>
      <c r="I483" t="s">
        <v>329</v>
      </c>
      <c r="J483" t="s">
        <v>520</v>
      </c>
      <c r="K483" t="s">
        <v>521</v>
      </c>
      <c r="L483" s="50">
        <f>(C483-VLOOKUP(H483,Riders!$A$2:$C$3501,2,FALSE))/365</f>
        <v>24.87123287671233</v>
      </c>
      <c r="M483" s="50">
        <f>(C483-VLOOKUP(I483,Riders!$A$2:$C$3501,2,FALSE))/365</f>
        <v>32.978082191780821</v>
      </c>
      <c r="N483" s="50">
        <f>(C483-VLOOKUP(J483,Riders!$A$2:$C$3501,2,FALSE))/365</f>
        <v>22.846575342465755</v>
      </c>
      <c r="O483" s="50">
        <f>(C483-VLOOKUP(K483,Riders!$A$2:$C$3501,2,FALSE))/365</f>
        <v>22.205479452054796</v>
      </c>
      <c r="P483" s="51">
        <v>1</v>
      </c>
      <c r="Q483" s="101">
        <f t="shared" si="50"/>
        <v>253.61599999999996</v>
      </c>
      <c r="R483" s="101">
        <f t="shared" si="51"/>
        <v>22.106000000000002</v>
      </c>
      <c r="S483" s="101">
        <f t="shared" si="52"/>
        <v>67.683999999999997</v>
      </c>
      <c r="T483" s="101">
        <f t="shared" si="53"/>
        <v>62.215000000000003</v>
      </c>
      <c r="U483" s="101">
        <f t="shared" si="54"/>
        <v>61.615000000000009</v>
      </c>
      <c r="V483" s="101">
        <f t="shared" si="55"/>
        <v>62.101999999999947</v>
      </c>
      <c r="W483">
        <v>14.164999999999999</v>
      </c>
      <c r="X483">
        <v>7.9410000000000025</v>
      </c>
      <c r="Y483">
        <v>7.8109999999999999</v>
      </c>
      <c r="Z483">
        <v>7.8629999999999995</v>
      </c>
      <c r="AA483">
        <v>7.5730000000000004</v>
      </c>
      <c r="AB483">
        <v>7.4409999999999954</v>
      </c>
      <c r="AC483">
        <v>7.3859999999999957</v>
      </c>
      <c r="AD483">
        <v>7.5040000000000049</v>
      </c>
      <c r="AE483">
        <v>7.4409999999999883</v>
      </c>
      <c r="AF483">
        <v>7.5510000000000161</v>
      </c>
      <c r="AG483">
        <v>7.7669999999999959</v>
      </c>
      <c r="AH483">
        <v>7.7550000000000097</v>
      </c>
      <c r="AI483">
        <v>7.8169999999999931</v>
      </c>
      <c r="AJ483">
        <v>8.0749999999999886</v>
      </c>
      <c r="AK483">
        <v>7.8500000000000085</v>
      </c>
      <c r="AL483">
        <v>7.9590000000000032</v>
      </c>
      <c r="AM483">
        <v>7.789999999999992</v>
      </c>
      <c r="AN483">
        <v>7.7170000000000414</v>
      </c>
      <c r="AO483">
        <v>7.6009999999999707</v>
      </c>
      <c r="AP483">
        <v>7.5730000000000075</v>
      </c>
      <c r="AQ483">
        <v>7.563999999999993</v>
      </c>
      <c r="AR483">
        <v>7.7270000000000039</v>
      </c>
      <c r="AS483">
        <v>7.7010000000000218</v>
      </c>
      <c r="AT483">
        <v>7.9419999999999789</v>
      </c>
      <c r="AU483">
        <v>7.938999999999993</v>
      </c>
      <c r="AV483">
        <v>7.73599999999999</v>
      </c>
      <c r="AW483">
        <v>7.7230000000000132</v>
      </c>
      <c r="AX483">
        <v>7.9459999999999695</v>
      </c>
      <c r="AY483">
        <v>7.7030000000000314</v>
      </c>
      <c r="AZ483">
        <v>7.6909999999999741</v>
      </c>
      <c r="BA483">
        <v>7.6650000000000205</v>
      </c>
      <c r="BB483">
        <v>7.6989999999999554</v>
      </c>
      <c r="BC483" s="102">
        <f t="shared" si="56"/>
        <v>56.778752129203212</v>
      </c>
    </row>
    <row r="484" spans="1:55" ht="14.65" thickBot="1" x14ac:dyDescent="0.5">
      <c r="A484" s="51" t="s">
        <v>170</v>
      </c>
      <c r="B484" s="51">
        <v>2019</v>
      </c>
      <c r="C484" s="9">
        <v>43770</v>
      </c>
      <c r="D484" s="51" t="s">
        <v>72</v>
      </c>
      <c r="E484" s="29" t="s">
        <v>454</v>
      </c>
      <c r="F484">
        <v>4</v>
      </c>
      <c r="G484" t="s">
        <v>25</v>
      </c>
      <c r="H484" t="s">
        <v>309</v>
      </c>
      <c r="I484" t="s">
        <v>457</v>
      </c>
      <c r="J484" t="s">
        <v>418</v>
      </c>
      <c r="K484" t="s">
        <v>561</v>
      </c>
      <c r="L484" s="50">
        <f>(C484-VLOOKUP(H484,Riders!$A$2:$C$3501,2,FALSE))/365</f>
        <v>27.539726027397261</v>
      </c>
      <c r="M484" s="50">
        <f>(C484-VLOOKUP(I484,Riders!$A$2:$C$3501,2,FALSE))/365</f>
        <v>22.227397260273971</v>
      </c>
      <c r="N484" s="50">
        <f>(C484-VLOOKUP(J484,Riders!$A$2:$C$3501,2,FALSE))/365</f>
        <v>22.608219178082191</v>
      </c>
      <c r="O484" s="50">
        <f>(C484-VLOOKUP(K484,Riders!$A$2:$C$3501,2,FALSE))/365</f>
        <v>22.989041095890411</v>
      </c>
      <c r="P484" s="51">
        <v>2</v>
      </c>
      <c r="Q484" s="101">
        <f t="shared" si="50"/>
        <v>257.83899999999994</v>
      </c>
      <c r="R484" s="101">
        <f t="shared" si="51"/>
        <v>21.984999999999999</v>
      </c>
      <c r="S484" s="101">
        <f t="shared" si="52"/>
        <v>68.493000000000009</v>
      </c>
      <c r="T484" s="101">
        <f t="shared" si="53"/>
        <v>62.848999999999975</v>
      </c>
      <c r="U484" s="101">
        <f t="shared" si="54"/>
        <v>62.869000000000028</v>
      </c>
      <c r="V484" s="101">
        <f t="shared" si="55"/>
        <v>63.627999999999929</v>
      </c>
      <c r="W484">
        <v>13.951000000000001</v>
      </c>
      <c r="X484">
        <v>8.0339999999999989</v>
      </c>
      <c r="Y484">
        <v>7.7110000000000021</v>
      </c>
      <c r="Z484">
        <v>7.801999999999996</v>
      </c>
      <c r="AA484">
        <v>7.8930000000000007</v>
      </c>
      <c r="AB484">
        <v>7.722999999999999</v>
      </c>
      <c r="AC484">
        <v>7.6699999999999875</v>
      </c>
      <c r="AD484">
        <v>7.7090000000000245</v>
      </c>
      <c r="AE484">
        <v>7.9369999999999834</v>
      </c>
      <c r="AF484">
        <v>7.744000000000014</v>
      </c>
      <c r="AG484">
        <v>7.8919999999999959</v>
      </c>
      <c r="AH484">
        <v>7.840999999999994</v>
      </c>
      <c r="AI484">
        <v>8.0320000000000249</v>
      </c>
      <c r="AJ484">
        <v>7.8429999999999609</v>
      </c>
      <c r="AK484">
        <v>7.8100000000000165</v>
      </c>
      <c r="AL484">
        <v>7.7499999999999858</v>
      </c>
      <c r="AM484">
        <v>7.9200000000000159</v>
      </c>
      <c r="AN484">
        <v>7.7800000000000011</v>
      </c>
      <c r="AO484">
        <v>7.9420000000000357</v>
      </c>
      <c r="AP484">
        <v>7.7949999999999591</v>
      </c>
      <c r="AQ484">
        <v>7.8230000000000075</v>
      </c>
      <c r="AR484">
        <v>7.7930000000000064</v>
      </c>
      <c r="AS484">
        <v>7.8210000000000264</v>
      </c>
      <c r="AT484">
        <v>7.9949999999999761</v>
      </c>
      <c r="AU484">
        <v>7.9159999999999968</v>
      </c>
      <c r="AV484">
        <v>8.0060000000000002</v>
      </c>
      <c r="AW484">
        <v>7.9850000000000136</v>
      </c>
      <c r="AX484">
        <v>8.0910000000000082</v>
      </c>
      <c r="AY484">
        <v>7.8289999999999509</v>
      </c>
      <c r="AZ484">
        <v>7.9020000000000437</v>
      </c>
      <c r="BA484">
        <v>7.8689999999999714</v>
      </c>
      <c r="BB484">
        <v>8.0299999999999443</v>
      </c>
      <c r="BC484" s="102">
        <f t="shared" si="56"/>
        <v>55.848804874359594</v>
      </c>
    </row>
    <row r="485" spans="1:55" ht="14.65" thickBot="1" x14ac:dyDescent="0.5">
      <c r="A485" s="51" t="s">
        <v>170</v>
      </c>
      <c r="B485" s="51">
        <v>2019</v>
      </c>
      <c r="C485" s="9">
        <v>43770</v>
      </c>
      <c r="D485" s="51" t="s">
        <v>72</v>
      </c>
      <c r="E485" s="29" t="s">
        <v>204</v>
      </c>
      <c r="F485" t="s">
        <v>205</v>
      </c>
      <c r="G485" t="s">
        <v>67</v>
      </c>
      <c r="H485" t="s">
        <v>214</v>
      </c>
      <c r="I485" t="s">
        <v>329</v>
      </c>
      <c r="J485" t="s">
        <v>520</v>
      </c>
      <c r="K485" t="s">
        <v>521</v>
      </c>
      <c r="L485" s="50">
        <f>(C485-VLOOKUP(H485,Riders!$A$2:$C$3501,2,FALSE))/365</f>
        <v>24.87123287671233</v>
      </c>
      <c r="M485" s="50">
        <f>(C485-VLOOKUP(I485,Riders!$A$2:$C$3501,2,FALSE))/365</f>
        <v>32.978082191780821</v>
      </c>
      <c r="N485" s="50">
        <f>(C485-VLOOKUP(J485,Riders!$A$2:$C$3501,2,FALSE))/365</f>
        <v>22.846575342465755</v>
      </c>
      <c r="O485" s="50">
        <f>(C485-VLOOKUP(K485,Riders!$A$2:$C$3501,2,FALSE))/365</f>
        <v>22.205479452054796</v>
      </c>
      <c r="P485" s="51">
        <v>1</v>
      </c>
      <c r="Q485" s="101">
        <f t="shared" si="50"/>
        <v>253.76199999999997</v>
      </c>
      <c r="R485" s="101">
        <f t="shared" si="51"/>
        <v>21.937999999999999</v>
      </c>
      <c r="S485" s="101">
        <f t="shared" si="52"/>
        <v>67.305000000000007</v>
      </c>
      <c r="T485" s="101">
        <f t="shared" si="53"/>
        <v>61.533999999999992</v>
      </c>
      <c r="U485" s="101">
        <f t="shared" si="54"/>
        <v>61.631000000000029</v>
      </c>
      <c r="V485" s="101">
        <f t="shared" si="55"/>
        <v>63.291999999999945</v>
      </c>
      <c r="W485">
        <v>14.058</v>
      </c>
      <c r="X485">
        <v>7.879999999999999</v>
      </c>
      <c r="Y485">
        <v>7.7000000000000028</v>
      </c>
      <c r="Z485">
        <v>7.7349999999999959</v>
      </c>
      <c r="AA485">
        <v>7.5280000000000058</v>
      </c>
      <c r="AB485">
        <v>7.4599999999999937</v>
      </c>
      <c r="AC485">
        <v>7.4209999999999994</v>
      </c>
      <c r="AD485">
        <v>7.5230000000000103</v>
      </c>
      <c r="AE485">
        <v>7.4509999999999934</v>
      </c>
      <c r="AF485">
        <v>7.4759999999999991</v>
      </c>
      <c r="AG485">
        <v>7.6489999999999867</v>
      </c>
      <c r="AH485">
        <v>7.7150000000000176</v>
      </c>
      <c r="AI485">
        <v>7.9849999999999994</v>
      </c>
      <c r="AJ485">
        <v>7.7950000000000017</v>
      </c>
      <c r="AK485">
        <v>7.8130000000000166</v>
      </c>
      <c r="AL485">
        <v>7.6499999999999773</v>
      </c>
      <c r="AM485">
        <v>7.6519999999999868</v>
      </c>
      <c r="AN485">
        <v>7.6610000000000014</v>
      </c>
      <c r="AO485">
        <v>7.6560000000000343</v>
      </c>
      <c r="AP485">
        <v>7.6789999999999736</v>
      </c>
      <c r="AQ485">
        <v>7.8360000000000127</v>
      </c>
      <c r="AR485">
        <v>7.7299999999999898</v>
      </c>
      <c r="AS485">
        <v>7.8849999999999909</v>
      </c>
      <c r="AT485">
        <v>7.5320000000000391</v>
      </c>
      <c r="AU485">
        <v>7.55499999999995</v>
      </c>
      <c r="AV485">
        <v>7.7420000000000186</v>
      </c>
      <c r="AW485">
        <v>7.7549999999999955</v>
      </c>
      <c r="AX485">
        <v>7.8719999999999857</v>
      </c>
      <c r="AY485">
        <v>7.9860000000000468</v>
      </c>
      <c r="AZ485">
        <v>8.0949999999999704</v>
      </c>
      <c r="BA485">
        <v>8.120000000000033</v>
      </c>
      <c r="BB485">
        <v>8.1669999999999447</v>
      </c>
      <c r="BC485" s="102">
        <f t="shared" si="56"/>
        <v>56.746084914210961</v>
      </c>
    </row>
    <row r="486" spans="1:55" ht="14.65" thickBot="1" x14ac:dyDescent="0.5">
      <c r="A486" s="51" t="s">
        <v>170</v>
      </c>
      <c r="B486" s="51">
        <v>2019</v>
      </c>
      <c r="C486" s="9">
        <v>43770</v>
      </c>
      <c r="D486" s="51" t="s">
        <v>72</v>
      </c>
      <c r="E486" s="29" t="s">
        <v>204</v>
      </c>
      <c r="F486" t="s">
        <v>205</v>
      </c>
      <c r="G486" t="s">
        <v>15</v>
      </c>
      <c r="H486" t="s">
        <v>459</v>
      </c>
      <c r="I486" t="s">
        <v>501</v>
      </c>
      <c r="J486" t="s">
        <v>491</v>
      </c>
      <c r="K486" t="s">
        <v>556</v>
      </c>
      <c r="L486" s="50">
        <f>(C486-VLOOKUP(H486,Riders!$A$2:$C$3501,2,FALSE))/365</f>
        <v>20.961643835616439</v>
      </c>
      <c r="M486" s="50">
        <f>(C486-VLOOKUP(I486,Riders!$A$2:$C$3501,2,FALSE))/365</f>
        <v>31.419178082191781</v>
      </c>
      <c r="N486" s="50">
        <f>(C486-VLOOKUP(J486,Riders!$A$2:$C$3501,2,FALSE))/365</f>
        <v>23.312328767123287</v>
      </c>
      <c r="O486" s="50" t="e">
        <f>(C486-VLOOKUP(K486,Riders!$A$2:$C$3501,2,FALSE))/365</f>
        <v>#N/A</v>
      </c>
      <c r="P486" s="51">
        <v>2</v>
      </c>
      <c r="Q486" s="101">
        <f t="shared" si="50"/>
        <v>254.83599999999996</v>
      </c>
      <c r="R486" s="101">
        <f t="shared" si="51"/>
        <v>22.939</v>
      </c>
      <c r="S486" s="101">
        <f t="shared" si="52"/>
        <v>69.381000000000014</v>
      </c>
      <c r="T486" s="101">
        <f t="shared" si="53"/>
        <v>61.533000000000001</v>
      </c>
      <c r="U486" s="101">
        <f t="shared" si="54"/>
        <v>61.744</v>
      </c>
      <c r="V486" s="101">
        <f t="shared" si="55"/>
        <v>62.17799999999994</v>
      </c>
      <c r="W486">
        <v>14.457000000000001</v>
      </c>
      <c r="X486">
        <v>8.4819999999999993</v>
      </c>
      <c r="Y486">
        <v>7.9750000000000014</v>
      </c>
      <c r="Z486">
        <v>7.7609999999999957</v>
      </c>
      <c r="AA486">
        <v>7.7800000000000011</v>
      </c>
      <c r="AB486">
        <v>7.6230000000000047</v>
      </c>
      <c r="AC486">
        <v>7.6840000000000046</v>
      </c>
      <c r="AD486">
        <v>7.6190000000000069</v>
      </c>
      <c r="AE486">
        <v>7.7969999999999828</v>
      </c>
      <c r="AF486">
        <v>7.6729999999999876</v>
      </c>
      <c r="AG486">
        <v>7.6760000000000304</v>
      </c>
      <c r="AH486">
        <v>7.679000000000002</v>
      </c>
      <c r="AI486">
        <v>7.840999999999994</v>
      </c>
      <c r="AJ486">
        <v>7.6579999999999728</v>
      </c>
      <c r="AK486">
        <v>7.6440000000000197</v>
      </c>
      <c r="AL486">
        <v>7.5650000000000119</v>
      </c>
      <c r="AM486">
        <v>7.5949999999999989</v>
      </c>
      <c r="AN486">
        <v>7.7580000000000098</v>
      </c>
      <c r="AO486">
        <v>7.7059999999999604</v>
      </c>
      <c r="AP486">
        <v>7.7250000000000227</v>
      </c>
      <c r="AQ486">
        <v>7.8769999999999527</v>
      </c>
      <c r="AR486">
        <v>7.7250000000000227</v>
      </c>
      <c r="AS486">
        <v>7.7080000000000268</v>
      </c>
      <c r="AT486">
        <v>7.6500000000000057</v>
      </c>
      <c r="AU486">
        <v>7.8579999999999757</v>
      </c>
      <c r="AV486">
        <v>7.7599999999999909</v>
      </c>
      <c r="AW486">
        <v>7.8180000000000405</v>
      </c>
      <c r="AX486">
        <v>8.0139999999999532</v>
      </c>
      <c r="AY486">
        <v>7.7160000000000082</v>
      </c>
      <c r="AZ486">
        <v>7.6420000000000243</v>
      </c>
      <c r="BA486">
        <v>7.6829999999999927</v>
      </c>
      <c r="BB486">
        <v>7.686999999999955</v>
      </c>
      <c r="BC486" s="102">
        <f t="shared" si="56"/>
        <v>56.506929947103245</v>
      </c>
    </row>
    <row r="487" spans="1:55" ht="14.65" thickBot="1" x14ac:dyDescent="0.5">
      <c r="A487" s="51" t="s">
        <v>170</v>
      </c>
      <c r="B487" s="51">
        <v>2019</v>
      </c>
      <c r="C487" s="9">
        <v>43770</v>
      </c>
      <c r="D487" s="51" t="s">
        <v>72</v>
      </c>
      <c r="E487" s="29" t="s">
        <v>204</v>
      </c>
      <c r="F487" t="s">
        <v>206</v>
      </c>
      <c r="G487" t="s">
        <v>53</v>
      </c>
      <c r="H487" t="s">
        <v>298</v>
      </c>
      <c r="I487" t="s">
        <v>227</v>
      </c>
      <c r="J487" t="s">
        <v>560</v>
      </c>
      <c r="K487" t="s">
        <v>316</v>
      </c>
      <c r="L487" s="50">
        <f>(C487-VLOOKUP(H487,Riders!$A$2:$C$3501,2,FALSE))/365</f>
        <v>20.293150684931508</v>
      </c>
      <c r="M487" s="50">
        <f>(C487-VLOOKUP(I487,Riders!$A$2:$C$3501,2,FALSE))/365</f>
        <v>21.69041095890411</v>
      </c>
      <c r="N487" s="50">
        <f>(C487-VLOOKUP(J487,Riders!$A$2:$C$3501,2,FALSE))/365</f>
        <v>21.638356164383563</v>
      </c>
      <c r="O487" s="50">
        <f>(C487-VLOOKUP(K487,Riders!$A$2:$C$3501,2,FALSE))/365</f>
        <v>18.860273972602741</v>
      </c>
      <c r="P487" s="51">
        <v>3</v>
      </c>
      <c r="Q487" s="101">
        <f t="shared" si="50"/>
        <v>256.42999999999995</v>
      </c>
      <c r="R487" s="101">
        <f t="shared" si="51"/>
        <v>22.158000000000001</v>
      </c>
      <c r="S487" s="101">
        <f t="shared" si="52"/>
        <v>68.47399999999999</v>
      </c>
      <c r="T487" s="101">
        <f t="shared" si="53"/>
        <v>62.40300000000002</v>
      </c>
      <c r="U487" s="101">
        <f t="shared" si="54"/>
        <v>62.774000000000001</v>
      </c>
      <c r="V487" s="101">
        <f t="shared" si="55"/>
        <v>62.77899999999994</v>
      </c>
      <c r="W487">
        <v>14.025</v>
      </c>
      <c r="X487">
        <v>8.1330000000000009</v>
      </c>
      <c r="Y487">
        <v>7.6519999999999975</v>
      </c>
      <c r="Z487">
        <v>7.5629999999999988</v>
      </c>
      <c r="AA487">
        <v>7.6900000000000048</v>
      </c>
      <c r="AB487">
        <v>7.7319999999999993</v>
      </c>
      <c r="AC487">
        <v>7.7590000000000074</v>
      </c>
      <c r="AD487">
        <v>7.9199999999999804</v>
      </c>
      <c r="AE487">
        <v>7.777000000000001</v>
      </c>
      <c r="AF487">
        <v>7.7600000000000193</v>
      </c>
      <c r="AG487">
        <v>7.8549999999999756</v>
      </c>
      <c r="AH487">
        <v>7.6970000000000169</v>
      </c>
      <c r="AI487">
        <v>7.7340000000000089</v>
      </c>
      <c r="AJ487">
        <v>7.8589999999999804</v>
      </c>
      <c r="AK487">
        <v>7.7639999999999958</v>
      </c>
      <c r="AL487">
        <v>7.9570000000000221</v>
      </c>
      <c r="AM487">
        <v>7.8599999999999852</v>
      </c>
      <c r="AN487">
        <v>7.9050000000000011</v>
      </c>
      <c r="AO487">
        <v>7.9869999999999948</v>
      </c>
      <c r="AP487">
        <v>7.8610000000000184</v>
      </c>
      <c r="AQ487">
        <v>7.8030000000000257</v>
      </c>
      <c r="AR487">
        <v>7.7509999999999764</v>
      </c>
      <c r="AS487">
        <v>7.8439999999999657</v>
      </c>
      <c r="AT487">
        <v>7.7630000000000337</v>
      </c>
      <c r="AU487">
        <v>7.8010000000000161</v>
      </c>
      <c r="AV487">
        <v>7.95799999999997</v>
      </c>
      <c r="AW487">
        <v>7.9669999999999845</v>
      </c>
      <c r="AX487">
        <v>7.9220000000000255</v>
      </c>
      <c r="AY487">
        <v>8.0029999999999575</v>
      </c>
      <c r="AZ487">
        <v>7.8240000000000691</v>
      </c>
      <c r="BA487">
        <v>7.6509999999999536</v>
      </c>
      <c r="BB487">
        <v>7.6529999999999632</v>
      </c>
      <c r="BC487" s="102">
        <f t="shared" si="56"/>
        <v>56.155676012947012</v>
      </c>
    </row>
    <row r="488" spans="1:55" ht="14.65" thickBot="1" x14ac:dyDescent="0.5">
      <c r="A488" s="51" t="s">
        <v>170</v>
      </c>
      <c r="B488" s="51">
        <v>2019</v>
      </c>
      <c r="C488" s="9">
        <v>43770</v>
      </c>
      <c r="D488" s="51" t="s">
        <v>72</v>
      </c>
      <c r="E488" s="29" t="s">
        <v>204</v>
      </c>
      <c r="F488" t="s">
        <v>206</v>
      </c>
      <c r="G488" t="s">
        <v>17</v>
      </c>
      <c r="H488" t="s">
        <v>215</v>
      </c>
      <c r="I488" t="s">
        <v>423</v>
      </c>
      <c r="J488" t="s">
        <v>327</v>
      </c>
      <c r="K488" t="s">
        <v>422</v>
      </c>
      <c r="L488" s="50">
        <f>(C488-VLOOKUP(H488,Riders!$A$2:$C$3501,2,FALSE))/365</f>
        <v>20.816438356164383</v>
      </c>
      <c r="M488" s="50">
        <f>(C488-VLOOKUP(I488,Riders!$A$2:$C$3501,2,FALSE))/365</f>
        <v>21.950684931506849</v>
      </c>
      <c r="N488" s="50">
        <f>(C488-VLOOKUP(J488,Riders!$A$2:$C$3501,2,FALSE))/365</f>
        <v>27.076712328767123</v>
      </c>
      <c r="O488" s="50">
        <f>(C488-VLOOKUP(K488,Riders!$A$2:$C$3501,2,FALSE))/365</f>
        <v>20.536986301369861</v>
      </c>
      <c r="P488" s="51">
        <v>4</v>
      </c>
      <c r="Q488" s="101">
        <f t="shared" si="50"/>
        <v>258.66700000000003</v>
      </c>
      <c r="R488" s="101">
        <f t="shared" si="51"/>
        <v>22.524000000000001</v>
      </c>
      <c r="S488" s="101">
        <f t="shared" si="52"/>
        <v>69.315000000000012</v>
      </c>
      <c r="T488" s="101">
        <f t="shared" si="53"/>
        <v>62.09399999999998</v>
      </c>
      <c r="U488" s="101">
        <f t="shared" si="54"/>
        <v>63.132000000000005</v>
      </c>
      <c r="V488" s="101">
        <f t="shared" si="55"/>
        <v>64.126000000000033</v>
      </c>
      <c r="W488">
        <v>14.101000000000001</v>
      </c>
      <c r="X488">
        <v>8.423</v>
      </c>
      <c r="Y488">
        <v>7.916999999999998</v>
      </c>
      <c r="Z488">
        <v>7.6680000000000028</v>
      </c>
      <c r="AA488">
        <v>7.8689999999999998</v>
      </c>
      <c r="AB488">
        <v>7.759999999999998</v>
      </c>
      <c r="AC488">
        <v>7.7490000000000023</v>
      </c>
      <c r="AD488">
        <v>7.8280000000000101</v>
      </c>
      <c r="AE488">
        <v>7.6829999999999927</v>
      </c>
      <c r="AF488">
        <v>7.6739999999999924</v>
      </c>
      <c r="AG488">
        <v>7.7690000000000055</v>
      </c>
      <c r="AH488">
        <v>7.9170000000000016</v>
      </c>
      <c r="AI488">
        <v>7.7630000000000052</v>
      </c>
      <c r="AJ488">
        <v>7.7409999999999712</v>
      </c>
      <c r="AK488">
        <v>7.7640000000000242</v>
      </c>
      <c r="AL488">
        <v>7.782999999999987</v>
      </c>
      <c r="AM488">
        <v>7.8460000000000036</v>
      </c>
      <c r="AN488">
        <v>7.9869999999999948</v>
      </c>
      <c r="AO488">
        <v>7.8789999999999907</v>
      </c>
      <c r="AP488">
        <v>8.0800000000000125</v>
      </c>
      <c r="AQ488">
        <v>7.9060000000000059</v>
      </c>
      <c r="AR488">
        <v>7.7809999999999775</v>
      </c>
      <c r="AS488">
        <v>7.7540000000000191</v>
      </c>
      <c r="AT488">
        <v>7.8990000000000009</v>
      </c>
      <c r="AU488">
        <v>7.8530000000000086</v>
      </c>
      <c r="AV488">
        <v>7.8559999999999945</v>
      </c>
      <c r="AW488">
        <v>8.1129999999999995</v>
      </c>
      <c r="AX488">
        <v>8.0290000000000532</v>
      </c>
      <c r="AY488">
        <v>8.143999999999977</v>
      </c>
      <c r="AZ488">
        <v>8.2779999999999916</v>
      </c>
      <c r="BA488">
        <v>7.9519999999999982</v>
      </c>
      <c r="BB488">
        <v>7.9010000000000105</v>
      </c>
      <c r="BC488" s="102">
        <f t="shared" si="56"/>
        <v>55.670031353052373</v>
      </c>
    </row>
    <row r="489" spans="1:55" ht="14.65" thickBot="1" x14ac:dyDescent="0.5">
      <c r="A489" s="51" t="s">
        <v>170</v>
      </c>
      <c r="B489" s="51">
        <v>2019</v>
      </c>
      <c r="C489" s="9">
        <v>43769</v>
      </c>
      <c r="D489" s="51" t="s">
        <v>72</v>
      </c>
      <c r="E489" s="29" t="s">
        <v>379</v>
      </c>
      <c r="F489" s="51" t="s">
        <v>379</v>
      </c>
      <c r="G489" t="s">
        <v>67</v>
      </c>
      <c r="H489" t="s">
        <v>214</v>
      </c>
      <c r="I489" t="s">
        <v>329</v>
      </c>
      <c r="J489" t="s">
        <v>520</v>
      </c>
      <c r="K489" t="s">
        <v>521</v>
      </c>
      <c r="L489" s="50">
        <f>(C489-VLOOKUP(H489,Riders!$A$2:$C$3501,2,FALSE))/365</f>
        <v>24.86849315068493</v>
      </c>
      <c r="M489" s="50">
        <f>(C489-VLOOKUP(I489,Riders!$A$2:$C$3501,2,FALSE))/365</f>
        <v>32.975342465753428</v>
      </c>
      <c r="N489" s="50">
        <f>(C489-VLOOKUP(J489,Riders!$A$2:$C$3501,2,FALSE))/365</f>
        <v>22.843835616438355</v>
      </c>
      <c r="O489" s="50">
        <f>(C489-VLOOKUP(K489,Riders!$A$2:$C$3501,2,FALSE))/365</f>
        <v>22.202739726027396</v>
      </c>
      <c r="P489" s="51">
        <v>1</v>
      </c>
      <c r="Q489" s="101">
        <f t="shared" si="50"/>
        <v>255.50499999999997</v>
      </c>
      <c r="R489" s="101">
        <f t="shared" si="51"/>
        <v>22.071999999999999</v>
      </c>
      <c r="S489" s="101">
        <f t="shared" si="52"/>
        <v>67.710999999999984</v>
      </c>
      <c r="T489" s="101">
        <f t="shared" si="53"/>
        <v>63.449000000000012</v>
      </c>
      <c r="U489" s="101">
        <f t="shared" si="54"/>
        <v>62.151999999999987</v>
      </c>
      <c r="V489" s="101">
        <f t="shared" si="55"/>
        <v>62.192999999999984</v>
      </c>
      <c r="W489">
        <v>14.217000000000001</v>
      </c>
      <c r="X489">
        <v>7.8549999999999986</v>
      </c>
      <c r="Y489">
        <v>7.5680000000000014</v>
      </c>
      <c r="Z489">
        <v>7.6270000000000024</v>
      </c>
      <c r="AA489">
        <v>7.509999999999998</v>
      </c>
      <c r="AB489">
        <v>7.5020000000000024</v>
      </c>
      <c r="AC489">
        <v>7.5949999999999989</v>
      </c>
      <c r="AD489">
        <v>7.836999999999982</v>
      </c>
      <c r="AE489">
        <v>7.75</v>
      </c>
      <c r="AF489">
        <v>7.7890000000000157</v>
      </c>
      <c r="AG489">
        <v>7.9410000000000025</v>
      </c>
      <c r="AH489">
        <v>7.938999999999993</v>
      </c>
      <c r="AI489">
        <v>8.0060000000000002</v>
      </c>
      <c r="AJ489">
        <v>8.2210000000000178</v>
      </c>
      <c r="AK489">
        <v>7.8900000000000006</v>
      </c>
      <c r="AL489">
        <v>7.9129999999999825</v>
      </c>
      <c r="AM489">
        <v>7.7279999999999802</v>
      </c>
      <c r="AN489">
        <v>7.7470000000000141</v>
      </c>
      <c r="AO489">
        <v>7.6949999999999932</v>
      </c>
      <c r="AP489">
        <v>7.688999999999993</v>
      </c>
      <c r="AQ489">
        <v>7.7600000000000193</v>
      </c>
      <c r="AR489">
        <v>7.7939999999999827</v>
      </c>
      <c r="AS489">
        <v>7.7840000000000487</v>
      </c>
      <c r="AT489">
        <v>7.9549999999999557</v>
      </c>
      <c r="AU489">
        <v>7.8170000000000073</v>
      </c>
      <c r="AV489">
        <v>7.9540000000000077</v>
      </c>
      <c r="AW489">
        <v>8.0799999999999841</v>
      </c>
      <c r="AX489">
        <v>7.6969999999999743</v>
      </c>
      <c r="AY489">
        <v>7.5010000000000616</v>
      </c>
      <c r="AZ489">
        <v>7.6499999999999488</v>
      </c>
      <c r="BA489">
        <v>7.66700000000003</v>
      </c>
      <c r="BB489">
        <v>7.8269999999999698</v>
      </c>
      <c r="BC489" s="102">
        <f t="shared" si="56"/>
        <v>56.358975362517377</v>
      </c>
    </row>
    <row r="490" spans="1:55" ht="14.65" thickBot="1" x14ac:dyDescent="0.5">
      <c r="A490" s="51" t="s">
        <v>170</v>
      </c>
      <c r="B490" s="51">
        <v>2019</v>
      </c>
      <c r="C490" s="9">
        <v>43769</v>
      </c>
      <c r="D490" s="51" t="s">
        <v>72</v>
      </c>
      <c r="E490" s="29" t="s">
        <v>379</v>
      </c>
      <c r="F490" s="51" t="s">
        <v>379</v>
      </c>
      <c r="G490" t="s">
        <v>53</v>
      </c>
      <c r="H490" t="s">
        <v>298</v>
      </c>
      <c r="I490" t="s">
        <v>227</v>
      </c>
      <c r="J490" t="s">
        <v>560</v>
      </c>
      <c r="K490" t="s">
        <v>316</v>
      </c>
      <c r="L490" s="50">
        <f>(C490-VLOOKUP(H490,Riders!$A$2:$C$3501,2,FALSE))/365</f>
        <v>20.290410958904111</v>
      </c>
      <c r="M490" s="50">
        <f>(C490-VLOOKUP(I490,Riders!$A$2:$C$3501,2,FALSE))/365</f>
        <v>21.687671232876713</v>
      </c>
      <c r="N490" s="50">
        <f>(C490-VLOOKUP(J490,Riders!$A$2:$C$3501,2,FALSE))/365</f>
        <v>21.635616438356163</v>
      </c>
      <c r="O490" s="50">
        <f>(C490-VLOOKUP(K490,Riders!$A$2:$C$3501,2,FALSE))/365</f>
        <v>18.857534246575341</v>
      </c>
      <c r="P490" s="51">
        <v>2</v>
      </c>
      <c r="Q490" s="101">
        <f t="shared" si="50"/>
        <v>257.47399999999999</v>
      </c>
      <c r="R490" s="101">
        <f t="shared" si="51"/>
        <v>22.719000000000001</v>
      </c>
      <c r="S490" s="101">
        <f t="shared" si="52"/>
        <v>69.658999999999992</v>
      </c>
      <c r="T490" s="101">
        <f t="shared" si="53"/>
        <v>61.733000000000004</v>
      </c>
      <c r="U490" s="101">
        <f t="shared" si="54"/>
        <v>62.736000000000018</v>
      </c>
      <c r="V490" s="101">
        <f t="shared" si="55"/>
        <v>63.345999999999975</v>
      </c>
      <c r="W490">
        <v>14.5</v>
      </c>
      <c r="X490">
        <v>8.2190000000000012</v>
      </c>
      <c r="Y490">
        <v>7.9269999999999996</v>
      </c>
      <c r="Z490">
        <v>7.7819999999999965</v>
      </c>
      <c r="AA490">
        <v>7.8539999999999992</v>
      </c>
      <c r="AB490">
        <v>7.7750000000000057</v>
      </c>
      <c r="AC490">
        <v>7.7379999999999924</v>
      </c>
      <c r="AD490">
        <v>7.8639999999999972</v>
      </c>
      <c r="AE490">
        <v>7.7000000000000171</v>
      </c>
      <c r="AF490">
        <v>7.7209999999999752</v>
      </c>
      <c r="AG490">
        <v>7.8480000000000132</v>
      </c>
      <c r="AH490">
        <v>7.6550000000000153</v>
      </c>
      <c r="AI490">
        <v>7.6279999999999859</v>
      </c>
      <c r="AJ490">
        <v>7.7600000000000051</v>
      </c>
      <c r="AK490">
        <v>7.6159999999999854</v>
      </c>
      <c r="AL490">
        <v>7.8050000000000068</v>
      </c>
      <c r="AM490">
        <v>7.703000000000003</v>
      </c>
      <c r="AN490">
        <v>7.7580000000000098</v>
      </c>
      <c r="AO490">
        <v>7.9159999999999684</v>
      </c>
      <c r="AP490">
        <v>7.9290000000000305</v>
      </c>
      <c r="AQ490">
        <v>7.8589999999999804</v>
      </c>
      <c r="AR490">
        <v>7.8430000000000177</v>
      </c>
      <c r="AS490">
        <v>7.8830000000000098</v>
      </c>
      <c r="AT490">
        <v>7.8449999999999989</v>
      </c>
      <c r="AU490">
        <v>7.896000000000015</v>
      </c>
      <c r="AV490">
        <v>8.1259999999999479</v>
      </c>
      <c r="AW490">
        <v>7.8740000000000236</v>
      </c>
      <c r="AX490">
        <v>7.8089999999999975</v>
      </c>
      <c r="AY490">
        <v>7.9019999999999584</v>
      </c>
      <c r="AZ490">
        <v>7.8760000000000048</v>
      </c>
      <c r="BA490">
        <v>7.8350000000000648</v>
      </c>
      <c r="BB490">
        <v>8.0279999999999632</v>
      </c>
      <c r="BC490" s="102">
        <f t="shared" si="56"/>
        <v>55.927977193813746</v>
      </c>
    </row>
    <row r="491" spans="1:55" ht="14.65" thickBot="1" x14ac:dyDescent="0.5">
      <c r="A491" s="51" t="s">
        <v>170</v>
      </c>
      <c r="B491" s="51">
        <v>2019</v>
      </c>
      <c r="C491" s="9">
        <v>43769</v>
      </c>
      <c r="D491" s="51" t="s">
        <v>72</v>
      </c>
      <c r="E491" s="29" t="s">
        <v>379</v>
      </c>
      <c r="F491" s="51" t="s">
        <v>379</v>
      </c>
      <c r="G491" t="s">
        <v>15</v>
      </c>
      <c r="H491" t="s">
        <v>459</v>
      </c>
      <c r="I491" t="s">
        <v>501</v>
      </c>
      <c r="J491" t="s">
        <v>491</v>
      </c>
      <c r="K491" t="s">
        <v>556</v>
      </c>
      <c r="L491" s="50">
        <f>(C491-VLOOKUP(H491,Riders!$A$2:$C$3501,2,FALSE))/365</f>
        <v>20.958904109589042</v>
      </c>
      <c r="M491" s="50">
        <f>(C491-VLOOKUP(I491,Riders!$A$2:$C$3501,2,FALSE))/365</f>
        <v>31.416438356164385</v>
      </c>
      <c r="N491" s="50">
        <f>(C491-VLOOKUP(J491,Riders!$A$2:$C$3501,2,FALSE))/365</f>
        <v>23.30958904109589</v>
      </c>
      <c r="O491" s="50" t="e">
        <f>(C491-VLOOKUP(K491,Riders!$A$2:$C$3501,2,FALSE))/365</f>
        <v>#N/A</v>
      </c>
      <c r="P491" s="51">
        <v>3</v>
      </c>
      <c r="Q491" s="101">
        <f t="shared" si="50"/>
        <v>257.98500000000001</v>
      </c>
      <c r="R491" s="101">
        <f t="shared" si="51"/>
        <v>22.645</v>
      </c>
      <c r="S491" s="101">
        <f t="shared" si="52"/>
        <v>69.597999999999985</v>
      </c>
      <c r="T491" s="101">
        <f t="shared" si="53"/>
        <v>62.318000000000012</v>
      </c>
      <c r="U491" s="101">
        <f t="shared" si="54"/>
        <v>63.077000000000027</v>
      </c>
      <c r="V491" s="101">
        <f t="shared" si="55"/>
        <v>62.99199999999999</v>
      </c>
      <c r="W491">
        <v>14.282</v>
      </c>
      <c r="X491">
        <v>8.3629999999999995</v>
      </c>
      <c r="Y491">
        <v>7.911999999999999</v>
      </c>
      <c r="Z491">
        <v>7.8000000000000007</v>
      </c>
      <c r="AA491">
        <v>7.8659999999999997</v>
      </c>
      <c r="AB491">
        <v>7.7830000000000013</v>
      </c>
      <c r="AC491">
        <v>7.777000000000001</v>
      </c>
      <c r="AD491">
        <v>7.8149999999999835</v>
      </c>
      <c r="AE491">
        <v>7.849000000000018</v>
      </c>
      <c r="AF491">
        <v>7.7040000000000077</v>
      </c>
      <c r="AG491">
        <v>7.6650000000000063</v>
      </c>
      <c r="AH491">
        <v>7.7199999999999847</v>
      </c>
      <c r="AI491">
        <v>7.8570000000000135</v>
      </c>
      <c r="AJ491">
        <v>7.820999999999998</v>
      </c>
      <c r="AK491">
        <v>7.8559999999999803</v>
      </c>
      <c r="AL491">
        <v>7.8460000000000036</v>
      </c>
      <c r="AM491">
        <v>7.8230000000000075</v>
      </c>
      <c r="AN491">
        <v>8.0109999999999957</v>
      </c>
      <c r="AO491">
        <v>7.914999999999992</v>
      </c>
      <c r="AP491">
        <v>7.8660000000000139</v>
      </c>
      <c r="AQ491">
        <v>7.9160000000000252</v>
      </c>
      <c r="AR491">
        <v>7.8559999999999661</v>
      </c>
      <c r="AS491">
        <v>7.8120000000000118</v>
      </c>
      <c r="AT491">
        <v>7.8780000000000143</v>
      </c>
      <c r="AU491">
        <v>8.0049999999999955</v>
      </c>
      <c r="AV491">
        <v>7.936000000000007</v>
      </c>
      <c r="AW491">
        <v>7.86099999999999</v>
      </c>
      <c r="AX491">
        <v>8.0459999999999638</v>
      </c>
      <c r="AY491">
        <v>7.7950000000000443</v>
      </c>
      <c r="AZ491">
        <v>7.8229999999999507</v>
      </c>
      <c r="BA491">
        <v>7.7120000000000175</v>
      </c>
      <c r="BB491">
        <v>7.8140000000000214</v>
      </c>
      <c r="BC491" s="102">
        <f t="shared" si="56"/>
        <v>55.817198674341526</v>
      </c>
    </row>
    <row r="492" spans="1:55" ht="14.65" thickBot="1" x14ac:dyDescent="0.5">
      <c r="A492" s="51" t="s">
        <v>170</v>
      </c>
      <c r="B492" s="51">
        <v>2019</v>
      </c>
      <c r="C492" s="9">
        <v>43769</v>
      </c>
      <c r="D492" s="51" t="s">
        <v>72</v>
      </c>
      <c r="E492" s="29" t="s">
        <v>379</v>
      </c>
      <c r="F492" s="51" t="s">
        <v>379</v>
      </c>
      <c r="G492" t="s">
        <v>25</v>
      </c>
      <c r="H492" t="s">
        <v>309</v>
      </c>
      <c r="I492" t="s">
        <v>457</v>
      </c>
      <c r="J492" t="s">
        <v>418</v>
      </c>
      <c r="K492" t="s">
        <v>561</v>
      </c>
      <c r="L492" s="50">
        <f>(C492-VLOOKUP(H492,Riders!$A$2:$C$3501,2,FALSE))/365</f>
        <v>27.536986301369861</v>
      </c>
      <c r="M492" s="50">
        <f>(C492-VLOOKUP(I492,Riders!$A$2:$C$3501,2,FALSE))/365</f>
        <v>22.224657534246575</v>
      </c>
      <c r="N492" s="50">
        <f>(C492-VLOOKUP(J492,Riders!$A$2:$C$3501,2,FALSE))/365</f>
        <v>22.605479452054794</v>
      </c>
      <c r="O492" s="50">
        <f>(C492-VLOOKUP(K492,Riders!$A$2:$C$3501,2,FALSE))/365</f>
        <v>22.986301369863014</v>
      </c>
      <c r="P492" s="51">
        <v>4</v>
      </c>
      <c r="Q492" s="101">
        <f t="shared" si="50"/>
        <v>260.60500000000002</v>
      </c>
      <c r="R492" s="101">
        <f t="shared" si="51"/>
        <v>22.384</v>
      </c>
      <c r="S492" s="101">
        <f t="shared" si="52"/>
        <v>69.600999999999999</v>
      </c>
      <c r="T492" s="101">
        <f t="shared" si="53"/>
        <v>63.04000000000002</v>
      </c>
      <c r="U492" s="101">
        <f t="shared" si="54"/>
        <v>63.115999999999985</v>
      </c>
      <c r="V492" s="101">
        <f t="shared" si="55"/>
        <v>64.848000000000013</v>
      </c>
      <c r="W492">
        <v>14.214</v>
      </c>
      <c r="X492">
        <v>8.17</v>
      </c>
      <c r="Y492">
        <v>7.8359999999999985</v>
      </c>
      <c r="Z492">
        <v>7.8990000000000009</v>
      </c>
      <c r="AA492">
        <v>8.0189999999999984</v>
      </c>
      <c r="AB492">
        <v>7.892000000000003</v>
      </c>
      <c r="AC492">
        <v>7.7709999999999937</v>
      </c>
      <c r="AD492">
        <v>7.8000000000000043</v>
      </c>
      <c r="AE492">
        <v>7.9740000000000038</v>
      </c>
      <c r="AF492">
        <v>7.8180000000000121</v>
      </c>
      <c r="AG492">
        <v>7.8569999999999993</v>
      </c>
      <c r="AH492">
        <v>7.8729999999999762</v>
      </c>
      <c r="AI492">
        <v>7.9590000000000174</v>
      </c>
      <c r="AJ492">
        <v>7.8739999999999952</v>
      </c>
      <c r="AK492">
        <v>7.8230000000000075</v>
      </c>
      <c r="AL492">
        <v>7.862000000000009</v>
      </c>
      <c r="AM492">
        <v>7.9559999999999604</v>
      </c>
      <c r="AN492">
        <v>7.8689999999999998</v>
      </c>
      <c r="AO492">
        <v>7.9660000000000366</v>
      </c>
      <c r="AP492">
        <v>7.8050000000000068</v>
      </c>
      <c r="AQ492">
        <v>7.7329999999999757</v>
      </c>
      <c r="AR492">
        <v>7.7810000000000059</v>
      </c>
      <c r="AS492">
        <v>7.9759999999999991</v>
      </c>
      <c r="AT492">
        <v>8.0300000000000011</v>
      </c>
      <c r="AU492">
        <v>8.0449999999999875</v>
      </c>
      <c r="AV492">
        <v>8.1399999999999864</v>
      </c>
      <c r="AW492">
        <v>8.2810000000000343</v>
      </c>
      <c r="AX492">
        <v>8.1869999999999834</v>
      </c>
      <c r="AY492">
        <v>8.1059999999999945</v>
      </c>
      <c r="AZ492">
        <v>8.2580000000000098</v>
      </c>
      <c r="BA492">
        <v>7.9299999999999784</v>
      </c>
      <c r="BB492">
        <v>7.9010000000000389</v>
      </c>
      <c r="BC492" s="102">
        <f t="shared" si="56"/>
        <v>55.256038832716179</v>
      </c>
    </row>
    <row r="493" spans="1:55" ht="14.65" thickBot="1" x14ac:dyDescent="0.5">
      <c r="A493" s="51" t="s">
        <v>170</v>
      </c>
      <c r="B493" s="51">
        <v>2019</v>
      </c>
      <c r="C493" s="9">
        <v>43769</v>
      </c>
      <c r="D493" s="51" t="s">
        <v>72</v>
      </c>
      <c r="E493" s="29" t="s">
        <v>379</v>
      </c>
      <c r="F493" s="51" t="s">
        <v>379</v>
      </c>
      <c r="G493" t="s">
        <v>17</v>
      </c>
      <c r="H493" t="s">
        <v>215</v>
      </c>
      <c r="I493" t="s">
        <v>423</v>
      </c>
      <c r="J493" t="s">
        <v>327</v>
      </c>
      <c r="K493" t="s">
        <v>422</v>
      </c>
      <c r="L493" s="50">
        <f>(C493-VLOOKUP(H493,Riders!$A$2:$C$3501,2,FALSE))/365</f>
        <v>20.813698630136987</v>
      </c>
      <c r="M493" s="50">
        <f>(C493-VLOOKUP(I493,Riders!$A$2:$C$3501,2,FALSE))/365</f>
        <v>21.947945205479453</v>
      </c>
      <c r="N493" s="50">
        <f>(C493-VLOOKUP(J493,Riders!$A$2:$C$3501,2,FALSE))/365</f>
        <v>27.073972602739726</v>
      </c>
      <c r="O493" s="50">
        <f>(C493-VLOOKUP(K493,Riders!$A$2:$C$3501,2,FALSE))/365</f>
        <v>20.534246575342465</v>
      </c>
      <c r="P493" s="51">
        <v>5</v>
      </c>
      <c r="Q493" s="101">
        <f t="shared" si="50"/>
        <v>262.29199999999997</v>
      </c>
      <c r="R493" s="101">
        <f t="shared" si="51"/>
        <v>23.344999999999999</v>
      </c>
      <c r="S493" s="101">
        <f t="shared" si="52"/>
        <v>70.963000000000008</v>
      </c>
      <c r="T493" s="101">
        <f t="shared" si="53"/>
        <v>62.372999999999976</v>
      </c>
      <c r="U493" s="101">
        <f t="shared" si="54"/>
        <v>64.277999999999992</v>
      </c>
      <c r="V493" s="101">
        <f t="shared" si="55"/>
        <v>64.677999999999997</v>
      </c>
      <c r="W493">
        <v>14.637</v>
      </c>
      <c r="X493">
        <v>8.7079999999999984</v>
      </c>
      <c r="Y493">
        <v>8.0730000000000004</v>
      </c>
      <c r="Z493">
        <v>7.804000000000002</v>
      </c>
      <c r="AA493">
        <v>7.9309999999999974</v>
      </c>
      <c r="AB493">
        <v>7.9450000000000003</v>
      </c>
      <c r="AC493">
        <v>7.9099999999999966</v>
      </c>
      <c r="AD493">
        <v>7.9550000000000125</v>
      </c>
      <c r="AE493">
        <v>7.7760000000000105</v>
      </c>
      <c r="AF493">
        <v>7.7789999999999822</v>
      </c>
      <c r="AG493">
        <v>7.7369999999999948</v>
      </c>
      <c r="AH493">
        <v>7.923000000000016</v>
      </c>
      <c r="AI493">
        <v>7.7239999999999895</v>
      </c>
      <c r="AJ493">
        <v>7.7789999999999822</v>
      </c>
      <c r="AK493">
        <v>7.7930000000000064</v>
      </c>
      <c r="AL493">
        <v>7.8619999999999948</v>
      </c>
      <c r="AM493">
        <v>7.9110000000000014</v>
      </c>
      <c r="AN493">
        <v>8.1480000000000246</v>
      </c>
      <c r="AO493">
        <v>7.8909999999999911</v>
      </c>
      <c r="AP493">
        <v>7.9450000000000216</v>
      </c>
      <c r="AQ493">
        <v>8.1379999999999484</v>
      </c>
      <c r="AR493">
        <v>8.0770000000000266</v>
      </c>
      <c r="AS493">
        <v>8.0289999999999964</v>
      </c>
      <c r="AT493">
        <v>8.1389999999999816</v>
      </c>
      <c r="AU493">
        <v>7.9570000000000221</v>
      </c>
      <c r="AV493">
        <v>7.9699999999999989</v>
      </c>
      <c r="AW493">
        <v>8.039999999999992</v>
      </c>
      <c r="AX493">
        <v>8.2069999999999936</v>
      </c>
      <c r="AY493">
        <v>8.0229999999999961</v>
      </c>
      <c r="AZ493">
        <v>8.0850000000000364</v>
      </c>
      <c r="BA493">
        <v>8.136999999999972</v>
      </c>
      <c r="BB493">
        <v>8.2589999999999861</v>
      </c>
      <c r="BC493" s="102">
        <f t="shared" si="56"/>
        <v>54.900645082579729</v>
      </c>
    </row>
    <row r="494" spans="1:55" ht="14.65" thickBot="1" x14ac:dyDescent="0.5">
      <c r="A494" s="51" t="s">
        <v>170</v>
      </c>
      <c r="B494" s="51">
        <v>2019</v>
      </c>
      <c r="C494" s="9">
        <v>43769</v>
      </c>
      <c r="D494" s="51" t="s">
        <v>72</v>
      </c>
      <c r="E494" s="29" t="s">
        <v>379</v>
      </c>
      <c r="F494" s="51" t="s">
        <v>379</v>
      </c>
      <c r="G494" t="s">
        <v>51</v>
      </c>
      <c r="H494" t="s">
        <v>301</v>
      </c>
      <c r="I494" t="s">
        <v>555</v>
      </c>
      <c r="J494" t="s">
        <v>531</v>
      </c>
      <c r="K494" t="s">
        <v>236</v>
      </c>
      <c r="L494" s="50">
        <f>(C494-VLOOKUP(H494,Riders!$A$2:$C$3501,2,FALSE))/365</f>
        <v>29.652054794520549</v>
      </c>
      <c r="M494" s="50">
        <f>(C494-VLOOKUP(I494,Riders!$A$2:$C$3501,2,FALSE))/365</f>
        <v>33.586301369863016</v>
      </c>
      <c r="N494" s="50">
        <f>(C494-VLOOKUP(J494,Riders!$A$2:$C$3501,2,FALSE))/365</f>
        <v>19.164383561643834</v>
      </c>
      <c r="O494" s="50">
        <f>(C494-VLOOKUP(K494,Riders!$A$2:$C$3501,2,FALSE))/365</f>
        <v>23.989041095890411</v>
      </c>
      <c r="P494" s="51">
        <v>6</v>
      </c>
      <c r="Q494" s="101">
        <f t="shared" si="50"/>
        <v>262.54599999999999</v>
      </c>
      <c r="R494" s="101">
        <f t="shared" si="51"/>
        <v>22.527999999999999</v>
      </c>
      <c r="S494" s="101">
        <f t="shared" si="52"/>
        <v>70.11999999999999</v>
      </c>
      <c r="T494" s="101">
        <f t="shared" si="53"/>
        <v>63.966999999999999</v>
      </c>
      <c r="U494" s="101">
        <f t="shared" si="54"/>
        <v>63.920999999999992</v>
      </c>
      <c r="V494" s="101">
        <f t="shared" si="55"/>
        <v>64.538000000000011</v>
      </c>
      <c r="W494">
        <v>14.16</v>
      </c>
      <c r="X494">
        <v>8.3679999999999986</v>
      </c>
      <c r="Y494">
        <v>7.9370000000000012</v>
      </c>
      <c r="Z494">
        <v>7.950999999999997</v>
      </c>
      <c r="AA494">
        <v>7.8910000000000053</v>
      </c>
      <c r="AB494">
        <v>7.9819999999999993</v>
      </c>
      <c r="AC494">
        <v>7.8560000000000016</v>
      </c>
      <c r="AD494">
        <v>7.9749999999999872</v>
      </c>
      <c r="AE494">
        <v>7.724000000000018</v>
      </c>
      <c r="AF494">
        <v>7.7069999999999936</v>
      </c>
      <c r="AG494">
        <v>7.953000000000003</v>
      </c>
      <c r="AH494">
        <v>8.1029999999999944</v>
      </c>
      <c r="AI494">
        <v>8.1059999999999803</v>
      </c>
      <c r="AJ494">
        <v>8.1190000000000282</v>
      </c>
      <c r="AK494">
        <v>8.2009999999999934</v>
      </c>
      <c r="AL494">
        <v>8.0539999999999878</v>
      </c>
      <c r="AM494">
        <v>7.988000000000028</v>
      </c>
      <c r="AN494">
        <v>8.1399999999999864</v>
      </c>
      <c r="AO494">
        <v>7.8190000000000168</v>
      </c>
      <c r="AP494">
        <v>7.775999999999982</v>
      </c>
      <c r="AQ494">
        <v>7.8330000000000268</v>
      </c>
      <c r="AR494">
        <v>8.0819999999999652</v>
      </c>
      <c r="AS494">
        <v>8.0390000000000157</v>
      </c>
      <c r="AT494">
        <v>8.2439999999999714</v>
      </c>
      <c r="AU494">
        <v>8.1450000000000387</v>
      </c>
      <c r="AV494">
        <v>8.1439999999999486</v>
      </c>
      <c r="AW494">
        <v>8.2990000000000066</v>
      </c>
      <c r="AX494">
        <v>7.9770000000000323</v>
      </c>
      <c r="AY494">
        <v>8.0759999999999934</v>
      </c>
      <c r="AZ494">
        <v>8.27800000000002</v>
      </c>
      <c r="BA494">
        <v>7.775999999999982</v>
      </c>
      <c r="BB494">
        <v>7.8429999999999893</v>
      </c>
      <c r="BC494" s="102">
        <f t="shared" si="56"/>
        <v>54.847531480197759</v>
      </c>
    </row>
    <row r="495" spans="1:55" ht="14.65" thickBot="1" x14ac:dyDescent="0.5">
      <c r="A495" s="51" t="s">
        <v>170</v>
      </c>
      <c r="B495" s="51">
        <v>2019</v>
      </c>
      <c r="C495" s="9">
        <v>43769</v>
      </c>
      <c r="D495" s="51" t="s">
        <v>72</v>
      </c>
      <c r="E495" s="29" t="s">
        <v>379</v>
      </c>
      <c r="F495" s="51" t="s">
        <v>379</v>
      </c>
      <c r="G495" t="s">
        <v>56</v>
      </c>
      <c r="H495" t="s">
        <v>291</v>
      </c>
      <c r="I495" t="s">
        <v>267</v>
      </c>
      <c r="J495" t="s">
        <v>428</v>
      </c>
      <c r="K495" t="s">
        <v>427</v>
      </c>
      <c r="L495" s="50">
        <f>(C495-VLOOKUP(H495,Riders!$A$2:$C$3501,2,FALSE))/365</f>
        <v>18.539726027397261</v>
      </c>
      <c r="M495" s="50">
        <f>(C495-VLOOKUP(I495,Riders!$A$2:$C$3501,2,FALSE))/365</f>
        <v>20.849315068493151</v>
      </c>
      <c r="N495" s="50">
        <f>(C495-VLOOKUP(J495,Riders!$A$2:$C$3501,2,FALSE))/365</f>
        <v>30.010958904109589</v>
      </c>
      <c r="O495" s="50">
        <f>(C495-VLOOKUP(K495,Riders!$A$2:$C$3501,2,FALSE))/365</f>
        <v>25.512328767123286</v>
      </c>
      <c r="P495" s="51">
        <v>7</v>
      </c>
      <c r="Q495" s="101">
        <f t="shared" si="50"/>
        <v>265.38899999999995</v>
      </c>
      <c r="R495" s="101">
        <f t="shared" si="51"/>
        <v>23.260999999999999</v>
      </c>
      <c r="S495" s="101">
        <f t="shared" si="52"/>
        <v>70.439000000000007</v>
      </c>
      <c r="T495" s="101">
        <f t="shared" si="53"/>
        <v>64.278999999999982</v>
      </c>
      <c r="U495" s="101">
        <f t="shared" si="54"/>
        <v>65.710000000000036</v>
      </c>
      <c r="V495" s="101">
        <f t="shared" si="55"/>
        <v>64.960999999999927</v>
      </c>
      <c r="W495">
        <v>14.797000000000001</v>
      </c>
      <c r="X495">
        <v>8.4639999999999986</v>
      </c>
      <c r="Y495">
        <v>7.7910000000000004</v>
      </c>
      <c r="Z495">
        <v>7.7620000000000005</v>
      </c>
      <c r="AA495">
        <v>7.777000000000001</v>
      </c>
      <c r="AB495">
        <v>7.857999999999997</v>
      </c>
      <c r="AC495">
        <v>8.0620000000000047</v>
      </c>
      <c r="AD495">
        <v>7.9280000000000044</v>
      </c>
      <c r="AE495">
        <v>7.8439999999999941</v>
      </c>
      <c r="AF495">
        <v>7.8310000000000031</v>
      </c>
      <c r="AG495">
        <v>7.9140000000000015</v>
      </c>
      <c r="AH495">
        <v>8.1349999999999909</v>
      </c>
      <c r="AI495">
        <v>8.0770000000000124</v>
      </c>
      <c r="AJ495">
        <v>8.1389999999999816</v>
      </c>
      <c r="AK495">
        <v>8.2530000000000001</v>
      </c>
      <c r="AL495">
        <v>8.0859999999999985</v>
      </c>
      <c r="AM495">
        <v>8.2040000000000077</v>
      </c>
      <c r="AN495">
        <v>8.1700000000000159</v>
      </c>
      <c r="AO495">
        <v>8.2209999999999752</v>
      </c>
      <c r="AP495">
        <v>8.2840000000000202</v>
      </c>
      <c r="AQ495">
        <v>8.4350000000000023</v>
      </c>
      <c r="AR495">
        <v>8.2299999999999898</v>
      </c>
      <c r="AS495">
        <v>8.0260000000000105</v>
      </c>
      <c r="AT495">
        <v>8.1400000000000148</v>
      </c>
      <c r="AU495">
        <v>8.1599999999999966</v>
      </c>
      <c r="AV495">
        <v>8.3629999999999995</v>
      </c>
      <c r="AW495">
        <v>8.3170000000000073</v>
      </c>
      <c r="AX495">
        <v>8.2279999999999802</v>
      </c>
      <c r="AY495">
        <v>8.2819999999999538</v>
      </c>
      <c r="AZ495">
        <v>7.9510000000000218</v>
      </c>
      <c r="BA495">
        <v>7.7860000000000014</v>
      </c>
      <c r="BB495">
        <v>7.8739999999999668</v>
      </c>
      <c r="BC495" s="102">
        <f t="shared" si="56"/>
        <v>54.25997309609668</v>
      </c>
    </row>
    <row r="496" spans="1:55" ht="14.65" thickBot="1" x14ac:dyDescent="0.5">
      <c r="A496" s="51" t="s">
        <v>170</v>
      </c>
      <c r="B496" s="51">
        <v>2019</v>
      </c>
      <c r="C496" s="9">
        <v>43769</v>
      </c>
      <c r="D496" s="51" t="s">
        <v>72</v>
      </c>
      <c r="E496" s="29" t="s">
        <v>379</v>
      </c>
      <c r="F496" s="51" t="s">
        <v>379</v>
      </c>
      <c r="G496" t="s">
        <v>47</v>
      </c>
      <c r="H496" t="s">
        <v>268</v>
      </c>
      <c r="I496" t="s">
        <v>562</v>
      </c>
      <c r="J496" t="s">
        <v>240</v>
      </c>
      <c r="K496" t="s">
        <v>279</v>
      </c>
      <c r="L496" s="50">
        <f>(C496-VLOOKUP(H496,Riders!$A$2:$C$3501,2,FALSE))/365</f>
        <v>22.830136986301369</v>
      </c>
      <c r="M496" s="50">
        <f>(C496-VLOOKUP(I496,Riders!$A$2:$C$3501,2,FALSE))/365</f>
        <v>22.079452054794519</v>
      </c>
      <c r="N496" s="50">
        <f>(C496-VLOOKUP(J496,Riders!$A$2:$C$3501,2,FALSE))/365</f>
        <v>27.290410958904111</v>
      </c>
      <c r="O496" s="50">
        <f>(C496-VLOOKUP(K496,Riders!$A$2:$C$3501,2,FALSE))/365</f>
        <v>23.457534246575342</v>
      </c>
      <c r="P496" s="51">
        <v>8</v>
      </c>
      <c r="Q496" s="101">
        <f t="shared" si="50"/>
        <v>266.52299999999997</v>
      </c>
      <c r="R496" s="101">
        <f t="shared" si="51"/>
        <v>22.908000000000001</v>
      </c>
      <c r="S496" s="101">
        <f t="shared" si="52"/>
        <v>70.663000000000011</v>
      </c>
      <c r="T496" s="101">
        <f t="shared" si="53"/>
        <v>64.587999999999965</v>
      </c>
      <c r="U496" s="101">
        <f t="shared" si="54"/>
        <v>64.963000000000022</v>
      </c>
      <c r="V496" s="101">
        <f t="shared" si="55"/>
        <v>66.308999999999969</v>
      </c>
      <c r="W496">
        <v>14.61</v>
      </c>
      <c r="X496">
        <v>8.2980000000000018</v>
      </c>
      <c r="Y496">
        <v>8.1280000000000001</v>
      </c>
      <c r="Z496">
        <v>7.8909999999999982</v>
      </c>
      <c r="AA496">
        <v>8.0090000000000003</v>
      </c>
      <c r="AB496">
        <v>7.8599999999999994</v>
      </c>
      <c r="AC496">
        <v>7.9819999999999993</v>
      </c>
      <c r="AD496">
        <v>7.8850000000000122</v>
      </c>
      <c r="AE496">
        <v>8.1239999999999952</v>
      </c>
      <c r="AF496">
        <v>8.0879999999999939</v>
      </c>
      <c r="AG496">
        <v>8.2590000000000003</v>
      </c>
      <c r="AH496">
        <v>8.1299999999999955</v>
      </c>
      <c r="AI496">
        <v>8.1269999999999953</v>
      </c>
      <c r="AJ496">
        <v>7.8710000000000093</v>
      </c>
      <c r="AK496">
        <v>8.0339999999999918</v>
      </c>
      <c r="AL496">
        <v>7.9549999999999841</v>
      </c>
      <c r="AM496">
        <v>8.1630000000000109</v>
      </c>
      <c r="AN496">
        <v>8.0900000000000318</v>
      </c>
      <c r="AO496">
        <v>8.3229999999999791</v>
      </c>
      <c r="AP496">
        <v>8.1809999999999832</v>
      </c>
      <c r="AQ496">
        <v>8.2120000000000175</v>
      </c>
      <c r="AR496">
        <v>7.9549999999999841</v>
      </c>
      <c r="AS496">
        <v>8.046999999999997</v>
      </c>
      <c r="AT496">
        <v>7.9920000000000186</v>
      </c>
      <c r="AU496">
        <v>8.2189999999999941</v>
      </c>
      <c r="AV496">
        <v>8.3660000000000139</v>
      </c>
      <c r="AW496">
        <v>8.3659999999999854</v>
      </c>
      <c r="AX496">
        <v>8.5130000000000052</v>
      </c>
      <c r="AY496">
        <v>8.1949999999999932</v>
      </c>
      <c r="AZ496">
        <v>8.3540000000000134</v>
      </c>
      <c r="BA496">
        <v>8.1339999999999861</v>
      </c>
      <c r="BB496">
        <v>8.1619999999999777</v>
      </c>
      <c r="BC496" s="102">
        <f t="shared" si="56"/>
        <v>54.029108182033077</v>
      </c>
    </row>
    <row r="497" spans="1:55" ht="14.65" thickBot="1" x14ac:dyDescent="0.5">
      <c r="A497" s="51" t="s">
        <v>170</v>
      </c>
      <c r="B497" s="51">
        <v>2019</v>
      </c>
      <c r="C497" s="9">
        <v>43769</v>
      </c>
      <c r="D497" s="51" t="s">
        <v>72</v>
      </c>
      <c r="E497" s="29" t="s">
        <v>379</v>
      </c>
      <c r="F497" s="51" t="s">
        <v>379</v>
      </c>
      <c r="G497" t="s">
        <v>118</v>
      </c>
      <c r="H497" t="s">
        <v>323</v>
      </c>
      <c r="I497" t="s">
        <v>563</v>
      </c>
      <c r="J497" t="s">
        <v>519</v>
      </c>
      <c r="K497" t="s">
        <v>564</v>
      </c>
      <c r="L497" s="50">
        <f>(C497-VLOOKUP(H497,Riders!$A$2:$C$3501,2,FALSE))/365</f>
        <v>26.232876712328768</v>
      </c>
      <c r="M497" s="50">
        <f>(C497-VLOOKUP(I497,Riders!$A$2:$C$3501,2,FALSE))/365</f>
        <v>18.967123287671232</v>
      </c>
      <c r="N497" s="50">
        <f>(C497-VLOOKUP(J497,Riders!$A$2:$C$3501,2,FALSE))/365</f>
        <v>18.304109589041097</v>
      </c>
      <c r="O497" s="50" t="e">
        <f>(C497-VLOOKUP(K497,Riders!$A$2:$C$3501,2,FALSE))/365</f>
        <v>#N/A</v>
      </c>
      <c r="P497" s="51">
        <v>9</v>
      </c>
      <c r="Q497" s="101">
        <f t="shared" si="50"/>
        <v>267.35699999999997</v>
      </c>
      <c r="R497" s="101">
        <f t="shared" si="51"/>
        <v>22.588999999999999</v>
      </c>
      <c r="S497" s="101">
        <f t="shared" si="52"/>
        <v>70.308999999999997</v>
      </c>
      <c r="T497" s="101">
        <f t="shared" si="53"/>
        <v>64.133999999999986</v>
      </c>
      <c r="U497" s="101">
        <f t="shared" si="54"/>
        <v>65.65100000000001</v>
      </c>
      <c r="V497" s="101">
        <f t="shared" si="55"/>
        <v>67.262999999999977</v>
      </c>
      <c r="W497">
        <v>14.089</v>
      </c>
      <c r="X497">
        <v>8.4999999999999982</v>
      </c>
      <c r="Y497">
        <v>8.1680000000000028</v>
      </c>
      <c r="Z497">
        <v>7.9039999999999999</v>
      </c>
      <c r="AA497">
        <v>7.9799999999999969</v>
      </c>
      <c r="AB497">
        <v>7.9050000000000011</v>
      </c>
      <c r="AC497">
        <v>7.9660000000000082</v>
      </c>
      <c r="AD497">
        <v>7.7969999999999899</v>
      </c>
      <c r="AE497">
        <v>7.8919999999999959</v>
      </c>
      <c r="AF497">
        <v>7.9549999999999983</v>
      </c>
      <c r="AG497">
        <v>8.1630000000000109</v>
      </c>
      <c r="AH497">
        <v>7.9209999999999923</v>
      </c>
      <c r="AI497">
        <v>7.9300000000000068</v>
      </c>
      <c r="AJ497">
        <v>8.1539999999999964</v>
      </c>
      <c r="AK497">
        <v>8.0279999999999916</v>
      </c>
      <c r="AL497">
        <v>8.090999999999994</v>
      </c>
      <c r="AM497">
        <v>8.2110000000000127</v>
      </c>
      <c r="AN497">
        <v>8.0519999999999925</v>
      </c>
      <c r="AO497">
        <v>8.0620000000000118</v>
      </c>
      <c r="AP497">
        <v>8.2820000000000107</v>
      </c>
      <c r="AQ497">
        <v>8.2729999999999961</v>
      </c>
      <c r="AR497">
        <v>8.5109999999999957</v>
      </c>
      <c r="AS497">
        <v>8.1240000000000236</v>
      </c>
      <c r="AT497">
        <v>8.1359999999999673</v>
      </c>
      <c r="AU497">
        <v>8.2600000000000193</v>
      </c>
      <c r="AV497">
        <v>8.1009999999999707</v>
      </c>
      <c r="AW497">
        <v>8.3030000000000257</v>
      </c>
      <c r="AX497">
        <v>8.3309999999999889</v>
      </c>
      <c r="AY497">
        <v>8.4609999999999843</v>
      </c>
      <c r="AZ497">
        <v>8.6970000000000596</v>
      </c>
      <c r="BA497">
        <v>8.4609999999999843</v>
      </c>
      <c r="BB497">
        <v>8.6489999999999441</v>
      </c>
      <c r="BC497" s="102">
        <f t="shared" si="56"/>
        <v>53.860568453416228</v>
      </c>
    </row>
    <row r="498" spans="1:55" ht="14.65" thickBot="1" x14ac:dyDescent="0.5">
      <c r="A498" s="51" t="s">
        <v>170</v>
      </c>
      <c r="B498" s="51">
        <v>2019</v>
      </c>
      <c r="C498" s="9">
        <v>43769</v>
      </c>
      <c r="D498" s="51" t="s">
        <v>72</v>
      </c>
      <c r="E498" s="29" t="s">
        <v>379</v>
      </c>
      <c r="F498" s="51" t="s">
        <v>379</v>
      </c>
      <c r="G498" t="s">
        <v>172</v>
      </c>
      <c r="H498" t="s">
        <v>565</v>
      </c>
      <c r="I498" t="s">
        <v>535</v>
      </c>
      <c r="J498" t="s">
        <v>333</v>
      </c>
      <c r="K498" t="s">
        <v>536</v>
      </c>
      <c r="L498" s="50" t="e">
        <f>(C498-VLOOKUP(H498,Riders!$A$2:$C$3501,2,FALSE))/365</f>
        <v>#N/A</v>
      </c>
      <c r="M498" s="50">
        <f>(C498-VLOOKUP(I498,Riders!$A$2:$C$3501,2,FALSE))/365</f>
        <v>25.068493150684933</v>
      </c>
      <c r="N498" s="50">
        <f>(C498-VLOOKUP(J498,Riders!$A$2:$C$3501,2,FALSE))/365</f>
        <v>25.254794520547946</v>
      </c>
      <c r="O498" s="50" t="e">
        <f>(C498-VLOOKUP(K498,Riders!$A$2:$C$3501,2,FALSE))/365</f>
        <v>#N/A</v>
      </c>
      <c r="P498" s="51">
        <v>10</v>
      </c>
      <c r="Q498" s="101">
        <f t="shared" si="50"/>
        <v>269.41000000000003</v>
      </c>
      <c r="R498" s="101">
        <f t="shared" si="51"/>
        <v>22.969000000000001</v>
      </c>
      <c r="S498" s="101">
        <f t="shared" si="52"/>
        <v>70.863</v>
      </c>
      <c r="T498" s="101">
        <f t="shared" si="53"/>
        <v>65.115999999999985</v>
      </c>
      <c r="U498" s="101">
        <f t="shared" si="54"/>
        <v>65.951000000000022</v>
      </c>
      <c r="V498" s="101">
        <f t="shared" si="55"/>
        <v>67.480000000000018</v>
      </c>
      <c r="W498">
        <v>14.532</v>
      </c>
      <c r="X498">
        <v>8.4370000000000012</v>
      </c>
      <c r="Y498">
        <v>8.041999999999998</v>
      </c>
      <c r="Z498">
        <v>7.8619999999999983</v>
      </c>
      <c r="AA498">
        <v>7.9770000000000039</v>
      </c>
      <c r="AB498">
        <v>7.8889999999999958</v>
      </c>
      <c r="AC498">
        <v>8.1090000000000089</v>
      </c>
      <c r="AD498">
        <v>8.0149999999999935</v>
      </c>
      <c r="AE498">
        <v>8.1609999999999872</v>
      </c>
      <c r="AF498">
        <v>8.0870000000000033</v>
      </c>
      <c r="AG498">
        <v>8.1590000000000202</v>
      </c>
      <c r="AH498">
        <v>8.019999999999996</v>
      </c>
      <c r="AI498">
        <v>8.2009999999999934</v>
      </c>
      <c r="AJ498">
        <v>8.1459999999999866</v>
      </c>
      <c r="AK498">
        <v>8.2470000000000283</v>
      </c>
      <c r="AL498">
        <v>8.0949999999999704</v>
      </c>
      <c r="AM498">
        <v>8.2360000000000184</v>
      </c>
      <c r="AN498">
        <v>8.1699999999999591</v>
      </c>
      <c r="AO498">
        <v>8.2540000000000191</v>
      </c>
      <c r="AP498">
        <v>8.0170000000000243</v>
      </c>
      <c r="AQ498">
        <v>8.0039999999999907</v>
      </c>
      <c r="AR498">
        <v>8.3569999999999993</v>
      </c>
      <c r="AS498">
        <v>8.3599999999999852</v>
      </c>
      <c r="AT498">
        <v>8.5530000000000257</v>
      </c>
      <c r="AU498">
        <v>8.3149999999999977</v>
      </c>
      <c r="AV498">
        <v>8.539999999999992</v>
      </c>
      <c r="AW498">
        <v>8.2610000000000241</v>
      </c>
      <c r="AX498">
        <v>8.2679999999999438</v>
      </c>
      <c r="AY498">
        <v>8.5800000000000125</v>
      </c>
      <c r="AZ498">
        <v>8.5380000000000109</v>
      </c>
      <c r="BA498">
        <v>8.6030000000000371</v>
      </c>
      <c r="BB498">
        <v>8.375</v>
      </c>
      <c r="BC498" s="102">
        <f t="shared" si="56"/>
        <v>53.450131769422065</v>
      </c>
    </row>
    <row r="499" spans="1:55" ht="14.65" thickBot="1" x14ac:dyDescent="0.5">
      <c r="A499" s="51" t="s">
        <v>170</v>
      </c>
      <c r="B499" s="51">
        <v>2019</v>
      </c>
      <c r="C499" s="9">
        <v>43769</v>
      </c>
      <c r="D499" s="51" t="s">
        <v>72</v>
      </c>
      <c r="E499" s="29" t="s">
        <v>379</v>
      </c>
      <c r="F499" s="51" t="s">
        <v>379</v>
      </c>
      <c r="G499" t="s">
        <v>31</v>
      </c>
      <c r="H499" t="s">
        <v>566</v>
      </c>
      <c r="I499" t="s">
        <v>567</v>
      </c>
      <c r="J499" t="s">
        <v>568</v>
      </c>
      <c r="K499" t="s">
        <v>282</v>
      </c>
      <c r="L499" s="50">
        <f>(C499-VLOOKUP(H499,Riders!$A$2:$C$3501,2,FALSE))/365</f>
        <v>21.849315068493151</v>
      </c>
      <c r="M499" s="50">
        <f>(C499-VLOOKUP(I499,Riders!$A$2:$C$3501,2,FALSE))/365</f>
        <v>21.780821917808218</v>
      </c>
      <c r="N499" s="50">
        <f>(C499-VLOOKUP(J499,Riders!$A$2:$C$3501,2,FALSE))/365</f>
        <v>22.150684931506849</v>
      </c>
      <c r="O499" s="50">
        <f>(C499-VLOOKUP(K499,Riders!$A$2:$C$3501,2,FALSE))/365</f>
        <v>27.767123287671232</v>
      </c>
      <c r="P499" s="51">
        <v>11</v>
      </c>
      <c r="Q499" s="101">
        <f t="shared" si="50"/>
        <v>275.15299999999996</v>
      </c>
      <c r="R499" s="101">
        <f t="shared" si="51"/>
        <v>22.965</v>
      </c>
      <c r="S499" s="101">
        <f t="shared" si="52"/>
        <v>72.106999999999999</v>
      </c>
      <c r="T499" s="101">
        <f t="shared" si="53"/>
        <v>66.572000000000003</v>
      </c>
      <c r="U499" s="101">
        <f t="shared" si="54"/>
        <v>67.941000000000003</v>
      </c>
      <c r="V499" s="101">
        <f t="shared" si="55"/>
        <v>68.532999999999959</v>
      </c>
      <c r="W499">
        <v>14.382</v>
      </c>
      <c r="X499">
        <v>8.5830000000000002</v>
      </c>
      <c r="Y499">
        <v>8.2970000000000006</v>
      </c>
      <c r="Z499">
        <v>8.1030000000000015</v>
      </c>
      <c r="AA499">
        <v>8.1569999999999965</v>
      </c>
      <c r="AB499">
        <v>8.0609999999999999</v>
      </c>
      <c r="AC499">
        <v>8.2639999999999958</v>
      </c>
      <c r="AD499">
        <v>8.2600000000000051</v>
      </c>
      <c r="AE499">
        <v>8.5240000000000009</v>
      </c>
      <c r="AF499">
        <v>8.3340000000000032</v>
      </c>
      <c r="AG499">
        <v>8.3699999999999903</v>
      </c>
      <c r="AH499">
        <v>8.1119999999999948</v>
      </c>
      <c r="AI499">
        <v>8.1890000000000072</v>
      </c>
      <c r="AJ499">
        <v>8.1430000000000149</v>
      </c>
      <c r="AK499">
        <v>8.3649999999999949</v>
      </c>
      <c r="AL499">
        <v>8.5349999999999966</v>
      </c>
      <c r="AM499">
        <v>8.438999999999993</v>
      </c>
      <c r="AN499">
        <v>8.6169999999999902</v>
      </c>
      <c r="AO499">
        <v>8.4139999999999873</v>
      </c>
      <c r="AP499">
        <v>8.4919999999999902</v>
      </c>
      <c r="AQ499">
        <v>8.3460000000000321</v>
      </c>
      <c r="AR499">
        <v>8.554000000000002</v>
      </c>
      <c r="AS499">
        <v>8.3829999999999814</v>
      </c>
      <c r="AT499">
        <v>8.6960000000000264</v>
      </c>
      <c r="AU499">
        <v>8.7070000000000221</v>
      </c>
      <c r="AV499">
        <v>8.5459999999999638</v>
      </c>
      <c r="AW499">
        <v>8.5870000000000175</v>
      </c>
      <c r="AX499">
        <v>8.4730000000000132</v>
      </c>
      <c r="AY499">
        <v>8.6709999999999638</v>
      </c>
      <c r="AZ499">
        <v>8.6790000000000305</v>
      </c>
      <c r="BA499">
        <v>8.3969999999999345</v>
      </c>
      <c r="BB499">
        <v>8.4730000000000132</v>
      </c>
      <c r="BC499" s="102">
        <f t="shared" si="56"/>
        <v>52.334519340148944</v>
      </c>
    </row>
    <row r="500" spans="1:55" ht="14.65" thickBot="1" x14ac:dyDescent="0.5">
      <c r="A500" s="51" t="s">
        <v>173</v>
      </c>
      <c r="B500" s="51">
        <v>2019</v>
      </c>
      <c r="C500" s="52">
        <v>43524</v>
      </c>
      <c r="D500" s="51" t="s">
        <v>13</v>
      </c>
      <c r="E500" s="29" t="s">
        <v>454</v>
      </c>
      <c r="F500">
        <v>1</v>
      </c>
      <c r="G500" t="s">
        <v>15</v>
      </c>
      <c r="H500" t="s">
        <v>337</v>
      </c>
      <c r="I500" t="s">
        <v>459</v>
      </c>
      <c r="J500" t="s">
        <v>501</v>
      </c>
      <c r="K500" t="s">
        <v>491</v>
      </c>
      <c r="L500" s="50">
        <f>(C500-VLOOKUP(H500,Riders!$A$2:$C$3501,2,FALSE))/365</f>
        <v>23.786301369863015</v>
      </c>
      <c r="M500" s="50">
        <f>(C500-VLOOKUP(I500,Riders!$A$2:$C$3501,2,FALSE))/365</f>
        <v>20.287671232876711</v>
      </c>
      <c r="N500" s="50">
        <f>(C500-VLOOKUP(J500,Riders!$A$2:$C$3501,2,FALSE))/365</f>
        <v>30.745205479452054</v>
      </c>
      <c r="O500" s="50">
        <f>(C500-VLOOKUP(K500,Riders!$A$2:$C$3501,2,FALSE))/365</f>
        <v>22.638356164383563</v>
      </c>
      <c r="P500" s="51">
        <v>1</v>
      </c>
      <c r="Q500" s="101">
        <f t="shared" si="50"/>
        <v>261.25200000000001</v>
      </c>
      <c r="R500" s="101">
        <f t="shared" si="51"/>
        <v>22.481000000000002</v>
      </c>
      <c r="S500" s="101">
        <f t="shared" si="52"/>
        <v>69.406999999999996</v>
      </c>
      <c r="T500" s="101">
        <f t="shared" si="53"/>
        <v>63.391000000000005</v>
      </c>
      <c r="U500" s="101">
        <f t="shared" si="54"/>
        <v>63.908999999999992</v>
      </c>
      <c r="V500" s="101">
        <f t="shared" si="55"/>
        <v>64.545000000000016</v>
      </c>
      <c r="W500">
        <v>14.064</v>
      </c>
      <c r="X500">
        <v>8.4170000000000016</v>
      </c>
      <c r="Y500">
        <v>7.8349999999999973</v>
      </c>
      <c r="Z500">
        <v>7.8450000000000024</v>
      </c>
      <c r="AA500">
        <v>7.7250000000000014</v>
      </c>
      <c r="AB500">
        <v>7.8019999999999996</v>
      </c>
      <c r="AC500">
        <v>7.8950000000000031</v>
      </c>
      <c r="AD500">
        <v>7.823999999999991</v>
      </c>
      <c r="AE500">
        <v>7.757000000000005</v>
      </c>
      <c r="AF500">
        <v>7.8560000000000088</v>
      </c>
      <c r="AG500">
        <v>7.9849999999999852</v>
      </c>
      <c r="AH500">
        <v>7.9200000000000017</v>
      </c>
      <c r="AI500">
        <v>7.8739999999999952</v>
      </c>
      <c r="AJ500">
        <v>8.041000000000011</v>
      </c>
      <c r="AK500">
        <v>7.8920000000000101</v>
      </c>
      <c r="AL500">
        <v>8.0659999999999883</v>
      </c>
      <c r="AM500">
        <v>7.9300000000000068</v>
      </c>
      <c r="AN500">
        <v>8.0149999999999864</v>
      </c>
      <c r="AO500">
        <v>7.9320000000000164</v>
      </c>
      <c r="AP500">
        <v>8.0889999999999702</v>
      </c>
      <c r="AQ500">
        <v>7.9070000000000391</v>
      </c>
      <c r="AR500">
        <v>7.9219999999999686</v>
      </c>
      <c r="AS500">
        <v>7.8930000000000291</v>
      </c>
      <c r="AT500">
        <v>8.2209999999999752</v>
      </c>
      <c r="AU500">
        <v>7.960000000000008</v>
      </c>
      <c r="AV500">
        <v>7.8749999999999716</v>
      </c>
      <c r="AW500">
        <v>7.88900000000001</v>
      </c>
      <c r="AX500">
        <v>8.1129999999999995</v>
      </c>
      <c r="AY500">
        <v>8.0410000000000252</v>
      </c>
      <c r="AZ500">
        <v>8.3829999999999529</v>
      </c>
      <c r="BA500">
        <v>8.1970000000000312</v>
      </c>
      <c r="BB500">
        <v>8.0870000000000175</v>
      </c>
      <c r="BC500" s="102">
        <f t="shared" si="56"/>
        <v>55.119195259749205</v>
      </c>
    </row>
    <row r="501" spans="1:55" ht="14.65" thickBot="1" x14ac:dyDescent="0.5">
      <c r="A501" s="51" t="s">
        <v>173</v>
      </c>
      <c r="B501" s="51">
        <v>2019</v>
      </c>
      <c r="C501" s="52">
        <v>43524</v>
      </c>
      <c r="D501" s="51" t="s">
        <v>13</v>
      </c>
      <c r="E501" s="29" t="s">
        <v>454</v>
      </c>
      <c r="F501">
        <v>1</v>
      </c>
      <c r="G501" t="s">
        <v>67</v>
      </c>
      <c r="H501" t="s">
        <v>214</v>
      </c>
      <c r="I501" t="s">
        <v>329</v>
      </c>
      <c r="J501" t="s">
        <v>569</v>
      </c>
      <c r="K501" t="s">
        <v>521</v>
      </c>
      <c r="L501" s="50">
        <f>(C501-VLOOKUP(H501,Riders!$A$2:$C$3501,2,FALSE))/365</f>
        <v>24.197260273972603</v>
      </c>
      <c r="M501" s="50">
        <f>(C501-VLOOKUP(I501,Riders!$A$2:$C$3501,2,FALSE))/365</f>
        <v>32.304109589041097</v>
      </c>
      <c r="N501" s="50">
        <f>(C501-VLOOKUP(J501,Riders!$A$2:$C$3501,2,FALSE))/365</f>
        <v>31.857534246575341</v>
      </c>
      <c r="O501" s="50">
        <f>(C501-VLOOKUP(K501,Riders!$A$2:$C$3501,2,FALSE))/365</f>
        <v>21.531506849315068</v>
      </c>
      <c r="P501" s="51">
        <v>2</v>
      </c>
      <c r="Q501" s="101">
        <f t="shared" si="50"/>
        <v>263.721</v>
      </c>
      <c r="R501" s="101">
        <f t="shared" si="51"/>
        <v>21.989000000000001</v>
      </c>
      <c r="S501" s="101">
        <f t="shared" si="52"/>
        <v>69.78</v>
      </c>
      <c r="T501" s="101">
        <f t="shared" si="53"/>
        <v>64.658999999999992</v>
      </c>
      <c r="U501" s="101">
        <f t="shared" si="54"/>
        <v>64.41700000000003</v>
      </c>
      <c r="V501" s="101">
        <f t="shared" si="55"/>
        <v>64.864999999999981</v>
      </c>
      <c r="W501">
        <v>14</v>
      </c>
      <c r="X501">
        <v>7.9890000000000008</v>
      </c>
      <c r="Y501">
        <v>7.9339999999999975</v>
      </c>
      <c r="Z501">
        <v>7.879999999999999</v>
      </c>
      <c r="AA501">
        <v>8.1730000000000018</v>
      </c>
      <c r="AB501">
        <v>7.8620000000000019</v>
      </c>
      <c r="AC501">
        <v>7.9949999999999974</v>
      </c>
      <c r="AD501">
        <v>7.9470000000000027</v>
      </c>
      <c r="AE501">
        <v>8.1599999999999966</v>
      </c>
      <c r="AF501">
        <v>7.9759999999999991</v>
      </c>
      <c r="AG501">
        <v>8.1930000000000121</v>
      </c>
      <c r="AH501">
        <v>8.14</v>
      </c>
      <c r="AI501">
        <v>8.3979999999999819</v>
      </c>
      <c r="AJ501">
        <v>7.9599999999999937</v>
      </c>
      <c r="AK501">
        <v>7.8640000000000185</v>
      </c>
      <c r="AL501">
        <v>7.9679999999999893</v>
      </c>
      <c r="AM501">
        <v>8.1099999999999852</v>
      </c>
      <c r="AN501">
        <v>8.2220000000000368</v>
      </c>
      <c r="AO501">
        <v>8.0389999999999873</v>
      </c>
      <c r="AP501">
        <v>7.828000000000003</v>
      </c>
      <c r="AQ501">
        <v>8.0900000000000034</v>
      </c>
      <c r="AR501">
        <v>8.1469999999999629</v>
      </c>
      <c r="AS501">
        <v>8.0460000000000491</v>
      </c>
      <c r="AT501">
        <v>7.9350000000000023</v>
      </c>
      <c r="AU501">
        <v>8.2239999999999895</v>
      </c>
      <c r="AV501">
        <v>8.3349999999999795</v>
      </c>
      <c r="AW501">
        <v>8.1970000000000027</v>
      </c>
      <c r="AX501">
        <v>8.046999999999997</v>
      </c>
      <c r="AY501">
        <v>7.9930000000000234</v>
      </c>
      <c r="AZ501">
        <v>8.0860000000000412</v>
      </c>
      <c r="BA501">
        <v>7.9759999999999422</v>
      </c>
      <c r="BB501">
        <v>8.007000000000005</v>
      </c>
      <c r="BC501" s="102">
        <f t="shared" si="56"/>
        <v>54.603160157894138</v>
      </c>
    </row>
    <row r="502" spans="1:55" ht="14.65" thickBot="1" x14ac:dyDescent="0.5">
      <c r="A502" s="51" t="s">
        <v>173</v>
      </c>
      <c r="B502" s="51">
        <v>2019</v>
      </c>
      <c r="C502" s="52">
        <v>43524</v>
      </c>
      <c r="D502" s="51" t="s">
        <v>13</v>
      </c>
      <c r="E502" s="29" t="s">
        <v>454</v>
      </c>
      <c r="F502">
        <v>2</v>
      </c>
      <c r="G502" t="s">
        <v>27</v>
      </c>
      <c r="H502" t="s">
        <v>307</v>
      </c>
      <c r="I502" t="s">
        <v>432</v>
      </c>
      <c r="J502" t="s">
        <v>524</v>
      </c>
      <c r="K502" t="s">
        <v>525</v>
      </c>
      <c r="L502" s="50">
        <f>(C502-VLOOKUP(H502,Riders!$A$2:$C$3501,2,FALSE))/365</f>
        <v>25.761643835616439</v>
      </c>
      <c r="M502" s="50">
        <f>(C502-VLOOKUP(I502,Riders!$A$2:$C$3501,2,FALSE))/365</f>
        <v>23.926027397260274</v>
      </c>
      <c r="N502" s="50">
        <f>(C502-VLOOKUP(J502,Riders!$A$2:$C$3501,2,FALSE))/365</f>
        <v>27.695890410958903</v>
      </c>
      <c r="O502" s="50">
        <f>(C502-VLOOKUP(K502,Riders!$A$2:$C$3501,2,FALSE))/365</f>
        <v>29.989041095890411</v>
      </c>
      <c r="P502" s="51">
        <v>1</v>
      </c>
      <c r="Q502" s="101">
        <f t="shared" si="50"/>
        <v>257.57700000000006</v>
      </c>
      <c r="R502" s="101">
        <f t="shared" si="51"/>
        <v>22.137</v>
      </c>
      <c r="S502" s="101">
        <f t="shared" si="52"/>
        <v>68.094000000000008</v>
      </c>
      <c r="T502" s="101">
        <f t="shared" si="53"/>
        <v>61.926000000000002</v>
      </c>
      <c r="U502" s="101">
        <f t="shared" si="54"/>
        <v>63.13900000000001</v>
      </c>
      <c r="V502" s="101">
        <f t="shared" si="55"/>
        <v>64.418000000000035</v>
      </c>
      <c r="W502">
        <v>14.038</v>
      </c>
      <c r="X502">
        <v>8.0990000000000002</v>
      </c>
      <c r="Y502">
        <v>7.5910000000000011</v>
      </c>
      <c r="Z502">
        <v>7.644999999999996</v>
      </c>
      <c r="AA502">
        <v>7.4930000000000021</v>
      </c>
      <c r="AB502">
        <v>7.6020000000000039</v>
      </c>
      <c r="AC502">
        <v>7.7089999999999961</v>
      </c>
      <c r="AD502">
        <v>7.9170000000000087</v>
      </c>
      <c r="AE502">
        <v>7.7099999999999937</v>
      </c>
      <c r="AF502">
        <v>7.7420000000000044</v>
      </c>
      <c r="AG502">
        <v>7.737000000000009</v>
      </c>
      <c r="AH502">
        <v>7.907999999999987</v>
      </c>
      <c r="AI502">
        <v>7.6569999999999823</v>
      </c>
      <c r="AJ502">
        <v>7.7080000000000268</v>
      </c>
      <c r="AK502">
        <v>7.6299999999999955</v>
      </c>
      <c r="AL502">
        <v>7.8340000000000032</v>
      </c>
      <c r="AM502">
        <v>7.6740000000000066</v>
      </c>
      <c r="AN502">
        <v>7.7680000000000007</v>
      </c>
      <c r="AO502">
        <v>7.97199999999998</v>
      </c>
      <c r="AP502">
        <v>8.1200000000000045</v>
      </c>
      <c r="AQ502">
        <v>7.875</v>
      </c>
      <c r="AR502">
        <v>7.9139999999999873</v>
      </c>
      <c r="AS502">
        <v>7.8340000000000032</v>
      </c>
      <c r="AT502">
        <v>7.9820000000000277</v>
      </c>
      <c r="AU502">
        <v>7.8710000000000093</v>
      </c>
      <c r="AV502">
        <v>7.9559999999999604</v>
      </c>
      <c r="AW502">
        <v>7.9860000000000184</v>
      </c>
      <c r="AX502">
        <v>8.0389999999999873</v>
      </c>
      <c r="AY502">
        <v>8.0580000000000211</v>
      </c>
      <c r="AZ502">
        <v>8.1139999999999759</v>
      </c>
      <c r="BA502">
        <v>8.1520000000000152</v>
      </c>
      <c r="BB502">
        <v>8.2420000000000471</v>
      </c>
      <c r="BC502" s="102">
        <f t="shared" si="56"/>
        <v>55.905612690574067</v>
      </c>
    </row>
    <row r="503" spans="1:55" ht="14.65" thickBot="1" x14ac:dyDescent="0.5">
      <c r="A503" s="51" t="s">
        <v>173</v>
      </c>
      <c r="B503" s="51">
        <v>2019</v>
      </c>
      <c r="C503" s="52">
        <v>43524</v>
      </c>
      <c r="D503" s="51" t="s">
        <v>13</v>
      </c>
      <c r="E503" s="29" t="s">
        <v>454</v>
      </c>
      <c r="F503">
        <v>2</v>
      </c>
      <c r="G503" t="s">
        <v>51</v>
      </c>
      <c r="H503" t="s">
        <v>236</v>
      </c>
      <c r="I503" t="s">
        <v>531</v>
      </c>
      <c r="J503" t="s">
        <v>301</v>
      </c>
      <c r="K503" t="s">
        <v>555</v>
      </c>
      <c r="L503" s="50">
        <f>(C503-VLOOKUP(H503,Riders!$A$2:$C$3501,2,FALSE))/365</f>
        <v>23.317808219178083</v>
      </c>
      <c r="M503" s="50">
        <f>(C503-VLOOKUP(I503,Riders!$A$2:$C$3501,2,FALSE))/365</f>
        <v>18.493150684931507</v>
      </c>
      <c r="N503" s="50">
        <f>(C503-VLOOKUP(J503,Riders!$A$2:$C$3501,2,FALSE))/365</f>
        <v>28.980821917808218</v>
      </c>
      <c r="O503" s="50">
        <f>(C503-VLOOKUP(K503,Riders!$A$2:$C$3501,2,FALSE))/365</f>
        <v>32.915068493150685</v>
      </c>
      <c r="P503" s="51">
        <v>2</v>
      </c>
      <c r="Q503" s="101">
        <f t="shared" si="50"/>
        <v>263.95300000000003</v>
      </c>
      <c r="R503" s="101">
        <f t="shared" si="51"/>
        <v>22.366</v>
      </c>
      <c r="S503" s="101">
        <f t="shared" si="52"/>
        <v>69.445999999999998</v>
      </c>
      <c r="T503" s="101">
        <f t="shared" si="53"/>
        <v>63.759999999999991</v>
      </c>
      <c r="U503" s="101">
        <f t="shared" si="54"/>
        <v>65.013000000000034</v>
      </c>
      <c r="V503" s="101">
        <f t="shared" si="55"/>
        <v>65.734000000000009</v>
      </c>
      <c r="W503">
        <v>14.15</v>
      </c>
      <c r="X503">
        <v>8.2159999999999993</v>
      </c>
      <c r="Y503">
        <v>7.8850000000000016</v>
      </c>
      <c r="Z503">
        <v>7.8670000000000009</v>
      </c>
      <c r="AA503">
        <v>7.7849999999999966</v>
      </c>
      <c r="AB503">
        <v>7.7430000000000021</v>
      </c>
      <c r="AC503">
        <v>7.9189999999999969</v>
      </c>
      <c r="AD503">
        <v>7.8810000000000002</v>
      </c>
      <c r="AE503">
        <v>7.8790000000000049</v>
      </c>
      <c r="AF503">
        <v>7.9780000000000086</v>
      </c>
      <c r="AG503">
        <v>7.853999999999985</v>
      </c>
      <c r="AH503">
        <v>7.9609999999999985</v>
      </c>
      <c r="AI503">
        <v>7.8780000000000143</v>
      </c>
      <c r="AJ503">
        <v>8.0300000000000011</v>
      </c>
      <c r="AK503">
        <v>8.0159999999999769</v>
      </c>
      <c r="AL503">
        <v>8.1640000000000015</v>
      </c>
      <c r="AM503">
        <v>8.1630000000000109</v>
      </c>
      <c r="AN503">
        <v>8.1690000000000111</v>
      </c>
      <c r="AO503">
        <v>8.2889999999999873</v>
      </c>
      <c r="AP503">
        <v>8.0329999999999586</v>
      </c>
      <c r="AQ503">
        <v>8.2180000000000746</v>
      </c>
      <c r="AR503">
        <v>7.9349999999999739</v>
      </c>
      <c r="AS503">
        <v>8.0200000000000102</v>
      </c>
      <c r="AT503">
        <v>8.186000000000007</v>
      </c>
      <c r="AU503">
        <v>8.1669999999999447</v>
      </c>
      <c r="AV503">
        <v>8.3070000000000164</v>
      </c>
      <c r="AW503">
        <v>8.2110000000000127</v>
      </c>
      <c r="AX503">
        <v>8.1479999999999961</v>
      </c>
      <c r="AY503">
        <v>8.3760000000000048</v>
      </c>
      <c r="AZ503">
        <v>8.1969999999999743</v>
      </c>
      <c r="BA503">
        <v>8.1100000000000421</v>
      </c>
      <c r="BB503">
        <v>8.2180000000000177</v>
      </c>
      <c r="BC503" s="102">
        <f t="shared" si="56"/>
        <v>54.555167018370689</v>
      </c>
    </row>
    <row r="504" spans="1:55" ht="14.65" thickBot="1" x14ac:dyDescent="0.5">
      <c r="A504" s="51" t="s">
        <v>173</v>
      </c>
      <c r="B504" s="51">
        <v>2019</v>
      </c>
      <c r="C504" s="52">
        <v>43524</v>
      </c>
      <c r="D504" s="51" t="s">
        <v>13</v>
      </c>
      <c r="E504" s="29" t="s">
        <v>454</v>
      </c>
      <c r="F504">
        <v>3</v>
      </c>
      <c r="G504" t="s">
        <v>25</v>
      </c>
      <c r="H504" t="s">
        <v>309</v>
      </c>
      <c r="I504" t="s">
        <v>269</v>
      </c>
      <c r="J504" t="s">
        <v>343</v>
      </c>
      <c r="K504" t="s">
        <v>522</v>
      </c>
      <c r="L504" s="50">
        <f>(C504-VLOOKUP(H504,Riders!$A$2:$C$3501,2,FALSE))/365</f>
        <v>26.865753424657534</v>
      </c>
      <c r="M504" s="50">
        <f>(C504-VLOOKUP(I504,Riders!$A$2:$C$3501,2,FALSE))/365</f>
        <v>24.983561643835618</v>
      </c>
      <c r="N504" s="50">
        <f>(C504-VLOOKUP(J504,Riders!$A$2:$C$3501,2,FALSE))/365</f>
        <v>24.493150684931507</v>
      </c>
      <c r="O504" s="50">
        <f>(C504-VLOOKUP(K504,Riders!$A$2:$C$3501,2,FALSE))/365</f>
        <v>20.75068493150685</v>
      </c>
      <c r="P504" s="51">
        <v>1</v>
      </c>
      <c r="Q504" s="101">
        <f t="shared" si="50"/>
        <v>254.06699999999998</v>
      </c>
      <c r="R504" s="101">
        <f t="shared" si="51"/>
        <v>22.245000000000001</v>
      </c>
      <c r="S504" s="101">
        <f t="shared" si="52"/>
        <v>67.914000000000001</v>
      </c>
      <c r="T504" s="101">
        <f t="shared" si="53"/>
        <v>60.941000000000017</v>
      </c>
      <c r="U504" s="101">
        <f t="shared" si="54"/>
        <v>62.238</v>
      </c>
      <c r="V504" s="101">
        <f t="shared" si="55"/>
        <v>62.973999999999961</v>
      </c>
      <c r="W504">
        <v>13.973000000000001</v>
      </c>
      <c r="X504">
        <v>8.2720000000000002</v>
      </c>
      <c r="Y504">
        <v>7.6849999999999987</v>
      </c>
      <c r="Z504">
        <v>7.5820000000000007</v>
      </c>
      <c r="AA504">
        <v>7.570999999999998</v>
      </c>
      <c r="AB504">
        <v>7.5290000000000035</v>
      </c>
      <c r="AC504">
        <v>7.5439999999999898</v>
      </c>
      <c r="AD504">
        <v>7.7580000000000098</v>
      </c>
      <c r="AE504">
        <v>7.5699999999999932</v>
      </c>
      <c r="AF504">
        <v>7.5949999999999989</v>
      </c>
      <c r="AG504">
        <v>7.5999999999999943</v>
      </c>
      <c r="AH504">
        <v>7.5250000000000199</v>
      </c>
      <c r="AI504">
        <v>7.5319999999999965</v>
      </c>
      <c r="AJ504">
        <v>7.8020000000000067</v>
      </c>
      <c r="AK504">
        <v>7.6310000000000144</v>
      </c>
      <c r="AL504">
        <v>7.6859999999999928</v>
      </c>
      <c r="AM504">
        <v>7.7319999999999993</v>
      </c>
      <c r="AN504">
        <v>7.7359999999999616</v>
      </c>
      <c r="AO504">
        <v>7.8570000000000277</v>
      </c>
      <c r="AP504">
        <v>7.8130000000000166</v>
      </c>
      <c r="AQ504">
        <v>7.7909999999999968</v>
      </c>
      <c r="AR504">
        <v>7.8999999999999488</v>
      </c>
      <c r="AS504">
        <v>7.6730000000000587</v>
      </c>
      <c r="AT504">
        <v>7.73599999999999</v>
      </c>
      <c r="AU504">
        <v>7.8569999999999993</v>
      </c>
      <c r="AV504">
        <v>7.7779999999999347</v>
      </c>
      <c r="AW504">
        <v>7.8520000000000323</v>
      </c>
      <c r="AX504">
        <v>7.79200000000003</v>
      </c>
      <c r="AY504">
        <v>7.9419999999999789</v>
      </c>
      <c r="AZ504">
        <v>7.995000000000033</v>
      </c>
      <c r="BA504">
        <v>7.7869999999999777</v>
      </c>
      <c r="BB504">
        <v>7.9709999999999752</v>
      </c>
      <c r="BC504" s="102">
        <f t="shared" si="56"/>
        <v>56.677962899550124</v>
      </c>
    </row>
    <row r="505" spans="1:55" ht="14.65" thickBot="1" x14ac:dyDescent="0.5">
      <c r="A505" s="51" t="s">
        <v>173</v>
      </c>
      <c r="B505" s="51">
        <v>2019</v>
      </c>
      <c r="C505" s="52">
        <v>43524</v>
      </c>
      <c r="D505" s="51" t="s">
        <v>13</v>
      </c>
      <c r="E505" s="29" t="s">
        <v>454</v>
      </c>
      <c r="F505">
        <v>3</v>
      </c>
      <c r="G505" t="s">
        <v>29</v>
      </c>
      <c r="H505" t="s">
        <v>322</v>
      </c>
      <c r="I505" t="s">
        <v>416</v>
      </c>
      <c r="J505" t="s">
        <v>304</v>
      </c>
      <c r="K505" t="s">
        <v>526</v>
      </c>
      <c r="L505" s="50">
        <f>(C505-VLOOKUP(H505,Riders!$A$2:$C$3501,2,FALSE))/365</f>
        <v>31.12876712328767</v>
      </c>
      <c r="M505" s="50">
        <f>(C505-VLOOKUP(I505,Riders!$A$2:$C$3501,2,FALSE))/365</f>
        <v>21.331506849315069</v>
      </c>
      <c r="N505" s="50">
        <f>(C505-VLOOKUP(J505,Riders!$A$2:$C$3501,2,FALSE))/365</f>
        <v>22.246575342465754</v>
      </c>
      <c r="O505" s="50">
        <f>(C505-VLOOKUP(K505,Riders!$A$2:$C$3501,2,FALSE))/365</f>
        <v>29.783561643835615</v>
      </c>
      <c r="P505" s="51">
        <v>2</v>
      </c>
      <c r="Q505" s="101">
        <f t="shared" si="50"/>
        <v>257.98</v>
      </c>
      <c r="R505" s="101">
        <f t="shared" si="51"/>
        <v>22.358000000000001</v>
      </c>
      <c r="S505" s="101">
        <f t="shared" si="52"/>
        <v>68.570999999999998</v>
      </c>
      <c r="T505" s="101">
        <f t="shared" si="53"/>
        <v>61.638000000000005</v>
      </c>
      <c r="U505" s="101">
        <f t="shared" si="54"/>
        <v>63.014999999999986</v>
      </c>
      <c r="V505" s="101">
        <f t="shared" si="55"/>
        <v>64.756000000000029</v>
      </c>
      <c r="W505">
        <v>14.305999999999999</v>
      </c>
      <c r="X505">
        <v>8.0520000000000014</v>
      </c>
      <c r="Y505">
        <v>7.7160000000000011</v>
      </c>
      <c r="Z505">
        <v>7.7319999999999958</v>
      </c>
      <c r="AA505">
        <v>7.642000000000003</v>
      </c>
      <c r="AB505">
        <v>7.7469999999999999</v>
      </c>
      <c r="AC505">
        <v>7.7190000000000012</v>
      </c>
      <c r="AD505">
        <v>7.6569999999999965</v>
      </c>
      <c r="AE505">
        <v>7.7630000000000052</v>
      </c>
      <c r="AF505">
        <v>7.5869999999999891</v>
      </c>
      <c r="AG505">
        <v>7.6430000000000007</v>
      </c>
      <c r="AH505">
        <v>7.6090000000000231</v>
      </c>
      <c r="AI505">
        <v>7.8689999999999856</v>
      </c>
      <c r="AJ505">
        <v>7.6550000000000011</v>
      </c>
      <c r="AK505">
        <v>7.8499999999999943</v>
      </c>
      <c r="AL505">
        <v>7.6620000000000061</v>
      </c>
      <c r="AM505">
        <v>7.7179999999999893</v>
      </c>
      <c r="AN505">
        <v>7.8800000000000239</v>
      </c>
      <c r="AO505">
        <v>7.9359999999999786</v>
      </c>
      <c r="AP505">
        <v>7.960000000000008</v>
      </c>
      <c r="AQ505">
        <v>8.0989999999999895</v>
      </c>
      <c r="AR505">
        <v>7.8210000000000264</v>
      </c>
      <c r="AS505">
        <v>7.8269999999999698</v>
      </c>
      <c r="AT505">
        <v>7.7740000000000009</v>
      </c>
      <c r="AU505">
        <v>8.0040000000000191</v>
      </c>
      <c r="AV505">
        <v>7.842000000000013</v>
      </c>
      <c r="AW505">
        <v>8.0389999999999873</v>
      </c>
      <c r="AX505">
        <v>7.9470000000000027</v>
      </c>
      <c r="AY505">
        <v>8.0879999999999654</v>
      </c>
      <c r="AZ505">
        <v>8.2550000000000523</v>
      </c>
      <c r="BA505">
        <v>8.3739999999999384</v>
      </c>
      <c r="BB505">
        <v>8.2070000000000505</v>
      </c>
      <c r="BC505" s="102">
        <f t="shared" si="56"/>
        <v>55.818280486859443</v>
      </c>
    </row>
    <row r="506" spans="1:55" ht="14.65" thickBot="1" x14ac:dyDescent="0.5">
      <c r="A506" s="51" t="s">
        <v>173</v>
      </c>
      <c r="B506" s="51">
        <v>2019</v>
      </c>
      <c r="C506" s="52">
        <v>43524</v>
      </c>
      <c r="D506" s="51" t="s">
        <v>13</v>
      </c>
      <c r="E506" s="29" t="s">
        <v>454</v>
      </c>
      <c r="F506">
        <v>4</v>
      </c>
      <c r="G506" t="s">
        <v>36</v>
      </c>
      <c r="H506" t="s">
        <v>256</v>
      </c>
      <c r="I506" t="s">
        <v>528</v>
      </c>
      <c r="J506" t="s">
        <v>270</v>
      </c>
      <c r="K506" t="s">
        <v>346</v>
      </c>
      <c r="L506" s="50">
        <f>(C506-VLOOKUP(H506,Riders!$A$2:$C$3501,2,FALSE))/365</f>
        <v>23.016438356164382</v>
      </c>
      <c r="M506" s="50">
        <f>(C506-VLOOKUP(I506,Riders!$A$2:$C$3501,2,FALSE))/365</f>
        <v>28.545205479452054</v>
      </c>
      <c r="N506" s="50">
        <f>(C506-VLOOKUP(J506,Riders!$A$2:$C$3501,2,FALSE))/365</f>
        <v>24.454794520547946</v>
      </c>
      <c r="O506" s="50">
        <f>(C506-VLOOKUP(K506,Riders!$A$2:$C$3501,2,FALSE))/365</f>
        <v>26.17808219178082</v>
      </c>
      <c r="P506" s="51">
        <v>1</v>
      </c>
      <c r="Q506" s="101">
        <f t="shared" si="50"/>
        <v>253.91300000000004</v>
      </c>
      <c r="R506" s="101">
        <f t="shared" si="51"/>
        <v>22.358000000000001</v>
      </c>
      <c r="S506" s="101">
        <f t="shared" si="52"/>
        <v>68.212000000000003</v>
      </c>
      <c r="T506" s="101">
        <f t="shared" si="53"/>
        <v>61.368000000000009</v>
      </c>
      <c r="U506" s="101">
        <f t="shared" si="54"/>
        <v>61.669999999999987</v>
      </c>
      <c r="V506" s="101">
        <f t="shared" si="55"/>
        <v>62.663000000000039</v>
      </c>
      <c r="W506">
        <v>14.15</v>
      </c>
      <c r="X506">
        <v>8.2080000000000002</v>
      </c>
      <c r="Y506">
        <v>7.7079999999999984</v>
      </c>
      <c r="Z506">
        <v>7.5580000000000034</v>
      </c>
      <c r="AA506">
        <v>7.75</v>
      </c>
      <c r="AB506">
        <v>7.5859999999999985</v>
      </c>
      <c r="AC506">
        <v>7.5559999999999903</v>
      </c>
      <c r="AD506">
        <v>7.6960000000000122</v>
      </c>
      <c r="AE506">
        <v>7.5459999999999781</v>
      </c>
      <c r="AF506">
        <v>7.5870000000000175</v>
      </c>
      <c r="AG506">
        <v>7.5890000000000128</v>
      </c>
      <c r="AH506">
        <v>7.7719999999999914</v>
      </c>
      <c r="AI506">
        <v>7.7050000000000125</v>
      </c>
      <c r="AJ506">
        <v>7.7519999999999811</v>
      </c>
      <c r="AK506">
        <v>7.7000000000000171</v>
      </c>
      <c r="AL506">
        <v>7.7169999999999987</v>
      </c>
      <c r="AM506">
        <v>7.7009999999999934</v>
      </c>
      <c r="AN506">
        <v>7.8529999999999802</v>
      </c>
      <c r="AO506">
        <v>7.6440000000000055</v>
      </c>
      <c r="AP506">
        <v>7.8000000000000114</v>
      </c>
      <c r="AQ506">
        <v>7.5609999999999786</v>
      </c>
      <c r="AR506">
        <v>7.6280000000000143</v>
      </c>
      <c r="AS506">
        <v>7.6310000000000002</v>
      </c>
      <c r="AT506">
        <v>7.8520000000000039</v>
      </c>
      <c r="AU506">
        <v>7.7349999999999852</v>
      </c>
      <c r="AV506">
        <v>7.771000000000015</v>
      </c>
      <c r="AW506">
        <v>7.7879999999999825</v>
      </c>
      <c r="AX506">
        <v>8.0180000000000007</v>
      </c>
      <c r="AY506">
        <v>7.8129999999999882</v>
      </c>
      <c r="AZ506">
        <v>7.8110000000000355</v>
      </c>
      <c r="BA506">
        <v>7.8069999999999879</v>
      </c>
      <c r="BB506">
        <v>7.9200000000000443</v>
      </c>
      <c r="BC506" s="102">
        <f t="shared" si="56"/>
        <v>56.71233847814014</v>
      </c>
    </row>
    <row r="507" spans="1:55" ht="14.65" thickBot="1" x14ac:dyDescent="0.5">
      <c r="A507" s="51" t="s">
        <v>173</v>
      </c>
      <c r="B507" s="51">
        <v>2019</v>
      </c>
      <c r="C507" s="52">
        <v>43524</v>
      </c>
      <c r="D507" s="51" t="s">
        <v>13</v>
      </c>
      <c r="E507" s="29" t="s">
        <v>454</v>
      </c>
      <c r="F507">
        <v>4</v>
      </c>
      <c r="G507" t="s">
        <v>53</v>
      </c>
      <c r="H507" t="s">
        <v>298</v>
      </c>
      <c r="I507" t="s">
        <v>478</v>
      </c>
      <c r="J507" t="s">
        <v>227</v>
      </c>
      <c r="K507" t="s">
        <v>316</v>
      </c>
      <c r="L507" s="50">
        <f>(C507-VLOOKUP(H507,Riders!$A$2:$C$3501,2,FALSE))/365</f>
        <v>19.61917808219178</v>
      </c>
      <c r="M507" s="50">
        <f>(C507-VLOOKUP(I507,Riders!$A$2:$C$3501,2,FALSE))/365</f>
        <v>22.063013698630137</v>
      </c>
      <c r="N507" s="50">
        <f>(C507-VLOOKUP(J507,Riders!$A$2:$C$3501,2,FALSE))/365</f>
        <v>21.016438356164382</v>
      </c>
      <c r="O507" s="50">
        <f>(C507-VLOOKUP(K507,Riders!$A$2:$C$3501,2,FALSE))/365</f>
        <v>18.186301369863013</v>
      </c>
      <c r="P507" s="51">
        <v>2</v>
      </c>
      <c r="Q507" s="101">
        <f t="shared" si="50"/>
        <v>258.52799999999996</v>
      </c>
      <c r="R507" s="101">
        <f t="shared" si="51"/>
        <v>22.36</v>
      </c>
      <c r="S507" s="101">
        <f t="shared" si="52"/>
        <v>68.324999999999989</v>
      </c>
      <c r="T507" s="101">
        <f t="shared" si="53"/>
        <v>62.256000000000029</v>
      </c>
      <c r="U507" s="101">
        <f t="shared" si="54"/>
        <v>64.091999999999956</v>
      </c>
      <c r="V507" s="101">
        <f t="shared" si="55"/>
        <v>63.85499999999999</v>
      </c>
      <c r="W507">
        <v>14.125</v>
      </c>
      <c r="X507">
        <v>8.2349999999999994</v>
      </c>
      <c r="Y507">
        <v>7.7519999999999989</v>
      </c>
      <c r="Z507">
        <v>7.6380000000000017</v>
      </c>
      <c r="AA507">
        <v>7.7209999999999965</v>
      </c>
      <c r="AB507">
        <v>7.5960000000000036</v>
      </c>
      <c r="AC507">
        <v>7.6180000000000021</v>
      </c>
      <c r="AD507">
        <v>7.6399999999999864</v>
      </c>
      <c r="AE507">
        <v>7.7880000000000251</v>
      </c>
      <c r="AF507">
        <v>7.7589999999999719</v>
      </c>
      <c r="AG507">
        <v>7.7819999999999965</v>
      </c>
      <c r="AH507">
        <v>7.8130000000000024</v>
      </c>
      <c r="AI507">
        <v>7.8880000000000194</v>
      </c>
      <c r="AJ507">
        <v>7.7179999999999893</v>
      </c>
      <c r="AK507">
        <v>7.7329999999999899</v>
      </c>
      <c r="AL507">
        <v>7.7750000000000341</v>
      </c>
      <c r="AM507">
        <v>8.0109999999999673</v>
      </c>
      <c r="AN507">
        <v>7.9939999999999998</v>
      </c>
      <c r="AO507">
        <v>8.146000000000015</v>
      </c>
      <c r="AP507">
        <v>7.9590000000000032</v>
      </c>
      <c r="AQ507">
        <v>8.0660000000000025</v>
      </c>
      <c r="AR507">
        <v>8.1359999999999957</v>
      </c>
      <c r="AS507">
        <v>7.9380000000000166</v>
      </c>
      <c r="AT507">
        <v>7.8419999999999561</v>
      </c>
      <c r="AU507">
        <v>7.7560000000000002</v>
      </c>
      <c r="AV507">
        <v>7.7720000000000482</v>
      </c>
      <c r="AW507">
        <v>7.8599999999999852</v>
      </c>
      <c r="AX507">
        <v>7.8190000000000168</v>
      </c>
      <c r="AY507">
        <v>7.875</v>
      </c>
      <c r="AZ507">
        <v>7.9589999999999748</v>
      </c>
      <c r="BA507">
        <v>8.2910000000000537</v>
      </c>
      <c r="BB507">
        <v>8.5229999999999109</v>
      </c>
      <c r="BC507" s="102">
        <f t="shared" si="56"/>
        <v>55.699962866691429</v>
      </c>
    </row>
    <row r="508" spans="1:55" ht="14.65" thickBot="1" x14ac:dyDescent="0.5">
      <c r="A508" s="51" t="s">
        <v>173</v>
      </c>
      <c r="B508" s="51">
        <v>2019</v>
      </c>
      <c r="C508" s="52">
        <v>43524</v>
      </c>
      <c r="D508" s="51" t="s">
        <v>13</v>
      </c>
      <c r="E508" s="29" t="s">
        <v>204</v>
      </c>
      <c r="F508" t="s">
        <v>205</v>
      </c>
      <c r="G508" t="s">
        <v>36</v>
      </c>
      <c r="H508" t="s">
        <v>315</v>
      </c>
      <c r="I508" t="s">
        <v>528</v>
      </c>
      <c r="J508" t="s">
        <v>270</v>
      </c>
      <c r="K508" t="s">
        <v>346</v>
      </c>
      <c r="L508" s="50">
        <f>(C508-VLOOKUP(H508,Riders!$A$2:$C$3501,2,FALSE))/365</f>
        <v>27.232876712328768</v>
      </c>
      <c r="M508" s="50">
        <f>(C508-VLOOKUP(I508,Riders!$A$2:$C$3501,2,FALSE))/365</f>
        <v>28.545205479452054</v>
      </c>
      <c r="N508" s="50">
        <f>(C508-VLOOKUP(J508,Riders!$A$2:$C$3501,2,FALSE))/365</f>
        <v>24.454794520547946</v>
      </c>
      <c r="O508" s="50">
        <f>(C508-VLOOKUP(K508,Riders!$A$2:$C$3501,2,FALSE))/365</f>
        <v>26.17808219178082</v>
      </c>
      <c r="P508" s="51">
        <v>1</v>
      </c>
      <c r="Q508" s="101">
        <f t="shared" si="50"/>
        <v>254.333</v>
      </c>
      <c r="R508" s="101">
        <f t="shared" si="51"/>
        <v>21.957000000000001</v>
      </c>
      <c r="S508" s="101">
        <f t="shared" si="52"/>
        <v>67.579000000000008</v>
      </c>
      <c r="T508" s="101">
        <f t="shared" si="53"/>
        <v>61.139999999999986</v>
      </c>
      <c r="U508" s="101">
        <f t="shared" si="54"/>
        <v>62.013000000000005</v>
      </c>
      <c r="V508" s="101">
        <f t="shared" si="55"/>
        <v>63.600999999999999</v>
      </c>
      <c r="W508">
        <v>13.981</v>
      </c>
      <c r="X508">
        <v>7.9760000000000009</v>
      </c>
      <c r="Y508">
        <v>7.652000000000001</v>
      </c>
      <c r="Z508">
        <v>7.4949999999999974</v>
      </c>
      <c r="AA508">
        <v>7.5690000000000026</v>
      </c>
      <c r="AB508">
        <v>7.527000000000001</v>
      </c>
      <c r="AC508">
        <v>7.5949999999999989</v>
      </c>
      <c r="AD508">
        <v>7.784000000000006</v>
      </c>
      <c r="AE508">
        <v>7.597999999999999</v>
      </c>
      <c r="AF508">
        <v>7.5989999999999753</v>
      </c>
      <c r="AG508">
        <v>7.5840000000000174</v>
      </c>
      <c r="AH508">
        <v>7.7669999999999959</v>
      </c>
      <c r="AI508">
        <v>7.6640000000000015</v>
      </c>
      <c r="AJ508">
        <v>7.6710000000000065</v>
      </c>
      <c r="AK508">
        <v>7.6380000000000194</v>
      </c>
      <c r="AL508">
        <v>7.6189999999999714</v>
      </c>
      <c r="AM508">
        <v>7.7620000000000005</v>
      </c>
      <c r="AN508">
        <v>7.710000000000008</v>
      </c>
      <c r="AO508">
        <v>7.7410000000000139</v>
      </c>
      <c r="AP508">
        <v>7.9410000000000025</v>
      </c>
      <c r="AQ508">
        <v>7.7169999999999561</v>
      </c>
      <c r="AR508">
        <v>7.7480000000000189</v>
      </c>
      <c r="AS508">
        <v>7.6890000000000214</v>
      </c>
      <c r="AT508">
        <v>7.7049999999999841</v>
      </c>
      <c r="AU508">
        <v>7.8770000000000095</v>
      </c>
      <c r="AV508">
        <v>7.7059999999999889</v>
      </c>
      <c r="AW508">
        <v>7.8870000000000005</v>
      </c>
      <c r="AX508">
        <v>7.8050000000000068</v>
      </c>
      <c r="AY508">
        <v>7.8580000000000041</v>
      </c>
      <c r="AZ508">
        <v>7.9329999999999927</v>
      </c>
      <c r="BA508">
        <v>8.2820000000000107</v>
      </c>
      <c r="BB508">
        <v>8.2529999999999859</v>
      </c>
      <c r="BC508" s="102">
        <f t="shared" si="56"/>
        <v>56.618684952404919</v>
      </c>
    </row>
    <row r="509" spans="1:55" ht="14.65" thickBot="1" x14ac:dyDescent="0.5">
      <c r="A509" s="29" t="s">
        <v>173</v>
      </c>
      <c r="B509" s="29">
        <v>2019</v>
      </c>
      <c r="C509" s="52">
        <v>43524</v>
      </c>
      <c r="D509" s="29" t="s">
        <v>13</v>
      </c>
      <c r="E509" s="29" t="s">
        <v>204</v>
      </c>
      <c r="F509" s="33" t="s">
        <v>205</v>
      </c>
      <c r="G509" t="s">
        <v>25</v>
      </c>
      <c r="H509" t="s">
        <v>309</v>
      </c>
      <c r="I509" t="s">
        <v>269</v>
      </c>
      <c r="J509" t="s">
        <v>343</v>
      </c>
      <c r="K509" t="s">
        <v>522</v>
      </c>
      <c r="L509" s="50">
        <f>(C509-VLOOKUP(H509,Riders!$A$2:$C$3501,2,FALSE))/365</f>
        <v>26.865753424657534</v>
      </c>
      <c r="M509" s="50">
        <f>(C509-VLOOKUP(I509,Riders!$A$2:$C$3501,2,FALSE))/365</f>
        <v>24.983561643835618</v>
      </c>
      <c r="N509" s="50">
        <f>(C509-VLOOKUP(J509,Riders!$A$2:$C$3501,2,FALSE))/365</f>
        <v>24.493150684931507</v>
      </c>
      <c r="O509" s="50">
        <f>(C509-VLOOKUP(K509,Riders!$A$2:$C$3501,2,FALSE))/365</f>
        <v>20.75068493150685</v>
      </c>
      <c r="P509" s="51">
        <v>2</v>
      </c>
      <c r="Q509" s="101">
        <f t="shared" si="50"/>
        <v>254.53699999999995</v>
      </c>
      <c r="R509" s="101">
        <f t="shared" si="51"/>
        <v>22.306000000000001</v>
      </c>
      <c r="S509" s="101">
        <f t="shared" si="52"/>
        <v>68.156000000000006</v>
      </c>
      <c r="T509" s="101">
        <f t="shared" si="53"/>
        <v>61.113999999999976</v>
      </c>
      <c r="U509" s="101">
        <f t="shared" si="54"/>
        <v>62.243000000000023</v>
      </c>
      <c r="V509" s="101">
        <f t="shared" si="55"/>
        <v>63.023999999999944</v>
      </c>
      <c r="W509">
        <v>14.007</v>
      </c>
      <c r="X509">
        <v>8.2990000000000013</v>
      </c>
      <c r="Y509">
        <v>7.7620000000000005</v>
      </c>
      <c r="Z509">
        <v>7.5549999999999962</v>
      </c>
      <c r="AA509">
        <v>7.6580000000000013</v>
      </c>
      <c r="AB509">
        <v>7.5279999999999987</v>
      </c>
      <c r="AC509">
        <v>7.5910000000000011</v>
      </c>
      <c r="AD509">
        <v>7.7560000000000073</v>
      </c>
      <c r="AE509">
        <v>7.6489999999999867</v>
      </c>
      <c r="AF509">
        <v>7.6400000000000006</v>
      </c>
      <c r="AG509">
        <v>7.7030000000000172</v>
      </c>
      <c r="AH509">
        <v>7.5559999999999832</v>
      </c>
      <c r="AI509">
        <v>7.5800000000000125</v>
      </c>
      <c r="AJ509">
        <v>7.7199999999999847</v>
      </c>
      <c r="AK509">
        <v>7.6460000000000008</v>
      </c>
      <c r="AL509">
        <v>7.6199999999999903</v>
      </c>
      <c r="AM509">
        <v>7.7409999999999854</v>
      </c>
      <c r="AN509">
        <v>7.6830000000000211</v>
      </c>
      <c r="AO509">
        <v>7.8600000000000136</v>
      </c>
      <c r="AP509">
        <v>7.7719999999999914</v>
      </c>
      <c r="AQ509">
        <v>7.8790000000000191</v>
      </c>
      <c r="AR509">
        <v>7.7099999999999795</v>
      </c>
      <c r="AS509">
        <v>7.7740000000000009</v>
      </c>
      <c r="AT509">
        <v>7.8240000000000123</v>
      </c>
      <c r="AU509">
        <v>7.9609999999999843</v>
      </c>
      <c r="AV509">
        <v>7.77800000000002</v>
      </c>
      <c r="AW509">
        <v>7.7579999999999814</v>
      </c>
      <c r="AX509">
        <v>7.7469999999999857</v>
      </c>
      <c r="AY509">
        <v>7.9560000000000457</v>
      </c>
      <c r="AZ509">
        <v>7.9209999999999638</v>
      </c>
      <c r="BA509">
        <v>7.9410000000000025</v>
      </c>
      <c r="BB509">
        <v>7.9619999999999607</v>
      </c>
      <c r="BC509" s="102">
        <f t="shared" si="56"/>
        <v>56.57330761343146</v>
      </c>
    </row>
    <row r="510" spans="1:55" ht="14.65" thickBot="1" x14ac:dyDescent="0.5">
      <c r="A510" s="29" t="s">
        <v>173</v>
      </c>
      <c r="B510" s="29">
        <v>2019</v>
      </c>
      <c r="C510" s="52">
        <v>43524</v>
      </c>
      <c r="D510" s="29" t="s">
        <v>13</v>
      </c>
      <c r="E510" s="29" t="s">
        <v>204</v>
      </c>
      <c r="F510" s="33" t="s">
        <v>206</v>
      </c>
      <c r="G510" t="s">
        <v>29</v>
      </c>
      <c r="H510" t="s">
        <v>217</v>
      </c>
      <c r="I510" t="s">
        <v>416</v>
      </c>
      <c r="J510" t="s">
        <v>304</v>
      </c>
      <c r="K510" t="s">
        <v>526</v>
      </c>
      <c r="L510" s="50">
        <f>(C510-VLOOKUP(H510,Riders!$A$2:$C$3501,2,FALSE))/365</f>
        <v>20.915068493150685</v>
      </c>
      <c r="M510" s="50">
        <f>(C510-VLOOKUP(I510,Riders!$A$2:$C$3501,2,FALSE))/365</f>
        <v>21.331506849315069</v>
      </c>
      <c r="N510" s="50">
        <f>(C510-VLOOKUP(J510,Riders!$A$2:$C$3501,2,FALSE))/365</f>
        <v>22.246575342465754</v>
      </c>
      <c r="O510" s="50">
        <f>(C510-VLOOKUP(K510,Riders!$A$2:$C$3501,2,FALSE))/365</f>
        <v>29.783561643835615</v>
      </c>
      <c r="P510" s="51">
        <v>3</v>
      </c>
      <c r="Q510" s="101">
        <f t="shared" si="50"/>
        <v>256.47900000000004</v>
      </c>
      <c r="R510" s="101">
        <f t="shared" si="51"/>
        <v>22.404</v>
      </c>
      <c r="S510" s="101">
        <f t="shared" si="52"/>
        <v>68.728000000000009</v>
      </c>
      <c r="T510" s="101">
        <f t="shared" si="53"/>
        <v>61.829999999999984</v>
      </c>
      <c r="U510" s="101">
        <f t="shared" si="54"/>
        <v>62.574000000000012</v>
      </c>
      <c r="V510" s="101">
        <f t="shared" si="55"/>
        <v>63.347000000000037</v>
      </c>
      <c r="W510">
        <v>14.208</v>
      </c>
      <c r="X510">
        <v>8.1959999999999997</v>
      </c>
      <c r="Y510">
        <v>7.7650000000000006</v>
      </c>
      <c r="Z510">
        <v>7.8120000000000012</v>
      </c>
      <c r="AA510">
        <v>7.6569999999999965</v>
      </c>
      <c r="AB510">
        <v>7.7749999999999986</v>
      </c>
      <c r="AC510">
        <v>7.6499999999999986</v>
      </c>
      <c r="AD510">
        <v>7.6650000000000134</v>
      </c>
      <c r="AE510">
        <v>7.8179999999999978</v>
      </c>
      <c r="AF510">
        <v>7.6669999999999874</v>
      </c>
      <c r="AG510">
        <v>7.6820000000000022</v>
      </c>
      <c r="AH510">
        <v>7.6520000000000152</v>
      </c>
      <c r="AI510">
        <v>7.7919999999999874</v>
      </c>
      <c r="AJ510">
        <v>7.6360000000000099</v>
      </c>
      <c r="AK510">
        <v>7.847999999999999</v>
      </c>
      <c r="AL510">
        <v>7.7349999999999852</v>
      </c>
      <c r="AM510">
        <v>7.8089999999999975</v>
      </c>
      <c r="AN510">
        <v>7.9570000000000221</v>
      </c>
      <c r="AO510">
        <v>7.7959999999999923</v>
      </c>
      <c r="AP510">
        <v>7.7519999999999811</v>
      </c>
      <c r="AQ510">
        <v>7.8529999999999802</v>
      </c>
      <c r="AR510">
        <v>7.7150000000000603</v>
      </c>
      <c r="AS510">
        <v>7.7839999999999918</v>
      </c>
      <c r="AT510">
        <v>7.907999999999987</v>
      </c>
      <c r="AU510">
        <v>7.7300000000000182</v>
      </c>
      <c r="AV510">
        <v>7.8549999999999613</v>
      </c>
      <c r="AW510">
        <v>7.8880000000000052</v>
      </c>
      <c r="AX510">
        <v>8.0689999999999884</v>
      </c>
      <c r="AY510">
        <v>7.8680000000000234</v>
      </c>
      <c r="AZ510">
        <v>7.9549999999999557</v>
      </c>
      <c r="BA510">
        <v>8.0610000000000639</v>
      </c>
      <c r="BB510">
        <v>7.9210000000000207</v>
      </c>
      <c r="BC510" s="102">
        <f t="shared" si="56"/>
        <v>56.144947539564633</v>
      </c>
    </row>
    <row r="511" spans="1:55" ht="14.65" thickBot="1" x14ac:dyDescent="0.5">
      <c r="A511" s="29" t="s">
        <v>173</v>
      </c>
      <c r="B511" s="29">
        <v>2019</v>
      </c>
      <c r="C511" s="52">
        <v>43524</v>
      </c>
      <c r="D511" s="29" t="s">
        <v>13</v>
      </c>
      <c r="E511" s="29" t="s">
        <v>204</v>
      </c>
      <c r="F511" s="33" t="s">
        <v>206</v>
      </c>
      <c r="G511" t="s">
        <v>27</v>
      </c>
      <c r="H511" t="s">
        <v>307</v>
      </c>
      <c r="I511" t="s">
        <v>432</v>
      </c>
      <c r="J511" t="s">
        <v>524</v>
      </c>
      <c r="K511" t="s">
        <v>525</v>
      </c>
      <c r="L511" s="50">
        <f>(C511-VLOOKUP(H511,Riders!$A$2:$C$3501,2,FALSE))/365</f>
        <v>25.761643835616439</v>
      </c>
      <c r="M511" s="50">
        <f>(C511-VLOOKUP(I511,Riders!$A$2:$C$3501,2,FALSE))/365</f>
        <v>23.926027397260274</v>
      </c>
      <c r="N511" s="50">
        <f>(C511-VLOOKUP(J511,Riders!$A$2:$C$3501,2,FALSE))/365</f>
        <v>27.695890410958903</v>
      </c>
      <c r="O511" s="50">
        <f>(C511-VLOOKUP(K511,Riders!$A$2:$C$3501,2,FALSE))/365</f>
        <v>29.989041095890411</v>
      </c>
      <c r="P511" s="51">
        <v>4</v>
      </c>
      <c r="Q511" s="101">
        <f t="shared" si="50"/>
        <v>260.32099999999997</v>
      </c>
      <c r="R511" s="101">
        <f t="shared" si="51"/>
        <v>22.329000000000001</v>
      </c>
      <c r="S511" s="101">
        <f t="shared" si="52"/>
        <v>68.954000000000008</v>
      </c>
      <c r="T511" s="101">
        <f t="shared" si="53"/>
        <v>62.856999999999971</v>
      </c>
      <c r="U511" s="101">
        <f t="shared" si="54"/>
        <v>63.915999999999997</v>
      </c>
      <c r="V511" s="101">
        <f t="shared" si="55"/>
        <v>64.593999999999994</v>
      </c>
      <c r="W511">
        <v>14.122</v>
      </c>
      <c r="X511">
        <v>8.2070000000000007</v>
      </c>
      <c r="Y511">
        <v>7.6789999999999985</v>
      </c>
      <c r="Z511">
        <v>7.7149999999999999</v>
      </c>
      <c r="AA511">
        <v>7.6839999999999975</v>
      </c>
      <c r="AB511">
        <v>7.784000000000006</v>
      </c>
      <c r="AC511">
        <v>7.8249999999999957</v>
      </c>
      <c r="AD511">
        <v>7.9380000000000095</v>
      </c>
      <c r="AE511">
        <v>7.8009999999999877</v>
      </c>
      <c r="AF511">
        <v>7.8120000000000118</v>
      </c>
      <c r="AG511">
        <v>7.8310000000000031</v>
      </c>
      <c r="AH511">
        <v>7.9589999999999748</v>
      </c>
      <c r="AI511">
        <v>7.8010000000000019</v>
      </c>
      <c r="AJ511">
        <v>7.8260000000000076</v>
      </c>
      <c r="AK511">
        <v>7.8429999999999893</v>
      </c>
      <c r="AL511">
        <v>7.9839999999999947</v>
      </c>
      <c r="AM511">
        <v>7.8069999999999879</v>
      </c>
      <c r="AN511">
        <v>7.8790000000000191</v>
      </c>
      <c r="AO511">
        <v>8.1709999999999923</v>
      </c>
      <c r="AP511">
        <v>8.1839999999999975</v>
      </c>
      <c r="AQ511">
        <v>7.9860000000000184</v>
      </c>
      <c r="AR511">
        <v>7.9849999999999568</v>
      </c>
      <c r="AS511">
        <v>7.9510000000000502</v>
      </c>
      <c r="AT511">
        <v>7.9529999999999745</v>
      </c>
      <c r="AU511">
        <v>8.1800000000000068</v>
      </c>
      <c r="AV511">
        <v>7.9760000000000275</v>
      </c>
      <c r="AW511">
        <v>7.9599999999999795</v>
      </c>
      <c r="AX511">
        <v>7.907999999999987</v>
      </c>
      <c r="AY511">
        <v>7.9580000000000268</v>
      </c>
      <c r="AZ511">
        <v>8.1119999999999948</v>
      </c>
      <c r="BA511">
        <v>8.2260000000000275</v>
      </c>
      <c r="BB511">
        <v>8.2739999999999441</v>
      </c>
      <c r="BC511" s="102">
        <f t="shared" si="56"/>
        <v>55.316321003683917</v>
      </c>
    </row>
    <row r="512" spans="1:55" ht="14.65" thickBot="1" x14ac:dyDescent="0.5">
      <c r="A512" s="29" t="s">
        <v>173</v>
      </c>
      <c r="B512" s="29">
        <v>2019</v>
      </c>
      <c r="C512" s="52">
        <v>43523</v>
      </c>
      <c r="D512" s="29" t="s">
        <v>13</v>
      </c>
      <c r="E512" s="29" t="s">
        <v>379</v>
      </c>
      <c r="F512" s="29" t="s">
        <v>379</v>
      </c>
      <c r="G512" t="s">
        <v>36</v>
      </c>
      <c r="H512" t="s">
        <v>315</v>
      </c>
      <c r="I512" t="s">
        <v>528</v>
      </c>
      <c r="J512" t="s">
        <v>270</v>
      </c>
      <c r="K512" t="s">
        <v>346</v>
      </c>
      <c r="L512" s="50">
        <f>(C512-VLOOKUP(H512,Riders!$A$2:$C$3501,2,FALSE))/365</f>
        <v>27.230136986301371</v>
      </c>
      <c r="M512" s="50">
        <f>(C512-VLOOKUP(I512,Riders!$A$2:$C$3501,2,FALSE))/365</f>
        <v>28.542465753424658</v>
      </c>
      <c r="N512" s="50">
        <f>(C512-VLOOKUP(J512,Riders!$A$2:$C$3501,2,FALSE))/365</f>
        <v>24.452054794520549</v>
      </c>
      <c r="O512" s="50">
        <f>(C512-VLOOKUP(K512,Riders!$A$2:$C$3501,2,FALSE))/365</f>
        <v>26.175342465753424</v>
      </c>
      <c r="P512" s="51">
        <v>1</v>
      </c>
      <c r="Q512" s="101">
        <f t="shared" si="50"/>
        <v>254.91499999999999</v>
      </c>
      <c r="R512" s="101">
        <f t="shared" si="51"/>
        <v>22.030999999999999</v>
      </c>
      <c r="S512" s="101">
        <f t="shared" si="52"/>
        <v>67.951999999999998</v>
      </c>
      <c r="T512" s="101">
        <f t="shared" si="53"/>
        <v>61.977000000000004</v>
      </c>
      <c r="U512" s="101">
        <f t="shared" si="54"/>
        <v>62.312000000000012</v>
      </c>
      <c r="V512" s="101">
        <f t="shared" si="55"/>
        <v>62.673999999999978</v>
      </c>
      <c r="W512">
        <v>13.992000000000001</v>
      </c>
      <c r="X512">
        <v>8.0389999999999979</v>
      </c>
      <c r="Y512">
        <v>7.7089999999999996</v>
      </c>
      <c r="Z512">
        <v>7.5850000000000044</v>
      </c>
      <c r="AA512">
        <v>7.6529999999999987</v>
      </c>
      <c r="AB512">
        <v>7.5670000000000002</v>
      </c>
      <c r="AC512">
        <v>7.597999999999999</v>
      </c>
      <c r="AD512">
        <v>7.8089999999999975</v>
      </c>
      <c r="AE512">
        <v>7.6630000000000109</v>
      </c>
      <c r="AF512">
        <v>7.7349999999999994</v>
      </c>
      <c r="AG512">
        <v>7.6909999999999883</v>
      </c>
      <c r="AH512">
        <v>7.8689999999999998</v>
      </c>
      <c r="AI512">
        <v>7.7460000000000093</v>
      </c>
      <c r="AJ512">
        <v>7.7970000000000113</v>
      </c>
      <c r="AK512">
        <v>7.734999999999971</v>
      </c>
      <c r="AL512">
        <v>7.7410000000000139</v>
      </c>
      <c r="AM512">
        <v>7.8569999999999993</v>
      </c>
      <c r="AN512">
        <v>7.7700000000000102</v>
      </c>
      <c r="AO512">
        <v>7.8810000000000002</v>
      </c>
      <c r="AP512">
        <v>7.7729999999999961</v>
      </c>
      <c r="AQ512">
        <v>7.7039999999999793</v>
      </c>
      <c r="AR512">
        <v>7.7070000000000221</v>
      </c>
      <c r="AS512">
        <v>7.7050000000000125</v>
      </c>
      <c r="AT512">
        <v>7.914999999999992</v>
      </c>
      <c r="AU512">
        <v>7.7799999999999727</v>
      </c>
      <c r="AV512">
        <v>7.8439999999999941</v>
      </c>
      <c r="AW512">
        <v>7.9930000000000234</v>
      </c>
      <c r="AX512">
        <v>7.8260000000000218</v>
      </c>
      <c r="AY512">
        <v>7.7739999999999725</v>
      </c>
      <c r="AZ512">
        <v>7.813000000000045</v>
      </c>
      <c r="BA512">
        <v>7.7499999999999432</v>
      </c>
      <c r="BB512">
        <v>7.8940000000000055</v>
      </c>
      <c r="BC512" s="102">
        <f t="shared" si="56"/>
        <v>56.489418041307886</v>
      </c>
    </row>
    <row r="513" spans="1:55" ht="14.65" thickBot="1" x14ac:dyDescent="0.5">
      <c r="A513" s="29" t="s">
        <v>173</v>
      </c>
      <c r="B513" s="29">
        <v>2019</v>
      </c>
      <c r="C513" s="52">
        <v>43523</v>
      </c>
      <c r="D513" s="29" t="s">
        <v>13</v>
      </c>
      <c r="E513" s="29" t="s">
        <v>379</v>
      </c>
      <c r="F513" s="29" t="s">
        <v>379</v>
      </c>
      <c r="G513" t="s">
        <v>25</v>
      </c>
      <c r="H513" t="s">
        <v>309</v>
      </c>
      <c r="I513" t="s">
        <v>269</v>
      </c>
      <c r="J513" t="s">
        <v>343</v>
      </c>
      <c r="K513" t="s">
        <v>522</v>
      </c>
      <c r="L513" s="50">
        <f>(C513-VLOOKUP(H513,Riders!$A$2:$C$3501,2,FALSE))/365</f>
        <v>26.863013698630137</v>
      </c>
      <c r="M513" s="50">
        <f>(C513-VLOOKUP(I513,Riders!$A$2:$C$3501,2,FALSE))/365</f>
        <v>24.980821917808218</v>
      </c>
      <c r="N513" s="50">
        <f>(C513-VLOOKUP(J513,Riders!$A$2:$C$3501,2,FALSE))/365</f>
        <v>24.490410958904111</v>
      </c>
      <c r="O513" s="50">
        <f>(C513-VLOOKUP(K513,Riders!$A$2:$C$3501,2,FALSE))/365</f>
        <v>20.747945205479454</v>
      </c>
      <c r="P513" s="51">
        <v>2</v>
      </c>
      <c r="Q513" s="101">
        <f t="shared" si="50"/>
        <v>255.61799999999999</v>
      </c>
      <c r="R513" s="101">
        <f t="shared" si="51"/>
        <v>22.462</v>
      </c>
      <c r="S513" s="101">
        <f t="shared" si="52"/>
        <v>68.540999999999997</v>
      </c>
      <c r="T513" s="101">
        <f t="shared" si="53"/>
        <v>62.135999999999996</v>
      </c>
      <c r="U513" s="101">
        <f t="shared" si="54"/>
        <v>62.503000000000014</v>
      </c>
      <c r="V513" s="101">
        <f t="shared" si="55"/>
        <v>62.437999999999988</v>
      </c>
      <c r="W513">
        <v>14.01</v>
      </c>
      <c r="X513">
        <v>8.452</v>
      </c>
      <c r="Y513">
        <v>7.843</v>
      </c>
      <c r="Z513">
        <v>7.6490000000000009</v>
      </c>
      <c r="AA513">
        <v>7.6820000000000022</v>
      </c>
      <c r="AB513">
        <v>7.5959999999999965</v>
      </c>
      <c r="AC513">
        <v>7.6080000000000041</v>
      </c>
      <c r="AD513">
        <v>7.7009999999999934</v>
      </c>
      <c r="AE513">
        <v>7.921999999999997</v>
      </c>
      <c r="AF513">
        <v>7.875</v>
      </c>
      <c r="AG513">
        <v>7.7670000000000101</v>
      </c>
      <c r="AH513">
        <v>7.7379999999999853</v>
      </c>
      <c r="AI513">
        <v>7.7549999999999955</v>
      </c>
      <c r="AJ513">
        <v>7.7060000000000173</v>
      </c>
      <c r="AK513">
        <v>7.6719999999999828</v>
      </c>
      <c r="AL513">
        <v>7.7010000000000076</v>
      </c>
      <c r="AM513">
        <v>7.8770000000000095</v>
      </c>
      <c r="AN513">
        <v>7.7929999999999779</v>
      </c>
      <c r="AO513">
        <v>7.7330000000000041</v>
      </c>
      <c r="AP513">
        <v>7.7840000000000202</v>
      </c>
      <c r="AQ513">
        <v>7.875</v>
      </c>
      <c r="AR513">
        <v>7.8069999999999879</v>
      </c>
      <c r="AS513">
        <v>7.7789999999999964</v>
      </c>
      <c r="AT513">
        <v>7.8550000000000182</v>
      </c>
      <c r="AU513">
        <v>8.0809999999999889</v>
      </c>
      <c r="AV513">
        <v>7.8300000000000125</v>
      </c>
      <c r="AW513">
        <v>7.7010000000000218</v>
      </c>
      <c r="AX513">
        <v>7.6409999999999627</v>
      </c>
      <c r="AY513">
        <v>7.7420000000000186</v>
      </c>
      <c r="AZ513">
        <v>7.7459999999999809</v>
      </c>
      <c r="BA513">
        <v>7.9570000000000789</v>
      </c>
      <c r="BB513">
        <v>7.7399999999999238</v>
      </c>
      <c r="BC513" s="102">
        <f t="shared" si="56"/>
        <v>56.334060981621015</v>
      </c>
    </row>
    <row r="514" spans="1:55" ht="14.65" thickBot="1" x14ac:dyDescent="0.5">
      <c r="A514" s="29" t="s">
        <v>173</v>
      </c>
      <c r="B514" s="29">
        <v>2019</v>
      </c>
      <c r="C514" s="52">
        <v>43523</v>
      </c>
      <c r="D514" s="29" t="s">
        <v>13</v>
      </c>
      <c r="E514" s="29" t="s">
        <v>379</v>
      </c>
      <c r="F514" s="29" t="s">
        <v>379</v>
      </c>
      <c r="G514" t="s">
        <v>29</v>
      </c>
      <c r="H514" t="s">
        <v>322</v>
      </c>
      <c r="I514" t="s">
        <v>416</v>
      </c>
      <c r="J514" t="s">
        <v>304</v>
      </c>
      <c r="K514" t="s">
        <v>526</v>
      </c>
      <c r="L514" s="50">
        <f>(C514-VLOOKUP(H514,Riders!$A$2:$C$3501,2,FALSE))/365</f>
        <v>31.126027397260273</v>
      </c>
      <c r="M514" s="50">
        <f>(C514-VLOOKUP(I514,Riders!$A$2:$C$3501,2,FALSE))/365</f>
        <v>21.328767123287673</v>
      </c>
      <c r="N514" s="50">
        <f>(C514-VLOOKUP(J514,Riders!$A$2:$C$3501,2,FALSE))/365</f>
        <v>22.243835616438357</v>
      </c>
      <c r="O514" s="50">
        <f>(C514-VLOOKUP(K514,Riders!$A$2:$C$3501,2,FALSE))/365</f>
        <v>29.780821917808218</v>
      </c>
      <c r="P514" s="51">
        <v>3</v>
      </c>
      <c r="Q514" s="101">
        <f t="shared" ref="Q514:Q577" si="57">IF(COUNT(W514:BB514)=32,SUM(W514:BB514),"")</f>
        <v>259.065</v>
      </c>
      <c r="R514" s="101">
        <f t="shared" ref="R514:R577" si="58">IF(COUNT(W514:X514)=2,SUM(W514:X514),"")</f>
        <v>22.489000000000001</v>
      </c>
      <c r="S514" s="101">
        <f t="shared" ref="S514:S577" si="59">IF(COUNT(W514:AD514)=8,SUM(W514:AD514),"")</f>
        <v>69.515000000000001</v>
      </c>
      <c r="T514" s="101">
        <f t="shared" ref="T514:T577" si="60">IF(COUNT(AE514:AL514)=8,SUM(AE514:AL514),"")</f>
        <v>62.777000000000001</v>
      </c>
      <c r="U514" s="101">
        <f t="shared" ref="U514:U577" si="61">IF(COUNT(AM514:AT514)=8,SUM(AM514:AT514),"")</f>
        <v>62.835000000000036</v>
      </c>
      <c r="V514" s="101">
        <f t="shared" ref="V514:V577" si="62">IF(COUNT(AU514:BB514)=8,SUM(AU514:BB514),"")</f>
        <v>63.93799999999996</v>
      </c>
      <c r="W514">
        <v>14.214</v>
      </c>
      <c r="X514">
        <v>8.2750000000000004</v>
      </c>
      <c r="Y514">
        <v>7.8829999999999991</v>
      </c>
      <c r="Z514">
        <v>8.0140000000000029</v>
      </c>
      <c r="AA514">
        <v>7.7689999999999984</v>
      </c>
      <c r="AB514">
        <v>7.8689999999999998</v>
      </c>
      <c r="AC514">
        <v>7.7109999999999985</v>
      </c>
      <c r="AD514">
        <v>7.7800000000000011</v>
      </c>
      <c r="AE514">
        <v>7.7709999999999866</v>
      </c>
      <c r="AF514">
        <v>7.7180000000000177</v>
      </c>
      <c r="AG514">
        <v>7.7459999999999809</v>
      </c>
      <c r="AH514">
        <v>7.8650000000000091</v>
      </c>
      <c r="AI514">
        <v>7.9259999999999877</v>
      </c>
      <c r="AJ514">
        <v>7.916000000000011</v>
      </c>
      <c r="AK514">
        <v>8.0040000000000049</v>
      </c>
      <c r="AL514">
        <v>7.8310000000000031</v>
      </c>
      <c r="AM514">
        <v>7.8029999999999973</v>
      </c>
      <c r="AN514">
        <v>7.9639999999999986</v>
      </c>
      <c r="AO514">
        <v>7.77800000000002</v>
      </c>
      <c r="AP514">
        <v>7.8760000000000048</v>
      </c>
      <c r="AQ514">
        <v>7.9529999999999745</v>
      </c>
      <c r="AR514">
        <v>7.8520000000000039</v>
      </c>
      <c r="AS514">
        <v>7.789999999999992</v>
      </c>
      <c r="AT514">
        <v>7.8190000000000452</v>
      </c>
      <c r="AU514">
        <v>7.9789999999999566</v>
      </c>
      <c r="AV514">
        <v>8.0200000000000102</v>
      </c>
      <c r="AW514">
        <v>8.203000000000003</v>
      </c>
      <c r="AX514">
        <v>8.0079999999999529</v>
      </c>
      <c r="AY514">
        <v>7.8880000000000052</v>
      </c>
      <c r="AZ514">
        <v>8.0509999999999877</v>
      </c>
      <c r="BA514">
        <v>7.7990000000000634</v>
      </c>
      <c r="BB514">
        <v>7.9899999999999807</v>
      </c>
      <c r="BC514" s="102">
        <f t="shared" si="56"/>
        <v>55.584505819002956</v>
      </c>
    </row>
    <row r="515" spans="1:55" ht="14.65" thickBot="1" x14ac:dyDescent="0.5">
      <c r="A515" s="29" t="s">
        <v>173</v>
      </c>
      <c r="B515" s="29">
        <v>2019</v>
      </c>
      <c r="C515" s="52">
        <v>43523</v>
      </c>
      <c r="D515" s="29" t="s">
        <v>13</v>
      </c>
      <c r="E515" s="29" t="s">
        <v>379</v>
      </c>
      <c r="F515" s="29" t="s">
        <v>379</v>
      </c>
      <c r="G515" t="s">
        <v>53</v>
      </c>
      <c r="H515" t="s">
        <v>298</v>
      </c>
      <c r="I515" t="s">
        <v>478</v>
      </c>
      <c r="J515" t="s">
        <v>227</v>
      </c>
      <c r="K515" t="s">
        <v>316</v>
      </c>
      <c r="L515" s="50">
        <f>(C515-VLOOKUP(H515,Riders!$A$2:$C$3501,2,FALSE))/365</f>
        <v>19.616438356164384</v>
      </c>
      <c r="M515" s="50">
        <f>(C515-VLOOKUP(I515,Riders!$A$2:$C$3501,2,FALSE))/365</f>
        <v>22.06027397260274</v>
      </c>
      <c r="N515" s="50">
        <f>(C515-VLOOKUP(J515,Riders!$A$2:$C$3501,2,FALSE))/365</f>
        <v>21.013698630136986</v>
      </c>
      <c r="O515" s="50">
        <f>(C515-VLOOKUP(K515,Riders!$A$2:$C$3501,2,FALSE))/365</f>
        <v>18.183561643835617</v>
      </c>
      <c r="P515" s="51">
        <v>4</v>
      </c>
      <c r="Q515" s="101">
        <f t="shared" si="57"/>
        <v>260.065</v>
      </c>
      <c r="R515" s="101">
        <f t="shared" si="58"/>
        <v>23.117000000000001</v>
      </c>
      <c r="S515" s="101">
        <f t="shared" si="59"/>
        <v>70.325999999999993</v>
      </c>
      <c r="T515" s="101">
        <f t="shared" si="60"/>
        <v>62.835000000000008</v>
      </c>
      <c r="U515" s="101">
        <f t="shared" si="61"/>
        <v>63.675999999999988</v>
      </c>
      <c r="V515" s="101">
        <f t="shared" si="62"/>
        <v>63.228000000000009</v>
      </c>
      <c r="W515">
        <v>14.436999999999999</v>
      </c>
      <c r="X515">
        <v>8.6800000000000015</v>
      </c>
      <c r="Y515">
        <v>8.1869999999999976</v>
      </c>
      <c r="Z515">
        <v>7.9619999999999997</v>
      </c>
      <c r="AA515">
        <v>7.9609999999999985</v>
      </c>
      <c r="AB515">
        <v>7.7390000000000043</v>
      </c>
      <c r="AC515">
        <v>7.6769999999999854</v>
      </c>
      <c r="AD515">
        <v>7.6830000000000069</v>
      </c>
      <c r="AE515">
        <v>7.757000000000005</v>
      </c>
      <c r="AF515">
        <v>7.7420000000000044</v>
      </c>
      <c r="AG515">
        <v>7.8960000000000008</v>
      </c>
      <c r="AH515">
        <v>7.9540000000000077</v>
      </c>
      <c r="AI515">
        <v>8.0480000000000018</v>
      </c>
      <c r="AJ515">
        <v>7.8719999999999715</v>
      </c>
      <c r="AK515">
        <v>7.7620000000000005</v>
      </c>
      <c r="AL515">
        <v>7.8040000000000163</v>
      </c>
      <c r="AM515">
        <v>7.9720000000000084</v>
      </c>
      <c r="AN515">
        <v>7.8689999999999714</v>
      </c>
      <c r="AO515">
        <v>8.0030000000000427</v>
      </c>
      <c r="AP515">
        <v>7.879999999999967</v>
      </c>
      <c r="AQ515">
        <v>7.9240000000000066</v>
      </c>
      <c r="AR515">
        <v>7.9659999999999798</v>
      </c>
      <c r="AS515">
        <v>8.0970000000000368</v>
      </c>
      <c r="AT515">
        <v>7.964999999999975</v>
      </c>
      <c r="AU515">
        <v>7.8680000000000234</v>
      </c>
      <c r="AV515">
        <v>7.8059999999999832</v>
      </c>
      <c r="AW515">
        <v>7.8120000000000118</v>
      </c>
      <c r="AX515">
        <v>7.9440000000000168</v>
      </c>
      <c r="AY515">
        <v>7.7809999999999491</v>
      </c>
      <c r="AZ515">
        <v>7.8410000000000366</v>
      </c>
      <c r="BA515">
        <v>7.9380000000000166</v>
      </c>
      <c r="BB515">
        <v>8.2379999999999711</v>
      </c>
      <c r="BC515" s="102">
        <f t="shared" si="56"/>
        <v>55.370772691442525</v>
      </c>
    </row>
    <row r="516" spans="1:55" ht="14.65" thickBot="1" x14ac:dyDescent="0.5">
      <c r="A516" s="29" t="s">
        <v>173</v>
      </c>
      <c r="B516" s="29">
        <v>2019</v>
      </c>
      <c r="C516" s="52">
        <v>43523</v>
      </c>
      <c r="D516" s="29" t="s">
        <v>13</v>
      </c>
      <c r="E516" s="29" t="s">
        <v>379</v>
      </c>
      <c r="F516" s="29" t="s">
        <v>379</v>
      </c>
      <c r="G516" t="s">
        <v>27</v>
      </c>
      <c r="H516" t="s">
        <v>307</v>
      </c>
      <c r="I516" t="s">
        <v>432</v>
      </c>
      <c r="J516" t="s">
        <v>524</v>
      </c>
      <c r="K516" t="s">
        <v>525</v>
      </c>
      <c r="L516" s="50">
        <f>(C516-VLOOKUP(H516,Riders!$A$2:$C$3501,2,FALSE))/365</f>
        <v>25.758904109589039</v>
      </c>
      <c r="M516" s="50">
        <f>(C516-VLOOKUP(I516,Riders!$A$2:$C$3501,2,FALSE))/365</f>
        <v>23.923287671232877</v>
      </c>
      <c r="N516" s="50">
        <f>(C516-VLOOKUP(J516,Riders!$A$2:$C$3501,2,FALSE))/365</f>
        <v>27.693150684931506</v>
      </c>
      <c r="O516" s="50">
        <f>(C516-VLOOKUP(K516,Riders!$A$2:$C$3501,2,FALSE))/365</f>
        <v>29.986301369863014</v>
      </c>
      <c r="P516" s="51">
        <v>5</v>
      </c>
      <c r="Q516" s="101">
        <f t="shared" si="57"/>
        <v>260.64999999999998</v>
      </c>
      <c r="R516" s="101">
        <f t="shared" si="58"/>
        <v>22.248000000000001</v>
      </c>
      <c r="S516" s="101">
        <f t="shared" si="59"/>
        <v>68.832999999999984</v>
      </c>
      <c r="T516" s="101">
        <f t="shared" si="60"/>
        <v>63.034000000000006</v>
      </c>
      <c r="U516" s="101">
        <f t="shared" si="61"/>
        <v>63.496000000000009</v>
      </c>
      <c r="V516" s="101">
        <f t="shared" si="62"/>
        <v>65.286999999999978</v>
      </c>
      <c r="W516">
        <v>14.087999999999999</v>
      </c>
      <c r="X516">
        <v>8.1600000000000019</v>
      </c>
      <c r="Y516">
        <v>7.6920000000000002</v>
      </c>
      <c r="Z516">
        <v>7.7570000000000014</v>
      </c>
      <c r="AA516">
        <v>7.6679999999999993</v>
      </c>
      <c r="AB516">
        <v>7.7399999999999949</v>
      </c>
      <c r="AC516">
        <v>7.7749999999999986</v>
      </c>
      <c r="AD516">
        <v>7.9529999999999887</v>
      </c>
      <c r="AE516">
        <v>7.8030000000000257</v>
      </c>
      <c r="AF516">
        <v>7.7999999999999972</v>
      </c>
      <c r="AG516">
        <v>7.7669999999999959</v>
      </c>
      <c r="AH516">
        <v>7.8760000000000048</v>
      </c>
      <c r="AI516">
        <v>7.8190000000000026</v>
      </c>
      <c r="AJ516">
        <v>7.9319999999999737</v>
      </c>
      <c r="AK516">
        <v>7.9370000000000118</v>
      </c>
      <c r="AL516">
        <v>8.0999999999999943</v>
      </c>
      <c r="AM516">
        <v>7.8600000000000136</v>
      </c>
      <c r="AN516">
        <v>7.8140000000000214</v>
      </c>
      <c r="AO516">
        <v>7.9969999999999857</v>
      </c>
      <c r="AP516">
        <v>7.9209999999999923</v>
      </c>
      <c r="AQ516">
        <v>8.1510000000000105</v>
      </c>
      <c r="AR516">
        <v>7.9289999999999736</v>
      </c>
      <c r="AS516">
        <v>7.9060000000000343</v>
      </c>
      <c r="AT516">
        <v>7.9179999999999779</v>
      </c>
      <c r="AU516">
        <v>7.9930000000000234</v>
      </c>
      <c r="AV516">
        <v>8.2049999999999841</v>
      </c>
      <c r="AW516">
        <v>8.0230000000000246</v>
      </c>
      <c r="AX516">
        <v>8.0819999999999652</v>
      </c>
      <c r="AY516">
        <v>8.1329999999999814</v>
      </c>
      <c r="AZ516">
        <v>8.311000000000007</v>
      </c>
      <c r="BA516">
        <v>8.1779999999999688</v>
      </c>
      <c r="BB516">
        <v>8.3620000000000232</v>
      </c>
      <c r="BC516" s="102">
        <f t="shared" si="56"/>
        <v>55.246499136773458</v>
      </c>
    </row>
    <row r="517" spans="1:55" ht="14.65" thickBot="1" x14ac:dyDescent="0.5">
      <c r="A517" s="29" t="s">
        <v>173</v>
      </c>
      <c r="B517" s="29">
        <v>2019</v>
      </c>
      <c r="C517" s="52">
        <v>43523</v>
      </c>
      <c r="D517" s="29" t="s">
        <v>13</v>
      </c>
      <c r="E517" s="29" t="s">
        <v>379</v>
      </c>
      <c r="F517" s="29" t="s">
        <v>379</v>
      </c>
      <c r="G517" t="s">
        <v>15</v>
      </c>
      <c r="H517" t="s">
        <v>505</v>
      </c>
      <c r="I517" t="s">
        <v>459</v>
      </c>
      <c r="J517" t="s">
        <v>501</v>
      </c>
      <c r="K517" t="s">
        <v>491</v>
      </c>
      <c r="L517" s="50">
        <f>(C517-VLOOKUP(H517,Riders!$A$2:$C$3501,2,FALSE))/365</f>
        <v>35.802739726027397</v>
      </c>
      <c r="M517" s="50">
        <f>(C517-VLOOKUP(I517,Riders!$A$2:$C$3501,2,FALSE))/365</f>
        <v>20.284931506849315</v>
      </c>
      <c r="N517" s="50">
        <f>(C517-VLOOKUP(J517,Riders!$A$2:$C$3501,2,FALSE))/365</f>
        <v>30.742465753424657</v>
      </c>
      <c r="O517" s="50">
        <f>(C517-VLOOKUP(K517,Riders!$A$2:$C$3501,2,FALSE))/365</f>
        <v>22.635616438356163</v>
      </c>
      <c r="P517" s="51">
        <v>6</v>
      </c>
      <c r="Q517" s="101">
        <f t="shared" si="57"/>
        <v>264.56800000000004</v>
      </c>
      <c r="R517" s="101">
        <f t="shared" si="58"/>
        <v>22.501999999999999</v>
      </c>
      <c r="S517" s="101">
        <f t="shared" si="59"/>
        <v>69.719999999999985</v>
      </c>
      <c r="T517" s="101">
        <f t="shared" si="60"/>
        <v>63.686000000000021</v>
      </c>
      <c r="U517" s="101">
        <f t="shared" si="61"/>
        <v>64.59</v>
      </c>
      <c r="V517" s="101">
        <f t="shared" si="62"/>
        <v>66.572000000000031</v>
      </c>
      <c r="W517">
        <v>14.045</v>
      </c>
      <c r="X517">
        <v>8.456999999999999</v>
      </c>
      <c r="Y517">
        <v>7.9209999999999994</v>
      </c>
      <c r="Z517">
        <v>7.8840000000000039</v>
      </c>
      <c r="AA517">
        <v>7.7259999999999991</v>
      </c>
      <c r="AB517">
        <v>7.8059999999999974</v>
      </c>
      <c r="AC517">
        <v>7.9690000000000083</v>
      </c>
      <c r="AD517">
        <v>7.9119999999999777</v>
      </c>
      <c r="AE517">
        <v>7.8950000000000244</v>
      </c>
      <c r="AF517">
        <v>7.9089999999999918</v>
      </c>
      <c r="AG517">
        <v>8.0589999999999975</v>
      </c>
      <c r="AH517">
        <v>7.9140000000000015</v>
      </c>
      <c r="AI517">
        <v>7.9189999999999827</v>
      </c>
      <c r="AJ517">
        <v>7.9560000000000031</v>
      </c>
      <c r="AK517">
        <v>8.1009999999999991</v>
      </c>
      <c r="AL517">
        <v>7.9330000000000211</v>
      </c>
      <c r="AM517">
        <v>8.0599999999999739</v>
      </c>
      <c r="AN517">
        <v>7.9440000000000168</v>
      </c>
      <c r="AO517">
        <v>7.8900000000000148</v>
      </c>
      <c r="AP517">
        <v>7.8720000000000141</v>
      </c>
      <c r="AQ517">
        <v>8.0360000000000014</v>
      </c>
      <c r="AR517">
        <v>8.0989999999999895</v>
      </c>
      <c r="AS517">
        <v>8.2389999999999759</v>
      </c>
      <c r="AT517">
        <v>8.4500000000000171</v>
      </c>
      <c r="AU517">
        <v>8.3209999999999695</v>
      </c>
      <c r="AV517">
        <v>8.2210000000000036</v>
      </c>
      <c r="AW517">
        <v>8.3640000000000043</v>
      </c>
      <c r="AX517">
        <v>8.3050000000000068</v>
      </c>
      <c r="AY517">
        <v>8.4379999999999882</v>
      </c>
      <c r="AZ517">
        <v>8.3180000000000405</v>
      </c>
      <c r="BA517">
        <v>8.2400000000000091</v>
      </c>
      <c r="BB517">
        <v>8.3650000000000091</v>
      </c>
      <c r="BC517" s="102">
        <f t="shared" ref="BC517:BC580" si="63">IF(COUNT(W517:BB517)=32,3.6*4000/Q517,"")</f>
        <v>54.428351123340683</v>
      </c>
    </row>
    <row r="518" spans="1:55" ht="14.65" thickBot="1" x14ac:dyDescent="0.5">
      <c r="A518" s="29" t="s">
        <v>173</v>
      </c>
      <c r="B518" s="29">
        <v>2019</v>
      </c>
      <c r="C518" s="52">
        <v>43523</v>
      </c>
      <c r="D518" s="29" t="s">
        <v>13</v>
      </c>
      <c r="E518" s="29" t="s">
        <v>379</v>
      </c>
      <c r="F518" s="29" t="s">
        <v>379</v>
      </c>
      <c r="G518" t="s">
        <v>67</v>
      </c>
      <c r="H518" t="s">
        <v>214</v>
      </c>
      <c r="I518" t="s">
        <v>329</v>
      </c>
      <c r="J518" t="s">
        <v>569</v>
      </c>
      <c r="K518" t="s">
        <v>521</v>
      </c>
      <c r="L518" s="50">
        <f>(C518-VLOOKUP(H518,Riders!$A$2:$C$3501,2,FALSE))/365</f>
        <v>24.194520547945206</v>
      </c>
      <c r="M518" s="50">
        <f>(C518-VLOOKUP(I518,Riders!$A$2:$C$3501,2,FALSE))/365</f>
        <v>32.301369863013697</v>
      </c>
      <c r="N518" s="50">
        <f>(C518-VLOOKUP(J518,Riders!$A$2:$C$3501,2,FALSE))/365</f>
        <v>31.854794520547944</v>
      </c>
      <c r="O518" s="50">
        <f>(C518-VLOOKUP(K518,Riders!$A$2:$C$3501,2,FALSE))/365</f>
        <v>21.528767123287672</v>
      </c>
      <c r="P518" s="51">
        <v>7</v>
      </c>
      <c r="Q518" s="101">
        <f t="shared" si="57"/>
        <v>265.38399999999996</v>
      </c>
      <c r="R518" s="101">
        <f t="shared" si="58"/>
        <v>22.218</v>
      </c>
      <c r="S518" s="101">
        <f t="shared" si="59"/>
        <v>71.079000000000008</v>
      </c>
      <c r="T518" s="101">
        <f t="shared" si="60"/>
        <v>65.385999999999996</v>
      </c>
      <c r="U518" s="101">
        <f t="shared" si="61"/>
        <v>64.15300000000002</v>
      </c>
      <c r="V518" s="101">
        <f t="shared" si="62"/>
        <v>64.765999999999934</v>
      </c>
      <c r="W518">
        <v>14.141</v>
      </c>
      <c r="X518">
        <v>8.077</v>
      </c>
      <c r="Y518">
        <v>8.0330000000000013</v>
      </c>
      <c r="Z518">
        <v>8.0599999999999987</v>
      </c>
      <c r="AA518">
        <v>8.3400000000000034</v>
      </c>
      <c r="AB518">
        <v>8.2089999999999961</v>
      </c>
      <c r="AC518">
        <v>8.1479999999999961</v>
      </c>
      <c r="AD518">
        <v>8.0710000000000122</v>
      </c>
      <c r="AE518">
        <v>8.2299999999999898</v>
      </c>
      <c r="AF518">
        <v>8.1180000000000092</v>
      </c>
      <c r="AG518">
        <v>8.1609999999999872</v>
      </c>
      <c r="AH518">
        <v>8.2960000000000065</v>
      </c>
      <c r="AI518">
        <v>8.4630000000000081</v>
      </c>
      <c r="AJ518">
        <v>8.1000000000000085</v>
      </c>
      <c r="AK518">
        <v>8.027000000000001</v>
      </c>
      <c r="AL518">
        <v>7.9909999999999854</v>
      </c>
      <c r="AM518">
        <v>8.1430000000000291</v>
      </c>
      <c r="AN518">
        <v>7.9949999999999761</v>
      </c>
      <c r="AO518">
        <v>7.8979999999999961</v>
      </c>
      <c r="AP518">
        <v>8.0660000000000025</v>
      </c>
      <c r="AQ518">
        <v>8.1920000000000073</v>
      </c>
      <c r="AR518">
        <v>7.9099999999999966</v>
      </c>
      <c r="AS518">
        <v>7.7949999999999875</v>
      </c>
      <c r="AT518">
        <v>8.1540000000000248</v>
      </c>
      <c r="AU518">
        <v>8.0509999999999877</v>
      </c>
      <c r="AV518">
        <v>8.4540000000000077</v>
      </c>
      <c r="AW518">
        <v>8.1069999999999709</v>
      </c>
      <c r="AX518">
        <v>8.0250000000000341</v>
      </c>
      <c r="AY518">
        <v>8.1119999999999379</v>
      </c>
      <c r="AZ518">
        <v>7.9920000000000471</v>
      </c>
      <c r="BA518">
        <v>7.9500000000000171</v>
      </c>
      <c r="BB518">
        <v>8.0749999999999318</v>
      </c>
      <c r="BC518" s="102">
        <f t="shared" si="63"/>
        <v>54.260995387815399</v>
      </c>
    </row>
    <row r="519" spans="1:55" ht="14.65" thickBot="1" x14ac:dyDescent="0.5">
      <c r="A519" s="29" t="s">
        <v>173</v>
      </c>
      <c r="B519" s="29">
        <v>2019</v>
      </c>
      <c r="C519" s="52">
        <v>43523</v>
      </c>
      <c r="D519" s="29" t="s">
        <v>13</v>
      </c>
      <c r="E519" s="29" t="s">
        <v>379</v>
      </c>
      <c r="F519" s="29" t="s">
        <v>379</v>
      </c>
      <c r="G519" t="s">
        <v>51</v>
      </c>
      <c r="H519" t="s">
        <v>236</v>
      </c>
      <c r="I519" t="s">
        <v>531</v>
      </c>
      <c r="J519" t="s">
        <v>301</v>
      </c>
      <c r="K519" t="s">
        <v>555</v>
      </c>
      <c r="L519" s="50">
        <f>(C519-VLOOKUP(H519,Riders!$A$2:$C$3501,2,FALSE))/365</f>
        <v>23.315068493150687</v>
      </c>
      <c r="M519" s="50">
        <f>(C519-VLOOKUP(I519,Riders!$A$2:$C$3501,2,FALSE))/365</f>
        <v>18.490410958904111</v>
      </c>
      <c r="N519" s="50">
        <f>(C519-VLOOKUP(J519,Riders!$A$2:$C$3501,2,FALSE))/365</f>
        <v>28.978082191780821</v>
      </c>
      <c r="O519" s="50">
        <f>(C519-VLOOKUP(K519,Riders!$A$2:$C$3501,2,FALSE))/365</f>
        <v>32.912328767123284</v>
      </c>
      <c r="P519" s="51">
        <v>8</v>
      </c>
      <c r="Q519" s="101">
        <f t="shared" si="57"/>
        <v>265.82499999999999</v>
      </c>
      <c r="R519" s="101">
        <f t="shared" si="58"/>
        <v>22.571000000000002</v>
      </c>
      <c r="S519" s="101">
        <f t="shared" si="59"/>
        <v>69.347000000000008</v>
      </c>
      <c r="T519" s="101">
        <f t="shared" si="60"/>
        <v>64.388000000000005</v>
      </c>
      <c r="U519" s="101">
        <f t="shared" si="61"/>
        <v>65.443999999999988</v>
      </c>
      <c r="V519" s="101">
        <f t="shared" si="62"/>
        <v>66.645999999999987</v>
      </c>
      <c r="W519">
        <v>14.43</v>
      </c>
      <c r="X519">
        <v>8.1410000000000018</v>
      </c>
      <c r="Y519">
        <v>7.68</v>
      </c>
      <c r="Z519">
        <v>7.7439999999999962</v>
      </c>
      <c r="AA519">
        <v>7.6780000000000044</v>
      </c>
      <c r="AB519">
        <v>7.722999999999999</v>
      </c>
      <c r="AC519">
        <v>7.9470000000000027</v>
      </c>
      <c r="AD519">
        <v>8.0040000000000049</v>
      </c>
      <c r="AE519">
        <v>8.137999999999991</v>
      </c>
      <c r="AF519">
        <v>7.9980000000000047</v>
      </c>
      <c r="AG519">
        <v>7.8700000000000045</v>
      </c>
      <c r="AH519">
        <v>7.9649999999999892</v>
      </c>
      <c r="AI519">
        <v>7.7959999999999923</v>
      </c>
      <c r="AJ519">
        <v>8.0579999999999927</v>
      </c>
      <c r="AK519">
        <v>8.1360000000000241</v>
      </c>
      <c r="AL519">
        <v>8.4270000000000067</v>
      </c>
      <c r="AM519">
        <v>8.3959999999999866</v>
      </c>
      <c r="AN519">
        <v>8.5050000000000239</v>
      </c>
      <c r="AO519">
        <v>8.1809999999999832</v>
      </c>
      <c r="AP519">
        <v>8.1280000000000143</v>
      </c>
      <c r="AQ519">
        <v>8.0389999999999873</v>
      </c>
      <c r="AR519">
        <v>8.1920000000000073</v>
      </c>
      <c r="AS519">
        <v>7.9599999999999795</v>
      </c>
      <c r="AT519">
        <v>8.0430000000000064</v>
      </c>
      <c r="AU519">
        <v>8.3010000000000161</v>
      </c>
      <c r="AV519">
        <v>8.5549999999999784</v>
      </c>
      <c r="AW519">
        <v>8.2600000000000193</v>
      </c>
      <c r="AX519">
        <v>8.3259999999999934</v>
      </c>
      <c r="AY519">
        <v>8.4800000000000182</v>
      </c>
      <c r="AZ519">
        <v>8.2469999999999573</v>
      </c>
      <c r="BA519">
        <v>8.1430000000000007</v>
      </c>
      <c r="BB519">
        <v>8.3340000000000032</v>
      </c>
      <c r="BC519" s="102">
        <f t="shared" si="63"/>
        <v>54.170977146619016</v>
      </c>
    </row>
    <row r="520" spans="1:55" ht="14.65" thickBot="1" x14ac:dyDescent="0.5">
      <c r="A520" s="29" t="s">
        <v>173</v>
      </c>
      <c r="B520" s="29">
        <v>2019</v>
      </c>
      <c r="C520" s="52">
        <v>43523</v>
      </c>
      <c r="D520" s="29" t="s">
        <v>13</v>
      </c>
      <c r="E520" s="29" t="s">
        <v>379</v>
      </c>
      <c r="F520" s="29" t="s">
        <v>379</v>
      </c>
      <c r="G520" t="s">
        <v>17</v>
      </c>
      <c r="H520" t="s">
        <v>327</v>
      </c>
      <c r="I520" t="s">
        <v>423</v>
      </c>
      <c r="J520" t="s">
        <v>215</v>
      </c>
      <c r="K520" t="s">
        <v>570</v>
      </c>
      <c r="L520" s="50">
        <f>(C520-VLOOKUP(H520,Riders!$A$2:$C$3501,2,FALSE))/365</f>
        <v>26.4</v>
      </c>
      <c r="M520" s="50">
        <f>(C520-VLOOKUP(I520,Riders!$A$2:$C$3501,2,FALSE))/365</f>
        <v>21.273972602739725</v>
      </c>
      <c r="N520" s="50">
        <f>(C520-VLOOKUP(J520,Riders!$A$2:$C$3501,2,FALSE))/365</f>
        <v>20.139726027397259</v>
      </c>
      <c r="O520" s="50">
        <f>(C520-VLOOKUP(K520,Riders!$A$2:$C$3501,2,FALSE))/365</f>
        <v>31.761643835616439</v>
      </c>
      <c r="P520" s="51">
        <v>9</v>
      </c>
      <c r="Q520" s="101">
        <f t="shared" si="57"/>
        <v>267.56</v>
      </c>
      <c r="R520" s="101">
        <f t="shared" si="58"/>
        <v>22.69</v>
      </c>
      <c r="S520" s="101">
        <f t="shared" si="59"/>
        <v>70.875</v>
      </c>
      <c r="T520" s="101">
        <f t="shared" si="60"/>
        <v>63.926999999999992</v>
      </c>
      <c r="U520" s="101">
        <f t="shared" si="61"/>
        <v>65.757000000000033</v>
      </c>
      <c r="V520" s="101">
        <f t="shared" si="62"/>
        <v>67.000999999999976</v>
      </c>
      <c r="W520">
        <v>14.122</v>
      </c>
      <c r="X520">
        <v>8.5680000000000014</v>
      </c>
      <c r="Y520">
        <v>8.1340000000000003</v>
      </c>
      <c r="Z520">
        <v>8.2369999999999983</v>
      </c>
      <c r="AA520">
        <v>7.9810000000000016</v>
      </c>
      <c r="AB520">
        <v>8.0499999999999972</v>
      </c>
      <c r="AC520">
        <v>7.8619999999999948</v>
      </c>
      <c r="AD520">
        <v>7.9210000000000065</v>
      </c>
      <c r="AE520">
        <v>7.994000000000014</v>
      </c>
      <c r="AF520">
        <v>7.72199999999998</v>
      </c>
      <c r="AG520">
        <v>7.7290000000000134</v>
      </c>
      <c r="AH520">
        <v>7.9549999999999983</v>
      </c>
      <c r="AI520">
        <v>8.0210000000000008</v>
      </c>
      <c r="AJ520">
        <v>8.2839999999999918</v>
      </c>
      <c r="AK520">
        <v>8.0689999999999884</v>
      </c>
      <c r="AL520">
        <v>8.1530000000000058</v>
      </c>
      <c r="AM520">
        <v>8.2260000000000275</v>
      </c>
      <c r="AN520">
        <v>8.1519999999999868</v>
      </c>
      <c r="AO520">
        <v>8.2390000000000043</v>
      </c>
      <c r="AP520">
        <v>8.3949999999999818</v>
      </c>
      <c r="AQ520">
        <v>8.0970000000000084</v>
      </c>
      <c r="AR520">
        <v>8.0729999999999791</v>
      </c>
      <c r="AS520">
        <v>8.1590000000000202</v>
      </c>
      <c r="AT520">
        <v>8.4160000000000252</v>
      </c>
      <c r="AU520">
        <v>8.3039999999999452</v>
      </c>
      <c r="AV520">
        <v>8.4390000000000214</v>
      </c>
      <c r="AW520">
        <v>8.2139999999999986</v>
      </c>
      <c r="AX520">
        <v>8.4639999999999986</v>
      </c>
      <c r="AY520">
        <v>8.2909999999999968</v>
      </c>
      <c r="AZ520">
        <v>8.4350000000000023</v>
      </c>
      <c r="BA520">
        <v>8.5550000000000352</v>
      </c>
      <c r="BB520">
        <v>8.2989999999999782</v>
      </c>
      <c r="BC520" s="102">
        <f t="shared" si="63"/>
        <v>53.819703991628046</v>
      </c>
    </row>
    <row r="521" spans="1:55" ht="14.65" thickBot="1" x14ac:dyDescent="0.5">
      <c r="A521" s="29" t="s">
        <v>173</v>
      </c>
      <c r="B521" s="29">
        <v>2019</v>
      </c>
      <c r="C521" s="52">
        <v>43523</v>
      </c>
      <c r="D521" s="29" t="s">
        <v>13</v>
      </c>
      <c r="E521" s="29" t="s">
        <v>379</v>
      </c>
      <c r="F521" s="29" t="s">
        <v>379</v>
      </c>
      <c r="G521" t="s">
        <v>56</v>
      </c>
      <c r="H521" t="s">
        <v>267</v>
      </c>
      <c r="I521" t="s">
        <v>428</v>
      </c>
      <c r="J521" t="s">
        <v>427</v>
      </c>
      <c r="K521" t="s">
        <v>55</v>
      </c>
      <c r="L521" s="50">
        <f>(C521-VLOOKUP(H521,Riders!$A$2:$C$3501,2,FALSE))/365</f>
        <v>20.175342465753424</v>
      </c>
      <c r="M521" s="50">
        <f>(C521-VLOOKUP(I521,Riders!$A$2:$C$3501,2,FALSE))/365</f>
        <v>29.336986301369862</v>
      </c>
      <c r="N521" s="50">
        <f>(C521-VLOOKUP(J521,Riders!$A$2:$C$3501,2,FALSE))/365</f>
        <v>24.838356164383562</v>
      </c>
      <c r="O521" s="50">
        <f>(C521-VLOOKUP(K521,Riders!$A$2:$C$3501,2,FALSE))/365</f>
        <v>29.824657534246576</v>
      </c>
      <c r="P521" s="51">
        <v>10</v>
      </c>
      <c r="Q521" s="101">
        <f t="shared" si="57"/>
        <v>269.14800000000002</v>
      </c>
      <c r="R521" s="101">
        <f t="shared" si="58"/>
        <v>23.221</v>
      </c>
      <c r="S521" s="101">
        <f t="shared" si="59"/>
        <v>71.391000000000005</v>
      </c>
      <c r="T521" s="101">
        <f t="shared" si="60"/>
        <v>64.404000000000011</v>
      </c>
      <c r="U521" s="101">
        <f t="shared" si="61"/>
        <v>65.686999999999983</v>
      </c>
      <c r="V521" s="101">
        <f t="shared" si="62"/>
        <v>67.666000000000025</v>
      </c>
      <c r="W521">
        <v>14.643000000000001</v>
      </c>
      <c r="X521">
        <v>8.5779999999999994</v>
      </c>
      <c r="Y521">
        <v>8.0970000000000013</v>
      </c>
      <c r="Z521">
        <v>8.0699999999999967</v>
      </c>
      <c r="AA521">
        <v>7.9490000000000052</v>
      </c>
      <c r="AB521">
        <v>8.1499999999999986</v>
      </c>
      <c r="AC521">
        <v>7.9499999999999957</v>
      </c>
      <c r="AD521">
        <v>7.9540000000000077</v>
      </c>
      <c r="AE521">
        <v>8.1169999999999902</v>
      </c>
      <c r="AF521">
        <v>7.9380000000000024</v>
      </c>
      <c r="AG521">
        <v>7.8520000000000181</v>
      </c>
      <c r="AH521">
        <v>7.8849999999999767</v>
      </c>
      <c r="AI521">
        <v>8.0960000000000036</v>
      </c>
      <c r="AJ521">
        <v>8.025999999999982</v>
      </c>
      <c r="AK521">
        <v>8.2160000000000224</v>
      </c>
      <c r="AL521">
        <v>8.2740000000000151</v>
      </c>
      <c r="AM521">
        <v>8.0739999999999839</v>
      </c>
      <c r="AN521">
        <v>8.2750000000000057</v>
      </c>
      <c r="AO521">
        <v>8.1359999999999673</v>
      </c>
      <c r="AP521">
        <v>8.252000000000038</v>
      </c>
      <c r="AQ521">
        <v>8.4339999999999691</v>
      </c>
      <c r="AR521">
        <v>8.1920000000000073</v>
      </c>
      <c r="AS521">
        <v>8.0950000000000273</v>
      </c>
      <c r="AT521">
        <v>8.228999999999985</v>
      </c>
      <c r="AU521">
        <v>8.3540000000000134</v>
      </c>
      <c r="AV521">
        <v>8.2419999999999618</v>
      </c>
      <c r="AW521">
        <v>8.4970000000000709</v>
      </c>
      <c r="AX521">
        <v>8.5169999999999675</v>
      </c>
      <c r="AY521">
        <v>8.6839999999999975</v>
      </c>
      <c r="AZ521">
        <v>8.525999999999982</v>
      </c>
      <c r="BA521">
        <v>8.3689999999999998</v>
      </c>
      <c r="BB521">
        <v>8.4770000000000323</v>
      </c>
      <c r="BC521" s="102">
        <f t="shared" si="63"/>
        <v>53.502162379062817</v>
      </c>
    </row>
    <row r="522" spans="1:55" ht="14.65" thickBot="1" x14ac:dyDescent="0.5">
      <c r="A522" s="29" t="s">
        <v>173</v>
      </c>
      <c r="B522" s="29">
        <v>2019</v>
      </c>
      <c r="C522" s="52">
        <v>43523</v>
      </c>
      <c r="D522" s="29" t="s">
        <v>13</v>
      </c>
      <c r="E522" s="29" t="s">
        <v>379</v>
      </c>
      <c r="F522" s="29" t="s">
        <v>379</v>
      </c>
      <c r="G522" t="s">
        <v>40</v>
      </c>
      <c r="H522" t="s">
        <v>221</v>
      </c>
      <c r="I522" t="s">
        <v>320</v>
      </c>
      <c r="J522" t="s">
        <v>313</v>
      </c>
      <c r="K522" t="s">
        <v>548</v>
      </c>
      <c r="L522" s="50">
        <f>(C522-VLOOKUP(H522,Riders!$A$2:$C$3501,2,FALSE))/365</f>
        <v>21.898630136986302</v>
      </c>
      <c r="M522" s="50">
        <f>(C522-VLOOKUP(I522,Riders!$A$2:$C$3501,2,FALSE))/365</f>
        <v>21.61917808219178</v>
      </c>
      <c r="N522" s="50">
        <f>(C522-VLOOKUP(J522,Riders!$A$2:$C$3501,2,FALSE))/365</f>
        <v>26.156164383561645</v>
      </c>
      <c r="O522" s="50">
        <f>(C522-VLOOKUP(K522,Riders!$A$2:$C$3501,2,FALSE))/365</f>
        <v>26.134246575342466</v>
      </c>
      <c r="P522" s="51">
        <v>11</v>
      </c>
      <c r="Q522" s="101">
        <f t="shared" si="57"/>
        <v>270.76800000000003</v>
      </c>
      <c r="R522" s="101">
        <f t="shared" si="58"/>
        <v>22.771000000000001</v>
      </c>
      <c r="S522" s="101">
        <f t="shared" si="59"/>
        <v>71.439999999999984</v>
      </c>
      <c r="T522" s="101">
        <f t="shared" si="60"/>
        <v>66.152000000000029</v>
      </c>
      <c r="U522" s="101">
        <f t="shared" si="61"/>
        <v>66.239999999999981</v>
      </c>
      <c r="V522" s="101">
        <f t="shared" si="62"/>
        <v>66.936000000000035</v>
      </c>
      <c r="W522">
        <v>14.323</v>
      </c>
      <c r="X522">
        <v>8.4480000000000004</v>
      </c>
      <c r="Y522">
        <v>8.1409999999999982</v>
      </c>
      <c r="Z522">
        <v>8.2220000000000013</v>
      </c>
      <c r="AA522">
        <v>7.945999999999998</v>
      </c>
      <c r="AB522">
        <v>8.0769999999999982</v>
      </c>
      <c r="AC522">
        <v>8.0520000000000067</v>
      </c>
      <c r="AD522">
        <v>8.2309999999999803</v>
      </c>
      <c r="AE522">
        <v>8.0860000000000127</v>
      </c>
      <c r="AF522">
        <v>8.0889999999999986</v>
      </c>
      <c r="AG522">
        <v>8.0619999999999834</v>
      </c>
      <c r="AH522">
        <v>8.2530000000000143</v>
      </c>
      <c r="AI522">
        <v>8.3640000000000043</v>
      </c>
      <c r="AJ522">
        <v>8.680000000000021</v>
      </c>
      <c r="AK522">
        <v>8.3679999999999666</v>
      </c>
      <c r="AL522">
        <v>8.2500000000000284</v>
      </c>
      <c r="AM522">
        <v>8.0919999999999845</v>
      </c>
      <c r="AN522">
        <v>8.275999999999982</v>
      </c>
      <c r="AO522">
        <v>8.1230000000000189</v>
      </c>
      <c r="AP522">
        <v>8.2300000000000182</v>
      </c>
      <c r="AQ522">
        <v>8.1549999999999727</v>
      </c>
      <c r="AR522">
        <v>8.2770000000000152</v>
      </c>
      <c r="AS522">
        <v>8.4209999999999638</v>
      </c>
      <c r="AT522">
        <v>8.6660000000000252</v>
      </c>
      <c r="AU522">
        <v>8.4129999999999825</v>
      </c>
      <c r="AV522">
        <v>8.3810000000000286</v>
      </c>
      <c r="AW522">
        <v>8.2060000000000173</v>
      </c>
      <c r="AX522">
        <v>8.4159999999999684</v>
      </c>
      <c r="AY522">
        <v>8.1860000000000355</v>
      </c>
      <c r="AZ522">
        <v>8.3239999999999554</v>
      </c>
      <c r="BA522">
        <v>8.6410000000000196</v>
      </c>
      <c r="BB522">
        <v>8.3690000000000282</v>
      </c>
      <c r="BC522" s="102">
        <f t="shared" si="63"/>
        <v>53.182059918454172</v>
      </c>
    </row>
    <row r="523" spans="1:55" ht="14.65" thickBot="1" x14ac:dyDescent="0.5">
      <c r="A523" s="29" t="s">
        <v>173</v>
      </c>
      <c r="B523" s="29">
        <v>2019</v>
      </c>
      <c r="C523" s="52">
        <v>43523</v>
      </c>
      <c r="D523" s="29" t="s">
        <v>13</v>
      </c>
      <c r="E523" s="29" t="s">
        <v>379</v>
      </c>
      <c r="F523" s="51" t="s">
        <v>379</v>
      </c>
      <c r="G523" t="s">
        <v>172</v>
      </c>
      <c r="H523" t="s">
        <v>333</v>
      </c>
      <c r="I523" t="s">
        <v>535</v>
      </c>
      <c r="J523" t="s">
        <v>293</v>
      </c>
      <c r="K523" t="s">
        <v>280</v>
      </c>
      <c r="L523" s="50">
        <f>(C523-VLOOKUP(H523,Riders!$A$2:$C$3501,2,FALSE))/365</f>
        <v>24.580821917808219</v>
      </c>
      <c r="M523" s="50">
        <f>(C523-VLOOKUP(I523,Riders!$A$2:$C$3501,2,FALSE))/365</f>
        <v>24.394520547945206</v>
      </c>
      <c r="N523" s="50">
        <f>(C523-VLOOKUP(J523,Riders!$A$2:$C$3501,2,FALSE))/365</f>
        <v>19.671232876712327</v>
      </c>
      <c r="O523" s="50">
        <f>(C523-VLOOKUP(K523,Riders!$A$2:$C$3501,2,FALSE))/365</f>
        <v>20.487671232876714</v>
      </c>
      <c r="P523" s="51">
        <v>12</v>
      </c>
      <c r="Q523" s="101">
        <f t="shared" si="57"/>
        <v>271.32900000000001</v>
      </c>
      <c r="R523" s="101">
        <f t="shared" si="58"/>
        <v>22.782</v>
      </c>
      <c r="S523" s="101">
        <f t="shared" si="59"/>
        <v>71.411999999999992</v>
      </c>
      <c r="T523" s="101">
        <f t="shared" si="60"/>
        <v>65.922000000000011</v>
      </c>
      <c r="U523" s="101">
        <f t="shared" si="61"/>
        <v>67.088999999999999</v>
      </c>
      <c r="V523" s="101">
        <f t="shared" si="62"/>
        <v>66.906000000000006</v>
      </c>
      <c r="W523">
        <v>14.337999999999999</v>
      </c>
      <c r="X523">
        <v>8.4440000000000008</v>
      </c>
      <c r="Y523">
        <v>8.1610000000000014</v>
      </c>
      <c r="Z523">
        <v>8.0139999999999993</v>
      </c>
      <c r="AA523">
        <v>8.1610000000000014</v>
      </c>
      <c r="AB523">
        <v>8.2369999999999948</v>
      </c>
      <c r="AC523">
        <v>8.0250000000000057</v>
      </c>
      <c r="AD523">
        <v>8.0319999999999894</v>
      </c>
      <c r="AE523">
        <v>8.1980000000000075</v>
      </c>
      <c r="AF523">
        <v>8.0980000000000132</v>
      </c>
      <c r="AG523">
        <v>8.2909999999999826</v>
      </c>
      <c r="AH523">
        <v>8.2150000000000034</v>
      </c>
      <c r="AI523">
        <v>8.394999999999996</v>
      </c>
      <c r="AJ523">
        <v>8.4320000000000164</v>
      </c>
      <c r="AK523">
        <v>8.1689999999999969</v>
      </c>
      <c r="AL523">
        <v>8.1239999999999952</v>
      </c>
      <c r="AM523">
        <v>8.2699999999999818</v>
      </c>
      <c r="AN523">
        <v>8.2540000000000191</v>
      </c>
      <c r="AO523">
        <v>8.4230000000000018</v>
      </c>
      <c r="AP523">
        <v>8.4199999999999875</v>
      </c>
      <c r="AQ523">
        <v>8.5360000000000298</v>
      </c>
      <c r="AR523">
        <v>8.4179999999999779</v>
      </c>
      <c r="AS523">
        <v>8.5370000000000061</v>
      </c>
      <c r="AT523">
        <v>8.2309999999999945</v>
      </c>
      <c r="AU523">
        <v>8.1350000000000193</v>
      </c>
      <c r="AV523">
        <v>8.3160000000000025</v>
      </c>
      <c r="AW523">
        <v>8.4349999999999739</v>
      </c>
      <c r="AX523">
        <v>8.4990000000000521</v>
      </c>
      <c r="AY523">
        <v>8.6819999999999595</v>
      </c>
      <c r="AZ523">
        <v>8.5409999999999968</v>
      </c>
      <c r="BA523">
        <v>8.132000000000005</v>
      </c>
      <c r="BB523">
        <v>8.1659999999999968</v>
      </c>
      <c r="BC523" s="102">
        <f t="shared" si="63"/>
        <v>53.072100660084253</v>
      </c>
    </row>
    <row r="524" spans="1:55" ht="14.65" thickBot="1" x14ac:dyDescent="0.5">
      <c r="A524" s="29" t="s">
        <v>173</v>
      </c>
      <c r="B524" s="29">
        <v>2019</v>
      </c>
      <c r="C524" s="52">
        <v>43523</v>
      </c>
      <c r="D524" s="29" t="s">
        <v>13</v>
      </c>
      <c r="E524" s="29" t="s">
        <v>379</v>
      </c>
      <c r="F524" s="51" t="s">
        <v>379</v>
      </c>
      <c r="G524" t="s">
        <v>47</v>
      </c>
      <c r="H524" t="s">
        <v>268</v>
      </c>
      <c r="I524" t="s">
        <v>279</v>
      </c>
      <c r="J524" t="s">
        <v>562</v>
      </c>
      <c r="K524" t="s">
        <v>534</v>
      </c>
      <c r="L524" s="50">
        <f>(C524-VLOOKUP(H524,Riders!$A$2:$C$3501,2,FALSE))/365</f>
        <v>22.156164383561645</v>
      </c>
      <c r="M524" s="50">
        <f>(C524-VLOOKUP(I524,Riders!$A$2:$C$3501,2,FALSE))/365</f>
        <v>22.783561643835615</v>
      </c>
      <c r="N524" s="50">
        <f>(C524-VLOOKUP(J524,Riders!$A$2:$C$3501,2,FALSE))/365</f>
        <v>21.405479452054795</v>
      </c>
      <c r="O524" s="50">
        <f>(C524-VLOOKUP(K524,Riders!$A$2:$C$3501,2,FALSE))/365</f>
        <v>23.186301369863013</v>
      </c>
      <c r="P524" s="51">
        <v>13</v>
      </c>
      <c r="Q524" s="101">
        <f t="shared" si="57"/>
        <v>272.41999999999996</v>
      </c>
      <c r="R524" s="101">
        <f t="shared" si="58"/>
        <v>22.47</v>
      </c>
      <c r="S524" s="101">
        <f t="shared" si="59"/>
        <v>70.064999999999998</v>
      </c>
      <c r="T524" s="101">
        <f t="shared" si="60"/>
        <v>65.414999999999992</v>
      </c>
      <c r="U524" s="101">
        <f t="shared" si="61"/>
        <v>67.472000000000008</v>
      </c>
      <c r="V524" s="101">
        <f t="shared" si="62"/>
        <v>69.467999999999961</v>
      </c>
      <c r="W524">
        <v>14.189</v>
      </c>
      <c r="X524">
        <v>8.2809999999999988</v>
      </c>
      <c r="Y524">
        <v>7.9810000000000016</v>
      </c>
      <c r="Z524">
        <v>7.7590000000000003</v>
      </c>
      <c r="AA524">
        <v>7.9029999999999987</v>
      </c>
      <c r="AB524">
        <v>7.9170000000000016</v>
      </c>
      <c r="AC524">
        <v>8.0359999999999872</v>
      </c>
      <c r="AD524">
        <v>7.9990000000000094</v>
      </c>
      <c r="AE524">
        <v>8.1440000000000055</v>
      </c>
      <c r="AF524">
        <v>7.980000000000004</v>
      </c>
      <c r="AG524">
        <v>8.1499999999999773</v>
      </c>
      <c r="AH524">
        <v>7.9780000000000371</v>
      </c>
      <c r="AI524">
        <v>8.1479999999999819</v>
      </c>
      <c r="AJ524">
        <v>8.3509999999999849</v>
      </c>
      <c r="AK524">
        <v>8.2439999999999856</v>
      </c>
      <c r="AL524">
        <v>8.4200000000000159</v>
      </c>
      <c r="AM524">
        <v>8.2349999999999852</v>
      </c>
      <c r="AN524">
        <v>8.4310000000000116</v>
      </c>
      <c r="AO524">
        <v>8.2239999999999895</v>
      </c>
      <c r="AP524">
        <v>8.2190000000000225</v>
      </c>
      <c r="AQ524">
        <v>8.4960000000000093</v>
      </c>
      <c r="AR524">
        <v>8.6059999999999945</v>
      </c>
      <c r="AS524">
        <v>8.4809999999999945</v>
      </c>
      <c r="AT524">
        <v>8.7800000000000011</v>
      </c>
      <c r="AU524">
        <v>8.7180000000000462</v>
      </c>
      <c r="AV524">
        <v>8.9389999999999645</v>
      </c>
      <c r="AW524">
        <v>8.7419999999999618</v>
      </c>
      <c r="AX524">
        <v>8.8460000000000036</v>
      </c>
      <c r="AY524">
        <v>8.3850000000000193</v>
      </c>
      <c r="AZ524">
        <v>8.5340000000000202</v>
      </c>
      <c r="BA524">
        <v>8.578000000000003</v>
      </c>
      <c r="BB524">
        <v>8.7259999999999422</v>
      </c>
      <c r="BC524" s="102">
        <f t="shared" si="63"/>
        <v>52.859555098744593</v>
      </c>
    </row>
    <row r="525" spans="1:55" ht="14.65" thickBot="1" x14ac:dyDescent="0.5">
      <c r="A525" s="29" t="s">
        <v>173</v>
      </c>
      <c r="B525" s="29">
        <v>2019</v>
      </c>
      <c r="C525" s="52">
        <v>43523</v>
      </c>
      <c r="D525" s="29" t="s">
        <v>13</v>
      </c>
      <c r="E525" s="29" t="s">
        <v>379</v>
      </c>
      <c r="F525" s="51" t="s">
        <v>379</v>
      </c>
      <c r="G525" t="s">
        <v>156</v>
      </c>
      <c r="H525" t="s">
        <v>543</v>
      </c>
      <c r="I525" t="s">
        <v>541</v>
      </c>
      <c r="J525" t="s">
        <v>542</v>
      </c>
      <c r="K525" t="s">
        <v>545</v>
      </c>
      <c r="L525" s="50">
        <f>(C525-VLOOKUP(H525,Riders!$A$2:$C$3501,2,FALSE))/365</f>
        <v>23.397260273972602</v>
      </c>
      <c r="M525" s="50" t="e">
        <f>(C525-VLOOKUP(I525,Riders!$A$2:$C$3501,2,FALSE))/365</f>
        <v>#N/A</v>
      </c>
      <c r="N525" s="50">
        <f>(C525-VLOOKUP(J525,Riders!$A$2:$C$3501,2,FALSE))/365</f>
        <v>29.865753424657534</v>
      </c>
      <c r="O525" s="50">
        <f>(C525-VLOOKUP(K525,Riders!$A$2:$C$3501,2,FALSE))/365</f>
        <v>28.950684931506849</v>
      </c>
      <c r="P525" s="51">
        <v>14</v>
      </c>
      <c r="Q525" s="101">
        <f t="shared" si="57"/>
        <v>273.07400000000001</v>
      </c>
      <c r="R525" s="101">
        <f t="shared" si="58"/>
        <v>22.643000000000001</v>
      </c>
      <c r="S525" s="101">
        <f t="shared" si="59"/>
        <v>70.653000000000006</v>
      </c>
      <c r="T525" s="101">
        <f t="shared" si="60"/>
        <v>65.017999999999986</v>
      </c>
      <c r="U525" s="101">
        <f t="shared" si="61"/>
        <v>67.211000000000041</v>
      </c>
      <c r="V525" s="101">
        <f t="shared" si="62"/>
        <v>70.191999999999979</v>
      </c>
      <c r="W525">
        <v>14.201000000000001</v>
      </c>
      <c r="X525">
        <v>8.4420000000000002</v>
      </c>
      <c r="Y525">
        <v>8.0790000000000006</v>
      </c>
      <c r="Z525">
        <v>7.8339999999999961</v>
      </c>
      <c r="AA525">
        <v>7.9500000000000028</v>
      </c>
      <c r="AB525">
        <v>7.9390000000000001</v>
      </c>
      <c r="AC525">
        <v>8.004000000000012</v>
      </c>
      <c r="AD525">
        <v>8.2039999999999935</v>
      </c>
      <c r="AE525">
        <v>7.9909999999999997</v>
      </c>
      <c r="AF525">
        <v>8.0079999999999814</v>
      </c>
      <c r="AG525">
        <v>8.0529999999999973</v>
      </c>
      <c r="AH525">
        <v>7.9450000000000216</v>
      </c>
      <c r="AI525">
        <v>8.1200000000000045</v>
      </c>
      <c r="AJ525">
        <v>8.0899999999999892</v>
      </c>
      <c r="AK525">
        <v>8.3460000000000036</v>
      </c>
      <c r="AL525">
        <v>8.4649999999999892</v>
      </c>
      <c r="AM525">
        <v>8.5460000000000207</v>
      </c>
      <c r="AN525">
        <v>8.2779999999999916</v>
      </c>
      <c r="AO525">
        <v>8.1899999999999977</v>
      </c>
      <c r="AP525">
        <v>8.2589999999999861</v>
      </c>
      <c r="AQ525">
        <v>8.396000000000015</v>
      </c>
      <c r="AR525">
        <v>8.2809999999999775</v>
      </c>
      <c r="AS525">
        <v>8.4860000000000468</v>
      </c>
      <c r="AT525">
        <v>8.7750000000000057</v>
      </c>
      <c r="AU525">
        <v>8.9199999999999591</v>
      </c>
      <c r="AV525">
        <v>8.6189999999999998</v>
      </c>
      <c r="AW525">
        <v>8.4909999999999854</v>
      </c>
      <c r="AX525">
        <v>8.5670000000000357</v>
      </c>
      <c r="AY525">
        <v>8.7939999999999543</v>
      </c>
      <c r="AZ525">
        <v>8.6870000000000118</v>
      </c>
      <c r="BA525">
        <v>8.9540000000000077</v>
      </c>
      <c r="BB525">
        <v>9.160000000000025</v>
      </c>
      <c r="BC525" s="102">
        <f t="shared" si="63"/>
        <v>52.732958831672001</v>
      </c>
    </row>
    <row r="526" spans="1:55" ht="14.65" thickBot="1" x14ac:dyDescent="0.5">
      <c r="A526" s="29" t="s">
        <v>173</v>
      </c>
      <c r="B526" s="29">
        <v>2019</v>
      </c>
      <c r="C526" s="52">
        <v>43523</v>
      </c>
      <c r="D526" s="29" t="s">
        <v>13</v>
      </c>
      <c r="E526" s="29" t="s">
        <v>379</v>
      </c>
      <c r="F526" s="51" t="s">
        <v>379</v>
      </c>
      <c r="G526" t="s">
        <v>38</v>
      </c>
      <c r="H526" t="s">
        <v>299</v>
      </c>
      <c r="I526" t="s">
        <v>465</v>
      </c>
      <c r="J526" t="s">
        <v>244</v>
      </c>
      <c r="K526" t="s">
        <v>571</v>
      </c>
      <c r="L526" s="50">
        <f>(C526-VLOOKUP(H526,Riders!$A$2:$C$3501,2,FALSE))/365</f>
        <v>26.509589041095889</v>
      </c>
      <c r="M526" s="50">
        <f>(C526-VLOOKUP(I526,Riders!$A$2:$C$3501,2,FALSE))/365</f>
        <v>22.139726027397259</v>
      </c>
      <c r="N526" s="50">
        <f>(C526-VLOOKUP(J526,Riders!$A$2:$C$3501,2,FALSE))/365</f>
        <v>24.912328767123288</v>
      </c>
      <c r="O526" s="50">
        <f>(C526-VLOOKUP(K526,Riders!$A$2:$C$3501,2,FALSE))/365</f>
        <v>21.44109589041096</v>
      </c>
      <c r="P526" s="51">
        <v>15</v>
      </c>
      <c r="Q526" s="101">
        <f t="shared" si="57"/>
        <v>273.63399999999996</v>
      </c>
      <c r="R526" s="101">
        <f t="shared" si="58"/>
        <v>22.550999999999998</v>
      </c>
      <c r="S526" s="101">
        <f t="shared" si="59"/>
        <v>71.061999999999983</v>
      </c>
      <c r="T526" s="101">
        <f t="shared" si="60"/>
        <v>66.682999999999993</v>
      </c>
      <c r="U526" s="101">
        <f t="shared" si="61"/>
        <v>67.514000000000038</v>
      </c>
      <c r="V526" s="101">
        <f t="shared" si="62"/>
        <v>68.374999999999943</v>
      </c>
      <c r="W526">
        <v>14.202</v>
      </c>
      <c r="X526">
        <v>8.3489999999999984</v>
      </c>
      <c r="Y526">
        <v>8.0289999999999999</v>
      </c>
      <c r="Z526">
        <v>7.8950000000000031</v>
      </c>
      <c r="AA526">
        <v>8.0510000000000019</v>
      </c>
      <c r="AB526">
        <v>8.0509999999999948</v>
      </c>
      <c r="AC526">
        <v>8.2260000000000062</v>
      </c>
      <c r="AD526">
        <v>8.258999999999979</v>
      </c>
      <c r="AE526">
        <v>8.3290000000000077</v>
      </c>
      <c r="AF526">
        <v>8.099000000000018</v>
      </c>
      <c r="AG526">
        <v>8.1810000000000116</v>
      </c>
      <c r="AH526">
        <v>8.2929999999999922</v>
      </c>
      <c r="AI526">
        <v>8.2989999999999782</v>
      </c>
      <c r="AJ526">
        <v>8.5630000000000308</v>
      </c>
      <c r="AK526">
        <v>8.3999999999999773</v>
      </c>
      <c r="AL526">
        <v>8.518999999999977</v>
      </c>
      <c r="AM526">
        <v>8.2970000000000255</v>
      </c>
      <c r="AN526">
        <v>8.4799999999999898</v>
      </c>
      <c r="AO526">
        <v>8.2090000000000032</v>
      </c>
      <c r="AP526">
        <v>8.4620000000000175</v>
      </c>
      <c r="AQ526">
        <v>8.400999999999982</v>
      </c>
      <c r="AR526">
        <v>8.6849999999999739</v>
      </c>
      <c r="AS526">
        <v>8.4340000000000259</v>
      </c>
      <c r="AT526">
        <v>8.5460000000000207</v>
      </c>
      <c r="AU526">
        <v>8.3699999999999761</v>
      </c>
      <c r="AV526">
        <v>8.5820000000000221</v>
      </c>
      <c r="AW526">
        <v>8.4319999999999879</v>
      </c>
      <c r="AX526">
        <v>8.7139999999999986</v>
      </c>
      <c r="AY526">
        <v>8.7040000000000646</v>
      </c>
      <c r="AZ526">
        <v>8.5269999999999584</v>
      </c>
      <c r="BA526">
        <v>8.4519999999999982</v>
      </c>
      <c r="BB526">
        <v>8.5939999999999372</v>
      </c>
      <c r="BC526" s="102">
        <f t="shared" si="63"/>
        <v>52.625039286053642</v>
      </c>
    </row>
    <row r="527" spans="1:55" ht="14.65" thickBot="1" x14ac:dyDescent="0.5">
      <c r="A527" s="29" t="s">
        <v>173</v>
      </c>
      <c r="B527" s="29">
        <v>2019</v>
      </c>
      <c r="C527" s="52">
        <v>43523</v>
      </c>
      <c r="D527" s="29" t="s">
        <v>13</v>
      </c>
      <c r="E527" s="29" t="s">
        <v>379</v>
      </c>
      <c r="F527" s="51" t="s">
        <v>379</v>
      </c>
      <c r="G527" t="s">
        <v>118</v>
      </c>
      <c r="H527" t="s">
        <v>334</v>
      </c>
      <c r="I527" t="s">
        <v>572</v>
      </c>
      <c r="J527" t="s">
        <v>323</v>
      </c>
      <c r="K527" t="s">
        <v>563</v>
      </c>
      <c r="L527" s="50">
        <f>(C527-VLOOKUP(H527,Riders!$A$2:$C$3501,2,FALSE))/365</f>
        <v>26.356164383561644</v>
      </c>
      <c r="M527" s="50">
        <f>(C527-VLOOKUP(I527,Riders!$A$2:$C$3501,2,FALSE))/365</f>
        <v>23.909589041095892</v>
      </c>
      <c r="N527" s="50">
        <f>(C527-VLOOKUP(J527,Riders!$A$2:$C$3501,2,FALSE))/365</f>
        <v>25.55890410958904</v>
      </c>
      <c r="O527" s="50">
        <f>(C527-VLOOKUP(K527,Riders!$A$2:$C$3501,2,FALSE))/365</f>
        <v>18.293150684931508</v>
      </c>
      <c r="P527" s="51">
        <v>16</v>
      </c>
      <c r="Q527" s="101">
        <f t="shared" si="57"/>
        <v>273.91900000000004</v>
      </c>
      <c r="R527" s="101">
        <f t="shared" si="58"/>
        <v>22.603999999999999</v>
      </c>
      <c r="S527" s="101">
        <f t="shared" si="59"/>
        <v>71.83</v>
      </c>
      <c r="T527" s="101">
        <f t="shared" si="60"/>
        <v>67.15000000000002</v>
      </c>
      <c r="U527" s="101">
        <f t="shared" si="61"/>
        <v>66.990000000000009</v>
      </c>
      <c r="V527" s="101">
        <f t="shared" si="62"/>
        <v>67.949000000000012</v>
      </c>
      <c r="W527">
        <v>14.134</v>
      </c>
      <c r="X527">
        <v>8.4699999999999989</v>
      </c>
      <c r="Y527">
        <v>8.2750000000000021</v>
      </c>
      <c r="Z527">
        <v>8.1859999999999964</v>
      </c>
      <c r="AA527">
        <v>8.3790000000000049</v>
      </c>
      <c r="AB527">
        <v>8.1479999999999961</v>
      </c>
      <c r="AC527">
        <v>8.1839999999999904</v>
      </c>
      <c r="AD527">
        <v>8.0540000000000092</v>
      </c>
      <c r="AE527">
        <v>8.125</v>
      </c>
      <c r="AF527">
        <v>7.9740000000000038</v>
      </c>
      <c r="AG527">
        <v>8.2199999999999989</v>
      </c>
      <c r="AH527">
        <v>8.3850000000000051</v>
      </c>
      <c r="AI527">
        <v>8.7520000000000095</v>
      </c>
      <c r="AJ527">
        <v>8.5259999999999678</v>
      </c>
      <c r="AK527">
        <v>8.4800000000000182</v>
      </c>
      <c r="AL527">
        <v>8.6880000000000166</v>
      </c>
      <c r="AM527">
        <v>8.2269999999999754</v>
      </c>
      <c r="AN527">
        <v>8.132000000000005</v>
      </c>
      <c r="AO527">
        <v>8.2220000000000084</v>
      </c>
      <c r="AP527">
        <v>8.1980000000000075</v>
      </c>
      <c r="AQ527">
        <v>8.4770000000000039</v>
      </c>
      <c r="AR527">
        <v>8.5859999999999843</v>
      </c>
      <c r="AS527">
        <v>8.7290000000000134</v>
      </c>
      <c r="AT527">
        <v>8.4190000000000111</v>
      </c>
      <c r="AU527">
        <v>8.4450000000000216</v>
      </c>
      <c r="AV527">
        <v>8.4059999999999775</v>
      </c>
      <c r="AW527">
        <v>8.6149999999999807</v>
      </c>
      <c r="AX527">
        <v>8.7609999999999673</v>
      </c>
      <c r="AY527">
        <v>8.3070000000000164</v>
      </c>
      <c r="AZ527">
        <v>8.4720000000000084</v>
      </c>
      <c r="BA527">
        <v>8.3930000000000291</v>
      </c>
      <c r="BB527">
        <v>8.5500000000000114</v>
      </c>
      <c r="BC527" s="102">
        <f t="shared" si="63"/>
        <v>52.570285376333871</v>
      </c>
    </row>
    <row r="528" spans="1:55" ht="14.65" thickBot="1" x14ac:dyDescent="0.5">
      <c r="A528" s="29" t="s">
        <v>173</v>
      </c>
      <c r="B528" s="29">
        <v>2019</v>
      </c>
      <c r="C528" s="52">
        <v>43523</v>
      </c>
      <c r="D528" s="29" t="s">
        <v>13</v>
      </c>
      <c r="E528" s="29" t="s">
        <v>379</v>
      </c>
      <c r="F528" s="51" t="s">
        <v>379</v>
      </c>
      <c r="G528" t="s">
        <v>31</v>
      </c>
      <c r="H528" t="s">
        <v>282</v>
      </c>
      <c r="I528" t="s">
        <v>568</v>
      </c>
      <c r="J528" t="s">
        <v>283</v>
      </c>
      <c r="K528" t="s">
        <v>347</v>
      </c>
      <c r="L528" s="50">
        <f>(C528-VLOOKUP(H528,Riders!$A$2:$C$3501,2,FALSE))/365</f>
        <v>27.093150684931508</v>
      </c>
      <c r="M528" s="50">
        <f>(C528-VLOOKUP(I528,Riders!$A$2:$C$3501,2,FALSE))/365</f>
        <v>21.476712328767125</v>
      </c>
      <c r="N528" s="50">
        <f>(C528-VLOOKUP(J528,Riders!$A$2:$C$3501,2,FALSE))/365</f>
        <v>24.824657534246576</v>
      </c>
      <c r="O528" s="50">
        <f>(C528-VLOOKUP(K528,Riders!$A$2:$C$3501,2,FALSE))/365</f>
        <v>30.43013698630137</v>
      </c>
      <c r="P528" s="51">
        <v>17</v>
      </c>
      <c r="Q528" s="101">
        <f t="shared" si="57"/>
        <v>276.68299999999999</v>
      </c>
      <c r="R528" s="101">
        <f t="shared" si="58"/>
        <v>22.85</v>
      </c>
      <c r="S528" s="101">
        <f t="shared" si="59"/>
        <v>72.091000000000008</v>
      </c>
      <c r="T528" s="101">
        <f t="shared" si="60"/>
        <v>67.375</v>
      </c>
      <c r="U528" s="101">
        <f t="shared" si="61"/>
        <v>68.036000000000001</v>
      </c>
      <c r="V528" s="101">
        <f t="shared" si="62"/>
        <v>69.180999999999983</v>
      </c>
      <c r="W528">
        <v>14.462999999999999</v>
      </c>
      <c r="X528">
        <v>8.3870000000000022</v>
      </c>
      <c r="Y528">
        <v>8.2560000000000002</v>
      </c>
      <c r="Z528">
        <v>8.125</v>
      </c>
      <c r="AA528">
        <v>8.2169999999999987</v>
      </c>
      <c r="AB528">
        <v>8.1180000000000021</v>
      </c>
      <c r="AC528">
        <v>8.3530000000000086</v>
      </c>
      <c r="AD528">
        <v>8.171999999999997</v>
      </c>
      <c r="AE528">
        <v>8.3279999999999887</v>
      </c>
      <c r="AF528">
        <v>8.3490000000000038</v>
      </c>
      <c r="AG528">
        <v>8.612000000000009</v>
      </c>
      <c r="AH528">
        <v>8.4839999999999947</v>
      </c>
      <c r="AI528">
        <v>8.4819999999999993</v>
      </c>
      <c r="AJ528">
        <v>8.2769999999999868</v>
      </c>
      <c r="AK528">
        <v>8.2930000000000064</v>
      </c>
      <c r="AL528">
        <v>8.5500000000000114</v>
      </c>
      <c r="AM528">
        <v>8.4899999999999807</v>
      </c>
      <c r="AN528">
        <v>8.5430000000000064</v>
      </c>
      <c r="AO528">
        <v>8.6670000000000016</v>
      </c>
      <c r="AP528">
        <v>8.5149999999999579</v>
      </c>
      <c r="AQ528">
        <v>8.5440000000000396</v>
      </c>
      <c r="AR528">
        <v>8.40300000000002</v>
      </c>
      <c r="AS528">
        <v>8.5010000000000048</v>
      </c>
      <c r="AT528">
        <v>8.3729999999999905</v>
      </c>
      <c r="AU528">
        <v>8.6809999999999832</v>
      </c>
      <c r="AV528">
        <v>8.8520000000000039</v>
      </c>
      <c r="AW528">
        <v>8.7860000000000014</v>
      </c>
      <c r="AX528">
        <v>8.6270000000000095</v>
      </c>
      <c r="AY528">
        <v>8.5769999999999982</v>
      </c>
      <c r="AZ528">
        <v>8.7360000000000184</v>
      </c>
      <c r="BA528">
        <v>8.4220000000000255</v>
      </c>
      <c r="BB528">
        <v>8.4999999999999432</v>
      </c>
      <c r="BC528" s="102">
        <f t="shared" si="63"/>
        <v>52.04512022784197</v>
      </c>
    </row>
    <row r="529" spans="1:55" ht="14.65" thickBot="1" x14ac:dyDescent="0.5">
      <c r="A529" s="30" t="s">
        <v>127</v>
      </c>
      <c r="B529" s="30">
        <v>2019</v>
      </c>
      <c r="C529" s="49">
        <v>43490</v>
      </c>
      <c r="D529" s="30" t="s">
        <v>72</v>
      </c>
      <c r="E529" s="29" t="s">
        <v>454</v>
      </c>
      <c r="F529">
        <v>1</v>
      </c>
      <c r="G529" t="s">
        <v>156</v>
      </c>
      <c r="H529" t="s">
        <v>543</v>
      </c>
      <c r="I529" t="s">
        <v>541</v>
      </c>
      <c r="J529" t="s">
        <v>542</v>
      </c>
      <c r="K529" t="s">
        <v>545</v>
      </c>
      <c r="L529" s="50">
        <f>(C529-VLOOKUP(H529,Riders!$A$2:$C$3501,2,FALSE))/365</f>
        <v>23.306849315068494</v>
      </c>
      <c r="M529" s="50" t="e">
        <f>(C529-VLOOKUP(I529,Riders!$A$2:$C$3501,2,FALSE))/365</f>
        <v>#N/A</v>
      </c>
      <c r="N529" s="50">
        <f>(C529-VLOOKUP(J529,Riders!$A$2:$C$3501,2,FALSE))/365</f>
        <v>29.775342465753425</v>
      </c>
      <c r="O529" s="50">
        <f>(C529-VLOOKUP(K529,Riders!$A$2:$C$3501,2,FALSE))/365</f>
        <v>28.860273972602741</v>
      </c>
      <c r="P529" s="51">
        <v>1</v>
      </c>
      <c r="Q529" s="101">
        <f t="shared" si="57"/>
        <v>266.411</v>
      </c>
      <c r="R529" s="101">
        <f t="shared" si="58"/>
        <v>23.036000000000001</v>
      </c>
      <c r="S529" s="101">
        <f t="shared" si="59"/>
        <v>70.766999999999996</v>
      </c>
      <c r="T529" s="101">
        <f t="shared" si="60"/>
        <v>63.891999999999996</v>
      </c>
      <c r="U529" s="101">
        <f t="shared" si="61"/>
        <v>65.486000000000018</v>
      </c>
      <c r="V529" s="101">
        <f t="shared" si="62"/>
        <v>66.265999999999991</v>
      </c>
      <c r="W529">
        <v>14.536</v>
      </c>
      <c r="X529">
        <v>8.5000000000000018</v>
      </c>
      <c r="Y529">
        <v>8.1089999999999982</v>
      </c>
      <c r="Z529">
        <v>8.0620000000000012</v>
      </c>
      <c r="AA529">
        <v>7.8719999999999999</v>
      </c>
      <c r="AB529">
        <v>7.9619999999999962</v>
      </c>
      <c r="AC529">
        <v>7.8459999999999965</v>
      </c>
      <c r="AD529">
        <v>7.8800000000000026</v>
      </c>
      <c r="AE529">
        <v>7.9669999999999987</v>
      </c>
      <c r="AF529">
        <v>7.7830000000000013</v>
      </c>
      <c r="AG529">
        <v>7.7939999999999969</v>
      </c>
      <c r="AH529">
        <v>8.0310000000000059</v>
      </c>
      <c r="AI529">
        <v>7.9809999999999945</v>
      </c>
      <c r="AJ529">
        <v>8.152000000000001</v>
      </c>
      <c r="AK529">
        <v>8.0200000000000102</v>
      </c>
      <c r="AL529">
        <v>8.1639999999999873</v>
      </c>
      <c r="AM529">
        <v>8.0310000000000059</v>
      </c>
      <c r="AN529">
        <v>8.0250000000000057</v>
      </c>
      <c r="AO529">
        <v>8.1850000000000023</v>
      </c>
      <c r="AP529">
        <v>8.1370000000000005</v>
      </c>
      <c r="AQ529">
        <v>8.13900000000001</v>
      </c>
      <c r="AR529">
        <v>8.2509999999999479</v>
      </c>
      <c r="AS529">
        <v>8.4090000000000487</v>
      </c>
      <c r="AT529">
        <v>8.3089999999999975</v>
      </c>
      <c r="AU529">
        <v>8.4139999999999588</v>
      </c>
      <c r="AV529">
        <v>8.1580000000000439</v>
      </c>
      <c r="AW529">
        <v>8.1339999999999861</v>
      </c>
      <c r="AX529">
        <v>8.349000000000018</v>
      </c>
      <c r="AY529">
        <v>8.171999999999997</v>
      </c>
      <c r="AZ529">
        <v>8.2129999999999939</v>
      </c>
      <c r="BA529">
        <v>8.4019999999999584</v>
      </c>
      <c r="BB529">
        <v>8.424000000000035</v>
      </c>
      <c r="BC529" s="102">
        <f t="shared" si="63"/>
        <v>54.051822184519409</v>
      </c>
    </row>
    <row r="530" spans="1:55" ht="14.65" thickBot="1" x14ac:dyDescent="0.5">
      <c r="A530" s="30" t="s">
        <v>127</v>
      </c>
      <c r="B530" s="30">
        <v>2019</v>
      </c>
      <c r="C530" s="49">
        <v>43490</v>
      </c>
      <c r="D530" s="30" t="s">
        <v>72</v>
      </c>
      <c r="E530" s="29" t="s">
        <v>454</v>
      </c>
      <c r="F530">
        <v>1</v>
      </c>
      <c r="G530" t="s">
        <v>51</v>
      </c>
      <c r="H530" t="s">
        <v>555</v>
      </c>
      <c r="I530" t="s">
        <v>236</v>
      </c>
      <c r="J530" t="s">
        <v>531</v>
      </c>
      <c r="K530" t="s">
        <v>532</v>
      </c>
      <c r="L530" s="50">
        <f>(C530-VLOOKUP(H530,Riders!$A$2:$C$3501,2,FALSE))/365</f>
        <v>32.821917808219176</v>
      </c>
      <c r="M530" s="50">
        <f>(C530-VLOOKUP(I530,Riders!$A$2:$C$3501,2,FALSE))/365</f>
        <v>23.224657534246575</v>
      </c>
      <c r="N530" s="50">
        <f>(C530-VLOOKUP(J530,Riders!$A$2:$C$3501,2,FALSE))/365</f>
        <v>18.399999999999999</v>
      </c>
      <c r="O530" s="50">
        <f>(C530-VLOOKUP(K530,Riders!$A$2:$C$3501,2,FALSE))/365</f>
        <v>26.24931506849315</v>
      </c>
      <c r="P530" s="51">
        <v>2</v>
      </c>
      <c r="Q530" s="101">
        <f t="shared" si="57"/>
        <v>269.07800000000003</v>
      </c>
      <c r="R530" s="101">
        <f t="shared" si="58"/>
        <v>22.213000000000001</v>
      </c>
      <c r="S530" s="101">
        <f t="shared" si="59"/>
        <v>69.249000000000009</v>
      </c>
      <c r="T530" s="101">
        <f t="shared" si="60"/>
        <v>65.682999999999979</v>
      </c>
      <c r="U530" s="101">
        <f t="shared" si="61"/>
        <v>66.676000000000016</v>
      </c>
      <c r="V530" s="101">
        <f t="shared" si="62"/>
        <v>67.470000000000027</v>
      </c>
      <c r="W530">
        <v>13.952999999999999</v>
      </c>
      <c r="X530">
        <v>8.2600000000000016</v>
      </c>
      <c r="Y530">
        <v>7.9220000000000006</v>
      </c>
      <c r="Z530">
        <v>7.73</v>
      </c>
      <c r="AA530">
        <v>7.8919999999999959</v>
      </c>
      <c r="AB530">
        <v>7.7160000000000011</v>
      </c>
      <c r="AC530">
        <v>7.9249999999999972</v>
      </c>
      <c r="AD530">
        <v>7.8510000000000133</v>
      </c>
      <c r="AE530">
        <v>8.0679999999999836</v>
      </c>
      <c r="AF530">
        <v>8.2250000000000085</v>
      </c>
      <c r="AG530">
        <v>8.1039999999999992</v>
      </c>
      <c r="AH530">
        <v>8.2849999999999966</v>
      </c>
      <c r="AI530">
        <v>8.0990000000000038</v>
      </c>
      <c r="AJ530">
        <v>8.3160000000000025</v>
      </c>
      <c r="AK530">
        <v>8.2319999999999993</v>
      </c>
      <c r="AL530">
        <v>8.353999999999985</v>
      </c>
      <c r="AM530">
        <v>8.3950000000000387</v>
      </c>
      <c r="AN530">
        <v>8.3019999999999641</v>
      </c>
      <c r="AO530">
        <v>8.474000000000018</v>
      </c>
      <c r="AP530">
        <v>8.2119999999999891</v>
      </c>
      <c r="AQ530">
        <v>8.2239999999999895</v>
      </c>
      <c r="AR530">
        <v>8.4120000000000061</v>
      </c>
      <c r="AS530">
        <v>8.2160000000000082</v>
      </c>
      <c r="AT530">
        <v>8.4410000000000025</v>
      </c>
      <c r="AU530">
        <v>8.5930000000000177</v>
      </c>
      <c r="AV530">
        <v>8.3839999999999861</v>
      </c>
      <c r="AW530">
        <v>8.3990000000000009</v>
      </c>
      <c r="AX530">
        <v>8.5680000000000121</v>
      </c>
      <c r="AY530">
        <v>8.3410000000000082</v>
      </c>
      <c r="AZ530">
        <v>8.3639999999999759</v>
      </c>
      <c r="BA530">
        <v>8.4479999999999791</v>
      </c>
      <c r="BB530">
        <v>8.3730000000000473</v>
      </c>
      <c r="BC530" s="102">
        <f t="shared" si="63"/>
        <v>53.516080839013213</v>
      </c>
    </row>
    <row r="531" spans="1:55" ht="14.65" thickBot="1" x14ac:dyDescent="0.5">
      <c r="A531" s="30" t="s">
        <v>127</v>
      </c>
      <c r="B531" s="30">
        <v>2019</v>
      </c>
      <c r="C531" s="49">
        <v>43490</v>
      </c>
      <c r="D531" s="30" t="s">
        <v>72</v>
      </c>
      <c r="E531" s="29" t="s">
        <v>454</v>
      </c>
      <c r="F531">
        <v>2</v>
      </c>
      <c r="G531" t="s">
        <v>17</v>
      </c>
      <c r="H531" t="s">
        <v>215</v>
      </c>
      <c r="I531" t="s">
        <v>423</v>
      </c>
      <c r="J531" t="s">
        <v>327</v>
      </c>
      <c r="K531" t="s">
        <v>574</v>
      </c>
      <c r="L531" s="50">
        <f>(C531-VLOOKUP(H531,Riders!$A$2:$C$3501,2,FALSE))/365</f>
        <v>20.049315068493151</v>
      </c>
      <c r="M531" s="50">
        <f>(C531-VLOOKUP(I531,Riders!$A$2:$C$3501,2,FALSE))/365</f>
        <v>21.183561643835617</v>
      </c>
      <c r="N531" s="50">
        <f>(C531-VLOOKUP(J531,Riders!$A$2:$C$3501,2,FALSE))/365</f>
        <v>26.30958904109589</v>
      </c>
      <c r="O531" s="50">
        <f>(C531-VLOOKUP(K531,Riders!$A$2:$C$3501,2,FALSE))/365</f>
        <v>19.013698630136986</v>
      </c>
      <c r="P531" s="51">
        <v>1</v>
      </c>
      <c r="Q531" s="101">
        <f t="shared" si="57"/>
        <v>263.56699999999995</v>
      </c>
      <c r="R531" s="101">
        <f t="shared" si="58"/>
        <v>22.646999999999998</v>
      </c>
      <c r="S531" s="101">
        <f t="shared" si="59"/>
        <v>70.338999999999999</v>
      </c>
      <c r="T531" s="101">
        <f t="shared" si="60"/>
        <v>63.819999999999993</v>
      </c>
      <c r="U531" s="101">
        <f t="shared" si="61"/>
        <v>64.293000000000006</v>
      </c>
      <c r="V531" s="101">
        <f t="shared" si="62"/>
        <v>65.114999999999952</v>
      </c>
      <c r="W531">
        <v>14.114000000000001</v>
      </c>
      <c r="X531">
        <v>8.5329999999999977</v>
      </c>
      <c r="Y531">
        <v>7.995000000000001</v>
      </c>
      <c r="Z531">
        <v>8.0000000000000036</v>
      </c>
      <c r="AA531">
        <v>7.875</v>
      </c>
      <c r="AB531">
        <v>8.0349999999999966</v>
      </c>
      <c r="AC531">
        <v>7.8870000000000005</v>
      </c>
      <c r="AD531">
        <v>7.8999999999999986</v>
      </c>
      <c r="AE531">
        <v>7.9890000000000043</v>
      </c>
      <c r="AF531">
        <v>7.8199999999999932</v>
      </c>
      <c r="AG531">
        <v>7.8359999999999985</v>
      </c>
      <c r="AH531">
        <v>8.0800000000000125</v>
      </c>
      <c r="AI531">
        <v>7.9339999999999833</v>
      </c>
      <c r="AJ531">
        <v>8.1440000000000197</v>
      </c>
      <c r="AK531">
        <v>8.0299999999999727</v>
      </c>
      <c r="AL531">
        <v>7.987000000000009</v>
      </c>
      <c r="AM531">
        <v>8.1009999999999991</v>
      </c>
      <c r="AN531">
        <v>7.9570000000000221</v>
      </c>
      <c r="AO531">
        <v>7.9470000000000027</v>
      </c>
      <c r="AP531">
        <v>8.0679999999999836</v>
      </c>
      <c r="AQ531">
        <v>7.9940000000000282</v>
      </c>
      <c r="AR531">
        <v>8.1639999999999588</v>
      </c>
      <c r="AS531">
        <v>7.9560000000000173</v>
      </c>
      <c r="AT531">
        <v>8.1059999999999945</v>
      </c>
      <c r="AU531">
        <v>8.0680000000000121</v>
      </c>
      <c r="AV531">
        <v>8.200999999999965</v>
      </c>
      <c r="AW531">
        <v>7.9940000000000282</v>
      </c>
      <c r="AX531">
        <v>7.9449999999999932</v>
      </c>
      <c r="AY531">
        <v>8.1639999999999873</v>
      </c>
      <c r="AZ531">
        <v>8.2430000000000518</v>
      </c>
      <c r="BA531">
        <v>8.1789999999999452</v>
      </c>
      <c r="BB531">
        <v>8.3209999999999695</v>
      </c>
      <c r="BC531" s="102">
        <f t="shared" si="63"/>
        <v>54.635064328994154</v>
      </c>
    </row>
    <row r="532" spans="1:55" ht="14.65" thickBot="1" x14ac:dyDescent="0.5">
      <c r="A532" s="30" t="s">
        <v>127</v>
      </c>
      <c r="B532" s="30">
        <v>2019</v>
      </c>
      <c r="C532" s="49">
        <v>43490</v>
      </c>
      <c r="D532" s="30" t="s">
        <v>72</v>
      </c>
      <c r="E532" s="29" t="s">
        <v>454</v>
      </c>
      <c r="F532">
        <v>2</v>
      </c>
      <c r="G532" t="s">
        <v>27</v>
      </c>
      <c r="H532" t="s">
        <v>216</v>
      </c>
      <c r="I532" t="s">
        <v>312</v>
      </c>
      <c r="J532" t="s">
        <v>537</v>
      </c>
      <c r="K532" t="s">
        <v>506</v>
      </c>
      <c r="L532" s="50">
        <f>(C532-VLOOKUP(H532,Riders!$A$2:$C$3501,2,FALSE))/365</f>
        <v>19.964383561643835</v>
      </c>
      <c r="M532" s="50">
        <f>(C532-VLOOKUP(I532,Riders!$A$2:$C$3501,2,FALSE))/365</f>
        <v>20.531506849315068</v>
      </c>
      <c r="N532" s="50">
        <f>(C532-VLOOKUP(J532,Riders!$A$2:$C$3501,2,FALSE))/365</f>
        <v>27.216438356164385</v>
      </c>
      <c r="O532" s="50">
        <f>(C532-VLOOKUP(K532,Riders!$A$2:$C$3501,2,FALSE))/365</f>
        <v>17.153424657534245</v>
      </c>
      <c r="P532" s="51">
        <v>2</v>
      </c>
      <c r="Q532" s="101">
        <f t="shared" si="57"/>
        <v>269.714</v>
      </c>
      <c r="R532" s="101">
        <f t="shared" si="58"/>
        <v>22.779</v>
      </c>
      <c r="S532" s="101">
        <f t="shared" si="59"/>
        <v>70.850999999999985</v>
      </c>
      <c r="T532" s="101">
        <f t="shared" si="60"/>
        <v>65.456000000000031</v>
      </c>
      <c r="U532" s="101">
        <f t="shared" si="61"/>
        <v>66.988</v>
      </c>
      <c r="V532" s="101">
        <f t="shared" si="62"/>
        <v>66.418999999999983</v>
      </c>
      <c r="W532">
        <v>14.32</v>
      </c>
      <c r="X532">
        <v>8.4589999999999996</v>
      </c>
      <c r="Y532">
        <v>8.0169999999999995</v>
      </c>
      <c r="Z532">
        <v>8.0630000000000024</v>
      </c>
      <c r="AA532">
        <v>7.894999999999996</v>
      </c>
      <c r="AB532">
        <v>7.9660000000000011</v>
      </c>
      <c r="AC532">
        <v>8.1039999999999921</v>
      </c>
      <c r="AD532">
        <v>8.0269999999999939</v>
      </c>
      <c r="AE532">
        <v>8.0770000000000124</v>
      </c>
      <c r="AF532">
        <v>8.2279999999999944</v>
      </c>
      <c r="AG532">
        <v>8.1240000000000094</v>
      </c>
      <c r="AH532">
        <v>8.1249999999999858</v>
      </c>
      <c r="AI532">
        <v>8.2270000000000039</v>
      </c>
      <c r="AJ532">
        <v>8.0889999999999986</v>
      </c>
      <c r="AK532">
        <v>8.3540000000000276</v>
      </c>
      <c r="AL532">
        <v>8.2319999999999993</v>
      </c>
      <c r="AM532">
        <v>8.3169999999999789</v>
      </c>
      <c r="AN532">
        <v>8.313999999999993</v>
      </c>
      <c r="AO532">
        <v>8.4180000000000064</v>
      </c>
      <c r="AP532">
        <v>8.3660000000000139</v>
      </c>
      <c r="AQ532">
        <v>8.5039999999999907</v>
      </c>
      <c r="AR532">
        <v>8.2860000000000298</v>
      </c>
      <c r="AS532">
        <v>8.3819999999999766</v>
      </c>
      <c r="AT532">
        <v>8.4010000000000105</v>
      </c>
      <c r="AU532">
        <v>8.5169999999999675</v>
      </c>
      <c r="AV532">
        <v>8.4800000000000466</v>
      </c>
      <c r="AW532">
        <v>8.2249999999999943</v>
      </c>
      <c r="AX532">
        <v>8.2299999999999898</v>
      </c>
      <c r="AY532">
        <v>8.2049999999999557</v>
      </c>
      <c r="AZ532">
        <v>8.2079999999999984</v>
      </c>
      <c r="BA532">
        <v>8.2959999999999923</v>
      </c>
      <c r="BB532">
        <v>8.2580000000000382</v>
      </c>
      <c r="BC532" s="102">
        <f t="shared" si="63"/>
        <v>53.389887065558334</v>
      </c>
    </row>
    <row r="533" spans="1:55" ht="14.65" thickBot="1" x14ac:dyDescent="0.5">
      <c r="A533" s="30" t="s">
        <v>127</v>
      </c>
      <c r="B533" s="30">
        <v>2019</v>
      </c>
      <c r="C533" s="49">
        <v>43490</v>
      </c>
      <c r="D533" s="30" t="s">
        <v>72</v>
      </c>
      <c r="E533" s="29" t="s">
        <v>454</v>
      </c>
      <c r="F533">
        <v>3</v>
      </c>
      <c r="G533" t="s">
        <v>15</v>
      </c>
      <c r="H533" t="s">
        <v>459</v>
      </c>
      <c r="I533" t="s">
        <v>337</v>
      </c>
      <c r="J533" t="s">
        <v>505</v>
      </c>
      <c r="K533" t="s">
        <v>491</v>
      </c>
      <c r="L533" s="50">
        <f>(C533-VLOOKUP(H533,Riders!$A$2:$C$3501,2,FALSE))/365</f>
        <v>20.194520547945206</v>
      </c>
      <c r="M533" s="50">
        <f>(C533-VLOOKUP(I533,Riders!$A$2:$C$3501,2,FALSE))/365</f>
        <v>23.693150684931506</v>
      </c>
      <c r="N533" s="50">
        <f>(C533-VLOOKUP(J533,Riders!$A$2:$C$3501,2,FALSE))/365</f>
        <v>35.712328767123289</v>
      </c>
      <c r="O533" s="50">
        <f>(C533-VLOOKUP(K533,Riders!$A$2:$C$3501,2,FALSE))/365</f>
        <v>22.545205479452054</v>
      </c>
      <c r="P533" s="51">
        <v>1</v>
      </c>
      <c r="Q533" s="101">
        <f t="shared" si="57"/>
        <v>261.39699999999999</v>
      </c>
      <c r="R533" s="101">
        <f t="shared" si="58"/>
        <v>22.972999999999999</v>
      </c>
      <c r="S533" s="101">
        <f t="shared" si="59"/>
        <v>70.585999999999999</v>
      </c>
      <c r="T533" s="101">
        <f t="shared" si="60"/>
        <v>63.297999999999988</v>
      </c>
      <c r="U533" s="101">
        <f t="shared" si="61"/>
        <v>63.610000000000042</v>
      </c>
      <c r="V533" s="101">
        <f t="shared" si="62"/>
        <v>63.902999999999963</v>
      </c>
      <c r="W533">
        <v>14.38</v>
      </c>
      <c r="X533">
        <v>8.5929999999999982</v>
      </c>
      <c r="Y533">
        <v>8.0400000000000027</v>
      </c>
      <c r="Z533">
        <v>7.9439999999999991</v>
      </c>
      <c r="AA533">
        <v>7.8549999999999969</v>
      </c>
      <c r="AB533">
        <v>7.8640000000000043</v>
      </c>
      <c r="AC533">
        <v>8.0139999999999958</v>
      </c>
      <c r="AD533">
        <v>7.8960000000000008</v>
      </c>
      <c r="AE533">
        <v>7.8770000000000095</v>
      </c>
      <c r="AF533">
        <v>8.0210000000000008</v>
      </c>
      <c r="AG533">
        <v>7.8509999999999849</v>
      </c>
      <c r="AH533">
        <v>7.9039999999999964</v>
      </c>
      <c r="AI533">
        <v>7.8630000000000138</v>
      </c>
      <c r="AJ533">
        <v>7.9719999999999942</v>
      </c>
      <c r="AK533">
        <v>7.8349999999999937</v>
      </c>
      <c r="AL533">
        <v>7.9749999999999943</v>
      </c>
      <c r="AM533">
        <v>7.8650000000000375</v>
      </c>
      <c r="AN533">
        <v>7.8549999999999898</v>
      </c>
      <c r="AO533">
        <v>7.8900000000000148</v>
      </c>
      <c r="AP533">
        <v>7.9919999999999334</v>
      </c>
      <c r="AQ533">
        <v>7.9360000000000355</v>
      </c>
      <c r="AR533">
        <v>8.0049999999999955</v>
      </c>
      <c r="AS533">
        <v>8.1380000000000052</v>
      </c>
      <c r="AT533">
        <v>7.9290000000000305</v>
      </c>
      <c r="AU533">
        <v>7.8709999999999525</v>
      </c>
      <c r="AV533">
        <v>7.9000000000000057</v>
      </c>
      <c r="AW533">
        <v>8.2150000000000318</v>
      </c>
      <c r="AX533">
        <v>7.9789999999999566</v>
      </c>
      <c r="AY533">
        <v>8.1240000000000236</v>
      </c>
      <c r="AZ533">
        <v>7.9350000000000307</v>
      </c>
      <c r="BA533">
        <v>7.842000000000013</v>
      </c>
      <c r="BB533">
        <v>8.0369999999999493</v>
      </c>
      <c r="BC533" s="102">
        <f t="shared" si="63"/>
        <v>55.088619991813218</v>
      </c>
    </row>
    <row r="534" spans="1:55" ht="14.65" thickBot="1" x14ac:dyDescent="0.5">
      <c r="A534" s="30" t="s">
        <v>127</v>
      </c>
      <c r="B534" s="30">
        <v>2019</v>
      </c>
      <c r="C534" s="49">
        <v>43490</v>
      </c>
      <c r="D534" s="30" t="s">
        <v>72</v>
      </c>
      <c r="E534" s="29" t="s">
        <v>454</v>
      </c>
      <c r="F534">
        <v>3</v>
      </c>
      <c r="G534" t="s">
        <v>29</v>
      </c>
      <c r="H534" t="s">
        <v>28</v>
      </c>
      <c r="I534" t="s">
        <v>217</v>
      </c>
      <c r="J534" t="s">
        <v>573</v>
      </c>
      <c r="K534" t="s">
        <v>417</v>
      </c>
      <c r="L534" s="50">
        <f>(C534-VLOOKUP(H534,Riders!$A$2:$C$3501,2,FALSE))/365</f>
        <v>19.082191780821919</v>
      </c>
      <c r="M534" s="50">
        <f>(C534-VLOOKUP(I534,Riders!$A$2:$C$3501,2,FALSE))/365</f>
        <v>20.82191780821918</v>
      </c>
      <c r="N534" s="50">
        <f>(C534-VLOOKUP(J534,Riders!$A$2:$C$3501,2,FALSE))/365</f>
        <v>29.789041095890411</v>
      </c>
      <c r="O534" s="50">
        <f>(C534-VLOOKUP(K534,Riders!$A$2:$C$3501,2,FALSE))/365</f>
        <v>19.934246575342467</v>
      </c>
      <c r="P534" s="51">
        <v>2</v>
      </c>
      <c r="Q534" s="101">
        <f t="shared" si="57"/>
        <v>261.73500000000001</v>
      </c>
      <c r="R534" s="101">
        <f t="shared" si="58"/>
        <v>22.417999999999999</v>
      </c>
      <c r="S534" s="101">
        <f t="shared" si="59"/>
        <v>69.959000000000017</v>
      </c>
      <c r="T534" s="101">
        <f t="shared" si="60"/>
        <v>63.61</v>
      </c>
      <c r="U534" s="101">
        <f t="shared" si="61"/>
        <v>63.891999999999967</v>
      </c>
      <c r="V534" s="101">
        <f t="shared" si="62"/>
        <v>64.274000000000029</v>
      </c>
      <c r="W534">
        <v>14.106</v>
      </c>
      <c r="X534">
        <v>8.3119999999999994</v>
      </c>
      <c r="Y534">
        <v>8.0800000000000018</v>
      </c>
      <c r="Z534">
        <v>8.1149999999999984</v>
      </c>
      <c r="AA534">
        <v>7.9200000000000017</v>
      </c>
      <c r="AB534">
        <v>7.9230000000000018</v>
      </c>
      <c r="AC534">
        <v>7.7419999999999902</v>
      </c>
      <c r="AD534">
        <v>7.7610000000000241</v>
      </c>
      <c r="AE534">
        <v>7.8709999999999809</v>
      </c>
      <c r="AF534">
        <v>8.0679999999999978</v>
      </c>
      <c r="AG534">
        <v>7.8440000000000083</v>
      </c>
      <c r="AH534">
        <v>7.8480000000000132</v>
      </c>
      <c r="AI534">
        <v>8.1259999999999906</v>
      </c>
      <c r="AJ534">
        <v>7.9679999999999751</v>
      </c>
      <c r="AK534">
        <v>8.061000000000007</v>
      </c>
      <c r="AL534">
        <v>7.8240000000000265</v>
      </c>
      <c r="AM534">
        <v>7.8169999999999789</v>
      </c>
      <c r="AN534">
        <v>8.0019999999999811</v>
      </c>
      <c r="AO534">
        <v>7.8770000000000095</v>
      </c>
      <c r="AP534">
        <v>7.8980000000000246</v>
      </c>
      <c r="AQ534">
        <v>7.9650000000000034</v>
      </c>
      <c r="AR534">
        <v>8.1539999999999964</v>
      </c>
      <c r="AS534">
        <v>8.0609999999999786</v>
      </c>
      <c r="AT534">
        <v>8.117999999999995</v>
      </c>
      <c r="AU534">
        <v>8.3690000000000282</v>
      </c>
      <c r="AV534">
        <v>8.0609999999999786</v>
      </c>
      <c r="AW534">
        <v>8.0730000000000075</v>
      </c>
      <c r="AX534">
        <v>7.8800000000000239</v>
      </c>
      <c r="AY534">
        <v>7.9109999999999729</v>
      </c>
      <c r="AZ534">
        <v>8.0769999999999982</v>
      </c>
      <c r="BA534">
        <v>7.9159999999999968</v>
      </c>
      <c r="BB534">
        <v>7.9870000000000232</v>
      </c>
      <c r="BC534" s="102">
        <f t="shared" si="63"/>
        <v>55.01747951171987</v>
      </c>
    </row>
    <row r="535" spans="1:55" ht="14.65" thickBot="1" x14ac:dyDescent="0.5">
      <c r="A535" s="1" t="s">
        <v>127</v>
      </c>
      <c r="B535" s="1">
        <v>2019</v>
      </c>
      <c r="C535" s="2">
        <v>43490</v>
      </c>
      <c r="D535" s="1" t="s">
        <v>72</v>
      </c>
      <c r="E535" s="29" t="s">
        <v>454</v>
      </c>
      <c r="F535" s="33">
        <v>4</v>
      </c>
      <c r="G535" t="s">
        <v>53</v>
      </c>
      <c r="H535" t="s">
        <v>227</v>
      </c>
      <c r="I535" t="s">
        <v>298</v>
      </c>
      <c r="J535" t="s">
        <v>478</v>
      </c>
      <c r="K535" t="s">
        <v>560</v>
      </c>
      <c r="L535" s="50">
        <f>(C535-VLOOKUP(H535,Riders!$A$2:$C$3501,2,FALSE))/365</f>
        <v>20.923287671232877</v>
      </c>
      <c r="M535" s="50">
        <f>(C535-VLOOKUP(I535,Riders!$A$2:$C$3501,2,FALSE))/365</f>
        <v>19.526027397260275</v>
      </c>
      <c r="N535" s="50">
        <f>(C535-VLOOKUP(J535,Riders!$A$2:$C$3501,2,FALSE))/365</f>
        <v>21.969863013698632</v>
      </c>
      <c r="O535" s="50">
        <f>(C535-VLOOKUP(K535,Riders!$A$2:$C$3501,2,FALSE))/365</f>
        <v>20.87123287671233</v>
      </c>
      <c r="P535" s="51">
        <v>1</v>
      </c>
      <c r="Q535" s="101">
        <f t="shared" si="57"/>
        <v>257.43799999999999</v>
      </c>
      <c r="R535" s="101">
        <f t="shared" si="58"/>
        <v>22.42</v>
      </c>
      <c r="S535" s="101">
        <f t="shared" si="59"/>
        <v>68.680999999999997</v>
      </c>
      <c r="T535" s="101">
        <f t="shared" si="60"/>
        <v>62.573000000000022</v>
      </c>
      <c r="U535" s="101">
        <f t="shared" si="61"/>
        <v>63.247999999999962</v>
      </c>
      <c r="V535" s="101">
        <f t="shared" si="62"/>
        <v>62.936000000000007</v>
      </c>
      <c r="W535">
        <v>14.151</v>
      </c>
      <c r="X535">
        <v>8.2690000000000019</v>
      </c>
      <c r="Y535">
        <v>7.8129999999999988</v>
      </c>
      <c r="Z535">
        <v>7.6690000000000005</v>
      </c>
      <c r="AA535">
        <v>7.7439999999999998</v>
      </c>
      <c r="AB535">
        <v>7.6509999999999962</v>
      </c>
      <c r="AC535">
        <v>7.676000000000009</v>
      </c>
      <c r="AD535">
        <v>7.7079999999999913</v>
      </c>
      <c r="AE535">
        <v>7.8010000000000019</v>
      </c>
      <c r="AF535">
        <v>7.7330000000000041</v>
      </c>
      <c r="AG535">
        <v>7.7609999999999957</v>
      </c>
      <c r="AH535">
        <v>7.9260000000000161</v>
      </c>
      <c r="AI535">
        <v>7.8019999999999783</v>
      </c>
      <c r="AJ535">
        <v>7.8289999999999935</v>
      </c>
      <c r="AK535">
        <v>7.9180000000000348</v>
      </c>
      <c r="AL535">
        <v>7.8029999999999973</v>
      </c>
      <c r="AM535">
        <v>7.879999999999967</v>
      </c>
      <c r="AN535">
        <v>8.0190000000000055</v>
      </c>
      <c r="AO535">
        <v>7.8999999999999773</v>
      </c>
      <c r="AP535">
        <v>7.9410000000000309</v>
      </c>
      <c r="AQ535">
        <v>7.9919999999999902</v>
      </c>
      <c r="AR535">
        <v>7.8410000000000082</v>
      </c>
      <c r="AS535">
        <v>7.8540000000000134</v>
      </c>
      <c r="AT535">
        <v>7.8209999999999695</v>
      </c>
      <c r="AU535">
        <v>7.9130000000000109</v>
      </c>
      <c r="AV535">
        <v>7.8300000000000125</v>
      </c>
      <c r="AW535">
        <v>7.8679999999999666</v>
      </c>
      <c r="AX535">
        <v>8.0440000000000396</v>
      </c>
      <c r="AY535">
        <v>7.929000000000002</v>
      </c>
      <c r="AZ535">
        <v>7.9739999999999895</v>
      </c>
      <c r="BA535">
        <v>7.6830000000000211</v>
      </c>
      <c r="BB535">
        <v>7.6949999999999648</v>
      </c>
      <c r="BC535" s="102">
        <f t="shared" si="63"/>
        <v>55.935798133919626</v>
      </c>
    </row>
    <row r="536" spans="1:55" ht="14.65" thickBot="1" x14ac:dyDescent="0.5">
      <c r="A536" s="1" t="s">
        <v>127</v>
      </c>
      <c r="B536" s="1">
        <v>2019</v>
      </c>
      <c r="C536" s="2">
        <v>43490</v>
      </c>
      <c r="D536" s="1" t="s">
        <v>72</v>
      </c>
      <c r="E536" s="29" t="s">
        <v>454</v>
      </c>
      <c r="F536" s="17">
        <v>4</v>
      </c>
      <c r="G536" t="s">
        <v>36</v>
      </c>
      <c r="H536" t="s">
        <v>256</v>
      </c>
      <c r="I536" t="s">
        <v>425</v>
      </c>
      <c r="J536" t="s">
        <v>455</v>
      </c>
      <c r="K536" t="s">
        <v>558</v>
      </c>
      <c r="L536" s="50">
        <f>(C536-VLOOKUP(H536,Riders!$A$2:$C$3501,2,FALSE))/365</f>
        <v>22.923287671232877</v>
      </c>
      <c r="M536" s="50">
        <f>(C536-VLOOKUP(I536,Riders!$A$2:$C$3501,2,FALSE))/365</f>
        <v>19.564383561643837</v>
      </c>
      <c r="N536" s="50">
        <f>(C536-VLOOKUP(J536,Riders!$A$2:$C$3501,2,FALSE))/365</f>
        <v>18.92876712328767</v>
      </c>
      <c r="O536" s="50" t="e">
        <f>(C536-VLOOKUP(K536,Riders!$A$2:$C$3501,2,FALSE))/365</f>
        <v>#N/A</v>
      </c>
      <c r="P536" s="51">
        <v>2</v>
      </c>
      <c r="Q536" s="101">
        <f t="shared" si="57"/>
        <v>264.25</v>
      </c>
      <c r="R536" s="101">
        <f t="shared" si="58"/>
        <v>23.292999999999999</v>
      </c>
      <c r="S536" s="101">
        <f t="shared" si="59"/>
        <v>70.567999999999998</v>
      </c>
      <c r="T536" s="101">
        <f t="shared" si="60"/>
        <v>64.134</v>
      </c>
      <c r="U536" s="101">
        <f t="shared" si="61"/>
        <v>64.537999999999982</v>
      </c>
      <c r="V536" s="101">
        <f t="shared" si="62"/>
        <v>65.010000000000019</v>
      </c>
      <c r="W536">
        <v>14.757</v>
      </c>
      <c r="X536">
        <v>8.5359999999999996</v>
      </c>
      <c r="Y536">
        <v>7.9789999999999992</v>
      </c>
      <c r="Z536">
        <v>7.7580000000000027</v>
      </c>
      <c r="AA536">
        <v>7.82</v>
      </c>
      <c r="AB536">
        <v>7.7439999999999998</v>
      </c>
      <c r="AC536">
        <v>7.8940000000000126</v>
      </c>
      <c r="AD536">
        <v>8.0799999999999841</v>
      </c>
      <c r="AE536">
        <v>7.9610000000000127</v>
      </c>
      <c r="AF536">
        <v>7.9979999999999762</v>
      </c>
      <c r="AG536">
        <v>8.2180000000000035</v>
      </c>
      <c r="AH536">
        <v>8.0480000000000018</v>
      </c>
      <c r="AI536">
        <v>8.11</v>
      </c>
      <c r="AJ536">
        <v>7.9119999999999919</v>
      </c>
      <c r="AK536">
        <v>7.8940000000000055</v>
      </c>
      <c r="AL536">
        <v>7.9930000000000092</v>
      </c>
      <c r="AM536">
        <v>7.9110000000000014</v>
      </c>
      <c r="AN536">
        <v>7.8940000000000055</v>
      </c>
      <c r="AO536">
        <v>7.8799999999999955</v>
      </c>
      <c r="AP536">
        <v>8.0949999999999989</v>
      </c>
      <c r="AQ536">
        <v>8.0200000000000387</v>
      </c>
      <c r="AR536">
        <v>8.1769999999999641</v>
      </c>
      <c r="AS536">
        <v>8.3970000000000198</v>
      </c>
      <c r="AT536">
        <v>8.1639999999999588</v>
      </c>
      <c r="AU536">
        <v>8.0800000000000409</v>
      </c>
      <c r="AV536">
        <v>8.1800000000000068</v>
      </c>
      <c r="AW536">
        <v>8.0529999999999973</v>
      </c>
      <c r="AX536">
        <v>8.078000000000003</v>
      </c>
      <c r="AY536">
        <v>8.2789999999999964</v>
      </c>
      <c r="AZ536">
        <v>7.9989999999999668</v>
      </c>
      <c r="BA536">
        <v>8.1270000000000664</v>
      </c>
      <c r="BB536">
        <v>8.2139999999999418</v>
      </c>
      <c r="BC536" s="102">
        <f t="shared" si="63"/>
        <v>54.493850520340587</v>
      </c>
    </row>
    <row r="537" spans="1:55" ht="14.65" thickBot="1" x14ac:dyDescent="0.5">
      <c r="A537" s="1" t="s">
        <v>127</v>
      </c>
      <c r="B537" s="1">
        <v>2019</v>
      </c>
      <c r="C537" s="2">
        <v>43490</v>
      </c>
      <c r="D537" s="1" t="s">
        <v>72</v>
      </c>
      <c r="E537" s="29" t="s">
        <v>204</v>
      </c>
      <c r="F537" s="33" t="s">
        <v>205</v>
      </c>
      <c r="G537" t="s">
        <v>53</v>
      </c>
      <c r="H537" t="s">
        <v>227</v>
      </c>
      <c r="I537" t="s">
        <v>298</v>
      </c>
      <c r="J537" t="s">
        <v>478</v>
      </c>
      <c r="K537" t="s">
        <v>560</v>
      </c>
      <c r="L537" s="50">
        <f>(C537-VLOOKUP(H537,Riders!$A$2:$C$3501,2,FALSE))/365</f>
        <v>20.923287671232877</v>
      </c>
      <c r="M537" s="50">
        <f>(C537-VLOOKUP(I537,Riders!$A$2:$C$3501,2,FALSE))/365</f>
        <v>19.526027397260275</v>
      </c>
      <c r="N537" s="50">
        <f>(C537-VLOOKUP(J537,Riders!$A$2:$C$3501,2,FALSE))/365</f>
        <v>21.969863013698632</v>
      </c>
      <c r="O537" s="50">
        <f>(C537-VLOOKUP(K537,Riders!$A$2:$C$3501,2,FALSE))/365</f>
        <v>20.87123287671233</v>
      </c>
      <c r="P537" s="51">
        <v>1</v>
      </c>
      <c r="Q537" s="101">
        <f t="shared" si="57"/>
        <v>257.83299999999997</v>
      </c>
      <c r="R537" s="101">
        <f t="shared" si="58"/>
        <v>22.515999999999998</v>
      </c>
      <c r="S537" s="101">
        <f t="shared" si="59"/>
        <v>69.301999999999992</v>
      </c>
      <c r="T537" s="101">
        <f t="shared" si="60"/>
        <v>62.694000000000017</v>
      </c>
      <c r="U537" s="101">
        <f t="shared" si="61"/>
        <v>63.115999999999985</v>
      </c>
      <c r="V537" s="101">
        <f t="shared" si="62"/>
        <v>62.720999999999975</v>
      </c>
      <c r="W537">
        <v>14.212</v>
      </c>
      <c r="X537">
        <v>8.3039999999999985</v>
      </c>
      <c r="Y537">
        <v>7.8800000000000026</v>
      </c>
      <c r="Z537">
        <v>7.769999999999996</v>
      </c>
      <c r="AA537">
        <v>7.8430000000000035</v>
      </c>
      <c r="AB537">
        <v>7.7490000000000023</v>
      </c>
      <c r="AC537">
        <v>7.7629999999999981</v>
      </c>
      <c r="AD537">
        <v>7.7809999999999917</v>
      </c>
      <c r="AE537">
        <v>7.8870000000000147</v>
      </c>
      <c r="AF537">
        <v>7.7539999999999907</v>
      </c>
      <c r="AG537">
        <v>7.76400000000001</v>
      </c>
      <c r="AH537">
        <v>7.8559999999999803</v>
      </c>
      <c r="AI537">
        <v>7.8119999999999976</v>
      </c>
      <c r="AJ537">
        <v>7.8460000000000178</v>
      </c>
      <c r="AK537">
        <v>7.9259999999999877</v>
      </c>
      <c r="AL537">
        <v>7.849000000000018</v>
      </c>
      <c r="AM537">
        <v>7.8839999999999861</v>
      </c>
      <c r="AN537">
        <v>8.0130000000000052</v>
      </c>
      <c r="AO537">
        <v>7.8739999999999952</v>
      </c>
      <c r="AP537">
        <v>7.8760000000000332</v>
      </c>
      <c r="AQ537">
        <v>7.936000000000007</v>
      </c>
      <c r="AR537">
        <v>7.8789999999999338</v>
      </c>
      <c r="AS537">
        <v>7.8430000000000462</v>
      </c>
      <c r="AT537">
        <v>7.8109999999999786</v>
      </c>
      <c r="AU537">
        <v>7.8710000000000093</v>
      </c>
      <c r="AV537">
        <v>7.8470000000000084</v>
      </c>
      <c r="AW537">
        <v>7.7800000000000011</v>
      </c>
      <c r="AX537">
        <v>7.9899999999999523</v>
      </c>
      <c r="AY537">
        <v>7.9630000000000223</v>
      </c>
      <c r="AZ537">
        <v>7.8320000000000221</v>
      </c>
      <c r="BA537">
        <v>7.6829999999999643</v>
      </c>
      <c r="BB537">
        <v>7.7549999999999955</v>
      </c>
      <c r="BC537" s="102">
        <f t="shared" si="63"/>
        <v>55.850104525022019</v>
      </c>
    </row>
    <row r="538" spans="1:55" ht="14.65" thickBot="1" x14ac:dyDescent="0.5">
      <c r="A538" s="1" t="s">
        <v>127</v>
      </c>
      <c r="B538" s="1">
        <v>2019</v>
      </c>
      <c r="C538" s="2">
        <v>43490</v>
      </c>
      <c r="D538" s="1" t="s">
        <v>72</v>
      </c>
      <c r="E538" s="29" t="s">
        <v>204</v>
      </c>
      <c r="F538" s="17" t="s">
        <v>205</v>
      </c>
      <c r="G538" t="s">
        <v>15</v>
      </c>
      <c r="H538" t="s">
        <v>459</v>
      </c>
      <c r="I538" t="s">
        <v>337</v>
      </c>
      <c r="J538" t="s">
        <v>505</v>
      </c>
      <c r="K538" t="s">
        <v>491</v>
      </c>
      <c r="L538" s="50">
        <f>(C538-VLOOKUP(H538,Riders!$A$2:$C$3501,2,FALSE))/365</f>
        <v>20.194520547945206</v>
      </c>
      <c r="M538" s="50">
        <f>(C538-VLOOKUP(I538,Riders!$A$2:$C$3501,2,FALSE))/365</f>
        <v>23.693150684931506</v>
      </c>
      <c r="N538" s="50">
        <f>(C538-VLOOKUP(J538,Riders!$A$2:$C$3501,2,FALSE))/365</f>
        <v>35.712328767123289</v>
      </c>
      <c r="O538" s="50">
        <f>(C538-VLOOKUP(K538,Riders!$A$2:$C$3501,2,FALSE))/365</f>
        <v>22.545205479452054</v>
      </c>
      <c r="P538" s="51">
        <v>2</v>
      </c>
      <c r="Q538" s="101">
        <f t="shared" si="57"/>
        <v>263.28900000000004</v>
      </c>
      <c r="R538" s="101">
        <f t="shared" si="58"/>
        <v>22.658000000000001</v>
      </c>
      <c r="S538" s="101">
        <f t="shared" si="59"/>
        <v>70.004000000000005</v>
      </c>
      <c r="T538" s="101">
        <f t="shared" si="60"/>
        <v>62.716000000000022</v>
      </c>
      <c r="U538" s="101">
        <f t="shared" si="61"/>
        <v>64.718999999999966</v>
      </c>
      <c r="V538" s="101">
        <f t="shared" si="62"/>
        <v>65.850000000000051</v>
      </c>
      <c r="W538">
        <v>14.173999999999999</v>
      </c>
      <c r="X538">
        <v>8.4840000000000018</v>
      </c>
      <c r="Y538">
        <v>8.0549999999999997</v>
      </c>
      <c r="Z538">
        <v>7.9720000000000013</v>
      </c>
      <c r="AA538">
        <v>7.8739999999999952</v>
      </c>
      <c r="AB538">
        <v>7.7850000000000037</v>
      </c>
      <c r="AC538">
        <v>7.8930000000000078</v>
      </c>
      <c r="AD538">
        <v>7.7669999999999959</v>
      </c>
      <c r="AE538">
        <v>7.7419999999999902</v>
      </c>
      <c r="AF538">
        <v>7.8300000000000267</v>
      </c>
      <c r="AG538">
        <v>7.7599999999999909</v>
      </c>
      <c r="AH538">
        <v>7.7609999999999957</v>
      </c>
      <c r="AI538">
        <v>7.8239999999999981</v>
      </c>
      <c r="AJ538">
        <v>7.9299999999999926</v>
      </c>
      <c r="AK538">
        <v>7.8489999999999895</v>
      </c>
      <c r="AL538">
        <v>8.0200000000000387</v>
      </c>
      <c r="AM538">
        <v>8.0019999999999527</v>
      </c>
      <c r="AN538">
        <v>7.9560000000000173</v>
      </c>
      <c r="AO538">
        <v>7.9669999999999845</v>
      </c>
      <c r="AP538">
        <v>8.1100000000000136</v>
      </c>
      <c r="AQ538">
        <v>8.0939999999999941</v>
      </c>
      <c r="AR538">
        <v>8.1089999999999804</v>
      </c>
      <c r="AS538">
        <v>8.3590000000000373</v>
      </c>
      <c r="AT538">
        <v>8.1219999999999857</v>
      </c>
      <c r="AU538">
        <v>8.1730000000000018</v>
      </c>
      <c r="AV538">
        <v>8.3130000000000166</v>
      </c>
      <c r="AW538">
        <v>8.1079999999999757</v>
      </c>
      <c r="AX538">
        <v>8.3080000000000211</v>
      </c>
      <c r="AY538">
        <v>8.282999999999987</v>
      </c>
      <c r="AZ538">
        <v>8.2669999999999675</v>
      </c>
      <c r="BA538">
        <v>8.1530000000000484</v>
      </c>
      <c r="BB538">
        <v>8.245000000000033</v>
      </c>
      <c r="BC538" s="102">
        <f t="shared" si="63"/>
        <v>54.69275207091826</v>
      </c>
    </row>
    <row r="539" spans="1:55" ht="14.65" thickBot="1" x14ac:dyDescent="0.5">
      <c r="A539" s="1" t="s">
        <v>127</v>
      </c>
      <c r="B539" s="1">
        <v>2019</v>
      </c>
      <c r="C539" s="2">
        <v>43490</v>
      </c>
      <c r="D539" s="1" t="s">
        <v>72</v>
      </c>
      <c r="E539" s="29" t="s">
        <v>204</v>
      </c>
      <c r="F539" s="33" t="s">
        <v>206</v>
      </c>
      <c r="G539" t="s">
        <v>29</v>
      </c>
      <c r="H539" t="s">
        <v>28</v>
      </c>
      <c r="I539" t="s">
        <v>217</v>
      </c>
      <c r="J539" t="s">
        <v>573</v>
      </c>
      <c r="K539" t="s">
        <v>417</v>
      </c>
      <c r="L539" s="50">
        <f>(C539-VLOOKUP(H539,Riders!$A$2:$C$3501,2,FALSE))/365</f>
        <v>19.082191780821919</v>
      </c>
      <c r="M539" s="50">
        <f>(C539-VLOOKUP(I539,Riders!$A$2:$C$3501,2,FALSE))/365</f>
        <v>20.82191780821918</v>
      </c>
      <c r="N539" s="50">
        <f>(C539-VLOOKUP(J539,Riders!$A$2:$C$3501,2,FALSE))/365</f>
        <v>29.789041095890411</v>
      </c>
      <c r="O539" s="50">
        <f>(C539-VLOOKUP(K539,Riders!$A$2:$C$3501,2,FALSE))/365</f>
        <v>19.934246575342467</v>
      </c>
      <c r="P539" s="51">
        <v>3</v>
      </c>
      <c r="Q539" s="101">
        <f t="shared" si="57"/>
        <v>261.33100000000002</v>
      </c>
      <c r="R539" s="101">
        <f t="shared" si="58"/>
        <v>22.129000000000001</v>
      </c>
      <c r="S539" s="101">
        <f t="shared" si="59"/>
        <v>69.271000000000001</v>
      </c>
      <c r="T539" s="101">
        <f t="shared" si="60"/>
        <v>63.49499999999999</v>
      </c>
      <c r="U539" s="101">
        <f t="shared" si="61"/>
        <v>63.793000000000006</v>
      </c>
      <c r="V539" s="101">
        <f t="shared" si="62"/>
        <v>64.77200000000002</v>
      </c>
      <c r="W539">
        <v>13.965999999999999</v>
      </c>
      <c r="X539">
        <v>8.163000000000002</v>
      </c>
      <c r="Y539">
        <v>7.8909999999999982</v>
      </c>
      <c r="Z539">
        <v>7.9060000000000024</v>
      </c>
      <c r="AA539">
        <v>7.7680000000000007</v>
      </c>
      <c r="AB539">
        <v>7.8699999999999974</v>
      </c>
      <c r="AC539">
        <v>7.8279999999999959</v>
      </c>
      <c r="AD539">
        <v>7.8790000000000049</v>
      </c>
      <c r="AE539">
        <v>8.0360000000000014</v>
      </c>
      <c r="AF539">
        <v>7.9020000000000152</v>
      </c>
      <c r="AG539">
        <v>7.8819999999999766</v>
      </c>
      <c r="AH539">
        <v>8.0360000000000014</v>
      </c>
      <c r="AI539">
        <v>7.9060000000000059</v>
      </c>
      <c r="AJ539">
        <v>8.0419999999999874</v>
      </c>
      <c r="AK539">
        <v>7.8650000000000091</v>
      </c>
      <c r="AL539">
        <v>7.8259999999999934</v>
      </c>
      <c r="AM539">
        <v>7.9840000000000089</v>
      </c>
      <c r="AN539">
        <v>7.8449999999999989</v>
      </c>
      <c r="AO539">
        <v>7.9319999999999879</v>
      </c>
      <c r="AP539">
        <v>8.0360000000000014</v>
      </c>
      <c r="AQ539">
        <v>7.9370000000000402</v>
      </c>
      <c r="AR539">
        <v>7.9589999999999748</v>
      </c>
      <c r="AS539">
        <v>8.179000000000002</v>
      </c>
      <c r="AT539">
        <v>7.9209999999999923</v>
      </c>
      <c r="AU539">
        <v>8.0270000000000152</v>
      </c>
      <c r="AV539">
        <v>7.9639999999999986</v>
      </c>
      <c r="AW539">
        <v>8.0099999999999909</v>
      </c>
      <c r="AX539">
        <v>8.2230000000000132</v>
      </c>
      <c r="AY539">
        <v>7.9299999999999784</v>
      </c>
      <c r="AZ539">
        <v>8.1620000000000346</v>
      </c>
      <c r="BA539">
        <v>8.1119999999999663</v>
      </c>
      <c r="BB539">
        <v>8.3440000000000225</v>
      </c>
      <c r="BC539" s="102">
        <f t="shared" si="63"/>
        <v>55.102532803226559</v>
      </c>
    </row>
    <row r="540" spans="1:55" ht="14.65" thickBot="1" x14ac:dyDescent="0.5">
      <c r="A540" s="1" t="s">
        <v>127</v>
      </c>
      <c r="B540" s="1">
        <v>2019</v>
      </c>
      <c r="C540" s="2">
        <v>43490</v>
      </c>
      <c r="D540" s="1" t="s">
        <v>72</v>
      </c>
      <c r="E540" s="29" t="s">
        <v>204</v>
      </c>
      <c r="F540" s="17" t="s">
        <v>206</v>
      </c>
      <c r="G540" t="s">
        <v>17</v>
      </c>
      <c r="H540" t="s">
        <v>215</v>
      </c>
      <c r="I540" t="s">
        <v>423</v>
      </c>
      <c r="J540" t="s">
        <v>327</v>
      </c>
      <c r="K540" t="s">
        <v>574</v>
      </c>
      <c r="L540" s="50">
        <f>(C540-VLOOKUP(H540,Riders!$A$2:$C$3501,2,FALSE))/365</f>
        <v>20.049315068493151</v>
      </c>
      <c r="M540" s="50">
        <f>(C540-VLOOKUP(I540,Riders!$A$2:$C$3501,2,FALSE))/365</f>
        <v>21.183561643835617</v>
      </c>
      <c r="N540" s="50">
        <f>(C540-VLOOKUP(J540,Riders!$A$2:$C$3501,2,FALSE))/365</f>
        <v>26.30958904109589</v>
      </c>
      <c r="O540" s="50">
        <f>(C540-VLOOKUP(K540,Riders!$A$2:$C$3501,2,FALSE))/365</f>
        <v>19.013698630136986</v>
      </c>
      <c r="P540" s="51">
        <v>4</v>
      </c>
      <c r="Q540" s="101">
        <f t="shared" si="57"/>
        <v>266.85699999999997</v>
      </c>
      <c r="R540" s="101">
        <f t="shared" si="58"/>
        <v>22.631</v>
      </c>
      <c r="S540" s="101">
        <f t="shared" si="59"/>
        <v>70.050000000000011</v>
      </c>
      <c r="T540" s="101">
        <f t="shared" si="60"/>
        <v>63.855999999999995</v>
      </c>
      <c r="U540" s="101">
        <f t="shared" si="61"/>
        <v>65.342999999999961</v>
      </c>
      <c r="V540" s="101">
        <f t="shared" si="62"/>
        <v>67.608000000000004</v>
      </c>
      <c r="W540">
        <v>14.087999999999999</v>
      </c>
      <c r="X540">
        <v>8.543000000000001</v>
      </c>
      <c r="Y540">
        <v>7.9609999999999985</v>
      </c>
      <c r="Z540">
        <v>7.8620000000000019</v>
      </c>
      <c r="AA540">
        <v>7.7989999999999995</v>
      </c>
      <c r="AB540">
        <v>7.972999999999999</v>
      </c>
      <c r="AC540">
        <v>7.8810000000000002</v>
      </c>
      <c r="AD540">
        <v>7.9430000000000121</v>
      </c>
      <c r="AE540">
        <v>8.0559999999999974</v>
      </c>
      <c r="AF540">
        <v>7.8389999999999844</v>
      </c>
      <c r="AG540">
        <v>7.8310000000000173</v>
      </c>
      <c r="AH540">
        <v>7.9329999999999927</v>
      </c>
      <c r="AI540">
        <v>7.9240000000000066</v>
      </c>
      <c r="AJ540">
        <v>8.1629999999999825</v>
      </c>
      <c r="AK540">
        <v>8.063999999999993</v>
      </c>
      <c r="AL540">
        <v>8.0460000000000207</v>
      </c>
      <c r="AM540">
        <v>8.2740000000000009</v>
      </c>
      <c r="AN540">
        <v>8.1309999999999718</v>
      </c>
      <c r="AO540">
        <v>8.2440000000000282</v>
      </c>
      <c r="AP540">
        <v>8.3290000000000077</v>
      </c>
      <c r="AQ540">
        <v>8.1259999999999764</v>
      </c>
      <c r="AR540">
        <v>8.0749999999999886</v>
      </c>
      <c r="AS540">
        <v>8.0150000000000432</v>
      </c>
      <c r="AT540">
        <v>8.1489999999999441</v>
      </c>
      <c r="AU540">
        <v>8.4110000000000298</v>
      </c>
      <c r="AV540">
        <v>8.4989999999999952</v>
      </c>
      <c r="AW540">
        <v>8.7800000000000011</v>
      </c>
      <c r="AX540">
        <v>8.474000000000018</v>
      </c>
      <c r="AY540">
        <v>8.5699999999999932</v>
      </c>
      <c r="AZ540">
        <v>8.2979999999999734</v>
      </c>
      <c r="BA540">
        <v>8.2670000000000243</v>
      </c>
      <c r="BB540">
        <v>8.3089999999999691</v>
      </c>
      <c r="BC540" s="102">
        <f t="shared" si="63"/>
        <v>53.96148499008833</v>
      </c>
    </row>
    <row r="541" spans="1:55" ht="14.65" thickBot="1" x14ac:dyDescent="0.5">
      <c r="A541" s="1" t="s">
        <v>127</v>
      </c>
      <c r="B541" s="1">
        <v>2019</v>
      </c>
      <c r="C541" s="2">
        <v>43489</v>
      </c>
      <c r="D541" s="1" t="s">
        <v>72</v>
      </c>
      <c r="E541" s="29" t="s">
        <v>379</v>
      </c>
      <c r="F541" s="33" t="s">
        <v>379</v>
      </c>
      <c r="G541" t="s">
        <v>53</v>
      </c>
      <c r="H541" t="s">
        <v>227</v>
      </c>
      <c r="I541" t="s">
        <v>298</v>
      </c>
      <c r="J541" t="s">
        <v>478</v>
      </c>
      <c r="K541" t="s">
        <v>560</v>
      </c>
      <c r="L541" s="50">
        <f>(C541-VLOOKUP(H541,Riders!$A$2:$C$3501,2,FALSE))/365</f>
        <v>20.920547945205481</v>
      </c>
      <c r="M541" s="50">
        <f>(C541-VLOOKUP(I541,Riders!$A$2:$C$3501,2,FALSE))/365</f>
        <v>19.523287671232875</v>
      </c>
      <c r="N541" s="50">
        <f>(C541-VLOOKUP(J541,Riders!$A$2:$C$3501,2,FALSE))/365</f>
        <v>21.967123287671232</v>
      </c>
      <c r="O541" s="50">
        <f>(C541-VLOOKUP(K541,Riders!$A$2:$C$3501,2,FALSE))/365</f>
        <v>20.86849315068493</v>
      </c>
      <c r="P541" s="51">
        <v>1</v>
      </c>
      <c r="Q541" s="101">
        <f t="shared" si="57"/>
        <v>261.339</v>
      </c>
      <c r="R541" s="101">
        <f t="shared" si="58"/>
        <v>22.635999999999999</v>
      </c>
      <c r="S541" s="101">
        <f t="shared" si="59"/>
        <v>69.860000000000014</v>
      </c>
      <c r="T541" s="101">
        <f t="shared" si="60"/>
        <v>63.625999999999976</v>
      </c>
      <c r="U541" s="101">
        <f t="shared" si="61"/>
        <v>63.99799999999999</v>
      </c>
      <c r="V541" s="101">
        <f t="shared" si="62"/>
        <v>63.855000000000018</v>
      </c>
      <c r="W541">
        <v>14.369</v>
      </c>
      <c r="X541">
        <v>8.2669999999999995</v>
      </c>
      <c r="Y541">
        <v>7.9009999999999998</v>
      </c>
      <c r="Z541">
        <v>7.8430000000000035</v>
      </c>
      <c r="AA541">
        <v>7.904999999999994</v>
      </c>
      <c r="AB541">
        <v>7.8160000000000025</v>
      </c>
      <c r="AC541">
        <v>7.8440000000000083</v>
      </c>
      <c r="AD541">
        <v>7.9150000000000063</v>
      </c>
      <c r="AE541">
        <v>8.0039999999999765</v>
      </c>
      <c r="AF541">
        <v>7.9009999999999962</v>
      </c>
      <c r="AG541">
        <v>7.8890000000000242</v>
      </c>
      <c r="AH541">
        <v>8.0240000000000009</v>
      </c>
      <c r="AI541">
        <v>7.8839999999999719</v>
      </c>
      <c r="AJ541">
        <v>7.9229999999999876</v>
      </c>
      <c r="AK541">
        <v>8.0370000000000346</v>
      </c>
      <c r="AL541">
        <v>7.9639999999999844</v>
      </c>
      <c r="AM541">
        <v>8.0870000000000175</v>
      </c>
      <c r="AN541">
        <v>7.9659999999999798</v>
      </c>
      <c r="AO541">
        <v>7.9920000000000186</v>
      </c>
      <c r="AP541">
        <v>8.0579999999999927</v>
      </c>
      <c r="AQ541">
        <v>7.9380000000000166</v>
      </c>
      <c r="AR541">
        <v>7.9529999999999745</v>
      </c>
      <c r="AS541">
        <v>7.9439999999999884</v>
      </c>
      <c r="AT541">
        <v>8.0600000000000023</v>
      </c>
      <c r="AU541">
        <v>7.8710000000000093</v>
      </c>
      <c r="AV541">
        <v>7.9620000000000459</v>
      </c>
      <c r="AW541">
        <v>8.2059999999999604</v>
      </c>
      <c r="AX541">
        <v>8.2179999999999893</v>
      </c>
      <c r="AY541">
        <v>7.9910000000000423</v>
      </c>
      <c r="AZ541">
        <v>8.0419999999999732</v>
      </c>
      <c r="BA541">
        <v>7.7099999999999795</v>
      </c>
      <c r="BB541">
        <v>7.8550000000000182</v>
      </c>
      <c r="BC541" s="102">
        <f t="shared" si="63"/>
        <v>55.100846027573382</v>
      </c>
    </row>
    <row r="542" spans="1:55" ht="14.65" thickBot="1" x14ac:dyDescent="0.5">
      <c r="A542" s="1" t="s">
        <v>127</v>
      </c>
      <c r="B542" s="1">
        <v>2019</v>
      </c>
      <c r="C542" s="2">
        <v>43489</v>
      </c>
      <c r="D542" s="1" t="s">
        <v>72</v>
      </c>
      <c r="E542" s="29" t="s">
        <v>379</v>
      </c>
      <c r="F542" s="17" t="s">
        <v>379</v>
      </c>
      <c r="G542" t="s">
        <v>15</v>
      </c>
      <c r="H542" t="s">
        <v>459</v>
      </c>
      <c r="I542" t="s">
        <v>337</v>
      </c>
      <c r="J542" t="s">
        <v>505</v>
      </c>
      <c r="K542" t="s">
        <v>491</v>
      </c>
      <c r="L542" s="50">
        <f>(C542-VLOOKUP(H542,Riders!$A$2:$C$3501,2,FALSE))/365</f>
        <v>20.19178082191781</v>
      </c>
      <c r="M542" s="50">
        <f>(C542-VLOOKUP(I542,Riders!$A$2:$C$3501,2,FALSE))/365</f>
        <v>23.69041095890411</v>
      </c>
      <c r="N542" s="50">
        <f>(C542-VLOOKUP(J542,Riders!$A$2:$C$3501,2,FALSE))/365</f>
        <v>35.709589041095889</v>
      </c>
      <c r="O542" s="50">
        <f>(C542-VLOOKUP(K542,Riders!$A$2:$C$3501,2,FALSE))/365</f>
        <v>22.542465753424658</v>
      </c>
      <c r="P542" s="51">
        <v>2</v>
      </c>
      <c r="Q542" s="101">
        <f t="shared" si="57"/>
        <v>263.89499999999998</v>
      </c>
      <c r="R542" s="101">
        <f t="shared" si="58"/>
        <v>22.68</v>
      </c>
      <c r="S542" s="101">
        <f t="shared" si="59"/>
        <v>70.875</v>
      </c>
      <c r="T542" s="101">
        <f t="shared" si="60"/>
        <v>64.12700000000001</v>
      </c>
      <c r="U542" s="101">
        <f t="shared" si="61"/>
        <v>64.500999999999976</v>
      </c>
      <c r="V542" s="101">
        <f t="shared" si="62"/>
        <v>64.391999999999996</v>
      </c>
      <c r="W542">
        <v>14.202</v>
      </c>
      <c r="X542">
        <v>8.4779999999999998</v>
      </c>
      <c r="Y542">
        <v>8.0249999999999986</v>
      </c>
      <c r="Z542">
        <v>8.0480000000000018</v>
      </c>
      <c r="AA542">
        <v>7.9879999999999995</v>
      </c>
      <c r="AB542">
        <v>8.0529999999999973</v>
      </c>
      <c r="AC542">
        <v>8.1150000000000091</v>
      </c>
      <c r="AD542">
        <v>7.965999999999994</v>
      </c>
      <c r="AE542">
        <v>7.9349999999999881</v>
      </c>
      <c r="AF542">
        <v>8.0730000000000075</v>
      </c>
      <c r="AG542">
        <v>7.9090000000000202</v>
      </c>
      <c r="AH542">
        <v>7.9829999999999899</v>
      </c>
      <c r="AI542">
        <v>7.9680000000000035</v>
      </c>
      <c r="AJ542">
        <v>8.1459999999999866</v>
      </c>
      <c r="AK542">
        <v>7.9949999999999903</v>
      </c>
      <c r="AL542">
        <v>8.1180000000000234</v>
      </c>
      <c r="AM542">
        <v>8.0669999999999789</v>
      </c>
      <c r="AN542">
        <v>8.0780000000000314</v>
      </c>
      <c r="AO542">
        <v>8.0139999999999816</v>
      </c>
      <c r="AP542">
        <v>8.0930000000000177</v>
      </c>
      <c r="AQ542">
        <v>8.0029999999999575</v>
      </c>
      <c r="AR542">
        <v>8.0410000000000537</v>
      </c>
      <c r="AS542">
        <v>8.1499999999999488</v>
      </c>
      <c r="AT542">
        <v>8.0550000000000068</v>
      </c>
      <c r="AU542">
        <v>8.0349999999999966</v>
      </c>
      <c r="AV542">
        <v>8.2330000000000325</v>
      </c>
      <c r="AW542">
        <v>7.9919999999999618</v>
      </c>
      <c r="AX542">
        <v>8.002000000000038</v>
      </c>
      <c r="AY542">
        <v>8.0550000000000068</v>
      </c>
      <c r="AZ542">
        <v>8.1119999999999948</v>
      </c>
      <c r="BA542">
        <v>7.9119999999999493</v>
      </c>
      <c r="BB542">
        <v>8.0510000000000161</v>
      </c>
      <c r="BC542" s="102">
        <f t="shared" si="63"/>
        <v>54.567157392144608</v>
      </c>
    </row>
    <row r="543" spans="1:55" ht="14.65" thickBot="1" x14ac:dyDescent="0.5">
      <c r="A543" s="1" t="s">
        <v>127</v>
      </c>
      <c r="B543" s="1">
        <v>2019</v>
      </c>
      <c r="C543" s="2">
        <v>43489</v>
      </c>
      <c r="D543" s="1" t="s">
        <v>72</v>
      </c>
      <c r="E543" s="29" t="s">
        <v>379</v>
      </c>
      <c r="F543" s="33" t="s">
        <v>379</v>
      </c>
      <c r="G543" t="s">
        <v>29</v>
      </c>
      <c r="H543" t="s">
        <v>28</v>
      </c>
      <c r="I543" t="s">
        <v>217</v>
      </c>
      <c r="J543" t="s">
        <v>573</v>
      </c>
      <c r="K543" t="s">
        <v>417</v>
      </c>
      <c r="L543" s="50">
        <f>(C543-VLOOKUP(H543,Riders!$A$2:$C$3501,2,FALSE))/365</f>
        <v>19.079452054794519</v>
      </c>
      <c r="M543" s="50">
        <f>(C543-VLOOKUP(I543,Riders!$A$2:$C$3501,2,FALSE))/365</f>
        <v>20.81917808219178</v>
      </c>
      <c r="N543" s="50">
        <f>(C543-VLOOKUP(J543,Riders!$A$2:$C$3501,2,FALSE))/365</f>
        <v>29.786301369863015</v>
      </c>
      <c r="O543" s="50">
        <f>(C543-VLOOKUP(K543,Riders!$A$2:$C$3501,2,FALSE))/365</f>
        <v>19.931506849315067</v>
      </c>
      <c r="P543" s="51">
        <v>3</v>
      </c>
      <c r="Q543" s="101">
        <f t="shared" si="57"/>
        <v>265.14</v>
      </c>
      <c r="R543" s="101">
        <f t="shared" si="58"/>
        <v>22.146999999999998</v>
      </c>
      <c r="S543" s="101">
        <f t="shared" si="59"/>
        <v>69.571999999999989</v>
      </c>
      <c r="T543" s="101">
        <f t="shared" si="60"/>
        <v>64.801000000000002</v>
      </c>
      <c r="U543" s="101">
        <f t="shared" si="61"/>
        <v>64.730000000000018</v>
      </c>
      <c r="V543" s="101">
        <f t="shared" si="62"/>
        <v>66.036999999999978</v>
      </c>
      <c r="W543">
        <v>13.919</v>
      </c>
      <c r="X543">
        <v>8.227999999999998</v>
      </c>
      <c r="Y543">
        <v>7.9000000000000021</v>
      </c>
      <c r="Z543">
        <v>8.1170000000000009</v>
      </c>
      <c r="AA543">
        <v>7.9279999999999973</v>
      </c>
      <c r="AB543">
        <v>7.8900000000000006</v>
      </c>
      <c r="AC543">
        <v>7.7579999999999956</v>
      </c>
      <c r="AD543">
        <v>7.8319999999999936</v>
      </c>
      <c r="AE543">
        <v>8.1630000000000109</v>
      </c>
      <c r="AF543">
        <v>7.9669999999999845</v>
      </c>
      <c r="AG543">
        <v>8.0730000000000217</v>
      </c>
      <c r="AH543">
        <v>8.2999999999999972</v>
      </c>
      <c r="AI543">
        <v>8.1059999999999945</v>
      </c>
      <c r="AJ543">
        <v>8.2610000000000099</v>
      </c>
      <c r="AK543">
        <v>7.944999999999979</v>
      </c>
      <c r="AL543">
        <v>7.9860000000000042</v>
      </c>
      <c r="AM543">
        <v>8.0420000000000016</v>
      </c>
      <c r="AN543">
        <v>7.9350000000000307</v>
      </c>
      <c r="AO543">
        <v>7.8779999999999575</v>
      </c>
      <c r="AP543">
        <v>7.828000000000003</v>
      </c>
      <c r="AQ543">
        <v>8.1900000000000261</v>
      </c>
      <c r="AR543">
        <v>8.0660000000000025</v>
      </c>
      <c r="AS543">
        <v>8.393999999999977</v>
      </c>
      <c r="AT543">
        <v>8.3970000000000198</v>
      </c>
      <c r="AU543">
        <v>8.3400000000000034</v>
      </c>
      <c r="AV543">
        <v>8.2809999999999775</v>
      </c>
      <c r="AW543">
        <v>8.4150000000000205</v>
      </c>
      <c r="AX543">
        <v>8.0949999999999989</v>
      </c>
      <c r="AY543">
        <v>8.1210000000000093</v>
      </c>
      <c r="AZ543">
        <v>8.2129999999999939</v>
      </c>
      <c r="BA543">
        <v>8.3950000000000102</v>
      </c>
      <c r="BB543">
        <v>8.1769999999999641</v>
      </c>
      <c r="BC543" s="102">
        <f t="shared" si="63"/>
        <v>54.310930074677529</v>
      </c>
    </row>
    <row r="544" spans="1:55" ht="14.65" thickBot="1" x14ac:dyDescent="0.5">
      <c r="A544" s="1" t="s">
        <v>127</v>
      </c>
      <c r="B544" s="1">
        <v>2019</v>
      </c>
      <c r="C544" s="2">
        <v>43489</v>
      </c>
      <c r="D544" s="1" t="s">
        <v>72</v>
      </c>
      <c r="E544" s="29" t="s">
        <v>379</v>
      </c>
      <c r="F544" s="17" t="s">
        <v>379</v>
      </c>
      <c r="G544" t="s">
        <v>36</v>
      </c>
      <c r="H544" t="s">
        <v>256</v>
      </c>
      <c r="I544" t="s">
        <v>425</v>
      </c>
      <c r="J544" t="s">
        <v>455</v>
      </c>
      <c r="K544" t="s">
        <v>558</v>
      </c>
      <c r="L544" s="50">
        <f>(C544-VLOOKUP(H544,Riders!$A$2:$C$3501,2,FALSE))/365</f>
        <v>22.920547945205481</v>
      </c>
      <c r="M544" s="50">
        <f>(C544-VLOOKUP(I544,Riders!$A$2:$C$3501,2,FALSE))/365</f>
        <v>19.561643835616437</v>
      </c>
      <c r="N544" s="50">
        <f>(C544-VLOOKUP(J544,Riders!$A$2:$C$3501,2,FALSE))/365</f>
        <v>18.926027397260274</v>
      </c>
      <c r="O544" s="50" t="e">
        <f>(C544-VLOOKUP(K544,Riders!$A$2:$C$3501,2,FALSE))/365</f>
        <v>#N/A</v>
      </c>
      <c r="P544" s="51">
        <v>4</v>
      </c>
      <c r="Q544" s="101">
        <f t="shared" si="57"/>
        <v>265.55400000000003</v>
      </c>
      <c r="R544" s="101">
        <f t="shared" si="58"/>
        <v>22.974</v>
      </c>
      <c r="S544" s="101">
        <f t="shared" si="59"/>
        <v>70.305999999999997</v>
      </c>
      <c r="T544" s="101">
        <f t="shared" si="60"/>
        <v>65.372</v>
      </c>
      <c r="U544" s="101">
        <f t="shared" si="61"/>
        <v>64.876999999999981</v>
      </c>
      <c r="V544" s="101">
        <f t="shared" si="62"/>
        <v>64.999000000000052</v>
      </c>
      <c r="W544">
        <v>14.464</v>
      </c>
      <c r="X544">
        <v>8.51</v>
      </c>
      <c r="Y544">
        <v>7.9310000000000009</v>
      </c>
      <c r="Z544">
        <v>7.7179999999999964</v>
      </c>
      <c r="AA544">
        <v>7.9110000000000014</v>
      </c>
      <c r="AB544">
        <v>7.7259999999999991</v>
      </c>
      <c r="AC544">
        <v>7.872000000000007</v>
      </c>
      <c r="AD544">
        <v>8.1739999999999924</v>
      </c>
      <c r="AE544">
        <v>7.9460000000000122</v>
      </c>
      <c r="AF544">
        <v>8.0819999999999936</v>
      </c>
      <c r="AG544">
        <v>8.2779999999999916</v>
      </c>
      <c r="AH544">
        <v>8.1850000000000023</v>
      </c>
      <c r="AI544">
        <v>8.195999999999998</v>
      </c>
      <c r="AJ544">
        <v>8.1929999999999978</v>
      </c>
      <c r="AK544">
        <v>8.1370000000000289</v>
      </c>
      <c r="AL544">
        <v>8.3549999999999756</v>
      </c>
      <c r="AM544">
        <v>7.8190000000000168</v>
      </c>
      <c r="AN544">
        <v>7.9279999999999973</v>
      </c>
      <c r="AO544">
        <v>8.1169999999999902</v>
      </c>
      <c r="AP544">
        <v>8.0769999999999982</v>
      </c>
      <c r="AQ544">
        <v>8.1459999999999866</v>
      </c>
      <c r="AR544">
        <v>8.3880000000000052</v>
      </c>
      <c r="AS544">
        <v>8.2210000000000321</v>
      </c>
      <c r="AT544">
        <v>8.1809999999999548</v>
      </c>
      <c r="AU544">
        <v>8.2950000000000159</v>
      </c>
      <c r="AV544">
        <v>8.1989999999999839</v>
      </c>
      <c r="AW544">
        <v>8.2340000000000373</v>
      </c>
      <c r="AX544">
        <v>8.2719999999999629</v>
      </c>
      <c r="AY544">
        <v>8.342000000000013</v>
      </c>
      <c r="AZ544">
        <v>7.8620000000000232</v>
      </c>
      <c r="BA544">
        <v>7.8509999999999991</v>
      </c>
      <c r="BB544">
        <v>7.9440000000000168</v>
      </c>
      <c r="BC544" s="102">
        <f t="shared" si="63"/>
        <v>54.226259065952682</v>
      </c>
    </row>
    <row r="545" spans="1:55" ht="14.65" thickBot="1" x14ac:dyDescent="0.5">
      <c r="A545" s="1" t="s">
        <v>127</v>
      </c>
      <c r="B545" s="1">
        <v>2019</v>
      </c>
      <c r="C545" s="2">
        <v>43489</v>
      </c>
      <c r="D545" s="1" t="s">
        <v>72</v>
      </c>
      <c r="E545" s="29" t="s">
        <v>379</v>
      </c>
      <c r="F545" s="33" t="s">
        <v>379</v>
      </c>
      <c r="G545" t="s">
        <v>17</v>
      </c>
      <c r="H545" t="s">
        <v>215</v>
      </c>
      <c r="I545" t="s">
        <v>423</v>
      </c>
      <c r="J545" t="s">
        <v>327</v>
      </c>
      <c r="K545" t="s">
        <v>574</v>
      </c>
      <c r="L545" s="50">
        <f>(C545-VLOOKUP(H545,Riders!$A$2:$C$3501,2,FALSE))/365</f>
        <v>20.046575342465754</v>
      </c>
      <c r="M545" s="50">
        <f>(C545-VLOOKUP(I545,Riders!$A$2:$C$3501,2,FALSE))/365</f>
        <v>21.18082191780822</v>
      </c>
      <c r="N545" s="50">
        <f>(C545-VLOOKUP(J545,Riders!$A$2:$C$3501,2,FALSE))/365</f>
        <v>26.306849315068494</v>
      </c>
      <c r="O545" s="50">
        <f>(C545-VLOOKUP(K545,Riders!$A$2:$C$3501,2,FALSE))/365</f>
        <v>19.010958904109589</v>
      </c>
      <c r="P545" s="51">
        <v>5</v>
      </c>
      <c r="Q545" s="101">
        <f t="shared" si="57"/>
        <v>267.58699999999999</v>
      </c>
      <c r="R545" s="101">
        <f t="shared" si="58"/>
        <v>22.704999999999998</v>
      </c>
      <c r="S545" s="101">
        <f t="shared" si="59"/>
        <v>70.762</v>
      </c>
      <c r="T545" s="101">
        <f t="shared" si="60"/>
        <v>64.776999999999987</v>
      </c>
      <c r="U545" s="101">
        <f t="shared" si="61"/>
        <v>65.233000000000004</v>
      </c>
      <c r="V545" s="101">
        <f t="shared" si="62"/>
        <v>66.814999999999998</v>
      </c>
      <c r="W545">
        <v>14.217000000000001</v>
      </c>
      <c r="X545">
        <v>8.4879999999999978</v>
      </c>
      <c r="Y545">
        <v>7.9670000000000023</v>
      </c>
      <c r="Z545">
        <v>8.0669999999999966</v>
      </c>
      <c r="AA545">
        <v>8.0050000000000026</v>
      </c>
      <c r="AB545">
        <v>8.1559999999999988</v>
      </c>
      <c r="AC545">
        <v>7.9350000000000023</v>
      </c>
      <c r="AD545">
        <v>7.9269999999999996</v>
      </c>
      <c r="AE545">
        <v>8.0179999999999865</v>
      </c>
      <c r="AF545">
        <v>7.8860000000000099</v>
      </c>
      <c r="AG545">
        <v>7.9249999999999972</v>
      </c>
      <c r="AH545">
        <v>8.1900000000000119</v>
      </c>
      <c r="AI545">
        <v>8.0889999999999844</v>
      </c>
      <c r="AJ545">
        <v>8.3010000000000161</v>
      </c>
      <c r="AK545">
        <v>8.1640000000000157</v>
      </c>
      <c r="AL545">
        <v>8.2039999999999651</v>
      </c>
      <c r="AM545">
        <v>8.2230000000000416</v>
      </c>
      <c r="AN545">
        <v>8.0409999999999968</v>
      </c>
      <c r="AO545">
        <v>8.0080000000000098</v>
      </c>
      <c r="AP545">
        <v>8.1719999999999686</v>
      </c>
      <c r="AQ545">
        <v>8.0260000000000105</v>
      </c>
      <c r="AR545">
        <v>8.1529999999999632</v>
      </c>
      <c r="AS545">
        <v>8.3520000000000039</v>
      </c>
      <c r="AT545">
        <v>8.2580000000000098</v>
      </c>
      <c r="AU545">
        <v>8.3509999999999991</v>
      </c>
      <c r="AV545">
        <v>8.2830000000000155</v>
      </c>
      <c r="AW545">
        <v>8.4749999999999943</v>
      </c>
      <c r="AX545">
        <v>8.3280000000000314</v>
      </c>
      <c r="AY545">
        <v>8.2689999999999486</v>
      </c>
      <c r="AZ545">
        <v>8.48700000000008</v>
      </c>
      <c r="BA545">
        <v>8.2989999999999498</v>
      </c>
      <c r="BB545">
        <v>8.3229999999999791</v>
      </c>
      <c r="BC545" s="102">
        <f t="shared" si="63"/>
        <v>53.814273488622398</v>
      </c>
    </row>
    <row r="546" spans="1:55" ht="14.65" thickBot="1" x14ac:dyDescent="0.5">
      <c r="A546" s="1" t="s">
        <v>127</v>
      </c>
      <c r="B546" s="1">
        <v>2019</v>
      </c>
      <c r="C546" s="2">
        <v>43489</v>
      </c>
      <c r="D546" s="1" t="s">
        <v>72</v>
      </c>
      <c r="E546" s="29" t="s">
        <v>379</v>
      </c>
      <c r="F546" s="17" t="s">
        <v>379</v>
      </c>
      <c r="G546" t="s">
        <v>156</v>
      </c>
      <c r="H546" t="s">
        <v>543</v>
      </c>
      <c r="I546" t="s">
        <v>541</v>
      </c>
      <c r="J546" t="s">
        <v>542</v>
      </c>
      <c r="K546" t="s">
        <v>545</v>
      </c>
      <c r="L546" s="50">
        <f>(C546-VLOOKUP(H546,Riders!$A$2:$C$3501,2,FALSE))/365</f>
        <v>23.304109589041097</v>
      </c>
      <c r="M546" s="50" t="e">
        <f>(C546-VLOOKUP(I546,Riders!$A$2:$C$3501,2,FALSE))/365</f>
        <v>#N/A</v>
      </c>
      <c r="N546" s="50">
        <f>(C546-VLOOKUP(J546,Riders!$A$2:$C$3501,2,FALSE))/365</f>
        <v>29.772602739726029</v>
      </c>
      <c r="O546" s="50">
        <f>(C546-VLOOKUP(K546,Riders!$A$2:$C$3501,2,FALSE))/365</f>
        <v>28.857534246575341</v>
      </c>
      <c r="P546" s="51">
        <v>6</v>
      </c>
      <c r="Q546" s="101">
        <f t="shared" si="57"/>
        <v>269.05500000000001</v>
      </c>
      <c r="R546" s="101">
        <f t="shared" si="58"/>
        <v>22.446999999999999</v>
      </c>
      <c r="S546" s="101">
        <f t="shared" si="59"/>
        <v>70.153000000000006</v>
      </c>
      <c r="T546" s="101">
        <f t="shared" si="60"/>
        <v>64.560999999999993</v>
      </c>
      <c r="U546" s="101">
        <f t="shared" si="61"/>
        <v>66.961999999999989</v>
      </c>
      <c r="V546" s="101">
        <f t="shared" si="62"/>
        <v>67.379000000000019</v>
      </c>
      <c r="W546">
        <v>14.097</v>
      </c>
      <c r="X546">
        <v>8.35</v>
      </c>
      <c r="Y546">
        <v>8.0779999999999994</v>
      </c>
      <c r="Z546">
        <v>7.8560000000000016</v>
      </c>
      <c r="AA546">
        <v>7.9410000000000025</v>
      </c>
      <c r="AB546">
        <v>7.8459999999999965</v>
      </c>
      <c r="AC546">
        <v>7.902000000000001</v>
      </c>
      <c r="AD546">
        <v>8.0830000000000055</v>
      </c>
      <c r="AE546">
        <v>7.9710000000000036</v>
      </c>
      <c r="AF546">
        <v>7.9909999999999854</v>
      </c>
      <c r="AG546">
        <v>8.144999999999996</v>
      </c>
      <c r="AH546">
        <v>8.005999999999986</v>
      </c>
      <c r="AI546">
        <v>8.1300000000000239</v>
      </c>
      <c r="AJ546">
        <v>8.0510000000000161</v>
      </c>
      <c r="AK546">
        <v>8.0949999999999989</v>
      </c>
      <c r="AL546">
        <v>8.1719999999999828</v>
      </c>
      <c r="AM546">
        <v>8.3659999999999854</v>
      </c>
      <c r="AN546">
        <v>8.2880000000000393</v>
      </c>
      <c r="AO546">
        <v>8.3029999999999688</v>
      </c>
      <c r="AP546">
        <v>8.4180000000000348</v>
      </c>
      <c r="AQ546">
        <v>8.5609999999999786</v>
      </c>
      <c r="AR546">
        <v>8.3759999999999764</v>
      </c>
      <c r="AS546">
        <v>8.2940000000000111</v>
      </c>
      <c r="AT546">
        <v>8.3559999999999945</v>
      </c>
      <c r="AU546">
        <v>8.5020000000000095</v>
      </c>
      <c r="AV546">
        <v>8.3180000000000121</v>
      </c>
      <c r="AW546">
        <v>8.4639999999999986</v>
      </c>
      <c r="AX546">
        <v>8.296999999999997</v>
      </c>
      <c r="AY546">
        <v>8.311000000000007</v>
      </c>
      <c r="AZ546">
        <v>8.4749999999999943</v>
      </c>
      <c r="BA546">
        <v>8.4209999999999354</v>
      </c>
      <c r="BB546">
        <v>8.591000000000065</v>
      </c>
      <c r="BC546" s="102">
        <f t="shared" si="63"/>
        <v>53.520655628031442</v>
      </c>
    </row>
    <row r="547" spans="1:55" ht="14.65" thickBot="1" x14ac:dyDescent="0.5">
      <c r="A547" s="1" t="s">
        <v>127</v>
      </c>
      <c r="B547" s="1">
        <v>2019</v>
      </c>
      <c r="C547" s="2">
        <v>43489</v>
      </c>
      <c r="D547" s="1" t="s">
        <v>72</v>
      </c>
      <c r="E547" s="29" t="s">
        <v>379</v>
      </c>
      <c r="F547" s="33" t="s">
        <v>379</v>
      </c>
      <c r="G547" t="s">
        <v>51</v>
      </c>
      <c r="H547" t="s">
        <v>555</v>
      </c>
      <c r="I547" t="s">
        <v>236</v>
      </c>
      <c r="J547" t="s">
        <v>531</v>
      </c>
      <c r="K547" t="s">
        <v>532</v>
      </c>
      <c r="L547" s="50">
        <f>(C547-VLOOKUP(H547,Riders!$A$2:$C$3501,2,FALSE))/365</f>
        <v>32.819178082191783</v>
      </c>
      <c r="M547" s="50">
        <f>(C547-VLOOKUP(I547,Riders!$A$2:$C$3501,2,FALSE))/365</f>
        <v>23.221917808219178</v>
      </c>
      <c r="N547" s="50">
        <f>(C547-VLOOKUP(J547,Riders!$A$2:$C$3501,2,FALSE))/365</f>
        <v>18.397260273972602</v>
      </c>
      <c r="O547" s="50">
        <f>(C547-VLOOKUP(K547,Riders!$A$2:$C$3501,2,FALSE))/365</f>
        <v>26.246575342465754</v>
      </c>
      <c r="P547" s="51">
        <v>7</v>
      </c>
      <c r="Q547" s="101">
        <f t="shared" si="57"/>
        <v>270.315</v>
      </c>
      <c r="R547" s="101">
        <f t="shared" si="58"/>
        <v>22.463999999999999</v>
      </c>
      <c r="S547" s="101">
        <f t="shared" si="59"/>
        <v>70.741</v>
      </c>
      <c r="T547" s="101">
        <f t="shared" si="60"/>
        <v>65.933000000000007</v>
      </c>
      <c r="U547" s="101">
        <f t="shared" si="61"/>
        <v>66.682999999999993</v>
      </c>
      <c r="V547" s="101">
        <f t="shared" si="62"/>
        <v>66.957999999999998</v>
      </c>
      <c r="W547">
        <v>14.090999999999999</v>
      </c>
      <c r="X547">
        <v>8.3729999999999993</v>
      </c>
      <c r="Y547">
        <v>8.1340000000000003</v>
      </c>
      <c r="Z547">
        <v>7.9359999999999999</v>
      </c>
      <c r="AA547">
        <v>8.0609999999999999</v>
      </c>
      <c r="AB547">
        <v>7.9980000000000047</v>
      </c>
      <c r="AC547">
        <v>8.1049999999999969</v>
      </c>
      <c r="AD547">
        <v>8.0429999999999993</v>
      </c>
      <c r="AE547">
        <v>8.2099999999999937</v>
      </c>
      <c r="AF547">
        <v>8.1989999999999981</v>
      </c>
      <c r="AG547">
        <v>8.3430000000000177</v>
      </c>
      <c r="AH547">
        <v>8.1340000000000146</v>
      </c>
      <c r="AI547">
        <v>8.3079999999999785</v>
      </c>
      <c r="AJ547">
        <v>8.0950000000000131</v>
      </c>
      <c r="AK547">
        <v>8.373999999999981</v>
      </c>
      <c r="AL547">
        <v>8.2700000000000102</v>
      </c>
      <c r="AM547">
        <v>8.2430000000000234</v>
      </c>
      <c r="AN547">
        <v>8.3839999999999861</v>
      </c>
      <c r="AO547">
        <v>8.268999999999977</v>
      </c>
      <c r="AP547">
        <v>8.4380000000000166</v>
      </c>
      <c r="AQ547">
        <v>8.3120000000000118</v>
      </c>
      <c r="AR547">
        <v>8.2750000000000057</v>
      </c>
      <c r="AS547">
        <v>8.4249999999999829</v>
      </c>
      <c r="AT547">
        <v>8.3369999999999891</v>
      </c>
      <c r="AU547">
        <v>8.2450000000000045</v>
      </c>
      <c r="AV547">
        <v>8.3849999999999909</v>
      </c>
      <c r="AW547">
        <v>8.2530000000000143</v>
      </c>
      <c r="AX547">
        <v>8.5699999999999648</v>
      </c>
      <c r="AY547">
        <v>8.3100000000000307</v>
      </c>
      <c r="AZ547">
        <v>8.5649999999999409</v>
      </c>
      <c r="BA547">
        <v>8.2450000000000614</v>
      </c>
      <c r="BB547">
        <v>8.3849999999999909</v>
      </c>
      <c r="BC547" s="102">
        <f t="shared" si="63"/>
        <v>53.271183619111035</v>
      </c>
    </row>
    <row r="548" spans="1:55" ht="14.65" thickBot="1" x14ac:dyDescent="0.5">
      <c r="A548" s="1" t="s">
        <v>127</v>
      </c>
      <c r="B548" s="1">
        <v>2019</v>
      </c>
      <c r="C548" s="2">
        <v>43489</v>
      </c>
      <c r="D548" s="1" t="s">
        <v>72</v>
      </c>
      <c r="E548" s="29" t="s">
        <v>379</v>
      </c>
      <c r="F548" s="17" t="s">
        <v>379</v>
      </c>
      <c r="G548" t="s">
        <v>27</v>
      </c>
      <c r="H548" t="s">
        <v>216</v>
      </c>
      <c r="I548" t="s">
        <v>312</v>
      </c>
      <c r="J548" t="s">
        <v>537</v>
      </c>
      <c r="K548" t="s">
        <v>506</v>
      </c>
      <c r="L548" s="50">
        <f>(C548-VLOOKUP(H548,Riders!$A$2:$C$3501,2,FALSE))/365</f>
        <v>19.961643835616439</v>
      </c>
      <c r="M548" s="50">
        <f>(C548-VLOOKUP(I548,Riders!$A$2:$C$3501,2,FALSE))/365</f>
        <v>20.528767123287672</v>
      </c>
      <c r="N548" s="50">
        <f>(C548-VLOOKUP(J548,Riders!$A$2:$C$3501,2,FALSE))/365</f>
        <v>27.213698630136985</v>
      </c>
      <c r="O548" s="50">
        <f>(C548-VLOOKUP(K548,Riders!$A$2:$C$3501,2,FALSE))/365</f>
        <v>17.150684931506849</v>
      </c>
      <c r="P548" s="51">
        <v>8</v>
      </c>
      <c r="Q548" s="101">
        <f t="shared" si="57"/>
        <v>272.57399999999996</v>
      </c>
      <c r="R548" s="101">
        <f t="shared" si="58"/>
        <v>22.672000000000001</v>
      </c>
      <c r="S548" s="101">
        <f t="shared" si="59"/>
        <v>70.423000000000002</v>
      </c>
      <c r="T548" s="101">
        <f t="shared" si="60"/>
        <v>65.913999999999987</v>
      </c>
      <c r="U548" s="101">
        <f t="shared" si="61"/>
        <v>67.260999999999996</v>
      </c>
      <c r="V548" s="101">
        <f t="shared" si="62"/>
        <v>68.975999999999971</v>
      </c>
      <c r="W548">
        <v>14.31</v>
      </c>
      <c r="X548">
        <v>8.3620000000000001</v>
      </c>
      <c r="Y548">
        <v>7.8840000000000003</v>
      </c>
      <c r="Z548">
        <v>7.9340000000000011</v>
      </c>
      <c r="AA548">
        <v>7.8569999999999993</v>
      </c>
      <c r="AB548">
        <v>7.9390000000000001</v>
      </c>
      <c r="AC548">
        <v>8.0980000000000061</v>
      </c>
      <c r="AD548">
        <v>8.0389999999999944</v>
      </c>
      <c r="AE548">
        <v>8.1009999999999991</v>
      </c>
      <c r="AF548">
        <v>8.2800000000000011</v>
      </c>
      <c r="AG548">
        <v>8.2099999999999795</v>
      </c>
      <c r="AH548">
        <v>8.2050000000000267</v>
      </c>
      <c r="AI548">
        <v>8.3149999999999835</v>
      </c>
      <c r="AJ548">
        <v>8.194000000000031</v>
      </c>
      <c r="AK548">
        <v>8.3759999999999621</v>
      </c>
      <c r="AL548">
        <v>8.2330000000000041</v>
      </c>
      <c r="AM548">
        <v>8.2439999999999998</v>
      </c>
      <c r="AN548">
        <v>8.2350000000000136</v>
      </c>
      <c r="AO548">
        <v>8.414999999999992</v>
      </c>
      <c r="AP548">
        <v>8.2210000000000036</v>
      </c>
      <c r="AQ548">
        <v>8.3979999999999961</v>
      </c>
      <c r="AR548">
        <v>8.5380000000000109</v>
      </c>
      <c r="AS548">
        <v>8.5109999999999957</v>
      </c>
      <c r="AT548">
        <v>8.6989999999999839</v>
      </c>
      <c r="AU548">
        <v>8.6560000000000343</v>
      </c>
      <c r="AV548">
        <v>8.4830000000000041</v>
      </c>
      <c r="AW548">
        <v>8.4909999999999286</v>
      </c>
      <c r="AX548">
        <v>8.5310000000000628</v>
      </c>
      <c r="AY548">
        <v>8.7279999999999518</v>
      </c>
      <c r="AZ548">
        <v>8.5390000000000441</v>
      </c>
      <c r="BA548">
        <v>8.8810000000000286</v>
      </c>
      <c r="BB548">
        <v>8.6669999999999163</v>
      </c>
      <c r="BC548" s="102">
        <f t="shared" si="63"/>
        <v>52.829690285940707</v>
      </c>
    </row>
    <row r="549" spans="1:55" ht="14.65" thickBot="1" x14ac:dyDescent="0.5">
      <c r="A549" s="1" t="s">
        <v>127</v>
      </c>
      <c r="B549" s="1">
        <v>2019</v>
      </c>
      <c r="C549" s="2">
        <v>43489</v>
      </c>
      <c r="D549" s="1" t="s">
        <v>72</v>
      </c>
      <c r="E549" s="29" t="s">
        <v>379</v>
      </c>
      <c r="F549" s="33" t="s">
        <v>379</v>
      </c>
      <c r="G549" t="s">
        <v>56</v>
      </c>
      <c r="H549" t="s">
        <v>267</v>
      </c>
      <c r="I549" t="s">
        <v>428</v>
      </c>
      <c r="J549" t="s">
        <v>427</v>
      </c>
      <c r="K549" t="s">
        <v>55</v>
      </c>
      <c r="L549" s="50">
        <f>(C549-VLOOKUP(H549,Riders!$A$2:$C$3501,2,FALSE))/365</f>
        <v>20.082191780821919</v>
      </c>
      <c r="M549" s="50">
        <f>(C549-VLOOKUP(I549,Riders!$A$2:$C$3501,2,FALSE))/365</f>
        <v>29.243835616438357</v>
      </c>
      <c r="N549" s="50">
        <f>(C549-VLOOKUP(J549,Riders!$A$2:$C$3501,2,FALSE))/365</f>
        <v>24.745205479452054</v>
      </c>
      <c r="O549" s="50">
        <f>(C549-VLOOKUP(K549,Riders!$A$2:$C$3501,2,FALSE))/365</f>
        <v>29.731506849315068</v>
      </c>
      <c r="P549" s="51">
        <v>9</v>
      </c>
      <c r="Q549" s="101">
        <f t="shared" si="57"/>
        <v>272.77100000000002</v>
      </c>
      <c r="R549" s="101">
        <f t="shared" si="58"/>
        <v>23.021000000000001</v>
      </c>
      <c r="S549" s="101">
        <f t="shared" si="59"/>
        <v>70.540000000000006</v>
      </c>
      <c r="T549" s="101">
        <f t="shared" si="60"/>
        <v>64.873999999999981</v>
      </c>
      <c r="U549" s="101">
        <f t="shared" si="61"/>
        <v>67.12700000000001</v>
      </c>
      <c r="V549" s="101">
        <f t="shared" si="62"/>
        <v>70.230000000000018</v>
      </c>
      <c r="W549">
        <v>14.819000000000001</v>
      </c>
      <c r="X549">
        <v>8.202</v>
      </c>
      <c r="Y549">
        <v>7.713000000000001</v>
      </c>
      <c r="Z549">
        <v>7.9129999999999967</v>
      </c>
      <c r="AA549">
        <v>7.9400000000000048</v>
      </c>
      <c r="AB549">
        <v>8.1019999999999968</v>
      </c>
      <c r="AC549">
        <v>7.9259999999999877</v>
      </c>
      <c r="AD549">
        <v>7.9250000000000185</v>
      </c>
      <c r="AE549">
        <v>8.1580000000000013</v>
      </c>
      <c r="AF549">
        <v>7.9369999999999976</v>
      </c>
      <c r="AG549">
        <v>7.8469999999999942</v>
      </c>
      <c r="AH549">
        <v>7.9369999999999976</v>
      </c>
      <c r="AI549">
        <v>8.1940000000000026</v>
      </c>
      <c r="AJ549">
        <v>8.2249999999999943</v>
      </c>
      <c r="AK549">
        <v>8.4260000000000161</v>
      </c>
      <c r="AL549">
        <v>8.1499999999999773</v>
      </c>
      <c r="AM549">
        <v>8.0660000000000025</v>
      </c>
      <c r="AN549">
        <v>8.3200000000000216</v>
      </c>
      <c r="AO549">
        <v>8.2920000000000016</v>
      </c>
      <c r="AP549">
        <v>8.4099999999999966</v>
      </c>
      <c r="AQ549">
        <v>8.6469999999999629</v>
      </c>
      <c r="AR549">
        <v>8.4230000000000302</v>
      </c>
      <c r="AS549">
        <v>8.3529999999999802</v>
      </c>
      <c r="AT549">
        <v>8.6160000000000139</v>
      </c>
      <c r="AU549">
        <v>8.4869999999999948</v>
      </c>
      <c r="AV549">
        <v>8.7609999999999957</v>
      </c>
      <c r="AW549">
        <v>8.6050000000000182</v>
      </c>
      <c r="AX549">
        <v>8.9329999999999643</v>
      </c>
      <c r="AY549">
        <v>8.6920000000000641</v>
      </c>
      <c r="AZ549">
        <v>8.6919999999999789</v>
      </c>
      <c r="BA549">
        <v>9.0049999999999955</v>
      </c>
      <c r="BB549">
        <v>9.0550000000000068</v>
      </c>
      <c r="BC549" s="102">
        <f t="shared" si="63"/>
        <v>52.791535757100277</v>
      </c>
    </row>
    <row r="550" spans="1:55" ht="14.65" thickBot="1" x14ac:dyDescent="0.5">
      <c r="A550" s="1" t="s">
        <v>127</v>
      </c>
      <c r="B550" s="1">
        <v>2019</v>
      </c>
      <c r="C550" s="2">
        <v>43489</v>
      </c>
      <c r="D550" s="1" t="s">
        <v>72</v>
      </c>
      <c r="E550" s="29" t="s">
        <v>379</v>
      </c>
      <c r="F550" t="s">
        <v>379</v>
      </c>
      <c r="G550" t="s">
        <v>47</v>
      </c>
      <c r="H550" t="s">
        <v>562</v>
      </c>
      <c r="I550" t="s">
        <v>534</v>
      </c>
      <c r="J550" t="s">
        <v>470</v>
      </c>
      <c r="K550" t="s">
        <v>279</v>
      </c>
      <c r="L550" s="50">
        <f>(C550-VLOOKUP(H550,Riders!$A$2:$C$3501,2,FALSE))/365</f>
        <v>21.312328767123287</v>
      </c>
      <c r="M550" s="50">
        <f>(C550-VLOOKUP(I550,Riders!$A$2:$C$3501,2,FALSE))/365</f>
        <v>23.093150684931508</v>
      </c>
      <c r="N550" s="50">
        <f>(C550-VLOOKUP(J550,Riders!$A$2:$C$3501,2,FALSE))/365</f>
        <v>20.624657534246577</v>
      </c>
      <c r="O550" s="50">
        <f>(C550-VLOOKUP(K550,Riders!$A$2:$C$3501,2,FALSE))/365</f>
        <v>22.69041095890411</v>
      </c>
      <c r="P550" s="51">
        <v>10</v>
      </c>
      <c r="Q550" s="101">
        <f t="shared" si="57"/>
        <v>272.97499999999997</v>
      </c>
      <c r="R550" s="101">
        <f t="shared" si="58"/>
        <v>22.350999999999999</v>
      </c>
      <c r="S550" s="101">
        <f t="shared" si="59"/>
        <v>71.349999999999994</v>
      </c>
      <c r="T550" s="101">
        <f t="shared" si="60"/>
        <v>66.015999999999991</v>
      </c>
      <c r="U550" s="101">
        <f t="shared" si="61"/>
        <v>67.050000000000011</v>
      </c>
      <c r="V550" s="101">
        <f t="shared" si="62"/>
        <v>68.558999999999969</v>
      </c>
      <c r="W550">
        <v>14.141</v>
      </c>
      <c r="X550">
        <v>8.2099999999999991</v>
      </c>
      <c r="Y550">
        <v>8.1460000000000008</v>
      </c>
      <c r="Z550">
        <v>8.1640000000000015</v>
      </c>
      <c r="AA550">
        <v>8.2190000000000012</v>
      </c>
      <c r="AB550">
        <v>8.0730000000000004</v>
      </c>
      <c r="AC550">
        <v>8.1839999999999904</v>
      </c>
      <c r="AD550">
        <v>8.213000000000001</v>
      </c>
      <c r="AE550">
        <v>8.2950000000000017</v>
      </c>
      <c r="AF550">
        <v>8.0840000000000032</v>
      </c>
      <c r="AG550">
        <v>8.2639999999999958</v>
      </c>
      <c r="AH550">
        <v>8.244000000000014</v>
      </c>
      <c r="AI550">
        <v>8.0499999999999687</v>
      </c>
      <c r="AJ550">
        <v>8.1400000000000148</v>
      </c>
      <c r="AK550">
        <v>8.4120000000000061</v>
      </c>
      <c r="AL550">
        <v>8.5269999999999868</v>
      </c>
      <c r="AM550">
        <v>8.2740000000000009</v>
      </c>
      <c r="AN550">
        <v>8.2609999999999957</v>
      </c>
      <c r="AO550">
        <v>8.4610000000000412</v>
      </c>
      <c r="AP550">
        <v>8.2369999999999948</v>
      </c>
      <c r="AQ550">
        <v>8.3879999999999768</v>
      </c>
      <c r="AR550">
        <v>8.3220000000000027</v>
      </c>
      <c r="AS550">
        <v>8.5519999999999925</v>
      </c>
      <c r="AT550">
        <v>8.5550000000000068</v>
      </c>
      <c r="AU550">
        <v>8.5250000000000057</v>
      </c>
      <c r="AV550">
        <v>8.7059999999999889</v>
      </c>
      <c r="AW550">
        <v>8.3310000000000173</v>
      </c>
      <c r="AX550">
        <v>8.4969999999999857</v>
      </c>
      <c r="AY550">
        <v>8.4570000000000221</v>
      </c>
      <c r="AZ550">
        <v>8.7810000000000059</v>
      </c>
      <c r="BA550">
        <v>8.4399999999999977</v>
      </c>
      <c r="BB550">
        <v>8.8219999999999459</v>
      </c>
      <c r="BC550" s="102">
        <f t="shared" si="63"/>
        <v>52.752083524132253</v>
      </c>
    </row>
    <row r="551" spans="1:55" ht="14.65" thickBot="1" x14ac:dyDescent="0.5">
      <c r="A551" s="1" t="s">
        <v>127</v>
      </c>
      <c r="B551" s="1">
        <v>2019</v>
      </c>
      <c r="C551" s="2">
        <v>43489</v>
      </c>
      <c r="D551" s="1" t="s">
        <v>72</v>
      </c>
      <c r="E551" s="29" t="s">
        <v>379</v>
      </c>
      <c r="F551" t="s">
        <v>379</v>
      </c>
      <c r="G551" t="s">
        <v>172</v>
      </c>
      <c r="H551" t="s">
        <v>535</v>
      </c>
      <c r="I551" t="s">
        <v>333</v>
      </c>
      <c r="J551" t="s">
        <v>293</v>
      </c>
      <c r="K551" t="s">
        <v>280</v>
      </c>
      <c r="L551" s="50">
        <f>(C551-VLOOKUP(H551,Riders!$A$2:$C$3501,2,FALSE))/365</f>
        <v>24.301369863013697</v>
      </c>
      <c r="M551" s="50">
        <f>(C551-VLOOKUP(I551,Riders!$A$2:$C$3501,2,FALSE))/365</f>
        <v>24.487671232876714</v>
      </c>
      <c r="N551" s="50">
        <f>(C551-VLOOKUP(J551,Riders!$A$2:$C$3501,2,FALSE))/365</f>
        <v>19.578082191780823</v>
      </c>
      <c r="O551" s="50">
        <f>(C551-VLOOKUP(K551,Riders!$A$2:$C$3501,2,FALSE))/365</f>
        <v>20.394520547945206</v>
      </c>
      <c r="P551" s="51">
        <v>11</v>
      </c>
      <c r="Q551" s="101">
        <f t="shared" si="57"/>
        <v>273.01599999999996</v>
      </c>
      <c r="R551" s="101">
        <f t="shared" si="58"/>
        <v>22.852</v>
      </c>
      <c r="S551" s="101">
        <f t="shared" si="59"/>
        <v>72.152000000000001</v>
      </c>
      <c r="T551" s="101">
        <f t="shared" si="60"/>
        <v>66.367999999999952</v>
      </c>
      <c r="U551" s="101">
        <f t="shared" si="61"/>
        <v>66.976000000000028</v>
      </c>
      <c r="V551" s="101">
        <f t="shared" si="62"/>
        <v>67.519999999999982</v>
      </c>
      <c r="W551">
        <v>14.351000000000001</v>
      </c>
      <c r="X551">
        <v>8.5009999999999994</v>
      </c>
      <c r="Y551">
        <v>8.2789999999999999</v>
      </c>
      <c r="Z551">
        <v>8.2010000000000005</v>
      </c>
      <c r="AA551">
        <v>8.3279999999999959</v>
      </c>
      <c r="AB551">
        <v>8.1380000000000052</v>
      </c>
      <c r="AC551">
        <v>8.2650000000000006</v>
      </c>
      <c r="AD551">
        <v>8.0889999999999986</v>
      </c>
      <c r="AE551">
        <v>8.2110000000000127</v>
      </c>
      <c r="AF551">
        <v>8.2399999999999807</v>
      </c>
      <c r="AG551">
        <v>8.4309999999999974</v>
      </c>
      <c r="AH551">
        <v>8.2890000000000157</v>
      </c>
      <c r="AI551">
        <v>8.3859999999999957</v>
      </c>
      <c r="AJ551">
        <v>8.304000000000002</v>
      </c>
      <c r="AK551">
        <v>8.3899999999999864</v>
      </c>
      <c r="AL551">
        <v>8.1169999999999618</v>
      </c>
      <c r="AM551">
        <v>8.0820000000000505</v>
      </c>
      <c r="AN551">
        <v>8.3650000000000091</v>
      </c>
      <c r="AO551">
        <v>8.4809999999999945</v>
      </c>
      <c r="AP551">
        <v>8.3540000000000134</v>
      </c>
      <c r="AQ551">
        <v>8.4440000000000168</v>
      </c>
      <c r="AR551">
        <v>8.3869999999999436</v>
      </c>
      <c r="AS551">
        <v>8.5110000000000241</v>
      </c>
      <c r="AT551">
        <v>8.3519999999999754</v>
      </c>
      <c r="AU551">
        <v>8.3120000000000118</v>
      </c>
      <c r="AV551">
        <v>8.4720000000000084</v>
      </c>
      <c r="AW551">
        <v>8.5670000000000357</v>
      </c>
      <c r="AX551">
        <v>8.4039999999999395</v>
      </c>
      <c r="AY551">
        <v>8.5109999999999957</v>
      </c>
      <c r="AZ551">
        <v>8.4310000000000684</v>
      </c>
      <c r="BA551">
        <v>8.3599999999999</v>
      </c>
      <c r="BB551">
        <v>8.4630000000000223</v>
      </c>
      <c r="BC551" s="102">
        <f t="shared" si="63"/>
        <v>52.744161514343489</v>
      </c>
    </row>
    <row r="552" spans="1:55" ht="14.65" thickBot="1" x14ac:dyDescent="0.5">
      <c r="A552" s="1" t="s">
        <v>127</v>
      </c>
      <c r="B552" s="1">
        <v>2019</v>
      </c>
      <c r="C552" s="2">
        <v>43489</v>
      </c>
      <c r="D552" s="1" t="s">
        <v>72</v>
      </c>
      <c r="E552" s="29" t="s">
        <v>379</v>
      </c>
      <c r="F552" t="s">
        <v>379</v>
      </c>
      <c r="G552" t="s">
        <v>31</v>
      </c>
      <c r="H552" t="s">
        <v>283</v>
      </c>
      <c r="I552" t="s">
        <v>347</v>
      </c>
      <c r="J552" t="s">
        <v>568</v>
      </c>
      <c r="K552" t="s">
        <v>282</v>
      </c>
      <c r="L552" s="50">
        <f>(C552-VLOOKUP(H552,Riders!$A$2:$C$3501,2,FALSE))/365</f>
        <v>24.731506849315068</v>
      </c>
      <c r="M552" s="50">
        <f>(C552-VLOOKUP(I552,Riders!$A$2:$C$3501,2,FALSE))/365</f>
        <v>30.336986301369862</v>
      </c>
      <c r="N552" s="50">
        <f>(C552-VLOOKUP(J552,Riders!$A$2:$C$3501,2,FALSE))/365</f>
        <v>21.383561643835616</v>
      </c>
      <c r="O552" s="50">
        <f>(C552-VLOOKUP(K552,Riders!$A$2:$C$3501,2,FALSE))/365</f>
        <v>27</v>
      </c>
      <c r="P552" s="51">
        <v>12</v>
      </c>
      <c r="Q552" s="101">
        <f t="shared" si="57"/>
        <v>274.89700000000005</v>
      </c>
      <c r="R552" s="101">
        <f t="shared" si="58"/>
        <v>22.843</v>
      </c>
      <c r="S552" s="101">
        <f t="shared" si="59"/>
        <v>72.180999999999997</v>
      </c>
      <c r="T552" s="101">
        <f t="shared" si="60"/>
        <v>66.783000000000001</v>
      </c>
      <c r="U552" s="101">
        <f t="shared" si="61"/>
        <v>67.885999999999967</v>
      </c>
      <c r="V552" s="101">
        <f t="shared" si="62"/>
        <v>68.047000000000082</v>
      </c>
      <c r="W552">
        <v>14.324</v>
      </c>
      <c r="X552">
        <v>8.5190000000000001</v>
      </c>
      <c r="Y552">
        <v>8.402000000000001</v>
      </c>
      <c r="Z552">
        <v>8.1290000000000013</v>
      </c>
      <c r="AA552">
        <v>8.1939999999999955</v>
      </c>
      <c r="AB552">
        <v>8.0579999999999998</v>
      </c>
      <c r="AC552">
        <v>8.247000000000007</v>
      </c>
      <c r="AD552">
        <v>8.3079999999999927</v>
      </c>
      <c r="AE552">
        <v>8.4100000000000108</v>
      </c>
      <c r="AF552">
        <v>8.3249999999999886</v>
      </c>
      <c r="AG552">
        <v>8.4520000000000124</v>
      </c>
      <c r="AH552">
        <v>8.2279999999999802</v>
      </c>
      <c r="AI552">
        <v>8.3060000000000116</v>
      </c>
      <c r="AJ552">
        <v>8.2470000000000141</v>
      </c>
      <c r="AK552">
        <v>8.4429999999999978</v>
      </c>
      <c r="AL552">
        <v>8.3719999999999857</v>
      </c>
      <c r="AM552">
        <v>8.5450000000000159</v>
      </c>
      <c r="AN552">
        <v>8.5289999999999679</v>
      </c>
      <c r="AO552">
        <v>8.6280000000000143</v>
      </c>
      <c r="AP552">
        <v>8.3559999999999945</v>
      </c>
      <c r="AQ552">
        <v>8.2870000000000061</v>
      </c>
      <c r="AR552">
        <v>8.4819999999999993</v>
      </c>
      <c r="AS552">
        <v>8.4280000000000257</v>
      </c>
      <c r="AT552">
        <v>8.6309999999999434</v>
      </c>
      <c r="AU552">
        <v>8.4340000000000259</v>
      </c>
      <c r="AV552">
        <v>8.2760000000000105</v>
      </c>
      <c r="AW552">
        <v>8.5359999999999729</v>
      </c>
      <c r="AX552">
        <v>8.70900000000006</v>
      </c>
      <c r="AY552">
        <v>8.2989999999999498</v>
      </c>
      <c r="AZ552">
        <v>8.4370000000000118</v>
      </c>
      <c r="BA552">
        <v>8.6050000000000182</v>
      </c>
      <c r="BB552">
        <v>8.7510000000000332</v>
      </c>
      <c r="BC552" s="102">
        <f t="shared" si="63"/>
        <v>52.383256274168133</v>
      </c>
    </row>
    <row r="553" spans="1:55" ht="14.65" thickBot="1" x14ac:dyDescent="0.5">
      <c r="A553" s="1" t="s">
        <v>127</v>
      </c>
      <c r="B553" s="1">
        <v>2019</v>
      </c>
      <c r="C553" s="2">
        <v>43489</v>
      </c>
      <c r="D553" s="1" t="s">
        <v>72</v>
      </c>
      <c r="E553" s="29" t="s">
        <v>379</v>
      </c>
      <c r="F553" t="s">
        <v>379</v>
      </c>
      <c r="G553" t="s">
        <v>38</v>
      </c>
      <c r="H553" t="s">
        <v>244</v>
      </c>
      <c r="I553" t="s">
        <v>299</v>
      </c>
      <c r="J553" t="s">
        <v>571</v>
      </c>
      <c r="K553" t="s">
        <v>553</v>
      </c>
      <c r="L553" s="50">
        <f>(C553-VLOOKUP(H553,Riders!$A$2:$C$3501,2,FALSE))/365</f>
        <v>24.81917808219178</v>
      </c>
      <c r="M553" s="50">
        <f>(C553-VLOOKUP(I553,Riders!$A$2:$C$3501,2,FALSE))/365</f>
        <v>26.416438356164385</v>
      </c>
      <c r="N553" s="50">
        <f>(C553-VLOOKUP(J553,Riders!$A$2:$C$3501,2,FALSE))/365</f>
        <v>21.347945205479451</v>
      </c>
      <c r="O553" s="50">
        <f>(C553-VLOOKUP(K553,Riders!$A$2:$C$3501,2,FALSE))/365</f>
        <v>22.802739726027397</v>
      </c>
      <c r="P553" s="51">
        <v>13</v>
      </c>
      <c r="Q553" s="101">
        <f t="shared" si="57"/>
        <v>276.12800000000004</v>
      </c>
      <c r="R553" s="101">
        <f t="shared" si="58"/>
        <v>22.265999999999998</v>
      </c>
      <c r="S553" s="101">
        <f t="shared" si="59"/>
        <v>71.582000000000008</v>
      </c>
      <c r="T553" s="101">
        <f t="shared" si="60"/>
        <v>66.860999999999976</v>
      </c>
      <c r="U553" s="101">
        <f t="shared" si="61"/>
        <v>68.202000000000027</v>
      </c>
      <c r="V553" s="101">
        <f t="shared" si="62"/>
        <v>69.483000000000033</v>
      </c>
      <c r="W553">
        <v>13.929</v>
      </c>
      <c r="X553">
        <v>8.336999999999998</v>
      </c>
      <c r="Y553">
        <v>8.152000000000001</v>
      </c>
      <c r="Z553">
        <v>8.11</v>
      </c>
      <c r="AA553">
        <v>8.2830000000000013</v>
      </c>
      <c r="AB553">
        <v>8.152000000000001</v>
      </c>
      <c r="AC553">
        <v>8.2989999999999924</v>
      </c>
      <c r="AD553">
        <v>8.3200000000000145</v>
      </c>
      <c r="AE553">
        <v>8.4609999999999843</v>
      </c>
      <c r="AF553">
        <v>8.1980000000000075</v>
      </c>
      <c r="AG553">
        <v>8.3040000000000163</v>
      </c>
      <c r="AH553">
        <v>8.3459999999999894</v>
      </c>
      <c r="AI553">
        <v>8.4899999999999949</v>
      </c>
      <c r="AJ553">
        <v>8.3159999999999883</v>
      </c>
      <c r="AK553">
        <v>8.5250000000000199</v>
      </c>
      <c r="AL553">
        <v>8.2209999999999752</v>
      </c>
      <c r="AM553">
        <v>8.4399999999999977</v>
      </c>
      <c r="AN553">
        <v>8.3490000000000464</v>
      </c>
      <c r="AO553">
        <v>8.5269999999999584</v>
      </c>
      <c r="AP553">
        <v>8.5699999999999932</v>
      </c>
      <c r="AQ553">
        <v>8.6740000000000066</v>
      </c>
      <c r="AR553">
        <v>8.4730000000000132</v>
      </c>
      <c r="AS553">
        <v>8.646000000000015</v>
      </c>
      <c r="AT553">
        <v>8.5229999999999961</v>
      </c>
      <c r="AU553">
        <v>8.6840000000000259</v>
      </c>
      <c r="AV553">
        <v>8.7789999999999395</v>
      </c>
      <c r="AW553">
        <v>8.6720000000000255</v>
      </c>
      <c r="AX553">
        <v>8.789999999999992</v>
      </c>
      <c r="AY553">
        <v>8.7270000000000323</v>
      </c>
      <c r="AZ553">
        <v>8.8889999999999532</v>
      </c>
      <c r="BA553">
        <v>8.4200000000000159</v>
      </c>
      <c r="BB553">
        <v>8.5220000000000482</v>
      </c>
      <c r="BC553" s="102">
        <f t="shared" si="63"/>
        <v>52.149727662533309</v>
      </c>
    </row>
    <row r="554" spans="1:55" ht="14.65" thickBot="1" x14ac:dyDescent="0.5">
      <c r="A554" s="1" t="s">
        <v>127</v>
      </c>
      <c r="B554" s="1">
        <v>2019</v>
      </c>
      <c r="C554" s="2">
        <v>43489</v>
      </c>
      <c r="D554" s="1" t="s">
        <v>72</v>
      </c>
      <c r="E554" s="29" t="s">
        <v>379</v>
      </c>
      <c r="F554" t="s">
        <v>379</v>
      </c>
      <c r="G554" t="s">
        <v>40</v>
      </c>
      <c r="H554" t="s">
        <v>320</v>
      </c>
      <c r="I554" t="s">
        <v>575</v>
      </c>
      <c r="J554" t="s">
        <v>313</v>
      </c>
      <c r="K554" t="s">
        <v>548</v>
      </c>
      <c r="L554" s="50">
        <f>(C554-VLOOKUP(H554,Riders!$A$2:$C$3501,2,FALSE))/365</f>
        <v>21.526027397260275</v>
      </c>
      <c r="M554" s="50">
        <f>(C554-VLOOKUP(I554,Riders!$A$2:$C$3501,2,FALSE))/365</f>
        <v>21.621917808219177</v>
      </c>
      <c r="N554" s="50">
        <f>(C554-VLOOKUP(J554,Riders!$A$2:$C$3501,2,FALSE))/365</f>
        <v>26.063013698630137</v>
      </c>
      <c r="O554" s="50">
        <f>(C554-VLOOKUP(K554,Riders!$A$2:$C$3501,2,FALSE))/365</f>
        <v>26.041095890410958</v>
      </c>
      <c r="P554" s="51">
        <v>14</v>
      </c>
      <c r="Q554" s="101">
        <f t="shared" si="57"/>
        <v>276.733</v>
      </c>
      <c r="R554" s="101">
        <f t="shared" si="58"/>
        <v>22.908000000000001</v>
      </c>
      <c r="S554" s="101">
        <f t="shared" si="59"/>
        <v>71.551000000000002</v>
      </c>
      <c r="T554" s="101">
        <f t="shared" si="60"/>
        <v>66.028000000000006</v>
      </c>
      <c r="U554" s="101">
        <f t="shared" si="61"/>
        <v>68.247999999999962</v>
      </c>
      <c r="V554" s="101">
        <f t="shared" si="62"/>
        <v>70.906000000000034</v>
      </c>
      <c r="W554">
        <v>14.46</v>
      </c>
      <c r="X554">
        <v>8.4480000000000004</v>
      </c>
      <c r="Y554">
        <v>7.9759999999999991</v>
      </c>
      <c r="Z554">
        <v>8.0249999999999986</v>
      </c>
      <c r="AA554">
        <v>8.0579999999999998</v>
      </c>
      <c r="AB554">
        <v>8.2800000000000011</v>
      </c>
      <c r="AC554">
        <v>8.1159999999999997</v>
      </c>
      <c r="AD554">
        <v>8.1880000000000024</v>
      </c>
      <c r="AE554">
        <v>8.3100000000000023</v>
      </c>
      <c r="AF554">
        <v>8.2059999999999889</v>
      </c>
      <c r="AG554">
        <v>8.2289999999999992</v>
      </c>
      <c r="AH554">
        <v>8.3800000000000239</v>
      </c>
      <c r="AI554">
        <v>8.1659999999999684</v>
      </c>
      <c r="AJ554">
        <v>8.1390000000000242</v>
      </c>
      <c r="AK554">
        <v>8.2429999999999808</v>
      </c>
      <c r="AL554">
        <v>8.3550000000000182</v>
      </c>
      <c r="AM554">
        <v>8.4329999999999927</v>
      </c>
      <c r="AN554">
        <v>8.6479999999999961</v>
      </c>
      <c r="AO554">
        <v>8.4159999999999968</v>
      </c>
      <c r="AP554">
        <v>8.3950000000000102</v>
      </c>
      <c r="AQ554">
        <v>8.3859999999999957</v>
      </c>
      <c r="AR554">
        <v>8.68100000000004</v>
      </c>
      <c r="AS554">
        <v>8.6159999999999286</v>
      </c>
      <c r="AT554">
        <v>8.6730000000000018</v>
      </c>
      <c r="AU554">
        <v>8.827000000000055</v>
      </c>
      <c r="AV554">
        <v>8.7189999999999941</v>
      </c>
      <c r="AW554">
        <v>9.1469999999999914</v>
      </c>
      <c r="AX554">
        <v>8.8760000000000048</v>
      </c>
      <c r="AY554">
        <v>8.7370000000000232</v>
      </c>
      <c r="AZ554">
        <v>8.83299999999997</v>
      </c>
      <c r="BA554">
        <v>8.9839999999999804</v>
      </c>
      <c r="BB554">
        <v>8.7830000000000155</v>
      </c>
      <c r="BC554" s="102">
        <f t="shared" si="63"/>
        <v>52.035716737794189</v>
      </c>
    </row>
    <row r="555" spans="1:55" ht="14.65" thickBot="1" x14ac:dyDescent="0.5">
      <c r="A555" s="1" t="s">
        <v>159</v>
      </c>
      <c r="B555" s="1">
        <v>2019</v>
      </c>
      <c r="C555" s="19">
        <v>43483</v>
      </c>
      <c r="D555" s="1" t="s">
        <v>72</v>
      </c>
      <c r="E555" s="29" t="s">
        <v>379</v>
      </c>
      <c r="F555" t="s">
        <v>379</v>
      </c>
      <c r="G555" t="s">
        <v>29</v>
      </c>
      <c r="H555" t="s">
        <v>322</v>
      </c>
      <c r="I555" t="s">
        <v>335</v>
      </c>
      <c r="J555" t="s">
        <v>416</v>
      </c>
      <c r="K555" t="s">
        <v>526</v>
      </c>
      <c r="L555" s="50">
        <f>(C555-VLOOKUP(H555,Riders!$A$2:$C$3501,2,FALSE))/365</f>
        <v>31.016438356164382</v>
      </c>
      <c r="M555" s="50">
        <f>(C555-VLOOKUP(I555,Riders!$A$2:$C$3501,2,FALSE))/365</f>
        <v>24.158904109589042</v>
      </c>
      <c r="N555" s="50">
        <f>(C555-VLOOKUP(J555,Riders!$A$2:$C$3501,2,FALSE))/365</f>
        <v>21.219178082191782</v>
      </c>
      <c r="O555" s="50">
        <f>(C555-VLOOKUP(K555,Riders!$A$2:$C$3501,2,FALSE))/365</f>
        <v>29.671232876712327</v>
      </c>
      <c r="P555" s="51">
        <v>1</v>
      </c>
      <c r="Q555" s="101">
        <f t="shared" si="57"/>
        <v>258.84899999999999</v>
      </c>
      <c r="R555" s="101">
        <f t="shared" si="58"/>
        <v>22.129000000000001</v>
      </c>
      <c r="S555" s="101">
        <f t="shared" si="59"/>
        <v>69.164999999999992</v>
      </c>
      <c r="T555" s="101">
        <f t="shared" si="60"/>
        <v>62.334000000000032</v>
      </c>
      <c r="U555" s="101">
        <f t="shared" si="61"/>
        <v>63.341999999999956</v>
      </c>
      <c r="V555" s="101">
        <f t="shared" si="62"/>
        <v>64.00800000000001</v>
      </c>
      <c r="W555">
        <v>13.981</v>
      </c>
      <c r="X555">
        <v>8.1480000000000015</v>
      </c>
      <c r="Y555">
        <v>7.8289999999999971</v>
      </c>
      <c r="Z555">
        <v>7.990000000000002</v>
      </c>
      <c r="AA555">
        <v>7.7359999999999971</v>
      </c>
      <c r="AB555">
        <v>7.8840000000000003</v>
      </c>
      <c r="AC555">
        <v>7.804000000000002</v>
      </c>
      <c r="AD555">
        <v>7.7929999999999922</v>
      </c>
      <c r="AE555">
        <v>7.936000000000007</v>
      </c>
      <c r="AF555">
        <v>7.7279999999999944</v>
      </c>
      <c r="AG555">
        <v>7.710000000000008</v>
      </c>
      <c r="AH555">
        <v>7.6869999999999976</v>
      </c>
      <c r="AI555">
        <v>7.8559999999999945</v>
      </c>
      <c r="AJ555">
        <v>7.7820000000000107</v>
      </c>
      <c r="AK555">
        <v>7.880999999999986</v>
      </c>
      <c r="AL555">
        <v>7.7540000000000333</v>
      </c>
      <c r="AM555">
        <v>7.8049999999999784</v>
      </c>
      <c r="AN555">
        <v>7.9660000000000082</v>
      </c>
      <c r="AO555">
        <v>7.8699999999999761</v>
      </c>
      <c r="AP555">
        <v>7.945999999999998</v>
      </c>
      <c r="AQ555">
        <v>7.9580000000000268</v>
      </c>
      <c r="AR555">
        <v>8.0769999999999982</v>
      </c>
      <c r="AS555">
        <v>7.8729999999999905</v>
      </c>
      <c r="AT555">
        <v>7.84699999999998</v>
      </c>
      <c r="AU555">
        <v>8.0200000000000102</v>
      </c>
      <c r="AV555">
        <v>7.9120000000000061</v>
      </c>
      <c r="AW555">
        <v>7.9680000000000177</v>
      </c>
      <c r="AX555">
        <v>8.146000000000015</v>
      </c>
      <c r="AY555">
        <v>8.2379999999999995</v>
      </c>
      <c r="AZ555">
        <v>7.8919999999999959</v>
      </c>
      <c r="BA555">
        <v>7.8669999999999902</v>
      </c>
      <c r="BB555">
        <v>7.964999999999975</v>
      </c>
      <c r="BC555" s="102">
        <f t="shared" si="63"/>
        <v>55.630889051145651</v>
      </c>
    </row>
    <row r="556" spans="1:55" ht="14.65" thickBot="1" x14ac:dyDescent="0.5">
      <c r="A556" s="1" t="s">
        <v>159</v>
      </c>
      <c r="B556" s="1">
        <v>2019</v>
      </c>
      <c r="C556" s="19">
        <v>43483</v>
      </c>
      <c r="D556" s="1" t="s">
        <v>72</v>
      </c>
      <c r="E556" s="29" t="s">
        <v>379</v>
      </c>
      <c r="F556" t="s">
        <v>379</v>
      </c>
      <c r="G556" t="s">
        <v>27</v>
      </c>
      <c r="H556" t="s">
        <v>307</v>
      </c>
      <c r="I556" t="s">
        <v>432</v>
      </c>
      <c r="J556" t="s">
        <v>524</v>
      </c>
      <c r="K556" t="s">
        <v>525</v>
      </c>
      <c r="L556" s="50">
        <f>(C556-VLOOKUP(H556,Riders!$A$2:$C$3501,2,FALSE))/365</f>
        <v>25.649315068493152</v>
      </c>
      <c r="M556" s="50">
        <f>(C556-VLOOKUP(I556,Riders!$A$2:$C$3501,2,FALSE))/365</f>
        <v>23.813698630136987</v>
      </c>
      <c r="N556" s="50">
        <f>(C556-VLOOKUP(J556,Riders!$A$2:$C$3501,2,FALSE))/365</f>
        <v>27.583561643835615</v>
      </c>
      <c r="O556" s="50">
        <f>(C556-VLOOKUP(K556,Riders!$A$2:$C$3501,2,FALSE))/365</f>
        <v>29.876712328767123</v>
      </c>
      <c r="P556" s="51">
        <v>2</v>
      </c>
      <c r="Q556" s="101">
        <f t="shared" si="57"/>
        <v>259.73700000000002</v>
      </c>
      <c r="R556" s="101">
        <f t="shared" si="58"/>
        <v>22.274000000000001</v>
      </c>
      <c r="S556" s="101">
        <f t="shared" si="59"/>
        <v>68.820000000000007</v>
      </c>
      <c r="T556" s="101">
        <f t="shared" si="60"/>
        <v>63.362999999999985</v>
      </c>
      <c r="U556" s="101">
        <f t="shared" si="61"/>
        <v>63.221000000000004</v>
      </c>
      <c r="V556" s="101">
        <f t="shared" si="62"/>
        <v>64.333000000000027</v>
      </c>
      <c r="W556">
        <v>14.132</v>
      </c>
      <c r="X556">
        <v>8.1420000000000012</v>
      </c>
      <c r="Y556">
        <v>7.7680000000000007</v>
      </c>
      <c r="Z556">
        <v>7.8369999999999962</v>
      </c>
      <c r="AA556">
        <v>7.6880000000000024</v>
      </c>
      <c r="AB556">
        <v>7.6980000000000004</v>
      </c>
      <c r="AC556">
        <v>7.6850000000000023</v>
      </c>
      <c r="AD556">
        <v>7.8700000000000045</v>
      </c>
      <c r="AE556">
        <v>7.8599999999999852</v>
      </c>
      <c r="AF556">
        <v>7.8930000000000149</v>
      </c>
      <c r="AG556">
        <v>7.8880000000000052</v>
      </c>
      <c r="AH556">
        <v>8.0269999999999726</v>
      </c>
      <c r="AI556">
        <v>7.9100000000000392</v>
      </c>
      <c r="AJ556">
        <v>7.9189999999999827</v>
      </c>
      <c r="AK556">
        <v>7.8629999999999853</v>
      </c>
      <c r="AL556">
        <v>8.0030000000000001</v>
      </c>
      <c r="AM556">
        <v>7.835000000000008</v>
      </c>
      <c r="AN556">
        <v>7.8059999999999832</v>
      </c>
      <c r="AO556">
        <v>7.9410000000000309</v>
      </c>
      <c r="AP556">
        <v>7.8509999999999707</v>
      </c>
      <c r="AQ556">
        <v>7.9120000000000061</v>
      </c>
      <c r="AR556">
        <v>8.0180000000000291</v>
      </c>
      <c r="AS556">
        <v>7.900999999999982</v>
      </c>
      <c r="AT556">
        <v>7.9569999999999936</v>
      </c>
      <c r="AU556">
        <v>8.0830000000000268</v>
      </c>
      <c r="AV556">
        <v>7.9399999999999693</v>
      </c>
      <c r="AW556">
        <v>7.9410000000000025</v>
      </c>
      <c r="AX556">
        <v>7.981000000000023</v>
      </c>
      <c r="AY556">
        <v>8.0859999999999843</v>
      </c>
      <c r="AZ556">
        <v>8.2650000000000148</v>
      </c>
      <c r="BA556">
        <v>7.9629999999999939</v>
      </c>
      <c r="BB556">
        <v>8.0740000000000123</v>
      </c>
      <c r="BC556" s="102">
        <f t="shared" si="63"/>
        <v>55.440695780732042</v>
      </c>
    </row>
    <row r="557" spans="1:55" ht="14.65" thickBot="1" x14ac:dyDescent="0.5">
      <c r="A557" s="1" t="s">
        <v>159</v>
      </c>
      <c r="B557" s="1">
        <v>2019</v>
      </c>
      <c r="C557" s="19">
        <v>43483</v>
      </c>
      <c r="D557" s="1" t="s">
        <v>72</v>
      </c>
      <c r="E557" s="29" t="s">
        <v>379</v>
      </c>
      <c r="F557" t="s">
        <v>379</v>
      </c>
      <c r="G557" t="s">
        <v>53</v>
      </c>
      <c r="H557" t="s">
        <v>227</v>
      </c>
      <c r="I557" t="s">
        <v>298</v>
      </c>
      <c r="J557" t="s">
        <v>478</v>
      </c>
      <c r="K557" t="s">
        <v>560</v>
      </c>
      <c r="L557" s="50">
        <f>(C557-VLOOKUP(H557,Riders!$A$2:$C$3501,2,FALSE))/365</f>
        <v>20.904109589041095</v>
      </c>
      <c r="M557" s="50">
        <f>(C557-VLOOKUP(I557,Riders!$A$2:$C$3501,2,FALSE))/365</f>
        <v>19.506849315068493</v>
      </c>
      <c r="N557" s="50">
        <f>(C557-VLOOKUP(J557,Riders!$A$2:$C$3501,2,FALSE))/365</f>
        <v>21.950684931506849</v>
      </c>
      <c r="O557" s="50">
        <f>(C557-VLOOKUP(K557,Riders!$A$2:$C$3501,2,FALSE))/365</f>
        <v>20.852054794520548</v>
      </c>
      <c r="P557" s="51">
        <v>3</v>
      </c>
      <c r="Q557" s="101">
        <f t="shared" si="57"/>
        <v>260.791</v>
      </c>
      <c r="R557" s="101">
        <f t="shared" si="58"/>
        <v>22.693999999999999</v>
      </c>
      <c r="S557" s="101">
        <f t="shared" si="59"/>
        <v>68.977000000000004</v>
      </c>
      <c r="T557" s="101">
        <f t="shared" si="60"/>
        <v>63.290999999999997</v>
      </c>
      <c r="U557" s="101">
        <f t="shared" si="61"/>
        <v>63.296999999999969</v>
      </c>
      <c r="V557" s="101">
        <f t="shared" si="62"/>
        <v>65.226000000000028</v>
      </c>
      <c r="W557">
        <v>14.417999999999999</v>
      </c>
      <c r="X557">
        <v>8.2759999999999998</v>
      </c>
      <c r="Y557">
        <v>7.8390000000000022</v>
      </c>
      <c r="Z557">
        <v>7.8189999999999955</v>
      </c>
      <c r="AA557">
        <v>7.6600000000000037</v>
      </c>
      <c r="AB557">
        <v>7.6219999999999999</v>
      </c>
      <c r="AC557">
        <v>7.6880000000000095</v>
      </c>
      <c r="AD557">
        <v>7.654999999999994</v>
      </c>
      <c r="AE557">
        <v>7.7669999999999959</v>
      </c>
      <c r="AF557">
        <v>7.8940000000000055</v>
      </c>
      <c r="AG557">
        <v>7.9759999999999991</v>
      </c>
      <c r="AH557">
        <v>7.8870000000000005</v>
      </c>
      <c r="AI557">
        <v>7.8610000000000042</v>
      </c>
      <c r="AJ557">
        <v>7.9789999999999992</v>
      </c>
      <c r="AK557">
        <v>7.8889999999999958</v>
      </c>
      <c r="AL557">
        <v>8.0379999999999967</v>
      </c>
      <c r="AM557">
        <v>7.8569999999999993</v>
      </c>
      <c r="AN557">
        <v>7.8199999999999932</v>
      </c>
      <c r="AO557">
        <v>7.9260000000000161</v>
      </c>
      <c r="AP557">
        <v>7.8669999999999902</v>
      </c>
      <c r="AQ557">
        <v>7.9110000000000014</v>
      </c>
      <c r="AR557">
        <v>7.8789999999999907</v>
      </c>
      <c r="AS557">
        <v>8.0290000000000248</v>
      </c>
      <c r="AT557">
        <v>8.0079999999999529</v>
      </c>
      <c r="AU557">
        <v>8.2510000000000332</v>
      </c>
      <c r="AV557">
        <v>8.2630000000000052</v>
      </c>
      <c r="AW557">
        <v>8.103999999999985</v>
      </c>
      <c r="AX557">
        <v>8.0869999999999891</v>
      </c>
      <c r="AY557">
        <v>8.1970000000000312</v>
      </c>
      <c r="AZ557">
        <v>8.0479999999999734</v>
      </c>
      <c r="BA557">
        <v>8.085000000000008</v>
      </c>
      <c r="BB557">
        <v>8.1910000000000025</v>
      </c>
      <c r="BC557" s="102">
        <f t="shared" si="63"/>
        <v>55.216629408223447</v>
      </c>
    </row>
    <row r="558" spans="1:55" ht="14.65" thickBot="1" x14ac:dyDescent="0.5">
      <c r="A558" s="1" t="s">
        <v>159</v>
      </c>
      <c r="B558" s="1">
        <v>2019</v>
      </c>
      <c r="C558" s="19">
        <v>43483</v>
      </c>
      <c r="D558" s="1" t="s">
        <v>72</v>
      </c>
      <c r="E558" s="29" t="s">
        <v>379</v>
      </c>
      <c r="F558" t="s">
        <v>379</v>
      </c>
      <c r="G558" t="s">
        <v>51</v>
      </c>
      <c r="H558" t="s">
        <v>555</v>
      </c>
      <c r="I558" t="s">
        <v>236</v>
      </c>
      <c r="J558" t="s">
        <v>531</v>
      </c>
      <c r="K558" t="s">
        <v>532</v>
      </c>
      <c r="L558" s="50">
        <f>(C558-VLOOKUP(H558,Riders!$A$2:$C$3501,2,FALSE))/365</f>
        <v>32.802739726027397</v>
      </c>
      <c r="M558" s="50">
        <f>(C558-VLOOKUP(I558,Riders!$A$2:$C$3501,2,FALSE))/365</f>
        <v>23.205479452054796</v>
      </c>
      <c r="N558" s="50">
        <f>(C558-VLOOKUP(J558,Riders!$A$2:$C$3501,2,FALSE))/365</f>
        <v>18.38082191780822</v>
      </c>
      <c r="O558" s="50">
        <f>(C558-VLOOKUP(K558,Riders!$A$2:$C$3501,2,FALSE))/365</f>
        <v>26.230136986301371</v>
      </c>
      <c r="P558" s="51">
        <v>4</v>
      </c>
      <c r="Q558" s="101">
        <f t="shared" si="57"/>
        <v>272.76400000000001</v>
      </c>
      <c r="R558" s="101">
        <f t="shared" si="58"/>
        <v>23.35</v>
      </c>
      <c r="S558" s="101">
        <f t="shared" si="59"/>
        <v>72.664000000000001</v>
      </c>
      <c r="T558" s="101">
        <f t="shared" si="60"/>
        <v>66.762999999999991</v>
      </c>
      <c r="U558" s="101">
        <f t="shared" si="61"/>
        <v>67.304000000000002</v>
      </c>
      <c r="V558" s="101">
        <f t="shared" si="62"/>
        <v>66.033000000000015</v>
      </c>
      <c r="W558">
        <v>14.577</v>
      </c>
      <c r="X558">
        <v>8.7730000000000015</v>
      </c>
      <c r="Y558">
        <v>8.504999999999999</v>
      </c>
      <c r="Z558">
        <v>8.1990000000000016</v>
      </c>
      <c r="AA558">
        <v>8.2579999999999956</v>
      </c>
      <c r="AB558">
        <v>8.0680000000000049</v>
      </c>
      <c r="AC558">
        <v>8.2040000000000006</v>
      </c>
      <c r="AD558">
        <v>8.0799999999999983</v>
      </c>
      <c r="AE558">
        <v>8.2450000000000045</v>
      </c>
      <c r="AF558">
        <v>8.2469999999999857</v>
      </c>
      <c r="AG558">
        <v>8.4839999999999947</v>
      </c>
      <c r="AH558">
        <v>8.285000000000025</v>
      </c>
      <c r="AI558">
        <v>8.4199999999999875</v>
      </c>
      <c r="AJ558">
        <v>8.3269999999999982</v>
      </c>
      <c r="AK558">
        <v>8.4430000000000121</v>
      </c>
      <c r="AL558">
        <v>8.3119999999999834</v>
      </c>
      <c r="AM558">
        <v>8.4310000000000116</v>
      </c>
      <c r="AN558">
        <v>8.507000000000005</v>
      </c>
      <c r="AO558">
        <v>8.6560000000000059</v>
      </c>
      <c r="AP558">
        <v>8.3319999999999652</v>
      </c>
      <c r="AQ558">
        <v>8.4639999999999986</v>
      </c>
      <c r="AR558">
        <v>8.2830000000000155</v>
      </c>
      <c r="AS558">
        <v>8.2469999999999857</v>
      </c>
      <c r="AT558">
        <v>8.3840000000000146</v>
      </c>
      <c r="AU558">
        <v>8.2290000000000134</v>
      </c>
      <c r="AV558">
        <v>8.188999999999993</v>
      </c>
      <c r="AW558">
        <v>8.1459999999999582</v>
      </c>
      <c r="AX558">
        <v>8.3560000000000514</v>
      </c>
      <c r="AY558">
        <v>8.2899999999999352</v>
      </c>
      <c r="AZ558">
        <v>8.5270000000000721</v>
      </c>
      <c r="BA558">
        <v>8.1689999999999827</v>
      </c>
      <c r="BB558">
        <v>8.1270000000000095</v>
      </c>
      <c r="BC558" s="102">
        <f t="shared" si="63"/>
        <v>52.792890557404931</v>
      </c>
    </row>
    <row r="559" spans="1:55" ht="14.65" thickBot="1" x14ac:dyDescent="0.5">
      <c r="A559" s="1" t="s">
        <v>159</v>
      </c>
      <c r="B559" s="1">
        <v>2019</v>
      </c>
      <c r="C559" s="19">
        <v>43483</v>
      </c>
      <c r="D559" s="1" t="s">
        <v>72</v>
      </c>
      <c r="E559" s="29" t="s">
        <v>379</v>
      </c>
      <c r="F559" t="s">
        <v>379</v>
      </c>
      <c r="G559" t="s">
        <v>162</v>
      </c>
      <c r="H559" t="s">
        <v>28</v>
      </c>
      <c r="I559" t="s">
        <v>573</v>
      </c>
      <c r="J559" t="s">
        <v>551</v>
      </c>
      <c r="K559" t="s">
        <v>417</v>
      </c>
      <c r="L559" s="50">
        <f>(C559-VLOOKUP(H559,Riders!$A$2:$C$3501,2,FALSE))/365</f>
        <v>19.063013698630137</v>
      </c>
      <c r="M559" s="50">
        <f>(C559-VLOOKUP(I559,Riders!$A$2:$C$3501,2,FALSE))/365</f>
        <v>29.769863013698629</v>
      </c>
      <c r="N559" s="50">
        <f>(C559-VLOOKUP(J559,Riders!$A$2:$C$3501,2,FALSE))/365</f>
        <v>22.263013698630136</v>
      </c>
      <c r="O559" s="50">
        <f>(C559-VLOOKUP(K559,Riders!$A$2:$C$3501,2,FALSE))/365</f>
        <v>19.915068493150685</v>
      </c>
      <c r="P559" s="51">
        <v>5</v>
      </c>
      <c r="Q559" s="101">
        <f t="shared" si="57"/>
        <v>274.68</v>
      </c>
      <c r="R559" s="101">
        <f t="shared" si="58"/>
        <v>23.062000000000001</v>
      </c>
      <c r="S559" s="101">
        <f t="shared" si="59"/>
        <v>73.134999999999991</v>
      </c>
      <c r="T559" s="101">
        <f t="shared" si="60"/>
        <v>66.605999999999995</v>
      </c>
      <c r="U559" s="101">
        <f t="shared" si="61"/>
        <v>66.924000000000007</v>
      </c>
      <c r="V559" s="101">
        <f t="shared" si="62"/>
        <v>68.015000000000015</v>
      </c>
      <c r="W559">
        <v>14.513</v>
      </c>
      <c r="X559">
        <v>8.5490000000000013</v>
      </c>
      <c r="Y559">
        <v>8.3049999999999997</v>
      </c>
      <c r="Z559">
        <v>8.4610000000000021</v>
      </c>
      <c r="AA559">
        <v>8.3469999999999942</v>
      </c>
      <c r="AB559">
        <v>8.3960000000000008</v>
      </c>
      <c r="AC559">
        <v>8.2830000000000013</v>
      </c>
      <c r="AD559">
        <v>8.2809999999999917</v>
      </c>
      <c r="AE559">
        <v>8.4489999999999981</v>
      </c>
      <c r="AF559">
        <v>8.2750000000000199</v>
      </c>
      <c r="AG559">
        <v>8.1979999999999791</v>
      </c>
      <c r="AH559">
        <v>8.1850000000000023</v>
      </c>
      <c r="AI559">
        <v>8.4270000000000067</v>
      </c>
      <c r="AJ559">
        <v>8.3710000000000093</v>
      </c>
      <c r="AK559">
        <v>8.4479999999999933</v>
      </c>
      <c r="AL559">
        <v>8.2529999999999859</v>
      </c>
      <c r="AM559">
        <v>8.2140000000000271</v>
      </c>
      <c r="AN559">
        <v>8.2999999999999829</v>
      </c>
      <c r="AO559">
        <v>8.2119999999999891</v>
      </c>
      <c r="AP559">
        <v>8.2350000000000136</v>
      </c>
      <c r="AQ559">
        <v>8.4809999999999945</v>
      </c>
      <c r="AR559">
        <v>8.4029999999999916</v>
      </c>
      <c r="AS559">
        <v>8.4610000000000127</v>
      </c>
      <c r="AT559">
        <v>8.617999999999995</v>
      </c>
      <c r="AU559">
        <v>8.6970000000000312</v>
      </c>
      <c r="AV559">
        <v>8.813999999999993</v>
      </c>
      <c r="AW559">
        <v>8.561000000000007</v>
      </c>
      <c r="AX559">
        <v>8.5699999999999932</v>
      </c>
      <c r="AY559">
        <v>8.3559999999999661</v>
      </c>
      <c r="AZ559">
        <v>8.2140000000000271</v>
      </c>
      <c r="BA559">
        <v>8.3129999999999882</v>
      </c>
      <c r="BB559">
        <v>8.4900000000000091</v>
      </c>
      <c r="BC559" s="102">
        <f t="shared" si="63"/>
        <v>52.424639580602879</v>
      </c>
    </row>
    <row r="560" spans="1:55" ht="14.65" thickBot="1" x14ac:dyDescent="0.5">
      <c r="A560" s="1" t="s">
        <v>159</v>
      </c>
      <c r="B560" s="1">
        <v>2019</v>
      </c>
      <c r="C560" s="19">
        <v>43483</v>
      </c>
      <c r="D560" s="1" t="s">
        <v>72</v>
      </c>
      <c r="E560" s="29" t="s">
        <v>379</v>
      </c>
      <c r="F560" t="s">
        <v>379</v>
      </c>
      <c r="G560" t="s">
        <v>31</v>
      </c>
      <c r="H560" t="s">
        <v>283</v>
      </c>
      <c r="I560" t="s">
        <v>347</v>
      </c>
      <c r="J560" t="s">
        <v>568</v>
      </c>
      <c r="K560" t="s">
        <v>282</v>
      </c>
      <c r="L560" s="50">
        <f>(C560-VLOOKUP(H560,Riders!$A$2:$C$3501,2,FALSE))/365</f>
        <v>24.715068493150685</v>
      </c>
      <c r="M560" s="50">
        <f>(C560-VLOOKUP(I560,Riders!$A$2:$C$3501,2,FALSE))/365</f>
        <v>30.32054794520548</v>
      </c>
      <c r="N560" s="50">
        <f>(C560-VLOOKUP(J560,Riders!$A$2:$C$3501,2,FALSE))/365</f>
        <v>21.367123287671234</v>
      </c>
      <c r="O560" s="50">
        <f>(C560-VLOOKUP(K560,Riders!$A$2:$C$3501,2,FALSE))/365</f>
        <v>26.983561643835618</v>
      </c>
      <c r="P560" s="51">
        <v>6</v>
      </c>
      <c r="Q560" s="101">
        <f t="shared" si="57"/>
        <v>275.35999999999996</v>
      </c>
      <c r="R560" s="101">
        <f t="shared" si="58"/>
        <v>22.532</v>
      </c>
      <c r="S560" s="101">
        <f t="shared" si="59"/>
        <v>72.256</v>
      </c>
      <c r="T560" s="101">
        <f t="shared" si="60"/>
        <v>66.809000000000026</v>
      </c>
      <c r="U560" s="101">
        <f t="shared" si="61"/>
        <v>67.764999999999958</v>
      </c>
      <c r="V560" s="101">
        <f t="shared" si="62"/>
        <v>68.529999999999973</v>
      </c>
      <c r="W560">
        <v>14.292999999999999</v>
      </c>
      <c r="X560">
        <v>8.2390000000000008</v>
      </c>
      <c r="Y560">
        <v>8.3060000000000009</v>
      </c>
      <c r="Z560">
        <v>8.1559999999999988</v>
      </c>
      <c r="AA560">
        <v>8.3939999999999984</v>
      </c>
      <c r="AB560">
        <v>8.3019999999999996</v>
      </c>
      <c r="AC560">
        <v>8.3530000000000086</v>
      </c>
      <c r="AD560">
        <v>8.2129999999999939</v>
      </c>
      <c r="AE560">
        <v>8.3460000000000036</v>
      </c>
      <c r="AF560">
        <v>8.3610000000000042</v>
      </c>
      <c r="AG560">
        <v>8.5099999999999909</v>
      </c>
      <c r="AH560">
        <v>8.3340000000000032</v>
      </c>
      <c r="AI560">
        <v>8.4429999999999836</v>
      </c>
      <c r="AJ560">
        <v>8.2720000000000198</v>
      </c>
      <c r="AK560">
        <v>8.2999999999999972</v>
      </c>
      <c r="AL560">
        <v>8.2430000000000234</v>
      </c>
      <c r="AM560">
        <v>8.3719999999999573</v>
      </c>
      <c r="AN560">
        <v>8.4699999999999704</v>
      </c>
      <c r="AO560">
        <v>8.6070000000000277</v>
      </c>
      <c r="AP560">
        <v>8.4000000000000057</v>
      </c>
      <c r="AQ560">
        <v>8.4410000000000025</v>
      </c>
      <c r="AR560">
        <v>8.6289999999999907</v>
      </c>
      <c r="AS560">
        <v>8.3050000000000068</v>
      </c>
      <c r="AT560">
        <v>8.5409999999999968</v>
      </c>
      <c r="AU560">
        <v>8.353999999999985</v>
      </c>
      <c r="AV560">
        <v>8.4000000000000341</v>
      </c>
      <c r="AW560">
        <v>8.5309999999999775</v>
      </c>
      <c r="AX560">
        <v>8.6330000000000098</v>
      </c>
      <c r="AY560">
        <v>8.8120000000000402</v>
      </c>
      <c r="AZ560">
        <v>8.5229999999999393</v>
      </c>
      <c r="BA560">
        <v>8.5800000000000409</v>
      </c>
      <c r="BB560">
        <v>8.6969999999999459</v>
      </c>
      <c r="BC560" s="102">
        <f t="shared" si="63"/>
        <v>52.295177222545043</v>
      </c>
    </row>
    <row r="561" spans="1:55" ht="14.65" thickBot="1" x14ac:dyDescent="0.5">
      <c r="A561" s="1" t="s">
        <v>159</v>
      </c>
      <c r="B561" s="1">
        <v>2019</v>
      </c>
      <c r="C561" s="19">
        <v>43483</v>
      </c>
      <c r="D561" s="1" t="s">
        <v>72</v>
      </c>
      <c r="E561" s="29" t="s">
        <v>379</v>
      </c>
      <c r="F561" t="s">
        <v>379</v>
      </c>
      <c r="G561" t="s">
        <v>40</v>
      </c>
      <c r="H561" t="s">
        <v>320</v>
      </c>
      <c r="I561" t="s">
        <v>575</v>
      </c>
      <c r="J561" t="s">
        <v>313</v>
      </c>
      <c r="K561" t="s">
        <v>546</v>
      </c>
      <c r="L561" s="50">
        <f>(C561-VLOOKUP(H561,Riders!$A$2:$C$3501,2,FALSE))/365</f>
        <v>21.509589041095889</v>
      </c>
      <c r="M561" s="50">
        <f>(C561-VLOOKUP(I561,Riders!$A$2:$C$3501,2,FALSE))/365</f>
        <v>21.605479452054794</v>
      </c>
      <c r="N561" s="50">
        <f>(C561-VLOOKUP(J561,Riders!$A$2:$C$3501,2,FALSE))/365</f>
        <v>26.046575342465754</v>
      </c>
      <c r="O561" s="50">
        <f>(C561-VLOOKUP(K561,Riders!$A$2:$C$3501,2,FALSE))/365</f>
        <v>21.953424657534246</v>
      </c>
      <c r="P561" s="51">
        <v>7</v>
      </c>
      <c r="Q561" s="101">
        <f t="shared" si="57"/>
        <v>275.63599999999997</v>
      </c>
      <c r="R561" s="101">
        <f t="shared" si="58"/>
        <v>22.920999999999999</v>
      </c>
      <c r="S561" s="101">
        <f t="shared" si="59"/>
        <v>71.968000000000004</v>
      </c>
      <c r="T561" s="101">
        <f t="shared" si="60"/>
        <v>66.429999999999964</v>
      </c>
      <c r="U561" s="101">
        <f t="shared" si="61"/>
        <v>68.106000000000023</v>
      </c>
      <c r="V561" s="101">
        <f t="shared" si="62"/>
        <v>69.131999999999977</v>
      </c>
      <c r="W561">
        <v>14.416</v>
      </c>
      <c r="X561">
        <v>8.504999999999999</v>
      </c>
      <c r="Y561">
        <v>8.0620000000000012</v>
      </c>
      <c r="Z561">
        <v>8.1179999999999986</v>
      </c>
      <c r="AA561">
        <v>8.097999999999999</v>
      </c>
      <c r="AB561">
        <v>8.338000000000001</v>
      </c>
      <c r="AC561">
        <v>8.2250000000000014</v>
      </c>
      <c r="AD561">
        <v>8.2060000000000031</v>
      </c>
      <c r="AE561">
        <v>8.2979999999999876</v>
      </c>
      <c r="AF561">
        <v>8.2729999999999961</v>
      </c>
      <c r="AG561">
        <v>8.2690000000000055</v>
      </c>
      <c r="AH561">
        <v>8.4240000000000066</v>
      </c>
      <c r="AI561">
        <v>8.291000000000011</v>
      </c>
      <c r="AJ561">
        <v>8.4620000000000033</v>
      </c>
      <c r="AK561">
        <v>8.2199999999999989</v>
      </c>
      <c r="AL561">
        <v>8.1929999999999552</v>
      </c>
      <c r="AM561">
        <v>8.3220000000000312</v>
      </c>
      <c r="AN561">
        <v>8.2120000000000175</v>
      </c>
      <c r="AO561">
        <v>8.2399999999999523</v>
      </c>
      <c r="AP561">
        <v>8.4350000000000023</v>
      </c>
      <c r="AQ561">
        <v>8.5660000000000309</v>
      </c>
      <c r="AR561">
        <v>8.9039999999999964</v>
      </c>
      <c r="AS561">
        <v>8.9499999999999886</v>
      </c>
      <c r="AT561">
        <v>8.4770000000000039</v>
      </c>
      <c r="AU561">
        <v>8.311000000000007</v>
      </c>
      <c r="AV561">
        <v>8.5010000000000048</v>
      </c>
      <c r="AW561">
        <v>8.3859999999999673</v>
      </c>
      <c r="AX561">
        <v>8.4310000000000116</v>
      </c>
      <c r="AY561">
        <v>8.8280000000000314</v>
      </c>
      <c r="AZ561">
        <v>8.9999999999999432</v>
      </c>
      <c r="BA561">
        <v>8.9290000000000305</v>
      </c>
      <c r="BB561">
        <v>8.7459999999999809</v>
      </c>
      <c r="BC561" s="102">
        <f t="shared" si="63"/>
        <v>52.242812985241414</v>
      </c>
    </row>
    <row r="562" spans="1:55" ht="14.65" thickBot="1" x14ac:dyDescent="0.5">
      <c r="A562" s="30" t="s">
        <v>159</v>
      </c>
      <c r="B562" s="30">
        <v>2019</v>
      </c>
      <c r="C562" s="9">
        <v>43483</v>
      </c>
      <c r="D562" s="30" t="s">
        <v>72</v>
      </c>
      <c r="E562" s="29" t="s">
        <v>379</v>
      </c>
      <c r="F562" t="s">
        <v>379</v>
      </c>
      <c r="G562" t="s">
        <v>38</v>
      </c>
      <c r="H562" t="s">
        <v>576</v>
      </c>
      <c r="I562" t="s">
        <v>244</v>
      </c>
      <c r="J562" t="s">
        <v>553</v>
      </c>
      <c r="K562" t="s">
        <v>577</v>
      </c>
      <c r="L562" s="50">
        <f>(C562-VLOOKUP(H562,Riders!$A$2:$C$3501,2,FALSE))/365</f>
        <v>22.391780821917809</v>
      </c>
      <c r="M562" s="50">
        <f>(C562-VLOOKUP(I562,Riders!$A$2:$C$3501,2,FALSE))/365</f>
        <v>24.802739726027397</v>
      </c>
      <c r="N562" s="50">
        <f>(C562-VLOOKUP(J562,Riders!$A$2:$C$3501,2,FALSE))/365</f>
        <v>22.786301369863015</v>
      </c>
      <c r="O562" s="50">
        <f>(C562-VLOOKUP(K562,Riders!$A$2:$C$3501,2,FALSE))/365</f>
        <v>21.989041095890411</v>
      </c>
      <c r="P562" s="51">
        <v>8</v>
      </c>
      <c r="Q562" s="101">
        <f t="shared" si="57"/>
        <v>276.755</v>
      </c>
      <c r="R562" s="101">
        <f t="shared" si="58"/>
        <v>22.783999999999999</v>
      </c>
      <c r="S562" s="101">
        <f t="shared" si="59"/>
        <v>72.464999999999989</v>
      </c>
      <c r="T562" s="101">
        <f t="shared" si="60"/>
        <v>67.638000000000019</v>
      </c>
      <c r="U562" s="101">
        <f t="shared" si="61"/>
        <v>68.117999999999995</v>
      </c>
      <c r="V562" s="101">
        <f t="shared" si="62"/>
        <v>68.533999999999992</v>
      </c>
      <c r="W562">
        <v>14.311</v>
      </c>
      <c r="X562">
        <v>8.472999999999999</v>
      </c>
      <c r="Y562">
        <v>8.3790000000000013</v>
      </c>
      <c r="Z562">
        <v>8.3150000000000013</v>
      </c>
      <c r="AA562">
        <v>8.4469999999999956</v>
      </c>
      <c r="AB562">
        <v>8.1910000000000025</v>
      </c>
      <c r="AC562">
        <v>8.0960000000000036</v>
      </c>
      <c r="AD562">
        <v>8.2529999999999859</v>
      </c>
      <c r="AE562">
        <v>8.3180000000000121</v>
      </c>
      <c r="AF562">
        <v>8.5679999999999978</v>
      </c>
      <c r="AG562">
        <v>8.4489999999999839</v>
      </c>
      <c r="AH562">
        <v>8.5680000000000263</v>
      </c>
      <c r="AI562">
        <v>8.3370000000000033</v>
      </c>
      <c r="AJ562">
        <v>8.5089999999999861</v>
      </c>
      <c r="AK562">
        <v>8.421999999999997</v>
      </c>
      <c r="AL562">
        <v>8.467000000000013</v>
      </c>
      <c r="AM562">
        <v>8.5569999999999879</v>
      </c>
      <c r="AN562">
        <v>8.3719999999999857</v>
      </c>
      <c r="AO562">
        <v>8.5229999999999961</v>
      </c>
      <c r="AP562">
        <v>8.4819999999999993</v>
      </c>
      <c r="AQ562">
        <v>8.5720000000000312</v>
      </c>
      <c r="AR562">
        <v>8.5009999999999764</v>
      </c>
      <c r="AS562">
        <v>8.6270000000000095</v>
      </c>
      <c r="AT562">
        <v>8.4840000000000089</v>
      </c>
      <c r="AU562">
        <v>8.5040000000000191</v>
      </c>
      <c r="AV562">
        <v>8.714999999999975</v>
      </c>
      <c r="AW562">
        <v>8.4849999999999568</v>
      </c>
      <c r="AX562">
        <v>8.5320000000000107</v>
      </c>
      <c r="AY562">
        <v>8.7040000000000077</v>
      </c>
      <c r="AZ562">
        <v>8.4890000000000043</v>
      </c>
      <c r="BA562">
        <v>8.6100000000000136</v>
      </c>
      <c r="BB562">
        <v>8.4950000000000045</v>
      </c>
      <c r="BC562" s="102">
        <f t="shared" si="63"/>
        <v>52.031580278585757</v>
      </c>
    </row>
    <row r="563" spans="1:55" ht="14.65" thickBot="1" x14ac:dyDescent="0.5">
      <c r="A563" s="30" t="s">
        <v>159</v>
      </c>
      <c r="B563" s="30">
        <v>2019</v>
      </c>
      <c r="C563" s="9">
        <v>43483</v>
      </c>
      <c r="D563" s="30" t="s">
        <v>72</v>
      </c>
      <c r="E563" s="29" t="s">
        <v>454</v>
      </c>
      <c r="F563">
        <v>1</v>
      </c>
      <c r="G563" t="s">
        <v>40</v>
      </c>
      <c r="H563" t="s">
        <v>320</v>
      </c>
      <c r="I563" t="s">
        <v>575</v>
      </c>
      <c r="J563" t="s">
        <v>313</v>
      </c>
      <c r="K563" t="s">
        <v>546</v>
      </c>
      <c r="L563" s="50">
        <f>(C563-VLOOKUP(H563,Riders!$A$2:$C$3501,2,FALSE))/365</f>
        <v>21.509589041095889</v>
      </c>
      <c r="M563" s="50">
        <f>(C563-VLOOKUP(I563,Riders!$A$2:$C$3501,2,FALSE))/365</f>
        <v>21.605479452054794</v>
      </c>
      <c r="N563" s="50">
        <f>(C563-VLOOKUP(J563,Riders!$A$2:$C$3501,2,FALSE))/365</f>
        <v>26.046575342465754</v>
      </c>
      <c r="O563" s="50">
        <f>(C563-VLOOKUP(K563,Riders!$A$2:$C$3501,2,FALSE))/365</f>
        <v>21.953424657534246</v>
      </c>
      <c r="P563" s="51">
        <v>1</v>
      </c>
      <c r="Q563" s="101">
        <f t="shared" si="57"/>
        <v>266.779</v>
      </c>
      <c r="R563" s="101">
        <f t="shared" si="58"/>
        <v>22.978000000000002</v>
      </c>
      <c r="S563" s="101">
        <f t="shared" si="59"/>
        <v>71.541000000000011</v>
      </c>
      <c r="T563" s="101">
        <f t="shared" si="60"/>
        <v>64.485999999999947</v>
      </c>
      <c r="U563" s="101">
        <f t="shared" si="61"/>
        <v>66.385000000000048</v>
      </c>
      <c r="V563" s="101">
        <f t="shared" si="62"/>
        <v>64.36699999999999</v>
      </c>
      <c r="W563">
        <v>14.467000000000001</v>
      </c>
      <c r="X563">
        <v>8.511000000000001</v>
      </c>
      <c r="Y563">
        <v>8.1849999999999987</v>
      </c>
      <c r="Z563">
        <v>8.208000000000002</v>
      </c>
      <c r="AA563">
        <v>8.0409999999999968</v>
      </c>
      <c r="AB563">
        <v>8.027000000000001</v>
      </c>
      <c r="AC563">
        <v>8.0419999999999945</v>
      </c>
      <c r="AD563">
        <v>8.0600000000000165</v>
      </c>
      <c r="AE563">
        <v>8.1959999999999837</v>
      </c>
      <c r="AF563">
        <v>8.0650000000000119</v>
      </c>
      <c r="AG563">
        <v>8.0989999999999753</v>
      </c>
      <c r="AH563">
        <v>8.1450000000000102</v>
      </c>
      <c r="AI563">
        <v>8.1250000000000142</v>
      </c>
      <c r="AJ563">
        <v>7.9379999999999882</v>
      </c>
      <c r="AK563">
        <v>7.9700000000000415</v>
      </c>
      <c r="AL563">
        <v>7.9479999999999222</v>
      </c>
      <c r="AM563">
        <v>8.1670000000000584</v>
      </c>
      <c r="AN563">
        <v>8.1129999999999995</v>
      </c>
      <c r="AO563">
        <v>8.214999999999975</v>
      </c>
      <c r="AP563">
        <v>8.3840000000000146</v>
      </c>
      <c r="AQ563">
        <v>8.3709999999999809</v>
      </c>
      <c r="AR563">
        <v>8.4080000000000155</v>
      </c>
      <c r="AS563">
        <v>8.4570000000000221</v>
      </c>
      <c r="AT563">
        <v>8.2699999999999818</v>
      </c>
      <c r="AU563">
        <v>8.0349999999999966</v>
      </c>
      <c r="AV563">
        <v>7.9120000000000061</v>
      </c>
      <c r="AW563">
        <v>7.9509999999999934</v>
      </c>
      <c r="AX563">
        <v>7.8409999999999798</v>
      </c>
      <c r="AY563">
        <v>7.8340000000000032</v>
      </c>
      <c r="AZ563">
        <v>8.0580000000000211</v>
      </c>
      <c r="BA563">
        <v>8.3439999999999941</v>
      </c>
      <c r="BB563">
        <v>8.3919999999999959</v>
      </c>
      <c r="BC563" s="102">
        <f t="shared" si="63"/>
        <v>53.977262078349497</v>
      </c>
    </row>
    <row r="564" spans="1:55" ht="14.65" thickBot="1" x14ac:dyDescent="0.5">
      <c r="A564" s="30" t="s">
        <v>159</v>
      </c>
      <c r="B564" s="30">
        <v>2019</v>
      </c>
      <c r="C564" s="9">
        <v>43483</v>
      </c>
      <c r="D564" s="30" t="s">
        <v>72</v>
      </c>
      <c r="E564" s="29" t="s">
        <v>454</v>
      </c>
      <c r="F564">
        <v>1</v>
      </c>
      <c r="G564" t="s">
        <v>31</v>
      </c>
      <c r="H564" t="s">
        <v>283</v>
      </c>
      <c r="I564" t="s">
        <v>347</v>
      </c>
      <c r="J564" t="s">
        <v>568</v>
      </c>
      <c r="K564" t="s">
        <v>282</v>
      </c>
      <c r="L564" s="50">
        <f>(C564-VLOOKUP(H564,Riders!$A$2:$C$3501,2,FALSE))/365</f>
        <v>24.715068493150685</v>
      </c>
      <c r="M564" s="50">
        <f>(C564-VLOOKUP(I564,Riders!$A$2:$C$3501,2,FALSE))/365</f>
        <v>30.32054794520548</v>
      </c>
      <c r="N564" s="50">
        <f>(C564-VLOOKUP(J564,Riders!$A$2:$C$3501,2,FALSE))/365</f>
        <v>21.367123287671234</v>
      </c>
      <c r="O564" s="50">
        <f>(C564-VLOOKUP(K564,Riders!$A$2:$C$3501,2,FALSE))/365</f>
        <v>26.983561643835618</v>
      </c>
      <c r="P564" s="51">
        <v>2</v>
      </c>
      <c r="Q564" s="101">
        <f t="shared" si="57"/>
        <v>273.38900000000001</v>
      </c>
      <c r="R564" s="101">
        <f t="shared" si="58"/>
        <v>23.152999999999999</v>
      </c>
      <c r="S564" s="101">
        <f t="shared" si="59"/>
        <v>72.524999999999991</v>
      </c>
      <c r="T564" s="101">
        <f t="shared" si="60"/>
        <v>66.132000000000019</v>
      </c>
      <c r="U564" s="101">
        <f t="shared" si="61"/>
        <v>66.810999999999979</v>
      </c>
      <c r="V564" s="101">
        <f t="shared" si="62"/>
        <v>67.921000000000021</v>
      </c>
      <c r="W564">
        <v>14.507</v>
      </c>
      <c r="X564">
        <v>8.645999999999999</v>
      </c>
      <c r="Y564">
        <v>8.3870000000000005</v>
      </c>
      <c r="Z564">
        <v>8.161999999999999</v>
      </c>
      <c r="AA564">
        <v>8.2749999999999986</v>
      </c>
      <c r="AB564">
        <v>8.1650000000000063</v>
      </c>
      <c r="AC564">
        <v>8.2630000000000123</v>
      </c>
      <c r="AD564">
        <v>8.1199999999999761</v>
      </c>
      <c r="AE564">
        <v>8.3010000000000019</v>
      </c>
      <c r="AF564">
        <v>8.2590000000000003</v>
      </c>
      <c r="AG564">
        <v>8.3300000000000267</v>
      </c>
      <c r="AH564">
        <v>8.2129999999999797</v>
      </c>
      <c r="AI564">
        <v>8.3870000000000147</v>
      </c>
      <c r="AJ564">
        <v>8.187999999999974</v>
      </c>
      <c r="AK564">
        <v>8.1989999999999981</v>
      </c>
      <c r="AL564">
        <v>8.2550000000000239</v>
      </c>
      <c r="AM564">
        <v>8.492999999999995</v>
      </c>
      <c r="AN564">
        <v>8.3629999999999995</v>
      </c>
      <c r="AO564">
        <v>8.3919999999999675</v>
      </c>
      <c r="AP564">
        <v>8.356000000000023</v>
      </c>
      <c r="AQ564">
        <v>8.5260000000000105</v>
      </c>
      <c r="AR564">
        <v>8.1949999999999932</v>
      </c>
      <c r="AS564">
        <v>8.1450000000000102</v>
      </c>
      <c r="AT564">
        <v>8.3409999999999798</v>
      </c>
      <c r="AU564">
        <v>8.5730000000000075</v>
      </c>
      <c r="AV564">
        <v>8.4710000000000321</v>
      </c>
      <c r="AW564">
        <v>8.6469999999999914</v>
      </c>
      <c r="AX564">
        <v>8.6599999999999966</v>
      </c>
      <c r="AY564">
        <v>8.7879999999999541</v>
      </c>
      <c r="AZ564">
        <v>8.2770000000000437</v>
      </c>
      <c r="BA564">
        <v>8.1960000000000264</v>
      </c>
      <c r="BB564">
        <v>8.3089999999999691</v>
      </c>
      <c r="BC564" s="102">
        <f t="shared" si="63"/>
        <v>52.672199686161477</v>
      </c>
    </row>
    <row r="565" spans="1:55" ht="14.65" thickBot="1" x14ac:dyDescent="0.5">
      <c r="A565" s="30" t="s">
        <v>159</v>
      </c>
      <c r="B565" s="30">
        <v>2019</v>
      </c>
      <c r="C565" s="9">
        <v>43483</v>
      </c>
      <c r="D565" s="30" t="s">
        <v>72</v>
      </c>
      <c r="E565" s="29" t="s">
        <v>454</v>
      </c>
      <c r="F565">
        <v>2</v>
      </c>
      <c r="G565" t="s">
        <v>162</v>
      </c>
      <c r="H565" t="s">
        <v>28</v>
      </c>
      <c r="I565" t="s">
        <v>573</v>
      </c>
      <c r="J565" t="s">
        <v>551</v>
      </c>
      <c r="K565" t="s">
        <v>417</v>
      </c>
      <c r="L565" s="50">
        <f>(C565-VLOOKUP(H565,Riders!$A$2:$C$3501,2,FALSE))/365</f>
        <v>19.063013698630137</v>
      </c>
      <c r="M565" s="50">
        <f>(C565-VLOOKUP(I565,Riders!$A$2:$C$3501,2,FALSE))/365</f>
        <v>29.769863013698629</v>
      </c>
      <c r="N565" s="50">
        <f>(C565-VLOOKUP(J565,Riders!$A$2:$C$3501,2,FALSE))/365</f>
        <v>22.263013698630136</v>
      </c>
      <c r="O565" s="50">
        <f>(C565-VLOOKUP(K565,Riders!$A$2:$C$3501,2,FALSE))/365</f>
        <v>19.915068493150685</v>
      </c>
      <c r="P565" s="51">
        <v>1</v>
      </c>
      <c r="Q565" s="101">
        <f t="shared" si="57"/>
        <v>260.71499999999997</v>
      </c>
      <c r="R565" s="101">
        <f t="shared" si="58"/>
        <v>22.477</v>
      </c>
      <c r="S565" s="101">
        <f t="shared" si="59"/>
        <v>69.704999999999998</v>
      </c>
      <c r="T565" s="101">
        <f t="shared" si="60"/>
        <v>64.106000000000009</v>
      </c>
      <c r="U565" s="101">
        <f t="shared" si="61"/>
        <v>63.556000000000012</v>
      </c>
      <c r="V565" s="101">
        <f t="shared" si="62"/>
        <v>63.347999999999956</v>
      </c>
      <c r="W565">
        <v>14.253</v>
      </c>
      <c r="X565">
        <v>8.2240000000000002</v>
      </c>
      <c r="Y565">
        <v>7.8189999999999991</v>
      </c>
      <c r="Z565">
        <v>7.8789999999999978</v>
      </c>
      <c r="AA565">
        <v>7.8370000000000033</v>
      </c>
      <c r="AB565">
        <v>7.9540000000000006</v>
      </c>
      <c r="AC565">
        <v>7.8599999999999923</v>
      </c>
      <c r="AD565">
        <v>7.8790000000000049</v>
      </c>
      <c r="AE565">
        <v>8.0280000000000058</v>
      </c>
      <c r="AF565">
        <v>7.9739999999999895</v>
      </c>
      <c r="AG565">
        <v>8.0230000000000103</v>
      </c>
      <c r="AH565">
        <v>8.2290000000000134</v>
      </c>
      <c r="AI565">
        <v>7.9979999999999762</v>
      </c>
      <c r="AJ565">
        <v>8.0880000000000223</v>
      </c>
      <c r="AK565">
        <v>7.9329999999999785</v>
      </c>
      <c r="AL565">
        <v>7.8330000000000126</v>
      </c>
      <c r="AM565">
        <v>7.7760000000000105</v>
      </c>
      <c r="AN565">
        <v>7.9089999999999918</v>
      </c>
      <c r="AO565">
        <v>7.796999999999997</v>
      </c>
      <c r="AP565">
        <v>7.8489999999999895</v>
      </c>
      <c r="AQ565">
        <v>7.9970000000000141</v>
      </c>
      <c r="AR565">
        <v>7.8789999999999907</v>
      </c>
      <c r="AS565">
        <v>8.2419999999999902</v>
      </c>
      <c r="AT565">
        <v>8.1070000000000277</v>
      </c>
      <c r="AU565">
        <v>7.7999999999999829</v>
      </c>
      <c r="AV565">
        <v>7.7719999999999914</v>
      </c>
      <c r="AW565">
        <v>7.6880000000000166</v>
      </c>
      <c r="AX565">
        <v>7.8450000000000273</v>
      </c>
      <c r="AY565">
        <v>7.8259999999999366</v>
      </c>
      <c r="AZ565">
        <v>8.0650000000000261</v>
      </c>
      <c r="BA565">
        <v>8.0600000000000023</v>
      </c>
      <c r="BB565">
        <v>8.2919999999999732</v>
      </c>
      <c r="BC565" s="102">
        <f t="shared" si="63"/>
        <v>55.232725389793458</v>
      </c>
    </row>
    <row r="566" spans="1:55" ht="14.65" thickBot="1" x14ac:dyDescent="0.5">
      <c r="A566" s="30" t="s">
        <v>159</v>
      </c>
      <c r="B566" s="30">
        <v>2019</v>
      </c>
      <c r="C566" s="9">
        <v>43483</v>
      </c>
      <c r="D566" s="30" t="s">
        <v>72</v>
      </c>
      <c r="E566" s="29" t="s">
        <v>454</v>
      </c>
      <c r="F566">
        <v>2</v>
      </c>
      <c r="G566" t="s">
        <v>38</v>
      </c>
      <c r="H566" t="s">
        <v>576</v>
      </c>
      <c r="I566" t="s">
        <v>244</v>
      </c>
      <c r="J566" t="s">
        <v>553</v>
      </c>
      <c r="K566" t="s">
        <v>577</v>
      </c>
      <c r="L566" s="50">
        <f>(C566-VLOOKUP(H566,Riders!$A$2:$C$3501,2,FALSE))/365</f>
        <v>22.391780821917809</v>
      </c>
      <c r="M566" s="50">
        <f>(C566-VLOOKUP(I566,Riders!$A$2:$C$3501,2,FALSE))/365</f>
        <v>24.802739726027397</v>
      </c>
      <c r="N566" s="50">
        <f>(C566-VLOOKUP(J566,Riders!$A$2:$C$3501,2,FALSE))/365</f>
        <v>22.786301369863015</v>
      </c>
      <c r="O566" s="50">
        <f>(C566-VLOOKUP(K566,Riders!$A$2:$C$3501,2,FALSE))/365</f>
        <v>21.989041095890411</v>
      </c>
      <c r="P566" s="51">
        <v>2</v>
      </c>
      <c r="Q566" s="101">
        <f t="shared" si="57"/>
        <v>272.529</v>
      </c>
      <c r="R566" s="101">
        <f t="shared" si="58"/>
        <v>22.678999999999998</v>
      </c>
      <c r="S566" s="101">
        <f t="shared" si="59"/>
        <v>71.61</v>
      </c>
      <c r="T566" s="101">
        <f t="shared" si="60"/>
        <v>67.22699999999999</v>
      </c>
      <c r="U566" s="101">
        <f t="shared" si="61"/>
        <v>67.675000000000011</v>
      </c>
      <c r="V566" s="101">
        <f t="shared" si="62"/>
        <v>66.016999999999996</v>
      </c>
      <c r="W566">
        <v>14.254</v>
      </c>
      <c r="X566">
        <v>8.4249999999999989</v>
      </c>
      <c r="Y566">
        <v>8.2260000000000026</v>
      </c>
      <c r="Z566">
        <v>8.125</v>
      </c>
      <c r="AA566">
        <v>8.1969999999999956</v>
      </c>
      <c r="AB566">
        <v>7.9990000000000023</v>
      </c>
      <c r="AC566">
        <v>8.1609999999999943</v>
      </c>
      <c r="AD566">
        <v>8.2230000000000061</v>
      </c>
      <c r="AE566">
        <v>8.4170000000000016</v>
      </c>
      <c r="AF566">
        <v>8.438999999999993</v>
      </c>
      <c r="AG566">
        <v>8.3489999999999895</v>
      </c>
      <c r="AH566">
        <v>8.4270000000000067</v>
      </c>
      <c r="AI566">
        <v>8.2360000000000042</v>
      </c>
      <c r="AJ566">
        <v>8.3259999999999934</v>
      </c>
      <c r="AK566">
        <v>8.4590000000000174</v>
      </c>
      <c r="AL566">
        <v>8.5739999999999839</v>
      </c>
      <c r="AM566">
        <v>8.271000000000015</v>
      </c>
      <c r="AN566">
        <v>8.3239999999999839</v>
      </c>
      <c r="AO566">
        <v>8.2790000000000248</v>
      </c>
      <c r="AP566">
        <v>8.4069999999999823</v>
      </c>
      <c r="AQ566">
        <v>8.3430000000000177</v>
      </c>
      <c r="AR566">
        <v>8.4489999999999839</v>
      </c>
      <c r="AS566">
        <v>8.7430000000000234</v>
      </c>
      <c r="AT566">
        <v>8.8589999999999804</v>
      </c>
      <c r="AU566">
        <v>8.5939999999999941</v>
      </c>
      <c r="AV566">
        <v>8.7270000000000039</v>
      </c>
      <c r="AW566">
        <v>8.2040000000000077</v>
      </c>
      <c r="AX566">
        <v>8.08400000000006</v>
      </c>
      <c r="AY566">
        <v>8.0259999999999536</v>
      </c>
      <c r="AZ566">
        <v>8.0680000000000121</v>
      </c>
      <c r="BA566">
        <v>8.1059999999999945</v>
      </c>
      <c r="BB566">
        <v>8.20799999999997</v>
      </c>
      <c r="BC566" s="102">
        <f t="shared" si="63"/>
        <v>52.838413526633865</v>
      </c>
    </row>
    <row r="567" spans="1:55" ht="14.65" thickBot="1" x14ac:dyDescent="0.5">
      <c r="A567" s="30" t="s">
        <v>159</v>
      </c>
      <c r="B567" s="30">
        <v>2019</v>
      </c>
      <c r="C567" s="9">
        <v>43483</v>
      </c>
      <c r="D567" s="30" t="s">
        <v>72</v>
      </c>
      <c r="E567" s="29" t="s">
        <v>454</v>
      </c>
      <c r="F567">
        <v>3</v>
      </c>
      <c r="G567" t="s">
        <v>27</v>
      </c>
      <c r="H567" t="s">
        <v>307</v>
      </c>
      <c r="I567" t="s">
        <v>432</v>
      </c>
      <c r="J567" t="s">
        <v>524</v>
      </c>
      <c r="K567" t="s">
        <v>525</v>
      </c>
      <c r="L567" s="50">
        <f>(C567-VLOOKUP(H567,Riders!$A$2:$C$3501,2,FALSE))/365</f>
        <v>25.649315068493152</v>
      </c>
      <c r="M567" s="50">
        <f>(C567-VLOOKUP(I567,Riders!$A$2:$C$3501,2,FALSE))/365</f>
        <v>23.813698630136987</v>
      </c>
      <c r="N567" s="50">
        <f>(C567-VLOOKUP(J567,Riders!$A$2:$C$3501,2,FALSE))/365</f>
        <v>27.583561643835615</v>
      </c>
      <c r="O567" s="50">
        <f>(C567-VLOOKUP(K567,Riders!$A$2:$C$3501,2,FALSE))/365</f>
        <v>29.876712328767123</v>
      </c>
      <c r="P567" s="51">
        <v>1</v>
      </c>
      <c r="Q567" s="101">
        <f t="shared" si="57"/>
        <v>255.57900000000001</v>
      </c>
      <c r="R567" s="101">
        <f t="shared" si="58"/>
        <v>22.271000000000001</v>
      </c>
      <c r="S567" s="101">
        <f t="shared" si="59"/>
        <v>68.409999999999982</v>
      </c>
      <c r="T567" s="101">
        <f t="shared" si="60"/>
        <v>62.199000000000026</v>
      </c>
      <c r="U567" s="101">
        <f t="shared" si="61"/>
        <v>62.668999999999983</v>
      </c>
      <c r="V567" s="101">
        <f t="shared" si="62"/>
        <v>62.301000000000016</v>
      </c>
      <c r="W567">
        <v>14.068</v>
      </c>
      <c r="X567">
        <v>8.2030000000000012</v>
      </c>
      <c r="Y567">
        <v>7.7390000000000008</v>
      </c>
      <c r="Z567">
        <v>7.7259999999999955</v>
      </c>
      <c r="AA567">
        <v>7.5660000000000025</v>
      </c>
      <c r="AB567">
        <v>7.6280000000000001</v>
      </c>
      <c r="AC567">
        <v>7.6509999999999962</v>
      </c>
      <c r="AD567">
        <v>7.8289999999999864</v>
      </c>
      <c r="AE567">
        <v>7.7490000000000094</v>
      </c>
      <c r="AF567">
        <v>7.7490000000000094</v>
      </c>
      <c r="AG567">
        <v>7.7299999999999898</v>
      </c>
      <c r="AH567">
        <v>7.8240000000000265</v>
      </c>
      <c r="AI567">
        <v>7.72199999999998</v>
      </c>
      <c r="AJ567">
        <v>7.7460000000000093</v>
      </c>
      <c r="AK567">
        <v>7.7669999999999959</v>
      </c>
      <c r="AL567">
        <v>7.9120000000000061</v>
      </c>
      <c r="AM567">
        <v>7.7789999999999964</v>
      </c>
      <c r="AN567">
        <v>7.7920000000000016</v>
      </c>
      <c r="AO567">
        <v>7.900999999999982</v>
      </c>
      <c r="AP567">
        <v>7.8160000000000025</v>
      </c>
      <c r="AQ567">
        <v>7.8810000000000002</v>
      </c>
      <c r="AR567">
        <v>7.9319999999999879</v>
      </c>
      <c r="AS567">
        <v>7.7780000000000484</v>
      </c>
      <c r="AT567">
        <v>7.7899999999999636</v>
      </c>
      <c r="AU567">
        <v>7.9130000000000109</v>
      </c>
      <c r="AV567">
        <v>7.7089999999999748</v>
      </c>
      <c r="AW567">
        <v>7.6670000000000016</v>
      </c>
      <c r="AX567">
        <v>7.6520000000000152</v>
      </c>
      <c r="AY567">
        <v>7.6710000000000207</v>
      </c>
      <c r="AZ567">
        <v>7.7369999999999948</v>
      </c>
      <c r="BA567">
        <v>7.8389999999999702</v>
      </c>
      <c r="BB567">
        <v>8.113000000000028</v>
      </c>
      <c r="BC567" s="102">
        <f t="shared" si="63"/>
        <v>56.342657260573048</v>
      </c>
    </row>
    <row r="568" spans="1:55" ht="14.65" thickBot="1" x14ac:dyDescent="0.5">
      <c r="A568" s="30" t="s">
        <v>159</v>
      </c>
      <c r="B568" s="30">
        <v>2019</v>
      </c>
      <c r="C568" s="9">
        <v>43483</v>
      </c>
      <c r="D568" s="30" t="s">
        <v>72</v>
      </c>
      <c r="E568" s="29" t="s">
        <v>454</v>
      </c>
      <c r="F568">
        <v>3</v>
      </c>
      <c r="G568" t="s">
        <v>53</v>
      </c>
      <c r="H568" t="s">
        <v>227</v>
      </c>
      <c r="I568" t="s">
        <v>298</v>
      </c>
      <c r="J568" t="s">
        <v>478</v>
      </c>
      <c r="K568" t="s">
        <v>560</v>
      </c>
      <c r="L568" s="50">
        <f>(C568-VLOOKUP(H568,Riders!$A$2:$C$3501,2,FALSE))/365</f>
        <v>20.904109589041095</v>
      </c>
      <c r="M568" s="50">
        <f>(C568-VLOOKUP(I568,Riders!$A$2:$C$3501,2,FALSE))/365</f>
        <v>19.506849315068493</v>
      </c>
      <c r="N568" s="50">
        <f>(C568-VLOOKUP(J568,Riders!$A$2:$C$3501,2,FALSE))/365</f>
        <v>21.950684931506849</v>
      </c>
      <c r="O568" s="50">
        <f>(C568-VLOOKUP(K568,Riders!$A$2:$C$3501,2,FALSE))/365</f>
        <v>20.852054794520548</v>
      </c>
      <c r="P568" s="51">
        <v>2</v>
      </c>
      <c r="Q568" s="101">
        <f t="shared" si="57"/>
        <v>258.601</v>
      </c>
      <c r="R568" s="101">
        <f t="shared" si="58"/>
        <v>22.931000000000001</v>
      </c>
      <c r="S568" s="101">
        <f t="shared" si="59"/>
        <v>69.518000000000001</v>
      </c>
      <c r="T568" s="101">
        <f t="shared" si="60"/>
        <v>61.978000000000009</v>
      </c>
      <c r="U568" s="101">
        <f t="shared" si="61"/>
        <v>62.481999999999971</v>
      </c>
      <c r="V568" s="101">
        <f t="shared" si="62"/>
        <v>64.623000000000019</v>
      </c>
      <c r="W568">
        <v>14.504</v>
      </c>
      <c r="X568">
        <v>8.4270000000000014</v>
      </c>
      <c r="Y568">
        <v>7.9209999999999994</v>
      </c>
      <c r="Z568">
        <v>7.7309999999999981</v>
      </c>
      <c r="AA568">
        <v>7.8340000000000032</v>
      </c>
      <c r="AB568">
        <v>7.6749999999999972</v>
      </c>
      <c r="AC568">
        <v>7.6969999999999956</v>
      </c>
      <c r="AD568">
        <v>7.7290000000000063</v>
      </c>
      <c r="AE568">
        <v>7.6749999999999972</v>
      </c>
      <c r="AF568">
        <v>7.7000000000000028</v>
      </c>
      <c r="AG568">
        <v>7.8629999999999995</v>
      </c>
      <c r="AH568">
        <v>7.7479999999999762</v>
      </c>
      <c r="AI568">
        <v>7.8280000000000314</v>
      </c>
      <c r="AJ568">
        <v>7.6899999999999835</v>
      </c>
      <c r="AK568">
        <v>7.7800000000000011</v>
      </c>
      <c r="AL568">
        <v>7.6940000000000168</v>
      </c>
      <c r="AM568">
        <v>7.7520000000000095</v>
      </c>
      <c r="AN568">
        <v>7.8259999999999934</v>
      </c>
      <c r="AO568">
        <v>7.7699999999999818</v>
      </c>
      <c r="AP568">
        <v>7.7520000000000095</v>
      </c>
      <c r="AQ568">
        <v>7.7939999999999827</v>
      </c>
      <c r="AR568">
        <v>7.9590000000000316</v>
      </c>
      <c r="AS568">
        <v>7.757000000000005</v>
      </c>
      <c r="AT568">
        <v>7.8719999999999573</v>
      </c>
      <c r="AU568">
        <v>7.7599999999999909</v>
      </c>
      <c r="AV568">
        <v>7.7740000000000293</v>
      </c>
      <c r="AW568">
        <v>7.9770000000000039</v>
      </c>
      <c r="AX568">
        <v>7.9720000000000084</v>
      </c>
      <c r="AY568">
        <v>8.0729999999999791</v>
      </c>
      <c r="AZ568">
        <v>8.3269999999999982</v>
      </c>
      <c r="BA568">
        <v>8.2700000000000387</v>
      </c>
      <c r="BB568">
        <v>8.4699999999999704</v>
      </c>
      <c r="BC568" s="102">
        <f t="shared" si="63"/>
        <v>55.684239426761692</v>
      </c>
    </row>
    <row r="569" spans="1:55" ht="14.65" thickBot="1" x14ac:dyDescent="0.5">
      <c r="A569" s="30" t="s">
        <v>159</v>
      </c>
      <c r="B569" s="30">
        <v>2019</v>
      </c>
      <c r="C569" s="9">
        <v>43483</v>
      </c>
      <c r="D569" s="30" t="s">
        <v>72</v>
      </c>
      <c r="E569" s="29" t="s">
        <v>454</v>
      </c>
      <c r="F569">
        <v>4</v>
      </c>
      <c r="G569" t="s">
        <v>29</v>
      </c>
      <c r="H569" t="s">
        <v>322</v>
      </c>
      <c r="I569" t="s">
        <v>335</v>
      </c>
      <c r="J569" t="s">
        <v>416</v>
      </c>
      <c r="K569" t="s">
        <v>526</v>
      </c>
      <c r="L569" s="50">
        <f>(C569-VLOOKUP(H569,Riders!$A$2:$C$3501,2,FALSE))/365</f>
        <v>31.016438356164382</v>
      </c>
      <c r="M569" s="50">
        <f>(C569-VLOOKUP(I569,Riders!$A$2:$C$3501,2,FALSE))/365</f>
        <v>24.158904109589042</v>
      </c>
      <c r="N569" s="50">
        <f>(C569-VLOOKUP(J569,Riders!$A$2:$C$3501,2,FALSE))/365</f>
        <v>21.219178082191782</v>
      </c>
      <c r="O569" s="50">
        <f>(C569-VLOOKUP(K569,Riders!$A$2:$C$3501,2,FALSE))/365</f>
        <v>29.671232876712327</v>
      </c>
      <c r="P569" s="51">
        <v>1</v>
      </c>
      <c r="Q569" s="101">
        <f t="shared" si="57"/>
        <v>258.96700000000004</v>
      </c>
      <c r="R569" s="101">
        <f t="shared" si="58"/>
        <v>22.74</v>
      </c>
      <c r="S569" s="101">
        <f t="shared" si="59"/>
        <v>70.012</v>
      </c>
      <c r="T569" s="101">
        <f t="shared" si="60"/>
        <v>62.244999999999976</v>
      </c>
      <c r="U569" s="101">
        <f t="shared" si="61"/>
        <v>62.914000000000044</v>
      </c>
      <c r="V569" s="101">
        <f t="shared" si="62"/>
        <v>63.796000000000021</v>
      </c>
      <c r="W569">
        <v>14.285</v>
      </c>
      <c r="X569">
        <v>8.4549999999999983</v>
      </c>
      <c r="Y569">
        <v>8.0500000000000007</v>
      </c>
      <c r="Z569">
        <v>8.0559999999999974</v>
      </c>
      <c r="AA569">
        <v>7.8780000000000001</v>
      </c>
      <c r="AB569">
        <v>7.9400000000000048</v>
      </c>
      <c r="AC569">
        <v>7.6180000000000021</v>
      </c>
      <c r="AD569">
        <v>7.7299999999999969</v>
      </c>
      <c r="AE569">
        <v>7.8029999999999973</v>
      </c>
      <c r="AF569">
        <v>7.6920000000000215</v>
      </c>
      <c r="AG569">
        <v>7.6769999999999641</v>
      </c>
      <c r="AH569">
        <v>7.8210000000000122</v>
      </c>
      <c r="AI569">
        <v>7.7850000000000108</v>
      </c>
      <c r="AJ569">
        <v>7.9029999999999916</v>
      </c>
      <c r="AK569">
        <v>7.7220000000000226</v>
      </c>
      <c r="AL569">
        <v>7.8419999999999561</v>
      </c>
      <c r="AM569">
        <v>7.7090000000000316</v>
      </c>
      <c r="AN569">
        <v>7.7539999999999907</v>
      </c>
      <c r="AO569">
        <v>7.9900000000000091</v>
      </c>
      <c r="AP569">
        <v>7.8359999999999843</v>
      </c>
      <c r="AQ569">
        <v>7.7980000000000018</v>
      </c>
      <c r="AR569">
        <v>7.9160000000000252</v>
      </c>
      <c r="AS569">
        <v>7.8779999999999859</v>
      </c>
      <c r="AT569">
        <v>8.0330000000000155</v>
      </c>
      <c r="AU569">
        <v>7.8559999999999661</v>
      </c>
      <c r="AV569">
        <v>8.0939999999999657</v>
      </c>
      <c r="AW569">
        <v>7.8360000000000412</v>
      </c>
      <c r="AX569">
        <v>8.0219999999999914</v>
      </c>
      <c r="AY569">
        <v>8.1420000000000243</v>
      </c>
      <c r="AZ569">
        <v>7.9470000000000027</v>
      </c>
      <c r="BA569">
        <v>7.9210000000000491</v>
      </c>
      <c r="BB569">
        <v>7.9779999999999802</v>
      </c>
      <c r="BC569" s="102">
        <f t="shared" si="63"/>
        <v>55.605540474268913</v>
      </c>
    </row>
    <row r="570" spans="1:55" ht="14.65" thickBot="1" x14ac:dyDescent="0.5">
      <c r="A570" s="30" t="s">
        <v>159</v>
      </c>
      <c r="B570" s="30">
        <v>2019</v>
      </c>
      <c r="C570" s="9">
        <v>43483</v>
      </c>
      <c r="D570" s="30" t="s">
        <v>72</v>
      </c>
      <c r="E570" s="29" t="s">
        <v>454</v>
      </c>
      <c r="F570">
        <v>4</v>
      </c>
      <c r="G570" t="s">
        <v>51</v>
      </c>
      <c r="H570" t="s">
        <v>555</v>
      </c>
      <c r="I570" t="s">
        <v>236</v>
      </c>
      <c r="J570" t="s">
        <v>531</v>
      </c>
      <c r="K570" t="s">
        <v>532</v>
      </c>
      <c r="L570" s="50">
        <f>(C570-VLOOKUP(H570,Riders!$A$2:$C$3501,2,FALSE))/365</f>
        <v>32.802739726027397</v>
      </c>
      <c r="M570" s="50">
        <f>(C570-VLOOKUP(I570,Riders!$A$2:$C$3501,2,FALSE))/365</f>
        <v>23.205479452054796</v>
      </c>
      <c r="N570" s="50">
        <f>(C570-VLOOKUP(J570,Riders!$A$2:$C$3501,2,FALSE))/365</f>
        <v>18.38082191780822</v>
      </c>
      <c r="O570" s="50">
        <f>(C570-VLOOKUP(K570,Riders!$A$2:$C$3501,2,FALSE))/365</f>
        <v>26.230136986301371</v>
      </c>
      <c r="P570" s="51">
        <v>2</v>
      </c>
      <c r="Q570" s="101">
        <f t="shared" si="57"/>
        <v>263.18100000000004</v>
      </c>
      <c r="R570" s="101">
        <f t="shared" si="58"/>
        <v>22.15</v>
      </c>
      <c r="S570" s="101">
        <f t="shared" si="59"/>
        <v>69.170999999999992</v>
      </c>
      <c r="T570" s="101">
        <f t="shared" si="60"/>
        <v>63.528999999999996</v>
      </c>
      <c r="U570" s="101">
        <f t="shared" si="61"/>
        <v>64.515000000000015</v>
      </c>
      <c r="V570" s="101">
        <f t="shared" si="62"/>
        <v>65.966000000000037</v>
      </c>
      <c r="W570">
        <v>14.081</v>
      </c>
      <c r="X570">
        <v>8.0689999999999991</v>
      </c>
      <c r="Y570">
        <v>7.7190000000000012</v>
      </c>
      <c r="Z570">
        <v>7.7730000000000032</v>
      </c>
      <c r="AA570">
        <v>7.6969999999999956</v>
      </c>
      <c r="AB570">
        <v>7.8939999999999984</v>
      </c>
      <c r="AC570">
        <v>7.8930000000000007</v>
      </c>
      <c r="AD570">
        <v>8.0449999999999946</v>
      </c>
      <c r="AE570">
        <v>7.8640000000000043</v>
      </c>
      <c r="AF570">
        <v>7.7579999999999814</v>
      </c>
      <c r="AG570">
        <v>7.90300000000002</v>
      </c>
      <c r="AH570">
        <v>7.8379999999999939</v>
      </c>
      <c r="AI570">
        <v>8.0480000000000018</v>
      </c>
      <c r="AJ570">
        <v>7.9919999999999902</v>
      </c>
      <c r="AK570">
        <v>8.1370000000000289</v>
      </c>
      <c r="AL570">
        <v>7.9889999999999759</v>
      </c>
      <c r="AM570">
        <v>8.1190000000000282</v>
      </c>
      <c r="AN570">
        <v>7.9569999999999652</v>
      </c>
      <c r="AO570">
        <v>7.8910000000000196</v>
      </c>
      <c r="AP570">
        <v>8.0060000000000286</v>
      </c>
      <c r="AQ570">
        <v>7.9929999999999666</v>
      </c>
      <c r="AR570">
        <v>8.0230000000000246</v>
      </c>
      <c r="AS570">
        <v>8.2469999999999857</v>
      </c>
      <c r="AT570">
        <v>8.2789999999999964</v>
      </c>
      <c r="AU570">
        <v>8.3290000000000077</v>
      </c>
      <c r="AV570">
        <v>8.1189999999999714</v>
      </c>
      <c r="AW570">
        <v>8.2300000000000466</v>
      </c>
      <c r="AX570">
        <v>8.0370000000000061</v>
      </c>
      <c r="AY570">
        <v>8.0189999999999486</v>
      </c>
      <c r="AZ570">
        <v>8.1760000000000161</v>
      </c>
      <c r="BA570">
        <v>8.370000000000033</v>
      </c>
      <c r="BB570">
        <v>8.686000000000007</v>
      </c>
      <c r="BC570" s="102">
        <f t="shared" si="63"/>
        <v>54.715196005790681</v>
      </c>
    </row>
    <row r="571" spans="1:55" ht="14.65" thickBot="1" x14ac:dyDescent="0.5">
      <c r="A571" s="30" t="s">
        <v>159</v>
      </c>
      <c r="B571" s="30">
        <v>2019</v>
      </c>
      <c r="C571" s="19">
        <v>43483</v>
      </c>
      <c r="D571" s="30" t="s">
        <v>72</v>
      </c>
      <c r="E571" s="29" t="s">
        <v>204</v>
      </c>
      <c r="F571" t="s">
        <v>205</v>
      </c>
      <c r="G571" t="s">
        <v>29</v>
      </c>
      <c r="H571" t="s">
        <v>322</v>
      </c>
      <c r="I571" t="s">
        <v>335</v>
      </c>
      <c r="J571" t="s">
        <v>416</v>
      </c>
      <c r="K571" t="s">
        <v>526</v>
      </c>
      <c r="L571" s="50">
        <f>(C571-VLOOKUP(H571,Riders!$A$2:$C$3501,2,FALSE))/365</f>
        <v>31.016438356164382</v>
      </c>
      <c r="M571" s="50">
        <f>(C571-VLOOKUP(I571,Riders!$A$2:$C$3501,2,FALSE))/365</f>
        <v>24.158904109589042</v>
      </c>
      <c r="N571" s="50">
        <f>(C571-VLOOKUP(J571,Riders!$A$2:$C$3501,2,FALSE))/365</f>
        <v>21.219178082191782</v>
      </c>
      <c r="O571" s="50">
        <f>(C571-VLOOKUP(K571,Riders!$A$2:$C$3501,2,FALSE))/365</f>
        <v>29.671232876712327</v>
      </c>
      <c r="P571" s="51">
        <v>1</v>
      </c>
      <c r="Q571" s="101">
        <f t="shared" si="57"/>
        <v>256.02800000000002</v>
      </c>
      <c r="R571" s="101">
        <f t="shared" si="58"/>
        <v>22.245000000000001</v>
      </c>
      <c r="S571" s="101">
        <f t="shared" si="59"/>
        <v>67.992999999999995</v>
      </c>
      <c r="T571" s="101">
        <f t="shared" si="60"/>
        <v>61.320999999999998</v>
      </c>
      <c r="U571" s="101">
        <f t="shared" si="61"/>
        <v>62.359000000000009</v>
      </c>
      <c r="V571" s="101">
        <f t="shared" si="62"/>
        <v>64.355000000000018</v>
      </c>
      <c r="W571">
        <v>14.151999999999999</v>
      </c>
      <c r="X571">
        <v>8.0930000000000017</v>
      </c>
      <c r="Y571">
        <v>7.7089999999999996</v>
      </c>
      <c r="Z571">
        <v>7.7629999999999981</v>
      </c>
      <c r="AA571">
        <v>7.5679999999999978</v>
      </c>
      <c r="AB571">
        <v>7.5930000000000035</v>
      </c>
      <c r="AC571">
        <v>7.5419999999999874</v>
      </c>
      <c r="AD571">
        <v>7.5730000000000075</v>
      </c>
      <c r="AE571">
        <v>7.7060000000000031</v>
      </c>
      <c r="AF571">
        <v>7.6219999999999999</v>
      </c>
      <c r="AG571">
        <v>7.6060000000000088</v>
      </c>
      <c r="AH571">
        <v>7.6259999999999906</v>
      </c>
      <c r="AI571">
        <v>7.717000000000013</v>
      </c>
      <c r="AJ571">
        <v>7.6129999999999711</v>
      </c>
      <c r="AK571">
        <v>7.8119999999999976</v>
      </c>
      <c r="AL571">
        <v>7.619000000000014</v>
      </c>
      <c r="AM571">
        <v>7.6550000000000011</v>
      </c>
      <c r="AN571">
        <v>7.8340000000000316</v>
      </c>
      <c r="AO571">
        <v>7.7389999999999759</v>
      </c>
      <c r="AP571">
        <v>7.8010000000000161</v>
      </c>
      <c r="AQ571">
        <v>7.9599999999999795</v>
      </c>
      <c r="AR571">
        <v>7.7210000000000321</v>
      </c>
      <c r="AS571">
        <v>7.700999999999965</v>
      </c>
      <c r="AT571">
        <v>7.9480000000000075</v>
      </c>
      <c r="AU571">
        <v>8.0270000000000152</v>
      </c>
      <c r="AV571">
        <v>8.1680000000000064</v>
      </c>
      <c r="AW571">
        <v>8.0799999999999841</v>
      </c>
      <c r="AX571">
        <v>8.2639999999999816</v>
      </c>
      <c r="AY571">
        <v>7.8540000000000418</v>
      </c>
      <c r="AZ571">
        <v>7.8759999999999764</v>
      </c>
      <c r="BA571">
        <v>8.0529999999999973</v>
      </c>
      <c r="BB571">
        <v>8.0330000000000155</v>
      </c>
      <c r="BC571" s="102">
        <f t="shared" si="63"/>
        <v>56.243848329089005</v>
      </c>
    </row>
    <row r="572" spans="1:55" ht="14.65" thickBot="1" x14ac:dyDescent="0.5">
      <c r="A572" s="30" t="s">
        <v>159</v>
      </c>
      <c r="B572" s="30">
        <v>2019</v>
      </c>
      <c r="C572" s="19">
        <v>43483</v>
      </c>
      <c r="D572" s="30" t="s">
        <v>72</v>
      </c>
      <c r="E572" s="29" t="s">
        <v>204</v>
      </c>
      <c r="F572" t="s">
        <v>205</v>
      </c>
      <c r="G572" t="s">
        <v>27</v>
      </c>
      <c r="H572" t="s">
        <v>307</v>
      </c>
      <c r="I572" t="s">
        <v>432</v>
      </c>
      <c r="J572" t="s">
        <v>524</v>
      </c>
      <c r="K572" t="s">
        <v>525</v>
      </c>
      <c r="L572" s="50">
        <f>(C572-VLOOKUP(H572,Riders!$A$2:$C$3501,2,FALSE))/365</f>
        <v>25.649315068493152</v>
      </c>
      <c r="M572" s="50">
        <f>(C572-VLOOKUP(I572,Riders!$A$2:$C$3501,2,FALSE))/365</f>
        <v>23.813698630136987</v>
      </c>
      <c r="N572" s="50">
        <f>(C572-VLOOKUP(J572,Riders!$A$2:$C$3501,2,FALSE))/365</f>
        <v>27.583561643835615</v>
      </c>
      <c r="O572" s="50">
        <f>(C572-VLOOKUP(K572,Riders!$A$2:$C$3501,2,FALSE))/365</f>
        <v>29.876712328767123</v>
      </c>
      <c r="P572" s="51">
        <v>2</v>
      </c>
      <c r="Q572" s="101">
        <f t="shared" si="57"/>
        <v>257.27000000000004</v>
      </c>
      <c r="R572" s="101">
        <f t="shared" si="58"/>
        <v>21.969000000000001</v>
      </c>
      <c r="S572" s="101">
        <f t="shared" si="59"/>
        <v>67.710000000000008</v>
      </c>
      <c r="T572" s="101">
        <f t="shared" si="60"/>
        <v>61.828000000000003</v>
      </c>
      <c r="U572" s="101">
        <f t="shared" si="61"/>
        <v>63.407999999999959</v>
      </c>
      <c r="V572" s="101">
        <f t="shared" si="62"/>
        <v>64.324000000000069</v>
      </c>
      <c r="W572">
        <v>14.007999999999999</v>
      </c>
      <c r="X572">
        <v>7.9610000000000021</v>
      </c>
      <c r="Y572">
        <v>7.5609999999999999</v>
      </c>
      <c r="Z572">
        <v>7.6280000000000001</v>
      </c>
      <c r="AA572">
        <v>7.5360000000000014</v>
      </c>
      <c r="AB572">
        <v>7.5790000000000006</v>
      </c>
      <c r="AC572">
        <v>7.6299999999999955</v>
      </c>
      <c r="AD572">
        <v>7.8070000000000093</v>
      </c>
      <c r="AE572">
        <v>7.7039999999999935</v>
      </c>
      <c r="AF572">
        <v>7.6899999999999977</v>
      </c>
      <c r="AG572">
        <v>7.7239999999999895</v>
      </c>
      <c r="AH572">
        <v>7.8720000000000141</v>
      </c>
      <c r="AI572">
        <v>7.6800000000000068</v>
      </c>
      <c r="AJ572">
        <v>7.6509999999999678</v>
      </c>
      <c r="AK572">
        <v>7.6610000000000156</v>
      </c>
      <c r="AL572">
        <v>7.8460000000000178</v>
      </c>
      <c r="AM572">
        <v>7.757000000000005</v>
      </c>
      <c r="AN572">
        <v>7.8229999999999791</v>
      </c>
      <c r="AO572">
        <v>7.9639999999999986</v>
      </c>
      <c r="AP572">
        <v>7.9000000000000057</v>
      </c>
      <c r="AQ572">
        <v>8.0980000000000132</v>
      </c>
      <c r="AR572">
        <v>7.9809999999999945</v>
      </c>
      <c r="AS572">
        <v>8.1049999999999898</v>
      </c>
      <c r="AT572">
        <v>7.7799999999999727</v>
      </c>
      <c r="AU572">
        <v>7.7940000000000396</v>
      </c>
      <c r="AV572">
        <v>7.9120000000000061</v>
      </c>
      <c r="AW572">
        <v>7.9580000000000268</v>
      </c>
      <c r="AX572">
        <v>8.0789999999999793</v>
      </c>
      <c r="AY572">
        <v>8.1129999999999711</v>
      </c>
      <c r="AZ572">
        <v>8.299000000000035</v>
      </c>
      <c r="BA572">
        <v>8.0589999999999691</v>
      </c>
      <c r="BB572">
        <v>8.1100000000000421</v>
      </c>
      <c r="BC572" s="102">
        <f t="shared" si="63"/>
        <v>55.972324794962482</v>
      </c>
    </row>
    <row r="573" spans="1:55" ht="14.65" thickBot="1" x14ac:dyDescent="0.5">
      <c r="A573" s="30" t="s">
        <v>159</v>
      </c>
      <c r="B573" s="30">
        <v>2019</v>
      </c>
      <c r="C573" s="19">
        <v>43483</v>
      </c>
      <c r="D573" s="30" t="s">
        <v>72</v>
      </c>
      <c r="E573" s="29" t="s">
        <v>204</v>
      </c>
      <c r="F573" t="s">
        <v>206</v>
      </c>
      <c r="G573" t="s">
        <v>53</v>
      </c>
      <c r="H573" t="s">
        <v>227</v>
      </c>
      <c r="I573" t="s">
        <v>298</v>
      </c>
      <c r="J573" t="s">
        <v>478</v>
      </c>
      <c r="K573" t="s">
        <v>560</v>
      </c>
      <c r="L573" s="50">
        <f>(C573-VLOOKUP(H573,Riders!$A$2:$C$3501,2,FALSE))/365</f>
        <v>20.904109589041095</v>
      </c>
      <c r="M573" s="50">
        <f>(C573-VLOOKUP(I573,Riders!$A$2:$C$3501,2,FALSE))/365</f>
        <v>19.506849315068493</v>
      </c>
      <c r="N573" s="50">
        <f>(C573-VLOOKUP(J573,Riders!$A$2:$C$3501,2,FALSE))/365</f>
        <v>21.950684931506849</v>
      </c>
      <c r="O573" s="50">
        <f>(C573-VLOOKUP(K573,Riders!$A$2:$C$3501,2,FALSE))/365</f>
        <v>20.852054794520548</v>
      </c>
      <c r="P573" s="51">
        <v>3</v>
      </c>
      <c r="Q573" s="101">
        <f t="shared" si="57"/>
        <v>258.06899999999996</v>
      </c>
      <c r="R573" s="101">
        <f t="shared" si="58"/>
        <v>22.611000000000001</v>
      </c>
      <c r="S573" s="101">
        <f t="shared" si="59"/>
        <v>68.995999999999995</v>
      </c>
      <c r="T573" s="101">
        <f t="shared" si="60"/>
        <v>62.498000000000005</v>
      </c>
      <c r="U573" s="101">
        <f t="shared" si="61"/>
        <v>62.885999999999996</v>
      </c>
      <c r="V573" s="101">
        <f t="shared" si="62"/>
        <v>63.688999999999965</v>
      </c>
      <c r="W573">
        <v>14.340999999999999</v>
      </c>
      <c r="X573">
        <v>8.2700000000000014</v>
      </c>
      <c r="Y573">
        <v>7.870000000000001</v>
      </c>
      <c r="Z573">
        <v>7.7139999999999986</v>
      </c>
      <c r="AA573">
        <v>7.7640000000000029</v>
      </c>
      <c r="AB573">
        <v>7.6469999999999985</v>
      </c>
      <c r="AC573">
        <v>7.6739999999999995</v>
      </c>
      <c r="AD573">
        <v>7.715999999999994</v>
      </c>
      <c r="AE573">
        <v>7.666000000000011</v>
      </c>
      <c r="AF573">
        <v>7.6509999999999962</v>
      </c>
      <c r="AG573">
        <v>7.840999999999994</v>
      </c>
      <c r="AH573">
        <v>7.7270000000000039</v>
      </c>
      <c r="AI573">
        <v>7.769999999999996</v>
      </c>
      <c r="AJ573">
        <v>7.9210000000000207</v>
      </c>
      <c r="AK573">
        <v>7.8979999999999819</v>
      </c>
      <c r="AL573">
        <v>8.0240000000000009</v>
      </c>
      <c r="AM573">
        <v>7.8499999999999943</v>
      </c>
      <c r="AN573">
        <v>7.8569999999999993</v>
      </c>
      <c r="AO573">
        <v>7.9060000000000059</v>
      </c>
      <c r="AP573">
        <v>7.8179999999999836</v>
      </c>
      <c r="AQ573">
        <v>7.8079999999999927</v>
      </c>
      <c r="AR573">
        <v>7.835000000000008</v>
      </c>
      <c r="AS573">
        <v>7.9320000000000448</v>
      </c>
      <c r="AT573">
        <v>7.879999999999967</v>
      </c>
      <c r="AU573">
        <v>7.9410000000000309</v>
      </c>
      <c r="AV573">
        <v>8.0849999999999795</v>
      </c>
      <c r="AW573">
        <v>7.8930000000000007</v>
      </c>
      <c r="AX573">
        <v>7.8799999999999955</v>
      </c>
      <c r="AY573">
        <v>7.953000000000003</v>
      </c>
      <c r="AZ573">
        <v>7.9799999999999898</v>
      </c>
      <c r="BA573">
        <v>7.9159999999999968</v>
      </c>
      <c r="BB573">
        <v>8.0409999999999684</v>
      </c>
      <c r="BC573" s="102">
        <f t="shared" si="63"/>
        <v>55.799030491845215</v>
      </c>
    </row>
    <row r="574" spans="1:55" ht="14.65" thickBot="1" x14ac:dyDescent="0.5">
      <c r="A574" s="30" t="s">
        <v>159</v>
      </c>
      <c r="B574" s="30">
        <v>2019</v>
      </c>
      <c r="C574" s="19">
        <v>43483</v>
      </c>
      <c r="D574" s="30" t="s">
        <v>72</v>
      </c>
      <c r="E574" s="29" t="s">
        <v>204</v>
      </c>
      <c r="F574" t="s">
        <v>206</v>
      </c>
      <c r="G574" t="s">
        <v>162</v>
      </c>
      <c r="H574" t="s">
        <v>28</v>
      </c>
      <c r="I574" t="s">
        <v>573</v>
      </c>
      <c r="J574" t="s">
        <v>551</v>
      </c>
      <c r="K574" t="s">
        <v>417</v>
      </c>
      <c r="L574" s="50">
        <f>(C574-VLOOKUP(H574,Riders!$A$2:$C$3501,2,FALSE))/365</f>
        <v>19.063013698630137</v>
      </c>
      <c r="M574" s="50">
        <f>(C574-VLOOKUP(I574,Riders!$A$2:$C$3501,2,FALSE))/365</f>
        <v>29.769863013698629</v>
      </c>
      <c r="N574" s="50">
        <f>(C574-VLOOKUP(J574,Riders!$A$2:$C$3501,2,FALSE))/365</f>
        <v>22.263013698630136</v>
      </c>
      <c r="O574" s="50">
        <f>(C574-VLOOKUP(K574,Riders!$A$2:$C$3501,2,FALSE))/365</f>
        <v>19.915068493150685</v>
      </c>
      <c r="P574" s="51">
        <v>4</v>
      </c>
      <c r="Q574" s="101">
        <f t="shared" si="57"/>
        <v>271.012</v>
      </c>
      <c r="R574" s="101">
        <f t="shared" si="58"/>
        <v>22.004999999999999</v>
      </c>
      <c r="S574" s="101">
        <f t="shared" si="59"/>
        <v>69.843999999999994</v>
      </c>
      <c r="T574" s="101">
        <f t="shared" si="60"/>
        <v>63.41500000000002</v>
      </c>
      <c r="U574" s="101">
        <f t="shared" si="61"/>
        <v>64.295999999999992</v>
      </c>
      <c r="V574" s="101">
        <f t="shared" si="62"/>
        <v>73.456999999999994</v>
      </c>
      <c r="W574">
        <v>13.939</v>
      </c>
      <c r="X574">
        <v>8.0659999999999989</v>
      </c>
      <c r="Y574">
        <v>7.9730000000000025</v>
      </c>
      <c r="Z574">
        <v>8.0229999999999961</v>
      </c>
      <c r="AA574">
        <v>7.9400000000000048</v>
      </c>
      <c r="AB574">
        <v>8.0339999999999989</v>
      </c>
      <c r="AC574">
        <v>7.9099999999999966</v>
      </c>
      <c r="AD574">
        <v>7.9589999999999961</v>
      </c>
      <c r="AE574">
        <v>8.1630000000000251</v>
      </c>
      <c r="AF574">
        <v>7.813999999999993</v>
      </c>
      <c r="AG574">
        <v>7.7549999999999955</v>
      </c>
      <c r="AH574">
        <v>7.9199999999999875</v>
      </c>
      <c r="AI574">
        <v>7.8859999999999957</v>
      </c>
      <c r="AJ574">
        <v>7.9750000000000085</v>
      </c>
      <c r="AK574">
        <v>7.965999999999994</v>
      </c>
      <c r="AL574">
        <v>7.9360000000000213</v>
      </c>
      <c r="AM574">
        <v>7.9139999999999873</v>
      </c>
      <c r="AN574">
        <v>8.0569999999999879</v>
      </c>
      <c r="AO574">
        <v>8.1970000000000312</v>
      </c>
      <c r="AP574">
        <v>7.97199999999998</v>
      </c>
      <c r="AQ574">
        <v>8.0509999999999877</v>
      </c>
      <c r="AR574">
        <v>8.2000000000000171</v>
      </c>
      <c r="AS574">
        <v>7.9449999999999648</v>
      </c>
      <c r="AT574">
        <v>7.9600000000000364</v>
      </c>
      <c r="AU574">
        <v>7.8859999999999957</v>
      </c>
      <c r="AV574">
        <v>7.7990000000000066</v>
      </c>
      <c r="AW574">
        <v>8.3969999999999914</v>
      </c>
      <c r="AX574">
        <v>8.7189999999999941</v>
      </c>
      <c r="AY574">
        <v>9.342000000000013</v>
      </c>
      <c r="AZ574">
        <v>9.6879999999999598</v>
      </c>
      <c r="BA574">
        <v>9.9940000000000282</v>
      </c>
      <c r="BB574">
        <v>11.632000000000005</v>
      </c>
      <c r="BC574" s="102">
        <f t="shared" si="63"/>
        <v>53.134178560358954</v>
      </c>
    </row>
    <row r="575" spans="1:55" ht="14.65" thickBot="1" x14ac:dyDescent="0.5">
      <c r="A575" s="30" t="s">
        <v>181</v>
      </c>
      <c r="B575" s="30">
        <v>2018</v>
      </c>
      <c r="C575" s="2">
        <v>43448</v>
      </c>
      <c r="D575" s="30" t="s">
        <v>72</v>
      </c>
      <c r="E575" s="29" t="s">
        <v>454</v>
      </c>
      <c r="F575">
        <v>1</v>
      </c>
      <c r="G575" t="s">
        <v>47</v>
      </c>
      <c r="H575" t="s">
        <v>562</v>
      </c>
      <c r="I575" t="s">
        <v>534</v>
      </c>
      <c r="J575" t="s">
        <v>268</v>
      </c>
      <c r="K575" t="s">
        <v>279</v>
      </c>
      <c r="L575" s="50">
        <f>(C575-VLOOKUP(H575,Riders!$A$2:$C$3501,2,FALSE))/365</f>
        <v>21.2</v>
      </c>
      <c r="M575" s="50">
        <f>(C575-VLOOKUP(I575,Riders!$A$2:$C$3501,2,FALSE))/365</f>
        <v>22.980821917808218</v>
      </c>
      <c r="N575" s="50">
        <f>(C575-VLOOKUP(J575,Riders!$A$2:$C$3501,2,FALSE))/365</f>
        <v>21.950684931506849</v>
      </c>
      <c r="O575" s="50">
        <f>(C575-VLOOKUP(K575,Riders!$A$2:$C$3501,2,FALSE))/365</f>
        <v>22.578082191780823</v>
      </c>
      <c r="P575" s="51">
        <v>1</v>
      </c>
      <c r="Q575" s="101">
        <f t="shared" si="57"/>
        <v>265.29899999999998</v>
      </c>
      <c r="R575" s="101">
        <f t="shared" si="58"/>
        <v>22.64</v>
      </c>
      <c r="S575" s="101">
        <f t="shared" si="59"/>
        <v>70.08</v>
      </c>
      <c r="T575" s="101">
        <f t="shared" si="60"/>
        <v>64.225000000000009</v>
      </c>
      <c r="U575" s="101">
        <f t="shared" si="61"/>
        <v>64.634999999999962</v>
      </c>
      <c r="V575" s="101">
        <f t="shared" si="62"/>
        <v>66.359000000000009</v>
      </c>
      <c r="W575">
        <v>14.304</v>
      </c>
      <c r="X575">
        <v>8.3360000000000003</v>
      </c>
      <c r="Y575">
        <v>8.1310000000000002</v>
      </c>
      <c r="Z575">
        <v>7.6769999999999996</v>
      </c>
      <c r="AA575">
        <v>7.9279999999999973</v>
      </c>
      <c r="AB575">
        <v>7.8940000000000055</v>
      </c>
      <c r="AC575">
        <v>7.9889999999999972</v>
      </c>
      <c r="AD575">
        <v>7.820999999999998</v>
      </c>
      <c r="AE575">
        <v>7.980000000000004</v>
      </c>
      <c r="AF575">
        <v>7.8470000000000084</v>
      </c>
      <c r="AG575">
        <v>8.0079999999999814</v>
      </c>
      <c r="AH575">
        <v>7.791000000000011</v>
      </c>
      <c r="AI575">
        <v>8.0479999999999876</v>
      </c>
      <c r="AJ575">
        <v>8.2349999999999852</v>
      </c>
      <c r="AK575">
        <v>8.1220000000000141</v>
      </c>
      <c r="AL575">
        <v>8.1940000000000168</v>
      </c>
      <c r="AM575">
        <v>8.0169999999999959</v>
      </c>
      <c r="AN575">
        <v>8.1119999999999948</v>
      </c>
      <c r="AO575">
        <v>7.992999999999995</v>
      </c>
      <c r="AP575">
        <v>8.1160000000000139</v>
      </c>
      <c r="AQ575">
        <v>8.0579999999999927</v>
      </c>
      <c r="AR575">
        <v>8.1049999999999898</v>
      </c>
      <c r="AS575">
        <v>8.2190000000000225</v>
      </c>
      <c r="AT575">
        <v>8.0149999999999579</v>
      </c>
      <c r="AU575">
        <v>8.2430000000000518</v>
      </c>
      <c r="AV575">
        <v>8.0129999999999484</v>
      </c>
      <c r="AW575">
        <v>8.2300000000000466</v>
      </c>
      <c r="AX575">
        <v>8.2449999999999761</v>
      </c>
      <c r="AY575">
        <v>8.339999999999975</v>
      </c>
      <c r="AZ575">
        <v>8.6790000000000589</v>
      </c>
      <c r="BA575">
        <v>8.3569999999999993</v>
      </c>
      <c r="BB575">
        <v>8.2519999999999527</v>
      </c>
      <c r="BC575" s="102">
        <f t="shared" si="63"/>
        <v>54.278380242669598</v>
      </c>
    </row>
    <row r="576" spans="1:55" ht="14.65" thickBot="1" x14ac:dyDescent="0.5">
      <c r="A576" s="30" t="s">
        <v>181</v>
      </c>
      <c r="B576" s="30">
        <v>2018</v>
      </c>
      <c r="C576" s="2">
        <v>43448</v>
      </c>
      <c r="D576" s="30" t="s">
        <v>72</v>
      </c>
      <c r="E576" s="29" t="s">
        <v>454</v>
      </c>
      <c r="F576">
        <v>1</v>
      </c>
      <c r="G576" t="s">
        <v>51</v>
      </c>
      <c r="H576" t="s">
        <v>236</v>
      </c>
      <c r="I576" t="s">
        <v>531</v>
      </c>
      <c r="J576" t="s">
        <v>532</v>
      </c>
      <c r="K576" t="s">
        <v>555</v>
      </c>
      <c r="L576" s="50">
        <f>(C576-VLOOKUP(H576,Riders!$A$2:$C$3501,2,FALSE))/365</f>
        <v>23.109589041095891</v>
      </c>
      <c r="M576" s="50">
        <f>(C576-VLOOKUP(I576,Riders!$A$2:$C$3501,2,FALSE))/365</f>
        <v>18.284931506849315</v>
      </c>
      <c r="N576" s="50">
        <f>(C576-VLOOKUP(J576,Riders!$A$2:$C$3501,2,FALSE))/365</f>
        <v>26.134246575342466</v>
      </c>
      <c r="O576" s="50">
        <f>(C576-VLOOKUP(K576,Riders!$A$2:$C$3501,2,FALSE))/365</f>
        <v>32.706849315068496</v>
      </c>
      <c r="P576" s="51">
        <v>2</v>
      </c>
      <c r="Q576" s="101">
        <f t="shared" si="57"/>
        <v>271.63499999999999</v>
      </c>
      <c r="R576" s="101">
        <f t="shared" si="58"/>
        <v>23.029</v>
      </c>
      <c r="S576" s="101">
        <f t="shared" si="59"/>
        <v>70.669999999999987</v>
      </c>
      <c r="T576" s="101">
        <f t="shared" si="60"/>
        <v>65.952000000000027</v>
      </c>
      <c r="U576" s="101">
        <f t="shared" si="61"/>
        <v>67.009999999999962</v>
      </c>
      <c r="V576" s="101">
        <f t="shared" si="62"/>
        <v>68.003000000000014</v>
      </c>
      <c r="W576">
        <v>14.523</v>
      </c>
      <c r="X576">
        <v>8.5060000000000002</v>
      </c>
      <c r="Y576">
        <v>8.1879999999999988</v>
      </c>
      <c r="Z576">
        <v>7.8840000000000003</v>
      </c>
      <c r="AA576">
        <v>7.8999999999999986</v>
      </c>
      <c r="AB576">
        <v>7.8160000000000025</v>
      </c>
      <c r="AC576">
        <v>7.9710000000000036</v>
      </c>
      <c r="AD576">
        <v>7.8819999999999837</v>
      </c>
      <c r="AE576">
        <v>8.0840000000000174</v>
      </c>
      <c r="AF576">
        <v>8.2599999999999909</v>
      </c>
      <c r="AG576">
        <v>8.1350000000000051</v>
      </c>
      <c r="AH576">
        <v>8.353999999999985</v>
      </c>
      <c r="AI576">
        <v>8.2490000000000094</v>
      </c>
      <c r="AJ576">
        <v>8.4109999999999872</v>
      </c>
      <c r="AK576">
        <v>8.2299999999999898</v>
      </c>
      <c r="AL576">
        <v>8.2290000000000418</v>
      </c>
      <c r="AM576">
        <v>8.3400000000000034</v>
      </c>
      <c r="AN576">
        <v>8.2749999999999773</v>
      </c>
      <c r="AO576">
        <v>8.4059999999999775</v>
      </c>
      <c r="AP576">
        <v>8.2980000000000018</v>
      </c>
      <c r="AQ576">
        <v>8.4840000000000089</v>
      </c>
      <c r="AR576">
        <v>8.3640000000000043</v>
      </c>
      <c r="AS576">
        <v>8.5060000000000286</v>
      </c>
      <c r="AT576">
        <v>8.3369999999999607</v>
      </c>
      <c r="AU576">
        <v>8.3360000000000412</v>
      </c>
      <c r="AV576">
        <v>8.5379999999999825</v>
      </c>
      <c r="AW576">
        <v>8.4160000000000252</v>
      </c>
      <c r="AX576">
        <v>8.7099999999999511</v>
      </c>
      <c r="AY576">
        <v>8.5519999999999925</v>
      </c>
      <c r="AZ576">
        <v>8.7670000000000528</v>
      </c>
      <c r="BA576">
        <v>8.3069999999999595</v>
      </c>
      <c r="BB576">
        <v>8.3770000000000095</v>
      </c>
      <c r="BC576" s="102">
        <f t="shared" si="63"/>
        <v>53.012314318846983</v>
      </c>
    </row>
    <row r="577" spans="1:55" ht="14.65" thickBot="1" x14ac:dyDescent="0.5">
      <c r="A577" s="30" t="s">
        <v>181</v>
      </c>
      <c r="B577" s="30">
        <v>2018</v>
      </c>
      <c r="C577" s="2">
        <v>43448</v>
      </c>
      <c r="D577" s="30" t="s">
        <v>72</v>
      </c>
      <c r="E577" s="29" t="s">
        <v>454</v>
      </c>
      <c r="F577">
        <v>2</v>
      </c>
      <c r="G577" t="s">
        <v>273</v>
      </c>
      <c r="H577" t="s">
        <v>579</v>
      </c>
      <c r="I577" t="s">
        <v>418</v>
      </c>
      <c r="J577" t="s">
        <v>580</v>
      </c>
      <c r="K577" t="s">
        <v>420</v>
      </c>
      <c r="L577" s="50">
        <f>(C577-VLOOKUP(H577,Riders!$A$2:$C$3501,2,FALSE))/365</f>
        <v>19.265753424657536</v>
      </c>
      <c r="M577" s="50">
        <f>(C577-VLOOKUP(I577,Riders!$A$2:$C$3501,2,FALSE))/365</f>
        <v>21.726027397260275</v>
      </c>
      <c r="N577" s="50">
        <f>(C577-VLOOKUP(J577,Riders!$A$2:$C$3501,2,FALSE))/365</f>
        <v>20.682191780821917</v>
      </c>
      <c r="O577" s="50">
        <f>(C577-VLOOKUP(K577,Riders!$A$2:$C$3501,2,FALSE))/365</f>
        <v>19.69041095890411</v>
      </c>
      <c r="P577" s="51">
        <v>1</v>
      </c>
      <c r="Q577" s="101">
        <f t="shared" si="57"/>
        <v>263.702</v>
      </c>
      <c r="R577" s="101">
        <f t="shared" si="58"/>
        <v>22.791</v>
      </c>
      <c r="S577" s="101">
        <f t="shared" si="59"/>
        <v>70.900000000000006</v>
      </c>
      <c r="T577" s="101">
        <f t="shared" si="60"/>
        <v>63.709000000000003</v>
      </c>
      <c r="U577" s="101">
        <f t="shared" si="61"/>
        <v>64.73599999999999</v>
      </c>
      <c r="V577" s="101">
        <f t="shared" si="62"/>
        <v>64.356999999999999</v>
      </c>
      <c r="W577">
        <v>14.196999999999999</v>
      </c>
      <c r="X577">
        <v>8.5940000000000012</v>
      </c>
      <c r="Y577">
        <v>8.0739999999999981</v>
      </c>
      <c r="Z577">
        <v>8.0599999999999987</v>
      </c>
      <c r="AA577">
        <v>7.9170000000000016</v>
      </c>
      <c r="AB577">
        <v>7.9510000000000005</v>
      </c>
      <c r="AC577">
        <v>8.1389999999999958</v>
      </c>
      <c r="AD577">
        <v>7.9680000000000106</v>
      </c>
      <c r="AE577">
        <v>7.9129999999999825</v>
      </c>
      <c r="AF577">
        <v>8.0330000000000155</v>
      </c>
      <c r="AG577">
        <v>7.869000000000014</v>
      </c>
      <c r="AH577">
        <v>7.8959999999999724</v>
      </c>
      <c r="AI577">
        <v>7.9170000000000158</v>
      </c>
      <c r="AJ577">
        <v>8.054000000000002</v>
      </c>
      <c r="AK577">
        <v>7.9549999999999983</v>
      </c>
      <c r="AL577">
        <v>8.0720000000000027</v>
      </c>
      <c r="AM577">
        <v>7.9809999999999945</v>
      </c>
      <c r="AN577">
        <v>7.9710000000000036</v>
      </c>
      <c r="AO577">
        <v>8.1690000000000111</v>
      </c>
      <c r="AP577">
        <v>8.2379999999999711</v>
      </c>
      <c r="AQ577">
        <v>8.1480000000000246</v>
      </c>
      <c r="AR577">
        <v>8.1760000000000161</v>
      </c>
      <c r="AS577">
        <v>7.9959999999999809</v>
      </c>
      <c r="AT577">
        <v>8.0569999999999879</v>
      </c>
      <c r="AU577">
        <v>8.0089999999999861</v>
      </c>
      <c r="AV577">
        <v>8.2010000000000218</v>
      </c>
      <c r="AW577">
        <v>8.032999999999987</v>
      </c>
      <c r="AX577">
        <v>8.1839999999999975</v>
      </c>
      <c r="AY577">
        <v>7.9080000000000155</v>
      </c>
      <c r="AZ577">
        <v>7.9379999999999882</v>
      </c>
      <c r="BA577">
        <v>8.1700000000000159</v>
      </c>
      <c r="BB577">
        <v>7.9139999999999873</v>
      </c>
      <c r="BC577" s="102">
        <f t="shared" si="63"/>
        <v>54.607094371677121</v>
      </c>
    </row>
    <row r="578" spans="1:55" ht="14.65" thickBot="1" x14ac:dyDescent="0.5">
      <c r="A578" s="30" t="s">
        <v>181</v>
      </c>
      <c r="B578" s="30">
        <v>2018</v>
      </c>
      <c r="C578" s="2">
        <v>43448</v>
      </c>
      <c r="D578" s="30" t="s">
        <v>72</v>
      </c>
      <c r="E578" s="29" t="s">
        <v>454</v>
      </c>
      <c r="F578">
        <v>2</v>
      </c>
      <c r="G578" t="s">
        <v>56</v>
      </c>
      <c r="H578" t="s">
        <v>267</v>
      </c>
      <c r="I578" t="s">
        <v>428</v>
      </c>
      <c r="J578" t="s">
        <v>427</v>
      </c>
      <c r="K578" t="s">
        <v>55</v>
      </c>
      <c r="L578" s="50">
        <f>(C578-VLOOKUP(H578,Riders!$A$2:$C$3501,2,FALSE))/365</f>
        <v>19.969863013698632</v>
      </c>
      <c r="M578" s="50">
        <f>(C578-VLOOKUP(I578,Riders!$A$2:$C$3501,2,FALSE))/365</f>
        <v>29.13150684931507</v>
      </c>
      <c r="N578" s="50">
        <f>(C578-VLOOKUP(J578,Riders!$A$2:$C$3501,2,FALSE))/365</f>
        <v>24.632876712328766</v>
      </c>
      <c r="O578" s="50">
        <f>(C578-VLOOKUP(K578,Riders!$A$2:$C$3501,2,FALSE))/365</f>
        <v>29.61917808219178</v>
      </c>
      <c r="P578" s="51">
        <v>2</v>
      </c>
      <c r="Q578" s="101">
        <f t="shared" ref="Q578:Q641" si="64">IF(COUNT(W578:BB578)=32,SUM(W578:BB578),"")</f>
        <v>274.53500000000003</v>
      </c>
      <c r="R578" s="101">
        <f t="shared" ref="R578:R641" si="65">IF(COUNT(W578:X578)=2,SUM(W578:X578),"")</f>
        <v>23.155999999999999</v>
      </c>
      <c r="S578" s="101">
        <f t="shared" ref="S578:S641" si="66">IF(COUNT(W578:AD578)=8,SUM(W578:AD578),"")</f>
        <v>70.646999999999991</v>
      </c>
      <c r="T578" s="101">
        <f t="shared" ref="T578:T641" si="67">IF(COUNT(AE578:AL578)=8,SUM(AE578:AL578),"")</f>
        <v>64.849000000000018</v>
      </c>
      <c r="U578" s="101">
        <f t="shared" ref="U578:U641" si="68">IF(COUNT(AM578:AT578)=8,SUM(AM578:AT578),"")</f>
        <v>67.153999999999996</v>
      </c>
      <c r="V578" s="101">
        <f t="shared" ref="V578:V641" si="69">IF(COUNT(AU578:BB578)=8,SUM(AU578:BB578),"")</f>
        <v>71.885000000000019</v>
      </c>
      <c r="W578">
        <v>14.747999999999999</v>
      </c>
      <c r="X578">
        <v>8.4079999999999995</v>
      </c>
      <c r="Y578">
        <v>7.9440000000000026</v>
      </c>
      <c r="Z578">
        <v>7.8829999999999956</v>
      </c>
      <c r="AA578">
        <v>7.7580000000000027</v>
      </c>
      <c r="AB578">
        <v>7.9949999999999974</v>
      </c>
      <c r="AC578">
        <v>7.9069999999999894</v>
      </c>
      <c r="AD578">
        <v>8.0040000000000049</v>
      </c>
      <c r="AE578">
        <v>8.1840000000000117</v>
      </c>
      <c r="AF578">
        <v>8.0319999999999823</v>
      </c>
      <c r="AG578">
        <v>8.1060000000000088</v>
      </c>
      <c r="AH578">
        <v>8.1770000000000209</v>
      </c>
      <c r="AI578">
        <v>8.0049999999999812</v>
      </c>
      <c r="AJ578">
        <v>7.9640000000000128</v>
      </c>
      <c r="AK578">
        <v>8.2120000000000033</v>
      </c>
      <c r="AL578">
        <v>8.1689999999999969</v>
      </c>
      <c r="AM578">
        <v>8.4599999999999795</v>
      </c>
      <c r="AN578">
        <v>8.1990000000000123</v>
      </c>
      <c r="AO578">
        <v>8.2490000000000236</v>
      </c>
      <c r="AP578">
        <v>8.4549999999999841</v>
      </c>
      <c r="AQ578">
        <v>8.2119999999999891</v>
      </c>
      <c r="AR578">
        <v>8.3259999999999934</v>
      </c>
      <c r="AS578">
        <v>8.5830000000000268</v>
      </c>
      <c r="AT578">
        <v>8.6699999999999875</v>
      </c>
      <c r="AU578">
        <v>8.8739999999999668</v>
      </c>
      <c r="AV578">
        <v>8.5710000000000264</v>
      </c>
      <c r="AW578">
        <v>8.6140000000000043</v>
      </c>
      <c r="AX578">
        <v>8.7950000000000159</v>
      </c>
      <c r="AY578">
        <v>9.0549999999999784</v>
      </c>
      <c r="AZ578">
        <v>9.195999999999998</v>
      </c>
      <c r="BA578">
        <v>9.2950000000000159</v>
      </c>
      <c r="BB578">
        <v>9.4850000000000136</v>
      </c>
      <c r="BC578" s="102">
        <f t="shared" si="63"/>
        <v>52.452328482707117</v>
      </c>
    </row>
    <row r="579" spans="1:55" ht="14.65" thickBot="1" x14ac:dyDescent="0.5">
      <c r="A579" s="30" t="s">
        <v>181</v>
      </c>
      <c r="B579" s="30">
        <v>2018</v>
      </c>
      <c r="C579" s="2">
        <v>43448</v>
      </c>
      <c r="D579" s="30" t="s">
        <v>72</v>
      </c>
      <c r="E579" s="29" t="s">
        <v>454</v>
      </c>
      <c r="F579">
        <v>3</v>
      </c>
      <c r="G579" t="s">
        <v>67</v>
      </c>
      <c r="H579" t="s">
        <v>214</v>
      </c>
      <c r="I579" t="s">
        <v>329</v>
      </c>
      <c r="J579" t="s">
        <v>578</v>
      </c>
      <c r="K579" t="s">
        <v>521</v>
      </c>
      <c r="L579" s="50">
        <f>(C579-VLOOKUP(H579,Riders!$A$2:$C$3501,2,FALSE))/365</f>
        <v>23.989041095890411</v>
      </c>
      <c r="M579" s="50">
        <f>(C579-VLOOKUP(I579,Riders!$A$2:$C$3501,2,FALSE))/365</f>
        <v>32.095890410958901</v>
      </c>
      <c r="N579" s="50">
        <f>(C579-VLOOKUP(J579,Riders!$A$2:$C$3501,2,FALSE))/365</f>
        <v>23.12876712328767</v>
      </c>
      <c r="O579" s="50">
        <f>(C579-VLOOKUP(K579,Riders!$A$2:$C$3501,2,FALSE))/365</f>
        <v>21.323287671232876</v>
      </c>
      <c r="P579" s="51">
        <v>1</v>
      </c>
      <c r="Q579" s="101">
        <f t="shared" si="64"/>
        <v>260.35300000000001</v>
      </c>
      <c r="R579" s="101">
        <f t="shared" si="65"/>
        <v>21.859000000000002</v>
      </c>
      <c r="S579" s="101">
        <f t="shared" si="66"/>
        <v>68.891000000000005</v>
      </c>
      <c r="T579" s="101">
        <f t="shared" si="67"/>
        <v>63.711999999999975</v>
      </c>
      <c r="U579" s="101">
        <f t="shared" si="68"/>
        <v>63.464000000000027</v>
      </c>
      <c r="V579" s="101">
        <f t="shared" si="69"/>
        <v>64.286000000000001</v>
      </c>
      <c r="W579">
        <v>13.916</v>
      </c>
      <c r="X579">
        <v>7.9430000000000014</v>
      </c>
      <c r="Y579">
        <v>7.8189999999999991</v>
      </c>
      <c r="Z579">
        <v>7.7759999999999998</v>
      </c>
      <c r="AA579">
        <v>8.0339999999999989</v>
      </c>
      <c r="AB579">
        <v>7.7430000000000021</v>
      </c>
      <c r="AC579">
        <v>7.93</v>
      </c>
      <c r="AD579">
        <v>7.730000000000004</v>
      </c>
      <c r="AE579">
        <v>7.6469999999999914</v>
      </c>
      <c r="AF579">
        <v>7.7309999999999945</v>
      </c>
      <c r="AG579">
        <v>7.7130000000000223</v>
      </c>
      <c r="AH579">
        <v>7.9029999999999916</v>
      </c>
      <c r="AI579">
        <v>8.0360000000000014</v>
      </c>
      <c r="AJ579">
        <v>8.275999999999982</v>
      </c>
      <c r="AK579">
        <v>8.1160000000000139</v>
      </c>
      <c r="AL579">
        <v>8.2899999999999778</v>
      </c>
      <c r="AM579">
        <v>8.0620000000000118</v>
      </c>
      <c r="AN579">
        <v>7.9570000000000221</v>
      </c>
      <c r="AO579">
        <v>7.8479999999999563</v>
      </c>
      <c r="AP579">
        <v>7.9300000000000352</v>
      </c>
      <c r="AQ579">
        <v>7.7880000000000109</v>
      </c>
      <c r="AR579">
        <v>7.7389999999999759</v>
      </c>
      <c r="AS579">
        <v>8.0219999999999914</v>
      </c>
      <c r="AT579">
        <v>8.1180000000000234</v>
      </c>
      <c r="AU579">
        <v>8.117999999999995</v>
      </c>
      <c r="AV579">
        <v>8.2979999999999734</v>
      </c>
      <c r="AW579">
        <v>8.1680000000000064</v>
      </c>
      <c r="AX579">
        <v>8.1220000000000709</v>
      </c>
      <c r="AY579">
        <v>8.0699999999999648</v>
      </c>
      <c r="AZ579">
        <v>8.0989999999999895</v>
      </c>
      <c r="BA579">
        <v>7.72199999999998</v>
      </c>
      <c r="BB579">
        <v>7.6890000000000214</v>
      </c>
      <c r="BC579" s="102">
        <f t="shared" si="63"/>
        <v>55.309522071956152</v>
      </c>
    </row>
    <row r="580" spans="1:55" ht="14.65" thickBot="1" x14ac:dyDescent="0.5">
      <c r="A580" s="30" t="s">
        <v>181</v>
      </c>
      <c r="B580" s="30">
        <v>2018</v>
      </c>
      <c r="C580" s="2">
        <v>43448</v>
      </c>
      <c r="D580" s="30" t="s">
        <v>72</v>
      </c>
      <c r="E580" s="29" t="s">
        <v>454</v>
      </c>
      <c r="F580">
        <v>3</v>
      </c>
      <c r="G580" t="s">
        <v>53</v>
      </c>
      <c r="H580" t="s">
        <v>227</v>
      </c>
      <c r="I580" t="s">
        <v>557</v>
      </c>
      <c r="J580" t="s">
        <v>316</v>
      </c>
      <c r="K580" t="s">
        <v>529</v>
      </c>
      <c r="L580" s="50">
        <f>(C580-VLOOKUP(H580,Riders!$A$2:$C$3501,2,FALSE))/365</f>
        <v>20.80821917808219</v>
      </c>
      <c r="M580" s="50">
        <f>(C580-VLOOKUP(I580,Riders!$A$2:$C$3501,2,FALSE))/365</f>
        <v>30.438356164383563</v>
      </c>
      <c r="N580" s="50">
        <f>(C580-VLOOKUP(J580,Riders!$A$2:$C$3501,2,FALSE))/365</f>
        <v>17.978082191780821</v>
      </c>
      <c r="O580" s="50">
        <f>(C580-VLOOKUP(K580,Riders!$A$2:$C$3501,2,FALSE))/365</f>
        <v>36.43013698630137</v>
      </c>
      <c r="P580" s="51">
        <v>2</v>
      </c>
      <c r="Q580" s="101">
        <f t="shared" si="64"/>
        <v>263.14799999999997</v>
      </c>
      <c r="R580" s="101">
        <f t="shared" si="65"/>
        <v>22.87</v>
      </c>
      <c r="S580" s="101">
        <f t="shared" si="66"/>
        <v>69.450999999999993</v>
      </c>
      <c r="T580" s="101">
        <f t="shared" si="67"/>
        <v>63.143000000000029</v>
      </c>
      <c r="U580" s="101">
        <f t="shared" si="68"/>
        <v>64.642999999999972</v>
      </c>
      <c r="V580" s="101">
        <f t="shared" si="69"/>
        <v>65.910999999999973</v>
      </c>
      <c r="W580">
        <v>14.494</v>
      </c>
      <c r="X580">
        <v>8.3760000000000012</v>
      </c>
      <c r="Y580">
        <v>7.8299999999999983</v>
      </c>
      <c r="Z580">
        <v>7.6459999999999972</v>
      </c>
      <c r="AA580">
        <v>7.7640000000000029</v>
      </c>
      <c r="AB580">
        <v>7.6880000000000024</v>
      </c>
      <c r="AC580">
        <v>7.7379999999999995</v>
      </c>
      <c r="AD580">
        <v>7.914999999999992</v>
      </c>
      <c r="AE580">
        <v>7.8050000000000068</v>
      </c>
      <c r="AF580">
        <v>7.8159999999999883</v>
      </c>
      <c r="AG580">
        <v>7.8370000000000175</v>
      </c>
      <c r="AH580">
        <v>7.8549999999999898</v>
      </c>
      <c r="AI580">
        <v>7.9740000000000038</v>
      </c>
      <c r="AJ580">
        <v>7.8899999999999864</v>
      </c>
      <c r="AK580">
        <v>7.8950000000000102</v>
      </c>
      <c r="AL580">
        <v>8.0710000000000264</v>
      </c>
      <c r="AM580">
        <v>7.978999999999985</v>
      </c>
      <c r="AN580">
        <v>8.1389999999999816</v>
      </c>
      <c r="AO580">
        <v>8.0180000000000007</v>
      </c>
      <c r="AP580">
        <v>8.2410000000000139</v>
      </c>
      <c r="AQ580">
        <v>8.0339999999999918</v>
      </c>
      <c r="AR580">
        <v>8.0099999999999909</v>
      </c>
      <c r="AS580">
        <v>8.1380000000000337</v>
      </c>
      <c r="AT580">
        <v>8.0839999999999748</v>
      </c>
      <c r="AU580">
        <v>8.125</v>
      </c>
      <c r="AV580">
        <v>8.304000000000002</v>
      </c>
      <c r="AW580">
        <v>8.2449999999999761</v>
      </c>
      <c r="AX580">
        <v>8.4699999999999989</v>
      </c>
      <c r="AY580">
        <v>8.1899999999999977</v>
      </c>
      <c r="AZ580">
        <v>8.1930000000000121</v>
      </c>
      <c r="BA580">
        <v>8.127000000000038</v>
      </c>
      <c r="BB580">
        <v>8.2569999999999482</v>
      </c>
      <c r="BC580" s="102">
        <f t="shared" si="63"/>
        <v>54.722057549363861</v>
      </c>
    </row>
    <row r="581" spans="1:55" ht="14.65" thickBot="1" x14ac:dyDescent="0.5">
      <c r="A581" s="30" t="s">
        <v>181</v>
      </c>
      <c r="B581" s="30">
        <v>2018</v>
      </c>
      <c r="C581" s="2">
        <v>43448</v>
      </c>
      <c r="D581" s="30" t="s">
        <v>72</v>
      </c>
      <c r="E581" s="29" t="s">
        <v>454</v>
      </c>
      <c r="F581">
        <v>4</v>
      </c>
      <c r="G581" t="s">
        <v>25</v>
      </c>
      <c r="H581" t="s">
        <v>343</v>
      </c>
      <c r="I581" t="s">
        <v>269</v>
      </c>
      <c r="J581" t="s">
        <v>522</v>
      </c>
      <c r="K581" t="s">
        <v>309</v>
      </c>
      <c r="L581" s="50">
        <f>(C581-VLOOKUP(H581,Riders!$A$2:$C$3501,2,FALSE))/365</f>
        <v>24.284931506849315</v>
      </c>
      <c r="M581" s="50">
        <f>(C581-VLOOKUP(I581,Riders!$A$2:$C$3501,2,FALSE))/365</f>
        <v>24.775342465753425</v>
      </c>
      <c r="N581" s="50">
        <f>(C581-VLOOKUP(J581,Riders!$A$2:$C$3501,2,FALSE))/365</f>
        <v>20.542465753424658</v>
      </c>
      <c r="O581" s="50">
        <f>(C581-VLOOKUP(K581,Riders!$A$2:$C$3501,2,FALSE))/365</f>
        <v>26.657534246575342</v>
      </c>
      <c r="P581" s="51">
        <v>1</v>
      </c>
      <c r="Q581" s="101">
        <f t="shared" si="64"/>
        <v>258.34399999999999</v>
      </c>
      <c r="R581" s="101">
        <f t="shared" si="65"/>
        <v>22.236999999999998</v>
      </c>
      <c r="S581" s="101">
        <f t="shared" si="66"/>
        <v>68.74799999999999</v>
      </c>
      <c r="T581" s="101">
        <f t="shared" si="67"/>
        <v>61.912000000000006</v>
      </c>
      <c r="U581" s="101">
        <f t="shared" si="68"/>
        <v>61.863999999999976</v>
      </c>
      <c r="V581" s="101">
        <f t="shared" si="69"/>
        <v>65.820000000000022</v>
      </c>
      <c r="W581">
        <v>14.028</v>
      </c>
      <c r="X581">
        <v>8.2089999999999979</v>
      </c>
      <c r="Y581">
        <v>7.7110000000000021</v>
      </c>
      <c r="Z581">
        <v>7.7060000000000031</v>
      </c>
      <c r="AA581">
        <v>7.6669999999999945</v>
      </c>
      <c r="AB581">
        <v>7.75</v>
      </c>
      <c r="AC581">
        <v>7.9060000000000059</v>
      </c>
      <c r="AD581">
        <v>7.7709999999999866</v>
      </c>
      <c r="AE581">
        <v>7.7590000000000146</v>
      </c>
      <c r="AF581">
        <v>7.762999999999991</v>
      </c>
      <c r="AG581">
        <v>7.8849999999999909</v>
      </c>
      <c r="AH581">
        <v>7.7470000000000283</v>
      </c>
      <c r="AI581">
        <v>7.6929999999999978</v>
      </c>
      <c r="AJ581">
        <v>7.6760000000000019</v>
      </c>
      <c r="AK581">
        <v>7.6859999999999928</v>
      </c>
      <c r="AL581">
        <v>7.7029999999999887</v>
      </c>
      <c r="AM581">
        <v>7.7040000000000077</v>
      </c>
      <c r="AN581">
        <v>7.8029999999999973</v>
      </c>
      <c r="AO581">
        <v>7.6499999999999773</v>
      </c>
      <c r="AP581">
        <v>7.8510000000000275</v>
      </c>
      <c r="AQ581">
        <v>7.6749999999999829</v>
      </c>
      <c r="AR581">
        <v>7.6680000000000348</v>
      </c>
      <c r="AS581">
        <v>7.8059999999999832</v>
      </c>
      <c r="AT581">
        <v>7.7069999999999652</v>
      </c>
      <c r="AU581">
        <v>7.867999999999995</v>
      </c>
      <c r="AV581">
        <v>7.938999999999993</v>
      </c>
      <c r="AW581">
        <v>8.1490000000000293</v>
      </c>
      <c r="AX581">
        <v>8.4140000000000157</v>
      </c>
      <c r="AY581">
        <v>8.3390000000000271</v>
      </c>
      <c r="AZ581">
        <v>8.6429999999999723</v>
      </c>
      <c r="BA581">
        <v>8.2490000000000236</v>
      </c>
      <c r="BB581">
        <v>8.2189999999999657</v>
      </c>
      <c r="BC581" s="102">
        <f t="shared" ref="BC581:BC644" si="70">IF(COUNT(W581:BB581)=32,3.6*4000/Q581,"")</f>
        <v>55.739633976403553</v>
      </c>
    </row>
    <row r="582" spans="1:55" ht="14.65" thickBot="1" x14ac:dyDescent="0.5">
      <c r="A582" s="30" t="s">
        <v>181</v>
      </c>
      <c r="B582" s="30">
        <v>2018</v>
      </c>
      <c r="C582" s="2">
        <v>43448</v>
      </c>
      <c r="D582" s="30" t="s">
        <v>72</v>
      </c>
      <c r="E582" s="29" t="s">
        <v>454</v>
      </c>
      <c r="F582">
        <v>4</v>
      </c>
      <c r="G582" t="s">
        <v>156</v>
      </c>
      <c r="H582" t="s">
        <v>543</v>
      </c>
      <c r="I582" t="s">
        <v>541</v>
      </c>
      <c r="J582" t="s">
        <v>542</v>
      </c>
      <c r="K582" t="s">
        <v>545</v>
      </c>
      <c r="L582" s="50">
        <f>(C582-VLOOKUP(H582,Riders!$A$2:$C$3501,2,FALSE))/365</f>
        <v>23.19178082191781</v>
      </c>
      <c r="M582" s="50" t="e">
        <f>(C582-VLOOKUP(I582,Riders!$A$2:$C$3501,2,FALSE))/365</f>
        <v>#N/A</v>
      </c>
      <c r="N582" s="50">
        <f>(C582-VLOOKUP(J582,Riders!$A$2:$C$3501,2,FALSE))/365</f>
        <v>29.660273972602738</v>
      </c>
      <c r="O582" s="50">
        <f>(C582-VLOOKUP(K582,Riders!$A$2:$C$3501,2,FALSE))/365</f>
        <v>28.745205479452054</v>
      </c>
      <c r="P582" s="51">
        <v>2</v>
      </c>
      <c r="Q582" s="101">
        <f t="shared" si="64"/>
        <v>266.2</v>
      </c>
      <c r="R582" s="101">
        <f t="shared" si="65"/>
        <v>23.172999999999998</v>
      </c>
      <c r="S582" s="101">
        <f t="shared" si="66"/>
        <v>70.548999999999992</v>
      </c>
      <c r="T582" s="101">
        <f t="shared" si="67"/>
        <v>63.683000000000035</v>
      </c>
      <c r="U582" s="101">
        <f t="shared" si="68"/>
        <v>65.05699999999996</v>
      </c>
      <c r="V582" s="101">
        <f t="shared" si="69"/>
        <v>66.911000000000001</v>
      </c>
      <c r="W582">
        <v>14.7</v>
      </c>
      <c r="X582">
        <v>8.472999999999999</v>
      </c>
      <c r="Y582">
        <v>8.1180000000000021</v>
      </c>
      <c r="Z582">
        <v>8.041999999999998</v>
      </c>
      <c r="AA582">
        <v>7.8230000000000004</v>
      </c>
      <c r="AB582">
        <v>7.9070000000000036</v>
      </c>
      <c r="AC582">
        <v>7.7469999999999928</v>
      </c>
      <c r="AD582">
        <v>7.7389999999999972</v>
      </c>
      <c r="AE582">
        <v>7.9110000000000156</v>
      </c>
      <c r="AF582">
        <v>7.7819999999999823</v>
      </c>
      <c r="AG582">
        <v>7.7999999999999972</v>
      </c>
      <c r="AH582">
        <v>7.9510000000000076</v>
      </c>
      <c r="AI582">
        <v>7.9200000000000017</v>
      </c>
      <c r="AJ582">
        <v>8.0930000000000035</v>
      </c>
      <c r="AK582">
        <v>8.0580000000000069</v>
      </c>
      <c r="AL582">
        <v>8.1680000000000206</v>
      </c>
      <c r="AM582">
        <v>8.34699999999998</v>
      </c>
      <c r="AN582">
        <v>8.132000000000005</v>
      </c>
      <c r="AO582">
        <v>8.0849999999999795</v>
      </c>
      <c r="AP582">
        <v>8.1080000000000041</v>
      </c>
      <c r="AQ582">
        <v>8.2909999999999968</v>
      </c>
      <c r="AR582">
        <v>8.0080000000000098</v>
      </c>
      <c r="AS582">
        <v>7.9910000000000139</v>
      </c>
      <c r="AT582">
        <v>8.0949999999999704</v>
      </c>
      <c r="AU582">
        <v>8.2710000000000434</v>
      </c>
      <c r="AV582">
        <v>8.1810000000000116</v>
      </c>
      <c r="AW582">
        <v>8.4359999999999502</v>
      </c>
      <c r="AX582">
        <v>8.48599999999999</v>
      </c>
      <c r="AY582">
        <v>8.6400000000000148</v>
      </c>
      <c r="AZ582">
        <v>8.2550000000000239</v>
      </c>
      <c r="BA582">
        <v>8.3509999999999707</v>
      </c>
      <c r="BB582">
        <v>8.2909999999999968</v>
      </c>
      <c r="BC582" s="102">
        <f t="shared" si="70"/>
        <v>54.094665664913599</v>
      </c>
    </row>
    <row r="583" spans="1:55" ht="14.65" thickBot="1" x14ac:dyDescent="0.5">
      <c r="A583" s="47" t="s">
        <v>181</v>
      </c>
      <c r="B583" s="47">
        <v>2018</v>
      </c>
      <c r="C583" s="49">
        <v>43448</v>
      </c>
      <c r="D583" s="47" t="s">
        <v>72</v>
      </c>
      <c r="E583" s="29" t="s">
        <v>204</v>
      </c>
      <c r="F583" t="s">
        <v>205</v>
      </c>
      <c r="G583" t="s">
        <v>25</v>
      </c>
      <c r="H583" t="s">
        <v>343</v>
      </c>
      <c r="I583" t="s">
        <v>269</v>
      </c>
      <c r="J583" t="s">
        <v>522</v>
      </c>
      <c r="K583" t="s">
        <v>309</v>
      </c>
      <c r="L583" s="50">
        <f>(C583-VLOOKUP(H583,Riders!$A$2:$C$3501,2,FALSE))/365</f>
        <v>24.284931506849315</v>
      </c>
      <c r="M583" s="50">
        <f>(C583-VLOOKUP(I583,Riders!$A$2:$C$3501,2,FALSE))/365</f>
        <v>24.775342465753425</v>
      </c>
      <c r="N583" s="50">
        <f>(C583-VLOOKUP(J583,Riders!$A$2:$C$3501,2,FALSE))/365</f>
        <v>20.542465753424658</v>
      </c>
      <c r="O583" s="50">
        <f>(C583-VLOOKUP(K583,Riders!$A$2:$C$3501,2,FALSE))/365</f>
        <v>26.657534246575342</v>
      </c>
      <c r="P583" s="51">
        <v>1</v>
      </c>
      <c r="Q583" s="101" t="str">
        <f t="shared" si="64"/>
        <v/>
      </c>
      <c r="R583" s="101">
        <f t="shared" si="65"/>
        <v>22.388000000000002</v>
      </c>
      <c r="S583" s="101">
        <f t="shared" si="66"/>
        <v>68.387</v>
      </c>
      <c r="T583" s="101">
        <f t="shared" si="67"/>
        <v>62.066000000000003</v>
      </c>
      <c r="U583" s="101">
        <f t="shared" si="68"/>
        <v>62.400000000000006</v>
      </c>
      <c r="V583" s="101" t="str">
        <f t="shared" si="69"/>
        <v/>
      </c>
      <c r="W583">
        <v>14.134</v>
      </c>
      <c r="X583">
        <v>8.2540000000000013</v>
      </c>
      <c r="Y583">
        <v>7.6999999999999993</v>
      </c>
      <c r="Z583">
        <v>7.6820000000000022</v>
      </c>
      <c r="AA583">
        <v>7.5449999999999946</v>
      </c>
      <c r="AB583">
        <v>7.5800000000000054</v>
      </c>
      <c r="AC583">
        <v>7.7309999999999945</v>
      </c>
      <c r="AD583">
        <v>7.7610000000000028</v>
      </c>
      <c r="AE583">
        <v>7.8589999999999947</v>
      </c>
      <c r="AF583">
        <v>7.9060000000000059</v>
      </c>
      <c r="AG583">
        <v>8.0229999999999961</v>
      </c>
      <c r="AH583">
        <v>7.7830000000000013</v>
      </c>
      <c r="AI583">
        <v>7.6849999999999881</v>
      </c>
      <c r="AJ583">
        <v>7.6370000000000147</v>
      </c>
      <c r="AK583">
        <v>7.6050000000000182</v>
      </c>
      <c r="AL583">
        <v>7.5679999999999836</v>
      </c>
      <c r="AM583">
        <v>7.5050000000000239</v>
      </c>
      <c r="AN583">
        <v>7.4599999999999511</v>
      </c>
      <c r="AO583">
        <v>7.5640000000000214</v>
      </c>
      <c r="AP583">
        <v>7.4759999999999991</v>
      </c>
      <c r="AQ583">
        <v>7.7270000000000039</v>
      </c>
      <c r="AR583">
        <v>8.2490000000000236</v>
      </c>
      <c r="AS583">
        <v>8.3249999999999602</v>
      </c>
      <c r="AT583">
        <v>8.0940000000000225</v>
      </c>
      <c r="AU583">
        <v>9.5499999999999829</v>
      </c>
      <c r="AV583"/>
      <c r="AW583"/>
      <c r="AX583"/>
      <c r="AY583"/>
      <c r="AZ583"/>
      <c r="BA583"/>
      <c r="BB583"/>
      <c r="BC583" s="102" t="str">
        <f t="shared" si="70"/>
        <v/>
      </c>
    </row>
    <row r="584" spans="1:55" ht="14.65" thickBot="1" x14ac:dyDescent="0.5">
      <c r="A584" s="47" t="s">
        <v>181</v>
      </c>
      <c r="B584" s="47">
        <v>2018</v>
      </c>
      <c r="C584" s="49">
        <v>43448</v>
      </c>
      <c r="D584" s="47" t="s">
        <v>72</v>
      </c>
      <c r="E584" s="29" t="s">
        <v>204</v>
      </c>
      <c r="F584" t="s">
        <v>205</v>
      </c>
      <c r="G584" t="s">
        <v>67</v>
      </c>
      <c r="H584" t="s">
        <v>214</v>
      </c>
      <c r="I584" t="s">
        <v>329</v>
      </c>
      <c r="J584" t="s">
        <v>578</v>
      </c>
      <c r="K584" t="s">
        <v>521</v>
      </c>
      <c r="L584" s="50">
        <f>(C584-VLOOKUP(H584,Riders!$A$2:$C$3501,2,FALSE))/365</f>
        <v>23.989041095890411</v>
      </c>
      <c r="M584" s="50">
        <f>(C584-VLOOKUP(I584,Riders!$A$2:$C$3501,2,FALSE))/365</f>
        <v>32.095890410958901</v>
      </c>
      <c r="N584" s="50">
        <f>(C584-VLOOKUP(J584,Riders!$A$2:$C$3501,2,FALSE))/365</f>
        <v>23.12876712328767</v>
      </c>
      <c r="O584" s="50">
        <f>(C584-VLOOKUP(K584,Riders!$A$2:$C$3501,2,FALSE))/365</f>
        <v>21.323287671232876</v>
      </c>
      <c r="P584" s="51">
        <v>2</v>
      </c>
      <c r="Q584" s="101" t="str">
        <f t="shared" si="64"/>
        <v/>
      </c>
      <c r="R584" s="101">
        <f t="shared" si="65"/>
        <v>22.664000000000001</v>
      </c>
      <c r="S584" s="101">
        <f t="shared" si="66"/>
        <v>70.430999999999997</v>
      </c>
      <c r="T584" s="101">
        <f t="shared" si="67"/>
        <v>65.45</v>
      </c>
      <c r="U584" s="101" t="str">
        <f t="shared" si="68"/>
        <v/>
      </c>
      <c r="V584" s="101" t="str">
        <f t="shared" si="69"/>
        <v/>
      </c>
      <c r="W584">
        <v>14.492000000000001</v>
      </c>
      <c r="X584">
        <v>8.1720000000000006</v>
      </c>
      <c r="Y584">
        <v>8.1129999999999995</v>
      </c>
      <c r="Z584">
        <v>7.7689999999999984</v>
      </c>
      <c r="AA584">
        <v>7.8659999999999997</v>
      </c>
      <c r="AB584">
        <v>7.9179999999999993</v>
      </c>
      <c r="AC584">
        <v>8.1240000000000094</v>
      </c>
      <c r="AD584">
        <v>7.9769999999999897</v>
      </c>
      <c r="AE584">
        <v>7.9050000000000153</v>
      </c>
      <c r="AF584">
        <v>8.0049999999999955</v>
      </c>
      <c r="AG584">
        <v>8.0679999999999836</v>
      </c>
      <c r="AH584">
        <v>8.3600000000000136</v>
      </c>
      <c r="AI584">
        <v>8.2129999999999939</v>
      </c>
      <c r="AJ584">
        <v>8.36</v>
      </c>
      <c r="AK584">
        <v>8.2069999999999936</v>
      </c>
      <c r="AL584">
        <v>8.3320000000000078</v>
      </c>
      <c r="AM584">
        <v>8.0749999999999886</v>
      </c>
      <c r="AN584">
        <v>7.9770000000000323</v>
      </c>
      <c r="AO584">
        <v>7.8719999999999857</v>
      </c>
      <c r="AP584">
        <v>8.0550000000000068</v>
      </c>
      <c r="AQ584">
        <v>9.1129999999999711</v>
      </c>
      <c r="AR584"/>
      <c r="AS584"/>
      <c r="AT584"/>
      <c r="AU584"/>
      <c r="AV584"/>
      <c r="AW584"/>
      <c r="AX584"/>
      <c r="AY584"/>
      <c r="AZ584"/>
      <c r="BA584"/>
      <c r="BB584"/>
      <c r="BC584" s="102" t="str">
        <f t="shared" si="70"/>
        <v/>
      </c>
    </row>
    <row r="585" spans="1:55" ht="14.65" thickBot="1" x14ac:dyDescent="0.5">
      <c r="A585" s="47" t="s">
        <v>181</v>
      </c>
      <c r="B585" s="47">
        <v>2018</v>
      </c>
      <c r="C585" s="49">
        <v>43448</v>
      </c>
      <c r="D585" s="47" t="s">
        <v>72</v>
      </c>
      <c r="E585" s="29" t="s">
        <v>204</v>
      </c>
      <c r="F585" t="s">
        <v>206</v>
      </c>
      <c r="G585" t="s">
        <v>53</v>
      </c>
      <c r="H585" t="s">
        <v>227</v>
      </c>
      <c r="I585" t="s">
        <v>557</v>
      </c>
      <c r="J585" t="s">
        <v>316</v>
      </c>
      <c r="K585" t="s">
        <v>529</v>
      </c>
      <c r="L585" s="50">
        <f>(C585-VLOOKUP(H585,Riders!$A$2:$C$3501,2,FALSE))/365</f>
        <v>20.80821917808219</v>
      </c>
      <c r="M585" s="50">
        <f>(C585-VLOOKUP(I585,Riders!$A$2:$C$3501,2,FALSE))/365</f>
        <v>30.438356164383563</v>
      </c>
      <c r="N585" s="50">
        <f>(C585-VLOOKUP(J585,Riders!$A$2:$C$3501,2,FALSE))/365</f>
        <v>17.978082191780821</v>
      </c>
      <c r="O585" s="50">
        <f>(C585-VLOOKUP(K585,Riders!$A$2:$C$3501,2,FALSE))/365</f>
        <v>36.43013698630137</v>
      </c>
      <c r="P585" s="51">
        <v>3</v>
      </c>
      <c r="Q585" s="101">
        <f t="shared" si="64"/>
        <v>264.512</v>
      </c>
      <c r="R585" s="101">
        <f t="shared" si="65"/>
        <v>22.798999999999999</v>
      </c>
      <c r="S585" s="101">
        <f t="shared" si="66"/>
        <v>70.593999999999994</v>
      </c>
      <c r="T585" s="101">
        <f t="shared" si="67"/>
        <v>63.478999999999985</v>
      </c>
      <c r="U585" s="101">
        <f t="shared" si="68"/>
        <v>64.222000000000037</v>
      </c>
      <c r="V585" s="101">
        <f t="shared" si="69"/>
        <v>66.216999999999985</v>
      </c>
      <c r="W585">
        <v>14.215</v>
      </c>
      <c r="X585">
        <v>8.5839999999999996</v>
      </c>
      <c r="Y585">
        <v>8.1580000000000013</v>
      </c>
      <c r="Z585">
        <v>8.0229999999999961</v>
      </c>
      <c r="AA585">
        <v>7.865000000000002</v>
      </c>
      <c r="AB585">
        <v>7.8329999999999984</v>
      </c>
      <c r="AC585">
        <v>7.9930000000000163</v>
      </c>
      <c r="AD585">
        <v>7.9229999999999805</v>
      </c>
      <c r="AE585">
        <v>7.8569999999999993</v>
      </c>
      <c r="AF585">
        <v>7.9630000000000081</v>
      </c>
      <c r="AG585">
        <v>7.8790000000000049</v>
      </c>
      <c r="AH585">
        <v>7.8469999999999942</v>
      </c>
      <c r="AI585">
        <v>7.8410000000000082</v>
      </c>
      <c r="AJ585">
        <v>8.0099999999999909</v>
      </c>
      <c r="AK585">
        <v>7.9590000000000174</v>
      </c>
      <c r="AL585">
        <v>8.122999999999962</v>
      </c>
      <c r="AM585">
        <v>8.0060000000000002</v>
      </c>
      <c r="AN585">
        <v>7.9920000000000186</v>
      </c>
      <c r="AO585">
        <v>8.1710000000000207</v>
      </c>
      <c r="AP585">
        <v>7.9969999999999573</v>
      </c>
      <c r="AQ585">
        <v>7.8790000000000191</v>
      </c>
      <c r="AR585">
        <v>8.9679999999999893</v>
      </c>
      <c r="AS585">
        <v>7.0769999999999982</v>
      </c>
      <c r="AT585">
        <v>8.1320000000000334</v>
      </c>
      <c r="AU585">
        <v>8.3199999999999648</v>
      </c>
      <c r="AV585">
        <v>8.1229999999999905</v>
      </c>
      <c r="AW585">
        <v>8.3420000000000414</v>
      </c>
      <c r="AX585">
        <v>8.1170000000000186</v>
      </c>
      <c r="AY585">
        <v>8.2350000000000136</v>
      </c>
      <c r="AZ585">
        <v>8.5009999999999764</v>
      </c>
      <c r="BA585">
        <v>8.4149999999999352</v>
      </c>
      <c r="BB585">
        <v>8.1640000000000441</v>
      </c>
      <c r="BC585" s="102">
        <f t="shared" si="70"/>
        <v>54.439874183401891</v>
      </c>
    </row>
    <row r="586" spans="1:55" ht="14.65" thickBot="1" x14ac:dyDescent="0.5">
      <c r="A586" s="47" t="s">
        <v>181</v>
      </c>
      <c r="B586" s="47">
        <v>2018</v>
      </c>
      <c r="C586" s="49">
        <v>43448</v>
      </c>
      <c r="D586" s="47" t="s">
        <v>72</v>
      </c>
      <c r="E586" s="29" t="s">
        <v>204</v>
      </c>
      <c r="F586" t="s">
        <v>206</v>
      </c>
      <c r="G586" t="s">
        <v>273</v>
      </c>
      <c r="H586" t="s">
        <v>579</v>
      </c>
      <c r="I586" t="s">
        <v>418</v>
      </c>
      <c r="J586" t="s">
        <v>580</v>
      </c>
      <c r="K586" t="s">
        <v>420</v>
      </c>
      <c r="L586" s="50">
        <f>(C586-VLOOKUP(H586,Riders!$A$2:$C$3501,2,FALSE))/365</f>
        <v>19.265753424657536</v>
      </c>
      <c r="M586" s="50">
        <f>(C586-VLOOKUP(I586,Riders!$A$2:$C$3501,2,FALSE))/365</f>
        <v>21.726027397260275</v>
      </c>
      <c r="N586" s="50">
        <f>(C586-VLOOKUP(J586,Riders!$A$2:$C$3501,2,FALSE))/365</f>
        <v>20.682191780821917</v>
      </c>
      <c r="O586" s="50">
        <f>(C586-VLOOKUP(K586,Riders!$A$2:$C$3501,2,FALSE))/365</f>
        <v>19.69041095890411</v>
      </c>
      <c r="P586" s="51">
        <v>4</v>
      </c>
      <c r="Q586" s="101">
        <f t="shared" si="64"/>
        <v>263.76499999999999</v>
      </c>
      <c r="R586" s="101">
        <f t="shared" si="65"/>
        <v>22.491</v>
      </c>
      <c r="S586" s="101">
        <f t="shared" si="66"/>
        <v>69.424000000000007</v>
      </c>
      <c r="T586" s="101">
        <f t="shared" si="67"/>
        <v>63.78000000000003</v>
      </c>
      <c r="U586" s="101">
        <f t="shared" si="68"/>
        <v>64.880999999999972</v>
      </c>
      <c r="V586" s="101">
        <f t="shared" si="69"/>
        <v>65.679999999999978</v>
      </c>
      <c r="W586">
        <v>14.177</v>
      </c>
      <c r="X586">
        <v>8.3140000000000001</v>
      </c>
      <c r="Y586">
        <v>7.8260000000000005</v>
      </c>
      <c r="Z586">
        <v>7.8639999999999972</v>
      </c>
      <c r="AA586">
        <v>7.7540000000000049</v>
      </c>
      <c r="AB586">
        <v>7.9349999999999952</v>
      </c>
      <c r="AC586">
        <v>7.7760000000000034</v>
      </c>
      <c r="AD586">
        <v>7.7780000000000058</v>
      </c>
      <c r="AE586">
        <v>7.7549999999999812</v>
      </c>
      <c r="AF586">
        <v>7.8980000000000246</v>
      </c>
      <c r="AG586">
        <v>7.8699999999999903</v>
      </c>
      <c r="AH586">
        <v>7.9279999999999973</v>
      </c>
      <c r="AI586">
        <v>8.1010000000000133</v>
      </c>
      <c r="AJ586">
        <v>7.9959999999999809</v>
      </c>
      <c r="AK586">
        <v>8.1490000000000009</v>
      </c>
      <c r="AL586">
        <v>8.083000000000041</v>
      </c>
      <c r="AM586">
        <v>8.0579999999999643</v>
      </c>
      <c r="AN586">
        <v>8.231000000000023</v>
      </c>
      <c r="AO586">
        <v>8.0549999999999784</v>
      </c>
      <c r="AP586">
        <v>8.0060000000000002</v>
      </c>
      <c r="AQ586">
        <v>8.1269999999999527</v>
      </c>
      <c r="AR586">
        <v>8.0500000000000398</v>
      </c>
      <c r="AS586">
        <v>8.1049999999999898</v>
      </c>
      <c r="AT586">
        <v>8.2490000000000236</v>
      </c>
      <c r="AU586">
        <v>8.2680000000000007</v>
      </c>
      <c r="AV586">
        <v>8.2249999999999659</v>
      </c>
      <c r="AW586">
        <v>8.2940000000000111</v>
      </c>
      <c r="AX586">
        <v>8.467000000000013</v>
      </c>
      <c r="AY586">
        <v>8.1430000000000007</v>
      </c>
      <c r="AZ586">
        <v>8.1249999999999716</v>
      </c>
      <c r="BA586">
        <v>8.0800000000000409</v>
      </c>
      <c r="BB586">
        <v>8.0779999999999745</v>
      </c>
      <c r="BC586" s="102">
        <f t="shared" si="70"/>
        <v>54.59405152313613</v>
      </c>
    </row>
    <row r="587" spans="1:55" ht="14.65" thickBot="1" x14ac:dyDescent="0.5">
      <c r="A587" s="47" t="s">
        <v>181</v>
      </c>
      <c r="B587" s="47">
        <v>2018</v>
      </c>
      <c r="C587" s="49">
        <v>43447</v>
      </c>
      <c r="D587" s="47" t="s">
        <v>72</v>
      </c>
      <c r="E587" s="29" t="s">
        <v>379</v>
      </c>
      <c r="F587" t="s">
        <v>379</v>
      </c>
      <c r="G587" t="s">
        <v>25</v>
      </c>
      <c r="H587" t="s">
        <v>343</v>
      </c>
      <c r="I587" t="s">
        <v>269</v>
      </c>
      <c r="J587" t="s">
        <v>522</v>
      </c>
      <c r="K587" t="s">
        <v>309</v>
      </c>
      <c r="L587" s="50">
        <f>(C587-VLOOKUP(H587,Riders!$A$2:$C$3501,2,FALSE))/365</f>
        <v>24.282191780821918</v>
      </c>
      <c r="M587" s="50">
        <f>(C587-VLOOKUP(I587,Riders!$A$2:$C$3501,2,FALSE))/365</f>
        <v>24.772602739726029</v>
      </c>
      <c r="N587" s="50">
        <f>(C587-VLOOKUP(J587,Riders!$A$2:$C$3501,2,FALSE))/365</f>
        <v>20.539726027397261</v>
      </c>
      <c r="O587" s="50">
        <f>(C587-VLOOKUP(K587,Riders!$A$2:$C$3501,2,FALSE))/365</f>
        <v>26.654794520547945</v>
      </c>
      <c r="P587" s="51">
        <v>1</v>
      </c>
      <c r="Q587" s="101">
        <f t="shared" si="64"/>
        <v>257.45300000000003</v>
      </c>
      <c r="R587" s="101">
        <f t="shared" si="65"/>
        <v>22.181999999999999</v>
      </c>
      <c r="S587" s="101">
        <f t="shared" si="66"/>
        <v>69.35799999999999</v>
      </c>
      <c r="T587" s="101">
        <f t="shared" si="67"/>
        <v>62.623000000000005</v>
      </c>
      <c r="U587" s="101">
        <f t="shared" si="68"/>
        <v>62.644000000000005</v>
      </c>
      <c r="V587" s="101">
        <f t="shared" si="69"/>
        <v>62.828000000000031</v>
      </c>
      <c r="W587">
        <v>13.993</v>
      </c>
      <c r="X587">
        <v>8.1889999999999983</v>
      </c>
      <c r="Y587">
        <v>8.0300000000000011</v>
      </c>
      <c r="Z587">
        <v>7.7149999999999999</v>
      </c>
      <c r="AA587">
        <v>7.902000000000001</v>
      </c>
      <c r="AB587">
        <v>7.6580000000000013</v>
      </c>
      <c r="AC587">
        <v>8.1450000000000102</v>
      </c>
      <c r="AD587">
        <v>7.7259999999999778</v>
      </c>
      <c r="AE587">
        <v>7.9750000000000085</v>
      </c>
      <c r="AF587">
        <v>7.6269999999999953</v>
      </c>
      <c r="AG587">
        <v>8.1389999999999958</v>
      </c>
      <c r="AH587">
        <v>7.6749999999999972</v>
      </c>
      <c r="AI587">
        <v>7.9470000000000169</v>
      </c>
      <c r="AJ587">
        <v>7.6299999999999955</v>
      </c>
      <c r="AK587">
        <v>8.0100000000000193</v>
      </c>
      <c r="AL587">
        <v>7.6199999999999761</v>
      </c>
      <c r="AM587">
        <v>7.9019999999999868</v>
      </c>
      <c r="AN587">
        <v>7.7010000000000218</v>
      </c>
      <c r="AO587">
        <v>7.9440000000000168</v>
      </c>
      <c r="AP587">
        <v>7.7049999999999557</v>
      </c>
      <c r="AQ587">
        <v>7.981000000000023</v>
      </c>
      <c r="AR587">
        <v>7.7510000000000332</v>
      </c>
      <c r="AS587">
        <v>7.9950000000000045</v>
      </c>
      <c r="AT587">
        <v>7.6649999999999636</v>
      </c>
      <c r="AU587">
        <v>7.9790000000000134</v>
      </c>
      <c r="AV587">
        <v>7.9269999999999925</v>
      </c>
      <c r="AW587">
        <v>8.328000000000003</v>
      </c>
      <c r="AX587">
        <v>7.8109999999999786</v>
      </c>
      <c r="AY587">
        <v>7.9379999999999882</v>
      </c>
      <c r="AZ587">
        <v>7.5029999999999859</v>
      </c>
      <c r="BA587">
        <v>7.7230000000000132</v>
      </c>
      <c r="BB587">
        <v>7.6190000000000566</v>
      </c>
      <c r="BC587" s="102">
        <f t="shared" si="70"/>
        <v>55.932539143066883</v>
      </c>
    </row>
    <row r="588" spans="1:55" ht="14.65" thickBot="1" x14ac:dyDescent="0.5">
      <c r="A588" s="47" t="s">
        <v>181</v>
      </c>
      <c r="B588" s="47">
        <v>2018</v>
      </c>
      <c r="C588" s="49">
        <v>43447</v>
      </c>
      <c r="D588" s="47" t="s">
        <v>72</v>
      </c>
      <c r="E588" s="29" t="s">
        <v>379</v>
      </c>
      <c r="F588" t="s">
        <v>379</v>
      </c>
      <c r="G588" t="s">
        <v>53</v>
      </c>
      <c r="H588" t="s">
        <v>227</v>
      </c>
      <c r="I588" t="s">
        <v>557</v>
      </c>
      <c r="J588" t="s">
        <v>316</v>
      </c>
      <c r="K588" t="s">
        <v>529</v>
      </c>
      <c r="L588" s="50">
        <f>(C588-VLOOKUP(H588,Riders!$A$2:$C$3501,2,FALSE))/365</f>
        <v>20.805479452054794</v>
      </c>
      <c r="M588" s="50">
        <f>(C588-VLOOKUP(I588,Riders!$A$2:$C$3501,2,FALSE))/365</f>
        <v>30.435616438356163</v>
      </c>
      <c r="N588" s="50">
        <f>(C588-VLOOKUP(J588,Riders!$A$2:$C$3501,2,FALSE))/365</f>
        <v>17.975342465753425</v>
      </c>
      <c r="O588" s="50">
        <f>(C588-VLOOKUP(K588,Riders!$A$2:$C$3501,2,FALSE))/365</f>
        <v>36.42739726027397</v>
      </c>
      <c r="P588" s="51">
        <v>2</v>
      </c>
      <c r="Q588" s="101">
        <f t="shared" si="64"/>
        <v>264.39599999999996</v>
      </c>
      <c r="R588" s="101">
        <f t="shared" si="65"/>
        <v>22.536000000000001</v>
      </c>
      <c r="S588" s="101">
        <f t="shared" si="66"/>
        <v>69.608000000000004</v>
      </c>
      <c r="T588" s="101">
        <f t="shared" si="67"/>
        <v>63.711999999999989</v>
      </c>
      <c r="U588" s="101">
        <f t="shared" si="68"/>
        <v>65.059999999999974</v>
      </c>
      <c r="V588" s="101">
        <f t="shared" si="69"/>
        <v>66.015999999999991</v>
      </c>
      <c r="W588">
        <v>14.234999999999999</v>
      </c>
      <c r="X588">
        <v>8.3010000000000019</v>
      </c>
      <c r="Y588">
        <v>8.0549999999999997</v>
      </c>
      <c r="Z588">
        <v>7.8010000000000019</v>
      </c>
      <c r="AA588">
        <v>7.8939999999999984</v>
      </c>
      <c r="AB588">
        <v>7.6000000000000014</v>
      </c>
      <c r="AC588">
        <v>8.07</v>
      </c>
      <c r="AD588">
        <v>7.652000000000001</v>
      </c>
      <c r="AE588">
        <v>7.9470000000000027</v>
      </c>
      <c r="AF588">
        <v>7.6349999999999909</v>
      </c>
      <c r="AG588">
        <v>8.1260000000000048</v>
      </c>
      <c r="AH588">
        <v>7.7909999999999968</v>
      </c>
      <c r="AI588">
        <v>8.1749999999999829</v>
      </c>
      <c r="AJ588">
        <v>8.019999999999996</v>
      </c>
      <c r="AK588">
        <v>8.0800000000000267</v>
      </c>
      <c r="AL588">
        <v>7.9379999999999882</v>
      </c>
      <c r="AM588">
        <v>8.2150000000000034</v>
      </c>
      <c r="AN588">
        <v>8.0930000000000177</v>
      </c>
      <c r="AO588">
        <v>8.1670000000000016</v>
      </c>
      <c r="AP588">
        <v>7.825999999999965</v>
      </c>
      <c r="AQ588">
        <v>8.2760000000000389</v>
      </c>
      <c r="AR588">
        <v>7.9779999999999802</v>
      </c>
      <c r="AS588">
        <v>8.3569999999999993</v>
      </c>
      <c r="AT588">
        <v>8.1479999999999677</v>
      </c>
      <c r="AU588">
        <v>8.3940000000000339</v>
      </c>
      <c r="AV588">
        <v>8.0689999999999884</v>
      </c>
      <c r="AW588">
        <v>8.5060000000000002</v>
      </c>
      <c r="AX588">
        <v>8.4140000000000157</v>
      </c>
      <c r="AY588">
        <v>8.3109999999999502</v>
      </c>
      <c r="AZ588">
        <v>7.9400000000000261</v>
      </c>
      <c r="BA588">
        <v>8.2040000000000362</v>
      </c>
      <c r="BB588">
        <v>8.1779999999999404</v>
      </c>
      <c r="BC588" s="102">
        <f t="shared" si="70"/>
        <v>54.463758907093911</v>
      </c>
    </row>
    <row r="589" spans="1:55" ht="14.65" thickBot="1" x14ac:dyDescent="0.5">
      <c r="A589" s="47" t="s">
        <v>181</v>
      </c>
      <c r="B589" s="47">
        <v>2018</v>
      </c>
      <c r="C589" s="49">
        <v>43447</v>
      </c>
      <c r="D589" s="47" t="s">
        <v>72</v>
      </c>
      <c r="E589" s="29" t="s">
        <v>379</v>
      </c>
      <c r="F589" t="s">
        <v>379</v>
      </c>
      <c r="G589" t="s">
        <v>67</v>
      </c>
      <c r="H589" t="s">
        <v>214</v>
      </c>
      <c r="I589" t="s">
        <v>329</v>
      </c>
      <c r="J589" t="s">
        <v>578</v>
      </c>
      <c r="K589" t="s">
        <v>521</v>
      </c>
      <c r="L589" s="50">
        <f>(C589-VLOOKUP(H589,Riders!$A$2:$C$3501,2,FALSE))/365</f>
        <v>23.986301369863014</v>
      </c>
      <c r="M589" s="50">
        <f>(C589-VLOOKUP(I589,Riders!$A$2:$C$3501,2,FALSE))/365</f>
        <v>32.093150684931508</v>
      </c>
      <c r="N589" s="50">
        <f>(C589-VLOOKUP(J589,Riders!$A$2:$C$3501,2,FALSE))/365</f>
        <v>23.126027397260273</v>
      </c>
      <c r="O589" s="50">
        <f>(C589-VLOOKUP(K589,Riders!$A$2:$C$3501,2,FALSE))/365</f>
        <v>21.32054794520548</v>
      </c>
      <c r="P589" s="51">
        <v>3</v>
      </c>
      <c r="Q589" s="101">
        <f t="shared" si="64"/>
        <v>264.49299999999999</v>
      </c>
      <c r="R589" s="101">
        <f t="shared" si="65"/>
        <v>22.178999999999998</v>
      </c>
      <c r="S589" s="101">
        <f t="shared" si="66"/>
        <v>70.459999999999994</v>
      </c>
      <c r="T589" s="101">
        <f t="shared" si="67"/>
        <v>65.178000000000011</v>
      </c>
      <c r="U589" s="101">
        <f t="shared" si="68"/>
        <v>64.063000000000017</v>
      </c>
      <c r="V589" s="101">
        <f t="shared" si="69"/>
        <v>64.791999999999973</v>
      </c>
      <c r="W589">
        <v>14.352</v>
      </c>
      <c r="X589">
        <v>7.8269999999999982</v>
      </c>
      <c r="Y589">
        <v>8.0440000000000005</v>
      </c>
      <c r="Z589">
        <v>7.6379999999999981</v>
      </c>
      <c r="AA589">
        <v>8.2020000000000053</v>
      </c>
      <c r="AB589">
        <v>7.9589999999999961</v>
      </c>
      <c r="AC589">
        <v>8.5079999999999956</v>
      </c>
      <c r="AD589">
        <v>7.93</v>
      </c>
      <c r="AE589">
        <v>8.112000000000009</v>
      </c>
      <c r="AF589">
        <v>7.7909999999999968</v>
      </c>
      <c r="AG589">
        <v>7.994000000000014</v>
      </c>
      <c r="AH589">
        <v>7.9069999999999965</v>
      </c>
      <c r="AI589">
        <v>8.2749999999999915</v>
      </c>
      <c r="AJ589">
        <v>8.2469999999999999</v>
      </c>
      <c r="AK589">
        <v>8.4529999999999887</v>
      </c>
      <c r="AL589">
        <v>8.3990000000000151</v>
      </c>
      <c r="AM589">
        <v>8.3839999999999861</v>
      </c>
      <c r="AN589">
        <v>7.9569999999999936</v>
      </c>
      <c r="AO589">
        <v>8.1490000000000293</v>
      </c>
      <c r="AP589">
        <v>7.8529999999999802</v>
      </c>
      <c r="AQ589">
        <v>8.011999999999972</v>
      </c>
      <c r="AR589">
        <v>7.617999999999995</v>
      </c>
      <c r="AS589">
        <v>8.1050000000000466</v>
      </c>
      <c r="AT589">
        <v>7.9850000000000136</v>
      </c>
      <c r="AU589">
        <v>8.4819999999999993</v>
      </c>
      <c r="AV589">
        <v>8.3239999999999839</v>
      </c>
      <c r="AW589">
        <v>8.4179999999999779</v>
      </c>
      <c r="AX589">
        <v>8.0270000000000152</v>
      </c>
      <c r="AY589">
        <v>8.2079999999999984</v>
      </c>
      <c r="AZ589">
        <v>7.9289999999999736</v>
      </c>
      <c r="BA589">
        <v>7.7930000000000348</v>
      </c>
      <c r="BB589">
        <v>7.61099999999999</v>
      </c>
      <c r="BC589" s="102">
        <f t="shared" si="70"/>
        <v>54.44378490167982</v>
      </c>
    </row>
    <row r="590" spans="1:55" ht="14.65" thickBot="1" x14ac:dyDescent="0.5">
      <c r="A590" s="47" t="s">
        <v>181</v>
      </c>
      <c r="B590" s="47">
        <v>2018</v>
      </c>
      <c r="C590" s="49">
        <v>43447</v>
      </c>
      <c r="D590" s="47" t="s">
        <v>72</v>
      </c>
      <c r="E590" s="29" t="s">
        <v>379</v>
      </c>
      <c r="F590" t="s">
        <v>379</v>
      </c>
      <c r="G590" t="s">
        <v>156</v>
      </c>
      <c r="H590" t="s">
        <v>543</v>
      </c>
      <c r="I590" t="s">
        <v>541</v>
      </c>
      <c r="J590" t="s">
        <v>542</v>
      </c>
      <c r="K590" t="s">
        <v>545</v>
      </c>
      <c r="L590" s="50">
        <f>(C590-VLOOKUP(H590,Riders!$A$2:$C$3501,2,FALSE))/365</f>
        <v>23.18904109589041</v>
      </c>
      <c r="M590" s="50" t="e">
        <f>(C590-VLOOKUP(I590,Riders!$A$2:$C$3501,2,FALSE))/365</f>
        <v>#N/A</v>
      </c>
      <c r="N590" s="50">
        <f>(C590-VLOOKUP(J590,Riders!$A$2:$C$3501,2,FALSE))/365</f>
        <v>29.657534246575342</v>
      </c>
      <c r="O590" s="50">
        <f>(C590-VLOOKUP(K590,Riders!$A$2:$C$3501,2,FALSE))/365</f>
        <v>28.742465753424657</v>
      </c>
      <c r="P590" s="51">
        <v>4</v>
      </c>
      <c r="Q590" s="101">
        <f t="shared" si="64"/>
        <v>265.36199999999997</v>
      </c>
      <c r="R590" s="101">
        <f t="shared" si="65"/>
        <v>22.898</v>
      </c>
      <c r="S590" s="101">
        <f t="shared" si="66"/>
        <v>70.575000000000003</v>
      </c>
      <c r="T590" s="101">
        <f t="shared" si="67"/>
        <v>63.801999999999978</v>
      </c>
      <c r="U590" s="101">
        <f t="shared" si="68"/>
        <v>65.852000000000004</v>
      </c>
      <c r="V590" s="101">
        <f t="shared" si="69"/>
        <v>65.132999999999981</v>
      </c>
      <c r="W590">
        <v>14.532</v>
      </c>
      <c r="X590">
        <v>8.3659999999999997</v>
      </c>
      <c r="Y590">
        <v>8.2240000000000002</v>
      </c>
      <c r="Z590">
        <v>7.8549999999999969</v>
      </c>
      <c r="AA590">
        <v>8.0900000000000034</v>
      </c>
      <c r="AB590">
        <v>7.8569999999999993</v>
      </c>
      <c r="AC590">
        <v>7.9609999999999914</v>
      </c>
      <c r="AD590">
        <v>7.6900000000000119</v>
      </c>
      <c r="AE590">
        <v>8.0929999999999893</v>
      </c>
      <c r="AF590">
        <v>7.7350000000000136</v>
      </c>
      <c r="AG590">
        <v>8.0669999999999931</v>
      </c>
      <c r="AH590">
        <v>7.8499999999999943</v>
      </c>
      <c r="AI590">
        <v>8.0370000000000061</v>
      </c>
      <c r="AJ590">
        <v>7.9130000000000109</v>
      </c>
      <c r="AK590">
        <v>8.1460000000000008</v>
      </c>
      <c r="AL590">
        <v>7.9609999999999701</v>
      </c>
      <c r="AM590">
        <v>8.4730000000000132</v>
      </c>
      <c r="AN590">
        <v>8.3389999999999986</v>
      </c>
      <c r="AO590">
        <v>8.313999999999993</v>
      </c>
      <c r="AP590">
        <v>8.0130000000000052</v>
      </c>
      <c r="AQ590">
        <v>8.342000000000013</v>
      </c>
      <c r="AR590">
        <v>8.1730000000000302</v>
      </c>
      <c r="AS590">
        <v>8.2709999999999582</v>
      </c>
      <c r="AT590">
        <v>7.9269999999999925</v>
      </c>
      <c r="AU590">
        <v>8.2770000000000152</v>
      </c>
      <c r="AV590">
        <v>8.1749999999999829</v>
      </c>
      <c r="AW590">
        <v>8.1460000000000434</v>
      </c>
      <c r="AX590">
        <v>7.8859999999999673</v>
      </c>
      <c r="AY590">
        <v>8.2099999999999795</v>
      </c>
      <c r="AZ590">
        <v>8.0290000000000816</v>
      </c>
      <c r="BA590">
        <v>8.2459999999999241</v>
      </c>
      <c r="BB590">
        <v>8.1639999999999873</v>
      </c>
      <c r="BC590" s="102">
        <f t="shared" si="70"/>
        <v>54.265493929047871</v>
      </c>
    </row>
    <row r="591" spans="1:55" ht="14.65" thickBot="1" x14ac:dyDescent="0.5">
      <c r="A591" s="47" t="s">
        <v>181</v>
      </c>
      <c r="B591" s="47">
        <v>2018</v>
      </c>
      <c r="C591" s="49">
        <v>43447</v>
      </c>
      <c r="D591" s="47" t="s">
        <v>72</v>
      </c>
      <c r="E591" s="29" t="s">
        <v>379</v>
      </c>
      <c r="F591" t="s">
        <v>379</v>
      </c>
      <c r="G591" t="s">
        <v>273</v>
      </c>
      <c r="H591" t="s">
        <v>579</v>
      </c>
      <c r="I591" t="s">
        <v>418</v>
      </c>
      <c r="J591" t="s">
        <v>580</v>
      </c>
      <c r="K591" t="s">
        <v>420</v>
      </c>
      <c r="L591" s="50">
        <f>(C591-VLOOKUP(H591,Riders!$A$2:$C$3501,2,FALSE))/365</f>
        <v>19.263013698630136</v>
      </c>
      <c r="M591" s="50">
        <f>(C591-VLOOKUP(I591,Riders!$A$2:$C$3501,2,FALSE))/365</f>
        <v>21.723287671232878</v>
      </c>
      <c r="N591" s="50">
        <f>(C591-VLOOKUP(J591,Riders!$A$2:$C$3501,2,FALSE))/365</f>
        <v>20.67945205479452</v>
      </c>
      <c r="O591" s="50">
        <f>(C591-VLOOKUP(K591,Riders!$A$2:$C$3501,2,FALSE))/365</f>
        <v>19.687671232876713</v>
      </c>
      <c r="P591" s="51">
        <v>5</v>
      </c>
      <c r="Q591" s="101">
        <f t="shared" si="64"/>
        <v>266.834</v>
      </c>
      <c r="R591" s="101">
        <f t="shared" si="65"/>
        <v>22.712</v>
      </c>
      <c r="S591" s="101">
        <f t="shared" si="66"/>
        <v>71.378</v>
      </c>
      <c r="T591" s="101">
        <f t="shared" si="67"/>
        <v>65.047999999999988</v>
      </c>
      <c r="U591" s="101">
        <f t="shared" si="68"/>
        <v>65.071000000000026</v>
      </c>
      <c r="V591" s="101">
        <f t="shared" si="69"/>
        <v>65.336999999999989</v>
      </c>
      <c r="W591">
        <v>14.362</v>
      </c>
      <c r="X591">
        <v>8.35</v>
      </c>
      <c r="Y591">
        <v>8.2839999999999989</v>
      </c>
      <c r="Z591">
        <v>7.9820000000000029</v>
      </c>
      <c r="AA591">
        <v>8.1999999999999957</v>
      </c>
      <c r="AB591">
        <v>7.8960000000000008</v>
      </c>
      <c r="AC591">
        <v>8.3430000000000035</v>
      </c>
      <c r="AD591">
        <v>7.9609999999999985</v>
      </c>
      <c r="AE591">
        <v>8.1830000000000069</v>
      </c>
      <c r="AF591">
        <v>7.9509999999999934</v>
      </c>
      <c r="AG591">
        <v>8.2069999999999936</v>
      </c>
      <c r="AH591">
        <v>7.9390000000000072</v>
      </c>
      <c r="AI591">
        <v>8.3300000000000125</v>
      </c>
      <c r="AJ591">
        <v>7.9399999999999835</v>
      </c>
      <c r="AK591">
        <v>8.4139999999999873</v>
      </c>
      <c r="AL591">
        <v>8.0840000000000032</v>
      </c>
      <c r="AM591">
        <v>8.4039999999999964</v>
      </c>
      <c r="AN591">
        <v>8.2370000000000232</v>
      </c>
      <c r="AO591">
        <v>8.2549999999999955</v>
      </c>
      <c r="AP591">
        <v>7.849000000000018</v>
      </c>
      <c r="AQ591">
        <v>8.1349999999999625</v>
      </c>
      <c r="AR591">
        <v>8.0079999999999814</v>
      </c>
      <c r="AS591">
        <v>8.2640000000000384</v>
      </c>
      <c r="AT591">
        <v>7.9190000000000111</v>
      </c>
      <c r="AU591">
        <v>8.188999999999993</v>
      </c>
      <c r="AV591">
        <v>7.8909999999999911</v>
      </c>
      <c r="AW591">
        <v>8.146000000000015</v>
      </c>
      <c r="AX591">
        <v>8.1429999999999723</v>
      </c>
      <c r="AY591">
        <v>8.5360000000000298</v>
      </c>
      <c r="AZ591">
        <v>7.9509999999999934</v>
      </c>
      <c r="BA591">
        <v>8.3990000000000009</v>
      </c>
      <c r="BB591">
        <v>8.0819999999999936</v>
      </c>
      <c r="BC591" s="102">
        <f t="shared" si="70"/>
        <v>53.966136249503435</v>
      </c>
    </row>
    <row r="592" spans="1:55" ht="14.65" thickBot="1" x14ac:dyDescent="0.5">
      <c r="A592" s="47" t="s">
        <v>181</v>
      </c>
      <c r="B592" s="47">
        <v>2018</v>
      </c>
      <c r="C592" s="49">
        <v>43447</v>
      </c>
      <c r="D592" s="47" t="s">
        <v>72</v>
      </c>
      <c r="E592" s="29" t="s">
        <v>379</v>
      </c>
      <c r="F592" t="s">
        <v>379</v>
      </c>
      <c r="G592" t="s">
        <v>51</v>
      </c>
      <c r="H592" t="s">
        <v>236</v>
      </c>
      <c r="I592" t="s">
        <v>531</v>
      </c>
      <c r="J592" t="s">
        <v>532</v>
      </c>
      <c r="K592" t="s">
        <v>555</v>
      </c>
      <c r="L592" s="50">
        <f>(C592-VLOOKUP(H592,Riders!$A$2:$C$3501,2,FALSE))/365</f>
        <v>23.106849315068494</v>
      </c>
      <c r="M592" s="50">
        <f>(C592-VLOOKUP(I592,Riders!$A$2:$C$3501,2,FALSE))/365</f>
        <v>18.282191780821918</v>
      </c>
      <c r="N592" s="50">
        <f>(C592-VLOOKUP(J592,Riders!$A$2:$C$3501,2,FALSE))/365</f>
        <v>26.13150684931507</v>
      </c>
      <c r="O592" s="50">
        <f>(C592-VLOOKUP(K592,Riders!$A$2:$C$3501,2,FALSE))/365</f>
        <v>32.704109589041096</v>
      </c>
      <c r="P592" s="51">
        <v>6</v>
      </c>
      <c r="Q592" s="101">
        <f t="shared" si="64"/>
        <v>270.72999999999996</v>
      </c>
      <c r="R592" s="101">
        <f t="shared" si="65"/>
        <v>22.887</v>
      </c>
      <c r="S592" s="101">
        <f t="shared" si="66"/>
        <v>71.320000000000007</v>
      </c>
      <c r="T592" s="101">
        <f t="shared" si="67"/>
        <v>66.069000000000003</v>
      </c>
      <c r="U592" s="101">
        <f t="shared" si="68"/>
        <v>66.413999999999987</v>
      </c>
      <c r="V592" s="101">
        <f t="shared" si="69"/>
        <v>66.926999999999964</v>
      </c>
      <c r="W592">
        <v>14.499000000000001</v>
      </c>
      <c r="X592">
        <v>8.3879999999999999</v>
      </c>
      <c r="Y592">
        <v>8.3649999999999984</v>
      </c>
      <c r="Z592">
        <v>7.7519999999999989</v>
      </c>
      <c r="AA592">
        <v>8.2210000000000036</v>
      </c>
      <c r="AB592">
        <v>7.8389999999999986</v>
      </c>
      <c r="AC592">
        <v>8.3469999999999942</v>
      </c>
      <c r="AD592">
        <v>7.9090000000000131</v>
      </c>
      <c r="AE592">
        <v>8.1729999999999876</v>
      </c>
      <c r="AF592">
        <v>8.0300000000000011</v>
      </c>
      <c r="AG592">
        <v>8.4030000000000058</v>
      </c>
      <c r="AH592">
        <v>8.2560000000000002</v>
      </c>
      <c r="AI592">
        <v>8.2650000000000006</v>
      </c>
      <c r="AJ592">
        <v>8.2309999999999803</v>
      </c>
      <c r="AK592">
        <v>8.4330000000000069</v>
      </c>
      <c r="AL592">
        <v>8.27800000000002</v>
      </c>
      <c r="AM592">
        <v>8.3879999999999768</v>
      </c>
      <c r="AN592">
        <v>8.0700000000000216</v>
      </c>
      <c r="AO592">
        <v>8.3559999999999945</v>
      </c>
      <c r="AP592">
        <v>8.2460000000000093</v>
      </c>
      <c r="AQ592">
        <v>8.353999999999985</v>
      </c>
      <c r="AR592">
        <v>8.1119999999999948</v>
      </c>
      <c r="AS592">
        <v>8.6360000000000525</v>
      </c>
      <c r="AT592">
        <v>8.2519999999999527</v>
      </c>
      <c r="AU592">
        <v>8.7329999999999757</v>
      </c>
      <c r="AV592">
        <v>8.2510000000000332</v>
      </c>
      <c r="AW592">
        <v>8.5260000000000105</v>
      </c>
      <c r="AX592">
        <v>8.2119999999999891</v>
      </c>
      <c r="AY592">
        <v>8.5059999999999718</v>
      </c>
      <c r="AZ592">
        <v>8.3790000000000475</v>
      </c>
      <c r="BA592">
        <v>8.31899999999996</v>
      </c>
      <c r="BB592">
        <v>8.0009999999999764</v>
      </c>
      <c r="BC592" s="106">
        <f t="shared" si="70"/>
        <v>53.189524618623729</v>
      </c>
    </row>
    <row r="593" spans="1:55" ht="14.65" thickBot="1" x14ac:dyDescent="0.5">
      <c r="A593" s="47" t="s">
        <v>181</v>
      </c>
      <c r="B593" s="47">
        <v>2018</v>
      </c>
      <c r="C593" s="49">
        <v>43447</v>
      </c>
      <c r="D593" s="47" t="s">
        <v>72</v>
      </c>
      <c r="E593" s="29" t="s">
        <v>379</v>
      </c>
      <c r="F593" t="s">
        <v>379</v>
      </c>
      <c r="G593" t="s">
        <v>47</v>
      </c>
      <c r="H593" t="s">
        <v>562</v>
      </c>
      <c r="I593" t="s">
        <v>534</v>
      </c>
      <c r="J593" t="s">
        <v>268</v>
      </c>
      <c r="K593" t="s">
        <v>279</v>
      </c>
      <c r="L593" s="50">
        <f>(C593-VLOOKUP(H593,Riders!$A$2:$C$3501,2,FALSE))/365</f>
        <v>21.197260273972603</v>
      </c>
      <c r="M593" s="50">
        <f>(C593-VLOOKUP(I593,Riders!$A$2:$C$3501,2,FALSE))/365</f>
        <v>22.978082191780821</v>
      </c>
      <c r="N593" s="50">
        <f>(C593-VLOOKUP(J593,Riders!$A$2:$C$3501,2,FALSE))/365</f>
        <v>21.947945205479453</v>
      </c>
      <c r="O593" s="50">
        <f>(C593-VLOOKUP(K593,Riders!$A$2:$C$3501,2,FALSE))/365</f>
        <v>22.575342465753426</v>
      </c>
      <c r="P593" s="51">
        <v>7</v>
      </c>
      <c r="Q593" s="101">
        <f t="shared" si="64"/>
        <v>270.88299999999998</v>
      </c>
      <c r="R593" s="101">
        <f t="shared" si="65"/>
        <v>22.539000000000001</v>
      </c>
      <c r="S593" s="101">
        <f t="shared" si="66"/>
        <v>70.382999999999996</v>
      </c>
      <c r="T593" s="101">
        <f t="shared" si="67"/>
        <v>64.809000000000012</v>
      </c>
      <c r="U593" s="101">
        <f t="shared" si="68"/>
        <v>66.197999999999979</v>
      </c>
      <c r="V593" s="101">
        <f t="shared" si="69"/>
        <v>69.492999999999995</v>
      </c>
      <c r="W593">
        <v>14.356</v>
      </c>
      <c r="X593">
        <v>8.1830000000000016</v>
      </c>
      <c r="Y593">
        <v>8.0569999999999986</v>
      </c>
      <c r="Z593">
        <v>7.9160000000000004</v>
      </c>
      <c r="AA593">
        <v>8.0889999999999986</v>
      </c>
      <c r="AB593">
        <v>7.7169999999999987</v>
      </c>
      <c r="AC593">
        <v>8.2379999999999995</v>
      </c>
      <c r="AD593">
        <v>7.8269999999999982</v>
      </c>
      <c r="AE593">
        <v>8.2700000000000102</v>
      </c>
      <c r="AF593">
        <v>7.8429999999999893</v>
      </c>
      <c r="AG593">
        <v>8.3210000000000122</v>
      </c>
      <c r="AH593">
        <v>7.9039999999999964</v>
      </c>
      <c r="AI593">
        <v>8.4119999999999919</v>
      </c>
      <c r="AJ593">
        <v>7.8699999999999903</v>
      </c>
      <c r="AK593">
        <v>8.1490000000000293</v>
      </c>
      <c r="AL593">
        <v>8.039999999999992</v>
      </c>
      <c r="AM593">
        <v>8.2129999999999654</v>
      </c>
      <c r="AN593">
        <v>8.0800000000000125</v>
      </c>
      <c r="AO593">
        <v>8.127000000000038</v>
      </c>
      <c r="AP593">
        <v>8.0219999999999629</v>
      </c>
      <c r="AQ593">
        <v>8.48599999999999</v>
      </c>
      <c r="AR593">
        <v>8.1140000000000327</v>
      </c>
      <c r="AS593">
        <v>8.7180000000000177</v>
      </c>
      <c r="AT593">
        <v>8.4379999999999598</v>
      </c>
      <c r="AU593">
        <v>8.4830000000000041</v>
      </c>
      <c r="AV593">
        <v>8.436000000000007</v>
      </c>
      <c r="AW593">
        <v>8.6589999999999918</v>
      </c>
      <c r="AX593">
        <v>8.5120000000000005</v>
      </c>
      <c r="AY593">
        <v>9.1180000000000234</v>
      </c>
      <c r="AZ593">
        <v>8.5299999999999727</v>
      </c>
      <c r="BA593">
        <v>8.7970000000000255</v>
      </c>
      <c r="BB593">
        <v>8.95799999999997</v>
      </c>
      <c r="BC593" s="106">
        <f t="shared" si="70"/>
        <v>53.159482138044844</v>
      </c>
    </row>
    <row r="594" spans="1:55" ht="14.65" thickBot="1" x14ac:dyDescent="0.5">
      <c r="A594" s="47" t="s">
        <v>181</v>
      </c>
      <c r="B594" s="47">
        <v>2018</v>
      </c>
      <c r="C594" s="49">
        <v>43447</v>
      </c>
      <c r="D594" s="47" t="s">
        <v>72</v>
      </c>
      <c r="E594" s="29" t="s">
        <v>379</v>
      </c>
      <c r="F594" t="s">
        <v>379</v>
      </c>
      <c r="G594" t="s">
        <v>56</v>
      </c>
      <c r="H594" t="s">
        <v>267</v>
      </c>
      <c r="I594" t="s">
        <v>428</v>
      </c>
      <c r="J594" t="s">
        <v>427</v>
      </c>
      <c r="K594" t="s">
        <v>55</v>
      </c>
      <c r="L594" s="50">
        <f>(C594-VLOOKUP(H594,Riders!$A$2:$C$3501,2,FALSE))/365</f>
        <v>19.967123287671232</v>
      </c>
      <c r="M594" s="50">
        <f>(C594-VLOOKUP(I594,Riders!$A$2:$C$3501,2,FALSE))/365</f>
        <v>29.12876712328767</v>
      </c>
      <c r="N594" s="50">
        <f>(C594-VLOOKUP(J594,Riders!$A$2:$C$3501,2,FALSE))/365</f>
        <v>24.63013698630137</v>
      </c>
      <c r="O594" s="50">
        <f>(C594-VLOOKUP(K594,Riders!$A$2:$C$3501,2,FALSE))/365</f>
        <v>29.616438356164384</v>
      </c>
      <c r="P594" s="51">
        <v>8</v>
      </c>
      <c r="Q594" s="101">
        <f t="shared" si="64"/>
        <v>271.762</v>
      </c>
      <c r="R594" s="101">
        <f t="shared" si="65"/>
        <v>22.963999999999999</v>
      </c>
      <c r="S594" s="101">
        <f t="shared" si="66"/>
        <v>71.200999999999993</v>
      </c>
      <c r="T594" s="101">
        <f t="shared" si="67"/>
        <v>64.913000000000011</v>
      </c>
      <c r="U594" s="101">
        <f t="shared" si="68"/>
        <v>66.646000000000015</v>
      </c>
      <c r="V594" s="101">
        <f t="shared" si="69"/>
        <v>69.001999999999981</v>
      </c>
      <c r="W594">
        <v>14.811</v>
      </c>
      <c r="X594">
        <v>8.1529999999999987</v>
      </c>
      <c r="Y594">
        <v>7.9890000000000008</v>
      </c>
      <c r="Z594">
        <v>7.8690000000000033</v>
      </c>
      <c r="AA594">
        <v>8.1439999999999984</v>
      </c>
      <c r="AB594">
        <v>8.0399999999999991</v>
      </c>
      <c r="AC594">
        <v>8.2289999999999992</v>
      </c>
      <c r="AD594">
        <v>7.965999999999994</v>
      </c>
      <c r="AE594">
        <v>8.3700000000000045</v>
      </c>
      <c r="AF594">
        <v>7.960000000000008</v>
      </c>
      <c r="AG594">
        <v>8.2079999999999842</v>
      </c>
      <c r="AH594">
        <v>8.0230000000000103</v>
      </c>
      <c r="AI594">
        <v>8.0930000000000035</v>
      </c>
      <c r="AJ594">
        <v>7.8250000000000028</v>
      </c>
      <c r="AK594">
        <v>8.4239999999999782</v>
      </c>
      <c r="AL594">
        <v>8.0100000000000193</v>
      </c>
      <c r="AM594">
        <v>8.4460000000000264</v>
      </c>
      <c r="AN594">
        <v>8.0979999999999563</v>
      </c>
      <c r="AO594">
        <v>8.4340000000000259</v>
      </c>
      <c r="AP594">
        <v>8.2699999999999818</v>
      </c>
      <c r="AQ594">
        <v>8.289999999999992</v>
      </c>
      <c r="AR594">
        <v>8.0840000000000316</v>
      </c>
      <c r="AS594">
        <v>8.539999999999992</v>
      </c>
      <c r="AT594">
        <v>8.4840000000000089</v>
      </c>
      <c r="AU594">
        <v>8.664999999999992</v>
      </c>
      <c r="AV594">
        <v>8.4729999999999848</v>
      </c>
      <c r="AW594">
        <v>8.5750000000000455</v>
      </c>
      <c r="AX594">
        <v>8.3709999999999809</v>
      </c>
      <c r="AY594">
        <v>8.8559999999999377</v>
      </c>
      <c r="AZ594">
        <v>8.4340000000000259</v>
      </c>
      <c r="BA594">
        <v>8.9500000000000171</v>
      </c>
      <c r="BB594">
        <v>8.6779999999999973</v>
      </c>
      <c r="BC594" s="106">
        <f t="shared" si="70"/>
        <v>52.98754056858575</v>
      </c>
    </row>
    <row r="595" spans="1:55" ht="14.65" thickBot="1" x14ac:dyDescent="0.5">
      <c r="A595" s="47" t="s">
        <v>181</v>
      </c>
      <c r="B595" s="47">
        <v>2018</v>
      </c>
      <c r="C595" s="49">
        <v>43447</v>
      </c>
      <c r="D595" s="47" t="s">
        <v>72</v>
      </c>
      <c r="E595" s="29" t="s">
        <v>379</v>
      </c>
      <c r="F595" t="s">
        <v>379</v>
      </c>
      <c r="G595" t="s">
        <v>17</v>
      </c>
      <c r="H595" t="s">
        <v>332</v>
      </c>
      <c r="I595" t="s">
        <v>421</v>
      </c>
      <c r="J595" t="s">
        <v>422</v>
      </c>
      <c r="K595" t="s">
        <v>574</v>
      </c>
      <c r="L595" s="50">
        <f>(C595-VLOOKUP(H595,Riders!$A$2:$C$3501,2,FALSE))/365</f>
        <v>27.317808219178083</v>
      </c>
      <c r="M595" s="50">
        <f>(C595-VLOOKUP(I595,Riders!$A$2:$C$3501,2,FALSE))/365</f>
        <v>18.336986301369862</v>
      </c>
      <c r="N595" s="50">
        <f>(C595-VLOOKUP(J595,Riders!$A$2:$C$3501,2,FALSE))/365</f>
        <v>19.652054794520549</v>
      </c>
      <c r="O595" s="50">
        <f>(C595-VLOOKUP(K595,Riders!$A$2:$C$3501,2,FALSE))/365</f>
        <v>18.895890410958906</v>
      </c>
      <c r="P595" s="51">
        <v>9</v>
      </c>
      <c r="Q595" s="101">
        <f t="shared" si="64"/>
        <v>272.10299999999995</v>
      </c>
      <c r="R595" s="101">
        <f t="shared" si="65"/>
        <v>22.983000000000001</v>
      </c>
      <c r="S595" s="101">
        <f t="shared" si="66"/>
        <v>72.219000000000023</v>
      </c>
      <c r="T595" s="101">
        <f t="shared" si="67"/>
        <v>65.405999999999977</v>
      </c>
      <c r="U595" s="101">
        <f t="shared" si="68"/>
        <v>66.75</v>
      </c>
      <c r="V595" s="101">
        <f t="shared" si="69"/>
        <v>67.727999999999952</v>
      </c>
      <c r="W595">
        <v>14.411</v>
      </c>
      <c r="X595">
        <v>8.572000000000001</v>
      </c>
      <c r="Y595">
        <v>8.5380000000000003</v>
      </c>
      <c r="Z595">
        <v>8.1950000000000003</v>
      </c>
      <c r="AA595">
        <v>8.2740000000000009</v>
      </c>
      <c r="AB595">
        <v>7.9039999999999964</v>
      </c>
      <c r="AC595">
        <v>8.3570000000000064</v>
      </c>
      <c r="AD595">
        <v>7.9680000000000177</v>
      </c>
      <c r="AE595">
        <v>8.2389999999999759</v>
      </c>
      <c r="AF595">
        <v>8.0910000000000082</v>
      </c>
      <c r="AG595">
        <v>8.2449999999999903</v>
      </c>
      <c r="AH595">
        <v>7.9809999999999945</v>
      </c>
      <c r="AI595">
        <v>8.4410000000000025</v>
      </c>
      <c r="AJ595">
        <v>8.2330000000000041</v>
      </c>
      <c r="AK595">
        <v>8.2859999999999587</v>
      </c>
      <c r="AL595">
        <v>7.8900000000000432</v>
      </c>
      <c r="AM595">
        <v>8.2249999999999943</v>
      </c>
      <c r="AN595">
        <v>8.1749999999999829</v>
      </c>
      <c r="AO595">
        <v>8.3880000000000337</v>
      </c>
      <c r="AP595">
        <v>8.4019999999999868</v>
      </c>
      <c r="AQ595">
        <v>8.5169999999999959</v>
      </c>
      <c r="AR595">
        <v>8.231000000000023</v>
      </c>
      <c r="AS595">
        <v>8.592000000000013</v>
      </c>
      <c r="AT595">
        <v>8.2199999999999704</v>
      </c>
      <c r="AU595">
        <v>8.4490000000000407</v>
      </c>
      <c r="AV595">
        <v>8.1739999999999498</v>
      </c>
      <c r="AW595">
        <v>8.7480000000000189</v>
      </c>
      <c r="AX595">
        <v>8.5840000000000032</v>
      </c>
      <c r="AY595">
        <v>8.5209999999999582</v>
      </c>
      <c r="AZ595">
        <v>8.1830000000000496</v>
      </c>
      <c r="BA595">
        <v>8.5209999999999866</v>
      </c>
      <c r="BB595">
        <v>8.547999999999945</v>
      </c>
      <c r="BC595" s="106">
        <f t="shared" si="70"/>
        <v>52.921136481405945</v>
      </c>
    </row>
    <row r="596" spans="1:55" ht="14.65" thickBot="1" x14ac:dyDescent="0.5">
      <c r="A596" s="47" t="s">
        <v>181</v>
      </c>
      <c r="B596" s="47">
        <v>2018</v>
      </c>
      <c r="C596" s="49">
        <v>43447</v>
      </c>
      <c r="D596" s="47" t="s">
        <v>72</v>
      </c>
      <c r="E596" s="29" t="s">
        <v>379</v>
      </c>
      <c r="F596" t="s">
        <v>379</v>
      </c>
      <c r="G596" t="s">
        <v>38</v>
      </c>
      <c r="H596" t="s">
        <v>299</v>
      </c>
      <c r="I596" t="s">
        <v>576</v>
      </c>
      <c r="J596" t="s">
        <v>244</v>
      </c>
      <c r="K596" t="s">
        <v>577</v>
      </c>
      <c r="L596" s="50">
        <f>(C596-VLOOKUP(H596,Riders!$A$2:$C$3501,2,FALSE))/365</f>
        <v>26.301369863013697</v>
      </c>
      <c r="M596" s="50">
        <f>(C596-VLOOKUP(I596,Riders!$A$2:$C$3501,2,FALSE))/365</f>
        <v>22.293150684931508</v>
      </c>
      <c r="N596" s="50">
        <f>(C596-VLOOKUP(J596,Riders!$A$2:$C$3501,2,FALSE))/365</f>
        <v>24.704109589041096</v>
      </c>
      <c r="O596" s="50">
        <f>(C596-VLOOKUP(K596,Riders!$A$2:$C$3501,2,FALSE))/365</f>
        <v>21.890410958904109</v>
      </c>
      <c r="P596" s="51">
        <v>10</v>
      </c>
      <c r="Q596" s="101">
        <f t="shared" si="64"/>
        <v>275.14400000000001</v>
      </c>
      <c r="R596" s="101">
        <f t="shared" si="65"/>
        <v>22.227</v>
      </c>
      <c r="S596" s="101">
        <f t="shared" si="66"/>
        <v>70.557000000000002</v>
      </c>
      <c r="T596" s="101">
        <f t="shared" si="67"/>
        <v>65.952999999999989</v>
      </c>
      <c r="U596" s="101">
        <f t="shared" si="68"/>
        <v>69.063999999999993</v>
      </c>
      <c r="V596" s="101">
        <f t="shared" si="69"/>
        <v>69.570000000000022</v>
      </c>
      <c r="W596">
        <v>13.997</v>
      </c>
      <c r="X596">
        <v>8.23</v>
      </c>
      <c r="Y596">
        <v>8.2319999999999993</v>
      </c>
      <c r="Z596">
        <v>7.8390000000000022</v>
      </c>
      <c r="AA596">
        <v>8.259999999999998</v>
      </c>
      <c r="AB596">
        <v>7.7839999999999989</v>
      </c>
      <c r="AC596">
        <v>8.2360000000000042</v>
      </c>
      <c r="AD596">
        <v>7.9789999999999992</v>
      </c>
      <c r="AE596">
        <v>8.4369999999999976</v>
      </c>
      <c r="AF596">
        <v>7.9700000000000131</v>
      </c>
      <c r="AG596">
        <v>8.36099999999999</v>
      </c>
      <c r="AH596">
        <v>8.0370000000000061</v>
      </c>
      <c r="AI596">
        <v>8.4710000000000036</v>
      </c>
      <c r="AJ596">
        <v>7.9659999999999798</v>
      </c>
      <c r="AK596">
        <v>8.4640000000000128</v>
      </c>
      <c r="AL596">
        <v>8.2469999999999857</v>
      </c>
      <c r="AM596">
        <v>8.6020000000000039</v>
      </c>
      <c r="AN596">
        <v>8.4289999999999736</v>
      </c>
      <c r="AO596">
        <v>8.8390000000000271</v>
      </c>
      <c r="AP596">
        <v>8.311000000000007</v>
      </c>
      <c r="AQ596">
        <v>8.650999999999982</v>
      </c>
      <c r="AR596">
        <v>8.5400000000000205</v>
      </c>
      <c r="AS596">
        <v>8.8859999999999673</v>
      </c>
      <c r="AT596">
        <v>8.8060000000000116</v>
      </c>
      <c r="AU596">
        <v>8.8290000000000077</v>
      </c>
      <c r="AV596">
        <v>8.7040000000000077</v>
      </c>
      <c r="AW596">
        <v>8.7349999999999852</v>
      </c>
      <c r="AX596">
        <v>8.4280000000000257</v>
      </c>
      <c r="AY596">
        <v>8.8079999999999927</v>
      </c>
      <c r="AZ596">
        <v>8.5180000000000007</v>
      </c>
      <c r="BA596">
        <v>8.8080000000000496</v>
      </c>
      <c r="BB596">
        <v>8.7399999999999523</v>
      </c>
      <c r="BC596" s="106">
        <f t="shared" si="70"/>
        <v>52.336231209839212</v>
      </c>
    </row>
    <row r="597" spans="1:55" ht="14.65" thickBot="1" x14ac:dyDescent="0.5">
      <c r="A597" s="47" t="s">
        <v>181</v>
      </c>
      <c r="B597" s="47">
        <v>2018</v>
      </c>
      <c r="C597" s="49">
        <v>43447</v>
      </c>
      <c r="D597" s="47" t="s">
        <v>72</v>
      </c>
      <c r="E597" s="29" t="s">
        <v>379</v>
      </c>
      <c r="F597" t="s">
        <v>379</v>
      </c>
      <c r="G597" t="s">
        <v>31</v>
      </c>
      <c r="H597" t="s">
        <v>347</v>
      </c>
      <c r="I597" t="s">
        <v>568</v>
      </c>
      <c r="J597" t="s">
        <v>581</v>
      </c>
      <c r="K597" t="s">
        <v>282</v>
      </c>
      <c r="L597" s="50">
        <f>(C597-VLOOKUP(H597,Riders!$A$2:$C$3501,2,FALSE))/365</f>
        <v>30.221917808219178</v>
      </c>
      <c r="M597" s="50">
        <f>(C597-VLOOKUP(I597,Riders!$A$2:$C$3501,2,FALSE))/365</f>
        <v>21.268493150684932</v>
      </c>
      <c r="N597" s="50" t="e">
        <f>(C597-VLOOKUP(J597,Riders!$A$2:$C$3501,2,FALSE))/365</f>
        <v>#N/A</v>
      </c>
      <c r="O597" s="50">
        <f>(C597-VLOOKUP(K597,Riders!$A$2:$C$3501,2,FALSE))/365</f>
        <v>26.884931506849316</v>
      </c>
      <c r="P597" s="51">
        <v>11</v>
      </c>
      <c r="Q597" s="101">
        <f t="shared" si="64"/>
        <v>275.22799999999995</v>
      </c>
      <c r="R597" s="101">
        <f t="shared" si="65"/>
        <v>23.335999999999999</v>
      </c>
      <c r="S597" s="101">
        <f t="shared" si="66"/>
        <v>72.86099999999999</v>
      </c>
      <c r="T597" s="101">
        <f t="shared" si="67"/>
        <v>66.864000000000004</v>
      </c>
      <c r="U597" s="101">
        <f t="shared" si="68"/>
        <v>67.980999999999995</v>
      </c>
      <c r="V597" s="101">
        <f t="shared" si="69"/>
        <v>67.521999999999963</v>
      </c>
      <c r="W597">
        <v>14.717000000000001</v>
      </c>
      <c r="X597">
        <v>8.618999999999998</v>
      </c>
      <c r="Y597">
        <v>8.68</v>
      </c>
      <c r="Z597">
        <v>8.0790000000000006</v>
      </c>
      <c r="AA597">
        <v>8.4399999999999977</v>
      </c>
      <c r="AB597">
        <v>7.9420000000000002</v>
      </c>
      <c r="AC597">
        <v>8.3760000000000119</v>
      </c>
      <c r="AD597">
        <v>8.0079999999999814</v>
      </c>
      <c r="AE597">
        <v>8.4070000000000107</v>
      </c>
      <c r="AF597">
        <v>8.0500000000000114</v>
      </c>
      <c r="AG597">
        <v>8.5739999999999981</v>
      </c>
      <c r="AH597">
        <v>8.1599999999999682</v>
      </c>
      <c r="AI597">
        <v>8.6430000000000007</v>
      </c>
      <c r="AJ597">
        <v>8.1800000000000068</v>
      </c>
      <c r="AK597">
        <v>8.6080000000000183</v>
      </c>
      <c r="AL597">
        <v>8.2419999999999902</v>
      </c>
      <c r="AM597">
        <v>8.6000000000000227</v>
      </c>
      <c r="AN597">
        <v>8.4259999999999877</v>
      </c>
      <c r="AO597">
        <v>8.6479999999999961</v>
      </c>
      <c r="AP597">
        <v>8.5530000000000257</v>
      </c>
      <c r="AQ597">
        <v>8.58299999999997</v>
      </c>
      <c r="AR597">
        <v>8.2779999999999916</v>
      </c>
      <c r="AS597">
        <v>8.671999999999997</v>
      </c>
      <c r="AT597">
        <v>8.2210000000000036</v>
      </c>
      <c r="AU597">
        <v>8.5900000000000034</v>
      </c>
      <c r="AV597">
        <v>8.1700000000000159</v>
      </c>
      <c r="AW597">
        <v>8.5889999999999418</v>
      </c>
      <c r="AX597">
        <v>8.1380000000000905</v>
      </c>
      <c r="AY597">
        <v>8.6729999999999166</v>
      </c>
      <c r="AZ597">
        <v>8.2190000000000225</v>
      </c>
      <c r="BA597">
        <v>8.6390000000000668</v>
      </c>
      <c r="BB597">
        <v>8.5039999999999054</v>
      </c>
      <c r="BC597" s="106">
        <f t="shared" si="70"/>
        <v>52.320258113273368</v>
      </c>
    </row>
    <row r="598" spans="1:55" ht="14.65" thickBot="1" x14ac:dyDescent="0.5">
      <c r="A598" s="47" t="s">
        <v>181</v>
      </c>
      <c r="B598" s="47">
        <v>2018</v>
      </c>
      <c r="C598" s="49">
        <v>43447</v>
      </c>
      <c r="D598" s="47" t="s">
        <v>72</v>
      </c>
      <c r="E598" s="29" t="s">
        <v>379</v>
      </c>
      <c r="F598" t="s">
        <v>379</v>
      </c>
      <c r="G598" t="s">
        <v>15</v>
      </c>
      <c r="H598" t="s">
        <v>228</v>
      </c>
      <c r="I598" t="s">
        <v>582</v>
      </c>
      <c r="J598" t="s">
        <v>350</v>
      </c>
      <c r="K598" t="s">
        <v>492</v>
      </c>
      <c r="L598" s="50">
        <f>(C598-VLOOKUP(H598,Riders!$A$2:$C$3501,2,FALSE))/365</f>
        <v>19.463013698630139</v>
      </c>
      <c r="M598" s="50">
        <f>(C598-VLOOKUP(I598,Riders!$A$2:$C$3501,2,FALSE))/365</f>
        <v>21.531506849315068</v>
      </c>
      <c r="N598" s="50">
        <f>(C598-VLOOKUP(J598,Riders!$A$2:$C$3501,2,FALSE))/365</f>
        <v>23.282191780821918</v>
      </c>
      <c r="O598" s="50">
        <f>(C598-VLOOKUP(K598,Riders!$A$2:$C$3501,2,FALSE))/365</f>
        <v>21.816438356164383</v>
      </c>
      <c r="P598" s="51">
        <v>12</v>
      </c>
      <c r="Q598" s="101">
        <f t="shared" si="64"/>
        <v>276.28200000000004</v>
      </c>
      <c r="R598" s="101">
        <f t="shared" si="65"/>
        <v>23.884</v>
      </c>
      <c r="S598" s="101">
        <f t="shared" si="66"/>
        <v>73.673000000000002</v>
      </c>
      <c r="T598" s="101">
        <f t="shared" si="67"/>
        <v>66.354000000000013</v>
      </c>
      <c r="U598" s="101">
        <f t="shared" si="68"/>
        <v>67.722999999999985</v>
      </c>
      <c r="V598" s="101">
        <f t="shared" si="69"/>
        <v>68.532000000000039</v>
      </c>
      <c r="W598">
        <v>15.055999999999999</v>
      </c>
      <c r="X598">
        <v>8.8280000000000012</v>
      </c>
      <c r="Y598">
        <v>8.7419999999999973</v>
      </c>
      <c r="Z598">
        <v>8.1550000000000011</v>
      </c>
      <c r="AA598">
        <v>8.4600000000000009</v>
      </c>
      <c r="AB598">
        <v>8.2839999999999989</v>
      </c>
      <c r="AC598">
        <v>8.2530000000000072</v>
      </c>
      <c r="AD598">
        <v>7.894999999999996</v>
      </c>
      <c r="AE598">
        <v>8.3709999999999809</v>
      </c>
      <c r="AF598">
        <v>7.9700000000000131</v>
      </c>
      <c r="AG598">
        <v>8.4480000000000075</v>
      </c>
      <c r="AH598">
        <v>8.0139999999999816</v>
      </c>
      <c r="AI598">
        <v>8.305000000000021</v>
      </c>
      <c r="AJ598">
        <v>8.1529999999999916</v>
      </c>
      <c r="AK598">
        <v>8.5789999999999793</v>
      </c>
      <c r="AL598">
        <v>8.5140000000000384</v>
      </c>
      <c r="AM598">
        <v>8.9979999999999905</v>
      </c>
      <c r="AN598">
        <v>8.2770000000000152</v>
      </c>
      <c r="AO598">
        <v>8.5029999999999575</v>
      </c>
      <c r="AP598">
        <v>8.3730000000000189</v>
      </c>
      <c r="AQ598">
        <v>8.5710000000000264</v>
      </c>
      <c r="AR598">
        <v>8.4650000000000034</v>
      </c>
      <c r="AS598">
        <v>8.4719999999999516</v>
      </c>
      <c r="AT598">
        <v>8.0640000000000214</v>
      </c>
      <c r="AU598">
        <v>8.63900000000001</v>
      </c>
      <c r="AV598">
        <v>8.4269999999999641</v>
      </c>
      <c r="AW598">
        <v>9.0470000000000255</v>
      </c>
      <c r="AX598">
        <v>8.4839999999999804</v>
      </c>
      <c r="AY598">
        <v>8.7160000000000082</v>
      </c>
      <c r="AZ598">
        <v>8.466000000000065</v>
      </c>
      <c r="BA598">
        <v>8.3899999999999295</v>
      </c>
      <c r="BB598">
        <v>8.3630000000000564</v>
      </c>
      <c r="BC598" s="106">
        <f t="shared" si="70"/>
        <v>52.120659326340473</v>
      </c>
    </row>
    <row r="599" spans="1:55" ht="14.65" thickBot="1" x14ac:dyDescent="0.5">
      <c r="A599" s="47" t="s">
        <v>131</v>
      </c>
      <c r="B599" s="47">
        <v>2018</v>
      </c>
      <c r="C599" s="9">
        <v>43434</v>
      </c>
      <c r="D599" s="47" t="s">
        <v>72</v>
      </c>
      <c r="E599" s="29" t="s">
        <v>379</v>
      </c>
      <c r="F599" t="s">
        <v>379</v>
      </c>
      <c r="G599" t="s">
        <v>36</v>
      </c>
      <c r="H599" t="s">
        <v>315</v>
      </c>
      <c r="I599" t="s">
        <v>528</v>
      </c>
      <c r="J599" t="s">
        <v>270</v>
      </c>
      <c r="K599" t="s">
        <v>346</v>
      </c>
      <c r="L599" s="50">
        <f>(C599-VLOOKUP(H599,Riders!$A$2:$C$3501,2,FALSE))/365</f>
        <v>26.986301369863014</v>
      </c>
      <c r="M599" s="50">
        <f>(C599-VLOOKUP(I599,Riders!$A$2:$C$3501,2,FALSE))/365</f>
        <v>28.298630136986301</v>
      </c>
      <c r="N599" s="50">
        <f>(C599-VLOOKUP(J599,Riders!$A$2:$C$3501,2,FALSE))/365</f>
        <v>24.208219178082192</v>
      </c>
      <c r="O599" s="50">
        <f>(C599-VLOOKUP(K599,Riders!$A$2:$C$3501,2,FALSE))/365</f>
        <v>25.931506849315067</v>
      </c>
      <c r="P599" s="51">
        <v>1</v>
      </c>
      <c r="Q599" s="101">
        <f t="shared" si="64"/>
        <v>259.07299999999998</v>
      </c>
      <c r="R599" s="101">
        <f t="shared" si="65"/>
        <v>22.154</v>
      </c>
      <c r="S599" s="101">
        <f t="shared" si="66"/>
        <v>69.281000000000006</v>
      </c>
      <c r="T599" s="101">
        <f t="shared" si="67"/>
        <v>62.837999999999965</v>
      </c>
      <c r="U599" s="101">
        <f t="shared" si="68"/>
        <v>63.832000000000022</v>
      </c>
      <c r="V599" s="101">
        <f t="shared" si="69"/>
        <v>63.121999999999986</v>
      </c>
      <c r="W599">
        <v>14.007</v>
      </c>
      <c r="X599">
        <v>8.1470000000000002</v>
      </c>
      <c r="Y599">
        <v>7.8969999999999985</v>
      </c>
      <c r="Z599">
        <v>7.9490000000000016</v>
      </c>
      <c r="AA599">
        <v>7.7890000000000015</v>
      </c>
      <c r="AB599">
        <v>7.8099999999999952</v>
      </c>
      <c r="AC599">
        <v>7.8880000000000052</v>
      </c>
      <c r="AD599">
        <v>7.794000000000004</v>
      </c>
      <c r="AE599">
        <v>7.8899999999999864</v>
      </c>
      <c r="AF599">
        <v>7.7700000000000102</v>
      </c>
      <c r="AG599">
        <v>7.7349999999999852</v>
      </c>
      <c r="AH599">
        <v>7.7720000000000056</v>
      </c>
      <c r="AI599">
        <v>7.980000000000004</v>
      </c>
      <c r="AJ599">
        <v>7.9050000000000011</v>
      </c>
      <c r="AK599">
        <v>7.9829999999999899</v>
      </c>
      <c r="AL599">
        <v>7.8029999999999831</v>
      </c>
      <c r="AM599">
        <v>7.9060000000000343</v>
      </c>
      <c r="AN599">
        <v>7.9069999999999823</v>
      </c>
      <c r="AO599">
        <v>8.0049999999999955</v>
      </c>
      <c r="AP599">
        <v>8.1080000000000041</v>
      </c>
      <c r="AQ599">
        <v>7.9480000000000075</v>
      </c>
      <c r="AR599">
        <v>7.9910000000000139</v>
      </c>
      <c r="AS599">
        <v>7.978999999999985</v>
      </c>
      <c r="AT599">
        <v>7.9879999999999995</v>
      </c>
      <c r="AU599">
        <v>7.9650000000000318</v>
      </c>
      <c r="AV599">
        <v>8.1810000000000116</v>
      </c>
      <c r="AW599">
        <v>8.0459999999999923</v>
      </c>
      <c r="AX599">
        <v>7.839999999999975</v>
      </c>
      <c r="AY599">
        <v>7.7139999999999986</v>
      </c>
      <c r="AZ599">
        <v>7.7539999999999907</v>
      </c>
      <c r="BA599">
        <v>7.7669999999999959</v>
      </c>
      <c r="BB599">
        <v>7.8549999999999898</v>
      </c>
      <c r="BC599" s="106">
        <f t="shared" si="70"/>
        <v>55.582789406846722</v>
      </c>
    </row>
    <row r="600" spans="1:55" ht="14.65" thickBot="1" x14ac:dyDescent="0.5">
      <c r="A600" s="47" t="s">
        <v>131</v>
      </c>
      <c r="B600" s="47">
        <v>2018</v>
      </c>
      <c r="C600" s="9">
        <v>43434</v>
      </c>
      <c r="D600" s="47" t="s">
        <v>72</v>
      </c>
      <c r="E600" s="29" t="s">
        <v>379</v>
      </c>
      <c r="F600" t="s">
        <v>379</v>
      </c>
      <c r="G600" t="s">
        <v>25</v>
      </c>
      <c r="H600" t="s">
        <v>269</v>
      </c>
      <c r="I600" t="s">
        <v>233</v>
      </c>
      <c r="J600" t="s">
        <v>309</v>
      </c>
      <c r="K600" t="s">
        <v>561</v>
      </c>
      <c r="L600" s="50">
        <f>(C600-VLOOKUP(H600,Riders!$A$2:$C$3501,2,FALSE))/365</f>
        <v>24.736986301369864</v>
      </c>
      <c r="M600" s="50">
        <f>(C600-VLOOKUP(I600,Riders!$A$2:$C$3501,2,FALSE))/365</f>
        <v>23.246575342465754</v>
      </c>
      <c r="N600" s="50">
        <f>(C600-VLOOKUP(J600,Riders!$A$2:$C$3501,2,FALSE))/365</f>
        <v>26.61917808219178</v>
      </c>
      <c r="O600" s="50">
        <f>(C600-VLOOKUP(K600,Riders!$A$2:$C$3501,2,FALSE))/365</f>
        <v>22.068493150684933</v>
      </c>
      <c r="P600" s="51">
        <v>2</v>
      </c>
      <c r="Q600" s="101">
        <f t="shared" si="64"/>
        <v>259.68299999999999</v>
      </c>
      <c r="R600" s="101">
        <f t="shared" si="65"/>
        <v>22.678000000000001</v>
      </c>
      <c r="S600" s="101">
        <f t="shared" si="66"/>
        <v>70.021000000000001</v>
      </c>
      <c r="T600" s="101">
        <f t="shared" si="67"/>
        <v>63.583999999999989</v>
      </c>
      <c r="U600" s="101">
        <f t="shared" si="68"/>
        <v>63.05600000000004</v>
      </c>
      <c r="V600" s="101">
        <f t="shared" si="69"/>
        <v>63.021999999999963</v>
      </c>
      <c r="W600">
        <v>14.356999999999999</v>
      </c>
      <c r="X600">
        <v>8.3210000000000015</v>
      </c>
      <c r="Y600">
        <v>7.945999999999998</v>
      </c>
      <c r="Z600">
        <v>7.9259999999999984</v>
      </c>
      <c r="AA600">
        <v>7.7650000000000006</v>
      </c>
      <c r="AB600">
        <v>7.963000000000001</v>
      </c>
      <c r="AC600">
        <v>7.8769999999999953</v>
      </c>
      <c r="AD600">
        <v>7.8660000000000068</v>
      </c>
      <c r="AE600">
        <v>7.853999999999985</v>
      </c>
      <c r="AF600">
        <v>7.980000000000004</v>
      </c>
      <c r="AG600">
        <v>7.8730000000000047</v>
      </c>
      <c r="AH600">
        <v>7.8880000000000052</v>
      </c>
      <c r="AI600">
        <v>7.8559999999999945</v>
      </c>
      <c r="AJ600">
        <v>8.0489999999999924</v>
      </c>
      <c r="AK600">
        <v>7.9980000000000189</v>
      </c>
      <c r="AL600">
        <v>8.0859999999999843</v>
      </c>
      <c r="AM600">
        <v>7.8619999999999948</v>
      </c>
      <c r="AN600">
        <v>7.8720000000000141</v>
      </c>
      <c r="AO600">
        <v>7.8250000000000171</v>
      </c>
      <c r="AP600">
        <v>8.0269999999999868</v>
      </c>
      <c r="AQ600">
        <v>7.8859999999999673</v>
      </c>
      <c r="AR600">
        <v>7.9020000000000437</v>
      </c>
      <c r="AS600">
        <v>7.8619999999999663</v>
      </c>
      <c r="AT600">
        <v>7.82000000000005</v>
      </c>
      <c r="AU600">
        <v>7.7319999999999993</v>
      </c>
      <c r="AV600">
        <v>7.7469999999999857</v>
      </c>
      <c r="AW600">
        <v>7.7369999999999948</v>
      </c>
      <c r="AX600">
        <v>7.8850000000000193</v>
      </c>
      <c r="AY600">
        <v>7.8419999999999845</v>
      </c>
      <c r="AZ600">
        <v>8.0939999999999657</v>
      </c>
      <c r="BA600">
        <v>7.9620000000000459</v>
      </c>
      <c r="BB600">
        <v>8.0229999999999677</v>
      </c>
      <c r="BC600" s="106">
        <f t="shared" si="70"/>
        <v>55.452224442878432</v>
      </c>
    </row>
    <row r="601" spans="1:55" ht="14.65" thickBot="1" x14ac:dyDescent="0.5">
      <c r="A601" s="47" t="s">
        <v>131</v>
      </c>
      <c r="B601" s="47">
        <v>2018</v>
      </c>
      <c r="C601" s="9">
        <v>43434</v>
      </c>
      <c r="D601" s="47" t="s">
        <v>72</v>
      </c>
      <c r="E601" s="29" t="s">
        <v>379</v>
      </c>
      <c r="F601" t="s">
        <v>379</v>
      </c>
      <c r="G601" t="s">
        <v>67</v>
      </c>
      <c r="H601" t="s">
        <v>214</v>
      </c>
      <c r="I601" t="s">
        <v>329</v>
      </c>
      <c r="J601" t="s">
        <v>578</v>
      </c>
      <c r="K601" t="s">
        <v>569</v>
      </c>
      <c r="L601" s="50">
        <f>(C601-VLOOKUP(H601,Riders!$A$2:$C$3501,2,FALSE))/365</f>
        <v>23.950684931506849</v>
      </c>
      <c r="M601" s="50">
        <f>(C601-VLOOKUP(I601,Riders!$A$2:$C$3501,2,FALSE))/365</f>
        <v>32.057534246575344</v>
      </c>
      <c r="N601" s="50">
        <f>(C601-VLOOKUP(J601,Riders!$A$2:$C$3501,2,FALSE))/365</f>
        <v>23.090410958904108</v>
      </c>
      <c r="O601" s="50">
        <f>(C601-VLOOKUP(K601,Riders!$A$2:$C$3501,2,FALSE))/365</f>
        <v>31.610958904109587</v>
      </c>
      <c r="P601" s="51">
        <v>3</v>
      </c>
      <c r="Q601" s="101">
        <f t="shared" si="64"/>
        <v>265.76</v>
      </c>
      <c r="R601" s="101">
        <f t="shared" si="65"/>
        <v>22.033999999999999</v>
      </c>
      <c r="S601" s="101">
        <f t="shared" si="66"/>
        <v>70.917000000000002</v>
      </c>
      <c r="T601" s="101">
        <f t="shared" si="67"/>
        <v>65.34899999999999</v>
      </c>
      <c r="U601" s="101">
        <f t="shared" si="68"/>
        <v>64.085000000000008</v>
      </c>
      <c r="V601" s="101">
        <f t="shared" si="69"/>
        <v>65.408999999999992</v>
      </c>
      <c r="W601">
        <v>13.993</v>
      </c>
      <c r="X601">
        <v>8.0409999999999986</v>
      </c>
      <c r="Y601">
        <v>7.9440000000000026</v>
      </c>
      <c r="Z601">
        <v>7.9699999999999989</v>
      </c>
      <c r="AA601">
        <v>8.134999999999998</v>
      </c>
      <c r="AB601">
        <v>8.1780000000000044</v>
      </c>
      <c r="AC601">
        <v>8.3889999999999958</v>
      </c>
      <c r="AD601">
        <v>8.267000000000003</v>
      </c>
      <c r="AE601">
        <v>8.0499999999999829</v>
      </c>
      <c r="AF601">
        <v>8.0890000000000271</v>
      </c>
      <c r="AG601">
        <v>7.9059999999999917</v>
      </c>
      <c r="AH601">
        <v>8.1069999999999993</v>
      </c>
      <c r="AI601">
        <v>8.1430000000000007</v>
      </c>
      <c r="AJ601">
        <v>8.2859999999999729</v>
      </c>
      <c r="AK601">
        <v>8.3090000000000259</v>
      </c>
      <c r="AL601">
        <v>8.458999999999989</v>
      </c>
      <c r="AM601">
        <v>8.2170000000000414</v>
      </c>
      <c r="AN601">
        <v>8.1259999999999764</v>
      </c>
      <c r="AO601">
        <v>8.0310000000000059</v>
      </c>
      <c r="AP601">
        <v>8.0790000000000077</v>
      </c>
      <c r="AQ601">
        <v>7.9099999999999966</v>
      </c>
      <c r="AR601">
        <v>7.8710000000000093</v>
      </c>
      <c r="AS601">
        <v>7.9089999999999634</v>
      </c>
      <c r="AT601">
        <v>7.9420000000000073</v>
      </c>
      <c r="AU601">
        <v>8.1690000000000111</v>
      </c>
      <c r="AV601">
        <v>8.4550000000000125</v>
      </c>
      <c r="AW601">
        <v>8.2209999999999752</v>
      </c>
      <c r="AX601">
        <v>8.2879999999999541</v>
      </c>
      <c r="AY601">
        <v>8.2180000000000462</v>
      </c>
      <c r="AZ601">
        <v>8.1650000000000489</v>
      </c>
      <c r="BA601">
        <v>8.1009999999999707</v>
      </c>
      <c r="BB601">
        <v>7.7919999999999732</v>
      </c>
      <c r="BC601" s="106">
        <f t="shared" si="70"/>
        <v>54.184226369656834</v>
      </c>
    </row>
    <row r="602" spans="1:55" ht="14.65" thickBot="1" x14ac:dyDescent="0.5">
      <c r="A602" s="47" t="s">
        <v>131</v>
      </c>
      <c r="B602" s="47">
        <v>2018</v>
      </c>
      <c r="C602" s="9">
        <v>43434</v>
      </c>
      <c r="D602" s="47" t="s">
        <v>72</v>
      </c>
      <c r="E602" s="29" t="s">
        <v>379</v>
      </c>
      <c r="F602" t="s">
        <v>379</v>
      </c>
      <c r="G602" t="s">
        <v>27</v>
      </c>
      <c r="H602" t="s">
        <v>432</v>
      </c>
      <c r="I602" t="s">
        <v>524</v>
      </c>
      <c r="J602" t="s">
        <v>538</v>
      </c>
      <c r="K602" t="s">
        <v>583</v>
      </c>
      <c r="L602" s="50">
        <f>(C602-VLOOKUP(H602,Riders!$A$2:$C$3501,2,FALSE))/365</f>
        <v>23.67945205479452</v>
      </c>
      <c r="M602" s="50">
        <f>(C602-VLOOKUP(I602,Riders!$A$2:$C$3501,2,FALSE))/365</f>
        <v>27.449315068493149</v>
      </c>
      <c r="N602" s="50">
        <f>(C602-VLOOKUP(J602,Riders!$A$2:$C$3501,2,FALSE))/365</f>
        <v>23.887671232876713</v>
      </c>
      <c r="O602" s="50">
        <f>(C602-VLOOKUP(K602,Riders!$A$2:$C$3501,2,FALSE))/365</f>
        <v>32.013698630136986</v>
      </c>
      <c r="P602" s="51">
        <v>4</v>
      </c>
      <c r="Q602" s="101">
        <f t="shared" si="64"/>
        <v>265.93099999999998</v>
      </c>
      <c r="R602" s="101">
        <f t="shared" si="65"/>
        <v>23.675999999999998</v>
      </c>
      <c r="S602" s="101">
        <f t="shared" si="66"/>
        <v>71.117000000000004</v>
      </c>
      <c r="T602" s="101">
        <f t="shared" si="67"/>
        <v>64.129000000000005</v>
      </c>
      <c r="U602" s="101">
        <f t="shared" si="68"/>
        <v>65.22399999999999</v>
      </c>
      <c r="V602" s="101">
        <f t="shared" si="69"/>
        <v>65.460999999999984</v>
      </c>
      <c r="W602">
        <v>15.178000000000001</v>
      </c>
      <c r="X602">
        <v>8.4979999999999976</v>
      </c>
      <c r="Y602">
        <v>7.9510000000000005</v>
      </c>
      <c r="Z602">
        <v>7.9009999999999998</v>
      </c>
      <c r="AA602">
        <v>7.7190000000000012</v>
      </c>
      <c r="AB602">
        <v>7.7920000000000016</v>
      </c>
      <c r="AC602">
        <v>7.9069999999999823</v>
      </c>
      <c r="AD602">
        <v>8.1710000000000207</v>
      </c>
      <c r="AE602">
        <v>7.882000000000005</v>
      </c>
      <c r="AF602">
        <v>7.8669999999999902</v>
      </c>
      <c r="AG602">
        <v>8.0180000000000007</v>
      </c>
      <c r="AH602">
        <v>7.9699999999999989</v>
      </c>
      <c r="AI602">
        <v>8.070999999999998</v>
      </c>
      <c r="AJ602">
        <v>8.2300000000000182</v>
      </c>
      <c r="AK602">
        <v>8.0449999999999875</v>
      </c>
      <c r="AL602">
        <v>8.0460000000000065</v>
      </c>
      <c r="AM602">
        <v>8.1470000000000198</v>
      </c>
      <c r="AN602">
        <v>8.1989999999999554</v>
      </c>
      <c r="AO602">
        <v>8.4230000000000302</v>
      </c>
      <c r="AP602">
        <v>8.1149999999999807</v>
      </c>
      <c r="AQ602">
        <v>8.0240000000000293</v>
      </c>
      <c r="AR602">
        <v>7.9569999999999652</v>
      </c>
      <c r="AS602">
        <v>8.1810000000000116</v>
      </c>
      <c r="AT602">
        <v>8.1779999999999973</v>
      </c>
      <c r="AU602">
        <v>8.4210000000000207</v>
      </c>
      <c r="AV602">
        <v>8.1239999999999668</v>
      </c>
      <c r="AW602">
        <v>8.0460000000000207</v>
      </c>
      <c r="AX602">
        <v>8.09699999999998</v>
      </c>
      <c r="AY602">
        <v>8.1399999999999864</v>
      </c>
      <c r="AZ602">
        <v>8.1900000000000261</v>
      </c>
      <c r="BA602">
        <v>8.1569999999999823</v>
      </c>
      <c r="BB602">
        <v>8.2860000000000014</v>
      </c>
      <c r="BC602" s="106">
        <f t="shared" si="70"/>
        <v>54.149384614806102</v>
      </c>
    </row>
    <row r="603" spans="1:55" ht="14.65" thickBot="1" x14ac:dyDescent="0.5">
      <c r="A603" s="47" t="s">
        <v>131</v>
      </c>
      <c r="B603" s="47">
        <v>2018</v>
      </c>
      <c r="C603" s="9">
        <v>43434</v>
      </c>
      <c r="D603" s="47" t="s">
        <v>72</v>
      </c>
      <c r="E603" s="29" t="s">
        <v>379</v>
      </c>
      <c r="F603" t="s">
        <v>379</v>
      </c>
      <c r="G603" t="s">
        <v>156</v>
      </c>
      <c r="H603" t="s">
        <v>543</v>
      </c>
      <c r="I603" t="s">
        <v>541</v>
      </c>
      <c r="J603" t="s">
        <v>542</v>
      </c>
      <c r="K603" t="s">
        <v>545</v>
      </c>
      <c r="L603" s="50">
        <f>(C603-VLOOKUP(H603,Riders!$A$2:$C$3501,2,FALSE))/365</f>
        <v>23.153424657534245</v>
      </c>
      <c r="M603" s="50" t="e">
        <f>(C603-VLOOKUP(I603,Riders!$A$2:$C$3501,2,FALSE))/365</f>
        <v>#N/A</v>
      </c>
      <c r="N603" s="50">
        <f>(C603-VLOOKUP(J603,Riders!$A$2:$C$3501,2,FALSE))/365</f>
        <v>29.621917808219177</v>
      </c>
      <c r="O603" s="50">
        <f>(C603-VLOOKUP(K603,Riders!$A$2:$C$3501,2,FALSE))/365</f>
        <v>28.706849315068492</v>
      </c>
      <c r="P603" s="51">
        <v>5</v>
      </c>
      <c r="Q603" s="101">
        <f t="shared" si="64"/>
        <v>266.858</v>
      </c>
      <c r="R603" s="101">
        <f t="shared" si="65"/>
        <v>22.911999999999999</v>
      </c>
      <c r="S603" s="101">
        <f t="shared" si="66"/>
        <v>70.674999999999997</v>
      </c>
      <c r="T603" s="101">
        <f t="shared" si="67"/>
        <v>64.082000000000008</v>
      </c>
      <c r="U603" s="101">
        <f t="shared" si="68"/>
        <v>65.41</v>
      </c>
      <c r="V603" s="101">
        <f t="shared" si="69"/>
        <v>66.691000000000003</v>
      </c>
      <c r="W603">
        <v>14.45</v>
      </c>
      <c r="X603">
        <v>8.4619999999999997</v>
      </c>
      <c r="Y603">
        <v>8.1539999999999999</v>
      </c>
      <c r="Z603">
        <v>7.8630000000000031</v>
      </c>
      <c r="AA603">
        <v>7.9359999999999999</v>
      </c>
      <c r="AB603">
        <v>7.8829999999999956</v>
      </c>
      <c r="AC603">
        <v>7.9009999999999891</v>
      </c>
      <c r="AD603">
        <v>8.0260000000000105</v>
      </c>
      <c r="AE603">
        <v>7.8719999999999999</v>
      </c>
      <c r="AF603">
        <v>7.9110000000000156</v>
      </c>
      <c r="AG603">
        <v>8.0699999999999932</v>
      </c>
      <c r="AH603">
        <v>7.9080000000000013</v>
      </c>
      <c r="AI603">
        <v>8.0880000000000081</v>
      </c>
      <c r="AJ603">
        <v>7.9699999999999847</v>
      </c>
      <c r="AK603">
        <v>8.1439999999999912</v>
      </c>
      <c r="AL603">
        <v>8.119000000000014</v>
      </c>
      <c r="AM603">
        <v>8.070999999999998</v>
      </c>
      <c r="AN603">
        <v>8.2649999999999864</v>
      </c>
      <c r="AO603">
        <v>8.0500000000000114</v>
      </c>
      <c r="AP603">
        <v>8.0829999999999984</v>
      </c>
      <c r="AQ603">
        <v>8.1330000000000098</v>
      </c>
      <c r="AR603">
        <v>8.3549999999999898</v>
      </c>
      <c r="AS603">
        <v>8.1329999999999814</v>
      </c>
      <c r="AT603">
        <v>8.3200000000000216</v>
      </c>
      <c r="AU603">
        <v>8.2909999999999684</v>
      </c>
      <c r="AV603">
        <v>8.4770000000000039</v>
      </c>
      <c r="AW603">
        <v>8.22199999999998</v>
      </c>
      <c r="AX603">
        <v>8.2130000000000223</v>
      </c>
      <c r="AY603">
        <v>8.2939999999999827</v>
      </c>
      <c r="AZ603">
        <v>8.33400000000006</v>
      </c>
      <c r="BA603">
        <v>8.5409999999999684</v>
      </c>
      <c r="BB603">
        <v>8.3190000000000168</v>
      </c>
      <c r="BC603" s="106">
        <f t="shared" si="70"/>
        <v>53.961282779605632</v>
      </c>
    </row>
    <row r="604" spans="1:55" ht="14.65" thickBot="1" x14ac:dyDescent="0.5">
      <c r="A604" s="47" t="s">
        <v>131</v>
      </c>
      <c r="B604" s="47">
        <v>2018</v>
      </c>
      <c r="C604" s="9">
        <v>43434</v>
      </c>
      <c r="D604" s="47" t="s">
        <v>72</v>
      </c>
      <c r="E604" s="29" t="s">
        <v>379</v>
      </c>
      <c r="F604" t="s">
        <v>379</v>
      </c>
      <c r="G604" t="s">
        <v>53</v>
      </c>
      <c r="H604" t="s">
        <v>298</v>
      </c>
      <c r="I604" t="s">
        <v>272</v>
      </c>
      <c r="J604" t="s">
        <v>345</v>
      </c>
      <c r="K604" t="s">
        <v>389</v>
      </c>
      <c r="L604" s="50">
        <f>(C604-VLOOKUP(H604,Riders!$A$2:$C$3501,2,FALSE))/365</f>
        <v>19.372602739726027</v>
      </c>
      <c r="M604" s="50">
        <f>(C604-VLOOKUP(I604,Riders!$A$2:$C$3501,2,FALSE))/365</f>
        <v>21.786301369863015</v>
      </c>
      <c r="N604" s="50">
        <f>(C604-VLOOKUP(J604,Riders!$A$2:$C$3501,2,FALSE))/365</f>
        <v>25.687671232876713</v>
      </c>
      <c r="O604" s="50">
        <f>(C604-VLOOKUP(K604,Riders!$A$2:$C$3501,2,FALSE))/365</f>
        <v>19.082191780821919</v>
      </c>
      <c r="P604" s="51">
        <v>6</v>
      </c>
      <c r="Q604" s="101">
        <f t="shared" si="64"/>
        <v>267.97399999999999</v>
      </c>
      <c r="R604" s="101">
        <f t="shared" si="65"/>
        <v>23.242000000000001</v>
      </c>
      <c r="S604" s="101">
        <f t="shared" si="66"/>
        <v>71.470999999999989</v>
      </c>
      <c r="T604" s="101">
        <f t="shared" si="67"/>
        <v>63.922000000000011</v>
      </c>
      <c r="U604" s="101">
        <f t="shared" si="68"/>
        <v>66.195000000000022</v>
      </c>
      <c r="V604" s="101">
        <f t="shared" si="69"/>
        <v>66.385999999999967</v>
      </c>
      <c r="W604">
        <v>14.672000000000001</v>
      </c>
      <c r="X604">
        <v>8.57</v>
      </c>
      <c r="Y604">
        <v>8.1499999999999986</v>
      </c>
      <c r="Z604">
        <v>8.0909999999999975</v>
      </c>
      <c r="AA604">
        <v>7.9040000000000035</v>
      </c>
      <c r="AB604">
        <v>7.8930000000000007</v>
      </c>
      <c r="AC604">
        <v>8.1199999999999974</v>
      </c>
      <c r="AD604">
        <v>8.0709999999999908</v>
      </c>
      <c r="AE604">
        <v>8.1550000000000153</v>
      </c>
      <c r="AF604">
        <v>7.9869999999999948</v>
      </c>
      <c r="AG604">
        <v>7.9240000000000066</v>
      </c>
      <c r="AH604">
        <v>7.9369999999999834</v>
      </c>
      <c r="AI604">
        <v>7.9490000000000123</v>
      </c>
      <c r="AJ604">
        <v>7.9200000000000017</v>
      </c>
      <c r="AK604">
        <v>8.0319999999999965</v>
      </c>
      <c r="AL604">
        <v>8.0180000000000007</v>
      </c>
      <c r="AM604">
        <v>8.2699999999999818</v>
      </c>
      <c r="AN604">
        <v>8.2810000000000059</v>
      </c>
      <c r="AO604">
        <v>8.4509999999999934</v>
      </c>
      <c r="AP604">
        <v>8.2610000000000241</v>
      </c>
      <c r="AQ604">
        <v>8.3199999999999932</v>
      </c>
      <c r="AR604">
        <v>8.2019999999999982</v>
      </c>
      <c r="AS604">
        <v>8.2200000000000273</v>
      </c>
      <c r="AT604">
        <v>8.1899999999999977</v>
      </c>
      <c r="AU604">
        <v>8.1779999999999973</v>
      </c>
      <c r="AV604">
        <v>8.1870000000000118</v>
      </c>
      <c r="AW604">
        <v>8.3889999999999816</v>
      </c>
      <c r="AX604">
        <v>8.6879999999999882</v>
      </c>
      <c r="AY604">
        <v>8.3619999999999663</v>
      </c>
      <c r="AZ604">
        <v>8.4869999999999948</v>
      </c>
      <c r="BA604">
        <v>8.1020000000000323</v>
      </c>
      <c r="BB604">
        <v>7.992999999999995</v>
      </c>
      <c r="BC604" s="106">
        <f t="shared" si="70"/>
        <v>53.736556531603817</v>
      </c>
    </row>
    <row r="605" spans="1:55" ht="14.65" thickBot="1" x14ac:dyDescent="0.5">
      <c r="A605" s="47" t="s">
        <v>131</v>
      </c>
      <c r="B605" s="47">
        <v>2018</v>
      </c>
      <c r="C605" s="9">
        <v>43434</v>
      </c>
      <c r="D605" s="47" t="s">
        <v>72</v>
      </c>
      <c r="E605" s="29" t="s">
        <v>379</v>
      </c>
      <c r="F605" t="s">
        <v>379</v>
      </c>
      <c r="G605" t="s">
        <v>47</v>
      </c>
      <c r="H605" t="s">
        <v>562</v>
      </c>
      <c r="I605" t="s">
        <v>534</v>
      </c>
      <c r="J605" t="s">
        <v>268</v>
      </c>
      <c r="K605" t="s">
        <v>279</v>
      </c>
      <c r="L605" s="50">
        <f>(C605-VLOOKUP(H605,Riders!$A$2:$C$3501,2,FALSE))/365</f>
        <v>21.161643835616438</v>
      </c>
      <c r="M605" s="50">
        <f>(C605-VLOOKUP(I605,Riders!$A$2:$C$3501,2,FALSE))/365</f>
        <v>22.942465753424656</v>
      </c>
      <c r="N605" s="50">
        <f>(C605-VLOOKUP(J605,Riders!$A$2:$C$3501,2,FALSE))/365</f>
        <v>21.912328767123288</v>
      </c>
      <c r="O605" s="50">
        <f>(C605-VLOOKUP(K605,Riders!$A$2:$C$3501,2,FALSE))/365</f>
        <v>22.539726027397261</v>
      </c>
      <c r="P605" s="51">
        <v>7</v>
      </c>
      <c r="Q605" s="101">
        <f t="shared" si="64"/>
        <v>268.89600000000002</v>
      </c>
      <c r="R605" s="101">
        <f t="shared" si="65"/>
        <v>22.298999999999999</v>
      </c>
      <c r="S605" s="101">
        <f t="shared" si="66"/>
        <v>70.390999999999991</v>
      </c>
      <c r="T605" s="101">
        <f t="shared" si="67"/>
        <v>64.975999999999999</v>
      </c>
      <c r="U605" s="101">
        <f t="shared" si="68"/>
        <v>65.950000000000017</v>
      </c>
      <c r="V605" s="101">
        <f t="shared" si="69"/>
        <v>67.579000000000008</v>
      </c>
      <c r="W605">
        <v>14.119</v>
      </c>
      <c r="X605">
        <v>8.18</v>
      </c>
      <c r="Y605">
        <v>8.0470000000000006</v>
      </c>
      <c r="Z605">
        <v>7.8540000000000028</v>
      </c>
      <c r="AA605">
        <v>8.0319999999999965</v>
      </c>
      <c r="AB605">
        <v>8.0050000000000026</v>
      </c>
      <c r="AC605">
        <v>8.1739999999999924</v>
      </c>
      <c r="AD605">
        <v>7.9799999999999969</v>
      </c>
      <c r="AE605">
        <v>8.1490000000000009</v>
      </c>
      <c r="AF605">
        <v>8.0290000000000106</v>
      </c>
      <c r="AG605">
        <v>8.1740000000000066</v>
      </c>
      <c r="AH605">
        <v>7.9969999999999999</v>
      </c>
      <c r="AI605">
        <v>8.1819999999999879</v>
      </c>
      <c r="AJ605">
        <v>8.1670000000000016</v>
      </c>
      <c r="AK605">
        <v>8.2149999999999892</v>
      </c>
      <c r="AL605">
        <v>8.0630000000000024</v>
      </c>
      <c r="AM605">
        <v>8.061000000000007</v>
      </c>
      <c r="AN605">
        <v>8.2859999999999729</v>
      </c>
      <c r="AO605">
        <v>8.1750000000000398</v>
      </c>
      <c r="AP605">
        <v>8.3669999999999902</v>
      </c>
      <c r="AQ605">
        <v>8.0810000000000173</v>
      </c>
      <c r="AR605">
        <v>8.1260000000000048</v>
      </c>
      <c r="AS605">
        <v>8.3300000000000125</v>
      </c>
      <c r="AT605">
        <v>8.5239999999999725</v>
      </c>
      <c r="AU605">
        <v>8.242999999999995</v>
      </c>
      <c r="AV605">
        <v>8.5060000000000002</v>
      </c>
      <c r="AW605">
        <v>8.3389999999999986</v>
      </c>
      <c r="AX605">
        <v>8.5769999999999982</v>
      </c>
      <c r="AY605">
        <v>8.65300000000002</v>
      </c>
      <c r="AZ605">
        <v>8.4029999999999347</v>
      </c>
      <c r="BA605">
        <v>8.3640000000000327</v>
      </c>
      <c r="BB605">
        <v>8.4940000000000282</v>
      </c>
      <c r="BC605" s="106">
        <f t="shared" si="70"/>
        <v>53.552302749018203</v>
      </c>
    </row>
    <row r="606" spans="1:55" ht="14.65" thickBot="1" x14ac:dyDescent="0.5">
      <c r="A606" s="47" t="s">
        <v>131</v>
      </c>
      <c r="B606" s="47">
        <v>2018</v>
      </c>
      <c r="C606" s="9">
        <v>43434</v>
      </c>
      <c r="D606" s="47" t="s">
        <v>72</v>
      </c>
      <c r="E606" s="29" t="s">
        <v>379</v>
      </c>
      <c r="F606" t="s">
        <v>379</v>
      </c>
      <c r="G606" t="s">
        <v>15</v>
      </c>
      <c r="H606" t="s">
        <v>350</v>
      </c>
      <c r="I606" t="s">
        <v>459</v>
      </c>
      <c r="J606" t="s">
        <v>337</v>
      </c>
      <c r="K606" t="s">
        <v>492</v>
      </c>
      <c r="L606" s="50">
        <f>(C606-VLOOKUP(H606,Riders!$A$2:$C$3501,2,FALSE))/365</f>
        <v>23.246575342465754</v>
      </c>
      <c r="M606" s="50">
        <f>(C606-VLOOKUP(I606,Riders!$A$2:$C$3501,2,FALSE))/365</f>
        <v>20.041095890410958</v>
      </c>
      <c r="N606" s="50">
        <f>(C606-VLOOKUP(J606,Riders!$A$2:$C$3501,2,FALSE))/365</f>
        <v>23.539726027397261</v>
      </c>
      <c r="O606" s="50">
        <f>(C606-VLOOKUP(K606,Riders!$A$2:$C$3501,2,FALSE))/365</f>
        <v>21.780821917808218</v>
      </c>
      <c r="P606" s="51">
        <v>8</v>
      </c>
      <c r="Q606" s="101">
        <f t="shared" si="64"/>
        <v>271.45699999999999</v>
      </c>
      <c r="R606" s="101">
        <f t="shared" si="65"/>
        <v>23.137</v>
      </c>
      <c r="S606" s="101">
        <f t="shared" si="66"/>
        <v>71.739000000000004</v>
      </c>
      <c r="T606" s="101">
        <f t="shared" si="67"/>
        <v>64.860000000000014</v>
      </c>
      <c r="U606" s="101">
        <f t="shared" si="68"/>
        <v>67.22999999999999</v>
      </c>
      <c r="V606" s="101">
        <f t="shared" si="69"/>
        <v>67.627999999999986</v>
      </c>
      <c r="W606">
        <v>14.432</v>
      </c>
      <c r="X606">
        <v>8.7050000000000001</v>
      </c>
      <c r="Y606">
        <v>8.1950000000000003</v>
      </c>
      <c r="Z606">
        <v>8.2590000000000003</v>
      </c>
      <c r="AA606">
        <v>8.0360000000000014</v>
      </c>
      <c r="AB606">
        <v>7.9510000000000005</v>
      </c>
      <c r="AC606">
        <v>7.9879999999999924</v>
      </c>
      <c r="AD606">
        <v>8.1730000000000089</v>
      </c>
      <c r="AE606">
        <v>7.9879999999999995</v>
      </c>
      <c r="AF606">
        <v>8.1499999999999915</v>
      </c>
      <c r="AG606">
        <v>7.9770000000000181</v>
      </c>
      <c r="AH606">
        <v>8.1469999999999771</v>
      </c>
      <c r="AI606">
        <v>8.0280000000000058</v>
      </c>
      <c r="AJ606">
        <v>8.062000000000026</v>
      </c>
      <c r="AK606">
        <v>8.2649999999999721</v>
      </c>
      <c r="AL606">
        <v>8.2430000000000234</v>
      </c>
      <c r="AM606">
        <v>8.1979999999999791</v>
      </c>
      <c r="AN606">
        <v>8.2060000000000173</v>
      </c>
      <c r="AO606">
        <v>8.275999999999982</v>
      </c>
      <c r="AP606">
        <v>8.3069999999999595</v>
      </c>
      <c r="AQ606">
        <v>8.5550000000000352</v>
      </c>
      <c r="AR606">
        <v>8.4840000000000089</v>
      </c>
      <c r="AS606">
        <v>8.7040000000000077</v>
      </c>
      <c r="AT606">
        <v>8.5</v>
      </c>
      <c r="AU606">
        <v>8.70799999999997</v>
      </c>
      <c r="AV606">
        <v>8.4890000000000043</v>
      </c>
      <c r="AW606">
        <v>8.2860000000000298</v>
      </c>
      <c r="AX606">
        <v>8.2789999999999964</v>
      </c>
      <c r="AY606">
        <v>8.4370000000000118</v>
      </c>
      <c r="AZ606">
        <v>8.4339999999999975</v>
      </c>
      <c r="BA606">
        <v>8.546999999999997</v>
      </c>
      <c r="BB606">
        <v>8.4479999999999791</v>
      </c>
      <c r="BC606" s="106">
        <f t="shared" si="70"/>
        <v>53.04707559576655</v>
      </c>
    </row>
    <row r="607" spans="1:55" ht="14.65" thickBot="1" x14ac:dyDescent="0.5">
      <c r="A607" s="47" t="s">
        <v>131</v>
      </c>
      <c r="B607" s="47">
        <v>2018</v>
      </c>
      <c r="C607" s="9">
        <v>43434</v>
      </c>
      <c r="D607" s="47" t="s">
        <v>72</v>
      </c>
      <c r="E607" s="29" t="s">
        <v>379</v>
      </c>
      <c r="F607" t="s">
        <v>379</v>
      </c>
      <c r="G607" t="s">
        <v>51</v>
      </c>
      <c r="H607" t="s">
        <v>236</v>
      </c>
      <c r="I607" t="s">
        <v>531</v>
      </c>
      <c r="J607" t="s">
        <v>532</v>
      </c>
      <c r="K607" t="s">
        <v>555</v>
      </c>
      <c r="L607" s="50">
        <f>(C607-VLOOKUP(H607,Riders!$A$2:$C$3501,2,FALSE))/365</f>
        <v>23.07123287671233</v>
      </c>
      <c r="M607" s="50">
        <f>(C607-VLOOKUP(I607,Riders!$A$2:$C$3501,2,FALSE))/365</f>
        <v>18.246575342465754</v>
      </c>
      <c r="N607" s="50">
        <f>(C607-VLOOKUP(J607,Riders!$A$2:$C$3501,2,FALSE))/365</f>
        <v>26.095890410958905</v>
      </c>
      <c r="O607" s="50">
        <f>(C607-VLOOKUP(K607,Riders!$A$2:$C$3501,2,FALSE))/365</f>
        <v>32.668493150684931</v>
      </c>
      <c r="P607" s="51">
        <v>9</v>
      </c>
      <c r="Q607" s="101">
        <f t="shared" si="64"/>
        <v>271.78200000000004</v>
      </c>
      <c r="R607" s="101">
        <f t="shared" si="65"/>
        <v>23.661999999999999</v>
      </c>
      <c r="S607" s="101">
        <f t="shared" si="66"/>
        <v>72.375999999999991</v>
      </c>
      <c r="T607" s="101">
        <f t="shared" si="67"/>
        <v>65.236000000000004</v>
      </c>
      <c r="U607" s="101">
        <f t="shared" si="68"/>
        <v>66.97</v>
      </c>
      <c r="V607" s="101">
        <f t="shared" si="69"/>
        <v>67.200000000000045</v>
      </c>
      <c r="W607">
        <v>14.755000000000001</v>
      </c>
      <c r="X607">
        <v>8.9069999999999983</v>
      </c>
      <c r="Y607">
        <v>8.4250000000000043</v>
      </c>
      <c r="Z607">
        <v>8.0439999999999969</v>
      </c>
      <c r="AA607">
        <v>7.9450000000000003</v>
      </c>
      <c r="AB607">
        <v>8.0399999999999991</v>
      </c>
      <c r="AC607">
        <v>7.9830000000000041</v>
      </c>
      <c r="AD607">
        <v>8.2769999999999868</v>
      </c>
      <c r="AE607">
        <v>8.092000000000013</v>
      </c>
      <c r="AF607">
        <v>7.9950000000000045</v>
      </c>
      <c r="AG607">
        <v>7.9560000000000031</v>
      </c>
      <c r="AH607">
        <v>8.1389999999999958</v>
      </c>
      <c r="AI607">
        <v>8.2519999999999953</v>
      </c>
      <c r="AJ607">
        <v>8.1980000000000075</v>
      </c>
      <c r="AK607">
        <v>8.186000000000007</v>
      </c>
      <c r="AL607">
        <v>8.4179999999999779</v>
      </c>
      <c r="AM607">
        <v>8.3800000000000239</v>
      </c>
      <c r="AN607">
        <v>8.5329999999999586</v>
      </c>
      <c r="AO607">
        <v>8.3460000000000036</v>
      </c>
      <c r="AP607">
        <v>8.2939999999999827</v>
      </c>
      <c r="AQ607">
        <v>8.245000000000033</v>
      </c>
      <c r="AR607">
        <v>8.4139999999999873</v>
      </c>
      <c r="AS607">
        <v>8.32000000000005</v>
      </c>
      <c r="AT607">
        <v>8.4379999999999598</v>
      </c>
      <c r="AU607">
        <v>8.3230000000000075</v>
      </c>
      <c r="AV607">
        <v>8.5220000000000482</v>
      </c>
      <c r="AW607">
        <v>8.4429999999999268</v>
      </c>
      <c r="AX607">
        <v>8.5789999999999793</v>
      </c>
      <c r="AY607">
        <v>8.2870000000000346</v>
      </c>
      <c r="AZ607">
        <v>8.2809999999999775</v>
      </c>
      <c r="BA607">
        <v>8.311000000000007</v>
      </c>
      <c r="BB607">
        <v>8.4540000000000646</v>
      </c>
      <c r="BC607" s="106">
        <f t="shared" si="70"/>
        <v>52.983641300748388</v>
      </c>
    </row>
    <row r="608" spans="1:55" ht="14.65" thickBot="1" x14ac:dyDescent="0.5">
      <c r="A608" s="47" t="s">
        <v>131</v>
      </c>
      <c r="B608" s="47">
        <v>2018</v>
      </c>
      <c r="C608" s="9">
        <v>43434</v>
      </c>
      <c r="D608" s="47" t="s">
        <v>72</v>
      </c>
      <c r="E608" s="29" t="s">
        <v>379</v>
      </c>
      <c r="F608" t="s">
        <v>379</v>
      </c>
      <c r="G608" t="s">
        <v>38</v>
      </c>
      <c r="H608" t="s">
        <v>299</v>
      </c>
      <c r="I608" t="s">
        <v>576</v>
      </c>
      <c r="J608" t="s">
        <v>244</v>
      </c>
      <c r="K608" t="s">
        <v>577</v>
      </c>
      <c r="L608" s="50">
        <f>(C608-VLOOKUP(H608,Riders!$A$2:$C$3501,2,FALSE))/365</f>
        <v>26.265753424657536</v>
      </c>
      <c r="M608" s="50">
        <f>(C608-VLOOKUP(I608,Riders!$A$2:$C$3501,2,FALSE))/365</f>
        <v>22.257534246575343</v>
      </c>
      <c r="N608" s="50">
        <f>(C608-VLOOKUP(J608,Riders!$A$2:$C$3501,2,FALSE))/365</f>
        <v>24.668493150684931</v>
      </c>
      <c r="O608" s="50">
        <f>(C608-VLOOKUP(K608,Riders!$A$2:$C$3501,2,FALSE))/365</f>
        <v>21.854794520547944</v>
      </c>
      <c r="P608" s="51">
        <v>10</v>
      </c>
      <c r="Q608" s="101">
        <f t="shared" si="64"/>
        <v>272.75299999999999</v>
      </c>
      <c r="R608" s="101">
        <f t="shared" si="65"/>
        <v>22.773</v>
      </c>
      <c r="S608" s="101">
        <f t="shared" si="66"/>
        <v>72.588999999999999</v>
      </c>
      <c r="T608" s="101">
        <f t="shared" si="67"/>
        <v>66.350999999999999</v>
      </c>
      <c r="U608" s="101">
        <f t="shared" si="68"/>
        <v>66.826999999999998</v>
      </c>
      <c r="V608" s="101">
        <f t="shared" si="69"/>
        <v>66.98599999999999</v>
      </c>
      <c r="W608">
        <v>14.186</v>
      </c>
      <c r="X608">
        <v>8.5869999999999997</v>
      </c>
      <c r="Y608">
        <v>8.27</v>
      </c>
      <c r="Z608">
        <v>8.3190000000000026</v>
      </c>
      <c r="AA608">
        <v>8.3799999999999955</v>
      </c>
      <c r="AB608">
        <v>8.2310000000000016</v>
      </c>
      <c r="AC608">
        <v>8.320999999999998</v>
      </c>
      <c r="AD608">
        <v>8.2950000000000017</v>
      </c>
      <c r="AE608">
        <v>8.4339999999999975</v>
      </c>
      <c r="AF608">
        <v>8.1740000000000066</v>
      </c>
      <c r="AG608">
        <v>8.1879999999999882</v>
      </c>
      <c r="AH608">
        <v>8.3610000000000042</v>
      </c>
      <c r="AI608">
        <v>8.2549999999999955</v>
      </c>
      <c r="AJ608">
        <v>8.4129999999999825</v>
      </c>
      <c r="AK608">
        <v>8.1799999999999926</v>
      </c>
      <c r="AL608">
        <v>8.3460000000000321</v>
      </c>
      <c r="AM608">
        <v>8.3200000000000216</v>
      </c>
      <c r="AN608">
        <v>8.4959999999999809</v>
      </c>
      <c r="AO608">
        <v>8.2249999999999943</v>
      </c>
      <c r="AP608">
        <v>8.2839999999999918</v>
      </c>
      <c r="AQ608">
        <v>8.4250000000000114</v>
      </c>
      <c r="AR608">
        <v>8.3470000000000084</v>
      </c>
      <c r="AS608">
        <v>8.4660000000000082</v>
      </c>
      <c r="AT608">
        <v>8.2639999999999816</v>
      </c>
      <c r="AU608">
        <v>8.2650000000000148</v>
      </c>
      <c r="AV608">
        <v>8.5269999999999868</v>
      </c>
      <c r="AW608">
        <v>8.5049999999999955</v>
      </c>
      <c r="AX608">
        <v>8.3140000000000214</v>
      </c>
      <c r="AY608">
        <v>8.3509999999999707</v>
      </c>
      <c r="AZ608">
        <v>8.5300000000000296</v>
      </c>
      <c r="BA608">
        <v>8.2869999999999777</v>
      </c>
      <c r="BB608">
        <v>8.2069999999999936</v>
      </c>
      <c r="BC608" s="106">
        <f t="shared" si="70"/>
        <v>52.795019669811154</v>
      </c>
    </row>
    <row r="609" spans="1:55" ht="14.65" thickBot="1" x14ac:dyDescent="0.5">
      <c r="A609" s="47" t="s">
        <v>131</v>
      </c>
      <c r="B609" s="47">
        <v>2018</v>
      </c>
      <c r="C609" s="9">
        <v>43434</v>
      </c>
      <c r="D609" s="47" t="s">
        <v>72</v>
      </c>
      <c r="E609" s="29" t="s">
        <v>379</v>
      </c>
      <c r="F609" t="s">
        <v>379</v>
      </c>
      <c r="G609" t="s">
        <v>31</v>
      </c>
      <c r="H609" t="s">
        <v>347</v>
      </c>
      <c r="I609" t="s">
        <v>568</v>
      </c>
      <c r="J609" t="s">
        <v>581</v>
      </c>
      <c r="K609" t="s">
        <v>282</v>
      </c>
      <c r="L609" s="50">
        <f>(C609-VLOOKUP(H609,Riders!$A$2:$C$3501,2,FALSE))/365</f>
        <v>30.186301369863013</v>
      </c>
      <c r="M609" s="50">
        <f>(C609-VLOOKUP(I609,Riders!$A$2:$C$3501,2,FALSE))/365</f>
        <v>21.232876712328768</v>
      </c>
      <c r="N609" s="50" t="e">
        <f>(C609-VLOOKUP(J609,Riders!$A$2:$C$3501,2,FALSE))/365</f>
        <v>#N/A</v>
      </c>
      <c r="O609" s="50">
        <f>(C609-VLOOKUP(K609,Riders!$A$2:$C$3501,2,FALSE))/365</f>
        <v>26.849315068493151</v>
      </c>
      <c r="P609" s="51">
        <v>11</v>
      </c>
      <c r="Q609" s="101">
        <f t="shared" si="64"/>
        <v>273.17500000000001</v>
      </c>
      <c r="R609" s="101">
        <f t="shared" si="65"/>
        <v>22.908999999999999</v>
      </c>
      <c r="S609" s="101">
        <f t="shared" si="66"/>
        <v>71.838000000000008</v>
      </c>
      <c r="T609" s="101">
        <f t="shared" si="67"/>
        <v>65.997</v>
      </c>
      <c r="U609" s="101">
        <f t="shared" si="68"/>
        <v>67.664999999999992</v>
      </c>
      <c r="V609" s="101">
        <f t="shared" si="69"/>
        <v>67.675000000000011</v>
      </c>
      <c r="W609">
        <v>14.291</v>
      </c>
      <c r="X609">
        <v>8.6179999999999986</v>
      </c>
      <c r="Y609">
        <v>8.3120000000000012</v>
      </c>
      <c r="Z609">
        <v>8.041999999999998</v>
      </c>
      <c r="AA609">
        <v>8.2120000000000033</v>
      </c>
      <c r="AB609">
        <v>8.0629999999999953</v>
      </c>
      <c r="AC609">
        <v>8.2540000000000049</v>
      </c>
      <c r="AD609">
        <v>8.0460000000000065</v>
      </c>
      <c r="AE609">
        <v>8.208999999999989</v>
      </c>
      <c r="AF609">
        <v>8.1640000000000157</v>
      </c>
      <c r="AG609">
        <v>8.3469999999999942</v>
      </c>
      <c r="AH609">
        <v>8.2129999999999797</v>
      </c>
      <c r="AI609">
        <v>8.3890000000000242</v>
      </c>
      <c r="AJ609">
        <v>8.1760000000000019</v>
      </c>
      <c r="AK609">
        <v>8.2709999999999866</v>
      </c>
      <c r="AL609">
        <v>8.2280000000000086</v>
      </c>
      <c r="AM609">
        <v>8.4200000000000159</v>
      </c>
      <c r="AN609">
        <v>8.539999999999992</v>
      </c>
      <c r="AO609">
        <v>8.4519999999999698</v>
      </c>
      <c r="AP609">
        <v>8.6900000000000261</v>
      </c>
      <c r="AQ609">
        <v>8.3969999999999914</v>
      </c>
      <c r="AR609">
        <v>8.4679999999999893</v>
      </c>
      <c r="AS609">
        <v>8.4480000000000075</v>
      </c>
      <c r="AT609">
        <v>8.25</v>
      </c>
      <c r="AU609">
        <v>8.26400000000001</v>
      </c>
      <c r="AV609">
        <v>8.492999999999995</v>
      </c>
      <c r="AW609">
        <v>8.546999999999997</v>
      </c>
      <c r="AX609">
        <v>8.4929999999999666</v>
      </c>
      <c r="AY609">
        <v>8.7190000000000225</v>
      </c>
      <c r="AZ609">
        <v>8.4240000000000066</v>
      </c>
      <c r="BA609">
        <v>8.3110000000000355</v>
      </c>
      <c r="BB609">
        <v>8.4239999999999782</v>
      </c>
      <c r="BC609" s="106">
        <f t="shared" si="70"/>
        <v>52.713462066440925</v>
      </c>
    </row>
    <row r="610" spans="1:55" ht="14.65" thickBot="1" x14ac:dyDescent="0.5">
      <c r="A610" s="47" t="s">
        <v>131</v>
      </c>
      <c r="B610" s="47">
        <v>2018</v>
      </c>
      <c r="C610" s="9">
        <v>43434</v>
      </c>
      <c r="D610" s="47" t="s">
        <v>72</v>
      </c>
      <c r="E610" s="29" t="s">
        <v>379</v>
      </c>
      <c r="F610" t="s">
        <v>379</v>
      </c>
      <c r="G610" t="s">
        <v>56</v>
      </c>
      <c r="H610" t="s">
        <v>267</v>
      </c>
      <c r="I610" t="s">
        <v>428</v>
      </c>
      <c r="J610" t="s">
        <v>427</v>
      </c>
      <c r="K610" t="s">
        <v>55</v>
      </c>
      <c r="L610" s="50">
        <f>(C610-VLOOKUP(H610,Riders!$A$2:$C$3501,2,FALSE))/365</f>
        <v>19.931506849315067</v>
      </c>
      <c r="M610" s="50">
        <f>(C610-VLOOKUP(I610,Riders!$A$2:$C$3501,2,FALSE))/365</f>
        <v>29.093150684931508</v>
      </c>
      <c r="N610" s="50">
        <f>(C610-VLOOKUP(J610,Riders!$A$2:$C$3501,2,FALSE))/365</f>
        <v>24.594520547945205</v>
      </c>
      <c r="O610" s="50">
        <f>(C610-VLOOKUP(K610,Riders!$A$2:$C$3501,2,FALSE))/365</f>
        <v>29.580821917808219</v>
      </c>
      <c r="P610" s="51">
        <v>12</v>
      </c>
      <c r="Q610" s="101">
        <f t="shared" si="64"/>
        <v>273.29599999999999</v>
      </c>
      <c r="R610" s="101">
        <f t="shared" si="65"/>
        <v>23.731000000000002</v>
      </c>
      <c r="S610" s="101">
        <f t="shared" si="66"/>
        <v>72.576000000000008</v>
      </c>
      <c r="T610" s="101">
        <f t="shared" si="67"/>
        <v>65.810000000000016</v>
      </c>
      <c r="U610" s="101">
        <f t="shared" si="68"/>
        <v>66.312999999999988</v>
      </c>
      <c r="V610" s="101">
        <f t="shared" si="69"/>
        <v>68.59699999999998</v>
      </c>
      <c r="W610">
        <v>15.115</v>
      </c>
      <c r="X610">
        <v>8.6160000000000014</v>
      </c>
      <c r="Y610">
        <v>8.0879999999999974</v>
      </c>
      <c r="Z610">
        <v>8.218</v>
      </c>
      <c r="AA610">
        <v>8.1060000000000016</v>
      </c>
      <c r="AB610">
        <v>8.3029999999999973</v>
      </c>
      <c r="AC610">
        <v>8.0840000000000032</v>
      </c>
      <c r="AD610">
        <v>8.0460000000000065</v>
      </c>
      <c r="AE610">
        <v>8.0709999999999837</v>
      </c>
      <c r="AF610">
        <v>8.3430000000000035</v>
      </c>
      <c r="AG610">
        <v>8.2119999999999891</v>
      </c>
      <c r="AH610">
        <v>8.2420000000000186</v>
      </c>
      <c r="AI610">
        <v>8.22199999999998</v>
      </c>
      <c r="AJ610">
        <v>8.467000000000013</v>
      </c>
      <c r="AK610">
        <v>8.1060000000000088</v>
      </c>
      <c r="AL610">
        <v>8.1470000000000198</v>
      </c>
      <c r="AM610">
        <v>8.3829999999999529</v>
      </c>
      <c r="AN610">
        <v>8.1910000000000025</v>
      </c>
      <c r="AO610">
        <v>8.1900000000000261</v>
      </c>
      <c r="AP610">
        <v>8.3520000000000039</v>
      </c>
      <c r="AQ610">
        <v>8.1309999999999718</v>
      </c>
      <c r="AR610">
        <v>8.224000000000018</v>
      </c>
      <c r="AS610">
        <v>8.38900000000001</v>
      </c>
      <c r="AT610">
        <v>8.453000000000003</v>
      </c>
      <c r="AU610">
        <v>8.6630000000000109</v>
      </c>
      <c r="AV610">
        <v>8.4809999999999661</v>
      </c>
      <c r="AW610">
        <v>8.4629999999999939</v>
      </c>
      <c r="AX610">
        <v>8.532999999999987</v>
      </c>
      <c r="AY610">
        <v>8.7500000000000284</v>
      </c>
      <c r="AZ610">
        <v>8.5310000000000059</v>
      </c>
      <c r="BA610">
        <v>8.6379999999999768</v>
      </c>
      <c r="BB610">
        <v>8.5380000000000109</v>
      </c>
      <c r="BC610" s="106">
        <f t="shared" si="70"/>
        <v>52.690123529067385</v>
      </c>
    </row>
    <row r="611" spans="1:55" ht="14.65" thickBot="1" x14ac:dyDescent="0.5">
      <c r="A611" s="47" t="s">
        <v>131</v>
      </c>
      <c r="B611" s="47">
        <v>2018</v>
      </c>
      <c r="C611" s="9">
        <v>43434</v>
      </c>
      <c r="D611" s="47" t="s">
        <v>72</v>
      </c>
      <c r="E611" s="29" t="s">
        <v>379</v>
      </c>
      <c r="F611" t="s">
        <v>379</v>
      </c>
      <c r="G611" t="s">
        <v>118</v>
      </c>
      <c r="H611" t="s">
        <v>584</v>
      </c>
      <c r="I611" t="s">
        <v>344</v>
      </c>
      <c r="J611" t="s">
        <v>585</v>
      </c>
      <c r="K611" t="s">
        <v>563</v>
      </c>
      <c r="L611" s="50" t="e">
        <f>(C611-VLOOKUP(H611,Riders!$A$2:$C$3501,2,FALSE))/365</f>
        <v>#N/A</v>
      </c>
      <c r="M611" s="50" t="e">
        <f>(C611-VLOOKUP(I611,Riders!$A$2:$C$3501,2,FALSE))/365</f>
        <v>#N/A</v>
      </c>
      <c r="N611" s="50" t="e">
        <f>(C611-VLOOKUP(J611,Riders!$A$2:$C$3501,2,FALSE))/365</f>
        <v>#N/A</v>
      </c>
      <c r="O611" s="50">
        <f>(C611-VLOOKUP(K611,Riders!$A$2:$C$3501,2,FALSE))/365</f>
        <v>18.049315068493151</v>
      </c>
      <c r="P611" s="51">
        <v>13</v>
      </c>
      <c r="Q611" s="101">
        <f t="shared" si="64"/>
        <v>274.291</v>
      </c>
      <c r="R611" s="101">
        <f t="shared" si="65"/>
        <v>23.312000000000001</v>
      </c>
      <c r="S611" s="101">
        <f t="shared" si="66"/>
        <v>71.899999999999991</v>
      </c>
      <c r="T611" s="101">
        <f t="shared" si="67"/>
        <v>65.326000000000036</v>
      </c>
      <c r="U611" s="101">
        <f t="shared" si="68"/>
        <v>67.59499999999997</v>
      </c>
      <c r="V611" s="101">
        <f t="shared" si="69"/>
        <v>69.47</v>
      </c>
      <c r="W611">
        <v>14.513999999999999</v>
      </c>
      <c r="X611">
        <v>8.7980000000000018</v>
      </c>
      <c r="Y611">
        <v>8.5139999999999993</v>
      </c>
      <c r="Z611">
        <v>8.1069999999999993</v>
      </c>
      <c r="AA611">
        <v>8.1219999999999999</v>
      </c>
      <c r="AB611">
        <v>7.9140000000000015</v>
      </c>
      <c r="AC611">
        <v>8.009999999999998</v>
      </c>
      <c r="AD611">
        <v>7.9209999999999923</v>
      </c>
      <c r="AE611">
        <v>8.0320000000000107</v>
      </c>
      <c r="AF611">
        <v>7.98599999999999</v>
      </c>
      <c r="AG611">
        <v>8.1520000000000152</v>
      </c>
      <c r="AH611">
        <v>8.2499999999999858</v>
      </c>
      <c r="AI611">
        <v>8.0520000000000067</v>
      </c>
      <c r="AJ611">
        <v>8.257000000000005</v>
      </c>
      <c r="AK611">
        <v>8.2030000000000172</v>
      </c>
      <c r="AL611">
        <v>8.3940000000000055</v>
      </c>
      <c r="AM611">
        <v>8.2899999999999636</v>
      </c>
      <c r="AN611">
        <v>8.3880000000000052</v>
      </c>
      <c r="AO611">
        <v>8.3880000000000052</v>
      </c>
      <c r="AP611">
        <v>8.1989999999999839</v>
      </c>
      <c r="AQ611">
        <v>8.3990000000000009</v>
      </c>
      <c r="AR611">
        <v>8.4690000000000225</v>
      </c>
      <c r="AS611">
        <v>8.742999999999995</v>
      </c>
      <c r="AT611">
        <v>8.7189999999999941</v>
      </c>
      <c r="AU611">
        <v>8.8049999999999784</v>
      </c>
      <c r="AV611">
        <v>8.5370000000000061</v>
      </c>
      <c r="AW611">
        <v>8.650999999999982</v>
      </c>
      <c r="AX611">
        <v>8.6860000000000639</v>
      </c>
      <c r="AY611">
        <v>8.8239999999999839</v>
      </c>
      <c r="AZ611">
        <v>8.646000000000015</v>
      </c>
      <c r="BA611">
        <v>8.5179999999999723</v>
      </c>
      <c r="BB611">
        <v>8.8029999999999973</v>
      </c>
      <c r="BC611" s="106">
        <f t="shared" si="70"/>
        <v>52.498988300746291</v>
      </c>
    </row>
    <row r="612" spans="1:55" ht="14.65" thickBot="1" x14ac:dyDescent="0.5">
      <c r="A612" s="47" t="s">
        <v>131</v>
      </c>
      <c r="B612" s="47">
        <v>2018</v>
      </c>
      <c r="C612" s="9">
        <v>43434</v>
      </c>
      <c r="D612" s="47" t="s">
        <v>72</v>
      </c>
      <c r="E612" s="29" t="s">
        <v>379</v>
      </c>
      <c r="F612" t="s">
        <v>379</v>
      </c>
      <c r="G612" t="s">
        <v>172</v>
      </c>
      <c r="H612" t="s">
        <v>333</v>
      </c>
      <c r="I612" t="s">
        <v>586</v>
      </c>
      <c r="J612" t="s">
        <v>293</v>
      </c>
      <c r="K612" t="s">
        <v>280</v>
      </c>
      <c r="L612" s="50">
        <f>(C612-VLOOKUP(H612,Riders!$A$2:$C$3501,2,FALSE))/365</f>
        <v>24.336986301369862</v>
      </c>
      <c r="M612" s="50" t="e">
        <f>(C612-VLOOKUP(I612,Riders!$A$2:$C$3501,2,FALSE))/365</f>
        <v>#N/A</v>
      </c>
      <c r="N612" s="50">
        <f>(C612-VLOOKUP(J612,Riders!$A$2:$C$3501,2,FALSE))/365</f>
        <v>19.427397260273974</v>
      </c>
      <c r="O612" s="50">
        <f>(C612-VLOOKUP(K612,Riders!$A$2:$C$3501,2,FALSE))/365</f>
        <v>20.243835616438357</v>
      </c>
      <c r="P612" s="51">
        <v>14</v>
      </c>
      <c r="Q612" s="101">
        <f t="shared" si="64"/>
        <v>276.49099999999993</v>
      </c>
      <c r="R612" s="101">
        <f t="shared" si="65"/>
        <v>23.951000000000001</v>
      </c>
      <c r="S612" s="101">
        <f t="shared" si="66"/>
        <v>73.162999999999997</v>
      </c>
      <c r="T612" s="101">
        <f t="shared" si="67"/>
        <v>65.78100000000002</v>
      </c>
      <c r="U612" s="101">
        <f t="shared" si="68"/>
        <v>67.802999999999997</v>
      </c>
      <c r="V612" s="101">
        <f t="shared" si="69"/>
        <v>69.743999999999915</v>
      </c>
      <c r="W612">
        <v>15.161</v>
      </c>
      <c r="X612">
        <v>8.7900000000000009</v>
      </c>
      <c r="Y612">
        <v>8.4420000000000002</v>
      </c>
      <c r="Z612">
        <v>8.1289999999999978</v>
      </c>
      <c r="AA612">
        <v>8.2719999999999985</v>
      </c>
      <c r="AB612">
        <v>8.1310000000000002</v>
      </c>
      <c r="AC612">
        <v>8.2259999999999991</v>
      </c>
      <c r="AD612">
        <v>8.0120000000000005</v>
      </c>
      <c r="AE612">
        <v>8.0430000000000064</v>
      </c>
      <c r="AF612">
        <v>8.090999999999994</v>
      </c>
      <c r="AG612">
        <v>8.3130000000000024</v>
      </c>
      <c r="AH612">
        <v>8.2009999999999934</v>
      </c>
      <c r="AI612">
        <v>8.4289999999999878</v>
      </c>
      <c r="AJ612">
        <v>8.4780000000000371</v>
      </c>
      <c r="AK612">
        <v>8.1409999999999627</v>
      </c>
      <c r="AL612">
        <v>8.0850000000000364</v>
      </c>
      <c r="AM612">
        <v>8.2349999999999852</v>
      </c>
      <c r="AN612">
        <v>8.4830000000000041</v>
      </c>
      <c r="AO612">
        <v>8.3149999999999693</v>
      </c>
      <c r="AP612">
        <v>8.4840000000000089</v>
      </c>
      <c r="AQ612">
        <v>8.2680000000000291</v>
      </c>
      <c r="AR612">
        <v>8.5639999999999645</v>
      </c>
      <c r="AS612">
        <v>8.799000000000035</v>
      </c>
      <c r="AT612">
        <v>8.6550000000000011</v>
      </c>
      <c r="AU612">
        <v>8.7119999999999607</v>
      </c>
      <c r="AV612">
        <v>8.5030000000000427</v>
      </c>
      <c r="AW612">
        <v>8.7319999999999709</v>
      </c>
      <c r="AX612">
        <v>8.9399999999999977</v>
      </c>
      <c r="AY612">
        <v>8.88900000000001</v>
      </c>
      <c r="AZ612">
        <v>8.9250000000000398</v>
      </c>
      <c r="BA612">
        <v>8.5459999999999923</v>
      </c>
      <c r="BB612">
        <v>8.4969999999999004</v>
      </c>
      <c r="BC612" s="106">
        <f t="shared" si="70"/>
        <v>52.081261234542907</v>
      </c>
    </row>
    <row r="613" spans="1:55" ht="14.65" thickBot="1" x14ac:dyDescent="0.5">
      <c r="A613" s="47" t="s">
        <v>131</v>
      </c>
      <c r="B613" s="47">
        <v>2018</v>
      </c>
      <c r="C613" s="9">
        <v>43434</v>
      </c>
      <c r="D613" s="47" t="s">
        <v>72</v>
      </c>
      <c r="E613" s="29" t="s">
        <v>379</v>
      </c>
      <c r="F613" t="s">
        <v>379</v>
      </c>
      <c r="G613" t="s">
        <v>40</v>
      </c>
      <c r="H613" t="s">
        <v>320</v>
      </c>
      <c r="I613" t="s">
        <v>575</v>
      </c>
      <c r="J613" t="s">
        <v>313</v>
      </c>
      <c r="K613" t="s">
        <v>548</v>
      </c>
      <c r="L613" s="50">
        <f>(C613-VLOOKUP(H613,Riders!$A$2:$C$3501,2,FALSE))/365</f>
        <v>21.375342465753423</v>
      </c>
      <c r="M613" s="50">
        <f>(C613-VLOOKUP(I613,Riders!$A$2:$C$3501,2,FALSE))/365</f>
        <v>21.471232876712328</v>
      </c>
      <c r="N613" s="50">
        <f>(C613-VLOOKUP(J613,Riders!$A$2:$C$3501,2,FALSE))/365</f>
        <v>25.912328767123288</v>
      </c>
      <c r="O613" s="50">
        <f>(C613-VLOOKUP(K613,Riders!$A$2:$C$3501,2,FALSE))/365</f>
        <v>25.890410958904109</v>
      </c>
      <c r="P613" s="51">
        <v>15</v>
      </c>
      <c r="Q613" s="101">
        <f t="shared" si="64"/>
        <v>278.11899999999997</v>
      </c>
      <c r="R613" s="101">
        <f t="shared" si="65"/>
        <v>22.562000000000001</v>
      </c>
      <c r="S613" s="101">
        <f t="shared" si="66"/>
        <v>70.907999999999987</v>
      </c>
      <c r="T613" s="101">
        <f t="shared" si="67"/>
        <v>66.928000000000026</v>
      </c>
      <c r="U613" s="101">
        <f t="shared" si="68"/>
        <v>68.013999999999982</v>
      </c>
      <c r="V613" s="101">
        <f t="shared" si="69"/>
        <v>72.268999999999977</v>
      </c>
      <c r="W613">
        <v>14.128</v>
      </c>
      <c r="X613">
        <v>8.4340000000000011</v>
      </c>
      <c r="Y613">
        <v>7.8249999999999993</v>
      </c>
      <c r="Z613">
        <v>7.892000000000003</v>
      </c>
      <c r="AA613">
        <v>8.0219999999999985</v>
      </c>
      <c r="AB613">
        <v>8.3399999999999963</v>
      </c>
      <c r="AC613">
        <v>8.1180000000000021</v>
      </c>
      <c r="AD613">
        <v>8.1489999999999867</v>
      </c>
      <c r="AE613">
        <v>8.342000000000013</v>
      </c>
      <c r="AF613">
        <v>8.2630000000000052</v>
      </c>
      <c r="AG613">
        <v>8.2830000000000013</v>
      </c>
      <c r="AH613">
        <v>8.3960000000000008</v>
      </c>
      <c r="AI613">
        <v>8.3309999999999889</v>
      </c>
      <c r="AJ613">
        <v>8.3250000000000171</v>
      </c>
      <c r="AK613">
        <v>8.3930000000000007</v>
      </c>
      <c r="AL613">
        <v>8.5949999999999989</v>
      </c>
      <c r="AM613">
        <v>8.3879999999999768</v>
      </c>
      <c r="AN613">
        <v>8.5050000000000239</v>
      </c>
      <c r="AO613">
        <v>8.6849999999999739</v>
      </c>
      <c r="AP613">
        <v>8.5600000000000023</v>
      </c>
      <c r="AQ613">
        <v>8.5480000000000302</v>
      </c>
      <c r="AR613">
        <v>8.6330000000000098</v>
      </c>
      <c r="AS613">
        <v>8.2919999999999732</v>
      </c>
      <c r="AT613">
        <v>8.4029999999999916</v>
      </c>
      <c r="AU613">
        <v>8.6760000000000161</v>
      </c>
      <c r="AV613">
        <v>9.0869999999999891</v>
      </c>
      <c r="AW613">
        <v>8.910000000000025</v>
      </c>
      <c r="AX613">
        <v>9.1079999999999472</v>
      </c>
      <c r="AY613">
        <v>9.4470000000000027</v>
      </c>
      <c r="AZ613">
        <v>9.1940000000000737</v>
      </c>
      <c r="BA613">
        <v>9.0079999999999814</v>
      </c>
      <c r="BB613">
        <v>8.8389999999999418</v>
      </c>
      <c r="BC613" s="106">
        <f t="shared" si="70"/>
        <v>51.776397872852989</v>
      </c>
    </row>
    <row r="614" spans="1:55" ht="14.65" thickBot="1" x14ac:dyDescent="0.5">
      <c r="A614" s="47" t="s">
        <v>131</v>
      </c>
      <c r="B614" s="47">
        <v>2018</v>
      </c>
      <c r="C614" s="9">
        <v>43434</v>
      </c>
      <c r="D614" s="47" t="s">
        <v>72</v>
      </c>
      <c r="E614" s="29" t="s">
        <v>454</v>
      </c>
      <c r="F614">
        <v>1</v>
      </c>
      <c r="G614" t="s">
        <v>53</v>
      </c>
      <c r="H614" t="s">
        <v>298</v>
      </c>
      <c r="I614" t="s">
        <v>272</v>
      </c>
      <c r="J614" t="s">
        <v>345</v>
      </c>
      <c r="K614" t="s">
        <v>389</v>
      </c>
      <c r="L614" s="50">
        <f>(C614-VLOOKUP(H614,Riders!$A$2:$C$3501,2,FALSE))/365</f>
        <v>19.372602739726027</v>
      </c>
      <c r="M614" s="50">
        <f>(C614-VLOOKUP(I614,Riders!$A$2:$C$3501,2,FALSE))/365</f>
        <v>21.786301369863015</v>
      </c>
      <c r="N614" s="50">
        <f>(C614-VLOOKUP(J614,Riders!$A$2:$C$3501,2,FALSE))/365</f>
        <v>25.687671232876713</v>
      </c>
      <c r="O614" s="50">
        <f>(C614-VLOOKUP(K614,Riders!$A$2:$C$3501,2,FALSE))/365</f>
        <v>19.082191780821919</v>
      </c>
      <c r="P614" s="51">
        <v>1</v>
      </c>
      <c r="Q614" s="101">
        <f t="shared" si="64"/>
        <v>264.91199999999998</v>
      </c>
      <c r="R614" s="101">
        <f t="shared" si="65"/>
        <v>23.29</v>
      </c>
      <c r="S614" s="101">
        <f t="shared" si="66"/>
        <v>71.186000000000007</v>
      </c>
      <c r="T614" s="101">
        <f t="shared" si="67"/>
        <v>63.707999999999998</v>
      </c>
      <c r="U614" s="101">
        <f t="shared" si="68"/>
        <v>64.809000000000026</v>
      </c>
      <c r="V614" s="101">
        <f t="shared" si="69"/>
        <v>65.208999999999946</v>
      </c>
      <c r="W614">
        <v>14.606</v>
      </c>
      <c r="X614">
        <v>8.6839999999999993</v>
      </c>
      <c r="Y614">
        <v>8.1260000000000012</v>
      </c>
      <c r="Z614">
        <v>7.8589999999999982</v>
      </c>
      <c r="AA614">
        <v>7.9470000000000027</v>
      </c>
      <c r="AB614">
        <v>7.9050000000000011</v>
      </c>
      <c r="AC614">
        <v>7.9069999999999965</v>
      </c>
      <c r="AD614">
        <v>8.1520000000000081</v>
      </c>
      <c r="AE614">
        <v>8.0769999999999982</v>
      </c>
      <c r="AF614">
        <v>8.1249999999999858</v>
      </c>
      <c r="AG614">
        <v>7.9480000000000075</v>
      </c>
      <c r="AH614">
        <v>7.9329999999999927</v>
      </c>
      <c r="AI614">
        <v>7.9410000000000025</v>
      </c>
      <c r="AJ614">
        <v>7.8900000000000006</v>
      </c>
      <c r="AK614">
        <v>7.8389999999999986</v>
      </c>
      <c r="AL614">
        <v>7.9550000000000125</v>
      </c>
      <c r="AM614">
        <v>8.0339999999999918</v>
      </c>
      <c r="AN614">
        <v>7.9890000000000043</v>
      </c>
      <c r="AO614">
        <v>8.2980000000000018</v>
      </c>
      <c r="AP614">
        <v>8.0929999999999893</v>
      </c>
      <c r="AQ614">
        <v>8.2449999999999761</v>
      </c>
      <c r="AR614">
        <v>8.0420000000000584</v>
      </c>
      <c r="AS614">
        <v>8.0420000000000016</v>
      </c>
      <c r="AT614">
        <v>8.0660000000000025</v>
      </c>
      <c r="AU614">
        <v>7.9729999999999563</v>
      </c>
      <c r="AV614">
        <v>8.1029999999999802</v>
      </c>
      <c r="AW614">
        <v>8.1910000000000025</v>
      </c>
      <c r="AX614">
        <v>8.5870000000000175</v>
      </c>
      <c r="AY614">
        <v>8.2090000000000316</v>
      </c>
      <c r="AZ614">
        <v>8.1370000000000005</v>
      </c>
      <c r="BA614">
        <v>8.0039999999999623</v>
      </c>
      <c r="BB614">
        <v>8.0049999999999955</v>
      </c>
      <c r="BC614" s="106">
        <f t="shared" si="70"/>
        <v>54.357673491574566</v>
      </c>
    </row>
    <row r="615" spans="1:55" ht="14.65" thickBot="1" x14ac:dyDescent="0.5">
      <c r="A615" s="47" t="s">
        <v>131</v>
      </c>
      <c r="B615" s="47">
        <v>2018</v>
      </c>
      <c r="C615" s="9">
        <v>43434</v>
      </c>
      <c r="D615" s="47" t="s">
        <v>72</v>
      </c>
      <c r="E615" s="29" t="s">
        <v>454</v>
      </c>
      <c r="F615">
        <v>1</v>
      </c>
      <c r="G615" t="s">
        <v>47</v>
      </c>
      <c r="H615" t="s">
        <v>562</v>
      </c>
      <c r="I615" t="s">
        <v>534</v>
      </c>
      <c r="J615" t="s">
        <v>268</v>
      </c>
      <c r="K615" t="s">
        <v>279</v>
      </c>
      <c r="L615" s="50">
        <f>(C615-VLOOKUP(H615,Riders!$A$2:$C$3501,2,FALSE))/365</f>
        <v>21.161643835616438</v>
      </c>
      <c r="M615" s="50">
        <f>(C615-VLOOKUP(I615,Riders!$A$2:$C$3501,2,FALSE))/365</f>
        <v>22.942465753424656</v>
      </c>
      <c r="N615" s="50">
        <f>(C615-VLOOKUP(J615,Riders!$A$2:$C$3501,2,FALSE))/365</f>
        <v>21.912328767123288</v>
      </c>
      <c r="O615" s="50">
        <f>(C615-VLOOKUP(K615,Riders!$A$2:$C$3501,2,FALSE))/365</f>
        <v>22.539726027397261</v>
      </c>
      <c r="P615" s="51">
        <v>2</v>
      </c>
      <c r="Q615" s="101">
        <f t="shared" si="64"/>
        <v>267.58699999999999</v>
      </c>
      <c r="R615" s="101">
        <f t="shared" si="65"/>
        <v>22.562000000000001</v>
      </c>
      <c r="S615" s="101">
        <f t="shared" si="66"/>
        <v>70.78</v>
      </c>
      <c r="T615" s="101">
        <f t="shared" si="67"/>
        <v>64.779000000000025</v>
      </c>
      <c r="U615" s="101">
        <f t="shared" si="68"/>
        <v>65.32699999999997</v>
      </c>
      <c r="V615" s="101">
        <f t="shared" si="69"/>
        <v>66.700999999999993</v>
      </c>
      <c r="W615">
        <v>14.321</v>
      </c>
      <c r="X615">
        <v>8.2410000000000014</v>
      </c>
      <c r="Y615">
        <v>8.0410000000000004</v>
      </c>
      <c r="Z615">
        <v>7.8599999999999994</v>
      </c>
      <c r="AA615">
        <v>8.0549999999999997</v>
      </c>
      <c r="AB615">
        <v>8.0779999999999959</v>
      </c>
      <c r="AC615">
        <v>8.2010000000000076</v>
      </c>
      <c r="AD615">
        <v>7.982999999999997</v>
      </c>
      <c r="AE615">
        <v>7.9759999999999991</v>
      </c>
      <c r="AF615">
        <v>8.1530000000000058</v>
      </c>
      <c r="AG615">
        <v>7.98599999999999</v>
      </c>
      <c r="AH615">
        <v>8.152000000000001</v>
      </c>
      <c r="AI615">
        <v>8.0030000000000143</v>
      </c>
      <c r="AJ615">
        <v>8.1809999999999974</v>
      </c>
      <c r="AK615">
        <v>8.0929999999999751</v>
      </c>
      <c r="AL615">
        <v>8.2350000000000421</v>
      </c>
      <c r="AM615">
        <v>8.08299999999997</v>
      </c>
      <c r="AN615">
        <v>8.2409999999999854</v>
      </c>
      <c r="AO615">
        <v>8.0999999999999943</v>
      </c>
      <c r="AP615">
        <v>8.2930000000000348</v>
      </c>
      <c r="AQ615">
        <v>8.0589999999999975</v>
      </c>
      <c r="AR615">
        <v>8.0699999999999932</v>
      </c>
      <c r="AS615">
        <v>8.1539999999999964</v>
      </c>
      <c r="AT615">
        <v>8.3269999999999982</v>
      </c>
      <c r="AU615">
        <v>8.1119999999999948</v>
      </c>
      <c r="AV615">
        <v>8.4470000000000027</v>
      </c>
      <c r="AW615">
        <v>8.1350000000000193</v>
      </c>
      <c r="AX615">
        <v>8.4070000000000107</v>
      </c>
      <c r="AY615">
        <v>8.2029999999999745</v>
      </c>
      <c r="AZ615">
        <v>8.4989999999999668</v>
      </c>
      <c r="BA615">
        <v>8.5440000000000396</v>
      </c>
      <c r="BB615">
        <v>8.353999999999985</v>
      </c>
      <c r="BC615" s="106">
        <f t="shared" si="70"/>
        <v>53.814273488622398</v>
      </c>
    </row>
    <row r="616" spans="1:55" ht="14.65" thickBot="1" x14ac:dyDescent="0.5">
      <c r="A616" s="47" t="s">
        <v>131</v>
      </c>
      <c r="B616" s="47">
        <v>2018</v>
      </c>
      <c r="C616" s="9">
        <v>43434</v>
      </c>
      <c r="D616" s="47" t="s">
        <v>72</v>
      </c>
      <c r="E616" s="29" t="s">
        <v>454</v>
      </c>
      <c r="F616">
        <v>2</v>
      </c>
      <c r="G616" t="s">
        <v>156</v>
      </c>
      <c r="H616" t="s">
        <v>543</v>
      </c>
      <c r="I616" t="s">
        <v>541</v>
      </c>
      <c r="J616" t="s">
        <v>542</v>
      </c>
      <c r="K616" t="s">
        <v>545</v>
      </c>
      <c r="L616" s="50">
        <f>(C616-VLOOKUP(H616,Riders!$A$2:$C$3501,2,FALSE))/365</f>
        <v>23.153424657534245</v>
      </c>
      <c r="M616" s="50" t="e">
        <f>(C616-VLOOKUP(I616,Riders!$A$2:$C$3501,2,FALSE))/365</f>
        <v>#N/A</v>
      </c>
      <c r="N616" s="50">
        <f>(C616-VLOOKUP(J616,Riders!$A$2:$C$3501,2,FALSE))/365</f>
        <v>29.621917808219177</v>
      </c>
      <c r="O616" s="50">
        <f>(C616-VLOOKUP(K616,Riders!$A$2:$C$3501,2,FALSE))/365</f>
        <v>28.706849315068492</v>
      </c>
      <c r="P616" s="51">
        <v>1</v>
      </c>
      <c r="Q616" s="101">
        <f t="shared" si="64"/>
        <v>265.50599999999997</v>
      </c>
      <c r="R616" s="101">
        <f t="shared" si="65"/>
        <v>22.364000000000001</v>
      </c>
      <c r="S616" s="101">
        <f t="shared" si="66"/>
        <v>69.742999999999995</v>
      </c>
      <c r="T616" s="101">
        <f t="shared" si="67"/>
        <v>63.746999999999986</v>
      </c>
      <c r="U616" s="101">
        <f t="shared" si="68"/>
        <v>65.248000000000019</v>
      </c>
      <c r="V616" s="101">
        <f t="shared" si="69"/>
        <v>66.767999999999972</v>
      </c>
      <c r="W616">
        <v>14.029</v>
      </c>
      <c r="X616">
        <v>8.3350000000000009</v>
      </c>
      <c r="Y616">
        <v>8.0960000000000001</v>
      </c>
      <c r="Z616">
        <v>7.8239999999999981</v>
      </c>
      <c r="AA616">
        <v>7.892000000000003</v>
      </c>
      <c r="AB616">
        <v>7.8049999999999997</v>
      </c>
      <c r="AC616">
        <v>7.804000000000002</v>
      </c>
      <c r="AD616">
        <v>7.9579999999999913</v>
      </c>
      <c r="AE616">
        <v>7.8080000000000069</v>
      </c>
      <c r="AF616">
        <v>7.8179999999999836</v>
      </c>
      <c r="AG616">
        <v>7.9910000000000139</v>
      </c>
      <c r="AH616">
        <v>7.929000000000002</v>
      </c>
      <c r="AI616">
        <v>8.1250000000000142</v>
      </c>
      <c r="AJ616">
        <v>7.9749999999999943</v>
      </c>
      <c r="AK616">
        <v>8.0799999999999699</v>
      </c>
      <c r="AL616">
        <v>8.0210000000000008</v>
      </c>
      <c r="AM616">
        <v>8.063999999999993</v>
      </c>
      <c r="AN616">
        <v>8.2320000000000277</v>
      </c>
      <c r="AO616">
        <v>7.9669999999999845</v>
      </c>
      <c r="AP616">
        <v>7.9480000000000359</v>
      </c>
      <c r="AQ616">
        <v>7.9969999999999857</v>
      </c>
      <c r="AR616">
        <v>8.179000000000002</v>
      </c>
      <c r="AS616">
        <v>8.2669999999999675</v>
      </c>
      <c r="AT616">
        <v>8.5940000000000225</v>
      </c>
      <c r="AU616">
        <v>8.6779999999999688</v>
      </c>
      <c r="AV616">
        <v>8.5280000000000484</v>
      </c>
      <c r="AW616">
        <v>8.5869999999999607</v>
      </c>
      <c r="AX616">
        <v>8.429000000000002</v>
      </c>
      <c r="AY616">
        <v>8.2090000000000316</v>
      </c>
      <c r="AZ616">
        <v>8.1000000000000227</v>
      </c>
      <c r="BA616">
        <v>8.0449999999999875</v>
      </c>
      <c r="BB616">
        <v>8.1919999999999504</v>
      </c>
      <c r="BC616" s="106">
        <f t="shared" si="70"/>
        <v>54.236062461865274</v>
      </c>
    </row>
    <row r="617" spans="1:55" ht="14.65" thickBot="1" x14ac:dyDescent="0.5">
      <c r="A617" s="47" t="s">
        <v>131</v>
      </c>
      <c r="B617" s="47">
        <v>2018</v>
      </c>
      <c r="C617" s="9">
        <v>43434</v>
      </c>
      <c r="D617" s="47" t="s">
        <v>72</v>
      </c>
      <c r="E617" s="29" t="s">
        <v>454</v>
      </c>
      <c r="F617">
        <v>2</v>
      </c>
      <c r="G617" t="s">
        <v>15</v>
      </c>
      <c r="H617" t="s">
        <v>350</v>
      </c>
      <c r="I617" t="s">
        <v>459</v>
      </c>
      <c r="J617" t="s">
        <v>337</v>
      </c>
      <c r="K617" t="s">
        <v>492</v>
      </c>
      <c r="L617" s="50">
        <f>(C617-VLOOKUP(H617,Riders!$A$2:$C$3501,2,FALSE))/365</f>
        <v>23.246575342465754</v>
      </c>
      <c r="M617" s="50">
        <f>(C617-VLOOKUP(I617,Riders!$A$2:$C$3501,2,FALSE))/365</f>
        <v>20.041095890410958</v>
      </c>
      <c r="N617" s="50">
        <f>(C617-VLOOKUP(J617,Riders!$A$2:$C$3501,2,FALSE))/365</f>
        <v>23.539726027397261</v>
      </c>
      <c r="O617" s="50">
        <f>(C617-VLOOKUP(K617,Riders!$A$2:$C$3501,2,FALSE))/365</f>
        <v>21.780821917808218</v>
      </c>
      <c r="P617" s="51">
        <v>2</v>
      </c>
      <c r="Q617" s="101">
        <f t="shared" si="64"/>
        <v>271.42499999999995</v>
      </c>
      <c r="R617" s="101">
        <f t="shared" si="65"/>
        <v>23.77</v>
      </c>
      <c r="S617" s="101">
        <f t="shared" si="66"/>
        <v>71.909000000000006</v>
      </c>
      <c r="T617" s="101">
        <f t="shared" si="67"/>
        <v>64.414000000000001</v>
      </c>
      <c r="U617" s="101">
        <f t="shared" si="68"/>
        <v>66.532999999999987</v>
      </c>
      <c r="V617" s="101">
        <f t="shared" si="69"/>
        <v>68.56899999999996</v>
      </c>
      <c r="W617">
        <v>14.879</v>
      </c>
      <c r="X617">
        <v>8.891</v>
      </c>
      <c r="Y617">
        <v>8.2510000000000012</v>
      </c>
      <c r="Z617">
        <v>8.1090000000000018</v>
      </c>
      <c r="AA617">
        <v>7.8759999999999977</v>
      </c>
      <c r="AB617">
        <v>7.8370000000000033</v>
      </c>
      <c r="AC617">
        <v>8.1009999999999991</v>
      </c>
      <c r="AD617">
        <v>7.9650000000000034</v>
      </c>
      <c r="AE617">
        <v>8.1730000000000018</v>
      </c>
      <c r="AF617">
        <v>7.9129999999999825</v>
      </c>
      <c r="AG617">
        <v>8.1000000000000085</v>
      </c>
      <c r="AH617">
        <v>8.012999999999991</v>
      </c>
      <c r="AI617">
        <v>7.9570000000000078</v>
      </c>
      <c r="AJ617">
        <v>7.9470000000000169</v>
      </c>
      <c r="AK617">
        <v>8.1899999999999835</v>
      </c>
      <c r="AL617">
        <v>8.1210000000000093</v>
      </c>
      <c r="AM617">
        <v>8.3489999999999895</v>
      </c>
      <c r="AN617">
        <v>8.1800000000000068</v>
      </c>
      <c r="AO617">
        <v>8.3489999999999895</v>
      </c>
      <c r="AP617">
        <v>8.1999999999999886</v>
      </c>
      <c r="AQ617">
        <v>8.3230000000000075</v>
      </c>
      <c r="AR617">
        <v>8.5040000000000475</v>
      </c>
      <c r="AS617">
        <v>8.3779999999999575</v>
      </c>
      <c r="AT617">
        <v>8.25</v>
      </c>
      <c r="AU617">
        <v>8.3230000000000075</v>
      </c>
      <c r="AV617">
        <v>8.3169999999999789</v>
      </c>
      <c r="AW617">
        <v>8.6780000000000541</v>
      </c>
      <c r="AX617">
        <v>8.726999999999947</v>
      </c>
      <c r="AY617">
        <v>8.5409999999999968</v>
      </c>
      <c r="AZ617">
        <v>8.5240000000000293</v>
      </c>
      <c r="BA617">
        <v>8.7300000000000182</v>
      </c>
      <c r="BB617">
        <v>8.7289999999999281</v>
      </c>
      <c r="BC617" s="106">
        <f t="shared" si="70"/>
        <v>53.053329649074335</v>
      </c>
    </row>
    <row r="618" spans="1:55" ht="14.65" thickBot="1" x14ac:dyDescent="0.5">
      <c r="A618" s="47" t="s">
        <v>131</v>
      </c>
      <c r="B618" s="47">
        <v>2018</v>
      </c>
      <c r="C618" s="9">
        <v>43434</v>
      </c>
      <c r="D618" s="47" t="s">
        <v>72</v>
      </c>
      <c r="E618" s="29" t="s">
        <v>454</v>
      </c>
      <c r="F618">
        <v>3</v>
      </c>
      <c r="G618" t="s">
        <v>25</v>
      </c>
      <c r="H618" t="s">
        <v>269</v>
      </c>
      <c r="I618" t="s">
        <v>233</v>
      </c>
      <c r="J618" t="s">
        <v>309</v>
      </c>
      <c r="K618" t="s">
        <v>561</v>
      </c>
      <c r="L618" s="50">
        <f>(C618-VLOOKUP(H618,Riders!$A$2:$C$3501,2,FALSE))/365</f>
        <v>24.736986301369864</v>
      </c>
      <c r="M618" s="50">
        <f>(C618-VLOOKUP(I618,Riders!$A$2:$C$3501,2,FALSE))/365</f>
        <v>23.246575342465754</v>
      </c>
      <c r="N618" s="50">
        <f>(C618-VLOOKUP(J618,Riders!$A$2:$C$3501,2,FALSE))/365</f>
        <v>26.61917808219178</v>
      </c>
      <c r="O618" s="50">
        <f>(C618-VLOOKUP(K618,Riders!$A$2:$C$3501,2,FALSE))/365</f>
        <v>22.068493150684933</v>
      </c>
      <c r="P618" s="51">
        <v>1</v>
      </c>
      <c r="Q618" s="101">
        <f t="shared" si="64"/>
        <v>257.19599999999997</v>
      </c>
      <c r="R618" s="101">
        <f t="shared" si="65"/>
        <v>22.492000000000001</v>
      </c>
      <c r="S618" s="101">
        <f t="shared" si="66"/>
        <v>68.657999999999987</v>
      </c>
      <c r="T618" s="101">
        <f t="shared" si="67"/>
        <v>61.805000000000007</v>
      </c>
      <c r="U618" s="101">
        <f t="shared" si="68"/>
        <v>62.619</v>
      </c>
      <c r="V618" s="101">
        <f t="shared" si="69"/>
        <v>64.113999999999976</v>
      </c>
      <c r="W618">
        <v>14.137</v>
      </c>
      <c r="X618">
        <v>8.3550000000000004</v>
      </c>
      <c r="Y618">
        <v>7.7779999999999987</v>
      </c>
      <c r="Z618">
        <v>7.7189999999999976</v>
      </c>
      <c r="AA618">
        <v>7.5400000000000063</v>
      </c>
      <c r="AB618">
        <v>7.6029999999999944</v>
      </c>
      <c r="AC618">
        <v>7.7940000000000111</v>
      </c>
      <c r="AD618">
        <v>7.731999999999978</v>
      </c>
      <c r="AE618">
        <v>7.6250000000000142</v>
      </c>
      <c r="AF618">
        <v>7.7739999999999867</v>
      </c>
      <c r="AG618">
        <v>7.6680000000000206</v>
      </c>
      <c r="AH618">
        <v>7.6899999999999977</v>
      </c>
      <c r="AI618">
        <v>7.708999999999989</v>
      </c>
      <c r="AJ618">
        <v>7.8840000000000003</v>
      </c>
      <c r="AK618">
        <v>7.7550000000000097</v>
      </c>
      <c r="AL618">
        <v>7.6999999999999886</v>
      </c>
      <c r="AM618">
        <v>7.6200000000000045</v>
      </c>
      <c r="AN618">
        <v>7.7490000000000236</v>
      </c>
      <c r="AO618">
        <v>7.7469999999999857</v>
      </c>
      <c r="AP618">
        <v>7.813999999999993</v>
      </c>
      <c r="AQ618">
        <v>7.9619999999999891</v>
      </c>
      <c r="AR618">
        <v>7.9640000000000271</v>
      </c>
      <c r="AS618">
        <v>8.0009999999999764</v>
      </c>
      <c r="AT618">
        <v>7.7620000000000005</v>
      </c>
      <c r="AU618">
        <v>7.7709999999999866</v>
      </c>
      <c r="AV618">
        <v>7.9530000000000314</v>
      </c>
      <c r="AW618">
        <v>7.882000000000005</v>
      </c>
      <c r="AX618">
        <v>8.0240000000000009</v>
      </c>
      <c r="AY618">
        <v>7.8959999999999866</v>
      </c>
      <c r="AZ618">
        <v>7.9549999999999841</v>
      </c>
      <c r="BA618">
        <v>8.2240000000000464</v>
      </c>
      <c r="BB618">
        <v>8.408999999999935</v>
      </c>
      <c r="BC618" s="106">
        <f t="shared" si="70"/>
        <v>55.988429057994686</v>
      </c>
    </row>
    <row r="619" spans="1:55" ht="14.65" thickBot="1" x14ac:dyDescent="0.5">
      <c r="A619" s="47" t="s">
        <v>131</v>
      </c>
      <c r="B619" s="47">
        <v>2018</v>
      </c>
      <c r="C619" s="9">
        <v>43434</v>
      </c>
      <c r="D619" s="47" t="s">
        <v>72</v>
      </c>
      <c r="E619" s="29" t="s">
        <v>454</v>
      </c>
      <c r="F619">
        <v>3</v>
      </c>
      <c r="G619" t="s">
        <v>67</v>
      </c>
      <c r="H619" t="s">
        <v>214</v>
      </c>
      <c r="I619" t="s">
        <v>329</v>
      </c>
      <c r="J619" t="s">
        <v>578</v>
      </c>
      <c r="K619" t="s">
        <v>569</v>
      </c>
      <c r="L619" s="50">
        <f>(C619-VLOOKUP(H619,Riders!$A$2:$C$3501,2,FALSE))/365</f>
        <v>23.950684931506849</v>
      </c>
      <c r="M619" s="50">
        <f>(C619-VLOOKUP(I619,Riders!$A$2:$C$3501,2,FALSE))/365</f>
        <v>32.057534246575344</v>
      </c>
      <c r="N619" s="50">
        <f>(C619-VLOOKUP(J619,Riders!$A$2:$C$3501,2,FALSE))/365</f>
        <v>23.090410958904108</v>
      </c>
      <c r="O619" s="50">
        <f>(C619-VLOOKUP(K619,Riders!$A$2:$C$3501,2,FALSE))/365</f>
        <v>31.610958904109587</v>
      </c>
      <c r="P619" s="51">
        <v>2</v>
      </c>
      <c r="Q619" s="101">
        <f t="shared" si="64"/>
        <v>265.08799999999997</v>
      </c>
      <c r="R619" s="101">
        <f t="shared" si="65"/>
        <v>21.914000000000001</v>
      </c>
      <c r="S619" s="101">
        <f t="shared" si="66"/>
        <v>69.75800000000001</v>
      </c>
      <c r="T619" s="101">
        <f t="shared" si="67"/>
        <v>64.519000000000005</v>
      </c>
      <c r="U619" s="101">
        <f t="shared" si="68"/>
        <v>64.499000000000024</v>
      </c>
      <c r="V619" s="101">
        <f t="shared" si="69"/>
        <v>66.311999999999927</v>
      </c>
      <c r="W619">
        <v>14.006</v>
      </c>
      <c r="X619">
        <v>7.9080000000000013</v>
      </c>
      <c r="Y619">
        <v>7.8989999999999974</v>
      </c>
      <c r="Z619">
        <v>7.7519999999999989</v>
      </c>
      <c r="AA619">
        <v>8.0800000000000054</v>
      </c>
      <c r="AB619">
        <v>7.9379999999999953</v>
      </c>
      <c r="AC619">
        <v>8.1910000000000096</v>
      </c>
      <c r="AD619">
        <v>7.9840000000000018</v>
      </c>
      <c r="AE619">
        <v>7.9949999999999903</v>
      </c>
      <c r="AF619">
        <v>7.9230000000000018</v>
      </c>
      <c r="AG619">
        <v>8.0559999999999974</v>
      </c>
      <c r="AH619">
        <v>7.936000000000007</v>
      </c>
      <c r="AI619">
        <v>8.1310000000000002</v>
      </c>
      <c r="AJ619">
        <v>8.0789999999999935</v>
      </c>
      <c r="AK619">
        <v>8.2759999999999962</v>
      </c>
      <c r="AL619">
        <v>8.1230000000000189</v>
      </c>
      <c r="AM619">
        <v>8.3639999999999759</v>
      </c>
      <c r="AN619">
        <v>8.1910000000000309</v>
      </c>
      <c r="AO619">
        <v>8.1069999999999709</v>
      </c>
      <c r="AP619">
        <v>8.0319999999999823</v>
      </c>
      <c r="AQ619">
        <v>8.1020000000000039</v>
      </c>
      <c r="AR619">
        <v>7.910000000000025</v>
      </c>
      <c r="AS619">
        <v>7.8429999999999893</v>
      </c>
      <c r="AT619">
        <v>7.9500000000000455</v>
      </c>
      <c r="AU619">
        <v>8.2719999999999629</v>
      </c>
      <c r="AV619">
        <v>8.171999999999997</v>
      </c>
      <c r="AW619">
        <v>8.2970000000000255</v>
      </c>
      <c r="AX619">
        <v>8.2019999999999982</v>
      </c>
      <c r="AY619">
        <v>8.2889999999999588</v>
      </c>
      <c r="AZ619">
        <v>8.3830000000000382</v>
      </c>
      <c r="BA619">
        <v>8.3729999999999905</v>
      </c>
      <c r="BB619">
        <v>8.3239999999999554</v>
      </c>
      <c r="BC619" s="106">
        <f t="shared" si="70"/>
        <v>54.321583775953656</v>
      </c>
    </row>
    <row r="620" spans="1:55" ht="14.65" thickBot="1" x14ac:dyDescent="0.5">
      <c r="A620" s="47" t="s">
        <v>131</v>
      </c>
      <c r="B620" s="47">
        <v>2018</v>
      </c>
      <c r="C620" s="9">
        <v>43434</v>
      </c>
      <c r="D620" s="47" t="s">
        <v>72</v>
      </c>
      <c r="E620" s="29" t="s">
        <v>454</v>
      </c>
      <c r="F620">
        <v>4</v>
      </c>
      <c r="G620" t="s">
        <v>36</v>
      </c>
      <c r="H620" t="s">
        <v>315</v>
      </c>
      <c r="I620" t="s">
        <v>528</v>
      </c>
      <c r="J620" t="s">
        <v>270</v>
      </c>
      <c r="K620" t="s">
        <v>346</v>
      </c>
      <c r="L620" s="50">
        <f>(C620-VLOOKUP(H620,Riders!$A$2:$C$3501,2,FALSE))/365</f>
        <v>26.986301369863014</v>
      </c>
      <c r="M620" s="50">
        <f>(C620-VLOOKUP(I620,Riders!$A$2:$C$3501,2,FALSE))/365</f>
        <v>28.298630136986301</v>
      </c>
      <c r="N620" s="50">
        <f>(C620-VLOOKUP(J620,Riders!$A$2:$C$3501,2,FALSE))/365</f>
        <v>24.208219178082192</v>
      </c>
      <c r="O620" s="50">
        <f>(C620-VLOOKUP(K620,Riders!$A$2:$C$3501,2,FALSE))/365</f>
        <v>25.931506849315067</v>
      </c>
      <c r="P620" s="51">
        <v>1</v>
      </c>
      <c r="Q620" s="101">
        <f t="shared" si="64"/>
        <v>258.08299999999997</v>
      </c>
      <c r="R620" s="101">
        <f t="shared" si="65"/>
        <v>21.978999999999999</v>
      </c>
      <c r="S620" s="101">
        <f t="shared" si="66"/>
        <v>68.908999999999992</v>
      </c>
      <c r="T620" s="101">
        <f t="shared" si="67"/>
        <v>62.801000000000016</v>
      </c>
      <c r="U620" s="101">
        <f t="shared" si="68"/>
        <v>62.918999999999983</v>
      </c>
      <c r="V620" s="101">
        <f t="shared" si="69"/>
        <v>63.453999999999979</v>
      </c>
      <c r="W620">
        <v>13.972</v>
      </c>
      <c r="X620">
        <v>8.0069999999999997</v>
      </c>
      <c r="Y620">
        <v>7.8670000000000009</v>
      </c>
      <c r="Z620">
        <v>7.9749999999999979</v>
      </c>
      <c r="AA620">
        <v>7.7210000000000036</v>
      </c>
      <c r="AB620">
        <v>7.7399999999999949</v>
      </c>
      <c r="AC620">
        <v>7.8920000000000172</v>
      </c>
      <c r="AD620">
        <v>7.7349999999999781</v>
      </c>
      <c r="AE620">
        <v>7.8720000000000141</v>
      </c>
      <c r="AF620">
        <v>7.7399999999999949</v>
      </c>
      <c r="AG620">
        <v>7.7199999999999847</v>
      </c>
      <c r="AH620">
        <v>7.742999999999995</v>
      </c>
      <c r="AI620">
        <v>7.9310000000000116</v>
      </c>
      <c r="AJ620">
        <v>7.9440000000000168</v>
      </c>
      <c r="AK620">
        <v>7.8489999999999753</v>
      </c>
      <c r="AL620">
        <v>8.0020000000000238</v>
      </c>
      <c r="AM620">
        <v>7.835000000000008</v>
      </c>
      <c r="AN620">
        <v>7.8119999999999834</v>
      </c>
      <c r="AO620">
        <v>7.8170000000000073</v>
      </c>
      <c r="AP620">
        <v>7.7959999999999923</v>
      </c>
      <c r="AQ620">
        <v>8.0029999999999859</v>
      </c>
      <c r="AR620">
        <v>7.8390000000000271</v>
      </c>
      <c r="AS620">
        <v>7.8990000000000009</v>
      </c>
      <c r="AT620">
        <v>7.9179999999999779</v>
      </c>
      <c r="AU620">
        <v>7.9310000000000116</v>
      </c>
      <c r="AV620">
        <v>8.1359999999999957</v>
      </c>
      <c r="AW620">
        <v>7.88900000000001</v>
      </c>
      <c r="AX620">
        <v>8.0030000000000143</v>
      </c>
      <c r="AY620">
        <v>7.8109999999999502</v>
      </c>
      <c r="AZ620">
        <v>7.7720000000000482</v>
      </c>
      <c r="BA620">
        <v>7.8269999999999982</v>
      </c>
      <c r="BB620">
        <v>8.0849999999999511</v>
      </c>
      <c r="BC620" s="106">
        <f t="shared" si="70"/>
        <v>55.796003611241353</v>
      </c>
    </row>
    <row r="621" spans="1:55" ht="14.65" thickBot="1" x14ac:dyDescent="0.5">
      <c r="A621" s="47" t="s">
        <v>131</v>
      </c>
      <c r="B621" s="47">
        <v>2018</v>
      </c>
      <c r="C621" s="9">
        <v>43434</v>
      </c>
      <c r="D621" s="47" t="s">
        <v>72</v>
      </c>
      <c r="E621" s="29" t="s">
        <v>454</v>
      </c>
      <c r="F621">
        <v>4</v>
      </c>
      <c r="G621" t="s">
        <v>27</v>
      </c>
      <c r="H621" t="s">
        <v>432</v>
      </c>
      <c r="I621" t="s">
        <v>524</v>
      </c>
      <c r="J621" t="s">
        <v>538</v>
      </c>
      <c r="K621" t="s">
        <v>583</v>
      </c>
      <c r="L621" s="50">
        <f>(C621-VLOOKUP(H621,Riders!$A$2:$C$3501,2,FALSE))/365</f>
        <v>23.67945205479452</v>
      </c>
      <c r="M621" s="50">
        <f>(C621-VLOOKUP(I621,Riders!$A$2:$C$3501,2,FALSE))/365</f>
        <v>27.449315068493149</v>
      </c>
      <c r="N621" s="50">
        <f>(C621-VLOOKUP(J621,Riders!$A$2:$C$3501,2,FALSE))/365</f>
        <v>23.887671232876713</v>
      </c>
      <c r="O621" s="50">
        <f>(C621-VLOOKUP(K621,Riders!$A$2:$C$3501,2,FALSE))/365</f>
        <v>32.013698630136986</v>
      </c>
      <c r="P621" s="51">
        <v>2</v>
      </c>
      <c r="Q621" s="101">
        <f t="shared" si="64"/>
        <v>260.15299999999996</v>
      </c>
      <c r="R621" s="101">
        <f t="shared" si="65"/>
        <v>22.443999999999999</v>
      </c>
      <c r="S621" s="101">
        <f t="shared" si="66"/>
        <v>69.198000000000008</v>
      </c>
      <c r="T621" s="101">
        <f t="shared" si="67"/>
        <v>63.068999999999988</v>
      </c>
      <c r="U621" s="101">
        <f t="shared" si="68"/>
        <v>63.97</v>
      </c>
      <c r="V621" s="101">
        <f t="shared" si="69"/>
        <v>63.915999999999968</v>
      </c>
      <c r="W621">
        <v>14.218999999999999</v>
      </c>
      <c r="X621">
        <v>8.2249999999999996</v>
      </c>
      <c r="Y621">
        <v>7.7840000000000025</v>
      </c>
      <c r="Z621">
        <v>7.8239999999999981</v>
      </c>
      <c r="AA621">
        <v>7.7040000000000006</v>
      </c>
      <c r="AB621">
        <v>7.7139999999999986</v>
      </c>
      <c r="AC621">
        <v>7.7880000000000038</v>
      </c>
      <c r="AD621">
        <v>7.9400000000000048</v>
      </c>
      <c r="AE621">
        <v>7.8979999999999961</v>
      </c>
      <c r="AF621">
        <v>7.8789999999999907</v>
      </c>
      <c r="AG621">
        <v>8.0300000000000011</v>
      </c>
      <c r="AH621">
        <v>7.8419999999999987</v>
      </c>
      <c r="AI621">
        <v>7.8279999999999887</v>
      </c>
      <c r="AJ621">
        <v>7.812000000000026</v>
      </c>
      <c r="AK621">
        <v>7.9499999999999886</v>
      </c>
      <c r="AL621">
        <v>7.8299999999999983</v>
      </c>
      <c r="AM621">
        <v>7.8720000000000141</v>
      </c>
      <c r="AN621">
        <v>7.9839999999999804</v>
      </c>
      <c r="AO621">
        <v>7.9040000000000248</v>
      </c>
      <c r="AP621">
        <v>7.9429999999999836</v>
      </c>
      <c r="AQ621">
        <v>8.1589999999999918</v>
      </c>
      <c r="AR621">
        <v>7.9910000000000139</v>
      </c>
      <c r="AS621">
        <v>8.210000000000008</v>
      </c>
      <c r="AT621">
        <v>7.9069999999999823</v>
      </c>
      <c r="AU621">
        <v>7.8620000000000232</v>
      </c>
      <c r="AV621">
        <v>7.7819999999999823</v>
      </c>
      <c r="AW621">
        <v>7.8740000000000236</v>
      </c>
      <c r="AX621">
        <v>7.9359999999999786</v>
      </c>
      <c r="AY621">
        <v>8.1359999999999957</v>
      </c>
      <c r="AZ621">
        <v>8.1850000000000023</v>
      </c>
      <c r="BA621">
        <v>8.0910000000000082</v>
      </c>
      <c r="BB621">
        <v>8.0499999999999545</v>
      </c>
      <c r="BC621" s="106">
        <f t="shared" si="70"/>
        <v>55.352042836330938</v>
      </c>
    </row>
    <row r="622" spans="1:55" ht="14.65" thickBot="1" x14ac:dyDescent="0.5">
      <c r="A622" s="47" t="s">
        <v>131</v>
      </c>
      <c r="B622" s="47">
        <v>2018</v>
      </c>
      <c r="C622" s="9">
        <v>43434</v>
      </c>
      <c r="D622" s="47" t="s">
        <v>72</v>
      </c>
      <c r="E622" s="29" t="s">
        <v>204</v>
      </c>
      <c r="F622" t="s">
        <v>205</v>
      </c>
      <c r="G622" t="s">
        <v>25</v>
      </c>
      <c r="H622" t="s">
        <v>269</v>
      </c>
      <c r="I622" t="s">
        <v>233</v>
      </c>
      <c r="J622" t="s">
        <v>309</v>
      </c>
      <c r="K622" t="s">
        <v>561</v>
      </c>
      <c r="L622" s="50">
        <f>(C622-VLOOKUP(H622,Riders!$A$2:$C$3501,2,FALSE))/365</f>
        <v>24.736986301369864</v>
      </c>
      <c r="M622" s="50">
        <f>(C622-VLOOKUP(I622,Riders!$A$2:$C$3501,2,FALSE))/365</f>
        <v>23.246575342465754</v>
      </c>
      <c r="N622" s="50">
        <f>(C622-VLOOKUP(J622,Riders!$A$2:$C$3501,2,FALSE))/365</f>
        <v>26.61917808219178</v>
      </c>
      <c r="O622" s="50">
        <f>(C622-VLOOKUP(K622,Riders!$A$2:$C$3501,2,FALSE))/365</f>
        <v>22.068493150684933</v>
      </c>
      <c r="P622" s="51">
        <v>1</v>
      </c>
      <c r="Q622" s="101">
        <f t="shared" si="64"/>
        <v>256.15300000000002</v>
      </c>
      <c r="R622" s="101">
        <f t="shared" si="65"/>
        <v>22.611999999999998</v>
      </c>
      <c r="S622" s="101">
        <f t="shared" si="66"/>
        <v>69.404000000000011</v>
      </c>
      <c r="T622" s="101">
        <f t="shared" si="67"/>
        <v>61.872</v>
      </c>
      <c r="U622" s="101">
        <f t="shared" si="68"/>
        <v>62.632999999999981</v>
      </c>
      <c r="V622" s="101">
        <f t="shared" si="69"/>
        <v>62.244000000000028</v>
      </c>
      <c r="W622">
        <v>14.21</v>
      </c>
      <c r="X622">
        <v>8.4019999999999975</v>
      </c>
      <c r="Y622">
        <v>7.8550000000000004</v>
      </c>
      <c r="Z622">
        <v>7.7989999999999995</v>
      </c>
      <c r="AA622">
        <v>7.6810000000000045</v>
      </c>
      <c r="AB622">
        <v>7.7889999999999944</v>
      </c>
      <c r="AC622">
        <v>7.9409999999999954</v>
      </c>
      <c r="AD622">
        <v>7.7270000000000181</v>
      </c>
      <c r="AE622">
        <v>7.6029999999999944</v>
      </c>
      <c r="AF622">
        <v>7.6989999999999839</v>
      </c>
      <c r="AG622">
        <v>7.6160000000000139</v>
      </c>
      <c r="AH622">
        <v>7.6489999999999867</v>
      </c>
      <c r="AI622">
        <v>7.7540000000000049</v>
      </c>
      <c r="AJ622">
        <v>7.9570000000000078</v>
      </c>
      <c r="AK622">
        <v>7.8109999999999928</v>
      </c>
      <c r="AL622">
        <v>7.7830000000000155</v>
      </c>
      <c r="AM622">
        <v>7.7399999999999523</v>
      </c>
      <c r="AN622">
        <v>7.7490000000000236</v>
      </c>
      <c r="AO622">
        <v>7.8410000000000366</v>
      </c>
      <c r="AP622">
        <v>7.7809999999999775</v>
      </c>
      <c r="AQ622">
        <v>7.8179999999999836</v>
      </c>
      <c r="AR622">
        <v>7.8410000000000366</v>
      </c>
      <c r="AS622">
        <v>7.8409999999999798</v>
      </c>
      <c r="AT622">
        <v>8.0219999999999914</v>
      </c>
      <c r="AU622">
        <v>7.8080000000000496</v>
      </c>
      <c r="AV622">
        <v>7.7879999999999825</v>
      </c>
      <c r="AW622">
        <v>7.7949999999999591</v>
      </c>
      <c r="AX622">
        <v>7.9430000000000121</v>
      </c>
      <c r="AY622">
        <v>7.8279999999999461</v>
      </c>
      <c r="AZ622">
        <v>7.9320000000000448</v>
      </c>
      <c r="BA622">
        <v>7.5910000000000082</v>
      </c>
      <c r="BB622">
        <v>7.5590000000000259</v>
      </c>
      <c r="BC622" s="106">
        <f t="shared" si="70"/>
        <v>56.216401916042358</v>
      </c>
    </row>
    <row r="623" spans="1:55" ht="14.65" thickBot="1" x14ac:dyDescent="0.5">
      <c r="A623" s="47" t="s">
        <v>131</v>
      </c>
      <c r="B623" s="47">
        <v>2018</v>
      </c>
      <c r="C623" s="9">
        <v>43434</v>
      </c>
      <c r="D623" s="47" t="s">
        <v>72</v>
      </c>
      <c r="E623" s="29" t="s">
        <v>204</v>
      </c>
      <c r="F623" t="s">
        <v>205</v>
      </c>
      <c r="G623" t="s">
        <v>36</v>
      </c>
      <c r="H623" t="s">
        <v>315</v>
      </c>
      <c r="I623" t="s">
        <v>528</v>
      </c>
      <c r="J623" t="s">
        <v>270</v>
      </c>
      <c r="K623" t="s">
        <v>346</v>
      </c>
      <c r="L623" s="50">
        <f>(C623-VLOOKUP(H623,Riders!$A$2:$C$3501,2,FALSE))/365</f>
        <v>26.986301369863014</v>
      </c>
      <c r="M623" s="50">
        <f>(C623-VLOOKUP(I623,Riders!$A$2:$C$3501,2,FALSE))/365</f>
        <v>28.298630136986301</v>
      </c>
      <c r="N623" s="50">
        <f>(C623-VLOOKUP(J623,Riders!$A$2:$C$3501,2,FALSE))/365</f>
        <v>24.208219178082192</v>
      </c>
      <c r="O623" s="50">
        <f>(C623-VLOOKUP(K623,Riders!$A$2:$C$3501,2,FALSE))/365</f>
        <v>25.931506849315067</v>
      </c>
      <c r="P623" s="51">
        <v>2</v>
      </c>
      <c r="Q623" s="101">
        <f t="shared" si="64"/>
        <v>256.41300000000001</v>
      </c>
      <c r="R623" s="101">
        <f t="shared" si="65"/>
        <v>21.911999999999999</v>
      </c>
      <c r="S623" s="101">
        <f t="shared" si="66"/>
        <v>68.424000000000007</v>
      </c>
      <c r="T623" s="101">
        <f t="shared" si="67"/>
        <v>61.248999999999995</v>
      </c>
      <c r="U623" s="101">
        <f t="shared" si="68"/>
        <v>62.839999999999975</v>
      </c>
      <c r="V623" s="101">
        <f t="shared" si="69"/>
        <v>63.900000000000034</v>
      </c>
      <c r="W623">
        <v>13.88</v>
      </c>
      <c r="X623">
        <v>8.0319999999999983</v>
      </c>
      <c r="Y623">
        <v>7.7680000000000007</v>
      </c>
      <c r="Z623">
        <v>7.7929999999999993</v>
      </c>
      <c r="AA623">
        <v>7.6550000000000011</v>
      </c>
      <c r="AB623">
        <v>7.6970000000000027</v>
      </c>
      <c r="AC623">
        <v>7.7609999999999957</v>
      </c>
      <c r="AD623">
        <v>7.8380000000000081</v>
      </c>
      <c r="AE623">
        <v>7.5989999999999895</v>
      </c>
      <c r="AF623">
        <v>7.5960000000000036</v>
      </c>
      <c r="AG623">
        <v>7.5879999999999939</v>
      </c>
      <c r="AH623">
        <v>7.6360000000000099</v>
      </c>
      <c r="AI623">
        <v>7.7149999999999892</v>
      </c>
      <c r="AJ623">
        <v>7.8070000000000022</v>
      </c>
      <c r="AK623">
        <v>7.6650000000000063</v>
      </c>
      <c r="AL623">
        <v>7.6430000000000007</v>
      </c>
      <c r="AM623">
        <v>7.6450000000000102</v>
      </c>
      <c r="AN623">
        <v>7.8029999999999688</v>
      </c>
      <c r="AO623">
        <v>7.7090000000000316</v>
      </c>
      <c r="AP623">
        <v>7.8940000000000055</v>
      </c>
      <c r="AQ623">
        <v>7.7920000000000016</v>
      </c>
      <c r="AR623">
        <v>7.8729999999999905</v>
      </c>
      <c r="AS623">
        <v>8.0039999999999907</v>
      </c>
      <c r="AT623">
        <v>8.1199999999999761</v>
      </c>
      <c r="AU623">
        <v>7.8830000000000098</v>
      </c>
      <c r="AV623">
        <v>7.8720000000000141</v>
      </c>
      <c r="AW623">
        <v>7.8810000000000002</v>
      </c>
      <c r="AX623">
        <v>8.0529999999999973</v>
      </c>
      <c r="AY623">
        <v>7.9710000000000321</v>
      </c>
      <c r="AZ623">
        <v>8.1799999999999784</v>
      </c>
      <c r="BA623">
        <v>8.1649999999999636</v>
      </c>
      <c r="BB623">
        <v>7.8950000000000387</v>
      </c>
      <c r="BC623" s="106">
        <f t="shared" si="70"/>
        <v>56.159399094429688</v>
      </c>
    </row>
    <row r="624" spans="1:55" ht="14.65" thickBot="1" x14ac:dyDescent="0.5">
      <c r="A624" s="47" t="s">
        <v>131</v>
      </c>
      <c r="B624" s="47">
        <v>2018</v>
      </c>
      <c r="C624" s="9">
        <v>43434</v>
      </c>
      <c r="D624" s="47" t="s">
        <v>72</v>
      </c>
      <c r="E624" s="29" t="s">
        <v>204</v>
      </c>
      <c r="F624" t="s">
        <v>206</v>
      </c>
      <c r="G624" t="s">
        <v>27</v>
      </c>
      <c r="H624" t="s">
        <v>432</v>
      </c>
      <c r="I624" t="s">
        <v>524</v>
      </c>
      <c r="J624" t="s">
        <v>538</v>
      </c>
      <c r="K624" t="s">
        <v>583</v>
      </c>
      <c r="L624" s="50">
        <f>(C624-VLOOKUP(H624,Riders!$A$2:$C$3501,2,FALSE))/365</f>
        <v>23.67945205479452</v>
      </c>
      <c r="M624" s="50">
        <f>(C624-VLOOKUP(I624,Riders!$A$2:$C$3501,2,FALSE))/365</f>
        <v>27.449315068493149</v>
      </c>
      <c r="N624" s="50">
        <f>(C624-VLOOKUP(J624,Riders!$A$2:$C$3501,2,FALSE))/365</f>
        <v>23.887671232876713</v>
      </c>
      <c r="O624" s="50">
        <f>(C624-VLOOKUP(K624,Riders!$A$2:$C$3501,2,FALSE))/365</f>
        <v>32.013698630136986</v>
      </c>
      <c r="P624" s="51">
        <v>3</v>
      </c>
      <c r="Q624" s="101" t="str">
        <f t="shared" si="64"/>
        <v/>
      </c>
      <c r="R624" s="101">
        <f t="shared" si="65"/>
        <v>22.082000000000001</v>
      </c>
      <c r="S624" s="101">
        <f t="shared" si="66"/>
        <v>68.696999999999989</v>
      </c>
      <c r="T624" s="101">
        <f t="shared" si="67"/>
        <v>62.826000000000008</v>
      </c>
      <c r="U624" s="101" t="str">
        <f t="shared" si="68"/>
        <v/>
      </c>
      <c r="V624" s="101" t="str">
        <f t="shared" si="69"/>
        <v/>
      </c>
      <c r="W624">
        <v>14.05</v>
      </c>
      <c r="X624">
        <v>8.032</v>
      </c>
      <c r="Y624">
        <v>7.6539999999999999</v>
      </c>
      <c r="Z624">
        <v>7.737999999999996</v>
      </c>
      <c r="AA624">
        <v>7.6770000000000067</v>
      </c>
      <c r="AB624">
        <v>7.769999999999996</v>
      </c>
      <c r="AC624">
        <v>7.7920000000000016</v>
      </c>
      <c r="AD624">
        <v>7.9839999999999876</v>
      </c>
      <c r="AE624">
        <v>7.8470000000000084</v>
      </c>
      <c r="AF624">
        <v>7.8920000000000101</v>
      </c>
      <c r="AG624">
        <v>7.9899999999999949</v>
      </c>
      <c r="AH624">
        <v>7.8799999999999955</v>
      </c>
      <c r="AI624">
        <v>7.8329999999999984</v>
      </c>
      <c r="AJ624">
        <v>7.7819999999999965</v>
      </c>
      <c r="AK624">
        <v>7.8969999999999914</v>
      </c>
      <c r="AL624">
        <v>7.7050000000000125</v>
      </c>
      <c r="AM624">
        <v>7.6960000000000264</v>
      </c>
      <c r="AN624">
        <v>7.8369999999999891</v>
      </c>
      <c r="AO624">
        <v>7.7029999999999745</v>
      </c>
      <c r="AP624">
        <v>7.724000000000018</v>
      </c>
      <c r="AQ624">
        <v>8.445999999999998</v>
      </c>
      <c r="AR624">
        <v>10.359999999999985</v>
      </c>
      <c r="AS624"/>
      <c r="AT624"/>
      <c r="AU624"/>
      <c r="AV624"/>
      <c r="AW624"/>
      <c r="AX624"/>
      <c r="AY624"/>
      <c r="AZ624"/>
      <c r="BA624"/>
      <c r="BB624"/>
      <c r="BC624" s="106" t="str">
        <f t="shared" si="70"/>
        <v/>
      </c>
    </row>
    <row r="625" spans="1:55" ht="14.65" thickBot="1" x14ac:dyDescent="0.5">
      <c r="A625" s="47" t="s">
        <v>131</v>
      </c>
      <c r="B625" s="47">
        <v>2018</v>
      </c>
      <c r="C625" s="9">
        <v>43434</v>
      </c>
      <c r="D625" s="47" t="s">
        <v>72</v>
      </c>
      <c r="E625" s="29" t="s">
        <v>204</v>
      </c>
      <c r="F625" t="s">
        <v>206</v>
      </c>
      <c r="G625" t="s">
        <v>53</v>
      </c>
      <c r="H625" t="s">
        <v>298</v>
      </c>
      <c r="I625" t="s">
        <v>272</v>
      </c>
      <c r="J625" t="s">
        <v>345</v>
      </c>
      <c r="K625" t="s">
        <v>389</v>
      </c>
      <c r="L625" s="50">
        <f>(C625-VLOOKUP(H625,Riders!$A$2:$C$3501,2,FALSE))/365</f>
        <v>19.372602739726027</v>
      </c>
      <c r="M625" s="50">
        <f>(C625-VLOOKUP(I625,Riders!$A$2:$C$3501,2,FALSE))/365</f>
        <v>21.786301369863015</v>
      </c>
      <c r="N625" s="50">
        <f>(C625-VLOOKUP(J625,Riders!$A$2:$C$3501,2,FALSE))/365</f>
        <v>25.687671232876713</v>
      </c>
      <c r="O625" s="50">
        <f>(C625-VLOOKUP(K625,Riders!$A$2:$C$3501,2,FALSE))/365</f>
        <v>19.082191780821919</v>
      </c>
      <c r="P625" s="51">
        <v>4</v>
      </c>
      <c r="Q625" s="101" t="str">
        <f t="shared" si="64"/>
        <v/>
      </c>
      <c r="R625" s="101">
        <f t="shared" si="65"/>
        <v>23.059000000000001</v>
      </c>
      <c r="S625" s="101">
        <f t="shared" si="66"/>
        <v>71.068999999999988</v>
      </c>
      <c r="T625" s="101">
        <f t="shared" si="67"/>
        <v>65.522999999999996</v>
      </c>
      <c r="U625" s="101" t="str">
        <f t="shared" si="68"/>
        <v/>
      </c>
      <c r="V625" s="101" t="str">
        <f t="shared" si="69"/>
        <v/>
      </c>
      <c r="W625">
        <v>14.404</v>
      </c>
      <c r="X625">
        <v>8.6550000000000011</v>
      </c>
      <c r="Y625">
        <v>8.0679999999999978</v>
      </c>
      <c r="Z625">
        <v>8.0010000000000012</v>
      </c>
      <c r="AA625">
        <v>7.7569999999999979</v>
      </c>
      <c r="AB625">
        <v>7.9990000000000023</v>
      </c>
      <c r="AC625">
        <v>8.0500000000000043</v>
      </c>
      <c r="AD625">
        <v>8.1349999999999838</v>
      </c>
      <c r="AE625">
        <v>7.960000000000008</v>
      </c>
      <c r="AF625">
        <v>8.070999999999998</v>
      </c>
      <c r="AG625">
        <v>8.0650000000000119</v>
      </c>
      <c r="AH625">
        <v>8.2900000000000063</v>
      </c>
      <c r="AI625">
        <v>8.1419999999999817</v>
      </c>
      <c r="AJ625">
        <v>8.356000000000023</v>
      </c>
      <c r="AK625">
        <v>8.2449999999999903</v>
      </c>
      <c r="AL625">
        <v>8.393999999999977</v>
      </c>
      <c r="AM625">
        <v>8.2420000000000186</v>
      </c>
      <c r="AN625">
        <v>8.3629999999999995</v>
      </c>
      <c r="AO625">
        <v>8.3050000000000068</v>
      </c>
      <c r="AP625">
        <v>8.7489999999999668</v>
      </c>
      <c r="AQ625">
        <v>10.098000000000013</v>
      </c>
      <c r="AR625"/>
      <c r="AS625"/>
      <c r="AT625"/>
      <c r="AU625"/>
      <c r="AV625"/>
      <c r="AW625"/>
      <c r="AX625"/>
      <c r="AY625"/>
      <c r="AZ625"/>
      <c r="BA625"/>
      <c r="BB625"/>
      <c r="BC625" s="106" t="str">
        <f t="shared" si="70"/>
        <v/>
      </c>
    </row>
    <row r="626" spans="1:55" ht="14.65" thickBot="1" x14ac:dyDescent="0.5">
      <c r="A626" s="47" t="s">
        <v>93</v>
      </c>
      <c r="B626" s="47">
        <v>2018</v>
      </c>
      <c r="C626" s="49">
        <v>43399</v>
      </c>
      <c r="D626" s="47" t="s">
        <v>72</v>
      </c>
      <c r="E626" s="29" t="s">
        <v>454</v>
      </c>
      <c r="F626">
        <v>1</v>
      </c>
      <c r="G626" t="s">
        <v>67</v>
      </c>
      <c r="H626" t="s">
        <v>214</v>
      </c>
      <c r="I626" t="s">
        <v>329</v>
      </c>
      <c r="J626" t="s">
        <v>569</v>
      </c>
      <c r="K626" t="s">
        <v>521</v>
      </c>
      <c r="L626" s="50">
        <f>(C626-VLOOKUP(H626,Riders!$A$2:$C$3501,2,FALSE))/365</f>
        <v>23.854794520547944</v>
      </c>
      <c r="M626" s="50">
        <f>(C626-VLOOKUP(I626,Riders!$A$2:$C$3501,2,FALSE))/365</f>
        <v>31.961643835616439</v>
      </c>
      <c r="N626" s="50">
        <f>(C626-VLOOKUP(J626,Riders!$A$2:$C$3501,2,FALSE))/365</f>
        <v>31.515068493150686</v>
      </c>
      <c r="O626" s="50">
        <f>(C626-VLOOKUP(K626,Riders!$A$2:$C$3501,2,FALSE))/365</f>
        <v>21.18904109589041</v>
      </c>
      <c r="P626" s="51">
        <v>1</v>
      </c>
      <c r="Q626" s="101">
        <f t="shared" si="64"/>
        <v>265.40199999999999</v>
      </c>
      <c r="R626" s="101">
        <f t="shared" si="65"/>
        <v>21.969000000000001</v>
      </c>
      <c r="S626" s="101">
        <f t="shared" si="66"/>
        <v>69.673000000000016</v>
      </c>
      <c r="T626" s="101">
        <f t="shared" si="67"/>
        <v>65.096999999999994</v>
      </c>
      <c r="U626" s="101">
        <f t="shared" si="68"/>
        <v>64.748000000000019</v>
      </c>
      <c r="V626" s="101">
        <f t="shared" si="69"/>
        <v>65.883999999999958</v>
      </c>
      <c r="W626">
        <v>13.797000000000001</v>
      </c>
      <c r="X626">
        <v>8.1720000000000006</v>
      </c>
      <c r="Y626">
        <v>7.8189999999999991</v>
      </c>
      <c r="Z626">
        <v>7.8610000000000007</v>
      </c>
      <c r="AA626">
        <v>7.7449999999999974</v>
      </c>
      <c r="AB626">
        <v>7.9680000000000035</v>
      </c>
      <c r="AC626">
        <v>8.0309999999999917</v>
      </c>
      <c r="AD626">
        <v>8.2800000000000225</v>
      </c>
      <c r="AE626">
        <v>8.1239999999999952</v>
      </c>
      <c r="AF626">
        <v>8.3189999999999884</v>
      </c>
      <c r="AG626">
        <v>8.11</v>
      </c>
      <c r="AH626">
        <v>7.9879999999999995</v>
      </c>
      <c r="AI626">
        <v>8.0809999999999889</v>
      </c>
      <c r="AJ626">
        <v>8.0480000000000302</v>
      </c>
      <c r="AK626">
        <v>8.1129999999999711</v>
      </c>
      <c r="AL626">
        <v>8.3140000000000214</v>
      </c>
      <c r="AM626">
        <v>8.125</v>
      </c>
      <c r="AN626">
        <v>8.261999999999972</v>
      </c>
      <c r="AO626">
        <v>8.1069999999999993</v>
      </c>
      <c r="AP626">
        <v>8.2479999999999905</v>
      </c>
      <c r="AQ626">
        <v>8.0220000000000198</v>
      </c>
      <c r="AR626">
        <v>7.8689999999999998</v>
      </c>
      <c r="AS626">
        <v>7.9519999999999698</v>
      </c>
      <c r="AT626">
        <v>8.1630000000000678</v>
      </c>
      <c r="AU626">
        <v>8.3389999999999986</v>
      </c>
      <c r="AV626">
        <v>8.518999999999977</v>
      </c>
      <c r="AW626">
        <v>8.1709999999999638</v>
      </c>
      <c r="AX626">
        <v>8.4850000000000421</v>
      </c>
      <c r="AY626">
        <v>8.2530000000000143</v>
      </c>
      <c r="AZ626">
        <v>8.4339999999999975</v>
      </c>
      <c r="BA626">
        <v>7.8859999999999388</v>
      </c>
      <c r="BB626">
        <v>7.7970000000000255</v>
      </c>
      <c r="BC626" s="106">
        <f t="shared" si="70"/>
        <v>54.25731531789512</v>
      </c>
    </row>
    <row r="627" spans="1:55" ht="14.65" thickBot="1" x14ac:dyDescent="0.5">
      <c r="A627" s="47" t="s">
        <v>93</v>
      </c>
      <c r="B627" s="47">
        <v>2018</v>
      </c>
      <c r="C627" s="49">
        <v>43399</v>
      </c>
      <c r="D627" s="47" t="s">
        <v>72</v>
      </c>
      <c r="E627" s="29" t="s">
        <v>454</v>
      </c>
      <c r="F627">
        <v>1</v>
      </c>
      <c r="G627" t="s">
        <v>17</v>
      </c>
      <c r="H627" t="s">
        <v>332</v>
      </c>
      <c r="I627" t="s">
        <v>423</v>
      </c>
      <c r="J627" t="s">
        <v>327</v>
      </c>
      <c r="K627" t="s">
        <v>570</v>
      </c>
      <c r="L627" s="50">
        <f>(C627-VLOOKUP(H627,Riders!$A$2:$C$3501,2,FALSE))/365</f>
        <v>27.186301369863013</v>
      </c>
      <c r="M627" s="50">
        <f>(C627-VLOOKUP(I627,Riders!$A$2:$C$3501,2,FALSE))/365</f>
        <v>20.934246575342467</v>
      </c>
      <c r="N627" s="50">
        <f>(C627-VLOOKUP(J627,Riders!$A$2:$C$3501,2,FALSE))/365</f>
        <v>26.06027397260274</v>
      </c>
      <c r="O627" s="50">
        <f>(C627-VLOOKUP(K627,Riders!$A$2:$C$3501,2,FALSE))/365</f>
        <v>31.421917808219177</v>
      </c>
      <c r="P627" s="51">
        <v>2</v>
      </c>
      <c r="Q627" s="101" t="str">
        <f t="shared" si="64"/>
        <v/>
      </c>
      <c r="R627" s="101">
        <f t="shared" si="65"/>
        <v>22.663</v>
      </c>
      <c r="S627" s="101">
        <f t="shared" si="66"/>
        <v>69.849000000000004</v>
      </c>
      <c r="T627" s="101">
        <f t="shared" si="67"/>
        <v>63.245999999999995</v>
      </c>
      <c r="U627" s="101">
        <f t="shared" si="68"/>
        <v>64.632999999999981</v>
      </c>
      <c r="V627" s="101" t="str">
        <f t="shared" si="69"/>
        <v/>
      </c>
      <c r="W627">
        <v>14.315</v>
      </c>
      <c r="X627">
        <v>8.3480000000000008</v>
      </c>
      <c r="Y627">
        <v>7.8719999999999999</v>
      </c>
      <c r="Z627">
        <v>7.8640000000000008</v>
      </c>
      <c r="AA627">
        <v>7.7079999999999984</v>
      </c>
      <c r="AB627">
        <v>7.884999999999998</v>
      </c>
      <c r="AC627">
        <v>7.9269999999999996</v>
      </c>
      <c r="AD627">
        <v>7.9300000000000068</v>
      </c>
      <c r="AE627">
        <v>8.0880000000000081</v>
      </c>
      <c r="AF627">
        <v>7.8789999999999907</v>
      </c>
      <c r="AG627">
        <v>7.819999999999979</v>
      </c>
      <c r="AH627">
        <v>7.7990000000000208</v>
      </c>
      <c r="AI627">
        <v>7.9780000000000086</v>
      </c>
      <c r="AJ627">
        <v>7.8299999999999983</v>
      </c>
      <c r="AK627">
        <v>8.0149999999999864</v>
      </c>
      <c r="AL627">
        <v>7.8370000000000033</v>
      </c>
      <c r="AM627">
        <v>8.02800000000002</v>
      </c>
      <c r="AN627">
        <v>8.2699999999999818</v>
      </c>
      <c r="AO627">
        <v>8.4120000000000061</v>
      </c>
      <c r="AP627">
        <v>8.0609999999999786</v>
      </c>
      <c r="AQ627">
        <v>7.9979999999999905</v>
      </c>
      <c r="AR627">
        <v>7.9640000000000555</v>
      </c>
      <c r="AS627">
        <v>7.9529999999999745</v>
      </c>
      <c r="AT627">
        <v>7.9469999999999743</v>
      </c>
      <c r="AU627">
        <v>8.1910000000000025</v>
      </c>
      <c r="AV627">
        <v>8.2310000000000514</v>
      </c>
      <c r="AW627">
        <v>8.0579999999999359</v>
      </c>
      <c r="AX627">
        <v>8.2430000000000234</v>
      </c>
      <c r="AY627">
        <v>8.0790000000000077</v>
      </c>
      <c r="AZ627">
        <v>8.1070000000000277</v>
      </c>
      <c r="BA627">
        <v>8.1879999999999882</v>
      </c>
      <c r="BB627"/>
      <c r="BC627" s="106" t="str">
        <f t="shared" si="70"/>
        <v/>
      </c>
    </row>
    <row r="628" spans="1:55" ht="14.65" thickBot="1" x14ac:dyDescent="0.5">
      <c r="A628" s="47" t="s">
        <v>93</v>
      </c>
      <c r="B628" s="47">
        <v>2018</v>
      </c>
      <c r="C628" s="49">
        <v>43399</v>
      </c>
      <c r="D628" s="47" t="s">
        <v>72</v>
      </c>
      <c r="E628" s="29" t="s">
        <v>454</v>
      </c>
      <c r="F628">
        <v>2</v>
      </c>
      <c r="G628" t="s">
        <v>27</v>
      </c>
      <c r="H628" t="s">
        <v>432</v>
      </c>
      <c r="I628" t="s">
        <v>524</v>
      </c>
      <c r="J628" t="s">
        <v>538</v>
      </c>
      <c r="K628" t="s">
        <v>583</v>
      </c>
      <c r="L628" s="50">
        <f>(C628-VLOOKUP(H628,Riders!$A$2:$C$3501,2,FALSE))/365</f>
        <v>23.583561643835615</v>
      </c>
      <c r="M628" s="50">
        <f>(C628-VLOOKUP(I628,Riders!$A$2:$C$3501,2,FALSE))/365</f>
        <v>27.353424657534248</v>
      </c>
      <c r="N628" s="50">
        <f>(C628-VLOOKUP(J628,Riders!$A$2:$C$3501,2,FALSE))/365</f>
        <v>23.791780821917808</v>
      </c>
      <c r="O628" s="50">
        <f>(C628-VLOOKUP(K628,Riders!$A$2:$C$3501,2,FALSE))/365</f>
        <v>31.917808219178081</v>
      </c>
      <c r="P628" s="51">
        <v>1</v>
      </c>
      <c r="Q628" s="101">
        <f t="shared" si="64"/>
        <v>260.85500000000002</v>
      </c>
      <c r="R628" s="101">
        <f t="shared" si="65"/>
        <v>22.638999999999999</v>
      </c>
      <c r="S628" s="101">
        <f t="shared" si="66"/>
        <v>69.545000000000002</v>
      </c>
      <c r="T628" s="101">
        <f t="shared" si="67"/>
        <v>62.976000000000013</v>
      </c>
      <c r="U628" s="101">
        <f t="shared" si="68"/>
        <v>63.191999999999979</v>
      </c>
      <c r="V628" s="101">
        <f t="shared" si="69"/>
        <v>65.142000000000024</v>
      </c>
      <c r="W628">
        <v>14.462999999999999</v>
      </c>
      <c r="X628">
        <v>8.1760000000000002</v>
      </c>
      <c r="Y628">
        <v>7.7480000000000011</v>
      </c>
      <c r="Z628">
        <v>7.8429999999999964</v>
      </c>
      <c r="AA628">
        <v>7.7120000000000033</v>
      </c>
      <c r="AB628">
        <v>7.7409999999999997</v>
      </c>
      <c r="AC628">
        <v>7.8270000000000053</v>
      </c>
      <c r="AD628">
        <v>8.0349999999999966</v>
      </c>
      <c r="AE628">
        <v>7.8039999999999878</v>
      </c>
      <c r="AF628">
        <v>7.7790000000000106</v>
      </c>
      <c r="AG628">
        <v>7.9019999999999868</v>
      </c>
      <c r="AH628">
        <v>7.8130000000000024</v>
      </c>
      <c r="AI628">
        <v>7.8610000000000042</v>
      </c>
      <c r="AJ628">
        <v>8.0460000000000065</v>
      </c>
      <c r="AK628">
        <v>7.9219999999999828</v>
      </c>
      <c r="AL628">
        <v>7.8490000000000322</v>
      </c>
      <c r="AM628">
        <v>8</v>
      </c>
      <c r="AN628">
        <v>7.8569999999999993</v>
      </c>
      <c r="AO628">
        <v>7.839999999999975</v>
      </c>
      <c r="AP628">
        <v>7.8489999999999895</v>
      </c>
      <c r="AQ628">
        <v>8.0260000000000105</v>
      </c>
      <c r="AR628">
        <v>7.7370000000000232</v>
      </c>
      <c r="AS628">
        <v>7.9209999999999923</v>
      </c>
      <c r="AT628">
        <v>7.9619999999999891</v>
      </c>
      <c r="AU628">
        <v>8.2630000000000052</v>
      </c>
      <c r="AV628">
        <v>8.2750000000000341</v>
      </c>
      <c r="AW628">
        <v>7.9079999999999302</v>
      </c>
      <c r="AX628">
        <v>7.9780000000000371</v>
      </c>
      <c r="AY628">
        <v>8.0890000000000271</v>
      </c>
      <c r="AZ628">
        <v>8.1299999999999386</v>
      </c>
      <c r="BA628">
        <v>8.2150000000000318</v>
      </c>
      <c r="BB628">
        <v>8.2840000000000202</v>
      </c>
      <c r="BC628" s="106">
        <f t="shared" si="70"/>
        <v>55.203082172087939</v>
      </c>
    </row>
    <row r="629" spans="1:55" ht="14.65" thickBot="1" x14ac:dyDescent="0.5">
      <c r="A629" s="47" t="s">
        <v>93</v>
      </c>
      <c r="B629" s="47">
        <v>2018</v>
      </c>
      <c r="C629" s="49">
        <v>43399</v>
      </c>
      <c r="D629" s="47" t="s">
        <v>72</v>
      </c>
      <c r="E629" s="29" t="s">
        <v>454</v>
      </c>
      <c r="F629">
        <v>2</v>
      </c>
      <c r="G629" t="s">
        <v>40</v>
      </c>
      <c r="H629" t="s">
        <v>221</v>
      </c>
      <c r="I629" t="s">
        <v>320</v>
      </c>
      <c r="J629" t="s">
        <v>575</v>
      </c>
      <c r="K629" t="s">
        <v>548</v>
      </c>
      <c r="L629" s="50">
        <f>(C629-VLOOKUP(H629,Riders!$A$2:$C$3501,2,FALSE))/365</f>
        <v>21.55890410958904</v>
      </c>
      <c r="M629" s="50">
        <f>(C629-VLOOKUP(I629,Riders!$A$2:$C$3501,2,FALSE))/365</f>
        <v>21.279452054794522</v>
      </c>
      <c r="N629" s="50">
        <f>(C629-VLOOKUP(J629,Riders!$A$2:$C$3501,2,FALSE))/365</f>
        <v>21.375342465753423</v>
      </c>
      <c r="O629" s="50">
        <f>(C629-VLOOKUP(K629,Riders!$A$2:$C$3501,2,FALSE))/365</f>
        <v>25.794520547945204</v>
      </c>
      <c r="P629" s="51">
        <v>2</v>
      </c>
      <c r="Q629" s="101">
        <f t="shared" si="64"/>
        <v>271.24599999999998</v>
      </c>
      <c r="R629" s="101">
        <f t="shared" si="65"/>
        <v>22.666</v>
      </c>
      <c r="S629" s="101">
        <f t="shared" si="66"/>
        <v>70.972999999999999</v>
      </c>
      <c r="T629" s="101">
        <f t="shared" si="67"/>
        <v>65.692000000000021</v>
      </c>
      <c r="U629" s="101">
        <f t="shared" si="68"/>
        <v>66.800999999999959</v>
      </c>
      <c r="V629" s="101">
        <f t="shared" si="69"/>
        <v>67.78</v>
      </c>
      <c r="W629">
        <v>14.269</v>
      </c>
      <c r="X629">
        <v>8.3970000000000002</v>
      </c>
      <c r="Y629">
        <v>8.1329999999999991</v>
      </c>
      <c r="Z629">
        <v>8.1839999999999975</v>
      </c>
      <c r="AA629">
        <v>7.9280000000000044</v>
      </c>
      <c r="AB629">
        <v>7.9849999999999994</v>
      </c>
      <c r="AC629">
        <v>8.1169999999999902</v>
      </c>
      <c r="AD629">
        <v>7.960000000000008</v>
      </c>
      <c r="AE629">
        <v>8.0519999999999925</v>
      </c>
      <c r="AF629">
        <v>8.2060000000000031</v>
      </c>
      <c r="AG629">
        <v>8.054000000000002</v>
      </c>
      <c r="AH629">
        <v>8.0430000000000064</v>
      </c>
      <c r="AI629">
        <v>8.2289999999999992</v>
      </c>
      <c r="AJ629">
        <v>8.380999999999986</v>
      </c>
      <c r="AK629">
        <v>8.3009999999999877</v>
      </c>
      <c r="AL629">
        <v>8.4260000000000446</v>
      </c>
      <c r="AM629">
        <v>8.5509999999999877</v>
      </c>
      <c r="AN629">
        <v>8.228999999999985</v>
      </c>
      <c r="AO629">
        <v>8.127000000000038</v>
      </c>
      <c r="AP629">
        <v>8.3039999999999736</v>
      </c>
      <c r="AQ629">
        <v>8.2129999999999939</v>
      </c>
      <c r="AR629">
        <v>8.1930000000000121</v>
      </c>
      <c r="AS629">
        <v>8.4749999999999943</v>
      </c>
      <c r="AT629">
        <v>8.7089999999999748</v>
      </c>
      <c r="AU629">
        <v>9.1080000000000325</v>
      </c>
      <c r="AV629">
        <v>9.2709999999999866</v>
      </c>
      <c r="AW629">
        <v>8.8499999999999659</v>
      </c>
      <c r="AX629">
        <v>8.2530000000000427</v>
      </c>
      <c r="AY629">
        <v>8.046999999999997</v>
      </c>
      <c r="AZ629">
        <v>8.1359999999999957</v>
      </c>
      <c r="BA629">
        <v>7.9990000000000521</v>
      </c>
      <c r="BB629">
        <v>8.1159999999999286</v>
      </c>
      <c r="BC629" s="106">
        <f t="shared" si="70"/>
        <v>53.088340473223575</v>
      </c>
    </row>
    <row r="630" spans="1:55" ht="14.65" thickBot="1" x14ac:dyDescent="0.5">
      <c r="A630" s="47" t="s">
        <v>93</v>
      </c>
      <c r="B630" s="47">
        <v>2018</v>
      </c>
      <c r="C630" s="49">
        <v>43399</v>
      </c>
      <c r="D630" s="47" t="s">
        <v>72</v>
      </c>
      <c r="E630" s="29" t="s">
        <v>454</v>
      </c>
      <c r="F630">
        <v>3</v>
      </c>
      <c r="G630" t="s">
        <v>53</v>
      </c>
      <c r="H630" t="s">
        <v>227</v>
      </c>
      <c r="I630" t="s">
        <v>560</v>
      </c>
      <c r="J630" t="s">
        <v>557</v>
      </c>
      <c r="K630" t="s">
        <v>529</v>
      </c>
      <c r="L630" s="50">
        <f>(C630-VLOOKUP(H630,Riders!$A$2:$C$3501,2,FALSE))/365</f>
        <v>20.673972602739727</v>
      </c>
      <c r="M630" s="50">
        <f>(C630-VLOOKUP(I630,Riders!$A$2:$C$3501,2,FALSE))/365</f>
        <v>20.621917808219177</v>
      </c>
      <c r="N630" s="50">
        <f>(C630-VLOOKUP(J630,Riders!$A$2:$C$3501,2,FALSE))/365</f>
        <v>30.304109589041097</v>
      </c>
      <c r="O630" s="50">
        <f>(C630-VLOOKUP(K630,Riders!$A$2:$C$3501,2,FALSE))/365</f>
        <v>36.295890410958904</v>
      </c>
      <c r="P630" s="51">
        <v>1</v>
      </c>
      <c r="Q630" s="101">
        <f t="shared" si="64"/>
        <v>259.62599999999998</v>
      </c>
      <c r="R630" s="101">
        <f t="shared" si="65"/>
        <v>22.901</v>
      </c>
      <c r="S630" s="101">
        <f t="shared" si="66"/>
        <v>69.512</v>
      </c>
      <c r="T630" s="101">
        <f t="shared" si="67"/>
        <v>62.455000000000013</v>
      </c>
      <c r="U630" s="101">
        <f t="shared" si="68"/>
        <v>63.616999999999962</v>
      </c>
      <c r="V630" s="101">
        <f t="shared" si="69"/>
        <v>64.042000000000002</v>
      </c>
      <c r="W630">
        <v>14.355</v>
      </c>
      <c r="X630">
        <v>8.5459999999999994</v>
      </c>
      <c r="Y630">
        <v>7.9920000000000009</v>
      </c>
      <c r="Z630">
        <v>7.7789999999999964</v>
      </c>
      <c r="AA630">
        <v>7.865000000000002</v>
      </c>
      <c r="AB630">
        <v>7.6550000000000011</v>
      </c>
      <c r="AC630">
        <v>7.622000000000007</v>
      </c>
      <c r="AD630">
        <v>7.6979999999999933</v>
      </c>
      <c r="AE630">
        <v>7.6269999999999953</v>
      </c>
      <c r="AF630">
        <v>7.820999999999998</v>
      </c>
      <c r="AG630">
        <v>7.7639999999999958</v>
      </c>
      <c r="AH630">
        <v>7.8300000000000125</v>
      </c>
      <c r="AI630">
        <v>7.9399999999999977</v>
      </c>
      <c r="AJ630">
        <v>7.9339999999999975</v>
      </c>
      <c r="AK630">
        <v>7.791000000000011</v>
      </c>
      <c r="AL630">
        <v>7.7480000000000047</v>
      </c>
      <c r="AM630">
        <v>7.8529999999999802</v>
      </c>
      <c r="AN630">
        <v>7.8240000000000123</v>
      </c>
      <c r="AO630">
        <v>7.8880000000000052</v>
      </c>
      <c r="AP630">
        <v>8.0480000000000018</v>
      </c>
      <c r="AQ630">
        <v>7.9819999999999709</v>
      </c>
      <c r="AR630">
        <v>7.9770000000000039</v>
      </c>
      <c r="AS630">
        <v>8.1970000000000312</v>
      </c>
      <c r="AT630">
        <v>7.8479999999999563</v>
      </c>
      <c r="AU630">
        <v>7.8520000000000039</v>
      </c>
      <c r="AV630">
        <v>7.9560000000000457</v>
      </c>
      <c r="AW630">
        <v>7.9659999999999513</v>
      </c>
      <c r="AX630">
        <v>7.9960000000000093</v>
      </c>
      <c r="AY630">
        <v>8.2199999999999989</v>
      </c>
      <c r="AZ630">
        <v>8.0040000000000191</v>
      </c>
      <c r="BA630">
        <v>8.0320000000000107</v>
      </c>
      <c r="BB630">
        <v>8.0159999999999627</v>
      </c>
      <c r="BC630" s="106">
        <f t="shared" si="70"/>
        <v>55.4643987890273</v>
      </c>
    </row>
    <row r="631" spans="1:55" ht="14.65" thickBot="1" x14ac:dyDescent="0.5">
      <c r="A631" s="47" t="s">
        <v>93</v>
      </c>
      <c r="B631" s="47">
        <v>2018</v>
      </c>
      <c r="C631" s="49">
        <v>43399</v>
      </c>
      <c r="D631" s="47" t="s">
        <v>72</v>
      </c>
      <c r="E631" s="29" t="s">
        <v>454</v>
      </c>
      <c r="F631">
        <v>3</v>
      </c>
      <c r="G631" t="s">
        <v>29</v>
      </c>
      <c r="H631" t="s">
        <v>322</v>
      </c>
      <c r="I631" t="s">
        <v>28</v>
      </c>
      <c r="J631" t="s">
        <v>416</v>
      </c>
      <c r="K631" t="s">
        <v>526</v>
      </c>
      <c r="L631" s="50">
        <f>(C631-VLOOKUP(H631,Riders!$A$2:$C$3501,2,FALSE))/365</f>
        <v>30.786301369863015</v>
      </c>
      <c r="M631" s="50">
        <f>(C631-VLOOKUP(I631,Riders!$A$2:$C$3501,2,FALSE))/365</f>
        <v>18.832876712328765</v>
      </c>
      <c r="N631" s="50">
        <f>(C631-VLOOKUP(J631,Riders!$A$2:$C$3501,2,FALSE))/365</f>
        <v>20.989041095890411</v>
      </c>
      <c r="O631" s="50">
        <f>(C631-VLOOKUP(K631,Riders!$A$2:$C$3501,2,FALSE))/365</f>
        <v>29.44109589041096</v>
      </c>
      <c r="P631" s="51">
        <v>2</v>
      </c>
      <c r="Q631" s="101">
        <f t="shared" si="64"/>
        <v>259.851</v>
      </c>
      <c r="R631" s="101">
        <f t="shared" si="65"/>
        <v>22.631</v>
      </c>
      <c r="S631" s="101">
        <f t="shared" si="66"/>
        <v>69.676000000000002</v>
      </c>
      <c r="T631" s="101">
        <f t="shared" si="67"/>
        <v>62.657000000000025</v>
      </c>
      <c r="U631" s="101">
        <f t="shared" si="68"/>
        <v>63.482999999999947</v>
      </c>
      <c r="V631" s="101">
        <f t="shared" si="69"/>
        <v>64.035000000000025</v>
      </c>
      <c r="W631">
        <v>14.423999999999999</v>
      </c>
      <c r="X631">
        <v>8.2070000000000007</v>
      </c>
      <c r="Y631">
        <v>7.8320000000000007</v>
      </c>
      <c r="Z631">
        <v>7.8919999999999959</v>
      </c>
      <c r="AA631">
        <v>7.7970000000000041</v>
      </c>
      <c r="AB631">
        <v>7.9709999999999965</v>
      </c>
      <c r="AC631">
        <v>7.7950000000000017</v>
      </c>
      <c r="AD631">
        <v>7.7580000000000027</v>
      </c>
      <c r="AE631">
        <v>7.8389999999999986</v>
      </c>
      <c r="AF631">
        <v>7.710000000000008</v>
      </c>
      <c r="AG631">
        <v>7.7109999999999843</v>
      </c>
      <c r="AH631">
        <v>7.7000000000000028</v>
      </c>
      <c r="AI631">
        <v>7.9669999999999987</v>
      </c>
      <c r="AJ631">
        <v>7.8750000000000142</v>
      </c>
      <c r="AK631">
        <v>7.8979999999999819</v>
      </c>
      <c r="AL631">
        <v>7.9570000000000363</v>
      </c>
      <c r="AM631">
        <v>8.0329999999999586</v>
      </c>
      <c r="AN631">
        <v>7.9410000000000025</v>
      </c>
      <c r="AO631">
        <v>7.9070000000000107</v>
      </c>
      <c r="AP631">
        <v>8.0619999999999834</v>
      </c>
      <c r="AQ631">
        <v>7.849000000000018</v>
      </c>
      <c r="AR631">
        <v>7.8859999999999957</v>
      </c>
      <c r="AS631">
        <v>7.97199999999998</v>
      </c>
      <c r="AT631">
        <v>7.8329999999999984</v>
      </c>
      <c r="AU631">
        <v>7.8990000000000293</v>
      </c>
      <c r="AV631">
        <v>8.0310000000000059</v>
      </c>
      <c r="AW631">
        <v>8.0769999999999982</v>
      </c>
      <c r="AX631">
        <v>8.1569999999999823</v>
      </c>
      <c r="AY631">
        <v>7.9140000000000157</v>
      </c>
      <c r="AZ631">
        <v>7.9679999999999609</v>
      </c>
      <c r="BA631">
        <v>8.1060000000000514</v>
      </c>
      <c r="BB631">
        <v>7.8829999999999814</v>
      </c>
      <c r="BC631" s="106">
        <f t="shared" si="70"/>
        <v>55.416373229273702</v>
      </c>
    </row>
    <row r="632" spans="1:55" ht="14.65" thickBot="1" x14ac:dyDescent="0.5">
      <c r="A632" s="47" t="s">
        <v>93</v>
      </c>
      <c r="B632" s="47">
        <v>2018</v>
      </c>
      <c r="C632" s="49">
        <v>43399</v>
      </c>
      <c r="D632" s="47" t="s">
        <v>72</v>
      </c>
      <c r="E632" s="29" t="s">
        <v>454</v>
      </c>
      <c r="F632">
        <v>4</v>
      </c>
      <c r="G632" t="s">
        <v>25</v>
      </c>
      <c r="H632" t="s">
        <v>309</v>
      </c>
      <c r="I632" t="s">
        <v>269</v>
      </c>
      <c r="J632" t="s">
        <v>343</v>
      </c>
      <c r="K632" t="s">
        <v>522</v>
      </c>
      <c r="L632" s="50">
        <f>(C632-VLOOKUP(H632,Riders!$A$2:$C$3501,2,FALSE))/365</f>
        <v>26.523287671232875</v>
      </c>
      <c r="M632" s="50">
        <f>(C632-VLOOKUP(I632,Riders!$A$2:$C$3501,2,FALSE))/365</f>
        <v>24.641095890410959</v>
      </c>
      <c r="N632" s="50">
        <f>(C632-VLOOKUP(J632,Riders!$A$2:$C$3501,2,FALSE))/365</f>
        <v>24.150684931506849</v>
      </c>
      <c r="O632" s="50">
        <f>(C632-VLOOKUP(K632,Riders!$A$2:$C$3501,2,FALSE))/365</f>
        <v>20.408219178082192</v>
      </c>
      <c r="P632" s="51">
        <v>1</v>
      </c>
      <c r="Q632" s="101">
        <f t="shared" si="64"/>
        <v>256.976</v>
      </c>
      <c r="R632" s="101">
        <f t="shared" si="65"/>
        <v>22.573</v>
      </c>
      <c r="S632" s="101">
        <f t="shared" si="66"/>
        <v>68.715999999999994</v>
      </c>
      <c r="T632" s="101">
        <f t="shared" si="67"/>
        <v>61.685999999999993</v>
      </c>
      <c r="U632" s="101">
        <f t="shared" si="68"/>
        <v>62.944999999999993</v>
      </c>
      <c r="V632" s="101">
        <f t="shared" si="69"/>
        <v>63.629000000000019</v>
      </c>
      <c r="W632">
        <v>14.189</v>
      </c>
      <c r="X632">
        <v>8.3840000000000003</v>
      </c>
      <c r="Y632">
        <v>7.8260000000000005</v>
      </c>
      <c r="Z632">
        <v>7.8010000000000019</v>
      </c>
      <c r="AA632">
        <v>7.6099999999999994</v>
      </c>
      <c r="AB632">
        <v>7.769999999999996</v>
      </c>
      <c r="AC632">
        <v>7.5930000000000106</v>
      </c>
      <c r="AD632">
        <v>7.5429999999999851</v>
      </c>
      <c r="AE632">
        <v>7.5960000000000036</v>
      </c>
      <c r="AF632">
        <v>7.7540000000000049</v>
      </c>
      <c r="AG632">
        <v>7.6529999999999916</v>
      </c>
      <c r="AH632">
        <v>7.7040000000000077</v>
      </c>
      <c r="AI632">
        <v>7.7909999999999826</v>
      </c>
      <c r="AJ632">
        <v>7.6979999999999933</v>
      </c>
      <c r="AK632">
        <v>7.6900000000000119</v>
      </c>
      <c r="AL632">
        <v>7.7999999999999972</v>
      </c>
      <c r="AM632">
        <v>7.695999999999998</v>
      </c>
      <c r="AN632">
        <v>7.6859999999999786</v>
      </c>
      <c r="AO632">
        <v>7.69500000000005</v>
      </c>
      <c r="AP632">
        <v>7.8659999999999854</v>
      </c>
      <c r="AQ632">
        <v>7.8769999999999811</v>
      </c>
      <c r="AR632">
        <v>8.1610000000000014</v>
      </c>
      <c r="AS632">
        <v>7.9860000000000468</v>
      </c>
      <c r="AT632">
        <v>7.9779999999999518</v>
      </c>
      <c r="AU632">
        <v>8.1250000000000284</v>
      </c>
      <c r="AV632">
        <v>7.8889999999999816</v>
      </c>
      <c r="AW632">
        <v>8.02800000000002</v>
      </c>
      <c r="AX632">
        <v>7.8249999999999886</v>
      </c>
      <c r="AY632">
        <v>7.8350000000000364</v>
      </c>
      <c r="AZ632">
        <v>7.86099999999999</v>
      </c>
      <c r="BA632">
        <v>7.9849999999999852</v>
      </c>
      <c r="BB632">
        <v>8.0809999999999889</v>
      </c>
      <c r="BC632" s="106">
        <f t="shared" si="70"/>
        <v>56.036361372268225</v>
      </c>
    </row>
    <row r="633" spans="1:55" ht="14.65" thickBot="1" x14ac:dyDescent="0.5">
      <c r="A633" s="47" t="s">
        <v>93</v>
      </c>
      <c r="B633" s="47">
        <v>2018</v>
      </c>
      <c r="C633" s="49">
        <v>43399</v>
      </c>
      <c r="D633" s="47" t="s">
        <v>72</v>
      </c>
      <c r="E633" s="29" t="s">
        <v>454</v>
      </c>
      <c r="F633">
        <v>4</v>
      </c>
      <c r="G633" t="s">
        <v>15</v>
      </c>
      <c r="H633" t="s">
        <v>459</v>
      </c>
      <c r="I633" t="s">
        <v>505</v>
      </c>
      <c r="J633" t="s">
        <v>501</v>
      </c>
      <c r="K633" t="s">
        <v>491</v>
      </c>
      <c r="L633" s="50">
        <f>(C633-VLOOKUP(H633,Riders!$A$2:$C$3501,2,FALSE))/365</f>
        <v>19.945205479452056</v>
      </c>
      <c r="M633" s="50">
        <f>(C633-VLOOKUP(I633,Riders!$A$2:$C$3501,2,FALSE))/365</f>
        <v>35.463013698630135</v>
      </c>
      <c r="N633" s="50">
        <f>(C633-VLOOKUP(J633,Riders!$A$2:$C$3501,2,FALSE))/365</f>
        <v>30.402739726027399</v>
      </c>
      <c r="O633" s="50">
        <f>(C633-VLOOKUP(K633,Riders!$A$2:$C$3501,2,FALSE))/365</f>
        <v>22.295890410958904</v>
      </c>
      <c r="P633" s="51">
        <v>2</v>
      </c>
      <c r="Q633" s="101">
        <f t="shared" si="64"/>
        <v>260.54000000000002</v>
      </c>
      <c r="R633" s="101">
        <f t="shared" si="65"/>
        <v>22.363</v>
      </c>
      <c r="S633" s="101">
        <f t="shared" si="66"/>
        <v>69.656000000000006</v>
      </c>
      <c r="T633" s="101">
        <f t="shared" si="67"/>
        <v>63.239000000000033</v>
      </c>
      <c r="U633" s="101">
        <f t="shared" si="68"/>
        <v>63.659999999999968</v>
      </c>
      <c r="V633" s="101">
        <f t="shared" si="69"/>
        <v>63.985000000000014</v>
      </c>
      <c r="W633">
        <v>14.032</v>
      </c>
      <c r="X633">
        <v>8.3309999999999995</v>
      </c>
      <c r="Y633">
        <v>7.9220000000000006</v>
      </c>
      <c r="Z633">
        <v>7.9790000000000028</v>
      </c>
      <c r="AA633">
        <v>7.8109999999999999</v>
      </c>
      <c r="AB633">
        <v>7.7849999999999966</v>
      </c>
      <c r="AC633">
        <v>7.9409999999999954</v>
      </c>
      <c r="AD633">
        <v>7.8550000000000111</v>
      </c>
      <c r="AE633">
        <v>7.8429999999999893</v>
      </c>
      <c r="AF633">
        <v>7.8950000000000102</v>
      </c>
      <c r="AG633">
        <v>7.7939999999999827</v>
      </c>
      <c r="AH633">
        <v>7.8000000000000114</v>
      </c>
      <c r="AI633">
        <v>7.8030000000000115</v>
      </c>
      <c r="AJ633">
        <v>8.0310000000000059</v>
      </c>
      <c r="AK633">
        <v>7.9719999999999516</v>
      </c>
      <c r="AL633">
        <v>8.1010000000000701</v>
      </c>
      <c r="AM633">
        <v>7.9429999999999836</v>
      </c>
      <c r="AN633">
        <v>7.8779999999999575</v>
      </c>
      <c r="AO633">
        <v>7.8650000000000091</v>
      </c>
      <c r="AP633">
        <v>8.0050000000000239</v>
      </c>
      <c r="AQ633">
        <v>7.9110000000000014</v>
      </c>
      <c r="AR633">
        <v>7.9259999999999877</v>
      </c>
      <c r="AS633">
        <v>7.9900000000000375</v>
      </c>
      <c r="AT633">
        <v>8.1419999999999675</v>
      </c>
      <c r="AU633">
        <v>8.0019999999999811</v>
      </c>
      <c r="AV633">
        <v>8.0230000000000246</v>
      </c>
      <c r="AW633">
        <v>8.1920000000000073</v>
      </c>
      <c r="AX633">
        <v>7.9060000000000059</v>
      </c>
      <c r="AY633">
        <v>8.1329999999999529</v>
      </c>
      <c r="AZ633">
        <v>7.9109999999999729</v>
      </c>
      <c r="BA633">
        <v>7.8790000000000191</v>
      </c>
      <c r="BB633">
        <v>7.9390000000000498</v>
      </c>
      <c r="BC633" s="106">
        <f t="shared" si="70"/>
        <v>55.269824211253543</v>
      </c>
    </row>
    <row r="634" spans="1:55" ht="14.65" thickBot="1" x14ac:dyDescent="0.5">
      <c r="A634" s="47" t="s">
        <v>93</v>
      </c>
      <c r="B634" s="47">
        <v>2018</v>
      </c>
      <c r="C634" s="49">
        <v>43399</v>
      </c>
      <c r="D634" s="47" t="s">
        <v>72</v>
      </c>
      <c r="E634" s="29" t="s">
        <v>204</v>
      </c>
      <c r="F634" t="s">
        <v>205</v>
      </c>
      <c r="G634" t="s">
        <v>25</v>
      </c>
      <c r="H634" t="s">
        <v>309</v>
      </c>
      <c r="I634" t="s">
        <v>269</v>
      </c>
      <c r="J634" t="s">
        <v>343</v>
      </c>
      <c r="K634" t="s">
        <v>522</v>
      </c>
      <c r="L634" s="50">
        <f>(C634-VLOOKUP(H634,Riders!$A$2:$C$3501,2,FALSE))/365</f>
        <v>26.523287671232875</v>
      </c>
      <c r="M634" s="50">
        <f>(C634-VLOOKUP(I634,Riders!$A$2:$C$3501,2,FALSE))/365</f>
        <v>24.641095890410959</v>
      </c>
      <c r="N634" s="50">
        <f>(C634-VLOOKUP(J634,Riders!$A$2:$C$3501,2,FALSE))/365</f>
        <v>24.150684931506849</v>
      </c>
      <c r="O634" s="50">
        <f>(C634-VLOOKUP(K634,Riders!$A$2:$C$3501,2,FALSE))/365</f>
        <v>20.408219178082192</v>
      </c>
      <c r="P634" s="51">
        <v>1</v>
      </c>
      <c r="Q634" s="101">
        <f t="shared" si="64"/>
        <v>258.13799999999998</v>
      </c>
      <c r="R634" s="101">
        <f t="shared" si="65"/>
        <v>22.34</v>
      </c>
      <c r="S634" s="101">
        <f t="shared" si="66"/>
        <v>68.466000000000008</v>
      </c>
      <c r="T634" s="101">
        <f t="shared" si="67"/>
        <v>62.187999999999988</v>
      </c>
      <c r="U634" s="101">
        <f t="shared" si="68"/>
        <v>63.65100000000001</v>
      </c>
      <c r="V634" s="101">
        <f t="shared" si="69"/>
        <v>63.83299999999997</v>
      </c>
      <c r="W634">
        <v>14.066000000000001</v>
      </c>
      <c r="X634">
        <v>8.2739999999999991</v>
      </c>
      <c r="Y634">
        <v>7.7789999999999999</v>
      </c>
      <c r="Z634">
        <v>7.7289999999999992</v>
      </c>
      <c r="AA634">
        <v>7.5870000000000033</v>
      </c>
      <c r="AB634">
        <v>7.7389999999999972</v>
      </c>
      <c r="AC634">
        <v>7.6379999999999981</v>
      </c>
      <c r="AD634">
        <v>7.6540000000000106</v>
      </c>
      <c r="AE634">
        <v>7.8159999999999883</v>
      </c>
      <c r="AF634">
        <v>7.737000000000009</v>
      </c>
      <c r="AG634">
        <v>7.7319999999999993</v>
      </c>
      <c r="AH634">
        <v>7.8880000000000052</v>
      </c>
      <c r="AI634">
        <v>7.769999999999996</v>
      </c>
      <c r="AJ634">
        <v>7.7150000000000034</v>
      </c>
      <c r="AK634">
        <v>7.8029999999999831</v>
      </c>
      <c r="AL634">
        <v>7.7270000000000039</v>
      </c>
      <c r="AM634">
        <v>7.7680000000000007</v>
      </c>
      <c r="AN634">
        <v>7.7879999999999825</v>
      </c>
      <c r="AO634">
        <v>7.9860000000000184</v>
      </c>
      <c r="AP634">
        <v>7.9410000000000025</v>
      </c>
      <c r="AQ634">
        <v>8.0410000000000252</v>
      </c>
      <c r="AR634">
        <v>8.0609999999999786</v>
      </c>
      <c r="AS634">
        <v>7.8880000000000052</v>
      </c>
      <c r="AT634">
        <v>8.1779999999999973</v>
      </c>
      <c r="AU634">
        <v>7.882000000000005</v>
      </c>
      <c r="AV634">
        <v>7.8489999999999611</v>
      </c>
      <c r="AW634">
        <v>8.0960000000000321</v>
      </c>
      <c r="AX634">
        <v>7.978999999999985</v>
      </c>
      <c r="AY634">
        <v>8.0130000000000337</v>
      </c>
      <c r="AZ634">
        <v>8.0169999999999675</v>
      </c>
      <c r="BA634">
        <v>7.997999999999962</v>
      </c>
      <c r="BB634">
        <v>7.9990000000000236</v>
      </c>
      <c r="BC634" s="106">
        <f t="shared" si="70"/>
        <v>55.784115473119037</v>
      </c>
    </row>
    <row r="635" spans="1:55" ht="14.65" thickBot="1" x14ac:dyDescent="0.5">
      <c r="A635" s="47" t="s">
        <v>93</v>
      </c>
      <c r="B635" s="47">
        <v>2018</v>
      </c>
      <c r="C635" s="49">
        <v>43399</v>
      </c>
      <c r="D635" s="47" t="s">
        <v>72</v>
      </c>
      <c r="E635" s="29" t="s">
        <v>204</v>
      </c>
      <c r="F635" t="s">
        <v>205</v>
      </c>
      <c r="G635" t="s">
        <v>53</v>
      </c>
      <c r="H635" t="s">
        <v>227</v>
      </c>
      <c r="I635" t="s">
        <v>560</v>
      </c>
      <c r="J635" t="s">
        <v>557</v>
      </c>
      <c r="K635" t="s">
        <v>529</v>
      </c>
      <c r="L635" s="50">
        <f>(C635-VLOOKUP(H635,Riders!$A$2:$C$3501,2,FALSE))/365</f>
        <v>20.673972602739727</v>
      </c>
      <c r="M635" s="50">
        <f>(C635-VLOOKUP(I635,Riders!$A$2:$C$3501,2,FALSE))/365</f>
        <v>20.621917808219177</v>
      </c>
      <c r="N635" s="50">
        <f>(C635-VLOOKUP(J635,Riders!$A$2:$C$3501,2,FALSE))/365</f>
        <v>30.304109589041097</v>
      </c>
      <c r="O635" s="50">
        <f>(C635-VLOOKUP(K635,Riders!$A$2:$C$3501,2,FALSE))/365</f>
        <v>36.295890410958904</v>
      </c>
      <c r="P635" s="51">
        <v>2</v>
      </c>
      <c r="Q635" s="101">
        <f t="shared" si="64"/>
        <v>261.93599999999998</v>
      </c>
      <c r="R635" s="101">
        <f t="shared" si="65"/>
        <v>22.657</v>
      </c>
      <c r="S635" s="101">
        <f t="shared" si="66"/>
        <v>69.284999999999997</v>
      </c>
      <c r="T635" s="101">
        <f t="shared" si="67"/>
        <v>63.322999999999979</v>
      </c>
      <c r="U635" s="101">
        <f t="shared" si="68"/>
        <v>64.233000000000033</v>
      </c>
      <c r="V635" s="101">
        <f t="shared" si="69"/>
        <v>65.09499999999997</v>
      </c>
      <c r="W635">
        <v>14.327999999999999</v>
      </c>
      <c r="X635">
        <v>8.3290000000000006</v>
      </c>
      <c r="Y635">
        <v>7.8449999999999989</v>
      </c>
      <c r="Z635">
        <v>7.7560000000000038</v>
      </c>
      <c r="AA635">
        <v>7.8639999999999972</v>
      </c>
      <c r="AB635">
        <v>7.7239999999999966</v>
      </c>
      <c r="AC635">
        <v>7.679000000000002</v>
      </c>
      <c r="AD635">
        <v>7.759999999999998</v>
      </c>
      <c r="AE635">
        <v>7.7279999999999944</v>
      </c>
      <c r="AF635">
        <v>7.8850000000000051</v>
      </c>
      <c r="AG635">
        <v>7.8700000000000045</v>
      </c>
      <c r="AH635">
        <v>7.9000000000000057</v>
      </c>
      <c r="AI635">
        <v>8.01400000000001</v>
      </c>
      <c r="AJ635">
        <v>8.1180000000000092</v>
      </c>
      <c r="AK635">
        <v>7.9219999999999828</v>
      </c>
      <c r="AL635">
        <v>7.8859999999999673</v>
      </c>
      <c r="AM635">
        <v>8.002000000000038</v>
      </c>
      <c r="AN635">
        <v>7.9309999999999832</v>
      </c>
      <c r="AO635">
        <v>7.9590000000000032</v>
      </c>
      <c r="AP635">
        <v>8.0849999999999795</v>
      </c>
      <c r="AQ635">
        <v>8.039999999999992</v>
      </c>
      <c r="AR635">
        <v>8.0970000000000368</v>
      </c>
      <c r="AS635">
        <v>8.2199999999999704</v>
      </c>
      <c r="AT635">
        <v>7.8990000000000293</v>
      </c>
      <c r="AU635">
        <v>7.8930000000000007</v>
      </c>
      <c r="AV635">
        <v>8.0749999999999886</v>
      </c>
      <c r="AW635">
        <v>8.0129999999999768</v>
      </c>
      <c r="AX635">
        <v>8.2319999999999993</v>
      </c>
      <c r="AY635">
        <v>8.0500000000000114</v>
      </c>
      <c r="AZ635">
        <v>8.1940000000000452</v>
      </c>
      <c r="BA635">
        <v>8.4499999999999602</v>
      </c>
      <c r="BB635">
        <v>8.1879999999999882</v>
      </c>
      <c r="BC635" s="106">
        <f t="shared" si="70"/>
        <v>54.975261132490381</v>
      </c>
    </row>
    <row r="636" spans="1:55" ht="14.65" thickBot="1" x14ac:dyDescent="0.5">
      <c r="A636" s="47" t="s">
        <v>93</v>
      </c>
      <c r="B636" s="47">
        <v>2018</v>
      </c>
      <c r="C636" s="49">
        <v>43399</v>
      </c>
      <c r="D636" s="47" t="s">
        <v>72</v>
      </c>
      <c r="E636" s="29" t="s">
        <v>204</v>
      </c>
      <c r="F636" t="s">
        <v>206</v>
      </c>
      <c r="G636" t="s">
        <v>29</v>
      </c>
      <c r="H636" t="s">
        <v>322</v>
      </c>
      <c r="I636" t="s">
        <v>28</v>
      </c>
      <c r="J636" t="s">
        <v>416</v>
      </c>
      <c r="K636" t="s">
        <v>526</v>
      </c>
      <c r="L636" s="50">
        <f>(C636-VLOOKUP(H636,Riders!$A$2:$C$3501,2,FALSE))/365</f>
        <v>30.786301369863015</v>
      </c>
      <c r="M636" s="50">
        <f>(C636-VLOOKUP(I636,Riders!$A$2:$C$3501,2,FALSE))/365</f>
        <v>18.832876712328765</v>
      </c>
      <c r="N636" s="50">
        <f>(C636-VLOOKUP(J636,Riders!$A$2:$C$3501,2,FALSE))/365</f>
        <v>20.989041095890411</v>
      </c>
      <c r="O636" s="50">
        <f>(C636-VLOOKUP(K636,Riders!$A$2:$C$3501,2,FALSE))/365</f>
        <v>29.44109589041096</v>
      </c>
      <c r="P636" s="51">
        <v>3</v>
      </c>
      <c r="Q636" s="101">
        <f t="shared" si="64"/>
        <v>259.24699999999996</v>
      </c>
      <c r="R636" s="101">
        <f t="shared" si="65"/>
        <v>22.978999999999999</v>
      </c>
      <c r="S636" s="101">
        <f t="shared" si="66"/>
        <v>70.090999999999994</v>
      </c>
      <c r="T636" s="101">
        <f t="shared" si="67"/>
        <v>62.552000000000035</v>
      </c>
      <c r="U636" s="101">
        <f t="shared" si="68"/>
        <v>63.294999999999959</v>
      </c>
      <c r="V636" s="101">
        <f t="shared" si="69"/>
        <v>63.308999999999969</v>
      </c>
      <c r="W636">
        <v>14.680999999999999</v>
      </c>
      <c r="X636">
        <v>8.298</v>
      </c>
      <c r="Y636">
        <v>7.833000000000002</v>
      </c>
      <c r="Z636">
        <v>7.9559999999999995</v>
      </c>
      <c r="AA636">
        <v>7.8299999999999983</v>
      </c>
      <c r="AB636">
        <v>7.9390000000000001</v>
      </c>
      <c r="AC636">
        <v>7.7510000000000048</v>
      </c>
      <c r="AD636">
        <v>7.8029999999999902</v>
      </c>
      <c r="AE636">
        <v>7.9000000000000057</v>
      </c>
      <c r="AF636">
        <v>7.7779999999999916</v>
      </c>
      <c r="AG636">
        <v>7.7890000000000157</v>
      </c>
      <c r="AH636">
        <v>7.7889999999999873</v>
      </c>
      <c r="AI636">
        <v>7.9159999999999968</v>
      </c>
      <c r="AJ636">
        <v>7.7820000000000107</v>
      </c>
      <c r="AK636">
        <v>7.8709999999999809</v>
      </c>
      <c r="AL636">
        <v>7.7270000000000465</v>
      </c>
      <c r="AM636">
        <v>7.7579999999999814</v>
      </c>
      <c r="AN636">
        <v>7.9689999999999941</v>
      </c>
      <c r="AO636">
        <v>7.8389999999999986</v>
      </c>
      <c r="AP636">
        <v>7.9029999999999916</v>
      </c>
      <c r="AQ636">
        <v>8.0430000000000064</v>
      </c>
      <c r="AR636">
        <v>7.8559999999999945</v>
      </c>
      <c r="AS636">
        <v>7.8720000000000141</v>
      </c>
      <c r="AT636">
        <v>8.0549999999999784</v>
      </c>
      <c r="AU636">
        <v>7.7719999999999914</v>
      </c>
      <c r="AV636">
        <v>7.6450000000000102</v>
      </c>
      <c r="AW636">
        <v>7.7520000000000095</v>
      </c>
      <c r="AX636">
        <v>7.7210000000000605</v>
      </c>
      <c r="AY636">
        <v>7.9039999999999395</v>
      </c>
      <c r="AZ636">
        <v>8.2420000000000186</v>
      </c>
      <c r="BA636">
        <v>8.320999999999998</v>
      </c>
      <c r="BB636">
        <v>7.9519999999999413</v>
      </c>
      <c r="BC636" s="106">
        <f t="shared" si="70"/>
        <v>55.545483650726922</v>
      </c>
    </row>
    <row r="637" spans="1:55" ht="14.65" thickBot="1" x14ac:dyDescent="0.5">
      <c r="A637" s="47" t="s">
        <v>93</v>
      </c>
      <c r="B637" s="47">
        <v>2018</v>
      </c>
      <c r="C637" s="49">
        <v>43399</v>
      </c>
      <c r="D637" s="47" t="s">
        <v>72</v>
      </c>
      <c r="E637" s="29" t="s">
        <v>204</v>
      </c>
      <c r="F637" t="s">
        <v>206</v>
      </c>
      <c r="G637" t="s">
        <v>15</v>
      </c>
      <c r="H637" t="s">
        <v>459</v>
      </c>
      <c r="I637" t="s">
        <v>505</v>
      </c>
      <c r="J637" t="s">
        <v>501</v>
      </c>
      <c r="K637" t="s">
        <v>491</v>
      </c>
      <c r="L637" s="50">
        <f>(C637-VLOOKUP(H637,Riders!$A$2:$C$3501,2,FALSE))/365</f>
        <v>19.945205479452056</v>
      </c>
      <c r="M637" s="50">
        <f>(C637-VLOOKUP(I637,Riders!$A$2:$C$3501,2,FALSE))/365</f>
        <v>35.463013698630135</v>
      </c>
      <c r="N637" s="50">
        <f>(C637-VLOOKUP(J637,Riders!$A$2:$C$3501,2,FALSE))/365</f>
        <v>30.402739726027399</v>
      </c>
      <c r="O637" s="50">
        <f>(C637-VLOOKUP(K637,Riders!$A$2:$C$3501,2,FALSE))/365</f>
        <v>22.295890410958904</v>
      </c>
      <c r="P637" s="51">
        <v>4</v>
      </c>
      <c r="Q637" s="101">
        <f t="shared" si="64"/>
        <v>259.66800000000001</v>
      </c>
      <c r="R637" s="101">
        <f t="shared" si="65"/>
        <v>22.716000000000001</v>
      </c>
      <c r="S637" s="101">
        <f t="shared" si="66"/>
        <v>70.037999999999997</v>
      </c>
      <c r="T637" s="101">
        <f t="shared" si="67"/>
        <v>62.704999999999998</v>
      </c>
      <c r="U637" s="101">
        <f t="shared" si="68"/>
        <v>63.206999999999994</v>
      </c>
      <c r="V637" s="101">
        <f t="shared" si="69"/>
        <v>63.718000000000018</v>
      </c>
      <c r="W637">
        <v>14.157</v>
      </c>
      <c r="X637">
        <v>8.5590000000000011</v>
      </c>
      <c r="Y637">
        <v>8.07</v>
      </c>
      <c r="Z637">
        <v>8.0039999999999978</v>
      </c>
      <c r="AA637">
        <v>7.8599999999999994</v>
      </c>
      <c r="AB637">
        <v>7.7629999999999981</v>
      </c>
      <c r="AC637">
        <v>7.8740000000000023</v>
      </c>
      <c r="AD637">
        <v>7.7509999999999977</v>
      </c>
      <c r="AE637">
        <v>7.7480000000000047</v>
      </c>
      <c r="AF637">
        <v>7.8589999999999947</v>
      </c>
      <c r="AG637">
        <v>7.7090000000000032</v>
      </c>
      <c r="AH637">
        <v>7.728999999999985</v>
      </c>
      <c r="AI637">
        <v>7.7810000000000201</v>
      </c>
      <c r="AJ637">
        <v>7.972999999999999</v>
      </c>
      <c r="AK637">
        <v>7.914999999999992</v>
      </c>
      <c r="AL637">
        <v>7.9909999999999997</v>
      </c>
      <c r="AM637">
        <v>7.8370000000000175</v>
      </c>
      <c r="AN637">
        <v>7.8239999999999554</v>
      </c>
      <c r="AO637">
        <v>7.757000000000005</v>
      </c>
      <c r="AP637">
        <v>7.9090000000000487</v>
      </c>
      <c r="AQ637">
        <v>7.867999999999995</v>
      </c>
      <c r="AR637">
        <v>7.9089999999999918</v>
      </c>
      <c r="AS637">
        <v>7.9569999999999936</v>
      </c>
      <c r="AT637">
        <v>8.1459999999999866</v>
      </c>
      <c r="AU637">
        <v>7.9569999999999936</v>
      </c>
      <c r="AV637">
        <v>7.9430000000000405</v>
      </c>
      <c r="AW637">
        <v>8.0839999999999748</v>
      </c>
      <c r="AX637">
        <v>7.900999999999982</v>
      </c>
      <c r="AY637">
        <v>7.9910000000000139</v>
      </c>
      <c r="AZ637">
        <v>7.921999999999997</v>
      </c>
      <c r="BA637">
        <v>7.9350000000000023</v>
      </c>
      <c r="BB637">
        <v>7.9850000000000136</v>
      </c>
      <c r="BC637" s="106">
        <f t="shared" si="70"/>
        <v>55.455427699986132</v>
      </c>
    </row>
    <row r="638" spans="1:55" ht="14.65" thickBot="1" x14ac:dyDescent="0.5">
      <c r="A638" s="47" t="s">
        <v>93</v>
      </c>
      <c r="B638" s="47">
        <v>2018</v>
      </c>
      <c r="C638" s="49">
        <v>43399</v>
      </c>
      <c r="D638" s="47" t="s">
        <v>72</v>
      </c>
      <c r="E638" s="29" t="s">
        <v>379</v>
      </c>
      <c r="F638" s="47" t="s">
        <v>379</v>
      </c>
      <c r="G638" s="47" t="s">
        <v>25</v>
      </c>
      <c r="H638" t="s">
        <v>309</v>
      </c>
      <c r="I638" t="s">
        <v>269</v>
      </c>
      <c r="J638" t="s">
        <v>343</v>
      </c>
      <c r="K638" t="s">
        <v>522</v>
      </c>
      <c r="L638" s="50">
        <f>(C638-VLOOKUP(H638,Riders!$A$2:$C$3501,2,FALSE))/365</f>
        <v>26.523287671232875</v>
      </c>
      <c r="M638" s="50">
        <f>(C638-VLOOKUP(I638,Riders!$A$2:$C$3501,2,FALSE))/365</f>
        <v>24.641095890410959</v>
      </c>
      <c r="N638" s="50">
        <f>(C638-VLOOKUP(J638,Riders!$A$2:$C$3501,2,FALSE))/365</f>
        <v>24.150684931506849</v>
      </c>
      <c r="O638" s="50">
        <f>(C638-VLOOKUP(K638,Riders!$A$2:$C$3501,2,FALSE))/365</f>
        <v>20.408219178082192</v>
      </c>
      <c r="P638" s="51">
        <v>1</v>
      </c>
      <c r="Q638" s="101">
        <f t="shared" si="64"/>
        <v>258.96200000000005</v>
      </c>
      <c r="R638" s="101">
        <f t="shared" si="65"/>
        <v>22.757999999999999</v>
      </c>
      <c r="S638" s="101">
        <f t="shared" si="66"/>
        <v>69.516000000000005</v>
      </c>
      <c r="T638" s="101">
        <f t="shared" si="67"/>
        <v>63.059999999999988</v>
      </c>
      <c r="U638" s="101">
        <f t="shared" si="68"/>
        <v>63.800999999999988</v>
      </c>
      <c r="V638" s="101">
        <f t="shared" si="69"/>
        <v>62.585000000000065</v>
      </c>
      <c r="W638">
        <v>14.321</v>
      </c>
      <c r="X638">
        <v>8.4369999999999994</v>
      </c>
      <c r="Y638">
        <v>7.8560000000000016</v>
      </c>
      <c r="Z638">
        <v>7.7859999999999978</v>
      </c>
      <c r="AA638">
        <v>7.6610000000000014</v>
      </c>
      <c r="AB638">
        <v>7.8680000000000021</v>
      </c>
      <c r="AC638">
        <v>7.7860000000000014</v>
      </c>
      <c r="AD638">
        <v>7.8010000000000019</v>
      </c>
      <c r="AE638">
        <v>7.9620000000000033</v>
      </c>
      <c r="AF638">
        <v>7.833999999999989</v>
      </c>
      <c r="AG638">
        <v>7.8260000000000076</v>
      </c>
      <c r="AH638">
        <v>7.9479999999999791</v>
      </c>
      <c r="AI638">
        <v>7.8510000000000133</v>
      </c>
      <c r="AJ638">
        <v>7.8240000000000123</v>
      </c>
      <c r="AK638">
        <v>7.9359999999999786</v>
      </c>
      <c r="AL638">
        <v>7.8790000000000049</v>
      </c>
      <c r="AM638">
        <v>7.8670000000000186</v>
      </c>
      <c r="AN638">
        <v>7.8799999999999955</v>
      </c>
      <c r="AO638">
        <v>7.9980000000000189</v>
      </c>
      <c r="AP638">
        <v>7.9359999999999786</v>
      </c>
      <c r="AQ638">
        <v>7.9019999999999868</v>
      </c>
      <c r="AR638">
        <v>7.9900000000000091</v>
      </c>
      <c r="AS638">
        <v>8.1899999999999977</v>
      </c>
      <c r="AT638">
        <v>8.0379999999999825</v>
      </c>
      <c r="AU638">
        <v>7.9920000000000471</v>
      </c>
      <c r="AV638">
        <v>8.1169999999999618</v>
      </c>
      <c r="AW638">
        <v>7.867999999999995</v>
      </c>
      <c r="AX638">
        <v>7.7880000000000109</v>
      </c>
      <c r="AY638">
        <v>7.8829999999999814</v>
      </c>
      <c r="AZ638">
        <v>7.6699999999999875</v>
      </c>
      <c r="BA638">
        <v>7.6420000000000528</v>
      </c>
      <c r="BB638">
        <v>7.6250000000000284</v>
      </c>
      <c r="BC638" s="106">
        <f t="shared" si="70"/>
        <v>55.606614097821293</v>
      </c>
    </row>
    <row r="639" spans="1:55" ht="14.65" thickBot="1" x14ac:dyDescent="0.5">
      <c r="A639" s="47" t="s">
        <v>93</v>
      </c>
      <c r="B639" s="47">
        <v>2018</v>
      </c>
      <c r="C639" s="49">
        <v>43399</v>
      </c>
      <c r="D639" s="47" t="s">
        <v>72</v>
      </c>
      <c r="E639" s="29" t="s">
        <v>379</v>
      </c>
      <c r="F639" s="47" t="s">
        <v>379</v>
      </c>
      <c r="G639" t="s">
        <v>53</v>
      </c>
      <c r="H639" t="s">
        <v>227</v>
      </c>
      <c r="I639" t="s">
        <v>560</v>
      </c>
      <c r="J639" t="s">
        <v>557</v>
      </c>
      <c r="K639" t="s">
        <v>529</v>
      </c>
      <c r="L639" s="50">
        <f>(C639-VLOOKUP(H639,Riders!$A$2:$C$3501,2,FALSE))/365</f>
        <v>20.673972602739727</v>
      </c>
      <c r="M639" s="50">
        <f>(C639-VLOOKUP(I639,Riders!$A$2:$C$3501,2,FALSE))/365</f>
        <v>20.621917808219177</v>
      </c>
      <c r="N639" s="50">
        <f>(C639-VLOOKUP(J639,Riders!$A$2:$C$3501,2,FALSE))/365</f>
        <v>30.304109589041097</v>
      </c>
      <c r="O639" s="50">
        <f>(C639-VLOOKUP(K639,Riders!$A$2:$C$3501,2,FALSE))/365</f>
        <v>36.295890410958904</v>
      </c>
      <c r="P639" s="51">
        <v>2</v>
      </c>
      <c r="Q639" s="101">
        <f t="shared" si="64"/>
        <v>260.56999999999994</v>
      </c>
      <c r="R639" s="101">
        <f t="shared" si="65"/>
        <v>22.914000000000001</v>
      </c>
      <c r="S639" s="101">
        <f t="shared" si="66"/>
        <v>70.073999999999998</v>
      </c>
      <c r="T639" s="101">
        <f t="shared" si="67"/>
        <v>63.305000000000021</v>
      </c>
      <c r="U639" s="101">
        <f t="shared" si="68"/>
        <v>63.667000000000002</v>
      </c>
      <c r="V639" s="101">
        <f t="shared" si="69"/>
        <v>63.523999999999916</v>
      </c>
      <c r="W639">
        <v>14.401999999999999</v>
      </c>
      <c r="X639">
        <v>8.5120000000000022</v>
      </c>
      <c r="Y639">
        <v>8.0189999999999984</v>
      </c>
      <c r="Z639">
        <v>7.8689999999999998</v>
      </c>
      <c r="AA639">
        <v>7.921999999999997</v>
      </c>
      <c r="AB639">
        <v>7.7520000000000024</v>
      </c>
      <c r="AC639">
        <v>7.7569999999999979</v>
      </c>
      <c r="AD639">
        <v>7.8410000000000011</v>
      </c>
      <c r="AE639">
        <v>7.7780000000000058</v>
      </c>
      <c r="AF639">
        <v>7.9089999999999918</v>
      </c>
      <c r="AG639">
        <v>7.8220000000000027</v>
      </c>
      <c r="AH639">
        <v>7.8740000000000094</v>
      </c>
      <c r="AI639">
        <v>8.0749999999999886</v>
      </c>
      <c r="AJ639">
        <v>8.0740000000000123</v>
      </c>
      <c r="AK639">
        <v>7.8889999999999816</v>
      </c>
      <c r="AL639">
        <v>7.8840000000000288</v>
      </c>
      <c r="AM639">
        <v>7.9699999999999704</v>
      </c>
      <c r="AN639">
        <v>7.8230000000000359</v>
      </c>
      <c r="AO639">
        <v>7.8199999999999932</v>
      </c>
      <c r="AP639">
        <v>7.9359999999999786</v>
      </c>
      <c r="AQ639">
        <v>7.921999999999997</v>
      </c>
      <c r="AR639">
        <v>8.0109999999999957</v>
      </c>
      <c r="AS639">
        <v>8.1630000000000109</v>
      </c>
      <c r="AT639">
        <v>8.0220000000000198</v>
      </c>
      <c r="AU639">
        <v>7.7979999999999734</v>
      </c>
      <c r="AV639">
        <v>7.7520000000000095</v>
      </c>
      <c r="AW639">
        <v>7.8689999999999998</v>
      </c>
      <c r="AX639">
        <v>7.872999999999962</v>
      </c>
      <c r="AY639">
        <v>7.9290000000000589</v>
      </c>
      <c r="AZ639">
        <v>8.1329999999999529</v>
      </c>
      <c r="BA639">
        <v>8.0420000000000016</v>
      </c>
      <c r="BB639">
        <v>8.1279999999999575</v>
      </c>
      <c r="BC639" s="106">
        <f t="shared" si="70"/>
        <v>55.263460874237261</v>
      </c>
    </row>
    <row r="640" spans="1:55" ht="14.65" thickBot="1" x14ac:dyDescent="0.5">
      <c r="A640" s="47" t="s">
        <v>93</v>
      </c>
      <c r="B640" s="47">
        <v>2018</v>
      </c>
      <c r="C640" s="49">
        <v>43399</v>
      </c>
      <c r="D640" s="47" t="s">
        <v>72</v>
      </c>
      <c r="E640" s="29" t="s">
        <v>379</v>
      </c>
      <c r="F640" s="47" t="s">
        <v>379</v>
      </c>
      <c r="G640" t="s">
        <v>29</v>
      </c>
      <c r="H640" t="s">
        <v>322</v>
      </c>
      <c r="I640" t="s">
        <v>28</v>
      </c>
      <c r="J640" t="s">
        <v>416</v>
      </c>
      <c r="K640" t="s">
        <v>526</v>
      </c>
      <c r="L640" s="50">
        <f>(C640-VLOOKUP(H640,Riders!$A$2:$C$3501,2,FALSE))/365</f>
        <v>30.786301369863015</v>
      </c>
      <c r="M640" s="50">
        <f>(C640-VLOOKUP(I640,Riders!$A$2:$C$3501,2,FALSE))/365</f>
        <v>18.832876712328765</v>
      </c>
      <c r="N640" s="50">
        <f>(C640-VLOOKUP(J640,Riders!$A$2:$C$3501,2,FALSE))/365</f>
        <v>20.989041095890411</v>
      </c>
      <c r="O640" s="50">
        <f>(C640-VLOOKUP(K640,Riders!$A$2:$C$3501,2,FALSE))/365</f>
        <v>29.44109589041096</v>
      </c>
      <c r="P640" s="51">
        <v>3</v>
      </c>
      <c r="Q640" s="101">
        <f t="shared" si="64"/>
        <v>263.11</v>
      </c>
      <c r="R640" s="101">
        <f t="shared" si="65"/>
        <v>22.420999999999999</v>
      </c>
      <c r="S640" s="101">
        <f t="shared" si="66"/>
        <v>70.349999999999994</v>
      </c>
      <c r="T640" s="101">
        <f t="shared" si="67"/>
        <v>63.070999999999998</v>
      </c>
      <c r="U640" s="101">
        <f t="shared" si="68"/>
        <v>64.029000000000053</v>
      </c>
      <c r="V640" s="101">
        <f t="shared" si="69"/>
        <v>65.659999999999968</v>
      </c>
      <c r="W640">
        <v>14.317</v>
      </c>
      <c r="X640">
        <v>8.1039999999999992</v>
      </c>
      <c r="Y640">
        <v>7.9370000000000012</v>
      </c>
      <c r="Z640">
        <v>8.0620000000000012</v>
      </c>
      <c r="AA640">
        <v>7.9639999999999986</v>
      </c>
      <c r="AB640">
        <v>8.1390000000000029</v>
      </c>
      <c r="AC640">
        <v>7.9329999999999927</v>
      </c>
      <c r="AD640">
        <v>7.8939999999999984</v>
      </c>
      <c r="AE640">
        <v>7.9370000000000118</v>
      </c>
      <c r="AF640">
        <v>7.8080000000000069</v>
      </c>
      <c r="AG640">
        <v>7.8689999999999856</v>
      </c>
      <c r="AH640">
        <v>8.0240000000000009</v>
      </c>
      <c r="AI640">
        <v>7.789999999999992</v>
      </c>
      <c r="AJ640">
        <v>7.7579999999999956</v>
      </c>
      <c r="AK640">
        <v>7.9420000000000073</v>
      </c>
      <c r="AL640">
        <v>7.9429999999999978</v>
      </c>
      <c r="AM640">
        <v>8.0120000000000005</v>
      </c>
      <c r="AN640">
        <v>8.2040000000000077</v>
      </c>
      <c r="AO640">
        <v>7.9509999999999934</v>
      </c>
      <c r="AP640">
        <v>7.9510000000000218</v>
      </c>
      <c r="AQ640">
        <v>7.9429999999999552</v>
      </c>
      <c r="AR640">
        <v>8.0840000000000316</v>
      </c>
      <c r="AS640">
        <v>7.9420000000000073</v>
      </c>
      <c r="AT640">
        <v>7.9420000000000357</v>
      </c>
      <c r="AU640">
        <v>8.2389999999999759</v>
      </c>
      <c r="AV640">
        <v>8.150999999999982</v>
      </c>
      <c r="AW640">
        <v>8.3019999999999925</v>
      </c>
      <c r="AX640">
        <v>8.0660000000000025</v>
      </c>
      <c r="AY640">
        <v>8.0509999999999877</v>
      </c>
      <c r="AZ640">
        <v>8.1759999999999877</v>
      </c>
      <c r="BA640">
        <v>8.438999999999993</v>
      </c>
      <c r="BB640">
        <v>8.2360000000000468</v>
      </c>
      <c r="BC640" s="106">
        <f t="shared" si="70"/>
        <v>54.729960852875223</v>
      </c>
    </row>
    <row r="641" spans="1:55" ht="14.65" thickBot="1" x14ac:dyDescent="0.5">
      <c r="A641" s="47" t="s">
        <v>93</v>
      </c>
      <c r="B641" s="47">
        <v>2018</v>
      </c>
      <c r="C641" s="49">
        <v>43399</v>
      </c>
      <c r="D641" s="47" t="s">
        <v>72</v>
      </c>
      <c r="E641" s="29" t="s">
        <v>379</v>
      </c>
      <c r="F641" s="47" t="s">
        <v>379</v>
      </c>
      <c r="G641" t="s">
        <v>15</v>
      </c>
      <c r="H641" t="s">
        <v>459</v>
      </c>
      <c r="I641" t="s">
        <v>505</v>
      </c>
      <c r="J641" t="s">
        <v>501</v>
      </c>
      <c r="K641" t="s">
        <v>491</v>
      </c>
      <c r="L641" s="50">
        <f>(C641-VLOOKUP(H641,Riders!$A$2:$C$3501,2,FALSE))/365</f>
        <v>19.945205479452056</v>
      </c>
      <c r="M641" s="50">
        <f>(C641-VLOOKUP(I641,Riders!$A$2:$C$3501,2,FALSE))/365</f>
        <v>35.463013698630135</v>
      </c>
      <c r="N641" s="50">
        <f>(C641-VLOOKUP(J641,Riders!$A$2:$C$3501,2,FALSE))/365</f>
        <v>30.402739726027399</v>
      </c>
      <c r="O641" s="50">
        <f>(C641-VLOOKUP(K641,Riders!$A$2:$C$3501,2,FALSE))/365</f>
        <v>22.295890410958904</v>
      </c>
      <c r="P641" s="51">
        <v>4</v>
      </c>
      <c r="Q641" s="101">
        <f t="shared" si="64"/>
        <v>263.29000000000002</v>
      </c>
      <c r="R641" s="101">
        <f t="shared" si="65"/>
        <v>22.638999999999999</v>
      </c>
      <c r="S641" s="101">
        <f t="shared" si="66"/>
        <v>70.447000000000003</v>
      </c>
      <c r="T641" s="101">
        <f t="shared" si="67"/>
        <v>64.347000000000037</v>
      </c>
      <c r="U641" s="101">
        <f t="shared" si="68"/>
        <v>64.406999999999954</v>
      </c>
      <c r="V641" s="101">
        <f t="shared" si="69"/>
        <v>64.089000000000027</v>
      </c>
      <c r="W641">
        <v>14.186999999999999</v>
      </c>
      <c r="X641">
        <v>8.452</v>
      </c>
      <c r="Y641">
        <v>8.0459999999999994</v>
      </c>
      <c r="Z641">
        <v>7.9920000000000009</v>
      </c>
      <c r="AA641">
        <v>7.8609999999999971</v>
      </c>
      <c r="AB641">
        <v>7.8940000000000055</v>
      </c>
      <c r="AC641">
        <v>8.0620000000000047</v>
      </c>
      <c r="AD641">
        <v>7.9529999999999959</v>
      </c>
      <c r="AE641">
        <v>7.9829999999999899</v>
      </c>
      <c r="AF641">
        <v>8.048000000000016</v>
      </c>
      <c r="AG641">
        <v>7.900999999999982</v>
      </c>
      <c r="AH641">
        <v>7.8740000000000236</v>
      </c>
      <c r="AI641">
        <v>7.9959999999999951</v>
      </c>
      <c r="AJ641">
        <v>8.1610000000000014</v>
      </c>
      <c r="AK641">
        <v>8.1679999999999922</v>
      </c>
      <c r="AL641">
        <v>8.2160000000000366</v>
      </c>
      <c r="AM641">
        <v>8.1049999999999613</v>
      </c>
      <c r="AN641">
        <v>8.0620000000000118</v>
      </c>
      <c r="AO641">
        <v>8.0819999999999936</v>
      </c>
      <c r="AP641">
        <v>8.1569999999999823</v>
      </c>
      <c r="AQ641">
        <v>7.9910000000000139</v>
      </c>
      <c r="AR641">
        <v>7.9630000000000223</v>
      </c>
      <c r="AS641">
        <v>8.0679999999999836</v>
      </c>
      <c r="AT641">
        <v>7.978999999999985</v>
      </c>
      <c r="AU641">
        <v>8.0289999999999964</v>
      </c>
      <c r="AV641">
        <v>7.9580000000000268</v>
      </c>
      <c r="AW641">
        <v>8.1549999999999727</v>
      </c>
      <c r="AX641">
        <v>8.0219999999999914</v>
      </c>
      <c r="AY641">
        <v>8.1630000000000109</v>
      </c>
      <c r="AZ641">
        <v>8.0370000000000346</v>
      </c>
      <c r="BA641">
        <v>7.9189999999999543</v>
      </c>
      <c r="BB641">
        <v>7.80600000000004</v>
      </c>
      <c r="BC641" s="106">
        <f t="shared" si="70"/>
        <v>54.692544342739943</v>
      </c>
    </row>
    <row r="642" spans="1:55" ht="14.65" thickBot="1" x14ac:dyDescent="0.5">
      <c r="A642" s="47" t="s">
        <v>93</v>
      </c>
      <c r="B642" s="47">
        <v>2018</v>
      </c>
      <c r="C642" s="49">
        <v>43399</v>
      </c>
      <c r="D642" s="47" t="s">
        <v>72</v>
      </c>
      <c r="E642" s="29" t="s">
        <v>379</v>
      </c>
      <c r="F642" s="47" t="s">
        <v>379</v>
      </c>
      <c r="G642" t="s">
        <v>27</v>
      </c>
      <c r="H642" t="s">
        <v>432</v>
      </c>
      <c r="I642" t="s">
        <v>524</v>
      </c>
      <c r="J642" t="s">
        <v>538</v>
      </c>
      <c r="K642" t="s">
        <v>583</v>
      </c>
      <c r="L642" s="50">
        <f>(C642-VLOOKUP(H642,Riders!$A$2:$C$3501,2,FALSE))/365</f>
        <v>23.583561643835615</v>
      </c>
      <c r="M642" s="50">
        <f>(C642-VLOOKUP(I642,Riders!$A$2:$C$3501,2,FALSE))/365</f>
        <v>27.353424657534248</v>
      </c>
      <c r="N642" s="50">
        <f>(C642-VLOOKUP(J642,Riders!$A$2:$C$3501,2,FALSE))/365</f>
        <v>23.791780821917808</v>
      </c>
      <c r="O642" s="50">
        <f>(C642-VLOOKUP(K642,Riders!$A$2:$C$3501,2,FALSE))/365</f>
        <v>31.917808219178081</v>
      </c>
      <c r="P642" s="51">
        <v>5</v>
      </c>
      <c r="Q642" s="101">
        <f t="shared" ref="Q642:Q649" si="71">IF(COUNT(W642:BB642)=32,SUM(W642:BB642),"")</f>
        <v>263.33699999999999</v>
      </c>
      <c r="R642" s="101">
        <f t="shared" ref="R642:R649" si="72">IF(COUNT(W642:X642)=2,SUM(W642:X642),"")</f>
        <v>22.901</v>
      </c>
      <c r="S642" s="101">
        <f t="shared" ref="S642:S649" si="73">IF(COUNT(W642:AD642)=8,SUM(W642:AD642),"")</f>
        <v>70.069000000000003</v>
      </c>
      <c r="T642" s="101">
        <f t="shared" ref="T642:T649" si="74">IF(COUNT(AE642:AL642)=8,SUM(AE642:AL642),"")</f>
        <v>64.033000000000001</v>
      </c>
      <c r="U642" s="101">
        <f t="shared" ref="U642:U649" si="75">IF(COUNT(AM642:AT642)=8,SUM(AM642:AT642),"")</f>
        <v>64.527999999999992</v>
      </c>
      <c r="V642" s="101">
        <f t="shared" ref="V642:V649" si="76">IF(COUNT(AU642:BB642)=8,SUM(AU642:BB642),"")</f>
        <v>64.706999999999994</v>
      </c>
      <c r="W642">
        <v>14.557</v>
      </c>
      <c r="X642">
        <v>8.3439999999999994</v>
      </c>
      <c r="Y642">
        <v>7.8509999999999991</v>
      </c>
      <c r="Z642">
        <v>7.84</v>
      </c>
      <c r="AA642">
        <v>7.7280000000000015</v>
      </c>
      <c r="AB642">
        <v>7.75</v>
      </c>
      <c r="AC642">
        <v>7.8960000000000008</v>
      </c>
      <c r="AD642">
        <v>8.1030000000000015</v>
      </c>
      <c r="AE642">
        <v>7.9189999999999969</v>
      </c>
      <c r="AF642">
        <v>7.9399999999999977</v>
      </c>
      <c r="AG642">
        <v>8.0859999999999985</v>
      </c>
      <c r="AH642">
        <v>7.9450000000000216</v>
      </c>
      <c r="AI642">
        <v>7.9799999999999898</v>
      </c>
      <c r="AJ642">
        <v>8.157999999999987</v>
      </c>
      <c r="AK642">
        <v>8.0000000000000142</v>
      </c>
      <c r="AL642">
        <v>8.0049999999999955</v>
      </c>
      <c r="AM642">
        <v>8.1499999999999773</v>
      </c>
      <c r="AN642">
        <v>8.0589999999999975</v>
      </c>
      <c r="AO642">
        <v>8.05600000000004</v>
      </c>
      <c r="AP642">
        <v>8.0199999999999818</v>
      </c>
      <c r="AQ642">
        <v>8.1400000000000148</v>
      </c>
      <c r="AR642">
        <v>7.9150000000000205</v>
      </c>
      <c r="AS642">
        <v>7.9779999999999518</v>
      </c>
      <c r="AT642">
        <v>8.210000000000008</v>
      </c>
      <c r="AU642">
        <v>8.0619999999999834</v>
      </c>
      <c r="AV642">
        <v>8.2260000000000275</v>
      </c>
      <c r="AW642">
        <v>8.0480000000000018</v>
      </c>
      <c r="AX642">
        <v>8.0929999999999609</v>
      </c>
      <c r="AY642">
        <v>8.0110000000000241</v>
      </c>
      <c r="AZ642">
        <v>8.0289999999999964</v>
      </c>
      <c r="BA642">
        <v>8.0470000000000255</v>
      </c>
      <c r="BB642">
        <v>8.1909999999999741</v>
      </c>
      <c r="BC642" s="106">
        <f t="shared" si="70"/>
        <v>54.682782897959648</v>
      </c>
    </row>
    <row r="643" spans="1:55" ht="14.65" thickBot="1" x14ac:dyDescent="0.5">
      <c r="A643" s="47" t="s">
        <v>93</v>
      </c>
      <c r="B643" s="47">
        <v>2018</v>
      </c>
      <c r="C643" s="49">
        <v>43399</v>
      </c>
      <c r="D643" s="47" t="s">
        <v>72</v>
      </c>
      <c r="E643" s="29" t="s">
        <v>379</v>
      </c>
      <c r="F643" s="47" t="s">
        <v>379</v>
      </c>
      <c r="G643" t="s">
        <v>17</v>
      </c>
      <c r="H643" t="s">
        <v>332</v>
      </c>
      <c r="I643" t="s">
        <v>423</v>
      </c>
      <c r="J643" t="s">
        <v>327</v>
      </c>
      <c r="K643" t="s">
        <v>570</v>
      </c>
      <c r="L643" s="50">
        <f>(C643-VLOOKUP(H643,Riders!$A$2:$C$3501,2,FALSE))/365</f>
        <v>27.186301369863013</v>
      </c>
      <c r="M643" s="50">
        <f>(C643-VLOOKUP(I643,Riders!$A$2:$C$3501,2,FALSE))/365</f>
        <v>20.934246575342467</v>
      </c>
      <c r="N643" s="50">
        <f>(C643-VLOOKUP(J643,Riders!$A$2:$C$3501,2,FALSE))/365</f>
        <v>26.06027397260274</v>
      </c>
      <c r="O643" s="50">
        <f>(C643-VLOOKUP(K643,Riders!$A$2:$C$3501,2,FALSE))/365</f>
        <v>31.421917808219177</v>
      </c>
      <c r="P643" s="51">
        <v>6</v>
      </c>
      <c r="Q643" s="101">
        <f t="shared" si="71"/>
        <v>267.25700000000001</v>
      </c>
      <c r="R643" s="101">
        <f t="shared" si="72"/>
        <v>22.777999999999999</v>
      </c>
      <c r="S643" s="101">
        <f t="shared" si="73"/>
        <v>70.123000000000005</v>
      </c>
      <c r="T643" s="101">
        <f t="shared" si="74"/>
        <v>64.263999999999996</v>
      </c>
      <c r="U643" s="101">
        <f t="shared" si="75"/>
        <v>65.412999999999982</v>
      </c>
      <c r="V643" s="101">
        <f t="shared" si="76"/>
        <v>67.457000000000022</v>
      </c>
      <c r="W643">
        <v>14.417999999999999</v>
      </c>
      <c r="X643">
        <v>8.36</v>
      </c>
      <c r="Y643">
        <v>7.7900000000000027</v>
      </c>
      <c r="Z643">
        <v>7.8589999999999982</v>
      </c>
      <c r="AA643">
        <v>7.75</v>
      </c>
      <c r="AB643">
        <v>7.9710000000000036</v>
      </c>
      <c r="AC643">
        <v>7.9749999999999872</v>
      </c>
      <c r="AD643">
        <v>8.0000000000000142</v>
      </c>
      <c r="AE643">
        <v>8.1039999999999992</v>
      </c>
      <c r="AF643">
        <v>7.894999999999996</v>
      </c>
      <c r="AG643">
        <v>7.9329999999999927</v>
      </c>
      <c r="AH643">
        <v>7.9080000000000155</v>
      </c>
      <c r="AI643">
        <v>8.0390000000000015</v>
      </c>
      <c r="AJ643">
        <v>7.9980000000000047</v>
      </c>
      <c r="AK643">
        <v>8.2699999999999676</v>
      </c>
      <c r="AL643">
        <v>8.1170000000000186</v>
      </c>
      <c r="AM643">
        <v>8.1380000000000052</v>
      </c>
      <c r="AN643">
        <v>8.3909999999999911</v>
      </c>
      <c r="AO643">
        <v>8.2019999999999982</v>
      </c>
      <c r="AP643">
        <v>8.1150000000000091</v>
      </c>
      <c r="AQ643">
        <v>8.3319999999999652</v>
      </c>
      <c r="AR643">
        <v>8.1450000000000387</v>
      </c>
      <c r="AS643">
        <v>8.0349999999999682</v>
      </c>
      <c r="AT643">
        <v>8.0550000000000068</v>
      </c>
      <c r="AU643">
        <v>8.0250000000000341</v>
      </c>
      <c r="AV643">
        <v>8.0919999999999561</v>
      </c>
      <c r="AW643">
        <v>8.2350000000000136</v>
      </c>
      <c r="AX643">
        <v>8.3580000000000041</v>
      </c>
      <c r="AY643">
        <v>8.6759999999999877</v>
      </c>
      <c r="AZ643">
        <v>8.8440000000000225</v>
      </c>
      <c r="BA643">
        <v>8.6119999999999948</v>
      </c>
      <c r="BB643">
        <v>8.6150000000000091</v>
      </c>
      <c r="BC643" s="106">
        <f t="shared" si="70"/>
        <v>53.880721552662791</v>
      </c>
    </row>
    <row r="644" spans="1:55" ht="14.65" thickBot="1" x14ac:dyDescent="0.5">
      <c r="A644" s="47" t="s">
        <v>93</v>
      </c>
      <c r="B644" s="47">
        <v>2018</v>
      </c>
      <c r="C644" s="49">
        <v>43399</v>
      </c>
      <c r="D644" s="47" t="s">
        <v>72</v>
      </c>
      <c r="E644" s="29" t="s">
        <v>379</v>
      </c>
      <c r="F644" s="47" t="s">
        <v>379</v>
      </c>
      <c r="G644" t="s">
        <v>67</v>
      </c>
      <c r="H644" t="s">
        <v>214</v>
      </c>
      <c r="I644" t="s">
        <v>329</v>
      </c>
      <c r="J644" t="s">
        <v>569</v>
      </c>
      <c r="K644" t="s">
        <v>521</v>
      </c>
      <c r="L644" s="50">
        <f>(C644-VLOOKUP(H644,Riders!$A$2:$C$3501,2,FALSE))/365</f>
        <v>23.854794520547944</v>
      </c>
      <c r="M644" s="50">
        <f>(C644-VLOOKUP(I644,Riders!$A$2:$C$3501,2,FALSE))/365</f>
        <v>31.961643835616439</v>
      </c>
      <c r="N644" s="50">
        <f>(C644-VLOOKUP(J644,Riders!$A$2:$C$3501,2,FALSE))/365</f>
        <v>31.515068493150686</v>
      </c>
      <c r="O644" s="50">
        <f>(C644-VLOOKUP(K644,Riders!$A$2:$C$3501,2,FALSE))/365</f>
        <v>21.18904109589041</v>
      </c>
      <c r="P644" s="51">
        <v>7</v>
      </c>
      <c r="Q644" s="101">
        <f t="shared" si="71"/>
        <v>268.68100000000004</v>
      </c>
      <c r="R644" s="101">
        <f t="shared" si="72"/>
        <v>22.120999999999999</v>
      </c>
      <c r="S644" s="101">
        <f t="shared" si="73"/>
        <v>70.462000000000003</v>
      </c>
      <c r="T644" s="101">
        <f t="shared" si="74"/>
        <v>65.972000000000023</v>
      </c>
      <c r="U644" s="101">
        <f t="shared" si="75"/>
        <v>65.667999999999978</v>
      </c>
      <c r="V644" s="101">
        <f t="shared" si="76"/>
        <v>66.579000000000036</v>
      </c>
      <c r="W644">
        <v>14.124000000000001</v>
      </c>
      <c r="X644">
        <v>7.9969999999999981</v>
      </c>
      <c r="Y644">
        <v>7.929000000000002</v>
      </c>
      <c r="Z644">
        <v>7.7789999999999999</v>
      </c>
      <c r="AA644">
        <v>7.9540000000000006</v>
      </c>
      <c r="AB644">
        <v>8.0150000000000006</v>
      </c>
      <c r="AC644">
        <v>8.3360000000000056</v>
      </c>
      <c r="AD644">
        <v>8.3279999999999959</v>
      </c>
      <c r="AE644">
        <v>8.519999999999996</v>
      </c>
      <c r="AF644">
        <v>8.2669999999999959</v>
      </c>
      <c r="AG644">
        <v>7.9960000000000093</v>
      </c>
      <c r="AH644">
        <v>8.0840000000000032</v>
      </c>
      <c r="AI644">
        <v>8.1499999999999915</v>
      </c>
      <c r="AJ644">
        <v>8.2090000000000032</v>
      </c>
      <c r="AK644">
        <v>8.4179999999999922</v>
      </c>
      <c r="AL644">
        <v>8.3280000000000314</v>
      </c>
      <c r="AM644">
        <v>8.4929999999999382</v>
      </c>
      <c r="AN644">
        <v>8.3460000000000321</v>
      </c>
      <c r="AO644">
        <v>8.4599999999999795</v>
      </c>
      <c r="AP644">
        <v>8.2090000000000032</v>
      </c>
      <c r="AQ644">
        <v>8.0460000000000207</v>
      </c>
      <c r="AR644">
        <v>7.8580000000000041</v>
      </c>
      <c r="AS644">
        <v>8.0869999999999891</v>
      </c>
      <c r="AT644">
        <v>8.1690000000000111</v>
      </c>
      <c r="AU644">
        <v>8.3160000000000025</v>
      </c>
      <c r="AV644">
        <v>8.5339999999999918</v>
      </c>
      <c r="AW644">
        <v>8.4140000000000157</v>
      </c>
      <c r="AX644">
        <v>8.5509999999999877</v>
      </c>
      <c r="AY644">
        <v>8.3600000000000421</v>
      </c>
      <c r="AZ644">
        <v>8.0939999999999657</v>
      </c>
      <c r="BA644">
        <v>8.2069999999999652</v>
      </c>
      <c r="BB644">
        <v>8.1030000000000655</v>
      </c>
      <c r="BC644" s="106">
        <f t="shared" si="70"/>
        <v>53.595155593436075</v>
      </c>
    </row>
    <row r="645" spans="1:55" ht="14.65" thickBot="1" x14ac:dyDescent="0.5">
      <c r="A645" s="47" t="s">
        <v>93</v>
      </c>
      <c r="B645" s="47">
        <v>2018</v>
      </c>
      <c r="C645" s="49">
        <v>43399</v>
      </c>
      <c r="D645" s="47" t="s">
        <v>72</v>
      </c>
      <c r="E645" s="29" t="s">
        <v>379</v>
      </c>
      <c r="F645" s="47" t="s">
        <v>379</v>
      </c>
      <c r="G645" t="s">
        <v>40</v>
      </c>
      <c r="H645" t="s">
        <v>221</v>
      </c>
      <c r="I645" t="s">
        <v>320</v>
      </c>
      <c r="J645" t="s">
        <v>575</v>
      </c>
      <c r="K645" t="s">
        <v>548</v>
      </c>
      <c r="L645" s="50">
        <f>(C645-VLOOKUP(H645,Riders!$A$2:$C$3501,2,FALSE))/365</f>
        <v>21.55890410958904</v>
      </c>
      <c r="M645" s="50">
        <f>(C645-VLOOKUP(I645,Riders!$A$2:$C$3501,2,FALSE))/365</f>
        <v>21.279452054794522</v>
      </c>
      <c r="N645" s="50">
        <f>(C645-VLOOKUP(J645,Riders!$A$2:$C$3501,2,FALSE))/365</f>
        <v>21.375342465753423</v>
      </c>
      <c r="O645" s="50">
        <f>(C645-VLOOKUP(K645,Riders!$A$2:$C$3501,2,FALSE))/365</f>
        <v>25.794520547945204</v>
      </c>
      <c r="P645" s="51">
        <v>8</v>
      </c>
      <c r="Q645" s="101">
        <f t="shared" si="71"/>
        <v>269.584</v>
      </c>
      <c r="R645" s="101">
        <f t="shared" si="72"/>
        <v>22.431000000000001</v>
      </c>
      <c r="S645" s="101">
        <f t="shared" si="73"/>
        <v>69.987000000000009</v>
      </c>
      <c r="T645" s="101">
        <f t="shared" si="74"/>
        <v>65.201000000000008</v>
      </c>
      <c r="U645" s="101">
        <f t="shared" si="75"/>
        <v>66.663999999999959</v>
      </c>
      <c r="V645" s="101">
        <f t="shared" si="76"/>
        <v>67.732000000000028</v>
      </c>
      <c r="W645">
        <v>14.159000000000001</v>
      </c>
      <c r="X645">
        <v>8.2720000000000002</v>
      </c>
      <c r="Y645">
        <v>7.7970000000000006</v>
      </c>
      <c r="Z645">
        <v>7.8299999999999983</v>
      </c>
      <c r="AA645">
        <v>7.8260000000000005</v>
      </c>
      <c r="AB645">
        <v>8.054000000000002</v>
      </c>
      <c r="AC645">
        <v>7.9480000000000004</v>
      </c>
      <c r="AD645">
        <v>8.1010000000000062</v>
      </c>
      <c r="AE645">
        <v>8.0069999999999908</v>
      </c>
      <c r="AF645">
        <v>8.0490000000000066</v>
      </c>
      <c r="AG645">
        <v>8.2179999999999893</v>
      </c>
      <c r="AH645">
        <v>8.2519999999999953</v>
      </c>
      <c r="AI645">
        <v>8.1559999999999917</v>
      </c>
      <c r="AJ645">
        <v>8.1250000000000142</v>
      </c>
      <c r="AK645">
        <v>8.1069999999999851</v>
      </c>
      <c r="AL645">
        <v>8.2870000000000346</v>
      </c>
      <c r="AM645">
        <v>8.1419999999999959</v>
      </c>
      <c r="AN645">
        <v>8.1949999999999932</v>
      </c>
      <c r="AO645">
        <v>8.48599999999999</v>
      </c>
      <c r="AP645">
        <v>8.4269999999999925</v>
      </c>
      <c r="AQ645">
        <v>8.5519999999999925</v>
      </c>
      <c r="AR645">
        <v>8.4980000000000473</v>
      </c>
      <c r="AS645">
        <v>8.2169999999999845</v>
      </c>
      <c r="AT645">
        <v>8.1469999999999629</v>
      </c>
      <c r="AU645">
        <v>8.1870000000000118</v>
      </c>
      <c r="AV645">
        <v>8.5049999999999955</v>
      </c>
      <c r="AW645">
        <v>8.8290000000000362</v>
      </c>
      <c r="AX645">
        <v>8.7040000000000077</v>
      </c>
      <c r="AY645">
        <v>8.9140000000000157</v>
      </c>
      <c r="AZ645">
        <v>8.4409999999999741</v>
      </c>
      <c r="BA645">
        <v>8.0709999999999695</v>
      </c>
      <c r="BB645">
        <v>8.0810000000000173</v>
      </c>
      <c r="BC645" s="106">
        <f t="shared" ref="BC645:BC649" si="77">IF(COUNT(W645:BB645)=32,3.6*4000/Q645,"")</f>
        <v>53.415632975250759</v>
      </c>
    </row>
    <row r="646" spans="1:55" ht="14.65" thickBot="1" x14ac:dyDescent="0.5">
      <c r="A646" s="47" t="s">
        <v>93</v>
      </c>
      <c r="B646" s="47">
        <v>2018</v>
      </c>
      <c r="C646" s="49">
        <v>43399</v>
      </c>
      <c r="D646" s="47" t="s">
        <v>72</v>
      </c>
      <c r="E646" s="29" t="s">
        <v>379</v>
      </c>
      <c r="F646" s="47" t="s">
        <v>379</v>
      </c>
      <c r="G646" t="s">
        <v>118</v>
      </c>
      <c r="H646" t="s">
        <v>334</v>
      </c>
      <c r="I646" t="s">
        <v>336</v>
      </c>
      <c r="J646" t="s">
        <v>563</v>
      </c>
      <c r="K646" t="s">
        <v>855</v>
      </c>
      <c r="L646" s="50">
        <f>(C646-VLOOKUP(H646,Riders!$A$2:$C$3501,2,FALSE))/365</f>
        <v>26.016438356164382</v>
      </c>
      <c r="M646" s="50" t="e">
        <f>(C646-VLOOKUP(I646,Riders!$A$2:$C$3501,2,FALSE))/365</f>
        <v>#N/A</v>
      </c>
      <c r="N646" s="50">
        <f>(C646-VLOOKUP(J646,Riders!$A$2:$C$3501,2,FALSE))/365</f>
        <v>17.953424657534246</v>
      </c>
      <c r="O646" s="50" t="e">
        <f>(C646-VLOOKUP(K646,Riders!$A$2:$C$3501,2,FALSE))/365</f>
        <v>#N/A</v>
      </c>
      <c r="P646" s="51">
        <v>9</v>
      </c>
      <c r="Q646" s="101">
        <f t="shared" si="71"/>
        <v>271.98699999999997</v>
      </c>
      <c r="R646" s="101">
        <f t="shared" si="72"/>
        <v>23.6</v>
      </c>
      <c r="S646" s="101">
        <f t="shared" si="73"/>
        <v>72.526999999999987</v>
      </c>
      <c r="T646" s="101">
        <f t="shared" si="74"/>
        <v>65.77000000000001</v>
      </c>
      <c r="U646" s="101">
        <f t="shared" si="75"/>
        <v>66.457999999999998</v>
      </c>
      <c r="V646" s="101">
        <f t="shared" si="76"/>
        <v>67.231999999999971</v>
      </c>
      <c r="W646">
        <v>14.856999999999999</v>
      </c>
      <c r="X646">
        <v>8.7430000000000021</v>
      </c>
      <c r="Y646">
        <v>8.4039999999999964</v>
      </c>
      <c r="Z646">
        <v>8.1000000000000014</v>
      </c>
      <c r="AA646">
        <v>8.2610000000000028</v>
      </c>
      <c r="AB646">
        <v>7.992999999999995</v>
      </c>
      <c r="AC646">
        <v>8.1190000000000069</v>
      </c>
      <c r="AD646">
        <v>8.0499999999999829</v>
      </c>
      <c r="AE646">
        <v>8.2250000000000227</v>
      </c>
      <c r="AF646">
        <v>8.1659999999999826</v>
      </c>
      <c r="AG646">
        <v>8.3650000000000233</v>
      </c>
      <c r="AH646">
        <v>8.1709999999999781</v>
      </c>
      <c r="AI646">
        <v>8.4010000000000105</v>
      </c>
      <c r="AJ646">
        <v>8.0999999999999943</v>
      </c>
      <c r="AK646">
        <v>8.1900000000000119</v>
      </c>
      <c r="AL646">
        <v>8.1519999999999868</v>
      </c>
      <c r="AM646">
        <v>8.2939999999999827</v>
      </c>
      <c r="AN646">
        <v>8.1830000000000211</v>
      </c>
      <c r="AO646">
        <v>8.3850000000000193</v>
      </c>
      <c r="AP646">
        <v>8.3129999999999882</v>
      </c>
      <c r="AQ646">
        <v>8.5649999999999977</v>
      </c>
      <c r="AR646">
        <v>8.2329999999999757</v>
      </c>
      <c r="AS646">
        <v>8.2830000000000155</v>
      </c>
      <c r="AT646">
        <v>8.2019999999999982</v>
      </c>
      <c r="AU646">
        <v>8.3729999999999905</v>
      </c>
      <c r="AV646">
        <v>8.4949999999999761</v>
      </c>
      <c r="AW646">
        <v>8.3680000000000518</v>
      </c>
      <c r="AX646">
        <v>8.6049999999999898</v>
      </c>
      <c r="AY646">
        <v>8.42999999999995</v>
      </c>
      <c r="AZ646">
        <v>8.4980000000000757</v>
      </c>
      <c r="BA646">
        <v>8.4089999999999065</v>
      </c>
      <c r="BB646">
        <v>8.0540000000000305</v>
      </c>
      <c r="BC646" s="106">
        <f t="shared" si="77"/>
        <v>52.943706868342979</v>
      </c>
    </row>
    <row r="647" spans="1:55" ht="14.65" thickBot="1" x14ac:dyDescent="0.5">
      <c r="A647" s="47" t="s">
        <v>93</v>
      </c>
      <c r="B647" s="47">
        <v>2018</v>
      </c>
      <c r="C647" s="49">
        <v>43399</v>
      </c>
      <c r="D647" s="47" t="s">
        <v>72</v>
      </c>
      <c r="E647" s="29" t="s">
        <v>379</v>
      </c>
      <c r="F647" s="47" t="s">
        <v>379</v>
      </c>
      <c r="G647" t="s">
        <v>47</v>
      </c>
      <c r="H647" t="s">
        <v>562</v>
      </c>
      <c r="I647" t="s">
        <v>856</v>
      </c>
      <c r="J647" t="s">
        <v>534</v>
      </c>
      <c r="K647" t="s">
        <v>279</v>
      </c>
      <c r="L647" s="50">
        <f>(C647-VLOOKUP(H647,Riders!$A$2:$C$3501,2,FALSE))/365</f>
        <v>21.065753424657533</v>
      </c>
      <c r="M647" s="50">
        <f>(C647-VLOOKUP(I647,Riders!$A$2:$C$3501,2,FALSE))/365</f>
        <v>22.484931506849314</v>
      </c>
      <c r="N647" s="50">
        <f>(C647-VLOOKUP(J647,Riders!$A$2:$C$3501,2,FALSE))/365</f>
        <v>22.846575342465755</v>
      </c>
      <c r="O647" s="50">
        <f>(C647-VLOOKUP(K647,Riders!$A$2:$C$3501,2,FALSE))/365</f>
        <v>22.443835616438356</v>
      </c>
      <c r="P647" s="51">
        <v>10</v>
      </c>
      <c r="Q647" s="101">
        <f t="shared" si="71"/>
        <v>273.26299999999998</v>
      </c>
      <c r="R647" s="101">
        <f t="shared" si="72"/>
        <v>23.148</v>
      </c>
      <c r="S647" s="101">
        <f t="shared" si="73"/>
        <v>72.050000000000011</v>
      </c>
      <c r="T647" s="101">
        <f t="shared" si="74"/>
        <v>66.080999999999989</v>
      </c>
      <c r="U647" s="101">
        <f t="shared" si="75"/>
        <v>66.710999999999984</v>
      </c>
      <c r="V647" s="101">
        <f t="shared" si="76"/>
        <v>68.420999999999992</v>
      </c>
      <c r="W647">
        <v>14.551</v>
      </c>
      <c r="X647">
        <v>8.5969999999999995</v>
      </c>
      <c r="Y647">
        <v>8.3150000000000013</v>
      </c>
      <c r="Z647">
        <v>8.0439999999999969</v>
      </c>
      <c r="AA647">
        <v>8.0650000000000048</v>
      </c>
      <c r="AB647">
        <v>8.2349999999999994</v>
      </c>
      <c r="AC647">
        <v>8.0679999999999978</v>
      </c>
      <c r="AD647">
        <v>8.1750000000000114</v>
      </c>
      <c r="AE647">
        <v>7.9619999999999891</v>
      </c>
      <c r="AF647">
        <v>8.2379999999999995</v>
      </c>
      <c r="AG647">
        <v>8.4459999999999837</v>
      </c>
      <c r="AH647">
        <v>8.3130000000000166</v>
      </c>
      <c r="AI647">
        <v>8.3540000000000134</v>
      </c>
      <c r="AJ647">
        <v>8.2909999999999826</v>
      </c>
      <c r="AK647">
        <v>8.3509999999999991</v>
      </c>
      <c r="AL647">
        <v>8.1260000000000048</v>
      </c>
      <c r="AM647">
        <v>8.349000000000018</v>
      </c>
      <c r="AN647">
        <v>8.4019999999999868</v>
      </c>
      <c r="AO647">
        <v>8.5439999999999827</v>
      </c>
      <c r="AP647">
        <v>8.2020000000000266</v>
      </c>
      <c r="AQ647">
        <v>8.1199999999999761</v>
      </c>
      <c r="AR647">
        <v>8.342000000000013</v>
      </c>
      <c r="AS647">
        <v>8.4819999999999993</v>
      </c>
      <c r="AT647">
        <v>8.2699999999999818</v>
      </c>
      <c r="AU647">
        <v>8.6110000000000184</v>
      </c>
      <c r="AV647">
        <v>8.353999999999985</v>
      </c>
      <c r="AW647">
        <v>8.5959999999999752</v>
      </c>
      <c r="AX647">
        <v>8.4720000000000653</v>
      </c>
      <c r="AY647">
        <v>8.7599999999999625</v>
      </c>
      <c r="AZ647">
        <v>8.6359999999999673</v>
      </c>
      <c r="BA647">
        <v>8.4050000000000296</v>
      </c>
      <c r="BB647">
        <v>8.5869999999999891</v>
      </c>
      <c r="BC647" s="106">
        <f t="shared" si="77"/>
        <v>52.696486534949848</v>
      </c>
    </row>
    <row r="648" spans="1:55" ht="14.65" thickBot="1" x14ac:dyDescent="0.5">
      <c r="A648" s="47" t="s">
        <v>93</v>
      </c>
      <c r="B648" s="47">
        <v>2018</v>
      </c>
      <c r="C648" s="49">
        <v>43399</v>
      </c>
      <c r="D648" s="47" t="s">
        <v>72</v>
      </c>
      <c r="E648" s="29" t="s">
        <v>379</v>
      </c>
      <c r="F648" s="47" t="s">
        <v>379</v>
      </c>
      <c r="G648" t="s">
        <v>38</v>
      </c>
      <c r="H648" t="s">
        <v>299</v>
      </c>
      <c r="I648" t="s">
        <v>576</v>
      </c>
      <c r="J648" t="s">
        <v>244</v>
      </c>
      <c r="K648" t="s">
        <v>571</v>
      </c>
      <c r="L648" s="50">
        <f>(C648-VLOOKUP(H648,Riders!$A$2:$C$3501,2,FALSE))/365</f>
        <v>26.169863013698631</v>
      </c>
      <c r="M648" s="50">
        <f>(C648-VLOOKUP(I648,Riders!$A$2:$C$3501,2,FALSE))/365</f>
        <v>22.161643835616438</v>
      </c>
      <c r="N648" s="50">
        <f>(C648-VLOOKUP(J648,Riders!$A$2:$C$3501,2,FALSE))/365</f>
        <v>24.572602739726026</v>
      </c>
      <c r="O648" s="50">
        <f>(C648-VLOOKUP(K648,Riders!$A$2:$C$3501,2,FALSE))/365</f>
        <v>21.101369863013698</v>
      </c>
      <c r="P648" s="51">
        <v>11</v>
      </c>
      <c r="Q648" s="101">
        <f t="shared" si="71"/>
        <v>275.678</v>
      </c>
      <c r="R648" s="101">
        <f t="shared" si="72"/>
        <v>22.818000000000001</v>
      </c>
      <c r="S648" s="101">
        <f t="shared" si="73"/>
        <v>72.540000000000006</v>
      </c>
      <c r="T648" s="101">
        <f t="shared" si="74"/>
        <v>66.817000000000021</v>
      </c>
      <c r="U648" s="101">
        <f t="shared" si="75"/>
        <v>67.843999999999966</v>
      </c>
      <c r="V648" s="101">
        <f t="shared" si="76"/>
        <v>68.477000000000004</v>
      </c>
      <c r="W648">
        <v>14.327</v>
      </c>
      <c r="X648">
        <v>8.4910000000000014</v>
      </c>
      <c r="Y648">
        <v>8.1660000000000004</v>
      </c>
      <c r="Z648">
        <v>8.0959999999999965</v>
      </c>
      <c r="AA648">
        <v>8.3120000000000047</v>
      </c>
      <c r="AB648">
        <v>8.2769999999999939</v>
      </c>
      <c r="AC648">
        <v>8.4580000000000126</v>
      </c>
      <c r="AD648">
        <v>8.4129999999999967</v>
      </c>
      <c r="AE648">
        <v>8.5459999999999923</v>
      </c>
      <c r="AF648">
        <v>8.2450000000000045</v>
      </c>
      <c r="AG648">
        <v>8.2350000000000136</v>
      </c>
      <c r="AH648">
        <v>8.2909999999999826</v>
      </c>
      <c r="AI648">
        <v>8.3839999999999861</v>
      </c>
      <c r="AJ648">
        <v>8.3260000000000076</v>
      </c>
      <c r="AK648">
        <v>8.362000000000009</v>
      </c>
      <c r="AL648">
        <v>8.4280000000000257</v>
      </c>
      <c r="AM648">
        <v>8.3809999999999718</v>
      </c>
      <c r="AN648">
        <v>8.4430000000000121</v>
      </c>
      <c r="AO648">
        <v>8.6200000000000045</v>
      </c>
      <c r="AP648">
        <v>8.4909999999999854</v>
      </c>
      <c r="AQ648">
        <v>8.5649999999999977</v>
      </c>
      <c r="AR648">
        <v>8.3900000000000148</v>
      </c>
      <c r="AS648">
        <v>8.4689999999999941</v>
      </c>
      <c r="AT648">
        <v>8.4849999999999852</v>
      </c>
      <c r="AU648">
        <v>8.6400000000000148</v>
      </c>
      <c r="AV648">
        <v>8.396000000000015</v>
      </c>
      <c r="AW648">
        <v>8.4279999999999688</v>
      </c>
      <c r="AX648">
        <v>8.5910000000000366</v>
      </c>
      <c r="AY648">
        <v>8.4180000000000064</v>
      </c>
      <c r="AZ648">
        <v>8.6129999999999427</v>
      </c>
      <c r="BA648">
        <v>8.5400000000000205</v>
      </c>
      <c r="BB648">
        <v>8.8509999999999991</v>
      </c>
      <c r="BC648" s="106">
        <f t="shared" si="77"/>
        <v>52.234853706135418</v>
      </c>
    </row>
    <row r="649" spans="1:55" x14ac:dyDescent="0.45">
      <c r="A649" s="47" t="s">
        <v>93</v>
      </c>
      <c r="B649" s="47">
        <v>2018</v>
      </c>
      <c r="C649" s="49">
        <v>43399</v>
      </c>
      <c r="D649" s="47" t="s">
        <v>72</v>
      </c>
      <c r="E649" s="29" t="s">
        <v>379</v>
      </c>
      <c r="F649" s="47" t="s">
        <v>379</v>
      </c>
      <c r="G649" t="s">
        <v>143</v>
      </c>
      <c r="H649" t="s">
        <v>537</v>
      </c>
      <c r="I649" t="s">
        <v>312</v>
      </c>
      <c r="J649" t="s">
        <v>857</v>
      </c>
      <c r="K649" t="s">
        <v>858</v>
      </c>
      <c r="L649" s="50">
        <f>(C649-VLOOKUP(H649,Riders!$A$2:$C$3501,2,FALSE))/365</f>
        <v>26.967123287671232</v>
      </c>
      <c r="M649" s="50">
        <f>(C649-VLOOKUP(I649,Riders!$A$2:$C$3501,2,FALSE))/365</f>
        <v>20.282191780821918</v>
      </c>
      <c r="N649" s="50">
        <f>(C649-VLOOKUP(J649,Riders!$A$2:$C$3501,2,FALSE))/365</f>
        <v>19.147945205479452</v>
      </c>
      <c r="O649" s="50">
        <f>(C649-VLOOKUP(K649,Riders!$A$2:$C$3501,2,FALSE))/365</f>
        <v>20.93972602739726</v>
      </c>
      <c r="P649" s="51">
        <v>12</v>
      </c>
      <c r="Q649" s="101">
        <f t="shared" si="71"/>
        <v>277.27800000000002</v>
      </c>
      <c r="R649" s="101">
        <f t="shared" si="72"/>
        <v>22.975999999999999</v>
      </c>
      <c r="S649" s="101">
        <f t="shared" si="73"/>
        <v>71.918999999999997</v>
      </c>
      <c r="T649" s="101">
        <f t="shared" si="74"/>
        <v>67.560000000000016</v>
      </c>
      <c r="U649" s="101">
        <f t="shared" si="75"/>
        <v>69.179000000000002</v>
      </c>
      <c r="V649" s="101">
        <f t="shared" si="76"/>
        <v>68.62</v>
      </c>
      <c r="W649">
        <v>14.47</v>
      </c>
      <c r="X649">
        <v>8.5059999999999985</v>
      </c>
      <c r="Y649">
        <v>7.9849999999999994</v>
      </c>
      <c r="Z649">
        <v>8.0840000000000032</v>
      </c>
      <c r="AA649">
        <v>8.0719999999999956</v>
      </c>
      <c r="AB649">
        <v>8.2760000000000034</v>
      </c>
      <c r="AC649">
        <v>8.159000000000006</v>
      </c>
      <c r="AD649">
        <v>8.3669999999999902</v>
      </c>
      <c r="AE649">
        <v>8.4110000000000014</v>
      </c>
      <c r="AF649">
        <v>8.4640000000000128</v>
      </c>
      <c r="AG649">
        <v>8.5909999999999798</v>
      </c>
      <c r="AH649">
        <v>8.3419999999999987</v>
      </c>
      <c r="AI649">
        <v>8.2550000000000097</v>
      </c>
      <c r="AJ649">
        <v>8.2859999999999872</v>
      </c>
      <c r="AK649">
        <v>8.5700000000000074</v>
      </c>
      <c r="AL649">
        <v>8.6410000000000196</v>
      </c>
      <c r="AM649">
        <v>8.497999999999962</v>
      </c>
      <c r="AN649">
        <v>8.6730000000000302</v>
      </c>
      <c r="AO649">
        <v>8.5660000000000025</v>
      </c>
      <c r="AP649">
        <v>8.5809999999999604</v>
      </c>
      <c r="AQ649">
        <v>8.7930000000000348</v>
      </c>
      <c r="AR649">
        <v>8.9210000000000207</v>
      </c>
      <c r="AS649">
        <v>8.5419999999999732</v>
      </c>
      <c r="AT649">
        <v>8.6050000000000182</v>
      </c>
      <c r="AU649">
        <v>8.7769999999999868</v>
      </c>
      <c r="AV649">
        <v>8.625</v>
      </c>
      <c r="AW649">
        <v>8.6220000000000141</v>
      </c>
      <c r="AX649">
        <v>8.5519999999999641</v>
      </c>
      <c r="AY649">
        <v>8.516000000000048</v>
      </c>
      <c r="AZ649">
        <v>8.4679999999999893</v>
      </c>
      <c r="BA649">
        <v>8.6609999999999445</v>
      </c>
      <c r="BB649">
        <v>8.3990000000000578</v>
      </c>
      <c r="BC649" s="106">
        <f t="shared" si="77"/>
        <v>51.933438642806131</v>
      </c>
    </row>
    <row r="650" spans="1:55" x14ac:dyDescent="0.45"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</row>
    <row r="651" spans="1:55" x14ac:dyDescent="0.45"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</row>
    <row r="652" spans="1:55" x14ac:dyDescent="0.45"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</row>
    <row r="653" spans="1:55" x14ac:dyDescent="0.45"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</row>
    <row r="654" spans="1:55" x14ac:dyDescent="0.45"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</row>
    <row r="655" spans="1:55" x14ac:dyDescent="0.45"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</row>
    <row r="656" spans="1:55" x14ac:dyDescent="0.45"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</row>
    <row r="657" spans="29:54" x14ac:dyDescent="0.45"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</row>
    <row r="658" spans="29:54" x14ac:dyDescent="0.45"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</row>
    <row r="659" spans="29:54" x14ac:dyDescent="0.45"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</row>
    <row r="660" spans="29:54" x14ac:dyDescent="0.45"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</row>
    <row r="661" spans="29:54" x14ac:dyDescent="0.45"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</row>
    <row r="662" spans="29:54" x14ac:dyDescent="0.45"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</row>
    <row r="663" spans="29:54" x14ac:dyDescent="0.45"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</row>
    <row r="664" spans="29:54" x14ac:dyDescent="0.45"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</row>
    <row r="665" spans="29:54" x14ac:dyDescent="0.45"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</row>
    <row r="666" spans="29:54" x14ac:dyDescent="0.45"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</row>
    <row r="667" spans="29:54" x14ac:dyDescent="0.45"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</row>
    <row r="668" spans="29:54" x14ac:dyDescent="0.45"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</row>
    <row r="669" spans="29:54" x14ac:dyDescent="0.45"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</row>
    <row r="670" spans="29:54" x14ac:dyDescent="0.45"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</row>
    <row r="671" spans="29:54" x14ac:dyDescent="0.45"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</row>
    <row r="672" spans="29:54" x14ac:dyDescent="0.45"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</row>
    <row r="673" spans="29:54" x14ac:dyDescent="0.45"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29:54" x14ac:dyDescent="0.45"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29:54" x14ac:dyDescent="0.45"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</row>
    <row r="676" spans="29:54" x14ac:dyDescent="0.45"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29:54" x14ac:dyDescent="0.45"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29:54" x14ac:dyDescent="0.45"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29:54" x14ac:dyDescent="0.45"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29:54" x14ac:dyDescent="0.45"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29:54" x14ac:dyDescent="0.45"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29:54" x14ac:dyDescent="0.45"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29:54" x14ac:dyDescent="0.45"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29:54" x14ac:dyDescent="0.45"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29:54" x14ac:dyDescent="0.45"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29:54" x14ac:dyDescent="0.45"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29:54" x14ac:dyDescent="0.45"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</row>
    <row r="688" spans="29:54" x14ac:dyDescent="0.45"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29:54" x14ac:dyDescent="0.45"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</row>
    <row r="690" spans="29:54" x14ac:dyDescent="0.45"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</row>
    <row r="691" spans="29:54" x14ac:dyDescent="0.45"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</row>
    <row r="692" spans="29:54" x14ac:dyDescent="0.45"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</row>
    <row r="693" spans="29:54" x14ac:dyDescent="0.45"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</row>
    <row r="694" spans="29:54" x14ac:dyDescent="0.45"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</row>
    <row r="695" spans="29:54" x14ac:dyDescent="0.45"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</row>
    <row r="696" spans="29:54" x14ac:dyDescent="0.45"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</row>
    <row r="697" spans="29:54" x14ac:dyDescent="0.45"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</row>
    <row r="698" spans="29:54" x14ac:dyDescent="0.45"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</row>
    <row r="699" spans="29:54" x14ac:dyDescent="0.45"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</row>
    <row r="700" spans="29:54" x14ac:dyDescent="0.45"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</row>
    <row r="701" spans="29:54" x14ac:dyDescent="0.45"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29:54" x14ac:dyDescent="0.45"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</row>
    <row r="703" spans="29:54" x14ac:dyDescent="0.45"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29:54" x14ac:dyDescent="0.45"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29:54" x14ac:dyDescent="0.45"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</row>
    <row r="706" spans="29:54" x14ac:dyDescent="0.45"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29:54" x14ac:dyDescent="0.45"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</row>
    <row r="708" spans="29:54" x14ac:dyDescent="0.45"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</row>
    <row r="709" spans="29:54" x14ac:dyDescent="0.45"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</row>
    <row r="710" spans="29:54" x14ac:dyDescent="0.45"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</row>
    <row r="711" spans="29:54" x14ac:dyDescent="0.45"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29:54" x14ac:dyDescent="0.45"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29:54" x14ac:dyDescent="0.45"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29:54" x14ac:dyDescent="0.45"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</row>
    <row r="715" spans="29:54" x14ac:dyDescent="0.45"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29:54" x14ac:dyDescent="0.45"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</row>
    <row r="717" spans="29:54" x14ac:dyDescent="0.45"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</row>
    <row r="718" spans="29:54" x14ac:dyDescent="0.45"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</row>
    <row r="719" spans="29:54" x14ac:dyDescent="0.45"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</row>
    <row r="720" spans="29:54" x14ac:dyDescent="0.45"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</row>
    <row r="721" spans="29:54" x14ac:dyDescent="0.45"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</row>
    <row r="722" spans="29:54" x14ac:dyDescent="0.45"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</row>
    <row r="723" spans="29:54" x14ac:dyDescent="0.45"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</row>
    <row r="724" spans="29:54" x14ac:dyDescent="0.45"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</row>
    <row r="725" spans="29:54" x14ac:dyDescent="0.45"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</row>
    <row r="726" spans="29:54" x14ac:dyDescent="0.45"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</row>
    <row r="727" spans="29:54" x14ac:dyDescent="0.45"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</row>
    <row r="728" spans="29:54" x14ac:dyDescent="0.45"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</row>
    <row r="729" spans="29:54" x14ac:dyDescent="0.45"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</row>
    <row r="730" spans="29:54" x14ac:dyDescent="0.45"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</row>
    <row r="731" spans="29:54" x14ac:dyDescent="0.45"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</row>
    <row r="732" spans="29:54" x14ac:dyDescent="0.45"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</row>
    <row r="733" spans="29:54" x14ac:dyDescent="0.45"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</row>
    <row r="734" spans="29:54" x14ac:dyDescent="0.45"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</row>
    <row r="735" spans="29:54" x14ac:dyDescent="0.45"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</row>
    <row r="736" spans="29:54" x14ac:dyDescent="0.45"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</row>
    <row r="737" spans="29:54" x14ac:dyDescent="0.45"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</row>
    <row r="738" spans="29:54" x14ac:dyDescent="0.45"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</row>
    <row r="739" spans="29:54" x14ac:dyDescent="0.45"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</row>
    <row r="740" spans="29:54" x14ac:dyDescent="0.45"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</row>
    <row r="741" spans="29:54" x14ac:dyDescent="0.45"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</row>
    <row r="742" spans="29:54" x14ac:dyDescent="0.45"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</row>
    <row r="743" spans="29:54" x14ac:dyDescent="0.45"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</row>
    <row r="744" spans="29:54" x14ac:dyDescent="0.45"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</row>
    <row r="745" spans="29:54" x14ac:dyDescent="0.45"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</row>
    <row r="746" spans="29:54" x14ac:dyDescent="0.45"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</row>
    <row r="747" spans="29:54" x14ac:dyDescent="0.45"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</row>
    <row r="748" spans="29:54" x14ac:dyDescent="0.45"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</row>
    <row r="749" spans="29:54" x14ac:dyDescent="0.45"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</row>
    <row r="750" spans="29:54" x14ac:dyDescent="0.45"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</row>
    <row r="751" spans="29:54" x14ac:dyDescent="0.45"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</row>
    <row r="752" spans="29:54" x14ac:dyDescent="0.45"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</row>
    <row r="753" spans="29:54" x14ac:dyDescent="0.45"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</row>
    <row r="754" spans="29:54" x14ac:dyDescent="0.45"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</row>
    <row r="755" spans="29:54" x14ac:dyDescent="0.45"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</row>
    <row r="756" spans="29:54" x14ac:dyDescent="0.45"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</row>
    <row r="757" spans="29:54" x14ac:dyDescent="0.45"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</row>
    <row r="758" spans="29:54" x14ac:dyDescent="0.45"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</row>
    <row r="759" spans="29:54" x14ac:dyDescent="0.45"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</row>
    <row r="760" spans="29:54" x14ac:dyDescent="0.45"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</row>
    <row r="761" spans="29:54" x14ac:dyDescent="0.45"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</row>
    <row r="762" spans="29:54" x14ac:dyDescent="0.45"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</row>
    <row r="763" spans="29:54" x14ac:dyDescent="0.45"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</row>
    <row r="764" spans="29:54" x14ac:dyDescent="0.45"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</row>
    <row r="765" spans="29:54" x14ac:dyDescent="0.45"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</row>
    <row r="766" spans="29:54" x14ac:dyDescent="0.45"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</row>
    <row r="767" spans="29:54" x14ac:dyDescent="0.45"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</row>
    <row r="768" spans="29:54" x14ac:dyDescent="0.45"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</row>
    <row r="769" spans="29:54" x14ac:dyDescent="0.45"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</row>
    <row r="770" spans="29:54" x14ac:dyDescent="0.45"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</row>
    <row r="771" spans="29:54" x14ac:dyDescent="0.45"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</row>
    <row r="772" spans="29:54" x14ac:dyDescent="0.45"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</row>
    <row r="773" spans="29:54" x14ac:dyDescent="0.45"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</row>
    <row r="774" spans="29:54" x14ac:dyDescent="0.45"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</row>
    <row r="775" spans="29:54" x14ac:dyDescent="0.45"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</row>
    <row r="776" spans="29:54" x14ac:dyDescent="0.45"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</row>
    <row r="777" spans="29:54" x14ac:dyDescent="0.45"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</row>
    <row r="778" spans="29:54" x14ac:dyDescent="0.45"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</row>
    <row r="779" spans="29:54" x14ac:dyDescent="0.45"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</row>
    <row r="780" spans="29:54" x14ac:dyDescent="0.45"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</row>
    <row r="781" spans="29:54" x14ac:dyDescent="0.45"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</row>
    <row r="782" spans="29:54" x14ac:dyDescent="0.45"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</row>
    <row r="783" spans="29:54" x14ac:dyDescent="0.45"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</row>
    <row r="784" spans="29:54" x14ac:dyDescent="0.45"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</row>
    <row r="785" spans="29:54" x14ac:dyDescent="0.45"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</row>
    <row r="786" spans="29:54" x14ac:dyDescent="0.45"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</row>
    <row r="787" spans="29:54" x14ac:dyDescent="0.45"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</row>
    <row r="788" spans="29:54" x14ac:dyDescent="0.45"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</row>
    <row r="789" spans="29:54" x14ac:dyDescent="0.45"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</row>
    <row r="790" spans="29:54" x14ac:dyDescent="0.45"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</row>
    <row r="791" spans="29:54" x14ac:dyDescent="0.45"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</row>
    <row r="792" spans="29:54" x14ac:dyDescent="0.45"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</row>
    <row r="793" spans="29:54" x14ac:dyDescent="0.45"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</row>
    <row r="794" spans="29:54" x14ac:dyDescent="0.45"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</row>
    <row r="795" spans="29:54" x14ac:dyDescent="0.45"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</row>
    <row r="796" spans="29:54" x14ac:dyDescent="0.45"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</row>
    <row r="797" spans="29:54" x14ac:dyDescent="0.45"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</row>
    <row r="798" spans="29:54" x14ac:dyDescent="0.45"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</row>
    <row r="799" spans="29:54" x14ac:dyDescent="0.45"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</row>
    <row r="800" spans="29:54" x14ac:dyDescent="0.45"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</row>
    <row r="801" spans="29:54" x14ac:dyDescent="0.45"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</row>
    <row r="802" spans="29:54" x14ac:dyDescent="0.45"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</row>
    <row r="803" spans="29:54" x14ac:dyDescent="0.45"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</row>
    <row r="804" spans="29:54" x14ac:dyDescent="0.45"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</row>
    <row r="805" spans="29:54" x14ac:dyDescent="0.45"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</row>
    <row r="806" spans="29:54" x14ac:dyDescent="0.45"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</row>
    <row r="807" spans="29:54" x14ac:dyDescent="0.45"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</row>
    <row r="808" spans="29:54" x14ac:dyDescent="0.45"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</row>
    <row r="809" spans="29:54" x14ac:dyDescent="0.45"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</row>
    <row r="810" spans="29:54" x14ac:dyDescent="0.45"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</row>
    <row r="811" spans="29:54" x14ac:dyDescent="0.45"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</row>
    <row r="812" spans="29:54" x14ac:dyDescent="0.45"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</row>
    <row r="813" spans="29:54" x14ac:dyDescent="0.45"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</row>
    <row r="814" spans="29:54" x14ac:dyDescent="0.45"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</row>
    <row r="815" spans="29:54" x14ac:dyDescent="0.45"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</row>
    <row r="816" spans="29:54" x14ac:dyDescent="0.45"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</row>
    <row r="817" spans="29:54" x14ac:dyDescent="0.45"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</row>
    <row r="818" spans="29:54" x14ac:dyDescent="0.45"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</row>
    <row r="819" spans="29:54" x14ac:dyDescent="0.45"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</row>
    <row r="820" spans="29:54" x14ac:dyDescent="0.45"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</row>
    <row r="821" spans="29:54" x14ac:dyDescent="0.45"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</row>
    <row r="822" spans="29:54" x14ac:dyDescent="0.45"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</row>
    <row r="823" spans="29:54" x14ac:dyDescent="0.45"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</row>
    <row r="824" spans="29:54" x14ac:dyDescent="0.45"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</row>
    <row r="825" spans="29:54" x14ac:dyDescent="0.45"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</row>
    <row r="826" spans="29:54" x14ac:dyDescent="0.45"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</row>
    <row r="827" spans="29:54" x14ac:dyDescent="0.45"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</row>
    <row r="828" spans="29:54" x14ac:dyDescent="0.45"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</row>
    <row r="829" spans="29:54" x14ac:dyDescent="0.45"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</row>
    <row r="830" spans="29:54" x14ac:dyDescent="0.45"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</row>
    <row r="831" spans="29:54" x14ac:dyDescent="0.45"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</row>
    <row r="832" spans="29:54" x14ac:dyDescent="0.45"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</row>
    <row r="833" spans="29:54" x14ac:dyDescent="0.45"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</row>
    <row r="834" spans="29:54" x14ac:dyDescent="0.45"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</row>
    <row r="835" spans="29:54" x14ac:dyDescent="0.45"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</row>
    <row r="836" spans="29:54" x14ac:dyDescent="0.45"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</row>
    <row r="837" spans="29:54" x14ac:dyDescent="0.45"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</row>
    <row r="838" spans="29:54" x14ac:dyDescent="0.45"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</row>
    <row r="839" spans="29:54" x14ac:dyDescent="0.45"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</row>
    <row r="840" spans="29:54" x14ac:dyDescent="0.45"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</row>
    <row r="841" spans="29:54" x14ac:dyDescent="0.45"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</row>
    <row r="842" spans="29:54" x14ac:dyDescent="0.45"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</row>
    <row r="843" spans="29:54" x14ac:dyDescent="0.45"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</row>
    <row r="844" spans="29:54" x14ac:dyDescent="0.45"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</row>
    <row r="845" spans="29:54" x14ac:dyDescent="0.45"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</row>
    <row r="846" spans="29:54" x14ac:dyDescent="0.45"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</row>
    <row r="847" spans="29:54" x14ac:dyDescent="0.45"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</row>
    <row r="848" spans="29:54" x14ac:dyDescent="0.45"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</row>
    <row r="849" spans="29:54" x14ac:dyDescent="0.45"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</row>
    <row r="850" spans="29:54" x14ac:dyDescent="0.45"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</row>
    <row r="851" spans="29:54" x14ac:dyDescent="0.45"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</row>
    <row r="852" spans="29:54" x14ac:dyDescent="0.45"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</row>
    <row r="853" spans="29:54" x14ac:dyDescent="0.45"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</row>
    <row r="854" spans="29:54" x14ac:dyDescent="0.45"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</row>
    <row r="855" spans="29:54" x14ac:dyDescent="0.45"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</row>
    <row r="856" spans="29:54" x14ac:dyDescent="0.45"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</row>
    <row r="857" spans="29:54" x14ac:dyDescent="0.45"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</row>
    <row r="858" spans="29:54" x14ac:dyDescent="0.45"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</row>
    <row r="859" spans="29:54" x14ac:dyDescent="0.45"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</row>
    <row r="860" spans="29:54" x14ac:dyDescent="0.45"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</row>
    <row r="861" spans="29:54" x14ac:dyDescent="0.45"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</row>
    <row r="862" spans="29:54" x14ac:dyDescent="0.45"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</row>
    <row r="863" spans="29:54" x14ac:dyDescent="0.45"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</row>
    <row r="864" spans="29:54" x14ac:dyDescent="0.45"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</row>
    <row r="865" spans="29:54" x14ac:dyDescent="0.45"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</row>
    <row r="866" spans="29:54" x14ac:dyDescent="0.45"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</row>
    <row r="867" spans="29:54" x14ac:dyDescent="0.45"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</row>
    <row r="868" spans="29:54" x14ac:dyDescent="0.45"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</row>
    <row r="869" spans="29:54" x14ac:dyDescent="0.45"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</row>
    <row r="870" spans="29:54" x14ac:dyDescent="0.45"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</row>
    <row r="871" spans="29:54" x14ac:dyDescent="0.45"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</row>
    <row r="872" spans="29:54" x14ac:dyDescent="0.45"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</row>
    <row r="873" spans="29:54" x14ac:dyDescent="0.45"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</row>
    <row r="874" spans="29:54" x14ac:dyDescent="0.45"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</row>
    <row r="875" spans="29:54" x14ac:dyDescent="0.45"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</row>
    <row r="876" spans="29:54" x14ac:dyDescent="0.45"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</row>
    <row r="877" spans="29:54" x14ac:dyDescent="0.45"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</row>
    <row r="878" spans="29:54" x14ac:dyDescent="0.45"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</row>
    <row r="879" spans="29:54" x14ac:dyDescent="0.45"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</row>
    <row r="880" spans="29:54" x14ac:dyDescent="0.45"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</row>
    <row r="881" spans="29:54" x14ac:dyDescent="0.45"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</row>
    <row r="882" spans="29:54" x14ac:dyDescent="0.45"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</row>
    <row r="883" spans="29:54" x14ac:dyDescent="0.45"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</row>
    <row r="884" spans="29:54" x14ac:dyDescent="0.45"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</row>
    <row r="885" spans="29:54" x14ac:dyDescent="0.45"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</row>
    <row r="886" spans="29:54" x14ac:dyDescent="0.45"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</row>
    <row r="887" spans="29:54" x14ac:dyDescent="0.45"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</row>
    <row r="888" spans="29:54" x14ac:dyDescent="0.45"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</row>
    <row r="889" spans="29:54" x14ac:dyDescent="0.45"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</row>
    <row r="890" spans="29:54" x14ac:dyDescent="0.45"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</row>
    <row r="891" spans="29:54" x14ac:dyDescent="0.45"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</row>
    <row r="892" spans="29:54" x14ac:dyDescent="0.45"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</row>
    <row r="893" spans="29:54" x14ac:dyDescent="0.45"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</row>
    <row r="894" spans="29:54" x14ac:dyDescent="0.45"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</row>
    <row r="895" spans="29:54" x14ac:dyDescent="0.45"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</row>
    <row r="896" spans="29:54" x14ac:dyDescent="0.45"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</row>
    <row r="897" spans="29:54" x14ac:dyDescent="0.45"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</row>
    <row r="898" spans="29:54" x14ac:dyDescent="0.45"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</row>
    <row r="899" spans="29:54" x14ac:dyDescent="0.45"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</row>
    <row r="900" spans="29:54" x14ac:dyDescent="0.45"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</row>
    <row r="901" spans="29:54" x14ac:dyDescent="0.45"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</row>
    <row r="902" spans="29:54" x14ac:dyDescent="0.45"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</row>
    <row r="903" spans="29:54" x14ac:dyDescent="0.45"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</row>
    <row r="904" spans="29:54" x14ac:dyDescent="0.45"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</row>
    <row r="905" spans="29:54" x14ac:dyDescent="0.45"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</row>
    <row r="906" spans="29:54" x14ac:dyDescent="0.45"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</row>
    <row r="907" spans="29:54" x14ac:dyDescent="0.45"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</row>
    <row r="908" spans="29:54" x14ac:dyDescent="0.45"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</row>
    <row r="909" spans="29:54" x14ac:dyDescent="0.45"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</row>
    <row r="910" spans="29:54" x14ac:dyDescent="0.45"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</row>
    <row r="911" spans="29:54" x14ac:dyDescent="0.45"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</row>
    <row r="912" spans="29:54" x14ac:dyDescent="0.45"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</row>
    <row r="913" spans="29:54" x14ac:dyDescent="0.45"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</row>
    <row r="914" spans="29:54" x14ac:dyDescent="0.45"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</row>
    <row r="915" spans="29:54" x14ac:dyDescent="0.45"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</row>
    <row r="916" spans="29:54" x14ac:dyDescent="0.45"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</row>
    <row r="917" spans="29:54" x14ac:dyDescent="0.45"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</row>
    <row r="918" spans="29:54" x14ac:dyDescent="0.45"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</row>
    <row r="919" spans="29:54" x14ac:dyDescent="0.45"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</row>
    <row r="920" spans="29:54" x14ac:dyDescent="0.45"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</row>
    <row r="921" spans="29:54" x14ac:dyDescent="0.45"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</row>
    <row r="922" spans="29:54" x14ac:dyDescent="0.45"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</row>
    <row r="923" spans="29:54" x14ac:dyDescent="0.45"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</row>
    <row r="924" spans="29:54" x14ac:dyDescent="0.45"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</row>
    <row r="925" spans="29:54" x14ac:dyDescent="0.45"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</row>
    <row r="926" spans="29:54" x14ac:dyDescent="0.45"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</row>
    <row r="927" spans="29:54" x14ac:dyDescent="0.45"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</row>
    <row r="928" spans="29:54" x14ac:dyDescent="0.45"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</row>
    <row r="929" spans="29:54" x14ac:dyDescent="0.45"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</row>
    <row r="930" spans="29:54" x14ac:dyDescent="0.45"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</row>
    <row r="931" spans="29:54" x14ac:dyDescent="0.45"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</row>
    <row r="932" spans="29:54" x14ac:dyDescent="0.45"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</row>
    <row r="933" spans="29:54" x14ac:dyDescent="0.45"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</row>
    <row r="934" spans="29:54" x14ac:dyDescent="0.45"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</row>
    <row r="935" spans="29:54" x14ac:dyDescent="0.45"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</row>
    <row r="936" spans="29:54" x14ac:dyDescent="0.45"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</row>
    <row r="937" spans="29:54" x14ac:dyDescent="0.45"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</row>
    <row r="938" spans="29:54" x14ac:dyDescent="0.45"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</row>
    <row r="939" spans="29:54" x14ac:dyDescent="0.45"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</row>
    <row r="940" spans="29:54" x14ac:dyDescent="0.45"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</row>
    <row r="941" spans="29:54" x14ac:dyDescent="0.45"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</row>
    <row r="942" spans="29:54" x14ac:dyDescent="0.45"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</row>
    <row r="943" spans="29:54" x14ac:dyDescent="0.45"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</row>
    <row r="944" spans="29:54" x14ac:dyDescent="0.45"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</row>
    <row r="945" spans="29:54" x14ac:dyDescent="0.45"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</row>
    <row r="946" spans="29:54" x14ac:dyDescent="0.45"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</row>
    <row r="947" spans="29:54" x14ac:dyDescent="0.45"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</row>
    <row r="948" spans="29:54" x14ac:dyDescent="0.45"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</row>
    <row r="949" spans="29:54" x14ac:dyDescent="0.45"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</row>
    <row r="950" spans="29:54" x14ac:dyDescent="0.45"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</row>
    <row r="951" spans="29:54" x14ac:dyDescent="0.45"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</row>
    <row r="952" spans="29:54" x14ac:dyDescent="0.45"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</row>
    <row r="953" spans="29:54" x14ac:dyDescent="0.45"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</row>
    <row r="954" spans="29:54" x14ac:dyDescent="0.45"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</row>
    <row r="955" spans="29:54" x14ac:dyDescent="0.45"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</row>
    <row r="956" spans="29:54" x14ac:dyDescent="0.45"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</row>
    <row r="957" spans="29:54" x14ac:dyDescent="0.45"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</row>
    <row r="958" spans="29:54" x14ac:dyDescent="0.45"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</row>
    <row r="959" spans="29:54" x14ac:dyDescent="0.45"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</row>
    <row r="960" spans="29:54" x14ac:dyDescent="0.45"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</row>
  </sheetData>
  <autoFilter ref="A1:BC561" xr:uid="{95C9CD9F-9CB9-483F-94A4-4C9BD94A47D2}">
    <sortState xmlns:xlrd2="http://schemas.microsoft.com/office/spreadsheetml/2017/richdata2" ref="A2:BC649">
      <sortCondition descending="1" ref="C1:C561"/>
    </sortState>
  </autoFilter>
  <sortState xmlns:xlrd2="http://schemas.microsoft.com/office/spreadsheetml/2017/richdata2" ref="Q527:BB528">
    <sortCondition ref="Q527:Q528"/>
  </sortState>
  <phoneticPr fontId="2" type="noConversion"/>
  <conditionalFormatting sqref="W9:BB9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1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7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7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5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5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08:C433 A458:K508 A2:V149 A150:K177 E509:K549 L150:V549 E178:K457 A650:V2000 E550:V649">
    <cfRule type="expression" dxfId="618" priority="369">
      <formula>$E2="F"</formula>
    </cfRule>
    <cfRule type="expression" dxfId="617" priority="370">
      <formula>$E2="R1"</formula>
    </cfRule>
    <cfRule type="expression" dxfId="616" priority="371">
      <formula>$E2="Q"</formula>
    </cfRule>
  </conditionalFormatting>
  <conditionalFormatting sqref="A178:B200 D178:D200">
    <cfRule type="expression" dxfId="615" priority="367">
      <formula>#REF!="F"</formula>
    </cfRule>
    <cfRule type="expression" dxfId="614" priority="368">
      <formula>#REF!="Q"</formula>
    </cfRule>
  </conditionalFormatting>
  <conditionalFormatting sqref="A201:B220 D201:D220">
    <cfRule type="expression" dxfId="613" priority="365">
      <formula>#REF!="F"</formula>
    </cfRule>
    <cfRule type="expression" dxfId="612" priority="366">
      <formula>#REF!="Q"</formula>
    </cfRule>
  </conditionalFormatting>
  <conditionalFormatting sqref="A221:B221 D221 A223:B223 A225:B225 A227:B227 D223 D225 D227:D238 A229:B229 A231:B231 A233:B233 A235:B235 A237:B237">
    <cfRule type="expression" dxfId="611" priority="363">
      <formula>#REF!="F"</formula>
    </cfRule>
    <cfRule type="expression" dxfId="610" priority="364">
      <formula>#REF!="Q"</formula>
    </cfRule>
  </conditionalFormatting>
  <conditionalFormatting sqref="A222:B222 D222 A224:B224 A226:B226 D224 D226 A228:B228 A230:B230 A232:B232 A234:B234 A236:B236 A238:B238">
    <cfRule type="expression" dxfId="609" priority="361">
      <formula>#REF!="F"</formula>
    </cfRule>
    <cfRule type="expression" dxfId="608" priority="362">
      <formula>#REF!="Q"</formula>
    </cfRule>
  </conditionalFormatting>
  <conditionalFormatting sqref="D239:D258 A239:B258">
    <cfRule type="expression" dxfId="607" priority="359">
      <formula>#REF!="F"</formula>
    </cfRule>
    <cfRule type="expression" dxfId="606" priority="360">
      <formula>#REF!="Q"</formula>
    </cfRule>
  </conditionalFormatting>
  <conditionalFormatting sqref="A259:B281 D259:D281">
    <cfRule type="expression" dxfId="605" priority="357">
      <formula>#REF!="F"</formula>
    </cfRule>
    <cfRule type="expression" dxfId="604" priority="358">
      <formula>#REF!="Q"</formula>
    </cfRule>
  </conditionalFormatting>
  <conditionalFormatting sqref="A282:B310 D282:D310">
    <cfRule type="expression" dxfId="603" priority="355">
      <formula>#REF!="F"</formula>
    </cfRule>
    <cfRule type="expression" dxfId="602" priority="356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601" priority="353">
      <formula>#REF!="F"</formula>
    </cfRule>
    <cfRule type="expression" dxfId="600" priority="354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599" priority="351">
      <formula>#REF!="F"</formula>
    </cfRule>
    <cfRule type="expression" dxfId="598" priority="352">
      <formula>#REF!="Q"</formula>
    </cfRule>
  </conditionalFormatting>
  <conditionalFormatting sqref="D337:D356">
    <cfRule type="expression" dxfId="597" priority="349">
      <formula>#REF!="F"</formula>
    </cfRule>
    <cfRule type="expression" dxfId="596" priority="350">
      <formula>#REF!="Q"</formula>
    </cfRule>
  </conditionalFormatting>
  <conditionalFormatting sqref="A337:B337 A339:B339 A341:B341 A343:B343 A345:B345 A347:B347 A349:B349 A351:B351 A353:B353 A355:B355">
    <cfRule type="expression" dxfId="595" priority="347">
      <formula>#REF!="F"</formula>
    </cfRule>
    <cfRule type="expression" dxfId="594" priority="348">
      <formula>#REF!="Q"</formula>
    </cfRule>
  </conditionalFormatting>
  <conditionalFormatting sqref="A338:B338 A340:B340 A342:B342 A344:B344 A346:B346 A348:B348 A350:B350 A352:B352 A354:B354 A356:B356">
    <cfRule type="expression" dxfId="593" priority="345">
      <formula>#REF!="F"</formula>
    </cfRule>
    <cfRule type="expression" dxfId="592" priority="346">
      <formula>#REF!="Q"</formula>
    </cfRule>
  </conditionalFormatting>
  <conditionalFormatting sqref="D357:D380">
    <cfRule type="expression" dxfId="591" priority="343">
      <formula>#REF!="F"</formula>
    </cfRule>
    <cfRule type="expression" dxfId="590" priority="344">
      <formula>#REF!="Q"</formula>
    </cfRule>
  </conditionalFormatting>
  <conditionalFormatting sqref="A358:B358 A360:B360 A362:B362 A364:B364 A366:B366 A368:B368 A370:B370 A372:B372 A374:B374 A376:B376 A378:B378 A380:B380">
    <cfRule type="expression" dxfId="589" priority="341">
      <formula>#REF!="F"</formula>
    </cfRule>
    <cfRule type="expression" dxfId="588" priority="342">
      <formula>#REF!="Q"</formula>
    </cfRule>
  </conditionalFormatting>
  <conditionalFormatting sqref="A357:B357 A359:B359 A361:B361 A363:B363 A365:B365 A367:B367 A369:B369 A371:B371 A373:B373 A375:B375 A377:B377 A379:B379">
    <cfRule type="expression" dxfId="587" priority="339">
      <formula>#REF!="F"</formula>
    </cfRule>
    <cfRule type="expression" dxfId="586" priority="340">
      <formula>#REF!="Q"</formula>
    </cfRule>
  </conditionalFormatting>
  <conditionalFormatting sqref="D381:D433">
    <cfRule type="expression" dxfId="585" priority="337">
      <formula>#REF!="F"</formula>
    </cfRule>
    <cfRule type="expression" dxfId="584" priority="338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583" priority="335">
      <formula>#REF!="F"</formula>
    </cfRule>
    <cfRule type="expression" dxfId="582" priority="336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581" priority="333">
      <formula>#REF!="F"</formula>
    </cfRule>
    <cfRule type="expression" dxfId="580" priority="334">
      <formula>#REF!="Q"</formula>
    </cfRule>
  </conditionalFormatting>
  <conditionalFormatting sqref="W2:W15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8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8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8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8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15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17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3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17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3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23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1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8:AX23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23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1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8:AY2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23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17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AZ23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23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17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A23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23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17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8:BB23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23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5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5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7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5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6:AX27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7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5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6:AY27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5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AZ27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7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A27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7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5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6:BB27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7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8 BC2:BC591 Q2:V649">
    <cfRule type="colorScale" priority="2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15 BC2:BC591 Q2:V649">
    <cfRule type="colorScale" priority="2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09:D534 A509:B534">
    <cfRule type="expression" dxfId="579" priority="30">
      <formula>#REF!="F"</formula>
    </cfRule>
    <cfRule type="expression" dxfId="578" priority="31">
      <formula>#REF!="Q"</formula>
    </cfRule>
  </conditionalFormatting>
  <conditionalFormatting sqref="A535:D561">
    <cfRule type="expression" dxfId="577" priority="27">
      <formula>$E535="R1"</formula>
    </cfRule>
    <cfRule type="expression" dxfId="576" priority="28">
      <formula>$E535="F"</formula>
    </cfRule>
    <cfRule type="expression" dxfId="575" priority="29">
      <formula>$E535="Q"</formula>
    </cfRule>
  </conditionalFormatting>
  <conditionalFormatting sqref="A562:D570">
    <cfRule type="expression" dxfId="574" priority="24">
      <formula>$E562="Q"</formula>
    </cfRule>
    <cfRule type="expression" dxfId="573" priority="25">
      <formula>$E562="G"</formula>
    </cfRule>
    <cfRule type="expression" dxfId="572" priority="26">
      <formula>$E562="B"</formula>
    </cfRule>
  </conditionalFormatting>
  <conditionalFormatting sqref="A571:B582 D571:D582">
    <cfRule type="expression" dxfId="571" priority="21">
      <formula>$E571="F"</formula>
    </cfRule>
    <cfRule type="expression" dxfId="570" priority="22">
      <formula>$E571="R1"</formula>
    </cfRule>
    <cfRule type="expression" dxfId="569" priority="23">
      <formula>$E571="Q"</formula>
    </cfRule>
  </conditionalFormatting>
  <conditionalFormatting sqref="C571:C582">
    <cfRule type="expression" dxfId="568" priority="18">
      <formula>$E571="R1"</formula>
    </cfRule>
    <cfRule type="expression" dxfId="567" priority="19">
      <formula>$E571="F"</formula>
    </cfRule>
    <cfRule type="expression" dxfId="566" priority="20">
      <formula>$E571="Q"</formula>
    </cfRule>
  </conditionalFormatting>
  <conditionalFormatting sqref="A583:D603">
    <cfRule type="expression" dxfId="565" priority="13">
      <formula>$E583="F"</formula>
    </cfRule>
    <cfRule type="expression" dxfId="564" priority="14">
      <formula>$E583="SF"</formula>
    </cfRule>
    <cfRule type="expression" dxfId="563" priority="15">
      <formula>$E583="QF"</formula>
    </cfRule>
    <cfRule type="expression" dxfId="562" priority="16">
      <formula>$E583="R16"</formula>
    </cfRule>
    <cfRule type="expression" dxfId="561" priority="17">
      <formula>$E583="R8"</formula>
    </cfRule>
  </conditionalFormatting>
  <conditionalFormatting sqref="A604:B624">
    <cfRule type="expression" dxfId="560" priority="10">
      <formula>#REF!="R1"</formula>
    </cfRule>
    <cfRule type="expression" dxfId="559" priority="11">
      <formula>#REF!="F"</formula>
    </cfRule>
    <cfRule type="expression" dxfId="558" priority="12">
      <formula>#REF!="Q"</formula>
    </cfRule>
  </conditionalFormatting>
  <conditionalFormatting sqref="D604:D624">
    <cfRule type="expression" dxfId="557" priority="7">
      <formula>#REF!="R1"</formula>
    </cfRule>
    <cfRule type="expression" dxfId="556" priority="8">
      <formula>#REF!="F"</formula>
    </cfRule>
    <cfRule type="expression" dxfId="555" priority="9">
      <formula>#REF!="Q"</formula>
    </cfRule>
  </conditionalFormatting>
  <conditionalFormatting sqref="A625:B649">
    <cfRule type="expression" dxfId="554" priority="4">
      <formula>#REF!="R1"</formula>
    </cfRule>
    <cfRule type="expression" dxfId="553" priority="5">
      <formula>#REF!="F"</formula>
    </cfRule>
    <cfRule type="expression" dxfId="552" priority="6">
      <formula>#REF!="Q"</formula>
    </cfRule>
  </conditionalFormatting>
  <conditionalFormatting sqref="D625:D649">
    <cfRule type="expression" dxfId="551" priority="1">
      <formula>#REF!="R1"</formula>
    </cfRule>
    <cfRule type="expression" dxfId="550" priority="2">
      <formula>#REF!="F"</formula>
    </cfRule>
    <cfRule type="expression" dxfId="549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sheetPr codeName="Sheet9"/>
  <dimension ref="A1:BA654"/>
  <sheetViews>
    <sheetView zoomScale="70" zoomScaleNormal="70" workbookViewId="0">
      <pane ySplit="1" topLeftCell="A2" activePane="bottomLeft" state="frozen"/>
      <selection pane="bottomLeft" activeCell="X17" sqref="X17:Y17"/>
    </sheetView>
  </sheetViews>
  <sheetFormatPr defaultRowHeight="14.25" x14ac:dyDescent="0.45"/>
  <cols>
    <col min="1" max="1" width="15.1328125" bestFit="1" customWidth="1"/>
    <col min="2" max="2" width="11.796875" bestFit="1" customWidth="1"/>
    <col min="3" max="3" width="11.86328125" bestFit="1" customWidth="1"/>
    <col min="4" max="4" width="12.796875" bestFit="1" customWidth="1"/>
    <col min="5" max="5" width="13.19921875" bestFit="1" customWidth="1"/>
    <col min="6" max="6" width="11.796875" bestFit="1" customWidth="1"/>
    <col min="7" max="7" width="50.33203125" bestFit="1" customWidth="1"/>
    <col min="8" max="8" width="32.796875" bestFit="1" customWidth="1"/>
    <col min="9" max="9" width="10.53125" bestFit="1" customWidth="1"/>
    <col min="10" max="10" width="12.19921875" bestFit="1" customWidth="1"/>
    <col min="11" max="19" width="14.46484375" bestFit="1" customWidth="1"/>
    <col min="20" max="22" width="15.53125" bestFit="1" customWidth="1"/>
    <col min="23" max="23" width="13.796875" bestFit="1" customWidth="1"/>
    <col min="24" max="24" width="14" bestFit="1" customWidth="1"/>
    <col min="25" max="25" width="11.796875" bestFit="1" customWidth="1"/>
    <col min="26" max="26" width="11.796875" style="28" bestFit="1" customWidth="1"/>
    <col min="27" max="27" width="17.6640625" bestFit="1" customWidth="1"/>
    <col min="28" max="28" width="12.796875" bestFit="1" customWidth="1"/>
    <col min="29" max="29" width="5.1328125" bestFit="1" customWidth="1"/>
    <col min="30" max="30" width="10.6640625" style="9" bestFit="1" customWidth="1"/>
    <col min="31" max="31" width="5.19921875" bestFit="1" customWidth="1"/>
    <col min="32" max="32" width="2.33203125" bestFit="1" customWidth="1"/>
    <col min="33" max="33" width="2.1328125" bestFit="1" customWidth="1"/>
    <col min="34" max="34" width="27.19921875" bestFit="1" customWidth="1"/>
    <col min="35" max="35" width="42.33203125" bestFit="1" customWidth="1"/>
    <col min="36" max="36" width="26.33203125" bestFit="1" customWidth="1"/>
    <col min="37" max="37" width="4.86328125" bestFit="1" customWidth="1"/>
    <col min="38" max="38" width="4.796875" bestFit="1" customWidth="1"/>
    <col min="39" max="43" width="2.1328125" bestFit="1" customWidth="1"/>
    <col min="44" max="45" width="3.1328125" bestFit="1" customWidth="1"/>
    <col min="46" max="48" width="2.1328125" bestFit="1" customWidth="1"/>
    <col min="49" max="51" width="3.1328125" bestFit="1" customWidth="1"/>
    <col min="52" max="52" width="4.796875" bestFit="1" customWidth="1"/>
    <col min="53" max="53" width="10" bestFit="1" customWidth="1"/>
    <col min="54" max="54" width="12" bestFit="1" customWidth="1"/>
    <col min="55" max="56" width="2" bestFit="1" customWidth="1"/>
    <col min="57" max="57" width="6.796875" bestFit="1" customWidth="1"/>
  </cols>
  <sheetData>
    <row r="1" spans="1:53" x14ac:dyDescent="0.45">
      <c r="A1" t="s">
        <v>0</v>
      </c>
      <c r="B1" t="s">
        <v>1</v>
      </c>
      <c r="C1" t="s">
        <v>2</v>
      </c>
      <c r="D1" t="s">
        <v>3</v>
      </c>
      <c r="E1" t="s">
        <v>374</v>
      </c>
      <c r="F1" t="s">
        <v>190</v>
      </c>
      <c r="G1" t="s">
        <v>407</v>
      </c>
      <c r="H1" t="s">
        <v>408</v>
      </c>
      <c r="I1" t="s">
        <v>5</v>
      </c>
      <c r="J1" t="s">
        <v>7</v>
      </c>
      <c r="K1" t="s">
        <v>360</v>
      </c>
      <c r="L1" t="s">
        <v>361</v>
      </c>
      <c r="M1" t="s">
        <v>362</v>
      </c>
      <c r="N1" t="s">
        <v>363</v>
      </c>
      <c r="O1" t="s">
        <v>364</v>
      </c>
      <c r="P1" t="s">
        <v>365</v>
      </c>
      <c r="Q1" t="s">
        <v>366</v>
      </c>
      <c r="R1" t="s">
        <v>367</v>
      </c>
      <c r="S1" t="s">
        <v>587</v>
      </c>
      <c r="T1" t="s">
        <v>588</v>
      </c>
      <c r="U1" t="s">
        <v>589</v>
      </c>
      <c r="V1" t="s">
        <v>590</v>
      </c>
      <c r="W1" t="s">
        <v>351</v>
      </c>
      <c r="X1" t="s">
        <v>352</v>
      </c>
      <c r="Y1" t="s">
        <v>353</v>
      </c>
      <c r="Z1" s="28" t="s">
        <v>213</v>
      </c>
      <c r="AA1" t="s">
        <v>11</v>
      </c>
    </row>
    <row r="2" spans="1:53" x14ac:dyDescent="0.45">
      <c r="A2" s="1" t="s">
        <v>93</v>
      </c>
      <c r="B2" s="1">
        <v>2024</v>
      </c>
      <c r="C2" s="19">
        <v>45395</v>
      </c>
      <c r="D2" s="1" t="s">
        <v>72</v>
      </c>
      <c r="E2" s="1" t="s">
        <v>204</v>
      </c>
      <c r="F2" s="1" t="s">
        <v>204</v>
      </c>
      <c r="G2" s="3" t="s">
        <v>269</v>
      </c>
      <c r="H2" s="3" t="s">
        <v>328</v>
      </c>
      <c r="I2" s="3" t="s">
        <v>25</v>
      </c>
      <c r="J2" s="3">
        <v>1</v>
      </c>
      <c r="K2" s="3">
        <f>0</f>
        <v>0</v>
      </c>
      <c r="L2" s="3">
        <v>5</v>
      </c>
      <c r="M2" s="3">
        <f>0</f>
        <v>0</v>
      </c>
      <c r="N2" s="3">
        <v>5</v>
      </c>
      <c r="O2" s="3">
        <v>5</v>
      </c>
      <c r="P2" s="3">
        <v>2</v>
      </c>
      <c r="Q2" s="3">
        <v>1</v>
      </c>
      <c r="R2" s="3">
        <v>3</v>
      </c>
      <c r="S2" s="3">
        <f>0</f>
        <v>0</v>
      </c>
      <c r="T2" s="3">
        <v>5</v>
      </c>
      <c r="U2" s="3">
        <v>1</v>
      </c>
      <c r="V2" s="3">
        <v>10</v>
      </c>
      <c r="W2" s="3">
        <f>0</f>
        <v>0</v>
      </c>
      <c r="X2" s="109">
        <f>0</f>
        <v>0</v>
      </c>
      <c r="Y2" s="3">
        <v>37</v>
      </c>
      <c r="Z2" s="95">
        <v>1.4201388888888888</v>
      </c>
      <c r="AA2" s="36">
        <v>52.811999999999998</v>
      </c>
      <c r="BA2" s="64"/>
    </row>
    <row r="3" spans="1:53" x14ac:dyDescent="0.45">
      <c r="A3" s="1" t="s">
        <v>93</v>
      </c>
      <c r="B3" s="1">
        <v>2024</v>
      </c>
      <c r="C3" s="19">
        <v>45395</v>
      </c>
      <c r="D3" s="1" t="s">
        <v>72</v>
      </c>
      <c r="E3" s="1" t="s">
        <v>204</v>
      </c>
      <c r="F3" s="1" t="s">
        <v>204</v>
      </c>
      <c r="G3" s="3" t="s">
        <v>422</v>
      </c>
      <c r="H3" s="3" t="s">
        <v>423</v>
      </c>
      <c r="I3" s="3" t="s">
        <v>17</v>
      </c>
      <c r="J3" s="3">
        <v>2</v>
      </c>
      <c r="K3" s="3">
        <f>0</f>
        <v>0</v>
      </c>
      <c r="L3" s="3">
        <v>3</v>
      </c>
      <c r="M3" s="3">
        <f>0</f>
        <v>0</v>
      </c>
      <c r="N3" s="3">
        <v>2</v>
      </c>
      <c r="O3" s="3">
        <v>1</v>
      </c>
      <c r="P3" s="3">
        <v>5</v>
      </c>
      <c r="Q3" s="3">
        <f>0</f>
        <v>0</v>
      </c>
      <c r="R3" s="3">
        <v>5</v>
      </c>
      <c r="S3" s="3">
        <f>0</f>
        <v>0</v>
      </c>
      <c r="T3" s="3">
        <v>3</v>
      </c>
      <c r="U3" s="3">
        <f>0</f>
        <v>0</v>
      </c>
      <c r="V3" s="3">
        <v>6</v>
      </c>
      <c r="W3" s="3">
        <f>0</f>
        <v>0</v>
      </c>
      <c r="X3" s="109">
        <f>0</f>
        <v>0</v>
      </c>
      <c r="Y3" s="3">
        <v>25</v>
      </c>
      <c r="Z3" s="3"/>
      <c r="AA3" s="36">
        <v>52.811999999999998</v>
      </c>
      <c r="BA3" s="64"/>
    </row>
    <row r="4" spans="1:53" x14ac:dyDescent="0.45">
      <c r="A4" s="1" t="s">
        <v>93</v>
      </c>
      <c r="B4" s="1">
        <v>2024</v>
      </c>
      <c r="C4" s="19">
        <v>45395</v>
      </c>
      <c r="D4" s="1" t="s">
        <v>72</v>
      </c>
      <c r="E4" s="1" t="s">
        <v>204</v>
      </c>
      <c r="F4" s="1" t="s">
        <v>204</v>
      </c>
      <c r="G4" s="3" t="s">
        <v>214</v>
      </c>
      <c r="H4" s="3" t="s">
        <v>271</v>
      </c>
      <c r="I4" s="3" t="s">
        <v>67</v>
      </c>
      <c r="J4" s="3">
        <v>3</v>
      </c>
      <c r="K4" s="3">
        <f>0</f>
        <v>0</v>
      </c>
      <c r="L4" s="3">
        <v>1</v>
      </c>
      <c r="M4" s="3">
        <f>0</f>
        <v>0</v>
      </c>
      <c r="N4" s="3">
        <v>3</v>
      </c>
      <c r="O4" s="3">
        <v>2</v>
      </c>
      <c r="P4" s="3">
        <f>0</f>
        <v>0</v>
      </c>
      <c r="Q4" s="3">
        <v>5</v>
      </c>
      <c r="R4" s="3">
        <f>0</f>
        <v>0</v>
      </c>
      <c r="S4" s="3">
        <v>5</v>
      </c>
      <c r="T4" s="3">
        <f>0</f>
        <v>0</v>
      </c>
      <c r="U4" s="3">
        <v>3</v>
      </c>
      <c r="V4" s="3">
        <f>0</f>
        <v>0</v>
      </c>
      <c r="W4" s="3">
        <f>0</f>
        <v>0</v>
      </c>
      <c r="X4" s="109">
        <f>0</f>
        <v>0</v>
      </c>
      <c r="Y4" s="3">
        <v>19</v>
      </c>
      <c r="Z4" s="3"/>
      <c r="AA4" s="36">
        <v>52.811999999999998</v>
      </c>
      <c r="BA4" s="64"/>
    </row>
    <row r="5" spans="1:53" x14ac:dyDescent="0.45">
      <c r="A5" s="1" t="s">
        <v>93</v>
      </c>
      <c r="B5" s="1">
        <v>2024</v>
      </c>
      <c r="C5" s="19">
        <v>45395</v>
      </c>
      <c r="D5" s="1" t="s">
        <v>72</v>
      </c>
      <c r="E5" s="1" t="s">
        <v>204</v>
      </c>
      <c r="F5" s="1" t="s">
        <v>204</v>
      </c>
      <c r="G5" s="3" t="s">
        <v>316</v>
      </c>
      <c r="H5" s="3" t="s">
        <v>227</v>
      </c>
      <c r="I5" s="3" t="s">
        <v>53</v>
      </c>
      <c r="J5" s="3">
        <v>4</v>
      </c>
      <c r="K5" s="3">
        <v>1</v>
      </c>
      <c r="L5" s="3">
        <v>2</v>
      </c>
      <c r="M5" s="3">
        <v>5</v>
      </c>
      <c r="N5" s="3">
        <f>0</f>
        <v>0</v>
      </c>
      <c r="O5" s="3">
        <f>0</f>
        <v>0</v>
      </c>
      <c r="P5" s="3">
        <f>0</f>
        <v>0</v>
      </c>
      <c r="Q5" s="3">
        <f>0</f>
        <v>0</v>
      </c>
      <c r="R5" s="3">
        <f>0</f>
        <v>0</v>
      </c>
      <c r="S5" s="3">
        <v>3</v>
      </c>
      <c r="T5" s="3">
        <f>0</f>
        <v>0</v>
      </c>
      <c r="U5" s="3">
        <v>5</v>
      </c>
      <c r="V5" s="3">
        <f>0</f>
        <v>0</v>
      </c>
      <c r="W5" s="3">
        <f>0</f>
        <v>0</v>
      </c>
      <c r="X5" s="109">
        <f>0</f>
        <v>0</v>
      </c>
      <c r="Y5" s="3">
        <v>16</v>
      </c>
      <c r="Z5" s="3"/>
      <c r="AA5" s="36">
        <v>52.811999999999998</v>
      </c>
      <c r="BA5" s="64"/>
    </row>
    <row r="6" spans="1:53" x14ac:dyDescent="0.45">
      <c r="A6" s="1" t="s">
        <v>93</v>
      </c>
      <c r="B6" s="1">
        <v>2024</v>
      </c>
      <c r="C6" s="19">
        <v>45395</v>
      </c>
      <c r="D6" s="1" t="s">
        <v>72</v>
      </c>
      <c r="E6" s="1" t="s">
        <v>204</v>
      </c>
      <c r="F6" s="1" t="s">
        <v>204</v>
      </c>
      <c r="G6" s="3" t="s">
        <v>431</v>
      </c>
      <c r="H6" s="3" t="s">
        <v>430</v>
      </c>
      <c r="I6" s="3" t="s">
        <v>97</v>
      </c>
      <c r="J6" s="3">
        <v>5</v>
      </c>
      <c r="K6" s="3">
        <v>5</v>
      </c>
      <c r="L6" s="3">
        <f>0</f>
        <v>0</v>
      </c>
      <c r="M6" s="3">
        <v>1</v>
      </c>
      <c r="N6" s="3">
        <f>0</f>
        <v>0</v>
      </c>
      <c r="O6" s="3">
        <f>0</f>
        <v>0</v>
      </c>
      <c r="P6" s="3">
        <v>3</v>
      </c>
      <c r="Q6" s="3">
        <f>0</f>
        <v>0</v>
      </c>
      <c r="R6" s="3">
        <v>2</v>
      </c>
      <c r="S6" s="3">
        <f>0</f>
        <v>0</v>
      </c>
      <c r="T6" s="3">
        <f>0</f>
        <v>0</v>
      </c>
      <c r="U6" s="3">
        <v>2</v>
      </c>
      <c r="V6" s="3">
        <f>0</f>
        <v>0</v>
      </c>
      <c r="W6" s="3">
        <f>0</f>
        <v>0</v>
      </c>
      <c r="X6" s="109">
        <f>0</f>
        <v>0</v>
      </c>
      <c r="Y6" s="3">
        <v>13</v>
      </c>
      <c r="Z6" s="3"/>
      <c r="AA6" s="36">
        <v>52.811999999999998</v>
      </c>
      <c r="BA6" s="64"/>
    </row>
    <row r="7" spans="1:53" x14ac:dyDescent="0.45">
      <c r="A7" s="1" t="s">
        <v>93</v>
      </c>
      <c r="B7" s="1">
        <v>2024</v>
      </c>
      <c r="C7" s="19">
        <v>45395</v>
      </c>
      <c r="D7" s="1" t="s">
        <v>72</v>
      </c>
      <c r="E7" s="1" t="s">
        <v>204</v>
      </c>
      <c r="F7" s="1" t="s">
        <v>204</v>
      </c>
      <c r="G7" s="3" t="s">
        <v>268</v>
      </c>
      <c r="H7" s="3" t="s">
        <v>470</v>
      </c>
      <c r="I7" s="3" t="s">
        <v>47</v>
      </c>
      <c r="J7" s="3">
        <v>6</v>
      </c>
      <c r="K7" s="3">
        <f>0</f>
        <v>0</v>
      </c>
      <c r="L7" s="3">
        <f>0</f>
        <v>0</v>
      </c>
      <c r="M7" s="3">
        <v>2</v>
      </c>
      <c r="N7" s="3">
        <v>1</v>
      </c>
      <c r="O7" s="3">
        <v>3</v>
      </c>
      <c r="P7" s="3">
        <v>1</v>
      </c>
      <c r="Q7" s="3">
        <f>0</f>
        <v>0</v>
      </c>
      <c r="R7" s="3">
        <f>0</f>
        <v>0</v>
      </c>
      <c r="S7" s="3">
        <f>0</f>
        <v>0</v>
      </c>
      <c r="T7" s="3">
        <v>2</v>
      </c>
      <c r="U7" s="3">
        <f>0</f>
        <v>0</v>
      </c>
      <c r="V7" s="3">
        <f>0</f>
        <v>0</v>
      </c>
      <c r="W7" s="3">
        <f>0</f>
        <v>0</v>
      </c>
      <c r="X7" s="109">
        <f>0</f>
        <v>0</v>
      </c>
      <c r="Y7" s="3">
        <v>9</v>
      </c>
      <c r="Z7" s="3"/>
      <c r="AA7" s="36">
        <v>52.811999999999998</v>
      </c>
      <c r="BA7" s="64"/>
    </row>
    <row r="8" spans="1:53" x14ac:dyDescent="0.45">
      <c r="A8" s="1" t="s">
        <v>93</v>
      </c>
      <c r="B8" s="1">
        <v>2024</v>
      </c>
      <c r="C8" s="19">
        <v>45395</v>
      </c>
      <c r="D8" s="1" t="s">
        <v>72</v>
      </c>
      <c r="E8" s="1" t="s">
        <v>204</v>
      </c>
      <c r="F8" s="1" t="s">
        <v>204</v>
      </c>
      <c r="G8" s="3" t="s">
        <v>231</v>
      </c>
      <c r="H8" s="3" t="s">
        <v>488</v>
      </c>
      <c r="I8" s="3" t="s">
        <v>232</v>
      </c>
      <c r="J8" s="3">
        <v>7</v>
      </c>
      <c r="K8" s="3">
        <v>2</v>
      </c>
      <c r="L8" s="3">
        <f>0</f>
        <v>0</v>
      </c>
      <c r="M8" s="3">
        <v>3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v>2</v>
      </c>
      <c r="T8" s="3">
        <f>0</f>
        <v>0</v>
      </c>
      <c r="U8" s="3">
        <f>0</f>
        <v>0</v>
      </c>
      <c r="V8" s="3">
        <f>0</f>
        <v>0</v>
      </c>
      <c r="W8" s="3">
        <f>0</f>
        <v>0</v>
      </c>
      <c r="X8" s="109">
        <f>0</f>
        <v>0</v>
      </c>
      <c r="Y8" s="3">
        <v>7</v>
      </c>
      <c r="Z8" s="3"/>
      <c r="AA8" s="36">
        <v>52.811999999999998</v>
      </c>
      <c r="BA8" s="64"/>
    </row>
    <row r="9" spans="1:53" x14ac:dyDescent="0.45">
      <c r="A9" s="1" t="s">
        <v>93</v>
      </c>
      <c r="B9" s="1">
        <v>2024</v>
      </c>
      <c r="C9" s="19">
        <v>45395</v>
      </c>
      <c r="D9" s="1" t="s">
        <v>72</v>
      </c>
      <c r="E9" s="1" t="s">
        <v>204</v>
      </c>
      <c r="F9" s="1" t="s">
        <v>204</v>
      </c>
      <c r="G9" s="3" t="s">
        <v>258</v>
      </c>
      <c r="H9" s="3" t="s">
        <v>843</v>
      </c>
      <c r="I9" s="3" t="s">
        <v>51</v>
      </c>
      <c r="J9" s="3">
        <v>8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f>0</f>
        <v>0</v>
      </c>
      <c r="S9" s="3">
        <v>1</v>
      </c>
      <c r="T9" s="3">
        <f>0</f>
        <v>0</v>
      </c>
      <c r="U9" s="3">
        <f>0</f>
        <v>0</v>
      </c>
      <c r="V9" s="3">
        <v>4</v>
      </c>
      <c r="W9" s="3">
        <f>0</f>
        <v>0</v>
      </c>
      <c r="X9" s="109">
        <f>0</f>
        <v>0</v>
      </c>
      <c r="Y9" s="3">
        <v>5</v>
      </c>
      <c r="Z9" s="3"/>
      <c r="AA9" s="36">
        <v>52.811999999999998</v>
      </c>
      <c r="BA9" s="64"/>
    </row>
    <row r="10" spans="1:53" x14ac:dyDescent="0.45">
      <c r="A10" s="1" t="s">
        <v>93</v>
      </c>
      <c r="B10" s="1">
        <v>2024</v>
      </c>
      <c r="C10" s="19">
        <v>45395</v>
      </c>
      <c r="D10" s="1" t="s">
        <v>72</v>
      </c>
      <c r="E10" s="1" t="s">
        <v>204</v>
      </c>
      <c r="F10" s="1" t="s">
        <v>204</v>
      </c>
      <c r="G10" s="3" t="s">
        <v>218</v>
      </c>
      <c r="H10" s="3" t="s">
        <v>2540</v>
      </c>
      <c r="I10" s="3" t="s">
        <v>19</v>
      </c>
      <c r="J10" s="3">
        <v>9</v>
      </c>
      <c r="K10" s="3">
        <v>3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v>1</v>
      </c>
      <c r="S10" s="3">
        <f>0</f>
        <v>0</v>
      </c>
      <c r="T10" s="3">
        <v>1</v>
      </c>
      <c r="U10" s="3">
        <f>0</f>
        <v>0</v>
      </c>
      <c r="V10" s="3">
        <f>0</f>
        <v>0</v>
      </c>
      <c r="W10" s="3">
        <f>0</f>
        <v>0</v>
      </c>
      <c r="X10" s="109">
        <f>0</f>
        <v>0</v>
      </c>
      <c r="Y10" s="3">
        <v>5</v>
      </c>
      <c r="Z10" s="3"/>
      <c r="AA10" s="36">
        <v>52.811999999999998</v>
      </c>
      <c r="BA10" s="64"/>
    </row>
    <row r="11" spans="1:53" x14ac:dyDescent="0.45">
      <c r="A11" s="1" t="s">
        <v>93</v>
      </c>
      <c r="B11" s="1">
        <v>2024</v>
      </c>
      <c r="C11" s="19">
        <v>45395</v>
      </c>
      <c r="D11" s="1" t="s">
        <v>72</v>
      </c>
      <c r="E11" s="1" t="s">
        <v>204</v>
      </c>
      <c r="F11" s="1" t="s">
        <v>204</v>
      </c>
      <c r="G11" s="3" t="s">
        <v>325</v>
      </c>
      <c r="H11" s="3" t="s">
        <v>237</v>
      </c>
      <c r="I11" s="3" t="s">
        <v>238</v>
      </c>
      <c r="J11" s="3">
        <v>10</v>
      </c>
      <c r="K11" s="3">
        <f>0</f>
        <v>0</v>
      </c>
      <c r="L11" s="3">
        <f>0</f>
        <v>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v>2</v>
      </c>
      <c r="W11" s="3">
        <f>0</f>
        <v>0</v>
      </c>
      <c r="X11" s="109">
        <f>0</f>
        <v>0</v>
      </c>
      <c r="Y11" s="3">
        <v>2</v>
      </c>
      <c r="Z11" s="3"/>
      <c r="AA11" s="36">
        <v>52.811999999999998</v>
      </c>
      <c r="BA11" s="64"/>
    </row>
    <row r="12" spans="1:53" x14ac:dyDescent="0.45">
      <c r="A12" s="1" t="s">
        <v>93</v>
      </c>
      <c r="B12" s="1">
        <v>2024</v>
      </c>
      <c r="C12" s="19">
        <v>45395</v>
      </c>
      <c r="D12" s="1" t="s">
        <v>72</v>
      </c>
      <c r="E12" s="1" t="s">
        <v>204</v>
      </c>
      <c r="F12" s="1" t="s">
        <v>204</v>
      </c>
      <c r="G12" s="3" t="s">
        <v>440</v>
      </c>
      <c r="H12" s="3" t="s">
        <v>459</v>
      </c>
      <c r="I12" s="3" t="s">
        <v>15</v>
      </c>
      <c r="J12" s="3">
        <v>11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v>2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f>0</f>
        <v>0</v>
      </c>
      <c r="X12" s="109">
        <f>0</f>
        <v>0</v>
      </c>
      <c r="Y12" s="3">
        <v>2</v>
      </c>
      <c r="Z12" s="3"/>
      <c r="AA12" s="36">
        <v>52.811999999999998</v>
      </c>
      <c r="BA12" s="64"/>
    </row>
    <row r="13" spans="1:53" x14ac:dyDescent="0.45">
      <c r="A13" s="1" t="s">
        <v>93</v>
      </c>
      <c r="B13" s="1">
        <v>2024</v>
      </c>
      <c r="C13" s="19">
        <v>45395</v>
      </c>
      <c r="D13" s="1" t="s">
        <v>72</v>
      </c>
      <c r="E13" s="1" t="s">
        <v>204</v>
      </c>
      <c r="F13" s="1" t="s">
        <v>204</v>
      </c>
      <c r="G13" s="3" t="s">
        <v>429</v>
      </c>
      <c r="H13" s="3" t="s">
        <v>3841</v>
      </c>
      <c r="I13" s="3" t="s">
        <v>40</v>
      </c>
      <c r="J13" s="3">
        <v>12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109">
        <v>20</v>
      </c>
      <c r="Y13" s="3">
        <v>-20</v>
      </c>
      <c r="Z13" s="3"/>
      <c r="AA13" s="36">
        <v>52.811999999999998</v>
      </c>
      <c r="BA13" s="64"/>
    </row>
    <row r="14" spans="1:53" x14ac:dyDescent="0.45">
      <c r="A14" s="1" t="s">
        <v>93</v>
      </c>
      <c r="B14" s="1">
        <v>2024</v>
      </c>
      <c r="C14" s="19">
        <v>45395</v>
      </c>
      <c r="D14" s="1" t="s">
        <v>72</v>
      </c>
      <c r="E14" s="1" t="s">
        <v>204</v>
      </c>
      <c r="F14" s="1" t="s">
        <v>204</v>
      </c>
      <c r="G14" s="3" t="s">
        <v>444</v>
      </c>
      <c r="H14" s="3" t="s">
        <v>1903</v>
      </c>
      <c r="I14" s="3" t="s">
        <v>61</v>
      </c>
      <c r="J14" s="3">
        <v>13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109">
        <v>20</v>
      </c>
      <c r="Y14" s="3">
        <v>-20</v>
      </c>
      <c r="Z14" s="3"/>
      <c r="AA14" s="36">
        <v>52.811999999999998</v>
      </c>
      <c r="BA14" s="64"/>
    </row>
    <row r="15" spans="1:53" x14ac:dyDescent="0.45">
      <c r="A15" s="1" t="s">
        <v>93</v>
      </c>
      <c r="B15" s="1">
        <v>2024</v>
      </c>
      <c r="C15" s="19">
        <v>45395</v>
      </c>
      <c r="D15" s="1" t="s">
        <v>72</v>
      </c>
      <c r="E15" s="1" t="s">
        <v>204</v>
      </c>
      <c r="F15" s="1" t="s">
        <v>204</v>
      </c>
      <c r="G15" s="3" t="s">
        <v>450</v>
      </c>
      <c r="H15" s="3" t="s">
        <v>302</v>
      </c>
      <c r="I15" s="3" t="s">
        <v>264</v>
      </c>
      <c r="J15" s="3">
        <v>14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109">
        <v>40</v>
      </c>
      <c r="Y15" s="3">
        <v>-40</v>
      </c>
      <c r="Z15" s="3"/>
      <c r="AA15" s="36">
        <v>52.811999999999998</v>
      </c>
      <c r="BA15" s="64"/>
    </row>
    <row r="16" spans="1:53" x14ac:dyDescent="0.45">
      <c r="A16" s="1" t="s">
        <v>93</v>
      </c>
      <c r="B16" s="1">
        <v>2024</v>
      </c>
      <c r="C16" s="19">
        <v>45395</v>
      </c>
      <c r="D16" s="1" t="s">
        <v>72</v>
      </c>
      <c r="E16" s="1" t="s">
        <v>204</v>
      </c>
      <c r="F16" s="1" t="s">
        <v>204</v>
      </c>
      <c r="G16" s="3" t="s">
        <v>3857</v>
      </c>
      <c r="H16" s="3" t="s">
        <v>598</v>
      </c>
      <c r="I16" s="3" t="s">
        <v>49</v>
      </c>
      <c r="J16" s="3">
        <v>15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v>3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109">
        <v>60</v>
      </c>
      <c r="Y16" s="3" t="s">
        <v>308</v>
      </c>
      <c r="Z16" s="3"/>
      <c r="AA16" s="36">
        <v>52.811999999999998</v>
      </c>
      <c r="BA16" s="64"/>
    </row>
    <row r="17" spans="1:53" x14ac:dyDescent="0.45">
      <c r="A17" s="1" t="s">
        <v>93</v>
      </c>
      <c r="B17" s="1">
        <v>2024</v>
      </c>
      <c r="C17" s="19">
        <v>45395</v>
      </c>
      <c r="D17" s="1" t="s">
        <v>72</v>
      </c>
      <c r="E17" s="1" t="s">
        <v>204</v>
      </c>
      <c r="F17" s="1" t="s">
        <v>204</v>
      </c>
      <c r="G17" s="3" t="s">
        <v>473</v>
      </c>
      <c r="H17" s="3" t="s">
        <v>474</v>
      </c>
      <c r="I17" s="3" t="s">
        <v>65</v>
      </c>
      <c r="J17" s="3">
        <v>16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f>0</f>
        <v>0</v>
      </c>
      <c r="X17" s="109">
        <v>40</v>
      </c>
      <c r="Y17" s="3" t="s">
        <v>308</v>
      </c>
      <c r="Z17" s="3"/>
      <c r="AA17" s="36">
        <v>52.811999999999998</v>
      </c>
      <c r="BA17" s="64"/>
    </row>
    <row r="18" spans="1:53" x14ac:dyDescent="0.45">
      <c r="A18" s="1" t="s">
        <v>93</v>
      </c>
      <c r="B18" s="1">
        <v>2024</v>
      </c>
      <c r="C18" s="19">
        <v>45395</v>
      </c>
      <c r="D18" s="1" t="s">
        <v>72</v>
      </c>
      <c r="E18" s="1" t="s">
        <v>204</v>
      </c>
      <c r="F18" s="1" t="s">
        <v>204</v>
      </c>
      <c r="G18" s="3" t="s">
        <v>432</v>
      </c>
      <c r="H18" s="3" t="s">
        <v>397</v>
      </c>
      <c r="I18" s="3" t="s">
        <v>27</v>
      </c>
      <c r="J18" s="3">
        <v>16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f>0</f>
        <v>0</v>
      </c>
      <c r="X18" s="109">
        <v>40</v>
      </c>
      <c r="Y18" s="3" t="s">
        <v>308</v>
      </c>
      <c r="Z18" s="3"/>
      <c r="AA18" s="36">
        <v>52.811999999999998</v>
      </c>
      <c r="BA18" s="64"/>
    </row>
    <row r="19" spans="1:53" x14ac:dyDescent="0.45">
      <c r="A19" s="1" t="s">
        <v>127</v>
      </c>
      <c r="B19" s="1">
        <v>2024</v>
      </c>
      <c r="C19" s="19">
        <v>45367</v>
      </c>
      <c r="D19" s="1" t="s">
        <v>72</v>
      </c>
      <c r="E19" s="1" t="s">
        <v>204</v>
      </c>
      <c r="F19" s="1" t="s">
        <v>204</v>
      </c>
      <c r="G19" s="3" t="s">
        <v>431</v>
      </c>
      <c r="H19" s="3" t="s">
        <v>430</v>
      </c>
      <c r="I19" s="3" t="s">
        <v>97</v>
      </c>
      <c r="J19" s="3">
        <v>1</v>
      </c>
      <c r="K19" s="3">
        <f>0</f>
        <v>0</v>
      </c>
      <c r="L19" s="3">
        <f>0</f>
        <v>0</v>
      </c>
      <c r="M19" s="3">
        <f>0</f>
        <v>0</v>
      </c>
      <c r="N19" s="3">
        <v>3</v>
      </c>
      <c r="O19" s="3">
        <v>5</v>
      </c>
      <c r="P19" s="3">
        <v>5</v>
      </c>
      <c r="Q19" s="3">
        <f>0</f>
        <v>0</v>
      </c>
      <c r="R19" s="3">
        <v>5</v>
      </c>
      <c r="S19" s="3">
        <f>0</f>
        <v>0</v>
      </c>
      <c r="T19" s="3">
        <v>3</v>
      </c>
      <c r="U19" s="3">
        <v>3</v>
      </c>
      <c r="V19" s="3">
        <v>10</v>
      </c>
      <c r="W19" s="3">
        <v>20</v>
      </c>
      <c r="X19" s="3">
        <f>0</f>
        <v>0</v>
      </c>
      <c r="Y19" s="3">
        <v>54</v>
      </c>
      <c r="Z19" s="95">
        <v>1.4069444444444446</v>
      </c>
      <c r="AA19" s="36">
        <v>53.307000000000002</v>
      </c>
      <c r="BA19" s="64"/>
    </row>
    <row r="20" spans="1:53" x14ac:dyDescent="0.45">
      <c r="A20" s="1" t="s">
        <v>127</v>
      </c>
      <c r="B20" s="1">
        <v>2024</v>
      </c>
      <c r="C20" s="19">
        <v>45367</v>
      </c>
      <c r="D20" s="1" t="s">
        <v>72</v>
      </c>
      <c r="E20" s="1" t="s">
        <v>204</v>
      </c>
      <c r="F20" s="1" t="s">
        <v>204</v>
      </c>
      <c r="G20" s="3" t="s">
        <v>416</v>
      </c>
      <c r="H20" s="3" t="s">
        <v>417</v>
      </c>
      <c r="I20" s="3" t="s">
        <v>29</v>
      </c>
      <c r="J20" s="3">
        <v>2</v>
      </c>
      <c r="K20" s="3">
        <v>2</v>
      </c>
      <c r="L20" s="3">
        <f>0</f>
        <v>0</v>
      </c>
      <c r="M20" s="3">
        <v>2</v>
      </c>
      <c r="N20" s="3">
        <v>5</v>
      </c>
      <c r="O20" s="3">
        <v>2</v>
      </c>
      <c r="P20" s="3">
        <v>3</v>
      </c>
      <c r="Q20" s="3">
        <v>5</v>
      </c>
      <c r="R20" s="3">
        <f>0</f>
        <v>0</v>
      </c>
      <c r="S20" s="3">
        <v>5</v>
      </c>
      <c r="T20" s="3">
        <v>2</v>
      </c>
      <c r="U20" s="3">
        <v>5</v>
      </c>
      <c r="V20" s="3">
        <v>2</v>
      </c>
      <c r="W20" s="3">
        <v>20</v>
      </c>
      <c r="X20" s="3">
        <f>0</f>
        <v>0</v>
      </c>
      <c r="Y20" s="3">
        <v>53</v>
      </c>
      <c r="Z20" s="3"/>
      <c r="AA20" s="36">
        <v>53.307000000000002</v>
      </c>
      <c r="BA20" s="64"/>
    </row>
    <row r="21" spans="1:53" x14ac:dyDescent="0.45">
      <c r="A21" s="1" t="s">
        <v>127</v>
      </c>
      <c r="B21" s="1">
        <v>2024</v>
      </c>
      <c r="C21" s="19">
        <v>45367</v>
      </c>
      <c r="D21" s="1" t="s">
        <v>72</v>
      </c>
      <c r="E21" s="1" t="s">
        <v>204</v>
      </c>
      <c r="F21" s="1" t="s">
        <v>204</v>
      </c>
      <c r="G21" s="3" t="s">
        <v>462</v>
      </c>
      <c r="H21" s="3" t="s">
        <v>2540</v>
      </c>
      <c r="I21" s="3" t="s">
        <v>19</v>
      </c>
      <c r="J21" s="3">
        <v>3</v>
      </c>
      <c r="K21" s="3">
        <v>5</v>
      </c>
      <c r="L21" s="3">
        <v>5</v>
      </c>
      <c r="M21" s="3">
        <f>0</f>
        <v>0</v>
      </c>
      <c r="N21" s="3">
        <f>0</f>
        <v>0</v>
      </c>
      <c r="O21" s="3">
        <v>3</v>
      </c>
      <c r="P21" s="3">
        <v>2</v>
      </c>
      <c r="Q21" s="3">
        <v>3</v>
      </c>
      <c r="R21" s="3">
        <f>0</f>
        <v>0</v>
      </c>
      <c r="S21" s="3">
        <f>0</f>
        <v>0</v>
      </c>
      <c r="T21" s="3">
        <v>5</v>
      </c>
      <c r="U21" s="3">
        <f>0</f>
        <v>0</v>
      </c>
      <c r="V21" s="3">
        <v>6</v>
      </c>
      <c r="W21" s="3">
        <v>20</v>
      </c>
      <c r="X21" s="3">
        <f>0</f>
        <v>0</v>
      </c>
      <c r="Y21" s="3">
        <v>49</v>
      </c>
      <c r="Z21" s="3"/>
      <c r="AA21" s="36">
        <v>53.307000000000002</v>
      </c>
      <c r="BA21" s="64"/>
    </row>
    <row r="22" spans="1:53" x14ac:dyDescent="0.45">
      <c r="A22" s="1" t="s">
        <v>127</v>
      </c>
      <c r="B22" s="1">
        <v>2024</v>
      </c>
      <c r="C22" s="19">
        <v>45367</v>
      </c>
      <c r="D22" s="1" t="s">
        <v>72</v>
      </c>
      <c r="E22" s="1" t="s">
        <v>204</v>
      </c>
      <c r="F22" s="1" t="s">
        <v>204</v>
      </c>
      <c r="G22" s="3" t="s">
        <v>488</v>
      </c>
      <c r="H22" s="3" t="s">
        <v>231</v>
      </c>
      <c r="I22" s="3" t="s">
        <v>232</v>
      </c>
      <c r="J22" s="3">
        <v>4</v>
      </c>
      <c r="K22" s="3">
        <f>0</f>
        <v>0</v>
      </c>
      <c r="L22" s="3">
        <v>1</v>
      </c>
      <c r="M22" s="3">
        <v>5</v>
      </c>
      <c r="N22" s="3">
        <v>2</v>
      </c>
      <c r="O22" s="3">
        <f>0</f>
        <v>0</v>
      </c>
      <c r="P22" s="3">
        <v>1</v>
      </c>
      <c r="Q22" s="3">
        <v>2</v>
      </c>
      <c r="R22" s="3">
        <v>2</v>
      </c>
      <c r="S22" s="3">
        <v>3</v>
      </c>
      <c r="T22" s="3">
        <f>0</f>
        <v>0</v>
      </c>
      <c r="U22" s="3">
        <v>2</v>
      </c>
      <c r="V22" s="3">
        <f>0</f>
        <v>0</v>
      </c>
      <c r="W22" s="3">
        <f>0</f>
        <v>0</v>
      </c>
      <c r="X22" s="3">
        <f>0</f>
        <v>0</v>
      </c>
      <c r="Y22" s="3">
        <v>18</v>
      </c>
      <c r="Z22" s="3"/>
      <c r="AA22" s="36">
        <v>53.307000000000002</v>
      </c>
      <c r="BA22" s="64"/>
    </row>
    <row r="23" spans="1:53" x14ac:dyDescent="0.45">
      <c r="A23" s="1" t="s">
        <v>127</v>
      </c>
      <c r="B23" s="1">
        <v>2024</v>
      </c>
      <c r="C23" s="19">
        <v>45367</v>
      </c>
      <c r="D23" s="1" t="s">
        <v>72</v>
      </c>
      <c r="E23" s="1" t="s">
        <v>204</v>
      </c>
      <c r="F23" s="1" t="s">
        <v>204</v>
      </c>
      <c r="G23" s="3" t="s">
        <v>267</v>
      </c>
      <c r="H23" s="3" t="s">
        <v>427</v>
      </c>
      <c r="I23" s="3" t="s">
        <v>56</v>
      </c>
      <c r="J23" s="3">
        <v>5</v>
      </c>
      <c r="K23" s="3">
        <v>3</v>
      </c>
      <c r="L23" s="3">
        <v>3</v>
      </c>
      <c r="M23" s="3">
        <v>1</v>
      </c>
      <c r="N23" s="3">
        <v>1</v>
      </c>
      <c r="O23" s="3">
        <f>0</f>
        <v>0</v>
      </c>
      <c r="P23" s="3">
        <f>0</f>
        <v>0</v>
      </c>
      <c r="Q23" s="3">
        <f>0</f>
        <v>0</v>
      </c>
      <c r="R23" s="3">
        <v>3</v>
      </c>
      <c r="S23" s="3">
        <v>1</v>
      </c>
      <c r="T23" s="3">
        <v>1</v>
      </c>
      <c r="U23" s="3">
        <f>0</f>
        <v>0</v>
      </c>
      <c r="V23" s="3">
        <v>4</v>
      </c>
      <c r="W23" s="3">
        <f>0</f>
        <v>0</v>
      </c>
      <c r="X23" s="3">
        <f>0</f>
        <v>0</v>
      </c>
      <c r="Y23" s="3">
        <v>17</v>
      </c>
      <c r="Z23" s="3"/>
      <c r="AA23" s="36">
        <v>53.307000000000002</v>
      </c>
      <c r="BA23" s="64"/>
    </row>
    <row r="24" spans="1:53" x14ac:dyDescent="0.45">
      <c r="A24" s="1" t="s">
        <v>127</v>
      </c>
      <c r="B24" s="1">
        <v>2024</v>
      </c>
      <c r="C24" s="19">
        <v>45367</v>
      </c>
      <c r="D24" s="1" t="s">
        <v>72</v>
      </c>
      <c r="E24" s="1" t="s">
        <v>204</v>
      </c>
      <c r="F24" s="1" t="s">
        <v>204</v>
      </c>
      <c r="G24" s="3" t="s">
        <v>434</v>
      </c>
      <c r="H24" s="3" t="s">
        <v>850</v>
      </c>
      <c r="I24" s="3" t="s">
        <v>53</v>
      </c>
      <c r="J24" s="3">
        <v>6</v>
      </c>
      <c r="K24" s="3">
        <v>1</v>
      </c>
      <c r="L24" s="3">
        <v>2</v>
      </c>
      <c r="M24" s="3">
        <v>3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v>2</v>
      </c>
      <c r="T24" s="3">
        <f>0</f>
        <v>0</v>
      </c>
      <c r="U24" s="3">
        <v>1</v>
      </c>
      <c r="V24" s="3">
        <f>0</f>
        <v>0</v>
      </c>
      <c r="W24" s="3">
        <f>0</f>
        <v>0</v>
      </c>
      <c r="X24" s="3">
        <f>0</f>
        <v>0</v>
      </c>
      <c r="Y24" s="3">
        <v>9</v>
      </c>
      <c r="Z24" s="3"/>
      <c r="AA24" s="36">
        <v>53.307000000000002</v>
      </c>
      <c r="BA24" s="64"/>
    </row>
    <row r="25" spans="1:53" x14ac:dyDescent="0.45">
      <c r="A25" s="1" t="s">
        <v>127</v>
      </c>
      <c r="B25" s="1">
        <v>2024</v>
      </c>
      <c r="C25" s="19">
        <v>45367</v>
      </c>
      <c r="D25" s="1" t="s">
        <v>72</v>
      </c>
      <c r="E25" s="1" t="s">
        <v>204</v>
      </c>
      <c r="F25" s="1" t="s">
        <v>204</v>
      </c>
      <c r="G25" s="3" t="s">
        <v>598</v>
      </c>
      <c r="H25" s="3" t="s">
        <v>3857</v>
      </c>
      <c r="I25" s="3" t="s">
        <v>49</v>
      </c>
      <c r="J25" s="3">
        <v>7</v>
      </c>
      <c r="K25" s="3">
        <f>0</f>
        <v>0</v>
      </c>
      <c r="L25" s="3">
        <f>0</f>
        <v>0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v>1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f>0</f>
        <v>0</v>
      </c>
      <c r="X25" s="3">
        <f>0</f>
        <v>0</v>
      </c>
      <c r="Y25" s="3">
        <v>1</v>
      </c>
      <c r="Z25" s="3"/>
      <c r="AA25" s="36">
        <v>53.307000000000002</v>
      </c>
      <c r="BA25" s="64"/>
    </row>
    <row r="26" spans="1:53" x14ac:dyDescent="0.45">
      <c r="A26" s="1" t="s">
        <v>127</v>
      </c>
      <c r="B26" s="1">
        <v>2024</v>
      </c>
      <c r="C26" s="19">
        <v>45367</v>
      </c>
      <c r="D26" s="1" t="s">
        <v>72</v>
      </c>
      <c r="E26" s="1" t="s">
        <v>204</v>
      </c>
      <c r="F26" s="1" t="s">
        <v>204</v>
      </c>
      <c r="G26" s="3" t="s">
        <v>302</v>
      </c>
      <c r="H26" s="3" t="s">
        <v>450</v>
      </c>
      <c r="I26" s="3" t="s">
        <v>264</v>
      </c>
      <c r="J26" s="3">
        <v>8</v>
      </c>
      <c r="K26" s="3">
        <f>0</f>
        <v>0</v>
      </c>
      <c r="L26" s="3">
        <f>0</f>
        <v>0</v>
      </c>
      <c r="M26" s="3">
        <f>0</f>
        <v>0</v>
      </c>
      <c r="N26" s="3">
        <f>0</f>
        <v>0</v>
      </c>
      <c r="O26" s="3">
        <v>1</v>
      </c>
      <c r="P26" s="3">
        <f>0</f>
        <v>0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f>0</f>
        <v>0</v>
      </c>
      <c r="W26" s="3">
        <f>0</f>
        <v>0</v>
      </c>
      <c r="X26" s="3">
        <f>0</f>
        <v>0</v>
      </c>
      <c r="Y26" s="3">
        <v>1</v>
      </c>
      <c r="Z26" s="3"/>
      <c r="AA26" s="36">
        <v>53.307000000000002</v>
      </c>
      <c r="BA26" s="64"/>
    </row>
    <row r="27" spans="1:53" x14ac:dyDescent="0.45">
      <c r="A27" s="1" t="s">
        <v>127</v>
      </c>
      <c r="B27" s="1">
        <v>2024</v>
      </c>
      <c r="C27" s="19">
        <v>45367</v>
      </c>
      <c r="D27" s="1" t="s">
        <v>72</v>
      </c>
      <c r="E27" s="1" t="s">
        <v>204</v>
      </c>
      <c r="F27" s="1" t="s">
        <v>204</v>
      </c>
      <c r="G27" s="3" t="s">
        <v>1333</v>
      </c>
      <c r="H27" s="3" t="s">
        <v>2428</v>
      </c>
      <c r="I27" s="3" t="s">
        <v>238</v>
      </c>
      <c r="J27" s="3">
        <v>9</v>
      </c>
      <c r="K27" s="3">
        <f>0</f>
        <v>0</v>
      </c>
      <c r="L27" s="3">
        <f>0</f>
        <v>0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v>1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f>0</f>
        <v>0</v>
      </c>
      <c r="X27" s="3">
        <f>0</f>
        <v>0</v>
      </c>
      <c r="Y27" s="3">
        <v>1</v>
      </c>
      <c r="Z27" s="3"/>
      <c r="AA27" s="36">
        <v>53.307000000000002</v>
      </c>
      <c r="BA27" s="64"/>
    </row>
    <row r="28" spans="1:53" x14ac:dyDescent="0.45">
      <c r="A28" s="1" t="s">
        <v>127</v>
      </c>
      <c r="B28" s="1">
        <v>2024</v>
      </c>
      <c r="C28" s="19">
        <v>45367</v>
      </c>
      <c r="D28" s="1" t="s">
        <v>72</v>
      </c>
      <c r="E28" s="1" t="s">
        <v>204</v>
      </c>
      <c r="F28" s="1" t="s">
        <v>204</v>
      </c>
      <c r="G28" s="3" t="s">
        <v>251</v>
      </c>
      <c r="H28" s="3" t="s">
        <v>474</v>
      </c>
      <c r="I28" s="3" t="s">
        <v>65</v>
      </c>
      <c r="J28" s="3">
        <v>10</v>
      </c>
      <c r="K28" s="3">
        <f>0</f>
        <v>0</v>
      </c>
      <c r="L28" s="3">
        <f>0</f>
        <v>0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f>0</f>
        <v>0</v>
      </c>
      <c r="S28" s="3">
        <f>0</f>
        <v>0</v>
      </c>
      <c r="T28" s="3">
        <f>0</f>
        <v>0</v>
      </c>
      <c r="U28" s="3">
        <f>0</f>
        <v>0</v>
      </c>
      <c r="V28" s="3">
        <f>0</f>
        <v>0</v>
      </c>
      <c r="W28" s="3">
        <f>0</f>
        <v>0</v>
      </c>
      <c r="X28" s="3">
        <f>0</f>
        <v>0</v>
      </c>
      <c r="Y28" s="3">
        <v>0</v>
      </c>
      <c r="Z28" s="3"/>
      <c r="AA28" s="36">
        <v>53.307000000000002</v>
      </c>
      <c r="BA28" s="64"/>
    </row>
    <row r="29" spans="1:53" x14ac:dyDescent="0.45">
      <c r="A29" s="1" t="s">
        <v>127</v>
      </c>
      <c r="B29" s="1">
        <v>2024</v>
      </c>
      <c r="C29" s="19">
        <v>45367</v>
      </c>
      <c r="D29" s="1" t="s">
        <v>72</v>
      </c>
      <c r="E29" s="1" t="s">
        <v>204</v>
      </c>
      <c r="F29" s="1" t="s">
        <v>204</v>
      </c>
      <c r="G29" s="3" t="s">
        <v>448</v>
      </c>
      <c r="H29" s="3" t="s">
        <v>2331</v>
      </c>
      <c r="I29" s="3" t="s">
        <v>44</v>
      </c>
      <c r="J29" s="3">
        <v>11</v>
      </c>
      <c r="K29" s="3">
        <f>0</f>
        <v>0</v>
      </c>
      <c r="L29" s="3">
        <f>0</f>
        <v>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f>0</f>
        <v>0</v>
      </c>
      <c r="X29" s="3">
        <f>0</f>
        <v>0</v>
      </c>
      <c r="Y29" s="3">
        <v>0</v>
      </c>
      <c r="Z29" s="3"/>
      <c r="AA29" s="36">
        <v>53.307000000000002</v>
      </c>
      <c r="BA29" s="64"/>
    </row>
    <row r="30" spans="1:53" x14ac:dyDescent="0.45">
      <c r="A30" s="1" t="s">
        <v>127</v>
      </c>
      <c r="B30" s="1">
        <v>2024</v>
      </c>
      <c r="C30" s="19">
        <v>45367</v>
      </c>
      <c r="D30" s="1" t="s">
        <v>72</v>
      </c>
      <c r="E30" s="1" t="s">
        <v>204</v>
      </c>
      <c r="F30" s="1" t="s">
        <v>204</v>
      </c>
      <c r="G30" s="3" t="s">
        <v>429</v>
      </c>
      <c r="H30" s="3" t="s">
        <v>3867</v>
      </c>
      <c r="I30" s="3" t="s">
        <v>40</v>
      </c>
      <c r="J30" s="3">
        <v>12</v>
      </c>
      <c r="K30" s="3">
        <f>0</f>
        <v>0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f>0</f>
        <v>0</v>
      </c>
      <c r="X30" s="3">
        <f>0</f>
        <v>0</v>
      </c>
      <c r="Y30" s="3">
        <v>0</v>
      </c>
      <c r="Z30" s="3"/>
      <c r="AA30" s="36">
        <v>53.307000000000002</v>
      </c>
      <c r="BA30" s="64"/>
    </row>
    <row r="31" spans="1:53" x14ac:dyDescent="0.45">
      <c r="A31" s="1" t="s">
        <v>127</v>
      </c>
      <c r="B31" s="1">
        <v>2024</v>
      </c>
      <c r="C31" s="19">
        <v>45367</v>
      </c>
      <c r="D31" s="1" t="s">
        <v>72</v>
      </c>
      <c r="E31" s="1" t="s">
        <v>204</v>
      </c>
      <c r="F31" s="1" t="s">
        <v>204</v>
      </c>
      <c r="G31" s="3" t="s">
        <v>263</v>
      </c>
      <c r="H31" s="3" t="s">
        <v>475</v>
      </c>
      <c r="I31" s="3" t="s">
        <v>3842</v>
      </c>
      <c r="J31" s="3">
        <v>13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f>0</f>
        <v>0</v>
      </c>
      <c r="U31" s="3">
        <f>0</f>
        <v>0</v>
      </c>
      <c r="V31" s="3">
        <f>0</f>
        <v>0</v>
      </c>
      <c r="W31" s="3">
        <f>0</f>
        <v>0</v>
      </c>
      <c r="X31" s="3">
        <v>80</v>
      </c>
      <c r="Y31" s="3" t="s">
        <v>308</v>
      </c>
      <c r="Z31" s="3"/>
      <c r="AA31" s="36">
        <v>53.307000000000002</v>
      </c>
      <c r="BA31" s="64"/>
    </row>
    <row r="32" spans="1:53" x14ac:dyDescent="0.45">
      <c r="A32" s="1" t="s">
        <v>127</v>
      </c>
      <c r="B32" s="1">
        <v>2024</v>
      </c>
      <c r="C32" s="19">
        <v>45367</v>
      </c>
      <c r="D32" s="1" t="s">
        <v>72</v>
      </c>
      <c r="E32" s="1" t="s">
        <v>204</v>
      </c>
      <c r="F32" s="1" t="s">
        <v>204</v>
      </c>
      <c r="G32" s="3" t="s">
        <v>465</v>
      </c>
      <c r="H32" s="3" t="s">
        <v>3868</v>
      </c>
      <c r="I32" s="3" t="s">
        <v>38</v>
      </c>
      <c r="J32" s="3">
        <v>13</v>
      </c>
      <c r="K32" s="3">
        <f>0</f>
        <v>0</v>
      </c>
      <c r="L32" s="3">
        <f>0</f>
        <v>0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3">
        <f>0</f>
        <v>0</v>
      </c>
      <c r="V32" s="3">
        <f>0</f>
        <v>0</v>
      </c>
      <c r="W32" s="3">
        <f>0</f>
        <v>0</v>
      </c>
      <c r="X32" s="3">
        <v>60</v>
      </c>
      <c r="Y32" s="3" t="s">
        <v>308</v>
      </c>
      <c r="Z32" s="3"/>
      <c r="AA32" s="36">
        <v>53.307000000000002</v>
      </c>
      <c r="BA32" s="64"/>
    </row>
    <row r="33" spans="1:53" x14ac:dyDescent="0.45">
      <c r="A33" s="1" t="s">
        <v>127</v>
      </c>
      <c r="B33" s="1">
        <v>2024</v>
      </c>
      <c r="C33" s="19">
        <v>45367</v>
      </c>
      <c r="D33" s="1" t="s">
        <v>72</v>
      </c>
      <c r="E33" s="1" t="s">
        <v>204</v>
      </c>
      <c r="F33" s="1" t="s">
        <v>204</v>
      </c>
      <c r="G33" s="3" t="s">
        <v>922</v>
      </c>
      <c r="H33" s="3" t="s">
        <v>397</v>
      </c>
      <c r="I33" s="3" t="s">
        <v>3869</v>
      </c>
      <c r="J33" s="3">
        <v>13</v>
      </c>
      <c r="K33" s="3">
        <f>0</f>
        <v>0</v>
      </c>
      <c r="L33" s="3">
        <f>0</f>
        <v>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f>0</f>
        <v>0</v>
      </c>
      <c r="X33" s="3">
        <v>60</v>
      </c>
      <c r="Y33" s="3" t="s">
        <v>308</v>
      </c>
      <c r="Z33" s="3"/>
      <c r="AA33" s="36">
        <v>53.307000000000002</v>
      </c>
      <c r="BA33" s="64"/>
    </row>
    <row r="34" spans="1:53" x14ac:dyDescent="0.45">
      <c r="A34" s="1" t="s">
        <v>693</v>
      </c>
      <c r="B34" s="1">
        <v>2024</v>
      </c>
      <c r="C34" s="2">
        <v>45325</v>
      </c>
      <c r="D34" s="1" t="s">
        <v>72</v>
      </c>
      <c r="E34" s="1" t="s">
        <v>204</v>
      </c>
      <c r="F34" s="1" t="s">
        <v>204</v>
      </c>
      <c r="G34" s="3" t="s">
        <v>269</v>
      </c>
      <c r="H34" s="3" t="s">
        <v>343</v>
      </c>
      <c r="I34" s="3" t="s">
        <v>25</v>
      </c>
      <c r="J34" s="36">
        <v>1</v>
      </c>
      <c r="K34" s="3">
        <v>5</v>
      </c>
      <c r="L34" s="3">
        <v>3</v>
      </c>
      <c r="M34" s="3">
        <f>0</f>
        <v>0</v>
      </c>
      <c r="N34" s="3">
        <v>5</v>
      </c>
      <c r="O34" s="3">
        <f>0</f>
        <v>0</v>
      </c>
      <c r="P34" s="3">
        <v>5</v>
      </c>
      <c r="Q34" s="3">
        <v>5</v>
      </c>
      <c r="R34" s="3">
        <v>5</v>
      </c>
      <c r="S34" s="3">
        <f>0</f>
        <v>0</v>
      </c>
      <c r="T34" s="3">
        <v>3</v>
      </c>
      <c r="U34" s="3">
        <f>0</f>
        <v>0</v>
      </c>
      <c r="V34" s="3">
        <f>0</f>
        <v>0</v>
      </c>
      <c r="W34" s="3">
        <f>0</f>
        <v>0</v>
      </c>
      <c r="X34" s="3">
        <f>0</f>
        <v>0</v>
      </c>
      <c r="Y34" s="3">
        <v>31</v>
      </c>
      <c r="Z34" s="95">
        <v>2.3750000000000004E-2</v>
      </c>
      <c r="AA34" s="36">
        <v>52.631999999999998</v>
      </c>
      <c r="BA34" s="64"/>
    </row>
    <row r="35" spans="1:53" x14ac:dyDescent="0.45">
      <c r="A35" s="1" t="s">
        <v>693</v>
      </c>
      <c r="B35" s="1">
        <v>2024</v>
      </c>
      <c r="C35" s="2">
        <v>45325</v>
      </c>
      <c r="D35" s="1" t="s">
        <v>72</v>
      </c>
      <c r="E35" s="1" t="s">
        <v>204</v>
      </c>
      <c r="F35" s="1" t="s">
        <v>204</v>
      </c>
      <c r="G35" s="3" t="s">
        <v>270</v>
      </c>
      <c r="H35" s="3" t="s">
        <v>256</v>
      </c>
      <c r="I35" s="3" t="s">
        <v>36</v>
      </c>
      <c r="J35" s="36">
        <v>2</v>
      </c>
      <c r="K35" s="3">
        <v>3</v>
      </c>
      <c r="L35" s="3">
        <f>0</f>
        <v>0</v>
      </c>
      <c r="M35" s="3">
        <v>2</v>
      </c>
      <c r="N35" s="3">
        <f>0</f>
        <v>0</v>
      </c>
      <c r="O35" s="3">
        <f>0</f>
        <v>0</v>
      </c>
      <c r="P35" s="3">
        <v>3</v>
      </c>
      <c r="Q35" s="3">
        <v>2</v>
      </c>
      <c r="R35" s="3">
        <v>3</v>
      </c>
      <c r="S35" s="3">
        <f>0</f>
        <v>0</v>
      </c>
      <c r="T35" s="3">
        <v>2</v>
      </c>
      <c r="U35" s="3">
        <v>2</v>
      </c>
      <c r="V35" s="3">
        <v>10</v>
      </c>
      <c r="W35" s="3">
        <f>0</f>
        <v>0</v>
      </c>
      <c r="X35" s="3">
        <f>0</f>
        <v>0</v>
      </c>
      <c r="Y35" s="3">
        <v>27</v>
      </c>
      <c r="Z35" s="95"/>
      <c r="AA35" s="36">
        <v>52.631999999999998</v>
      </c>
      <c r="BA35" s="64"/>
    </row>
    <row r="36" spans="1:53" x14ac:dyDescent="0.45">
      <c r="A36" s="1" t="s">
        <v>693</v>
      </c>
      <c r="B36" s="1">
        <v>2024</v>
      </c>
      <c r="C36" s="2">
        <v>45325</v>
      </c>
      <c r="D36" s="1" t="s">
        <v>72</v>
      </c>
      <c r="E36" s="1" t="s">
        <v>204</v>
      </c>
      <c r="F36" s="1" t="s">
        <v>204</v>
      </c>
      <c r="G36" s="3" t="s">
        <v>214</v>
      </c>
      <c r="H36" s="3" t="s">
        <v>271</v>
      </c>
      <c r="I36" s="3" t="s">
        <v>67</v>
      </c>
      <c r="J36" s="36">
        <v>3</v>
      </c>
      <c r="K36" s="3">
        <f>0</f>
        <v>0</v>
      </c>
      <c r="L36" s="3">
        <v>2</v>
      </c>
      <c r="M36" s="3">
        <v>5</v>
      </c>
      <c r="N36" s="3">
        <v>1</v>
      </c>
      <c r="O36" s="3">
        <v>2</v>
      </c>
      <c r="P36" s="3">
        <f>0</f>
        <v>0</v>
      </c>
      <c r="Q36" s="3">
        <v>1</v>
      </c>
      <c r="R36" s="3">
        <f>0</f>
        <v>0</v>
      </c>
      <c r="S36" s="3">
        <v>3</v>
      </c>
      <c r="T36" s="3">
        <f>0</f>
        <v>0</v>
      </c>
      <c r="U36" s="3">
        <v>5</v>
      </c>
      <c r="V36" s="3">
        <v>4</v>
      </c>
      <c r="W36" s="3">
        <f>0</f>
        <v>0</v>
      </c>
      <c r="X36" s="3">
        <f>0</f>
        <v>0</v>
      </c>
      <c r="Y36" s="3">
        <v>23</v>
      </c>
      <c r="Z36" s="95"/>
      <c r="AA36" s="36">
        <v>52.631999999999998</v>
      </c>
      <c r="BA36" s="64"/>
    </row>
    <row r="37" spans="1:53" x14ac:dyDescent="0.45">
      <c r="A37" s="1" t="s">
        <v>693</v>
      </c>
      <c r="B37" s="1">
        <v>2024</v>
      </c>
      <c r="C37" s="2">
        <v>45325</v>
      </c>
      <c r="D37" s="1" t="s">
        <v>72</v>
      </c>
      <c r="E37" s="1" t="s">
        <v>204</v>
      </c>
      <c r="F37" s="1" t="s">
        <v>204</v>
      </c>
      <c r="G37" s="3" t="s">
        <v>328</v>
      </c>
      <c r="H37" s="3" t="s">
        <v>239</v>
      </c>
      <c r="I37" s="3" t="s">
        <v>151</v>
      </c>
      <c r="J37" s="36">
        <v>4</v>
      </c>
      <c r="K37" s="3">
        <f>0</f>
        <v>0</v>
      </c>
      <c r="L37" s="3">
        <f>0</f>
        <v>0</v>
      </c>
      <c r="M37" s="3">
        <v>3</v>
      </c>
      <c r="N37" s="3">
        <v>3</v>
      </c>
      <c r="O37" s="3">
        <v>3</v>
      </c>
      <c r="P37" s="3">
        <f>0</f>
        <v>0</v>
      </c>
      <c r="Q37" s="3">
        <f>0</f>
        <v>0</v>
      </c>
      <c r="R37" s="3">
        <f>0</f>
        <v>0</v>
      </c>
      <c r="S37" s="3">
        <v>5</v>
      </c>
      <c r="T37" s="3">
        <f>0</f>
        <v>0</v>
      </c>
      <c r="U37" s="3">
        <v>1</v>
      </c>
      <c r="V37" s="3">
        <v>6</v>
      </c>
      <c r="W37" s="3">
        <f>0</f>
        <v>0</v>
      </c>
      <c r="X37" s="109">
        <f>0</f>
        <v>0</v>
      </c>
      <c r="Y37" s="3">
        <v>21</v>
      </c>
      <c r="Z37" s="95"/>
      <c r="AA37" s="36">
        <v>52.631999999999998</v>
      </c>
      <c r="BA37" s="64"/>
    </row>
    <row r="38" spans="1:53" x14ac:dyDescent="0.45">
      <c r="A38" s="1" t="s">
        <v>693</v>
      </c>
      <c r="B38" s="1">
        <v>2024</v>
      </c>
      <c r="C38" s="2">
        <v>45325</v>
      </c>
      <c r="D38" s="1" t="s">
        <v>72</v>
      </c>
      <c r="E38" s="1" t="s">
        <v>204</v>
      </c>
      <c r="F38" s="1" t="s">
        <v>204</v>
      </c>
      <c r="G38" s="3" t="s">
        <v>416</v>
      </c>
      <c r="H38" s="3" t="s">
        <v>217</v>
      </c>
      <c r="I38" s="3" t="s">
        <v>29</v>
      </c>
      <c r="J38" s="36">
        <v>5</v>
      </c>
      <c r="K38" s="3">
        <v>2</v>
      </c>
      <c r="L38" s="3">
        <f>0</f>
        <v>0</v>
      </c>
      <c r="M38" s="3">
        <f>0</f>
        <v>0</v>
      </c>
      <c r="N38" s="3">
        <f>0</f>
        <v>0</v>
      </c>
      <c r="O38" s="3">
        <v>5</v>
      </c>
      <c r="P38" s="3">
        <f>0</f>
        <v>0</v>
      </c>
      <c r="Q38" s="3">
        <v>3</v>
      </c>
      <c r="R38" s="3">
        <f>0</f>
        <v>0</v>
      </c>
      <c r="S38" s="3">
        <f>0</f>
        <v>0</v>
      </c>
      <c r="T38" s="3">
        <v>1</v>
      </c>
      <c r="U38" s="3">
        <f>0</f>
        <v>0</v>
      </c>
      <c r="V38" s="3">
        <f>0</f>
        <v>0</v>
      </c>
      <c r="W38" s="3">
        <f>0</f>
        <v>0</v>
      </c>
      <c r="X38" s="109">
        <f>0</f>
        <v>0</v>
      </c>
      <c r="Y38" s="3">
        <v>11</v>
      </c>
      <c r="Z38" s="95"/>
      <c r="AA38" s="36">
        <v>52.631999999999998</v>
      </c>
      <c r="BA38" s="64"/>
    </row>
    <row r="39" spans="1:53" x14ac:dyDescent="0.45">
      <c r="A39" s="1" t="s">
        <v>693</v>
      </c>
      <c r="B39" s="1">
        <v>2024</v>
      </c>
      <c r="C39" s="2">
        <v>45325</v>
      </c>
      <c r="D39" s="1" t="s">
        <v>72</v>
      </c>
      <c r="E39" s="1" t="s">
        <v>204</v>
      </c>
      <c r="F39" s="1" t="s">
        <v>204</v>
      </c>
      <c r="G39" s="3" t="s">
        <v>478</v>
      </c>
      <c r="H39" s="3" t="s">
        <v>389</v>
      </c>
      <c r="I39" s="3" t="s">
        <v>53</v>
      </c>
      <c r="J39" s="36">
        <v>6</v>
      </c>
      <c r="K39" s="3">
        <f>0</f>
        <v>0</v>
      </c>
      <c r="L39" s="3">
        <v>5</v>
      </c>
      <c r="M39" s="3">
        <f>0</f>
        <v>0</v>
      </c>
      <c r="N39" s="3">
        <v>2</v>
      </c>
      <c r="O39" s="3">
        <f>0</f>
        <v>0</v>
      </c>
      <c r="P39" s="3">
        <v>2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f>0</f>
        <v>0</v>
      </c>
      <c r="X39" s="109">
        <f>0</f>
        <v>0</v>
      </c>
      <c r="Y39" s="3">
        <v>9</v>
      </c>
      <c r="Z39" s="95"/>
      <c r="AA39" s="36">
        <v>52.631999999999998</v>
      </c>
      <c r="BA39" s="64"/>
    </row>
    <row r="40" spans="1:53" x14ac:dyDescent="0.45">
      <c r="A40" s="1" t="s">
        <v>693</v>
      </c>
      <c r="B40" s="1">
        <v>2024</v>
      </c>
      <c r="C40" s="2">
        <v>45325</v>
      </c>
      <c r="D40" s="1" t="s">
        <v>72</v>
      </c>
      <c r="E40" s="1" t="s">
        <v>204</v>
      </c>
      <c r="F40" s="1" t="s">
        <v>204</v>
      </c>
      <c r="G40" s="3" t="s">
        <v>258</v>
      </c>
      <c r="H40" s="3" t="s">
        <v>843</v>
      </c>
      <c r="I40" s="3" t="s">
        <v>51</v>
      </c>
      <c r="J40" s="36">
        <v>7</v>
      </c>
      <c r="K40" s="3">
        <f>0</f>
        <v>0</v>
      </c>
      <c r="L40" s="3">
        <f>0</f>
        <v>0</v>
      </c>
      <c r="M40" s="3">
        <v>1</v>
      </c>
      <c r="N40" s="3">
        <f>0</f>
        <v>0</v>
      </c>
      <c r="O40" s="3">
        <v>1</v>
      </c>
      <c r="P40" s="3">
        <v>1</v>
      </c>
      <c r="Q40" s="3">
        <f>0</f>
        <v>0</v>
      </c>
      <c r="R40" s="3">
        <v>1</v>
      </c>
      <c r="S40" s="3">
        <f>0</f>
        <v>0</v>
      </c>
      <c r="T40" s="3">
        <f>0</f>
        <v>0</v>
      </c>
      <c r="U40" s="3">
        <f>0</f>
        <v>0</v>
      </c>
      <c r="V40" s="3">
        <v>2</v>
      </c>
      <c r="W40" s="3">
        <f>0</f>
        <v>0</v>
      </c>
      <c r="X40" s="109">
        <f>0</f>
        <v>0</v>
      </c>
      <c r="Y40" s="3">
        <v>6</v>
      </c>
      <c r="Z40" s="95"/>
      <c r="AA40" s="36">
        <v>52.631999999999998</v>
      </c>
      <c r="BA40" s="64"/>
    </row>
    <row r="41" spans="1:53" x14ac:dyDescent="0.45">
      <c r="A41" s="1" t="s">
        <v>693</v>
      </c>
      <c r="B41" s="1">
        <v>2024</v>
      </c>
      <c r="C41" s="2">
        <v>45325</v>
      </c>
      <c r="D41" s="1" t="s">
        <v>72</v>
      </c>
      <c r="E41" s="1" t="s">
        <v>204</v>
      </c>
      <c r="F41" s="1" t="s">
        <v>204</v>
      </c>
      <c r="G41" s="3" t="s">
        <v>488</v>
      </c>
      <c r="H41" s="3" t="s">
        <v>231</v>
      </c>
      <c r="I41" s="3" t="s">
        <v>232</v>
      </c>
      <c r="J41" s="36">
        <v>8</v>
      </c>
      <c r="K41" s="3">
        <f>0</f>
        <v>0</v>
      </c>
      <c r="L41" s="3">
        <v>1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v>2</v>
      </c>
      <c r="S41" s="3">
        <f>0</f>
        <v>0</v>
      </c>
      <c r="T41" s="3">
        <f>0</f>
        <v>0</v>
      </c>
      <c r="U41" s="3">
        <v>3</v>
      </c>
      <c r="V41" s="3">
        <f>0</f>
        <v>0</v>
      </c>
      <c r="W41" s="3">
        <f>0</f>
        <v>0</v>
      </c>
      <c r="X41" s="109">
        <f>0</f>
        <v>0</v>
      </c>
      <c r="Y41" s="3">
        <v>6</v>
      </c>
      <c r="Z41" s="95"/>
      <c r="AA41" s="36">
        <v>52.631999999999998</v>
      </c>
      <c r="BA41" s="64"/>
    </row>
    <row r="42" spans="1:53" x14ac:dyDescent="0.45">
      <c r="A42" s="1" t="s">
        <v>693</v>
      </c>
      <c r="B42" s="1">
        <v>2024</v>
      </c>
      <c r="C42" s="2">
        <v>45325</v>
      </c>
      <c r="D42" s="1" t="s">
        <v>72</v>
      </c>
      <c r="E42" s="1" t="s">
        <v>204</v>
      </c>
      <c r="F42" s="1" t="s">
        <v>204</v>
      </c>
      <c r="G42" s="3" t="s">
        <v>429</v>
      </c>
      <c r="H42" s="3" t="s">
        <v>431</v>
      </c>
      <c r="I42" s="3" t="s">
        <v>40</v>
      </c>
      <c r="J42" s="36">
        <v>9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v>5</v>
      </c>
      <c r="U42" s="3">
        <f>0</f>
        <v>0</v>
      </c>
      <c r="V42" s="3">
        <f>0</f>
        <v>0</v>
      </c>
      <c r="W42" s="3">
        <f>0</f>
        <v>0</v>
      </c>
      <c r="X42" s="109">
        <f>0</f>
        <v>0</v>
      </c>
      <c r="Y42" s="3">
        <v>5</v>
      </c>
      <c r="Z42" s="95"/>
      <c r="AA42" s="36">
        <v>52.631999999999998</v>
      </c>
      <c r="BA42" s="64"/>
    </row>
    <row r="43" spans="1:53" x14ac:dyDescent="0.45">
      <c r="A43" s="1" t="s">
        <v>693</v>
      </c>
      <c r="B43" s="1">
        <v>2024</v>
      </c>
      <c r="C43" s="2">
        <v>45325</v>
      </c>
      <c r="D43" s="1" t="s">
        <v>72</v>
      </c>
      <c r="E43" s="1" t="s">
        <v>204</v>
      </c>
      <c r="F43" s="1" t="s">
        <v>204</v>
      </c>
      <c r="G43" s="3" t="s">
        <v>267</v>
      </c>
      <c r="H43" s="3" t="s">
        <v>427</v>
      </c>
      <c r="I43" s="3" t="s">
        <v>56</v>
      </c>
      <c r="J43" s="36">
        <v>10</v>
      </c>
      <c r="K43" s="3">
        <v>1</v>
      </c>
      <c r="L43" s="3">
        <f>0</f>
        <v>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v>2</v>
      </c>
      <c r="T43" s="3">
        <f>0</f>
        <v>0</v>
      </c>
      <c r="U43" s="3">
        <f>0</f>
        <v>0</v>
      </c>
      <c r="V43" s="3">
        <f>0</f>
        <v>0</v>
      </c>
      <c r="W43" s="3">
        <f>0</f>
        <v>0</v>
      </c>
      <c r="X43" s="109">
        <f>0</f>
        <v>0</v>
      </c>
      <c r="Y43" s="3">
        <v>3</v>
      </c>
      <c r="Z43" s="95"/>
      <c r="AA43" s="36">
        <v>52.631999999999998</v>
      </c>
      <c r="BA43" s="64"/>
    </row>
    <row r="44" spans="1:53" x14ac:dyDescent="0.45">
      <c r="A44" s="1" t="s">
        <v>693</v>
      </c>
      <c r="B44" s="1">
        <v>2024</v>
      </c>
      <c r="C44" s="2">
        <v>45325</v>
      </c>
      <c r="D44" s="1" t="s">
        <v>72</v>
      </c>
      <c r="E44" s="1" t="s">
        <v>204</v>
      </c>
      <c r="F44" s="1" t="s">
        <v>204</v>
      </c>
      <c r="G44" s="3" t="s">
        <v>504</v>
      </c>
      <c r="H44" s="3" t="s">
        <v>591</v>
      </c>
      <c r="I44" s="3" t="s">
        <v>47</v>
      </c>
      <c r="J44" s="36">
        <v>11</v>
      </c>
      <c r="K44" s="3">
        <f>0</f>
        <v>0</v>
      </c>
      <c r="L44" s="3">
        <f>0</f>
        <v>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f>0</f>
        <v>0</v>
      </c>
      <c r="X44" s="109">
        <f>0</f>
        <v>0</v>
      </c>
      <c r="Y44" s="3">
        <v>0</v>
      </c>
      <c r="Z44" s="95"/>
      <c r="AA44" s="36">
        <v>52.631999999999998</v>
      </c>
      <c r="BA44" s="64"/>
    </row>
    <row r="45" spans="1:53" x14ac:dyDescent="0.45">
      <c r="A45" s="1" t="s">
        <v>693</v>
      </c>
      <c r="B45" s="1">
        <v>2024</v>
      </c>
      <c r="C45" s="2">
        <v>45325</v>
      </c>
      <c r="D45" s="1" t="s">
        <v>72</v>
      </c>
      <c r="E45" s="1" t="s">
        <v>204</v>
      </c>
      <c r="F45" s="1" t="s">
        <v>204</v>
      </c>
      <c r="G45" s="3" t="s">
        <v>302</v>
      </c>
      <c r="H45" s="3" t="s">
        <v>450</v>
      </c>
      <c r="I45" s="3" t="s">
        <v>264</v>
      </c>
      <c r="J45" s="36">
        <v>12</v>
      </c>
      <c r="K45" s="3">
        <f>0</f>
        <v>0</v>
      </c>
      <c r="L45" s="3">
        <f>0</f>
        <v>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109">
        <f>0</f>
        <v>0</v>
      </c>
      <c r="Y45" s="3">
        <v>0</v>
      </c>
      <c r="Z45" s="95"/>
      <c r="AA45" s="36">
        <v>52.631999999999998</v>
      </c>
      <c r="BA45" s="64"/>
    </row>
    <row r="46" spans="1:53" x14ac:dyDescent="0.45">
      <c r="A46" s="1" t="s">
        <v>693</v>
      </c>
      <c r="B46" s="1">
        <v>2024</v>
      </c>
      <c r="C46" s="2">
        <v>45325</v>
      </c>
      <c r="D46" s="1" t="s">
        <v>72</v>
      </c>
      <c r="E46" s="1" t="s">
        <v>204</v>
      </c>
      <c r="F46" s="1" t="s">
        <v>204</v>
      </c>
      <c r="G46" s="3" t="s">
        <v>251</v>
      </c>
      <c r="H46" s="3" t="s">
        <v>474</v>
      </c>
      <c r="I46" s="3" t="s">
        <v>65</v>
      </c>
      <c r="J46" s="36">
        <v>13</v>
      </c>
      <c r="K46" s="3">
        <f>0</f>
        <v>0</v>
      </c>
      <c r="L46" s="3">
        <f>0</f>
        <v>0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109">
        <v>20</v>
      </c>
      <c r="Y46" s="3">
        <v>-20</v>
      </c>
      <c r="Z46" s="95"/>
      <c r="AA46" s="36">
        <v>52.631999999999998</v>
      </c>
      <c r="BA46" s="64"/>
    </row>
    <row r="47" spans="1:53" x14ac:dyDescent="0.45">
      <c r="A47" s="1" t="s">
        <v>693</v>
      </c>
      <c r="B47" s="1">
        <v>2024</v>
      </c>
      <c r="C47" s="2">
        <v>45325</v>
      </c>
      <c r="D47" s="1" t="s">
        <v>72</v>
      </c>
      <c r="E47" s="1" t="s">
        <v>204</v>
      </c>
      <c r="F47" s="1" t="s">
        <v>204</v>
      </c>
      <c r="G47" s="3" t="s">
        <v>841</v>
      </c>
      <c r="H47" s="3" t="s">
        <v>3857</v>
      </c>
      <c r="I47" s="3" t="s">
        <v>49</v>
      </c>
      <c r="J47" s="36">
        <v>14</v>
      </c>
      <c r="K47" s="3">
        <f>0</f>
        <v>0</v>
      </c>
      <c r="L47" s="3">
        <f>0</f>
        <v>0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v>1</v>
      </c>
      <c r="T47" s="3">
        <f>0</f>
        <v>0</v>
      </c>
      <c r="U47" s="3">
        <f>0</f>
        <v>0</v>
      </c>
      <c r="V47" s="3">
        <f>0</f>
        <v>0</v>
      </c>
      <c r="W47" s="3">
        <f>0</f>
        <v>0</v>
      </c>
      <c r="X47" s="109">
        <v>40</v>
      </c>
      <c r="Y47" s="3">
        <v>-39</v>
      </c>
      <c r="Z47" s="95"/>
      <c r="AA47" s="36">
        <v>52.631999999999998</v>
      </c>
      <c r="BA47" s="64"/>
    </row>
    <row r="48" spans="1:53" x14ac:dyDescent="0.45">
      <c r="A48" s="1" t="s">
        <v>693</v>
      </c>
      <c r="B48" s="1">
        <v>2024</v>
      </c>
      <c r="C48" s="2">
        <v>45325</v>
      </c>
      <c r="D48" s="1" t="s">
        <v>72</v>
      </c>
      <c r="E48" s="1" t="s">
        <v>204</v>
      </c>
      <c r="F48" s="1" t="s">
        <v>204</v>
      </c>
      <c r="G48" s="3" t="s">
        <v>446</v>
      </c>
      <c r="H48" s="3" t="s">
        <v>2331</v>
      </c>
      <c r="I48" s="3" t="s">
        <v>44</v>
      </c>
      <c r="J48" s="36">
        <v>15</v>
      </c>
      <c r="K48" s="3">
        <f>0</f>
        <v>0</v>
      </c>
      <c r="L48" s="3">
        <f>0</f>
        <v>0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f>0</f>
        <v>0</v>
      </c>
      <c r="R48" s="3">
        <f>0</f>
        <v>0</v>
      </c>
      <c r="S48" s="3">
        <f>0</f>
        <v>0</v>
      </c>
      <c r="T48" s="3">
        <f>0</f>
        <v>0</v>
      </c>
      <c r="U48" s="3">
        <f>0</f>
        <v>0</v>
      </c>
      <c r="V48" s="3">
        <f>0</f>
        <v>0</v>
      </c>
      <c r="W48" s="3">
        <f>0</f>
        <v>0</v>
      </c>
      <c r="X48" s="109">
        <v>60</v>
      </c>
      <c r="Y48" s="3" t="s">
        <v>308</v>
      </c>
      <c r="Z48" s="95"/>
      <c r="AA48" s="36">
        <v>52.631999999999998</v>
      </c>
      <c r="BA48" s="64"/>
    </row>
    <row r="49" spans="1:53" x14ac:dyDescent="0.45">
      <c r="A49" s="1" t="s">
        <v>693</v>
      </c>
      <c r="B49" s="1">
        <v>2024</v>
      </c>
      <c r="C49" s="2">
        <v>45325</v>
      </c>
      <c r="D49" s="1" t="s">
        <v>72</v>
      </c>
      <c r="E49" s="1" t="s">
        <v>204</v>
      </c>
      <c r="F49" s="1" t="s">
        <v>204</v>
      </c>
      <c r="G49" s="3" t="s">
        <v>444</v>
      </c>
      <c r="H49" s="3" t="s">
        <v>445</v>
      </c>
      <c r="I49" s="3" t="s">
        <v>61</v>
      </c>
      <c r="J49" s="36">
        <v>16</v>
      </c>
      <c r="K49" s="3">
        <f>0</f>
        <v>0</v>
      </c>
      <c r="L49" s="3">
        <f>0</f>
        <v>0</v>
      </c>
      <c r="M49" s="3">
        <f>0</f>
        <v>0</v>
      </c>
      <c r="N49" s="3">
        <f>0</f>
        <v>0</v>
      </c>
      <c r="O49" s="3">
        <f>0</f>
        <v>0</v>
      </c>
      <c r="P49" s="3">
        <f>0</f>
        <v>0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f>0</f>
        <v>0</v>
      </c>
      <c r="W49" s="3">
        <f>0</f>
        <v>0</v>
      </c>
      <c r="X49" s="109">
        <v>60</v>
      </c>
      <c r="Y49" s="3" t="s">
        <v>308</v>
      </c>
      <c r="Z49" s="95"/>
      <c r="AA49" s="36">
        <v>52.631999999999998</v>
      </c>
      <c r="BA49" s="64"/>
    </row>
    <row r="50" spans="1:53" x14ac:dyDescent="0.45">
      <c r="A50" s="1" t="s">
        <v>693</v>
      </c>
      <c r="B50" s="1">
        <v>2024</v>
      </c>
      <c r="C50" s="2">
        <v>45325</v>
      </c>
      <c r="D50" s="1" t="s">
        <v>72</v>
      </c>
      <c r="E50" s="1" t="s">
        <v>204</v>
      </c>
      <c r="F50" s="1" t="s">
        <v>204</v>
      </c>
      <c r="G50" s="3" t="s">
        <v>475</v>
      </c>
      <c r="H50" s="3" t="s">
        <v>263</v>
      </c>
      <c r="I50" s="3" t="s">
        <v>3842</v>
      </c>
      <c r="J50" s="36">
        <v>17</v>
      </c>
      <c r="K50" s="3">
        <f>0</f>
        <v>0</v>
      </c>
      <c r="L50" s="3">
        <f>0</f>
        <v>0</v>
      </c>
      <c r="M50" s="3">
        <f>0</f>
        <v>0</v>
      </c>
      <c r="N50" s="3">
        <f>0</f>
        <v>0</v>
      </c>
      <c r="O50" s="3">
        <f>0</f>
        <v>0</v>
      </c>
      <c r="P50" s="3">
        <f>0</f>
        <v>0</v>
      </c>
      <c r="Q50" s="3">
        <f>0</f>
        <v>0</v>
      </c>
      <c r="R50" s="3">
        <f>0</f>
        <v>0</v>
      </c>
      <c r="S50" s="3">
        <f>0</f>
        <v>0</v>
      </c>
      <c r="T50" s="3">
        <f>0</f>
        <v>0</v>
      </c>
      <c r="U50" s="3">
        <f>0</f>
        <v>0</v>
      </c>
      <c r="V50" s="3">
        <f>0</f>
        <v>0</v>
      </c>
      <c r="W50" s="3">
        <f>0</f>
        <v>0</v>
      </c>
      <c r="X50" s="109">
        <v>40</v>
      </c>
      <c r="Y50" s="3" t="s">
        <v>308</v>
      </c>
      <c r="Z50" s="95"/>
      <c r="AA50" s="36">
        <v>52.631999999999998</v>
      </c>
      <c r="BA50" s="64"/>
    </row>
    <row r="51" spans="1:53" x14ac:dyDescent="0.45">
      <c r="A51" s="4" t="s">
        <v>657</v>
      </c>
      <c r="B51" s="4">
        <v>2024</v>
      </c>
      <c r="C51" s="19">
        <v>45305</v>
      </c>
      <c r="D51" s="4" t="s">
        <v>3826</v>
      </c>
      <c r="E51" s="1" t="s">
        <v>204</v>
      </c>
      <c r="F51" s="1" t="s">
        <v>204</v>
      </c>
      <c r="G51" s="3" t="s">
        <v>422</v>
      </c>
      <c r="H51" s="3" t="s">
        <v>423</v>
      </c>
      <c r="I51" s="3" t="s">
        <v>17</v>
      </c>
      <c r="J51" s="36">
        <v>1</v>
      </c>
      <c r="K51" s="3">
        <v>2</v>
      </c>
      <c r="L51" s="3">
        <f>0</f>
        <v>0</v>
      </c>
      <c r="M51" s="3">
        <f>0</f>
        <v>0</v>
      </c>
      <c r="N51" s="3">
        <v>5</v>
      </c>
      <c r="O51" s="3">
        <v>1</v>
      </c>
      <c r="P51" s="3">
        <f>0</f>
        <v>0</v>
      </c>
      <c r="Q51" s="3">
        <f>0</f>
        <v>0</v>
      </c>
      <c r="R51" s="3">
        <v>5</v>
      </c>
      <c r="S51" s="3">
        <v>5</v>
      </c>
      <c r="T51" s="3">
        <v>3</v>
      </c>
      <c r="U51" s="3">
        <v>5</v>
      </c>
      <c r="V51" s="3">
        <v>4</v>
      </c>
      <c r="W51" s="3">
        <v>20</v>
      </c>
      <c r="X51" s="109">
        <f>0</f>
        <v>0</v>
      </c>
      <c r="Y51" s="3">
        <v>50</v>
      </c>
      <c r="Z51" s="95">
        <v>2.4513888888888887E-2</v>
      </c>
      <c r="AA51" s="36">
        <v>50.991999999999997</v>
      </c>
      <c r="BA51" s="64"/>
    </row>
    <row r="52" spans="1:53" x14ac:dyDescent="0.45">
      <c r="A52" s="4" t="s">
        <v>657</v>
      </c>
      <c r="B52" s="4">
        <v>2024</v>
      </c>
      <c r="C52" s="19">
        <v>45305</v>
      </c>
      <c r="D52" s="4" t="s">
        <v>3826</v>
      </c>
      <c r="E52" s="1" t="s">
        <v>204</v>
      </c>
      <c r="F52" s="1" t="s">
        <v>204</v>
      </c>
      <c r="G52" s="3" t="s">
        <v>258</v>
      </c>
      <c r="H52" s="3" t="s">
        <v>236</v>
      </c>
      <c r="I52" s="3" t="s">
        <v>51</v>
      </c>
      <c r="J52" s="36">
        <v>2</v>
      </c>
      <c r="K52" s="3">
        <v>3</v>
      </c>
      <c r="L52" s="3">
        <f>0</f>
        <v>0</v>
      </c>
      <c r="M52" s="3">
        <f>0</f>
        <v>0</v>
      </c>
      <c r="N52" s="3">
        <v>1</v>
      </c>
      <c r="O52" s="3">
        <f>0</f>
        <v>0</v>
      </c>
      <c r="P52" s="3">
        <v>3</v>
      </c>
      <c r="Q52" s="3">
        <v>3</v>
      </c>
      <c r="R52" s="3">
        <f>0</f>
        <v>0</v>
      </c>
      <c r="S52" s="3">
        <v>3</v>
      </c>
      <c r="T52" s="3">
        <v>5</v>
      </c>
      <c r="U52" s="3">
        <v>3</v>
      </c>
      <c r="V52" s="3">
        <f>0</f>
        <v>0</v>
      </c>
      <c r="W52" s="3">
        <v>20</v>
      </c>
      <c r="X52" s="109">
        <f>0</f>
        <v>0</v>
      </c>
      <c r="Y52" s="3">
        <v>41</v>
      </c>
      <c r="Z52" s="95"/>
      <c r="AA52" s="36">
        <v>50.991999999999997</v>
      </c>
      <c r="BA52" s="64"/>
    </row>
    <row r="53" spans="1:53" x14ac:dyDescent="0.45">
      <c r="A53" s="4" t="s">
        <v>657</v>
      </c>
      <c r="B53" s="4">
        <v>2024</v>
      </c>
      <c r="C53" s="19">
        <v>45305</v>
      </c>
      <c r="D53" s="4" t="s">
        <v>3826</v>
      </c>
      <c r="E53" s="1" t="s">
        <v>204</v>
      </c>
      <c r="F53" s="1" t="s">
        <v>204</v>
      </c>
      <c r="G53" s="3" t="s">
        <v>227</v>
      </c>
      <c r="H53" s="3" t="s">
        <v>316</v>
      </c>
      <c r="I53" s="3" t="s">
        <v>53</v>
      </c>
      <c r="J53" s="36">
        <v>3</v>
      </c>
      <c r="K53" s="3">
        <f>0</f>
        <v>0</v>
      </c>
      <c r="L53" s="3">
        <v>3</v>
      </c>
      <c r="M53" s="3">
        <v>1</v>
      </c>
      <c r="N53" s="3">
        <v>3</v>
      </c>
      <c r="O53" s="3">
        <v>3</v>
      </c>
      <c r="P53" s="3">
        <v>1</v>
      </c>
      <c r="Q53" s="3">
        <v>5</v>
      </c>
      <c r="R53" s="3">
        <v>1</v>
      </c>
      <c r="S53" s="3">
        <f>0</f>
        <v>0</v>
      </c>
      <c r="T53" s="3">
        <v>1</v>
      </c>
      <c r="U53" s="3">
        <f>0</f>
        <v>0</v>
      </c>
      <c r="V53" s="3">
        <v>10</v>
      </c>
      <c r="W53" s="3">
        <f>0</f>
        <v>0</v>
      </c>
      <c r="X53" s="109">
        <f>0</f>
        <v>0</v>
      </c>
      <c r="Y53" s="3">
        <v>28</v>
      </c>
      <c r="Z53" s="95"/>
      <c r="AA53" s="36">
        <v>50.991999999999997</v>
      </c>
      <c r="BA53" s="64"/>
    </row>
    <row r="54" spans="1:53" x14ac:dyDescent="0.45">
      <c r="A54" s="4" t="s">
        <v>657</v>
      </c>
      <c r="B54" s="4">
        <v>2024</v>
      </c>
      <c r="C54" s="19">
        <v>45305</v>
      </c>
      <c r="D54" s="4" t="s">
        <v>3826</v>
      </c>
      <c r="E54" s="1" t="s">
        <v>204</v>
      </c>
      <c r="F54" s="1" t="s">
        <v>204</v>
      </c>
      <c r="G54" s="3" t="s">
        <v>268</v>
      </c>
      <c r="H54" s="3" t="s">
        <v>470</v>
      </c>
      <c r="I54" s="3" t="s">
        <v>47</v>
      </c>
      <c r="J54" s="36">
        <v>4</v>
      </c>
      <c r="K54" s="3">
        <f>0</f>
        <v>0</v>
      </c>
      <c r="L54" s="3">
        <f>0</f>
        <v>0</v>
      </c>
      <c r="M54" s="3">
        <f>0</f>
        <v>0</v>
      </c>
      <c r="N54" s="3">
        <v>2</v>
      </c>
      <c r="O54" s="3">
        <f>0</f>
        <v>0</v>
      </c>
      <c r="P54" s="3">
        <v>5</v>
      </c>
      <c r="Q54" s="3">
        <v>2</v>
      </c>
      <c r="R54" s="3">
        <v>3</v>
      </c>
      <c r="S54" s="3">
        <v>2</v>
      </c>
      <c r="T54" s="3">
        <v>2</v>
      </c>
      <c r="U54" s="3">
        <v>2</v>
      </c>
      <c r="V54" s="3">
        <v>6</v>
      </c>
      <c r="W54" s="3">
        <f>0</f>
        <v>0</v>
      </c>
      <c r="X54" s="109">
        <f>0</f>
        <v>0</v>
      </c>
      <c r="Y54" s="3">
        <v>24</v>
      </c>
      <c r="Z54" s="95"/>
      <c r="AA54" s="36">
        <v>50.991999999999997</v>
      </c>
      <c r="BA54" s="64"/>
    </row>
    <row r="55" spans="1:53" x14ac:dyDescent="0.45">
      <c r="A55" s="4" t="s">
        <v>657</v>
      </c>
      <c r="B55" s="4">
        <v>2024</v>
      </c>
      <c r="C55" s="19">
        <v>45305</v>
      </c>
      <c r="D55" s="4" t="s">
        <v>3826</v>
      </c>
      <c r="E55" s="1" t="s">
        <v>204</v>
      </c>
      <c r="F55" s="1" t="s">
        <v>204</v>
      </c>
      <c r="G55" s="3" t="s">
        <v>462</v>
      </c>
      <c r="H55" s="3" t="s">
        <v>2540</v>
      </c>
      <c r="I55" s="3" t="s">
        <v>19</v>
      </c>
      <c r="J55" s="36">
        <v>5</v>
      </c>
      <c r="K55" s="3">
        <f>0</f>
        <v>0</v>
      </c>
      <c r="L55" s="3">
        <v>5</v>
      </c>
      <c r="M55" s="3">
        <v>3</v>
      </c>
      <c r="N55" s="3">
        <f>0</f>
        <v>0</v>
      </c>
      <c r="O55" s="3">
        <v>5</v>
      </c>
      <c r="P55" s="3">
        <f>0</f>
        <v>0</v>
      </c>
      <c r="Q55" s="3">
        <f>0</f>
        <v>0</v>
      </c>
      <c r="R55" s="3">
        <v>2</v>
      </c>
      <c r="S55" s="3">
        <f>0</f>
        <v>0</v>
      </c>
      <c r="T55" s="3">
        <f>0</f>
        <v>0</v>
      </c>
      <c r="U55" s="3">
        <v>1</v>
      </c>
      <c r="V55" s="3">
        <v>2</v>
      </c>
      <c r="W55" s="3">
        <f>0</f>
        <v>0</v>
      </c>
      <c r="X55" s="109">
        <f>0</f>
        <v>0</v>
      </c>
      <c r="Y55" s="3">
        <v>18</v>
      </c>
      <c r="Z55" s="95"/>
      <c r="AA55" s="36">
        <v>50.991999999999997</v>
      </c>
      <c r="BA55" s="64"/>
    </row>
    <row r="56" spans="1:53" x14ac:dyDescent="0.45">
      <c r="A56" s="4" t="s">
        <v>657</v>
      </c>
      <c r="B56" s="4">
        <v>2024</v>
      </c>
      <c r="C56" s="19">
        <v>45305</v>
      </c>
      <c r="D56" s="4" t="s">
        <v>3826</v>
      </c>
      <c r="E56" s="1" t="s">
        <v>204</v>
      </c>
      <c r="F56" s="1" t="s">
        <v>204</v>
      </c>
      <c r="G56" s="3" t="s">
        <v>426</v>
      </c>
      <c r="H56" s="3" t="s">
        <v>427</v>
      </c>
      <c r="I56" s="3" t="s">
        <v>56</v>
      </c>
      <c r="J56" s="36">
        <v>6</v>
      </c>
      <c r="K56" s="3">
        <f>0</f>
        <v>0</v>
      </c>
      <c r="L56" s="3">
        <f>0</f>
        <v>0</v>
      </c>
      <c r="M56" s="3">
        <v>5</v>
      </c>
      <c r="N56" s="3">
        <f>0</f>
        <v>0</v>
      </c>
      <c r="O56" s="3">
        <v>2</v>
      </c>
      <c r="P56" s="3">
        <v>2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f>0</f>
        <v>0</v>
      </c>
      <c r="X56" s="109">
        <f>0</f>
        <v>0</v>
      </c>
      <c r="Y56" s="3">
        <v>9</v>
      </c>
      <c r="Z56" s="95"/>
      <c r="AA56" s="36">
        <v>50.991999999999997</v>
      </c>
      <c r="BA56" s="64"/>
    </row>
    <row r="57" spans="1:53" x14ac:dyDescent="0.45">
      <c r="A57" s="4" t="s">
        <v>657</v>
      </c>
      <c r="B57" s="4">
        <v>2024</v>
      </c>
      <c r="C57" s="19">
        <v>45305</v>
      </c>
      <c r="D57" s="4" t="s">
        <v>3826</v>
      </c>
      <c r="E57" s="1" t="s">
        <v>204</v>
      </c>
      <c r="F57" s="1" t="s">
        <v>204</v>
      </c>
      <c r="G57" s="3" t="s">
        <v>459</v>
      </c>
      <c r="H57" s="3" t="s">
        <v>228</v>
      </c>
      <c r="I57" s="3" t="s">
        <v>15</v>
      </c>
      <c r="J57" s="36">
        <v>7</v>
      </c>
      <c r="K57" s="3">
        <f>0</f>
        <v>0</v>
      </c>
      <c r="L57" s="3">
        <v>1</v>
      </c>
      <c r="M57" s="3">
        <v>2</v>
      </c>
      <c r="N57" s="3">
        <f>0</f>
        <v>0</v>
      </c>
      <c r="O57" s="3">
        <f>0</f>
        <v>0</v>
      </c>
      <c r="P57" s="3">
        <f>0</f>
        <v>0</v>
      </c>
      <c r="Q57" s="3">
        <v>1</v>
      </c>
      <c r="R57" s="3">
        <f>0</f>
        <v>0</v>
      </c>
      <c r="S57" s="3">
        <v>1</v>
      </c>
      <c r="T57" s="3">
        <f>0</f>
        <v>0</v>
      </c>
      <c r="U57" s="3">
        <f>0</f>
        <v>0</v>
      </c>
      <c r="V57" s="3">
        <f>0</f>
        <v>0</v>
      </c>
      <c r="W57" s="3">
        <f>0</f>
        <v>0</v>
      </c>
      <c r="X57" s="109">
        <f>0</f>
        <v>0</v>
      </c>
      <c r="Y57" s="3">
        <v>5</v>
      </c>
      <c r="Z57" s="95"/>
      <c r="AA57" s="36">
        <v>50.991999999999997</v>
      </c>
      <c r="BA57" s="64"/>
    </row>
    <row r="58" spans="1:53" x14ac:dyDescent="0.45">
      <c r="A58" s="4" t="s">
        <v>657</v>
      </c>
      <c r="B58" s="4">
        <v>2024</v>
      </c>
      <c r="C58" s="19">
        <v>45305</v>
      </c>
      <c r="D58" s="4" t="s">
        <v>3826</v>
      </c>
      <c r="E58" s="1" t="s">
        <v>204</v>
      </c>
      <c r="F58" s="1" t="s">
        <v>204</v>
      </c>
      <c r="G58" s="3" t="s">
        <v>1333</v>
      </c>
      <c r="H58" s="3" t="s">
        <v>2428</v>
      </c>
      <c r="I58" s="3" t="s">
        <v>238</v>
      </c>
      <c r="J58" s="36">
        <v>8</v>
      </c>
      <c r="K58" s="3">
        <f>0</f>
        <v>0</v>
      </c>
      <c r="L58" s="3">
        <f>0</f>
        <v>0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f>0</f>
        <v>0</v>
      </c>
      <c r="U58" s="3">
        <f>0</f>
        <v>0</v>
      </c>
      <c r="V58" s="3">
        <f>0</f>
        <v>0</v>
      </c>
      <c r="W58" s="3">
        <f>0</f>
        <v>0</v>
      </c>
      <c r="X58" s="109">
        <f>0</f>
        <v>0</v>
      </c>
      <c r="Y58" s="3">
        <v>0</v>
      </c>
      <c r="Z58" s="95"/>
      <c r="AA58" s="36">
        <v>50.991999999999997</v>
      </c>
      <c r="BA58" s="64"/>
    </row>
    <row r="59" spans="1:53" x14ac:dyDescent="0.45">
      <c r="A59" s="4" t="s">
        <v>657</v>
      </c>
      <c r="B59" s="4">
        <v>2024</v>
      </c>
      <c r="C59" s="19">
        <v>45305</v>
      </c>
      <c r="D59" s="4" t="s">
        <v>3826</v>
      </c>
      <c r="E59" s="1" t="s">
        <v>204</v>
      </c>
      <c r="F59" s="1" t="s">
        <v>204</v>
      </c>
      <c r="G59" s="3" t="s">
        <v>488</v>
      </c>
      <c r="H59" s="3" t="s">
        <v>853</v>
      </c>
      <c r="I59" s="3" t="s">
        <v>232</v>
      </c>
      <c r="J59" s="36">
        <v>9</v>
      </c>
      <c r="K59" s="3">
        <f>0</f>
        <v>0</v>
      </c>
      <c r="L59" s="3">
        <f>0</f>
        <v>0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f>0</f>
        <v>0</v>
      </c>
      <c r="X59" s="109">
        <f>0</f>
        <v>0</v>
      </c>
      <c r="Y59" s="3">
        <v>0</v>
      </c>
      <c r="Z59" s="95"/>
      <c r="AA59" s="36">
        <v>50.991999999999997</v>
      </c>
      <c r="BA59" s="64"/>
    </row>
    <row r="60" spans="1:53" x14ac:dyDescent="0.45">
      <c r="A60" s="4" t="s">
        <v>657</v>
      </c>
      <c r="B60" s="4">
        <v>2024</v>
      </c>
      <c r="C60" s="19">
        <v>45305</v>
      </c>
      <c r="D60" s="4" t="s">
        <v>3826</v>
      </c>
      <c r="E60" s="1" t="s">
        <v>204</v>
      </c>
      <c r="F60" s="1" t="s">
        <v>204</v>
      </c>
      <c r="G60" s="3" t="s">
        <v>283</v>
      </c>
      <c r="H60" s="3" t="s">
        <v>3831</v>
      </c>
      <c r="I60" s="3" t="s">
        <v>31</v>
      </c>
      <c r="J60" s="36">
        <v>10</v>
      </c>
      <c r="K60" s="3">
        <f>0</f>
        <v>0</v>
      </c>
      <c r="L60" s="3">
        <f>0</f>
        <v>0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f>0</f>
        <v>0</v>
      </c>
      <c r="X60" s="109">
        <v>40</v>
      </c>
      <c r="Y60" s="3" t="s">
        <v>308</v>
      </c>
      <c r="Z60" s="95"/>
      <c r="AA60" s="36">
        <v>50.991999999999997</v>
      </c>
      <c r="BA60" s="64"/>
    </row>
    <row r="61" spans="1:53" x14ac:dyDescent="0.45">
      <c r="A61" s="4" t="s">
        <v>657</v>
      </c>
      <c r="B61" s="4">
        <v>2024</v>
      </c>
      <c r="C61" s="19">
        <v>45305</v>
      </c>
      <c r="D61" s="4" t="s">
        <v>3826</v>
      </c>
      <c r="E61" s="1" t="s">
        <v>204</v>
      </c>
      <c r="F61" s="1" t="s">
        <v>204</v>
      </c>
      <c r="G61" s="3" t="s">
        <v>343</v>
      </c>
      <c r="H61" s="3" t="s">
        <v>328</v>
      </c>
      <c r="I61" s="3" t="s">
        <v>25</v>
      </c>
      <c r="J61" s="36">
        <v>11</v>
      </c>
      <c r="K61" s="3">
        <v>5</v>
      </c>
      <c r="L61" s="3">
        <f>0</f>
        <v>0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f>0</f>
        <v>0</v>
      </c>
      <c r="X61" s="109">
        <f>0</f>
        <v>0</v>
      </c>
      <c r="Y61" s="3" t="s">
        <v>308</v>
      </c>
      <c r="Z61" s="95"/>
      <c r="AA61" s="36">
        <v>50.991999999999997</v>
      </c>
      <c r="BA61" s="64"/>
    </row>
    <row r="62" spans="1:53" x14ac:dyDescent="0.45">
      <c r="A62" s="4" t="s">
        <v>657</v>
      </c>
      <c r="B62" s="4">
        <v>2024</v>
      </c>
      <c r="C62" s="19">
        <v>45305</v>
      </c>
      <c r="D62" s="4" t="s">
        <v>3826</v>
      </c>
      <c r="E62" s="1" t="s">
        <v>204</v>
      </c>
      <c r="F62" s="1" t="s">
        <v>204</v>
      </c>
      <c r="G62" s="3" t="s">
        <v>616</v>
      </c>
      <c r="H62" s="3" t="s">
        <v>3833</v>
      </c>
      <c r="I62" s="3" t="s">
        <v>49</v>
      </c>
      <c r="J62" s="36">
        <v>12</v>
      </c>
      <c r="K62" s="3">
        <v>1</v>
      </c>
      <c r="L62" s="3">
        <v>2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f>0</f>
        <v>0</v>
      </c>
      <c r="X62" s="109">
        <f>0</f>
        <v>0</v>
      </c>
      <c r="Y62" s="3" t="s">
        <v>308</v>
      </c>
      <c r="Z62" s="95"/>
      <c r="AA62" s="36">
        <v>50.991999999999997</v>
      </c>
      <c r="BA62" s="64"/>
    </row>
    <row r="63" spans="1:53" x14ac:dyDescent="0.45">
      <c r="A63" s="4" t="s">
        <v>657</v>
      </c>
      <c r="B63" s="4">
        <v>2024</v>
      </c>
      <c r="C63" s="19">
        <v>45305</v>
      </c>
      <c r="D63" s="4" t="s">
        <v>3826</v>
      </c>
      <c r="E63" s="1" t="s">
        <v>204</v>
      </c>
      <c r="F63" s="1" t="s">
        <v>204</v>
      </c>
      <c r="G63" s="3" t="s">
        <v>445</v>
      </c>
      <c r="H63" s="3" t="s">
        <v>444</v>
      </c>
      <c r="I63" s="3" t="s">
        <v>61</v>
      </c>
      <c r="J63" s="36">
        <v>13</v>
      </c>
      <c r="K63" s="3">
        <f>0</f>
        <v>0</v>
      </c>
      <c r="L63" s="3">
        <f>0</f>
        <v>0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f>0</f>
        <v>0</v>
      </c>
      <c r="X63" s="109">
        <v>20</v>
      </c>
      <c r="Y63" s="3" t="s">
        <v>308</v>
      </c>
      <c r="Z63" s="95"/>
      <c r="AA63" s="36">
        <v>50.991999999999997</v>
      </c>
      <c r="BA63" s="64"/>
    </row>
    <row r="64" spans="1:53" x14ac:dyDescent="0.45">
      <c r="A64" s="3" t="s">
        <v>102</v>
      </c>
      <c r="B64" s="3">
        <v>2023</v>
      </c>
      <c r="C64" s="19">
        <v>45142</v>
      </c>
      <c r="D64" s="3" t="s">
        <v>13</v>
      </c>
      <c r="E64" s="4" t="s">
        <v>204</v>
      </c>
      <c r="F64" s="4" t="s">
        <v>204</v>
      </c>
      <c r="G64" s="3" t="s" cm="1">
        <v>328</v>
      </c>
      <c r="H64" s="3" t="s">
        <v>343</v>
      </c>
      <c r="I64" s="3" t="s">
        <v>25</v>
      </c>
      <c r="J64" s="36">
        <v>1</v>
      </c>
      <c r="K64" s="3">
        <f>0</f>
        <v>0</v>
      </c>
      <c r="L64" s="3">
        <f>0</f>
        <v>0</v>
      </c>
      <c r="M64" s="3">
        <v>5</v>
      </c>
      <c r="N64" s="3">
        <v>5</v>
      </c>
      <c r="O64" s="3">
        <v>3</v>
      </c>
      <c r="P64" s="3">
        <v>1</v>
      </c>
      <c r="Q64" s="3">
        <v>2</v>
      </c>
      <c r="R64" s="3">
        <v>5</v>
      </c>
      <c r="S64" s="3">
        <v>2</v>
      </c>
      <c r="T64" s="3">
        <v>2</v>
      </c>
      <c r="U64" s="3">
        <v>1</v>
      </c>
      <c r="V64" s="3">
        <v>2</v>
      </c>
      <c r="W64" s="3">
        <f>0</f>
        <v>0</v>
      </c>
      <c r="X64" s="109">
        <f>0</f>
        <v>0</v>
      </c>
      <c r="Y64" s="3">
        <v>28</v>
      </c>
      <c r="Z64" s="113">
        <v>2.4965277777777781E-2</v>
      </c>
      <c r="AA64" s="36">
        <v>50.07</v>
      </c>
      <c r="BA64" s="64"/>
    </row>
    <row r="65" spans="1:53" x14ac:dyDescent="0.45">
      <c r="A65" s="3" t="s">
        <v>102</v>
      </c>
      <c r="B65" s="3">
        <v>2023</v>
      </c>
      <c r="C65" s="19">
        <v>45142</v>
      </c>
      <c r="D65" s="3" t="s">
        <v>13</v>
      </c>
      <c r="E65" s="4" t="s">
        <v>204</v>
      </c>
      <c r="F65" s="4" t="s">
        <v>204</v>
      </c>
      <c r="G65" s="3" t="s" cm="1">
        <v>270</v>
      </c>
      <c r="H65" s="3" t="s">
        <v>256</v>
      </c>
      <c r="I65" s="3" t="s">
        <v>36</v>
      </c>
      <c r="J65" s="36">
        <v>2</v>
      </c>
      <c r="K65" s="3">
        <f>0</f>
        <v>0</v>
      </c>
      <c r="L65" s="3">
        <v>2</v>
      </c>
      <c r="M65" s="3">
        <f>0</f>
        <v>0</v>
      </c>
      <c r="N65" s="3">
        <v>3</v>
      </c>
      <c r="O65" s="3">
        <f>0</f>
        <v>0</v>
      </c>
      <c r="P65" s="3">
        <v>3</v>
      </c>
      <c r="Q65" s="3">
        <v>3</v>
      </c>
      <c r="R65" s="3">
        <v>3</v>
      </c>
      <c r="S65" s="3">
        <v>5</v>
      </c>
      <c r="T65" s="3">
        <f>0</f>
        <v>0</v>
      </c>
      <c r="U65" s="3">
        <f>0</f>
        <v>0</v>
      </c>
      <c r="V65" s="3">
        <v>6</v>
      </c>
      <c r="W65" s="3">
        <f>0</f>
        <v>0</v>
      </c>
      <c r="X65" s="109">
        <f>0</f>
        <v>0</v>
      </c>
      <c r="Y65" s="3">
        <v>25</v>
      </c>
      <c r="Z65" s="113">
        <v>2.4965277777777781E-2</v>
      </c>
      <c r="AA65" s="36">
        <v>50.07</v>
      </c>
      <c r="BA65" s="64"/>
    </row>
    <row r="66" spans="1:53" x14ac:dyDescent="0.45">
      <c r="A66" s="3" t="s">
        <v>102</v>
      </c>
      <c r="B66" s="3">
        <v>2023</v>
      </c>
      <c r="C66" s="19">
        <v>45142</v>
      </c>
      <c r="D66" s="3" t="s">
        <v>13</v>
      </c>
      <c r="E66" s="4" t="s">
        <v>204</v>
      </c>
      <c r="F66" s="4" t="s">
        <v>204</v>
      </c>
      <c r="G66" s="3" t="s" cm="1">
        <v>421</v>
      </c>
      <c r="H66" s="3" t="s">
        <v>215</v>
      </c>
      <c r="I66" s="3" t="s">
        <v>17</v>
      </c>
      <c r="J66" s="36">
        <v>3</v>
      </c>
      <c r="K66" s="3">
        <v>5</v>
      </c>
      <c r="L66" s="3">
        <v>1</v>
      </c>
      <c r="M66" s="3">
        <v>3</v>
      </c>
      <c r="N66" s="3">
        <f>0</f>
        <v>0</v>
      </c>
      <c r="O66" s="3">
        <v>1</v>
      </c>
      <c r="P66" s="3">
        <v>2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v>10</v>
      </c>
      <c r="W66" s="3">
        <f>0</f>
        <v>0</v>
      </c>
      <c r="X66" s="109">
        <f>0</f>
        <v>0</v>
      </c>
      <c r="Y66" s="3">
        <v>22</v>
      </c>
      <c r="Z66" s="113">
        <v>2.4965277777777801E-2</v>
      </c>
      <c r="AA66" s="36">
        <v>50.07</v>
      </c>
      <c r="BA66" s="64"/>
    </row>
    <row r="67" spans="1:53" x14ac:dyDescent="0.45">
      <c r="A67" s="3" t="s">
        <v>102</v>
      </c>
      <c r="B67" s="3">
        <v>2023</v>
      </c>
      <c r="C67" s="19">
        <v>45142</v>
      </c>
      <c r="D67" s="3" t="s">
        <v>13</v>
      </c>
      <c r="E67" s="4" t="s">
        <v>204</v>
      </c>
      <c r="F67" s="4" t="s">
        <v>204</v>
      </c>
      <c r="G67" s="3" t="s" cm="1">
        <v>268</v>
      </c>
      <c r="H67" s="3" t="s">
        <v>470</v>
      </c>
      <c r="I67" s="3" t="s">
        <v>47</v>
      </c>
      <c r="J67" s="36">
        <v>4</v>
      </c>
      <c r="K67" s="3">
        <v>3</v>
      </c>
      <c r="L67" s="3">
        <f>0</f>
        <v>0</v>
      </c>
      <c r="M67" s="3">
        <v>1</v>
      </c>
      <c r="N67" s="3">
        <f>0</f>
        <v>0</v>
      </c>
      <c r="O67" s="3">
        <f>0</f>
        <v>0</v>
      </c>
      <c r="P67" s="3">
        <f>0</f>
        <v>0</v>
      </c>
      <c r="Q67" s="3">
        <v>5</v>
      </c>
      <c r="R67" s="3">
        <v>2</v>
      </c>
      <c r="S67" s="3">
        <v>3</v>
      </c>
      <c r="T67" s="3">
        <v>3</v>
      </c>
      <c r="U67" s="3">
        <f>0</f>
        <v>0</v>
      </c>
      <c r="V67" s="3">
        <v>4</v>
      </c>
      <c r="W67" s="3">
        <f>0</f>
        <v>0</v>
      </c>
      <c r="X67" s="109">
        <f>0</f>
        <v>0</v>
      </c>
      <c r="Y67" s="3">
        <v>21</v>
      </c>
      <c r="Z67" s="113">
        <v>2.4965277777777801E-2</v>
      </c>
      <c r="AA67" s="36">
        <v>50.07</v>
      </c>
      <c r="BA67" s="64"/>
    </row>
    <row r="68" spans="1:53" x14ac:dyDescent="0.45">
      <c r="A68" s="3" t="s">
        <v>102</v>
      </c>
      <c r="B68" s="3">
        <v>2023</v>
      </c>
      <c r="C68" s="19">
        <v>45142</v>
      </c>
      <c r="D68" s="3" t="s">
        <v>13</v>
      </c>
      <c r="E68" s="4" t="s">
        <v>204</v>
      </c>
      <c r="F68" s="4" t="s">
        <v>204</v>
      </c>
      <c r="G68" s="3" t="s" cm="1">
        <v>389</v>
      </c>
      <c r="H68" s="3" t="s">
        <v>456</v>
      </c>
      <c r="I68" s="3" t="s">
        <v>53</v>
      </c>
      <c r="J68" s="36">
        <v>5</v>
      </c>
      <c r="K68" s="3">
        <f>0</f>
        <v>0</v>
      </c>
      <c r="L68" s="3">
        <f>0</f>
        <v>0</v>
      </c>
      <c r="M68" s="3">
        <v>2</v>
      </c>
      <c r="N68" s="3">
        <v>1</v>
      </c>
      <c r="O68" s="3">
        <f>0</f>
        <v>0</v>
      </c>
      <c r="P68" s="3">
        <v>5</v>
      </c>
      <c r="Q68" s="3">
        <f>0</f>
        <v>0</v>
      </c>
      <c r="R68" s="3">
        <v>1</v>
      </c>
      <c r="S68" s="3">
        <f>0</f>
        <v>0</v>
      </c>
      <c r="T68" s="3">
        <f>0</f>
        <v>0</v>
      </c>
      <c r="U68" s="3">
        <v>5</v>
      </c>
      <c r="V68" s="3">
        <f>0</f>
        <v>0</v>
      </c>
      <c r="W68" s="3">
        <f>0</f>
        <v>0</v>
      </c>
      <c r="X68" s="109">
        <f>0</f>
        <v>0</v>
      </c>
      <c r="Y68" s="3">
        <v>14</v>
      </c>
      <c r="Z68" s="113">
        <v>2.4965277777777801E-2</v>
      </c>
      <c r="AA68" s="36">
        <v>50.07</v>
      </c>
      <c r="BA68" s="64"/>
    </row>
    <row r="69" spans="1:53" x14ac:dyDescent="0.45">
      <c r="A69" s="3" t="s">
        <v>102</v>
      </c>
      <c r="B69" s="3">
        <v>2023</v>
      </c>
      <c r="C69" s="19">
        <v>45142</v>
      </c>
      <c r="D69" s="3" t="s">
        <v>13</v>
      </c>
      <c r="E69" s="4" t="s">
        <v>204</v>
      </c>
      <c r="F69" s="4" t="s">
        <v>204</v>
      </c>
      <c r="G69" s="3" t="s" cm="1">
        <v>214</v>
      </c>
      <c r="H69" s="3" t="s">
        <v>271</v>
      </c>
      <c r="I69" s="3" t="s">
        <v>67</v>
      </c>
      <c r="J69" s="36">
        <v>6</v>
      </c>
      <c r="K69" s="3">
        <v>2</v>
      </c>
      <c r="L69" s="3">
        <v>3</v>
      </c>
      <c r="M69" s="3">
        <f>0</f>
        <v>0</v>
      </c>
      <c r="N69" s="3">
        <f>0</f>
        <v>0</v>
      </c>
      <c r="O69" s="3">
        <v>2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v>3</v>
      </c>
      <c r="V69" s="3">
        <f>0</f>
        <v>0</v>
      </c>
      <c r="W69" s="3">
        <f>0</f>
        <v>0</v>
      </c>
      <c r="X69" s="109">
        <f>0</f>
        <v>0</v>
      </c>
      <c r="Y69" s="3">
        <v>10</v>
      </c>
      <c r="Z69" s="113">
        <v>2.4965277777777801E-2</v>
      </c>
      <c r="AA69" s="36">
        <v>50.07</v>
      </c>
      <c r="BA69" s="64"/>
    </row>
    <row r="70" spans="1:53" x14ac:dyDescent="0.45">
      <c r="A70" s="3" t="s">
        <v>102</v>
      </c>
      <c r="B70" s="3">
        <v>2023</v>
      </c>
      <c r="C70" s="19">
        <v>45142</v>
      </c>
      <c r="D70" s="3" t="s">
        <v>13</v>
      </c>
      <c r="E70" s="4" t="s">
        <v>204</v>
      </c>
      <c r="F70" s="4" t="s">
        <v>204</v>
      </c>
      <c r="G70" s="3" t="s" cm="1">
        <v>274</v>
      </c>
      <c r="H70" s="3" t="s">
        <v>416</v>
      </c>
      <c r="I70" s="3" t="s">
        <v>29</v>
      </c>
      <c r="J70" s="36">
        <v>7</v>
      </c>
      <c r="K70" s="3">
        <f>0</f>
        <v>0</v>
      </c>
      <c r="L70" s="3">
        <v>5</v>
      </c>
      <c r="M70" s="3">
        <f>0</f>
        <v>0</v>
      </c>
      <c r="N70" s="3">
        <f>0</f>
        <v>0</v>
      </c>
      <c r="O70" s="3">
        <v>5</v>
      </c>
      <c r="P70" s="3">
        <f>0</f>
        <v>0</v>
      </c>
      <c r="Q70" s="3">
        <f>0</f>
        <v>0</v>
      </c>
      <c r="R70" s="3">
        <f>0</f>
        <v>0</v>
      </c>
      <c r="S70" s="3">
        <f>0</f>
        <v>0</v>
      </c>
      <c r="T70" s="3">
        <f>0</f>
        <v>0</v>
      </c>
      <c r="U70" s="3">
        <f>0</f>
        <v>0</v>
      </c>
      <c r="V70" s="3">
        <f>0</f>
        <v>0</v>
      </c>
      <c r="W70" s="3">
        <f>0</f>
        <v>0</v>
      </c>
      <c r="X70" s="109">
        <f>0</f>
        <v>0</v>
      </c>
      <c r="Y70" s="3">
        <v>10</v>
      </c>
      <c r="Z70" s="113">
        <v>2.4965277777777801E-2</v>
      </c>
      <c r="AA70" s="36">
        <v>50.07</v>
      </c>
      <c r="BA70" s="64"/>
    </row>
    <row r="71" spans="1:53" x14ac:dyDescent="0.45">
      <c r="A71" s="3" t="s">
        <v>102</v>
      </c>
      <c r="B71" s="3">
        <v>2023</v>
      </c>
      <c r="C71" s="19">
        <v>45142</v>
      </c>
      <c r="D71" s="3" t="s">
        <v>13</v>
      </c>
      <c r="E71" s="4" t="s">
        <v>204</v>
      </c>
      <c r="F71" s="4" t="s">
        <v>204</v>
      </c>
      <c r="G71" s="3" t="s" cm="1">
        <v>221</v>
      </c>
      <c r="H71" s="3" t="s">
        <v>430</v>
      </c>
      <c r="I71" s="3" t="s">
        <v>40</v>
      </c>
      <c r="J71" s="36">
        <v>8</v>
      </c>
      <c r="K71" s="3">
        <f>0</f>
        <v>0</v>
      </c>
      <c r="L71" s="3">
        <f>0</f>
        <v>0</v>
      </c>
      <c r="M71" s="3">
        <f>0</f>
        <v>0</v>
      </c>
      <c r="N71" s="3">
        <f>0</f>
        <v>0</v>
      </c>
      <c r="O71" s="3">
        <f>0</f>
        <v>0</v>
      </c>
      <c r="P71" s="3">
        <f>0</f>
        <v>0</v>
      </c>
      <c r="Q71" s="3">
        <f>0</f>
        <v>0</v>
      </c>
      <c r="R71" s="3">
        <f>0</f>
        <v>0</v>
      </c>
      <c r="S71" s="3">
        <f>0</f>
        <v>0</v>
      </c>
      <c r="T71" s="3">
        <v>5</v>
      </c>
      <c r="U71" s="3">
        <f>0</f>
        <v>0</v>
      </c>
      <c r="V71" s="3">
        <f>0</f>
        <v>0</v>
      </c>
      <c r="W71" s="3">
        <f>0</f>
        <v>0</v>
      </c>
      <c r="X71" s="109">
        <f>0</f>
        <v>0</v>
      </c>
      <c r="Y71" s="3">
        <v>5</v>
      </c>
      <c r="Z71" s="113">
        <v>2.4965277777777801E-2</v>
      </c>
      <c r="AA71" s="36">
        <v>50.07</v>
      </c>
      <c r="BA71" s="64"/>
    </row>
    <row r="72" spans="1:53" x14ac:dyDescent="0.45">
      <c r="A72" s="3" t="s">
        <v>102</v>
      </c>
      <c r="B72" s="3">
        <v>2023</v>
      </c>
      <c r="C72" s="19">
        <v>45142</v>
      </c>
      <c r="D72" s="3" t="s">
        <v>13</v>
      </c>
      <c r="E72" s="4" t="s">
        <v>204</v>
      </c>
      <c r="F72" s="4" t="s">
        <v>204</v>
      </c>
      <c r="G72" s="3" t="s" cm="1">
        <v>237</v>
      </c>
      <c r="H72" s="3" t="s">
        <v>1333</v>
      </c>
      <c r="I72" s="3" t="s">
        <v>238</v>
      </c>
      <c r="J72" s="36">
        <v>9</v>
      </c>
      <c r="K72" s="3">
        <f>0</f>
        <v>0</v>
      </c>
      <c r="L72" s="3">
        <f>0</f>
        <v>0</v>
      </c>
      <c r="M72" s="3">
        <f>0</f>
        <v>0</v>
      </c>
      <c r="N72" s="3">
        <f>0</f>
        <v>0</v>
      </c>
      <c r="O72" s="3">
        <f>0</f>
        <v>0</v>
      </c>
      <c r="P72" s="3">
        <f>0</f>
        <v>0</v>
      </c>
      <c r="Q72" s="3">
        <f>0</f>
        <v>0</v>
      </c>
      <c r="R72" s="3">
        <f>0</f>
        <v>0</v>
      </c>
      <c r="S72" s="3">
        <f>0</f>
        <v>0</v>
      </c>
      <c r="T72" s="3">
        <f>0</f>
        <v>0</v>
      </c>
      <c r="U72" s="3">
        <v>2</v>
      </c>
      <c r="V72" s="3">
        <f>0</f>
        <v>0</v>
      </c>
      <c r="W72" s="3">
        <f>0</f>
        <v>0</v>
      </c>
      <c r="X72" s="109">
        <f>0</f>
        <v>0</v>
      </c>
      <c r="Y72" s="3">
        <v>2</v>
      </c>
      <c r="Z72" s="113">
        <v>2.4965277777777801E-2</v>
      </c>
      <c r="AA72" s="36">
        <v>50.07</v>
      </c>
      <c r="BA72" s="64"/>
    </row>
    <row r="73" spans="1:53" x14ac:dyDescent="0.45">
      <c r="A73" s="3" t="s">
        <v>102</v>
      </c>
      <c r="B73" s="3">
        <v>2023</v>
      </c>
      <c r="C73" s="19">
        <v>45142</v>
      </c>
      <c r="D73" s="3" t="s">
        <v>13</v>
      </c>
      <c r="E73" s="4" t="s">
        <v>204</v>
      </c>
      <c r="F73" s="4" t="s">
        <v>204</v>
      </c>
      <c r="G73" s="3" t="s" cm="1">
        <v>462</v>
      </c>
      <c r="H73" s="3" t="s">
        <v>218</v>
      </c>
      <c r="I73" s="3" t="s">
        <v>19</v>
      </c>
      <c r="J73" s="36">
        <v>10</v>
      </c>
      <c r="K73" s="3">
        <f>0</f>
        <v>0</v>
      </c>
      <c r="L73" s="3">
        <f>0</f>
        <v>0</v>
      </c>
      <c r="M73" s="3">
        <f>0</f>
        <v>0</v>
      </c>
      <c r="N73" s="3">
        <v>2</v>
      </c>
      <c r="O73" s="3">
        <f>0</f>
        <v>0</v>
      </c>
      <c r="P73" s="3">
        <f>0</f>
        <v>0</v>
      </c>
      <c r="Q73" s="3">
        <f>0</f>
        <v>0</v>
      </c>
      <c r="R73" s="3">
        <f>0</f>
        <v>0</v>
      </c>
      <c r="S73" s="3">
        <f>0</f>
        <v>0</v>
      </c>
      <c r="T73" s="3">
        <f>0</f>
        <v>0</v>
      </c>
      <c r="U73" s="3">
        <f>0</f>
        <v>0</v>
      </c>
      <c r="V73" s="3">
        <f>0</f>
        <v>0</v>
      </c>
      <c r="W73" s="3">
        <f>0</f>
        <v>0</v>
      </c>
      <c r="X73" s="109">
        <f>0</f>
        <v>0</v>
      </c>
      <c r="Y73" s="3">
        <v>2</v>
      </c>
      <c r="Z73" s="113">
        <v>2.4965277777777801E-2</v>
      </c>
      <c r="AA73" s="36">
        <v>50.07</v>
      </c>
      <c r="BA73" s="64"/>
    </row>
    <row r="74" spans="1:53" x14ac:dyDescent="0.45">
      <c r="A74" s="3" t="s">
        <v>102</v>
      </c>
      <c r="B74" s="3">
        <v>2023</v>
      </c>
      <c r="C74" s="19">
        <v>45142</v>
      </c>
      <c r="D74" s="3" t="s">
        <v>13</v>
      </c>
      <c r="E74" s="4" t="s">
        <v>204</v>
      </c>
      <c r="F74" s="4" t="s">
        <v>204</v>
      </c>
      <c r="G74" s="3" t="s" cm="1">
        <v>228</v>
      </c>
      <c r="H74" s="3" t="s">
        <v>459</v>
      </c>
      <c r="I74" s="3" t="s">
        <v>15</v>
      </c>
      <c r="J74" s="36">
        <v>11</v>
      </c>
      <c r="K74" s="3">
        <f>0</f>
        <v>0</v>
      </c>
      <c r="L74" s="3">
        <f>0</f>
        <v>0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v>1</v>
      </c>
      <c r="R74" s="3">
        <f>0</f>
        <v>0</v>
      </c>
      <c r="S74" s="3">
        <f>0</f>
        <v>0</v>
      </c>
      <c r="T74" s="3">
        <v>1</v>
      </c>
      <c r="U74" s="3">
        <f>0</f>
        <v>0</v>
      </c>
      <c r="V74" s="3">
        <f>0</f>
        <v>0</v>
      </c>
      <c r="W74" s="3">
        <f>0</f>
        <v>0</v>
      </c>
      <c r="X74" s="109">
        <v>20</v>
      </c>
      <c r="Y74" s="3">
        <v>-18</v>
      </c>
      <c r="Z74" s="113">
        <v>2.4965277777777801E-2</v>
      </c>
      <c r="AA74" s="36">
        <v>50.07</v>
      </c>
      <c r="BA74" s="64"/>
    </row>
    <row r="75" spans="1:53" x14ac:dyDescent="0.45">
      <c r="A75" s="3" t="s">
        <v>102</v>
      </c>
      <c r="B75" s="3">
        <v>2023</v>
      </c>
      <c r="C75" s="19">
        <v>45142</v>
      </c>
      <c r="D75" s="3" t="s">
        <v>13</v>
      </c>
      <c r="E75" s="4" t="s">
        <v>204</v>
      </c>
      <c r="F75" s="4" t="s">
        <v>204</v>
      </c>
      <c r="G75" s="3" t="s" cm="1">
        <v>291</v>
      </c>
      <c r="H75" s="3" t="s">
        <v>427</v>
      </c>
      <c r="I75" s="3" t="s">
        <v>56</v>
      </c>
      <c r="J75" s="36">
        <v>12</v>
      </c>
      <c r="K75" s="3">
        <v>1</v>
      </c>
      <c r="L75" s="3">
        <f>0</f>
        <v>0</v>
      </c>
      <c r="M75" s="3">
        <f>0</f>
        <v>0</v>
      </c>
      <c r="N75" s="3">
        <f>0</f>
        <v>0</v>
      </c>
      <c r="O75" s="3">
        <f>0</f>
        <v>0</v>
      </c>
      <c r="P75" s="3">
        <f>0</f>
        <v>0</v>
      </c>
      <c r="Q75" s="3">
        <f>0</f>
        <v>0</v>
      </c>
      <c r="R75" s="3">
        <f>0</f>
        <v>0</v>
      </c>
      <c r="S75" s="3">
        <v>1</v>
      </c>
      <c r="T75" s="3">
        <f>0</f>
        <v>0</v>
      </c>
      <c r="U75" s="3">
        <f>0</f>
        <v>0</v>
      </c>
      <c r="V75" s="3">
        <f>0</f>
        <v>0</v>
      </c>
      <c r="W75" s="3">
        <f>0</f>
        <v>0</v>
      </c>
      <c r="X75" s="109">
        <v>20</v>
      </c>
      <c r="Y75" s="3">
        <v>-18</v>
      </c>
      <c r="Z75" s="113">
        <v>2.4965277777777801E-2</v>
      </c>
      <c r="AA75" s="36">
        <v>50.07</v>
      </c>
      <c r="BA75" s="64"/>
    </row>
    <row r="76" spans="1:53" x14ac:dyDescent="0.45">
      <c r="A76" s="3" t="s">
        <v>102</v>
      </c>
      <c r="B76" s="3">
        <v>2023</v>
      </c>
      <c r="C76" s="19">
        <v>45142</v>
      </c>
      <c r="D76" s="3" t="s">
        <v>13</v>
      </c>
      <c r="E76" s="4" t="s">
        <v>204</v>
      </c>
      <c r="F76" s="4" t="s">
        <v>204</v>
      </c>
      <c r="G76" s="3" t="s" cm="1">
        <v>258</v>
      </c>
      <c r="H76" s="3" t="s">
        <v>843</v>
      </c>
      <c r="I76" s="3" t="s">
        <v>51</v>
      </c>
      <c r="J76" s="36">
        <v>13</v>
      </c>
      <c r="K76" s="3">
        <f>0</f>
        <v>0</v>
      </c>
      <c r="L76" s="3">
        <f>0</f>
        <v>0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f>0</f>
        <v>0</v>
      </c>
      <c r="R76" s="3">
        <f>0</f>
        <v>0</v>
      </c>
      <c r="S76" s="3">
        <f>0</f>
        <v>0</v>
      </c>
      <c r="T76" s="3">
        <f>0</f>
        <v>0</v>
      </c>
      <c r="U76" s="3">
        <f>0</f>
        <v>0</v>
      </c>
      <c r="V76" s="3">
        <f>0</f>
        <v>0</v>
      </c>
      <c r="W76" s="3">
        <f>0</f>
        <v>0</v>
      </c>
      <c r="X76" s="109">
        <v>20</v>
      </c>
      <c r="Y76" s="3">
        <v>-20</v>
      </c>
      <c r="Z76" s="113">
        <v>2.4965277777777801E-2</v>
      </c>
      <c r="AA76" s="36">
        <v>50.07</v>
      </c>
      <c r="BA76" s="64"/>
    </row>
    <row r="77" spans="1:53" x14ac:dyDescent="0.45">
      <c r="A77" s="3" t="s">
        <v>102</v>
      </c>
      <c r="B77" s="3">
        <v>2023</v>
      </c>
      <c r="C77" s="19">
        <v>45142</v>
      </c>
      <c r="D77" s="3" t="s">
        <v>13</v>
      </c>
      <c r="E77" s="4" t="s">
        <v>204</v>
      </c>
      <c r="F77" s="4" t="s">
        <v>204</v>
      </c>
      <c r="G77" s="3" t="s" cm="1">
        <v>231</v>
      </c>
      <c r="H77" s="3" t="s">
        <v>488</v>
      </c>
      <c r="I77" s="3" t="s">
        <v>232</v>
      </c>
      <c r="J77" s="36">
        <v>14</v>
      </c>
      <c r="K77" s="3">
        <f>0</f>
        <v>0</v>
      </c>
      <c r="L77" s="3">
        <f>0</f>
        <v>0</v>
      </c>
      <c r="M77" s="3">
        <f>0</f>
        <v>0</v>
      </c>
      <c r="N77" s="3">
        <f>0</f>
        <v>0</v>
      </c>
      <c r="O77" s="3">
        <f>0</f>
        <v>0</v>
      </c>
      <c r="P77" s="3">
        <f>0</f>
        <v>0</v>
      </c>
      <c r="Q77" s="3">
        <f>0</f>
        <v>0</v>
      </c>
      <c r="R77" s="3">
        <f>0</f>
        <v>0</v>
      </c>
      <c r="S77" s="3">
        <f>0</f>
        <v>0</v>
      </c>
      <c r="T77" s="3">
        <f>0</f>
        <v>0</v>
      </c>
      <c r="U77" s="3">
        <f>0</f>
        <v>0</v>
      </c>
      <c r="V77" s="3">
        <f>0</f>
        <v>0</v>
      </c>
      <c r="W77" s="3">
        <f>0</f>
        <v>0</v>
      </c>
      <c r="X77" s="109">
        <v>40</v>
      </c>
      <c r="Y77" s="3">
        <v>-40</v>
      </c>
      <c r="Z77" s="113">
        <v>2.4965277777777801E-2</v>
      </c>
      <c r="AA77" s="36">
        <v>50.07</v>
      </c>
      <c r="BA77" s="64"/>
    </row>
    <row r="78" spans="1:53" x14ac:dyDescent="0.45">
      <c r="A78" s="3" t="s">
        <v>102</v>
      </c>
      <c r="B78" s="3">
        <v>2023</v>
      </c>
      <c r="C78" s="19">
        <v>45142</v>
      </c>
      <c r="D78" s="3" t="s">
        <v>13</v>
      </c>
      <c r="E78" s="4" t="s">
        <v>204</v>
      </c>
      <c r="F78" s="4" t="s">
        <v>204</v>
      </c>
      <c r="G78" s="3" t="s">
        <v>2329</v>
      </c>
      <c r="H78" s="3" t="s">
        <v>616</v>
      </c>
      <c r="I78" s="3" t="s">
        <v>49</v>
      </c>
      <c r="J78" s="36">
        <v>15</v>
      </c>
      <c r="K78" s="3">
        <f>0</f>
        <v>0</v>
      </c>
      <c r="L78" s="3">
        <f>0</f>
        <v>0</v>
      </c>
      <c r="M78" s="3">
        <f>0</f>
        <v>0</v>
      </c>
      <c r="N78" s="3">
        <f>0</f>
        <v>0</v>
      </c>
      <c r="O78" s="3">
        <f>0</f>
        <v>0</v>
      </c>
      <c r="P78" s="3">
        <f>0</f>
        <v>0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f>0</f>
        <v>0</v>
      </c>
      <c r="X78" s="109">
        <v>40</v>
      </c>
      <c r="Y78" s="3">
        <v>-40</v>
      </c>
      <c r="Z78" s="113">
        <v>2.4965277777777801E-2</v>
      </c>
      <c r="AA78" s="36">
        <v>50.07</v>
      </c>
      <c r="BA78" s="64"/>
    </row>
    <row r="79" spans="1:53" x14ac:dyDescent="0.45">
      <c r="A79" s="3" t="s">
        <v>102</v>
      </c>
      <c r="B79" s="3">
        <v>2023</v>
      </c>
      <c r="C79" s="19">
        <v>45142</v>
      </c>
      <c r="D79" s="3" t="s">
        <v>13</v>
      </c>
      <c r="E79" s="4" t="s">
        <v>204</v>
      </c>
      <c r="F79" s="4" t="s">
        <v>204</v>
      </c>
      <c r="G79" s="3" t="s" cm="1">
        <v>450</v>
      </c>
      <c r="H79" s="3" t="s">
        <v>263</v>
      </c>
      <c r="I79" s="3" t="s">
        <v>264</v>
      </c>
      <c r="J79" s="36">
        <v>16</v>
      </c>
      <c r="K79" s="3">
        <f>0</f>
        <v>0</v>
      </c>
      <c r="L79" s="3">
        <f>0</f>
        <v>0</v>
      </c>
      <c r="M79" s="3">
        <f>0</f>
        <v>0</v>
      </c>
      <c r="N79" s="3">
        <f>0</f>
        <v>0</v>
      </c>
      <c r="O79" s="3">
        <f>0</f>
        <v>0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f>0</f>
        <v>0</v>
      </c>
      <c r="U79" s="3">
        <f>0</f>
        <v>0</v>
      </c>
      <c r="V79" s="3">
        <f>0</f>
        <v>0</v>
      </c>
      <c r="W79" s="3">
        <f>0</f>
        <v>0</v>
      </c>
      <c r="X79" s="109">
        <v>40</v>
      </c>
      <c r="Y79" s="3" t="s">
        <v>308</v>
      </c>
      <c r="Z79" s="113">
        <v>2.4965277777777801E-2</v>
      </c>
      <c r="AA79" s="36">
        <v>50.07</v>
      </c>
      <c r="BA79" s="64"/>
    </row>
    <row r="80" spans="1:53" x14ac:dyDescent="0.45">
      <c r="A80" s="3" t="s">
        <v>102</v>
      </c>
      <c r="B80" s="3">
        <v>2023</v>
      </c>
      <c r="C80" s="19">
        <v>45142</v>
      </c>
      <c r="D80" s="3" t="s">
        <v>13</v>
      </c>
      <c r="E80" s="4" t="s">
        <v>204</v>
      </c>
      <c r="F80" s="4" t="s">
        <v>204</v>
      </c>
      <c r="G80" s="3" t="s" cm="1">
        <v>448</v>
      </c>
      <c r="H80" s="3" t="s">
        <v>2331</v>
      </c>
      <c r="I80" s="3" t="s">
        <v>44</v>
      </c>
      <c r="J80" s="36">
        <v>17</v>
      </c>
      <c r="K80" s="3">
        <f>0</f>
        <v>0</v>
      </c>
      <c r="L80" s="3">
        <f>0</f>
        <v>0</v>
      </c>
      <c r="M80" s="3">
        <f>0</f>
        <v>0</v>
      </c>
      <c r="N80" s="3">
        <f>0</f>
        <v>0</v>
      </c>
      <c r="O80" s="3">
        <f>0</f>
        <v>0</v>
      </c>
      <c r="P80" s="3">
        <f>0</f>
        <v>0</v>
      </c>
      <c r="Q80" s="3">
        <f>0</f>
        <v>0</v>
      </c>
      <c r="R80" s="3">
        <f>0</f>
        <v>0</v>
      </c>
      <c r="S80" s="3">
        <f>0</f>
        <v>0</v>
      </c>
      <c r="T80" s="3">
        <f>0</f>
        <v>0</v>
      </c>
      <c r="U80" s="3">
        <f>0</f>
        <v>0</v>
      </c>
      <c r="V80" s="3">
        <f>0</f>
        <v>0</v>
      </c>
      <c r="W80" s="3">
        <f>0</f>
        <v>0</v>
      </c>
      <c r="X80" s="109">
        <v>40</v>
      </c>
      <c r="Y80" s="3" t="s">
        <v>308</v>
      </c>
      <c r="Z80" s="113">
        <v>2.4965277777777801E-2</v>
      </c>
      <c r="AA80" s="36">
        <v>50.07</v>
      </c>
      <c r="BA80" s="64"/>
    </row>
    <row r="81" spans="1:53" x14ac:dyDescent="0.45">
      <c r="A81" s="3" t="s">
        <v>102</v>
      </c>
      <c r="B81" s="3">
        <v>2023</v>
      </c>
      <c r="C81" s="19">
        <v>45142</v>
      </c>
      <c r="D81" s="3" t="s">
        <v>13</v>
      </c>
      <c r="E81" s="4" t="s">
        <v>204</v>
      </c>
      <c r="F81" s="4" t="s">
        <v>204</v>
      </c>
      <c r="G81" s="3" t="s" cm="1">
        <v>251</v>
      </c>
      <c r="H81" s="3" t="s">
        <v>348</v>
      </c>
      <c r="I81" s="3" t="s">
        <v>65</v>
      </c>
      <c r="J81" s="36">
        <v>18</v>
      </c>
      <c r="K81" s="3">
        <f>0</f>
        <v>0</v>
      </c>
      <c r="L81" s="3">
        <f>0</f>
        <v>0</v>
      </c>
      <c r="M81" s="3">
        <f>0</f>
        <v>0</v>
      </c>
      <c r="N81" s="3">
        <f>0</f>
        <v>0</v>
      </c>
      <c r="O81" s="3">
        <f>0</f>
        <v>0</v>
      </c>
      <c r="P81" s="3">
        <f>0</f>
        <v>0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f>0</f>
        <v>0</v>
      </c>
      <c r="V81" s="3">
        <f>0</f>
        <v>0</v>
      </c>
      <c r="W81" s="3">
        <f>0</f>
        <v>0</v>
      </c>
      <c r="X81" s="109">
        <v>20</v>
      </c>
      <c r="Y81" s="3" t="s">
        <v>308</v>
      </c>
      <c r="Z81" s="113">
        <v>2.4965277777777801E-2</v>
      </c>
      <c r="AA81" s="36">
        <v>50.07</v>
      </c>
      <c r="BA81" s="64"/>
    </row>
    <row r="82" spans="1:53" x14ac:dyDescent="0.45">
      <c r="A82" s="4" t="s">
        <v>93</v>
      </c>
      <c r="B82" s="4">
        <v>2023</v>
      </c>
      <c r="C82" s="5">
        <v>45037</v>
      </c>
      <c r="D82" s="4" t="s">
        <v>72</v>
      </c>
      <c r="E82" s="1" t="s">
        <v>204</v>
      </c>
      <c r="F82" s="1" t="s">
        <v>204</v>
      </c>
      <c r="G82" s="3" t="s">
        <v>531</v>
      </c>
      <c r="H82" s="3" t="s">
        <v>236</v>
      </c>
      <c r="I82" s="3" t="s">
        <v>51</v>
      </c>
      <c r="J82" s="36">
        <v>1</v>
      </c>
      <c r="K82" s="3">
        <v>1</v>
      </c>
      <c r="L82" s="3">
        <v>5</v>
      </c>
      <c r="M82" s="3">
        <v>3</v>
      </c>
      <c r="N82" s="3">
        <v>0</v>
      </c>
      <c r="O82" s="3">
        <v>5</v>
      </c>
      <c r="P82" s="3">
        <v>0</v>
      </c>
      <c r="Q82" s="3">
        <v>0</v>
      </c>
      <c r="R82" s="3">
        <v>3</v>
      </c>
      <c r="S82" s="3">
        <v>3</v>
      </c>
      <c r="T82" s="3">
        <v>5</v>
      </c>
      <c r="U82" s="3">
        <v>2</v>
      </c>
      <c r="V82" s="3">
        <v>6</v>
      </c>
      <c r="W82" s="3">
        <v>20</v>
      </c>
      <c r="X82" s="109">
        <v>0</v>
      </c>
      <c r="Y82" s="3">
        <v>53</v>
      </c>
      <c r="Z82" s="113">
        <v>2.4664351851851851E-2</v>
      </c>
      <c r="AA82" s="36">
        <v>50.68</v>
      </c>
      <c r="BA82" s="64"/>
    </row>
    <row r="83" spans="1:53" x14ac:dyDescent="0.45">
      <c r="A83" s="4" t="s">
        <v>93</v>
      </c>
      <c r="B83" s="4">
        <v>2023</v>
      </c>
      <c r="C83" s="5">
        <v>45037</v>
      </c>
      <c r="D83" s="4" t="s">
        <v>72</v>
      </c>
      <c r="E83" s="1" t="s">
        <v>204</v>
      </c>
      <c r="F83" s="1" t="s">
        <v>204</v>
      </c>
      <c r="G83" s="3" t="s">
        <v>269</v>
      </c>
      <c r="H83" s="3" t="s">
        <v>328</v>
      </c>
      <c r="I83" s="3" t="s">
        <v>25</v>
      </c>
      <c r="J83" s="36">
        <v>2</v>
      </c>
      <c r="K83" s="3">
        <v>5</v>
      </c>
      <c r="L83" s="3">
        <v>0</v>
      </c>
      <c r="M83" s="3">
        <v>2</v>
      </c>
      <c r="N83" s="3">
        <v>3</v>
      </c>
      <c r="O83" s="3">
        <v>3</v>
      </c>
      <c r="P83" s="3">
        <v>0</v>
      </c>
      <c r="Q83" s="3">
        <v>0</v>
      </c>
      <c r="R83" s="3">
        <v>0</v>
      </c>
      <c r="S83" s="3">
        <v>5</v>
      </c>
      <c r="T83" s="3">
        <v>1</v>
      </c>
      <c r="U83" s="3">
        <v>3</v>
      </c>
      <c r="V83" s="3">
        <v>2</v>
      </c>
      <c r="W83" s="3">
        <v>20</v>
      </c>
      <c r="X83" s="109">
        <v>0</v>
      </c>
      <c r="Y83" s="3">
        <v>44</v>
      </c>
      <c r="Z83" s="113">
        <v>2.4664351851851851E-2</v>
      </c>
      <c r="AA83" s="36">
        <v>50.68</v>
      </c>
      <c r="BA83" s="64"/>
    </row>
    <row r="84" spans="1:53" x14ac:dyDescent="0.45">
      <c r="A84" s="4" t="s">
        <v>93</v>
      </c>
      <c r="B84" s="4">
        <v>2023</v>
      </c>
      <c r="C84" s="5">
        <v>45037</v>
      </c>
      <c r="D84" s="4" t="s">
        <v>72</v>
      </c>
      <c r="E84" s="1" t="s">
        <v>204</v>
      </c>
      <c r="F84" s="1" t="s">
        <v>204</v>
      </c>
      <c r="G84" s="3" t="s">
        <v>227</v>
      </c>
      <c r="H84" s="3" t="s">
        <v>389</v>
      </c>
      <c r="I84" s="3" t="s">
        <v>53</v>
      </c>
      <c r="J84" s="36">
        <v>3</v>
      </c>
      <c r="K84" s="3">
        <v>0</v>
      </c>
      <c r="L84" s="3">
        <v>3</v>
      </c>
      <c r="M84" s="3">
        <v>5</v>
      </c>
      <c r="N84" s="3">
        <v>0</v>
      </c>
      <c r="O84" s="3">
        <v>0</v>
      </c>
      <c r="P84" s="3">
        <v>5</v>
      </c>
      <c r="Q84" s="3">
        <v>5</v>
      </c>
      <c r="R84" s="3">
        <v>0</v>
      </c>
      <c r="S84" s="3">
        <v>2</v>
      </c>
      <c r="T84" s="3">
        <v>0</v>
      </c>
      <c r="U84" s="3">
        <v>1</v>
      </c>
      <c r="V84" s="3">
        <v>0</v>
      </c>
      <c r="W84" s="3">
        <v>20</v>
      </c>
      <c r="X84" s="109">
        <v>0</v>
      </c>
      <c r="Y84" s="3">
        <v>41</v>
      </c>
      <c r="Z84" s="113">
        <v>2.4664351851851899E-2</v>
      </c>
      <c r="AA84" s="36">
        <v>50.68</v>
      </c>
      <c r="BA84" s="64"/>
    </row>
    <row r="85" spans="1:53" x14ac:dyDescent="0.45">
      <c r="A85" s="4" t="s">
        <v>93</v>
      </c>
      <c r="B85" s="4">
        <v>2023</v>
      </c>
      <c r="C85" s="5">
        <v>45037</v>
      </c>
      <c r="D85" s="4" t="s">
        <v>72</v>
      </c>
      <c r="E85" s="1" t="s">
        <v>204</v>
      </c>
      <c r="F85" s="1" t="s">
        <v>204</v>
      </c>
      <c r="G85" s="3" t="s">
        <v>218</v>
      </c>
      <c r="H85" s="3" t="s">
        <v>461</v>
      </c>
      <c r="I85" s="3" t="s">
        <v>19</v>
      </c>
      <c r="J85" s="36">
        <v>4</v>
      </c>
      <c r="K85" s="3">
        <v>2</v>
      </c>
      <c r="L85" s="3">
        <v>2</v>
      </c>
      <c r="M85" s="3">
        <v>1</v>
      </c>
      <c r="N85" s="3">
        <v>5</v>
      </c>
      <c r="O85" s="3">
        <v>0</v>
      </c>
      <c r="P85" s="3">
        <v>3</v>
      </c>
      <c r="Q85" s="3">
        <v>1</v>
      </c>
      <c r="R85" s="3">
        <v>5</v>
      </c>
      <c r="S85" s="3">
        <v>0</v>
      </c>
      <c r="T85" s="3">
        <v>0</v>
      </c>
      <c r="U85" s="3">
        <v>0</v>
      </c>
      <c r="V85" s="3">
        <v>0</v>
      </c>
      <c r="W85" s="3">
        <v>0</v>
      </c>
      <c r="X85" s="109">
        <v>0</v>
      </c>
      <c r="Y85" s="3">
        <v>19</v>
      </c>
      <c r="Z85" s="113">
        <v>2.4664351851851899E-2</v>
      </c>
      <c r="AA85" s="36">
        <v>50.68</v>
      </c>
      <c r="BA85" s="64"/>
    </row>
    <row r="86" spans="1:53" x14ac:dyDescent="0.45">
      <c r="A86" s="4" t="s">
        <v>93</v>
      </c>
      <c r="B86" s="4">
        <v>2023</v>
      </c>
      <c r="C86" s="5">
        <v>45037</v>
      </c>
      <c r="D86" s="4" t="s">
        <v>72</v>
      </c>
      <c r="E86" s="1" t="s">
        <v>204</v>
      </c>
      <c r="F86" s="1" t="s">
        <v>204</v>
      </c>
      <c r="G86" s="3" t="s">
        <v>228</v>
      </c>
      <c r="H86" s="3" t="s">
        <v>459</v>
      </c>
      <c r="I86" s="3" t="s">
        <v>15</v>
      </c>
      <c r="J86" s="36">
        <v>5</v>
      </c>
      <c r="K86" s="3">
        <v>0</v>
      </c>
      <c r="L86" s="3">
        <v>0</v>
      </c>
      <c r="M86" s="3">
        <v>0</v>
      </c>
      <c r="N86" s="3">
        <v>0</v>
      </c>
      <c r="O86" s="3">
        <v>0</v>
      </c>
      <c r="P86" s="3">
        <v>0</v>
      </c>
      <c r="Q86" s="3">
        <v>3</v>
      </c>
      <c r="R86" s="3">
        <v>0</v>
      </c>
      <c r="S86" s="3">
        <v>0</v>
      </c>
      <c r="T86" s="3">
        <v>3</v>
      </c>
      <c r="U86" s="3">
        <v>0</v>
      </c>
      <c r="V86" s="3">
        <v>10</v>
      </c>
      <c r="W86" s="3">
        <v>0</v>
      </c>
      <c r="X86" s="109">
        <v>0</v>
      </c>
      <c r="Y86" s="3">
        <v>16</v>
      </c>
      <c r="Z86" s="113">
        <v>2.4664351851851899E-2</v>
      </c>
      <c r="AA86" s="36">
        <v>50.68</v>
      </c>
      <c r="BA86" s="64"/>
    </row>
    <row r="87" spans="1:53" x14ac:dyDescent="0.45">
      <c r="A87" s="4" t="s">
        <v>93</v>
      </c>
      <c r="B87" s="4">
        <v>2023</v>
      </c>
      <c r="C87" s="5">
        <v>45037</v>
      </c>
      <c r="D87" s="4" t="s">
        <v>72</v>
      </c>
      <c r="E87" s="1" t="s">
        <v>204</v>
      </c>
      <c r="F87" s="1" t="s">
        <v>204</v>
      </c>
      <c r="G87" s="3" t="s">
        <v>214</v>
      </c>
      <c r="H87" s="3" t="s">
        <v>271</v>
      </c>
      <c r="I87" s="3" t="s">
        <v>67</v>
      </c>
      <c r="J87" s="36">
        <v>6</v>
      </c>
      <c r="K87" s="3">
        <v>3</v>
      </c>
      <c r="L87" s="3">
        <v>0</v>
      </c>
      <c r="M87" s="3">
        <v>0</v>
      </c>
      <c r="N87" s="3">
        <v>0</v>
      </c>
      <c r="O87" s="3">
        <v>2</v>
      </c>
      <c r="P87" s="3">
        <v>0</v>
      </c>
      <c r="Q87" s="3">
        <v>0</v>
      </c>
      <c r="R87" s="3">
        <v>1</v>
      </c>
      <c r="S87" s="3">
        <v>0</v>
      </c>
      <c r="T87" s="3">
        <v>2</v>
      </c>
      <c r="U87" s="3">
        <v>0</v>
      </c>
      <c r="V87" s="3">
        <v>4</v>
      </c>
      <c r="W87" s="3">
        <v>0</v>
      </c>
      <c r="X87" s="109">
        <v>0</v>
      </c>
      <c r="Y87" s="3">
        <v>12</v>
      </c>
      <c r="Z87" s="113">
        <v>2.4664351851851899E-2</v>
      </c>
      <c r="AA87" s="36">
        <v>50.68</v>
      </c>
      <c r="BA87" s="64"/>
    </row>
    <row r="88" spans="1:53" x14ac:dyDescent="0.45">
      <c r="A88" s="4" t="s">
        <v>93</v>
      </c>
      <c r="B88" s="4">
        <v>2023</v>
      </c>
      <c r="C88" s="5">
        <v>45037</v>
      </c>
      <c r="D88" s="4" t="s">
        <v>72</v>
      </c>
      <c r="E88" s="1" t="s">
        <v>204</v>
      </c>
      <c r="F88" s="1" t="s">
        <v>204</v>
      </c>
      <c r="G88" s="3" t="s">
        <v>268</v>
      </c>
      <c r="H88" s="3" t="s">
        <v>470</v>
      </c>
      <c r="I88" s="3" t="s">
        <v>47</v>
      </c>
      <c r="J88" s="36">
        <v>7</v>
      </c>
      <c r="K88" s="3">
        <v>0</v>
      </c>
      <c r="L88" s="3">
        <v>1</v>
      </c>
      <c r="M88" s="3">
        <v>0</v>
      </c>
      <c r="N88" s="3">
        <v>2</v>
      </c>
      <c r="O88" s="3">
        <v>0</v>
      </c>
      <c r="P88" s="3">
        <v>1</v>
      </c>
      <c r="Q88" s="3">
        <v>0</v>
      </c>
      <c r="R88" s="3">
        <v>2</v>
      </c>
      <c r="S88" s="3">
        <v>1</v>
      </c>
      <c r="T88" s="3">
        <v>0</v>
      </c>
      <c r="U88" s="3">
        <v>5</v>
      </c>
      <c r="V88" s="3">
        <v>0</v>
      </c>
      <c r="W88" s="3">
        <v>0</v>
      </c>
      <c r="X88" s="109">
        <v>0</v>
      </c>
      <c r="Y88" s="3">
        <v>12</v>
      </c>
      <c r="Z88" s="113">
        <v>2.4664351851851899E-2</v>
      </c>
      <c r="AA88" s="36">
        <v>50.68</v>
      </c>
      <c r="BA88" s="64"/>
    </row>
    <row r="89" spans="1:53" x14ac:dyDescent="0.45">
      <c r="A89" s="4" t="s">
        <v>93</v>
      </c>
      <c r="B89" s="4">
        <v>2023</v>
      </c>
      <c r="C89" s="5">
        <v>45037</v>
      </c>
      <c r="D89" s="4" t="s">
        <v>72</v>
      </c>
      <c r="E89" s="1" t="s">
        <v>204</v>
      </c>
      <c r="F89" s="1" t="s">
        <v>204</v>
      </c>
      <c r="G89" s="3" t="s">
        <v>431</v>
      </c>
      <c r="H89" s="3" t="s">
        <v>430</v>
      </c>
      <c r="I89" s="3" t="s">
        <v>97</v>
      </c>
      <c r="J89" s="36">
        <v>8</v>
      </c>
      <c r="K89" s="3">
        <v>0</v>
      </c>
      <c r="L89" s="3">
        <v>0</v>
      </c>
      <c r="M89" s="3">
        <v>0</v>
      </c>
      <c r="N89" s="3">
        <v>0</v>
      </c>
      <c r="O89" s="3">
        <v>1</v>
      </c>
      <c r="P89" s="3">
        <v>0</v>
      </c>
      <c r="Q89" s="3">
        <v>2</v>
      </c>
      <c r="R89" s="3">
        <v>0</v>
      </c>
      <c r="S89" s="3">
        <v>0</v>
      </c>
      <c r="T89" s="3">
        <v>0</v>
      </c>
      <c r="U89" s="3">
        <v>0</v>
      </c>
      <c r="V89" s="3">
        <v>0</v>
      </c>
      <c r="W89" s="3">
        <v>0</v>
      </c>
      <c r="X89" s="109">
        <v>0</v>
      </c>
      <c r="Y89" s="3">
        <v>3</v>
      </c>
      <c r="Z89" s="113">
        <v>2.4664351851851899E-2</v>
      </c>
      <c r="AA89" s="36">
        <v>50.68</v>
      </c>
      <c r="BA89" s="64"/>
    </row>
    <row r="90" spans="1:53" x14ac:dyDescent="0.45">
      <c r="A90" s="4" t="s">
        <v>93</v>
      </c>
      <c r="B90" s="4">
        <v>2023</v>
      </c>
      <c r="C90" s="5">
        <v>45037</v>
      </c>
      <c r="D90" s="4" t="s">
        <v>72</v>
      </c>
      <c r="E90" s="1" t="s">
        <v>204</v>
      </c>
      <c r="F90" s="1" t="s">
        <v>204</v>
      </c>
      <c r="G90" s="3" t="s">
        <v>291</v>
      </c>
      <c r="H90" s="3" t="s">
        <v>427</v>
      </c>
      <c r="I90" s="3" t="s">
        <v>56</v>
      </c>
      <c r="J90" s="36">
        <v>9</v>
      </c>
      <c r="K90" s="3">
        <v>0</v>
      </c>
      <c r="L90" s="3">
        <v>0</v>
      </c>
      <c r="M90" s="3">
        <v>0</v>
      </c>
      <c r="N90" s="3">
        <v>0</v>
      </c>
      <c r="O90" s="3">
        <v>0</v>
      </c>
      <c r="P90" s="3">
        <v>2</v>
      </c>
      <c r="Q90" s="3">
        <v>0</v>
      </c>
      <c r="R90" s="3">
        <v>0</v>
      </c>
      <c r="S90" s="3">
        <v>0</v>
      </c>
      <c r="T90" s="3">
        <v>0</v>
      </c>
      <c r="U90" s="3">
        <v>0</v>
      </c>
      <c r="V90" s="3">
        <v>0</v>
      </c>
      <c r="W90" s="3">
        <v>0</v>
      </c>
      <c r="X90" s="109">
        <v>0</v>
      </c>
      <c r="Y90" s="3">
        <v>2</v>
      </c>
      <c r="Z90" s="113">
        <v>2.4664351851851899E-2</v>
      </c>
      <c r="AA90" s="36">
        <v>50.68</v>
      </c>
      <c r="BA90" s="64"/>
    </row>
    <row r="91" spans="1:53" x14ac:dyDescent="0.45">
      <c r="A91" s="4" t="s">
        <v>93</v>
      </c>
      <c r="B91" s="4">
        <v>2023</v>
      </c>
      <c r="C91" s="5">
        <v>45037</v>
      </c>
      <c r="D91" s="4" t="s">
        <v>72</v>
      </c>
      <c r="E91" s="1" t="s">
        <v>204</v>
      </c>
      <c r="F91" s="1" t="s">
        <v>204</v>
      </c>
      <c r="G91" s="3" t="s">
        <v>231</v>
      </c>
      <c r="H91" s="3" t="s">
        <v>853</v>
      </c>
      <c r="I91" s="3" t="s">
        <v>232</v>
      </c>
      <c r="J91" s="36">
        <v>10</v>
      </c>
      <c r="K91" s="3">
        <v>0</v>
      </c>
      <c r="L91" s="3">
        <v>0</v>
      </c>
      <c r="M91" s="3">
        <v>0</v>
      </c>
      <c r="N91" s="3">
        <v>1</v>
      </c>
      <c r="O91" s="3">
        <v>0</v>
      </c>
      <c r="P91" s="3">
        <v>0</v>
      </c>
      <c r="Q91" s="3">
        <v>0</v>
      </c>
      <c r="R91" s="3">
        <v>0</v>
      </c>
      <c r="S91" s="3">
        <v>0</v>
      </c>
      <c r="T91" s="3">
        <v>0</v>
      </c>
      <c r="U91" s="3">
        <v>0</v>
      </c>
      <c r="V91" s="3">
        <v>0</v>
      </c>
      <c r="W91" s="3">
        <v>0</v>
      </c>
      <c r="X91" s="109">
        <v>0</v>
      </c>
      <c r="Y91" s="3">
        <v>1</v>
      </c>
      <c r="Z91" s="113">
        <v>2.4664351851851899E-2</v>
      </c>
      <c r="AA91" s="36">
        <v>50.68</v>
      </c>
      <c r="BA91" s="64"/>
    </row>
    <row r="92" spans="1:53" x14ac:dyDescent="0.45">
      <c r="A92" s="4" t="s">
        <v>93</v>
      </c>
      <c r="B92" s="4">
        <v>2023</v>
      </c>
      <c r="C92" s="5">
        <v>45037</v>
      </c>
      <c r="D92" s="4" t="s">
        <v>72</v>
      </c>
      <c r="E92" s="1" t="s">
        <v>204</v>
      </c>
      <c r="F92" s="1" t="s">
        <v>204</v>
      </c>
      <c r="G92" s="3" t="s">
        <v>229</v>
      </c>
      <c r="H92" s="3" t="s">
        <v>444</v>
      </c>
      <c r="I92" s="3" t="s">
        <v>61</v>
      </c>
      <c r="J92" s="36">
        <v>11</v>
      </c>
      <c r="K92" s="3">
        <v>0</v>
      </c>
      <c r="L92" s="3">
        <v>0</v>
      </c>
      <c r="M92" s="3">
        <v>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3">
        <v>0</v>
      </c>
      <c r="T92" s="3">
        <v>0</v>
      </c>
      <c r="U92" s="3">
        <v>0</v>
      </c>
      <c r="V92" s="3">
        <v>0</v>
      </c>
      <c r="W92" s="3">
        <v>0</v>
      </c>
      <c r="X92" s="109">
        <v>0</v>
      </c>
      <c r="Y92" s="3">
        <v>0</v>
      </c>
      <c r="Z92" s="113">
        <v>2.4664351851851899E-2</v>
      </c>
      <c r="AA92" s="36">
        <v>50.68</v>
      </c>
      <c r="BA92" s="64"/>
    </row>
    <row r="93" spans="1:53" x14ac:dyDescent="0.45">
      <c r="A93" s="4" t="s">
        <v>93</v>
      </c>
      <c r="B93" s="4">
        <v>2023</v>
      </c>
      <c r="C93" s="5">
        <v>45037</v>
      </c>
      <c r="D93" s="4" t="s">
        <v>72</v>
      </c>
      <c r="E93" s="1" t="s">
        <v>204</v>
      </c>
      <c r="F93" s="1" t="s">
        <v>204</v>
      </c>
      <c r="G93" s="3" t="s">
        <v>251</v>
      </c>
      <c r="H93" s="3" t="s">
        <v>348</v>
      </c>
      <c r="I93" s="3" t="s">
        <v>65</v>
      </c>
      <c r="J93" s="36">
        <v>12</v>
      </c>
      <c r="K93" s="3">
        <v>0</v>
      </c>
      <c r="L93" s="3">
        <v>0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3">
        <v>0</v>
      </c>
      <c r="T93" s="3">
        <v>0</v>
      </c>
      <c r="U93" s="3">
        <v>0</v>
      </c>
      <c r="V93" s="3">
        <v>0</v>
      </c>
      <c r="W93" s="3">
        <v>0</v>
      </c>
      <c r="X93" s="109">
        <v>20</v>
      </c>
      <c r="Y93" s="3">
        <v>-20</v>
      </c>
      <c r="Z93" s="113">
        <v>2.4664351851851899E-2</v>
      </c>
      <c r="AA93" s="36">
        <v>50.68</v>
      </c>
      <c r="BA93" s="64"/>
    </row>
    <row r="94" spans="1:53" x14ac:dyDescent="0.45">
      <c r="A94" s="4" t="s">
        <v>93</v>
      </c>
      <c r="B94" s="4">
        <v>2023</v>
      </c>
      <c r="C94" s="5">
        <v>45037</v>
      </c>
      <c r="D94" s="4" t="s">
        <v>72</v>
      </c>
      <c r="E94" s="1" t="s">
        <v>204</v>
      </c>
      <c r="F94" s="1" t="s">
        <v>204</v>
      </c>
      <c r="G94" s="3" t="s">
        <v>601</v>
      </c>
      <c r="H94" s="3" t="s">
        <v>2329</v>
      </c>
      <c r="I94" s="3" t="s">
        <v>49</v>
      </c>
      <c r="J94" s="36">
        <v>13</v>
      </c>
      <c r="K94" s="3">
        <v>0</v>
      </c>
      <c r="L94" s="3">
        <v>0</v>
      </c>
      <c r="M94" s="3">
        <v>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3">
        <v>0</v>
      </c>
      <c r="T94" s="3">
        <v>0</v>
      </c>
      <c r="U94" s="3">
        <v>0</v>
      </c>
      <c r="V94" s="3">
        <v>0</v>
      </c>
      <c r="W94" s="3">
        <v>0</v>
      </c>
      <c r="X94" s="109">
        <v>20</v>
      </c>
      <c r="Y94" s="3" t="s">
        <v>308</v>
      </c>
      <c r="Z94" s="113">
        <v>2.4664351851851899E-2</v>
      </c>
      <c r="AA94" s="36">
        <v>50.68</v>
      </c>
      <c r="BA94" s="64"/>
    </row>
    <row r="95" spans="1:53" x14ac:dyDescent="0.45">
      <c r="A95" s="4" t="s">
        <v>93</v>
      </c>
      <c r="B95" s="4">
        <v>2023</v>
      </c>
      <c r="C95" s="5">
        <v>45037</v>
      </c>
      <c r="D95" s="4" t="s">
        <v>72</v>
      </c>
      <c r="E95" s="1" t="s">
        <v>204</v>
      </c>
      <c r="F95" s="1" t="s">
        <v>204</v>
      </c>
      <c r="G95" s="3" t="s">
        <v>458</v>
      </c>
      <c r="H95" s="3" t="s">
        <v>1890</v>
      </c>
      <c r="I95" s="3" t="s">
        <v>36</v>
      </c>
      <c r="J95" s="36">
        <v>14</v>
      </c>
      <c r="K95" s="3">
        <v>0</v>
      </c>
      <c r="L95" s="3">
        <v>0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3">
        <v>0</v>
      </c>
      <c r="T95" s="3">
        <v>0</v>
      </c>
      <c r="U95" s="3">
        <v>0</v>
      </c>
      <c r="V95" s="3">
        <v>0</v>
      </c>
      <c r="W95" s="3">
        <v>0</v>
      </c>
      <c r="X95" s="109">
        <v>20</v>
      </c>
      <c r="Y95" s="3" t="s">
        <v>308</v>
      </c>
      <c r="Z95" s="113">
        <v>2.4664351851851899E-2</v>
      </c>
      <c r="AA95" s="36">
        <v>50.68</v>
      </c>
      <c r="BA95" s="64"/>
    </row>
    <row r="96" spans="1:53" x14ac:dyDescent="0.45">
      <c r="A96" s="4" t="s">
        <v>93</v>
      </c>
      <c r="B96" s="4">
        <v>2023</v>
      </c>
      <c r="C96" s="5">
        <v>45037</v>
      </c>
      <c r="D96" s="4" t="s">
        <v>72</v>
      </c>
      <c r="E96" s="1" t="s">
        <v>204</v>
      </c>
      <c r="F96" s="1" t="s">
        <v>204</v>
      </c>
      <c r="G96" s="3" t="s">
        <v>244</v>
      </c>
      <c r="H96" s="3" t="s">
        <v>552</v>
      </c>
      <c r="I96" s="3" t="s">
        <v>38</v>
      </c>
      <c r="J96" s="36">
        <v>15</v>
      </c>
      <c r="K96" s="3">
        <v>0</v>
      </c>
      <c r="L96" s="3">
        <v>0</v>
      </c>
      <c r="M96" s="3">
        <v>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3">
        <v>0</v>
      </c>
      <c r="T96" s="3">
        <v>0</v>
      </c>
      <c r="U96" s="3">
        <v>0</v>
      </c>
      <c r="V96" s="3">
        <v>0</v>
      </c>
      <c r="W96" s="3">
        <v>0</v>
      </c>
      <c r="X96" s="109">
        <v>40</v>
      </c>
      <c r="Y96" s="3" t="s">
        <v>308</v>
      </c>
      <c r="Z96" s="113">
        <v>2.4664351851851899E-2</v>
      </c>
      <c r="AA96" s="36">
        <v>50.68</v>
      </c>
      <c r="BA96" s="64"/>
    </row>
    <row r="97" spans="1:53" x14ac:dyDescent="0.45">
      <c r="A97" s="4" t="s">
        <v>93</v>
      </c>
      <c r="B97" s="4">
        <v>2023</v>
      </c>
      <c r="C97" s="5">
        <v>45037</v>
      </c>
      <c r="D97" s="4" t="s">
        <v>72</v>
      </c>
      <c r="E97" s="1" t="s">
        <v>204</v>
      </c>
      <c r="F97" s="1" t="s">
        <v>204</v>
      </c>
      <c r="G97" s="3" t="s">
        <v>263</v>
      </c>
      <c r="H97" s="3" t="s">
        <v>450</v>
      </c>
      <c r="I97" s="3" t="s">
        <v>264</v>
      </c>
      <c r="J97" s="36">
        <v>16</v>
      </c>
      <c r="K97" s="3">
        <v>0</v>
      </c>
      <c r="L97" s="3">
        <v>0</v>
      </c>
      <c r="M97" s="3">
        <v>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3">
        <v>0</v>
      </c>
      <c r="T97" s="3">
        <v>0</v>
      </c>
      <c r="U97" s="3">
        <v>0</v>
      </c>
      <c r="V97" s="3">
        <v>0</v>
      </c>
      <c r="W97" s="3">
        <v>0</v>
      </c>
      <c r="X97" s="109">
        <v>40</v>
      </c>
      <c r="Y97" s="3" t="s">
        <v>308</v>
      </c>
      <c r="Z97" s="113">
        <v>2.4664351851851899E-2</v>
      </c>
      <c r="AA97" s="36">
        <v>50.68</v>
      </c>
      <c r="BA97" s="64"/>
    </row>
    <row r="98" spans="1:53" x14ac:dyDescent="0.45">
      <c r="A98" s="4" t="s">
        <v>93</v>
      </c>
      <c r="B98" s="4">
        <v>2023</v>
      </c>
      <c r="C98" s="5">
        <v>45037</v>
      </c>
      <c r="D98" s="4" t="s">
        <v>72</v>
      </c>
      <c r="E98" s="1" t="s">
        <v>204</v>
      </c>
      <c r="F98" s="1" t="s">
        <v>204</v>
      </c>
      <c r="G98" s="3" t="s">
        <v>253</v>
      </c>
      <c r="H98" s="3" t="s">
        <v>593</v>
      </c>
      <c r="I98" s="3" t="s">
        <v>254</v>
      </c>
      <c r="J98" s="36">
        <v>17</v>
      </c>
      <c r="K98" s="3">
        <v>0</v>
      </c>
      <c r="L98" s="3">
        <v>0</v>
      </c>
      <c r="M98" s="3">
        <v>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3">
        <v>0</v>
      </c>
      <c r="T98" s="3">
        <v>0</v>
      </c>
      <c r="U98" s="3">
        <v>0</v>
      </c>
      <c r="V98" s="3">
        <v>0</v>
      </c>
      <c r="W98" s="3">
        <v>0</v>
      </c>
      <c r="X98" s="109">
        <v>20</v>
      </c>
      <c r="Y98" s="3" t="s">
        <v>308</v>
      </c>
      <c r="Z98" s="113">
        <v>2.4664351851851899E-2</v>
      </c>
      <c r="AA98" s="36">
        <v>50.68</v>
      </c>
      <c r="BA98" s="64"/>
    </row>
    <row r="99" spans="1:53" x14ac:dyDescent="0.45">
      <c r="A99" s="4" t="s">
        <v>93</v>
      </c>
      <c r="B99" s="4">
        <v>2023</v>
      </c>
      <c r="C99" s="5">
        <v>45037</v>
      </c>
      <c r="D99" s="4" t="s">
        <v>72</v>
      </c>
      <c r="E99" s="1" t="s">
        <v>204</v>
      </c>
      <c r="F99" s="1" t="s">
        <v>204</v>
      </c>
      <c r="G99" s="3" t="s">
        <v>221</v>
      </c>
      <c r="H99" s="3" t="s">
        <v>429</v>
      </c>
      <c r="I99" s="3" t="s">
        <v>40</v>
      </c>
      <c r="J99" s="36">
        <v>18</v>
      </c>
      <c r="K99" s="3">
        <v>0</v>
      </c>
      <c r="L99" s="3">
        <v>0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3">
        <v>0</v>
      </c>
      <c r="T99" s="3">
        <v>0</v>
      </c>
      <c r="U99" s="3">
        <v>0</v>
      </c>
      <c r="V99" s="3">
        <v>0</v>
      </c>
      <c r="W99" s="3">
        <v>0</v>
      </c>
      <c r="X99" s="109">
        <v>0</v>
      </c>
      <c r="Y99" s="3" t="s">
        <v>308</v>
      </c>
      <c r="Z99" s="113">
        <v>2.4664351851851899E-2</v>
      </c>
      <c r="AA99" s="36">
        <v>50.68</v>
      </c>
      <c r="BA99" s="64"/>
    </row>
    <row r="100" spans="1:53" x14ac:dyDescent="0.45">
      <c r="A100" s="4" t="s">
        <v>844</v>
      </c>
      <c r="B100" s="4">
        <v>2023</v>
      </c>
      <c r="C100" s="5">
        <v>45000</v>
      </c>
      <c r="D100" s="4" t="s">
        <v>72</v>
      </c>
      <c r="E100" s="4" t="s">
        <v>204</v>
      </c>
      <c r="F100" s="4" t="s">
        <v>204</v>
      </c>
      <c r="G100" s="4" t="s">
        <v>215</v>
      </c>
      <c r="H100" s="4" t="s">
        <v>422</v>
      </c>
      <c r="I100" s="4" t="s">
        <v>17</v>
      </c>
      <c r="J100" s="4">
        <v>1</v>
      </c>
      <c r="K100" s="36">
        <v>5</v>
      </c>
      <c r="L100" s="36">
        <v>5</v>
      </c>
      <c r="M100" s="36">
        <v>0</v>
      </c>
      <c r="N100" s="36">
        <v>1</v>
      </c>
      <c r="O100" s="36">
        <v>2</v>
      </c>
      <c r="P100" s="36">
        <v>1</v>
      </c>
      <c r="Q100" s="36">
        <v>5</v>
      </c>
      <c r="R100" s="36">
        <v>0</v>
      </c>
      <c r="S100" s="36">
        <v>5</v>
      </c>
      <c r="T100" s="36">
        <v>2</v>
      </c>
      <c r="U100" s="36">
        <v>3</v>
      </c>
      <c r="V100" s="36">
        <v>6</v>
      </c>
      <c r="W100" s="36">
        <v>0</v>
      </c>
      <c r="X100" s="94">
        <v>0</v>
      </c>
      <c r="Y100" s="36">
        <v>35</v>
      </c>
      <c r="Z100" s="95">
        <v>1.471527777777778</v>
      </c>
      <c r="AA100" s="36">
        <v>50.966999999999999</v>
      </c>
      <c r="BA100" s="64"/>
    </row>
    <row r="101" spans="1:53" x14ac:dyDescent="0.45">
      <c r="A101" s="4" t="s">
        <v>844</v>
      </c>
      <c r="B101" s="4">
        <v>2023</v>
      </c>
      <c r="C101" s="5">
        <v>45000</v>
      </c>
      <c r="D101" s="4" t="s">
        <v>72</v>
      </c>
      <c r="E101" s="4" t="s">
        <v>204</v>
      </c>
      <c r="F101" s="4" t="s">
        <v>204</v>
      </c>
      <c r="G101" s="4" t="s">
        <v>237</v>
      </c>
      <c r="H101" s="4" t="s">
        <v>325</v>
      </c>
      <c r="I101" s="4" t="s">
        <v>238</v>
      </c>
      <c r="J101" s="4">
        <v>2</v>
      </c>
      <c r="K101" s="36">
        <v>3</v>
      </c>
      <c r="L101" s="36">
        <v>0</v>
      </c>
      <c r="M101" s="36">
        <v>5</v>
      </c>
      <c r="N101" s="36">
        <v>3</v>
      </c>
      <c r="O101" s="36">
        <v>0</v>
      </c>
      <c r="P101" s="36">
        <v>5</v>
      </c>
      <c r="Q101" s="36">
        <v>0</v>
      </c>
      <c r="R101" s="36">
        <v>2</v>
      </c>
      <c r="S101" s="36">
        <v>3</v>
      </c>
      <c r="T101" s="36">
        <v>3</v>
      </c>
      <c r="U101" s="36">
        <v>0</v>
      </c>
      <c r="V101" s="36">
        <v>10</v>
      </c>
      <c r="W101" s="36">
        <v>0</v>
      </c>
      <c r="X101" s="94">
        <v>0</v>
      </c>
      <c r="Y101" s="36">
        <v>34</v>
      </c>
      <c r="Z101" s="95"/>
      <c r="AA101" s="36">
        <v>50.966999999999999</v>
      </c>
      <c r="BA101" s="64"/>
    </row>
    <row r="102" spans="1:53" x14ac:dyDescent="0.45">
      <c r="A102" s="4" t="s">
        <v>844</v>
      </c>
      <c r="B102" s="4">
        <v>2023</v>
      </c>
      <c r="C102" s="5">
        <v>45000</v>
      </c>
      <c r="D102" s="4" t="s">
        <v>72</v>
      </c>
      <c r="E102" s="4" t="s">
        <v>204</v>
      </c>
      <c r="F102" s="4" t="s">
        <v>204</v>
      </c>
      <c r="G102" s="4" t="s">
        <v>416</v>
      </c>
      <c r="H102" s="4" t="s">
        <v>274</v>
      </c>
      <c r="I102" s="4" t="s">
        <v>29</v>
      </c>
      <c r="J102" s="4">
        <v>3</v>
      </c>
      <c r="K102" s="36">
        <v>0</v>
      </c>
      <c r="L102" s="36">
        <v>2</v>
      </c>
      <c r="M102" s="36">
        <v>3</v>
      </c>
      <c r="N102" s="36">
        <v>0</v>
      </c>
      <c r="O102" s="36">
        <v>5</v>
      </c>
      <c r="P102" s="36">
        <v>0</v>
      </c>
      <c r="Q102" s="36">
        <v>1</v>
      </c>
      <c r="R102" s="36">
        <v>5</v>
      </c>
      <c r="S102" s="36">
        <v>0</v>
      </c>
      <c r="T102" s="36">
        <v>5</v>
      </c>
      <c r="U102" s="36">
        <v>1</v>
      </c>
      <c r="V102" s="36">
        <v>2</v>
      </c>
      <c r="W102" s="36">
        <v>0</v>
      </c>
      <c r="X102" s="94">
        <v>0</v>
      </c>
      <c r="Y102" s="36">
        <v>24</v>
      </c>
      <c r="Z102" s="95"/>
      <c r="AA102" s="36">
        <v>50.966999999999999</v>
      </c>
      <c r="BA102" s="64"/>
    </row>
    <row r="103" spans="1:53" x14ac:dyDescent="0.45">
      <c r="A103" s="4" t="s">
        <v>844</v>
      </c>
      <c r="B103" s="4">
        <v>2023</v>
      </c>
      <c r="C103" s="5">
        <v>45000</v>
      </c>
      <c r="D103" s="4" t="s">
        <v>72</v>
      </c>
      <c r="E103" s="4" t="s">
        <v>204</v>
      </c>
      <c r="F103" s="4" t="s">
        <v>204</v>
      </c>
      <c r="G103" s="4" t="s">
        <v>497</v>
      </c>
      <c r="H103" s="4" t="s">
        <v>239</v>
      </c>
      <c r="I103" s="4" t="s">
        <v>25</v>
      </c>
      <c r="J103" s="4">
        <v>4</v>
      </c>
      <c r="K103" s="36">
        <v>1</v>
      </c>
      <c r="L103" s="36">
        <v>0</v>
      </c>
      <c r="M103" s="36">
        <v>2</v>
      </c>
      <c r="N103" s="36">
        <v>2</v>
      </c>
      <c r="O103" s="36">
        <v>0</v>
      </c>
      <c r="P103" s="36">
        <v>3</v>
      </c>
      <c r="Q103" s="36">
        <v>0</v>
      </c>
      <c r="R103" s="36">
        <v>0</v>
      </c>
      <c r="S103" s="36">
        <v>0</v>
      </c>
      <c r="T103" s="36">
        <v>0</v>
      </c>
      <c r="U103" s="36">
        <v>0</v>
      </c>
      <c r="V103" s="36">
        <v>4</v>
      </c>
      <c r="W103" s="36">
        <v>0</v>
      </c>
      <c r="X103" s="94">
        <v>0</v>
      </c>
      <c r="Y103" s="36">
        <v>12</v>
      </c>
      <c r="Z103" s="95"/>
      <c r="AA103" s="36">
        <v>50.966999999999999</v>
      </c>
      <c r="BA103" s="64"/>
    </row>
    <row r="104" spans="1:53" x14ac:dyDescent="0.45">
      <c r="A104" s="4" t="s">
        <v>844</v>
      </c>
      <c r="B104" s="4">
        <v>2023</v>
      </c>
      <c r="C104" s="5">
        <v>45000</v>
      </c>
      <c r="D104" s="4" t="s">
        <v>72</v>
      </c>
      <c r="E104" s="4" t="s">
        <v>204</v>
      </c>
      <c r="F104" s="4" t="s">
        <v>204</v>
      </c>
      <c r="G104" s="4" t="s">
        <v>462</v>
      </c>
      <c r="H104" s="4" t="s">
        <v>218</v>
      </c>
      <c r="I104" s="4" t="s">
        <v>19</v>
      </c>
      <c r="J104" s="4">
        <v>5</v>
      </c>
      <c r="K104" s="36">
        <v>0</v>
      </c>
      <c r="L104" s="36">
        <v>0</v>
      </c>
      <c r="M104" s="36">
        <v>1</v>
      </c>
      <c r="N104" s="36">
        <v>0</v>
      </c>
      <c r="O104" s="36">
        <v>3</v>
      </c>
      <c r="P104" s="36">
        <v>2</v>
      </c>
      <c r="Q104" s="36">
        <v>0</v>
      </c>
      <c r="R104" s="36">
        <v>3</v>
      </c>
      <c r="S104" s="36">
        <v>0</v>
      </c>
      <c r="T104" s="36">
        <v>1</v>
      </c>
      <c r="U104" s="36">
        <v>0</v>
      </c>
      <c r="V104" s="36">
        <v>0</v>
      </c>
      <c r="W104" s="36">
        <v>0</v>
      </c>
      <c r="X104" s="94">
        <v>0</v>
      </c>
      <c r="Y104" s="36">
        <v>10</v>
      </c>
      <c r="Z104" s="95"/>
      <c r="AA104" s="36">
        <v>50.966999999999999</v>
      </c>
      <c r="BA104" s="64"/>
    </row>
    <row r="105" spans="1:53" x14ac:dyDescent="0.45">
      <c r="A105" s="4" t="s">
        <v>844</v>
      </c>
      <c r="B105" s="4">
        <v>2023</v>
      </c>
      <c r="C105" s="5">
        <v>45000</v>
      </c>
      <c r="D105" s="4" t="s">
        <v>72</v>
      </c>
      <c r="E105" s="4" t="s">
        <v>204</v>
      </c>
      <c r="F105" s="4" t="s">
        <v>204</v>
      </c>
      <c r="G105" s="4" t="s">
        <v>228</v>
      </c>
      <c r="H105" s="4" t="s">
        <v>459</v>
      </c>
      <c r="I105" s="4" t="s">
        <v>15</v>
      </c>
      <c r="J105" s="4">
        <v>6</v>
      </c>
      <c r="K105" s="36">
        <v>0</v>
      </c>
      <c r="L105" s="36">
        <v>0</v>
      </c>
      <c r="M105" s="36">
        <v>0</v>
      </c>
      <c r="N105" s="36">
        <v>5</v>
      </c>
      <c r="O105" s="36">
        <v>0</v>
      </c>
      <c r="P105" s="36">
        <v>0</v>
      </c>
      <c r="Q105" s="36">
        <v>3</v>
      </c>
      <c r="R105" s="36">
        <v>0</v>
      </c>
      <c r="S105" s="36">
        <v>1</v>
      </c>
      <c r="T105" s="36">
        <v>0</v>
      </c>
      <c r="U105" s="36">
        <v>0</v>
      </c>
      <c r="V105" s="36">
        <v>0</v>
      </c>
      <c r="W105" s="36">
        <v>0</v>
      </c>
      <c r="X105" s="94">
        <v>0</v>
      </c>
      <c r="Y105" s="36">
        <v>9</v>
      </c>
      <c r="Z105" s="95"/>
      <c r="AA105" s="36">
        <v>50.966999999999999</v>
      </c>
      <c r="BA105" s="64"/>
    </row>
    <row r="106" spans="1:53" x14ac:dyDescent="0.45">
      <c r="A106" s="4" t="s">
        <v>844</v>
      </c>
      <c r="B106" s="4">
        <v>2023</v>
      </c>
      <c r="C106" s="5">
        <v>45000</v>
      </c>
      <c r="D106" s="4" t="s">
        <v>72</v>
      </c>
      <c r="E106" s="4" t="s">
        <v>204</v>
      </c>
      <c r="F106" s="4" t="s">
        <v>204</v>
      </c>
      <c r="G106" s="4" t="s">
        <v>426</v>
      </c>
      <c r="H106" s="4" t="s">
        <v>427</v>
      </c>
      <c r="I106" s="4" t="s">
        <v>56</v>
      </c>
      <c r="J106" s="4">
        <v>7</v>
      </c>
      <c r="K106" s="36">
        <v>2</v>
      </c>
      <c r="L106" s="36">
        <v>1</v>
      </c>
      <c r="M106" s="36">
        <v>0</v>
      </c>
      <c r="N106" s="36">
        <v>0</v>
      </c>
      <c r="O106" s="36">
        <v>0</v>
      </c>
      <c r="P106" s="36">
        <v>0</v>
      </c>
      <c r="Q106" s="36">
        <v>0</v>
      </c>
      <c r="R106" s="36">
        <v>0</v>
      </c>
      <c r="S106" s="36">
        <v>2</v>
      </c>
      <c r="T106" s="36">
        <v>0</v>
      </c>
      <c r="U106" s="36">
        <v>2</v>
      </c>
      <c r="V106" s="36">
        <v>0</v>
      </c>
      <c r="W106" s="36">
        <v>0</v>
      </c>
      <c r="X106" s="94">
        <v>0</v>
      </c>
      <c r="Y106" s="36">
        <v>7</v>
      </c>
      <c r="Z106" s="95"/>
      <c r="AA106" s="36">
        <v>50.966999999999999</v>
      </c>
      <c r="BA106" s="64"/>
    </row>
    <row r="107" spans="1:53" x14ac:dyDescent="0.45">
      <c r="A107" s="4" t="s">
        <v>844</v>
      </c>
      <c r="B107" s="4">
        <v>2023</v>
      </c>
      <c r="C107" s="5">
        <v>45000</v>
      </c>
      <c r="D107" s="4" t="s">
        <v>72</v>
      </c>
      <c r="E107" s="4" t="s">
        <v>204</v>
      </c>
      <c r="F107" s="4" t="s">
        <v>204</v>
      </c>
      <c r="G107" s="4" t="s">
        <v>488</v>
      </c>
      <c r="H107" s="4" t="s">
        <v>231</v>
      </c>
      <c r="I107" s="4" t="s">
        <v>232</v>
      </c>
      <c r="J107" s="4">
        <v>8</v>
      </c>
      <c r="K107" s="36">
        <v>0</v>
      </c>
      <c r="L107" s="36">
        <v>0</v>
      </c>
      <c r="M107" s="36">
        <v>0</v>
      </c>
      <c r="N107" s="36">
        <v>0</v>
      </c>
      <c r="O107" s="36">
        <v>1</v>
      </c>
      <c r="P107" s="36">
        <v>0</v>
      </c>
      <c r="Q107" s="36">
        <v>0</v>
      </c>
      <c r="R107" s="36">
        <v>1</v>
      </c>
      <c r="S107" s="36">
        <v>0</v>
      </c>
      <c r="T107" s="36">
        <v>0</v>
      </c>
      <c r="U107" s="36">
        <v>5</v>
      </c>
      <c r="V107" s="36">
        <v>0</v>
      </c>
      <c r="W107" s="36">
        <v>0</v>
      </c>
      <c r="X107" s="94">
        <v>0</v>
      </c>
      <c r="Y107" s="36">
        <v>7</v>
      </c>
      <c r="Z107" s="95"/>
      <c r="AA107" s="36">
        <v>50.966999999999999</v>
      </c>
      <c r="BA107" s="64"/>
    </row>
    <row r="108" spans="1:53" x14ac:dyDescent="0.45">
      <c r="A108" s="4" t="s">
        <v>844</v>
      </c>
      <c r="B108" s="4">
        <v>2023</v>
      </c>
      <c r="C108" s="5">
        <v>45000</v>
      </c>
      <c r="D108" s="4" t="s">
        <v>72</v>
      </c>
      <c r="E108" s="4" t="s">
        <v>204</v>
      </c>
      <c r="F108" s="4" t="s">
        <v>204</v>
      </c>
      <c r="G108" s="4" t="s">
        <v>258</v>
      </c>
      <c r="H108" s="4" t="s">
        <v>843</v>
      </c>
      <c r="I108" s="4" t="s">
        <v>51</v>
      </c>
      <c r="J108" s="4">
        <v>9</v>
      </c>
      <c r="K108" s="36">
        <v>0</v>
      </c>
      <c r="L108" s="36">
        <v>3</v>
      </c>
      <c r="M108" s="36">
        <v>0</v>
      </c>
      <c r="N108" s="36">
        <v>0</v>
      </c>
      <c r="O108" s="36">
        <v>0</v>
      </c>
      <c r="P108" s="36">
        <v>0</v>
      </c>
      <c r="Q108" s="36">
        <v>0</v>
      </c>
      <c r="R108" s="36">
        <v>0</v>
      </c>
      <c r="S108" s="36">
        <v>0</v>
      </c>
      <c r="T108" s="36">
        <v>0</v>
      </c>
      <c r="U108" s="36">
        <v>0</v>
      </c>
      <c r="V108" s="36">
        <v>0</v>
      </c>
      <c r="W108" s="36">
        <v>0</v>
      </c>
      <c r="X108" s="94">
        <v>0</v>
      </c>
      <c r="Y108" s="36">
        <v>3</v>
      </c>
      <c r="Z108" s="95"/>
      <c r="AA108" s="36">
        <v>50.966999999999999</v>
      </c>
      <c r="BA108" s="64"/>
    </row>
    <row r="109" spans="1:53" x14ac:dyDescent="0.45">
      <c r="A109" s="4" t="s">
        <v>844</v>
      </c>
      <c r="B109" s="4">
        <v>2023</v>
      </c>
      <c r="C109" s="5">
        <v>45000</v>
      </c>
      <c r="D109" s="4" t="s">
        <v>72</v>
      </c>
      <c r="E109" s="4" t="s">
        <v>204</v>
      </c>
      <c r="F109" s="4" t="s">
        <v>204</v>
      </c>
      <c r="G109" s="4" t="s">
        <v>592</v>
      </c>
      <c r="H109" s="4" t="s">
        <v>850</v>
      </c>
      <c r="I109" s="4" t="s">
        <v>53</v>
      </c>
      <c r="J109" s="4">
        <v>10</v>
      </c>
      <c r="K109" s="36">
        <v>0</v>
      </c>
      <c r="L109" s="36">
        <v>0</v>
      </c>
      <c r="M109" s="36">
        <v>0</v>
      </c>
      <c r="N109" s="36">
        <v>0</v>
      </c>
      <c r="O109" s="36">
        <v>0</v>
      </c>
      <c r="P109" s="36">
        <v>0</v>
      </c>
      <c r="Q109" s="36">
        <v>2</v>
      </c>
      <c r="R109" s="36">
        <v>0</v>
      </c>
      <c r="S109" s="36">
        <v>0</v>
      </c>
      <c r="T109" s="36">
        <v>0</v>
      </c>
      <c r="U109" s="36">
        <v>0</v>
      </c>
      <c r="V109" s="36">
        <v>0</v>
      </c>
      <c r="W109" s="36">
        <v>0</v>
      </c>
      <c r="X109" s="94">
        <v>0</v>
      </c>
      <c r="Y109" s="36">
        <v>2</v>
      </c>
      <c r="Z109" s="95"/>
      <c r="AA109" s="36">
        <v>50.966999999999999</v>
      </c>
      <c r="BA109" s="64"/>
    </row>
    <row r="110" spans="1:53" x14ac:dyDescent="0.45">
      <c r="A110" s="4" t="s">
        <v>844</v>
      </c>
      <c r="B110" s="4">
        <v>2023</v>
      </c>
      <c r="C110" s="5">
        <v>45000</v>
      </c>
      <c r="D110" s="4" t="s">
        <v>72</v>
      </c>
      <c r="E110" s="4" t="s">
        <v>204</v>
      </c>
      <c r="F110" s="4" t="s">
        <v>204</v>
      </c>
      <c r="G110" s="4" t="s">
        <v>470</v>
      </c>
      <c r="H110" s="4" t="s">
        <v>591</v>
      </c>
      <c r="I110" s="4" t="s">
        <v>47</v>
      </c>
      <c r="J110" s="4">
        <v>11</v>
      </c>
      <c r="K110" s="36">
        <v>0</v>
      </c>
      <c r="L110" s="36">
        <v>0</v>
      </c>
      <c r="M110" s="36">
        <v>0</v>
      </c>
      <c r="N110" s="36">
        <v>0</v>
      </c>
      <c r="O110" s="36">
        <v>0</v>
      </c>
      <c r="P110" s="36">
        <v>0</v>
      </c>
      <c r="Q110" s="36">
        <v>0</v>
      </c>
      <c r="R110" s="36">
        <v>0</v>
      </c>
      <c r="S110" s="36">
        <v>0</v>
      </c>
      <c r="T110" s="36">
        <v>0</v>
      </c>
      <c r="U110" s="36">
        <v>0</v>
      </c>
      <c r="V110" s="36">
        <v>0</v>
      </c>
      <c r="W110" s="36">
        <v>0</v>
      </c>
      <c r="X110" s="94">
        <v>0</v>
      </c>
      <c r="Y110" s="36">
        <v>0</v>
      </c>
      <c r="Z110" s="95"/>
      <c r="AA110" s="36">
        <v>50.966999999999999</v>
      </c>
      <c r="BA110" s="64"/>
    </row>
    <row r="111" spans="1:53" x14ac:dyDescent="0.45">
      <c r="A111" s="4" t="s">
        <v>844</v>
      </c>
      <c r="B111" s="4">
        <v>2023</v>
      </c>
      <c r="C111" s="5">
        <v>45000</v>
      </c>
      <c r="D111" s="4" t="s">
        <v>72</v>
      </c>
      <c r="E111" s="4" t="s">
        <v>204</v>
      </c>
      <c r="F111" s="4" t="s">
        <v>204</v>
      </c>
      <c r="G111" s="4" t="s">
        <v>271</v>
      </c>
      <c r="H111" s="4" t="s">
        <v>464</v>
      </c>
      <c r="I111" s="4" t="s">
        <v>67</v>
      </c>
      <c r="J111" s="4">
        <v>12</v>
      </c>
      <c r="K111" s="36">
        <v>0</v>
      </c>
      <c r="L111" s="36">
        <v>0</v>
      </c>
      <c r="M111" s="36">
        <v>0</v>
      </c>
      <c r="N111" s="36">
        <v>0</v>
      </c>
      <c r="O111" s="36">
        <v>0</v>
      </c>
      <c r="P111" s="36">
        <v>0</v>
      </c>
      <c r="Q111" s="36">
        <v>0</v>
      </c>
      <c r="R111" s="36">
        <v>0</v>
      </c>
      <c r="S111" s="36">
        <v>0</v>
      </c>
      <c r="T111" s="36">
        <v>0</v>
      </c>
      <c r="U111" s="36">
        <v>0</v>
      </c>
      <c r="V111" s="36">
        <v>0</v>
      </c>
      <c r="W111" s="36">
        <v>0</v>
      </c>
      <c r="X111" s="94">
        <v>0</v>
      </c>
      <c r="Y111" s="36">
        <v>0</v>
      </c>
      <c r="Z111" s="95"/>
      <c r="AA111" s="36">
        <v>50.966999999999999</v>
      </c>
      <c r="BA111" s="64"/>
    </row>
    <row r="112" spans="1:53" x14ac:dyDescent="0.45">
      <c r="A112" s="4" t="s">
        <v>844</v>
      </c>
      <c r="B112" s="4">
        <v>2023</v>
      </c>
      <c r="C112" s="5">
        <v>45000</v>
      </c>
      <c r="D112" s="4" t="s">
        <v>72</v>
      </c>
      <c r="E112" s="4" t="s">
        <v>204</v>
      </c>
      <c r="F112" s="4" t="s">
        <v>204</v>
      </c>
      <c r="G112" s="4" t="s">
        <v>229</v>
      </c>
      <c r="H112" s="4" t="s">
        <v>444</v>
      </c>
      <c r="I112" s="4" t="s">
        <v>61</v>
      </c>
      <c r="J112" s="4">
        <v>13</v>
      </c>
      <c r="K112" s="36">
        <v>0</v>
      </c>
      <c r="L112" s="36">
        <v>0</v>
      </c>
      <c r="M112" s="36">
        <v>0</v>
      </c>
      <c r="N112" s="36">
        <v>0</v>
      </c>
      <c r="O112" s="36">
        <v>0</v>
      </c>
      <c r="P112" s="36">
        <v>0</v>
      </c>
      <c r="Q112" s="36">
        <v>0</v>
      </c>
      <c r="R112" s="36">
        <v>0</v>
      </c>
      <c r="S112" s="36">
        <v>0</v>
      </c>
      <c r="T112" s="36">
        <v>0</v>
      </c>
      <c r="U112" s="36">
        <v>0</v>
      </c>
      <c r="V112" s="36">
        <v>0</v>
      </c>
      <c r="W112" s="36">
        <v>0</v>
      </c>
      <c r="X112" s="94">
        <v>0</v>
      </c>
      <c r="Y112" s="36">
        <v>0</v>
      </c>
      <c r="Z112" s="95"/>
      <c r="AA112" s="36">
        <v>50.966999999999999</v>
      </c>
      <c r="BA112" s="64"/>
    </row>
    <row r="113" spans="1:53" x14ac:dyDescent="0.45">
      <c r="A113" s="4" t="s">
        <v>844</v>
      </c>
      <c r="B113" s="4">
        <v>2023</v>
      </c>
      <c r="C113" s="5">
        <v>45000</v>
      </c>
      <c r="D113" s="4" t="s">
        <v>72</v>
      </c>
      <c r="E113" s="4" t="s">
        <v>204</v>
      </c>
      <c r="F113" s="4" t="s">
        <v>204</v>
      </c>
      <c r="G113" s="4" t="s">
        <v>2329</v>
      </c>
      <c r="H113" s="4" t="s">
        <v>841</v>
      </c>
      <c r="I113" s="4" t="s">
        <v>49</v>
      </c>
      <c r="J113" s="4">
        <v>14</v>
      </c>
      <c r="K113" s="36">
        <v>0</v>
      </c>
      <c r="L113" s="36">
        <v>0</v>
      </c>
      <c r="M113" s="36">
        <v>0</v>
      </c>
      <c r="N113" s="36">
        <v>0</v>
      </c>
      <c r="O113" s="36">
        <v>0</v>
      </c>
      <c r="P113" s="36">
        <v>0</v>
      </c>
      <c r="Q113" s="36">
        <v>0</v>
      </c>
      <c r="R113" s="36">
        <v>0</v>
      </c>
      <c r="S113" s="36">
        <v>0</v>
      </c>
      <c r="T113" s="36">
        <v>0</v>
      </c>
      <c r="U113" s="36">
        <v>0</v>
      </c>
      <c r="V113" s="36">
        <v>0</v>
      </c>
      <c r="W113" s="36">
        <v>0</v>
      </c>
      <c r="X113" s="94">
        <v>20</v>
      </c>
      <c r="Y113" s="36">
        <v>-20</v>
      </c>
      <c r="Z113" s="95"/>
      <c r="AA113" s="36">
        <v>50.966999999999999</v>
      </c>
      <c r="BA113" s="64"/>
    </row>
    <row r="114" spans="1:53" x14ac:dyDescent="0.45">
      <c r="A114" s="4" t="s">
        <v>844</v>
      </c>
      <c r="B114" s="4">
        <v>2023</v>
      </c>
      <c r="C114" s="5">
        <v>45000</v>
      </c>
      <c r="D114" s="4" t="s">
        <v>72</v>
      </c>
      <c r="E114" s="4" t="s">
        <v>204</v>
      </c>
      <c r="F114" s="4" t="s">
        <v>204</v>
      </c>
      <c r="G114" s="4" t="s">
        <v>216</v>
      </c>
      <c r="H114" s="4" t="s">
        <v>397</v>
      </c>
      <c r="I114" s="4" t="s">
        <v>27</v>
      </c>
      <c r="J114" s="4">
        <v>15</v>
      </c>
      <c r="K114" s="36">
        <v>0</v>
      </c>
      <c r="L114" s="36">
        <v>0</v>
      </c>
      <c r="M114" s="36">
        <v>0</v>
      </c>
      <c r="N114" s="36">
        <v>0</v>
      </c>
      <c r="O114" s="36">
        <v>0</v>
      </c>
      <c r="P114" s="36">
        <v>0</v>
      </c>
      <c r="Q114" s="36">
        <v>0</v>
      </c>
      <c r="R114" s="36">
        <v>0</v>
      </c>
      <c r="S114" s="36">
        <v>0</v>
      </c>
      <c r="T114" s="36">
        <v>0</v>
      </c>
      <c r="U114" s="36">
        <v>0</v>
      </c>
      <c r="V114" s="36">
        <v>0</v>
      </c>
      <c r="W114" s="36">
        <v>0</v>
      </c>
      <c r="X114" s="94">
        <v>20</v>
      </c>
      <c r="Y114" s="36" t="s">
        <v>308</v>
      </c>
      <c r="Z114" s="95"/>
      <c r="AA114" s="36">
        <v>50.966999999999999</v>
      </c>
      <c r="BA114" s="64"/>
    </row>
    <row r="115" spans="1:53" x14ac:dyDescent="0.45">
      <c r="A115" s="4" t="s">
        <v>844</v>
      </c>
      <c r="B115" s="4">
        <v>2023</v>
      </c>
      <c r="C115" s="5">
        <v>45000</v>
      </c>
      <c r="D115" s="4" t="s">
        <v>72</v>
      </c>
      <c r="E115" s="4" t="s">
        <v>204</v>
      </c>
      <c r="F115" s="4" t="s">
        <v>204</v>
      </c>
      <c r="G115" s="4" t="s">
        <v>241</v>
      </c>
      <c r="H115" s="4" t="s">
        <v>446</v>
      </c>
      <c r="I115" s="4" t="s">
        <v>44</v>
      </c>
      <c r="J115" s="4">
        <v>16</v>
      </c>
      <c r="K115" s="36">
        <v>0</v>
      </c>
      <c r="L115" s="36">
        <v>0</v>
      </c>
      <c r="M115" s="36">
        <v>0</v>
      </c>
      <c r="N115" s="36">
        <v>0</v>
      </c>
      <c r="O115" s="36">
        <v>0</v>
      </c>
      <c r="P115" s="36">
        <v>0</v>
      </c>
      <c r="Q115" s="36">
        <v>0</v>
      </c>
      <c r="R115" s="36">
        <v>0</v>
      </c>
      <c r="S115" s="36">
        <v>0</v>
      </c>
      <c r="T115" s="36">
        <v>0</v>
      </c>
      <c r="U115" s="36">
        <v>0</v>
      </c>
      <c r="V115" s="36">
        <v>0</v>
      </c>
      <c r="W115" s="36">
        <v>0</v>
      </c>
      <c r="X115" s="94">
        <v>20</v>
      </c>
      <c r="Y115" s="36" t="s">
        <v>308</v>
      </c>
      <c r="Z115" s="95"/>
      <c r="AA115" s="36">
        <v>50.966999999999999</v>
      </c>
      <c r="BA115" s="64"/>
    </row>
    <row r="116" spans="1:53" x14ac:dyDescent="0.45">
      <c r="A116" s="1" t="s">
        <v>415</v>
      </c>
      <c r="B116" s="1">
        <v>2023</v>
      </c>
      <c r="C116" s="2">
        <v>44982</v>
      </c>
      <c r="D116" s="1" t="s">
        <v>72</v>
      </c>
      <c r="E116" s="1" t="s">
        <v>204</v>
      </c>
      <c r="F116" s="1" t="s">
        <v>204</v>
      </c>
      <c r="G116" s="1" t="s">
        <v>237</v>
      </c>
      <c r="H116" s="1" t="s">
        <v>325</v>
      </c>
      <c r="I116" s="1" t="s">
        <v>238</v>
      </c>
      <c r="J116" s="36">
        <v>1</v>
      </c>
      <c r="K116" s="36">
        <v>1</v>
      </c>
      <c r="L116" s="36">
        <v>5</v>
      </c>
      <c r="M116" s="36">
        <v>0</v>
      </c>
      <c r="N116" s="36">
        <v>1</v>
      </c>
      <c r="O116" s="36">
        <v>5</v>
      </c>
      <c r="P116" s="36">
        <v>0</v>
      </c>
      <c r="Q116" s="36">
        <v>2</v>
      </c>
      <c r="R116" s="36">
        <v>2</v>
      </c>
      <c r="S116" s="36">
        <v>3</v>
      </c>
      <c r="T116" s="36">
        <v>3</v>
      </c>
      <c r="U116" s="36">
        <v>0</v>
      </c>
      <c r="V116" s="36">
        <v>0</v>
      </c>
      <c r="W116" s="36">
        <v>20</v>
      </c>
      <c r="X116" s="94">
        <v>0</v>
      </c>
      <c r="Y116" s="36">
        <v>42</v>
      </c>
      <c r="Z116" s="64">
        <v>1.4215277777777777</v>
      </c>
      <c r="AA116" s="36">
        <v>52.76</v>
      </c>
      <c r="BA116" s="64"/>
    </row>
    <row r="117" spans="1:53" x14ac:dyDescent="0.45">
      <c r="A117" s="1" t="s">
        <v>415</v>
      </c>
      <c r="B117" s="1">
        <v>2023</v>
      </c>
      <c r="C117" s="2">
        <v>44982</v>
      </c>
      <c r="D117" s="1" t="s">
        <v>72</v>
      </c>
      <c r="E117" s="1" t="s">
        <v>204</v>
      </c>
      <c r="F117" s="1" t="s">
        <v>204</v>
      </c>
      <c r="G117" s="1" t="s">
        <v>422</v>
      </c>
      <c r="H117" s="1" t="s">
        <v>423</v>
      </c>
      <c r="I117" s="1" t="s">
        <v>17</v>
      </c>
      <c r="J117" s="36">
        <v>2</v>
      </c>
      <c r="K117" s="36">
        <v>5</v>
      </c>
      <c r="L117" s="36">
        <v>3</v>
      </c>
      <c r="M117" s="36">
        <v>5</v>
      </c>
      <c r="N117" s="36">
        <v>2</v>
      </c>
      <c r="O117" s="36">
        <v>0</v>
      </c>
      <c r="P117" s="36">
        <v>0</v>
      </c>
      <c r="Q117" s="36">
        <v>1</v>
      </c>
      <c r="R117" s="36">
        <v>5</v>
      </c>
      <c r="S117" s="36">
        <v>2</v>
      </c>
      <c r="T117" s="36">
        <v>1</v>
      </c>
      <c r="U117" s="36">
        <v>2</v>
      </c>
      <c r="V117" s="36">
        <v>6</v>
      </c>
      <c r="W117" s="36">
        <v>0</v>
      </c>
      <c r="X117" s="94">
        <v>0</v>
      </c>
      <c r="Y117" s="36">
        <v>32</v>
      </c>
      <c r="Z117" s="64"/>
      <c r="AA117" s="36">
        <v>52.76</v>
      </c>
      <c r="BA117" s="64"/>
    </row>
    <row r="118" spans="1:53" x14ac:dyDescent="0.45">
      <c r="A118" s="1" t="s">
        <v>415</v>
      </c>
      <c r="B118" s="1">
        <v>2023</v>
      </c>
      <c r="C118" s="2">
        <v>44982</v>
      </c>
      <c r="D118" s="1" t="s">
        <v>72</v>
      </c>
      <c r="E118" s="1" t="s">
        <v>204</v>
      </c>
      <c r="F118" s="1" t="s">
        <v>204</v>
      </c>
      <c r="G118" s="1" t="s">
        <v>389</v>
      </c>
      <c r="H118" s="1" t="s">
        <v>434</v>
      </c>
      <c r="I118" s="1" t="s">
        <v>53</v>
      </c>
      <c r="J118" s="36">
        <v>3</v>
      </c>
      <c r="K118" s="36">
        <v>0</v>
      </c>
      <c r="L118" s="36">
        <v>0</v>
      </c>
      <c r="M118" s="36">
        <v>2</v>
      </c>
      <c r="N118" s="36">
        <v>0</v>
      </c>
      <c r="O118" s="36">
        <v>2</v>
      </c>
      <c r="P118" s="36">
        <v>2</v>
      </c>
      <c r="Q118" s="36">
        <v>0</v>
      </c>
      <c r="R118" s="36">
        <v>0</v>
      </c>
      <c r="S118" s="36">
        <v>5</v>
      </c>
      <c r="T118" s="36">
        <v>0</v>
      </c>
      <c r="U118" s="36">
        <v>5</v>
      </c>
      <c r="V118" s="36">
        <v>10</v>
      </c>
      <c r="W118" s="36">
        <v>0</v>
      </c>
      <c r="X118" s="94">
        <v>0</v>
      </c>
      <c r="Y118" s="36">
        <v>26</v>
      </c>
      <c r="Z118" s="64"/>
      <c r="AA118" s="36">
        <v>52.76</v>
      </c>
      <c r="BA118" s="64"/>
    </row>
    <row r="119" spans="1:53" x14ac:dyDescent="0.45">
      <c r="A119" s="1" t="s">
        <v>415</v>
      </c>
      <c r="B119" s="1">
        <v>2023</v>
      </c>
      <c r="C119" s="2">
        <v>44982</v>
      </c>
      <c r="D119" s="1" t="s">
        <v>72</v>
      </c>
      <c r="E119" s="1" t="s">
        <v>204</v>
      </c>
      <c r="F119" s="1" t="s">
        <v>204</v>
      </c>
      <c r="G119" s="1" t="s">
        <v>217</v>
      </c>
      <c r="H119" s="1" t="s">
        <v>416</v>
      </c>
      <c r="I119" s="1" t="s">
        <v>29</v>
      </c>
      <c r="J119" s="36">
        <v>4</v>
      </c>
      <c r="K119" s="36">
        <v>0</v>
      </c>
      <c r="L119" s="36">
        <v>2</v>
      </c>
      <c r="M119" s="36">
        <v>1</v>
      </c>
      <c r="N119" s="36">
        <v>5</v>
      </c>
      <c r="O119" s="36">
        <v>1</v>
      </c>
      <c r="P119" s="36">
        <v>5</v>
      </c>
      <c r="Q119" s="36">
        <v>0</v>
      </c>
      <c r="R119" s="36">
        <v>1</v>
      </c>
      <c r="S119" s="36">
        <v>1</v>
      </c>
      <c r="T119" s="36">
        <v>0</v>
      </c>
      <c r="U119" s="36">
        <v>3</v>
      </c>
      <c r="V119" s="36">
        <v>4</v>
      </c>
      <c r="W119" s="36">
        <v>0</v>
      </c>
      <c r="X119" s="94">
        <v>0</v>
      </c>
      <c r="Y119" s="36">
        <v>23</v>
      </c>
      <c r="Z119" s="64"/>
      <c r="AA119" s="36">
        <v>52.76</v>
      </c>
      <c r="BA119" s="64"/>
    </row>
    <row r="120" spans="1:53" x14ac:dyDescent="0.45">
      <c r="A120" s="1" t="s">
        <v>415</v>
      </c>
      <c r="B120" s="1">
        <v>2023</v>
      </c>
      <c r="C120" s="2">
        <v>44982</v>
      </c>
      <c r="D120" s="1" t="s">
        <v>72</v>
      </c>
      <c r="E120" s="1" t="s">
        <v>204</v>
      </c>
      <c r="F120" s="1" t="s">
        <v>204</v>
      </c>
      <c r="G120" s="1" t="s">
        <v>328</v>
      </c>
      <c r="H120" s="1" t="s">
        <v>239</v>
      </c>
      <c r="I120" s="1" t="s">
        <v>25</v>
      </c>
      <c r="J120" s="36">
        <v>5</v>
      </c>
      <c r="K120" s="36">
        <v>0</v>
      </c>
      <c r="L120" s="36">
        <v>1</v>
      </c>
      <c r="M120" s="36">
        <v>3</v>
      </c>
      <c r="N120" s="36">
        <v>0</v>
      </c>
      <c r="O120" s="36">
        <v>3</v>
      </c>
      <c r="P120" s="36">
        <v>1</v>
      </c>
      <c r="Q120" s="36">
        <v>3</v>
      </c>
      <c r="R120" s="36">
        <v>0</v>
      </c>
      <c r="S120" s="36">
        <v>0</v>
      </c>
      <c r="T120" s="36">
        <v>5</v>
      </c>
      <c r="U120" s="36">
        <v>0</v>
      </c>
      <c r="V120" s="36">
        <v>0</v>
      </c>
      <c r="W120" s="36">
        <v>0</v>
      </c>
      <c r="X120" s="94">
        <v>0</v>
      </c>
      <c r="Y120" s="36">
        <v>16</v>
      </c>
      <c r="Z120" s="64"/>
      <c r="AA120" s="36">
        <v>52.76</v>
      </c>
      <c r="BA120" s="64"/>
    </row>
    <row r="121" spans="1:53" x14ac:dyDescent="0.45">
      <c r="A121" s="1" t="s">
        <v>415</v>
      </c>
      <c r="B121" s="1">
        <v>2023</v>
      </c>
      <c r="C121" s="2">
        <v>44982</v>
      </c>
      <c r="D121" s="1" t="s">
        <v>72</v>
      </c>
      <c r="E121" s="1" t="s">
        <v>204</v>
      </c>
      <c r="F121" s="1" t="s">
        <v>204</v>
      </c>
      <c r="G121" s="1" t="s">
        <v>270</v>
      </c>
      <c r="H121" s="1" t="s">
        <v>256</v>
      </c>
      <c r="I121" s="1" t="s">
        <v>36</v>
      </c>
      <c r="J121" s="36">
        <v>6</v>
      </c>
      <c r="K121" s="36">
        <v>0</v>
      </c>
      <c r="L121" s="36">
        <v>0</v>
      </c>
      <c r="M121" s="36">
        <v>0</v>
      </c>
      <c r="N121" s="36">
        <v>0</v>
      </c>
      <c r="O121" s="36">
        <v>0</v>
      </c>
      <c r="P121" s="36">
        <v>3</v>
      </c>
      <c r="Q121" s="36">
        <v>5</v>
      </c>
      <c r="R121" s="36">
        <v>3</v>
      </c>
      <c r="S121" s="36">
        <v>0</v>
      </c>
      <c r="T121" s="36">
        <v>0</v>
      </c>
      <c r="U121" s="36">
        <v>1</v>
      </c>
      <c r="V121" s="36">
        <v>0</v>
      </c>
      <c r="W121" s="36">
        <v>0</v>
      </c>
      <c r="X121" s="94">
        <v>0</v>
      </c>
      <c r="Y121" s="36">
        <v>12</v>
      </c>
      <c r="Z121" s="64"/>
      <c r="AA121" s="36">
        <v>52.76</v>
      </c>
      <c r="BA121" s="64"/>
    </row>
    <row r="122" spans="1:53" x14ac:dyDescent="0.45">
      <c r="A122" s="1" t="s">
        <v>415</v>
      </c>
      <c r="B122" s="1">
        <v>2023</v>
      </c>
      <c r="C122" s="2">
        <v>44982</v>
      </c>
      <c r="D122" s="1" t="s">
        <v>72</v>
      </c>
      <c r="E122" s="1" t="s">
        <v>204</v>
      </c>
      <c r="F122" s="1" t="s">
        <v>204</v>
      </c>
      <c r="G122" s="1" t="s">
        <v>488</v>
      </c>
      <c r="H122" s="1" t="s">
        <v>231</v>
      </c>
      <c r="I122" s="1" t="s">
        <v>232</v>
      </c>
      <c r="J122" s="36">
        <v>7</v>
      </c>
      <c r="K122" s="36">
        <v>3</v>
      </c>
      <c r="L122" s="36">
        <v>0</v>
      </c>
      <c r="M122" s="36">
        <v>0</v>
      </c>
      <c r="N122" s="36">
        <v>0</v>
      </c>
      <c r="O122" s="36">
        <v>0</v>
      </c>
      <c r="P122" s="36">
        <v>0</v>
      </c>
      <c r="Q122" s="36">
        <v>0</v>
      </c>
      <c r="R122" s="36">
        <v>0</v>
      </c>
      <c r="S122" s="36">
        <v>0</v>
      </c>
      <c r="T122" s="36">
        <v>2</v>
      </c>
      <c r="U122" s="36">
        <v>0</v>
      </c>
      <c r="V122" s="36">
        <v>0</v>
      </c>
      <c r="W122" s="36">
        <v>0</v>
      </c>
      <c r="X122" s="94">
        <v>0</v>
      </c>
      <c r="Y122" s="36">
        <v>5</v>
      </c>
      <c r="Z122" s="64"/>
      <c r="AA122" s="36">
        <v>52.76</v>
      </c>
      <c r="BA122" s="64"/>
    </row>
    <row r="123" spans="1:53" x14ac:dyDescent="0.45">
      <c r="A123" s="1" t="s">
        <v>415</v>
      </c>
      <c r="B123" s="1">
        <v>2023</v>
      </c>
      <c r="C123" s="2">
        <v>44982</v>
      </c>
      <c r="D123" s="1" t="s">
        <v>72</v>
      </c>
      <c r="E123" s="1" t="s">
        <v>204</v>
      </c>
      <c r="F123" s="1" t="s">
        <v>204</v>
      </c>
      <c r="G123" s="1" t="s">
        <v>437</v>
      </c>
      <c r="H123" s="1" t="s">
        <v>271</v>
      </c>
      <c r="I123" s="1" t="s">
        <v>67</v>
      </c>
      <c r="J123" s="36">
        <v>8</v>
      </c>
      <c r="K123" s="36">
        <v>0</v>
      </c>
      <c r="L123" s="36">
        <v>0</v>
      </c>
      <c r="M123" s="36">
        <v>0</v>
      </c>
      <c r="N123" s="36">
        <v>0</v>
      </c>
      <c r="O123" s="36">
        <v>0</v>
      </c>
      <c r="P123" s="36">
        <v>0</v>
      </c>
      <c r="Q123" s="36">
        <v>0</v>
      </c>
      <c r="R123" s="36">
        <v>0</v>
      </c>
      <c r="S123" s="36">
        <v>0</v>
      </c>
      <c r="T123" s="36">
        <v>0</v>
      </c>
      <c r="U123" s="36">
        <v>0</v>
      </c>
      <c r="V123" s="36">
        <v>2</v>
      </c>
      <c r="W123" s="36">
        <v>0</v>
      </c>
      <c r="X123" s="94">
        <v>0</v>
      </c>
      <c r="Y123" s="36">
        <v>2</v>
      </c>
      <c r="Z123" s="64"/>
      <c r="AA123" s="36">
        <v>52.76</v>
      </c>
      <c r="BA123" s="64"/>
    </row>
    <row r="124" spans="1:53" x14ac:dyDescent="0.45">
      <c r="A124" s="1" t="s">
        <v>415</v>
      </c>
      <c r="B124" s="1">
        <v>2023</v>
      </c>
      <c r="C124" s="2">
        <v>44982</v>
      </c>
      <c r="D124" s="1" t="s">
        <v>72</v>
      </c>
      <c r="E124" s="1" t="s">
        <v>204</v>
      </c>
      <c r="F124" s="1" t="s">
        <v>204</v>
      </c>
      <c r="G124" s="1" t="s">
        <v>426</v>
      </c>
      <c r="H124" s="1" t="s">
        <v>427</v>
      </c>
      <c r="I124" s="1" t="s">
        <v>56</v>
      </c>
      <c r="J124" s="36">
        <v>9</v>
      </c>
      <c r="K124" s="36">
        <v>0</v>
      </c>
      <c r="L124" s="36">
        <v>0</v>
      </c>
      <c r="M124" s="36">
        <v>0</v>
      </c>
      <c r="N124" s="36">
        <v>0</v>
      </c>
      <c r="O124" s="36">
        <v>0</v>
      </c>
      <c r="P124" s="36">
        <v>0</v>
      </c>
      <c r="Q124" s="36">
        <v>0</v>
      </c>
      <c r="R124" s="36">
        <v>0</v>
      </c>
      <c r="S124" s="36">
        <v>0</v>
      </c>
      <c r="T124" s="36">
        <v>0</v>
      </c>
      <c r="U124" s="36">
        <v>0</v>
      </c>
      <c r="V124" s="36">
        <v>0</v>
      </c>
      <c r="W124" s="36">
        <v>0</v>
      </c>
      <c r="X124" s="94">
        <v>0</v>
      </c>
      <c r="Y124" s="36">
        <v>0</v>
      </c>
      <c r="Z124" s="64"/>
      <c r="AA124" s="36">
        <v>52.76</v>
      </c>
      <c r="BA124" s="64"/>
    </row>
    <row r="125" spans="1:53" x14ac:dyDescent="0.45">
      <c r="A125" s="1" t="s">
        <v>415</v>
      </c>
      <c r="B125" s="1">
        <v>2023</v>
      </c>
      <c r="C125" s="2">
        <v>44982</v>
      </c>
      <c r="D125" s="1" t="s">
        <v>72</v>
      </c>
      <c r="E125" s="1" t="s">
        <v>204</v>
      </c>
      <c r="F125" s="1" t="s">
        <v>204</v>
      </c>
      <c r="G125" s="1" t="s">
        <v>320</v>
      </c>
      <c r="H125" s="1" t="s">
        <v>431</v>
      </c>
      <c r="I125" s="1" t="s">
        <v>97</v>
      </c>
      <c r="J125" s="36">
        <v>10</v>
      </c>
      <c r="K125" s="36">
        <v>0</v>
      </c>
      <c r="L125" s="36">
        <v>0</v>
      </c>
      <c r="M125" s="36">
        <v>0</v>
      </c>
      <c r="N125" s="36">
        <v>0</v>
      </c>
      <c r="O125" s="36">
        <v>0</v>
      </c>
      <c r="P125" s="36">
        <v>0</v>
      </c>
      <c r="Q125" s="36">
        <v>0</v>
      </c>
      <c r="R125" s="36">
        <v>0</v>
      </c>
      <c r="S125" s="36">
        <v>0</v>
      </c>
      <c r="T125" s="36">
        <v>0</v>
      </c>
      <c r="U125" s="36">
        <v>0</v>
      </c>
      <c r="V125" s="36">
        <v>0</v>
      </c>
      <c r="W125" s="36">
        <v>0</v>
      </c>
      <c r="X125" s="94">
        <v>0</v>
      </c>
      <c r="Y125" s="36">
        <v>0</v>
      </c>
      <c r="Z125" s="64"/>
      <c r="AA125" s="36">
        <v>52.76</v>
      </c>
      <c r="BA125" s="64"/>
    </row>
    <row r="126" spans="1:53" x14ac:dyDescent="0.45">
      <c r="A126" s="1" t="s">
        <v>415</v>
      </c>
      <c r="B126" s="1">
        <v>2023</v>
      </c>
      <c r="C126" s="2">
        <v>44982</v>
      </c>
      <c r="D126" s="1" t="s">
        <v>72</v>
      </c>
      <c r="E126" s="1" t="s">
        <v>204</v>
      </c>
      <c r="F126" s="1" t="s">
        <v>204</v>
      </c>
      <c r="G126" s="1" t="s">
        <v>229</v>
      </c>
      <c r="H126" s="1" t="s">
        <v>444</v>
      </c>
      <c r="I126" s="1" t="s">
        <v>61</v>
      </c>
      <c r="J126" s="36">
        <v>11</v>
      </c>
      <c r="K126" s="36">
        <v>2</v>
      </c>
      <c r="L126" s="36">
        <v>0</v>
      </c>
      <c r="M126" s="36">
        <v>0</v>
      </c>
      <c r="N126" s="36">
        <v>3</v>
      </c>
      <c r="O126" s="36">
        <v>0</v>
      </c>
      <c r="P126" s="36">
        <v>0</v>
      </c>
      <c r="Q126" s="36">
        <v>0</v>
      </c>
      <c r="R126" s="36">
        <v>0</v>
      </c>
      <c r="S126" s="36">
        <v>0</v>
      </c>
      <c r="T126" s="36">
        <v>0</v>
      </c>
      <c r="U126" s="36">
        <v>0</v>
      </c>
      <c r="V126" s="36">
        <v>0</v>
      </c>
      <c r="W126" s="36">
        <v>0</v>
      </c>
      <c r="X126" s="94">
        <v>20</v>
      </c>
      <c r="Y126" s="36">
        <v>-15</v>
      </c>
      <c r="Z126" s="64"/>
      <c r="AA126" s="36">
        <v>52.76</v>
      </c>
      <c r="BA126" s="64"/>
    </row>
    <row r="127" spans="1:53" x14ac:dyDescent="0.45">
      <c r="A127" s="1" t="s">
        <v>415</v>
      </c>
      <c r="B127" s="1">
        <v>2023</v>
      </c>
      <c r="C127" s="2">
        <v>44982</v>
      </c>
      <c r="D127" s="1" t="s">
        <v>72</v>
      </c>
      <c r="E127" s="1" t="s">
        <v>204</v>
      </c>
      <c r="F127" s="1" t="s">
        <v>204</v>
      </c>
      <c r="G127" s="1" t="s">
        <v>251</v>
      </c>
      <c r="H127" s="1" t="s">
        <v>348</v>
      </c>
      <c r="I127" s="1" t="s">
        <v>65</v>
      </c>
      <c r="J127" s="36">
        <v>12</v>
      </c>
      <c r="K127" s="36">
        <v>0</v>
      </c>
      <c r="L127" s="36">
        <v>0</v>
      </c>
      <c r="M127" s="36">
        <v>0</v>
      </c>
      <c r="N127" s="36">
        <v>0</v>
      </c>
      <c r="O127" s="36">
        <v>0</v>
      </c>
      <c r="P127" s="36">
        <v>0</v>
      </c>
      <c r="Q127" s="36">
        <v>0</v>
      </c>
      <c r="R127" s="36">
        <v>0</v>
      </c>
      <c r="S127" s="36">
        <v>0</v>
      </c>
      <c r="T127" s="36">
        <v>0</v>
      </c>
      <c r="U127" s="36">
        <v>0</v>
      </c>
      <c r="V127" s="36">
        <v>0</v>
      </c>
      <c r="W127" s="36">
        <v>0</v>
      </c>
      <c r="X127" s="94">
        <v>20</v>
      </c>
      <c r="Y127" s="36">
        <v>-20</v>
      </c>
      <c r="Z127" s="64"/>
      <c r="AA127" s="36">
        <v>52.76</v>
      </c>
      <c r="BA127" s="64"/>
    </row>
    <row r="128" spans="1:53" x14ac:dyDescent="0.45">
      <c r="A128" s="1" t="s">
        <v>415</v>
      </c>
      <c r="B128" s="1">
        <v>2023</v>
      </c>
      <c r="C128" s="2">
        <v>44982</v>
      </c>
      <c r="D128" s="1" t="s">
        <v>72</v>
      </c>
      <c r="E128" s="1" t="s">
        <v>204</v>
      </c>
      <c r="F128" s="1" t="s">
        <v>204</v>
      </c>
      <c r="G128" s="1" t="s">
        <v>432</v>
      </c>
      <c r="H128" s="1" t="s">
        <v>397</v>
      </c>
      <c r="I128" s="1" t="s">
        <v>27</v>
      </c>
      <c r="J128" s="36">
        <v>13</v>
      </c>
      <c r="K128" s="36">
        <v>0</v>
      </c>
      <c r="L128" s="36">
        <v>0</v>
      </c>
      <c r="M128" s="36">
        <v>0</v>
      </c>
      <c r="N128" s="36">
        <v>0</v>
      </c>
      <c r="O128" s="36">
        <v>0</v>
      </c>
      <c r="P128" s="36">
        <v>0</v>
      </c>
      <c r="Q128" s="36">
        <v>0</v>
      </c>
      <c r="R128" s="36">
        <v>0</v>
      </c>
      <c r="S128" s="36">
        <v>0</v>
      </c>
      <c r="T128" s="36">
        <v>0</v>
      </c>
      <c r="U128" s="36">
        <v>0</v>
      </c>
      <c r="V128" s="36">
        <v>0</v>
      </c>
      <c r="W128" s="36">
        <v>0</v>
      </c>
      <c r="X128" s="94">
        <v>20</v>
      </c>
      <c r="Y128" s="36">
        <v>-20</v>
      </c>
      <c r="Z128" s="64"/>
      <c r="AA128" s="36">
        <v>52.76</v>
      </c>
      <c r="BA128" s="64"/>
    </row>
    <row r="129" spans="1:53" x14ac:dyDescent="0.45">
      <c r="A129" s="1" t="s">
        <v>415</v>
      </c>
      <c r="B129" s="1">
        <v>2023</v>
      </c>
      <c r="C129" s="2">
        <v>44982</v>
      </c>
      <c r="D129" s="1" t="s">
        <v>72</v>
      </c>
      <c r="E129" s="1" t="s">
        <v>204</v>
      </c>
      <c r="F129" s="1" t="s">
        <v>204</v>
      </c>
      <c r="G129" s="1" t="s">
        <v>241</v>
      </c>
      <c r="H129" s="1" t="s">
        <v>446</v>
      </c>
      <c r="I129" s="1" t="s">
        <v>44</v>
      </c>
      <c r="J129" s="36">
        <v>14</v>
      </c>
      <c r="K129" s="36">
        <v>0</v>
      </c>
      <c r="L129" s="36">
        <v>0</v>
      </c>
      <c r="M129" s="36">
        <v>0</v>
      </c>
      <c r="N129" s="36">
        <v>0</v>
      </c>
      <c r="O129" s="36">
        <v>0</v>
      </c>
      <c r="P129" s="36">
        <v>0</v>
      </c>
      <c r="Q129" s="36">
        <v>0</v>
      </c>
      <c r="R129" s="36">
        <v>0</v>
      </c>
      <c r="S129" s="36">
        <v>0</v>
      </c>
      <c r="T129" s="36">
        <v>0</v>
      </c>
      <c r="U129" s="36">
        <v>0</v>
      </c>
      <c r="V129" s="36">
        <v>0</v>
      </c>
      <c r="W129" s="36">
        <v>0</v>
      </c>
      <c r="X129" s="94">
        <v>40</v>
      </c>
      <c r="Y129" s="36">
        <v>-40</v>
      </c>
      <c r="Z129" s="64"/>
      <c r="AA129" s="36">
        <v>52.76</v>
      </c>
      <c r="BA129" s="64"/>
    </row>
    <row r="130" spans="1:53" x14ac:dyDescent="0.45">
      <c r="A130" s="1" t="s">
        <v>415</v>
      </c>
      <c r="B130" s="1">
        <v>2023</v>
      </c>
      <c r="C130" s="2">
        <v>44982</v>
      </c>
      <c r="D130" s="1" t="s">
        <v>72</v>
      </c>
      <c r="E130" s="1" t="s">
        <v>204</v>
      </c>
      <c r="F130" s="1" t="s">
        <v>204</v>
      </c>
      <c r="G130" s="1" t="s">
        <v>263</v>
      </c>
      <c r="H130" s="1" t="s">
        <v>450</v>
      </c>
      <c r="I130" s="1" t="s">
        <v>264</v>
      </c>
      <c r="J130" s="36" t="s">
        <v>308</v>
      </c>
      <c r="K130" s="36">
        <v>0</v>
      </c>
      <c r="L130" s="36">
        <v>0</v>
      </c>
      <c r="M130" s="36">
        <v>0</v>
      </c>
      <c r="N130" s="36">
        <v>0</v>
      </c>
      <c r="O130" s="36">
        <v>0</v>
      </c>
      <c r="P130" s="36">
        <v>0</v>
      </c>
      <c r="Q130" s="36">
        <v>0</v>
      </c>
      <c r="R130" s="36">
        <v>0</v>
      </c>
      <c r="S130" s="36">
        <v>0</v>
      </c>
      <c r="T130" s="36">
        <v>0</v>
      </c>
      <c r="U130" s="36">
        <v>0</v>
      </c>
      <c r="V130" s="36">
        <v>0</v>
      </c>
      <c r="W130" s="36">
        <v>0</v>
      </c>
      <c r="X130" s="94">
        <v>40</v>
      </c>
      <c r="Y130" s="36" t="s">
        <v>308</v>
      </c>
      <c r="Z130" s="64"/>
      <c r="AA130" s="36">
        <v>52.76</v>
      </c>
      <c r="BA130" s="64"/>
    </row>
    <row r="131" spans="1:53" x14ac:dyDescent="0.45">
      <c r="A131" s="1" t="s">
        <v>415</v>
      </c>
      <c r="B131" s="1">
        <v>2023</v>
      </c>
      <c r="C131" s="2">
        <v>44982</v>
      </c>
      <c r="D131" s="1" t="s">
        <v>72</v>
      </c>
      <c r="E131" s="1" t="s">
        <v>204</v>
      </c>
      <c r="F131" s="1" t="s">
        <v>204</v>
      </c>
      <c r="G131" s="1" t="s">
        <v>310</v>
      </c>
      <c r="H131" s="1" t="s">
        <v>835</v>
      </c>
      <c r="I131" s="1" t="s">
        <v>158</v>
      </c>
      <c r="J131" s="36" t="s">
        <v>308</v>
      </c>
      <c r="K131" s="36">
        <v>0</v>
      </c>
      <c r="L131" s="36">
        <v>0</v>
      </c>
      <c r="M131" s="36">
        <v>0</v>
      </c>
      <c r="N131" s="36">
        <v>0</v>
      </c>
      <c r="O131" s="36">
        <v>0</v>
      </c>
      <c r="P131" s="36">
        <v>0</v>
      </c>
      <c r="Q131" s="36">
        <v>0</v>
      </c>
      <c r="R131" s="36">
        <v>0</v>
      </c>
      <c r="S131" s="36">
        <v>0</v>
      </c>
      <c r="T131" s="36">
        <v>0</v>
      </c>
      <c r="U131" s="36">
        <v>0</v>
      </c>
      <c r="V131" s="36">
        <v>0</v>
      </c>
      <c r="W131" s="36">
        <v>0</v>
      </c>
      <c r="X131" s="94">
        <v>20</v>
      </c>
      <c r="Y131" s="36" t="s">
        <v>308</v>
      </c>
      <c r="Z131" s="64"/>
      <c r="AA131" s="36">
        <v>52.76</v>
      </c>
      <c r="BA131" s="64"/>
    </row>
    <row r="132" spans="1:53" x14ac:dyDescent="0.45">
      <c r="A132" s="1" t="s">
        <v>415</v>
      </c>
      <c r="B132" s="1">
        <v>2023</v>
      </c>
      <c r="C132" s="2">
        <v>44982</v>
      </c>
      <c r="D132" s="1" t="s">
        <v>72</v>
      </c>
      <c r="E132" s="1" t="s">
        <v>204</v>
      </c>
      <c r="F132" s="1" t="s">
        <v>204</v>
      </c>
      <c r="G132" s="1" t="s">
        <v>429</v>
      </c>
      <c r="H132" s="1" t="s">
        <v>221</v>
      </c>
      <c r="I132" s="1" t="s">
        <v>40</v>
      </c>
      <c r="J132" s="36" t="s">
        <v>308</v>
      </c>
      <c r="K132" s="36">
        <v>0</v>
      </c>
      <c r="L132" s="36">
        <v>0</v>
      </c>
      <c r="M132" s="36">
        <v>0</v>
      </c>
      <c r="N132" s="36">
        <v>0</v>
      </c>
      <c r="O132" s="36">
        <v>0</v>
      </c>
      <c r="P132" s="36">
        <v>0</v>
      </c>
      <c r="Q132" s="36">
        <v>0</v>
      </c>
      <c r="R132" s="36">
        <v>0</v>
      </c>
      <c r="S132" s="36">
        <v>0</v>
      </c>
      <c r="T132" s="36">
        <v>0</v>
      </c>
      <c r="U132" s="36">
        <v>0</v>
      </c>
      <c r="V132" s="36">
        <v>0</v>
      </c>
      <c r="W132" s="36">
        <v>0</v>
      </c>
      <c r="X132" s="94">
        <v>0</v>
      </c>
      <c r="Y132" s="36" t="s">
        <v>308</v>
      </c>
      <c r="Z132" s="64"/>
      <c r="AA132" s="36">
        <v>52.76</v>
      </c>
      <c r="BA132" s="64"/>
    </row>
    <row r="133" spans="1:53" x14ac:dyDescent="0.45">
      <c r="A133" s="4" t="s">
        <v>12</v>
      </c>
      <c r="B133" s="4">
        <v>2022</v>
      </c>
      <c r="C133" s="5">
        <v>44849</v>
      </c>
      <c r="D133" s="4" t="s">
        <v>13</v>
      </c>
      <c r="E133" s="4" t="s">
        <v>204</v>
      </c>
      <c r="F133" s="4" t="s">
        <v>204</v>
      </c>
      <c r="G133" s="4" t="s">
        <v>531</v>
      </c>
      <c r="H133" s="4" t="s">
        <v>236</v>
      </c>
      <c r="I133" s="4" t="s">
        <v>51</v>
      </c>
      <c r="J133" s="36">
        <v>1</v>
      </c>
      <c r="K133" s="36">
        <v>0</v>
      </c>
      <c r="L133" s="36">
        <v>0</v>
      </c>
      <c r="M133" s="36">
        <v>0</v>
      </c>
      <c r="N133" s="36">
        <v>0</v>
      </c>
      <c r="O133" s="36">
        <v>0</v>
      </c>
      <c r="P133" s="36">
        <v>0</v>
      </c>
      <c r="Q133" s="36">
        <v>0</v>
      </c>
      <c r="R133" s="36">
        <v>0</v>
      </c>
      <c r="S133" s="36">
        <v>5</v>
      </c>
      <c r="T133" s="36">
        <v>5</v>
      </c>
      <c r="U133" s="36">
        <v>0</v>
      </c>
      <c r="V133" s="36">
        <v>2</v>
      </c>
      <c r="W133" s="36">
        <v>20</v>
      </c>
      <c r="X133" s="94">
        <v>0</v>
      </c>
      <c r="Y133" s="36">
        <v>32</v>
      </c>
      <c r="Z133" s="64">
        <v>1.4076388888888889</v>
      </c>
      <c r="AA133" s="36">
        <v>53.28</v>
      </c>
      <c r="BA133" s="64"/>
    </row>
    <row r="134" spans="1:53" x14ac:dyDescent="0.45">
      <c r="A134" s="4" t="s">
        <v>12</v>
      </c>
      <c r="B134" s="4">
        <v>2022</v>
      </c>
      <c r="C134" s="5">
        <v>44849</v>
      </c>
      <c r="D134" s="4" t="s">
        <v>13</v>
      </c>
      <c r="E134" s="4" t="s">
        <v>204</v>
      </c>
      <c r="F134" s="4" t="s">
        <v>204</v>
      </c>
      <c r="G134" s="4" t="s">
        <v>215</v>
      </c>
      <c r="H134" s="4" t="s">
        <v>422</v>
      </c>
      <c r="I134" s="4" t="s">
        <v>17</v>
      </c>
      <c r="J134" s="36">
        <v>2</v>
      </c>
      <c r="K134" s="36">
        <v>3</v>
      </c>
      <c r="L134" s="36">
        <v>0</v>
      </c>
      <c r="M134" s="36">
        <v>5</v>
      </c>
      <c r="N134" s="36">
        <v>3</v>
      </c>
      <c r="O134" s="36">
        <v>5</v>
      </c>
      <c r="P134" s="36">
        <v>1</v>
      </c>
      <c r="Q134" s="36">
        <v>0</v>
      </c>
      <c r="R134" s="36">
        <v>0</v>
      </c>
      <c r="S134" s="36">
        <v>3</v>
      </c>
      <c r="T134" s="36">
        <v>3</v>
      </c>
      <c r="U134" s="36">
        <v>2</v>
      </c>
      <c r="V134" s="36">
        <v>6</v>
      </c>
      <c r="W134" s="36">
        <v>0</v>
      </c>
      <c r="X134" s="94">
        <v>0</v>
      </c>
      <c r="Y134" s="36">
        <v>31</v>
      </c>
      <c r="Z134" s="64"/>
      <c r="AA134" s="36">
        <v>53.28</v>
      </c>
      <c r="BA134" s="64"/>
    </row>
    <row r="135" spans="1:53" x14ac:dyDescent="0.45">
      <c r="A135" s="4" t="s">
        <v>12</v>
      </c>
      <c r="B135" s="4">
        <v>2022</v>
      </c>
      <c r="C135" s="5">
        <v>44849</v>
      </c>
      <c r="D135" s="4" t="s">
        <v>13</v>
      </c>
      <c r="E135" s="4" t="s">
        <v>204</v>
      </c>
      <c r="F135" s="4" t="s">
        <v>204</v>
      </c>
      <c r="G135" s="4" t="s">
        <v>237</v>
      </c>
      <c r="H135" s="4" t="s">
        <v>325</v>
      </c>
      <c r="I135" s="4" t="s">
        <v>238</v>
      </c>
      <c r="J135" s="36">
        <v>3</v>
      </c>
      <c r="K135" s="36">
        <v>0</v>
      </c>
      <c r="L135" s="36">
        <v>3</v>
      </c>
      <c r="M135" s="36">
        <v>0</v>
      </c>
      <c r="N135" s="36">
        <v>5</v>
      </c>
      <c r="O135" s="36">
        <v>1</v>
      </c>
      <c r="P135" s="36">
        <v>0</v>
      </c>
      <c r="Q135" s="36">
        <v>1</v>
      </c>
      <c r="R135" s="36">
        <v>2</v>
      </c>
      <c r="S135" s="36">
        <v>1</v>
      </c>
      <c r="T135" s="36">
        <v>0</v>
      </c>
      <c r="U135" s="36">
        <v>0</v>
      </c>
      <c r="V135" s="36">
        <v>10</v>
      </c>
      <c r="W135" s="36">
        <v>0</v>
      </c>
      <c r="X135" s="94">
        <v>0</v>
      </c>
      <c r="Y135" s="36">
        <v>23</v>
      </c>
      <c r="Z135" s="64"/>
      <c r="AA135" s="36">
        <v>53.28</v>
      </c>
      <c r="BA135" s="64"/>
    </row>
    <row r="136" spans="1:53" x14ac:dyDescent="0.45">
      <c r="A136" s="4" t="s">
        <v>12</v>
      </c>
      <c r="B136" s="4">
        <v>2022</v>
      </c>
      <c r="C136" s="5">
        <v>44849</v>
      </c>
      <c r="D136" s="4" t="s">
        <v>13</v>
      </c>
      <c r="E136" s="4" t="s">
        <v>204</v>
      </c>
      <c r="F136" s="4" t="s">
        <v>204</v>
      </c>
      <c r="G136" s="4" t="s">
        <v>270</v>
      </c>
      <c r="H136" s="4" t="s">
        <v>256</v>
      </c>
      <c r="I136" s="4" t="s">
        <v>36</v>
      </c>
      <c r="J136" s="36">
        <v>4</v>
      </c>
      <c r="K136" s="36">
        <v>5</v>
      </c>
      <c r="L136" s="36">
        <v>0</v>
      </c>
      <c r="M136" s="36">
        <v>3</v>
      </c>
      <c r="N136" s="36">
        <v>0</v>
      </c>
      <c r="O136" s="36">
        <v>0</v>
      </c>
      <c r="P136" s="36">
        <v>2</v>
      </c>
      <c r="Q136" s="36">
        <v>2</v>
      </c>
      <c r="R136" s="36">
        <v>0</v>
      </c>
      <c r="S136" s="36">
        <v>0</v>
      </c>
      <c r="T136" s="36">
        <v>2</v>
      </c>
      <c r="U136" s="36">
        <v>5</v>
      </c>
      <c r="V136" s="36">
        <v>0</v>
      </c>
      <c r="W136" s="36">
        <v>0</v>
      </c>
      <c r="X136" s="94">
        <v>0</v>
      </c>
      <c r="Y136" s="36">
        <v>19</v>
      </c>
      <c r="Z136" s="64"/>
      <c r="AA136" s="36">
        <v>53.28</v>
      </c>
      <c r="BA136" s="64"/>
    </row>
    <row r="137" spans="1:53" x14ac:dyDescent="0.45">
      <c r="A137" s="4" t="s">
        <v>12</v>
      </c>
      <c r="B137" s="4">
        <v>2022</v>
      </c>
      <c r="C137" s="5">
        <v>44849</v>
      </c>
      <c r="D137" s="4" t="s">
        <v>13</v>
      </c>
      <c r="E137" s="4" t="s">
        <v>204</v>
      </c>
      <c r="F137" s="4" t="s">
        <v>204</v>
      </c>
      <c r="G137" s="4" t="s">
        <v>328</v>
      </c>
      <c r="H137" s="4" t="s">
        <v>309</v>
      </c>
      <c r="I137" s="4" t="s">
        <v>25</v>
      </c>
      <c r="J137" s="36">
        <v>5</v>
      </c>
      <c r="K137" s="36">
        <v>0</v>
      </c>
      <c r="L137" s="36">
        <v>5</v>
      </c>
      <c r="M137" s="36">
        <v>1</v>
      </c>
      <c r="N137" s="36">
        <v>0</v>
      </c>
      <c r="O137" s="36">
        <v>2</v>
      </c>
      <c r="P137" s="36">
        <v>0</v>
      </c>
      <c r="Q137" s="36">
        <v>3</v>
      </c>
      <c r="R137" s="36">
        <v>3</v>
      </c>
      <c r="S137" s="36">
        <v>2</v>
      </c>
      <c r="T137" s="36">
        <v>0</v>
      </c>
      <c r="U137" s="36">
        <v>1</v>
      </c>
      <c r="V137" s="36">
        <v>0</v>
      </c>
      <c r="W137" s="36">
        <v>0</v>
      </c>
      <c r="X137" s="94">
        <v>0</v>
      </c>
      <c r="Y137" s="36">
        <v>17</v>
      </c>
      <c r="Z137" s="64"/>
      <c r="AA137" s="36">
        <v>53.28</v>
      </c>
      <c r="BA137" s="64"/>
    </row>
    <row r="138" spans="1:53" x14ac:dyDescent="0.45">
      <c r="A138" s="4" t="s">
        <v>12</v>
      </c>
      <c r="B138" s="4">
        <v>2022</v>
      </c>
      <c r="C138" s="5">
        <v>44849</v>
      </c>
      <c r="D138" s="4" t="s">
        <v>13</v>
      </c>
      <c r="E138" s="4" t="s">
        <v>204</v>
      </c>
      <c r="F138" s="4" t="s">
        <v>204</v>
      </c>
      <c r="G138" s="4" t="s">
        <v>218</v>
      </c>
      <c r="H138" s="4" t="s">
        <v>462</v>
      </c>
      <c r="I138" s="4" t="s">
        <v>19</v>
      </c>
      <c r="J138" s="36">
        <v>6</v>
      </c>
      <c r="K138" s="36">
        <v>0</v>
      </c>
      <c r="L138" s="36">
        <v>0</v>
      </c>
      <c r="M138" s="36">
        <v>0</v>
      </c>
      <c r="N138" s="36">
        <v>0</v>
      </c>
      <c r="O138" s="36">
        <v>3</v>
      </c>
      <c r="P138" s="36">
        <v>3</v>
      </c>
      <c r="Q138" s="36">
        <v>0</v>
      </c>
      <c r="R138" s="36">
        <v>5</v>
      </c>
      <c r="S138" s="36">
        <v>0</v>
      </c>
      <c r="T138" s="36">
        <v>0</v>
      </c>
      <c r="U138" s="36">
        <v>0</v>
      </c>
      <c r="V138" s="36">
        <v>4</v>
      </c>
      <c r="W138" s="36">
        <v>0</v>
      </c>
      <c r="X138" s="94">
        <v>0</v>
      </c>
      <c r="Y138" s="36">
        <v>15</v>
      </c>
      <c r="Z138" s="64"/>
      <c r="AA138" s="36">
        <v>53.28</v>
      </c>
      <c r="BA138" s="64"/>
    </row>
    <row r="139" spans="1:53" x14ac:dyDescent="0.45">
      <c r="A139" s="4" t="s">
        <v>12</v>
      </c>
      <c r="B139" s="4">
        <v>2022</v>
      </c>
      <c r="C139" s="5">
        <v>44849</v>
      </c>
      <c r="D139" s="4" t="s">
        <v>13</v>
      </c>
      <c r="E139" s="4" t="s">
        <v>204</v>
      </c>
      <c r="F139" s="4" t="s">
        <v>204</v>
      </c>
      <c r="G139" s="4" t="s">
        <v>272</v>
      </c>
      <c r="H139" s="4" t="s">
        <v>456</v>
      </c>
      <c r="I139" s="4" t="s">
        <v>53</v>
      </c>
      <c r="J139" s="36">
        <v>7</v>
      </c>
      <c r="K139" s="36">
        <v>1</v>
      </c>
      <c r="L139" s="36">
        <v>0</v>
      </c>
      <c r="M139" s="36">
        <v>0</v>
      </c>
      <c r="N139" s="36">
        <v>1</v>
      </c>
      <c r="O139" s="36">
        <v>0</v>
      </c>
      <c r="P139" s="36">
        <v>0</v>
      </c>
      <c r="Q139" s="36">
        <v>5</v>
      </c>
      <c r="R139" s="36">
        <v>0</v>
      </c>
      <c r="S139" s="36">
        <v>0</v>
      </c>
      <c r="T139" s="36">
        <v>1</v>
      </c>
      <c r="U139" s="36">
        <v>3</v>
      </c>
      <c r="V139" s="36">
        <v>0</v>
      </c>
      <c r="W139" s="36">
        <v>0</v>
      </c>
      <c r="X139" s="94">
        <v>0</v>
      </c>
      <c r="Y139" s="36">
        <v>11</v>
      </c>
      <c r="Z139" s="64"/>
      <c r="AA139" s="36">
        <v>53.28</v>
      </c>
      <c r="BA139" s="64"/>
    </row>
    <row r="140" spans="1:53" x14ac:dyDescent="0.45">
      <c r="A140" s="4" t="s">
        <v>12</v>
      </c>
      <c r="B140" s="4">
        <v>2022</v>
      </c>
      <c r="C140" s="5">
        <v>44849</v>
      </c>
      <c r="D140" s="4" t="s">
        <v>13</v>
      </c>
      <c r="E140" s="4" t="s">
        <v>204</v>
      </c>
      <c r="F140" s="4" t="s">
        <v>204</v>
      </c>
      <c r="G140" s="4" t="s">
        <v>217</v>
      </c>
      <c r="H140" s="4" t="s">
        <v>274</v>
      </c>
      <c r="I140" s="4" t="s">
        <v>29</v>
      </c>
      <c r="J140" s="36">
        <v>8</v>
      </c>
      <c r="K140" s="36">
        <v>2</v>
      </c>
      <c r="L140" s="36">
        <v>1</v>
      </c>
      <c r="M140" s="36">
        <v>2</v>
      </c>
      <c r="N140" s="36">
        <v>2</v>
      </c>
      <c r="O140" s="36">
        <v>0</v>
      </c>
      <c r="P140" s="36">
        <v>0</v>
      </c>
      <c r="Q140" s="36">
        <v>0</v>
      </c>
      <c r="R140" s="36">
        <v>0</v>
      </c>
      <c r="S140" s="36">
        <v>0</v>
      </c>
      <c r="T140" s="36">
        <v>0</v>
      </c>
      <c r="U140" s="36">
        <v>0</v>
      </c>
      <c r="V140" s="36">
        <v>0</v>
      </c>
      <c r="W140" s="36">
        <v>0</v>
      </c>
      <c r="X140" s="94">
        <v>0</v>
      </c>
      <c r="Y140" s="36">
        <v>7</v>
      </c>
      <c r="Z140" s="64"/>
      <c r="AA140" s="36">
        <v>53.28</v>
      </c>
      <c r="BA140" s="64"/>
    </row>
    <row r="141" spans="1:53" x14ac:dyDescent="0.45">
      <c r="A141" s="4" t="s">
        <v>12</v>
      </c>
      <c r="B141" s="4">
        <v>2022</v>
      </c>
      <c r="C141" s="5">
        <v>44849</v>
      </c>
      <c r="D141" s="4" t="s">
        <v>13</v>
      </c>
      <c r="E141" s="4" t="s">
        <v>204</v>
      </c>
      <c r="F141" s="4" t="s">
        <v>204</v>
      </c>
      <c r="G141" s="4" t="s">
        <v>271</v>
      </c>
      <c r="H141" s="4" t="s">
        <v>464</v>
      </c>
      <c r="I141" s="4" t="s">
        <v>67</v>
      </c>
      <c r="J141" s="36">
        <v>9</v>
      </c>
      <c r="K141" s="36">
        <v>0</v>
      </c>
      <c r="L141" s="36">
        <v>2</v>
      </c>
      <c r="M141" s="36">
        <v>0</v>
      </c>
      <c r="N141" s="36">
        <v>0</v>
      </c>
      <c r="O141" s="36">
        <v>0</v>
      </c>
      <c r="P141" s="36">
        <v>0</v>
      </c>
      <c r="Q141" s="36">
        <v>0</v>
      </c>
      <c r="R141" s="36">
        <v>0</v>
      </c>
      <c r="S141" s="36">
        <v>0</v>
      </c>
      <c r="T141" s="36">
        <v>0</v>
      </c>
      <c r="U141" s="36">
        <v>0</v>
      </c>
      <c r="V141" s="36">
        <v>0</v>
      </c>
      <c r="W141" s="36">
        <v>0</v>
      </c>
      <c r="X141" s="94">
        <v>0</v>
      </c>
      <c r="Y141" s="36">
        <v>2</v>
      </c>
      <c r="Z141" s="64"/>
      <c r="AA141" s="36">
        <v>53.28</v>
      </c>
      <c r="BA141" s="64"/>
    </row>
    <row r="142" spans="1:53" x14ac:dyDescent="0.45">
      <c r="A142" s="4" t="s">
        <v>12</v>
      </c>
      <c r="B142" s="4">
        <v>2022</v>
      </c>
      <c r="C142" s="5">
        <v>44849</v>
      </c>
      <c r="D142" s="4" t="s">
        <v>13</v>
      </c>
      <c r="E142" s="4" t="s">
        <v>204</v>
      </c>
      <c r="F142" s="4" t="s">
        <v>204</v>
      </c>
      <c r="G142" s="4" t="s">
        <v>290</v>
      </c>
      <c r="H142" s="4" t="s">
        <v>231</v>
      </c>
      <c r="I142" s="4" t="s">
        <v>232</v>
      </c>
      <c r="J142" s="36">
        <v>10</v>
      </c>
      <c r="K142" s="36">
        <v>0</v>
      </c>
      <c r="L142" s="36">
        <v>0</v>
      </c>
      <c r="M142" s="36">
        <v>0</v>
      </c>
      <c r="N142" s="36">
        <v>0</v>
      </c>
      <c r="O142" s="36">
        <v>0</v>
      </c>
      <c r="P142" s="36">
        <v>0</v>
      </c>
      <c r="Q142" s="36">
        <v>0</v>
      </c>
      <c r="R142" s="36">
        <v>1</v>
      </c>
      <c r="S142" s="36">
        <v>0</v>
      </c>
      <c r="T142" s="36">
        <v>0</v>
      </c>
      <c r="U142" s="36">
        <v>0</v>
      </c>
      <c r="V142" s="36">
        <v>0</v>
      </c>
      <c r="W142" s="36">
        <v>0</v>
      </c>
      <c r="X142" s="94">
        <v>0</v>
      </c>
      <c r="Y142" s="36">
        <v>1</v>
      </c>
      <c r="Z142" s="64"/>
      <c r="AA142" s="36">
        <v>53.28</v>
      </c>
      <c r="BA142" s="64"/>
    </row>
    <row r="143" spans="1:53" x14ac:dyDescent="0.45">
      <c r="A143" s="4" t="s">
        <v>12</v>
      </c>
      <c r="B143" s="4">
        <v>2022</v>
      </c>
      <c r="C143" s="5">
        <v>44849</v>
      </c>
      <c r="D143" s="4" t="s">
        <v>13</v>
      </c>
      <c r="E143" s="4" t="s">
        <v>204</v>
      </c>
      <c r="F143" s="4" t="s">
        <v>204</v>
      </c>
      <c r="G143" s="4" t="s">
        <v>440</v>
      </c>
      <c r="H143" s="4" t="s">
        <v>228</v>
      </c>
      <c r="I143" s="4" t="s">
        <v>15</v>
      </c>
      <c r="J143" s="36">
        <v>11</v>
      </c>
      <c r="K143" s="36">
        <v>0</v>
      </c>
      <c r="L143" s="36">
        <v>0</v>
      </c>
      <c r="M143" s="36">
        <v>0</v>
      </c>
      <c r="N143" s="36">
        <v>0</v>
      </c>
      <c r="O143" s="36">
        <v>0</v>
      </c>
      <c r="P143" s="36">
        <v>5</v>
      </c>
      <c r="Q143" s="36">
        <v>0</v>
      </c>
      <c r="R143" s="36">
        <v>0</v>
      </c>
      <c r="S143" s="36">
        <v>0</v>
      </c>
      <c r="T143" s="36">
        <v>0</v>
      </c>
      <c r="U143" s="36">
        <v>0</v>
      </c>
      <c r="V143" s="36">
        <v>0</v>
      </c>
      <c r="W143" s="36">
        <v>0</v>
      </c>
      <c r="X143" s="94">
        <v>20</v>
      </c>
      <c r="Y143" s="36">
        <v>-15</v>
      </c>
      <c r="Z143" s="64"/>
      <c r="AA143" s="36">
        <v>53.28</v>
      </c>
      <c r="BA143" s="64"/>
    </row>
    <row r="144" spans="1:53" x14ac:dyDescent="0.45">
      <c r="A144" s="4" t="s">
        <v>12</v>
      </c>
      <c r="B144" s="4">
        <v>2022</v>
      </c>
      <c r="C144" s="5">
        <v>44849</v>
      </c>
      <c r="D144" s="4" t="s">
        <v>13</v>
      </c>
      <c r="E144" s="4" t="s">
        <v>204</v>
      </c>
      <c r="F144" s="4" t="s">
        <v>204</v>
      </c>
      <c r="G144" s="4" t="s">
        <v>216</v>
      </c>
      <c r="H144" s="4" t="s">
        <v>463</v>
      </c>
      <c r="I144" s="4" t="s">
        <v>27</v>
      </c>
      <c r="J144" s="36">
        <v>12</v>
      </c>
      <c r="K144" s="36">
        <v>0</v>
      </c>
      <c r="L144" s="36">
        <v>0</v>
      </c>
      <c r="M144" s="36">
        <v>0</v>
      </c>
      <c r="N144" s="36">
        <v>0</v>
      </c>
      <c r="O144" s="36">
        <v>0</v>
      </c>
      <c r="P144" s="36">
        <v>0</v>
      </c>
      <c r="Q144" s="36">
        <v>0</v>
      </c>
      <c r="R144" s="36">
        <v>0</v>
      </c>
      <c r="S144" s="36">
        <v>0</v>
      </c>
      <c r="T144" s="36">
        <v>0</v>
      </c>
      <c r="U144" s="36">
        <v>0</v>
      </c>
      <c r="V144" s="36">
        <v>0</v>
      </c>
      <c r="W144" s="36">
        <v>0</v>
      </c>
      <c r="X144" s="94">
        <v>20</v>
      </c>
      <c r="Y144" s="36">
        <v>-20</v>
      </c>
      <c r="Z144" s="64"/>
      <c r="AA144" s="36">
        <v>53.28</v>
      </c>
      <c r="BA144" s="64"/>
    </row>
    <row r="145" spans="1:53" x14ac:dyDescent="0.45">
      <c r="A145" s="4" t="s">
        <v>12</v>
      </c>
      <c r="B145" s="4">
        <v>2022</v>
      </c>
      <c r="C145" s="5">
        <v>44849</v>
      </c>
      <c r="D145" s="4" t="s">
        <v>13</v>
      </c>
      <c r="E145" s="4" t="s">
        <v>204</v>
      </c>
      <c r="F145" s="4" t="s">
        <v>204</v>
      </c>
      <c r="G145" s="4" t="s">
        <v>267</v>
      </c>
      <c r="H145" s="4" t="s">
        <v>427</v>
      </c>
      <c r="I145" s="4" t="s">
        <v>56</v>
      </c>
      <c r="J145" s="36">
        <v>13</v>
      </c>
      <c r="K145" s="36">
        <v>0</v>
      </c>
      <c r="L145" s="36">
        <v>0</v>
      </c>
      <c r="M145" s="36">
        <v>0</v>
      </c>
      <c r="N145" s="36">
        <v>0</v>
      </c>
      <c r="O145" s="36">
        <v>0</v>
      </c>
      <c r="P145" s="36">
        <v>0</v>
      </c>
      <c r="Q145" s="36">
        <v>0</v>
      </c>
      <c r="R145" s="36">
        <v>0</v>
      </c>
      <c r="S145" s="36">
        <v>0</v>
      </c>
      <c r="T145" s="36">
        <v>0</v>
      </c>
      <c r="U145" s="36">
        <v>0</v>
      </c>
      <c r="V145" s="36">
        <v>0</v>
      </c>
      <c r="W145" s="36">
        <v>0</v>
      </c>
      <c r="X145" s="94">
        <v>40</v>
      </c>
      <c r="Y145" s="36">
        <v>-40</v>
      </c>
      <c r="Z145" s="64"/>
      <c r="AA145" s="36">
        <v>53.28</v>
      </c>
      <c r="BA145" s="64"/>
    </row>
    <row r="146" spans="1:53" x14ac:dyDescent="0.45">
      <c r="A146" s="4" t="s">
        <v>12</v>
      </c>
      <c r="B146" s="4">
        <v>2022</v>
      </c>
      <c r="C146" s="5">
        <v>44849</v>
      </c>
      <c r="D146" s="4" t="s">
        <v>13</v>
      </c>
      <c r="E146" s="4" t="s">
        <v>204</v>
      </c>
      <c r="F146" s="4" t="s">
        <v>204</v>
      </c>
      <c r="G146" s="4" t="s">
        <v>470</v>
      </c>
      <c r="H146" s="4" t="s">
        <v>591</v>
      </c>
      <c r="I146" s="4" t="s">
        <v>47</v>
      </c>
      <c r="J146" s="36">
        <v>14</v>
      </c>
      <c r="K146" s="36">
        <v>0</v>
      </c>
      <c r="L146" s="36">
        <v>0</v>
      </c>
      <c r="M146" s="36">
        <v>0</v>
      </c>
      <c r="N146" s="36">
        <v>0</v>
      </c>
      <c r="O146" s="36">
        <v>0</v>
      </c>
      <c r="P146" s="36">
        <v>0</v>
      </c>
      <c r="Q146" s="36">
        <v>0</v>
      </c>
      <c r="R146" s="36">
        <v>0</v>
      </c>
      <c r="S146" s="36">
        <v>0</v>
      </c>
      <c r="T146" s="36">
        <v>0</v>
      </c>
      <c r="U146" s="36">
        <v>0</v>
      </c>
      <c r="V146" s="36">
        <v>0</v>
      </c>
      <c r="W146" s="36">
        <v>0</v>
      </c>
      <c r="X146" s="94">
        <v>40</v>
      </c>
      <c r="Y146" s="36" t="s">
        <v>308</v>
      </c>
      <c r="Z146" s="64"/>
      <c r="AA146" s="36">
        <v>53.28</v>
      </c>
      <c r="BA146" s="64"/>
    </row>
    <row r="147" spans="1:53" x14ac:dyDescent="0.45">
      <c r="A147" s="4" t="s">
        <v>12</v>
      </c>
      <c r="B147" s="4">
        <v>2022</v>
      </c>
      <c r="C147" s="5">
        <v>44849</v>
      </c>
      <c r="D147" s="4" t="s">
        <v>13</v>
      </c>
      <c r="E147" s="4" t="s">
        <v>204</v>
      </c>
      <c r="F147" s="4" t="s">
        <v>204</v>
      </c>
      <c r="G147" s="4" t="s">
        <v>139</v>
      </c>
      <c r="H147" s="4" t="s">
        <v>444</v>
      </c>
      <c r="I147" s="4" t="s">
        <v>61</v>
      </c>
      <c r="J147" s="36">
        <v>15</v>
      </c>
      <c r="K147" s="36">
        <v>0</v>
      </c>
      <c r="L147" s="36">
        <v>0</v>
      </c>
      <c r="M147" s="36">
        <v>0</v>
      </c>
      <c r="N147" s="36">
        <v>0</v>
      </c>
      <c r="O147" s="36">
        <v>0</v>
      </c>
      <c r="P147" s="36">
        <v>0</v>
      </c>
      <c r="Q147" s="36">
        <v>0</v>
      </c>
      <c r="R147" s="36">
        <v>0</v>
      </c>
      <c r="S147" s="36">
        <v>0</v>
      </c>
      <c r="T147" s="36">
        <v>0</v>
      </c>
      <c r="U147" s="36">
        <v>0</v>
      </c>
      <c r="V147" s="36">
        <v>0</v>
      </c>
      <c r="W147" s="36">
        <v>0</v>
      </c>
      <c r="X147" s="94">
        <v>20</v>
      </c>
      <c r="Y147" s="36" t="s">
        <v>308</v>
      </c>
      <c r="Z147" s="64"/>
      <c r="AA147" s="36">
        <v>53.28</v>
      </c>
      <c r="BA147" s="64"/>
    </row>
    <row r="148" spans="1:53" x14ac:dyDescent="0.45">
      <c r="A148" s="4" t="s">
        <v>12</v>
      </c>
      <c r="B148" s="4">
        <v>2022</v>
      </c>
      <c r="C148" s="5">
        <v>44849</v>
      </c>
      <c r="D148" s="4" t="s">
        <v>13</v>
      </c>
      <c r="E148" s="4" t="s">
        <v>204</v>
      </c>
      <c r="F148" s="4" t="s">
        <v>204</v>
      </c>
      <c r="G148" s="4" t="s">
        <v>221</v>
      </c>
      <c r="H148" s="4" t="s">
        <v>430</v>
      </c>
      <c r="I148" s="4" t="s">
        <v>40</v>
      </c>
      <c r="J148" s="36">
        <v>16</v>
      </c>
      <c r="K148" s="36">
        <v>0</v>
      </c>
      <c r="L148" s="36">
        <v>0</v>
      </c>
      <c r="M148" s="36">
        <v>0</v>
      </c>
      <c r="N148" s="36">
        <v>0</v>
      </c>
      <c r="O148" s="36">
        <v>0</v>
      </c>
      <c r="P148" s="36">
        <v>0</v>
      </c>
      <c r="Q148" s="36">
        <v>0</v>
      </c>
      <c r="R148" s="36">
        <v>0</v>
      </c>
      <c r="S148" s="36">
        <v>0</v>
      </c>
      <c r="T148" s="36">
        <v>0</v>
      </c>
      <c r="U148" s="36">
        <v>0</v>
      </c>
      <c r="V148" s="36">
        <v>0</v>
      </c>
      <c r="W148" s="36">
        <v>0</v>
      </c>
      <c r="X148" s="94">
        <v>40</v>
      </c>
      <c r="Y148" s="36" t="s">
        <v>308</v>
      </c>
      <c r="Z148" s="64"/>
      <c r="AA148" s="36">
        <v>53.28</v>
      </c>
      <c r="BA148" s="64"/>
    </row>
    <row r="149" spans="1:53" x14ac:dyDescent="0.45">
      <c r="A149" s="4" t="s">
        <v>12</v>
      </c>
      <c r="B149" s="4">
        <v>2022</v>
      </c>
      <c r="C149" s="5">
        <v>44849</v>
      </c>
      <c r="D149" s="4" t="s">
        <v>13</v>
      </c>
      <c r="E149" s="4" t="s">
        <v>204</v>
      </c>
      <c r="F149" s="4" t="s">
        <v>204</v>
      </c>
      <c r="G149" s="4" t="s">
        <v>251</v>
      </c>
      <c r="H149" s="4" t="s">
        <v>473</v>
      </c>
      <c r="I149" s="4" t="s">
        <v>65</v>
      </c>
      <c r="J149" s="36">
        <v>17</v>
      </c>
      <c r="K149" s="36">
        <v>0</v>
      </c>
      <c r="L149" s="36">
        <v>0</v>
      </c>
      <c r="M149" s="36">
        <v>0</v>
      </c>
      <c r="N149" s="36">
        <v>0</v>
      </c>
      <c r="O149" s="36">
        <v>0</v>
      </c>
      <c r="P149" s="36">
        <v>0</v>
      </c>
      <c r="Q149" s="36">
        <v>0</v>
      </c>
      <c r="R149" s="36">
        <v>0</v>
      </c>
      <c r="S149" s="36">
        <v>0</v>
      </c>
      <c r="T149" s="36">
        <v>0</v>
      </c>
      <c r="U149" s="36">
        <v>0</v>
      </c>
      <c r="V149" s="36">
        <v>0</v>
      </c>
      <c r="W149" s="36">
        <v>0</v>
      </c>
      <c r="X149" s="94">
        <v>0</v>
      </c>
      <c r="Y149" s="36">
        <v>0</v>
      </c>
      <c r="Z149" s="64"/>
      <c r="AA149" s="36">
        <v>53.28</v>
      </c>
      <c r="BA149" s="64"/>
    </row>
    <row r="150" spans="1:53" x14ac:dyDescent="0.45">
      <c r="A150" s="4" t="s">
        <v>12</v>
      </c>
      <c r="B150" s="4">
        <v>2022</v>
      </c>
      <c r="C150" s="5">
        <v>44849</v>
      </c>
      <c r="D150" s="4" t="s">
        <v>13</v>
      </c>
      <c r="E150" s="4" t="s">
        <v>204</v>
      </c>
      <c r="F150" s="4" t="s">
        <v>204</v>
      </c>
      <c r="G150" s="4" t="s">
        <v>475</v>
      </c>
      <c r="H150" s="4" t="s">
        <v>450</v>
      </c>
      <c r="I150" s="18" t="s">
        <v>264</v>
      </c>
      <c r="J150" s="36">
        <v>18</v>
      </c>
      <c r="K150" s="36">
        <v>0</v>
      </c>
      <c r="L150" s="36">
        <v>0</v>
      </c>
      <c r="M150" s="36">
        <v>0</v>
      </c>
      <c r="N150" s="36">
        <v>0</v>
      </c>
      <c r="O150" s="36">
        <v>0</v>
      </c>
      <c r="P150" s="36">
        <v>0</v>
      </c>
      <c r="Q150" s="36">
        <v>0</v>
      </c>
      <c r="R150" s="36">
        <v>0</v>
      </c>
      <c r="S150" s="36">
        <v>0</v>
      </c>
      <c r="T150" s="36">
        <v>0</v>
      </c>
      <c r="U150" s="36">
        <v>0</v>
      </c>
      <c r="V150" s="36">
        <v>0</v>
      </c>
      <c r="W150" s="36">
        <v>0</v>
      </c>
      <c r="X150" s="94">
        <v>40</v>
      </c>
      <c r="Y150" s="36" t="s">
        <v>308</v>
      </c>
      <c r="Z150" s="64"/>
      <c r="AA150" s="36">
        <v>53.28</v>
      </c>
      <c r="BA150" s="64"/>
    </row>
    <row r="151" spans="1:53" x14ac:dyDescent="0.45">
      <c r="A151" s="1" t="s">
        <v>71</v>
      </c>
      <c r="B151" s="1">
        <v>2022</v>
      </c>
      <c r="C151" s="2">
        <v>44752</v>
      </c>
      <c r="D151" s="1" t="s">
        <v>72</v>
      </c>
      <c r="E151" s="1" t="s">
        <v>204</v>
      </c>
      <c r="F151" s="1" t="s">
        <v>204</v>
      </c>
      <c r="G151" s="1" t="s">
        <v>437</v>
      </c>
      <c r="H151" s="1" t="s">
        <v>214</v>
      </c>
      <c r="I151" s="93" t="s">
        <v>67</v>
      </c>
      <c r="J151" s="36">
        <v>1</v>
      </c>
      <c r="K151" s="36">
        <v>5</v>
      </c>
      <c r="L151" s="36">
        <v>3</v>
      </c>
      <c r="M151" s="36">
        <v>3</v>
      </c>
      <c r="N151" s="36">
        <v>0</v>
      </c>
      <c r="O151" s="36">
        <v>5</v>
      </c>
      <c r="P151" s="36">
        <v>5</v>
      </c>
      <c r="Q151" s="36">
        <v>5</v>
      </c>
      <c r="R151" s="36">
        <v>5</v>
      </c>
      <c r="S151" s="36">
        <v>3</v>
      </c>
      <c r="T151" s="36">
        <v>5</v>
      </c>
      <c r="U151" s="36">
        <v>5</v>
      </c>
      <c r="V151" s="36">
        <v>4</v>
      </c>
      <c r="W151" s="36">
        <v>0</v>
      </c>
      <c r="X151" s="94">
        <v>0</v>
      </c>
      <c r="Y151" s="36">
        <v>48</v>
      </c>
      <c r="Z151" s="64">
        <v>1.5506944444444446</v>
      </c>
      <c r="AA151" s="36">
        <v>48.365000000000002</v>
      </c>
      <c r="BA151" s="64"/>
    </row>
    <row r="152" spans="1:53" x14ac:dyDescent="0.45">
      <c r="A152" s="1" t="s">
        <v>71</v>
      </c>
      <c r="B152" s="1">
        <v>2022</v>
      </c>
      <c r="C152" s="2">
        <v>44752</v>
      </c>
      <c r="D152" s="1" t="s">
        <v>72</v>
      </c>
      <c r="E152" s="1" t="s">
        <v>204</v>
      </c>
      <c r="F152" s="1" t="s">
        <v>204</v>
      </c>
      <c r="G152" s="1" t="s">
        <v>592</v>
      </c>
      <c r="H152" s="1" t="s">
        <v>298</v>
      </c>
      <c r="I152" s="93" t="s">
        <v>53</v>
      </c>
      <c r="J152" s="36">
        <v>2</v>
      </c>
      <c r="K152" s="36">
        <v>3</v>
      </c>
      <c r="L152" s="36">
        <v>5</v>
      </c>
      <c r="M152" s="36">
        <v>1</v>
      </c>
      <c r="N152" s="36">
        <v>2</v>
      </c>
      <c r="O152" s="36">
        <v>3</v>
      </c>
      <c r="P152" s="36">
        <v>2</v>
      </c>
      <c r="Q152" s="36">
        <v>3</v>
      </c>
      <c r="R152" s="36">
        <v>3</v>
      </c>
      <c r="S152" s="36">
        <v>0</v>
      </c>
      <c r="T152" s="36">
        <v>3</v>
      </c>
      <c r="U152" s="36">
        <v>0</v>
      </c>
      <c r="V152" s="36">
        <v>10</v>
      </c>
      <c r="W152" s="36">
        <v>0</v>
      </c>
      <c r="X152" s="94">
        <v>0</v>
      </c>
      <c r="Y152" s="36">
        <v>35</v>
      </c>
      <c r="Z152" s="64"/>
      <c r="AA152" s="36">
        <v>48.365000000000002</v>
      </c>
      <c r="BA152" s="64"/>
    </row>
    <row r="153" spans="1:53" x14ac:dyDescent="0.45">
      <c r="A153" s="1" t="s">
        <v>71</v>
      </c>
      <c r="B153" s="1">
        <v>2022</v>
      </c>
      <c r="C153" s="2">
        <v>44752</v>
      </c>
      <c r="D153" s="1" t="s">
        <v>72</v>
      </c>
      <c r="E153" s="1" t="s">
        <v>204</v>
      </c>
      <c r="F153" s="1" t="s">
        <v>204</v>
      </c>
      <c r="G153" s="1" t="s">
        <v>217</v>
      </c>
      <c r="H153" s="1" t="s">
        <v>484</v>
      </c>
      <c r="I153" s="93" t="s">
        <v>29</v>
      </c>
      <c r="J153" s="36">
        <v>3</v>
      </c>
      <c r="K153" s="36">
        <v>2</v>
      </c>
      <c r="L153" s="36">
        <v>0</v>
      </c>
      <c r="M153" s="36">
        <v>5</v>
      </c>
      <c r="N153" s="36">
        <v>3</v>
      </c>
      <c r="O153" s="36">
        <v>2</v>
      </c>
      <c r="P153" s="36">
        <v>3</v>
      </c>
      <c r="Q153" s="36">
        <v>2</v>
      </c>
      <c r="R153" s="36">
        <v>2</v>
      </c>
      <c r="S153" s="36">
        <v>0</v>
      </c>
      <c r="T153" s="36">
        <v>2</v>
      </c>
      <c r="U153" s="36">
        <v>2</v>
      </c>
      <c r="V153" s="36">
        <v>6</v>
      </c>
      <c r="W153" s="36">
        <v>0</v>
      </c>
      <c r="X153" s="94">
        <v>0</v>
      </c>
      <c r="Y153" s="36">
        <v>29</v>
      </c>
      <c r="Z153" s="64"/>
      <c r="AA153" s="36">
        <v>48.365000000000002</v>
      </c>
      <c r="BA153" s="64"/>
    </row>
    <row r="154" spans="1:53" x14ac:dyDescent="0.45">
      <c r="A154" s="1" t="s">
        <v>71</v>
      </c>
      <c r="B154" s="1">
        <v>2022</v>
      </c>
      <c r="C154" s="2">
        <v>44752</v>
      </c>
      <c r="D154" s="1" t="s">
        <v>72</v>
      </c>
      <c r="E154" s="1" t="s">
        <v>204</v>
      </c>
      <c r="F154" s="1" t="s">
        <v>204</v>
      </c>
      <c r="G154" s="1" t="s">
        <v>250</v>
      </c>
      <c r="H154" s="1" t="s">
        <v>482</v>
      </c>
      <c r="I154" s="93" t="s">
        <v>21</v>
      </c>
      <c r="J154" s="36">
        <v>4</v>
      </c>
      <c r="K154" s="36">
        <v>0</v>
      </c>
      <c r="L154" s="36">
        <v>1</v>
      </c>
      <c r="M154" s="36">
        <v>0</v>
      </c>
      <c r="N154" s="36">
        <v>1</v>
      </c>
      <c r="O154" s="36">
        <v>0</v>
      </c>
      <c r="P154" s="36">
        <v>0</v>
      </c>
      <c r="Q154" s="36">
        <v>1</v>
      </c>
      <c r="R154" s="36">
        <v>0</v>
      </c>
      <c r="S154" s="36">
        <v>1</v>
      </c>
      <c r="T154" s="36">
        <v>1</v>
      </c>
      <c r="U154" s="36">
        <v>3</v>
      </c>
      <c r="V154" s="36">
        <v>0</v>
      </c>
      <c r="W154" s="36">
        <v>0</v>
      </c>
      <c r="X154" s="94">
        <v>0</v>
      </c>
      <c r="Y154" s="36">
        <v>8</v>
      </c>
      <c r="Z154" s="64"/>
      <c r="AA154" s="36">
        <v>48.365000000000002</v>
      </c>
      <c r="BA154" s="64"/>
    </row>
    <row r="155" spans="1:53" x14ac:dyDescent="0.45">
      <c r="A155" s="1" t="s">
        <v>71</v>
      </c>
      <c r="B155" s="1">
        <v>2022</v>
      </c>
      <c r="C155" s="2">
        <v>44752</v>
      </c>
      <c r="D155" s="1" t="s">
        <v>72</v>
      </c>
      <c r="E155" s="1" t="s">
        <v>204</v>
      </c>
      <c r="F155" s="1" t="s">
        <v>204</v>
      </c>
      <c r="G155" s="1" t="s">
        <v>241</v>
      </c>
      <c r="H155" s="1" t="s">
        <v>446</v>
      </c>
      <c r="I155" s="93" t="s">
        <v>44</v>
      </c>
      <c r="J155" s="36">
        <v>5</v>
      </c>
      <c r="K155" s="36">
        <v>0</v>
      </c>
      <c r="L155" s="36">
        <v>0</v>
      </c>
      <c r="M155" s="36">
        <v>0</v>
      </c>
      <c r="N155" s="36">
        <v>5</v>
      </c>
      <c r="O155" s="36">
        <v>1</v>
      </c>
      <c r="P155" s="36">
        <v>1</v>
      </c>
      <c r="Q155" s="36">
        <v>0</v>
      </c>
      <c r="R155" s="36">
        <v>0</v>
      </c>
      <c r="S155" s="36">
        <v>0</v>
      </c>
      <c r="T155" s="36">
        <v>0</v>
      </c>
      <c r="U155" s="36">
        <v>0</v>
      </c>
      <c r="V155" s="36">
        <v>0</v>
      </c>
      <c r="W155" s="36">
        <v>0</v>
      </c>
      <c r="X155" s="94">
        <v>0</v>
      </c>
      <c r="Y155" s="36">
        <v>7</v>
      </c>
      <c r="Z155" s="64"/>
      <c r="AA155" s="36">
        <v>48.365000000000002</v>
      </c>
      <c r="BA155" s="64"/>
    </row>
    <row r="156" spans="1:53" x14ac:dyDescent="0.45">
      <c r="A156" s="1" t="s">
        <v>71</v>
      </c>
      <c r="B156" s="1">
        <v>2022</v>
      </c>
      <c r="C156" s="2">
        <v>44752</v>
      </c>
      <c r="D156" s="1" t="s">
        <v>72</v>
      </c>
      <c r="E156" s="1" t="s">
        <v>204</v>
      </c>
      <c r="F156" s="1" t="s">
        <v>204</v>
      </c>
      <c r="G156" s="1" t="s">
        <v>348</v>
      </c>
      <c r="H156" s="1" t="s">
        <v>340</v>
      </c>
      <c r="I156" s="93" t="s">
        <v>65</v>
      </c>
      <c r="J156" s="36">
        <v>6</v>
      </c>
      <c r="K156" s="36">
        <v>0</v>
      </c>
      <c r="L156" s="36">
        <v>0</v>
      </c>
      <c r="M156" s="36">
        <v>0</v>
      </c>
      <c r="N156" s="36">
        <v>0</v>
      </c>
      <c r="O156" s="36">
        <v>0</v>
      </c>
      <c r="P156" s="36">
        <v>0</v>
      </c>
      <c r="Q156" s="36">
        <v>0</v>
      </c>
      <c r="R156" s="36">
        <v>0</v>
      </c>
      <c r="S156" s="36">
        <v>5</v>
      </c>
      <c r="T156" s="36">
        <v>0</v>
      </c>
      <c r="U156" s="36">
        <v>0</v>
      </c>
      <c r="V156" s="36">
        <v>0</v>
      </c>
      <c r="W156" s="36">
        <v>0</v>
      </c>
      <c r="X156" s="94">
        <v>0</v>
      </c>
      <c r="Y156" s="36">
        <v>5</v>
      </c>
      <c r="Z156" s="64"/>
      <c r="AA156" s="36">
        <v>48.365000000000002</v>
      </c>
      <c r="BA156" s="64"/>
    </row>
    <row r="157" spans="1:53" x14ac:dyDescent="0.45">
      <c r="A157" s="1" t="s">
        <v>71</v>
      </c>
      <c r="B157" s="1">
        <v>2022</v>
      </c>
      <c r="C157" s="2">
        <v>44752</v>
      </c>
      <c r="D157" s="1" t="s">
        <v>72</v>
      </c>
      <c r="E157" s="1" t="s">
        <v>204</v>
      </c>
      <c r="F157" s="1" t="s">
        <v>204</v>
      </c>
      <c r="G157" s="1" t="s">
        <v>253</v>
      </c>
      <c r="H157" s="1" t="s">
        <v>593</v>
      </c>
      <c r="I157" s="93" t="s">
        <v>254</v>
      </c>
      <c r="J157" s="36">
        <v>7</v>
      </c>
      <c r="K157" s="36">
        <v>0</v>
      </c>
      <c r="L157" s="36">
        <v>0</v>
      </c>
      <c r="M157" s="36">
        <v>0</v>
      </c>
      <c r="N157" s="36">
        <v>0</v>
      </c>
      <c r="O157" s="36">
        <v>0</v>
      </c>
      <c r="P157" s="36">
        <v>0</v>
      </c>
      <c r="Q157" s="36">
        <v>0</v>
      </c>
      <c r="R157" s="36">
        <v>0</v>
      </c>
      <c r="S157" s="36">
        <v>2</v>
      </c>
      <c r="T157" s="36">
        <v>0</v>
      </c>
      <c r="U157" s="36">
        <v>0</v>
      </c>
      <c r="V157" s="36">
        <v>0</v>
      </c>
      <c r="W157" s="36">
        <v>0</v>
      </c>
      <c r="X157" s="94">
        <v>0</v>
      </c>
      <c r="Y157" s="36">
        <v>2</v>
      </c>
      <c r="Z157" s="64"/>
      <c r="AA157" s="36">
        <v>48.365000000000002</v>
      </c>
      <c r="BA157" s="64"/>
    </row>
    <row r="158" spans="1:53" x14ac:dyDescent="0.45">
      <c r="A158" s="1" t="s">
        <v>71</v>
      </c>
      <c r="B158" s="1">
        <v>2022</v>
      </c>
      <c r="C158" s="2">
        <v>44752</v>
      </c>
      <c r="D158" s="1" t="s">
        <v>72</v>
      </c>
      <c r="E158" s="1" t="s">
        <v>204</v>
      </c>
      <c r="F158" s="1" t="s">
        <v>204</v>
      </c>
      <c r="G158" s="1" t="s">
        <v>244</v>
      </c>
      <c r="H158" s="1" t="s">
        <v>552</v>
      </c>
      <c r="I158" s="93" t="s">
        <v>38</v>
      </c>
      <c r="J158" s="36">
        <v>8</v>
      </c>
      <c r="K158" s="36">
        <v>1</v>
      </c>
      <c r="L158" s="36">
        <v>2</v>
      </c>
      <c r="M158" s="36">
        <v>2</v>
      </c>
      <c r="N158" s="36">
        <v>0</v>
      </c>
      <c r="O158" s="36">
        <v>0</v>
      </c>
      <c r="P158" s="36">
        <v>0</v>
      </c>
      <c r="Q158" s="36">
        <v>0</v>
      </c>
      <c r="R158" s="36">
        <v>1</v>
      </c>
      <c r="S158" s="36">
        <v>0</v>
      </c>
      <c r="T158" s="36">
        <v>0</v>
      </c>
      <c r="U158" s="36">
        <v>1</v>
      </c>
      <c r="V158" s="36">
        <v>2</v>
      </c>
      <c r="W158" s="36">
        <v>0</v>
      </c>
      <c r="X158" s="94">
        <v>20</v>
      </c>
      <c r="Y158" s="36">
        <v>-11</v>
      </c>
      <c r="Z158" s="64"/>
      <c r="AA158" s="36">
        <v>48.365000000000002</v>
      </c>
      <c r="BA158" s="64"/>
    </row>
    <row r="159" spans="1:53" x14ac:dyDescent="0.45">
      <c r="A159" s="4" t="s">
        <v>93</v>
      </c>
      <c r="B159" s="4">
        <v>2022</v>
      </c>
      <c r="C159" s="5">
        <v>44696</v>
      </c>
      <c r="D159" s="4" t="s">
        <v>72</v>
      </c>
      <c r="E159" s="4" t="s">
        <v>204</v>
      </c>
      <c r="F159" s="4" t="s">
        <v>204</v>
      </c>
      <c r="G159" s="4" t="s">
        <v>227</v>
      </c>
      <c r="H159" s="4" t="s">
        <v>456</v>
      </c>
      <c r="I159" s="18" t="s">
        <v>53</v>
      </c>
      <c r="J159" s="36">
        <v>1</v>
      </c>
      <c r="K159" s="36">
        <v>5</v>
      </c>
      <c r="L159" s="36">
        <v>5</v>
      </c>
      <c r="M159" s="36">
        <v>5</v>
      </c>
      <c r="N159" s="36">
        <v>2</v>
      </c>
      <c r="O159" s="36">
        <v>0</v>
      </c>
      <c r="P159" s="36">
        <v>2</v>
      </c>
      <c r="Q159" s="36">
        <v>0</v>
      </c>
      <c r="R159" s="36">
        <v>2</v>
      </c>
      <c r="S159" s="36">
        <v>5</v>
      </c>
      <c r="T159" s="36">
        <v>5</v>
      </c>
      <c r="U159" s="36">
        <v>3</v>
      </c>
      <c r="V159" s="36">
        <v>0</v>
      </c>
      <c r="W159" s="36">
        <v>20</v>
      </c>
      <c r="X159" s="94">
        <v>0</v>
      </c>
      <c r="Y159" s="36">
        <v>54</v>
      </c>
      <c r="Z159" s="64">
        <v>1.4555555555555555</v>
      </c>
      <c r="AA159" s="36">
        <v>51.527000000000001</v>
      </c>
      <c r="BA159" s="64"/>
    </row>
    <row r="160" spans="1:53" x14ac:dyDescent="0.45">
      <c r="A160" s="4" t="s">
        <v>93</v>
      </c>
      <c r="B160" s="4">
        <v>2022</v>
      </c>
      <c r="C160" s="5">
        <v>44696</v>
      </c>
      <c r="D160" s="4" t="s">
        <v>72</v>
      </c>
      <c r="E160" s="4" t="s">
        <v>204</v>
      </c>
      <c r="F160" s="4" t="s">
        <v>204</v>
      </c>
      <c r="G160" s="4" t="s">
        <v>256</v>
      </c>
      <c r="H160" s="4" t="s">
        <v>458</v>
      </c>
      <c r="I160" s="18" t="s">
        <v>36</v>
      </c>
      <c r="J160" s="36">
        <v>2</v>
      </c>
      <c r="K160" s="36">
        <v>0</v>
      </c>
      <c r="L160" s="36">
        <v>0</v>
      </c>
      <c r="M160" s="36">
        <v>0</v>
      </c>
      <c r="N160" s="36">
        <v>0</v>
      </c>
      <c r="O160" s="36">
        <v>5</v>
      </c>
      <c r="P160" s="36">
        <v>5</v>
      </c>
      <c r="Q160" s="36">
        <v>3</v>
      </c>
      <c r="R160" s="36">
        <v>0</v>
      </c>
      <c r="S160" s="36">
        <v>1</v>
      </c>
      <c r="T160" s="36">
        <v>0</v>
      </c>
      <c r="U160" s="36">
        <v>5</v>
      </c>
      <c r="V160" s="36">
        <v>6</v>
      </c>
      <c r="W160" s="36">
        <v>20</v>
      </c>
      <c r="X160" s="94">
        <v>0</v>
      </c>
      <c r="Y160" s="36">
        <v>45</v>
      </c>
      <c r="Z160" s="64"/>
      <c r="AA160" s="36">
        <v>51.527000000000001</v>
      </c>
      <c r="BA160" s="64"/>
    </row>
    <row r="161" spans="1:53" x14ac:dyDescent="0.45">
      <c r="A161" s="4" t="s">
        <v>93</v>
      </c>
      <c r="B161" s="4">
        <v>2022</v>
      </c>
      <c r="C161" s="5">
        <v>44696</v>
      </c>
      <c r="D161" s="4" t="s">
        <v>72</v>
      </c>
      <c r="E161" s="4" t="s">
        <v>204</v>
      </c>
      <c r="F161" s="4" t="s">
        <v>204</v>
      </c>
      <c r="G161" s="4" t="s">
        <v>267</v>
      </c>
      <c r="H161" s="4" t="s">
        <v>427</v>
      </c>
      <c r="I161" s="18" t="s">
        <v>56</v>
      </c>
      <c r="J161" s="36">
        <v>3</v>
      </c>
      <c r="K161" s="36">
        <v>1</v>
      </c>
      <c r="L161" s="36">
        <v>0</v>
      </c>
      <c r="M161" s="36">
        <v>0</v>
      </c>
      <c r="N161" s="36">
        <v>3</v>
      </c>
      <c r="O161" s="36">
        <v>0</v>
      </c>
      <c r="P161" s="36">
        <v>0</v>
      </c>
      <c r="Q161" s="36">
        <v>0</v>
      </c>
      <c r="R161" s="36">
        <v>1</v>
      </c>
      <c r="S161" s="36">
        <v>3</v>
      </c>
      <c r="T161" s="36">
        <v>1</v>
      </c>
      <c r="U161" s="36">
        <v>0</v>
      </c>
      <c r="V161" s="36">
        <v>0</v>
      </c>
      <c r="W161" s="36">
        <v>20</v>
      </c>
      <c r="X161" s="94">
        <v>0</v>
      </c>
      <c r="Y161" s="36">
        <v>29</v>
      </c>
      <c r="Z161" s="64"/>
      <c r="AA161" s="36">
        <v>51.527000000000001</v>
      </c>
      <c r="BA161" s="64"/>
    </row>
    <row r="162" spans="1:53" x14ac:dyDescent="0.45">
      <c r="A162" s="4" t="s">
        <v>93</v>
      </c>
      <c r="B162" s="4">
        <v>2022</v>
      </c>
      <c r="C162" s="5">
        <v>44696</v>
      </c>
      <c r="D162" s="4" t="s">
        <v>72</v>
      </c>
      <c r="E162" s="4" t="s">
        <v>204</v>
      </c>
      <c r="F162" s="4" t="s">
        <v>204</v>
      </c>
      <c r="G162" s="4" t="s">
        <v>221</v>
      </c>
      <c r="H162" s="4" t="s">
        <v>430</v>
      </c>
      <c r="I162" s="18" t="s">
        <v>40</v>
      </c>
      <c r="J162" s="36">
        <v>4</v>
      </c>
      <c r="K162" s="36">
        <v>0</v>
      </c>
      <c r="L162" s="36">
        <v>1</v>
      </c>
      <c r="M162" s="36">
        <v>0</v>
      </c>
      <c r="N162" s="36">
        <v>5</v>
      </c>
      <c r="O162" s="36">
        <v>3</v>
      </c>
      <c r="P162" s="36">
        <v>0</v>
      </c>
      <c r="Q162" s="36">
        <v>2</v>
      </c>
      <c r="R162" s="36">
        <v>0</v>
      </c>
      <c r="S162" s="36">
        <v>0</v>
      </c>
      <c r="T162" s="36">
        <v>0</v>
      </c>
      <c r="U162" s="36">
        <v>1</v>
      </c>
      <c r="V162" s="36">
        <v>10</v>
      </c>
      <c r="W162" s="36">
        <v>0</v>
      </c>
      <c r="X162" s="94">
        <v>0</v>
      </c>
      <c r="Y162" s="36">
        <v>22</v>
      </c>
      <c r="Z162" s="64"/>
      <c r="AA162" s="36">
        <v>51.527000000000001</v>
      </c>
      <c r="BA162" s="64"/>
    </row>
    <row r="163" spans="1:53" x14ac:dyDescent="0.45">
      <c r="A163" s="4" t="s">
        <v>93</v>
      </c>
      <c r="B163" s="4">
        <v>2022</v>
      </c>
      <c r="C163" s="5">
        <v>44696</v>
      </c>
      <c r="D163" s="4" t="s">
        <v>72</v>
      </c>
      <c r="E163" s="4" t="s">
        <v>204</v>
      </c>
      <c r="F163" s="4" t="s">
        <v>204</v>
      </c>
      <c r="G163" s="4" t="s">
        <v>440</v>
      </c>
      <c r="H163" s="4" t="s">
        <v>228</v>
      </c>
      <c r="I163" s="18" t="s">
        <v>15</v>
      </c>
      <c r="J163" s="36">
        <v>5</v>
      </c>
      <c r="K163" s="36">
        <v>2</v>
      </c>
      <c r="L163" s="36">
        <v>0</v>
      </c>
      <c r="M163" s="36">
        <v>2</v>
      </c>
      <c r="N163" s="36">
        <v>0</v>
      </c>
      <c r="O163" s="36">
        <v>0</v>
      </c>
      <c r="P163" s="36">
        <v>3</v>
      </c>
      <c r="Q163" s="36">
        <v>0</v>
      </c>
      <c r="R163" s="36">
        <v>0</v>
      </c>
      <c r="S163" s="36">
        <v>2</v>
      </c>
      <c r="T163" s="36">
        <v>0</v>
      </c>
      <c r="U163" s="36">
        <v>0</v>
      </c>
      <c r="V163" s="36">
        <v>4</v>
      </c>
      <c r="W163" s="36">
        <v>0</v>
      </c>
      <c r="X163" s="94">
        <v>0</v>
      </c>
      <c r="Y163" s="36">
        <v>13</v>
      </c>
      <c r="Z163" s="64"/>
      <c r="AA163" s="36">
        <v>51.527000000000001</v>
      </c>
      <c r="BA163" s="64"/>
    </row>
    <row r="164" spans="1:53" x14ac:dyDescent="0.45">
      <c r="A164" s="4" t="s">
        <v>93</v>
      </c>
      <c r="B164" s="4">
        <v>2022</v>
      </c>
      <c r="C164" s="5">
        <v>44696</v>
      </c>
      <c r="D164" s="4" t="s">
        <v>72</v>
      </c>
      <c r="E164" s="4" t="s">
        <v>204</v>
      </c>
      <c r="F164" s="4" t="s">
        <v>204</v>
      </c>
      <c r="G164" s="4" t="s">
        <v>271</v>
      </c>
      <c r="H164" s="4" t="s">
        <v>464</v>
      </c>
      <c r="I164" s="18" t="s">
        <v>67</v>
      </c>
      <c r="J164" s="36">
        <v>6</v>
      </c>
      <c r="K164" s="36">
        <v>3</v>
      </c>
      <c r="L164" s="36">
        <v>2</v>
      </c>
      <c r="M164" s="36">
        <v>3</v>
      </c>
      <c r="N164" s="36">
        <v>0</v>
      </c>
      <c r="O164" s="36">
        <v>0</v>
      </c>
      <c r="P164" s="36">
        <v>1</v>
      </c>
      <c r="Q164" s="36">
        <v>1</v>
      </c>
      <c r="R164" s="36">
        <v>0</v>
      </c>
      <c r="S164" s="36">
        <v>0</v>
      </c>
      <c r="T164" s="36">
        <v>0</v>
      </c>
      <c r="U164" s="36">
        <v>2</v>
      </c>
      <c r="V164" s="36">
        <v>0</v>
      </c>
      <c r="W164" s="36">
        <v>0</v>
      </c>
      <c r="X164" s="94">
        <v>0</v>
      </c>
      <c r="Y164" s="36">
        <v>12</v>
      </c>
      <c r="Z164" s="64"/>
      <c r="AA164" s="36">
        <v>51.527000000000001</v>
      </c>
      <c r="BA164" s="64"/>
    </row>
    <row r="165" spans="1:53" x14ac:dyDescent="0.45">
      <c r="A165" s="4" t="s">
        <v>93</v>
      </c>
      <c r="B165" s="4">
        <v>2022</v>
      </c>
      <c r="C165" s="5">
        <v>44696</v>
      </c>
      <c r="D165" s="4" t="s">
        <v>72</v>
      </c>
      <c r="E165" s="4" t="s">
        <v>204</v>
      </c>
      <c r="F165" s="4" t="s">
        <v>204</v>
      </c>
      <c r="G165" s="4" t="s">
        <v>290</v>
      </c>
      <c r="H165" s="4" t="s">
        <v>488</v>
      </c>
      <c r="I165" s="18" t="s">
        <v>232</v>
      </c>
      <c r="J165" s="36">
        <v>7</v>
      </c>
      <c r="K165" s="36">
        <v>0</v>
      </c>
      <c r="L165" s="36">
        <v>0</v>
      </c>
      <c r="M165" s="36">
        <v>0</v>
      </c>
      <c r="N165" s="36">
        <v>0</v>
      </c>
      <c r="O165" s="36">
        <v>0</v>
      </c>
      <c r="P165" s="36">
        <v>0</v>
      </c>
      <c r="Q165" s="36">
        <v>5</v>
      </c>
      <c r="R165" s="36">
        <v>3</v>
      </c>
      <c r="S165" s="36">
        <v>0</v>
      </c>
      <c r="T165" s="36">
        <v>3</v>
      </c>
      <c r="U165" s="36">
        <v>0</v>
      </c>
      <c r="V165" s="36">
        <v>0</v>
      </c>
      <c r="W165" s="36">
        <v>0</v>
      </c>
      <c r="X165" s="94">
        <v>0</v>
      </c>
      <c r="Y165" s="36">
        <v>11</v>
      </c>
      <c r="Z165" s="64"/>
      <c r="AA165" s="36">
        <v>51.527000000000001</v>
      </c>
      <c r="BA165" s="64"/>
    </row>
    <row r="166" spans="1:53" x14ac:dyDescent="0.45">
      <c r="A166" s="4" t="s">
        <v>93</v>
      </c>
      <c r="B166" s="4">
        <v>2022</v>
      </c>
      <c r="C166" s="5">
        <v>44696</v>
      </c>
      <c r="D166" s="4" t="s">
        <v>72</v>
      </c>
      <c r="E166" s="4" t="s">
        <v>204</v>
      </c>
      <c r="F166" s="4" t="s">
        <v>204</v>
      </c>
      <c r="G166" s="4" t="s">
        <v>259</v>
      </c>
      <c r="H166" s="4" t="s">
        <v>239</v>
      </c>
      <c r="I166" s="18" t="s">
        <v>25</v>
      </c>
      <c r="J166" s="36">
        <v>8</v>
      </c>
      <c r="K166" s="36">
        <v>0</v>
      </c>
      <c r="L166" s="36">
        <v>3</v>
      </c>
      <c r="M166" s="36">
        <v>1</v>
      </c>
      <c r="N166" s="36">
        <v>0</v>
      </c>
      <c r="O166" s="36">
        <v>1</v>
      </c>
      <c r="P166" s="36">
        <v>0</v>
      </c>
      <c r="Q166" s="36">
        <v>0</v>
      </c>
      <c r="R166" s="36">
        <v>0</v>
      </c>
      <c r="S166" s="36">
        <v>0</v>
      </c>
      <c r="T166" s="36">
        <v>0</v>
      </c>
      <c r="U166" s="36">
        <v>0</v>
      </c>
      <c r="V166" s="36">
        <v>0</v>
      </c>
      <c r="W166" s="36">
        <v>0</v>
      </c>
      <c r="X166" s="94">
        <v>0</v>
      </c>
      <c r="Y166" s="36">
        <v>5</v>
      </c>
      <c r="Z166" s="64"/>
      <c r="AA166" s="36">
        <v>51.527000000000001</v>
      </c>
      <c r="BA166" s="64"/>
    </row>
    <row r="167" spans="1:53" x14ac:dyDescent="0.45">
      <c r="A167" s="4" t="s">
        <v>93</v>
      </c>
      <c r="B167" s="4">
        <v>2022</v>
      </c>
      <c r="C167" s="5">
        <v>44696</v>
      </c>
      <c r="D167" s="4" t="s">
        <v>72</v>
      </c>
      <c r="E167" s="4" t="s">
        <v>204</v>
      </c>
      <c r="F167" s="4" t="s">
        <v>204</v>
      </c>
      <c r="G167" s="4" t="s">
        <v>139</v>
      </c>
      <c r="H167" s="4" t="s">
        <v>444</v>
      </c>
      <c r="I167" s="18" t="s">
        <v>61</v>
      </c>
      <c r="J167" s="36">
        <v>9</v>
      </c>
      <c r="K167" s="36">
        <v>0</v>
      </c>
      <c r="L167" s="36">
        <v>0</v>
      </c>
      <c r="M167" s="36">
        <v>0</v>
      </c>
      <c r="N167" s="36">
        <v>0</v>
      </c>
      <c r="O167" s="36">
        <v>0</v>
      </c>
      <c r="P167" s="36">
        <v>0</v>
      </c>
      <c r="Q167" s="36">
        <v>0</v>
      </c>
      <c r="R167" s="36">
        <v>0</v>
      </c>
      <c r="S167" s="36">
        <v>0</v>
      </c>
      <c r="T167" s="36">
        <v>2</v>
      </c>
      <c r="U167" s="36">
        <v>0</v>
      </c>
      <c r="V167" s="36">
        <v>2</v>
      </c>
      <c r="W167" s="36">
        <v>0</v>
      </c>
      <c r="X167" s="94">
        <v>0</v>
      </c>
      <c r="Y167" s="36">
        <v>4</v>
      </c>
      <c r="Z167" s="64"/>
      <c r="AA167" s="36">
        <v>51.527000000000001</v>
      </c>
      <c r="BA167" s="64"/>
    </row>
    <row r="168" spans="1:53" x14ac:dyDescent="0.45">
      <c r="A168" s="4" t="s">
        <v>93</v>
      </c>
      <c r="B168" s="4">
        <v>2022</v>
      </c>
      <c r="C168" s="5">
        <v>44696</v>
      </c>
      <c r="D168" s="4" t="s">
        <v>72</v>
      </c>
      <c r="E168" s="4" t="s">
        <v>204</v>
      </c>
      <c r="F168" s="4" t="s">
        <v>204</v>
      </c>
      <c r="G168" s="4" t="s">
        <v>258</v>
      </c>
      <c r="H168" s="4" t="s">
        <v>594</v>
      </c>
      <c r="I168" s="18" t="s">
        <v>51</v>
      </c>
      <c r="J168" s="36">
        <v>10</v>
      </c>
      <c r="K168" s="36">
        <v>0</v>
      </c>
      <c r="L168" s="36">
        <v>0</v>
      </c>
      <c r="M168" s="36">
        <v>0</v>
      </c>
      <c r="N168" s="36">
        <v>0</v>
      </c>
      <c r="O168" s="36">
        <v>0</v>
      </c>
      <c r="P168" s="36">
        <v>0</v>
      </c>
      <c r="Q168" s="36">
        <v>0</v>
      </c>
      <c r="R168" s="36">
        <v>0</v>
      </c>
      <c r="S168" s="36">
        <v>0</v>
      </c>
      <c r="T168" s="36">
        <v>0</v>
      </c>
      <c r="U168" s="36">
        <v>0</v>
      </c>
      <c r="V168" s="36">
        <v>0</v>
      </c>
      <c r="W168" s="36">
        <v>0</v>
      </c>
      <c r="X168" s="94">
        <v>0</v>
      </c>
      <c r="Y168" s="36">
        <v>0</v>
      </c>
      <c r="Z168" s="64"/>
      <c r="AA168" s="36">
        <v>51.527000000000001</v>
      </c>
      <c r="BA168" s="64"/>
    </row>
    <row r="169" spans="1:53" x14ac:dyDescent="0.45">
      <c r="A169" s="4" t="s">
        <v>93</v>
      </c>
      <c r="B169" s="4">
        <v>2022</v>
      </c>
      <c r="C169" s="5">
        <v>44696</v>
      </c>
      <c r="D169" s="4" t="s">
        <v>72</v>
      </c>
      <c r="E169" s="4" t="s">
        <v>204</v>
      </c>
      <c r="F169" s="4" t="s">
        <v>204</v>
      </c>
      <c r="G169" s="51" t="s">
        <v>463</v>
      </c>
      <c r="H169" s="4" t="s">
        <v>397</v>
      </c>
      <c r="I169" s="18" t="s">
        <v>27</v>
      </c>
      <c r="J169" s="36">
        <v>11</v>
      </c>
      <c r="K169" s="36">
        <v>0</v>
      </c>
      <c r="L169" s="36">
        <v>0</v>
      </c>
      <c r="M169" s="36">
        <v>0</v>
      </c>
      <c r="N169" s="36">
        <v>0</v>
      </c>
      <c r="O169" s="36">
        <v>0</v>
      </c>
      <c r="P169" s="36">
        <v>0</v>
      </c>
      <c r="Q169" s="36">
        <v>0</v>
      </c>
      <c r="R169" s="36">
        <v>0</v>
      </c>
      <c r="S169" s="36">
        <v>0</v>
      </c>
      <c r="T169" s="36">
        <v>0</v>
      </c>
      <c r="U169" s="36">
        <v>0</v>
      </c>
      <c r="V169" s="36">
        <v>0</v>
      </c>
      <c r="W169" s="36">
        <v>0</v>
      </c>
      <c r="X169" s="94">
        <v>0</v>
      </c>
      <c r="Y169" s="36">
        <v>0</v>
      </c>
      <c r="Z169" s="64"/>
      <c r="AA169" s="36">
        <v>51.527000000000001</v>
      </c>
      <c r="BA169" s="64"/>
    </row>
    <row r="170" spans="1:53" x14ac:dyDescent="0.45">
      <c r="A170" s="4" t="s">
        <v>93</v>
      </c>
      <c r="B170" s="4">
        <v>2022</v>
      </c>
      <c r="C170" s="5">
        <v>44696</v>
      </c>
      <c r="D170" s="4" t="s">
        <v>72</v>
      </c>
      <c r="E170" s="4" t="s">
        <v>204</v>
      </c>
      <c r="F170" s="4" t="s">
        <v>204</v>
      </c>
      <c r="G170" s="4" t="s">
        <v>446</v>
      </c>
      <c r="H170" s="4" t="s">
        <v>241</v>
      </c>
      <c r="I170" s="18" t="s">
        <v>44</v>
      </c>
      <c r="J170" s="36">
        <v>12</v>
      </c>
      <c r="K170" s="36">
        <v>0</v>
      </c>
      <c r="L170" s="36">
        <v>0</v>
      </c>
      <c r="M170" s="36">
        <v>0</v>
      </c>
      <c r="N170" s="36">
        <v>1</v>
      </c>
      <c r="O170" s="36">
        <v>2</v>
      </c>
      <c r="P170" s="36">
        <v>0</v>
      </c>
      <c r="Q170" s="36">
        <v>0</v>
      </c>
      <c r="R170" s="36">
        <v>5</v>
      </c>
      <c r="S170" s="36">
        <v>0</v>
      </c>
      <c r="T170" s="36">
        <v>0</v>
      </c>
      <c r="U170" s="36">
        <v>0</v>
      </c>
      <c r="V170" s="36">
        <v>0</v>
      </c>
      <c r="W170" s="36">
        <v>0</v>
      </c>
      <c r="X170" s="94">
        <v>20</v>
      </c>
      <c r="Y170" s="36">
        <v>-12</v>
      </c>
      <c r="Z170" s="64"/>
      <c r="AA170" s="36">
        <v>51.527000000000001</v>
      </c>
      <c r="BA170" s="64"/>
    </row>
    <row r="171" spans="1:53" x14ac:dyDescent="0.45">
      <c r="A171" s="4" t="s">
        <v>93</v>
      </c>
      <c r="B171" s="4">
        <v>2022</v>
      </c>
      <c r="C171" s="5">
        <v>44696</v>
      </c>
      <c r="D171" s="4" t="s">
        <v>72</v>
      </c>
      <c r="E171" s="4" t="s">
        <v>204</v>
      </c>
      <c r="F171" s="4" t="s">
        <v>204</v>
      </c>
      <c r="G171" s="4" t="s">
        <v>552</v>
      </c>
      <c r="H171" s="4" t="s">
        <v>244</v>
      </c>
      <c r="I171" s="18" t="s">
        <v>38</v>
      </c>
      <c r="J171" s="36">
        <v>13</v>
      </c>
      <c r="K171" s="36">
        <v>0</v>
      </c>
      <c r="L171" s="36">
        <v>0</v>
      </c>
      <c r="M171" s="36">
        <v>0</v>
      </c>
      <c r="N171" s="36">
        <v>0</v>
      </c>
      <c r="O171" s="36">
        <v>0</v>
      </c>
      <c r="P171" s="36">
        <v>0</v>
      </c>
      <c r="Q171" s="36">
        <v>0</v>
      </c>
      <c r="R171" s="36">
        <v>0</v>
      </c>
      <c r="S171" s="36">
        <v>0</v>
      </c>
      <c r="T171" s="36">
        <v>0</v>
      </c>
      <c r="U171" s="36">
        <v>0</v>
      </c>
      <c r="V171" s="36">
        <v>0</v>
      </c>
      <c r="W171" s="36">
        <v>0</v>
      </c>
      <c r="X171" s="94">
        <v>20</v>
      </c>
      <c r="Y171" s="36">
        <v>-20</v>
      </c>
      <c r="Z171" s="64"/>
      <c r="AA171" s="36">
        <v>51.527000000000001</v>
      </c>
      <c r="BA171" s="64"/>
    </row>
    <row r="172" spans="1:53" x14ac:dyDescent="0.45">
      <c r="A172" s="4" t="s">
        <v>93</v>
      </c>
      <c r="B172" s="4">
        <v>2022</v>
      </c>
      <c r="C172" s="5">
        <v>44696</v>
      </c>
      <c r="D172" s="4" t="s">
        <v>72</v>
      </c>
      <c r="E172" s="4" t="s">
        <v>204</v>
      </c>
      <c r="F172" s="4" t="s">
        <v>204</v>
      </c>
      <c r="G172" s="4" t="s">
        <v>595</v>
      </c>
      <c r="H172" s="4" t="s">
        <v>2329</v>
      </c>
      <c r="I172" s="18" t="s">
        <v>49</v>
      </c>
      <c r="J172" s="36">
        <v>14</v>
      </c>
      <c r="K172" s="36">
        <v>0</v>
      </c>
      <c r="L172" s="36">
        <v>0</v>
      </c>
      <c r="M172" s="36">
        <v>0</v>
      </c>
      <c r="N172" s="36">
        <v>0</v>
      </c>
      <c r="O172" s="36">
        <v>0</v>
      </c>
      <c r="P172" s="36">
        <v>0</v>
      </c>
      <c r="Q172" s="36">
        <v>0</v>
      </c>
      <c r="R172" s="36">
        <v>0</v>
      </c>
      <c r="S172" s="36">
        <v>0</v>
      </c>
      <c r="T172" s="36">
        <v>0</v>
      </c>
      <c r="U172" s="36">
        <v>0</v>
      </c>
      <c r="V172" s="36">
        <v>0</v>
      </c>
      <c r="W172" s="36">
        <v>0</v>
      </c>
      <c r="X172" s="94">
        <v>20</v>
      </c>
      <c r="Y172" s="36">
        <v>-20</v>
      </c>
      <c r="Z172" s="64"/>
      <c r="AA172" s="36">
        <v>51.527000000000001</v>
      </c>
      <c r="BA172" s="64"/>
    </row>
    <row r="173" spans="1:53" x14ac:dyDescent="0.45">
      <c r="A173" s="4" t="s">
        <v>93</v>
      </c>
      <c r="B173" s="4">
        <v>2022</v>
      </c>
      <c r="C173" s="5">
        <v>44696</v>
      </c>
      <c r="D173" s="4" t="s">
        <v>72</v>
      </c>
      <c r="E173" s="4" t="s">
        <v>204</v>
      </c>
      <c r="F173" s="4" t="s">
        <v>204</v>
      </c>
      <c r="G173" s="4" t="s">
        <v>263</v>
      </c>
      <c r="H173" s="4" t="s">
        <v>288</v>
      </c>
      <c r="I173" s="18" t="s">
        <v>264</v>
      </c>
      <c r="J173" s="36">
        <v>15</v>
      </c>
      <c r="K173" s="36">
        <v>0</v>
      </c>
      <c r="L173" s="36">
        <v>0</v>
      </c>
      <c r="M173" s="36">
        <v>0</v>
      </c>
      <c r="N173" s="36">
        <v>0</v>
      </c>
      <c r="O173" s="36">
        <v>0</v>
      </c>
      <c r="P173" s="36">
        <v>0</v>
      </c>
      <c r="Q173" s="36">
        <v>0</v>
      </c>
      <c r="R173" s="36">
        <v>0</v>
      </c>
      <c r="S173" s="36">
        <v>0</v>
      </c>
      <c r="T173" s="36">
        <v>0</v>
      </c>
      <c r="U173" s="36">
        <v>0</v>
      </c>
      <c r="V173" s="36">
        <v>0</v>
      </c>
      <c r="W173" s="36">
        <v>0</v>
      </c>
      <c r="X173" s="94">
        <v>20</v>
      </c>
      <c r="Y173" s="36" t="s">
        <v>308</v>
      </c>
      <c r="Z173" s="64"/>
      <c r="AA173" s="36">
        <v>51.527000000000001</v>
      </c>
      <c r="BA173" s="64"/>
    </row>
    <row r="174" spans="1:53" x14ac:dyDescent="0.45">
      <c r="A174" s="1" t="s">
        <v>102</v>
      </c>
      <c r="B174" s="1">
        <v>2022</v>
      </c>
      <c r="C174" s="2">
        <v>44675</v>
      </c>
      <c r="D174" s="1" t="s">
        <v>72</v>
      </c>
      <c r="E174" s="1" t="s">
        <v>204</v>
      </c>
      <c r="F174" s="1" t="s">
        <v>204</v>
      </c>
      <c r="G174" s="1" t="s">
        <v>423</v>
      </c>
      <c r="H174" s="1" t="s">
        <v>422</v>
      </c>
      <c r="I174" s="93" t="s">
        <v>17</v>
      </c>
      <c r="J174" s="36">
        <v>1</v>
      </c>
      <c r="K174" s="36">
        <v>5</v>
      </c>
      <c r="L174" s="36">
        <v>0</v>
      </c>
      <c r="M174" s="36">
        <v>5</v>
      </c>
      <c r="N174" s="36">
        <v>5</v>
      </c>
      <c r="O174" s="36">
        <v>0</v>
      </c>
      <c r="P174" s="36">
        <v>5</v>
      </c>
      <c r="Q174" s="36">
        <v>5</v>
      </c>
      <c r="R174" s="36">
        <v>2</v>
      </c>
      <c r="S174" s="36">
        <v>3</v>
      </c>
      <c r="T174" s="36">
        <v>3</v>
      </c>
      <c r="U174" s="36">
        <v>0</v>
      </c>
      <c r="V174" s="36">
        <v>0</v>
      </c>
      <c r="W174" s="36">
        <v>0</v>
      </c>
      <c r="X174" s="94">
        <v>0</v>
      </c>
      <c r="Y174" s="36">
        <v>33</v>
      </c>
      <c r="Z174" s="64">
        <v>1.9263888888888889</v>
      </c>
      <c r="AA174" s="36">
        <v>38.933</v>
      </c>
      <c r="BA174" s="64"/>
    </row>
    <row r="175" spans="1:53" x14ac:dyDescent="0.45">
      <c r="A175" s="1" t="s">
        <v>102</v>
      </c>
      <c r="B175" s="1">
        <v>2022</v>
      </c>
      <c r="C175" s="2">
        <v>44675</v>
      </c>
      <c r="D175" s="1" t="s">
        <v>72</v>
      </c>
      <c r="E175" s="1" t="s">
        <v>204</v>
      </c>
      <c r="F175" s="1" t="s">
        <v>204</v>
      </c>
      <c r="G175" s="1" t="s">
        <v>227</v>
      </c>
      <c r="H175" s="1" t="s">
        <v>316</v>
      </c>
      <c r="I175" s="93" t="s">
        <v>53</v>
      </c>
      <c r="J175" s="36">
        <v>2</v>
      </c>
      <c r="K175" s="36">
        <v>3</v>
      </c>
      <c r="L175" s="36">
        <v>3</v>
      </c>
      <c r="M175" s="36">
        <v>3</v>
      </c>
      <c r="N175" s="36">
        <v>0</v>
      </c>
      <c r="O175" s="36">
        <v>0</v>
      </c>
      <c r="P175" s="36">
        <v>0</v>
      </c>
      <c r="Q175" s="36">
        <v>0</v>
      </c>
      <c r="R175" s="36">
        <v>0</v>
      </c>
      <c r="S175" s="36">
        <v>2</v>
      </c>
      <c r="T175" s="36">
        <v>5</v>
      </c>
      <c r="U175" s="36">
        <v>1</v>
      </c>
      <c r="V175" s="36">
        <v>6</v>
      </c>
      <c r="W175" s="36">
        <v>0</v>
      </c>
      <c r="X175" s="94">
        <v>0</v>
      </c>
      <c r="Y175" s="36">
        <v>23</v>
      </c>
      <c r="Z175" s="64"/>
      <c r="AA175" s="36">
        <v>38.933</v>
      </c>
      <c r="BA175" s="64"/>
    </row>
    <row r="176" spans="1:53" x14ac:dyDescent="0.45">
      <c r="A176" s="1" t="s">
        <v>102</v>
      </c>
      <c r="B176" s="1">
        <v>2022</v>
      </c>
      <c r="C176" s="2">
        <v>44675</v>
      </c>
      <c r="D176" s="1" t="s">
        <v>72</v>
      </c>
      <c r="E176" s="1" t="s">
        <v>204</v>
      </c>
      <c r="F176" s="1" t="s">
        <v>204</v>
      </c>
      <c r="G176" s="1" t="s">
        <v>237</v>
      </c>
      <c r="H176" s="1" t="s">
        <v>325</v>
      </c>
      <c r="I176" s="93" t="s">
        <v>238</v>
      </c>
      <c r="J176" s="36">
        <v>3</v>
      </c>
      <c r="K176" s="36">
        <v>1</v>
      </c>
      <c r="L176" s="36">
        <v>0</v>
      </c>
      <c r="M176" s="36">
        <v>1</v>
      </c>
      <c r="N176" s="36">
        <v>0</v>
      </c>
      <c r="O176" s="36">
        <v>2</v>
      </c>
      <c r="P176" s="36">
        <v>3</v>
      </c>
      <c r="Q176" s="36">
        <v>0</v>
      </c>
      <c r="R176" s="36">
        <v>0</v>
      </c>
      <c r="S176" s="36">
        <v>0</v>
      </c>
      <c r="T176" s="36">
        <v>1</v>
      </c>
      <c r="U176" s="36">
        <v>0</v>
      </c>
      <c r="V176" s="36">
        <v>10</v>
      </c>
      <c r="W176" s="36">
        <v>0</v>
      </c>
      <c r="X176" s="94">
        <v>0</v>
      </c>
      <c r="Y176" s="36">
        <v>18</v>
      </c>
      <c r="Z176" s="64"/>
      <c r="AA176" s="36">
        <v>38.933</v>
      </c>
      <c r="BA176" s="64"/>
    </row>
    <row r="177" spans="1:53" x14ac:dyDescent="0.45">
      <c r="A177" s="1" t="s">
        <v>102</v>
      </c>
      <c r="B177" s="1">
        <v>2022</v>
      </c>
      <c r="C177" s="2">
        <v>44675</v>
      </c>
      <c r="D177" s="1" t="s">
        <v>72</v>
      </c>
      <c r="E177" s="1" t="s">
        <v>204</v>
      </c>
      <c r="F177" s="1" t="s">
        <v>204</v>
      </c>
      <c r="G177" s="1" t="s">
        <v>268</v>
      </c>
      <c r="H177" s="1" t="s">
        <v>470</v>
      </c>
      <c r="I177" s="93" t="s">
        <v>47</v>
      </c>
      <c r="J177" s="36">
        <v>4</v>
      </c>
      <c r="K177" s="36">
        <v>0</v>
      </c>
      <c r="L177" s="36">
        <v>2</v>
      </c>
      <c r="M177" s="36">
        <v>0</v>
      </c>
      <c r="N177" s="36">
        <v>0</v>
      </c>
      <c r="O177" s="36">
        <v>3</v>
      </c>
      <c r="P177" s="36">
        <v>0</v>
      </c>
      <c r="Q177" s="36">
        <v>2</v>
      </c>
      <c r="R177" s="36">
        <v>1</v>
      </c>
      <c r="S177" s="36">
        <v>5</v>
      </c>
      <c r="T177" s="36">
        <v>0</v>
      </c>
      <c r="U177" s="36">
        <v>3</v>
      </c>
      <c r="V177" s="36">
        <v>2</v>
      </c>
      <c r="W177" s="36">
        <v>0</v>
      </c>
      <c r="X177" s="94">
        <v>0</v>
      </c>
      <c r="Y177" s="36">
        <v>18</v>
      </c>
      <c r="Z177" s="64"/>
      <c r="AA177" s="36">
        <v>38.933</v>
      </c>
      <c r="BA177" s="64"/>
    </row>
    <row r="178" spans="1:53" x14ac:dyDescent="0.45">
      <c r="A178" s="1" t="s">
        <v>102</v>
      </c>
      <c r="B178" s="1">
        <v>2022</v>
      </c>
      <c r="C178" s="2">
        <v>44675</v>
      </c>
      <c r="D178" s="1" t="s">
        <v>72</v>
      </c>
      <c r="E178" s="1" t="s">
        <v>204</v>
      </c>
      <c r="F178" s="1" t="s">
        <v>204</v>
      </c>
      <c r="G178" s="1" t="s">
        <v>531</v>
      </c>
      <c r="H178" s="1" t="s">
        <v>236</v>
      </c>
      <c r="I178" s="93" t="s">
        <v>51</v>
      </c>
      <c r="J178" s="36">
        <v>5</v>
      </c>
      <c r="K178" s="36">
        <v>0</v>
      </c>
      <c r="L178" s="36">
        <v>0</v>
      </c>
      <c r="M178" s="36">
        <v>0</v>
      </c>
      <c r="N178" s="36">
        <v>0</v>
      </c>
      <c r="O178" s="36">
        <v>0</v>
      </c>
      <c r="P178" s="36">
        <v>0</v>
      </c>
      <c r="Q178" s="36">
        <v>0</v>
      </c>
      <c r="R178" s="36">
        <v>3</v>
      </c>
      <c r="S178" s="36">
        <v>0</v>
      </c>
      <c r="T178" s="36">
        <v>0</v>
      </c>
      <c r="U178" s="36">
        <v>5</v>
      </c>
      <c r="V178" s="36">
        <v>4</v>
      </c>
      <c r="W178" s="36">
        <v>0</v>
      </c>
      <c r="X178" s="94">
        <v>0</v>
      </c>
      <c r="Y178" s="36">
        <v>12</v>
      </c>
      <c r="Z178" s="64"/>
      <c r="AA178" s="36">
        <v>38.933</v>
      </c>
      <c r="BA178" s="64"/>
    </row>
    <row r="179" spans="1:53" x14ac:dyDescent="0.45">
      <c r="A179" s="1" t="s">
        <v>102</v>
      </c>
      <c r="B179" s="1">
        <v>2022</v>
      </c>
      <c r="C179" s="2">
        <v>44675</v>
      </c>
      <c r="D179" s="1" t="s">
        <v>72</v>
      </c>
      <c r="E179" s="1" t="s">
        <v>204</v>
      </c>
      <c r="F179" s="1" t="s">
        <v>204</v>
      </c>
      <c r="G179" s="1" t="s">
        <v>270</v>
      </c>
      <c r="H179" s="1" t="s">
        <v>596</v>
      </c>
      <c r="I179" s="93" t="s">
        <v>36</v>
      </c>
      <c r="J179" s="36">
        <v>6</v>
      </c>
      <c r="K179" s="36">
        <v>0</v>
      </c>
      <c r="L179" s="36">
        <v>5</v>
      </c>
      <c r="M179" s="36">
        <v>0</v>
      </c>
      <c r="N179" s="36">
        <v>2</v>
      </c>
      <c r="O179" s="36">
        <v>0</v>
      </c>
      <c r="P179" s="36">
        <v>0</v>
      </c>
      <c r="Q179" s="36">
        <v>3</v>
      </c>
      <c r="R179" s="36">
        <v>0</v>
      </c>
      <c r="S179" s="36">
        <v>0</v>
      </c>
      <c r="T179" s="36">
        <v>2</v>
      </c>
      <c r="U179" s="36">
        <v>0</v>
      </c>
      <c r="V179" s="36">
        <v>0</v>
      </c>
      <c r="W179" s="36">
        <v>0</v>
      </c>
      <c r="X179" s="94">
        <v>0</v>
      </c>
      <c r="Y179" s="36">
        <v>12</v>
      </c>
      <c r="Z179" s="64"/>
      <c r="AA179" s="36">
        <v>38.933</v>
      </c>
      <c r="BA179" s="64"/>
    </row>
    <row r="180" spans="1:53" x14ac:dyDescent="0.45">
      <c r="A180" s="1" t="s">
        <v>102</v>
      </c>
      <c r="B180" s="1">
        <v>2022</v>
      </c>
      <c r="C180" s="2">
        <v>44675</v>
      </c>
      <c r="D180" s="1" t="s">
        <v>72</v>
      </c>
      <c r="E180" s="1" t="s">
        <v>204</v>
      </c>
      <c r="F180" s="1" t="s">
        <v>204</v>
      </c>
      <c r="G180" s="1" t="s">
        <v>233</v>
      </c>
      <c r="H180" s="1" t="s">
        <v>427</v>
      </c>
      <c r="I180" s="93" t="s">
        <v>56</v>
      </c>
      <c r="J180" s="36">
        <v>7</v>
      </c>
      <c r="K180" s="36">
        <v>0</v>
      </c>
      <c r="L180" s="36">
        <v>0</v>
      </c>
      <c r="M180" s="36">
        <v>0</v>
      </c>
      <c r="N180" s="36">
        <v>0</v>
      </c>
      <c r="O180" s="36">
        <v>0</v>
      </c>
      <c r="P180" s="36">
        <v>2</v>
      </c>
      <c r="Q180" s="36">
        <v>1</v>
      </c>
      <c r="R180" s="36">
        <v>0</v>
      </c>
      <c r="S180" s="36">
        <v>0</v>
      </c>
      <c r="T180" s="36">
        <v>0</v>
      </c>
      <c r="U180" s="36">
        <v>2</v>
      </c>
      <c r="V180" s="36">
        <v>0</v>
      </c>
      <c r="W180" s="36">
        <v>0</v>
      </c>
      <c r="X180" s="94">
        <v>0</v>
      </c>
      <c r="Y180" s="36">
        <v>5</v>
      </c>
      <c r="Z180" s="64"/>
      <c r="AA180" s="36">
        <v>38.933</v>
      </c>
      <c r="BA180" s="64"/>
    </row>
    <row r="181" spans="1:53" x14ac:dyDescent="0.45">
      <c r="A181" s="1" t="s">
        <v>102</v>
      </c>
      <c r="B181" s="1">
        <v>2022</v>
      </c>
      <c r="C181" s="2">
        <v>44675</v>
      </c>
      <c r="D181" s="1" t="s">
        <v>72</v>
      </c>
      <c r="E181" s="1" t="s">
        <v>204</v>
      </c>
      <c r="F181" s="1" t="s">
        <v>204</v>
      </c>
      <c r="G181" s="1" t="s">
        <v>228</v>
      </c>
      <c r="H181" s="1" t="s">
        <v>459</v>
      </c>
      <c r="I181" s="93" t="s">
        <v>15</v>
      </c>
      <c r="J181" s="36">
        <v>8</v>
      </c>
      <c r="K181" s="36">
        <v>0</v>
      </c>
      <c r="L181" s="36">
        <v>0</v>
      </c>
      <c r="M181" s="36">
        <v>0</v>
      </c>
      <c r="N181" s="36">
        <v>0</v>
      </c>
      <c r="O181" s="36">
        <v>0</v>
      </c>
      <c r="P181" s="36">
        <v>0</v>
      </c>
      <c r="Q181" s="36">
        <v>0</v>
      </c>
      <c r="R181" s="36">
        <v>5</v>
      </c>
      <c r="S181" s="36">
        <v>0</v>
      </c>
      <c r="T181" s="36">
        <v>0</v>
      </c>
      <c r="U181" s="36">
        <v>0</v>
      </c>
      <c r="V181" s="36">
        <v>0</v>
      </c>
      <c r="W181" s="36">
        <v>0</v>
      </c>
      <c r="X181" s="94">
        <v>0</v>
      </c>
      <c r="Y181" s="36">
        <v>5</v>
      </c>
      <c r="Z181" s="64"/>
      <c r="AA181" s="36">
        <v>38.933</v>
      </c>
      <c r="BA181" s="64"/>
    </row>
    <row r="182" spans="1:53" x14ac:dyDescent="0.45">
      <c r="A182" s="1" t="s">
        <v>102</v>
      </c>
      <c r="B182" s="1">
        <v>2022</v>
      </c>
      <c r="C182" s="2">
        <v>44675</v>
      </c>
      <c r="D182" s="1" t="s">
        <v>72</v>
      </c>
      <c r="E182" s="1" t="s">
        <v>204</v>
      </c>
      <c r="F182" s="1" t="s">
        <v>204</v>
      </c>
      <c r="G182" s="1" t="s">
        <v>320</v>
      </c>
      <c r="H182" s="1" t="s">
        <v>430</v>
      </c>
      <c r="I182" s="93" t="s">
        <v>97</v>
      </c>
      <c r="J182" s="36">
        <v>9</v>
      </c>
      <c r="K182" s="36">
        <v>0</v>
      </c>
      <c r="L182" s="36">
        <v>0</v>
      </c>
      <c r="M182" s="36">
        <v>0</v>
      </c>
      <c r="N182" s="36">
        <v>3</v>
      </c>
      <c r="O182" s="36">
        <v>0</v>
      </c>
      <c r="P182" s="36">
        <v>0</v>
      </c>
      <c r="Q182" s="36">
        <v>0</v>
      </c>
      <c r="R182" s="36">
        <v>0</v>
      </c>
      <c r="S182" s="36">
        <v>0</v>
      </c>
      <c r="T182" s="36">
        <v>0</v>
      </c>
      <c r="U182" s="36">
        <v>0</v>
      </c>
      <c r="V182" s="36">
        <v>0</v>
      </c>
      <c r="W182" s="36">
        <v>0</v>
      </c>
      <c r="X182" s="94">
        <v>0</v>
      </c>
      <c r="Y182" s="36">
        <v>3</v>
      </c>
      <c r="Z182" s="64"/>
      <c r="AA182" s="36">
        <v>38.933</v>
      </c>
      <c r="BA182" s="64"/>
    </row>
    <row r="183" spans="1:53" x14ac:dyDescent="0.45">
      <c r="A183" s="1" t="s">
        <v>102</v>
      </c>
      <c r="B183" s="1">
        <v>2022</v>
      </c>
      <c r="C183" s="2">
        <v>44675</v>
      </c>
      <c r="D183" s="1" t="s">
        <v>72</v>
      </c>
      <c r="E183" s="1" t="s">
        <v>204</v>
      </c>
      <c r="F183" s="1" t="s">
        <v>204</v>
      </c>
      <c r="G183" s="1" t="s">
        <v>271</v>
      </c>
      <c r="H183" s="1" t="s">
        <v>464</v>
      </c>
      <c r="I183" s="93" t="s">
        <v>67</v>
      </c>
      <c r="J183" s="36">
        <v>10</v>
      </c>
      <c r="K183" s="36">
        <v>0</v>
      </c>
      <c r="L183" s="36">
        <v>1</v>
      </c>
      <c r="M183" s="36">
        <v>0</v>
      </c>
      <c r="N183" s="36">
        <v>0</v>
      </c>
      <c r="O183" s="36">
        <v>1</v>
      </c>
      <c r="P183" s="36">
        <v>0</v>
      </c>
      <c r="Q183" s="36">
        <v>0</v>
      </c>
      <c r="R183" s="36">
        <v>0</v>
      </c>
      <c r="S183" s="36">
        <v>0</v>
      </c>
      <c r="T183" s="36">
        <v>0</v>
      </c>
      <c r="U183" s="36">
        <v>0</v>
      </c>
      <c r="V183" s="36">
        <v>0</v>
      </c>
      <c r="W183" s="36">
        <v>0</v>
      </c>
      <c r="X183" s="94">
        <v>0</v>
      </c>
      <c r="Y183" s="36">
        <v>2</v>
      </c>
      <c r="Z183" s="64"/>
      <c r="AA183" s="36">
        <v>38.933</v>
      </c>
      <c r="BA183" s="64"/>
    </row>
    <row r="184" spans="1:53" x14ac:dyDescent="0.45">
      <c r="A184" s="1" t="s">
        <v>102</v>
      </c>
      <c r="B184" s="1">
        <v>2022</v>
      </c>
      <c r="C184" s="2">
        <v>44675</v>
      </c>
      <c r="D184" s="1" t="s">
        <v>72</v>
      </c>
      <c r="E184" s="1" t="s">
        <v>204</v>
      </c>
      <c r="F184" s="1" t="s">
        <v>204</v>
      </c>
      <c r="G184" s="1" t="s">
        <v>290</v>
      </c>
      <c r="H184" s="1" t="s">
        <v>488</v>
      </c>
      <c r="I184" s="93" t="s">
        <v>232</v>
      </c>
      <c r="J184" s="36">
        <v>11</v>
      </c>
      <c r="K184" s="36">
        <v>0</v>
      </c>
      <c r="L184" s="36">
        <v>0</v>
      </c>
      <c r="M184" s="36">
        <v>0</v>
      </c>
      <c r="N184" s="36">
        <v>0</v>
      </c>
      <c r="O184" s="36">
        <v>0</v>
      </c>
      <c r="P184" s="36">
        <v>0</v>
      </c>
      <c r="Q184" s="36">
        <v>0</v>
      </c>
      <c r="R184" s="36">
        <v>0</v>
      </c>
      <c r="S184" s="36">
        <v>1</v>
      </c>
      <c r="T184" s="36">
        <v>0</v>
      </c>
      <c r="U184" s="36">
        <v>0</v>
      </c>
      <c r="V184" s="36">
        <v>0</v>
      </c>
      <c r="W184" s="36">
        <v>0</v>
      </c>
      <c r="X184" s="94">
        <v>0</v>
      </c>
      <c r="Y184" s="36">
        <v>1</v>
      </c>
      <c r="Z184" s="64"/>
      <c r="AA184" s="36">
        <v>38.933</v>
      </c>
      <c r="BA184" s="64"/>
    </row>
    <row r="185" spans="1:53" x14ac:dyDescent="0.45">
      <c r="A185" s="1" t="s">
        <v>102</v>
      </c>
      <c r="B185" s="1">
        <v>2022</v>
      </c>
      <c r="C185" s="2">
        <v>44675</v>
      </c>
      <c r="D185" s="1" t="s">
        <v>72</v>
      </c>
      <c r="E185" s="1" t="s">
        <v>204</v>
      </c>
      <c r="F185" s="1" t="s">
        <v>204</v>
      </c>
      <c r="G185" s="1" t="s">
        <v>275</v>
      </c>
      <c r="H185" s="1" t="s">
        <v>250</v>
      </c>
      <c r="I185" s="93" t="s">
        <v>21</v>
      </c>
      <c r="J185" s="36">
        <v>12</v>
      </c>
      <c r="K185" s="36">
        <v>0</v>
      </c>
      <c r="L185" s="36">
        <v>0</v>
      </c>
      <c r="M185" s="36">
        <v>0</v>
      </c>
      <c r="N185" s="36">
        <v>0</v>
      </c>
      <c r="O185" s="36">
        <v>0</v>
      </c>
      <c r="P185" s="36">
        <v>0</v>
      </c>
      <c r="Q185" s="36">
        <v>0</v>
      </c>
      <c r="R185" s="36">
        <v>0</v>
      </c>
      <c r="S185" s="36">
        <v>0</v>
      </c>
      <c r="T185" s="36">
        <v>0</v>
      </c>
      <c r="U185" s="36">
        <v>0</v>
      </c>
      <c r="V185" s="36">
        <v>0</v>
      </c>
      <c r="W185" s="36">
        <v>0</v>
      </c>
      <c r="X185" s="94">
        <v>0</v>
      </c>
      <c r="Y185" s="36">
        <v>0</v>
      </c>
      <c r="Z185" s="64"/>
      <c r="AA185" s="36">
        <v>38.933</v>
      </c>
      <c r="BA185" s="64"/>
    </row>
    <row r="186" spans="1:53" x14ac:dyDescent="0.45">
      <c r="A186" s="1" t="s">
        <v>102</v>
      </c>
      <c r="B186" s="1">
        <v>2022</v>
      </c>
      <c r="C186" s="2">
        <v>44675</v>
      </c>
      <c r="D186" s="1" t="s">
        <v>72</v>
      </c>
      <c r="E186" s="1" t="s">
        <v>204</v>
      </c>
      <c r="F186" s="1" t="s">
        <v>204</v>
      </c>
      <c r="G186" s="1" t="s">
        <v>139</v>
      </c>
      <c r="H186" s="1" t="s">
        <v>444</v>
      </c>
      <c r="I186" s="1" t="s">
        <v>61</v>
      </c>
      <c r="J186" s="36">
        <v>13</v>
      </c>
      <c r="K186" s="36">
        <v>0</v>
      </c>
      <c r="L186" s="36">
        <v>0</v>
      </c>
      <c r="M186" s="36">
        <v>0</v>
      </c>
      <c r="N186" s="36">
        <v>0</v>
      </c>
      <c r="O186" s="36">
        <v>0</v>
      </c>
      <c r="P186" s="36">
        <v>0</v>
      </c>
      <c r="Q186" s="36">
        <v>0</v>
      </c>
      <c r="R186" s="36">
        <v>0</v>
      </c>
      <c r="S186" s="36">
        <v>0</v>
      </c>
      <c r="T186" s="36">
        <v>0</v>
      </c>
      <c r="U186" s="36">
        <v>0</v>
      </c>
      <c r="V186" s="36">
        <v>0</v>
      </c>
      <c r="W186" s="36">
        <v>0</v>
      </c>
      <c r="X186" s="94">
        <v>20</v>
      </c>
      <c r="Y186" s="36">
        <v>-20</v>
      </c>
      <c r="Z186" s="64"/>
      <c r="AA186" s="36">
        <v>38.933</v>
      </c>
      <c r="BA186" s="64"/>
    </row>
    <row r="187" spans="1:53" x14ac:dyDescent="0.45">
      <c r="A187" s="1" t="s">
        <v>102</v>
      </c>
      <c r="B187" s="1">
        <v>2022</v>
      </c>
      <c r="C187" s="2">
        <v>44675</v>
      </c>
      <c r="D187" s="1" t="s">
        <v>72</v>
      </c>
      <c r="E187" s="1" t="s">
        <v>204</v>
      </c>
      <c r="F187" s="1" t="s">
        <v>204</v>
      </c>
      <c r="G187" s="1" t="s">
        <v>597</v>
      </c>
      <c r="H187" s="1" t="s">
        <v>242</v>
      </c>
      <c r="I187" s="1" t="s">
        <v>243</v>
      </c>
      <c r="J187" s="36" t="s">
        <v>308</v>
      </c>
      <c r="K187" s="36">
        <v>0</v>
      </c>
      <c r="L187" s="36">
        <v>0</v>
      </c>
      <c r="M187" s="36">
        <v>0</v>
      </c>
      <c r="N187" s="36">
        <v>0</v>
      </c>
      <c r="O187" s="36">
        <v>0</v>
      </c>
      <c r="P187" s="36">
        <v>0</v>
      </c>
      <c r="Q187" s="36">
        <v>0</v>
      </c>
      <c r="R187" s="36">
        <v>0</v>
      </c>
      <c r="S187" s="36">
        <v>0</v>
      </c>
      <c r="T187" s="36">
        <v>0</v>
      </c>
      <c r="U187" s="36">
        <v>0</v>
      </c>
      <c r="V187" s="36">
        <v>0</v>
      </c>
      <c r="W187" s="36">
        <v>0</v>
      </c>
      <c r="X187" s="94">
        <v>20</v>
      </c>
      <c r="Y187" s="36" t="s">
        <v>308</v>
      </c>
      <c r="Z187" s="64"/>
      <c r="AA187" s="36">
        <v>38.933</v>
      </c>
      <c r="BA187" s="64"/>
    </row>
    <row r="188" spans="1:53" x14ac:dyDescent="0.45">
      <c r="A188" s="1" t="s">
        <v>102</v>
      </c>
      <c r="B188" s="1">
        <v>2022</v>
      </c>
      <c r="C188" s="2">
        <v>44675</v>
      </c>
      <c r="D188" s="1" t="s">
        <v>72</v>
      </c>
      <c r="E188" s="1" t="s">
        <v>204</v>
      </c>
      <c r="F188" s="1" t="s">
        <v>204</v>
      </c>
      <c r="G188" s="1" t="s">
        <v>2329</v>
      </c>
      <c r="H188" s="1" t="s">
        <v>598</v>
      </c>
      <c r="I188" s="1" t="s">
        <v>49</v>
      </c>
      <c r="J188" s="36" t="s">
        <v>308</v>
      </c>
      <c r="K188" s="36">
        <v>0</v>
      </c>
      <c r="L188" s="36">
        <v>0</v>
      </c>
      <c r="M188" s="36">
        <v>0</v>
      </c>
      <c r="N188" s="36">
        <v>0</v>
      </c>
      <c r="O188" s="36">
        <v>0</v>
      </c>
      <c r="P188" s="36">
        <v>0</v>
      </c>
      <c r="Q188" s="36">
        <v>0</v>
      </c>
      <c r="R188" s="36">
        <v>0</v>
      </c>
      <c r="S188" s="36">
        <v>0</v>
      </c>
      <c r="T188" s="36">
        <v>0</v>
      </c>
      <c r="U188" s="36">
        <v>0</v>
      </c>
      <c r="V188" s="36">
        <v>0</v>
      </c>
      <c r="W188" s="36">
        <v>0</v>
      </c>
      <c r="X188" s="94">
        <v>20</v>
      </c>
      <c r="Y188" s="36" t="s">
        <v>308</v>
      </c>
      <c r="Z188" s="64"/>
      <c r="AA188" s="36">
        <v>38.933</v>
      </c>
      <c r="BA188" s="64"/>
    </row>
    <row r="189" spans="1:53" x14ac:dyDescent="0.45">
      <c r="A189" s="1" t="s">
        <v>102</v>
      </c>
      <c r="B189" s="1">
        <v>2022</v>
      </c>
      <c r="C189" s="2">
        <v>44675</v>
      </c>
      <c r="D189" s="1" t="s">
        <v>72</v>
      </c>
      <c r="E189" s="1" t="s">
        <v>204</v>
      </c>
      <c r="F189" s="1" t="s">
        <v>204</v>
      </c>
      <c r="G189" s="1" t="s">
        <v>218</v>
      </c>
      <c r="H189" s="1" t="s">
        <v>462</v>
      </c>
      <c r="I189" s="1" t="s">
        <v>19</v>
      </c>
      <c r="J189" s="36" t="s">
        <v>308</v>
      </c>
      <c r="K189" s="36">
        <v>0</v>
      </c>
      <c r="L189" s="36">
        <v>0</v>
      </c>
      <c r="M189" s="36">
        <v>0</v>
      </c>
      <c r="N189" s="36">
        <v>1</v>
      </c>
      <c r="O189" s="36">
        <v>0</v>
      </c>
      <c r="P189" s="36">
        <v>1</v>
      </c>
      <c r="Q189" s="36">
        <v>0</v>
      </c>
      <c r="R189" s="36">
        <v>0</v>
      </c>
      <c r="S189" s="36">
        <v>0</v>
      </c>
      <c r="T189" s="36">
        <v>0</v>
      </c>
      <c r="U189" s="36">
        <v>0</v>
      </c>
      <c r="V189" s="36">
        <v>0</v>
      </c>
      <c r="W189" s="36">
        <v>0</v>
      </c>
      <c r="X189" s="94">
        <v>0</v>
      </c>
      <c r="Y189" s="36" t="s">
        <v>308</v>
      </c>
      <c r="Z189" s="64"/>
      <c r="AA189" s="36">
        <v>38.933</v>
      </c>
      <c r="BA189" s="64"/>
    </row>
    <row r="190" spans="1:53" x14ac:dyDescent="0.45">
      <c r="A190" s="1" t="s">
        <v>102</v>
      </c>
      <c r="B190" s="1">
        <v>2022</v>
      </c>
      <c r="C190" s="2">
        <v>44675</v>
      </c>
      <c r="D190" s="1" t="s">
        <v>72</v>
      </c>
      <c r="E190" s="1" t="s">
        <v>204</v>
      </c>
      <c r="F190" s="1" t="s">
        <v>204</v>
      </c>
      <c r="G190" s="1" t="s">
        <v>309</v>
      </c>
      <c r="H190" s="1" t="s">
        <v>497</v>
      </c>
      <c r="I190" s="1" t="s">
        <v>273</v>
      </c>
      <c r="J190" s="36" t="s">
        <v>308</v>
      </c>
      <c r="K190" s="36">
        <v>2</v>
      </c>
      <c r="L190" s="36">
        <v>0</v>
      </c>
      <c r="M190" s="36">
        <v>2</v>
      </c>
      <c r="N190" s="36">
        <v>0</v>
      </c>
      <c r="O190" s="36">
        <v>5</v>
      </c>
      <c r="P190" s="36">
        <v>0</v>
      </c>
      <c r="Q190" s="36">
        <v>0</v>
      </c>
      <c r="R190" s="36">
        <v>0</v>
      </c>
      <c r="S190" s="36">
        <v>0</v>
      </c>
      <c r="T190" s="36">
        <v>0</v>
      </c>
      <c r="U190" s="36">
        <v>0</v>
      </c>
      <c r="V190" s="36">
        <v>0</v>
      </c>
      <c r="W190" s="36">
        <v>0</v>
      </c>
      <c r="X190" s="94">
        <v>0</v>
      </c>
      <c r="Y190" s="36" t="s">
        <v>308</v>
      </c>
      <c r="Z190" s="64"/>
      <c r="AA190" s="36">
        <v>38.933</v>
      </c>
      <c r="BA190" s="64"/>
    </row>
    <row r="191" spans="1:53" x14ac:dyDescent="0.45">
      <c r="A191" s="1" t="s">
        <v>102</v>
      </c>
      <c r="B191" s="1">
        <v>2022</v>
      </c>
      <c r="C191" s="2">
        <v>44675</v>
      </c>
      <c r="D191" s="1" t="s">
        <v>72</v>
      </c>
      <c r="E191" s="1" t="s">
        <v>204</v>
      </c>
      <c r="F191" s="1" t="s">
        <v>204</v>
      </c>
      <c r="G191" s="1" t="s">
        <v>263</v>
      </c>
      <c r="H191" s="1" t="s">
        <v>288</v>
      </c>
      <c r="I191" s="1" t="s">
        <v>264</v>
      </c>
      <c r="J191" s="36" t="s">
        <v>308</v>
      </c>
      <c r="K191" s="36">
        <v>0</v>
      </c>
      <c r="L191" s="36">
        <v>0</v>
      </c>
      <c r="M191" s="36">
        <v>0</v>
      </c>
      <c r="N191" s="36">
        <v>0</v>
      </c>
      <c r="O191" s="36">
        <v>0</v>
      </c>
      <c r="P191" s="36">
        <v>0</v>
      </c>
      <c r="Q191" s="36">
        <v>0</v>
      </c>
      <c r="R191" s="36">
        <v>0</v>
      </c>
      <c r="S191" s="36">
        <v>0</v>
      </c>
      <c r="T191" s="36">
        <v>0</v>
      </c>
      <c r="U191" s="36">
        <v>0</v>
      </c>
      <c r="V191" s="36">
        <v>0</v>
      </c>
      <c r="W191" s="36">
        <v>0</v>
      </c>
      <c r="X191" s="94">
        <v>20</v>
      </c>
      <c r="Y191" s="36" t="s">
        <v>308</v>
      </c>
      <c r="Z191" s="64"/>
      <c r="AA191" s="36">
        <v>38.933</v>
      </c>
      <c r="BA191" s="64"/>
    </row>
    <row r="192" spans="1:53" x14ac:dyDescent="0.45">
      <c r="A192" s="10" t="s">
        <v>108</v>
      </c>
      <c r="B192" s="10">
        <v>2021</v>
      </c>
      <c r="C192" s="25">
        <v>44492</v>
      </c>
      <c r="D192" s="10" t="s">
        <v>13</v>
      </c>
      <c r="E192" s="10" t="s">
        <v>379</v>
      </c>
      <c r="F192" s="10">
        <v>1</v>
      </c>
      <c r="G192" s="10" t="s">
        <v>349</v>
      </c>
      <c r="H192" s="10" t="s">
        <v>306</v>
      </c>
      <c r="I192" s="10" t="s">
        <v>19</v>
      </c>
      <c r="J192" s="36">
        <v>1</v>
      </c>
      <c r="K192" s="36">
        <v>3</v>
      </c>
      <c r="L192" s="36">
        <v>3</v>
      </c>
      <c r="M192" s="36">
        <v>5</v>
      </c>
      <c r="N192" s="36">
        <v>3</v>
      </c>
      <c r="O192" s="36">
        <v>5</v>
      </c>
      <c r="P192" s="36">
        <v>0</v>
      </c>
      <c r="Q192" s="36">
        <v>0</v>
      </c>
      <c r="R192" s="36">
        <v>0</v>
      </c>
      <c r="S192" s="36">
        <v>0</v>
      </c>
      <c r="T192" s="36">
        <v>0</v>
      </c>
      <c r="U192" s="36">
        <v>0</v>
      </c>
      <c r="V192" s="36">
        <v>0</v>
      </c>
      <c r="W192" s="36">
        <v>0</v>
      </c>
      <c r="X192" s="94">
        <v>0</v>
      </c>
      <c r="Y192" s="36">
        <v>19</v>
      </c>
      <c r="Z192" s="64">
        <v>0.71944444444444444</v>
      </c>
      <c r="AA192" s="36">
        <v>52.124000000000002</v>
      </c>
      <c r="BA192" s="64"/>
    </row>
    <row r="193" spans="1:53" x14ac:dyDescent="0.45">
      <c r="A193" s="10" t="s">
        <v>108</v>
      </c>
      <c r="B193" s="10">
        <v>2021</v>
      </c>
      <c r="C193" s="25">
        <v>44492</v>
      </c>
      <c r="D193" s="10" t="s">
        <v>13</v>
      </c>
      <c r="E193" s="10" t="s">
        <v>379</v>
      </c>
      <c r="F193" s="10">
        <v>1</v>
      </c>
      <c r="G193" s="10" t="s">
        <v>268</v>
      </c>
      <c r="H193" s="10" t="s">
        <v>470</v>
      </c>
      <c r="I193" s="10" t="s">
        <v>47</v>
      </c>
      <c r="J193" s="36">
        <v>2</v>
      </c>
      <c r="K193" s="36">
        <v>5</v>
      </c>
      <c r="L193" s="36">
        <v>0</v>
      </c>
      <c r="M193" s="36">
        <v>0</v>
      </c>
      <c r="N193" s="36">
        <v>1</v>
      </c>
      <c r="O193" s="36">
        <v>0</v>
      </c>
      <c r="P193" s="36">
        <v>6</v>
      </c>
      <c r="Q193" s="36">
        <v>0</v>
      </c>
      <c r="R193" s="36">
        <v>0</v>
      </c>
      <c r="S193" s="36">
        <v>0</v>
      </c>
      <c r="T193" s="36">
        <v>0</v>
      </c>
      <c r="U193" s="36">
        <v>0</v>
      </c>
      <c r="V193" s="36">
        <v>0</v>
      </c>
      <c r="W193" s="36">
        <v>0</v>
      </c>
      <c r="X193" s="94">
        <v>0</v>
      </c>
      <c r="Y193" s="36">
        <v>12</v>
      </c>
      <c r="Z193" s="64"/>
      <c r="AA193" s="36">
        <v>52.124000000000002</v>
      </c>
      <c r="BA193" s="64"/>
    </row>
    <row r="194" spans="1:53" x14ac:dyDescent="0.45">
      <c r="A194" s="10" t="s">
        <v>108</v>
      </c>
      <c r="B194" s="10">
        <v>2021</v>
      </c>
      <c r="C194" s="25">
        <v>44492</v>
      </c>
      <c r="D194" s="10" t="s">
        <v>13</v>
      </c>
      <c r="E194" s="10" t="s">
        <v>379</v>
      </c>
      <c r="F194" s="10">
        <v>1</v>
      </c>
      <c r="G194" s="10" t="s">
        <v>269</v>
      </c>
      <c r="H194" s="10" t="s">
        <v>328</v>
      </c>
      <c r="I194" s="10" t="s">
        <v>25</v>
      </c>
      <c r="J194" s="36">
        <v>3</v>
      </c>
      <c r="K194" s="36">
        <v>0</v>
      </c>
      <c r="L194" s="36">
        <v>5</v>
      </c>
      <c r="M194" s="36">
        <v>0</v>
      </c>
      <c r="N194" s="36">
        <v>5</v>
      </c>
      <c r="O194" s="36">
        <v>2</v>
      </c>
      <c r="P194" s="36">
        <v>0</v>
      </c>
      <c r="Q194" s="36">
        <v>0</v>
      </c>
      <c r="R194" s="36">
        <v>0</v>
      </c>
      <c r="S194" s="36">
        <v>0</v>
      </c>
      <c r="T194" s="36">
        <v>0</v>
      </c>
      <c r="U194" s="36">
        <v>0</v>
      </c>
      <c r="V194" s="36">
        <v>0</v>
      </c>
      <c r="W194" s="36">
        <v>0</v>
      </c>
      <c r="X194" s="94">
        <v>0</v>
      </c>
      <c r="Y194" s="36">
        <v>12</v>
      </c>
      <c r="Z194" s="64"/>
      <c r="AA194" s="36">
        <v>52.124000000000002</v>
      </c>
      <c r="BA194" s="64"/>
    </row>
    <row r="195" spans="1:53" x14ac:dyDescent="0.45">
      <c r="A195" s="10" t="s">
        <v>108</v>
      </c>
      <c r="B195" s="10">
        <v>2021</v>
      </c>
      <c r="C195" s="25">
        <v>44492</v>
      </c>
      <c r="D195" s="10" t="s">
        <v>13</v>
      </c>
      <c r="E195" s="10" t="s">
        <v>379</v>
      </c>
      <c r="F195" s="10">
        <v>1</v>
      </c>
      <c r="G195" s="10" t="s">
        <v>566</v>
      </c>
      <c r="H195" s="10" t="s">
        <v>283</v>
      </c>
      <c r="I195" s="10" t="s">
        <v>31</v>
      </c>
      <c r="J195" s="36">
        <v>4</v>
      </c>
      <c r="K195" s="36">
        <v>0</v>
      </c>
      <c r="L195" s="36">
        <v>0</v>
      </c>
      <c r="M195" s="36">
        <v>0</v>
      </c>
      <c r="N195" s="36">
        <v>0</v>
      </c>
      <c r="O195" s="36">
        <v>0</v>
      </c>
      <c r="P195" s="36">
        <v>10</v>
      </c>
      <c r="Q195" s="36">
        <v>0</v>
      </c>
      <c r="R195" s="36">
        <v>0</v>
      </c>
      <c r="S195" s="36">
        <v>0</v>
      </c>
      <c r="T195" s="36">
        <v>0</v>
      </c>
      <c r="U195" s="36">
        <v>0</v>
      </c>
      <c r="V195" s="36">
        <v>0</v>
      </c>
      <c r="W195" s="36">
        <v>0</v>
      </c>
      <c r="X195" s="94">
        <v>0</v>
      </c>
      <c r="Y195" s="36">
        <v>10</v>
      </c>
      <c r="Z195" s="64"/>
      <c r="AA195" s="36">
        <v>52.124000000000002</v>
      </c>
      <c r="BA195" s="64"/>
    </row>
    <row r="196" spans="1:53" x14ac:dyDescent="0.45">
      <c r="A196" s="10" t="s">
        <v>108</v>
      </c>
      <c r="B196" s="10">
        <v>2021</v>
      </c>
      <c r="C196" s="25">
        <v>44492</v>
      </c>
      <c r="D196" s="10" t="s">
        <v>13</v>
      </c>
      <c r="E196" s="10" t="s">
        <v>379</v>
      </c>
      <c r="F196" s="10">
        <v>1</v>
      </c>
      <c r="G196" s="10" t="s">
        <v>298</v>
      </c>
      <c r="H196" s="10" t="s">
        <v>272</v>
      </c>
      <c r="I196" s="10" t="s">
        <v>53</v>
      </c>
      <c r="J196" s="36">
        <v>5</v>
      </c>
      <c r="K196" s="36">
        <v>2</v>
      </c>
      <c r="L196" s="36">
        <v>2</v>
      </c>
      <c r="M196" s="36">
        <v>3</v>
      </c>
      <c r="N196" s="36">
        <v>0</v>
      </c>
      <c r="O196" s="36">
        <v>1</v>
      </c>
      <c r="P196" s="36">
        <v>0</v>
      </c>
      <c r="Q196" s="36">
        <v>0</v>
      </c>
      <c r="R196" s="36">
        <v>0</v>
      </c>
      <c r="S196" s="36">
        <v>0</v>
      </c>
      <c r="T196" s="36">
        <v>0</v>
      </c>
      <c r="U196" s="36">
        <v>0</v>
      </c>
      <c r="V196" s="36">
        <v>0</v>
      </c>
      <c r="W196" s="36">
        <v>0</v>
      </c>
      <c r="X196" s="94">
        <v>0</v>
      </c>
      <c r="Y196" s="36">
        <v>8</v>
      </c>
      <c r="Z196" s="64"/>
      <c r="AA196" s="36">
        <v>52.124000000000002</v>
      </c>
      <c r="BA196" s="64"/>
    </row>
    <row r="197" spans="1:53" x14ac:dyDescent="0.45">
      <c r="A197" s="10" t="s">
        <v>108</v>
      </c>
      <c r="B197" s="10">
        <v>2021</v>
      </c>
      <c r="C197" s="25">
        <v>44492</v>
      </c>
      <c r="D197" s="10" t="s">
        <v>13</v>
      </c>
      <c r="E197" s="10" t="s">
        <v>379</v>
      </c>
      <c r="F197" s="10">
        <v>1</v>
      </c>
      <c r="G197" s="10" t="s">
        <v>274</v>
      </c>
      <c r="H197" s="10" t="s">
        <v>217</v>
      </c>
      <c r="I197" s="10" t="s">
        <v>29</v>
      </c>
      <c r="J197" s="36">
        <v>6</v>
      </c>
      <c r="K197" s="36">
        <v>1</v>
      </c>
      <c r="L197" s="36">
        <v>1</v>
      </c>
      <c r="M197" s="36">
        <v>1</v>
      </c>
      <c r="N197" s="36">
        <v>0</v>
      </c>
      <c r="O197" s="36">
        <v>0</v>
      </c>
      <c r="P197" s="36">
        <v>2</v>
      </c>
      <c r="Q197" s="36">
        <v>0</v>
      </c>
      <c r="R197" s="36">
        <v>0</v>
      </c>
      <c r="S197" s="36">
        <v>0</v>
      </c>
      <c r="T197" s="36">
        <v>0</v>
      </c>
      <c r="U197" s="36">
        <v>0</v>
      </c>
      <c r="V197" s="36">
        <v>0</v>
      </c>
      <c r="W197" s="36">
        <v>0</v>
      </c>
      <c r="X197" s="94">
        <v>0</v>
      </c>
      <c r="Y197" s="36">
        <v>5</v>
      </c>
      <c r="Z197" s="64"/>
      <c r="AA197" s="36">
        <v>52.124000000000002</v>
      </c>
      <c r="BA197" s="64"/>
    </row>
    <row r="198" spans="1:53" x14ac:dyDescent="0.45">
      <c r="A198" s="10" t="s">
        <v>108</v>
      </c>
      <c r="B198" s="10">
        <v>2021</v>
      </c>
      <c r="C198" s="25">
        <v>44492</v>
      </c>
      <c r="D198" s="10" t="s">
        <v>13</v>
      </c>
      <c r="E198" s="10" t="s">
        <v>379</v>
      </c>
      <c r="F198" s="10">
        <v>1</v>
      </c>
      <c r="G198" s="10" t="s">
        <v>280</v>
      </c>
      <c r="H198" s="10" t="s">
        <v>502</v>
      </c>
      <c r="I198" s="10" t="s">
        <v>172</v>
      </c>
      <c r="J198" s="36">
        <v>7</v>
      </c>
      <c r="K198" s="36">
        <v>0</v>
      </c>
      <c r="L198" s="36">
        <v>0</v>
      </c>
      <c r="M198" s="36">
        <v>0</v>
      </c>
      <c r="N198" s="36">
        <v>0</v>
      </c>
      <c r="O198" s="36">
        <v>0</v>
      </c>
      <c r="P198" s="36">
        <v>4</v>
      </c>
      <c r="Q198" s="36">
        <v>0</v>
      </c>
      <c r="R198" s="36">
        <v>0</v>
      </c>
      <c r="S198" s="36">
        <v>0</v>
      </c>
      <c r="T198" s="36">
        <v>0</v>
      </c>
      <c r="U198" s="36">
        <v>0</v>
      </c>
      <c r="V198" s="36">
        <v>0</v>
      </c>
      <c r="W198" s="36">
        <v>0</v>
      </c>
      <c r="X198" s="94">
        <v>0</v>
      </c>
      <c r="Y198" s="36">
        <v>4</v>
      </c>
      <c r="Z198" s="64"/>
      <c r="AA198" s="36">
        <v>52.124000000000002</v>
      </c>
      <c r="BA198" s="64"/>
    </row>
    <row r="199" spans="1:53" x14ac:dyDescent="0.45">
      <c r="A199" s="10" t="s">
        <v>108</v>
      </c>
      <c r="B199" s="10">
        <v>2021</v>
      </c>
      <c r="C199" s="25">
        <v>44492</v>
      </c>
      <c r="D199" s="10" t="s">
        <v>13</v>
      </c>
      <c r="E199" s="10" t="s">
        <v>379</v>
      </c>
      <c r="F199" s="10">
        <v>1</v>
      </c>
      <c r="G199" s="10" t="s">
        <v>229</v>
      </c>
      <c r="H199" s="10" t="s">
        <v>472</v>
      </c>
      <c r="I199" s="10" t="s">
        <v>61</v>
      </c>
      <c r="J199" s="36">
        <v>8</v>
      </c>
      <c r="K199" s="36">
        <v>0</v>
      </c>
      <c r="L199" s="36">
        <v>0</v>
      </c>
      <c r="M199" s="36">
        <v>0</v>
      </c>
      <c r="N199" s="36">
        <v>0</v>
      </c>
      <c r="O199" s="36">
        <v>3</v>
      </c>
      <c r="P199" s="36">
        <v>0</v>
      </c>
      <c r="Q199" s="36">
        <v>0</v>
      </c>
      <c r="R199" s="36">
        <v>0</v>
      </c>
      <c r="S199" s="36">
        <v>0</v>
      </c>
      <c r="T199" s="36">
        <v>0</v>
      </c>
      <c r="U199" s="36">
        <v>0</v>
      </c>
      <c r="V199" s="36">
        <v>0</v>
      </c>
      <c r="W199" s="36">
        <v>0</v>
      </c>
      <c r="X199" s="94">
        <v>0</v>
      </c>
      <c r="Y199" s="36">
        <v>3</v>
      </c>
      <c r="Z199" s="64"/>
      <c r="AA199" s="36">
        <v>52.124000000000002</v>
      </c>
      <c r="BA199" s="64"/>
    </row>
    <row r="200" spans="1:53" x14ac:dyDescent="0.45">
      <c r="A200" s="10" t="s">
        <v>108</v>
      </c>
      <c r="B200" s="10">
        <v>2021</v>
      </c>
      <c r="C200" s="25">
        <v>44492</v>
      </c>
      <c r="D200" s="10" t="s">
        <v>13</v>
      </c>
      <c r="E200" s="10" t="s">
        <v>379</v>
      </c>
      <c r="F200" s="10">
        <v>1</v>
      </c>
      <c r="G200" s="10" t="s">
        <v>549</v>
      </c>
      <c r="H200" s="10" t="s">
        <v>271</v>
      </c>
      <c r="I200" s="10" t="s">
        <v>67</v>
      </c>
      <c r="J200" s="36">
        <v>9</v>
      </c>
      <c r="K200" s="36">
        <v>0</v>
      </c>
      <c r="L200" s="36">
        <v>0</v>
      </c>
      <c r="M200" s="36">
        <v>2</v>
      </c>
      <c r="N200" s="36">
        <v>0</v>
      </c>
      <c r="O200" s="36">
        <v>0</v>
      </c>
      <c r="P200" s="36">
        <v>0</v>
      </c>
      <c r="Q200" s="36">
        <v>0</v>
      </c>
      <c r="R200" s="36">
        <v>0</v>
      </c>
      <c r="S200" s="36">
        <v>0</v>
      </c>
      <c r="T200" s="36">
        <v>0</v>
      </c>
      <c r="U200" s="36">
        <v>0</v>
      </c>
      <c r="V200" s="36">
        <v>0</v>
      </c>
      <c r="W200" s="36">
        <v>0</v>
      </c>
      <c r="X200" s="94">
        <v>0</v>
      </c>
      <c r="Y200" s="36">
        <v>2</v>
      </c>
      <c r="Z200" s="64"/>
      <c r="AA200" s="36">
        <v>52.124000000000002</v>
      </c>
      <c r="BA200" s="64"/>
    </row>
    <row r="201" spans="1:53" x14ac:dyDescent="0.45">
      <c r="A201" s="10" t="s">
        <v>108</v>
      </c>
      <c r="B201" s="10">
        <v>2021</v>
      </c>
      <c r="C201" s="25">
        <v>44492</v>
      </c>
      <c r="D201" s="10" t="s">
        <v>13</v>
      </c>
      <c r="E201" s="10" t="s">
        <v>379</v>
      </c>
      <c r="F201" s="10">
        <v>1</v>
      </c>
      <c r="G201" s="10" t="s">
        <v>233</v>
      </c>
      <c r="H201" s="10" t="s">
        <v>427</v>
      </c>
      <c r="I201" s="10" t="s">
        <v>56</v>
      </c>
      <c r="J201" s="36">
        <v>10</v>
      </c>
      <c r="K201" s="36">
        <v>0</v>
      </c>
      <c r="L201" s="36">
        <v>0</v>
      </c>
      <c r="M201" s="36">
        <v>0</v>
      </c>
      <c r="N201" s="36">
        <v>2</v>
      </c>
      <c r="O201" s="36">
        <v>0</v>
      </c>
      <c r="P201" s="36">
        <v>0</v>
      </c>
      <c r="Q201" s="36">
        <v>0</v>
      </c>
      <c r="R201" s="36">
        <v>0</v>
      </c>
      <c r="S201" s="36">
        <v>0</v>
      </c>
      <c r="T201" s="36">
        <v>0</v>
      </c>
      <c r="U201" s="36">
        <v>0</v>
      </c>
      <c r="V201" s="36">
        <v>0</v>
      </c>
      <c r="W201" s="36">
        <v>0</v>
      </c>
      <c r="X201" s="94">
        <v>0</v>
      </c>
      <c r="Y201" s="36">
        <v>2</v>
      </c>
      <c r="Z201" s="64"/>
      <c r="AA201" s="36">
        <v>52.124000000000002</v>
      </c>
      <c r="BA201" s="64"/>
    </row>
    <row r="202" spans="1:53" x14ac:dyDescent="0.45">
      <c r="A202" s="10" t="s">
        <v>108</v>
      </c>
      <c r="B202" s="10">
        <v>2021</v>
      </c>
      <c r="C202" s="25">
        <v>44492</v>
      </c>
      <c r="D202" s="10" t="s">
        <v>13</v>
      </c>
      <c r="E202" s="10" t="s">
        <v>379</v>
      </c>
      <c r="F202" s="10">
        <v>2</v>
      </c>
      <c r="G202" s="10" t="s">
        <v>270</v>
      </c>
      <c r="H202" s="10" t="s">
        <v>256</v>
      </c>
      <c r="I202" s="10" t="s">
        <v>36</v>
      </c>
      <c r="J202" s="36">
        <v>1</v>
      </c>
      <c r="K202" s="36">
        <v>5</v>
      </c>
      <c r="L202" s="36">
        <v>3</v>
      </c>
      <c r="M202" s="36">
        <v>5</v>
      </c>
      <c r="N202" s="36">
        <v>3</v>
      </c>
      <c r="O202" s="36">
        <v>5</v>
      </c>
      <c r="P202" s="36">
        <v>6</v>
      </c>
      <c r="Q202" s="36">
        <v>0</v>
      </c>
      <c r="R202" s="36">
        <v>0</v>
      </c>
      <c r="S202" s="36">
        <v>0</v>
      </c>
      <c r="T202" s="36">
        <v>0</v>
      </c>
      <c r="U202" s="36">
        <v>0</v>
      </c>
      <c r="V202" s="36">
        <v>0</v>
      </c>
      <c r="W202" s="36">
        <v>0</v>
      </c>
      <c r="X202" s="94">
        <v>0</v>
      </c>
      <c r="Y202" s="36">
        <v>27</v>
      </c>
      <c r="Z202" s="64">
        <v>0.7270833333333333</v>
      </c>
      <c r="AA202" s="36">
        <v>51.576000000000001</v>
      </c>
      <c r="BA202" s="64"/>
    </row>
    <row r="203" spans="1:53" x14ac:dyDescent="0.45">
      <c r="A203" s="10" t="s">
        <v>108</v>
      </c>
      <c r="B203" s="10">
        <v>2021</v>
      </c>
      <c r="C203" s="25">
        <v>44492</v>
      </c>
      <c r="D203" s="10" t="s">
        <v>13</v>
      </c>
      <c r="E203" s="10" t="s">
        <v>379</v>
      </c>
      <c r="F203" s="10">
        <v>2</v>
      </c>
      <c r="G203" s="10" t="s">
        <v>215</v>
      </c>
      <c r="H203" s="10" t="s">
        <v>530</v>
      </c>
      <c r="I203" s="10" t="s">
        <v>17</v>
      </c>
      <c r="J203" s="36">
        <v>2</v>
      </c>
      <c r="K203" s="36">
        <v>1</v>
      </c>
      <c r="L203" s="36">
        <v>5</v>
      </c>
      <c r="M203" s="36">
        <v>0</v>
      </c>
      <c r="N203" s="36">
        <v>0</v>
      </c>
      <c r="O203" s="36">
        <v>0</v>
      </c>
      <c r="P203" s="36">
        <v>0</v>
      </c>
      <c r="Q203" s="36">
        <v>0</v>
      </c>
      <c r="R203" s="36">
        <v>0</v>
      </c>
      <c r="S203" s="36">
        <v>0</v>
      </c>
      <c r="T203" s="36">
        <v>0</v>
      </c>
      <c r="U203" s="36">
        <v>0</v>
      </c>
      <c r="V203" s="36">
        <v>0</v>
      </c>
      <c r="W203" s="36">
        <v>20</v>
      </c>
      <c r="X203" s="94">
        <v>0</v>
      </c>
      <c r="Y203" s="36">
        <v>26</v>
      </c>
      <c r="Z203" s="64"/>
      <c r="AA203" s="36">
        <v>51.576000000000001</v>
      </c>
      <c r="BA203" s="64"/>
    </row>
    <row r="204" spans="1:53" x14ac:dyDescent="0.45">
      <c r="A204" s="10" t="s">
        <v>108</v>
      </c>
      <c r="B204" s="10">
        <v>2021</v>
      </c>
      <c r="C204" s="25">
        <v>44492</v>
      </c>
      <c r="D204" s="10" t="s">
        <v>13</v>
      </c>
      <c r="E204" s="10" t="s">
        <v>379</v>
      </c>
      <c r="F204" s="10">
        <v>2</v>
      </c>
      <c r="G204" s="10" t="s">
        <v>599</v>
      </c>
      <c r="H204" s="10" t="s">
        <v>519</v>
      </c>
      <c r="I204" s="10" t="s">
        <v>110</v>
      </c>
      <c r="J204" s="36">
        <v>3</v>
      </c>
      <c r="K204" s="36">
        <v>2</v>
      </c>
      <c r="L204" s="36">
        <v>0</v>
      </c>
      <c r="M204" s="36">
        <v>2</v>
      </c>
      <c r="N204" s="36">
        <v>0</v>
      </c>
      <c r="O204" s="36">
        <v>1</v>
      </c>
      <c r="P204" s="36">
        <v>10</v>
      </c>
      <c r="Q204" s="36">
        <v>0</v>
      </c>
      <c r="R204" s="36">
        <v>0</v>
      </c>
      <c r="S204" s="36">
        <v>0</v>
      </c>
      <c r="T204" s="36">
        <v>0</v>
      </c>
      <c r="U204" s="36">
        <v>0</v>
      </c>
      <c r="V204" s="36">
        <v>0</v>
      </c>
      <c r="W204" s="36">
        <v>0</v>
      </c>
      <c r="X204" s="94">
        <v>0</v>
      </c>
      <c r="Y204" s="36">
        <v>15</v>
      </c>
      <c r="Z204" s="64"/>
      <c r="AA204" s="36">
        <v>51.576000000000001</v>
      </c>
      <c r="BA204" s="64"/>
    </row>
    <row r="205" spans="1:53" x14ac:dyDescent="0.45">
      <c r="A205" s="10" t="s">
        <v>108</v>
      </c>
      <c r="B205" s="10">
        <v>2021</v>
      </c>
      <c r="C205" s="25">
        <v>44492</v>
      </c>
      <c r="D205" s="10" t="s">
        <v>13</v>
      </c>
      <c r="E205" s="10" t="s">
        <v>379</v>
      </c>
      <c r="F205" s="10">
        <v>2</v>
      </c>
      <c r="G205" s="10" t="s">
        <v>237</v>
      </c>
      <c r="H205" s="10" t="s">
        <v>325</v>
      </c>
      <c r="I205" s="10" t="s">
        <v>238</v>
      </c>
      <c r="J205" s="36">
        <v>4</v>
      </c>
      <c r="K205" s="36">
        <v>3</v>
      </c>
      <c r="L205" s="36">
        <v>2</v>
      </c>
      <c r="M205" s="36">
        <v>0</v>
      </c>
      <c r="N205" s="36">
        <v>5</v>
      </c>
      <c r="O205" s="36">
        <v>0</v>
      </c>
      <c r="P205" s="36">
        <v>0</v>
      </c>
      <c r="Q205" s="36">
        <v>0</v>
      </c>
      <c r="R205" s="36">
        <v>0</v>
      </c>
      <c r="S205" s="36">
        <v>0</v>
      </c>
      <c r="T205" s="36">
        <v>0</v>
      </c>
      <c r="U205" s="36">
        <v>0</v>
      </c>
      <c r="V205" s="36">
        <v>0</v>
      </c>
      <c r="W205" s="36">
        <v>0</v>
      </c>
      <c r="X205" s="94">
        <v>0</v>
      </c>
      <c r="Y205" s="36">
        <v>10</v>
      </c>
      <c r="Z205" s="64"/>
      <c r="AA205" s="36">
        <v>51.576000000000001</v>
      </c>
      <c r="BA205" s="64"/>
    </row>
    <row r="206" spans="1:53" x14ac:dyDescent="0.45">
      <c r="A206" s="10" t="s">
        <v>108</v>
      </c>
      <c r="B206" s="10">
        <v>2021</v>
      </c>
      <c r="C206" s="25">
        <v>44492</v>
      </c>
      <c r="D206" s="10" t="s">
        <v>13</v>
      </c>
      <c r="E206" s="10" t="s">
        <v>379</v>
      </c>
      <c r="F206" s="10">
        <v>2</v>
      </c>
      <c r="G206" s="10" t="s">
        <v>531</v>
      </c>
      <c r="H206" s="10" t="s">
        <v>258</v>
      </c>
      <c r="I206" s="10" t="s">
        <v>51</v>
      </c>
      <c r="J206" s="36">
        <v>5</v>
      </c>
      <c r="K206" s="36">
        <v>0</v>
      </c>
      <c r="L206" s="36">
        <v>1</v>
      </c>
      <c r="M206" s="36">
        <v>1</v>
      </c>
      <c r="N206" s="36">
        <v>0</v>
      </c>
      <c r="O206" s="36">
        <v>2</v>
      </c>
      <c r="P206" s="36">
        <v>4</v>
      </c>
      <c r="Q206" s="36">
        <v>0</v>
      </c>
      <c r="R206" s="36">
        <v>0</v>
      </c>
      <c r="S206" s="36">
        <v>0</v>
      </c>
      <c r="T206" s="36">
        <v>0</v>
      </c>
      <c r="U206" s="36">
        <v>0</v>
      </c>
      <c r="V206" s="36">
        <v>0</v>
      </c>
      <c r="W206" s="36">
        <v>0</v>
      </c>
      <c r="X206" s="94">
        <v>0</v>
      </c>
      <c r="Y206" s="36">
        <v>8</v>
      </c>
      <c r="Z206" s="64"/>
      <c r="AA206" s="36">
        <v>51.576000000000001</v>
      </c>
      <c r="BA206" s="64"/>
    </row>
    <row r="207" spans="1:53" x14ac:dyDescent="0.45">
      <c r="A207" s="10" t="s">
        <v>108</v>
      </c>
      <c r="B207" s="10">
        <v>2021</v>
      </c>
      <c r="C207" s="25">
        <v>44492</v>
      </c>
      <c r="D207" s="10" t="s">
        <v>13</v>
      </c>
      <c r="E207" s="10" t="s">
        <v>379</v>
      </c>
      <c r="F207" s="10">
        <v>2</v>
      </c>
      <c r="G207" s="10" t="s">
        <v>228</v>
      </c>
      <c r="H207" s="10" t="s">
        <v>440</v>
      </c>
      <c r="I207" s="10" t="s">
        <v>15</v>
      </c>
      <c r="J207" s="36">
        <v>6</v>
      </c>
      <c r="K207" s="36">
        <v>0</v>
      </c>
      <c r="L207" s="36">
        <v>0</v>
      </c>
      <c r="M207" s="36">
        <v>0</v>
      </c>
      <c r="N207" s="36">
        <v>2</v>
      </c>
      <c r="O207" s="36">
        <v>3</v>
      </c>
      <c r="P207" s="36">
        <v>2</v>
      </c>
      <c r="Q207" s="36">
        <v>0</v>
      </c>
      <c r="R207" s="36">
        <v>0</v>
      </c>
      <c r="S207" s="36">
        <v>0</v>
      </c>
      <c r="T207" s="36">
        <v>0</v>
      </c>
      <c r="U207" s="36">
        <v>0</v>
      </c>
      <c r="V207" s="36">
        <v>0</v>
      </c>
      <c r="W207" s="36">
        <v>0</v>
      </c>
      <c r="X207" s="94">
        <v>0</v>
      </c>
      <c r="Y207" s="36">
        <v>7</v>
      </c>
      <c r="Z207" s="64"/>
      <c r="AA207" s="36">
        <v>51.576000000000001</v>
      </c>
      <c r="BA207" s="64"/>
    </row>
    <row r="208" spans="1:53" x14ac:dyDescent="0.45">
      <c r="A208" s="10" t="s">
        <v>108</v>
      </c>
      <c r="B208" s="10">
        <v>2021</v>
      </c>
      <c r="C208" s="25">
        <v>44492</v>
      </c>
      <c r="D208" s="10" t="s">
        <v>13</v>
      </c>
      <c r="E208" s="10" t="s">
        <v>379</v>
      </c>
      <c r="F208" s="10">
        <v>2</v>
      </c>
      <c r="G208" s="10" t="s">
        <v>488</v>
      </c>
      <c r="H208" s="10" t="s">
        <v>290</v>
      </c>
      <c r="I208" s="10" t="s">
        <v>232</v>
      </c>
      <c r="J208" s="36">
        <v>7</v>
      </c>
      <c r="K208" s="36">
        <v>0</v>
      </c>
      <c r="L208" s="36">
        <v>0</v>
      </c>
      <c r="M208" s="36">
        <v>3</v>
      </c>
      <c r="N208" s="36">
        <v>1</v>
      </c>
      <c r="O208" s="36">
        <v>0</v>
      </c>
      <c r="P208" s="36">
        <v>0</v>
      </c>
      <c r="Q208" s="36">
        <v>0</v>
      </c>
      <c r="R208" s="36">
        <v>0</v>
      </c>
      <c r="S208" s="36">
        <v>0</v>
      </c>
      <c r="T208" s="36">
        <v>0</v>
      </c>
      <c r="U208" s="36">
        <v>0</v>
      </c>
      <c r="V208" s="36">
        <v>0</v>
      </c>
      <c r="W208" s="36">
        <v>0</v>
      </c>
      <c r="X208" s="94">
        <v>0</v>
      </c>
      <c r="Y208" s="36">
        <v>4</v>
      </c>
      <c r="Z208" s="64"/>
      <c r="AA208" s="36">
        <v>51.576000000000001</v>
      </c>
      <c r="BA208" s="64"/>
    </row>
    <row r="209" spans="1:53" x14ac:dyDescent="0.45">
      <c r="A209" s="10" t="s">
        <v>108</v>
      </c>
      <c r="B209" s="10">
        <v>2021</v>
      </c>
      <c r="C209" s="25">
        <v>44492</v>
      </c>
      <c r="D209" s="10" t="s">
        <v>13</v>
      </c>
      <c r="E209" s="10" t="s">
        <v>379</v>
      </c>
      <c r="F209" s="10">
        <v>2</v>
      </c>
      <c r="G209" s="10" t="s">
        <v>2329</v>
      </c>
      <c r="H209" s="10" t="s">
        <v>326</v>
      </c>
      <c r="I209" s="10" t="s">
        <v>49</v>
      </c>
      <c r="J209" s="36">
        <v>8</v>
      </c>
      <c r="K209" s="36">
        <v>0</v>
      </c>
      <c r="L209" s="36">
        <v>0</v>
      </c>
      <c r="M209" s="36">
        <v>0</v>
      </c>
      <c r="N209" s="36">
        <v>0</v>
      </c>
      <c r="O209" s="36">
        <v>0</v>
      </c>
      <c r="P209" s="36">
        <v>0</v>
      </c>
      <c r="Q209" s="36">
        <v>0</v>
      </c>
      <c r="R209" s="36">
        <v>0</v>
      </c>
      <c r="S209" s="36">
        <v>0</v>
      </c>
      <c r="T209" s="36">
        <v>0</v>
      </c>
      <c r="U209" s="36">
        <v>0</v>
      </c>
      <c r="V209" s="36">
        <v>0</v>
      </c>
      <c r="W209" s="36">
        <v>0</v>
      </c>
      <c r="X209" s="94">
        <v>0</v>
      </c>
      <c r="Y209" s="36">
        <v>0</v>
      </c>
      <c r="Z209" s="64"/>
      <c r="AA209" s="36">
        <v>51.576000000000001</v>
      </c>
      <c r="BA209" s="64"/>
    </row>
    <row r="210" spans="1:53" x14ac:dyDescent="0.45">
      <c r="A210" s="10" t="s">
        <v>108</v>
      </c>
      <c r="B210" s="10">
        <v>2021</v>
      </c>
      <c r="C210" s="25">
        <v>44492</v>
      </c>
      <c r="D210" s="10" t="s">
        <v>13</v>
      </c>
      <c r="E210" s="10" t="s">
        <v>379</v>
      </c>
      <c r="F210" s="10">
        <v>2</v>
      </c>
      <c r="G210" s="10" t="s">
        <v>241</v>
      </c>
      <c r="H210" s="10" t="s">
        <v>446</v>
      </c>
      <c r="I210" s="10" t="s">
        <v>44</v>
      </c>
      <c r="J210" s="36">
        <v>9</v>
      </c>
      <c r="K210" s="36">
        <v>0</v>
      </c>
      <c r="L210" s="36">
        <v>0</v>
      </c>
      <c r="M210" s="36">
        <v>0</v>
      </c>
      <c r="N210" s="36">
        <v>0</v>
      </c>
      <c r="O210" s="36">
        <v>0</v>
      </c>
      <c r="P210" s="36">
        <v>0</v>
      </c>
      <c r="Q210" s="36">
        <v>0</v>
      </c>
      <c r="R210" s="36">
        <v>0</v>
      </c>
      <c r="S210" s="36">
        <v>0</v>
      </c>
      <c r="T210" s="36">
        <v>0</v>
      </c>
      <c r="U210" s="36">
        <v>0</v>
      </c>
      <c r="V210" s="36">
        <v>0</v>
      </c>
      <c r="W210" s="36">
        <v>0</v>
      </c>
      <c r="X210" s="94">
        <v>40</v>
      </c>
      <c r="Y210" s="36" t="s">
        <v>308</v>
      </c>
      <c r="Z210" s="64"/>
      <c r="AA210" s="36">
        <v>51.576000000000001</v>
      </c>
      <c r="BA210" s="64"/>
    </row>
    <row r="211" spans="1:53" x14ac:dyDescent="0.45">
      <c r="A211" s="4" t="s">
        <v>108</v>
      </c>
      <c r="B211" s="4">
        <v>2021</v>
      </c>
      <c r="C211" s="5">
        <v>44492</v>
      </c>
      <c r="D211" s="4" t="s">
        <v>13</v>
      </c>
      <c r="E211" s="4" t="s">
        <v>204</v>
      </c>
      <c r="F211" s="4" t="s">
        <v>204</v>
      </c>
      <c r="G211" s="4" t="s">
        <v>349</v>
      </c>
      <c r="H211" s="4" t="s">
        <v>306</v>
      </c>
      <c r="I211" s="4" t="s">
        <v>19</v>
      </c>
      <c r="J211" s="36">
        <v>1</v>
      </c>
      <c r="K211" s="36">
        <v>5</v>
      </c>
      <c r="L211" s="36">
        <v>0</v>
      </c>
      <c r="M211" s="36">
        <v>5</v>
      </c>
      <c r="N211" s="36">
        <v>0</v>
      </c>
      <c r="O211" s="36">
        <v>2</v>
      </c>
      <c r="P211" s="36">
        <v>5</v>
      </c>
      <c r="Q211" s="36">
        <v>5</v>
      </c>
      <c r="R211" s="36">
        <v>3</v>
      </c>
      <c r="S211" s="36">
        <v>3</v>
      </c>
      <c r="T211" s="36">
        <v>1</v>
      </c>
      <c r="U211" s="36">
        <v>0</v>
      </c>
      <c r="V211" s="36">
        <v>6</v>
      </c>
      <c r="W211" s="36">
        <v>0</v>
      </c>
      <c r="X211" s="94">
        <v>0</v>
      </c>
      <c r="Y211" s="36">
        <v>35</v>
      </c>
      <c r="Z211" s="64">
        <v>1.4194444444444445</v>
      </c>
      <c r="AA211" s="36">
        <v>52.838000000000001</v>
      </c>
      <c r="BA211" s="64"/>
    </row>
    <row r="212" spans="1:53" x14ac:dyDescent="0.45">
      <c r="A212" s="4" t="s">
        <v>108</v>
      </c>
      <c r="B212" s="4">
        <v>2021</v>
      </c>
      <c r="C212" s="5">
        <v>44492</v>
      </c>
      <c r="D212" s="4" t="s">
        <v>13</v>
      </c>
      <c r="E212" s="4" t="s">
        <v>204</v>
      </c>
      <c r="F212" s="4" t="s">
        <v>204</v>
      </c>
      <c r="G212" s="4" t="s">
        <v>215</v>
      </c>
      <c r="H212" s="4" t="s">
        <v>530</v>
      </c>
      <c r="I212" s="4" t="s">
        <v>17</v>
      </c>
      <c r="J212" s="36">
        <v>2</v>
      </c>
      <c r="K212" s="36">
        <v>0</v>
      </c>
      <c r="L212" s="36">
        <v>2</v>
      </c>
      <c r="M212" s="36">
        <v>3</v>
      </c>
      <c r="N212" s="36">
        <v>5</v>
      </c>
      <c r="O212" s="36">
        <v>0</v>
      </c>
      <c r="P212" s="36">
        <v>3</v>
      </c>
      <c r="Q212" s="36">
        <v>3</v>
      </c>
      <c r="R212" s="36">
        <v>5</v>
      </c>
      <c r="S212" s="36">
        <v>0</v>
      </c>
      <c r="T212" s="36">
        <v>2</v>
      </c>
      <c r="U212" s="36">
        <v>3</v>
      </c>
      <c r="V212" s="36">
        <v>4</v>
      </c>
      <c r="W212" s="36">
        <v>0</v>
      </c>
      <c r="X212" s="94">
        <v>0</v>
      </c>
      <c r="Y212" s="36">
        <v>30</v>
      </c>
      <c r="Z212" s="64"/>
      <c r="AA212" s="36">
        <v>52.838000000000001</v>
      </c>
      <c r="BA212" s="64"/>
    </row>
    <row r="213" spans="1:53" x14ac:dyDescent="0.45">
      <c r="A213" s="4" t="s">
        <v>108</v>
      </c>
      <c r="B213" s="4">
        <v>2021</v>
      </c>
      <c r="C213" s="5">
        <v>44492</v>
      </c>
      <c r="D213" s="4" t="s">
        <v>13</v>
      </c>
      <c r="E213" s="4" t="s">
        <v>204</v>
      </c>
      <c r="F213" s="4" t="s">
        <v>204</v>
      </c>
      <c r="G213" s="4" t="s">
        <v>269</v>
      </c>
      <c r="H213" s="4" t="s">
        <v>328</v>
      </c>
      <c r="I213" s="4" t="s">
        <v>25</v>
      </c>
      <c r="J213" s="36">
        <v>3</v>
      </c>
      <c r="K213" s="36">
        <v>3</v>
      </c>
      <c r="L213" s="36">
        <v>5</v>
      </c>
      <c r="M213" s="36">
        <v>1</v>
      </c>
      <c r="N213" s="36">
        <v>1</v>
      </c>
      <c r="O213" s="36">
        <v>3</v>
      </c>
      <c r="P213" s="36">
        <v>2</v>
      </c>
      <c r="Q213" s="36">
        <v>2</v>
      </c>
      <c r="R213" s="36">
        <v>0</v>
      </c>
      <c r="S213" s="36">
        <v>2</v>
      </c>
      <c r="T213" s="36">
        <v>3</v>
      </c>
      <c r="U213" s="36">
        <v>0</v>
      </c>
      <c r="V213" s="36">
        <v>2</v>
      </c>
      <c r="W213" s="36">
        <v>0</v>
      </c>
      <c r="X213" s="94">
        <v>0</v>
      </c>
      <c r="Y213" s="36">
        <v>24</v>
      </c>
      <c r="Z213" s="64"/>
      <c r="AA213" s="36">
        <v>52.838000000000001</v>
      </c>
      <c r="BA213" s="64"/>
    </row>
    <row r="214" spans="1:53" x14ac:dyDescent="0.45">
      <c r="A214" s="4" t="s">
        <v>108</v>
      </c>
      <c r="B214" s="4">
        <v>2021</v>
      </c>
      <c r="C214" s="5">
        <v>44492</v>
      </c>
      <c r="D214" s="4" t="s">
        <v>13</v>
      </c>
      <c r="E214" s="4" t="s">
        <v>204</v>
      </c>
      <c r="F214" s="4" t="s">
        <v>204</v>
      </c>
      <c r="G214" s="4" t="s">
        <v>298</v>
      </c>
      <c r="H214" s="4" t="s">
        <v>272</v>
      </c>
      <c r="I214" s="4" t="s">
        <v>53</v>
      </c>
      <c r="J214" s="36">
        <v>4</v>
      </c>
      <c r="K214" s="36">
        <v>0</v>
      </c>
      <c r="L214" s="36">
        <v>3</v>
      </c>
      <c r="M214" s="36">
        <v>0</v>
      </c>
      <c r="N214" s="36">
        <v>2</v>
      </c>
      <c r="O214" s="36">
        <v>1</v>
      </c>
      <c r="P214" s="36">
        <v>0</v>
      </c>
      <c r="Q214" s="36">
        <v>1</v>
      </c>
      <c r="R214" s="36">
        <v>1</v>
      </c>
      <c r="S214" s="36">
        <v>0</v>
      </c>
      <c r="T214" s="36">
        <v>0</v>
      </c>
      <c r="U214" s="36">
        <v>5</v>
      </c>
      <c r="V214" s="36">
        <v>10</v>
      </c>
      <c r="W214" s="36">
        <v>0</v>
      </c>
      <c r="X214" s="94">
        <v>0</v>
      </c>
      <c r="Y214" s="36">
        <v>23</v>
      </c>
      <c r="Z214" s="64"/>
      <c r="AA214" s="36">
        <v>52.838000000000001</v>
      </c>
      <c r="BA214" s="64"/>
    </row>
    <row r="215" spans="1:53" x14ac:dyDescent="0.45">
      <c r="A215" s="4" t="s">
        <v>108</v>
      </c>
      <c r="B215" s="4">
        <v>2021</v>
      </c>
      <c r="C215" s="5">
        <v>44492</v>
      </c>
      <c r="D215" s="4" t="s">
        <v>13</v>
      </c>
      <c r="E215" s="4" t="s">
        <v>204</v>
      </c>
      <c r="F215" s="4" t="s">
        <v>204</v>
      </c>
      <c r="G215" s="4" t="s">
        <v>237</v>
      </c>
      <c r="H215" s="4" t="s">
        <v>325</v>
      </c>
      <c r="I215" s="4" t="s">
        <v>238</v>
      </c>
      <c r="J215" s="36">
        <v>5</v>
      </c>
      <c r="K215" s="36">
        <v>0</v>
      </c>
      <c r="L215" s="36">
        <v>1</v>
      </c>
      <c r="M215" s="36">
        <v>0</v>
      </c>
      <c r="N215" s="36">
        <v>0</v>
      </c>
      <c r="O215" s="36">
        <v>5</v>
      </c>
      <c r="P215" s="36">
        <v>1</v>
      </c>
      <c r="Q215" s="36">
        <v>0</v>
      </c>
      <c r="R215" s="36">
        <v>2</v>
      </c>
      <c r="S215" s="36">
        <v>0</v>
      </c>
      <c r="T215" s="36">
        <v>0</v>
      </c>
      <c r="U215" s="36">
        <v>2</v>
      </c>
      <c r="V215" s="36">
        <v>0</v>
      </c>
      <c r="W215" s="36">
        <v>0</v>
      </c>
      <c r="X215" s="94">
        <v>0</v>
      </c>
      <c r="Y215" s="36">
        <v>11</v>
      </c>
      <c r="Z215" s="64"/>
      <c r="AA215" s="36">
        <v>52.838000000000001</v>
      </c>
      <c r="BA215" s="64"/>
    </row>
    <row r="216" spans="1:53" x14ac:dyDescent="0.45">
      <c r="A216" s="4" t="s">
        <v>108</v>
      </c>
      <c r="B216" s="4">
        <v>2021</v>
      </c>
      <c r="C216" s="5">
        <v>44492</v>
      </c>
      <c r="D216" s="4" t="s">
        <v>13</v>
      </c>
      <c r="E216" s="4" t="s">
        <v>204</v>
      </c>
      <c r="F216" s="4" t="s">
        <v>204</v>
      </c>
      <c r="G216" s="4" t="s">
        <v>270</v>
      </c>
      <c r="H216" s="4" t="s">
        <v>256</v>
      </c>
      <c r="I216" s="4" t="s">
        <v>36</v>
      </c>
      <c r="J216" s="36">
        <v>6</v>
      </c>
      <c r="K216" s="36">
        <v>0</v>
      </c>
      <c r="L216" s="36">
        <v>0</v>
      </c>
      <c r="M216" s="36">
        <v>0</v>
      </c>
      <c r="N216" s="36">
        <v>3</v>
      </c>
      <c r="O216" s="36">
        <v>0</v>
      </c>
      <c r="P216" s="36">
        <v>0</v>
      </c>
      <c r="Q216" s="36">
        <v>0</v>
      </c>
      <c r="R216" s="36">
        <v>0</v>
      </c>
      <c r="S216" s="36">
        <v>1</v>
      </c>
      <c r="T216" s="36">
        <v>0</v>
      </c>
      <c r="U216" s="36">
        <v>1</v>
      </c>
      <c r="V216" s="36">
        <v>0</v>
      </c>
      <c r="W216" s="36">
        <v>0</v>
      </c>
      <c r="X216" s="94">
        <v>0</v>
      </c>
      <c r="Y216" s="36">
        <v>5</v>
      </c>
      <c r="Z216" s="64"/>
      <c r="AA216" s="36">
        <v>52.838000000000001</v>
      </c>
      <c r="BA216" s="64"/>
    </row>
    <row r="217" spans="1:53" x14ac:dyDescent="0.45">
      <c r="A217" s="4" t="s">
        <v>108</v>
      </c>
      <c r="B217" s="4">
        <v>2021</v>
      </c>
      <c r="C217" s="5">
        <v>44492</v>
      </c>
      <c r="D217" s="4" t="s">
        <v>13</v>
      </c>
      <c r="E217" s="4" t="s">
        <v>204</v>
      </c>
      <c r="F217" s="4" t="s">
        <v>204</v>
      </c>
      <c r="G217" s="4" t="s">
        <v>599</v>
      </c>
      <c r="H217" s="4" t="s">
        <v>519</v>
      </c>
      <c r="I217" s="4" t="s">
        <v>110</v>
      </c>
      <c r="J217" s="36">
        <v>7</v>
      </c>
      <c r="K217" s="36">
        <v>2</v>
      </c>
      <c r="L217" s="36">
        <v>0</v>
      </c>
      <c r="M217" s="36">
        <v>2</v>
      </c>
      <c r="N217" s="36">
        <v>0</v>
      </c>
      <c r="O217" s="36">
        <v>0</v>
      </c>
      <c r="P217" s="36">
        <v>0</v>
      </c>
      <c r="Q217" s="36">
        <v>0</v>
      </c>
      <c r="R217" s="36">
        <v>0</v>
      </c>
      <c r="S217" s="36">
        <v>5</v>
      </c>
      <c r="T217" s="36">
        <v>5</v>
      </c>
      <c r="U217" s="36">
        <v>0</v>
      </c>
      <c r="V217" s="36">
        <v>0</v>
      </c>
      <c r="W217" s="36">
        <v>0</v>
      </c>
      <c r="X217" s="94">
        <v>20</v>
      </c>
      <c r="Y217" s="36">
        <v>-6</v>
      </c>
      <c r="Z217" s="64"/>
      <c r="AA217" s="36">
        <v>52.838000000000001</v>
      </c>
      <c r="BA217" s="64"/>
    </row>
    <row r="218" spans="1:53" x14ac:dyDescent="0.45">
      <c r="A218" s="4" t="s">
        <v>108</v>
      </c>
      <c r="B218" s="4">
        <v>2021</v>
      </c>
      <c r="C218" s="5">
        <v>44492</v>
      </c>
      <c r="D218" s="4" t="s">
        <v>13</v>
      </c>
      <c r="E218" s="4" t="s">
        <v>204</v>
      </c>
      <c r="F218" s="4" t="s">
        <v>204</v>
      </c>
      <c r="G218" s="4" t="s">
        <v>531</v>
      </c>
      <c r="H218" s="4" t="s">
        <v>258</v>
      </c>
      <c r="I218" s="4" t="s">
        <v>51</v>
      </c>
      <c r="J218" s="36">
        <v>8</v>
      </c>
      <c r="K218" s="36">
        <v>1</v>
      </c>
      <c r="L218" s="36">
        <v>0</v>
      </c>
      <c r="M218" s="36">
        <v>0</v>
      </c>
      <c r="N218" s="36">
        <v>0</v>
      </c>
      <c r="O218" s="36">
        <v>0</v>
      </c>
      <c r="P218" s="36">
        <v>0</v>
      </c>
      <c r="Q218" s="36">
        <v>0</v>
      </c>
      <c r="R218" s="36">
        <v>0</v>
      </c>
      <c r="S218" s="36">
        <v>0</v>
      </c>
      <c r="T218" s="36">
        <v>0</v>
      </c>
      <c r="U218" s="36">
        <v>0</v>
      </c>
      <c r="V218" s="36">
        <v>0</v>
      </c>
      <c r="W218" s="36">
        <v>0</v>
      </c>
      <c r="X218" s="94">
        <v>20</v>
      </c>
      <c r="Y218" s="36">
        <v>-19</v>
      </c>
      <c r="Z218" s="64"/>
      <c r="AA218" s="36">
        <v>52.838000000000001</v>
      </c>
      <c r="BA218" s="64"/>
    </row>
    <row r="219" spans="1:53" x14ac:dyDescent="0.45">
      <c r="A219" s="4" t="s">
        <v>108</v>
      </c>
      <c r="B219" s="4">
        <v>2021</v>
      </c>
      <c r="C219" s="5">
        <v>44492</v>
      </c>
      <c r="D219" s="4" t="s">
        <v>13</v>
      </c>
      <c r="E219" s="4" t="s">
        <v>204</v>
      </c>
      <c r="F219" s="4" t="s">
        <v>204</v>
      </c>
      <c r="G219" s="4" t="s">
        <v>274</v>
      </c>
      <c r="H219" s="4" t="s">
        <v>217</v>
      </c>
      <c r="I219" s="4" t="s">
        <v>29</v>
      </c>
      <c r="J219" s="36">
        <v>9</v>
      </c>
      <c r="K219" s="36">
        <v>0</v>
      </c>
      <c r="L219" s="36">
        <v>0</v>
      </c>
      <c r="M219" s="36">
        <v>0</v>
      </c>
      <c r="N219" s="36">
        <v>0</v>
      </c>
      <c r="O219" s="36">
        <v>0</v>
      </c>
      <c r="P219" s="36">
        <v>0</v>
      </c>
      <c r="Q219" s="36">
        <v>0</v>
      </c>
      <c r="R219" s="36">
        <v>0</v>
      </c>
      <c r="S219" s="36">
        <v>0</v>
      </c>
      <c r="T219" s="36">
        <v>0</v>
      </c>
      <c r="U219" s="36">
        <v>0</v>
      </c>
      <c r="V219" s="36">
        <v>0</v>
      </c>
      <c r="W219" s="36">
        <v>0</v>
      </c>
      <c r="X219" s="94">
        <v>20</v>
      </c>
      <c r="Y219" s="36">
        <v>-20</v>
      </c>
      <c r="Z219" s="64"/>
      <c r="AA219" s="36">
        <v>52.838000000000001</v>
      </c>
      <c r="BA219" s="64"/>
    </row>
    <row r="220" spans="1:53" x14ac:dyDescent="0.45">
      <c r="A220" s="4" t="s">
        <v>108</v>
      </c>
      <c r="B220" s="4">
        <v>2021</v>
      </c>
      <c r="C220" s="5">
        <v>44492</v>
      </c>
      <c r="D220" s="4" t="s">
        <v>13</v>
      </c>
      <c r="E220" s="4" t="s">
        <v>204</v>
      </c>
      <c r="F220" s="4" t="s">
        <v>204</v>
      </c>
      <c r="G220" s="4" t="s">
        <v>228</v>
      </c>
      <c r="H220" s="4" t="s">
        <v>440</v>
      </c>
      <c r="I220" s="4" t="s">
        <v>15</v>
      </c>
      <c r="J220" s="36">
        <v>10</v>
      </c>
      <c r="K220" s="36">
        <v>0</v>
      </c>
      <c r="L220" s="36">
        <v>0</v>
      </c>
      <c r="M220" s="36">
        <v>0</v>
      </c>
      <c r="N220" s="36">
        <v>0</v>
      </c>
      <c r="O220" s="36">
        <v>0</v>
      </c>
      <c r="P220" s="36">
        <v>0</v>
      </c>
      <c r="Q220" s="36">
        <v>0</v>
      </c>
      <c r="R220" s="36">
        <v>0</v>
      </c>
      <c r="S220" s="36">
        <v>0</v>
      </c>
      <c r="T220" s="36">
        <v>0</v>
      </c>
      <c r="U220" s="36">
        <v>0</v>
      </c>
      <c r="V220" s="36">
        <v>0</v>
      </c>
      <c r="W220" s="36">
        <v>0</v>
      </c>
      <c r="X220" s="94">
        <v>40</v>
      </c>
      <c r="Y220" s="36">
        <v>-40</v>
      </c>
      <c r="Z220" s="64"/>
      <c r="AA220" s="36">
        <v>52.838000000000001</v>
      </c>
      <c r="BA220" s="64"/>
    </row>
    <row r="221" spans="1:53" x14ac:dyDescent="0.45">
      <c r="A221" s="4" t="s">
        <v>108</v>
      </c>
      <c r="B221" s="4">
        <v>2021</v>
      </c>
      <c r="C221" s="5">
        <v>44492</v>
      </c>
      <c r="D221" s="4" t="s">
        <v>13</v>
      </c>
      <c r="E221" s="4" t="s">
        <v>204</v>
      </c>
      <c r="F221" s="4" t="s">
        <v>204</v>
      </c>
      <c r="G221" s="4" t="s">
        <v>488</v>
      </c>
      <c r="H221" s="4" t="s">
        <v>290</v>
      </c>
      <c r="I221" s="4" t="s">
        <v>232</v>
      </c>
      <c r="J221" s="36">
        <v>11</v>
      </c>
      <c r="K221" s="36">
        <v>0</v>
      </c>
      <c r="L221" s="36">
        <v>0</v>
      </c>
      <c r="M221" s="36">
        <v>0</v>
      </c>
      <c r="N221" s="36">
        <v>0</v>
      </c>
      <c r="O221" s="36">
        <v>0</v>
      </c>
      <c r="P221" s="36">
        <v>0</v>
      </c>
      <c r="Q221" s="36">
        <v>0</v>
      </c>
      <c r="R221" s="36">
        <v>0</v>
      </c>
      <c r="S221" s="36">
        <v>0</v>
      </c>
      <c r="T221" s="36">
        <v>0</v>
      </c>
      <c r="U221" s="36">
        <v>0</v>
      </c>
      <c r="V221" s="36">
        <v>0</v>
      </c>
      <c r="W221" s="36">
        <v>0</v>
      </c>
      <c r="X221" s="94">
        <v>40</v>
      </c>
      <c r="Y221" s="36">
        <v>-40</v>
      </c>
      <c r="Z221" s="64"/>
      <c r="AA221" s="36">
        <v>52.838000000000001</v>
      </c>
      <c r="BA221" s="64"/>
    </row>
    <row r="222" spans="1:53" x14ac:dyDescent="0.45">
      <c r="A222" s="4" t="s">
        <v>108</v>
      </c>
      <c r="B222" s="4">
        <v>2021</v>
      </c>
      <c r="C222" s="5">
        <v>44492</v>
      </c>
      <c r="D222" s="4" t="s">
        <v>13</v>
      </c>
      <c r="E222" s="4" t="s">
        <v>204</v>
      </c>
      <c r="F222" s="4" t="s">
        <v>204</v>
      </c>
      <c r="G222" s="4" t="s">
        <v>268</v>
      </c>
      <c r="H222" s="4" t="s">
        <v>470</v>
      </c>
      <c r="I222" s="4" t="s">
        <v>47</v>
      </c>
      <c r="J222" s="36" t="s">
        <v>308</v>
      </c>
      <c r="K222" s="36">
        <v>0</v>
      </c>
      <c r="L222" s="36">
        <v>0</v>
      </c>
      <c r="M222" s="36">
        <v>0</v>
      </c>
      <c r="N222" s="36">
        <v>0</v>
      </c>
      <c r="O222" s="36">
        <v>0</v>
      </c>
      <c r="P222" s="36">
        <v>0</v>
      </c>
      <c r="Q222" s="36">
        <v>0</v>
      </c>
      <c r="R222" s="36">
        <v>0</v>
      </c>
      <c r="S222" s="36">
        <v>0</v>
      </c>
      <c r="T222" s="36">
        <v>0</v>
      </c>
      <c r="U222" s="36">
        <v>0</v>
      </c>
      <c r="V222" s="36">
        <v>0</v>
      </c>
      <c r="W222" s="36">
        <v>0</v>
      </c>
      <c r="X222" s="94">
        <v>0</v>
      </c>
      <c r="Y222" s="36" t="s">
        <v>308</v>
      </c>
      <c r="Z222" s="64"/>
      <c r="AA222" s="36">
        <v>52.838000000000001</v>
      </c>
      <c r="BA222" s="64"/>
    </row>
    <row r="223" spans="1:53" x14ac:dyDescent="0.45">
      <c r="A223" s="4" t="s">
        <v>108</v>
      </c>
      <c r="B223" s="4">
        <v>2021</v>
      </c>
      <c r="C223" s="5">
        <v>44492</v>
      </c>
      <c r="D223" s="4" t="s">
        <v>13</v>
      </c>
      <c r="E223" s="4" t="s">
        <v>204</v>
      </c>
      <c r="F223" s="4" t="s">
        <v>204</v>
      </c>
      <c r="G223" s="4" t="s">
        <v>280</v>
      </c>
      <c r="H223" s="4" t="s">
        <v>502</v>
      </c>
      <c r="I223" s="4" t="s">
        <v>172</v>
      </c>
      <c r="J223" s="36" t="s">
        <v>308</v>
      </c>
      <c r="K223" s="36">
        <v>0</v>
      </c>
      <c r="L223" s="36">
        <v>0</v>
      </c>
      <c r="M223" s="36">
        <v>0</v>
      </c>
      <c r="N223" s="36">
        <v>0</v>
      </c>
      <c r="O223" s="36">
        <v>0</v>
      </c>
      <c r="P223" s="36">
        <v>0</v>
      </c>
      <c r="Q223" s="36">
        <v>0</v>
      </c>
      <c r="R223" s="36">
        <v>0</v>
      </c>
      <c r="S223" s="36">
        <v>0</v>
      </c>
      <c r="T223" s="36">
        <v>0</v>
      </c>
      <c r="U223" s="36">
        <v>0</v>
      </c>
      <c r="V223" s="36">
        <v>0</v>
      </c>
      <c r="W223" s="36">
        <v>0</v>
      </c>
      <c r="X223" s="94">
        <v>60</v>
      </c>
      <c r="Y223" s="36" t="s">
        <v>308</v>
      </c>
      <c r="Z223" s="64"/>
      <c r="AA223" s="36">
        <v>52.838000000000001</v>
      </c>
      <c r="BA223" s="64"/>
    </row>
    <row r="224" spans="1:53" x14ac:dyDescent="0.45">
      <c r="A224" s="4" t="s">
        <v>108</v>
      </c>
      <c r="B224" s="4">
        <v>2021</v>
      </c>
      <c r="C224" s="5">
        <v>44492</v>
      </c>
      <c r="D224" s="4" t="s">
        <v>13</v>
      </c>
      <c r="E224" s="4" t="s">
        <v>204</v>
      </c>
      <c r="F224" s="4" t="s">
        <v>204</v>
      </c>
      <c r="G224" s="4" t="s">
        <v>566</v>
      </c>
      <c r="H224" s="4" t="s">
        <v>283</v>
      </c>
      <c r="I224" s="4" t="s">
        <v>31</v>
      </c>
      <c r="J224" s="36" t="s">
        <v>308</v>
      </c>
      <c r="K224" s="36">
        <v>0</v>
      </c>
      <c r="L224" s="36">
        <v>0</v>
      </c>
      <c r="M224" s="36">
        <v>0</v>
      </c>
      <c r="N224" s="36">
        <v>0</v>
      </c>
      <c r="O224" s="36">
        <v>0</v>
      </c>
      <c r="P224" s="36">
        <v>0</v>
      </c>
      <c r="Q224" s="36">
        <v>0</v>
      </c>
      <c r="R224" s="36">
        <v>0</v>
      </c>
      <c r="S224" s="36">
        <v>0</v>
      </c>
      <c r="T224" s="36">
        <v>0</v>
      </c>
      <c r="U224" s="36">
        <v>0</v>
      </c>
      <c r="V224" s="36">
        <v>0</v>
      </c>
      <c r="W224" s="36">
        <v>0</v>
      </c>
      <c r="X224" s="94">
        <v>60</v>
      </c>
      <c r="Y224" s="36" t="s">
        <v>308</v>
      </c>
      <c r="Z224" s="64"/>
      <c r="AA224" s="36">
        <v>52.838000000000001</v>
      </c>
      <c r="BA224" s="64"/>
    </row>
    <row r="225" spans="1:53" x14ac:dyDescent="0.45">
      <c r="A225" s="4" t="s">
        <v>108</v>
      </c>
      <c r="B225" s="4">
        <v>2021</v>
      </c>
      <c r="C225" s="5">
        <v>44492</v>
      </c>
      <c r="D225" s="4" t="s">
        <v>13</v>
      </c>
      <c r="E225" s="4" t="s">
        <v>204</v>
      </c>
      <c r="F225" s="4" t="s">
        <v>204</v>
      </c>
      <c r="G225" s="4" t="s">
        <v>229</v>
      </c>
      <c r="H225" s="4" t="s">
        <v>472</v>
      </c>
      <c r="I225" s="4" t="s">
        <v>61</v>
      </c>
      <c r="J225" s="36" t="s">
        <v>308</v>
      </c>
      <c r="K225" s="36">
        <v>0</v>
      </c>
      <c r="L225" s="36">
        <v>0</v>
      </c>
      <c r="M225" s="36">
        <v>0</v>
      </c>
      <c r="N225" s="36">
        <v>0</v>
      </c>
      <c r="O225" s="36">
        <v>0</v>
      </c>
      <c r="P225" s="36">
        <v>0</v>
      </c>
      <c r="Q225" s="36">
        <v>0</v>
      </c>
      <c r="R225" s="36">
        <v>0</v>
      </c>
      <c r="S225" s="36">
        <v>0</v>
      </c>
      <c r="T225" s="36">
        <v>0</v>
      </c>
      <c r="U225" s="36">
        <v>0</v>
      </c>
      <c r="V225" s="36">
        <v>0</v>
      </c>
      <c r="W225" s="36">
        <v>0</v>
      </c>
      <c r="X225" s="94">
        <v>60</v>
      </c>
      <c r="Y225" s="36" t="s">
        <v>308</v>
      </c>
      <c r="Z225" s="64"/>
      <c r="AA225" s="36">
        <v>52.838000000000001</v>
      </c>
      <c r="BA225" s="64"/>
    </row>
    <row r="226" spans="1:53" x14ac:dyDescent="0.45">
      <c r="A226" s="1" t="s">
        <v>71</v>
      </c>
      <c r="B226" s="1">
        <v>2021</v>
      </c>
      <c r="C226" s="2">
        <v>44448</v>
      </c>
      <c r="D226" s="1" t="s">
        <v>72</v>
      </c>
      <c r="E226" s="1" t="s">
        <v>204</v>
      </c>
      <c r="F226" s="1" t="s">
        <v>204</v>
      </c>
      <c r="G226" s="1" t="s">
        <v>268</v>
      </c>
      <c r="H226" s="1" t="s">
        <v>470</v>
      </c>
      <c r="I226" s="1" t="s">
        <v>47</v>
      </c>
      <c r="J226" s="36">
        <v>1</v>
      </c>
      <c r="K226" s="36">
        <v>5</v>
      </c>
      <c r="L226" s="36">
        <v>5</v>
      </c>
      <c r="M226" s="36">
        <v>5</v>
      </c>
      <c r="N226" s="36">
        <v>5</v>
      </c>
      <c r="O226" s="36">
        <v>5</v>
      </c>
      <c r="P226" s="36">
        <v>5</v>
      </c>
      <c r="Q226" s="36">
        <v>5</v>
      </c>
      <c r="R226" s="36">
        <v>5</v>
      </c>
      <c r="S226" s="36">
        <v>5</v>
      </c>
      <c r="T226" s="36">
        <v>3</v>
      </c>
      <c r="U226" s="36">
        <v>5</v>
      </c>
      <c r="V226" s="36">
        <v>0</v>
      </c>
      <c r="W226" s="36">
        <v>0</v>
      </c>
      <c r="X226" s="94">
        <v>0</v>
      </c>
      <c r="Y226" s="36">
        <v>53</v>
      </c>
      <c r="Z226" s="64">
        <v>1.5423611111111111</v>
      </c>
      <c r="AA226" s="36">
        <v>48.615000000000002</v>
      </c>
      <c r="BA226" s="64"/>
    </row>
    <row r="227" spans="1:53" x14ac:dyDescent="0.45">
      <c r="A227" s="1" t="s">
        <v>71</v>
      </c>
      <c r="B227" s="1">
        <v>2021</v>
      </c>
      <c r="C227" s="2">
        <v>44448</v>
      </c>
      <c r="D227" s="1" t="s">
        <v>72</v>
      </c>
      <c r="E227" s="1" t="s">
        <v>204</v>
      </c>
      <c r="F227" s="1" t="s">
        <v>204</v>
      </c>
      <c r="G227" s="1" t="s">
        <v>566</v>
      </c>
      <c r="H227" s="1" t="s">
        <v>283</v>
      </c>
      <c r="I227" s="1" t="s">
        <v>31</v>
      </c>
      <c r="J227" s="36">
        <v>2</v>
      </c>
      <c r="K227" s="36">
        <v>0</v>
      </c>
      <c r="L227" s="36">
        <v>1</v>
      </c>
      <c r="M227" s="36">
        <v>3</v>
      </c>
      <c r="N227" s="36">
        <v>0</v>
      </c>
      <c r="O227" s="36">
        <v>3</v>
      </c>
      <c r="P227" s="36">
        <v>2</v>
      </c>
      <c r="Q227" s="36">
        <v>2</v>
      </c>
      <c r="R227" s="36">
        <v>1</v>
      </c>
      <c r="S227" s="36">
        <v>0</v>
      </c>
      <c r="T227" s="36">
        <v>1</v>
      </c>
      <c r="U227" s="36">
        <v>3</v>
      </c>
      <c r="V227" s="36">
        <v>6</v>
      </c>
      <c r="W227" s="36">
        <v>0</v>
      </c>
      <c r="X227" s="94">
        <v>0</v>
      </c>
      <c r="Y227" s="36">
        <v>22</v>
      </c>
      <c r="Z227" s="64"/>
      <c r="AA227" s="36">
        <v>48.615000000000002</v>
      </c>
      <c r="BA227" s="64"/>
    </row>
    <row r="228" spans="1:53" x14ac:dyDescent="0.45">
      <c r="A228" s="1" t="s">
        <v>71</v>
      </c>
      <c r="B228" s="1">
        <v>2021</v>
      </c>
      <c r="C228" s="2">
        <v>44448</v>
      </c>
      <c r="D228" s="1" t="s">
        <v>72</v>
      </c>
      <c r="E228" s="1" t="s">
        <v>204</v>
      </c>
      <c r="F228" s="1" t="s">
        <v>204</v>
      </c>
      <c r="G228" s="1" t="s">
        <v>275</v>
      </c>
      <c r="H228" s="1" t="s">
        <v>508</v>
      </c>
      <c r="I228" s="1" t="s">
        <v>21</v>
      </c>
      <c r="J228" s="36">
        <v>3</v>
      </c>
      <c r="K228" s="36">
        <v>3</v>
      </c>
      <c r="L228" s="36">
        <v>3</v>
      </c>
      <c r="M228" s="36">
        <v>1</v>
      </c>
      <c r="N228" s="36">
        <v>3</v>
      </c>
      <c r="O228" s="36">
        <v>1</v>
      </c>
      <c r="P228" s="36">
        <v>1</v>
      </c>
      <c r="Q228" s="36">
        <v>3</v>
      </c>
      <c r="R228" s="36">
        <v>0</v>
      </c>
      <c r="S228" s="36">
        <v>3</v>
      </c>
      <c r="T228" s="36">
        <v>2</v>
      </c>
      <c r="U228" s="36">
        <v>1</v>
      </c>
      <c r="V228" s="36">
        <v>0</v>
      </c>
      <c r="W228" s="36">
        <v>0</v>
      </c>
      <c r="X228" s="94">
        <v>0</v>
      </c>
      <c r="Y228" s="36">
        <v>21</v>
      </c>
      <c r="Z228" s="64"/>
      <c r="AA228" s="36">
        <v>48.615000000000002</v>
      </c>
      <c r="BA228" s="64"/>
    </row>
    <row r="229" spans="1:53" x14ac:dyDescent="0.45">
      <c r="A229" s="1" t="s">
        <v>71</v>
      </c>
      <c r="B229" s="1">
        <v>2021</v>
      </c>
      <c r="C229" s="2">
        <v>44448</v>
      </c>
      <c r="D229" s="1" t="s">
        <v>72</v>
      </c>
      <c r="E229" s="1" t="s">
        <v>204</v>
      </c>
      <c r="F229" s="1" t="s">
        <v>204</v>
      </c>
      <c r="G229" s="1" t="s">
        <v>549</v>
      </c>
      <c r="H229" s="1" t="s">
        <v>271</v>
      </c>
      <c r="I229" s="1" t="s">
        <v>67</v>
      </c>
      <c r="J229" s="36">
        <v>4</v>
      </c>
      <c r="K229" s="36">
        <v>0</v>
      </c>
      <c r="L229" s="36">
        <v>2</v>
      </c>
      <c r="M229" s="36">
        <v>0</v>
      </c>
      <c r="N229" s="36">
        <v>0</v>
      </c>
      <c r="O229" s="36">
        <v>0</v>
      </c>
      <c r="P229" s="36">
        <v>3</v>
      </c>
      <c r="Q229" s="36">
        <v>0</v>
      </c>
      <c r="R229" s="36">
        <v>2</v>
      </c>
      <c r="S229" s="36">
        <v>2</v>
      </c>
      <c r="T229" s="36">
        <v>5</v>
      </c>
      <c r="U229" s="36">
        <v>2</v>
      </c>
      <c r="V229" s="36">
        <v>2</v>
      </c>
      <c r="W229" s="36">
        <v>0</v>
      </c>
      <c r="X229" s="94">
        <v>0</v>
      </c>
      <c r="Y229" s="36">
        <v>18</v>
      </c>
      <c r="Z229" s="64"/>
      <c r="AA229" s="36">
        <v>48.615000000000002</v>
      </c>
      <c r="BA229" s="64"/>
    </row>
    <row r="230" spans="1:53" x14ac:dyDescent="0.45">
      <c r="A230" s="1" t="s">
        <v>71</v>
      </c>
      <c r="B230" s="1">
        <v>2021</v>
      </c>
      <c r="C230" s="2">
        <v>44448</v>
      </c>
      <c r="D230" s="1" t="s">
        <v>72</v>
      </c>
      <c r="E230" s="1" t="s">
        <v>204</v>
      </c>
      <c r="F230" s="1" t="s">
        <v>204</v>
      </c>
      <c r="G230" s="1" t="s">
        <v>397</v>
      </c>
      <c r="H230" s="1" t="s">
        <v>506</v>
      </c>
      <c r="I230" s="1" t="s">
        <v>27</v>
      </c>
      <c r="J230" s="36">
        <v>5</v>
      </c>
      <c r="K230" s="36">
        <v>2</v>
      </c>
      <c r="L230" s="36">
        <v>0</v>
      </c>
      <c r="M230" s="36">
        <v>2</v>
      </c>
      <c r="N230" s="36">
        <v>2</v>
      </c>
      <c r="O230" s="36">
        <v>0</v>
      </c>
      <c r="P230" s="36">
        <v>0</v>
      </c>
      <c r="Q230" s="36">
        <v>0</v>
      </c>
      <c r="R230" s="36">
        <v>0</v>
      </c>
      <c r="S230" s="36">
        <v>0</v>
      </c>
      <c r="T230" s="36">
        <v>0</v>
      </c>
      <c r="U230" s="36">
        <v>0</v>
      </c>
      <c r="V230" s="36">
        <v>10</v>
      </c>
      <c r="W230" s="36">
        <v>0</v>
      </c>
      <c r="X230" s="94">
        <v>0</v>
      </c>
      <c r="Y230" s="36">
        <v>16</v>
      </c>
      <c r="Z230" s="64"/>
      <c r="AA230" s="36">
        <v>48.615000000000002</v>
      </c>
      <c r="BA230" s="64"/>
    </row>
    <row r="231" spans="1:53" x14ac:dyDescent="0.45">
      <c r="A231" s="1" t="s">
        <v>71</v>
      </c>
      <c r="B231" s="1">
        <v>2021</v>
      </c>
      <c r="C231" s="2">
        <v>44448</v>
      </c>
      <c r="D231" s="1" t="s">
        <v>72</v>
      </c>
      <c r="E231" s="1" t="s">
        <v>204</v>
      </c>
      <c r="F231" s="1" t="s">
        <v>204</v>
      </c>
      <c r="G231" s="3" t="s">
        <v>253</v>
      </c>
      <c r="H231" s="1" t="s">
        <v>600</v>
      </c>
      <c r="I231" s="1" t="s">
        <v>254</v>
      </c>
      <c r="J231" s="36">
        <v>6</v>
      </c>
      <c r="K231" s="36">
        <v>1</v>
      </c>
      <c r="L231" s="36">
        <v>0</v>
      </c>
      <c r="M231" s="36">
        <v>0</v>
      </c>
      <c r="N231" s="36">
        <v>1</v>
      </c>
      <c r="O231" s="36">
        <v>2</v>
      </c>
      <c r="P231" s="36">
        <v>0</v>
      </c>
      <c r="Q231" s="36">
        <v>1</v>
      </c>
      <c r="R231" s="36">
        <v>3</v>
      </c>
      <c r="S231" s="36">
        <v>1</v>
      </c>
      <c r="T231" s="36">
        <v>0</v>
      </c>
      <c r="U231" s="36">
        <v>0</v>
      </c>
      <c r="V231" s="36">
        <v>4</v>
      </c>
      <c r="W231" s="36">
        <v>0</v>
      </c>
      <c r="X231" s="94">
        <v>0</v>
      </c>
      <c r="Y231" s="36">
        <v>13</v>
      </c>
      <c r="Z231" s="64"/>
      <c r="AA231" s="36">
        <v>48.615000000000002</v>
      </c>
      <c r="BA231" s="64"/>
    </row>
    <row r="232" spans="1:53" x14ac:dyDescent="0.45">
      <c r="A232" s="1" t="s">
        <v>71</v>
      </c>
      <c r="B232" s="1">
        <v>2021</v>
      </c>
      <c r="C232" s="2">
        <v>44448</v>
      </c>
      <c r="D232" s="1" t="s">
        <v>72</v>
      </c>
      <c r="E232" s="1" t="s">
        <v>204</v>
      </c>
      <c r="F232" s="1" t="s">
        <v>204</v>
      </c>
      <c r="G232" s="1" t="s">
        <v>601</v>
      </c>
      <c r="H232" s="1" t="s">
        <v>2329</v>
      </c>
      <c r="I232" s="1" t="s">
        <v>49</v>
      </c>
      <c r="J232" s="36">
        <v>7</v>
      </c>
      <c r="K232" s="36">
        <v>0</v>
      </c>
      <c r="L232" s="36">
        <v>0</v>
      </c>
      <c r="M232" s="36">
        <v>0</v>
      </c>
      <c r="N232" s="36">
        <v>0</v>
      </c>
      <c r="O232" s="36">
        <v>0</v>
      </c>
      <c r="P232" s="36">
        <v>0</v>
      </c>
      <c r="Q232" s="36">
        <v>0</v>
      </c>
      <c r="R232" s="36">
        <v>0</v>
      </c>
      <c r="S232" s="36">
        <v>0</v>
      </c>
      <c r="T232" s="36">
        <v>0</v>
      </c>
      <c r="U232" s="36">
        <v>0</v>
      </c>
      <c r="V232" s="36">
        <v>0</v>
      </c>
      <c r="W232" s="36">
        <v>0</v>
      </c>
      <c r="X232" s="94">
        <v>20</v>
      </c>
      <c r="Y232" s="36">
        <v>-20</v>
      </c>
      <c r="Z232" s="64"/>
      <c r="AA232" s="36">
        <v>48.615000000000002</v>
      </c>
      <c r="BA232" s="64"/>
    </row>
    <row r="233" spans="1:53" x14ac:dyDescent="0.45">
      <c r="A233" s="1" t="s">
        <v>71</v>
      </c>
      <c r="B233" s="1">
        <v>2021</v>
      </c>
      <c r="C233" s="2">
        <v>44448</v>
      </c>
      <c r="D233" s="1" t="s">
        <v>72</v>
      </c>
      <c r="E233" s="1" t="s">
        <v>204</v>
      </c>
      <c r="F233" s="1" t="s">
        <v>204</v>
      </c>
      <c r="G233" s="1" t="s">
        <v>288</v>
      </c>
      <c r="H233" s="1" t="s">
        <v>263</v>
      </c>
      <c r="I233" s="1" t="s">
        <v>264</v>
      </c>
      <c r="J233" s="36">
        <v>8</v>
      </c>
      <c r="K233" s="36">
        <v>0</v>
      </c>
      <c r="L233" s="36">
        <v>0</v>
      </c>
      <c r="M233" s="36">
        <v>0</v>
      </c>
      <c r="N233" s="36">
        <v>0</v>
      </c>
      <c r="O233" s="36">
        <v>0</v>
      </c>
      <c r="P233" s="36">
        <v>0</v>
      </c>
      <c r="Q233" s="36">
        <v>0</v>
      </c>
      <c r="R233" s="36">
        <v>0</v>
      </c>
      <c r="S233" s="36">
        <v>0</v>
      </c>
      <c r="T233" s="36">
        <v>0</v>
      </c>
      <c r="U233" s="36">
        <v>0</v>
      </c>
      <c r="V233" s="36">
        <v>0</v>
      </c>
      <c r="W233" s="36">
        <v>0</v>
      </c>
      <c r="X233" s="94">
        <v>40</v>
      </c>
      <c r="Y233" s="36">
        <v>-40</v>
      </c>
      <c r="Z233" s="64"/>
      <c r="AA233" s="36">
        <v>48.615000000000002</v>
      </c>
      <c r="BA233" s="64"/>
    </row>
    <row r="234" spans="1:53" x14ac:dyDescent="0.45">
      <c r="A234" s="1" t="s">
        <v>71</v>
      </c>
      <c r="B234" s="1">
        <v>2021</v>
      </c>
      <c r="C234" s="2">
        <v>44448</v>
      </c>
      <c r="D234" s="1" t="s">
        <v>72</v>
      </c>
      <c r="E234" s="1" t="s">
        <v>204</v>
      </c>
      <c r="F234" s="1" t="s">
        <v>204</v>
      </c>
      <c r="G234" s="1" t="s">
        <v>284</v>
      </c>
      <c r="H234" s="1" t="s">
        <v>50</v>
      </c>
      <c r="I234" s="1" t="s">
        <v>51</v>
      </c>
      <c r="J234" s="36" t="s">
        <v>308</v>
      </c>
      <c r="K234" s="36">
        <v>0</v>
      </c>
      <c r="L234" s="36">
        <v>0</v>
      </c>
      <c r="M234" s="36">
        <v>0</v>
      </c>
      <c r="N234" s="36">
        <v>0</v>
      </c>
      <c r="O234" s="36">
        <v>0</v>
      </c>
      <c r="P234" s="36">
        <v>0</v>
      </c>
      <c r="Q234" s="36">
        <v>0</v>
      </c>
      <c r="R234" s="36">
        <v>0</v>
      </c>
      <c r="S234" s="36">
        <v>0</v>
      </c>
      <c r="T234" s="36">
        <v>0</v>
      </c>
      <c r="U234" s="36">
        <v>0</v>
      </c>
      <c r="V234" s="36">
        <v>0</v>
      </c>
      <c r="W234" s="36">
        <v>0</v>
      </c>
      <c r="X234" s="94">
        <v>20</v>
      </c>
      <c r="Y234" s="36" t="s">
        <v>308</v>
      </c>
      <c r="Z234" s="64"/>
      <c r="AA234" s="36">
        <v>48.615000000000002</v>
      </c>
      <c r="BA234" s="64"/>
    </row>
    <row r="235" spans="1:53" x14ac:dyDescent="0.45">
      <c r="A235" s="1" t="s">
        <v>71</v>
      </c>
      <c r="B235" s="1">
        <v>2021</v>
      </c>
      <c r="C235" s="2">
        <v>44448</v>
      </c>
      <c r="D235" s="1" t="s">
        <v>72</v>
      </c>
      <c r="E235" s="1" t="s">
        <v>204</v>
      </c>
      <c r="F235" s="1" t="s">
        <v>204</v>
      </c>
      <c r="G235" s="1" t="s">
        <v>446</v>
      </c>
      <c r="H235" s="1" t="s">
        <v>241</v>
      </c>
      <c r="I235" s="1" t="s">
        <v>44</v>
      </c>
      <c r="J235" s="36" t="s">
        <v>308</v>
      </c>
      <c r="K235" s="36">
        <v>0</v>
      </c>
      <c r="L235" s="36">
        <v>0</v>
      </c>
      <c r="M235" s="36">
        <v>0</v>
      </c>
      <c r="N235" s="36">
        <v>0</v>
      </c>
      <c r="O235" s="36">
        <v>0</v>
      </c>
      <c r="P235" s="36">
        <v>0</v>
      </c>
      <c r="Q235" s="36">
        <v>0</v>
      </c>
      <c r="R235" s="36">
        <v>0</v>
      </c>
      <c r="S235" s="36">
        <v>0</v>
      </c>
      <c r="T235" s="36">
        <v>0</v>
      </c>
      <c r="U235" s="36">
        <v>0</v>
      </c>
      <c r="V235" s="36">
        <v>0</v>
      </c>
      <c r="W235" s="36">
        <v>0</v>
      </c>
      <c r="X235" s="94">
        <v>0</v>
      </c>
      <c r="Y235" s="36" t="s">
        <v>308</v>
      </c>
      <c r="Z235" s="64"/>
      <c r="AA235" s="36">
        <v>48.615000000000002</v>
      </c>
      <c r="BA235" s="64"/>
    </row>
    <row r="236" spans="1:53" x14ac:dyDescent="0.45">
      <c r="A236" s="1" t="s">
        <v>71</v>
      </c>
      <c r="B236" s="1">
        <v>2021</v>
      </c>
      <c r="C236" s="2">
        <v>44448</v>
      </c>
      <c r="D236" s="1" t="s">
        <v>72</v>
      </c>
      <c r="E236" s="1" t="s">
        <v>204</v>
      </c>
      <c r="F236" s="1" t="s">
        <v>204</v>
      </c>
      <c r="G236" s="1" t="s">
        <v>287</v>
      </c>
      <c r="H236" s="1" t="s">
        <v>602</v>
      </c>
      <c r="I236" s="1" t="s">
        <v>59</v>
      </c>
      <c r="J236" s="36" t="s">
        <v>308</v>
      </c>
      <c r="K236" s="36">
        <v>0</v>
      </c>
      <c r="L236" s="36">
        <v>0</v>
      </c>
      <c r="M236" s="36">
        <v>0</v>
      </c>
      <c r="N236" s="36">
        <v>0</v>
      </c>
      <c r="O236" s="36">
        <v>0</v>
      </c>
      <c r="P236" s="36">
        <v>0</v>
      </c>
      <c r="Q236" s="36">
        <v>0</v>
      </c>
      <c r="R236" s="36">
        <v>0</v>
      </c>
      <c r="S236" s="36">
        <v>0</v>
      </c>
      <c r="T236" s="36">
        <v>0</v>
      </c>
      <c r="U236" s="36">
        <v>0</v>
      </c>
      <c r="V236" s="36">
        <v>0</v>
      </c>
      <c r="W236" s="36">
        <v>0</v>
      </c>
      <c r="X236" s="94">
        <v>60</v>
      </c>
      <c r="Y236" s="36" t="s">
        <v>308</v>
      </c>
      <c r="Z236" s="64"/>
      <c r="AA236" s="36">
        <v>48.615000000000002</v>
      </c>
      <c r="BA236" s="64"/>
    </row>
    <row r="237" spans="1:53" x14ac:dyDescent="0.45">
      <c r="A237" s="1" t="s">
        <v>862</v>
      </c>
      <c r="B237" s="1">
        <v>2021</v>
      </c>
      <c r="C237" s="2">
        <v>44414</v>
      </c>
      <c r="D237" s="1" t="s">
        <v>654</v>
      </c>
      <c r="E237" s="4" t="s">
        <v>204</v>
      </c>
      <c r="F237" s="4" t="s">
        <v>204</v>
      </c>
      <c r="G237" s="3" t="s">
        <v>269</v>
      </c>
      <c r="H237" s="3" t="s">
        <v>309</v>
      </c>
      <c r="I237" s="3" t="s">
        <v>25</v>
      </c>
      <c r="J237" s="4">
        <v>1</v>
      </c>
      <c r="K237" s="3">
        <v>5</v>
      </c>
      <c r="L237" s="3">
        <v>5</v>
      </c>
      <c r="M237" s="3">
        <v>5</v>
      </c>
      <c r="N237" s="3">
        <v>2</v>
      </c>
      <c r="O237" s="3">
        <v>5</v>
      </c>
      <c r="P237" s="3">
        <v>5</v>
      </c>
      <c r="Q237" s="3">
        <v>5</v>
      </c>
      <c r="R237" s="3">
        <v>5</v>
      </c>
      <c r="S237" s="3">
        <v>5</v>
      </c>
      <c r="T237" s="3">
        <v>5</v>
      </c>
      <c r="U237" s="3">
        <v>1</v>
      </c>
      <c r="V237" s="3">
        <v>10</v>
      </c>
      <c r="W237" s="3">
        <v>20</v>
      </c>
      <c r="X237" s="109">
        <v>0</v>
      </c>
      <c r="Y237" s="3">
        <v>78</v>
      </c>
      <c r="Z237" s="95">
        <v>1.3673611111111112</v>
      </c>
      <c r="AA237" s="36">
        <v>54.947000000000003</v>
      </c>
      <c r="BA237" s="64"/>
    </row>
    <row r="238" spans="1:53" x14ac:dyDescent="0.45">
      <c r="A238" s="1" t="s">
        <v>862</v>
      </c>
      <c r="B238" s="1">
        <v>2021</v>
      </c>
      <c r="C238" s="2">
        <v>44414</v>
      </c>
      <c r="D238" s="1" t="s">
        <v>654</v>
      </c>
      <c r="E238" s="4" t="s">
        <v>204</v>
      </c>
      <c r="F238" s="4" t="s">
        <v>204</v>
      </c>
      <c r="G238" s="3" t="s">
        <v>237</v>
      </c>
      <c r="H238" s="3" t="s">
        <v>325</v>
      </c>
      <c r="I238" s="3" t="s">
        <v>238</v>
      </c>
      <c r="J238" s="4">
        <v>2</v>
      </c>
      <c r="K238" s="3">
        <v>0</v>
      </c>
      <c r="L238" s="3">
        <v>0</v>
      </c>
      <c r="M238" s="3">
        <v>2</v>
      </c>
      <c r="N238" s="3">
        <v>0</v>
      </c>
      <c r="O238" s="3">
        <v>2</v>
      </c>
      <c r="P238" s="3">
        <v>1</v>
      </c>
      <c r="Q238" s="3">
        <v>0</v>
      </c>
      <c r="R238" s="3">
        <v>1</v>
      </c>
      <c r="S238" s="3">
        <v>3</v>
      </c>
      <c r="T238" s="3">
        <v>3</v>
      </c>
      <c r="U238" s="3">
        <v>3</v>
      </c>
      <c r="V238" s="3">
        <v>0</v>
      </c>
      <c r="W238" s="3">
        <v>20</v>
      </c>
      <c r="X238" s="109">
        <v>0</v>
      </c>
      <c r="Y238" s="3">
        <v>35</v>
      </c>
      <c r="Z238" s="95">
        <v>1.3673611111111112</v>
      </c>
      <c r="AA238" s="36">
        <v>54.947000000000003</v>
      </c>
      <c r="BA238" s="64"/>
    </row>
    <row r="239" spans="1:53" x14ac:dyDescent="0.45">
      <c r="A239" s="1" t="s">
        <v>862</v>
      </c>
      <c r="B239" s="1">
        <v>2021</v>
      </c>
      <c r="C239" s="2">
        <v>44414</v>
      </c>
      <c r="D239" s="1" t="s">
        <v>654</v>
      </c>
      <c r="E239" s="4" t="s">
        <v>204</v>
      </c>
      <c r="F239" s="4" t="s">
        <v>204</v>
      </c>
      <c r="G239" s="3" t="s">
        <v>281</v>
      </c>
      <c r="H239" s="3" t="s">
        <v>599</v>
      </c>
      <c r="I239" s="3" t="s">
        <v>863</v>
      </c>
      <c r="J239" s="4">
        <v>3</v>
      </c>
      <c r="K239" s="3">
        <v>0</v>
      </c>
      <c r="L239" s="3">
        <v>0</v>
      </c>
      <c r="M239" s="3">
        <v>0</v>
      </c>
      <c r="N239" s="3">
        <v>0</v>
      </c>
      <c r="O239" s="3">
        <v>0</v>
      </c>
      <c r="P239" s="3">
        <v>3</v>
      </c>
      <c r="Q239" s="3">
        <v>0</v>
      </c>
      <c r="R239" s="3">
        <v>0</v>
      </c>
      <c r="S239" s="3">
        <v>1</v>
      </c>
      <c r="T239" s="3">
        <v>2</v>
      </c>
      <c r="U239" s="3">
        <v>0</v>
      </c>
      <c r="V239" s="3">
        <v>0</v>
      </c>
      <c r="W239" s="3">
        <v>20</v>
      </c>
      <c r="X239" s="109">
        <v>0</v>
      </c>
      <c r="Y239" s="3">
        <v>26</v>
      </c>
      <c r="Z239" s="95">
        <v>1.3673611111111099</v>
      </c>
      <c r="AA239" s="36">
        <v>54.947000000000003</v>
      </c>
      <c r="BA239" s="64"/>
    </row>
    <row r="240" spans="1:53" x14ac:dyDescent="0.45">
      <c r="A240" s="1" t="s">
        <v>862</v>
      </c>
      <c r="B240" s="1">
        <v>2021</v>
      </c>
      <c r="C240" s="2">
        <v>44414</v>
      </c>
      <c r="D240" s="1" t="s">
        <v>654</v>
      </c>
      <c r="E240" s="4" t="s">
        <v>204</v>
      </c>
      <c r="F240" s="4" t="s">
        <v>204</v>
      </c>
      <c r="G240" s="3" t="s">
        <v>349</v>
      </c>
      <c r="H240" s="3" t="s">
        <v>306</v>
      </c>
      <c r="I240" s="3" t="s">
        <v>19</v>
      </c>
      <c r="J240" s="4">
        <v>4</v>
      </c>
      <c r="K240" s="3">
        <v>3</v>
      </c>
      <c r="L240" s="3">
        <v>3</v>
      </c>
      <c r="M240" s="3">
        <v>3</v>
      </c>
      <c r="N240" s="3">
        <v>3</v>
      </c>
      <c r="O240" s="3">
        <v>0</v>
      </c>
      <c r="P240" s="3">
        <v>0</v>
      </c>
      <c r="Q240" s="3">
        <v>3</v>
      </c>
      <c r="R240" s="3">
        <v>0</v>
      </c>
      <c r="S240" s="3">
        <v>0</v>
      </c>
      <c r="T240" s="3">
        <v>0</v>
      </c>
      <c r="U240" s="3">
        <v>2</v>
      </c>
      <c r="V240" s="3">
        <v>4</v>
      </c>
      <c r="W240" s="3">
        <v>0</v>
      </c>
      <c r="X240" s="109">
        <v>0</v>
      </c>
      <c r="Y240" s="3">
        <v>21</v>
      </c>
      <c r="Z240" s="95">
        <v>1.3673611111111099</v>
      </c>
      <c r="AA240" s="36">
        <v>54.947000000000003</v>
      </c>
      <c r="BA240" s="64"/>
    </row>
    <row r="241" spans="1:53" x14ac:dyDescent="0.45">
      <c r="A241" s="1" t="s">
        <v>862</v>
      </c>
      <c r="B241" s="1">
        <v>2021</v>
      </c>
      <c r="C241" s="2">
        <v>44414</v>
      </c>
      <c r="D241" s="1" t="s">
        <v>654</v>
      </c>
      <c r="E241" s="4" t="s">
        <v>204</v>
      </c>
      <c r="F241" s="4" t="s">
        <v>204</v>
      </c>
      <c r="G241" s="3" t="s">
        <v>215</v>
      </c>
      <c r="H241" s="3" t="s">
        <v>574</v>
      </c>
      <c r="I241" s="3" t="s">
        <v>17</v>
      </c>
      <c r="J241" s="4">
        <v>5</v>
      </c>
      <c r="K241" s="3">
        <v>2</v>
      </c>
      <c r="L241" s="3">
        <v>0</v>
      </c>
      <c r="M241" s="3">
        <v>0</v>
      </c>
      <c r="N241" s="3">
        <v>0</v>
      </c>
      <c r="O241" s="3">
        <v>3</v>
      </c>
      <c r="P241" s="3">
        <v>2</v>
      </c>
      <c r="Q241" s="3">
        <v>0</v>
      </c>
      <c r="R241" s="3">
        <v>3</v>
      </c>
      <c r="S241" s="3">
        <v>2</v>
      </c>
      <c r="T241" s="3">
        <v>0</v>
      </c>
      <c r="U241" s="3">
        <v>5</v>
      </c>
      <c r="V241" s="3">
        <v>2</v>
      </c>
      <c r="W241" s="3">
        <v>0</v>
      </c>
      <c r="X241" s="109">
        <v>0</v>
      </c>
      <c r="Y241" s="3">
        <v>19</v>
      </c>
      <c r="Z241" s="95">
        <v>1.3673611111111099</v>
      </c>
      <c r="AA241" s="36">
        <v>54.947000000000003</v>
      </c>
      <c r="BA241" s="64"/>
    </row>
    <row r="242" spans="1:53" x14ac:dyDescent="0.45">
      <c r="A242" s="1" t="s">
        <v>862</v>
      </c>
      <c r="B242" s="1">
        <v>2021</v>
      </c>
      <c r="C242" s="2">
        <v>44414</v>
      </c>
      <c r="D242" s="1" t="s">
        <v>654</v>
      </c>
      <c r="E242" s="4" t="s">
        <v>204</v>
      </c>
      <c r="F242" s="4" t="s">
        <v>204</v>
      </c>
      <c r="G242" s="3" t="s">
        <v>268</v>
      </c>
      <c r="H242" s="3" t="s">
        <v>470</v>
      </c>
      <c r="I242" s="3" t="s">
        <v>47</v>
      </c>
      <c r="J242" s="4">
        <v>6</v>
      </c>
      <c r="K242" s="3">
        <v>0</v>
      </c>
      <c r="L242" s="3">
        <v>1</v>
      </c>
      <c r="M242" s="3">
        <v>0</v>
      </c>
      <c r="N242" s="3">
        <v>0</v>
      </c>
      <c r="O242" s="3">
        <v>0</v>
      </c>
      <c r="P242" s="3">
        <v>0</v>
      </c>
      <c r="Q242" s="3">
        <v>1</v>
      </c>
      <c r="R242" s="3">
        <v>0</v>
      </c>
      <c r="S242" s="3">
        <v>0</v>
      </c>
      <c r="T242" s="3">
        <v>1</v>
      </c>
      <c r="U242" s="3">
        <v>0</v>
      </c>
      <c r="V242" s="3">
        <v>6</v>
      </c>
      <c r="W242" s="3">
        <v>0</v>
      </c>
      <c r="X242" s="109">
        <v>0</v>
      </c>
      <c r="Y242" s="3">
        <v>9</v>
      </c>
      <c r="Z242" s="95">
        <v>1.3673611111111099</v>
      </c>
      <c r="AA242" s="36">
        <v>54.947000000000003</v>
      </c>
      <c r="BA242" s="64"/>
    </row>
    <row r="243" spans="1:53" x14ac:dyDescent="0.45">
      <c r="A243" s="1" t="s">
        <v>862</v>
      </c>
      <c r="B243" s="1">
        <v>2021</v>
      </c>
      <c r="C243" s="2">
        <v>44414</v>
      </c>
      <c r="D243" s="1" t="s">
        <v>654</v>
      </c>
      <c r="E243" s="4" t="s">
        <v>204</v>
      </c>
      <c r="F243" s="4" t="s">
        <v>204</v>
      </c>
      <c r="G243" s="3" t="s">
        <v>270</v>
      </c>
      <c r="H243" s="3" t="s">
        <v>315</v>
      </c>
      <c r="I243" s="3" t="s">
        <v>36</v>
      </c>
      <c r="J243" s="4">
        <v>7</v>
      </c>
      <c r="K243" s="3">
        <v>0</v>
      </c>
      <c r="L243" s="3">
        <v>2</v>
      </c>
      <c r="M243" s="3">
        <v>0</v>
      </c>
      <c r="N243" s="3">
        <v>5</v>
      </c>
      <c r="O243" s="3">
        <v>0</v>
      </c>
      <c r="P243" s="3">
        <v>0</v>
      </c>
      <c r="Q243" s="3">
        <v>0</v>
      </c>
      <c r="R243" s="3">
        <v>2</v>
      </c>
      <c r="S243" s="3">
        <v>0</v>
      </c>
      <c r="T243" s="3">
        <v>0</v>
      </c>
      <c r="U243" s="3">
        <v>0</v>
      </c>
      <c r="V243" s="3">
        <v>0</v>
      </c>
      <c r="W243" s="3">
        <v>0</v>
      </c>
      <c r="X243" s="109">
        <v>0</v>
      </c>
      <c r="Y243" s="3">
        <v>9</v>
      </c>
      <c r="Z243" s="95">
        <v>1.3673611111111099</v>
      </c>
      <c r="AA243" s="36">
        <v>54.947000000000003</v>
      </c>
      <c r="BA243" s="64"/>
    </row>
    <row r="244" spans="1:53" x14ac:dyDescent="0.45">
      <c r="A244" s="1" t="s">
        <v>862</v>
      </c>
      <c r="B244" s="1">
        <v>2021</v>
      </c>
      <c r="C244" s="2">
        <v>44414</v>
      </c>
      <c r="D244" s="1" t="s">
        <v>654</v>
      </c>
      <c r="E244" s="4" t="s">
        <v>204</v>
      </c>
      <c r="F244" s="4" t="s">
        <v>204</v>
      </c>
      <c r="G244" s="3" t="s">
        <v>227</v>
      </c>
      <c r="H244" s="3" t="s">
        <v>298</v>
      </c>
      <c r="I244" s="3" t="s">
        <v>53</v>
      </c>
      <c r="J244" s="4">
        <v>8</v>
      </c>
      <c r="K244" s="3">
        <v>1</v>
      </c>
      <c r="L244" s="3">
        <v>0</v>
      </c>
      <c r="M244" s="3">
        <v>0</v>
      </c>
      <c r="N244" s="3">
        <v>1</v>
      </c>
      <c r="O244" s="3">
        <v>0</v>
      </c>
      <c r="P244" s="3">
        <v>0</v>
      </c>
      <c r="Q244" s="3">
        <v>0</v>
      </c>
      <c r="R244" s="3">
        <v>0</v>
      </c>
      <c r="S244" s="3">
        <v>0</v>
      </c>
      <c r="T244" s="3">
        <v>0</v>
      </c>
      <c r="U244" s="3">
        <v>0</v>
      </c>
      <c r="V244" s="3">
        <v>0</v>
      </c>
      <c r="W244" s="3">
        <v>0</v>
      </c>
      <c r="X244" s="109">
        <v>0</v>
      </c>
      <c r="Y244" s="3">
        <v>2</v>
      </c>
      <c r="Z244" s="95">
        <v>1.3673611111111099</v>
      </c>
      <c r="AA244" s="36">
        <v>54.947000000000003</v>
      </c>
      <c r="BA244" s="64"/>
    </row>
    <row r="245" spans="1:53" x14ac:dyDescent="0.45">
      <c r="A245" s="1" t="s">
        <v>862</v>
      </c>
      <c r="B245" s="1">
        <v>2021</v>
      </c>
      <c r="C245" s="2">
        <v>44414</v>
      </c>
      <c r="D245" s="1" t="s">
        <v>654</v>
      </c>
      <c r="E245" s="4" t="s">
        <v>204</v>
      </c>
      <c r="F245" s="4" t="s">
        <v>204</v>
      </c>
      <c r="G245" s="3" t="s">
        <v>464</v>
      </c>
      <c r="H245" s="3" t="s">
        <v>214</v>
      </c>
      <c r="I245" s="3" t="s">
        <v>67</v>
      </c>
      <c r="J245" s="4">
        <v>9</v>
      </c>
      <c r="K245" s="3">
        <v>0</v>
      </c>
      <c r="L245" s="3">
        <v>0</v>
      </c>
      <c r="M245" s="3">
        <v>1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3">
        <v>0</v>
      </c>
      <c r="T245" s="3">
        <v>0</v>
      </c>
      <c r="U245" s="3">
        <v>0</v>
      </c>
      <c r="V245" s="3">
        <v>0</v>
      </c>
      <c r="W245" s="3">
        <v>0</v>
      </c>
      <c r="X245" s="109">
        <v>0</v>
      </c>
      <c r="Y245" s="3">
        <v>1</v>
      </c>
      <c r="Z245" s="95">
        <v>1.3673611111111099</v>
      </c>
      <c r="AA245" s="36">
        <v>54.947000000000003</v>
      </c>
      <c r="BA245" s="64"/>
    </row>
    <row r="246" spans="1:53" x14ac:dyDescent="0.45">
      <c r="A246" s="1" t="s">
        <v>862</v>
      </c>
      <c r="B246" s="1">
        <v>2021</v>
      </c>
      <c r="C246" s="2">
        <v>44414</v>
      </c>
      <c r="D246" s="1" t="s">
        <v>654</v>
      </c>
      <c r="E246" s="4" t="s">
        <v>204</v>
      </c>
      <c r="F246" s="4" t="s">
        <v>204</v>
      </c>
      <c r="G246" s="3" t="s">
        <v>236</v>
      </c>
      <c r="H246" s="3" t="s">
        <v>301</v>
      </c>
      <c r="I246" s="3" t="s">
        <v>51</v>
      </c>
      <c r="J246" s="4">
        <v>10</v>
      </c>
      <c r="K246" s="3">
        <v>0</v>
      </c>
      <c r="L246" s="3">
        <v>0</v>
      </c>
      <c r="M246" s="3">
        <v>0</v>
      </c>
      <c r="N246" s="3">
        <v>0</v>
      </c>
      <c r="O246" s="3">
        <v>0</v>
      </c>
      <c r="P246" s="3">
        <v>0</v>
      </c>
      <c r="Q246" s="3">
        <v>2</v>
      </c>
      <c r="R246" s="3">
        <v>0</v>
      </c>
      <c r="S246" s="3">
        <v>0</v>
      </c>
      <c r="T246" s="3">
        <v>0</v>
      </c>
      <c r="U246" s="3">
        <v>0</v>
      </c>
      <c r="V246" s="3">
        <v>0</v>
      </c>
      <c r="W246" s="3">
        <v>0</v>
      </c>
      <c r="X246" s="109">
        <v>20</v>
      </c>
      <c r="Y246" s="3">
        <v>-18</v>
      </c>
      <c r="Z246" s="95">
        <v>1.3673611111111099</v>
      </c>
      <c r="AA246" s="36">
        <v>54.947000000000003</v>
      </c>
      <c r="BA246" s="64"/>
    </row>
    <row r="247" spans="1:53" x14ac:dyDescent="0.45">
      <c r="A247" s="1" t="s">
        <v>862</v>
      </c>
      <c r="B247" s="1">
        <v>2021</v>
      </c>
      <c r="C247" s="2">
        <v>44414</v>
      </c>
      <c r="D247" s="1" t="s">
        <v>654</v>
      </c>
      <c r="E247" s="4" t="s">
        <v>204</v>
      </c>
      <c r="F247" s="4" t="s">
        <v>204</v>
      </c>
      <c r="G247" s="3" t="s">
        <v>551</v>
      </c>
      <c r="H247" s="3" t="s">
        <v>322</v>
      </c>
      <c r="I247" s="3" t="s">
        <v>29</v>
      </c>
      <c r="J247" s="4">
        <v>11</v>
      </c>
      <c r="K247" s="3">
        <v>0</v>
      </c>
      <c r="L247" s="3">
        <v>0</v>
      </c>
      <c r="M247" s="3">
        <v>0</v>
      </c>
      <c r="N247" s="3">
        <v>0</v>
      </c>
      <c r="O247" s="3">
        <v>1</v>
      </c>
      <c r="P247" s="3">
        <v>0</v>
      </c>
      <c r="Q247" s="3">
        <v>0</v>
      </c>
      <c r="R247" s="3">
        <v>0</v>
      </c>
      <c r="S247" s="3">
        <v>0</v>
      </c>
      <c r="T247" s="3">
        <v>0</v>
      </c>
      <c r="U247" s="3">
        <v>0</v>
      </c>
      <c r="V247" s="3">
        <v>0</v>
      </c>
      <c r="W247" s="3">
        <v>0</v>
      </c>
      <c r="X247" s="109">
        <v>40</v>
      </c>
      <c r="Y247" s="3">
        <v>-39</v>
      </c>
      <c r="Z247" s="95">
        <v>1.3673611111111099</v>
      </c>
      <c r="AA247" s="36">
        <v>54.947000000000003</v>
      </c>
      <c r="BA247" s="64"/>
    </row>
    <row r="248" spans="1:53" x14ac:dyDescent="0.45">
      <c r="A248" s="1" t="s">
        <v>862</v>
      </c>
      <c r="B248" s="1">
        <v>2021</v>
      </c>
      <c r="C248" s="2">
        <v>44414</v>
      </c>
      <c r="D248" s="1" t="s">
        <v>654</v>
      </c>
      <c r="E248" s="4" t="s">
        <v>204</v>
      </c>
      <c r="F248" s="4" t="s">
        <v>204</v>
      </c>
      <c r="G248" s="3" t="s">
        <v>459</v>
      </c>
      <c r="H248" s="3" t="s">
        <v>491</v>
      </c>
      <c r="I248" s="3" t="s">
        <v>15</v>
      </c>
      <c r="J248" s="4">
        <v>12</v>
      </c>
      <c r="K248" s="3">
        <v>0</v>
      </c>
      <c r="L248" s="3">
        <v>0</v>
      </c>
      <c r="M248" s="3">
        <v>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3">
        <v>0</v>
      </c>
      <c r="T248" s="3">
        <v>0</v>
      </c>
      <c r="U248" s="3">
        <v>0</v>
      </c>
      <c r="V248" s="3">
        <v>0</v>
      </c>
      <c r="W248" s="3">
        <v>0</v>
      </c>
      <c r="X248" s="109">
        <v>40</v>
      </c>
      <c r="Y248" s="3">
        <v>-40</v>
      </c>
      <c r="Z248" s="95">
        <v>1.3673611111111099</v>
      </c>
      <c r="AA248" s="36">
        <v>54.947000000000003</v>
      </c>
      <c r="BA248" s="64"/>
    </row>
    <row r="249" spans="1:53" x14ac:dyDescent="0.45">
      <c r="A249" s="1" t="s">
        <v>862</v>
      </c>
      <c r="B249" s="1">
        <v>2021</v>
      </c>
      <c r="C249" s="2">
        <v>44414</v>
      </c>
      <c r="D249" s="1" t="s">
        <v>654</v>
      </c>
      <c r="E249" s="4" t="s">
        <v>204</v>
      </c>
      <c r="F249" s="4" t="s">
        <v>204</v>
      </c>
      <c r="G249" s="3" t="s">
        <v>233</v>
      </c>
      <c r="H249" s="3" t="s">
        <v>331</v>
      </c>
      <c r="I249" s="3" t="s">
        <v>56</v>
      </c>
      <c r="J249" s="4" t="s">
        <v>308</v>
      </c>
      <c r="K249" s="3">
        <v>0</v>
      </c>
      <c r="L249" s="3">
        <v>0</v>
      </c>
      <c r="M249" s="3">
        <v>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3">
        <v>0</v>
      </c>
      <c r="T249" s="3">
        <v>0</v>
      </c>
      <c r="U249" s="3">
        <v>0</v>
      </c>
      <c r="V249" s="3">
        <v>0</v>
      </c>
      <c r="W249" s="3">
        <v>0</v>
      </c>
      <c r="X249" s="109">
        <v>40</v>
      </c>
      <c r="Y249" s="3" t="s">
        <v>308</v>
      </c>
      <c r="Z249" s="95">
        <v>1.3673611111111099</v>
      </c>
      <c r="AA249" s="36">
        <v>54.947000000000003</v>
      </c>
      <c r="BA249" s="64"/>
    </row>
    <row r="250" spans="1:53" x14ac:dyDescent="0.45">
      <c r="A250" s="1" t="s">
        <v>862</v>
      </c>
      <c r="B250" s="1">
        <v>2021</v>
      </c>
      <c r="C250" s="2">
        <v>44414</v>
      </c>
      <c r="D250" s="1" t="s">
        <v>654</v>
      </c>
      <c r="E250" s="4" t="s">
        <v>204</v>
      </c>
      <c r="F250" s="4" t="s">
        <v>204</v>
      </c>
      <c r="G250" s="3" t="s">
        <v>221</v>
      </c>
      <c r="H250" s="3" t="s">
        <v>313</v>
      </c>
      <c r="I250" s="3" t="s">
        <v>40</v>
      </c>
      <c r="J250" s="4" t="s">
        <v>308</v>
      </c>
      <c r="K250" s="3">
        <v>0</v>
      </c>
      <c r="L250" s="3">
        <v>0</v>
      </c>
      <c r="M250" s="3">
        <v>0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3">
        <v>0</v>
      </c>
      <c r="T250" s="3">
        <v>0</v>
      </c>
      <c r="U250" s="3">
        <v>0</v>
      </c>
      <c r="V250" s="3">
        <v>0</v>
      </c>
      <c r="W250" s="3">
        <v>0</v>
      </c>
      <c r="X250" s="109">
        <v>40</v>
      </c>
      <c r="Y250" s="3" t="s">
        <v>308</v>
      </c>
      <c r="Z250" s="95">
        <v>1.3673611111111099</v>
      </c>
      <c r="AA250" s="36">
        <v>54.947000000000003</v>
      </c>
      <c r="BA250" s="64"/>
    </row>
    <row r="251" spans="1:53" x14ac:dyDescent="0.45">
      <c r="A251" s="1" t="s">
        <v>862</v>
      </c>
      <c r="B251" s="1">
        <v>2021</v>
      </c>
      <c r="C251" s="2">
        <v>44414</v>
      </c>
      <c r="D251" s="1" t="s">
        <v>654</v>
      </c>
      <c r="E251" s="4" t="s">
        <v>204</v>
      </c>
      <c r="F251" s="4" t="s">
        <v>204</v>
      </c>
      <c r="G251" s="3" t="s">
        <v>340</v>
      </c>
      <c r="H251" s="3" t="s">
        <v>473</v>
      </c>
      <c r="I251" s="3" t="s">
        <v>65</v>
      </c>
      <c r="J251" s="4" t="s">
        <v>308</v>
      </c>
      <c r="K251" s="3">
        <v>0</v>
      </c>
      <c r="L251" s="3">
        <v>0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3">
        <v>0</v>
      </c>
      <c r="T251" s="3">
        <v>0</v>
      </c>
      <c r="U251" s="3">
        <v>0</v>
      </c>
      <c r="V251" s="3">
        <v>0</v>
      </c>
      <c r="W251" s="3">
        <v>0</v>
      </c>
      <c r="X251" s="109">
        <v>40</v>
      </c>
      <c r="Y251" s="3" t="s">
        <v>308</v>
      </c>
      <c r="Z251" s="95">
        <v>1.3673611111111099</v>
      </c>
      <c r="AA251" s="36">
        <v>54.947000000000003</v>
      </c>
      <c r="BA251" s="64"/>
    </row>
    <row r="252" spans="1:53" x14ac:dyDescent="0.45">
      <c r="A252" s="4" t="s">
        <v>117</v>
      </c>
      <c r="B252" s="4">
        <v>2021</v>
      </c>
      <c r="C252" s="5">
        <v>44388</v>
      </c>
      <c r="D252" s="4" t="s">
        <v>72</v>
      </c>
      <c r="E252" s="4" t="s">
        <v>204</v>
      </c>
      <c r="F252" s="4" t="s">
        <v>204</v>
      </c>
      <c r="G252" s="4" t="s">
        <v>281</v>
      </c>
      <c r="H252" s="4" t="s">
        <v>314</v>
      </c>
      <c r="I252" s="4" t="s">
        <v>124</v>
      </c>
      <c r="J252" s="36">
        <v>1</v>
      </c>
      <c r="K252" s="36">
        <v>5</v>
      </c>
      <c r="L252" s="36">
        <v>3</v>
      </c>
      <c r="M252" s="36">
        <v>5</v>
      </c>
      <c r="N252" s="36">
        <v>5</v>
      </c>
      <c r="O252" s="36">
        <v>2</v>
      </c>
      <c r="P252" s="36">
        <v>1</v>
      </c>
      <c r="Q252" s="36">
        <v>5</v>
      </c>
      <c r="R252" s="36">
        <v>3</v>
      </c>
      <c r="S252" s="36">
        <v>5</v>
      </c>
      <c r="T252" s="36">
        <v>5</v>
      </c>
      <c r="U252" s="36">
        <v>5</v>
      </c>
      <c r="V252" s="36">
        <v>6</v>
      </c>
      <c r="W252" s="36">
        <v>0</v>
      </c>
      <c r="X252" s="94">
        <v>0</v>
      </c>
      <c r="Y252" s="36">
        <v>50</v>
      </c>
      <c r="Z252" s="64">
        <v>1.5430555555555554</v>
      </c>
      <c r="AA252" s="36">
        <v>48.585000000000001</v>
      </c>
      <c r="BA252" s="64"/>
    </row>
    <row r="253" spans="1:53" x14ac:dyDescent="0.45">
      <c r="A253" s="4" t="s">
        <v>117</v>
      </c>
      <c r="B253" s="4">
        <v>2021</v>
      </c>
      <c r="C253" s="5">
        <v>44388</v>
      </c>
      <c r="D253" s="4" t="s">
        <v>72</v>
      </c>
      <c r="E253" s="4" t="s">
        <v>204</v>
      </c>
      <c r="F253" s="4" t="s">
        <v>204</v>
      </c>
      <c r="G253" s="4" t="s">
        <v>512</v>
      </c>
      <c r="H253" s="4" t="s">
        <v>514</v>
      </c>
      <c r="I253" s="4" t="s">
        <v>118</v>
      </c>
      <c r="J253" s="36">
        <v>2</v>
      </c>
      <c r="K253" s="36">
        <v>1</v>
      </c>
      <c r="L253" s="36">
        <v>5</v>
      </c>
      <c r="M253" s="36">
        <v>3</v>
      </c>
      <c r="N253" s="36">
        <v>0</v>
      </c>
      <c r="O253" s="36">
        <v>3</v>
      </c>
      <c r="P253" s="36">
        <v>5</v>
      </c>
      <c r="Q253" s="36">
        <v>3</v>
      </c>
      <c r="R253" s="36">
        <v>5</v>
      </c>
      <c r="S253" s="36">
        <v>1</v>
      </c>
      <c r="T253" s="36">
        <v>2</v>
      </c>
      <c r="U253" s="36">
        <v>3</v>
      </c>
      <c r="V253" s="36">
        <v>10</v>
      </c>
      <c r="W253" s="36">
        <v>0</v>
      </c>
      <c r="X253" s="94">
        <v>0</v>
      </c>
      <c r="Y253" s="36">
        <v>41</v>
      </c>
      <c r="Z253" s="64"/>
      <c r="AA253" s="36">
        <v>48.585000000000001</v>
      </c>
      <c r="BA253" s="64"/>
    </row>
    <row r="254" spans="1:53" x14ac:dyDescent="0.45">
      <c r="A254" s="4" t="s">
        <v>117</v>
      </c>
      <c r="B254" s="4">
        <v>2021</v>
      </c>
      <c r="C254" s="5">
        <v>44388</v>
      </c>
      <c r="D254" s="4" t="s">
        <v>72</v>
      </c>
      <c r="E254" s="4" t="s">
        <v>204</v>
      </c>
      <c r="F254" s="4" t="s">
        <v>204</v>
      </c>
      <c r="G254" s="4" t="s">
        <v>231</v>
      </c>
      <c r="H254" s="4" t="s">
        <v>488</v>
      </c>
      <c r="I254" s="4" t="s">
        <v>232</v>
      </c>
      <c r="J254" s="36">
        <v>3</v>
      </c>
      <c r="K254" s="36">
        <v>3</v>
      </c>
      <c r="L254" s="36">
        <v>2</v>
      </c>
      <c r="M254" s="36">
        <v>2</v>
      </c>
      <c r="N254" s="36">
        <v>3</v>
      </c>
      <c r="O254" s="36">
        <v>5</v>
      </c>
      <c r="P254" s="36">
        <v>3</v>
      </c>
      <c r="Q254" s="36">
        <v>2</v>
      </c>
      <c r="R254" s="36">
        <v>2</v>
      </c>
      <c r="S254" s="36">
        <v>3</v>
      </c>
      <c r="T254" s="36">
        <v>1</v>
      </c>
      <c r="U254" s="36">
        <v>2</v>
      </c>
      <c r="V254" s="36">
        <v>4</v>
      </c>
      <c r="W254" s="36">
        <v>0</v>
      </c>
      <c r="X254" s="94">
        <v>0</v>
      </c>
      <c r="Y254" s="36">
        <v>32</v>
      </c>
      <c r="Z254" s="64"/>
      <c r="AA254" s="36">
        <v>48.585000000000001</v>
      </c>
      <c r="BA254" s="64"/>
    </row>
    <row r="255" spans="1:53" x14ac:dyDescent="0.45">
      <c r="A255" s="4" t="s">
        <v>117</v>
      </c>
      <c r="B255" s="4">
        <v>2021</v>
      </c>
      <c r="C255" s="5">
        <v>44388</v>
      </c>
      <c r="D255" s="4" t="s">
        <v>72</v>
      </c>
      <c r="E255" s="4" t="s">
        <v>204</v>
      </c>
      <c r="F255" s="4" t="s">
        <v>204</v>
      </c>
      <c r="G255" s="4" t="s">
        <v>260</v>
      </c>
      <c r="H255" s="4" t="s">
        <v>603</v>
      </c>
      <c r="I255" s="4" t="s">
        <v>238</v>
      </c>
      <c r="J255" s="36">
        <v>4</v>
      </c>
      <c r="K255" s="36">
        <v>2</v>
      </c>
      <c r="L255" s="36">
        <v>1</v>
      </c>
      <c r="M255" s="36">
        <v>0</v>
      </c>
      <c r="N255" s="36">
        <v>2</v>
      </c>
      <c r="O255" s="36">
        <v>1</v>
      </c>
      <c r="P255" s="36">
        <v>0</v>
      </c>
      <c r="Q255" s="36">
        <v>0</v>
      </c>
      <c r="R255" s="36">
        <v>0</v>
      </c>
      <c r="S255" s="36">
        <v>2</v>
      </c>
      <c r="T255" s="36">
        <v>3</v>
      </c>
      <c r="U255" s="36">
        <v>1</v>
      </c>
      <c r="V255" s="36">
        <v>0</v>
      </c>
      <c r="W255" s="36">
        <v>0</v>
      </c>
      <c r="X255" s="94">
        <v>0</v>
      </c>
      <c r="Y255" s="36">
        <v>12</v>
      </c>
      <c r="Z255" s="64"/>
      <c r="AA255" s="36">
        <v>48.585000000000001</v>
      </c>
      <c r="BA255" s="64"/>
    </row>
    <row r="256" spans="1:53" x14ac:dyDescent="0.45">
      <c r="A256" s="4" t="s">
        <v>117</v>
      </c>
      <c r="B256" s="4">
        <v>2021</v>
      </c>
      <c r="C256" s="5">
        <v>44388</v>
      </c>
      <c r="D256" s="4" t="s">
        <v>72</v>
      </c>
      <c r="E256" s="4" t="s">
        <v>204</v>
      </c>
      <c r="F256" s="4" t="s">
        <v>204</v>
      </c>
      <c r="G256" s="4" t="s">
        <v>253</v>
      </c>
      <c r="H256" s="4" t="s">
        <v>593</v>
      </c>
      <c r="I256" s="4" t="s">
        <v>254</v>
      </c>
      <c r="J256" s="36">
        <v>5</v>
      </c>
      <c r="K256" s="36">
        <v>0</v>
      </c>
      <c r="L256" s="36">
        <v>0</v>
      </c>
      <c r="M256" s="36">
        <v>1</v>
      </c>
      <c r="N256" s="36">
        <v>0</v>
      </c>
      <c r="O256" s="36">
        <v>0</v>
      </c>
      <c r="P256" s="36">
        <v>2</v>
      </c>
      <c r="Q256" s="36">
        <v>1</v>
      </c>
      <c r="R256" s="36">
        <v>1</v>
      </c>
      <c r="S256" s="36">
        <v>0</v>
      </c>
      <c r="T256" s="36">
        <v>0</v>
      </c>
      <c r="U256" s="36">
        <v>0</v>
      </c>
      <c r="V256" s="36">
        <v>0</v>
      </c>
      <c r="W256" s="36">
        <v>0</v>
      </c>
      <c r="X256" s="94">
        <v>0</v>
      </c>
      <c r="Y256" s="36">
        <v>5</v>
      </c>
      <c r="Z256" s="64"/>
      <c r="AA256" s="36">
        <v>48.585000000000001</v>
      </c>
      <c r="BA256" s="64"/>
    </row>
    <row r="257" spans="1:53" x14ac:dyDescent="0.45">
      <c r="A257" s="4" t="s">
        <v>117</v>
      </c>
      <c r="B257" s="4">
        <v>2021</v>
      </c>
      <c r="C257" s="5">
        <v>44388</v>
      </c>
      <c r="D257" s="4" t="s">
        <v>72</v>
      </c>
      <c r="E257" s="4" t="s">
        <v>204</v>
      </c>
      <c r="F257" s="4" t="s">
        <v>204</v>
      </c>
      <c r="G257" s="4" t="s">
        <v>517</v>
      </c>
      <c r="H257" s="4" t="s">
        <v>516</v>
      </c>
      <c r="I257" s="4" t="s">
        <v>172</v>
      </c>
      <c r="J257" s="36">
        <v>6</v>
      </c>
      <c r="K257" s="36">
        <v>0</v>
      </c>
      <c r="L257" s="36">
        <v>0</v>
      </c>
      <c r="M257" s="36">
        <v>0</v>
      </c>
      <c r="N257" s="36">
        <v>1</v>
      </c>
      <c r="O257" s="36">
        <v>0</v>
      </c>
      <c r="P257" s="36">
        <v>0</v>
      </c>
      <c r="Q257" s="36">
        <v>0</v>
      </c>
      <c r="R257" s="36">
        <v>0</v>
      </c>
      <c r="S257" s="36">
        <v>0</v>
      </c>
      <c r="T257" s="36">
        <v>0</v>
      </c>
      <c r="U257" s="36">
        <v>0</v>
      </c>
      <c r="V257" s="36">
        <v>2</v>
      </c>
      <c r="W257" s="36">
        <v>0</v>
      </c>
      <c r="X257" s="94">
        <v>20</v>
      </c>
      <c r="Y257" s="36">
        <v>-17</v>
      </c>
      <c r="Z257" s="64"/>
      <c r="AA257" s="36">
        <v>48.585000000000001</v>
      </c>
      <c r="BA257" s="64"/>
    </row>
    <row r="258" spans="1:53" x14ac:dyDescent="0.45">
      <c r="A258" s="4" t="s">
        <v>117</v>
      </c>
      <c r="B258" s="4">
        <v>2021</v>
      </c>
      <c r="C258" s="5">
        <v>44388</v>
      </c>
      <c r="D258" s="4" t="s">
        <v>72</v>
      </c>
      <c r="E258" s="4" t="s">
        <v>204</v>
      </c>
      <c r="F258" s="4" t="s">
        <v>204</v>
      </c>
      <c r="G258" s="4" t="s">
        <v>291</v>
      </c>
      <c r="H258" s="4" t="s">
        <v>267</v>
      </c>
      <c r="I258" s="4" t="s">
        <v>56</v>
      </c>
      <c r="J258" s="36" t="s">
        <v>308</v>
      </c>
      <c r="K258" s="36">
        <v>0</v>
      </c>
      <c r="L258" s="36">
        <v>0</v>
      </c>
      <c r="M258" s="36">
        <v>0</v>
      </c>
      <c r="N258" s="36">
        <v>0</v>
      </c>
      <c r="O258" s="36">
        <v>0</v>
      </c>
      <c r="P258" s="36">
        <v>0</v>
      </c>
      <c r="Q258" s="36">
        <v>0</v>
      </c>
      <c r="R258" s="36">
        <v>0</v>
      </c>
      <c r="S258" s="36">
        <v>0</v>
      </c>
      <c r="T258" s="36">
        <v>0</v>
      </c>
      <c r="U258" s="36">
        <v>0</v>
      </c>
      <c r="V258" s="36">
        <v>0</v>
      </c>
      <c r="W258" s="36">
        <v>0</v>
      </c>
      <c r="X258" s="94">
        <v>0</v>
      </c>
      <c r="Y258" s="36" t="s">
        <v>308</v>
      </c>
      <c r="Z258" s="64"/>
      <c r="AA258" s="36">
        <v>48.585000000000001</v>
      </c>
      <c r="BA258" s="64"/>
    </row>
    <row r="259" spans="1:53" x14ac:dyDescent="0.45">
      <c r="A259" s="1" t="s">
        <v>131</v>
      </c>
      <c r="B259" s="1">
        <v>2020</v>
      </c>
      <c r="C259" s="2">
        <v>43890</v>
      </c>
      <c r="D259" s="1" t="s">
        <v>13</v>
      </c>
      <c r="E259" s="1" t="s">
        <v>204</v>
      </c>
      <c r="F259" s="1" t="s">
        <v>204</v>
      </c>
      <c r="G259" s="1" t="s">
        <v>306</v>
      </c>
      <c r="H259" s="1" t="s">
        <v>349</v>
      </c>
      <c r="I259" s="1" t="s">
        <v>19</v>
      </c>
      <c r="J259" s="36">
        <v>1</v>
      </c>
      <c r="K259" s="36">
        <v>5</v>
      </c>
      <c r="L259" s="36">
        <v>2</v>
      </c>
      <c r="M259" s="36">
        <v>5</v>
      </c>
      <c r="N259" s="36">
        <v>2</v>
      </c>
      <c r="O259" s="36">
        <v>0</v>
      </c>
      <c r="P259" s="36">
        <v>3</v>
      </c>
      <c r="Q259" s="36">
        <v>2</v>
      </c>
      <c r="R259" s="36">
        <v>3</v>
      </c>
      <c r="S259" s="36">
        <v>3</v>
      </c>
      <c r="T259" s="36">
        <v>2</v>
      </c>
      <c r="U259" s="36">
        <v>5</v>
      </c>
      <c r="V259" s="36">
        <v>4</v>
      </c>
      <c r="W259" s="36">
        <v>0</v>
      </c>
      <c r="X259" s="94">
        <v>0</v>
      </c>
      <c r="Y259" s="36">
        <v>36</v>
      </c>
      <c r="Z259" s="64">
        <v>1.4729166666666667</v>
      </c>
      <c r="AA259" s="36">
        <v>50.908000000000001</v>
      </c>
      <c r="BA259" s="64"/>
    </row>
    <row r="260" spans="1:53" x14ac:dyDescent="0.45">
      <c r="A260" s="1" t="s">
        <v>131</v>
      </c>
      <c r="B260" s="1">
        <v>2020</v>
      </c>
      <c r="C260" s="2">
        <v>43890</v>
      </c>
      <c r="D260" s="1" t="s">
        <v>13</v>
      </c>
      <c r="E260" s="1" t="s">
        <v>204</v>
      </c>
      <c r="F260" s="1" t="s">
        <v>204</v>
      </c>
      <c r="G260" s="1" t="s">
        <v>215</v>
      </c>
      <c r="H260" s="1" t="s">
        <v>530</v>
      </c>
      <c r="I260" s="1" t="s">
        <v>17</v>
      </c>
      <c r="J260" s="36">
        <v>2</v>
      </c>
      <c r="K260" s="36">
        <v>2</v>
      </c>
      <c r="L260" s="36">
        <v>1</v>
      </c>
      <c r="M260" s="36">
        <v>0</v>
      </c>
      <c r="N260" s="36">
        <v>0</v>
      </c>
      <c r="O260" s="36">
        <v>0</v>
      </c>
      <c r="P260" s="36">
        <v>1</v>
      </c>
      <c r="Q260" s="36">
        <v>5</v>
      </c>
      <c r="R260" s="36">
        <v>5</v>
      </c>
      <c r="S260" s="36">
        <v>0</v>
      </c>
      <c r="T260" s="36">
        <v>0</v>
      </c>
      <c r="U260" s="36">
        <v>0</v>
      </c>
      <c r="V260" s="36">
        <v>10</v>
      </c>
      <c r="W260" s="36">
        <v>0</v>
      </c>
      <c r="X260" s="94">
        <v>0</v>
      </c>
      <c r="Y260" s="36">
        <v>24</v>
      </c>
      <c r="Z260" s="64"/>
      <c r="AA260" s="36">
        <v>50.908000000000001</v>
      </c>
      <c r="BA260" s="64"/>
    </row>
    <row r="261" spans="1:53" x14ac:dyDescent="0.45">
      <c r="A261" s="1" t="s">
        <v>131</v>
      </c>
      <c r="B261" s="1">
        <v>2020</v>
      </c>
      <c r="C261" s="2">
        <v>43890</v>
      </c>
      <c r="D261" s="1" t="s">
        <v>13</v>
      </c>
      <c r="E261" s="1" t="s">
        <v>204</v>
      </c>
      <c r="F261" s="1" t="s">
        <v>204</v>
      </c>
      <c r="G261" s="1" t="s">
        <v>298</v>
      </c>
      <c r="H261" s="1" t="s">
        <v>227</v>
      </c>
      <c r="I261" s="1" t="s">
        <v>53</v>
      </c>
      <c r="J261" s="36">
        <v>3</v>
      </c>
      <c r="K261" s="36">
        <v>1</v>
      </c>
      <c r="L261" s="36">
        <v>0</v>
      </c>
      <c r="M261" s="36">
        <v>0</v>
      </c>
      <c r="N261" s="36">
        <v>5</v>
      </c>
      <c r="O261" s="36">
        <v>0</v>
      </c>
      <c r="P261" s="36">
        <v>5</v>
      </c>
      <c r="Q261" s="36">
        <v>0</v>
      </c>
      <c r="R261" s="36">
        <v>0</v>
      </c>
      <c r="S261" s="36">
        <v>2</v>
      </c>
      <c r="T261" s="36">
        <v>0</v>
      </c>
      <c r="U261" s="36">
        <v>1</v>
      </c>
      <c r="V261" s="36">
        <v>6</v>
      </c>
      <c r="W261" s="36">
        <v>0</v>
      </c>
      <c r="X261" s="94">
        <v>0</v>
      </c>
      <c r="Y261" s="36">
        <v>20</v>
      </c>
      <c r="Z261" s="64"/>
      <c r="AA261" s="36">
        <v>50.908000000000001</v>
      </c>
      <c r="BA261" s="64"/>
    </row>
    <row r="262" spans="1:53" x14ac:dyDescent="0.45">
      <c r="A262" s="1" t="s">
        <v>131</v>
      </c>
      <c r="B262" s="1">
        <v>2020</v>
      </c>
      <c r="C262" s="2">
        <v>43890</v>
      </c>
      <c r="D262" s="1" t="s">
        <v>13</v>
      </c>
      <c r="E262" s="1" t="s">
        <v>204</v>
      </c>
      <c r="F262" s="1" t="s">
        <v>204</v>
      </c>
      <c r="G262" s="1" t="s">
        <v>301</v>
      </c>
      <c r="H262" s="1" t="s">
        <v>236</v>
      </c>
      <c r="I262" s="1" t="s">
        <v>51</v>
      </c>
      <c r="J262" s="36">
        <v>4</v>
      </c>
      <c r="K262" s="36">
        <v>0</v>
      </c>
      <c r="L262" s="36">
        <v>0</v>
      </c>
      <c r="M262" s="36">
        <v>0</v>
      </c>
      <c r="N262" s="36">
        <v>3</v>
      </c>
      <c r="O262" s="36">
        <v>5</v>
      </c>
      <c r="P262" s="36">
        <v>0</v>
      </c>
      <c r="Q262" s="36">
        <v>0</v>
      </c>
      <c r="R262" s="36">
        <v>0</v>
      </c>
      <c r="S262" s="36">
        <v>0</v>
      </c>
      <c r="T262" s="36">
        <v>1</v>
      </c>
      <c r="U262" s="36">
        <v>2</v>
      </c>
      <c r="V262" s="36">
        <v>2</v>
      </c>
      <c r="W262" s="36">
        <v>0</v>
      </c>
      <c r="X262" s="94">
        <v>0</v>
      </c>
      <c r="Y262" s="36">
        <v>13</v>
      </c>
      <c r="Z262" s="64"/>
      <c r="AA262" s="36">
        <v>50.908000000000001</v>
      </c>
      <c r="BA262" s="64"/>
    </row>
    <row r="263" spans="1:53" x14ac:dyDescent="0.45">
      <c r="A263" s="1" t="s">
        <v>131</v>
      </c>
      <c r="B263" s="1">
        <v>2020</v>
      </c>
      <c r="C263" s="2">
        <v>43890</v>
      </c>
      <c r="D263" s="1" t="s">
        <v>13</v>
      </c>
      <c r="E263" s="1" t="s">
        <v>204</v>
      </c>
      <c r="F263" s="1" t="s">
        <v>204</v>
      </c>
      <c r="G263" s="1" t="s">
        <v>237</v>
      </c>
      <c r="H263" s="1" t="s">
        <v>325</v>
      </c>
      <c r="I263" s="1" t="s">
        <v>238</v>
      </c>
      <c r="J263" s="36">
        <v>5</v>
      </c>
      <c r="K263" s="36">
        <v>0</v>
      </c>
      <c r="L263" s="36">
        <v>0</v>
      </c>
      <c r="M263" s="36">
        <v>0</v>
      </c>
      <c r="N263" s="36">
        <v>0</v>
      </c>
      <c r="O263" s="36">
        <v>2</v>
      </c>
      <c r="P263" s="36">
        <v>2</v>
      </c>
      <c r="Q263" s="36">
        <v>0</v>
      </c>
      <c r="R263" s="36">
        <v>0</v>
      </c>
      <c r="S263" s="36">
        <v>5</v>
      </c>
      <c r="T263" s="36">
        <v>3</v>
      </c>
      <c r="U263" s="36">
        <v>0</v>
      </c>
      <c r="V263" s="36">
        <v>0</v>
      </c>
      <c r="W263" s="36">
        <v>0</v>
      </c>
      <c r="X263" s="94">
        <v>0</v>
      </c>
      <c r="Y263" s="36">
        <v>12</v>
      </c>
      <c r="Z263" s="64"/>
      <c r="AA263" s="36">
        <v>50.908000000000001</v>
      </c>
      <c r="BA263" s="64"/>
    </row>
    <row r="264" spans="1:53" x14ac:dyDescent="0.45">
      <c r="A264" s="1" t="s">
        <v>131</v>
      </c>
      <c r="B264" s="1">
        <v>2020</v>
      </c>
      <c r="C264" s="2">
        <v>43890</v>
      </c>
      <c r="D264" s="1" t="s">
        <v>13</v>
      </c>
      <c r="E264" s="1" t="s">
        <v>204</v>
      </c>
      <c r="F264" s="1" t="s">
        <v>204</v>
      </c>
      <c r="G264" s="1" t="s">
        <v>343</v>
      </c>
      <c r="H264" s="1" t="s">
        <v>328</v>
      </c>
      <c r="I264" s="1" t="s">
        <v>25</v>
      </c>
      <c r="J264" s="36">
        <v>6</v>
      </c>
      <c r="K264" s="36">
        <v>0</v>
      </c>
      <c r="L264" s="36">
        <v>5</v>
      </c>
      <c r="M264" s="36">
        <v>3</v>
      </c>
      <c r="N264" s="36">
        <v>0</v>
      </c>
      <c r="O264" s="36">
        <v>0</v>
      </c>
      <c r="P264" s="36">
        <v>0</v>
      </c>
      <c r="Q264" s="36">
        <v>0</v>
      </c>
      <c r="R264" s="36">
        <v>1</v>
      </c>
      <c r="S264" s="36">
        <v>1</v>
      </c>
      <c r="T264" s="36">
        <v>0</v>
      </c>
      <c r="U264" s="36">
        <v>0</v>
      </c>
      <c r="V264" s="36">
        <v>0</v>
      </c>
      <c r="W264" s="36">
        <v>0</v>
      </c>
      <c r="X264" s="94">
        <v>0</v>
      </c>
      <c r="Y264" s="36">
        <v>10</v>
      </c>
      <c r="Z264" s="64"/>
      <c r="AA264" s="36">
        <v>50.908000000000001</v>
      </c>
      <c r="BA264" s="64"/>
    </row>
    <row r="265" spans="1:53" x14ac:dyDescent="0.45">
      <c r="A265" s="1" t="s">
        <v>131</v>
      </c>
      <c r="B265" s="1">
        <v>2020</v>
      </c>
      <c r="C265" s="2">
        <v>43890</v>
      </c>
      <c r="D265" s="1" t="s">
        <v>13</v>
      </c>
      <c r="E265" s="1" t="s">
        <v>204</v>
      </c>
      <c r="F265" s="1" t="s">
        <v>204</v>
      </c>
      <c r="G265" s="1" t="s">
        <v>268</v>
      </c>
      <c r="H265" s="1" t="s">
        <v>279</v>
      </c>
      <c r="I265" s="1" t="s">
        <v>47</v>
      </c>
      <c r="J265" s="36">
        <v>7</v>
      </c>
      <c r="K265" s="36">
        <v>0</v>
      </c>
      <c r="L265" s="36">
        <v>0</v>
      </c>
      <c r="M265" s="36">
        <v>0</v>
      </c>
      <c r="N265" s="36">
        <v>0</v>
      </c>
      <c r="O265" s="36">
        <v>1</v>
      </c>
      <c r="P265" s="36">
        <v>0</v>
      </c>
      <c r="Q265" s="36">
        <v>0</v>
      </c>
      <c r="R265" s="36">
        <v>0</v>
      </c>
      <c r="S265" s="36">
        <v>0</v>
      </c>
      <c r="T265" s="36">
        <v>5</v>
      </c>
      <c r="U265" s="36">
        <v>3</v>
      </c>
      <c r="V265" s="36">
        <v>0</v>
      </c>
      <c r="W265" s="36">
        <v>0</v>
      </c>
      <c r="X265" s="94">
        <v>0</v>
      </c>
      <c r="Y265" s="36">
        <v>9</v>
      </c>
      <c r="Z265" s="64"/>
      <c r="AA265" s="36">
        <v>50.908000000000001</v>
      </c>
      <c r="BA265" s="64"/>
    </row>
    <row r="266" spans="1:53" x14ac:dyDescent="0.45">
      <c r="A266" s="1" t="s">
        <v>131</v>
      </c>
      <c r="B266" s="1">
        <v>2020</v>
      </c>
      <c r="C266" s="2">
        <v>43890</v>
      </c>
      <c r="D266" s="1" t="s">
        <v>13</v>
      </c>
      <c r="E266" s="1" t="s">
        <v>204</v>
      </c>
      <c r="F266" s="1" t="s">
        <v>204</v>
      </c>
      <c r="G266" s="1" t="s">
        <v>604</v>
      </c>
      <c r="H266" s="1" t="s">
        <v>314</v>
      </c>
      <c r="I266" s="1" t="s">
        <v>118</v>
      </c>
      <c r="J266" s="36">
        <v>8</v>
      </c>
      <c r="K266" s="36">
        <v>0</v>
      </c>
      <c r="L266" s="36">
        <v>0</v>
      </c>
      <c r="M266" s="36">
        <v>1</v>
      </c>
      <c r="N266" s="36">
        <v>0</v>
      </c>
      <c r="O266" s="36">
        <v>3</v>
      </c>
      <c r="P266" s="36">
        <v>0</v>
      </c>
      <c r="Q266" s="36">
        <v>0</v>
      </c>
      <c r="R266" s="36">
        <v>0</v>
      </c>
      <c r="S266" s="36">
        <v>0</v>
      </c>
      <c r="T266" s="36">
        <v>0</v>
      </c>
      <c r="U266" s="36">
        <v>0</v>
      </c>
      <c r="V266" s="36">
        <v>0</v>
      </c>
      <c r="W266" s="36">
        <v>0</v>
      </c>
      <c r="X266" s="94">
        <v>0</v>
      </c>
      <c r="Y266" s="36">
        <v>4</v>
      </c>
      <c r="Z266" s="64"/>
      <c r="AA266" s="36">
        <v>50.908000000000001</v>
      </c>
      <c r="BA266" s="64"/>
    </row>
    <row r="267" spans="1:53" x14ac:dyDescent="0.45">
      <c r="A267" s="1" t="s">
        <v>131</v>
      </c>
      <c r="B267" s="1">
        <v>2020</v>
      </c>
      <c r="C267" s="2">
        <v>43890</v>
      </c>
      <c r="D267" s="1" t="s">
        <v>13</v>
      </c>
      <c r="E267" s="1" t="s">
        <v>204</v>
      </c>
      <c r="F267" s="1" t="s">
        <v>204</v>
      </c>
      <c r="G267" s="1" t="s">
        <v>214</v>
      </c>
      <c r="H267" s="1" t="s">
        <v>464</v>
      </c>
      <c r="I267" s="1" t="s">
        <v>67</v>
      </c>
      <c r="J267" s="36">
        <v>9</v>
      </c>
      <c r="K267" s="36">
        <v>0</v>
      </c>
      <c r="L267" s="36">
        <v>0</v>
      </c>
      <c r="M267" s="36">
        <v>0</v>
      </c>
      <c r="N267" s="36">
        <v>1</v>
      </c>
      <c r="O267" s="36">
        <v>0</v>
      </c>
      <c r="P267" s="36">
        <v>0</v>
      </c>
      <c r="Q267" s="36">
        <v>1</v>
      </c>
      <c r="R267" s="36">
        <v>0</v>
      </c>
      <c r="S267" s="36">
        <v>0</v>
      </c>
      <c r="T267" s="36">
        <v>0</v>
      </c>
      <c r="U267" s="36">
        <v>0</v>
      </c>
      <c r="V267" s="36">
        <v>0</v>
      </c>
      <c r="W267" s="36">
        <v>0</v>
      </c>
      <c r="X267" s="94">
        <v>0</v>
      </c>
      <c r="Y267" s="36">
        <v>2</v>
      </c>
      <c r="Z267" s="64"/>
      <c r="AA267" s="36">
        <v>50.908000000000001</v>
      </c>
      <c r="BA267" s="64"/>
    </row>
    <row r="268" spans="1:53" x14ac:dyDescent="0.45">
      <c r="A268" s="1" t="s">
        <v>131</v>
      </c>
      <c r="B268" s="1">
        <v>2020</v>
      </c>
      <c r="C268" s="2">
        <v>43890</v>
      </c>
      <c r="D268" s="1" t="s">
        <v>13</v>
      </c>
      <c r="E268" s="1" t="s">
        <v>204</v>
      </c>
      <c r="F268" s="1" t="s">
        <v>204</v>
      </c>
      <c r="G268" s="1" t="s">
        <v>459</v>
      </c>
      <c r="H268" s="1" t="s">
        <v>491</v>
      </c>
      <c r="I268" s="1" t="s">
        <v>15</v>
      </c>
      <c r="J268" s="36">
        <v>10</v>
      </c>
      <c r="K268" s="36">
        <v>0</v>
      </c>
      <c r="L268" s="36">
        <v>0</v>
      </c>
      <c r="M268" s="36">
        <v>0</v>
      </c>
      <c r="N268" s="36">
        <v>0</v>
      </c>
      <c r="O268" s="36">
        <v>0</v>
      </c>
      <c r="P268" s="36">
        <v>0</v>
      </c>
      <c r="Q268" s="36">
        <v>3</v>
      </c>
      <c r="R268" s="36">
        <v>2</v>
      </c>
      <c r="S268" s="36">
        <v>0</v>
      </c>
      <c r="T268" s="36">
        <v>0</v>
      </c>
      <c r="U268" s="36">
        <v>0</v>
      </c>
      <c r="V268" s="36">
        <v>0</v>
      </c>
      <c r="W268" s="36">
        <v>0</v>
      </c>
      <c r="X268" s="94">
        <v>20</v>
      </c>
      <c r="Y268" s="36">
        <v>-15</v>
      </c>
      <c r="Z268" s="64"/>
      <c r="AA268" s="36">
        <v>50.908000000000001</v>
      </c>
      <c r="BA268" s="64"/>
    </row>
    <row r="269" spans="1:53" x14ac:dyDescent="0.45">
      <c r="A269" s="1" t="s">
        <v>131</v>
      </c>
      <c r="B269" s="1">
        <v>2020</v>
      </c>
      <c r="C269" s="2">
        <v>43890</v>
      </c>
      <c r="D269" s="1" t="s">
        <v>13</v>
      </c>
      <c r="E269" s="1" t="s">
        <v>204</v>
      </c>
      <c r="F269" s="1" t="s">
        <v>204</v>
      </c>
      <c r="G269" s="1" t="s">
        <v>300</v>
      </c>
      <c r="H269" s="1" t="s">
        <v>605</v>
      </c>
      <c r="I269" s="1" t="s">
        <v>56</v>
      </c>
      <c r="J269" s="36">
        <v>11</v>
      </c>
      <c r="K269" s="36">
        <v>0</v>
      </c>
      <c r="L269" s="36">
        <v>0</v>
      </c>
      <c r="M269" s="36">
        <v>2</v>
      </c>
      <c r="N269" s="36">
        <v>0</v>
      </c>
      <c r="O269" s="36">
        <v>0</v>
      </c>
      <c r="P269" s="36">
        <v>0</v>
      </c>
      <c r="Q269" s="36">
        <v>0</v>
      </c>
      <c r="R269" s="36">
        <v>0</v>
      </c>
      <c r="S269" s="36">
        <v>0</v>
      </c>
      <c r="T269" s="36">
        <v>0</v>
      </c>
      <c r="U269" s="36">
        <v>0</v>
      </c>
      <c r="V269" s="36">
        <v>0</v>
      </c>
      <c r="W269" s="36">
        <v>0</v>
      </c>
      <c r="X269" s="94">
        <v>20</v>
      </c>
      <c r="Y269" s="36">
        <v>-18</v>
      </c>
      <c r="Z269" s="64"/>
      <c r="AA269" s="36">
        <v>50.908000000000001</v>
      </c>
      <c r="BA269" s="64"/>
    </row>
    <row r="270" spans="1:53" x14ac:dyDescent="0.45">
      <c r="A270" s="1" t="s">
        <v>131</v>
      </c>
      <c r="B270" s="1">
        <v>2020</v>
      </c>
      <c r="C270" s="2">
        <v>43890</v>
      </c>
      <c r="D270" s="1" t="s">
        <v>13</v>
      </c>
      <c r="E270" s="1" t="s">
        <v>204</v>
      </c>
      <c r="F270" s="1" t="s">
        <v>204</v>
      </c>
      <c r="G270" s="1" t="s">
        <v>282</v>
      </c>
      <c r="H270" s="1" t="s">
        <v>347</v>
      </c>
      <c r="I270" s="1" t="s">
        <v>31</v>
      </c>
      <c r="J270" s="36">
        <v>12</v>
      </c>
      <c r="K270" s="36">
        <v>0</v>
      </c>
      <c r="L270" s="36">
        <v>0</v>
      </c>
      <c r="M270" s="36">
        <v>0</v>
      </c>
      <c r="N270" s="36">
        <v>0</v>
      </c>
      <c r="O270" s="36">
        <v>0</v>
      </c>
      <c r="P270" s="36">
        <v>0</v>
      </c>
      <c r="Q270" s="36">
        <v>0</v>
      </c>
      <c r="R270" s="36">
        <v>0</v>
      </c>
      <c r="S270" s="36">
        <v>0</v>
      </c>
      <c r="T270" s="36">
        <v>0</v>
      </c>
      <c r="U270" s="36">
        <v>0</v>
      </c>
      <c r="V270" s="36">
        <v>0</v>
      </c>
      <c r="W270" s="36">
        <v>0</v>
      </c>
      <c r="X270" s="36">
        <v>20</v>
      </c>
      <c r="Y270" s="36">
        <v>-20</v>
      </c>
      <c r="Z270" s="64"/>
      <c r="AA270" s="36">
        <v>50.908000000000001</v>
      </c>
      <c r="BA270" s="64"/>
    </row>
    <row r="271" spans="1:53" x14ac:dyDescent="0.45">
      <c r="A271" s="1" t="s">
        <v>131</v>
      </c>
      <c r="B271" s="1">
        <v>2020</v>
      </c>
      <c r="C271" s="2">
        <v>43890</v>
      </c>
      <c r="D271" s="1" t="s">
        <v>13</v>
      </c>
      <c r="E271" s="1" t="s">
        <v>204</v>
      </c>
      <c r="F271" s="1" t="s">
        <v>204</v>
      </c>
      <c r="G271" s="1" t="s">
        <v>303</v>
      </c>
      <c r="H271" s="1" t="s">
        <v>290</v>
      </c>
      <c r="I271" s="1" t="s">
        <v>232</v>
      </c>
      <c r="J271" s="36">
        <v>13</v>
      </c>
      <c r="K271" s="36">
        <v>0</v>
      </c>
      <c r="L271" s="36">
        <v>0</v>
      </c>
      <c r="M271" s="36">
        <v>0</v>
      </c>
      <c r="N271" s="36">
        <v>0</v>
      </c>
      <c r="O271" s="36">
        <v>0</v>
      </c>
      <c r="P271" s="36">
        <v>0</v>
      </c>
      <c r="Q271" s="36">
        <v>0</v>
      </c>
      <c r="R271" s="36">
        <v>0</v>
      </c>
      <c r="S271" s="36">
        <v>0</v>
      </c>
      <c r="T271" s="36">
        <v>0</v>
      </c>
      <c r="U271" s="36">
        <v>0</v>
      </c>
      <c r="V271" s="36">
        <v>0</v>
      </c>
      <c r="W271" s="36">
        <v>0</v>
      </c>
      <c r="X271" s="36">
        <v>20</v>
      </c>
      <c r="Y271" s="36">
        <v>-20</v>
      </c>
      <c r="Z271" s="64"/>
      <c r="AA271" s="36">
        <v>50.908000000000001</v>
      </c>
      <c r="BA271" s="64"/>
    </row>
    <row r="272" spans="1:53" x14ac:dyDescent="0.45">
      <c r="A272" s="1" t="s">
        <v>131</v>
      </c>
      <c r="B272" s="1">
        <v>2020</v>
      </c>
      <c r="C272" s="2">
        <v>43890</v>
      </c>
      <c r="D272" s="1" t="s">
        <v>13</v>
      </c>
      <c r="E272" s="1" t="s">
        <v>204</v>
      </c>
      <c r="F272" s="1" t="s">
        <v>204</v>
      </c>
      <c r="G272" s="1" t="s">
        <v>473</v>
      </c>
      <c r="H272" s="1" t="s">
        <v>340</v>
      </c>
      <c r="I272" s="1" t="s">
        <v>65</v>
      </c>
      <c r="J272" s="94">
        <v>14</v>
      </c>
      <c r="K272" s="36">
        <v>0</v>
      </c>
      <c r="L272" s="36">
        <v>0</v>
      </c>
      <c r="M272" s="36">
        <v>0</v>
      </c>
      <c r="N272" s="36">
        <v>0</v>
      </c>
      <c r="O272" s="36">
        <v>0</v>
      </c>
      <c r="P272" s="36">
        <v>0</v>
      </c>
      <c r="Q272" s="36">
        <v>0</v>
      </c>
      <c r="R272" s="36">
        <v>0</v>
      </c>
      <c r="S272" s="36">
        <v>0</v>
      </c>
      <c r="T272" s="36">
        <v>0</v>
      </c>
      <c r="U272" s="36">
        <v>0</v>
      </c>
      <c r="V272" s="36">
        <v>0</v>
      </c>
      <c r="W272" s="36">
        <v>0</v>
      </c>
      <c r="X272" s="36">
        <v>0</v>
      </c>
      <c r="Y272" s="36">
        <v>0</v>
      </c>
      <c r="Z272" s="64"/>
      <c r="AA272" s="36">
        <v>50.908000000000001</v>
      </c>
      <c r="BA272" s="64"/>
    </row>
    <row r="273" spans="1:30" x14ac:dyDescent="0.45">
      <c r="A273" s="1" t="s">
        <v>131</v>
      </c>
      <c r="B273" s="1">
        <v>2020</v>
      </c>
      <c r="C273" s="2">
        <v>43890</v>
      </c>
      <c r="D273" s="1" t="s">
        <v>13</v>
      </c>
      <c r="E273" s="1" t="s">
        <v>204</v>
      </c>
      <c r="F273" s="1" t="s">
        <v>204</v>
      </c>
      <c r="G273" s="47" t="s">
        <v>320</v>
      </c>
      <c r="H273" s="47" t="s">
        <v>313</v>
      </c>
      <c r="I273" s="47" t="s">
        <v>40</v>
      </c>
      <c r="J273" s="16">
        <v>15</v>
      </c>
      <c r="K273" s="36">
        <v>0</v>
      </c>
      <c r="L273" s="36">
        <v>0</v>
      </c>
      <c r="M273" s="36">
        <v>0</v>
      </c>
      <c r="N273" s="36">
        <v>0</v>
      </c>
      <c r="O273" s="36">
        <v>0</v>
      </c>
      <c r="P273" s="36">
        <v>0</v>
      </c>
      <c r="Q273" s="36">
        <v>0</v>
      </c>
      <c r="R273" s="36">
        <v>0</v>
      </c>
      <c r="S273" s="36">
        <v>0</v>
      </c>
      <c r="T273" s="36">
        <v>0</v>
      </c>
      <c r="U273" s="36">
        <v>0</v>
      </c>
      <c r="V273" s="36">
        <v>0</v>
      </c>
      <c r="W273" s="36">
        <v>0</v>
      </c>
      <c r="X273" s="36">
        <v>40</v>
      </c>
      <c r="Y273" s="36">
        <v>-40</v>
      </c>
      <c r="Z273" s="64"/>
      <c r="AA273" s="36">
        <v>50.908000000000001</v>
      </c>
      <c r="AD273"/>
    </row>
    <row r="274" spans="1:30" x14ac:dyDescent="0.45">
      <c r="A274" s="1" t="s">
        <v>131</v>
      </c>
      <c r="B274" s="1">
        <v>2020</v>
      </c>
      <c r="C274" s="2">
        <v>43890</v>
      </c>
      <c r="D274" s="1" t="s">
        <v>13</v>
      </c>
      <c r="E274" s="1" t="s">
        <v>204</v>
      </c>
      <c r="F274" s="1" t="s">
        <v>204</v>
      </c>
      <c r="G274" s="47" t="s">
        <v>299</v>
      </c>
      <c r="H274" s="47" t="s">
        <v>244</v>
      </c>
      <c r="I274" s="47" t="s">
        <v>38</v>
      </c>
      <c r="J274" s="16">
        <v>16</v>
      </c>
      <c r="K274" s="36">
        <v>0</v>
      </c>
      <c r="L274" s="36">
        <v>0</v>
      </c>
      <c r="M274" s="36">
        <v>0</v>
      </c>
      <c r="N274" s="36">
        <v>0</v>
      </c>
      <c r="O274" s="36">
        <v>0</v>
      </c>
      <c r="P274" s="36">
        <v>0</v>
      </c>
      <c r="Q274" s="36">
        <v>0</v>
      </c>
      <c r="R274" s="36">
        <v>0</v>
      </c>
      <c r="S274" s="36">
        <v>0</v>
      </c>
      <c r="T274" s="36">
        <v>0</v>
      </c>
      <c r="U274" s="36">
        <v>0</v>
      </c>
      <c r="V274" s="36">
        <v>0</v>
      </c>
      <c r="W274" s="36">
        <v>0</v>
      </c>
      <c r="X274" s="36">
        <v>40</v>
      </c>
      <c r="Y274" s="36">
        <v>-40</v>
      </c>
      <c r="Z274" s="64"/>
      <c r="AA274" s="36">
        <v>50.908000000000001</v>
      </c>
      <c r="AD274"/>
    </row>
    <row r="275" spans="1:30" x14ac:dyDescent="0.45">
      <c r="A275" s="1" t="s">
        <v>131</v>
      </c>
      <c r="B275" s="1">
        <v>2020</v>
      </c>
      <c r="C275" s="2">
        <v>43890</v>
      </c>
      <c r="D275" s="1" t="s">
        <v>13</v>
      </c>
      <c r="E275" s="1" t="s">
        <v>204</v>
      </c>
      <c r="F275" s="1" t="s">
        <v>204</v>
      </c>
      <c r="G275" s="47" t="s">
        <v>346</v>
      </c>
      <c r="H275" s="47" t="s">
        <v>315</v>
      </c>
      <c r="I275" s="47" t="s">
        <v>36</v>
      </c>
      <c r="J275" s="16" t="s">
        <v>308</v>
      </c>
      <c r="K275" s="36">
        <v>3</v>
      </c>
      <c r="L275" s="36">
        <v>3</v>
      </c>
      <c r="M275" s="36">
        <v>0</v>
      </c>
      <c r="N275" s="36">
        <v>0</v>
      </c>
      <c r="O275" s="36">
        <v>0</v>
      </c>
      <c r="P275" s="36">
        <v>0</v>
      </c>
      <c r="Q275" s="36">
        <v>0</v>
      </c>
      <c r="R275" s="36">
        <v>0</v>
      </c>
      <c r="S275" s="36">
        <v>0</v>
      </c>
      <c r="T275" s="36">
        <v>0</v>
      </c>
      <c r="U275" s="36">
        <v>0</v>
      </c>
      <c r="V275" s="36">
        <v>0</v>
      </c>
      <c r="W275" s="36">
        <v>0</v>
      </c>
      <c r="X275" s="36">
        <v>60</v>
      </c>
      <c r="Y275" s="36" t="s">
        <v>308</v>
      </c>
      <c r="Z275" s="64"/>
      <c r="AA275" s="36">
        <v>50.908000000000001</v>
      </c>
      <c r="AD275"/>
    </row>
    <row r="276" spans="1:30" x14ac:dyDescent="0.45">
      <c r="A276" s="1" t="s">
        <v>131</v>
      </c>
      <c r="B276" s="1">
        <v>2020</v>
      </c>
      <c r="C276" s="2">
        <v>43890</v>
      </c>
      <c r="D276" s="1" t="s">
        <v>13</v>
      </c>
      <c r="E276" s="1" t="s">
        <v>204</v>
      </c>
      <c r="F276" s="1" t="s">
        <v>204</v>
      </c>
      <c r="G276" s="47" t="s">
        <v>535</v>
      </c>
      <c r="H276" s="47" t="s">
        <v>333</v>
      </c>
      <c r="I276" s="47" t="s">
        <v>172</v>
      </c>
      <c r="J276" s="16" t="s">
        <v>308</v>
      </c>
      <c r="K276" s="36">
        <v>0</v>
      </c>
      <c r="L276" s="36">
        <v>0</v>
      </c>
      <c r="M276" s="36">
        <v>0</v>
      </c>
      <c r="N276" s="36">
        <v>0</v>
      </c>
      <c r="O276" s="36">
        <v>0</v>
      </c>
      <c r="P276" s="36">
        <v>0</v>
      </c>
      <c r="Q276" s="36">
        <v>0</v>
      </c>
      <c r="R276" s="36">
        <v>0</v>
      </c>
      <c r="S276" s="36">
        <v>0</v>
      </c>
      <c r="T276" s="36">
        <v>0</v>
      </c>
      <c r="U276" s="36">
        <v>0</v>
      </c>
      <c r="V276" s="36">
        <v>0</v>
      </c>
      <c r="W276" s="36">
        <v>0</v>
      </c>
      <c r="X276" s="36">
        <v>20</v>
      </c>
      <c r="Y276" s="36" t="s">
        <v>308</v>
      </c>
      <c r="Z276" s="64"/>
      <c r="AA276" s="36">
        <v>50.908000000000001</v>
      </c>
      <c r="AD276"/>
    </row>
    <row r="277" spans="1:30" x14ac:dyDescent="0.45">
      <c r="A277" s="4" t="s">
        <v>93</v>
      </c>
      <c r="B277" s="4">
        <v>2020</v>
      </c>
      <c r="C277" s="5">
        <v>43855</v>
      </c>
      <c r="D277" s="4" t="s">
        <v>72</v>
      </c>
      <c r="E277" s="4" t="s">
        <v>204</v>
      </c>
      <c r="F277" s="4" t="s">
        <v>204</v>
      </c>
      <c r="G277" s="51" t="s">
        <v>328</v>
      </c>
      <c r="H277" s="51" t="s">
        <v>309</v>
      </c>
      <c r="I277" s="51" t="s">
        <v>25</v>
      </c>
      <c r="J277" s="16">
        <v>1</v>
      </c>
      <c r="K277" s="36">
        <v>5</v>
      </c>
      <c r="L277" s="36">
        <v>5</v>
      </c>
      <c r="M277" s="36">
        <v>3</v>
      </c>
      <c r="N277" s="36">
        <v>5</v>
      </c>
      <c r="O277" s="36">
        <v>2</v>
      </c>
      <c r="P277" s="36">
        <v>2</v>
      </c>
      <c r="Q277" s="36">
        <v>0</v>
      </c>
      <c r="R277" s="36">
        <v>5</v>
      </c>
      <c r="S277" s="36">
        <v>0</v>
      </c>
      <c r="T277" s="36">
        <v>3</v>
      </c>
      <c r="U277" s="36">
        <v>0</v>
      </c>
      <c r="V277" s="36">
        <v>0</v>
      </c>
      <c r="W277" s="36">
        <v>0</v>
      </c>
      <c r="X277" s="36">
        <v>0</v>
      </c>
      <c r="Y277" s="36">
        <v>30</v>
      </c>
      <c r="Z277" s="64"/>
      <c r="AA277" s="36"/>
      <c r="AD277"/>
    </row>
    <row r="278" spans="1:30" x14ac:dyDescent="0.45">
      <c r="A278" s="4" t="s">
        <v>93</v>
      </c>
      <c r="B278" s="4">
        <v>2020</v>
      </c>
      <c r="C278" s="5">
        <v>43855</v>
      </c>
      <c r="D278" s="4" t="s">
        <v>72</v>
      </c>
      <c r="E278" s="4" t="s">
        <v>204</v>
      </c>
      <c r="F278" s="4" t="s">
        <v>204</v>
      </c>
      <c r="G278" s="51" t="s">
        <v>301</v>
      </c>
      <c r="H278" s="51" t="s">
        <v>236</v>
      </c>
      <c r="I278" s="51" t="s">
        <v>51</v>
      </c>
      <c r="J278" s="16">
        <v>2</v>
      </c>
      <c r="K278" s="36">
        <v>3</v>
      </c>
      <c r="L278" s="36">
        <v>0</v>
      </c>
      <c r="M278" s="36">
        <v>0</v>
      </c>
      <c r="N278" s="36">
        <v>2</v>
      </c>
      <c r="O278" s="36">
        <v>1</v>
      </c>
      <c r="P278" s="36">
        <v>5</v>
      </c>
      <c r="Q278" s="36">
        <v>1</v>
      </c>
      <c r="R278" s="36">
        <v>0</v>
      </c>
      <c r="S278" s="36">
        <v>2</v>
      </c>
      <c r="T278" s="36">
        <v>5</v>
      </c>
      <c r="U278" s="36">
        <v>3</v>
      </c>
      <c r="V278" s="36">
        <v>6</v>
      </c>
      <c r="W278" s="36">
        <v>0</v>
      </c>
      <c r="X278" s="36">
        <v>0</v>
      </c>
      <c r="Y278" s="36">
        <v>28</v>
      </c>
      <c r="Z278" s="64"/>
      <c r="AA278" s="36"/>
      <c r="AD278"/>
    </row>
    <row r="279" spans="1:30" x14ac:dyDescent="0.45">
      <c r="A279" s="4" t="s">
        <v>93</v>
      </c>
      <c r="B279" s="4">
        <v>2020</v>
      </c>
      <c r="C279" s="5">
        <v>43855</v>
      </c>
      <c r="D279" s="4" t="s">
        <v>72</v>
      </c>
      <c r="E279" s="4" t="s">
        <v>204</v>
      </c>
      <c r="F279" s="4" t="s">
        <v>204</v>
      </c>
      <c r="G279" s="51" t="s">
        <v>464</v>
      </c>
      <c r="H279" s="51" t="s">
        <v>214</v>
      </c>
      <c r="I279" s="51" t="s">
        <v>67</v>
      </c>
      <c r="J279" s="16">
        <v>3</v>
      </c>
      <c r="K279" s="36">
        <v>2</v>
      </c>
      <c r="L279" s="36">
        <v>3</v>
      </c>
      <c r="M279" s="36">
        <v>1</v>
      </c>
      <c r="N279" s="36">
        <v>3</v>
      </c>
      <c r="O279" s="36">
        <v>5</v>
      </c>
      <c r="P279" s="36">
        <v>0</v>
      </c>
      <c r="Q279" s="36">
        <v>2</v>
      </c>
      <c r="R279" s="36">
        <v>2</v>
      </c>
      <c r="S279" s="36">
        <v>5</v>
      </c>
      <c r="T279" s="36">
        <v>1</v>
      </c>
      <c r="U279" s="36">
        <v>0</v>
      </c>
      <c r="V279" s="36">
        <v>0</v>
      </c>
      <c r="W279" s="36">
        <v>0</v>
      </c>
      <c r="X279" s="36">
        <v>0</v>
      </c>
      <c r="Y279" s="36">
        <v>24</v>
      </c>
      <c r="Z279" s="64"/>
      <c r="AA279" s="36"/>
      <c r="AD279"/>
    </row>
    <row r="280" spans="1:30" x14ac:dyDescent="0.45">
      <c r="A280" s="4" t="s">
        <v>93</v>
      </c>
      <c r="B280" s="4">
        <v>2020</v>
      </c>
      <c r="C280" s="5">
        <v>43855</v>
      </c>
      <c r="D280" s="4" t="s">
        <v>72</v>
      </c>
      <c r="E280" s="4" t="s">
        <v>204</v>
      </c>
      <c r="F280" s="4" t="s">
        <v>204</v>
      </c>
      <c r="G280" s="51" t="s">
        <v>298</v>
      </c>
      <c r="H280" s="51" t="s">
        <v>345</v>
      </c>
      <c r="I280" s="51" t="s">
        <v>53</v>
      </c>
      <c r="J280" s="16">
        <v>4</v>
      </c>
      <c r="K280" s="36">
        <v>0</v>
      </c>
      <c r="L280" s="36">
        <v>0</v>
      </c>
      <c r="M280" s="36">
        <v>0</v>
      </c>
      <c r="N280" s="36">
        <v>0</v>
      </c>
      <c r="O280" s="36">
        <v>3</v>
      </c>
      <c r="P280" s="36">
        <v>0</v>
      </c>
      <c r="Q280" s="36">
        <v>3</v>
      </c>
      <c r="R280" s="36">
        <v>3</v>
      </c>
      <c r="S280" s="36">
        <v>0</v>
      </c>
      <c r="T280" s="36">
        <v>0</v>
      </c>
      <c r="U280" s="36">
        <v>5</v>
      </c>
      <c r="V280" s="36">
        <v>4</v>
      </c>
      <c r="W280" s="36">
        <v>0</v>
      </c>
      <c r="X280" s="36">
        <v>0</v>
      </c>
      <c r="Y280" s="36">
        <v>18</v>
      </c>
      <c r="Z280" s="64"/>
      <c r="AA280" s="36"/>
      <c r="AD280"/>
    </row>
    <row r="281" spans="1:30" x14ac:dyDescent="0.45">
      <c r="A281" s="4" t="s">
        <v>93</v>
      </c>
      <c r="B281" s="4">
        <v>2020</v>
      </c>
      <c r="C281" s="5">
        <v>43855</v>
      </c>
      <c r="D281" s="4" t="s">
        <v>72</v>
      </c>
      <c r="E281" s="4" t="s">
        <v>204</v>
      </c>
      <c r="F281" s="4" t="s">
        <v>204</v>
      </c>
      <c r="G281" s="51" t="s">
        <v>323</v>
      </c>
      <c r="H281" s="51" t="s">
        <v>314</v>
      </c>
      <c r="I281" s="51" t="s">
        <v>118</v>
      </c>
      <c r="J281" s="16">
        <v>5</v>
      </c>
      <c r="K281" s="36">
        <v>0</v>
      </c>
      <c r="L281" s="36">
        <v>1</v>
      </c>
      <c r="M281" s="36">
        <v>5</v>
      </c>
      <c r="N281" s="36">
        <v>0</v>
      </c>
      <c r="O281" s="36">
        <v>0</v>
      </c>
      <c r="P281" s="36">
        <v>0</v>
      </c>
      <c r="Q281" s="36">
        <v>5</v>
      </c>
      <c r="R281" s="36">
        <v>0</v>
      </c>
      <c r="S281" s="36">
        <v>3</v>
      </c>
      <c r="T281" s="36">
        <v>0</v>
      </c>
      <c r="U281" s="36">
        <v>1</v>
      </c>
      <c r="V281" s="36">
        <v>0</v>
      </c>
      <c r="W281" s="36">
        <v>0</v>
      </c>
      <c r="X281" s="36">
        <v>0</v>
      </c>
      <c r="Y281" s="36">
        <v>15</v>
      </c>
      <c r="Z281" s="64"/>
      <c r="AA281" s="36"/>
      <c r="AD281"/>
    </row>
    <row r="282" spans="1:30" x14ac:dyDescent="0.45">
      <c r="A282" s="4" t="s">
        <v>93</v>
      </c>
      <c r="B282" s="4">
        <v>2020</v>
      </c>
      <c r="C282" s="5">
        <v>43855</v>
      </c>
      <c r="D282" s="4" t="s">
        <v>72</v>
      </c>
      <c r="E282" s="4" t="s">
        <v>204</v>
      </c>
      <c r="F282" s="4" t="s">
        <v>204</v>
      </c>
      <c r="G282" s="51" t="s">
        <v>421</v>
      </c>
      <c r="H282" s="51" t="s">
        <v>530</v>
      </c>
      <c r="I282" s="51" t="s">
        <v>17</v>
      </c>
      <c r="J282" s="16">
        <v>6</v>
      </c>
      <c r="K282" s="36">
        <v>0</v>
      </c>
      <c r="L282" s="36">
        <v>0</v>
      </c>
      <c r="M282" s="36">
        <v>0</v>
      </c>
      <c r="N282" s="36">
        <v>0</v>
      </c>
      <c r="O282" s="36">
        <v>0</v>
      </c>
      <c r="P282" s="36">
        <v>1</v>
      </c>
      <c r="Q282" s="36">
        <v>0</v>
      </c>
      <c r="R282" s="36">
        <v>1</v>
      </c>
      <c r="S282" s="36">
        <v>0</v>
      </c>
      <c r="T282" s="36">
        <v>2</v>
      </c>
      <c r="U282" s="36">
        <v>0</v>
      </c>
      <c r="V282" s="36">
        <v>10</v>
      </c>
      <c r="W282" s="36">
        <v>0</v>
      </c>
      <c r="X282" s="36">
        <v>0</v>
      </c>
      <c r="Y282" s="36">
        <v>14</v>
      </c>
      <c r="Z282" s="64"/>
      <c r="AA282" s="36"/>
      <c r="AD282"/>
    </row>
    <row r="283" spans="1:30" x14ac:dyDescent="0.45">
      <c r="A283" s="4" t="s">
        <v>93</v>
      </c>
      <c r="B283" s="4">
        <v>2020</v>
      </c>
      <c r="C283" s="5">
        <v>43855</v>
      </c>
      <c r="D283" s="4" t="s">
        <v>72</v>
      </c>
      <c r="E283" s="4" t="s">
        <v>204</v>
      </c>
      <c r="F283" s="4" t="s">
        <v>204</v>
      </c>
      <c r="G283" s="51" t="s">
        <v>233</v>
      </c>
      <c r="H283" s="51" t="s">
        <v>321</v>
      </c>
      <c r="I283" s="51" t="s">
        <v>56</v>
      </c>
      <c r="J283" s="16">
        <v>7</v>
      </c>
      <c r="K283" s="36">
        <v>1</v>
      </c>
      <c r="L283" s="36">
        <v>2</v>
      </c>
      <c r="M283" s="36">
        <v>2</v>
      </c>
      <c r="N283" s="36">
        <v>1</v>
      </c>
      <c r="O283" s="36">
        <v>0</v>
      </c>
      <c r="P283" s="36">
        <v>3</v>
      </c>
      <c r="Q283" s="36">
        <v>0</v>
      </c>
      <c r="R283" s="36">
        <v>0</v>
      </c>
      <c r="S283" s="36">
        <v>0</v>
      </c>
      <c r="T283" s="36">
        <v>0</v>
      </c>
      <c r="U283" s="36">
        <v>0</v>
      </c>
      <c r="V283" s="36">
        <v>0</v>
      </c>
      <c r="W283" s="36">
        <v>0</v>
      </c>
      <c r="X283" s="36">
        <v>0</v>
      </c>
      <c r="Y283" s="36">
        <v>9</v>
      </c>
      <c r="Z283" s="64"/>
      <c r="AA283" s="36"/>
      <c r="AD283"/>
    </row>
    <row r="284" spans="1:30" x14ac:dyDescent="0.45">
      <c r="A284" s="4" t="s">
        <v>93</v>
      </c>
      <c r="B284" s="4">
        <v>2020</v>
      </c>
      <c r="C284" s="5">
        <v>43855</v>
      </c>
      <c r="D284" s="4" t="s">
        <v>72</v>
      </c>
      <c r="E284" s="4" t="s">
        <v>204</v>
      </c>
      <c r="F284" s="4" t="s">
        <v>204</v>
      </c>
      <c r="G284" s="51" t="s">
        <v>231</v>
      </c>
      <c r="H284" s="51" t="s">
        <v>303</v>
      </c>
      <c r="I284" s="51" t="s">
        <v>232</v>
      </c>
      <c r="J284" s="16">
        <v>8</v>
      </c>
      <c r="K284" s="36">
        <v>0</v>
      </c>
      <c r="L284" s="36">
        <v>0</v>
      </c>
      <c r="M284" s="36">
        <v>0</v>
      </c>
      <c r="N284" s="36">
        <v>0</v>
      </c>
      <c r="O284" s="36">
        <v>0</v>
      </c>
      <c r="P284" s="36">
        <v>0</v>
      </c>
      <c r="Q284" s="36">
        <v>0</v>
      </c>
      <c r="R284" s="36">
        <v>0</v>
      </c>
      <c r="S284" s="36">
        <v>0</v>
      </c>
      <c r="T284" s="36">
        <v>0</v>
      </c>
      <c r="U284" s="36">
        <v>0</v>
      </c>
      <c r="V284" s="36">
        <v>2</v>
      </c>
      <c r="W284" s="36">
        <v>0</v>
      </c>
      <c r="X284" s="36">
        <v>0</v>
      </c>
      <c r="Y284" s="36">
        <v>2</v>
      </c>
      <c r="Z284" s="64"/>
      <c r="AA284" s="36"/>
      <c r="AD284"/>
    </row>
    <row r="285" spans="1:30" x14ac:dyDescent="0.45">
      <c r="A285" s="4" t="s">
        <v>93</v>
      </c>
      <c r="B285" s="4">
        <v>2020</v>
      </c>
      <c r="C285" s="5">
        <v>43855</v>
      </c>
      <c r="D285" s="4" t="s">
        <v>72</v>
      </c>
      <c r="E285" s="4" t="s">
        <v>204</v>
      </c>
      <c r="F285" s="4" t="s">
        <v>204</v>
      </c>
      <c r="G285" s="51" t="s">
        <v>320</v>
      </c>
      <c r="H285" s="51" t="s">
        <v>313</v>
      </c>
      <c r="I285" s="51" t="s">
        <v>40</v>
      </c>
      <c r="J285" s="16">
        <v>9</v>
      </c>
      <c r="K285" s="36">
        <v>0</v>
      </c>
      <c r="L285" s="36">
        <v>0</v>
      </c>
      <c r="M285" s="36">
        <v>0</v>
      </c>
      <c r="N285" s="36">
        <v>0</v>
      </c>
      <c r="O285" s="36">
        <v>0</v>
      </c>
      <c r="P285" s="36">
        <v>0</v>
      </c>
      <c r="Q285" s="36">
        <v>0</v>
      </c>
      <c r="R285" s="36">
        <v>0</v>
      </c>
      <c r="S285" s="36">
        <v>0</v>
      </c>
      <c r="T285" s="36">
        <v>0</v>
      </c>
      <c r="U285" s="36">
        <v>2</v>
      </c>
      <c r="V285" s="36">
        <v>0</v>
      </c>
      <c r="W285" s="36">
        <v>0</v>
      </c>
      <c r="X285" s="36">
        <v>0</v>
      </c>
      <c r="Y285" s="36">
        <v>2</v>
      </c>
      <c r="Z285" s="64"/>
      <c r="AA285" s="36"/>
      <c r="AD285"/>
    </row>
    <row r="286" spans="1:30" x14ac:dyDescent="0.45">
      <c r="A286" s="4" t="s">
        <v>93</v>
      </c>
      <c r="B286" s="4">
        <v>2020</v>
      </c>
      <c r="C286" s="5">
        <v>43855</v>
      </c>
      <c r="D286" s="4" t="s">
        <v>72</v>
      </c>
      <c r="E286" s="4" t="s">
        <v>204</v>
      </c>
      <c r="F286" s="4" t="s">
        <v>204</v>
      </c>
      <c r="G286" s="51" t="s">
        <v>244</v>
      </c>
      <c r="H286" s="51" t="s">
        <v>299</v>
      </c>
      <c r="I286" s="51" t="s">
        <v>38</v>
      </c>
      <c r="J286" s="16">
        <v>10</v>
      </c>
      <c r="K286" s="36">
        <v>0</v>
      </c>
      <c r="L286" s="36">
        <v>0</v>
      </c>
      <c r="M286" s="36">
        <v>0</v>
      </c>
      <c r="N286" s="36">
        <v>0</v>
      </c>
      <c r="O286" s="36">
        <v>0</v>
      </c>
      <c r="P286" s="36">
        <v>0</v>
      </c>
      <c r="Q286" s="36">
        <v>0</v>
      </c>
      <c r="R286" s="36">
        <v>0</v>
      </c>
      <c r="S286" s="36">
        <v>1</v>
      </c>
      <c r="T286" s="36">
        <v>0</v>
      </c>
      <c r="U286" s="36">
        <v>0</v>
      </c>
      <c r="V286" s="36">
        <v>0</v>
      </c>
      <c r="W286" s="36">
        <v>0</v>
      </c>
      <c r="X286" s="36">
        <v>0</v>
      </c>
      <c r="Y286" s="36">
        <v>1</v>
      </c>
      <c r="Z286" s="64"/>
      <c r="AA286" s="36"/>
      <c r="AD286"/>
    </row>
    <row r="287" spans="1:30" x14ac:dyDescent="0.45">
      <c r="A287" s="4" t="s">
        <v>93</v>
      </c>
      <c r="B287" s="4">
        <v>2020</v>
      </c>
      <c r="C287" s="5">
        <v>43855</v>
      </c>
      <c r="D287" s="4" t="s">
        <v>72</v>
      </c>
      <c r="E287" s="4" t="s">
        <v>204</v>
      </c>
      <c r="F287" s="4" t="s">
        <v>204</v>
      </c>
      <c r="G287" s="51" t="s">
        <v>473</v>
      </c>
      <c r="H287" s="51" t="s">
        <v>340</v>
      </c>
      <c r="I287" s="51" t="s">
        <v>65</v>
      </c>
      <c r="J287" s="16">
        <v>11</v>
      </c>
      <c r="K287" s="36">
        <v>0</v>
      </c>
      <c r="L287" s="36">
        <v>0</v>
      </c>
      <c r="M287" s="36">
        <v>0</v>
      </c>
      <c r="N287" s="36">
        <v>0</v>
      </c>
      <c r="O287" s="36">
        <v>0</v>
      </c>
      <c r="P287" s="36">
        <v>0</v>
      </c>
      <c r="Q287" s="36">
        <v>0</v>
      </c>
      <c r="R287" s="36">
        <v>0</v>
      </c>
      <c r="S287" s="36">
        <v>0</v>
      </c>
      <c r="T287" s="36">
        <v>0</v>
      </c>
      <c r="U287" s="36">
        <v>0</v>
      </c>
      <c r="V287" s="36">
        <v>0</v>
      </c>
      <c r="W287" s="36">
        <v>0</v>
      </c>
      <c r="X287" s="36">
        <v>0</v>
      </c>
      <c r="Y287" s="36">
        <v>0</v>
      </c>
      <c r="Z287" s="64"/>
      <c r="AA287" s="36"/>
      <c r="AD287"/>
    </row>
    <row r="288" spans="1:30" x14ac:dyDescent="0.45">
      <c r="A288" s="4" t="s">
        <v>93</v>
      </c>
      <c r="B288" s="4">
        <v>2020</v>
      </c>
      <c r="C288" s="5">
        <v>43855</v>
      </c>
      <c r="D288" s="4" t="s">
        <v>72</v>
      </c>
      <c r="E288" s="4" t="s">
        <v>204</v>
      </c>
      <c r="F288" s="4" t="s">
        <v>204</v>
      </c>
      <c r="G288" s="51" t="s">
        <v>337</v>
      </c>
      <c r="H288" s="51" t="s">
        <v>492</v>
      </c>
      <c r="I288" s="51" t="s">
        <v>15</v>
      </c>
      <c r="J288" s="16">
        <v>12</v>
      </c>
      <c r="K288" s="16">
        <v>0</v>
      </c>
      <c r="L288" s="16">
        <v>0</v>
      </c>
      <c r="M288" s="16">
        <v>0</v>
      </c>
      <c r="N288" s="16">
        <v>0</v>
      </c>
      <c r="O288" s="16">
        <v>0</v>
      </c>
      <c r="P288" s="16">
        <v>0</v>
      </c>
      <c r="Q288" s="16">
        <v>0</v>
      </c>
      <c r="R288" s="16">
        <v>0</v>
      </c>
      <c r="S288" s="16">
        <v>0</v>
      </c>
      <c r="T288" s="16">
        <v>0</v>
      </c>
      <c r="U288" s="16">
        <v>0</v>
      </c>
      <c r="V288" s="16">
        <v>0</v>
      </c>
      <c r="W288" s="16">
        <v>0</v>
      </c>
      <c r="X288" s="16">
        <v>0</v>
      </c>
      <c r="Y288" s="16">
        <v>0</v>
      </c>
      <c r="Z288" s="110"/>
      <c r="AA288" s="63"/>
      <c r="AD288"/>
    </row>
    <row r="289" spans="1:30" x14ac:dyDescent="0.45">
      <c r="A289" s="4" t="s">
        <v>93</v>
      </c>
      <c r="B289" s="4">
        <v>2020</v>
      </c>
      <c r="C289" s="5">
        <v>43855</v>
      </c>
      <c r="D289" s="4" t="s">
        <v>72</v>
      </c>
      <c r="E289" s="4" t="s">
        <v>204</v>
      </c>
      <c r="F289" s="4" t="s">
        <v>204</v>
      </c>
      <c r="G289" s="51" t="s">
        <v>312</v>
      </c>
      <c r="H289" s="51" t="s">
        <v>537</v>
      </c>
      <c r="I289" s="51" t="s">
        <v>27</v>
      </c>
      <c r="J289" s="16">
        <v>13</v>
      </c>
      <c r="K289" s="16">
        <v>0</v>
      </c>
      <c r="L289" s="16">
        <v>0</v>
      </c>
      <c r="M289" s="16">
        <v>0</v>
      </c>
      <c r="N289" s="16">
        <v>0</v>
      </c>
      <c r="O289" s="16">
        <v>0</v>
      </c>
      <c r="P289" s="16">
        <v>0</v>
      </c>
      <c r="Q289" s="16">
        <v>0</v>
      </c>
      <c r="R289" s="16">
        <v>0</v>
      </c>
      <c r="S289" s="16">
        <v>0</v>
      </c>
      <c r="T289" s="16">
        <v>0</v>
      </c>
      <c r="U289" s="16">
        <v>0</v>
      </c>
      <c r="V289" s="16">
        <v>0</v>
      </c>
      <c r="W289" s="16">
        <v>0</v>
      </c>
      <c r="X289" s="16">
        <v>0</v>
      </c>
      <c r="Y289" s="16">
        <v>0</v>
      </c>
      <c r="Z289" s="110"/>
      <c r="AA289" s="63"/>
      <c r="AD289"/>
    </row>
    <row r="290" spans="1:30" x14ac:dyDescent="0.45">
      <c r="A290" s="4" t="s">
        <v>93</v>
      </c>
      <c r="B290" s="4">
        <v>2020</v>
      </c>
      <c r="C290" s="5">
        <v>43855</v>
      </c>
      <c r="D290" s="4" t="s">
        <v>72</v>
      </c>
      <c r="E290" s="4" t="s">
        <v>204</v>
      </c>
      <c r="F290" s="4" t="s">
        <v>204</v>
      </c>
      <c r="G290" s="51" t="s">
        <v>305</v>
      </c>
      <c r="H290" s="51" t="s">
        <v>280</v>
      </c>
      <c r="I290" s="51" t="s">
        <v>172</v>
      </c>
      <c r="J290" s="16">
        <v>14</v>
      </c>
      <c r="K290" s="16">
        <v>0</v>
      </c>
      <c r="L290" s="16">
        <v>0</v>
      </c>
      <c r="M290" s="16">
        <v>0</v>
      </c>
      <c r="N290" s="16">
        <v>0</v>
      </c>
      <c r="O290" s="16">
        <v>0</v>
      </c>
      <c r="P290" s="16">
        <v>0</v>
      </c>
      <c r="Q290" s="16">
        <v>0</v>
      </c>
      <c r="R290" s="16">
        <v>0</v>
      </c>
      <c r="S290" s="16">
        <v>0</v>
      </c>
      <c r="T290" s="16">
        <v>0</v>
      </c>
      <c r="U290" s="16">
        <v>0</v>
      </c>
      <c r="V290" s="16">
        <v>0</v>
      </c>
      <c r="W290" s="16">
        <v>0</v>
      </c>
      <c r="X290" s="16">
        <v>0</v>
      </c>
      <c r="Y290" s="16">
        <v>0</v>
      </c>
      <c r="Z290" s="110"/>
      <c r="AA290" s="63"/>
      <c r="AD290"/>
    </row>
    <row r="291" spans="1:30" x14ac:dyDescent="0.45">
      <c r="A291" s="4" t="s">
        <v>93</v>
      </c>
      <c r="B291" s="4">
        <v>2020</v>
      </c>
      <c r="C291" s="5">
        <v>43855</v>
      </c>
      <c r="D291" s="4" t="s">
        <v>72</v>
      </c>
      <c r="E291" s="4" t="s">
        <v>204</v>
      </c>
      <c r="F291" s="4" t="s">
        <v>204</v>
      </c>
      <c r="G291" s="51" t="s">
        <v>326</v>
      </c>
      <c r="H291" s="51" t="s">
        <v>296</v>
      </c>
      <c r="I291" s="51" t="s">
        <v>49</v>
      </c>
      <c r="J291" s="16">
        <v>15</v>
      </c>
      <c r="K291" s="16">
        <v>0</v>
      </c>
      <c r="L291" s="16">
        <v>0</v>
      </c>
      <c r="M291" s="16">
        <v>0</v>
      </c>
      <c r="N291" s="16">
        <v>0</v>
      </c>
      <c r="O291" s="16">
        <v>0</v>
      </c>
      <c r="P291" s="16">
        <v>0</v>
      </c>
      <c r="Q291" s="16">
        <v>0</v>
      </c>
      <c r="R291" s="16">
        <v>0</v>
      </c>
      <c r="S291" s="16">
        <v>0</v>
      </c>
      <c r="T291" s="16">
        <v>0</v>
      </c>
      <c r="U291" s="16">
        <v>0</v>
      </c>
      <c r="V291" s="16">
        <v>0</v>
      </c>
      <c r="W291" s="16">
        <v>0</v>
      </c>
      <c r="X291" s="16">
        <v>0</v>
      </c>
      <c r="Y291" s="16">
        <v>0</v>
      </c>
      <c r="Z291" s="110"/>
      <c r="AA291" s="63"/>
      <c r="AD291"/>
    </row>
    <row r="292" spans="1:30" x14ac:dyDescent="0.45">
      <c r="A292" s="1" t="s">
        <v>149</v>
      </c>
      <c r="B292" s="1">
        <v>2019</v>
      </c>
      <c r="C292" s="2">
        <v>43813</v>
      </c>
      <c r="D292" s="1" t="s">
        <v>72</v>
      </c>
      <c r="E292" s="1" t="s">
        <v>204</v>
      </c>
      <c r="F292" s="1" t="s">
        <v>204</v>
      </c>
      <c r="G292" s="47" t="s">
        <v>270</v>
      </c>
      <c r="H292" s="47" t="s">
        <v>315</v>
      </c>
      <c r="I292" s="47" t="s">
        <v>36</v>
      </c>
      <c r="J292" s="16">
        <v>1</v>
      </c>
      <c r="K292" s="16">
        <v>1</v>
      </c>
      <c r="L292" s="16">
        <v>5</v>
      </c>
      <c r="M292" s="16">
        <v>5</v>
      </c>
      <c r="N292" s="16">
        <v>5</v>
      </c>
      <c r="O292" s="16">
        <v>2</v>
      </c>
      <c r="P292" s="16">
        <v>1</v>
      </c>
      <c r="Q292" s="16">
        <v>5</v>
      </c>
      <c r="R292" s="16">
        <v>3</v>
      </c>
      <c r="S292" s="16">
        <v>5</v>
      </c>
      <c r="T292" s="16">
        <v>1</v>
      </c>
      <c r="U292" s="16">
        <v>3</v>
      </c>
      <c r="V292" s="16">
        <v>0</v>
      </c>
      <c r="W292" s="16">
        <v>20</v>
      </c>
      <c r="X292" s="16">
        <v>0</v>
      </c>
      <c r="Y292" s="16">
        <v>56</v>
      </c>
      <c r="Z292" s="110">
        <v>1.5534722222222221</v>
      </c>
      <c r="AA292" s="63">
        <v>48.262</v>
      </c>
      <c r="AD292"/>
    </row>
    <row r="293" spans="1:30" x14ac:dyDescent="0.45">
      <c r="A293" s="1" t="s">
        <v>149</v>
      </c>
      <c r="B293" s="1">
        <v>2019</v>
      </c>
      <c r="C293" s="2">
        <v>43813</v>
      </c>
      <c r="D293" s="1" t="s">
        <v>72</v>
      </c>
      <c r="E293" s="1" t="s">
        <v>204</v>
      </c>
      <c r="F293" s="1" t="s">
        <v>204</v>
      </c>
      <c r="G293" s="47" t="s">
        <v>215</v>
      </c>
      <c r="H293" s="47" t="s">
        <v>530</v>
      </c>
      <c r="I293" s="47" t="s">
        <v>17</v>
      </c>
      <c r="J293" s="16">
        <v>2</v>
      </c>
      <c r="K293" s="16">
        <v>3</v>
      </c>
      <c r="L293" s="16">
        <v>3</v>
      </c>
      <c r="M293" s="16">
        <v>3</v>
      </c>
      <c r="N293" s="16">
        <v>0</v>
      </c>
      <c r="O293" s="16">
        <v>3</v>
      </c>
      <c r="P293" s="16">
        <v>0</v>
      </c>
      <c r="Q293" s="16">
        <v>0</v>
      </c>
      <c r="R293" s="16">
        <v>5</v>
      </c>
      <c r="S293" s="16">
        <v>3</v>
      </c>
      <c r="T293" s="16">
        <v>0</v>
      </c>
      <c r="U293" s="16">
        <v>1</v>
      </c>
      <c r="V293" s="16">
        <v>10</v>
      </c>
      <c r="W293" s="16">
        <v>20</v>
      </c>
      <c r="X293" s="16">
        <v>0</v>
      </c>
      <c r="Y293" s="16">
        <v>51</v>
      </c>
      <c r="Z293" s="110"/>
      <c r="AA293" s="63">
        <v>48.262</v>
      </c>
      <c r="AD293"/>
    </row>
    <row r="294" spans="1:30" x14ac:dyDescent="0.45">
      <c r="A294" s="1" t="s">
        <v>149</v>
      </c>
      <c r="B294" s="1">
        <v>2019</v>
      </c>
      <c r="C294" s="2">
        <v>43813</v>
      </c>
      <c r="D294" s="1" t="s">
        <v>72</v>
      </c>
      <c r="E294" s="1" t="s">
        <v>204</v>
      </c>
      <c r="F294" s="1" t="s">
        <v>204</v>
      </c>
      <c r="G294" s="47" t="s">
        <v>549</v>
      </c>
      <c r="H294" s="47" t="s">
        <v>329</v>
      </c>
      <c r="I294" s="47" t="s">
        <v>67</v>
      </c>
      <c r="J294" s="16">
        <v>3</v>
      </c>
      <c r="K294" s="16">
        <v>5</v>
      </c>
      <c r="L294" s="16">
        <v>0</v>
      </c>
      <c r="M294" s="16">
        <v>0</v>
      </c>
      <c r="N294" s="16">
        <v>0</v>
      </c>
      <c r="O294" s="16">
        <v>0</v>
      </c>
      <c r="P294" s="16">
        <v>3</v>
      </c>
      <c r="Q294" s="16">
        <v>0</v>
      </c>
      <c r="R294" s="16">
        <v>2</v>
      </c>
      <c r="S294" s="16">
        <v>2</v>
      </c>
      <c r="T294" s="16">
        <v>0</v>
      </c>
      <c r="U294" s="16">
        <v>0</v>
      </c>
      <c r="V294" s="16">
        <v>0</v>
      </c>
      <c r="W294" s="16">
        <v>20</v>
      </c>
      <c r="X294" s="16">
        <v>0</v>
      </c>
      <c r="Y294" s="16">
        <v>32</v>
      </c>
      <c r="Z294" s="110"/>
      <c r="AA294" s="63">
        <v>48.262</v>
      </c>
      <c r="AD294"/>
    </row>
    <row r="295" spans="1:30" x14ac:dyDescent="0.45">
      <c r="A295" s="1" t="s">
        <v>149</v>
      </c>
      <c r="B295" s="1">
        <v>2019</v>
      </c>
      <c r="C295" s="2">
        <v>43813</v>
      </c>
      <c r="D295" s="1" t="s">
        <v>72</v>
      </c>
      <c r="E295" s="1" t="s">
        <v>204</v>
      </c>
      <c r="F295" s="1" t="s">
        <v>204</v>
      </c>
      <c r="G295" s="47" t="s">
        <v>340</v>
      </c>
      <c r="H295" s="47" t="s">
        <v>473</v>
      </c>
      <c r="I295" s="47" t="s">
        <v>65</v>
      </c>
      <c r="J295" s="16">
        <v>4</v>
      </c>
      <c r="K295" s="16">
        <v>0</v>
      </c>
      <c r="L295" s="16">
        <v>0</v>
      </c>
      <c r="M295" s="16">
        <v>0</v>
      </c>
      <c r="N295" s="16">
        <v>0</v>
      </c>
      <c r="O295" s="16">
        <v>0</v>
      </c>
      <c r="P295" s="16">
        <v>0</v>
      </c>
      <c r="Q295" s="16">
        <v>0</v>
      </c>
      <c r="R295" s="16">
        <v>1</v>
      </c>
      <c r="S295" s="16">
        <v>1</v>
      </c>
      <c r="T295" s="16">
        <v>0</v>
      </c>
      <c r="U295" s="16">
        <v>0</v>
      </c>
      <c r="V295" s="16">
        <v>0</v>
      </c>
      <c r="W295" s="16">
        <v>20</v>
      </c>
      <c r="X295" s="16">
        <v>0</v>
      </c>
      <c r="Y295" s="16">
        <v>22</v>
      </c>
      <c r="Z295" s="110"/>
      <c r="AA295" s="63">
        <v>48.262</v>
      </c>
      <c r="AD295"/>
    </row>
    <row r="296" spans="1:30" x14ac:dyDescent="0.45">
      <c r="A296" s="1" t="s">
        <v>149</v>
      </c>
      <c r="B296" s="1">
        <v>2019</v>
      </c>
      <c r="C296" s="2">
        <v>43813</v>
      </c>
      <c r="D296" s="1" t="s">
        <v>72</v>
      </c>
      <c r="E296" s="1" t="s">
        <v>204</v>
      </c>
      <c r="F296" s="1" t="s">
        <v>204</v>
      </c>
      <c r="G296" s="47" t="s">
        <v>389</v>
      </c>
      <c r="H296" s="47" t="s">
        <v>227</v>
      </c>
      <c r="I296" s="47" t="s">
        <v>53</v>
      </c>
      <c r="J296" s="16">
        <v>5</v>
      </c>
      <c r="K296" s="16">
        <v>0</v>
      </c>
      <c r="L296" s="16">
        <v>0</v>
      </c>
      <c r="M296" s="16">
        <v>0</v>
      </c>
      <c r="N296" s="16">
        <v>2</v>
      </c>
      <c r="O296" s="16">
        <v>5</v>
      </c>
      <c r="P296" s="16">
        <v>0</v>
      </c>
      <c r="Q296" s="16">
        <v>0</v>
      </c>
      <c r="R296" s="16">
        <v>0</v>
      </c>
      <c r="S296" s="16">
        <v>0</v>
      </c>
      <c r="T296" s="16">
        <v>5</v>
      </c>
      <c r="U296" s="16">
        <v>0</v>
      </c>
      <c r="V296" s="16">
        <v>0</v>
      </c>
      <c r="W296" s="16">
        <v>0</v>
      </c>
      <c r="X296" s="16">
        <v>0</v>
      </c>
      <c r="Y296" s="16">
        <v>12</v>
      </c>
      <c r="Z296" s="110"/>
      <c r="AA296" s="63">
        <v>48.262</v>
      </c>
      <c r="AD296"/>
    </row>
    <row r="297" spans="1:30" x14ac:dyDescent="0.45">
      <c r="A297" s="1" t="s">
        <v>149</v>
      </c>
      <c r="B297" s="1">
        <v>2019</v>
      </c>
      <c r="C297" s="2">
        <v>43813</v>
      </c>
      <c r="D297" s="1" t="s">
        <v>72</v>
      </c>
      <c r="E297" s="1" t="s">
        <v>204</v>
      </c>
      <c r="F297" s="1" t="s">
        <v>204</v>
      </c>
      <c r="G297" s="47" t="s">
        <v>244</v>
      </c>
      <c r="H297" s="47" t="s">
        <v>299</v>
      </c>
      <c r="I297" s="47" t="s">
        <v>38</v>
      </c>
      <c r="J297" s="16">
        <v>6</v>
      </c>
      <c r="K297" s="16">
        <v>0</v>
      </c>
      <c r="L297" s="16">
        <v>2</v>
      </c>
      <c r="M297" s="16">
        <v>0</v>
      </c>
      <c r="N297" s="16">
        <v>0</v>
      </c>
      <c r="O297" s="16">
        <v>0</v>
      </c>
      <c r="P297" s="16">
        <v>5</v>
      </c>
      <c r="Q297" s="16">
        <v>0</v>
      </c>
      <c r="R297" s="16">
        <v>0</v>
      </c>
      <c r="S297" s="16">
        <v>0</v>
      </c>
      <c r="T297" s="16">
        <v>0</v>
      </c>
      <c r="U297" s="16">
        <v>5</v>
      </c>
      <c r="V297" s="16">
        <v>0</v>
      </c>
      <c r="W297" s="16">
        <v>0</v>
      </c>
      <c r="X297" s="16">
        <v>0</v>
      </c>
      <c r="Y297" s="16">
        <v>12</v>
      </c>
      <c r="Z297" s="110"/>
      <c r="AA297" s="63">
        <v>48.262</v>
      </c>
      <c r="AD297"/>
    </row>
    <row r="298" spans="1:30" x14ac:dyDescent="0.45">
      <c r="A298" s="1" t="s">
        <v>149</v>
      </c>
      <c r="B298" s="1">
        <v>2019</v>
      </c>
      <c r="C298" s="2">
        <v>43813</v>
      </c>
      <c r="D298" s="1" t="s">
        <v>72</v>
      </c>
      <c r="E298" s="1" t="s">
        <v>204</v>
      </c>
      <c r="F298" s="1" t="s">
        <v>204</v>
      </c>
      <c r="G298" s="47" t="s">
        <v>279</v>
      </c>
      <c r="H298" s="47" t="s">
        <v>470</v>
      </c>
      <c r="I298" s="47" t="s">
        <v>47</v>
      </c>
      <c r="J298" s="16">
        <v>7</v>
      </c>
      <c r="K298" s="16">
        <v>0</v>
      </c>
      <c r="L298" s="16">
        <v>0</v>
      </c>
      <c r="M298" s="16">
        <v>1</v>
      </c>
      <c r="N298" s="16">
        <v>3</v>
      </c>
      <c r="O298" s="16">
        <v>0</v>
      </c>
      <c r="P298" s="16">
        <v>2</v>
      </c>
      <c r="Q298" s="16">
        <v>1</v>
      </c>
      <c r="R298" s="16">
        <v>0</v>
      </c>
      <c r="S298" s="16">
        <v>0</v>
      </c>
      <c r="T298" s="16">
        <v>0</v>
      </c>
      <c r="U298" s="16">
        <v>2</v>
      </c>
      <c r="V298" s="16">
        <v>2</v>
      </c>
      <c r="W298" s="16">
        <v>0</v>
      </c>
      <c r="X298" s="16">
        <v>0</v>
      </c>
      <c r="Y298" s="16">
        <v>11</v>
      </c>
      <c r="Z298" s="110"/>
      <c r="AA298" s="63">
        <v>48.262</v>
      </c>
      <c r="AD298"/>
    </row>
    <row r="299" spans="1:30" x14ac:dyDescent="0.45">
      <c r="A299" s="1" t="s">
        <v>149</v>
      </c>
      <c r="B299" s="1">
        <v>2019</v>
      </c>
      <c r="C299" s="2">
        <v>43813</v>
      </c>
      <c r="D299" s="1" t="s">
        <v>72</v>
      </c>
      <c r="E299" s="1" t="s">
        <v>204</v>
      </c>
      <c r="F299" s="1" t="s">
        <v>204</v>
      </c>
      <c r="G299" s="47" t="s">
        <v>300</v>
      </c>
      <c r="H299" s="47" t="s">
        <v>321</v>
      </c>
      <c r="I299" s="47" t="s">
        <v>56</v>
      </c>
      <c r="J299" s="16">
        <v>8</v>
      </c>
      <c r="K299" s="16">
        <v>2</v>
      </c>
      <c r="L299" s="16">
        <v>1</v>
      </c>
      <c r="M299" s="16">
        <v>0</v>
      </c>
      <c r="N299" s="16">
        <v>1</v>
      </c>
      <c r="O299" s="16">
        <v>0</v>
      </c>
      <c r="P299" s="16">
        <v>0</v>
      </c>
      <c r="Q299" s="16">
        <v>3</v>
      </c>
      <c r="R299" s="16">
        <v>0</v>
      </c>
      <c r="S299" s="16">
        <v>0</v>
      </c>
      <c r="T299" s="16">
        <v>2</v>
      </c>
      <c r="U299" s="16">
        <v>0</v>
      </c>
      <c r="V299" s="16">
        <v>0</v>
      </c>
      <c r="W299" s="16">
        <v>0</v>
      </c>
      <c r="X299" s="16">
        <v>0</v>
      </c>
      <c r="Y299" s="16">
        <v>9</v>
      </c>
      <c r="Z299" s="110"/>
      <c r="AA299" s="63">
        <v>48.262</v>
      </c>
      <c r="AD299"/>
    </row>
    <row r="300" spans="1:30" x14ac:dyDescent="0.45">
      <c r="A300" s="1" t="s">
        <v>149</v>
      </c>
      <c r="B300" s="1">
        <v>2019</v>
      </c>
      <c r="C300" s="2">
        <v>43813</v>
      </c>
      <c r="D300" s="1" t="s">
        <v>72</v>
      </c>
      <c r="E300" s="1" t="s">
        <v>204</v>
      </c>
      <c r="F300" s="1" t="s">
        <v>204</v>
      </c>
      <c r="G300" s="47" t="s">
        <v>320</v>
      </c>
      <c r="H300" s="47" t="s">
        <v>546</v>
      </c>
      <c r="I300" s="47" t="s">
        <v>40</v>
      </c>
      <c r="J300" s="16">
        <v>9</v>
      </c>
      <c r="K300" s="16">
        <v>0</v>
      </c>
      <c r="L300" s="16">
        <v>0</v>
      </c>
      <c r="M300" s="16">
        <v>0</v>
      </c>
      <c r="N300" s="16">
        <v>0</v>
      </c>
      <c r="O300" s="16">
        <v>0</v>
      </c>
      <c r="P300" s="16">
        <v>0</v>
      </c>
      <c r="Q300" s="16">
        <v>0</v>
      </c>
      <c r="R300" s="16">
        <v>0</v>
      </c>
      <c r="S300" s="16">
        <v>0</v>
      </c>
      <c r="T300" s="16">
        <v>0</v>
      </c>
      <c r="U300" s="16">
        <v>0</v>
      </c>
      <c r="V300" s="16">
        <v>6</v>
      </c>
      <c r="W300" s="16">
        <v>0</v>
      </c>
      <c r="X300" s="16">
        <v>0</v>
      </c>
      <c r="Y300" s="16">
        <v>6</v>
      </c>
      <c r="Z300" s="110"/>
      <c r="AA300" s="63">
        <v>48.262</v>
      </c>
      <c r="AD300"/>
    </row>
    <row r="301" spans="1:30" x14ac:dyDescent="0.45">
      <c r="A301" s="1" t="s">
        <v>149</v>
      </c>
      <c r="B301" s="1">
        <v>2019</v>
      </c>
      <c r="C301" s="2">
        <v>43813</v>
      </c>
      <c r="D301" s="1" t="s">
        <v>72</v>
      </c>
      <c r="E301" s="1" t="s">
        <v>204</v>
      </c>
      <c r="F301" s="1" t="s">
        <v>204</v>
      </c>
      <c r="G301" s="47" t="s">
        <v>335</v>
      </c>
      <c r="H301" s="47" t="s">
        <v>322</v>
      </c>
      <c r="I301" s="47" t="s">
        <v>29</v>
      </c>
      <c r="J301" s="16">
        <v>10</v>
      </c>
      <c r="K301" s="16">
        <v>0</v>
      </c>
      <c r="L301" s="16">
        <v>0</v>
      </c>
      <c r="M301" s="16">
        <v>0</v>
      </c>
      <c r="N301" s="16">
        <v>0</v>
      </c>
      <c r="O301" s="16">
        <v>0</v>
      </c>
      <c r="P301" s="16">
        <v>0</v>
      </c>
      <c r="Q301" s="16">
        <v>2</v>
      </c>
      <c r="R301" s="16">
        <v>0</v>
      </c>
      <c r="S301" s="16">
        <v>0</v>
      </c>
      <c r="T301" s="16">
        <v>0</v>
      </c>
      <c r="U301" s="16">
        <v>0</v>
      </c>
      <c r="V301" s="16">
        <v>4</v>
      </c>
      <c r="W301" s="16">
        <v>0</v>
      </c>
      <c r="X301" s="16">
        <v>0</v>
      </c>
      <c r="Y301" s="16">
        <v>6</v>
      </c>
      <c r="Z301" s="110"/>
      <c r="AA301" s="63">
        <v>48.262</v>
      </c>
      <c r="AD301"/>
    </row>
    <row r="302" spans="1:30" x14ac:dyDescent="0.45">
      <c r="A302" s="1" t="s">
        <v>149</v>
      </c>
      <c r="B302" s="1">
        <v>2019</v>
      </c>
      <c r="C302" s="2">
        <v>43813</v>
      </c>
      <c r="D302" s="1" t="s">
        <v>72</v>
      </c>
      <c r="E302" s="1" t="s">
        <v>204</v>
      </c>
      <c r="F302" s="1" t="s">
        <v>204</v>
      </c>
      <c r="G302" s="47" t="s">
        <v>535</v>
      </c>
      <c r="H302" s="47" t="s">
        <v>333</v>
      </c>
      <c r="I302" s="47" t="s">
        <v>172</v>
      </c>
      <c r="J302" s="16">
        <v>11</v>
      </c>
      <c r="K302" s="16">
        <v>0</v>
      </c>
      <c r="L302" s="16">
        <v>0</v>
      </c>
      <c r="M302" s="16">
        <v>0</v>
      </c>
      <c r="N302" s="16">
        <v>0</v>
      </c>
      <c r="O302" s="16">
        <v>0</v>
      </c>
      <c r="P302" s="16">
        <v>0</v>
      </c>
      <c r="Q302" s="16">
        <v>0</v>
      </c>
      <c r="R302" s="16">
        <v>0</v>
      </c>
      <c r="S302" s="16">
        <v>0</v>
      </c>
      <c r="T302" s="16">
        <v>3</v>
      </c>
      <c r="U302" s="16">
        <v>0</v>
      </c>
      <c r="V302" s="16">
        <v>0</v>
      </c>
      <c r="W302" s="16">
        <v>0</v>
      </c>
      <c r="X302" s="16">
        <v>0</v>
      </c>
      <c r="Y302" s="16">
        <v>3</v>
      </c>
      <c r="Z302" s="110"/>
      <c r="AA302" s="63">
        <v>48.262</v>
      </c>
      <c r="AD302"/>
    </row>
    <row r="303" spans="1:30" x14ac:dyDescent="0.45">
      <c r="A303" s="30" t="s">
        <v>149</v>
      </c>
      <c r="B303" s="30">
        <v>2019</v>
      </c>
      <c r="C303" s="49">
        <v>43813</v>
      </c>
      <c r="D303" s="30" t="s">
        <v>72</v>
      </c>
      <c r="E303" s="1" t="s">
        <v>204</v>
      </c>
      <c r="F303" s="1" t="s">
        <v>204</v>
      </c>
      <c r="G303" s="47" t="s">
        <v>290</v>
      </c>
      <c r="H303" s="47" t="s">
        <v>231</v>
      </c>
      <c r="I303" s="47" t="s">
        <v>232</v>
      </c>
      <c r="J303" s="16">
        <v>12</v>
      </c>
      <c r="K303" s="16">
        <v>0</v>
      </c>
      <c r="L303" s="16">
        <v>0</v>
      </c>
      <c r="M303" s="16">
        <v>2</v>
      </c>
      <c r="N303" s="16">
        <v>0</v>
      </c>
      <c r="O303" s="16">
        <v>0</v>
      </c>
      <c r="P303" s="16">
        <v>0</v>
      </c>
      <c r="Q303" s="16">
        <v>0</v>
      </c>
      <c r="R303" s="16">
        <v>0</v>
      </c>
      <c r="S303" s="16">
        <v>0</v>
      </c>
      <c r="T303" s="16">
        <v>0</v>
      </c>
      <c r="U303" s="16">
        <v>0</v>
      </c>
      <c r="V303" s="16">
        <v>0</v>
      </c>
      <c r="W303" s="16">
        <v>0</v>
      </c>
      <c r="X303" s="16">
        <v>0</v>
      </c>
      <c r="Y303" s="16">
        <v>2</v>
      </c>
      <c r="Z303" s="110"/>
      <c r="AA303" s="44">
        <v>48.262</v>
      </c>
      <c r="AD303"/>
    </row>
    <row r="304" spans="1:30" x14ac:dyDescent="0.45">
      <c r="A304" s="30" t="s">
        <v>149</v>
      </c>
      <c r="B304" s="30">
        <v>2019</v>
      </c>
      <c r="C304" s="49">
        <v>43813</v>
      </c>
      <c r="D304" s="30" t="s">
        <v>72</v>
      </c>
      <c r="E304" s="1" t="s">
        <v>204</v>
      </c>
      <c r="F304" s="1" t="s">
        <v>204</v>
      </c>
      <c r="G304" s="47" t="s">
        <v>282</v>
      </c>
      <c r="H304" s="47" t="s">
        <v>568</v>
      </c>
      <c r="I304" s="47" t="s">
        <v>31</v>
      </c>
      <c r="J304" s="16">
        <v>13</v>
      </c>
      <c r="K304" s="16">
        <v>0</v>
      </c>
      <c r="L304" s="16">
        <v>0</v>
      </c>
      <c r="M304" s="16">
        <v>0</v>
      </c>
      <c r="N304" s="16">
        <v>0</v>
      </c>
      <c r="O304" s="16">
        <v>1</v>
      </c>
      <c r="P304" s="16">
        <v>0</v>
      </c>
      <c r="Q304" s="16">
        <v>0</v>
      </c>
      <c r="R304" s="16">
        <v>0</v>
      </c>
      <c r="S304" s="16">
        <v>0</v>
      </c>
      <c r="T304" s="16">
        <v>0</v>
      </c>
      <c r="U304" s="16">
        <v>0</v>
      </c>
      <c r="V304" s="16">
        <v>0</v>
      </c>
      <c r="W304" s="16">
        <v>0</v>
      </c>
      <c r="X304" s="16">
        <v>0</v>
      </c>
      <c r="Y304" s="16">
        <v>1</v>
      </c>
      <c r="Z304" s="110"/>
      <c r="AA304" s="44">
        <v>48.262</v>
      </c>
      <c r="AD304"/>
    </row>
    <row r="305" spans="1:30" x14ac:dyDescent="0.45">
      <c r="A305" s="30" t="s">
        <v>149</v>
      </c>
      <c r="B305" s="30">
        <v>2019</v>
      </c>
      <c r="C305" s="49">
        <v>43813</v>
      </c>
      <c r="D305" s="30" t="s">
        <v>72</v>
      </c>
      <c r="E305" s="1" t="s">
        <v>204</v>
      </c>
      <c r="F305" s="1" t="s">
        <v>204</v>
      </c>
      <c r="G305" s="47" t="s">
        <v>544</v>
      </c>
      <c r="H305" s="47" t="s">
        <v>228</v>
      </c>
      <c r="I305" s="47" t="s">
        <v>15</v>
      </c>
      <c r="J305" s="16">
        <v>14</v>
      </c>
      <c r="K305" s="16">
        <v>0</v>
      </c>
      <c r="L305" s="16">
        <v>0</v>
      </c>
      <c r="M305" s="16">
        <v>0</v>
      </c>
      <c r="N305" s="16">
        <v>0</v>
      </c>
      <c r="O305" s="16">
        <v>0</v>
      </c>
      <c r="P305" s="16">
        <v>0</v>
      </c>
      <c r="Q305" s="16">
        <v>0</v>
      </c>
      <c r="R305" s="16">
        <v>0</v>
      </c>
      <c r="S305" s="16">
        <v>0</v>
      </c>
      <c r="T305" s="16">
        <v>0</v>
      </c>
      <c r="U305" s="16">
        <v>0</v>
      </c>
      <c r="V305" s="16">
        <v>0</v>
      </c>
      <c r="W305" s="16">
        <v>0</v>
      </c>
      <c r="X305" s="16">
        <v>0</v>
      </c>
      <c r="Y305" s="16">
        <v>0</v>
      </c>
      <c r="Z305" s="110"/>
      <c r="AA305" s="44">
        <v>48.262</v>
      </c>
      <c r="AD305"/>
    </row>
    <row r="306" spans="1:30" x14ac:dyDescent="0.45">
      <c r="A306" s="29" t="s">
        <v>159</v>
      </c>
      <c r="B306" s="29">
        <v>2019</v>
      </c>
      <c r="C306" s="52">
        <v>43806</v>
      </c>
      <c r="D306" s="29" t="s">
        <v>72</v>
      </c>
      <c r="E306" s="4" t="s">
        <v>204</v>
      </c>
      <c r="F306" s="4" t="s">
        <v>204</v>
      </c>
      <c r="G306" s="51" t="s">
        <v>270</v>
      </c>
      <c r="H306" s="51" t="s">
        <v>256</v>
      </c>
      <c r="I306" s="51" t="s">
        <v>36</v>
      </c>
      <c r="J306" s="16">
        <v>1</v>
      </c>
      <c r="K306" s="16">
        <v>5</v>
      </c>
      <c r="L306" s="16">
        <v>5</v>
      </c>
      <c r="M306" s="16">
        <v>0</v>
      </c>
      <c r="N306" s="16">
        <v>5</v>
      </c>
      <c r="O306" s="16">
        <v>2</v>
      </c>
      <c r="P306" s="16">
        <v>5</v>
      </c>
      <c r="Q306" s="16">
        <v>0</v>
      </c>
      <c r="R306" s="16">
        <v>1</v>
      </c>
      <c r="S306" s="16">
        <v>3</v>
      </c>
      <c r="T306" s="16">
        <v>5</v>
      </c>
      <c r="U306" s="16">
        <v>1</v>
      </c>
      <c r="V306" s="16">
        <v>10</v>
      </c>
      <c r="W306" s="16">
        <v>0</v>
      </c>
      <c r="X306" s="16">
        <v>0</v>
      </c>
      <c r="Y306" s="16">
        <v>42</v>
      </c>
      <c r="Z306" s="110">
        <v>1.5013888888888889</v>
      </c>
      <c r="AA306" s="44">
        <v>49.936</v>
      </c>
      <c r="AD306"/>
    </row>
    <row r="307" spans="1:30" x14ac:dyDescent="0.45">
      <c r="A307" s="29" t="s">
        <v>159</v>
      </c>
      <c r="B307" s="29">
        <v>2019</v>
      </c>
      <c r="C307" s="52">
        <v>43806</v>
      </c>
      <c r="D307" s="29" t="s">
        <v>72</v>
      </c>
      <c r="E307" s="4" t="s">
        <v>204</v>
      </c>
      <c r="F307" s="4" t="s">
        <v>204</v>
      </c>
      <c r="G307" s="51" t="s">
        <v>268</v>
      </c>
      <c r="H307" s="51" t="s">
        <v>279</v>
      </c>
      <c r="I307" s="51" t="s">
        <v>47</v>
      </c>
      <c r="J307" s="16">
        <v>2</v>
      </c>
      <c r="K307" s="16">
        <v>3</v>
      </c>
      <c r="L307" s="16">
        <v>1</v>
      </c>
      <c r="M307" s="16">
        <v>5</v>
      </c>
      <c r="N307" s="16">
        <v>3</v>
      </c>
      <c r="O307" s="16">
        <v>0</v>
      </c>
      <c r="P307" s="16">
        <v>3</v>
      </c>
      <c r="Q307" s="16">
        <v>3</v>
      </c>
      <c r="R307" s="16">
        <v>3</v>
      </c>
      <c r="S307" s="16">
        <v>2</v>
      </c>
      <c r="T307" s="16">
        <v>1</v>
      </c>
      <c r="U307" s="16">
        <v>2</v>
      </c>
      <c r="V307" s="16">
        <v>6</v>
      </c>
      <c r="W307" s="16">
        <v>0</v>
      </c>
      <c r="X307" s="16">
        <v>0</v>
      </c>
      <c r="Y307" s="16">
        <v>32</v>
      </c>
      <c r="Z307" s="110"/>
      <c r="AA307" s="44">
        <v>49.936</v>
      </c>
      <c r="AD307"/>
    </row>
    <row r="308" spans="1:30" x14ac:dyDescent="0.45">
      <c r="A308" s="29" t="s">
        <v>159</v>
      </c>
      <c r="B308" s="29">
        <v>2019</v>
      </c>
      <c r="C308" s="52">
        <v>43806</v>
      </c>
      <c r="D308" s="29" t="s">
        <v>72</v>
      </c>
      <c r="E308" s="4" t="s">
        <v>204</v>
      </c>
      <c r="F308" s="4" t="s">
        <v>204</v>
      </c>
      <c r="G308" s="51" t="s">
        <v>217</v>
      </c>
      <c r="H308" s="51" t="s">
        <v>551</v>
      </c>
      <c r="I308" s="51" t="s">
        <v>162</v>
      </c>
      <c r="J308" s="16">
        <v>3</v>
      </c>
      <c r="K308" s="16">
        <v>0</v>
      </c>
      <c r="L308" s="16">
        <v>3</v>
      </c>
      <c r="M308" s="16">
        <v>2</v>
      </c>
      <c r="N308" s="16">
        <v>0</v>
      </c>
      <c r="O308" s="16">
        <v>5</v>
      </c>
      <c r="P308" s="16">
        <v>2</v>
      </c>
      <c r="Q308" s="16">
        <v>0</v>
      </c>
      <c r="R308" s="16">
        <v>0</v>
      </c>
      <c r="S308" s="16">
        <v>0</v>
      </c>
      <c r="T308" s="16">
        <v>0</v>
      </c>
      <c r="U308" s="16">
        <v>3</v>
      </c>
      <c r="V308" s="16">
        <v>4</v>
      </c>
      <c r="W308" s="16">
        <v>0</v>
      </c>
      <c r="X308" s="16">
        <v>0</v>
      </c>
      <c r="Y308" s="16">
        <v>19</v>
      </c>
      <c r="Z308" s="110"/>
      <c r="AA308" s="44">
        <v>49.936</v>
      </c>
      <c r="AD308"/>
    </row>
    <row r="309" spans="1:30" x14ac:dyDescent="0.45">
      <c r="A309" s="29" t="s">
        <v>159</v>
      </c>
      <c r="B309" s="29">
        <v>2019</v>
      </c>
      <c r="C309" s="52">
        <v>43806</v>
      </c>
      <c r="D309" s="29" t="s">
        <v>72</v>
      </c>
      <c r="E309" s="4" t="s">
        <v>204</v>
      </c>
      <c r="F309" s="4" t="s">
        <v>204</v>
      </c>
      <c r="G309" s="51" t="s">
        <v>347</v>
      </c>
      <c r="H309" s="51" t="s">
        <v>282</v>
      </c>
      <c r="I309" s="51" t="s">
        <v>31</v>
      </c>
      <c r="J309" s="16">
        <v>4</v>
      </c>
      <c r="K309" s="16">
        <v>0</v>
      </c>
      <c r="L309" s="16">
        <v>0</v>
      </c>
      <c r="M309" s="16">
        <v>1</v>
      </c>
      <c r="N309" s="16">
        <v>0</v>
      </c>
      <c r="O309" s="16">
        <v>0</v>
      </c>
      <c r="P309" s="16">
        <v>0</v>
      </c>
      <c r="Q309" s="16">
        <v>5</v>
      </c>
      <c r="R309" s="16">
        <v>5</v>
      </c>
      <c r="S309" s="16">
        <v>0</v>
      </c>
      <c r="T309" s="16">
        <v>0</v>
      </c>
      <c r="U309" s="16">
        <v>5</v>
      </c>
      <c r="V309" s="16">
        <v>0</v>
      </c>
      <c r="W309" s="16">
        <v>0</v>
      </c>
      <c r="X309" s="16">
        <v>0</v>
      </c>
      <c r="Y309" s="16">
        <v>16</v>
      </c>
      <c r="Z309" s="110"/>
      <c r="AA309" s="44">
        <v>49.936</v>
      </c>
      <c r="AD309"/>
    </row>
    <row r="310" spans="1:30" x14ac:dyDescent="0.45">
      <c r="A310" s="29" t="s">
        <v>159</v>
      </c>
      <c r="B310" s="29">
        <v>2019</v>
      </c>
      <c r="C310" s="52">
        <v>43806</v>
      </c>
      <c r="D310" s="29" t="s">
        <v>72</v>
      </c>
      <c r="E310" s="4" t="s">
        <v>204</v>
      </c>
      <c r="F310" s="4" t="s">
        <v>204</v>
      </c>
      <c r="G310" s="51" t="s">
        <v>244</v>
      </c>
      <c r="H310" s="51" t="s">
        <v>299</v>
      </c>
      <c r="I310" s="51" t="s">
        <v>38</v>
      </c>
      <c r="J310" s="16">
        <v>5</v>
      </c>
      <c r="K310" s="16">
        <v>0</v>
      </c>
      <c r="L310" s="16">
        <v>2</v>
      </c>
      <c r="M310" s="16">
        <v>0</v>
      </c>
      <c r="N310" s="16">
        <v>0</v>
      </c>
      <c r="O310" s="16">
        <v>3</v>
      </c>
      <c r="P310" s="16">
        <v>0</v>
      </c>
      <c r="Q310" s="16">
        <v>0</v>
      </c>
      <c r="R310" s="16">
        <v>0</v>
      </c>
      <c r="S310" s="16">
        <v>5</v>
      </c>
      <c r="T310" s="16">
        <v>3</v>
      </c>
      <c r="U310" s="16">
        <v>0</v>
      </c>
      <c r="V310" s="16">
        <v>0</v>
      </c>
      <c r="W310" s="16">
        <v>0</v>
      </c>
      <c r="X310" s="16">
        <v>0</v>
      </c>
      <c r="Y310" s="16">
        <v>13</v>
      </c>
      <c r="Z310" s="110"/>
      <c r="AA310" s="44">
        <v>49.936</v>
      </c>
      <c r="AD310"/>
    </row>
    <row r="311" spans="1:30" x14ac:dyDescent="0.45">
      <c r="A311" s="29" t="s">
        <v>159</v>
      </c>
      <c r="B311" s="29">
        <v>2019</v>
      </c>
      <c r="C311" s="52">
        <v>43806</v>
      </c>
      <c r="D311" s="29" t="s">
        <v>72</v>
      </c>
      <c r="E311" s="4" t="s">
        <v>204</v>
      </c>
      <c r="F311" s="4" t="s">
        <v>204</v>
      </c>
      <c r="G311" s="51" t="s">
        <v>316</v>
      </c>
      <c r="H311" s="51" t="s">
        <v>389</v>
      </c>
      <c r="I311" s="51" t="s">
        <v>53</v>
      </c>
      <c r="J311" s="16">
        <v>6</v>
      </c>
      <c r="K311" s="16">
        <v>0</v>
      </c>
      <c r="L311" s="16">
        <v>0</v>
      </c>
      <c r="M311" s="16">
        <v>3</v>
      </c>
      <c r="N311" s="16">
        <v>0</v>
      </c>
      <c r="O311" s="16">
        <v>0</v>
      </c>
      <c r="P311" s="16">
        <v>0</v>
      </c>
      <c r="Q311" s="16">
        <v>0</v>
      </c>
      <c r="R311" s="16">
        <v>0</v>
      </c>
      <c r="S311" s="16">
        <v>0</v>
      </c>
      <c r="T311" s="16">
        <v>0</v>
      </c>
      <c r="U311" s="16">
        <v>0</v>
      </c>
      <c r="V311" s="16">
        <v>2</v>
      </c>
      <c r="W311" s="16">
        <v>0</v>
      </c>
      <c r="X311" s="16">
        <v>0</v>
      </c>
      <c r="Y311" s="16">
        <v>5</v>
      </c>
      <c r="Z311" s="110"/>
      <c r="AA311" s="44">
        <v>49.936</v>
      </c>
      <c r="AD311"/>
    </row>
    <row r="312" spans="1:30" x14ac:dyDescent="0.45">
      <c r="A312" s="29" t="s">
        <v>159</v>
      </c>
      <c r="B312" s="29">
        <v>2019</v>
      </c>
      <c r="C312" s="52">
        <v>43806</v>
      </c>
      <c r="D312" s="29" t="s">
        <v>72</v>
      </c>
      <c r="E312" s="4" t="s">
        <v>204</v>
      </c>
      <c r="F312" s="4" t="s">
        <v>204</v>
      </c>
      <c r="G312" s="51" t="s">
        <v>605</v>
      </c>
      <c r="H312" s="51" t="s">
        <v>233</v>
      </c>
      <c r="I312" s="51" t="s">
        <v>56</v>
      </c>
      <c r="J312" s="16">
        <v>7</v>
      </c>
      <c r="K312" s="16">
        <v>1</v>
      </c>
      <c r="L312" s="16">
        <v>0</v>
      </c>
      <c r="M312" s="16">
        <v>0</v>
      </c>
      <c r="N312" s="16">
        <v>1</v>
      </c>
      <c r="O312" s="16">
        <v>0</v>
      </c>
      <c r="P312" s="16">
        <v>0</v>
      </c>
      <c r="Q312" s="16">
        <v>1</v>
      </c>
      <c r="R312" s="16">
        <v>2</v>
      </c>
      <c r="S312" s="16">
        <v>0</v>
      </c>
      <c r="T312" s="16">
        <v>0</v>
      </c>
      <c r="U312" s="16">
        <v>0</v>
      </c>
      <c r="V312" s="16">
        <v>0</v>
      </c>
      <c r="W312" s="16">
        <v>0</v>
      </c>
      <c r="X312" s="16">
        <v>0</v>
      </c>
      <c r="Y312" s="16">
        <v>5</v>
      </c>
      <c r="Z312" s="110"/>
      <c r="AA312" s="44">
        <v>49.936</v>
      </c>
      <c r="AD312"/>
    </row>
    <row r="313" spans="1:30" x14ac:dyDescent="0.45">
      <c r="A313" s="29" t="s">
        <v>159</v>
      </c>
      <c r="B313" s="29">
        <v>2019</v>
      </c>
      <c r="C313" s="52">
        <v>43806</v>
      </c>
      <c r="D313" s="29" t="s">
        <v>72</v>
      </c>
      <c r="E313" s="4" t="s">
        <v>204</v>
      </c>
      <c r="F313" s="4" t="s">
        <v>204</v>
      </c>
      <c r="G313" s="51" t="s">
        <v>329</v>
      </c>
      <c r="H313" s="51" t="s">
        <v>549</v>
      </c>
      <c r="I313" s="51" t="s">
        <v>67</v>
      </c>
      <c r="J313" s="16">
        <v>8</v>
      </c>
      <c r="K313" s="16">
        <v>0</v>
      </c>
      <c r="L313" s="16">
        <v>0</v>
      </c>
      <c r="M313" s="16">
        <v>0</v>
      </c>
      <c r="N313" s="16">
        <v>2</v>
      </c>
      <c r="O313" s="16">
        <v>0</v>
      </c>
      <c r="P313" s="16">
        <v>0</v>
      </c>
      <c r="Q313" s="16">
        <v>0</v>
      </c>
      <c r="R313" s="16">
        <v>0</v>
      </c>
      <c r="S313" s="16">
        <v>0</v>
      </c>
      <c r="T313" s="16">
        <v>2</v>
      </c>
      <c r="U313" s="16">
        <v>0</v>
      </c>
      <c r="V313" s="16">
        <v>0</v>
      </c>
      <c r="W313" s="16">
        <v>0</v>
      </c>
      <c r="X313" s="16">
        <v>0</v>
      </c>
      <c r="Y313" s="16">
        <v>4</v>
      </c>
      <c r="Z313" s="110"/>
      <c r="AA313" s="44">
        <v>49.936</v>
      </c>
      <c r="AD313"/>
    </row>
    <row r="314" spans="1:30" x14ac:dyDescent="0.45">
      <c r="A314" s="29" t="s">
        <v>159</v>
      </c>
      <c r="B314" s="29">
        <v>2019</v>
      </c>
      <c r="C314" s="52">
        <v>43806</v>
      </c>
      <c r="D314" s="29" t="s">
        <v>72</v>
      </c>
      <c r="E314" s="4" t="s">
        <v>204</v>
      </c>
      <c r="F314" s="4" t="s">
        <v>204</v>
      </c>
      <c r="G314" s="51" t="s">
        <v>221</v>
      </c>
      <c r="H314" s="51" t="s">
        <v>320</v>
      </c>
      <c r="I314" s="51" t="s">
        <v>40</v>
      </c>
      <c r="J314" s="16">
        <v>9</v>
      </c>
      <c r="K314" s="16">
        <v>2</v>
      </c>
      <c r="L314" s="16">
        <v>0</v>
      </c>
      <c r="M314" s="16">
        <v>0</v>
      </c>
      <c r="N314" s="16">
        <v>0</v>
      </c>
      <c r="O314" s="16">
        <v>1</v>
      </c>
      <c r="P314" s="16">
        <v>0</v>
      </c>
      <c r="Q314" s="16">
        <v>0</v>
      </c>
      <c r="R314" s="16">
        <v>0</v>
      </c>
      <c r="S314" s="16">
        <v>1</v>
      </c>
      <c r="T314" s="16">
        <v>0</v>
      </c>
      <c r="U314" s="16">
        <v>0</v>
      </c>
      <c r="V314" s="16">
        <v>0</v>
      </c>
      <c r="W314" s="16">
        <v>0</v>
      </c>
      <c r="X314" s="16">
        <v>0</v>
      </c>
      <c r="Y314" s="16">
        <v>4</v>
      </c>
      <c r="Z314" s="110"/>
      <c r="AA314" s="44">
        <v>49.936</v>
      </c>
      <c r="AD314"/>
    </row>
    <row r="315" spans="1:30" x14ac:dyDescent="0.45">
      <c r="A315" s="29" t="s">
        <v>159</v>
      </c>
      <c r="B315" s="29">
        <v>2019</v>
      </c>
      <c r="C315" s="52">
        <v>43806</v>
      </c>
      <c r="D315" s="29" t="s">
        <v>72</v>
      </c>
      <c r="E315" s="4" t="s">
        <v>204</v>
      </c>
      <c r="F315" s="4" t="s">
        <v>204</v>
      </c>
      <c r="G315" s="51" t="s">
        <v>348</v>
      </c>
      <c r="H315" s="51" t="s">
        <v>473</v>
      </c>
      <c r="I315" s="51" t="s">
        <v>65</v>
      </c>
      <c r="J315" s="16">
        <v>10</v>
      </c>
      <c r="K315" s="16">
        <v>0</v>
      </c>
      <c r="L315" s="16">
        <v>0</v>
      </c>
      <c r="M315" s="16">
        <v>0</v>
      </c>
      <c r="N315" s="16">
        <v>0</v>
      </c>
      <c r="O315" s="16">
        <v>0</v>
      </c>
      <c r="P315" s="16">
        <v>0</v>
      </c>
      <c r="Q315" s="16">
        <v>2</v>
      </c>
      <c r="R315" s="16">
        <v>0</v>
      </c>
      <c r="S315" s="16">
        <v>0</v>
      </c>
      <c r="T315" s="16">
        <v>0</v>
      </c>
      <c r="U315" s="16">
        <v>0</v>
      </c>
      <c r="V315" s="16">
        <v>0</v>
      </c>
      <c r="W315" s="16">
        <v>0</v>
      </c>
      <c r="X315" s="16">
        <v>0</v>
      </c>
      <c r="Y315" s="16">
        <v>2</v>
      </c>
      <c r="Z315" s="110"/>
      <c r="AA315" s="44">
        <v>49.936</v>
      </c>
      <c r="AD315"/>
    </row>
    <row r="316" spans="1:30" x14ac:dyDescent="0.45">
      <c r="A316" s="29" t="s">
        <v>159</v>
      </c>
      <c r="B316" s="29">
        <v>2019</v>
      </c>
      <c r="C316" s="52">
        <v>43806</v>
      </c>
      <c r="D316" s="29" t="s">
        <v>72</v>
      </c>
      <c r="E316" s="4" t="s">
        <v>204</v>
      </c>
      <c r="F316" s="4" t="s">
        <v>204</v>
      </c>
      <c r="G316" s="51" t="s">
        <v>290</v>
      </c>
      <c r="H316" s="51" t="s">
        <v>231</v>
      </c>
      <c r="I316" s="51" t="s">
        <v>232</v>
      </c>
      <c r="J316" s="16">
        <v>11</v>
      </c>
      <c r="K316" s="16">
        <v>0</v>
      </c>
      <c r="L316" s="16">
        <v>0</v>
      </c>
      <c r="M316" s="16">
        <v>0</v>
      </c>
      <c r="N316" s="16">
        <v>0</v>
      </c>
      <c r="O316" s="16">
        <v>0</v>
      </c>
      <c r="P316" s="16">
        <v>1</v>
      </c>
      <c r="Q316" s="16">
        <v>0</v>
      </c>
      <c r="R316" s="16">
        <v>0</v>
      </c>
      <c r="S316" s="16">
        <v>0</v>
      </c>
      <c r="T316" s="16">
        <v>0</v>
      </c>
      <c r="U316" s="16">
        <v>0</v>
      </c>
      <c r="V316" s="16">
        <v>0</v>
      </c>
      <c r="W316" s="16">
        <v>0</v>
      </c>
      <c r="X316" s="16">
        <v>0</v>
      </c>
      <c r="Y316" s="16">
        <v>1</v>
      </c>
      <c r="Z316" s="110"/>
      <c r="AA316" s="44">
        <v>49.936</v>
      </c>
      <c r="AD316"/>
    </row>
    <row r="317" spans="1:30" x14ac:dyDescent="0.45">
      <c r="A317" s="30" t="s">
        <v>127</v>
      </c>
      <c r="B317" s="30">
        <v>2019</v>
      </c>
      <c r="C317" s="49">
        <v>43799</v>
      </c>
      <c r="D317" s="30" t="s">
        <v>72</v>
      </c>
      <c r="E317" s="1" t="s">
        <v>204</v>
      </c>
      <c r="F317" s="1" t="s">
        <v>204</v>
      </c>
      <c r="G317" s="47" t="s">
        <v>325</v>
      </c>
      <c r="H317" s="47" t="s">
        <v>606</v>
      </c>
      <c r="I317" s="47" t="s">
        <v>238</v>
      </c>
      <c r="J317" s="16">
        <v>1</v>
      </c>
      <c r="K317" s="16">
        <v>5</v>
      </c>
      <c r="L317" s="16">
        <v>0</v>
      </c>
      <c r="M317" s="16">
        <v>5</v>
      </c>
      <c r="N317" s="16">
        <v>3</v>
      </c>
      <c r="O317" s="16">
        <v>0</v>
      </c>
      <c r="P317" s="16">
        <v>5</v>
      </c>
      <c r="Q317" s="16">
        <v>1</v>
      </c>
      <c r="R317" s="16">
        <v>3</v>
      </c>
      <c r="S317" s="16">
        <v>3</v>
      </c>
      <c r="T317" s="16">
        <v>0</v>
      </c>
      <c r="U317" s="16">
        <v>0</v>
      </c>
      <c r="V317" s="16">
        <v>6</v>
      </c>
      <c r="W317" s="16">
        <v>0</v>
      </c>
      <c r="X317" s="16">
        <v>0</v>
      </c>
      <c r="Y317" s="16">
        <v>31</v>
      </c>
      <c r="Z317" s="110">
        <v>1.840972222222222</v>
      </c>
      <c r="AA317" s="44">
        <v>40.737000000000002</v>
      </c>
      <c r="AD317"/>
    </row>
    <row r="318" spans="1:30" x14ac:dyDescent="0.45">
      <c r="A318" s="30" t="s">
        <v>127</v>
      </c>
      <c r="B318" s="30">
        <v>2019</v>
      </c>
      <c r="C318" s="49">
        <v>43799</v>
      </c>
      <c r="D318" s="30" t="s">
        <v>72</v>
      </c>
      <c r="E318" s="1" t="s">
        <v>204</v>
      </c>
      <c r="F318" s="1" t="s">
        <v>204</v>
      </c>
      <c r="G318" s="47" t="s">
        <v>550</v>
      </c>
      <c r="H318" s="47" t="s">
        <v>551</v>
      </c>
      <c r="I318" s="47" t="s">
        <v>29</v>
      </c>
      <c r="J318" s="16">
        <v>2</v>
      </c>
      <c r="K318" s="16">
        <v>0</v>
      </c>
      <c r="L318" s="16">
        <v>0</v>
      </c>
      <c r="M318" s="16">
        <v>0</v>
      </c>
      <c r="N318" s="16">
        <v>5</v>
      </c>
      <c r="O318" s="16">
        <v>1</v>
      </c>
      <c r="P318" s="16">
        <v>0</v>
      </c>
      <c r="Q318" s="16">
        <v>0</v>
      </c>
      <c r="R318" s="16">
        <v>5</v>
      </c>
      <c r="S318" s="16">
        <v>0</v>
      </c>
      <c r="T318" s="16">
        <v>0</v>
      </c>
      <c r="U318" s="16">
        <v>3</v>
      </c>
      <c r="V318" s="16">
        <v>10</v>
      </c>
      <c r="W318" s="16">
        <v>0</v>
      </c>
      <c r="X318" s="16">
        <v>0</v>
      </c>
      <c r="Y318" s="16">
        <v>24</v>
      </c>
      <c r="Z318" s="110"/>
      <c r="AA318" s="44">
        <v>40.737000000000002</v>
      </c>
      <c r="AD318"/>
    </row>
    <row r="319" spans="1:30" x14ac:dyDescent="0.45">
      <c r="A319" s="30" t="s">
        <v>127</v>
      </c>
      <c r="B319" s="30">
        <v>2019</v>
      </c>
      <c r="C319" s="49">
        <v>43799</v>
      </c>
      <c r="D319" s="30" t="s">
        <v>72</v>
      </c>
      <c r="E319" s="1" t="s">
        <v>204</v>
      </c>
      <c r="F319" s="1" t="s">
        <v>204</v>
      </c>
      <c r="G319" s="47" t="s">
        <v>316</v>
      </c>
      <c r="H319" s="47" t="s">
        <v>456</v>
      </c>
      <c r="I319" s="47" t="s">
        <v>53</v>
      </c>
      <c r="J319" s="16">
        <v>3</v>
      </c>
      <c r="K319" s="16">
        <v>0</v>
      </c>
      <c r="L319" s="16">
        <v>5</v>
      </c>
      <c r="M319" s="16">
        <v>0</v>
      </c>
      <c r="N319" s="16">
        <v>0</v>
      </c>
      <c r="O319" s="16">
        <v>2</v>
      </c>
      <c r="P319" s="16">
        <v>0</v>
      </c>
      <c r="Q319" s="16">
        <v>3</v>
      </c>
      <c r="R319" s="16">
        <v>1</v>
      </c>
      <c r="S319" s="16">
        <v>0</v>
      </c>
      <c r="T319" s="16">
        <v>2</v>
      </c>
      <c r="U319" s="16">
        <v>5</v>
      </c>
      <c r="V319" s="16">
        <v>0</v>
      </c>
      <c r="W319" s="16">
        <v>0</v>
      </c>
      <c r="X319" s="16">
        <v>0</v>
      </c>
      <c r="Y319" s="16">
        <v>18</v>
      </c>
      <c r="Z319" s="110"/>
      <c r="AA319" s="44">
        <v>40.737000000000002</v>
      </c>
      <c r="AD319"/>
    </row>
    <row r="320" spans="1:30" x14ac:dyDescent="0.45">
      <c r="A320" s="30" t="s">
        <v>127</v>
      </c>
      <c r="B320" s="30">
        <v>2019</v>
      </c>
      <c r="C320" s="49">
        <v>43799</v>
      </c>
      <c r="D320" s="30" t="s">
        <v>72</v>
      </c>
      <c r="E320" s="1" t="s">
        <v>204</v>
      </c>
      <c r="F320" s="1" t="s">
        <v>204</v>
      </c>
      <c r="G320" s="47" t="s">
        <v>564</v>
      </c>
      <c r="H320" s="47" t="s">
        <v>323</v>
      </c>
      <c r="I320" s="47" t="s">
        <v>118</v>
      </c>
      <c r="J320" s="16">
        <v>4</v>
      </c>
      <c r="K320" s="16">
        <v>3</v>
      </c>
      <c r="L320" s="16">
        <v>3</v>
      </c>
      <c r="M320" s="16">
        <v>1</v>
      </c>
      <c r="N320" s="16">
        <v>0</v>
      </c>
      <c r="O320" s="16">
        <v>0</v>
      </c>
      <c r="P320" s="16">
        <v>1</v>
      </c>
      <c r="Q320" s="16">
        <v>0</v>
      </c>
      <c r="R320" s="16">
        <v>2</v>
      </c>
      <c r="S320" s="16">
        <v>0</v>
      </c>
      <c r="T320" s="16">
        <v>0</v>
      </c>
      <c r="U320" s="16">
        <v>0</v>
      </c>
      <c r="V320" s="16">
        <v>4</v>
      </c>
      <c r="W320" s="16">
        <v>0</v>
      </c>
      <c r="X320" s="16">
        <v>0</v>
      </c>
      <c r="Y320" s="16">
        <v>14</v>
      </c>
      <c r="Z320" s="110"/>
      <c r="AA320" s="44">
        <v>40.737000000000002</v>
      </c>
      <c r="AD320"/>
    </row>
    <row r="321" spans="1:30" x14ac:dyDescent="0.45">
      <c r="A321" s="1" t="s">
        <v>127</v>
      </c>
      <c r="B321" s="1">
        <v>2019</v>
      </c>
      <c r="C321" s="2">
        <v>43799</v>
      </c>
      <c r="D321" s="1" t="s">
        <v>72</v>
      </c>
      <c r="E321" s="30" t="s">
        <v>204</v>
      </c>
      <c r="F321" s="30" t="s">
        <v>204</v>
      </c>
      <c r="G321" s="47" t="s">
        <v>236</v>
      </c>
      <c r="H321" s="47" t="s">
        <v>531</v>
      </c>
      <c r="I321" s="47" t="s">
        <v>51</v>
      </c>
      <c r="J321" s="16">
        <v>5</v>
      </c>
      <c r="K321" s="16">
        <v>0</v>
      </c>
      <c r="L321" s="16">
        <v>1</v>
      </c>
      <c r="M321" s="16">
        <v>0</v>
      </c>
      <c r="N321" s="16">
        <v>2</v>
      </c>
      <c r="O321" s="16">
        <v>0</v>
      </c>
      <c r="P321" s="16">
        <v>2</v>
      </c>
      <c r="Q321" s="16">
        <v>0</v>
      </c>
      <c r="R321" s="16">
        <v>0</v>
      </c>
      <c r="S321" s="16">
        <v>5</v>
      </c>
      <c r="T321" s="16">
        <v>3</v>
      </c>
      <c r="U321" s="16">
        <v>0</v>
      </c>
      <c r="V321" s="16">
        <v>0</v>
      </c>
      <c r="W321" s="16">
        <v>0</v>
      </c>
      <c r="X321" s="16">
        <v>0</v>
      </c>
      <c r="Y321" s="16">
        <v>13</v>
      </c>
      <c r="Z321" s="110"/>
      <c r="AA321" s="44">
        <v>40.737000000000002</v>
      </c>
      <c r="AD321"/>
    </row>
    <row r="322" spans="1:30" x14ac:dyDescent="0.45">
      <c r="A322" s="1" t="s">
        <v>127</v>
      </c>
      <c r="B322" s="1">
        <v>2019</v>
      </c>
      <c r="C322" s="2">
        <v>43799</v>
      </c>
      <c r="D322" s="1" t="s">
        <v>72</v>
      </c>
      <c r="E322" s="30" t="s">
        <v>204</v>
      </c>
      <c r="F322" s="30" t="s">
        <v>204</v>
      </c>
      <c r="G322" s="47" t="s">
        <v>244</v>
      </c>
      <c r="H322" s="47" t="s">
        <v>299</v>
      </c>
      <c r="I322" s="47" t="s">
        <v>38</v>
      </c>
      <c r="J322" s="16">
        <v>6</v>
      </c>
      <c r="K322" s="16">
        <v>0</v>
      </c>
      <c r="L322" s="16">
        <v>0</v>
      </c>
      <c r="M322" s="16">
        <v>0</v>
      </c>
      <c r="N322" s="16">
        <v>0</v>
      </c>
      <c r="O322" s="16">
        <v>3</v>
      </c>
      <c r="P322" s="16">
        <v>0</v>
      </c>
      <c r="Q322" s="16">
        <v>5</v>
      </c>
      <c r="R322" s="16">
        <v>0</v>
      </c>
      <c r="S322" s="16">
        <v>0</v>
      </c>
      <c r="T322" s="16">
        <v>0</v>
      </c>
      <c r="U322" s="16">
        <v>2</v>
      </c>
      <c r="V322" s="16">
        <v>2</v>
      </c>
      <c r="W322" s="16">
        <v>0</v>
      </c>
      <c r="X322" s="16">
        <v>0</v>
      </c>
      <c r="Y322" s="16">
        <v>12</v>
      </c>
      <c r="Z322" s="110"/>
      <c r="AA322" s="44">
        <v>40.737000000000002</v>
      </c>
      <c r="AD322"/>
    </row>
    <row r="323" spans="1:30" x14ac:dyDescent="0.45">
      <c r="A323" s="1" t="s">
        <v>127</v>
      </c>
      <c r="B323" s="1">
        <v>2019</v>
      </c>
      <c r="C323" s="2">
        <v>43799</v>
      </c>
      <c r="D323" s="1" t="s">
        <v>72</v>
      </c>
      <c r="E323" s="30" t="s">
        <v>204</v>
      </c>
      <c r="F323" s="30" t="s">
        <v>204</v>
      </c>
      <c r="G323" s="47" t="s">
        <v>473</v>
      </c>
      <c r="H323" s="47" t="s">
        <v>348</v>
      </c>
      <c r="I323" s="47" t="s">
        <v>65</v>
      </c>
      <c r="J323" s="16">
        <v>7</v>
      </c>
      <c r="K323" s="16">
        <v>0</v>
      </c>
      <c r="L323" s="16">
        <v>0</v>
      </c>
      <c r="M323" s="16">
        <v>2</v>
      </c>
      <c r="N323" s="16">
        <v>0</v>
      </c>
      <c r="O323" s="16">
        <v>0</v>
      </c>
      <c r="P323" s="16">
        <v>0</v>
      </c>
      <c r="Q323" s="16">
        <v>0</v>
      </c>
      <c r="R323" s="16">
        <v>0</v>
      </c>
      <c r="S323" s="16">
        <v>0</v>
      </c>
      <c r="T323" s="16">
        <v>5</v>
      </c>
      <c r="U323" s="16">
        <v>1</v>
      </c>
      <c r="V323" s="16">
        <v>0</v>
      </c>
      <c r="W323" s="16">
        <v>0</v>
      </c>
      <c r="X323" s="16">
        <v>0</v>
      </c>
      <c r="Y323" s="16">
        <v>8</v>
      </c>
      <c r="Z323" s="110"/>
      <c r="AA323" s="44">
        <v>40.737000000000002</v>
      </c>
      <c r="AD323"/>
    </row>
    <row r="324" spans="1:30" x14ac:dyDescent="0.45">
      <c r="A324" s="1" t="s">
        <v>127</v>
      </c>
      <c r="B324" s="1">
        <v>2019</v>
      </c>
      <c r="C324" s="2">
        <v>43799</v>
      </c>
      <c r="D324" s="1" t="s">
        <v>72</v>
      </c>
      <c r="E324" s="30" t="s">
        <v>204</v>
      </c>
      <c r="F324" s="30" t="s">
        <v>204</v>
      </c>
      <c r="G324" s="47" t="s">
        <v>605</v>
      </c>
      <c r="H324" s="47" t="s">
        <v>300</v>
      </c>
      <c r="I324" s="47" t="s">
        <v>56</v>
      </c>
      <c r="J324" s="16">
        <v>8</v>
      </c>
      <c r="K324" s="16">
        <v>2</v>
      </c>
      <c r="L324" s="16">
        <v>2</v>
      </c>
      <c r="M324" s="16">
        <v>0</v>
      </c>
      <c r="N324" s="16">
        <v>1</v>
      </c>
      <c r="O324" s="16">
        <v>0</v>
      </c>
      <c r="P324" s="16">
        <v>0</v>
      </c>
      <c r="Q324" s="16">
        <v>0</v>
      </c>
      <c r="R324" s="16">
        <v>0</v>
      </c>
      <c r="S324" s="16">
        <v>1</v>
      </c>
      <c r="T324" s="16">
        <v>1</v>
      </c>
      <c r="U324" s="16">
        <v>0</v>
      </c>
      <c r="V324" s="16">
        <v>0</v>
      </c>
      <c r="W324" s="16">
        <v>0</v>
      </c>
      <c r="X324" s="16">
        <v>0</v>
      </c>
      <c r="Y324" s="16">
        <v>7</v>
      </c>
      <c r="Z324" s="110"/>
      <c r="AA324" s="44">
        <v>40.737000000000002</v>
      </c>
      <c r="AD324"/>
    </row>
    <row r="325" spans="1:30" x14ac:dyDescent="0.45">
      <c r="A325" s="1" t="s">
        <v>127</v>
      </c>
      <c r="B325" s="1">
        <v>2019</v>
      </c>
      <c r="C325" s="2">
        <v>43799</v>
      </c>
      <c r="D325" s="1" t="s">
        <v>72</v>
      </c>
      <c r="E325" s="30" t="s">
        <v>204</v>
      </c>
      <c r="F325" s="30" t="s">
        <v>204</v>
      </c>
      <c r="G325" s="47" t="s">
        <v>303</v>
      </c>
      <c r="H325" s="47" t="s">
        <v>488</v>
      </c>
      <c r="I325" s="47" t="s">
        <v>232</v>
      </c>
      <c r="J325" s="16">
        <v>9</v>
      </c>
      <c r="K325" s="16">
        <v>0</v>
      </c>
      <c r="L325" s="16">
        <v>0</v>
      </c>
      <c r="M325" s="16">
        <v>3</v>
      </c>
      <c r="N325" s="16">
        <v>0</v>
      </c>
      <c r="O325" s="16">
        <v>0</v>
      </c>
      <c r="P325" s="16">
        <v>3</v>
      </c>
      <c r="Q325" s="16">
        <v>0</v>
      </c>
      <c r="R325" s="16">
        <v>0</v>
      </c>
      <c r="S325" s="16">
        <v>0</v>
      </c>
      <c r="T325" s="16">
        <v>0</v>
      </c>
      <c r="U325" s="16">
        <v>0</v>
      </c>
      <c r="V325" s="16">
        <v>0</v>
      </c>
      <c r="W325" s="16">
        <v>0</v>
      </c>
      <c r="X325" s="16">
        <v>0</v>
      </c>
      <c r="Y325" s="16">
        <v>6</v>
      </c>
      <c r="Z325" s="110"/>
      <c r="AA325" s="44">
        <v>40.737000000000002</v>
      </c>
      <c r="AD325"/>
    </row>
    <row r="326" spans="1:30" x14ac:dyDescent="0.45">
      <c r="A326" s="1" t="s">
        <v>127</v>
      </c>
      <c r="B326" s="1">
        <v>2019</v>
      </c>
      <c r="C326" s="2">
        <v>43799</v>
      </c>
      <c r="D326" s="1" t="s">
        <v>72</v>
      </c>
      <c r="E326" s="30" t="s">
        <v>204</v>
      </c>
      <c r="F326" s="30" t="s">
        <v>204</v>
      </c>
      <c r="G326" s="47" t="s">
        <v>568</v>
      </c>
      <c r="H326" s="47" t="s">
        <v>347</v>
      </c>
      <c r="I326" s="47" t="s">
        <v>31</v>
      </c>
      <c r="J326" s="16">
        <v>10</v>
      </c>
      <c r="K326" s="16">
        <v>0</v>
      </c>
      <c r="L326" s="16">
        <v>0</v>
      </c>
      <c r="M326" s="16">
        <v>0</v>
      </c>
      <c r="N326" s="16">
        <v>0</v>
      </c>
      <c r="O326" s="16">
        <v>5</v>
      </c>
      <c r="P326" s="16">
        <v>0</v>
      </c>
      <c r="Q326" s="16">
        <v>0</v>
      </c>
      <c r="R326" s="16">
        <v>0</v>
      </c>
      <c r="S326" s="16">
        <v>0</v>
      </c>
      <c r="T326" s="16">
        <v>0</v>
      </c>
      <c r="U326" s="16">
        <v>0</v>
      </c>
      <c r="V326" s="16">
        <v>0</v>
      </c>
      <c r="W326" s="16">
        <v>0</v>
      </c>
      <c r="X326" s="16">
        <v>0</v>
      </c>
      <c r="Y326" s="16">
        <v>5</v>
      </c>
      <c r="Z326" s="110"/>
      <c r="AA326" s="44">
        <v>40.737000000000002</v>
      </c>
      <c r="AD326"/>
    </row>
    <row r="327" spans="1:30" x14ac:dyDescent="0.45">
      <c r="A327" s="1" t="s">
        <v>127</v>
      </c>
      <c r="B327" s="1">
        <v>2019</v>
      </c>
      <c r="C327" s="2">
        <v>43799</v>
      </c>
      <c r="D327" s="1" t="s">
        <v>72</v>
      </c>
      <c r="E327" s="30" t="s">
        <v>204</v>
      </c>
      <c r="F327" s="30" t="s">
        <v>204</v>
      </c>
      <c r="G327" s="47" t="s">
        <v>221</v>
      </c>
      <c r="H327" s="47" t="s">
        <v>320</v>
      </c>
      <c r="I327" s="47" t="s">
        <v>40</v>
      </c>
      <c r="J327" s="16">
        <v>11</v>
      </c>
      <c r="K327" s="16">
        <v>1</v>
      </c>
      <c r="L327" s="16">
        <v>0</v>
      </c>
      <c r="M327" s="16">
        <v>0</v>
      </c>
      <c r="N327" s="16">
        <v>0</v>
      </c>
      <c r="O327" s="16">
        <v>0</v>
      </c>
      <c r="P327" s="16">
        <v>0</v>
      </c>
      <c r="Q327" s="16">
        <v>2</v>
      </c>
      <c r="R327" s="16">
        <v>0</v>
      </c>
      <c r="S327" s="16">
        <v>0</v>
      </c>
      <c r="T327" s="16">
        <v>0</v>
      </c>
      <c r="U327" s="16">
        <v>0</v>
      </c>
      <c r="V327" s="16">
        <v>0</v>
      </c>
      <c r="W327" s="16">
        <v>0</v>
      </c>
      <c r="X327" s="16">
        <v>0</v>
      </c>
      <c r="Y327" s="16">
        <v>3</v>
      </c>
      <c r="Z327" s="110"/>
      <c r="AA327" s="44">
        <v>40.737000000000002</v>
      </c>
      <c r="AD327"/>
    </row>
    <row r="328" spans="1:30" x14ac:dyDescent="0.45">
      <c r="A328" s="1" t="s">
        <v>127</v>
      </c>
      <c r="B328" s="1">
        <v>2019</v>
      </c>
      <c r="C328" s="2">
        <v>43799</v>
      </c>
      <c r="D328" s="1" t="s">
        <v>72</v>
      </c>
      <c r="E328" s="30" t="s">
        <v>204</v>
      </c>
      <c r="F328" s="30" t="s">
        <v>204</v>
      </c>
      <c r="G328" s="47" t="s">
        <v>228</v>
      </c>
      <c r="H328" s="47" t="s">
        <v>544</v>
      </c>
      <c r="I328" s="47" t="s">
        <v>15</v>
      </c>
      <c r="J328" s="16">
        <v>12</v>
      </c>
      <c r="K328" s="16">
        <v>0</v>
      </c>
      <c r="L328" s="16">
        <v>0</v>
      </c>
      <c r="M328" s="16">
        <v>0</v>
      </c>
      <c r="N328" s="16">
        <v>0</v>
      </c>
      <c r="O328" s="16">
        <v>0</v>
      </c>
      <c r="P328" s="16">
        <v>0</v>
      </c>
      <c r="Q328" s="16">
        <v>0</v>
      </c>
      <c r="R328" s="16">
        <v>0</v>
      </c>
      <c r="S328" s="16">
        <v>2</v>
      </c>
      <c r="T328" s="16">
        <v>0</v>
      </c>
      <c r="U328" s="16">
        <v>0</v>
      </c>
      <c r="V328" s="16">
        <v>0</v>
      </c>
      <c r="W328" s="16">
        <v>0</v>
      </c>
      <c r="X328" s="16">
        <v>0</v>
      </c>
      <c r="Y328" s="16">
        <v>2</v>
      </c>
      <c r="Z328" s="110"/>
      <c r="AA328" s="44">
        <v>40.737000000000002</v>
      </c>
      <c r="AD328"/>
    </row>
    <row r="329" spans="1:30" x14ac:dyDescent="0.45">
      <c r="A329" s="1" t="s">
        <v>127</v>
      </c>
      <c r="B329" s="1">
        <v>2019</v>
      </c>
      <c r="C329" s="2">
        <v>43799</v>
      </c>
      <c r="D329" s="1" t="s">
        <v>72</v>
      </c>
      <c r="E329" s="30" t="s">
        <v>204</v>
      </c>
      <c r="F329" s="30" t="s">
        <v>204</v>
      </c>
      <c r="G329" s="47" t="s">
        <v>296</v>
      </c>
      <c r="H329" s="47" t="s">
        <v>326</v>
      </c>
      <c r="I329" s="47" t="s">
        <v>49</v>
      </c>
      <c r="J329" s="16">
        <v>13</v>
      </c>
      <c r="K329" s="16">
        <v>0</v>
      </c>
      <c r="L329" s="16">
        <v>0</v>
      </c>
      <c r="M329" s="16">
        <v>0</v>
      </c>
      <c r="N329" s="16">
        <v>0</v>
      </c>
      <c r="O329" s="16">
        <v>0</v>
      </c>
      <c r="P329" s="16">
        <v>0</v>
      </c>
      <c r="Q329" s="16">
        <v>0</v>
      </c>
      <c r="R329" s="16">
        <v>0</v>
      </c>
      <c r="S329" s="16">
        <v>0</v>
      </c>
      <c r="T329" s="16">
        <v>0</v>
      </c>
      <c r="U329" s="16">
        <v>0</v>
      </c>
      <c r="V329" s="16">
        <v>0</v>
      </c>
      <c r="W329" s="16">
        <v>0</v>
      </c>
      <c r="X329" s="16">
        <v>0</v>
      </c>
      <c r="Y329" s="16">
        <v>0</v>
      </c>
      <c r="Z329" s="110"/>
      <c r="AA329" s="44">
        <v>40.737000000000002</v>
      </c>
      <c r="AD329"/>
    </row>
    <row r="330" spans="1:30" x14ac:dyDescent="0.45">
      <c r="A330" s="4" t="s">
        <v>102</v>
      </c>
      <c r="B330" s="4">
        <v>2019</v>
      </c>
      <c r="C330" s="5">
        <v>43779</v>
      </c>
      <c r="D330" s="4" t="s">
        <v>72</v>
      </c>
      <c r="E330" s="29" t="s">
        <v>204</v>
      </c>
      <c r="F330" s="29" t="s">
        <v>204</v>
      </c>
      <c r="G330" s="51" t="s">
        <v>315</v>
      </c>
      <c r="H330" s="51" t="s">
        <v>270</v>
      </c>
      <c r="I330" s="51" t="s">
        <v>36</v>
      </c>
      <c r="J330" s="16">
        <v>1</v>
      </c>
      <c r="K330" s="16">
        <v>5</v>
      </c>
      <c r="L330" s="16">
        <v>5</v>
      </c>
      <c r="M330" s="16">
        <v>0</v>
      </c>
      <c r="N330" s="16">
        <v>5</v>
      </c>
      <c r="O330" s="16">
        <v>1</v>
      </c>
      <c r="P330" s="16">
        <v>3</v>
      </c>
      <c r="Q330" s="16">
        <v>5</v>
      </c>
      <c r="R330" s="16">
        <v>5</v>
      </c>
      <c r="S330" s="16">
        <v>0</v>
      </c>
      <c r="T330" s="16">
        <v>5</v>
      </c>
      <c r="U330" s="16">
        <v>0</v>
      </c>
      <c r="V330" s="16">
        <v>6</v>
      </c>
      <c r="W330" s="16">
        <v>0</v>
      </c>
      <c r="X330" s="16">
        <v>0</v>
      </c>
      <c r="Y330" s="16">
        <v>40</v>
      </c>
      <c r="Z330" s="110">
        <v>1.4208333333333334</v>
      </c>
      <c r="AA330" s="44">
        <v>52.779000000000003</v>
      </c>
      <c r="AD330"/>
    </row>
    <row r="331" spans="1:30" x14ac:dyDescent="0.45">
      <c r="A331" s="4" t="s">
        <v>102</v>
      </c>
      <c r="B331" s="4">
        <v>2019</v>
      </c>
      <c r="C331" s="5">
        <v>43779</v>
      </c>
      <c r="D331" s="4" t="s">
        <v>72</v>
      </c>
      <c r="E331" s="29" t="s">
        <v>204</v>
      </c>
      <c r="F331" s="29" t="s">
        <v>204</v>
      </c>
      <c r="G331" s="51" t="s">
        <v>269</v>
      </c>
      <c r="H331" s="51" t="s">
        <v>343</v>
      </c>
      <c r="I331" s="51" t="s">
        <v>25</v>
      </c>
      <c r="J331" s="16">
        <v>2</v>
      </c>
      <c r="K331" s="16">
        <v>0</v>
      </c>
      <c r="L331" s="16">
        <v>1</v>
      </c>
      <c r="M331" s="16">
        <v>5</v>
      </c>
      <c r="N331" s="16">
        <v>0</v>
      </c>
      <c r="O331" s="16">
        <v>5</v>
      </c>
      <c r="P331" s="16">
        <v>5</v>
      </c>
      <c r="Q331" s="16">
        <v>0</v>
      </c>
      <c r="R331" s="16">
        <v>0</v>
      </c>
      <c r="S331" s="16">
        <v>5</v>
      </c>
      <c r="T331" s="16">
        <v>0</v>
      </c>
      <c r="U331" s="16">
        <v>0</v>
      </c>
      <c r="V331" s="16">
        <v>10</v>
      </c>
      <c r="W331" s="16">
        <v>0</v>
      </c>
      <c r="X331" s="16">
        <v>0</v>
      </c>
      <c r="Y331" s="16">
        <v>31</v>
      </c>
      <c r="Z331" s="110"/>
      <c r="AA331" s="44">
        <v>52.779000000000003</v>
      </c>
      <c r="AD331"/>
    </row>
    <row r="332" spans="1:30" x14ac:dyDescent="0.45">
      <c r="A332" s="4" t="s">
        <v>102</v>
      </c>
      <c r="B332" s="4">
        <v>2019</v>
      </c>
      <c r="C332" s="5">
        <v>43779</v>
      </c>
      <c r="D332" s="4" t="s">
        <v>72</v>
      </c>
      <c r="E332" s="29" t="s">
        <v>204</v>
      </c>
      <c r="F332" s="29" t="s">
        <v>204</v>
      </c>
      <c r="G332" s="51" t="s">
        <v>306</v>
      </c>
      <c r="H332" s="51" t="s">
        <v>349</v>
      </c>
      <c r="I332" s="51" t="s">
        <v>19</v>
      </c>
      <c r="J332" s="16">
        <v>3</v>
      </c>
      <c r="K332" s="16">
        <v>2</v>
      </c>
      <c r="L332" s="16">
        <v>3</v>
      </c>
      <c r="M332" s="16">
        <v>0</v>
      </c>
      <c r="N332" s="16">
        <v>2</v>
      </c>
      <c r="O332" s="16">
        <v>3</v>
      </c>
      <c r="P332" s="16">
        <v>0</v>
      </c>
      <c r="Q332" s="16">
        <v>3</v>
      </c>
      <c r="R332" s="16">
        <v>1</v>
      </c>
      <c r="S332" s="16">
        <v>2</v>
      </c>
      <c r="T332" s="16">
        <v>0</v>
      </c>
      <c r="U332" s="16">
        <v>3</v>
      </c>
      <c r="V332" s="16">
        <v>0</v>
      </c>
      <c r="W332" s="16">
        <v>0</v>
      </c>
      <c r="X332" s="16">
        <v>0</v>
      </c>
      <c r="Y332" s="16">
        <v>19</v>
      </c>
      <c r="Z332" s="110"/>
      <c r="AA332" s="44">
        <v>52.779000000000003</v>
      </c>
      <c r="AD332"/>
    </row>
    <row r="333" spans="1:30" x14ac:dyDescent="0.45">
      <c r="A333" s="4" t="s">
        <v>102</v>
      </c>
      <c r="B333" s="4">
        <v>2019</v>
      </c>
      <c r="C333" s="5">
        <v>43779</v>
      </c>
      <c r="D333" s="4" t="s">
        <v>72</v>
      </c>
      <c r="E333" s="29" t="s">
        <v>204</v>
      </c>
      <c r="F333" s="29" t="s">
        <v>204</v>
      </c>
      <c r="G333" s="51" t="s">
        <v>314</v>
      </c>
      <c r="H333" s="51" t="s">
        <v>604</v>
      </c>
      <c r="I333" s="51" t="s">
        <v>118</v>
      </c>
      <c r="J333" s="16">
        <v>4</v>
      </c>
      <c r="K333" s="16">
        <v>3</v>
      </c>
      <c r="L333" s="16">
        <v>2</v>
      </c>
      <c r="M333" s="16">
        <v>1</v>
      </c>
      <c r="N333" s="16">
        <v>3</v>
      </c>
      <c r="O333" s="16">
        <v>0</v>
      </c>
      <c r="P333" s="16">
        <v>0</v>
      </c>
      <c r="Q333" s="16">
        <v>1</v>
      </c>
      <c r="R333" s="16">
        <v>2</v>
      </c>
      <c r="S333" s="16">
        <v>0</v>
      </c>
      <c r="T333" s="16">
        <v>0</v>
      </c>
      <c r="U333" s="16">
        <v>2</v>
      </c>
      <c r="V333" s="16">
        <v>0</v>
      </c>
      <c r="W333" s="16">
        <v>0</v>
      </c>
      <c r="X333" s="16">
        <v>0</v>
      </c>
      <c r="Y333" s="16">
        <v>14</v>
      </c>
      <c r="Z333" s="110"/>
      <c r="AA333" s="44">
        <v>52.779000000000003</v>
      </c>
      <c r="AD333"/>
    </row>
    <row r="334" spans="1:30" x14ac:dyDescent="0.45">
      <c r="A334" s="4" t="s">
        <v>102</v>
      </c>
      <c r="B334" s="4">
        <v>2019</v>
      </c>
      <c r="C334" s="5">
        <v>43779</v>
      </c>
      <c r="D334" s="4" t="s">
        <v>72</v>
      </c>
      <c r="E334" s="29" t="s">
        <v>204</v>
      </c>
      <c r="F334" s="29" t="s">
        <v>204</v>
      </c>
      <c r="G334" s="51" t="s">
        <v>237</v>
      </c>
      <c r="H334" s="51" t="s">
        <v>325</v>
      </c>
      <c r="I334" s="51" t="s">
        <v>238</v>
      </c>
      <c r="J334" s="16">
        <v>5</v>
      </c>
      <c r="K334" s="16">
        <v>0</v>
      </c>
      <c r="L334" s="16">
        <v>0</v>
      </c>
      <c r="M334" s="16">
        <v>0</v>
      </c>
      <c r="N334" s="16">
        <v>0</v>
      </c>
      <c r="O334" s="16">
        <v>2</v>
      </c>
      <c r="P334" s="16">
        <v>0</v>
      </c>
      <c r="Q334" s="16">
        <v>0</v>
      </c>
      <c r="R334" s="16">
        <v>3</v>
      </c>
      <c r="S334" s="16">
        <v>3</v>
      </c>
      <c r="T334" s="16">
        <v>3</v>
      </c>
      <c r="U334" s="16">
        <v>0</v>
      </c>
      <c r="V334" s="16">
        <v>2</v>
      </c>
      <c r="W334" s="16">
        <v>0</v>
      </c>
      <c r="X334" s="16">
        <v>0</v>
      </c>
      <c r="Y334" s="16">
        <v>13</v>
      </c>
      <c r="Z334" s="110"/>
      <c r="AA334" s="44">
        <v>52.779000000000003</v>
      </c>
      <c r="AD334"/>
    </row>
    <row r="335" spans="1:30" x14ac:dyDescent="0.45">
      <c r="A335" s="4" t="s">
        <v>102</v>
      </c>
      <c r="B335" s="4">
        <v>2019</v>
      </c>
      <c r="C335" s="5">
        <v>43779</v>
      </c>
      <c r="D335" s="4" t="s">
        <v>72</v>
      </c>
      <c r="E335" s="29" t="s">
        <v>204</v>
      </c>
      <c r="F335" s="29" t="s">
        <v>204</v>
      </c>
      <c r="G335" s="51" t="s">
        <v>300</v>
      </c>
      <c r="H335" s="51" t="s">
        <v>605</v>
      </c>
      <c r="I335" s="51" t="s">
        <v>56</v>
      </c>
      <c r="J335" s="16">
        <v>6</v>
      </c>
      <c r="K335" s="16">
        <v>1</v>
      </c>
      <c r="L335" s="16">
        <v>0</v>
      </c>
      <c r="M335" s="16">
        <v>3</v>
      </c>
      <c r="N335" s="16">
        <v>0</v>
      </c>
      <c r="O335" s="16">
        <v>0</v>
      </c>
      <c r="P335" s="16">
        <v>0</v>
      </c>
      <c r="Q335" s="16">
        <v>0</v>
      </c>
      <c r="R335" s="16">
        <v>0</v>
      </c>
      <c r="S335" s="16">
        <v>1</v>
      </c>
      <c r="T335" s="16">
        <v>2</v>
      </c>
      <c r="U335" s="16">
        <v>0</v>
      </c>
      <c r="V335" s="16">
        <v>0</v>
      </c>
      <c r="W335" s="16">
        <v>0</v>
      </c>
      <c r="X335" s="16">
        <v>0</v>
      </c>
      <c r="Y335" s="16">
        <v>7</v>
      </c>
      <c r="Z335" s="110"/>
      <c r="AA335" s="44">
        <v>52.779000000000003</v>
      </c>
      <c r="AD335"/>
    </row>
    <row r="336" spans="1:30" x14ac:dyDescent="0.45">
      <c r="A336" s="4" t="s">
        <v>102</v>
      </c>
      <c r="B336" s="4">
        <v>2019</v>
      </c>
      <c r="C336" s="5">
        <v>43779</v>
      </c>
      <c r="D336" s="4" t="s">
        <v>72</v>
      </c>
      <c r="E336" s="29" t="s">
        <v>204</v>
      </c>
      <c r="F336" s="29" t="s">
        <v>204</v>
      </c>
      <c r="G336" s="51" t="s">
        <v>236</v>
      </c>
      <c r="H336" s="51" t="s">
        <v>531</v>
      </c>
      <c r="I336" s="51" t="s">
        <v>51</v>
      </c>
      <c r="J336" s="16">
        <v>7</v>
      </c>
      <c r="K336" s="16">
        <v>0</v>
      </c>
      <c r="L336" s="16">
        <v>0</v>
      </c>
      <c r="M336" s="16">
        <v>0</v>
      </c>
      <c r="N336" s="16">
        <v>1</v>
      </c>
      <c r="O336" s="16">
        <v>0</v>
      </c>
      <c r="P336" s="16">
        <v>0</v>
      </c>
      <c r="Q336" s="16">
        <v>0</v>
      </c>
      <c r="R336" s="16">
        <v>0</v>
      </c>
      <c r="S336" s="16">
        <v>0</v>
      </c>
      <c r="T336" s="16">
        <v>0</v>
      </c>
      <c r="U336" s="16">
        <v>1</v>
      </c>
      <c r="V336" s="16">
        <v>4</v>
      </c>
      <c r="W336" s="16">
        <v>0</v>
      </c>
      <c r="X336" s="16">
        <v>0</v>
      </c>
      <c r="Y336" s="16">
        <v>6</v>
      </c>
      <c r="Z336" s="110"/>
      <c r="AA336" s="44">
        <v>52.779000000000003</v>
      </c>
      <c r="AD336"/>
    </row>
    <row r="337" spans="1:30" x14ac:dyDescent="0.45">
      <c r="A337" s="4" t="s">
        <v>102</v>
      </c>
      <c r="B337" s="4">
        <v>2019</v>
      </c>
      <c r="C337" s="5">
        <v>43779</v>
      </c>
      <c r="D337" s="4" t="s">
        <v>72</v>
      </c>
      <c r="E337" s="29" t="s">
        <v>204</v>
      </c>
      <c r="F337" s="29" t="s">
        <v>204</v>
      </c>
      <c r="G337" s="51" t="s">
        <v>268</v>
      </c>
      <c r="H337" s="51" t="s">
        <v>470</v>
      </c>
      <c r="I337" s="51" t="s">
        <v>47</v>
      </c>
      <c r="J337" s="16">
        <v>8</v>
      </c>
      <c r="K337" s="16">
        <v>0</v>
      </c>
      <c r="L337" s="16">
        <v>0</v>
      </c>
      <c r="M337" s="16">
        <v>0</v>
      </c>
      <c r="N337" s="16">
        <v>0</v>
      </c>
      <c r="O337" s="16">
        <v>0</v>
      </c>
      <c r="P337" s="16">
        <v>1</v>
      </c>
      <c r="Q337" s="16">
        <v>0</v>
      </c>
      <c r="R337" s="16">
        <v>0</v>
      </c>
      <c r="S337" s="16">
        <v>0</v>
      </c>
      <c r="T337" s="16">
        <v>0</v>
      </c>
      <c r="U337" s="16">
        <v>5</v>
      </c>
      <c r="V337" s="16">
        <v>0</v>
      </c>
      <c r="W337" s="16">
        <v>0</v>
      </c>
      <c r="X337" s="16">
        <v>0</v>
      </c>
      <c r="Y337" s="16">
        <v>6</v>
      </c>
      <c r="Z337" s="110"/>
      <c r="AA337" s="44">
        <v>52.779000000000003</v>
      </c>
      <c r="AD337"/>
    </row>
    <row r="338" spans="1:30" x14ac:dyDescent="0.45">
      <c r="A338" s="4" t="s">
        <v>102</v>
      </c>
      <c r="B338" s="4">
        <v>2019</v>
      </c>
      <c r="C338" s="5">
        <v>43779</v>
      </c>
      <c r="D338" s="4" t="s">
        <v>72</v>
      </c>
      <c r="E338" s="29" t="s">
        <v>204</v>
      </c>
      <c r="F338" s="29" t="s">
        <v>204</v>
      </c>
      <c r="G338" s="51" t="s">
        <v>459</v>
      </c>
      <c r="H338" s="51" t="s">
        <v>491</v>
      </c>
      <c r="I338" s="51" t="s">
        <v>15</v>
      </c>
      <c r="J338" s="16">
        <v>9</v>
      </c>
      <c r="K338" s="16">
        <v>0</v>
      </c>
      <c r="L338" s="16">
        <v>0</v>
      </c>
      <c r="M338" s="16">
        <v>2</v>
      </c>
      <c r="N338" s="16">
        <v>0</v>
      </c>
      <c r="O338" s="16">
        <v>0</v>
      </c>
      <c r="P338" s="16">
        <v>2</v>
      </c>
      <c r="Q338" s="16">
        <v>0</v>
      </c>
      <c r="R338" s="16">
        <v>0</v>
      </c>
      <c r="S338" s="16">
        <v>0</v>
      </c>
      <c r="T338" s="16">
        <v>1</v>
      </c>
      <c r="U338" s="16">
        <v>0</v>
      </c>
      <c r="V338" s="16">
        <v>0</v>
      </c>
      <c r="W338" s="16">
        <v>0</v>
      </c>
      <c r="X338" s="16">
        <v>0</v>
      </c>
      <c r="Y338" s="16">
        <v>5</v>
      </c>
      <c r="Z338" s="110"/>
      <c r="AA338" s="44">
        <v>52.779000000000003</v>
      </c>
      <c r="AD338"/>
    </row>
    <row r="339" spans="1:30" x14ac:dyDescent="0.45">
      <c r="A339" s="29" t="s">
        <v>102</v>
      </c>
      <c r="B339" s="29">
        <v>2019</v>
      </c>
      <c r="C339" s="52">
        <v>43779</v>
      </c>
      <c r="D339" s="29" t="s">
        <v>72</v>
      </c>
      <c r="E339" s="29" t="s">
        <v>204</v>
      </c>
      <c r="F339" s="29" t="s">
        <v>204</v>
      </c>
      <c r="G339" s="51" t="s">
        <v>327</v>
      </c>
      <c r="H339" s="51" t="s">
        <v>530</v>
      </c>
      <c r="I339" s="51" t="s">
        <v>17</v>
      </c>
      <c r="J339" s="16">
        <v>10</v>
      </c>
      <c r="K339" s="16">
        <v>0</v>
      </c>
      <c r="L339" s="16">
        <v>0</v>
      </c>
      <c r="M339" s="16">
        <v>0</v>
      </c>
      <c r="N339" s="16">
        <v>0</v>
      </c>
      <c r="O339" s="16">
        <v>0</v>
      </c>
      <c r="P339" s="16">
        <v>0</v>
      </c>
      <c r="Q339" s="16">
        <v>2</v>
      </c>
      <c r="R339" s="16">
        <v>0</v>
      </c>
      <c r="S339" s="16">
        <v>0</v>
      </c>
      <c r="T339" s="16">
        <v>0</v>
      </c>
      <c r="U339" s="16">
        <v>0</v>
      </c>
      <c r="V339" s="16">
        <v>0</v>
      </c>
      <c r="W339" s="16">
        <v>0</v>
      </c>
      <c r="X339" s="16">
        <v>0</v>
      </c>
      <c r="Y339" s="16">
        <v>2</v>
      </c>
      <c r="Z339" s="110"/>
      <c r="AA339" s="44">
        <v>52.779000000000003</v>
      </c>
      <c r="AD339"/>
    </row>
    <row r="340" spans="1:30" x14ac:dyDescent="0.45">
      <c r="A340" s="29" t="s">
        <v>102</v>
      </c>
      <c r="B340" s="29">
        <v>2019</v>
      </c>
      <c r="C340" s="52">
        <v>43779</v>
      </c>
      <c r="D340" s="29" t="s">
        <v>72</v>
      </c>
      <c r="E340" s="29" t="s">
        <v>204</v>
      </c>
      <c r="F340" s="29" t="s">
        <v>204</v>
      </c>
      <c r="G340" s="51" t="s">
        <v>221</v>
      </c>
      <c r="H340" s="51" t="s">
        <v>313</v>
      </c>
      <c r="I340" s="51" t="s">
        <v>40</v>
      </c>
      <c r="J340" s="16">
        <v>11</v>
      </c>
      <c r="K340" s="16">
        <v>0</v>
      </c>
      <c r="L340" s="16">
        <v>0</v>
      </c>
      <c r="M340" s="16">
        <v>0</v>
      </c>
      <c r="N340" s="16">
        <v>0</v>
      </c>
      <c r="O340" s="16">
        <v>0</v>
      </c>
      <c r="P340" s="16">
        <v>0</v>
      </c>
      <c r="Q340" s="16">
        <v>0</v>
      </c>
      <c r="R340" s="16">
        <v>0</v>
      </c>
      <c r="S340" s="16">
        <v>0</v>
      </c>
      <c r="T340" s="16">
        <v>0</v>
      </c>
      <c r="U340" s="16">
        <v>0</v>
      </c>
      <c r="V340" s="16">
        <v>0</v>
      </c>
      <c r="W340" s="16">
        <v>0</v>
      </c>
      <c r="X340" s="16">
        <v>0</v>
      </c>
      <c r="Y340" s="16">
        <v>0</v>
      </c>
      <c r="Z340" s="110"/>
      <c r="AA340" s="44">
        <v>52.779000000000003</v>
      </c>
      <c r="AD340"/>
    </row>
    <row r="341" spans="1:30" x14ac:dyDescent="0.45">
      <c r="A341" s="29" t="s">
        <v>102</v>
      </c>
      <c r="B341" s="29">
        <v>2019</v>
      </c>
      <c r="C341" s="52">
        <v>43779</v>
      </c>
      <c r="D341" s="29" t="s">
        <v>72</v>
      </c>
      <c r="E341" s="29" t="s">
        <v>204</v>
      </c>
      <c r="F341" s="29" t="s">
        <v>204</v>
      </c>
      <c r="G341" s="51" t="s">
        <v>272</v>
      </c>
      <c r="H341" s="51" t="s">
        <v>456</v>
      </c>
      <c r="I341" s="51" t="s">
        <v>53</v>
      </c>
      <c r="J341" s="16">
        <v>12</v>
      </c>
      <c r="K341" s="16">
        <v>0</v>
      </c>
      <c r="L341" s="16">
        <v>0</v>
      </c>
      <c r="M341" s="16">
        <v>0</v>
      </c>
      <c r="N341" s="16">
        <v>0</v>
      </c>
      <c r="O341" s="16">
        <v>0</v>
      </c>
      <c r="P341" s="16">
        <v>0</v>
      </c>
      <c r="Q341" s="16">
        <v>0</v>
      </c>
      <c r="R341" s="16">
        <v>0</v>
      </c>
      <c r="S341" s="16">
        <v>0</v>
      </c>
      <c r="T341" s="16">
        <v>0</v>
      </c>
      <c r="U341" s="16">
        <v>0</v>
      </c>
      <c r="V341" s="16">
        <v>0</v>
      </c>
      <c r="W341" s="16">
        <v>0</v>
      </c>
      <c r="X341" s="16">
        <v>0</v>
      </c>
      <c r="Y341" s="16">
        <v>0</v>
      </c>
      <c r="Z341" s="110"/>
      <c r="AA341" s="44">
        <v>52.779000000000003</v>
      </c>
      <c r="AD341"/>
    </row>
    <row r="342" spans="1:30" x14ac:dyDescent="0.45">
      <c r="A342" s="29" t="s">
        <v>102</v>
      </c>
      <c r="B342" s="29">
        <v>2019</v>
      </c>
      <c r="C342" s="52">
        <v>43779</v>
      </c>
      <c r="D342" s="29" t="s">
        <v>72</v>
      </c>
      <c r="E342" s="29" t="s">
        <v>204</v>
      </c>
      <c r="F342" s="29" t="s">
        <v>204</v>
      </c>
      <c r="G342" s="51" t="s">
        <v>244</v>
      </c>
      <c r="H342" s="51" t="s">
        <v>554</v>
      </c>
      <c r="I342" s="51" t="s">
        <v>38</v>
      </c>
      <c r="J342" s="16">
        <v>13</v>
      </c>
      <c r="K342" s="16">
        <v>0</v>
      </c>
      <c r="L342" s="16">
        <v>0</v>
      </c>
      <c r="M342" s="16">
        <v>0</v>
      </c>
      <c r="N342" s="16">
        <v>0</v>
      </c>
      <c r="O342" s="16">
        <v>0</v>
      </c>
      <c r="P342" s="16">
        <v>0</v>
      </c>
      <c r="Q342" s="16">
        <v>0</v>
      </c>
      <c r="R342" s="16">
        <v>0</v>
      </c>
      <c r="S342" s="16">
        <v>0</v>
      </c>
      <c r="T342" s="16">
        <v>0</v>
      </c>
      <c r="U342" s="16">
        <v>0</v>
      </c>
      <c r="V342" s="16">
        <v>0</v>
      </c>
      <c r="W342" s="16">
        <v>0</v>
      </c>
      <c r="X342" s="16">
        <v>20</v>
      </c>
      <c r="Y342" s="16">
        <v>-20</v>
      </c>
      <c r="Z342" s="110"/>
      <c r="AA342" s="44">
        <v>52.779000000000003</v>
      </c>
      <c r="AD342"/>
    </row>
    <row r="343" spans="1:30" x14ac:dyDescent="0.45">
      <c r="A343" s="29" t="s">
        <v>102</v>
      </c>
      <c r="B343" s="29">
        <v>2019</v>
      </c>
      <c r="C343" s="52">
        <v>43779</v>
      </c>
      <c r="D343" s="29" t="s">
        <v>72</v>
      </c>
      <c r="E343" s="29" t="s">
        <v>204</v>
      </c>
      <c r="F343" s="29" t="s">
        <v>204</v>
      </c>
      <c r="G343" s="51" t="s">
        <v>231</v>
      </c>
      <c r="H343" s="51" t="s">
        <v>290</v>
      </c>
      <c r="I343" s="51" t="s">
        <v>232</v>
      </c>
      <c r="J343" s="16">
        <v>14</v>
      </c>
      <c r="K343" s="16">
        <v>0</v>
      </c>
      <c r="L343" s="16">
        <v>0</v>
      </c>
      <c r="M343" s="16">
        <v>0</v>
      </c>
      <c r="N343" s="16">
        <v>0</v>
      </c>
      <c r="O343" s="16">
        <v>0</v>
      </c>
      <c r="P343" s="16">
        <v>0</v>
      </c>
      <c r="Q343" s="16">
        <v>0</v>
      </c>
      <c r="R343" s="16">
        <v>0</v>
      </c>
      <c r="S343" s="16">
        <v>0</v>
      </c>
      <c r="T343" s="16">
        <v>0</v>
      </c>
      <c r="U343" s="16">
        <v>0</v>
      </c>
      <c r="V343" s="16">
        <v>0</v>
      </c>
      <c r="W343" s="16">
        <v>0</v>
      </c>
      <c r="X343" s="16">
        <v>40</v>
      </c>
      <c r="Y343" s="16">
        <v>-40</v>
      </c>
      <c r="Z343" s="110"/>
      <c r="AA343" s="44">
        <v>52.779000000000003</v>
      </c>
      <c r="AD343"/>
    </row>
    <row r="344" spans="1:30" x14ac:dyDescent="0.45">
      <c r="A344" s="29" t="s">
        <v>102</v>
      </c>
      <c r="B344" s="29">
        <v>2019</v>
      </c>
      <c r="C344" s="52">
        <v>43779</v>
      </c>
      <c r="D344" s="29" t="s">
        <v>72</v>
      </c>
      <c r="E344" s="29" t="s">
        <v>204</v>
      </c>
      <c r="F344" s="29" t="s">
        <v>204</v>
      </c>
      <c r="G344" s="51" t="s">
        <v>340</v>
      </c>
      <c r="H344" s="51" t="s">
        <v>348</v>
      </c>
      <c r="I344" s="51" t="s">
        <v>65</v>
      </c>
      <c r="J344" s="16" t="s">
        <v>308</v>
      </c>
      <c r="K344" s="16">
        <v>0</v>
      </c>
      <c r="L344" s="16">
        <v>0</v>
      </c>
      <c r="M344" s="16">
        <v>0</v>
      </c>
      <c r="N344" s="16">
        <v>0</v>
      </c>
      <c r="O344" s="16">
        <v>0</v>
      </c>
      <c r="P344" s="16">
        <v>0</v>
      </c>
      <c r="Q344" s="16">
        <v>0</v>
      </c>
      <c r="R344" s="16">
        <v>0</v>
      </c>
      <c r="S344" s="16">
        <v>0</v>
      </c>
      <c r="T344" s="16">
        <v>0</v>
      </c>
      <c r="U344" s="16">
        <v>0</v>
      </c>
      <c r="V344" s="16">
        <v>0</v>
      </c>
      <c r="W344" s="16">
        <v>0</v>
      </c>
      <c r="X344" s="16">
        <v>60</v>
      </c>
      <c r="Y344" s="16" t="s">
        <v>308</v>
      </c>
      <c r="Z344" s="110"/>
      <c r="AA344" s="44">
        <v>52.779000000000003</v>
      </c>
      <c r="AD344"/>
    </row>
    <row r="345" spans="1:30" x14ac:dyDescent="0.45">
      <c r="A345" s="29" t="s">
        <v>102</v>
      </c>
      <c r="B345" s="29">
        <v>2019</v>
      </c>
      <c r="C345" s="52">
        <v>43779</v>
      </c>
      <c r="D345" s="29" t="s">
        <v>72</v>
      </c>
      <c r="E345" s="29" t="s">
        <v>204</v>
      </c>
      <c r="F345" s="29" t="s">
        <v>204</v>
      </c>
      <c r="G345" s="51" t="s">
        <v>296</v>
      </c>
      <c r="H345" s="51" t="s">
        <v>2329</v>
      </c>
      <c r="I345" s="51" t="s">
        <v>49</v>
      </c>
      <c r="J345" s="16" t="s">
        <v>308</v>
      </c>
      <c r="K345" s="16">
        <v>0</v>
      </c>
      <c r="L345" s="16">
        <v>0</v>
      </c>
      <c r="M345" s="16">
        <v>0</v>
      </c>
      <c r="N345" s="16">
        <v>0</v>
      </c>
      <c r="O345" s="16">
        <v>0</v>
      </c>
      <c r="P345" s="16">
        <v>0</v>
      </c>
      <c r="Q345" s="16">
        <v>0</v>
      </c>
      <c r="R345" s="16">
        <v>0</v>
      </c>
      <c r="S345" s="16">
        <v>0</v>
      </c>
      <c r="T345" s="16">
        <v>0</v>
      </c>
      <c r="U345" s="16">
        <v>0</v>
      </c>
      <c r="V345" s="16">
        <v>0</v>
      </c>
      <c r="W345" s="16">
        <v>0</v>
      </c>
      <c r="X345" s="16">
        <v>60</v>
      </c>
      <c r="Y345" s="16" t="s">
        <v>308</v>
      </c>
      <c r="Z345" s="110"/>
      <c r="AA345" s="44">
        <v>52.779000000000003</v>
      </c>
      <c r="AD345"/>
    </row>
    <row r="346" spans="1:30" x14ac:dyDescent="0.45">
      <c r="A346" s="29" t="s">
        <v>102</v>
      </c>
      <c r="B346" s="29">
        <v>2019</v>
      </c>
      <c r="C346" s="52">
        <v>43779</v>
      </c>
      <c r="D346" s="29" t="s">
        <v>72</v>
      </c>
      <c r="E346" s="29" t="s">
        <v>204</v>
      </c>
      <c r="F346" s="29" t="s">
        <v>204</v>
      </c>
      <c r="G346" s="51" t="s">
        <v>535</v>
      </c>
      <c r="H346" s="51" t="s">
        <v>333</v>
      </c>
      <c r="I346" s="51" t="s">
        <v>172</v>
      </c>
      <c r="J346" s="16" t="s">
        <v>308</v>
      </c>
      <c r="K346" s="16">
        <v>0</v>
      </c>
      <c r="L346" s="16">
        <v>0</v>
      </c>
      <c r="M346" s="16">
        <v>0</v>
      </c>
      <c r="N346" s="16">
        <v>0</v>
      </c>
      <c r="O346" s="16">
        <v>0</v>
      </c>
      <c r="P346" s="16">
        <v>0</v>
      </c>
      <c r="Q346" s="16">
        <v>0</v>
      </c>
      <c r="R346" s="16">
        <v>0</v>
      </c>
      <c r="S346" s="16">
        <v>0</v>
      </c>
      <c r="T346" s="16">
        <v>0</v>
      </c>
      <c r="U346" s="16">
        <v>0</v>
      </c>
      <c r="V346" s="16">
        <v>0</v>
      </c>
      <c r="W346" s="16">
        <v>0</v>
      </c>
      <c r="X346" s="16">
        <v>60</v>
      </c>
      <c r="Y346" s="16" t="s">
        <v>308</v>
      </c>
      <c r="Z346" s="110"/>
      <c r="AA346" s="44">
        <v>52.779000000000003</v>
      </c>
      <c r="AD346"/>
    </row>
    <row r="347" spans="1:30" x14ac:dyDescent="0.45">
      <c r="A347" s="30" t="s">
        <v>170</v>
      </c>
      <c r="B347" s="30">
        <v>2019</v>
      </c>
      <c r="C347" s="49">
        <v>43771</v>
      </c>
      <c r="D347" s="30" t="s">
        <v>72</v>
      </c>
      <c r="E347" s="30" t="s">
        <v>204</v>
      </c>
      <c r="F347" s="30" t="s">
        <v>204</v>
      </c>
      <c r="G347" s="47" t="s">
        <v>306</v>
      </c>
      <c r="H347" s="47" t="s">
        <v>349</v>
      </c>
      <c r="I347" s="47" t="s">
        <v>19</v>
      </c>
      <c r="J347" s="16">
        <v>1</v>
      </c>
      <c r="K347" s="16">
        <v>5</v>
      </c>
      <c r="L347" s="16">
        <v>5</v>
      </c>
      <c r="M347" s="16">
        <v>3</v>
      </c>
      <c r="N347" s="16">
        <v>3</v>
      </c>
      <c r="O347" s="16">
        <v>5</v>
      </c>
      <c r="P347" s="16">
        <v>3</v>
      </c>
      <c r="Q347" s="16">
        <v>2</v>
      </c>
      <c r="R347" s="16">
        <v>0</v>
      </c>
      <c r="S347" s="16">
        <v>2</v>
      </c>
      <c r="T347" s="16">
        <v>1</v>
      </c>
      <c r="U347" s="16">
        <v>1</v>
      </c>
      <c r="V347" s="16">
        <v>0</v>
      </c>
      <c r="W347" s="16">
        <v>20</v>
      </c>
      <c r="X347" s="16">
        <v>0</v>
      </c>
      <c r="Y347" s="16">
        <v>50</v>
      </c>
      <c r="Z347" s="110">
        <v>1.4076388888888889</v>
      </c>
      <c r="AA347" s="44">
        <v>53.268000000000001</v>
      </c>
      <c r="AD347"/>
    </row>
    <row r="348" spans="1:30" x14ac:dyDescent="0.45">
      <c r="A348" s="30" t="s">
        <v>170</v>
      </c>
      <c r="B348" s="30">
        <v>2019</v>
      </c>
      <c r="C348" s="49">
        <v>43771</v>
      </c>
      <c r="D348" s="30" t="s">
        <v>72</v>
      </c>
      <c r="E348" s="30" t="s">
        <v>204</v>
      </c>
      <c r="F348" s="30" t="s">
        <v>204</v>
      </c>
      <c r="G348" s="47" t="s">
        <v>309</v>
      </c>
      <c r="H348" s="47" t="s">
        <v>561</v>
      </c>
      <c r="I348" s="47" t="s">
        <v>25</v>
      </c>
      <c r="J348" s="16">
        <v>2</v>
      </c>
      <c r="K348" s="16">
        <v>2</v>
      </c>
      <c r="L348" s="16">
        <v>0</v>
      </c>
      <c r="M348" s="16">
        <v>5</v>
      </c>
      <c r="N348" s="16">
        <v>5</v>
      </c>
      <c r="O348" s="16">
        <v>2</v>
      </c>
      <c r="P348" s="16">
        <v>0</v>
      </c>
      <c r="Q348" s="16">
        <v>3</v>
      </c>
      <c r="R348" s="16">
        <v>0</v>
      </c>
      <c r="S348" s="16">
        <v>5</v>
      </c>
      <c r="T348" s="16">
        <v>0</v>
      </c>
      <c r="U348" s="16">
        <v>0</v>
      </c>
      <c r="V348" s="16">
        <v>2</v>
      </c>
      <c r="W348" s="16">
        <v>20</v>
      </c>
      <c r="X348" s="16">
        <v>0</v>
      </c>
      <c r="Y348" s="16">
        <v>44</v>
      </c>
      <c r="Z348" s="110"/>
      <c r="AA348" s="44">
        <v>53.268000000000001</v>
      </c>
      <c r="AD348"/>
    </row>
    <row r="349" spans="1:30" x14ac:dyDescent="0.45">
      <c r="A349" s="30" t="s">
        <v>170</v>
      </c>
      <c r="B349" s="30">
        <v>2019</v>
      </c>
      <c r="C349" s="49">
        <v>43771</v>
      </c>
      <c r="D349" s="30" t="s">
        <v>72</v>
      </c>
      <c r="E349" s="30" t="s">
        <v>204</v>
      </c>
      <c r="F349" s="30" t="s">
        <v>204</v>
      </c>
      <c r="G349" s="47" t="s">
        <v>215</v>
      </c>
      <c r="H349" s="47" t="s">
        <v>574</v>
      </c>
      <c r="I349" s="47" t="s">
        <v>17</v>
      </c>
      <c r="J349" s="16">
        <v>3</v>
      </c>
      <c r="K349" s="16">
        <v>1</v>
      </c>
      <c r="L349" s="16">
        <v>0</v>
      </c>
      <c r="M349" s="16">
        <v>0</v>
      </c>
      <c r="N349" s="16">
        <v>0</v>
      </c>
      <c r="O349" s="16">
        <v>0</v>
      </c>
      <c r="P349" s="16">
        <v>2</v>
      </c>
      <c r="Q349" s="16">
        <v>5</v>
      </c>
      <c r="R349" s="16">
        <v>0</v>
      </c>
      <c r="S349" s="16">
        <v>3</v>
      </c>
      <c r="T349" s="16">
        <v>0</v>
      </c>
      <c r="U349" s="16">
        <v>0</v>
      </c>
      <c r="V349" s="16">
        <v>4</v>
      </c>
      <c r="W349" s="16">
        <v>20</v>
      </c>
      <c r="X349" s="16">
        <v>0</v>
      </c>
      <c r="Y349" s="16">
        <v>35</v>
      </c>
      <c r="Z349" s="110"/>
      <c r="AA349" s="44">
        <v>53.268000000000001</v>
      </c>
      <c r="AD349"/>
    </row>
    <row r="350" spans="1:30" x14ac:dyDescent="0.45">
      <c r="A350" s="30" t="s">
        <v>170</v>
      </c>
      <c r="B350" s="30">
        <v>2019</v>
      </c>
      <c r="C350" s="49">
        <v>43771</v>
      </c>
      <c r="D350" s="30" t="s">
        <v>72</v>
      </c>
      <c r="E350" s="30" t="s">
        <v>204</v>
      </c>
      <c r="F350" s="30" t="s">
        <v>204</v>
      </c>
      <c r="G350" s="47" t="s">
        <v>268</v>
      </c>
      <c r="H350" s="47" t="s">
        <v>279</v>
      </c>
      <c r="I350" s="47" t="s">
        <v>47</v>
      </c>
      <c r="J350" s="16">
        <v>4</v>
      </c>
      <c r="K350" s="16">
        <v>0</v>
      </c>
      <c r="L350" s="16">
        <v>2</v>
      </c>
      <c r="M350" s="16">
        <v>0</v>
      </c>
      <c r="N350" s="16">
        <v>0</v>
      </c>
      <c r="O350" s="16">
        <v>0</v>
      </c>
      <c r="P350" s="16">
        <v>5</v>
      </c>
      <c r="Q350" s="16">
        <v>0</v>
      </c>
      <c r="R350" s="16">
        <v>2</v>
      </c>
      <c r="S350" s="16">
        <v>0</v>
      </c>
      <c r="T350" s="16">
        <v>5</v>
      </c>
      <c r="U350" s="16">
        <v>3</v>
      </c>
      <c r="V350" s="16">
        <v>10</v>
      </c>
      <c r="W350" s="16">
        <v>0</v>
      </c>
      <c r="X350" s="16">
        <v>0</v>
      </c>
      <c r="Y350" s="16">
        <v>27</v>
      </c>
      <c r="Z350" s="110"/>
      <c r="AA350" s="44">
        <v>53.268000000000001</v>
      </c>
      <c r="AD350"/>
    </row>
    <row r="351" spans="1:30" x14ac:dyDescent="0.45">
      <c r="A351" s="30" t="s">
        <v>170</v>
      </c>
      <c r="B351" s="30">
        <v>2019</v>
      </c>
      <c r="C351" s="49">
        <v>43771</v>
      </c>
      <c r="D351" s="30" t="s">
        <v>72</v>
      </c>
      <c r="E351" s="30" t="s">
        <v>204</v>
      </c>
      <c r="F351" s="30" t="s">
        <v>204</v>
      </c>
      <c r="G351" s="47" t="s">
        <v>214</v>
      </c>
      <c r="H351" s="47" t="s">
        <v>329</v>
      </c>
      <c r="I351" s="47" t="s">
        <v>67</v>
      </c>
      <c r="J351" s="16">
        <v>5</v>
      </c>
      <c r="K351" s="16">
        <v>0</v>
      </c>
      <c r="L351" s="16">
        <v>0</v>
      </c>
      <c r="M351" s="16">
        <v>0</v>
      </c>
      <c r="N351" s="16">
        <v>0</v>
      </c>
      <c r="O351" s="16">
        <v>0</v>
      </c>
      <c r="P351" s="16">
        <v>1</v>
      </c>
      <c r="Q351" s="16">
        <v>1</v>
      </c>
      <c r="R351" s="16">
        <v>0</v>
      </c>
      <c r="S351" s="16">
        <v>0</v>
      </c>
      <c r="T351" s="16">
        <v>0</v>
      </c>
      <c r="U351" s="16">
        <v>0</v>
      </c>
      <c r="V351" s="16">
        <v>0</v>
      </c>
      <c r="W351" s="16">
        <v>20</v>
      </c>
      <c r="X351" s="16">
        <v>0</v>
      </c>
      <c r="Y351" s="16">
        <v>22</v>
      </c>
      <c r="Z351" s="110"/>
      <c r="AA351" s="44">
        <v>53.268000000000001</v>
      </c>
      <c r="AD351"/>
    </row>
    <row r="352" spans="1:30" x14ac:dyDescent="0.45">
      <c r="A352" s="47" t="s">
        <v>170</v>
      </c>
      <c r="B352" s="47">
        <v>2019</v>
      </c>
      <c r="C352" s="49">
        <v>43771</v>
      </c>
      <c r="D352" s="47" t="s">
        <v>72</v>
      </c>
      <c r="E352" s="30" t="s">
        <v>204</v>
      </c>
      <c r="F352" s="30" t="s">
        <v>204</v>
      </c>
      <c r="G352" s="47" t="s">
        <v>459</v>
      </c>
      <c r="H352" s="47" t="s">
        <v>491</v>
      </c>
      <c r="I352" s="47" t="s">
        <v>15</v>
      </c>
      <c r="J352" s="16">
        <v>6</v>
      </c>
      <c r="K352" s="16">
        <v>0</v>
      </c>
      <c r="L352" s="16">
        <v>0</v>
      </c>
      <c r="M352" s="16">
        <v>0</v>
      </c>
      <c r="N352" s="16">
        <v>2</v>
      </c>
      <c r="O352" s="16">
        <v>0</v>
      </c>
      <c r="P352" s="16">
        <v>0</v>
      </c>
      <c r="Q352" s="16">
        <v>0</v>
      </c>
      <c r="R352" s="16">
        <v>1</v>
      </c>
      <c r="S352" s="16">
        <v>0</v>
      </c>
      <c r="T352" s="16">
        <v>3</v>
      </c>
      <c r="U352" s="16">
        <v>5</v>
      </c>
      <c r="V352" s="16">
        <v>6</v>
      </c>
      <c r="W352" s="16">
        <v>0</v>
      </c>
      <c r="X352" s="16">
        <v>0</v>
      </c>
      <c r="Y352" s="16">
        <v>17</v>
      </c>
      <c r="Z352" s="110"/>
      <c r="AA352" s="44">
        <v>53.268000000000001</v>
      </c>
      <c r="AD352"/>
    </row>
    <row r="353" spans="1:30" x14ac:dyDescent="0.45">
      <c r="A353" s="47" t="s">
        <v>170</v>
      </c>
      <c r="B353" s="47">
        <v>2019</v>
      </c>
      <c r="C353" s="49">
        <v>43771</v>
      </c>
      <c r="D353" s="47" t="s">
        <v>72</v>
      </c>
      <c r="E353" s="30" t="s">
        <v>204</v>
      </c>
      <c r="F353" s="30" t="s">
        <v>204</v>
      </c>
      <c r="G353" s="47" t="s">
        <v>531</v>
      </c>
      <c r="H353" s="47" t="s">
        <v>236</v>
      </c>
      <c r="I353" s="47" t="s">
        <v>51</v>
      </c>
      <c r="J353" s="16">
        <v>7</v>
      </c>
      <c r="K353" s="16">
        <v>3</v>
      </c>
      <c r="L353" s="16">
        <v>0</v>
      </c>
      <c r="M353" s="16">
        <v>0</v>
      </c>
      <c r="N353" s="16">
        <v>0</v>
      </c>
      <c r="O353" s="16">
        <v>0</v>
      </c>
      <c r="P353" s="16">
        <v>0</v>
      </c>
      <c r="Q353" s="16">
        <v>0</v>
      </c>
      <c r="R353" s="16">
        <v>5</v>
      </c>
      <c r="S353" s="16">
        <v>0</v>
      </c>
      <c r="T353" s="16">
        <v>0</v>
      </c>
      <c r="U353" s="16">
        <v>2</v>
      </c>
      <c r="V353" s="16">
        <v>0</v>
      </c>
      <c r="W353" s="16">
        <v>0</v>
      </c>
      <c r="X353" s="16">
        <v>0</v>
      </c>
      <c r="Y353" s="16">
        <v>10</v>
      </c>
      <c r="Z353" s="110"/>
      <c r="AA353" s="44">
        <v>53.268000000000001</v>
      </c>
      <c r="AD353"/>
    </row>
    <row r="354" spans="1:30" x14ac:dyDescent="0.45">
      <c r="A354" s="47" t="s">
        <v>170</v>
      </c>
      <c r="B354" s="47">
        <v>2019</v>
      </c>
      <c r="C354" s="49">
        <v>43771</v>
      </c>
      <c r="D354" s="47" t="s">
        <v>72</v>
      </c>
      <c r="E354" s="30" t="s">
        <v>204</v>
      </c>
      <c r="F354" s="30" t="s">
        <v>204</v>
      </c>
      <c r="G354" s="47" t="s">
        <v>298</v>
      </c>
      <c r="H354" s="47" t="s">
        <v>227</v>
      </c>
      <c r="I354" s="47" t="s">
        <v>53</v>
      </c>
      <c r="J354" s="16">
        <v>8</v>
      </c>
      <c r="K354" s="16">
        <v>0</v>
      </c>
      <c r="L354" s="16">
        <v>1</v>
      </c>
      <c r="M354" s="16">
        <v>1</v>
      </c>
      <c r="N354" s="16">
        <v>1</v>
      </c>
      <c r="O354" s="16">
        <v>0</v>
      </c>
      <c r="P354" s="16">
        <v>0</v>
      </c>
      <c r="Q354" s="16">
        <v>0</v>
      </c>
      <c r="R354" s="16">
        <v>0</v>
      </c>
      <c r="S354" s="16">
        <v>1</v>
      </c>
      <c r="T354" s="16">
        <v>2</v>
      </c>
      <c r="U354" s="16">
        <v>0</v>
      </c>
      <c r="V354" s="16">
        <v>0</v>
      </c>
      <c r="W354" s="16">
        <v>0</v>
      </c>
      <c r="X354" s="16">
        <v>0</v>
      </c>
      <c r="Y354" s="16">
        <v>6</v>
      </c>
      <c r="Z354" s="110"/>
      <c r="AA354" s="44">
        <v>53.268000000000001</v>
      </c>
      <c r="AD354"/>
    </row>
    <row r="355" spans="1:30" x14ac:dyDescent="0.45">
      <c r="A355" s="47" t="s">
        <v>170</v>
      </c>
      <c r="B355" s="47">
        <v>2019</v>
      </c>
      <c r="C355" s="49">
        <v>43771</v>
      </c>
      <c r="D355" s="47" t="s">
        <v>72</v>
      </c>
      <c r="E355" s="30" t="s">
        <v>204</v>
      </c>
      <c r="F355" s="30" t="s">
        <v>204</v>
      </c>
      <c r="G355" s="47" t="s">
        <v>237</v>
      </c>
      <c r="H355" s="47" t="s">
        <v>606</v>
      </c>
      <c r="I355" s="47" t="s">
        <v>238</v>
      </c>
      <c r="J355" s="16">
        <v>9</v>
      </c>
      <c r="K355" s="16">
        <v>0</v>
      </c>
      <c r="L355" s="16">
        <v>3</v>
      </c>
      <c r="M355" s="16">
        <v>2</v>
      </c>
      <c r="N355" s="16">
        <v>0</v>
      </c>
      <c r="O355" s="16">
        <v>1</v>
      </c>
      <c r="P355" s="16">
        <v>0</v>
      </c>
      <c r="Q355" s="16">
        <v>0</v>
      </c>
      <c r="R355" s="16">
        <v>0</v>
      </c>
      <c r="S355" s="16">
        <v>0</v>
      </c>
      <c r="T355" s="16">
        <v>0</v>
      </c>
      <c r="U355" s="16">
        <v>0</v>
      </c>
      <c r="V355" s="16">
        <v>0</v>
      </c>
      <c r="W355" s="16">
        <v>0</v>
      </c>
      <c r="X355" s="16">
        <v>0</v>
      </c>
      <c r="Y355" s="16">
        <v>6</v>
      </c>
      <c r="Z355" s="110"/>
      <c r="AA355" s="44">
        <v>53.268000000000001</v>
      </c>
      <c r="AD355"/>
    </row>
    <row r="356" spans="1:30" x14ac:dyDescent="0.45">
      <c r="A356" s="47" t="s">
        <v>170</v>
      </c>
      <c r="B356" s="47">
        <v>2019</v>
      </c>
      <c r="C356" s="49">
        <v>43771</v>
      </c>
      <c r="D356" s="47" t="s">
        <v>72</v>
      </c>
      <c r="E356" s="30" t="s">
        <v>204</v>
      </c>
      <c r="F356" s="30" t="s">
        <v>204</v>
      </c>
      <c r="G356" s="47" t="s">
        <v>314</v>
      </c>
      <c r="H356" s="47" t="s">
        <v>564</v>
      </c>
      <c r="I356" s="47" t="s">
        <v>118</v>
      </c>
      <c r="J356" s="16">
        <v>10</v>
      </c>
      <c r="K356" s="16">
        <v>0</v>
      </c>
      <c r="L356" s="16">
        <v>0</v>
      </c>
      <c r="M356" s="16">
        <v>0</v>
      </c>
      <c r="N356" s="16">
        <v>0</v>
      </c>
      <c r="O356" s="16">
        <v>3</v>
      </c>
      <c r="P356" s="16">
        <v>0</v>
      </c>
      <c r="Q356" s="16">
        <v>0</v>
      </c>
      <c r="R356" s="16">
        <v>0</v>
      </c>
      <c r="S356" s="16">
        <v>0</v>
      </c>
      <c r="T356" s="16">
        <v>0</v>
      </c>
      <c r="U356" s="16">
        <v>0</v>
      </c>
      <c r="V356" s="16">
        <v>0</v>
      </c>
      <c r="W356" s="16">
        <v>0</v>
      </c>
      <c r="X356" s="16">
        <v>0</v>
      </c>
      <c r="Y356" s="16">
        <v>3</v>
      </c>
      <c r="Z356" s="110"/>
      <c r="AA356" s="44">
        <v>53.268000000000001</v>
      </c>
      <c r="AD356"/>
    </row>
    <row r="357" spans="1:30" x14ac:dyDescent="0.45">
      <c r="A357" s="47" t="s">
        <v>170</v>
      </c>
      <c r="B357" s="47">
        <v>2019</v>
      </c>
      <c r="C357" s="49">
        <v>43771</v>
      </c>
      <c r="D357" s="47" t="s">
        <v>72</v>
      </c>
      <c r="E357" s="30" t="s">
        <v>204</v>
      </c>
      <c r="F357" s="30" t="s">
        <v>204</v>
      </c>
      <c r="G357" s="47" t="s">
        <v>299</v>
      </c>
      <c r="H357" s="47" t="s">
        <v>244</v>
      </c>
      <c r="I357" s="47" t="s">
        <v>38</v>
      </c>
      <c r="J357" s="16">
        <v>11</v>
      </c>
      <c r="K357" s="16">
        <v>0</v>
      </c>
      <c r="L357" s="16">
        <v>0</v>
      </c>
      <c r="M357" s="16">
        <v>0</v>
      </c>
      <c r="N357" s="16">
        <v>0</v>
      </c>
      <c r="O357" s="16">
        <v>0</v>
      </c>
      <c r="P357" s="16">
        <v>0</v>
      </c>
      <c r="Q357" s="16">
        <v>0</v>
      </c>
      <c r="R357" s="16">
        <v>3</v>
      </c>
      <c r="S357" s="16">
        <v>0</v>
      </c>
      <c r="T357" s="16">
        <v>0</v>
      </c>
      <c r="U357" s="16">
        <v>0</v>
      </c>
      <c r="V357" s="16">
        <v>0</v>
      </c>
      <c r="W357" s="16">
        <v>0</v>
      </c>
      <c r="X357" s="16">
        <v>0</v>
      </c>
      <c r="Y357" s="16">
        <v>3</v>
      </c>
      <c r="Z357" s="110"/>
      <c r="AA357" s="44">
        <v>53.268000000000001</v>
      </c>
      <c r="AD357"/>
    </row>
    <row r="358" spans="1:30" x14ac:dyDescent="0.45">
      <c r="A358" s="47" t="s">
        <v>170</v>
      </c>
      <c r="B358" s="47">
        <v>2019</v>
      </c>
      <c r="C358" s="49">
        <v>43771</v>
      </c>
      <c r="D358" s="47" t="s">
        <v>72</v>
      </c>
      <c r="E358" s="30" t="s">
        <v>204</v>
      </c>
      <c r="F358" s="30" t="s">
        <v>204</v>
      </c>
      <c r="G358" s="47" t="s">
        <v>303</v>
      </c>
      <c r="H358" s="47" t="s">
        <v>488</v>
      </c>
      <c r="I358" s="47" t="s">
        <v>232</v>
      </c>
      <c r="J358" s="16">
        <v>12</v>
      </c>
      <c r="K358" s="16">
        <v>0</v>
      </c>
      <c r="L358" s="16">
        <v>0</v>
      </c>
      <c r="M358" s="16">
        <v>0</v>
      </c>
      <c r="N358" s="16">
        <v>0</v>
      </c>
      <c r="O358" s="16">
        <v>0</v>
      </c>
      <c r="P358" s="16">
        <v>0</v>
      </c>
      <c r="Q358" s="16">
        <v>0</v>
      </c>
      <c r="R358" s="16">
        <v>0</v>
      </c>
      <c r="S358" s="16">
        <v>0</v>
      </c>
      <c r="T358" s="16">
        <v>0</v>
      </c>
      <c r="U358" s="16">
        <v>0</v>
      </c>
      <c r="V358" s="16">
        <v>0</v>
      </c>
      <c r="W358" s="16">
        <v>0</v>
      </c>
      <c r="X358" s="16">
        <v>0</v>
      </c>
      <c r="Y358" s="16">
        <v>0</v>
      </c>
      <c r="Z358" s="110"/>
      <c r="AA358" s="44">
        <v>53.268000000000001</v>
      </c>
      <c r="AD358"/>
    </row>
    <row r="359" spans="1:30" x14ac:dyDescent="0.45">
      <c r="A359" s="47" t="s">
        <v>170</v>
      </c>
      <c r="B359" s="47">
        <v>2019</v>
      </c>
      <c r="C359" s="49">
        <v>43771</v>
      </c>
      <c r="D359" s="47" t="s">
        <v>72</v>
      </c>
      <c r="E359" s="30" t="s">
        <v>204</v>
      </c>
      <c r="F359" s="30" t="s">
        <v>204</v>
      </c>
      <c r="G359" s="47" t="s">
        <v>568</v>
      </c>
      <c r="H359" s="47" t="s">
        <v>282</v>
      </c>
      <c r="I359" s="47" t="s">
        <v>31</v>
      </c>
      <c r="J359" s="16">
        <v>13</v>
      </c>
      <c r="K359" s="16">
        <v>0</v>
      </c>
      <c r="L359" s="16">
        <v>0</v>
      </c>
      <c r="M359" s="16">
        <v>0</v>
      </c>
      <c r="N359" s="16">
        <v>0</v>
      </c>
      <c r="O359" s="16">
        <v>0</v>
      </c>
      <c r="P359" s="16">
        <v>0</v>
      </c>
      <c r="Q359" s="16">
        <v>0</v>
      </c>
      <c r="R359" s="16">
        <v>0</v>
      </c>
      <c r="S359" s="16">
        <v>0</v>
      </c>
      <c r="T359" s="16">
        <v>0</v>
      </c>
      <c r="U359" s="16">
        <v>0</v>
      </c>
      <c r="V359" s="16">
        <v>0</v>
      </c>
      <c r="W359" s="16">
        <v>0</v>
      </c>
      <c r="X359" s="16">
        <v>0</v>
      </c>
      <c r="Y359" s="16">
        <v>0</v>
      </c>
      <c r="Z359" s="110"/>
      <c r="AA359" s="44">
        <v>53.268000000000001</v>
      </c>
      <c r="AD359"/>
    </row>
    <row r="360" spans="1:30" x14ac:dyDescent="0.45">
      <c r="A360" s="47" t="s">
        <v>170</v>
      </c>
      <c r="B360" s="47">
        <v>2019</v>
      </c>
      <c r="C360" s="49">
        <v>43771</v>
      </c>
      <c r="D360" s="47" t="s">
        <v>72</v>
      </c>
      <c r="E360" s="30" t="s">
        <v>204</v>
      </c>
      <c r="F360" s="30" t="s">
        <v>204</v>
      </c>
      <c r="G360" s="47" t="s">
        <v>233</v>
      </c>
      <c r="H360" s="47" t="s">
        <v>427</v>
      </c>
      <c r="I360" s="47" t="s">
        <v>56</v>
      </c>
      <c r="J360" s="16">
        <v>14</v>
      </c>
      <c r="K360" s="16">
        <v>0</v>
      </c>
      <c r="L360" s="16">
        <v>0</v>
      </c>
      <c r="M360" s="16">
        <v>0</v>
      </c>
      <c r="N360" s="16">
        <v>0</v>
      </c>
      <c r="O360" s="16">
        <v>0</v>
      </c>
      <c r="P360" s="16">
        <v>0</v>
      </c>
      <c r="Q360" s="16">
        <v>0</v>
      </c>
      <c r="R360" s="16">
        <v>0</v>
      </c>
      <c r="S360" s="16">
        <v>0</v>
      </c>
      <c r="T360" s="16">
        <v>0</v>
      </c>
      <c r="U360" s="16">
        <v>0</v>
      </c>
      <c r="V360" s="16">
        <v>0</v>
      </c>
      <c r="W360" s="16">
        <v>0</v>
      </c>
      <c r="X360" s="16">
        <v>0</v>
      </c>
      <c r="Y360" s="16">
        <v>0</v>
      </c>
      <c r="Z360" s="110"/>
      <c r="AA360" s="44">
        <v>53.268000000000001</v>
      </c>
      <c r="AD360"/>
    </row>
    <row r="361" spans="1:30" x14ac:dyDescent="0.45">
      <c r="A361" s="47" t="s">
        <v>170</v>
      </c>
      <c r="B361" s="47">
        <v>2019</v>
      </c>
      <c r="C361" s="49">
        <v>43771</v>
      </c>
      <c r="D361" s="47" t="s">
        <v>72</v>
      </c>
      <c r="E361" s="30" t="s">
        <v>204</v>
      </c>
      <c r="F361" s="30" t="s">
        <v>204</v>
      </c>
      <c r="G361" s="47" t="s">
        <v>535</v>
      </c>
      <c r="H361" s="47" t="s">
        <v>333</v>
      </c>
      <c r="I361" s="47" t="s">
        <v>172</v>
      </c>
      <c r="J361" s="16">
        <v>15</v>
      </c>
      <c r="K361" s="16">
        <v>0</v>
      </c>
      <c r="L361" s="16">
        <v>0</v>
      </c>
      <c r="M361" s="16">
        <v>0</v>
      </c>
      <c r="N361" s="16">
        <v>0</v>
      </c>
      <c r="O361" s="16">
        <v>0</v>
      </c>
      <c r="P361" s="16">
        <v>0</v>
      </c>
      <c r="Q361" s="16">
        <v>0</v>
      </c>
      <c r="R361" s="16">
        <v>0</v>
      </c>
      <c r="S361" s="16">
        <v>0</v>
      </c>
      <c r="T361" s="16">
        <v>0</v>
      </c>
      <c r="U361" s="16">
        <v>0</v>
      </c>
      <c r="V361" s="16">
        <v>0</v>
      </c>
      <c r="W361" s="16">
        <v>0</v>
      </c>
      <c r="X361" s="16">
        <v>20</v>
      </c>
      <c r="Y361" s="16">
        <v>-20</v>
      </c>
      <c r="Z361" s="110"/>
      <c r="AA361" s="44">
        <v>53.268000000000001</v>
      </c>
      <c r="AD361"/>
    </row>
    <row r="362" spans="1:30" x14ac:dyDescent="0.45">
      <c r="A362" s="47" t="s">
        <v>170</v>
      </c>
      <c r="B362" s="47">
        <v>2019</v>
      </c>
      <c r="C362" s="49">
        <v>43771</v>
      </c>
      <c r="D362" s="47" t="s">
        <v>72</v>
      </c>
      <c r="E362" s="30" t="s">
        <v>204</v>
      </c>
      <c r="F362" s="30" t="s">
        <v>204</v>
      </c>
      <c r="G362" s="47" t="s">
        <v>340</v>
      </c>
      <c r="H362" s="47" t="s">
        <v>348</v>
      </c>
      <c r="I362" s="47" t="s">
        <v>65</v>
      </c>
      <c r="J362" s="16">
        <v>16</v>
      </c>
      <c r="K362" s="16">
        <v>0</v>
      </c>
      <c r="L362" s="16">
        <v>0</v>
      </c>
      <c r="M362" s="16">
        <v>0</v>
      </c>
      <c r="N362" s="16">
        <v>0</v>
      </c>
      <c r="O362" s="16">
        <v>0</v>
      </c>
      <c r="P362" s="16">
        <v>0</v>
      </c>
      <c r="Q362" s="16">
        <v>0</v>
      </c>
      <c r="R362" s="16">
        <v>0</v>
      </c>
      <c r="S362" s="16">
        <v>0</v>
      </c>
      <c r="T362" s="16">
        <v>0</v>
      </c>
      <c r="U362" s="16">
        <v>0</v>
      </c>
      <c r="V362" s="16">
        <v>0</v>
      </c>
      <c r="W362" s="16">
        <v>0</v>
      </c>
      <c r="X362" s="16">
        <v>20</v>
      </c>
      <c r="Y362" s="16">
        <v>-20</v>
      </c>
      <c r="Z362" s="110"/>
      <c r="AA362" s="44">
        <v>53.268000000000001</v>
      </c>
      <c r="AD362"/>
    </row>
    <row r="363" spans="1:30" x14ac:dyDescent="0.45">
      <c r="A363" s="47" t="s">
        <v>170</v>
      </c>
      <c r="B363" s="47">
        <v>2019</v>
      </c>
      <c r="C363" s="49">
        <v>43771</v>
      </c>
      <c r="D363" s="47" t="s">
        <v>72</v>
      </c>
      <c r="E363" s="30" t="s">
        <v>204</v>
      </c>
      <c r="F363" s="30" t="s">
        <v>204</v>
      </c>
      <c r="G363" s="47" t="s">
        <v>326</v>
      </c>
      <c r="H363" s="47" t="s">
        <v>296</v>
      </c>
      <c r="I363" s="47" t="s">
        <v>49</v>
      </c>
      <c r="J363" s="16">
        <v>17</v>
      </c>
      <c r="K363" s="16">
        <v>0</v>
      </c>
      <c r="L363" s="16">
        <v>0</v>
      </c>
      <c r="M363" s="16">
        <v>0</v>
      </c>
      <c r="N363" s="16">
        <v>0</v>
      </c>
      <c r="O363" s="16">
        <v>0</v>
      </c>
      <c r="P363" s="16">
        <v>0</v>
      </c>
      <c r="Q363" s="16">
        <v>0</v>
      </c>
      <c r="R363" s="16">
        <v>0</v>
      </c>
      <c r="S363" s="16">
        <v>0</v>
      </c>
      <c r="T363" s="16">
        <v>0</v>
      </c>
      <c r="U363" s="16">
        <v>0</v>
      </c>
      <c r="V363" s="16">
        <v>0</v>
      </c>
      <c r="W363" s="16">
        <v>0</v>
      </c>
      <c r="X363" s="16">
        <v>40</v>
      </c>
      <c r="Y363" s="16">
        <v>-40</v>
      </c>
      <c r="Z363" s="110"/>
      <c r="AA363" s="44">
        <v>53.268000000000001</v>
      </c>
      <c r="AD363"/>
    </row>
    <row r="364" spans="1:30" x14ac:dyDescent="0.45">
      <c r="A364" s="47" t="s">
        <v>170</v>
      </c>
      <c r="B364" s="47">
        <v>2019</v>
      </c>
      <c r="C364" s="49">
        <v>43771</v>
      </c>
      <c r="D364" s="47" t="s">
        <v>72</v>
      </c>
      <c r="E364" s="30" t="s">
        <v>204</v>
      </c>
      <c r="F364" s="30" t="s">
        <v>204</v>
      </c>
      <c r="G364" s="47" t="s">
        <v>607</v>
      </c>
      <c r="H364" s="47" t="s">
        <v>446</v>
      </c>
      <c r="I364" s="47" t="s">
        <v>44</v>
      </c>
      <c r="J364" s="16" t="s">
        <v>308</v>
      </c>
      <c r="K364" s="16">
        <v>0</v>
      </c>
      <c r="L364" s="16">
        <v>0</v>
      </c>
      <c r="M364" s="16">
        <v>0</v>
      </c>
      <c r="N364" s="16">
        <v>0</v>
      </c>
      <c r="O364" s="16">
        <v>0</v>
      </c>
      <c r="P364" s="16">
        <v>0</v>
      </c>
      <c r="Q364" s="16">
        <v>0</v>
      </c>
      <c r="R364" s="16">
        <v>0</v>
      </c>
      <c r="S364" s="16">
        <v>0</v>
      </c>
      <c r="T364" s="16">
        <v>0</v>
      </c>
      <c r="U364" s="16">
        <v>0</v>
      </c>
      <c r="V364" s="16">
        <v>0</v>
      </c>
      <c r="W364" s="16">
        <v>0</v>
      </c>
      <c r="X364" s="16">
        <v>60</v>
      </c>
      <c r="Y364" s="16" t="s">
        <v>308</v>
      </c>
      <c r="Z364" s="110"/>
      <c r="AA364" s="44">
        <v>53.268000000000001</v>
      </c>
      <c r="AD364"/>
    </row>
    <row r="365" spans="1:30" x14ac:dyDescent="0.45">
      <c r="A365" s="51" t="s">
        <v>173</v>
      </c>
      <c r="B365" s="51">
        <v>2019</v>
      </c>
      <c r="C365" s="52">
        <v>43526</v>
      </c>
      <c r="D365" s="51" t="s">
        <v>13</v>
      </c>
      <c r="E365" s="29" t="s">
        <v>204</v>
      </c>
      <c r="F365" s="29" t="s">
        <v>204</v>
      </c>
      <c r="G365" s="51" t="s">
        <v>306</v>
      </c>
      <c r="H365" s="51" t="s">
        <v>349</v>
      </c>
      <c r="I365" s="51" t="s">
        <v>19</v>
      </c>
      <c r="J365" s="16">
        <v>1</v>
      </c>
      <c r="K365" s="16">
        <v>3</v>
      </c>
      <c r="L365" s="16">
        <v>5</v>
      </c>
      <c r="M365" s="16">
        <v>3</v>
      </c>
      <c r="N365" s="16">
        <v>5</v>
      </c>
      <c r="O365" s="16">
        <v>5</v>
      </c>
      <c r="P365" s="16">
        <v>3</v>
      </c>
      <c r="Q365" s="16">
        <v>0</v>
      </c>
      <c r="R365" s="16">
        <v>3</v>
      </c>
      <c r="S365" s="16">
        <v>3</v>
      </c>
      <c r="T365" s="16">
        <v>0</v>
      </c>
      <c r="U365" s="16">
        <v>3</v>
      </c>
      <c r="V365" s="16">
        <v>0</v>
      </c>
      <c r="W365" s="16">
        <v>0</v>
      </c>
      <c r="X365" s="16">
        <v>0</v>
      </c>
      <c r="Y365" s="16">
        <v>33</v>
      </c>
      <c r="Z365" s="110">
        <v>1.7763888888888888</v>
      </c>
      <c r="AA365" s="44">
        <v>42.21</v>
      </c>
      <c r="AD365"/>
    </row>
    <row r="366" spans="1:30" x14ac:dyDescent="0.45">
      <c r="A366" s="51" t="s">
        <v>173</v>
      </c>
      <c r="B366" s="51">
        <v>2019</v>
      </c>
      <c r="C366" s="52">
        <v>43526</v>
      </c>
      <c r="D366" s="51" t="s">
        <v>13</v>
      </c>
      <c r="E366" s="29" t="s">
        <v>204</v>
      </c>
      <c r="F366" s="29" t="s">
        <v>204</v>
      </c>
      <c r="G366" s="51" t="s">
        <v>270</v>
      </c>
      <c r="H366" s="51" t="s">
        <v>346</v>
      </c>
      <c r="I366" s="51" t="s">
        <v>36</v>
      </c>
      <c r="J366" s="16">
        <v>2</v>
      </c>
      <c r="K366" s="16">
        <v>5</v>
      </c>
      <c r="L366" s="16">
        <v>0</v>
      </c>
      <c r="M366" s="16">
        <v>1</v>
      </c>
      <c r="N366" s="16">
        <v>2</v>
      </c>
      <c r="O366" s="16">
        <v>0</v>
      </c>
      <c r="P366" s="16">
        <v>2</v>
      </c>
      <c r="Q366" s="16">
        <v>5</v>
      </c>
      <c r="R366" s="16">
        <v>0</v>
      </c>
      <c r="S366" s="16">
        <v>5</v>
      </c>
      <c r="T366" s="16">
        <v>5</v>
      </c>
      <c r="U366" s="16">
        <v>2</v>
      </c>
      <c r="V366" s="16">
        <v>4</v>
      </c>
      <c r="W366" s="16">
        <v>0</v>
      </c>
      <c r="X366" s="16">
        <v>0</v>
      </c>
      <c r="Y366" s="16">
        <v>31</v>
      </c>
      <c r="Z366" s="110"/>
      <c r="AA366" s="44">
        <v>42.21</v>
      </c>
      <c r="AD366"/>
    </row>
    <row r="367" spans="1:30" x14ac:dyDescent="0.45">
      <c r="A367" s="51" t="s">
        <v>173</v>
      </c>
      <c r="B367" s="51">
        <v>2019</v>
      </c>
      <c r="C367" s="52">
        <v>43526</v>
      </c>
      <c r="D367" s="51" t="s">
        <v>13</v>
      </c>
      <c r="E367" s="29" t="s">
        <v>204</v>
      </c>
      <c r="F367" s="29" t="s">
        <v>204</v>
      </c>
      <c r="G367" s="51" t="s">
        <v>237</v>
      </c>
      <c r="H367" s="51" t="s">
        <v>325</v>
      </c>
      <c r="I367" s="51" t="s">
        <v>238</v>
      </c>
      <c r="J367" s="16">
        <v>3</v>
      </c>
      <c r="K367" s="16">
        <v>0</v>
      </c>
      <c r="L367" s="16">
        <v>3</v>
      </c>
      <c r="M367" s="16">
        <v>0</v>
      </c>
      <c r="N367" s="16">
        <v>3</v>
      </c>
      <c r="O367" s="16">
        <v>0</v>
      </c>
      <c r="P367" s="16">
        <v>0</v>
      </c>
      <c r="Q367" s="16">
        <v>1</v>
      </c>
      <c r="R367" s="16">
        <v>0</v>
      </c>
      <c r="S367" s="16">
        <v>2</v>
      </c>
      <c r="T367" s="16">
        <v>0</v>
      </c>
      <c r="U367" s="16">
        <v>5</v>
      </c>
      <c r="V367" s="16">
        <v>10</v>
      </c>
      <c r="W367" s="16">
        <v>0</v>
      </c>
      <c r="X367" s="16">
        <v>0</v>
      </c>
      <c r="Y367" s="16">
        <v>24</v>
      </c>
      <c r="Z367" s="110"/>
      <c r="AA367" s="44">
        <v>42.21</v>
      </c>
      <c r="AD367"/>
    </row>
    <row r="368" spans="1:30" x14ac:dyDescent="0.45">
      <c r="A368" s="51" t="s">
        <v>173</v>
      </c>
      <c r="B368" s="51">
        <v>2019</v>
      </c>
      <c r="C368" s="52">
        <v>43526</v>
      </c>
      <c r="D368" s="51" t="s">
        <v>13</v>
      </c>
      <c r="E368" s="29" t="s">
        <v>204</v>
      </c>
      <c r="F368" s="29" t="s">
        <v>204</v>
      </c>
      <c r="G368" s="51" t="s">
        <v>328</v>
      </c>
      <c r="H368" s="51" t="s">
        <v>343</v>
      </c>
      <c r="I368" s="51" t="s">
        <v>25</v>
      </c>
      <c r="J368" s="16">
        <v>4</v>
      </c>
      <c r="K368" s="16">
        <v>1</v>
      </c>
      <c r="L368" s="16">
        <v>0</v>
      </c>
      <c r="M368" s="16">
        <v>5</v>
      </c>
      <c r="N368" s="16">
        <v>0</v>
      </c>
      <c r="O368" s="16">
        <v>0</v>
      </c>
      <c r="P368" s="16">
        <v>1</v>
      </c>
      <c r="Q368" s="16">
        <v>0</v>
      </c>
      <c r="R368" s="16">
        <v>5</v>
      </c>
      <c r="S368" s="16">
        <v>1</v>
      </c>
      <c r="T368" s="16">
        <v>0</v>
      </c>
      <c r="U368" s="16">
        <v>0</v>
      </c>
      <c r="V368" s="16">
        <v>2</v>
      </c>
      <c r="W368" s="16">
        <v>0</v>
      </c>
      <c r="X368" s="16">
        <v>0</v>
      </c>
      <c r="Y368" s="16">
        <v>15</v>
      </c>
      <c r="Z368" s="110"/>
      <c r="AA368" s="44">
        <v>42.21</v>
      </c>
      <c r="AD368"/>
    </row>
    <row r="369" spans="1:30" x14ac:dyDescent="0.45">
      <c r="A369" s="51" t="s">
        <v>173</v>
      </c>
      <c r="B369" s="51">
        <v>2019</v>
      </c>
      <c r="C369" s="52">
        <v>43526</v>
      </c>
      <c r="D369" s="51" t="s">
        <v>13</v>
      </c>
      <c r="E369" s="29" t="s">
        <v>204</v>
      </c>
      <c r="F369" s="29" t="s">
        <v>204</v>
      </c>
      <c r="G369" s="51" t="s">
        <v>298</v>
      </c>
      <c r="H369" s="51" t="s">
        <v>345</v>
      </c>
      <c r="I369" s="51" t="s">
        <v>53</v>
      </c>
      <c r="J369" s="16">
        <v>5</v>
      </c>
      <c r="K369" s="16">
        <v>2</v>
      </c>
      <c r="L369" s="16">
        <v>0</v>
      </c>
      <c r="M369" s="16">
        <v>0</v>
      </c>
      <c r="N369" s="16">
        <v>1</v>
      </c>
      <c r="O369" s="16">
        <v>0</v>
      </c>
      <c r="P369" s="16">
        <v>5</v>
      </c>
      <c r="Q369" s="16">
        <v>2</v>
      </c>
      <c r="R369" s="16">
        <v>1</v>
      </c>
      <c r="S369" s="16">
        <v>0</v>
      </c>
      <c r="T369" s="16">
        <v>3</v>
      </c>
      <c r="U369" s="16">
        <v>0</v>
      </c>
      <c r="V369" s="16">
        <v>0</v>
      </c>
      <c r="W369" s="16">
        <v>0</v>
      </c>
      <c r="X369" s="16">
        <v>0</v>
      </c>
      <c r="Y369" s="16">
        <v>14</v>
      </c>
      <c r="Z369" s="110"/>
      <c r="AA369" s="44">
        <v>42.21</v>
      </c>
      <c r="AD369"/>
    </row>
    <row r="370" spans="1:30" x14ac:dyDescent="0.45">
      <c r="A370" s="51" t="s">
        <v>173</v>
      </c>
      <c r="B370" s="51">
        <v>2019</v>
      </c>
      <c r="C370" s="52">
        <v>43526</v>
      </c>
      <c r="D370" s="51" t="s">
        <v>13</v>
      </c>
      <c r="E370" s="29" t="s">
        <v>204</v>
      </c>
      <c r="F370" s="29" t="s">
        <v>204</v>
      </c>
      <c r="G370" s="51" t="s">
        <v>336</v>
      </c>
      <c r="H370" s="51" t="s">
        <v>564</v>
      </c>
      <c r="I370" s="51" t="s">
        <v>118</v>
      </c>
      <c r="J370" s="16">
        <v>6</v>
      </c>
      <c r="K370" s="16">
        <v>0</v>
      </c>
      <c r="L370" s="16">
        <v>0</v>
      </c>
      <c r="M370" s="16">
        <v>0</v>
      </c>
      <c r="N370" s="16">
        <v>0</v>
      </c>
      <c r="O370" s="16">
        <v>3</v>
      </c>
      <c r="P370" s="16">
        <v>0</v>
      </c>
      <c r="Q370" s="16">
        <v>0</v>
      </c>
      <c r="R370" s="16">
        <v>0</v>
      </c>
      <c r="S370" s="16">
        <v>0</v>
      </c>
      <c r="T370" s="16">
        <v>0</v>
      </c>
      <c r="U370" s="16">
        <v>0</v>
      </c>
      <c r="V370" s="16">
        <v>6</v>
      </c>
      <c r="W370" s="16">
        <v>0</v>
      </c>
      <c r="X370" s="16">
        <v>0</v>
      </c>
      <c r="Y370" s="16">
        <v>9</v>
      </c>
      <c r="Z370" s="110"/>
      <c r="AA370" s="44">
        <v>42.21</v>
      </c>
      <c r="AD370"/>
    </row>
    <row r="371" spans="1:30" x14ac:dyDescent="0.45">
      <c r="A371" s="51" t="s">
        <v>173</v>
      </c>
      <c r="B371" s="51">
        <v>2019</v>
      </c>
      <c r="C371" s="52">
        <v>43526</v>
      </c>
      <c r="D371" s="51" t="s">
        <v>13</v>
      </c>
      <c r="E371" s="29" t="s">
        <v>204</v>
      </c>
      <c r="F371" s="29" t="s">
        <v>204</v>
      </c>
      <c r="G371" s="51" t="s">
        <v>236</v>
      </c>
      <c r="H371" s="51" t="s">
        <v>301</v>
      </c>
      <c r="I371" s="51" t="s">
        <v>51</v>
      </c>
      <c r="J371" s="16">
        <v>7</v>
      </c>
      <c r="K371" s="16">
        <v>0</v>
      </c>
      <c r="L371" s="16">
        <v>0</v>
      </c>
      <c r="M371" s="16">
        <v>2</v>
      </c>
      <c r="N371" s="16">
        <v>0</v>
      </c>
      <c r="O371" s="16">
        <v>0</v>
      </c>
      <c r="P371" s="16">
        <v>0</v>
      </c>
      <c r="Q371" s="16">
        <v>3</v>
      </c>
      <c r="R371" s="16">
        <v>2</v>
      </c>
      <c r="S371" s="16">
        <v>0</v>
      </c>
      <c r="T371" s="16">
        <v>1</v>
      </c>
      <c r="U371" s="16">
        <v>0</v>
      </c>
      <c r="V371" s="16">
        <v>0</v>
      </c>
      <c r="W371" s="16">
        <v>0</v>
      </c>
      <c r="X371" s="16">
        <v>0</v>
      </c>
      <c r="Y371" s="16">
        <v>8</v>
      </c>
      <c r="Z371" s="110"/>
      <c r="AA371" s="44">
        <v>42.21</v>
      </c>
      <c r="AD371"/>
    </row>
    <row r="372" spans="1:30" x14ac:dyDescent="0.45">
      <c r="A372" s="51" t="s">
        <v>173</v>
      </c>
      <c r="B372" s="51">
        <v>2019</v>
      </c>
      <c r="C372" s="52">
        <v>43526</v>
      </c>
      <c r="D372" s="51" t="s">
        <v>13</v>
      </c>
      <c r="E372" s="29" t="s">
        <v>204</v>
      </c>
      <c r="F372" s="29" t="s">
        <v>204</v>
      </c>
      <c r="G372" s="51" t="s">
        <v>268</v>
      </c>
      <c r="H372" s="51" t="s">
        <v>470</v>
      </c>
      <c r="I372" s="51" t="s">
        <v>47</v>
      </c>
      <c r="J372" s="16">
        <v>8</v>
      </c>
      <c r="K372" s="16">
        <v>0</v>
      </c>
      <c r="L372" s="16">
        <v>1</v>
      </c>
      <c r="M372" s="16">
        <v>0</v>
      </c>
      <c r="N372" s="16">
        <v>0</v>
      </c>
      <c r="O372" s="16">
        <v>1</v>
      </c>
      <c r="P372" s="16">
        <v>0</v>
      </c>
      <c r="Q372" s="16">
        <v>0</v>
      </c>
      <c r="R372" s="16">
        <v>0</v>
      </c>
      <c r="S372" s="16">
        <v>0</v>
      </c>
      <c r="T372" s="16">
        <v>2</v>
      </c>
      <c r="U372" s="16">
        <v>1</v>
      </c>
      <c r="V372" s="16">
        <v>0</v>
      </c>
      <c r="W372" s="16">
        <v>0</v>
      </c>
      <c r="X372" s="16">
        <v>0</v>
      </c>
      <c r="Y372" s="16">
        <v>5</v>
      </c>
      <c r="Z372" s="110"/>
      <c r="AA372" s="44">
        <v>42.21</v>
      </c>
      <c r="AD372"/>
    </row>
    <row r="373" spans="1:30" x14ac:dyDescent="0.45">
      <c r="A373" s="51" t="s">
        <v>173</v>
      </c>
      <c r="B373" s="51">
        <v>2019</v>
      </c>
      <c r="C373" s="52">
        <v>43526</v>
      </c>
      <c r="D373" s="51" t="s">
        <v>13</v>
      </c>
      <c r="E373" s="29" t="s">
        <v>204</v>
      </c>
      <c r="F373" s="29" t="s">
        <v>204</v>
      </c>
      <c r="G373" s="51" t="s">
        <v>331</v>
      </c>
      <c r="H373" s="51" t="s">
        <v>300</v>
      </c>
      <c r="I373" s="51" t="s">
        <v>56</v>
      </c>
      <c r="J373" s="16">
        <v>9</v>
      </c>
      <c r="K373" s="16">
        <v>0</v>
      </c>
      <c r="L373" s="16">
        <v>0</v>
      </c>
      <c r="M373" s="16">
        <v>0</v>
      </c>
      <c r="N373" s="16">
        <v>0</v>
      </c>
      <c r="O373" s="16">
        <v>2</v>
      </c>
      <c r="P373" s="16">
        <v>0</v>
      </c>
      <c r="Q373" s="16">
        <v>0</v>
      </c>
      <c r="R373" s="16">
        <v>0</v>
      </c>
      <c r="S373" s="16">
        <v>0</v>
      </c>
      <c r="T373" s="16">
        <v>0</v>
      </c>
      <c r="U373" s="16">
        <v>0</v>
      </c>
      <c r="V373" s="16">
        <v>0</v>
      </c>
      <c r="W373" s="16">
        <v>0</v>
      </c>
      <c r="X373" s="16">
        <v>0</v>
      </c>
      <c r="Y373" s="16">
        <v>2</v>
      </c>
      <c r="Z373" s="110"/>
      <c r="AA373" s="44">
        <v>42.21</v>
      </c>
      <c r="AD373"/>
    </row>
    <row r="374" spans="1:30" x14ac:dyDescent="0.45">
      <c r="A374" s="51" t="s">
        <v>173</v>
      </c>
      <c r="B374" s="51">
        <v>2019</v>
      </c>
      <c r="C374" s="52">
        <v>43526</v>
      </c>
      <c r="D374" s="51" t="s">
        <v>13</v>
      </c>
      <c r="E374" s="29" t="s">
        <v>204</v>
      </c>
      <c r="F374" s="29" t="s">
        <v>204</v>
      </c>
      <c r="G374" s="51" t="s">
        <v>215</v>
      </c>
      <c r="H374" s="51" t="s">
        <v>570</v>
      </c>
      <c r="I374" s="51" t="s">
        <v>17</v>
      </c>
      <c r="J374" s="16">
        <v>10</v>
      </c>
      <c r="K374" s="16">
        <v>0</v>
      </c>
      <c r="L374" s="16">
        <v>2</v>
      </c>
      <c r="M374" s="16">
        <v>0</v>
      </c>
      <c r="N374" s="16">
        <v>0</v>
      </c>
      <c r="O374" s="16">
        <v>0</v>
      </c>
      <c r="P374" s="16">
        <v>0</v>
      </c>
      <c r="Q374" s="16">
        <v>0</v>
      </c>
      <c r="R374" s="16">
        <v>0</v>
      </c>
      <c r="S374" s="16">
        <v>0</v>
      </c>
      <c r="T374" s="16">
        <v>0</v>
      </c>
      <c r="U374" s="16">
        <v>0</v>
      </c>
      <c r="V374" s="16">
        <v>0</v>
      </c>
      <c r="W374" s="16">
        <v>0</v>
      </c>
      <c r="X374" s="16">
        <v>0</v>
      </c>
      <c r="Y374" s="16">
        <v>2</v>
      </c>
      <c r="Z374" s="110"/>
      <c r="AA374" s="44">
        <v>42.21</v>
      </c>
      <c r="AD374"/>
    </row>
    <row r="375" spans="1:30" x14ac:dyDescent="0.45">
      <c r="A375" s="51" t="s">
        <v>173</v>
      </c>
      <c r="B375" s="51">
        <v>2019</v>
      </c>
      <c r="C375" s="52">
        <v>43526</v>
      </c>
      <c r="D375" s="51" t="s">
        <v>13</v>
      </c>
      <c r="E375" s="29" t="s">
        <v>204</v>
      </c>
      <c r="F375" s="29" t="s">
        <v>204</v>
      </c>
      <c r="G375" s="51" t="s">
        <v>221</v>
      </c>
      <c r="H375" s="51" t="s">
        <v>320</v>
      </c>
      <c r="I375" s="51" t="s">
        <v>40</v>
      </c>
      <c r="J375" s="16">
        <v>11</v>
      </c>
      <c r="K375" s="16">
        <v>0</v>
      </c>
      <c r="L375" s="16">
        <v>0</v>
      </c>
      <c r="M375" s="16">
        <v>0</v>
      </c>
      <c r="N375" s="16">
        <v>0</v>
      </c>
      <c r="O375" s="16">
        <v>0</v>
      </c>
      <c r="P375" s="16">
        <v>0</v>
      </c>
      <c r="Q375" s="16">
        <v>0</v>
      </c>
      <c r="R375" s="16">
        <v>0</v>
      </c>
      <c r="S375" s="16">
        <v>0</v>
      </c>
      <c r="T375" s="16">
        <v>0</v>
      </c>
      <c r="U375" s="16">
        <v>0</v>
      </c>
      <c r="V375" s="16">
        <v>0</v>
      </c>
      <c r="W375" s="16">
        <v>0</v>
      </c>
      <c r="X375" s="16">
        <v>0</v>
      </c>
      <c r="Y375" s="16">
        <v>0</v>
      </c>
      <c r="Z375" s="110"/>
      <c r="AA375" s="44">
        <v>42.21</v>
      </c>
      <c r="AD375"/>
    </row>
    <row r="376" spans="1:30" x14ac:dyDescent="0.45">
      <c r="A376" s="51" t="s">
        <v>173</v>
      </c>
      <c r="B376" s="51">
        <v>2019</v>
      </c>
      <c r="C376" s="52">
        <v>43526</v>
      </c>
      <c r="D376" s="51" t="s">
        <v>13</v>
      </c>
      <c r="E376" s="29" t="s">
        <v>204</v>
      </c>
      <c r="F376" s="29" t="s">
        <v>204</v>
      </c>
      <c r="G376" s="51" t="s">
        <v>290</v>
      </c>
      <c r="H376" s="51" t="s">
        <v>231</v>
      </c>
      <c r="I376" s="51" t="s">
        <v>232</v>
      </c>
      <c r="J376" s="16">
        <v>12</v>
      </c>
      <c r="K376" s="16">
        <v>0</v>
      </c>
      <c r="L376" s="16">
        <v>0</v>
      </c>
      <c r="M376" s="16">
        <v>0</v>
      </c>
      <c r="N376" s="16">
        <v>0</v>
      </c>
      <c r="O376" s="16">
        <v>0</v>
      </c>
      <c r="P376" s="16">
        <v>0</v>
      </c>
      <c r="Q376" s="16">
        <v>0</v>
      </c>
      <c r="R376" s="16">
        <v>0</v>
      </c>
      <c r="S376" s="16">
        <v>0</v>
      </c>
      <c r="T376" s="16">
        <v>0</v>
      </c>
      <c r="U376" s="16">
        <v>0</v>
      </c>
      <c r="V376" s="16">
        <v>0</v>
      </c>
      <c r="W376" s="16">
        <v>0</v>
      </c>
      <c r="X376" s="16">
        <v>0</v>
      </c>
      <c r="Y376" s="16">
        <v>0</v>
      </c>
      <c r="Z376" s="110"/>
      <c r="AA376" s="44">
        <v>42.21</v>
      </c>
      <c r="AD376"/>
    </row>
    <row r="377" spans="1:30" x14ac:dyDescent="0.45">
      <c r="A377" s="51" t="s">
        <v>173</v>
      </c>
      <c r="B377" s="51">
        <v>2019</v>
      </c>
      <c r="C377" s="52">
        <v>43526</v>
      </c>
      <c r="D377" s="51" t="s">
        <v>13</v>
      </c>
      <c r="E377" s="29" t="s">
        <v>204</v>
      </c>
      <c r="F377" s="29" t="s">
        <v>204</v>
      </c>
      <c r="G377" s="51" t="s">
        <v>282</v>
      </c>
      <c r="H377" s="51" t="s">
        <v>347</v>
      </c>
      <c r="I377" s="51" t="s">
        <v>31</v>
      </c>
      <c r="J377" s="16">
        <v>13</v>
      </c>
      <c r="K377" s="16">
        <v>0</v>
      </c>
      <c r="L377" s="16">
        <v>0</v>
      </c>
      <c r="M377" s="16">
        <v>0</v>
      </c>
      <c r="N377" s="16">
        <v>0</v>
      </c>
      <c r="O377" s="16">
        <v>0</v>
      </c>
      <c r="P377" s="16">
        <v>0</v>
      </c>
      <c r="Q377" s="16">
        <v>0</v>
      </c>
      <c r="R377" s="16">
        <v>0</v>
      </c>
      <c r="S377" s="16">
        <v>0</v>
      </c>
      <c r="T377" s="16">
        <v>0</v>
      </c>
      <c r="U377" s="16">
        <v>0</v>
      </c>
      <c r="V377" s="16">
        <v>0</v>
      </c>
      <c r="W377" s="16">
        <v>0</v>
      </c>
      <c r="X377" s="16">
        <v>0</v>
      </c>
      <c r="Y377" s="16">
        <v>0</v>
      </c>
      <c r="Z377" s="110"/>
      <c r="AA377" s="44">
        <v>42.21</v>
      </c>
      <c r="AD377"/>
    </row>
    <row r="378" spans="1:30" x14ac:dyDescent="0.45">
      <c r="A378" s="51" t="s">
        <v>173</v>
      </c>
      <c r="B378" s="51">
        <v>2019</v>
      </c>
      <c r="C378" s="52">
        <v>43526</v>
      </c>
      <c r="D378" s="51" t="s">
        <v>13</v>
      </c>
      <c r="E378" s="29" t="s">
        <v>204</v>
      </c>
      <c r="F378" s="29" t="s">
        <v>204</v>
      </c>
      <c r="G378" t="s">
        <v>2331</v>
      </c>
      <c r="H378" s="51" t="s">
        <v>607</v>
      </c>
      <c r="I378" s="51" t="s">
        <v>44</v>
      </c>
      <c r="J378" s="16">
        <v>14</v>
      </c>
      <c r="K378" s="16">
        <v>0</v>
      </c>
      <c r="L378" s="16">
        <v>0</v>
      </c>
      <c r="M378" s="16">
        <v>0</v>
      </c>
      <c r="N378" s="16">
        <v>0</v>
      </c>
      <c r="O378" s="16">
        <v>0</v>
      </c>
      <c r="P378" s="16">
        <v>0</v>
      </c>
      <c r="Q378" s="16">
        <v>0</v>
      </c>
      <c r="R378" s="16">
        <v>0</v>
      </c>
      <c r="S378" s="16">
        <v>0</v>
      </c>
      <c r="T378" s="16">
        <v>0</v>
      </c>
      <c r="U378" s="16">
        <v>0</v>
      </c>
      <c r="V378" s="16">
        <v>0</v>
      </c>
      <c r="W378" s="16">
        <v>0</v>
      </c>
      <c r="X378" s="16">
        <v>20</v>
      </c>
      <c r="Y378" s="16">
        <v>-20</v>
      </c>
      <c r="Z378" s="110"/>
      <c r="AA378" s="44">
        <v>42.21</v>
      </c>
      <c r="AD378"/>
    </row>
    <row r="379" spans="1:30" x14ac:dyDescent="0.45">
      <c r="A379" s="51" t="s">
        <v>173</v>
      </c>
      <c r="B379" s="51">
        <v>2019</v>
      </c>
      <c r="C379" s="52">
        <v>43526</v>
      </c>
      <c r="D379" s="51" t="s">
        <v>13</v>
      </c>
      <c r="E379" s="29" t="s">
        <v>204</v>
      </c>
      <c r="F379" s="29" t="s">
        <v>204</v>
      </c>
      <c r="G379" s="51" t="s">
        <v>473</v>
      </c>
      <c r="H379" s="51" t="s">
        <v>340</v>
      </c>
      <c r="I379" s="51" t="s">
        <v>65</v>
      </c>
      <c r="J379" s="16">
        <v>15</v>
      </c>
      <c r="K379" s="16">
        <v>0</v>
      </c>
      <c r="L379" s="16">
        <v>0</v>
      </c>
      <c r="M379" s="16">
        <v>0</v>
      </c>
      <c r="N379" s="16">
        <v>0</v>
      </c>
      <c r="O379" s="16">
        <v>0</v>
      </c>
      <c r="P379" s="16">
        <v>0</v>
      </c>
      <c r="Q379" s="16">
        <v>0</v>
      </c>
      <c r="R379" s="16">
        <v>0</v>
      </c>
      <c r="S379" s="16">
        <v>0</v>
      </c>
      <c r="T379" s="16">
        <v>0</v>
      </c>
      <c r="U379" s="16">
        <v>0</v>
      </c>
      <c r="V379" s="16">
        <v>0</v>
      </c>
      <c r="W379" s="16">
        <v>0</v>
      </c>
      <c r="X379" s="16">
        <v>40</v>
      </c>
      <c r="Y379" s="16" t="s">
        <v>308</v>
      </c>
      <c r="Z379" s="110"/>
      <c r="AA379" s="44">
        <v>42.21</v>
      </c>
      <c r="AD379"/>
    </row>
    <row r="380" spans="1:30" x14ac:dyDescent="0.45">
      <c r="A380" s="51" t="s">
        <v>173</v>
      </c>
      <c r="B380" s="51">
        <v>2019</v>
      </c>
      <c r="C380" s="52">
        <v>43526</v>
      </c>
      <c r="D380" s="51" t="s">
        <v>13</v>
      </c>
      <c r="E380" s="29" t="s">
        <v>204</v>
      </c>
      <c r="F380" s="29" t="s">
        <v>204</v>
      </c>
      <c r="G380" s="51" t="s">
        <v>217</v>
      </c>
      <c r="H380" s="51" t="s">
        <v>335</v>
      </c>
      <c r="I380" s="51" t="s">
        <v>29</v>
      </c>
      <c r="J380" s="16">
        <v>16</v>
      </c>
      <c r="K380" s="16">
        <v>0</v>
      </c>
      <c r="L380" s="16">
        <v>0</v>
      </c>
      <c r="M380" s="16">
        <v>0</v>
      </c>
      <c r="N380" s="16">
        <v>0</v>
      </c>
      <c r="O380" s="16">
        <v>0</v>
      </c>
      <c r="P380" s="16">
        <v>0</v>
      </c>
      <c r="Q380" s="16">
        <v>0</v>
      </c>
      <c r="R380" s="16">
        <v>0</v>
      </c>
      <c r="S380" s="16">
        <v>0</v>
      </c>
      <c r="T380" s="16">
        <v>0</v>
      </c>
      <c r="U380" s="16">
        <v>0</v>
      </c>
      <c r="V380" s="16">
        <v>0</v>
      </c>
      <c r="W380" s="16">
        <v>0</v>
      </c>
      <c r="X380" s="16">
        <v>0</v>
      </c>
      <c r="Y380" s="16" t="s">
        <v>308</v>
      </c>
      <c r="Z380" s="110"/>
      <c r="AA380" s="44">
        <v>42.21</v>
      </c>
      <c r="AD380"/>
    </row>
    <row r="381" spans="1:30" x14ac:dyDescent="0.45">
      <c r="A381" s="51" t="s">
        <v>173</v>
      </c>
      <c r="B381" s="51">
        <v>2019</v>
      </c>
      <c r="C381" s="52">
        <v>43526</v>
      </c>
      <c r="D381" s="51" t="s">
        <v>13</v>
      </c>
      <c r="E381" s="29" t="s">
        <v>204</v>
      </c>
      <c r="F381" s="29" t="s">
        <v>204</v>
      </c>
      <c r="G381" s="51" t="s">
        <v>608</v>
      </c>
      <c r="H381" s="51" t="s">
        <v>296</v>
      </c>
      <c r="I381" s="51" t="s">
        <v>49</v>
      </c>
      <c r="J381" s="16">
        <v>17</v>
      </c>
      <c r="K381" s="16">
        <v>0</v>
      </c>
      <c r="L381" s="16">
        <v>0</v>
      </c>
      <c r="M381" s="16">
        <v>0</v>
      </c>
      <c r="N381" s="16">
        <v>0</v>
      </c>
      <c r="O381" s="16">
        <v>0</v>
      </c>
      <c r="P381" s="16">
        <v>0</v>
      </c>
      <c r="Q381" s="16">
        <v>0</v>
      </c>
      <c r="R381" s="16">
        <v>0</v>
      </c>
      <c r="S381" s="16">
        <v>0</v>
      </c>
      <c r="T381" s="16">
        <v>0</v>
      </c>
      <c r="U381" s="16">
        <v>0</v>
      </c>
      <c r="V381" s="16">
        <v>0</v>
      </c>
      <c r="W381" s="16">
        <v>0</v>
      </c>
      <c r="X381" s="16">
        <v>60</v>
      </c>
      <c r="Y381" s="16" t="s">
        <v>308</v>
      </c>
      <c r="Z381" s="110"/>
      <c r="AA381" s="44">
        <v>42.21</v>
      </c>
      <c r="AD381"/>
    </row>
    <row r="382" spans="1:30" x14ac:dyDescent="0.45">
      <c r="A382" s="51" t="s">
        <v>173</v>
      </c>
      <c r="B382" s="51">
        <v>2019</v>
      </c>
      <c r="C382" s="52">
        <v>43526</v>
      </c>
      <c r="D382" s="51" t="s">
        <v>13</v>
      </c>
      <c r="E382" s="29" t="s">
        <v>204</v>
      </c>
      <c r="F382" s="29" t="s">
        <v>204</v>
      </c>
      <c r="G382" s="51" t="s">
        <v>609</v>
      </c>
      <c r="H382" s="51" t="s">
        <v>538</v>
      </c>
      <c r="I382" s="51" t="s">
        <v>27</v>
      </c>
      <c r="J382" s="16">
        <v>18</v>
      </c>
      <c r="K382" s="16">
        <v>0</v>
      </c>
      <c r="L382" s="16">
        <v>0</v>
      </c>
      <c r="M382" s="16">
        <v>0</v>
      </c>
      <c r="N382" s="16">
        <v>0</v>
      </c>
      <c r="O382" s="16">
        <v>0</v>
      </c>
      <c r="P382" s="16">
        <v>0</v>
      </c>
      <c r="Q382" s="16">
        <v>0</v>
      </c>
      <c r="R382" s="16">
        <v>0</v>
      </c>
      <c r="S382" s="16">
        <v>0</v>
      </c>
      <c r="T382" s="16">
        <v>0</v>
      </c>
      <c r="U382" s="16">
        <v>0</v>
      </c>
      <c r="V382" s="16">
        <v>0</v>
      </c>
      <c r="W382" s="16">
        <v>0</v>
      </c>
      <c r="X382" s="16">
        <v>0</v>
      </c>
      <c r="Y382" s="16" t="s">
        <v>308</v>
      </c>
      <c r="Z382" s="110"/>
      <c r="AA382" s="44">
        <v>42.21</v>
      </c>
      <c r="AD382"/>
    </row>
    <row r="383" spans="1:30" x14ac:dyDescent="0.45">
      <c r="A383" s="47" t="s">
        <v>127</v>
      </c>
      <c r="B383" s="47">
        <v>2019</v>
      </c>
      <c r="C383" s="49">
        <v>43491</v>
      </c>
      <c r="D383" s="47" t="s">
        <v>72</v>
      </c>
      <c r="E383" s="30" t="s">
        <v>204</v>
      </c>
      <c r="F383" s="30" t="s">
        <v>204</v>
      </c>
      <c r="G383" s="47" t="s">
        <v>306</v>
      </c>
      <c r="H383" s="47" t="s">
        <v>349</v>
      </c>
      <c r="I383" s="47" t="s">
        <v>19</v>
      </c>
      <c r="J383" s="16">
        <v>1</v>
      </c>
      <c r="K383" s="16">
        <v>3</v>
      </c>
      <c r="L383" s="16">
        <v>3</v>
      </c>
      <c r="M383" s="16">
        <v>5</v>
      </c>
      <c r="N383" s="16">
        <v>5</v>
      </c>
      <c r="O383" s="16">
        <v>5</v>
      </c>
      <c r="P383" s="16">
        <v>5</v>
      </c>
      <c r="Q383" s="16">
        <v>3</v>
      </c>
      <c r="R383" s="16">
        <v>0</v>
      </c>
      <c r="S383" s="16">
        <v>0</v>
      </c>
      <c r="T383" s="16">
        <v>0</v>
      </c>
      <c r="U383" s="16">
        <v>0</v>
      </c>
      <c r="V383" s="16">
        <v>0</v>
      </c>
      <c r="W383" s="16">
        <v>0</v>
      </c>
      <c r="X383" s="16">
        <v>0</v>
      </c>
      <c r="Y383" s="16">
        <v>29</v>
      </c>
      <c r="Z383" s="110">
        <v>0.96666666666666667</v>
      </c>
      <c r="AA383" s="44">
        <v>51.688000000000002</v>
      </c>
      <c r="AD383"/>
    </row>
    <row r="384" spans="1:30" x14ac:dyDescent="0.45">
      <c r="A384" s="47" t="s">
        <v>127</v>
      </c>
      <c r="B384" s="47">
        <v>2019</v>
      </c>
      <c r="C384" s="49">
        <v>43491</v>
      </c>
      <c r="D384" s="47" t="s">
        <v>72</v>
      </c>
      <c r="E384" s="30" t="s">
        <v>204</v>
      </c>
      <c r="F384" s="30" t="s">
        <v>204</v>
      </c>
      <c r="G384" s="47" t="s">
        <v>236</v>
      </c>
      <c r="H384" s="47" t="s">
        <v>301</v>
      </c>
      <c r="I384" s="47" t="s">
        <v>51</v>
      </c>
      <c r="J384" s="16">
        <v>2</v>
      </c>
      <c r="K384" s="16">
        <v>5</v>
      </c>
      <c r="L384" s="16">
        <v>2</v>
      </c>
      <c r="M384" s="16">
        <v>2</v>
      </c>
      <c r="N384" s="16">
        <v>3</v>
      </c>
      <c r="O384" s="16">
        <v>3</v>
      </c>
      <c r="P384" s="16">
        <v>3</v>
      </c>
      <c r="Q384" s="16">
        <v>2</v>
      </c>
      <c r="R384" s="16">
        <v>4</v>
      </c>
      <c r="S384" s="16">
        <v>0</v>
      </c>
      <c r="T384" s="16">
        <v>0</v>
      </c>
      <c r="U384" s="16">
        <v>0</v>
      </c>
      <c r="V384" s="16">
        <v>0</v>
      </c>
      <c r="W384" s="16">
        <v>0</v>
      </c>
      <c r="X384" s="16">
        <v>0</v>
      </c>
      <c r="Y384" s="16">
        <v>24</v>
      </c>
      <c r="Z384" s="110"/>
      <c r="AA384" s="44">
        <v>51.688000000000002</v>
      </c>
      <c r="AD384"/>
    </row>
    <row r="385" spans="1:30" x14ac:dyDescent="0.45">
      <c r="A385" s="47" t="s">
        <v>127</v>
      </c>
      <c r="B385" s="47">
        <v>2019</v>
      </c>
      <c r="C385" s="49">
        <v>43491</v>
      </c>
      <c r="D385" s="47" t="s">
        <v>72</v>
      </c>
      <c r="E385" s="30" t="s">
        <v>204</v>
      </c>
      <c r="F385" s="30" t="s">
        <v>204</v>
      </c>
      <c r="G385" s="47" t="s">
        <v>227</v>
      </c>
      <c r="H385" s="47" t="s">
        <v>345</v>
      </c>
      <c r="I385" s="47" t="s">
        <v>53</v>
      </c>
      <c r="J385" s="16">
        <v>3</v>
      </c>
      <c r="K385" s="16">
        <v>0</v>
      </c>
      <c r="L385" s="16">
        <v>0</v>
      </c>
      <c r="M385" s="16">
        <v>3</v>
      </c>
      <c r="N385" s="16">
        <v>0</v>
      </c>
      <c r="O385" s="16">
        <v>2</v>
      </c>
      <c r="P385" s="16">
        <v>0</v>
      </c>
      <c r="Q385" s="16">
        <v>5</v>
      </c>
      <c r="R385" s="16">
        <v>2</v>
      </c>
      <c r="S385" s="16">
        <v>0</v>
      </c>
      <c r="T385" s="16">
        <v>0</v>
      </c>
      <c r="U385" s="16">
        <v>0</v>
      </c>
      <c r="V385" s="16">
        <v>0</v>
      </c>
      <c r="W385" s="16">
        <v>0</v>
      </c>
      <c r="X385" s="16">
        <v>0</v>
      </c>
      <c r="Y385" s="16">
        <v>12</v>
      </c>
      <c r="Z385" s="110"/>
      <c r="AA385" s="44">
        <v>51.688000000000002</v>
      </c>
      <c r="AD385"/>
    </row>
    <row r="386" spans="1:30" x14ac:dyDescent="0.45">
      <c r="A386" s="47" t="s">
        <v>127</v>
      </c>
      <c r="B386" s="47">
        <v>2019</v>
      </c>
      <c r="C386" s="49">
        <v>43491</v>
      </c>
      <c r="D386" s="47" t="s">
        <v>72</v>
      </c>
      <c r="E386" s="30" t="s">
        <v>204</v>
      </c>
      <c r="F386" s="30" t="s">
        <v>204</v>
      </c>
      <c r="G386" s="47" t="s">
        <v>336</v>
      </c>
      <c r="H386" s="47" t="s">
        <v>604</v>
      </c>
      <c r="I386" s="47" t="s">
        <v>118</v>
      </c>
      <c r="J386" s="16">
        <v>4</v>
      </c>
      <c r="K386" s="16">
        <v>0</v>
      </c>
      <c r="L386" s="16">
        <v>0</v>
      </c>
      <c r="M386" s="16">
        <v>0</v>
      </c>
      <c r="N386" s="16">
        <v>0</v>
      </c>
      <c r="O386" s="16">
        <v>0</v>
      </c>
      <c r="P386" s="16">
        <v>0</v>
      </c>
      <c r="Q386" s="16">
        <v>1</v>
      </c>
      <c r="R386" s="16">
        <v>10</v>
      </c>
      <c r="S386" s="16">
        <v>0</v>
      </c>
      <c r="T386" s="16">
        <v>0</v>
      </c>
      <c r="U386" s="16">
        <v>0</v>
      </c>
      <c r="V386" s="16">
        <v>0</v>
      </c>
      <c r="W386" s="16">
        <v>0</v>
      </c>
      <c r="X386" s="16">
        <v>0</v>
      </c>
      <c r="Y386" s="16">
        <v>11</v>
      </c>
      <c r="Z386" s="110"/>
      <c r="AA386" s="44">
        <v>51.688000000000002</v>
      </c>
      <c r="AD386"/>
    </row>
    <row r="387" spans="1:30" x14ac:dyDescent="0.45">
      <c r="A387" s="47" t="s">
        <v>127</v>
      </c>
      <c r="B387" s="47">
        <v>2019</v>
      </c>
      <c r="C387" s="49">
        <v>43491</v>
      </c>
      <c r="D387" s="47" t="s">
        <v>72</v>
      </c>
      <c r="E387" s="30" t="s">
        <v>204</v>
      </c>
      <c r="F387" s="30" t="s">
        <v>204</v>
      </c>
      <c r="G387" s="47" t="s">
        <v>335</v>
      </c>
      <c r="H387" s="47" t="s">
        <v>217</v>
      </c>
      <c r="I387" s="47" t="s">
        <v>29</v>
      </c>
      <c r="J387" s="16">
        <v>5</v>
      </c>
      <c r="K387" s="16">
        <v>2</v>
      </c>
      <c r="L387" s="16">
        <v>5</v>
      </c>
      <c r="M387" s="16">
        <v>0</v>
      </c>
      <c r="N387" s="16">
        <v>0</v>
      </c>
      <c r="O387" s="16">
        <v>0</v>
      </c>
      <c r="P387" s="16">
        <v>0</v>
      </c>
      <c r="Q387" s="16">
        <v>0</v>
      </c>
      <c r="R387" s="16">
        <v>0</v>
      </c>
      <c r="S387" s="16">
        <v>0</v>
      </c>
      <c r="T387" s="16">
        <v>0</v>
      </c>
      <c r="U387" s="16">
        <v>0</v>
      </c>
      <c r="V387" s="16">
        <v>0</v>
      </c>
      <c r="W387" s="16">
        <v>0</v>
      </c>
      <c r="X387" s="16">
        <v>0</v>
      </c>
      <c r="Y387" s="16">
        <v>7</v>
      </c>
      <c r="Z387" s="110"/>
      <c r="AA387" s="44">
        <v>51.688000000000002</v>
      </c>
      <c r="AD387"/>
    </row>
    <row r="388" spans="1:30" x14ac:dyDescent="0.45">
      <c r="A388" s="47" t="s">
        <v>127</v>
      </c>
      <c r="B388" s="47">
        <v>2019</v>
      </c>
      <c r="C388" s="49">
        <v>43491</v>
      </c>
      <c r="D388" s="47" t="s">
        <v>72</v>
      </c>
      <c r="E388" s="30" t="s">
        <v>204</v>
      </c>
      <c r="F388" s="30" t="s">
        <v>204</v>
      </c>
      <c r="G388" s="47" t="s">
        <v>231</v>
      </c>
      <c r="H388" s="47" t="s">
        <v>303</v>
      </c>
      <c r="I388" s="47" t="s">
        <v>232</v>
      </c>
      <c r="J388" s="16">
        <v>6</v>
      </c>
      <c r="K388" s="16">
        <v>0</v>
      </c>
      <c r="L388" s="16">
        <v>0</v>
      </c>
      <c r="M388" s="16">
        <v>0</v>
      </c>
      <c r="N388" s="16">
        <v>0</v>
      </c>
      <c r="O388" s="16">
        <v>0</v>
      </c>
      <c r="P388" s="16">
        <v>0</v>
      </c>
      <c r="Q388" s="16">
        <v>0</v>
      </c>
      <c r="R388" s="16">
        <v>6</v>
      </c>
      <c r="S388" s="16">
        <v>0</v>
      </c>
      <c r="T388" s="16">
        <v>0</v>
      </c>
      <c r="U388" s="16">
        <v>0</v>
      </c>
      <c r="V388" s="16">
        <v>0</v>
      </c>
      <c r="W388" s="16">
        <v>0</v>
      </c>
      <c r="X388" s="16">
        <v>0</v>
      </c>
      <c r="Y388" s="16">
        <v>6</v>
      </c>
      <c r="Z388" s="110"/>
      <c r="AA388" s="44">
        <v>51.688000000000002</v>
      </c>
      <c r="AD388"/>
    </row>
    <row r="389" spans="1:30" x14ac:dyDescent="0.45">
      <c r="A389" s="47" t="s">
        <v>127</v>
      </c>
      <c r="B389" s="47">
        <v>2019</v>
      </c>
      <c r="C389" s="49">
        <v>43491</v>
      </c>
      <c r="D389" s="47" t="s">
        <v>72</v>
      </c>
      <c r="E389" s="30" t="s">
        <v>204</v>
      </c>
      <c r="F389" s="30" t="s">
        <v>204</v>
      </c>
      <c r="G389" s="47" t="s">
        <v>332</v>
      </c>
      <c r="H389" s="47" t="s">
        <v>215</v>
      </c>
      <c r="I389" s="47" t="s">
        <v>17</v>
      </c>
      <c r="J389" s="16">
        <v>7</v>
      </c>
      <c r="K389" s="16">
        <v>1</v>
      </c>
      <c r="L389" s="16">
        <v>1</v>
      </c>
      <c r="M389" s="16">
        <v>0</v>
      </c>
      <c r="N389" s="16">
        <v>1</v>
      </c>
      <c r="O389" s="16">
        <v>1</v>
      </c>
      <c r="P389" s="16">
        <v>2</v>
      </c>
      <c r="Q389" s="16">
        <v>0</v>
      </c>
      <c r="R389" s="16">
        <v>0</v>
      </c>
      <c r="S389" s="16">
        <v>0</v>
      </c>
      <c r="T389" s="16">
        <v>0</v>
      </c>
      <c r="U389" s="16">
        <v>0</v>
      </c>
      <c r="V389" s="16">
        <v>0</v>
      </c>
      <c r="W389" s="16">
        <v>0</v>
      </c>
      <c r="X389" s="16">
        <v>0</v>
      </c>
      <c r="Y389" s="16">
        <v>6</v>
      </c>
      <c r="Z389" s="110"/>
      <c r="AA389" s="44">
        <v>51.688000000000002</v>
      </c>
      <c r="AD389"/>
    </row>
    <row r="390" spans="1:30" x14ac:dyDescent="0.45">
      <c r="A390" s="47" t="s">
        <v>127</v>
      </c>
      <c r="B390" s="47">
        <v>2019</v>
      </c>
      <c r="C390" s="49">
        <v>43491</v>
      </c>
      <c r="D390" s="47" t="s">
        <v>72</v>
      </c>
      <c r="E390" s="30" t="s">
        <v>204</v>
      </c>
      <c r="F390" s="30" t="s">
        <v>204</v>
      </c>
      <c r="G390" s="47" t="s">
        <v>459</v>
      </c>
      <c r="H390" s="47" t="s">
        <v>610</v>
      </c>
      <c r="I390" s="47" t="s">
        <v>15</v>
      </c>
      <c r="J390" s="16">
        <v>8</v>
      </c>
      <c r="K390" s="16">
        <v>0</v>
      </c>
      <c r="L390" s="16">
        <v>0</v>
      </c>
      <c r="M390" s="16">
        <v>1</v>
      </c>
      <c r="N390" s="16">
        <v>2</v>
      </c>
      <c r="O390" s="16">
        <v>0</v>
      </c>
      <c r="P390" s="16">
        <v>1</v>
      </c>
      <c r="Q390" s="16">
        <v>0</v>
      </c>
      <c r="R390" s="16">
        <v>0</v>
      </c>
      <c r="S390" s="16">
        <v>0</v>
      </c>
      <c r="T390" s="16">
        <v>0</v>
      </c>
      <c r="U390" s="16">
        <v>0</v>
      </c>
      <c r="V390" s="16">
        <v>0</v>
      </c>
      <c r="W390" s="16">
        <v>0</v>
      </c>
      <c r="X390" s="16">
        <v>0</v>
      </c>
      <c r="Y390" s="16">
        <v>4</v>
      </c>
      <c r="Z390" s="110"/>
      <c r="AA390" s="44">
        <v>51.688000000000002</v>
      </c>
      <c r="AD390"/>
    </row>
    <row r="391" spans="1:30" x14ac:dyDescent="0.45">
      <c r="A391" s="47" t="s">
        <v>127</v>
      </c>
      <c r="B391" s="47">
        <v>2019</v>
      </c>
      <c r="C391" s="49">
        <v>43491</v>
      </c>
      <c r="D391" s="47" t="s">
        <v>72</v>
      </c>
      <c r="E391" s="30" t="s">
        <v>204</v>
      </c>
      <c r="F391" s="30" t="s">
        <v>204</v>
      </c>
      <c r="G391" s="47" t="s">
        <v>470</v>
      </c>
      <c r="H391" s="47" t="s">
        <v>279</v>
      </c>
      <c r="I391" s="47" t="s">
        <v>47</v>
      </c>
      <c r="J391" s="16">
        <v>9</v>
      </c>
      <c r="K391" s="16">
        <v>0</v>
      </c>
      <c r="L391" s="16">
        <v>0</v>
      </c>
      <c r="M391" s="16">
        <v>0</v>
      </c>
      <c r="N391" s="16">
        <v>0</v>
      </c>
      <c r="O391" s="16">
        <v>0</v>
      </c>
      <c r="P391" s="16">
        <v>0</v>
      </c>
      <c r="Q391" s="16">
        <v>0</v>
      </c>
      <c r="R391" s="16">
        <v>0</v>
      </c>
      <c r="S391" s="16">
        <v>0</v>
      </c>
      <c r="T391" s="16">
        <v>0</v>
      </c>
      <c r="U391" s="16">
        <v>0</v>
      </c>
      <c r="V391" s="16">
        <v>0</v>
      </c>
      <c r="W391" s="16">
        <v>0</v>
      </c>
      <c r="X391" s="16">
        <v>0</v>
      </c>
      <c r="Y391" s="16">
        <v>0</v>
      </c>
      <c r="Z391" s="110"/>
      <c r="AA391" s="44">
        <v>51.688000000000002</v>
      </c>
      <c r="AD391"/>
    </row>
    <row r="392" spans="1:30" x14ac:dyDescent="0.45">
      <c r="A392" s="47" t="s">
        <v>127</v>
      </c>
      <c r="B392" s="47">
        <v>2019</v>
      </c>
      <c r="C392" s="49">
        <v>43491</v>
      </c>
      <c r="D392" s="47" t="s">
        <v>72</v>
      </c>
      <c r="E392" s="30" t="s">
        <v>204</v>
      </c>
      <c r="F392" s="30" t="s">
        <v>204</v>
      </c>
      <c r="G392" s="47" t="s">
        <v>347</v>
      </c>
      <c r="H392" s="47" t="s">
        <v>568</v>
      </c>
      <c r="I392" s="47" t="s">
        <v>31</v>
      </c>
      <c r="J392" s="16">
        <v>10</v>
      </c>
      <c r="K392" s="16">
        <v>0</v>
      </c>
      <c r="L392" s="16">
        <v>0</v>
      </c>
      <c r="M392" s="16">
        <v>0</v>
      </c>
      <c r="N392" s="16">
        <v>0</v>
      </c>
      <c r="O392" s="16">
        <v>0</v>
      </c>
      <c r="P392" s="16">
        <v>0</v>
      </c>
      <c r="Q392" s="16">
        <v>0</v>
      </c>
      <c r="R392" s="16">
        <v>0</v>
      </c>
      <c r="S392" s="16">
        <v>0</v>
      </c>
      <c r="T392" s="16">
        <v>0</v>
      </c>
      <c r="U392" s="16">
        <v>0</v>
      </c>
      <c r="V392" s="16">
        <v>0</v>
      </c>
      <c r="W392" s="16">
        <v>0</v>
      </c>
      <c r="X392" s="16">
        <v>0</v>
      </c>
      <c r="Y392" s="16">
        <v>0</v>
      </c>
      <c r="Z392" s="110"/>
      <c r="AA392" s="44">
        <v>51.688000000000002</v>
      </c>
      <c r="AD392"/>
    </row>
    <row r="393" spans="1:30" x14ac:dyDescent="0.45">
      <c r="A393" s="47" t="s">
        <v>127</v>
      </c>
      <c r="B393" s="47">
        <v>2019</v>
      </c>
      <c r="C393" s="49">
        <v>43491</v>
      </c>
      <c r="D393" s="47" t="s">
        <v>72</v>
      </c>
      <c r="E393" s="30" t="s">
        <v>204</v>
      </c>
      <c r="F393" s="30" t="s">
        <v>204</v>
      </c>
      <c r="G393" s="47" t="s">
        <v>320</v>
      </c>
      <c r="H393" s="47" t="s">
        <v>313</v>
      </c>
      <c r="I393" s="47" t="s">
        <v>40</v>
      </c>
      <c r="J393" s="16">
        <v>11</v>
      </c>
      <c r="K393" s="16">
        <v>0</v>
      </c>
      <c r="L393" s="16">
        <v>0</v>
      </c>
      <c r="M393" s="16">
        <v>0</v>
      </c>
      <c r="N393" s="16">
        <v>0</v>
      </c>
      <c r="O393" s="16">
        <v>0</v>
      </c>
      <c r="P393" s="16">
        <v>0</v>
      </c>
      <c r="Q393" s="16">
        <v>0</v>
      </c>
      <c r="R393" s="16">
        <v>0</v>
      </c>
      <c r="S393" s="16">
        <v>0</v>
      </c>
      <c r="T393" s="16">
        <v>0</v>
      </c>
      <c r="U393" s="16">
        <v>0</v>
      </c>
      <c r="V393" s="16">
        <v>0</v>
      </c>
      <c r="W393" s="16">
        <v>0</v>
      </c>
      <c r="X393" s="16">
        <v>0</v>
      </c>
      <c r="Y393" s="16">
        <v>0</v>
      </c>
      <c r="Z393" s="110"/>
      <c r="AA393" s="44">
        <v>51.688000000000002</v>
      </c>
      <c r="AD393"/>
    </row>
    <row r="394" spans="1:30" x14ac:dyDescent="0.45">
      <c r="A394" s="47" t="s">
        <v>127</v>
      </c>
      <c r="B394" s="47">
        <v>2019</v>
      </c>
      <c r="C394" s="49">
        <v>43491</v>
      </c>
      <c r="D394" s="47" t="s">
        <v>72</v>
      </c>
      <c r="E394" s="30" t="s">
        <v>204</v>
      </c>
      <c r="F394" s="30" t="s">
        <v>204</v>
      </c>
      <c r="G394" s="47" t="s">
        <v>244</v>
      </c>
      <c r="H394" s="47" t="s">
        <v>299</v>
      </c>
      <c r="I394" s="47" t="s">
        <v>38</v>
      </c>
      <c r="J394" s="16">
        <v>12</v>
      </c>
      <c r="K394" s="16">
        <v>0</v>
      </c>
      <c r="L394" s="16">
        <v>0</v>
      </c>
      <c r="M394" s="16">
        <v>0</v>
      </c>
      <c r="N394" s="16">
        <v>0</v>
      </c>
      <c r="O394" s="16">
        <v>0</v>
      </c>
      <c r="P394" s="16">
        <v>0</v>
      </c>
      <c r="Q394" s="16">
        <v>0</v>
      </c>
      <c r="R394" s="16">
        <v>0</v>
      </c>
      <c r="S394" s="16">
        <v>0</v>
      </c>
      <c r="T394" s="16">
        <v>0</v>
      </c>
      <c r="U394" s="16">
        <v>0</v>
      </c>
      <c r="V394" s="16">
        <v>0</v>
      </c>
      <c r="W394" s="16">
        <v>0</v>
      </c>
      <c r="X394" s="16">
        <v>0</v>
      </c>
      <c r="Y394" s="16">
        <v>0</v>
      </c>
      <c r="Z394" s="110"/>
      <c r="AA394" s="44">
        <v>51.688000000000002</v>
      </c>
      <c r="AD394"/>
    </row>
    <row r="395" spans="1:30" x14ac:dyDescent="0.45">
      <c r="A395" s="47" t="s">
        <v>127</v>
      </c>
      <c r="B395" s="47">
        <v>2019</v>
      </c>
      <c r="C395" s="49">
        <v>43491</v>
      </c>
      <c r="D395" s="47" t="s">
        <v>72</v>
      </c>
      <c r="E395" s="30" t="s">
        <v>204</v>
      </c>
      <c r="F395" s="30" t="s">
        <v>204</v>
      </c>
      <c r="G395" s="47" t="s">
        <v>535</v>
      </c>
      <c r="H395" s="47" t="s">
        <v>280</v>
      </c>
      <c r="I395" s="47" t="s">
        <v>172</v>
      </c>
      <c r="J395" s="16">
        <v>13</v>
      </c>
      <c r="K395" s="16">
        <v>0</v>
      </c>
      <c r="L395" s="16">
        <v>0</v>
      </c>
      <c r="M395" s="16">
        <v>0</v>
      </c>
      <c r="N395" s="16">
        <v>0</v>
      </c>
      <c r="O395" s="16">
        <v>0</v>
      </c>
      <c r="P395" s="16">
        <v>0</v>
      </c>
      <c r="Q395" s="16">
        <v>0</v>
      </c>
      <c r="R395" s="16">
        <v>0</v>
      </c>
      <c r="S395" s="16">
        <v>0</v>
      </c>
      <c r="T395" s="16">
        <v>0</v>
      </c>
      <c r="U395" s="16">
        <v>0</v>
      </c>
      <c r="V395" s="16">
        <v>0</v>
      </c>
      <c r="W395" s="16">
        <v>0</v>
      </c>
      <c r="X395" s="16">
        <v>0</v>
      </c>
      <c r="Y395" s="16">
        <v>0</v>
      </c>
      <c r="Z395" s="110"/>
      <c r="AA395" s="44">
        <v>51.688000000000002</v>
      </c>
      <c r="AD395"/>
    </row>
    <row r="396" spans="1:30" x14ac:dyDescent="0.45">
      <c r="A396" s="47" t="s">
        <v>127</v>
      </c>
      <c r="B396" s="47">
        <v>2019</v>
      </c>
      <c r="C396" s="49">
        <v>43491</v>
      </c>
      <c r="D396" s="47" t="s">
        <v>72</v>
      </c>
      <c r="E396" s="30" t="s">
        <v>204</v>
      </c>
      <c r="F396" s="30" t="s">
        <v>204</v>
      </c>
      <c r="G396" s="47" t="s">
        <v>216</v>
      </c>
      <c r="H396" s="47" t="s">
        <v>312</v>
      </c>
      <c r="I396" s="47" t="s">
        <v>27</v>
      </c>
      <c r="J396" s="16">
        <v>14</v>
      </c>
      <c r="K396" s="16">
        <v>0</v>
      </c>
      <c r="L396" s="16">
        <v>0</v>
      </c>
      <c r="M396" s="16">
        <v>0</v>
      </c>
      <c r="N396" s="16">
        <v>0</v>
      </c>
      <c r="O396" s="16">
        <v>0</v>
      </c>
      <c r="P396" s="16">
        <v>0</v>
      </c>
      <c r="Q396" s="16">
        <v>0</v>
      </c>
      <c r="R396" s="16">
        <v>0</v>
      </c>
      <c r="S396" s="16">
        <v>0</v>
      </c>
      <c r="T396" s="16">
        <v>0</v>
      </c>
      <c r="U396" s="16">
        <v>0</v>
      </c>
      <c r="V396" s="16">
        <v>0</v>
      </c>
      <c r="W396" s="16">
        <v>0</v>
      </c>
      <c r="X396" s="16">
        <v>0</v>
      </c>
      <c r="Y396" s="16">
        <v>0</v>
      </c>
      <c r="Z396" s="110"/>
      <c r="AA396" s="44">
        <v>51.688000000000002</v>
      </c>
      <c r="AD396"/>
    </row>
    <row r="397" spans="1:30" x14ac:dyDescent="0.45">
      <c r="A397" s="47" t="s">
        <v>127</v>
      </c>
      <c r="B397" s="47">
        <v>2019</v>
      </c>
      <c r="C397" s="49">
        <v>43491</v>
      </c>
      <c r="D397" s="47" t="s">
        <v>72</v>
      </c>
      <c r="E397" s="30" t="s">
        <v>204</v>
      </c>
      <c r="F397" s="30" t="s">
        <v>204</v>
      </c>
      <c r="G397" s="47" t="s">
        <v>331</v>
      </c>
      <c r="H397" s="47" t="s">
        <v>427</v>
      </c>
      <c r="I397" s="47" t="s">
        <v>56</v>
      </c>
      <c r="J397" s="16">
        <v>15</v>
      </c>
      <c r="K397" s="16">
        <v>0</v>
      </c>
      <c r="L397" s="16">
        <v>0</v>
      </c>
      <c r="M397" s="16">
        <v>0</v>
      </c>
      <c r="N397" s="16">
        <v>0</v>
      </c>
      <c r="O397" s="16">
        <v>0</v>
      </c>
      <c r="P397" s="16">
        <v>0</v>
      </c>
      <c r="Q397" s="16">
        <v>0</v>
      </c>
      <c r="R397" s="16">
        <v>0</v>
      </c>
      <c r="S397" s="16">
        <v>0</v>
      </c>
      <c r="T397" s="16">
        <v>0</v>
      </c>
      <c r="U397" s="16">
        <v>0</v>
      </c>
      <c r="V397" s="16">
        <v>0</v>
      </c>
      <c r="W397" s="16">
        <v>0</v>
      </c>
      <c r="X397" s="16">
        <v>20</v>
      </c>
      <c r="Y397" s="16">
        <v>-20</v>
      </c>
      <c r="Z397" s="110"/>
      <c r="AA397" s="44">
        <v>51.688000000000002</v>
      </c>
      <c r="AD397"/>
    </row>
    <row r="398" spans="1:30" x14ac:dyDescent="0.45">
      <c r="A398" s="47" t="s">
        <v>127</v>
      </c>
      <c r="B398" s="47">
        <v>2019</v>
      </c>
      <c r="C398" s="49">
        <v>43491</v>
      </c>
      <c r="D398" s="47" t="s">
        <v>72</v>
      </c>
      <c r="E398" s="30" t="s">
        <v>204</v>
      </c>
      <c r="F398" s="30" t="s">
        <v>204</v>
      </c>
      <c r="G398" s="47" t="s">
        <v>425</v>
      </c>
      <c r="H398" s="47" t="s">
        <v>558</v>
      </c>
      <c r="I398" s="47" t="s">
        <v>36</v>
      </c>
      <c r="J398" s="16">
        <v>16</v>
      </c>
      <c r="K398" s="16">
        <v>0</v>
      </c>
      <c r="L398" s="16">
        <v>0</v>
      </c>
      <c r="M398" s="16">
        <v>0</v>
      </c>
      <c r="N398" s="16">
        <v>0</v>
      </c>
      <c r="O398" s="16">
        <v>0</v>
      </c>
      <c r="P398" s="16">
        <v>0</v>
      </c>
      <c r="Q398" s="16">
        <v>0</v>
      </c>
      <c r="R398" s="16">
        <v>0</v>
      </c>
      <c r="S398" s="16">
        <v>0</v>
      </c>
      <c r="T398" s="16">
        <v>0</v>
      </c>
      <c r="U398" s="16">
        <v>0</v>
      </c>
      <c r="V398" s="16">
        <v>0</v>
      </c>
      <c r="W398" s="16">
        <v>0</v>
      </c>
      <c r="X398" s="16">
        <v>20</v>
      </c>
      <c r="Y398" s="16">
        <v>-20</v>
      </c>
      <c r="Z398" s="110"/>
      <c r="AA398" s="44">
        <v>51.688000000000002</v>
      </c>
      <c r="AD398"/>
    </row>
    <row r="399" spans="1:30" x14ac:dyDescent="0.45">
      <c r="A399" s="47" t="s">
        <v>127</v>
      </c>
      <c r="B399" s="47">
        <v>2019</v>
      </c>
      <c r="C399" s="49">
        <v>43491</v>
      </c>
      <c r="D399" s="47" t="s">
        <v>72</v>
      </c>
      <c r="E399" s="30" t="s">
        <v>204</v>
      </c>
      <c r="F399" s="30" t="s">
        <v>204</v>
      </c>
      <c r="G399" s="47" t="s">
        <v>296</v>
      </c>
      <c r="H399" s="47" t="s">
        <v>326</v>
      </c>
      <c r="I399" s="47" t="s">
        <v>49</v>
      </c>
      <c r="J399" s="16">
        <v>17</v>
      </c>
      <c r="K399" s="16">
        <v>0</v>
      </c>
      <c r="L399" s="16">
        <v>0</v>
      </c>
      <c r="M399" s="16">
        <v>0</v>
      </c>
      <c r="N399" s="16">
        <v>0</v>
      </c>
      <c r="O399" s="16">
        <v>0</v>
      </c>
      <c r="P399" s="16">
        <v>0</v>
      </c>
      <c r="Q399" s="16">
        <v>0</v>
      </c>
      <c r="R399" s="16">
        <v>0</v>
      </c>
      <c r="S399" s="16">
        <v>0</v>
      </c>
      <c r="T399" s="16">
        <v>0</v>
      </c>
      <c r="U399" s="16">
        <v>0</v>
      </c>
      <c r="V399" s="16">
        <v>0</v>
      </c>
      <c r="W399" s="16">
        <v>0</v>
      </c>
      <c r="X399" s="16">
        <v>20</v>
      </c>
      <c r="Y399" s="16">
        <v>-20</v>
      </c>
      <c r="Z399" s="110"/>
      <c r="AA399" s="44">
        <v>51.688000000000002</v>
      </c>
      <c r="AD399"/>
    </row>
    <row r="400" spans="1:30" x14ac:dyDescent="0.45">
      <c r="A400" s="47" t="s">
        <v>127</v>
      </c>
      <c r="B400" s="47">
        <v>2019</v>
      </c>
      <c r="C400" s="49">
        <v>43491</v>
      </c>
      <c r="D400" s="47" t="s">
        <v>72</v>
      </c>
      <c r="E400" s="30" t="s">
        <v>204</v>
      </c>
      <c r="F400" s="30" t="s">
        <v>204</v>
      </c>
      <c r="G400" s="47" t="s">
        <v>348</v>
      </c>
      <c r="H400" s="47" t="s">
        <v>473</v>
      </c>
      <c r="I400" s="47" t="s">
        <v>65</v>
      </c>
      <c r="J400" s="16">
        <v>18</v>
      </c>
      <c r="K400" s="16">
        <v>0</v>
      </c>
      <c r="L400" s="16">
        <v>0</v>
      </c>
      <c r="M400" s="16">
        <v>0</v>
      </c>
      <c r="N400" s="16">
        <v>0</v>
      </c>
      <c r="O400" s="16">
        <v>0</v>
      </c>
      <c r="P400" s="16">
        <v>0</v>
      </c>
      <c r="Q400" s="16">
        <v>0</v>
      </c>
      <c r="R400" s="16">
        <v>0</v>
      </c>
      <c r="S400" s="16">
        <v>0</v>
      </c>
      <c r="T400" s="16">
        <v>0</v>
      </c>
      <c r="U400" s="16">
        <v>0</v>
      </c>
      <c r="V400" s="16">
        <v>0</v>
      </c>
      <c r="W400" s="16">
        <v>0</v>
      </c>
      <c r="X400" s="16">
        <v>40</v>
      </c>
      <c r="Y400" s="16">
        <v>-40</v>
      </c>
      <c r="Z400" s="110"/>
      <c r="AA400" s="44">
        <v>51.688000000000002</v>
      </c>
      <c r="AD400"/>
    </row>
    <row r="401" spans="4:30" x14ac:dyDescent="0.45">
      <c r="D401" s="9"/>
      <c r="Z401"/>
      <c r="AD401"/>
    </row>
    <row r="402" spans="4:30" x14ac:dyDescent="0.45">
      <c r="D402" s="9"/>
      <c r="Z402"/>
      <c r="AD402"/>
    </row>
    <row r="403" spans="4:30" x14ac:dyDescent="0.45">
      <c r="D403" s="9"/>
      <c r="Z403"/>
      <c r="AD403"/>
    </row>
    <row r="404" spans="4:30" x14ac:dyDescent="0.45">
      <c r="D404" s="9"/>
      <c r="Z404"/>
      <c r="AD404"/>
    </row>
    <row r="405" spans="4:30" x14ac:dyDescent="0.45">
      <c r="D405" s="9"/>
      <c r="Z405"/>
      <c r="AD405"/>
    </row>
    <row r="406" spans="4:30" x14ac:dyDescent="0.45">
      <c r="D406" s="9"/>
      <c r="Z406"/>
      <c r="AD406"/>
    </row>
    <row r="407" spans="4:30" x14ac:dyDescent="0.45">
      <c r="D407" s="9"/>
      <c r="Z407"/>
      <c r="AD407"/>
    </row>
    <row r="408" spans="4:30" x14ac:dyDescent="0.45">
      <c r="D408" s="9"/>
      <c r="Z408"/>
      <c r="AD408"/>
    </row>
    <row r="409" spans="4:30" x14ac:dyDescent="0.45">
      <c r="D409" s="9"/>
      <c r="Z409"/>
      <c r="AD409"/>
    </row>
    <row r="410" spans="4:30" x14ac:dyDescent="0.45">
      <c r="D410" s="9"/>
      <c r="Z410"/>
      <c r="AD410"/>
    </row>
    <row r="411" spans="4:30" x14ac:dyDescent="0.45">
      <c r="D411" s="9"/>
      <c r="Z411"/>
      <c r="AD411"/>
    </row>
    <row r="412" spans="4:30" x14ac:dyDescent="0.45">
      <c r="D412" s="9"/>
      <c r="Z412"/>
      <c r="AD412"/>
    </row>
    <row r="413" spans="4:30" x14ac:dyDescent="0.45">
      <c r="D413" s="9"/>
      <c r="Z413"/>
      <c r="AD413"/>
    </row>
    <row r="414" spans="4:30" x14ac:dyDescent="0.45">
      <c r="D414" s="9"/>
      <c r="Z414"/>
      <c r="AD414"/>
    </row>
    <row r="415" spans="4:30" x14ac:dyDescent="0.45">
      <c r="D415" s="9"/>
      <c r="Z415"/>
      <c r="AD415"/>
    </row>
    <row r="416" spans="4:30" x14ac:dyDescent="0.45">
      <c r="D416" s="9"/>
      <c r="Z416"/>
      <c r="AD416"/>
    </row>
    <row r="417" spans="4:30" x14ac:dyDescent="0.45">
      <c r="D417" s="9"/>
      <c r="Z417"/>
      <c r="AD417"/>
    </row>
    <row r="418" spans="4:30" x14ac:dyDescent="0.45">
      <c r="D418" s="9"/>
      <c r="Z418"/>
      <c r="AD418"/>
    </row>
    <row r="419" spans="4:30" x14ac:dyDescent="0.45">
      <c r="D419" s="9"/>
      <c r="Z419"/>
      <c r="AD419"/>
    </row>
    <row r="420" spans="4:30" x14ac:dyDescent="0.45">
      <c r="D420" s="9"/>
      <c r="Z420"/>
      <c r="AD420"/>
    </row>
    <row r="421" spans="4:30" x14ac:dyDescent="0.45">
      <c r="D421" s="9"/>
      <c r="Z421"/>
      <c r="AD421"/>
    </row>
    <row r="422" spans="4:30" x14ac:dyDescent="0.45">
      <c r="D422" s="9"/>
      <c r="Z422"/>
      <c r="AD422"/>
    </row>
    <row r="423" spans="4:30" x14ac:dyDescent="0.45">
      <c r="D423" s="9"/>
      <c r="Z423"/>
      <c r="AD423"/>
    </row>
    <row r="424" spans="4:30" x14ac:dyDescent="0.45">
      <c r="D424" s="9"/>
      <c r="Z424"/>
      <c r="AD424"/>
    </row>
    <row r="425" spans="4:30" x14ac:dyDescent="0.45">
      <c r="D425" s="9"/>
      <c r="Z425"/>
      <c r="AD425"/>
    </row>
    <row r="426" spans="4:30" x14ac:dyDescent="0.45">
      <c r="D426" s="9"/>
      <c r="Z426"/>
      <c r="AD426"/>
    </row>
    <row r="427" spans="4:30" x14ac:dyDescent="0.45">
      <c r="D427" s="9"/>
      <c r="Z427"/>
      <c r="AD427"/>
    </row>
    <row r="428" spans="4:30" x14ac:dyDescent="0.45">
      <c r="D428" s="9"/>
      <c r="Z428"/>
      <c r="AD428"/>
    </row>
    <row r="429" spans="4:30" x14ac:dyDescent="0.45">
      <c r="D429" s="9"/>
      <c r="Z429"/>
      <c r="AD429"/>
    </row>
    <row r="430" spans="4:30" x14ac:dyDescent="0.45">
      <c r="D430" s="9"/>
      <c r="Z430"/>
      <c r="AD430"/>
    </row>
    <row r="431" spans="4:30" x14ac:dyDescent="0.45">
      <c r="D431" s="9"/>
      <c r="Z431"/>
      <c r="AD431"/>
    </row>
    <row r="432" spans="4:30" x14ac:dyDescent="0.45">
      <c r="D432" s="9"/>
      <c r="Z432"/>
      <c r="AD432"/>
    </row>
    <row r="433" spans="4:30" x14ac:dyDescent="0.45">
      <c r="D433" s="9"/>
      <c r="Z433"/>
      <c r="AD433"/>
    </row>
    <row r="434" spans="4:30" x14ac:dyDescent="0.45">
      <c r="D434" s="9"/>
      <c r="Z434"/>
      <c r="AD434"/>
    </row>
    <row r="435" spans="4:30" x14ac:dyDescent="0.45">
      <c r="D435" s="9"/>
      <c r="Z435"/>
      <c r="AD435"/>
    </row>
    <row r="436" spans="4:30" x14ac:dyDescent="0.45">
      <c r="D436" s="9"/>
      <c r="Z436"/>
      <c r="AD436"/>
    </row>
    <row r="437" spans="4:30" x14ac:dyDescent="0.45">
      <c r="D437" s="9"/>
      <c r="Z437"/>
      <c r="AD437"/>
    </row>
    <row r="438" spans="4:30" x14ac:dyDescent="0.45">
      <c r="D438" s="9"/>
      <c r="Z438"/>
      <c r="AD438"/>
    </row>
    <row r="439" spans="4:30" x14ac:dyDescent="0.45">
      <c r="D439" s="9"/>
      <c r="Z439"/>
      <c r="AD439"/>
    </row>
    <row r="440" spans="4:30" x14ac:dyDescent="0.45">
      <c r="D440" s="9"/>
      <c r="Z440"/>
      <c r="AD440"/>
    </row>
    <row r="441" spans="4:30" x14ac:dyDescent="0.45">
      <c r="D441" s="9"/>
      <c r="Z441"/>
      <c r="AD441"/>
    </row>
    <row r="442" spans="4:30" x14ac:dyDescent="0.45">
      <c r="D442" s="9"/>
      <c r="Z442"/>
      <c r="AD442"/>
    </row>
    <row r="443" spans="4:30" x14ac:dyDescent="0.45">
      <c r="D443" s="9"/>
      <c r="Z443"/>
      <c r="AD443"/>
    </row>
    <row r="444" spans="4:30" x14ac:dyDescent="0.45">
      <c r="D444" s="9"/>
      <c r="Z444"/>
      <c r="AD444"/>
    </row>
    <row r="445" spans="4:30" x14ac:dyDescent="0.45">
      <c r="D445" s="9"/>
      <c r="Z445"/>
      <c r="AD445"/>
    </row>
    <row r="446" spans="4:30" x14ac:dyDescent="0.45">
      <c r="D446" s="9"/>
      <c r="Z446"/>
      <c r="AD446"/>
    </row>
    <row r="447" spans="4:30" x14ac:dyDescent="0.45">
      <c r="D447" s="9"/>
      <c r="Z447"/>
      <c r="AD447"/>
    </row>
    <row r="448" spans="4:30" x14ac:dyDescent="0.45">
      <c r="D448" s="9"/>
      <c r="Z448"/>
      <c r="AD448"/>
    </row>
    <row r="449" spans="4:30" x14ac:dyDescent="0.45">
      <c r="D449" s="9"/>
      <c r="Z449"/>
      <c r="AD449"/>
    </row>
    <row r="450" spans="4:30" x14ac:dyDescent="0.45">
      <c r="D450" s="9"/>
      <c r="Z450"/>
      <c r="AD450"/>
    </row>
    <row r="451" spans="4:30" x14ac:dyDescent="0.45">
      <c r="D451" s="9"/>
      <c r="Z451"/>
      <c r="AD451"/>
    </row>
    <row r="452" spans="4:30" x14ac:dyDescent="0.45">
      <c r="D452" s="9"/>
      <c r="Z452"/>
      <c r="AD452"/>
    </row>
    <row r="453" spans="4:30" x14ac:dyDescent="0.45">
      <c r="D453" s="9"/>
      <c r="Z453"/>
      <c r="AD453"/>
    </row>
    <row r="454" spans="4:30" x14ac:dyDescent="0.45">
      <c r="D454" s="9"/>
      <c r="Z454"/>
      <c r="AD454"/>
    </row>
    <row r="455" spans="4:30" x14ac:dyDescent="0.45">
      <c r="D455" s="9"/>
      <c r="Z455"/>
      <c r="AD455"/>
    </row>
    <row r="456" spans="4:30" x14ac:dyDescent="0.45">
      <c r="D456" s="9"/>
      <c r="Z456"/>
      <c r="AD456"/>
    </row>
    <row r="457" spans="4:30" x14ac:dyDescent="0.45">
      <c r="D457" s="9"/>
      <c r="Z457"/>
      <c r="AD457"/>
    </row>
    <row r="458" spans="4:30" x14ac:dyDescent="0.45">
      <c r="D458" s="9"/>
      <c r="Z458"/>
      <c r="AD458"/>
    </row>
    <row r="459" spans="4:30" x14ac:dyDescent="0.45">
      <c r="D459" s="9"/>
      <c r="Z459"/>
      <c r="AD459"/>
    </row>
    <row r="460" spans="4:30" x14ac:dyDescent="0.45">
      <c r="D460" s="9"/>
      <c r="Z460"/>
      <c r="AD460"/>
    </row>
    <row r="461" spans="4:30" x14ac:dyDescent="0.45">
      <c r="D461" s="9"/>
      <c r="Z461"/>
      <c r="AD461"/>
    </row>
    <row r="462" spans="4:30" x14ac:dyDescent="0.45">
      <c r="D462" s="9"/>
      <c r="Z462"/>
      <c r="AD462"/>
    </row>
    <row r="463" spans="4:30" x14ac:dyDescent="0.45">
      <c r="D463" s="9"/>
      <c r="Z463"/>
      <c r="AD463"/>
    </row>
    <row r="464" spans="4:30" x14ac:dyDescent="0.45">
      <c r="D464" s="9"/>
      <c r="Z464"/>
      <c r="AD464"/>
    </row>
    <row r="465" spans="4:30" x14ac:dyDescent="0.45">
      <c r="D465" s="9"/>
      <c r="Z465"/>
      <c r="AD465"/>
    </row>
    <row r="466" spans="4:30" x14ac:dyDescent="0.45">
      <c r="D466" s="9"/>
      <c r="Z466"/>
      <c r="AD466"/>
    </row>
    <row r="467" spans="4:30" x14ac:dyDescent="0.45">
      <c r="D467" s="9"/>
      <c r="Z467"/>
      <c r="AD467"/>
    </row>
    <row r="468" spans="4:30" x14ac:dyDescent="0.45">
      <c r="D468" s="9"/>
      <c r="Z468"/>
      <c r="AD468"/>
    </row>
    <row r="469" spans="4:30" x14ac:dyDescent="0.45">
      <c r="D469" s="9"/>
      <c r="Z469"/>
      <c r="AD469"/>
    </row>
    <row r="470" spans="4:30" x14ac:dyDescent="0.45">
      <c r="D470" s="9"/>
      <c r="Z470"/>
      <c r="AD470"/>
    </row>
    <row r="471" spans="4:30" x14ac:dyDescent="0.45">
      <c r="D471" s="9"/>
      <c r="Z471"/>
      <c r="AD471"/>
    </row>
    <row r="472" spans="4:30" x14ac:dyDescent="0.45">
      <c r="D472" s="9"/>
      <c r="Z472"/>
      <c r="AD472"/>
    </row>
    <row r="473" spans="4:30" x14ac:dyDescent="0.45">
      <c r="D473" s="9"/>
      <c r="Z473"/>
      <c r="AD473"/>
    </row>
    <row r="474" spans="4:30" x14ac:dyDescent="0.45">
      <c r="D474" s="9"/>
      <c r="Z474"/>
      <c r="AD474"/>
    </row>
    <row r="475" spans="4:30" x14ac:dyDescent="0.45">
      <c r="D475" s="9"/>
      <c r="Z475"/>
      <c r="AD475"/>
    </row>
    <row r="476" spans="4:30" x14ac:dyDescent="0.45">
      <c r="D476" s="9"/>
      <c r="Z476"/>
      <c r="AD476"/>
    </row>
    <row r="477" spans="4:30" x14ac:dyDescent="0.45">
      <c r="D477" s="9"/>
      <c r="Z477"/>
      <c r="AD477"/>
    </row>
    <row r="478" spans="4:30" x14ac:dyDescent="0.45">
      <c r="D478" s="9"/>
      <c r="Z478"/>
      <c r="AD478"/>
    </row>
    <row r="479" spans="4:30" x14ac:dyDescent="0.45">
      <c r="D479" s="9"/>
      <c r="Z479"/>
      <c r="AD479"/>
    </row>
    <row r="480" spans="4:30" x14ac:dyDescent="0.45">
      <c r="D480" s="9"/>
      <c r="Z480"/>
      <c r="AD480"/>
    </row>
    <row r="481" spans="4:30" x14ac:dyDescent="0.45">
      <c r="D481" s="9"/>
      <c r="Z481"/>
      <c r="AD481"/>
    </row>
    <row r="482" spans="4:30" x14ac:dyDescent="0.45">
      <c r="D482" s="9"/>
      <c r="Z482"/>
      <c r="AD482"/>
    </row>
    <row r="483" spans="4:30" x14ac:dyDescent="0.45">
      <c r="D483" s="9"/>
      <c r="Z483"/>
      <c r="AD483"/>
    </row>
    <row r="484" spans="4:30" x14ac:dyDescent="0.45">
      <c r="D484" s="9"/>
      <c r="Z484"/>
      <c r="AD484"/>
    </row>
    <row r="485" spans="4:30" x14ac:dyDescent="0.45">
      <c r="D485" s="9"/>
      <c r="Z485"/>
      <c r="AD485"/>
    </row>
    <row r="486" spans="4:30" x14ac:dyDescent="0.45">
      <c r="D486" s="9"/>
      <c r="Z486"/>
      <c r="AD486"/>
    </row>
    <row r="487" spans="4:30" x14ac:dyDescent="0.45">
      <c r="D487" s="9"/>
      <c r="Z487"/>
      <c r="AD487"/>
    </row>
    <row r="488" spans="4:30" x14ac:dyDescent="0.45">
      <c r="D488" s="9"/>
      <c r="Z488"/>
      <c r="AD488"/>
    </row>
    <row r="489" spans="4:30" x14ac:dyDescent="0.45">
      <c r="D489" s="9"/>
      <c r="Z489"/>
      <c r="AD489"/>
    </row>
    <row r="490" spans="4:30" x14ac:dyDescent="0.45">
      <c r="D490" s="9"/>
      <c r="Z490"/>
      <c r="AD490"/>
    </row>
    <row r="491" spans="4:30" x14ac:dyDescent="0.45">
      <c r="D491" s="9"/>
      <c r="Z491"/>
      <c r="AD491"/>
    </row>
    <row r="492" spans="4:30" x14ac:dyDescent="0.45">
      <c r="D492" s="9"/>
      <c r="Z492"/>
      <c r="AD492"/>
    </row>
    <row r="493" spans="4:30" x14ac:dyDescent="0.45">
      <c r="D493" s="9"/>
      <c r="Z493"/>
      <c r="AD493"/>
    </row>
    <row r="494" spans="4:30" x14ac:dyDescent="0.45">
      <c r="D494" s="9"/>
      <c r="Z494"/>
      <c r="AD494"/>
    </row>
    <row r="495" spans="4:30" x14ac:dyDescent="0.45">
      <c r="D495" s="9"/>
      <c r="Z495"/>
      <c r="AD495"/>
    </row>
    <row r="496" spans="4:30" x14ac:dyDescent="0.45">
      <c r="D496" s="9"/>
      <c r="Z496"/>
      <c r="AD496"/>
    </row>
    <row r="497" spans="4:30" x14ac:dyDescent="0.45">
      <c r="D497" s="9"/>
      <c r="Z497"/>
      <c r="AD497"/>
    </row>
    <row r="498" spans="4:30" x14ac:dyDescent="0.45">
      <c r="D498" s="9"/>
      <c r="Z498"/>
      <c r="AD498"/>
    </row>
    <row r="499" spans="4:30" x14ac:dyDescent="0.45">
      <c r="D499" s="9"/>
      <c r="Z499"/>
      <c r="AD499"/>
    </row>
    <row r="500" spans="4:30" x14ac:dyDescent="0.45">
      <c r="D500" s="9"/>
      <c r="Z500"/>
      <c r="AD500"/>
    </row>
    <row r="501" spans="4:30" x14ac:dyDescent="0.45">
      <c r="D501" s="9"/>
      <c r="Z501"/>
      <c r="AD501"/>
    </row>
    <row r="502" spans="4:30" x14ac:dyDescent="0.45">
      <c r="D502" s="9"/>
      <c r="Z502"/>
      <c r="AD502"/>
    </row>
    <row r="503" spans="4:30" x14ac:dyDescent="0.45">
      <c r="D503" s="9"/>
      <c r="Z503"/>
      <c r="AD503"/>
    </row>
    <row r="504" spans="4:30" x14ac:dyDescent="0.45">
      <c r="D504" s="9"/>
      <c r="Z504"/>
      <c r="AD504"/>
    </row>
    <row r="505" spans="4:30" x14ac:dyDescent="0.45">
      <c r="D505" s="9"/>
      <c r="Z505"/>
      <c r="AD505"/>
    </row>
    <row r="506" spans="4:30" x14ac:dyDescent="0.45">
      <c r="D506" s="9"/>
      <c r="Z506"/>
      <c r="AD506"/>
    </row>
    <row r="507" spans="4:30" x14ac:dyDescent="0.45">
      <c r="D507" s="9"/>
      <c r="Z507"/>
      <c r="AD507"/>
    </row>
    <row r="508" spans="4:30" x14ac:dyDescent="0.45">
      <c r="D508" s="9"/>
      <c r="Z508"/>
      <c r="AD508"/>
    </row>
    <row r="509" spans="4:30" x14ac:dyDescent="0.45">
      <c r="D509" s="9"/>
      <c r="Z509"/>
      <c r="AD509"/>
    </row>
    <row r="510" spans="4:30" x14ac:dyDescent="0.45">
      <c r="D510" s="9"/>
      <c r="Z510"/>
      <c r="AD510"/>
    </row>
    <row r="511" spans="4:30" x14ac:dyDescent="0.45">
      <c r="D511" s="9"/>
      <c r="Z511"/>
      <c r="AD511"/>
    </row>
    <row r="512" spans="4:30" x14ac:dyDescent="0.45">
      <c r="D512" s="9"/>
      <c r="Z512"/>
      <c r="AD512"/>
    </row>
    <row r="513" spans="4:30" x14ac:dyDescent="0.45">
      <c r="D513" s="9"/>
      <c r="Z513"/>
      <c r="AD513"/>
    </row>
    <row r="514" spans="4:30" x14ac:dyDescent="0.45">
      <c r="D514" s="9"/>
      <c r="Z514"/>
      <c r="AD514"/>
    </row>
    <row r="515" spans="4:30" x14ac:dyDescent="0.45">
      <c r="D515" s="9"/>
      <c r="Z515"/>
      <c r="AD515"/>
    </row>
    <row r="516" spans="4:30" x14ac:dyDescent="0.45">
      <c r="D516" s="9"/>
      <c r="Z516"/>
      <c r="AD516"/>
    </row>
    <row r="517" spans="4:30" x14ac:dyDescent="0.45">
      <c r="D517" s="9"/>
      <c r="Z517"/>
      <c r="AD517"/>
    </row>
    <row r="518" spans="4:30" x14ac:dyDescent="0.45">
      <c r="D518" s="9"/>
      <c r="Z518"/>
      <c r="AD518"/>
    </row>
    <row r="519" spans="4:30" x14ac:dyDescent="0.45">
      <c r="D519" s="9"/>
      <c r="Z519"/>
      <c r="AD519"/>
    </row>
    <row r="520" spans="4:30" x14ac:dyDescent="0.45">
      <c r="D520" s="9"/>
      <c r="Z520"/>
      <c r="AD520"/>
    </row>
    <row r="521" spans="4:30" x14ac:dyDescent="0.45">
      <c r="D521" s="9"/>
      <c r="Z521"/>
      <c r="AD521"/>
    </row>
    <row r="522" spans="4:30" x14ac:dyDescent="0.45">
      <c r="D522" s="9"/>
      <c r="Z522"/>
      <c r="AD522"/>
    </row>
    <row r="523" spans="4:30" x14ac:dyDescent="0.45">
      <c r="D523" s="9"/>
      <c r="Z523"/>
      <c r="AD523"/>
    </row>
    <row r="524" spans="4:30" x14ac:dyDescent="0.45">
      <c r="D524" s="9"/>
      <c r="Z524"/>
      <c r="AD524"/>
    </row>
    <row r="525" spans="4:30" x14ac:dyDescent="0.45">
      <c r="D525" s="9"/>
      <c r="Z525"/>
      <c r="AD525"/>
    </row>
    <row r="526" spans="4:30" x14ac:dyDescent="0.45">
      <c r="D526" s="9"/>
      <c r="Z526"/>
      <c r="AD526"/>
    </row>
    <row r="527" spans="4:30" x14ac:dyDescent="0.45">
      <c r="D527" s="9"/>
      <c r="Z527"/>
      <c r="AD527"/>
    </row>
    <row r="528" spans="4:30" x14ac:dyDescent="0.45">
      <c r="D528" s="9"/>
      <c r="Z528"/>
      <c r="AD528"/>
    </row>
    <row r="529" spans="4:30" x14ac:dyDescent="0.45">
      <c r="D529" s="9"/>
      <c r="Z529"/>
      <c r="AD529"/>
    </row>
    <row r="530" spans="4:30" x14ac:dyDescent="0.45">
      <c r="D530" s="9"/>
      <c r="Z530"/>
      <c r="AD530"/>
    </row>
    <row r="531" spans="4:30" x14ac:dyDescent="0.45">
      <c r="D531" s="9"/>
      <c r="Z531"/>
      <c r="AD531"/>
    </row>
    <row r="532" spans="4:30" x14ac:dyDescent="0.45">
      <c r="D532" s="9"/>
      <c r="Z532"/>
      <c r="AD532"/>
    </row>
    <row r="533" spans="4:30" x14ac:dyDescent="0.45">
      <c r="D533" s="9"/>
      <c r="Z533"/>
      <c r="AD533"/>
    </row>
    <row r="534" spans="4:30" x14ac:dyDescent="0.45">
      <c r="D534" s="9"/>
      <c r="Z534"/>
      <c r="AD534"/>
    </row>
    <row r="535" spans="4:30" x14ac:dyDescent="0.45">
      <c r="D535" s="9"/>
      <c r="Z535"/>
      <c r="AD535"/>
    </row>
    <row r="536" spans="4:30" x14ac:dyDescent="0.45">
      <c r="D536" s="9"/>
      <c r="Z536"/>
      <c r="AD536"/>
    </row>
    <row r="537" spans="4:30" x14ac:dyDescent="0.45">
      <c r="D537" s="9"/>
      <c r="Z537"/>
      <c r="AD537"/>
    </row>
    <row r="538" spans="4:30" x14ac:dyDescent="0.45">
      <c r="D538" s="9"/>
      <c r="Z538"/>
      <c r="AD538"/>
    </row>
    <row r="539" spans="4:30" x14ac:dyDescent="0.45">
      <c r="D539" s="9"/>
      <c r="Z539"/>
      <c r="AD539"/>
    </row>
    <row r="540" spans="4:30" x14ac:dyDescent="0.45">
      <c r="D540" s="9"/>
      <c r="Z540"/>
      <c r="AD540"/>
    </row>
    <row r="541" spans="4:30" x14ac:dyDescent="0.45">
      <c r="D541" s="9"/>
      <c r="Z541"/>
      <c r="AD541"/>
    </row>
    <row r="542" spans="4:30" x14ac:dyDescent="0.45">
      <c r="D542" s="9"/>
      <c r="Z542"/>
      <c r="AD542"/>
    </row>
    <row r="543" spans="4:30" x14ac:dyDescent="0.45">
      <c r="D543" s="9"/>
      <c r="Z543"/>
      <c r="AD543"/>
    </row>
    <row r="544" spans="4:30" x14ac:dyDescent="0.45">
      <c r="D544" s="9"/>
      <c r="Z544"/>
      <c r="AD544"/>
    </row>
    <row r="545" spans="4:30" x14ac:dyDescent="0.45">
      <c r="D545" s="9"/>
      <c r="Z545"/>
      <c r="AD545"/>
    </row>
    <row r="546" spans="4:30" x14ac:dyDescent="0.45">
      <c r="D546" s="9"/>
      <c r="Z546"/>
      <c r="AD546"/>
    </row>
    <row r="547" spans="4:30" x14ac:dyDescent="0.45">
      <c r="D547" s="9"/>
      <c r="Z547"/>
      <c r="AD547"/>
    </row>
    <row r="548" spans="4:30" x14ac:dyDescent="0.45">
      <c r="D548" s="9"/>
      <c r="Z548"/>
      <c r="AD548"/>
    </row>
    <row r="549" spans="4:30" x14ac:dyDescent="0.45">
      <c r="D549" s="9"/>
      <c r="Z549"/>
      <c r="AD549"/>
    </row>
    <row r="550" spans="4:30" x14ac:dyDescent="0.45">
      <c r="D550" s="9"/>
      <c r="Z550"/>
      <c r="AD550"/>
    </row>
    <row r="551" spans="4:30" x14ac:dyDescent="0.45">
      <c r="D551" s="9"/>
      <c r="Z551"/>
      <c r="AD551"/>
    </row>
    <row r="552" spans="4:30" x14ac:dyDescent="0.45">
      <c r="D552" s="9"/>
      <c r="Z552"/>
      <c r="AD552"/>
    </row>
    <row r="553" spans="4:30" x14ac:dyDescent="0.45">
      <c r="D553" s="9"/>
      <c r="Z553"/>
      <c r="AD553"/>
    </row>
    <row r="554" spans="4:30" x14ac:dyDescent="0.45">
      <c r="D554" s="9"/>
      <c r="Z554"/>
      <c r="AD554"/>
    </row>
    <row r="555" spans="4:30" x14ac:dyDescent="0.45">
      <c r="D555" s="9"/>
      <c r="Z555"/>
      <c r="AD555"/>
    </row>
    <row r="556" spans="4:30" x14ac:dyDescent="0.45">
      <c r="D556" s="9"/>
      <c r="Z556"/>
      <c r="AD556"/>
    </row>
    <row r="557" spans="4:30" x14ac:dyDescent="0.45">
      <c r="D557" s="9"/>
      <c r="Z557"/>
      <c r="AD557"/>
    </row>
    <row r="558" spans="4:30" x14ac:dyDescent="0.45">
      <c r="D558" s="9"/>
      <c r="Z558"/>
      <c r="AD558"/>
    </row>
    <row r="559" spans="4:30" x14ac:dyDescent="0.45">
      <c r="D559" s="9"/>
      <c r="Z559"/>
      <c r="AD559"/>
    </row>
    <row r="560" spans="4:30" x14ac:dyDescent="0.45">
      <c r="D560" s="9"/>
      <c r="Z560"/>
      <c r="AD560"/>
    </row>
    <row r="561" spans="4:30" x14ac:dyDescent="0.45">
      <c r="D561" s="9"/>
      <c r="Z561"/>
      <c r="AD561"/>
    </row>
    <row r="562" spans="4:30" x14ac:dyDescent="0.45">
      <c r="D562" s="9"/>
      <c r="Z562"/>
      <c r="AD562"/>
    </row>
    <row r="563" spans="4:30" x14ac:dyDescent="0.45">
      <c r="D563" s="9"/>
      <c r="Z563"/>
      <c r="AD563"/>
    </row>
    <row r="564" spans="4:30" x14ac:dyDescent="0.45">
      <c r="D564" s="9"/>
      <c r="Z564"/>
      <c r="AD564"/>
    </row>
    <row r="565" spans="4:30" x14ac:dyDescent="0.45">
      <c r="D565" s="9"/>
      <c r="Z565"/>
      <c r="AD565"/>
    </row>
    <row r="566" spans="4:30" x14ac:dyDescent="0.45">
      <c r="D566" s="9"/>
      <c r="Z566"/>
      <c r="AD566"/>
    </row>
    <row r="567" spans="4:30" x14ac:dyDescent="0.45">
      <c r="D567" s="9"/>
      <c r="Z567"/>
      <c r="AD567"/>
    </row>
    <row r="568" spans="4:30" x14ac:dyDescent="0.45">
      <c r="D568" s="9"/>
      <c r="Z568"/>
      <c r="AD568"/>
    </row>
    <row r="569" spans="4:30" x14ac:dyDescent="0.45">
      <c r="D569" s="9"/>
      <c r="Z569"/>
      <c r="AD569"/>
    </row>
    <row r="570" spans="4:30" x14ac:dyDescent="0.45">
      <c r="D570" s="9"/>
      <c r="Z570"/>
      <c r="AD570"/>
    </row>
    <row r="571" spans="4:30" x14ac:dyDescent="0.45">
      <c r="D571" s="9"/>
      <c r="Z571"/>
      <c r="AD571"/>
    </row>
    <row r="572" spans="4:30" x14ac:dyDescent="0.45">
      <c r="D572" s="9"/>
      <c r="Z572"/>
      <c r="AD572"/>
    </row>
    <row r="573" spans="4:30" x14ac:dyDescent="0.45">
      <c r="D573" s="9"/>
      <c r="Z573"/>
      <c r="AD573"/>
    </row>
    <row r="574" spans="4:30" x14ac:dyDescent="0.45">
      <c r="D574" s="9"/>
      <c r="Z574"/>
      <c r="AD574"/>
    </row>
    <row r="575" spans="4:30" x14ac:dyDescent="0.45">
      <c r="D575" s="9"/>
      <c r="Z575"/>
      <c r="AD575"/>
    </row>
    <row r="576" spans="4:30" x14ac:dyDescent="0.45">
      <c r="D576" s="9"/>
      <c r="Z576"/>
      <c r="AD576"/>
    </row>
    <row r="577" spans="4:30" x14ac:dyDescent="0.45">
      <c r="D577" s="9"/>
      <c r="Z577"/>
      <c r="AD577"/>
    </row>
    <row r="578" spans="4:30" x14ac:dyDescent="0.45">
      <c r="D578" s="9"/>
      <c r="Z578"/>
      <c r="AD578"/>
    </row>
    <row r="579" spans="4:30" x14ac:dyDescent="0.45">
      <c r="D579" s="9"/>
      <c r="Z579"/>
      <c r="AD579"/>
    </row>
    <row r="580" spans="4:30" x14ac:dyDescent="0.45">
      <c r="D580" s="9"/>
      <c r="Z580"/>
      <c r="AD580"/>
    </row>
    <row r="581" spans="4:30" x14ac:dyDescent="0.45">
      <c r="D581" s="9"/>
      <c r="Z581"/>
      <c r="AD581"/>
    </row>
    <row r="582" spans="4:30" x14ac:dyDescent="0.45">
      <c r="D582" s="9"/>
      <c r="Z582"/>
      <c r="AD582"/>
    </row>
    <row r="583" spans="4:30" x14ac:dyDescent="0.45">
      <c r="D583" s="9"/>
      <c r="Z583"/>
      <c r="AD583"/>
    </row>
    <row r="584" spans="4:30" x14ac:dyDescent="0.45">
      <c r="D584" s="9"/>
      <c r="Z584"/>
      <c r="AD584"/>
    </row>
    <row r="585" spans="4:30" x14ac:dyDescent="0.45">
      <c r="D585" s="9"/>
      <c r="Z585"/>
      <c r="AD585"/>
    </row>
    <row r="586" spans="4:30" x14ac:dyDescent="0.45">
      <c r="D586" s="9"/>
      <c r="Z586"/>
      <c r="AD586"/>
    </row>
    <row r="587" spans="4:30" x14ac:dyDescent="0.45">
      <c r="D587" s="9"/>
      <c r="Z587"/>
      <c r="AD587"/>
    </row>
    <row r="588" spans="4:30" x14ac:dyDescent="0.45">
      <c r="D588" s="9"/>
      <c r="Z588"/>
      <c r="AD588"/>
    </row>
    <row r="589" spans="4:30" x14ac:dyDescent="0.45">
      <c r="D589" s="9"/>
      <c r="Z589"/>
      <c r="AD589"/>
    </row>
    <row r="590" spans="4:30" x14ac:dyDescent="0.45">
      <c r="D590" s="9"/>
      <c r="Z590"/>
      <c r="AD590"/>
    </row>
    <row r="591" spans="4:30" x14ac:dyDescent="0.45">
      <c r="D591" s="9"/>
      <c r="Z591"/>
      <c r="AD591"/>
    </row>
    <row r="592" spans="4:30" x14ac:dyDescent="0.45">
      <c r="D592" s="9"/>
      <c r="Z592"/>
      <c r="AD592"/>
    </row>
    <row r="593" spans="4:30" x14ac:dyDescent="0.45">
      <c r="D593" s="9"/>
      <c r="Z593"/>
      <c r="AD593"/>
    </row>
    <row r="594" spans="4:30" x14ac:dyDescent="0.45">
      <c r="D594" s="9"/>
      <c r="Z594"/>
      <c r="AD594"/>
    </row>
    <row r="595" spans="4:30" x14ac:dyDescent="0.45">
      <c r="D595" s="9"/>
      <c r="Z595"/>
      <c r="AD595"/>
    </row>
    <row r="596" spans="4:30" x14ac:dyDescent="0.45">
      <c r="D596" s="9"/>
      <c r="Z596"/>
      <c r="AD596"/>
    </row>
    <row r="597" spans="4:30" x14ac:dyDescent="0.45">
      <c r="D597" s="9"/>
      <c r="Z597"/>
      <c r="AD597"/>
    </row>
    <row r="598" spans="4:30" x14ac:dyDescent="0.45">
      <c r="D598" s="9"/>
      <c r="Z598"/>
      <c r="AD598"/>
    </row>
    <row r="599" spans="4:30" x14ac:dyDescent="0.45">
      <c r="D599" s="9"/>
      <c r="Z599"/>
      <c r="AD599"/>
    </row>
    <row r="600" spans="4:30" x14ac:dyDescent="0.45">
      <c r="D600" s="9"/>
      <c r="Z600"/>
      <c r="AD600"/>
    </row>
    <row r="601" spans="4:30" x14ac:dyDescent="0.45">
      <c r="D601" s="9"/>
      <c r="Z601"/>
      <c r="AD601"/>
    </row>
    <row r="602" spans="4:30" x14ac:dyDescent="0.45">
      <c r="D602" s="9"/>
      <c r="Z602"/>
      <c r="AD602"/>
    </row>
    <row r="603" spans="4:30" x14ac:dyDescent="0.45">
      <c r="D603" s="9"/>
      <c r="Z603"/>
      <c r="AD603"/>
    </row>
    <row r="604" spans="4:30" x14ac:dyDescent="0.45">
      <c r="D604" s="9"/>
      <c r="Z604"/>
      <c r="AD604"/>
    </row>
    <row r="605" spans="4:30" x14ac:dyDescent="0.45">
      <c r="D605" s="9"/>
      <c r="Z605"/>
      <c r="AD605"/>
    </row>
    <row r="606" spans="4:30" x14ac:dyDescent="0.45">
      <c r="D606" s="9"/>
      <c r="Z606"/>
      <c r="AD606"/>
    </row>
    <row r="607" spans="4:30" x14ac:dyDescent="0.45">
      <c r="D607" s="9"/>
      <c r="Z607"/>
      <c r="AD607"/>
    </row>
    <row r="608" spans="4:30" x14ac:dyDescent="0.45">
      <c r="D608" s="9"/>
      <c r="Z608"/>
      <c r="AD608"/>
    </row>
    <row r="609" spans="4:30" x14ac:dyDescent="0.45">
      <c r="D609" s="9"/>
      <c r="Z609"/>
      <c r="AD609"/>
    </row>
    <row r="610" spans="4:30" x14ac:dyDescent="0.45">
      <c r="D610" s="9"/>
      <c r="Z610"/>
      <c r="AD610"/>
    </row>
    <row r="611" spans="4:30" x14ac:dyDescent="0.45">
      <c r="D611" s="9"/>
      <c r="Z611"/>
      <c r="AD611"/>
    </row>
    <row r="612" spans="4:30" x14ac:dyDescent="0.45">
      <c r="D612" s="9"/>
      <c r="Z612"/>
      <c r="AD612"/>
    </row>
    <row r="613" spans="4:30" x14ac:dyDescent="0.45">
      <c r="D613" s="9"/>
      <c r="Z613"/>
      <c r="AD613"/>
    </row>
    <row r="614" spans="4:30" x14ac:dyDescent="0.45">
      <c r="D614" s="9"/>
      <c r="Z614"/>
      <c r="AD614"/>
    </row>
    <row r="615" spans="4:30" x14ac:dyDescent="0.45">
      <c r="D615" s="9"/>
      <c r="Z615"/>
      <c r="AD615"/>
    </row>
    <row r="616" spans="4:30" x14ac:dyDescent="0.45">
      <c r="D616" s="9"/>
      <c r="Z616"/>
      <c r="AD616"/>
    </row>
    <row r="617" spans="4:30" x14ac:dyDescent="0.45">
      <c r="D617" s="9"/>
      <c r="Z617"/>
      <c r="AD617"/>
    </row>
    <row r="618" spans="4:30" x14ac:dyDescent="0.45">
      <c r="D618" s="9"/>
      <c r="Z618"/>
      <c r="AD618"/>
    </row>
    <row r="619" spans="4:30" x14ac:dyDescent="0.45">
      <c r="D619" s="9"/>
      <c r="Z619"/>
      <c r="AD619"/>
    </row>
    <row r="620" spans="4:30" x14ac:dyDescent="0.45">
      <c r="D620" s="9"/>
      <c r="Z620"/>
      <c r="AD620"/>
    </row>
    <row r="621" spans="4:30" x14ac:dyDescent="0.45">
      <c r="D621" s="9"/>
      <c r="Z621"/>
      <c r="AD621"/>
    </row>
    <row r="622" spans="4:30" x14ac:dyDescent="0.45">
      <c r="D622" s="9"/>
      <c r="Z622"/>
      <c r="AD622"/>
    </row>
    <row r="623" spans="4:30" x14ac:dyDescent="0.45">
      <c r="D623" s="9"/>
      <c r="Z623"/>
      <c r="AD623"/>
    </row>
    <row r="624" spans="4:30" x14ac:dyDescent="0.45">
      <c r="D624" s="9"/>
      <c r="Z624"/>
      <c r="AD624"/>
    </row>
    <row r="625" spans="4:30" x14ac:dyDescent="0.45">
      <c r="D625" s="9"/>
      <c r="Z625"/>
      <c r="AD625"/>
    </row>
    <row r="626" spans="4:30" x14ac:dyDescent="0.45">
      <c r="D626" s="9"/>
      <c r="Z626"/>
      <c r="AD626"/>
    </row>
    <row r="627" spans="4:30" x14ac:dyDescent="0.45">
      <c r="D627" s="9"/>
      <c r="Z627"/>
      <c r="AD627"/>
    </row>
    <row r="628" spans="4:30" x14ac:dyDescent="0.45">
      <c r="D628" s="9"/>
      <c r="Z628"/>
      <c r="AD628"/>
    </row>
    <row r="629" spans="4:30" x14ac:dyDescent="0.45">
      <c r="D629" s="9"/>
      <c r="Z629"/>
      <c r="AD629"/>
    </row>
    <row r="630" spans="4:30" x14ac:dyDescent="0.45">
      <c r="D630" s="9"/>
      <c r="Z630"/>
      <c r="AD630"/>
    </row>
    <row r="631" spans="4:30" x14ac:dyDescent="0.45">
      <c r="D631" s="9"/>
      <c r="Z631"/>
      <c r="AD631"/>
    </row>
    <row r="632" spans="4:30" x14ac:dyDescent="0.45">
      <c r="D632" s="9"/>
      <c r="Z632"/>
      <c r="AD632"/>
    </row>
    <row r="633" spans="4:30" x14ac:dyDescent="0.45">
      <c r="D633" s="9"/>
      <c r="Z633"/>
      <c r="AD633"/>
    </row>
    <row r="634" spans="4:30" x14ac:dyDescent="0.45">
      <c r="D634" s="9"/>
      <c r="Z634"/>
      <c r="AD634"/>
    </row>
    <row r="635" spans="4:30" x14ac:dyDescent="0.45">
      <c r="D635" s="9"/>
      <c r="Z635"/>
      <c r="AD635"/>
    </row>
    <row r="636" spans="4:30" x14ac:dyDescent="0.45">
      <c r="D636" s="9"/>
      <c r="Z636"/>
      <c r="AD636"/>
    </row>
    <row r="637" spans="4:30" x14ac:dyDescent="0.45">
      <c r="D637" s="9"/>
      <c r="Z637"/>
      <c r="AD637"/>
    </row>
    <row r="638" spans="4:30" x14ac:dyDescent="0.45">
      <c r="D638" s="9"/>
      <c r="Z638"/>
      <c r="AD638"/>
    </row>
    <row r="639" spans="4:30" x14ac:dyDescent="0.45">
      <c r="D639" s="9"/>
      <c r="Z639"/>
      <c r="AD639"/>
    </row>
    <row r="640" spans="4:30" x14ac:dyDescent="0.45">
      <c r="D640" s="9"/>
      <c r="Z640"/>
      <c r="AD640"/>
    </row>
    <row r="641" spans="4:30" x14ac:dyDescent="0.45">
      <c r="D641" s="9"/>
      <c r="Z641"/>
      <c r="AD641"/>
    </row>
    <row r="642" spans="4:30" x14ac:dyDescent="0.45">
      <c r="D642" s="9"/>
      <c r="Z642"/>
      <c r="AD642"/>
    </row>
    <row r="643" spans="4:30" x14ac:dyDescent="0.45">
      <c r="D643" s="9"/>
      <c r="Z643"/>
      <c r="AD643"/>
    </row>
    <row r="644" spans="4:30" x14ac:dyDescent="0.45">
      <c r="D644" s="9"/>
      <c r="Z644"/>
      <c r="AD644"/>
    </row>
    <row r="645" spans="4:30" x14ac:dyDescent="0.45">
      <c r="D645" s="9"/>
      <c r="Z645"/>
      <c r="AD645"/>
    </row>
    <row r="646" spans="4:30" x14ac:dyDescent="0.45">
      <c r="D646" s="9"/>
      <c r="Z646"/>
      <c r="AD646"/>
    </row>
    <row r="647" spans="4:30" x14ac:dyDescent="0.45">
      <c r="D647" s="9"/>
      <c r="Z647"/>
      <c r="AD647"/>
    </row>
    <row r="648" spans="4:30" x14ac:dyDescent="0.45">
      <c r="D648" s="9"/>
      <c r="Z648"/>
      <c r="AD648"/>
    </row>
    <row r="649" spans="4:30" x14ac:dyDescent="0.45">
      <c r="D649" s="9"/>
      <c r="Z649"/>
      <c r="AD649"/>
    </row>
    <row r="650" spans="4:30" x14ac:dyDescent="0.45">
      <c r="D650" s="9"/>
      <c r="Z650"/>
      <c r="AD650"/>
    </row>
    <row r="651" spans="4:30" x14ac:dyDescent="0.45">
      <c r="D651" s="9"/>
      <c r="Z651"/>
      <c r="AD651"/>
    </row>
    <row r="652" spans="4:30" x14ac:dyDescent="0.45">
      <c r="D652" s="9"/>
      <c r="Z652"/>
      <c r="AD652"/>
    </row>
    <row r="653" spans="4:30" x14ac:dyDescent="0.45">
      <c r="D653" s="9"/>
      <c r="Z653"/>
      <c r="AD653"/>
    </row>
    <row r="654" spans="4:30" x14ac:dyDescent="0.45">
      <c r="D654" s="9"/>
      <c r="Z654"/>
      <c r="AD654"/>
    </row>
  </sheetData>
  <autoFilter ref="A1:AA289" xr:uid="{5D26D5B0-5CBD-414B-8DF6-DA5B15AB173A}">
    <sortState xmlns:xlrd2="http://schemas.microsoft.com/office/spreadsheetml/2017/richdata2" ref="A2:AA400">
      <sortCondition descending="1" ref="C1:C289"/>
    </sortState>
  </autoFilter>
  <phoneticPr fontId="2" type="noConversion"/>
  <conditionalFormatting sqref="U2:U187 T193 T195:T198 U204:U1746">
    <cfRule type="cellIs" dxfId="548" priority="96" operator="between">
      <formula>2</formula>
      <formula>2</formula>
    </cfRule>
    <cfRule type="cellIs" dxfId="547" priority="97" operator="between">
      <formula>4</formula>
      <formula>4</formula>
    </cfRule>
  </conditionalFormatting>
  <conditionalFormatting sqref="D120:D187">
    <cfRule type="expression" dxfId="546" priority="89">
      <formula>$G120="F"</formula>
    </cfRule>
    <cfRule type="expression" dxfId="545" priority="90">
      <formula>$G120="SF"</formula>
    </cfRule>
    <cfRule type="expression" dxfId="544" priority="91">
      <formula>$G120="QF"</formula>
    </cfRule>
    <cfRule type="expression" dxfId="543" priority="92">
      <formula>$G120="R16"</formula>
    </cfRule>
    <cfRule type="expression" dxfId="542" priority="93">
      <formula>$G120="R8"</formula>
    </cfRule>
  </conditionalFormatting>
  <conditionalFormatting sqref="U204:U1746">
    <cfRule type="cellIs" dxfId="541" priority="94" operator="between">
      <formula>10</formula>
      <formula>10</formula>
    </cfRule>
  </conditionalFormatting>
  <conditionalFormatting sqref="U2:U421">
    <cfRule type="cellIs" dxfId="540" priority="86" operator="between">
      <formula>4</formula>
      <formula>4</formula>
    </cfRule>
    <cfRule type="cellIs" dxfId="539" priority="87" operator="between">
      <formula>2</formula>
      <formula>2</formula>
    </cfRule>
    <cfRule type="cellIs" dxfId="538" priority="88" operator="between">
      <formula>10</formula>
      <formula>10</formula>
    </cfRule>
    <cfRule type="cellIs" dxfId="537" priority="95" operator="between">
      <formula>6</formula>
      <formula>6</formula>
    </cfRule>
  </conditionalFormatting>
  <conditionalFormatting sqref="T188:T192">
    <cfRule type="cellIs" dxfId="536" priority="82" operator="between">
      <formula>1</formula>
      <formula>1</formula>
    </cfRule>
    <cfRule type="cellIs" dxfId="535" priority="83" operator="between">
      <formula>2</formula>
      <formula>2</formula>
    </cfRule>
    <cfRule type="cellIs" dxfId="534" priority="84" operator="between">
      <formula>3</formula>
      <formula>3</formula>
    </cfRule>
    <cfRule type="cellIs" dxfId="533" priority="85" operator="between">
      <formula>5</formula>
      <formula>5</formula>
    </cfRule>
  </conditionalFormatting>
  <conditionalFormatting sqref="T194">
    <cfRule type="cellIs" dxfId="532" priority="78" operator="between">
      <formula>1</formula>
      <formula>1</formula>
    </cfRule>
    <cfRule type="cellIs" dxfId="531" priority="79" operator="between">
      <formula>2</formula>
      <formula>2</formula>
    </cfRule>
    <cfRule type="cellIs" dxfId="530" priority="80" operator="between">
      <formula>3</formula>
      <formula>3</formula>
    </cfRule>
    <cfRule type="cellIs" dxfId="529" priority="81" operator="between">
      <formula>5</formula>
      <formula>5</formula>
    </cfRule>
  </conditionalFormatting>
  <conditionalFormatting sqref="A224:B259">
    <cfRule type="expression" dxfId="528" priority="73">
      <formula>$E224="Q"</formula>
    </cfRule>
    <cfRule type="expression" dxfId="527" priority="74">
      <formula>$E224="G"</formula>
    </cfRule>
    <cfRule type="expression" dxfId="526" priority="75">
      <formula>$E224="B"</formula>
    </cfRule>
  </conditionalFormatting>
  <conditionalFormatting sqref="D224:D259">
    <cfRule type="expression" dxfId="525" priority="70">
      <formula>$E224="Q"</formula>
    </cfRule>
    <cfRule type="expression" dxfId="524" priority="71">
      <formula>$E224="G"</formula>
    </cfRule>
    <cfRule type="expression" dxfId="523" priority="72">
      <formula>$E224="B"</formula>
    </cfRule>
  </conditionalFormatting>
  <conditionalFormatting sqref="A260:B302 D260:D302">
    <cfRule type="expression" dxfId="522" priority="68">
      <formula>#REF!="F"</formula>
    </cfRule>
    <cfRule type="expression" dxfId="521" priority="69">
      <formula>#REF!="Q"</formula>
    </cfRule>
  </conditionalFormatting>
  <conditionalFormatting sqref="J290:J368 J2:X289">
    <cfRule type="cellIs" dxfId="520" priority="49" operator="between">
      <formula>0</formula>
      <formula>0</formula>
    </cfRule>
  </conditionalFormatting>
  <conditionalFormatting sqref="V2:V1746">
    <cfRule type="cellIs" dxfId="519" priority="39" operator="between">
      <formula>2</formula>
      <formula>2</formula>
    </cfRule>
    <cfRule type="cellIs" dxfId="518" priority="40" operator="between">
      <formula>4</formula>
      <formula>4</formula>
    </cfRule>
    <cfRule type="cellIs" dxfId="517" priority="41" operator="between">
      <formula>6</formula>
      <formula>6</formula>
    </cfRule>
    <cfRule type="cellIs" dxfId="516" priority="42" operator="between">
      <formula>10</formula>
      <formula>10</formula>
    </cfRule>
  </conditionalFormatting>
  <conditionalFormatting sqref="K2:U2000">
    <cfRule type="cellIs" dxfId="515" priority="99" operator="between">
      <formula>1</formula>
      <formula>1</formula>
    </cfRule>
    <cfRule type="cellIs" dxfId="514" priority="100" operator="between">
      <formula>2</formula>
      <formula>2</formula>
    </cfRule>
    <cfRule type="cellIs" dxfId="513" priority="101" operator="between">
      <formula>3</formula>
      <formula>3</formula>
    </cfRule>
    <cfRule type="cellIs" dxfId="512" priority="102" operator="between">
      <formula>5</formula>
      <formula>5</formula>
    </cfRule>
  </conditionalFormatting>
  <conditionalFormatting sqref="D303:D320 A303:B320">
    <cfRule type="expression" dxfId="511" priority="37">
      <formula>#REF!="F"</formula>
    </cfRule>
    <cfRule type="expression" dxfId="510" priority="38">
      <formula>#REF!="Q"</formula>
    </cfRule>
  </conditionalFormatting>
  <conditionalFormatting sqref="E321:F400">
    <cfRule type="expression" dxfId="509" priority="34">
      <formula>$E321="F"</formula>
    </cfRule>
    <cfRule type="expression" dxfId="508" priority="35">
      <formula>$E321="R1"</formula>
    </cfRule>
    <cfRule type="expression" dxfId="507" priority="36">
      <formula>$E321="Q"</formula>
    </cfRule>
  </conditionalFormatting>
  <conditionalFormatting sqref="A321:D338">
    <cfRule type="expression" dxfId="506" priority="31">
      <formula>$E321="R1"</formula>
    </cfRule>
    <cfRule type="expression" dxfId="505" priority="32">
      <formula>$E321="F"</formula>
    </cfRule>
    <cfRule type="expression" dxfId="504" priority="33">
      <formula>$E321="Q"</formula>
    </cfRule>
  </conditionalFormatting>
  <conditionalFormatting sqref="A339:D351">
    <cfRule type="expression" dxfId="503" priority="22">
      <formula>$E339="Q"</formula>
    </cfRule>
    <cfRule type="expression" dxfId="502" priority="23">
      <formula>$E339="G"</formula>
    </cfRule>
    <cfRule type="expression" dxfId="501" priority="24">
      <formula>$E339="B"</formula>
    </cfRule>
  </conditionalFormatting>
  <conditionalFormatting sqref="A352:B368">
    <cfRule type="expression" dxfId="500" priority="19">
      <formula>#REF!="R1"</formula>
    </cfRule>
    <cfRule type="expression" dxfId="499" priority="20">
      <formula>#REF!="F"</formula>
    </cfRule>
    <cfRule type="expression" dxfId="498" priority="21">
      <formula>#REF!="Q"</formula>
    </cfRule>
  </conditionalFormatting>
  <conditionalFormatting sqref="D352:D368">
    <cfRule type="expression" dxfId="497" priority="16">
      <formula>#REF!="R1"</formula>
    </cfRule>
    <cfRule type="expression" dxfId="496" priority="17">
      <formula>#REF!="F"</formula>
    </cfRule>
    <cfRule type="expression" dxfId="495" priority="18">
      <formula>#REF!="Q"</formula>
    </cfRule>
  </conditionalFormatting>
  <conditionalFormatting sqref="C352:C368">
    <cfRule type="expression" dxfId="494" priority="13">
      <formula>$E352="R1"</formula>
    </cfRule>
    <cfRule type="expression" dxfId="493" priority="14">
      <formula>$E352="F"</formula>
    </cfRule>
    <cfRule type="expression" dxfId="492" priority="15">
      <formula>$E352="Q"</formula>
    </cfRule>
  </conditionalFormatting>
  <conditionalFormatting sqref="A369:B383">
    <cfRule type="expression" dxfId="491" priority="10">
      <formula>#REF!="R1"</formula>
    </cfRule>
    <cfRule type="expression" dxfId="490" priority="11">
      <formula>#REF!="F"</formula>
    </cfRule>
    <cfRule type="expression" dxfId="489" priority="12">
      <formula>#REF!="Q"</formula>
    </cfRule>
  </conditionalFormatting>
  <conditionalFormatting sqref="D369:D383">
    <cfRule type="expression" dxfId="488" priority="7">
      <formula>#REF!="R1"</formula>
    </cfRule>
    <cfRule type="expression" dxfId="487" priority="8">
      <formula>#REF!="F"</formula>
    </cfRule>
    <cfRule type="expression" dxfId="486" priority="9">
      <formula>#REF!="Q"</formula>
    </cfRule>
  </conditionalFormatting>
  <conditionalFormatting sqref="A384:B400">
    <cfRule type="expression" dxfId="485" priority="4">
      <formula>#REF!="R1"</formula>
    </cfRule>
    <cfRule type="expression" dxfId="484" priority="5">
      <formula>#REF!="F"</formula>
    </cfRule>
    <cfRule type="expression" dxfId="483" priority="6">
      <formula>#REF!="Q"</formula>
    </cfRule>
  </conditionalFormatting>
  <conditionalFormatting sqref="D384:D400">
    <cfRule type="expression" dxfId="482" priority="1">
      <formula>#REF!="R1"</formula>
    </cfRule>
    <cfRule type="expression" dxfId="481" priority="2">
      <formula>#REF!="F"</formula>
    </cfRule>
    <cfRule type="expression" dxfId="480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sheetPr codeName="Sheet10"/>
  <dimension ref="A1:J649"/>
  <sheetViews>
    <sheetView workbookViewId="0">
      <pane ySplit="1" topLeftCell="A2" activePane="bottomLeft" state="frozen"/>
      <selection activeCell="G472" sqref="G472:G507"/>
      <selection pane="bottomLeft" activeCell="L628" sqref="L628"/>
    </sheetView>
  </sheetViews>
  <sheetFormatPr defaultRowHeight="14.25" x14ac:dyDescent="0.45"/>
  <cols>
    <col min="1" max="1" width="11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38.796875" bestFit="1" customWidth="1"/>
    <col min="6" max="6" width="4.53125" bestFit="1" customWidth="1"/>
    <col min="7" max="7" width="5.46484375" bestFit="1" customWidth="1"/>
    <col min="8" max="8" width="4.796875" bestFit="1" customWidth="1"/>
    <col min="9" max="9" width="5.46484375" style="107" customWidth="1"/>
    <col min="10" max="10" width="9.46484375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E1" t="s">
        <v>211</v>
      </c>
      <c r="F1" t="s">
        <v>212</v>
      </c>
      <c r="G1" t="s">
        <v>6</v>
      </c>
      <c r="H1" t="s">
        <v>7</v>
      </c>
      <c r="I1" s="107" t="s">
        <v>213</v>
      </c>
      <c r="J1" t="s">
        <v>11</v>
      </c>
    </row>
    <row r="2" spans="1:10" x14ac:dyDescent="0.45">
      <c r="A2" s="1" t="s">
        <v>93</v>
      </c>
      <c r="B2" s="1">
        <v>2024</v>
      </c>
      <c r="C2" s="19">
        <v>45396</v>
      </c>
      <c r="D2" s="1" t="s">
        <v>72</v>
      </c>
      <c r="E2" s="3" t="s">
        <v>269</v>
      </c>
      <c r="F2" s="3" t="s">
        <v>25</v>
      </c>
      <c r="G2" s="13">
        <f>(C2-VLOOKUP(E2,Riders!$A$2:$C$3501,2,FALSE))/365</f>
        <v>30.112328767123287</v>
      </c>
      <c r="H2" s="1">
        <v>1</v>
      </c>
      <c r="I2" s="107">
        <v>6.4699074074074077E-3</v>
      </c>
      <c r="J2">
        <v>48.301000000000002</v>
      </c>
    </row>
    <row r="3" spans="1:10" x14ac:dyDescent="0.45">
      <c r="A3" s="1" t="s">
        <v>93</v>
      </c>
      <c r="B3" s="1">
        <v>2024</v>
      </c>
      <c r="C3" s="19">
        <v>45396</v>
      </c>
      <c r="D3" s="1" t="s">
        <v>72</v>
      </c>
      <c r="E3" s="3" t="s">
        <v>298</v>
      </c>
      <c r="F3" s="3" t="s">
        <v>53</v>
      </c>
      <c r="G3" s="13">
        <f>(C3-VLOOKUP(E3,Riders!$A$2:$C$3501,2,FALSE))/365</f>
        <v>24.747945205479454</v>
      </c>
      <c r="H3" s="1">
        <v>2</v>
      </c>
      <c r="I3" s="107">
        <v>6.4699074074074077E-3</v>
      </c>
      <c r="J3">
        <v>48.301000000000002</v>
      </c>
    </row>
    <row r="4" spans="1:10" x14ac:dyDescent="0.45">
      <c r="A4" s="1" t="s">
        <v>93</v>
      </c>
      <c r="B4" s="1">
        <v>2024</v>
      </c>
      <c r="C4" s="19">
        <v>45396</v>
      </c>
      <c r="D4" s="1" t="s">
        <v>72</v>
      </c>
      <c r="E4" s="3" t="s">
        <v>215</v>
      </c>
      <c r="F4" s="3" t="s">
        <v>17</v>
      </c>
      <c r="G4" s="13">
        <f>(C4-VLOOKUP(E4,Riders!$A$2:$C$3501,2,FALSE))/365</f>
        <v>25.271232876712329</v>
      </c>
      <c r="H4" s="1">
        <v>3</v>
      </c>
      <c r="I4" s="107">
        <v>6.4699074074074103E-3</v>
      </c>
      <c r="J4">
        <v>48.301000000000002</v>
      </c>
    </row>
    <row r="5" spans="1:10" x14ac:dyDescent="0.45">
      <c r="A5" s="1" t="s">
        <v>93</v>
      </c>
      <c r="B5" s="1">
        <v>2024</v>
      </c>
      <c r="C5" s="19">
        <v>45396</v>
      </c>
      <c r="D5" s="1" t="s">
        <v>72</v>
      </c>
      <c r="E5" s="3" t="s">
        <v>216</v>
      </c>
      <c r="F5" s="3" t="s">
        <v>27</v>
      </c>
      <c r="G5" s="13">
        <f>(C5-VLOOKUP(E5,Riders!$A$2:$C$3501,2,FALSE))/365</f>
        <v>25.186301369863013</v>
      </c>
      <c r="H5" s="1">
        <v>4</v>
      </c>
      <c r="I5" s="107">
        <v>6.4699074074074103E-3</v>
      </c>
      <c r="J5">
        <v>48.301000000000002</v>
      </c>
    </row>
    <row r="6" spans="1:10" x14ac:dyDescent="0.45">
      <c r="A6" s="1" t="s">
        <v>93</v>
      </c>
      <c r="B6" s="1">
        <v>2024</v>
      </c>
      <c r="C6" s="19">
        <v>45396</v>
      </c>
      <c r="D6" s="1" t="s">
        <v>72</v>
      </c>
      <c r="E6" s="3" t="s">
        <v>268</v>
      </c>
      <c r="F6" s="3" t="s">
        <v>47</v>
      </c>
      <c r="G6" s="13">
        <f>(C6-VLOOKUP(E6,Riders!$A$2:$C$3501,2,FALSE))/365</f>
        <v>27.287671232876711</v>
      </c>
      <c r="H6" s="1">
        <v>5</v>
      </c>
      <c r="I6" s="107">
        <v>6.4699074074074103E-3</v>
      </c>
      <c r="J6">
        <v>48.301000000000002</v>
      </c>
    </row>
    <row r="7" spans="1:10" x14ac:dyDescent="0.45">
      <c r="A7" s="1" t="s">
        <v>93</v>
      </c>
      <c r="B7" s="1">
        <v>2024</v>
      </c>
      <c r="C7" s="19">
        <v>45396</v>
      </c>
      <c r="D7" s="1" t="s">
        <v>72</v>
      </c>
      <c r="E7" s="3" t="s">
        <v>214</v>
      </c>
      <c r="F7" s="3" t="s">
        <v>67</v>
      </c>
      <c r="G7" s="13">
        <f>(C7-VLOOKUP(E7,Riders!$A$2:$C$3501,2,FALSE))/365</f>
        <v>29.326027397260273</v>
      </c>
      <c r="H7" s="1">
        <v>6</v>
      </c>
      <c r="I7" s="107">
        <v>6.4699074074074103E-3</v>
      </c>
      <c r="J7">
        <v>48.301000000000002</v>
      </c>
    </row>
    <row r="8" spans="1:10" x14ac:dyDescent="0.45">
      <c r="A8" s="1" t="s">
        <v>93</v>
      </c>
      <c r="B8" s="1">
        <v>2024</v>
      </c>
      <c r="C8" s="19">
        <v>45396</v>
      </c>
      <c r="D8" s="1" t="s">
        <v>72</v>
      </c>
      <c r="E8" s="3" t="s">
        <v>3857</v>
      </c>
      <c r="F8" s="3" t="s">
        <v>49</v>
      </c>
      <c r="G8" s="13">
        <f>(C8-VLOOKUP(E8,Riders!$A$2:$C$3501,2,FALSE))/365</f>
        <v>23.632876712328766</v>
      </c>
      <c r="H8" s="1">
        <v>7</v>
      </c>
      <c r="I8" s="107">
        <v>6.4699074074074103E-3</v>
      </c>
      <c r="J8">
        <v>48.301000000000002</v>
      </c>
    </row>
    <row r="9" spans="1:10" x14ac:dyDescent="0.45">
      <c r="A9" s="1" t="s">
        <v>93</v>
      </c>
      <c r="B9" s="1">
        <v>2024</v>
      </c>
      <c r="C9" s="19">
        <v>45396</v>
      </c>
      <c r="D9" s="1" t="s">
        <v>72</v>
      </c>
      <c r="E9" s="3" t="s">
        <v>218</v>
      </c>
      <c r="F9" s="3" t="s">
        <v>19</v>
      </c>
      <c r="G9" s="13">
        <f>(C9-VLOOKUP(E9,Riders!$A$2:$C$3501,2,FALSE))/365</f>
        <v>22.602739726027398</v>
      </c>
      <c r="H9" s="1">
        <v>8</v>
      </c>
      <c r="I9" s="107">
        <v>6.4699074074074103E-3</v>
      </c>
      <c r="J9">
        <v>48.301000000000002</v>
      </c>
    </row>
    <row r="10" spans="1:10" x14ac:dyDescent="0.45">
      <c r="A10" s="1" t="s">
        <v>93</v>
      </c>
      <c r="B10" s="1">
        <v>2024</v>
      </c>
      <c r="C10" s="19">
        <v>45396</v>
      </c>
      <c r="D10" s="1" t="s">
        <v>72</v>
      </c>
      <c r="E10" s="3" t="s">
        <v>275</v>
      </c>
      <c r="F10" s="3" t="s">
        <v>21</v>
      </c>
      <c r="G10" s="13">
        <f>(C10-VLOOKUP(E10,Riders!$A$2:$C$3501,2,FALSE))/365</f>
        <v>25.293150684931508</v>
      </c>
      <c r="H10" s="1">
        <v>9</v>
      </c>
      <c r="I10" s="107">
        <v>6.4699074074074103E-3</v>
      </c>
      <c r="J10">
        <v>48.301000000000002</v>
      </c>
    </row>
    <row r="11" spans="1:10" x14ac:dyDescent="0.45">
      <c r="A11" s="1" t="s">
        <v>93</v>
      </c>
      <c r="B11" s="1">
        <v>2024</v>
      </c>
      <c r="C11" s="19">
        <v>45396</v>
      </c>
      <c r="D11" s="1" t="s">
        <v>72</v>
      </c>
      <c r="E11" s="3" t="s">
        <v>237</v>
      </c>
      <c r="F11" s="3" t="s">
        <v>238</v>
      </c>
      <c r="G11" s="13">
        <f>(C11-VLOOKUP(E11,Riders!$A$2:$C$3501,2,FALSE))/365</f>
        <v>27.909589041095892</v>
      </c>
      <c r="H11" s="1">
        <v>10</v>
      </c>
      <c r="I11" s="107">
        <v>6.4699074074074103E-3</v>
      </c>
      <c r="J11">
        <v>48.301000000000002</v>
      </c>
    </row>
    <row r="12" spans="1:10" x14ac:dyDescent="0.45">
      <c r="A12" s="1" t="s">
        <v>93</v>
      </c>
      <c r="B12" s="1">
        <v>2024</v>
      </c>
      <c r="C12" s="19">
        <v>45396</v>
      </c>
      <c r="D12" s="1" t="s">
        <v>72</v>
      </c>
      <c r="E12" s="3" t="s">
        <v>244</v>
      </c>
      <c r="F12" s="3" t="s">
        <v>38</v>
      </c>
      <c r="G12" s="13">
        <f>(C12-VLOOKUP(E12,Riders!$A$2:$C$3501,2,FALSE))/365</f>
        <v>30.043835616438358</v>
      </c>
      <c r="H12" s="1">
        <v>11</v>
      </c>
      <c r="I12" s="107">
        <v>6.4699074074074103E-3</v>
      </c>
      <c r="J12">
        <v>48.301000000000002</v>
      </c>
    </row>
    <row r="13" spans="1:10" x14ac:dyDescent="0.45">
      <c r="A13" s="1" t="s">
        <v>93</v>
      </c>
      <c r="B13" s="1">
        <v>2024</v>
      </c>
      <c r="C13" s="19">
        <v>45396</v>
      </c>
      <c r="D13" s="1" t="s">
        <v>72</v>
      </c>
      <c r="E13" s="3" t="s">
        <v>241</v>
      </c>
      <c r="F13" s="3" t="s">
        <v>44</v>
      </c>
      <c r="G13" s="13">
        <f>(C13-VLOOKUP(E13,Riders!$A$2:$C$3501,2,FALSE))/365</f>
        <v>21.706849315068492</v>
      </c>
      <c r="H13" s="1">
        <v>12</v>
      </c>
      <c r="I13" s="107">
        <v>6.4699074074074103E-3</v>
      </c>
      <c r="J13">
        <v>48.301000000000002</v>
      </c>
    </row>
    <row r="14" spans="1:10" x14ac:dyDescent="0.45">
      <c r="A14" s="1" t="s">
        <v>93</v>
      </c>
      <c r="B14" s="1">
        <v>2024</v>
      </c>
      <c r="C14" s="19">
        <v>45396</v>
      </c>
      <c r="D14" s="1" t="s">
        <v>72</v>
      </c>
      <c r="E14" s="3" t="s">
        <v>430</v>
      </c>
      <c r="F14" s="3" t="s">
        <v>97</v>
      </c>
      <c r="G14" s="13">
        <f>(C14-VLOOKUP(E14,Riders!$A$2:$C$3501,2,FALSE))/365</f>
        <v>22.265753424657536</v>
      </c>
      <c r="H14" s="1">
        <v>13</v>
      </c>
      <c r="I14" s="107">
        <v>6.4699074074074103E-3</v>
      </c>
      <c r="J14">
        <v>48.301000000000002</v>
      </c>
    </row>
    <row r="15" spans="1:10" x14ac:dyDescent="0.45">
      <c r="A15" s="1" t="s">
        <v>93</v>
      </c>
      <c r="B15" s="1">
        <v>2024</v>
      </c>
      <c r="C15" s="19">
        <v>45396</v>
      </c>
      <c r="D15" s="1" t="s">
        <v>72</v>
      </c>
      <c r="E15" s="3" t="s">
        <v>219</v>
      </c>
      <c r="F15" s="3" t="s">
        <v>220</v>
      </c>
      <c r="G15" s="13">
        <f>(C15-VLOOKUP(E15,Riders!$A$2:$C$3501,2,FALSE))/365</f>
        <v>31.649315068493152</v>
      </c>
      <c r="H15" s="1">
        <v>14</v>
      </c>
      <c r="I15" s="107">
        <v>6.4699074074074103E-3</v>
      </c>
      <c r="J15">
        <v>48.301000000000002</v>
      </c>
    </row>
    <row r="16" spans="1:10" x14ac:dyDescent="0.45">
      <c r="A16" s="1" t="s">
        <v>93</v>
      </c>
      <c r="B16" s="1">
        <v>2024</v>
      </c>
      <c r="C16" s="19">
        <v>45396</v>
      </c>
      <c r="D16" s="1" t="s">
        <v>72</v>
      </c>
      <c r="E16" s="3" t="s">
        <v>228</v>
      </c>
      <c r="F16" s="3" t="s">
        <v>15</v>
      </c>
      <c r="G16" s="13">
        <f>(C16-VLOOKUP(E16,Riders!$A$2:$C$3501,2,FALSE))/365</f>
        <v>24.802739726027397</v>
      </c>
      <c r="H16" s="1">
        <v>15</v>
      </c>
      <c r="I16" s="107">
        <v>6.4699074074074103E-3</v>
      </c>
      <c r="J16">
        <v>48.301000000000002</v>
      </c>
    </row>
    <row r="17" spans="1:10" x14ac:dyDescent="0.45">
      <c r="A17" s="1" t="s">
        <v>93</v>
      </c>
      <c r="B17" s="1">
        <v>2024</v>
      </c>
      <c r="C17" s="19">
        <v>45396</v>
      </c>
      <c r="D17" s="1" t="s">
        <v>72</v>
      </c>
      <c r="E17" s="3" t="s">
        <v>234</v>
      </c>
      <c r="F17" s="3" t="s">
        <v>235</v>
      </c>
      <c r="G17" s="13">
        <f>(C17-VLOOKUP(E17,Riders!$A$2:$C$3501,2,FALSE))/365</f>
        <v>27.56986301369863</v>
      </c>
      <c r="H17" s="1">
        <v>16</v>
      </c>
      <c r="I17" s="107">
        <v>6.4699074074074103E-3</v>
      </c>
      <c r="J17">
        <v>48.301000000000002</v>
      </c>
    </row>
    <row r="18" spans="1:10" x14ac:dyDescent="0.45">
      <c r="A18" s="1" t="s">
        <v>93</v>
      </c>
      <c r="B18" s="1">
        <v>2024</v>
      </c>
      <c r="C18" s="19">
        <v>45396</v>
      </c>
      <c r="D18" s="1" t="s">
        <v>72</v>
      </c>
      <c r="E18" s="3" t="s">
        <v>617</v>
      </c>
      <c r="F18" s="3" t="s">
        <v>223</v>
      </c>
      <c r="G18" s="13">
        <f>(C18-VLOOKUP(E18,Riders!$A$2:$C$3501,2,FALSE))/365</f>
        <v>22.054794520547944</v>
      </c>
      <c r="H18" s="1">
        <v>17</v>
      </c>
      <c r="I18" s="107">
        <v>6.4699074074074103E-3</v>
      </c>
      <c r="J18">
        <v>48.301000000000002</v>
      </c>
    </row>
    <row r="19" spans="1:10" x14ac:dyDescent="0.45">
      <c r="A19" s="1" t="s">
        <v>93</v>
      </c>
      <c r="B19" s="1">
        <v>2024</v>
      </c>
      <c r="C19" s="19">
        <v>45396</v>
      </c>
      <c r="D19" s="1" t="s">
        <v>72</v>
      </c>
      <c r="E19" s="3" t="s">
        <v>420</v>
      </c>
      <c r="F19" s="3" t="s">
        <v>151</v>
      </c>
      <c r="G19" s="13">
        <f>(C19-VLOOKUP(E19,Riders!$A$2:$C$3501,2,FALSE))/365</f>
        <v>25.027397260273972</v>
      </c>
      <c r="H19" s="1">
        <v>18</v>
      </c>
      <c r="I19" s="107">
        <v>6.4699074074074103E-3</v>
      </c>
      <c r="J19">
        <v>48.301000000000002</v>
      </c>
    </row>
    <row r="20" spans="1:10" x14ac:dyDescent="0.45">
      <c r="A20" s="1" t="s">
        <v>93</v>
      </c>
      <c r="B20" s="1">
        <v>2024</v>
      </c>
      <c r="C20" s="19">
        <v>45396</v>
      </c>
      <c r="D20" s="1" t="s">
        <v>72</v>
      </c>
      <c r="E20" s="3" t="s">
        <v>429</v>
      </c>
      <c r="F20" s="3" t="s">
        <v>40</v>
      </c>
      <c r="G20" s="13">
        <f>(C20-VLOOKUP(E20,Riders!$A$2:$C$3501,2,FALSE))/365</f>
        <v>19.701369863013699</v>
      </c>
      <c r="H20" s="1">
        <v>19</v>
      </c>
      <c r="I20" s="107">
        <v>6.4699074074074103E-3</v>
      </c>
      <c r="J20">
        <v>48.301000000000002</v>
      </c>
    </row>
    <row r="21" spans="1:10" x14ac:dyDescent="0.45">
      <c r="A21" s="1" t="s">
        <v>93</v>
      </c>
      <c r="B21" s="1">
        <v>2024</v>
      </c>
      <c r="C21" s="19">
        <v>45396</v>
      </c>
      <c r="D21" s="1" t="s">
        <v>72</v>
      </c>
      <c r="E21" s="3" t="s">
        <v>251</v>
      </c>
      <c r="F21" s="3" t="s">
        <v>65</v>
      </c>
      <c r="G21" s="13">
        <f>(C21-VLOOKUP(E21,Riders!$A$2:$C$3501,2,FALSE))/365</f>
        <v>22.958904109589042</v>
      </c>
      <c r="H21" s="1">
        <v>20</v>
      </c>
      <c r="I21" s="107">
        <v>6.4699074074074103E-3</v>
      </c>
      <c r="J21">
        <v>48.301000000000002</v>
      </c>
    </row>
    <row r="22" spans="1:10" x14ac:dyDescent="0.45">
      <c r="A22" s="1" t="s">
        <v>93</v>
      </c>
      <c r="B22" s="1">
        <v>2024</v>
      </c>
      <c r="C22" s="19">
        <v>45396</v>
      </c>
      <c r="D22" s="1" t="s">
        <v>72</v>
      </c>
      <c r="E22" s="3" t="s">
        <v>853</v>
      </c>
      <c r="F22" s="3" t="s">
        <v>232</v>
      </c>
      <c r="G22" s="13">
        <f>(C22-VLOOKUP(E22,Riders!$A$2:$C$3501,2,FALSE))/365</f>
        <v>21.528767123287672</v>
      </c>
      <c r="H22" s="1">
        <v>21</v>
      </c>
      <c r="I22" s="107">
        <v>6.4699074074074103E-3</v>
      </c>
      <c r="J22">
        <v>48.301000000000002</v>
      </c>
    </row>
    <row r="23" spans="1:10" x14ac:dyDescent="0.45">
      <c r="A23" s="1" t="s">
        <v>93</v>
      </c>
      <c r="B23" s="1">
        <v>2024</v>
      </c>
      <c r="C23" s="19">
        <v>45396</v>
      </c>
      <c r="D23" s="1" t="s">
        <v>72</v>
      </c>
      <c r="E23" s="3" t="s">
        <v>263</v>
      </c>
      <c r="F23" s="3" t="s">
        <v>3842</v>
      </c>
      <c r="G23" s="13">
        <f>(C23-VLOOKUP(E23,Riders!$A$2:$C$3501,2,FALSE))/365</f>
        <v>21.010958904109589</v>
      </c>
      <c r="H23" s="1">
        <v>22</v>
      </c>
      <c r="I23" s="107">
        <v>6.4699074074074103E-3</v>
      </c>
      <c r="J23">
        <v>48.301000000000002</v>
      </c>
    </row>
    <row r="24" spans="1:10" x14ac:dyDescent="0.45">
      <c r="A24" s="1" t="s">
        <v>93</v>
      </c>
      <c r="B24" s="1">
        <v>2024</v>
      </c>
      <c r="C24" s="19">
        <v>45396</v>
      </c>
      <c r="D24" s="1" t="s">
        <v>72</v>
      </c>
      <c r="E24" s="3" t="s">
        <v>224</v>
      </c>
      <c r="F24" s="3" t="s">
        <v>225</v>
      </c>
      <c r="G24" s="13">
        <f>(C24-VLOOKUP(E24,Riders!$A$2:$C$3501,2,FALSE))/365</f>
        <v>24.347945205479451</v>
      </c>
      <c r="H24" s="1">
        <v>23</v>
      </c>
      <c r="I24" s="107">
        <v>6.4699074074074103E-3</v>
      </c>
      <c r="J24">
        <v>48.301000000000002</v>
      </c>
    </row>
    <row r="25" spans="1:10" x14ac:dyDescent="0.45">
      <c r="A25" s="1" t="s">
        <v>127</v>
      </c>
      <c r="B25" s="1">
        <v>2024</v>
      </c>
      <c r="C25" s="19">
        <v>45368</v>
      </c>
      <c r="D25" s="1" t="s">
        <v>72</v>
      </c>
      <c r="E25" s="3" t="s">
        <v>221</v>
      </c>
      <c r="F25" s="3" t="s">
        <v>40</v>
      </c>
      <c r="G25" s="13">
        <f>(C25-VLOOKUP(E25,Riders!$A$2:$C$3501,2,FALSE))/365</f>
        <v>26.953424657534246</v>
      </c>
      <c r="H25" s="1">
        <v>1</v>
      </c>
      <c r="I25" s="107">
        <v>6.5856481481481478E-3</v>
      </c>
      <c r="J25">
        <v>47.451999999999998</v>
      </c>
    </row>
    <row r="26" spans="1:10" x14ac:dyDescent="0.45">
      <c r="A26" s="1" t="s">
        <v>127</v>
      </c>
      <c r="B26" s="1">
        <v>2024</v>
      </c>
      <c r="C26" s="19">
        <v>45368</v>
      </c>
      <c r="D26" s="1" t="s">
        <v>72</v>
      </c>
      <c r="E26" s="3" t="s">
        <v>430</v>
      </c>
      <c r="F26" s="3" t="s">
        <v>97</v>
      </c>
      <c r="G26" s="13">
        <f>(C26-VLOOKUP(E26,Riders!$A$2:$C$3501,2,FALSE))/365</f>
        <v>22.18904109589041</v>
      </c>
      <c r="H26" s="1">
        <v>2</v>
      </c>
      <c r="I26" s="107">
        <v>6.5856481481481478E-3</v>
      </c>
      <c r="J26">
        <v>47.451999999999998</v>
      </c>
    </row>
    <row r="27" spans="1:10" x14ac:dyDescent="0.45">
      <c r="A27" s="1" t="s">
        <v>127</v>
      </c>
      <c r="B27" s="1">
        <v>2024</v>
      </c>
      <c r="C27" s="19">
        <v>45368</v>
      </c>
      <c r="D27" s="1" t="s">
        <v>72</v>
      </c>
      <c r="E27" s="3" t="s">
        <v>291</v>
      </c>
      <c r="F27" s="3" t="s">
        <v>56</v>
      </c>
      <c r="G27" s="13">
        <f>(C27-VLOOKUP(E27,Riders!$A$2:$C$3501,2,FALSE))/365</f>
        <v>22.920547945205481</v>
      </c>
      <c r="H27" s="1">
        <v>3</v>
      </c>
      <c r="I27" s="107">
        <v>6.5856481481481504E-3</v>
      </c>
      <c r="J27">
        <v>47.451999999999998</v>
      </c>
    </row>
    <row r="28" spans="1:10" x14ac:dyDescent="0.45">
      <c r="A28" s="1" t="s">
        <v>127</v>
      </c>
      <c r="B28" s="1">
        <v>2024</v>
      </c>
      <c r="C28" s="19">
        <v>45368</v>
      </c>
      <c r="D28" s="1" t="s">
        <v>72</v>
      </c>
      <c r="E28" s="3" t="s">
        <v>244</v>
      </c>
      <c r="F28" s="3" t="s">
        <v>38</v>
      </c>
      <c r="G28" s="13">
        <f>(C28-VLOOKUP(E28,Riders!$A$2:$C$3501,2,FALSE))/365</f>
        <v>29.967123287671232</v>
      </c>
      <c r="H28" s="1">
        <v>4</v>
      </c>
      <c r="I28" s="107">
        <v>6.5856481481481504E-3</v>
      </c>
      <c r="J28">
        <v>47.451999999999998</v>
      </c>
    </row>
    <row r="29" spans="1:10" x14ac:dyDescent="0.45">
      <c r="A29" s="1" t="s">
        <v>127</v>
      </c>
      <c r="B29" s="1">
        <v>2024</v>
      </c>
      <c r="C29" s="19">
        <v>45368</v>
      </c>
      <c r="D29" s="1" t="s">
        <v>72</v>
      </c>
      <c r="E29" s="3" t="s">
        <v>226</v>
      </c>
      <c r="F29" s="3" t="s">
        <v>120</v>
      </c>
      <c r="G29" s="13">
        <f>(C29-VLOOKUP(E29,Riders!$A$2:$C$3501,2,FALSE))/365</f>
        <v>25.553424657534247</v>
      </c>
      <c r="H29" s="1">
        <v>5</v>
      </c>
      <c r="I29" s="107">
        <v>6.5856481481481504E-3</v>
      </c>
      <c r="J29">
        <v>47.451999999999998</v>
      </c>
    </row>
    <row r="30" spans="1:10" x14ac:dyDescent="0.45">
      <c r="A30" s="1" t="s">
        <v>127</v>
      </c>
      <c r="B30" s="1">
        <v>2024</v>
      </c>
      <c r="C30" s="19">
        <v>45368</v>
      </c>
      <c r="D30" s="1" t="s">
        <v>72</v>
      </c>
      <c r="E30" s="3" t="s">
        <v>3857</v>
      </c>
      <c r="F30" s="3" t="s">
        <v>49</v>
      </c>
      <c r="G30" s="13">
        <f>(C30-VLOOKUP(E30,Riders!$A$2:$C$3501,2,FALSE))/365</f>
        <v>23.556164383561644</v>
      </c>
      <c r="H30" s="1">
        <v>6</v>
      </c>
      <c r="I30" s="107">
        <v>6.5856481481481504E-3</v>
      </c>
      <c r="J30">
        <v>47.451999999999998</v>
      </c>
    </row>
    <row r="31" spans="1:10" x14ac:dyDescent="0.45">
      <c r="A31" s="1" t="s">
        <v>127</v>
      </c>
      <c r="B31" s="1">
        <v>2024</v>
      </c>
      <c r="C31" s="19">
        <v>45368</v>
      </c>
      <c r="D31" s="1" t="s">
        <v>72</v>
      </c>
      <c r="E31" s="3" t="s">
        <v>231</v>
      </c>
      <c r="F31" s="3" t="s">
        <v>232</v>
      </c>
      <c r="G31" s="13">
        <f>(C31-VLOOKUP(E31,Riders!$A$2:$C$3501,2,FALSE))/365</f>
        <v>27.095890410958905</v>
      </c>
      <c r="H31" s="1">
        <v>7</v>
      </c>
      <c r="I31" s="107">
        <v>6.5856481481481504E-3</v>
      </c>
      <c r="J31">
        <v>47.451999999999998</v>
      </c>
    </row>
    <row r="32" spans="1:10" x14ac:dyDescent="0.45">
      <c r="A32" s="1" t="s">
        <v>127</v>
      </c>
      <c r="B32" s="1">
        <v>2024</v>
      </c>
      <c r="C32" s="19">
        <v>45368</v>
      </c>
      <c r="D32" s="1" t="s">
        <v>72</v>
      </c>
      <c r="E32" s="3" t="s">
        <v>216</v>
      </c>
      <c r="F32" s="3" t="s">
        <v>3817</v>
      </c>
      <c r="G32" s="13">
        <f>(C32-VLOOKUP(E32,Riders!$A$2:$C$3501,2,FALSE))/365</f>
        <v>25.109589041095891</v>
      </c>
      <c r="H32" s="1">
        <v>8</v>
      </c>
      <c r="I32" s="107">
        <v>6.5856481481481504E-3</v>
      </c>
      <c r="J32">
        <v>47.451999999999998</v>
      </c>
    </row>
    <row r="33" spans="1:10" x14ac:dyDescent="0.45">
      <c r="A33" s="1" t="s">
        <v>127</v>
      </c>
      <c r="B33" s="1">
        <v>2024</v>
      </c>
      <c r="C33" s="19">
        <v>45368</v>
      </c>
      <c r="D33" s="1" t="s">
        <v>72</v>
      </c>
      <c r="E33" s="3" t="s">
        <v>229</v>
      </c>
      <c r="F33" s="3" t="s">
        <v>61</v>
      </c>
      <c r="G33" s="13">
        <f>(C33-VLOOKUP(E33,Riders!$A$2:$C$3501,2,FALSE))/365</f>
        <v>25.526027397260275</v>
      </c>
      <c r="H33" s="1">
        <v>9</v>
      </c>
      <c r="I33" s="107">
        <v>6.5856481481481504E-3</v>
      </c>
      <c r="J33">
        <v>47.451999999999998</v>
      </c>
    </row>
    <row r="34" spans="1:10" x14ac:dyDescent="0.45">
      <c r="A34" s="1" t="s">
        <v>127</v>
      </c>
      <c r="B34" s="1">
        <v>2024</v>
      </c>
      <c r="C34" s="19">
        <v>45368</v>
      </c>
      <c r="D34" s="1" t="s">
        <v>72</v>
      </c>
      <c r="E34" s="3" t="s">
        <v>222</v>
      </c>
      <c r="F34" s="3" t="s">
        <v>223</v>
      </c>
      <c r="G34" s="13">
        <f>(C34-VLOOKUP(E34,Riders!$A$2:$C$3501,2,FALSE))/365</f>
        <v>24.706849315068492</v>
      </c>
      <c r="H34" s="1">
        <v>10</v>
      </c>
      <c r="I34" s="107">
        <v>6.5856481481481504E-3</v>
      </c>
      <c r="J34">
        <v>47.451999999999998</v>
      </c>
    </row>
    <row r="35" spans="1:10" x14ac:dyDescent="0.45">
      <c r="A35" s="1" t="s">
        <v>127</v>
      </c>
      <c r="B35" s="1">
        <v>2024</v>
      </c>
      <c r="C35" s="19">
        <v>45368</v>
      </c>
      <c r="D35" s="1" t="s">
        <v>72</v>
      </c>
      <c r="E35" s="3" t="s">
        <v>219</v>
      </c>
      <c r="F35" s="3" t="s">
        <v>220</v>
      </c>
      <c r="G35" s="13">
        <f>(C35-VLOOKUP(E35,Riders!$A$2:$C$3501,2,FALSE))/365</f>
        <v>31.572602739726026</v>
      </c>
      <c r="H35" s="1">
        <v>11</v>
      </c>
      <c r="I35" s="107">
        <v>6.5856481481481504E-3</v>
      </c>
      <c r="J35">
        <v>47.451999999999998</v>
      </c>
    </row>
    <row r="36" spans="1:10" x14ac:dyDescent="0.45">
      <c r="A36" s="1" t="s">
        <v>127</v>
      </c>
      <c r="B36" s="1">
        <v>2024</v>
      </c>
      <c r="C36" s="19">
        <v>45368</v>
      </c>
      <c r="D36" s="1" t="s">
        <v>72</v>
      </c>
      <c r="E36" s="3" t="s">
        <v>462</v>
      </c>
      <c r="F36" s="3" t="s">
        <v>19</v>
      </c>
      <c r="G36" s="13">
        <f>(C36-VLOOKUP(E36,Riders!$A$2:$C$3501,2,FALSE))/365</f>
        <v>24.80821917808219</v>
      </c>
      <c r="H36" s="1">
        <v>12</v>
      </c>
      <c r="I36" s="107">
        <v>6.5856481481481504E-3</v>
      </c>
      <c r="J36">
        <v>47.451999999999998</v>
      </c>
    </row>
    <row r="37" spans="1:10" x14ac:dyDescent="0.45">
      <c r="A37" s="1" t="s">
        <v>127</v>
      </c>
      <c r="B37" s="1">
        <v>2024</v>
      </c>
      <c r="C37" s="19">
        <v>45368</v>
      </c>
      <c r="D37" s="1" t="s">
        <v>72</v>
      </c>
      <c r="E37" s="3" t="s">
        <v>241</v>
      </c>
      <c r="F37" s="3" t="s">
        <v>44</v>
      </c>
      <c r="G37" s="13">
        <f>(C37-VLOOKUP(E37,Riders!$A$2:$C$3501,2,FALSE))/365</f>
        <v>21.63013698630137</v>
      </c>
      <c r="H37" s="1">
        <v>13</v>
      </c>
      <c r="I37" s="107">
        <v>6.5856481481481504E-3</v>
      </c>
      <c r="J37">
        <v>47.451999999999998</v>
      </c>
    </row>
    <row r="38" spans="1:10" x14ac:dyDescent="0.45">
      <c r="A38" s="1" t="s">
        <v>127</v>
      </c>
      <c r="B38" s="1">
        <v>2024</v>
      </c>
      <c r="C38" s="19">
        <v>45368</v>
      </c>
      <c r="D38" s="1" t="s">
        <v>72</v>
      </c>
      <c r="E38" s="3" t="s">
        <v>2546</v>
      </c>
      <c r="F38" s="3" t="s">
        <v>17</v>
      </c>
      <c r="G38" s="13">
        <f>(C38-VLOOKUP(E38,Riders!$A$2:$C$3501,2,FALSE))/365</f>
        <v>18.454794520547946</v>
      </c>
      <c r="H38" s="1">
        <v>14</v>
      </c>
      <c r="I38" s="107">
        <v>6.5856481481481504E-3</v>
      </c>
      <c r="J38">
        <v>47.451999999999998</v>
      </c>
    </row>
    <row r="39" spans="1:10" x14ac:dyDescent="0.45">
      <c r="A39" s="1" t="s">
        <v>127</v>
      </c>
      <c r="B39" s="1">
        <v>2024</v>
      </c>
      <c r="C39" s="19">
        <v>45368</v>
      </c>
      <c r="D39" s="1" t="s">
        <v>72</v>
      </c>
      <c r="E39" s="3" t="s">
        <v>251</v>
      </c>
      <c r="F39" s="3" t="s">
        <v>65</v>
      </c>
      <c r="G39" s="13">
        <f>(C39-VLOOKUP(E39,Riders!$A$2:$C$3501,2,FALSE))/365</f>
        <v>22.882191780821916</v>
      </c>
      <c r="H39" s="1">
        <v>15</v>
      </c>
      <c r="I39" s="107">
        <v>6.5856481481481504E-3</v>
      </c>
      <c r="J39">
        <v>47.451999999999998</v>
      </c>
    </row>
    <row r="40" spans="1:10" x14ac:dyDescent="0.45">
      <c r="A40" s="1" t="s">
        <v>127</v>
      </c>
      <c r="B40" s="1">
        <v>2024</v>
      </c>
      <c r="C40" s="19">
        <v>45368</v>
      </c>
      <c r="D40" s="1" t="s">
        <v>72</v>
      </c>
      <c r="E40" s="3" t="s">
        <v>234</v>
      </c>
      <c r="F40" s="3" t="s">
        <v>235</v>
      </c>
      <c r="G40" s="13">
        <f>(C40-VLOOKUP(E40,Riders!$A$2:$C$3501,2,FALSE))/365</f>
        <v>27.493150684931507</v>
      </c>
      <c r="H40" s="1">
        <v>16</v>
      </c>
      <c r="I40" s="107">
        <v>6.5856481481481504E-3</v>
      </c>
      <c r="J40">
        <v>47.451999999999998</v>
      </c>
    </row>
    <row r="41" spans="1:10" x14ac:dyDescent="0.45">
      <c r="A41" s="1" t="s">
        <v>127</v>
      </c>
      <c r="B41" s="1">
        <v>2024</v>
      </c>
      <c r="C41" s="19">
        <v>45368</v>
      </c>
      <c r="D41" s="1" t="s">
        <v>72</v>
      </c>
      <c r="E41" s="3" t="s">
        <v>302</v>
      </c>
      <c r="F41" s="3" t="s">
        <v>264</v>
      </c>
      <c r="G41" s="13">
        <f>(C41-VLOOKUP(E41,Riders!$A$2:$C$3501,2,FALSE))/365</f>
        <v>43.88219178082192</v>
      </c>
      <c r="H41" s="1">
        <v>17</v>
      </c>
      <c r="I41" s="107">
        <v>6.5856481481481504E-3</v>
      </c>
      <c r="J41">
        <v>47.451999999999998</v>
      </c>
    </row>
    <row r="42" spans="1:10" x14ac:dyDescent="0.45">
      <c r="A42" s="1" t="s">
        <v>127</v>
      </c>
      <c r="B42" s="1">
        <v>2024</v>
      </c>
      <c r="C42" s="19">
        <v>45368</v>
      </c>
      <c r="D42" s="1" t="s">
        <v>72</v>
      </c>
      <c r="E42" s="3" t="s">
        <v>3870</v>
      </c>
      <c r="F42" s="3" t="s">
        <v>158</v>
      </c>
      <c r="G42" s="13" t="e">
        <f>(C42-VLOOKUP(E42,Riders!$A$2:$C$3501,2,FALSE))/365</f>
        <v>#N/A</v>
      </c>
      <c r="H42" s="1">
        <v>18</v>
      </c>
      <c r="I42" s="107">
        <v>6.5856481481481504E-3</v>
      </c>
      <c r="J42">
        <v>47.451999999999998</v>
      </c>
    </row>
    <row r="43" spans="1:10" x14ac:dyDescent="0.45">
      <c r="A43" s="1" t="s">
        <v>127</v>
      </c>
      <c r="B43" s="1">
        <v>2024</v>
      </c>
      <c r="C43" s="19">
        <v>45368</v>
      </c>
      <c r="D43" s="1" t="s">
        <v>72</v>
      </c>
      <c r="E43" s="3" t="s">
        <v>434</v>
      </c>
      <c r="F43" s="3" t="s">
        <v>53</v>
      </c>
      <c r="G43" s="13">
        <f>(C43-VLOOKUP(E43,Riders!$A$2:$C$3501,2,FALSE))/365</f>
        <v>24.054794520547944</v>
      </c>
      <c r="H43" s="1">
        <v>19</v>
      </c>
      <c r="I43" s="107">
        <v>6.5856481481481504E-3</v>
      </c>
      <c r="J43">
        <v>47.451999999999998</v>
      </c>
    </row>
    <row r="44" spans="1:10" x14ac:dyDescent="0.45">
      <c r="A44" s="1" t="s">
        <v>127</v>
      </c>
      <c r="B44" s="1">
        <v>2024</v>
      </c>
      <c r="C44" s="19">
        <v>45368</v>
      </c>
      <c r="D44" s="1" t="s">
        <v>72</v>
      </c>
      <c r="E44" s="3" t="s">
        <v>2496</v>
      </c>
      <c r="F44" s="3" t="s">
        <v>36</v>
      </c>
      <c r="G44" s="13">
        <f>(C44-VLOOKUP(E44,Riders!$A$2:$C$3501,2,FALSE))/365</f>
        <v>18.641095890410959</v>
      </c>
      <c r="H44" s="1">
        <v>20</v>
      </c>
      <c r="I44" s="107">
        <v>6.5856481481481504E-3</v>
      </c>
      <c r="J44">
        <v>47.451999999999998</v>
      </c>
    </row>
    <row r="45" spans="1:10" x14ac:dyDescent="0.45">
      <c r="A45" s="1" t="s">
        <v>127</v>
      </c>
      <c r="B45" s="1">
        <v>2024</v>
      </c>
      <c r="C45" s="19">
        <v>45368</v>
      </c>
      <c r="D45" s="1" t="s">
        <v>72</v>
      </c>
      <c r="E45" s="3" t="s">
        <v>416</v>
      </c>
      <c r="F45" s="3" t="s">
        <v>29</v>
      </c>
      <c r="G45" s="13">
        <f>(C45-VLOOKUP(E45,Riders!$A$2:$C$3501,2,FALSE))/365</f>
        <v>26.383561643835616</v>
      </c>
      <c r="H45" s="1">
        <v>21</v>
      </c>
      <c r="I45" s="107">
        <v>6.5856481481481504E-3</v>
      </c>
      <c r="J45">
        <v>47.451999999999998</v>
      </c>
    </row>
    <row r="46" spans="1:10" x14ac:dyDescent="0.45">
      <c r="A46" s="1" t="s">
        <v>127</v>
      </c>
      <c r="B46" s="1">
        <v>2024</v>
      </c>
      <c r="C46" s="19">
        <v>45368</v>
      </c>
      <c r="D46" s="1" t="s">
        <v>72</v>
      </c>
      <c r="E46" s="3" t="s">
        <v>277</v>
      </c>
      <c r="F46" s="3" t="s">
        <v>278</v>
      </c>
      <c r="G46" s="13">
        <f>(C46-VLOOKUP(E46,Riders!$A$2:$C$3501,2,FALSE))/365</f>
        <v>26.019178082191782</v>
      </c>
      <c r="H46" s="1">
        <v>22</v>
      </c>
      <c r="I46" s="107">
        <v>6.5856481481481504E-3</v>
      </c>
      <c r="J46">
        <v>47.451999999999998</v>
      </c>
    </row>
    <row r="47" spans="1:10" x14ac:dyDescent="0.45">
      <c r="A47" s="1" t="s">
        <v>127</v>
      </c>
      <c r="B47" s="1">
        <v>2024</v>
      </c>
      <c r="C47" s="19">
        <v>45368</v>
      </c>
      <c r="D47" s="1" t="s">
        <v>72</v>
      </c>
      <c r="E47" s="3" t="s">
        <v>263</v>
      </c>
      <c r="F47" s="3" t="s">
        <v>3842</v>
      </c>
      <c r="G47" s="13">
        <f>(C47-VLOOKUP(E47,Riders!$A$2:$C$3501,2,FALSE))/365</f>
        <v>20.934246575342467</v>
      </c>
      <c r="H47" s="1">
        <v>23</v>
      </c>
      <c r="I47" s="107">
        <v>6.5856481481481504E-3</v>
      </c>
      <c r="J47">
        <v>47.451999999999998</v>
      </c>
    </row>
    <row r="48" spans="1:10" x14ac:dyDescent="0.45">
      <c r="A48" s="1" t="s">
        <v>693</v>
      </c>
      <c r="B48" s="1">
        <v>2024</v>
      </c>
      <c r="C48" s="2">
        <v>45325</v>
      </c>
      <c r="D48" s="1" t="s">
        <v>72</v>
      </c>
      <c r="E48" s="3" t="s">
        <v>274</v>
      </c>
      <c r="F48" s="3" t="s">
        <v>29</v>
      </c>
      <c r="G48" s="13">
        <f>(C48-VLOOKUP(E48,Riders!$A$2:$C$3501,2,FALSE))/365</f>
        <v>23.095890410958905</v>
      </c>
      <c r="H48" s="1">
        <v>1</v>
      </c>
      <c r="I48" s="107">
        <v>6.4814814814814813E-3</v>
      </c>
      <c r="J48">
        <v>48.213999999999999</v>
      </c>
    </row>
    <row r="49" spans="1:10" x14ac:dyDescent="0.45">
      <c r="A49" s="1" t="s">
        <v>693</v>
      </c>
      <c r="B49" s="1">
        <v>2024</v>
      </c>
      <c r="C49" s="2">
        <v>45325</v>
      </c>
      <c r="D49" s="1" t="s">
        <v>72</v>
      </c>
      <c r="E49" s="3" t="s">
        <v>269</v>
      </c>
      <c r="F49" s="3" t="s">
        <v>25</v>
      </c>
      <c r="G49" s="13">
        <f>(C49-VLOOKUP(E49,Riders!$A$2:$C$3501,2,FALSE))/365</f>
        <v>29.917808219178081</v>
      </c>
      <c r="H49" s="1">
        <v>2</v>
      </c>
      <c r="I49" s="107">
        <v>6.4814814814814813E-3</v>
      </c>
      <c r="J49">
        <v>48.213999999999999</v>
      </c>
    </row>
    <row r="50" spans="1:10" x14ac:dyDescent="0.45">
      <c r="A50" s="1" t="s">
        <v>693</v>
      </c>
      <c r="B50" s="1">
        <v>2024</v>
      </c>
      <c r="C50" s="2">
        <v>45325</v>
      </c>
      <c r="D50" s="1" t="s">
        <v>72</v>
      </c>
      <c r="E50" s="3" t="s">
        <v>270</v>
      </c>
      <c r="F50" s="3" t="s">
        <v>36</v>
      </c>
      <c r="G50" s="13">
        <f>(C50-VLOOKUP(E50,Riders!$A$2:$C$3501,2,FALSE))/365</f>
        <v>29.389041095890413</v>
      </c>
      <c r="H50" s="1">
        <v>3</v>
      </c>
      <c r="I50" s="107">
        <v>6.4814814814814804E-3</v>
      </c>
      <c r="J50">
        <v>48.213999999999999</v>
      </c>
    </row>
    <row r="51" spans="1:10" x14ac:dyDescent="0.45">
      <c r="A51" s="1" t="s">
        <v>693</v>
      </c>
      <c r="B51" s="1">
        <v>2024</v>
      </c>
      <c r="C51" s="2">
        <v>45325</v>
      </c>
      <c r="D51" s="1" t="s">
        <v>72</v>
      </c>
      <c r="E51" s="3" t="s">
        <v>430</v>
      </c>
      <c r="F51" s="3" t="s">
        <v>97</v>
      </c>
      <c r="G51" s="13">
        <f>(C51-VLOOKUP(E51,Riders!$A$2:$C$3501,2,FALSE))/365</f>
        <v>22.07123287671233</v>
      </c>
      <c r="H51" s="1">
        <v>4</v>
      </c>
      <c r="I51" s="107">
        <v>6.4814814814814804E-3</v>
      </c>
      <c r="J51">
        <v>48.213999999999999</v>
      </c>
    </row>
    <row r="52" spans="1:10" x14ac:dyDescent="0.45">
      <c r="A52" s="1" t="s">
        <v>693</v>
      </c>
      <c r="B52" s="1">
        <v>2024</v>
      </c>
      <c r="C52" s="2">
        <v>45325</v>
      </c>
      <c r="D52" s="1" t="s">
        <v>72</v>
      </c>
      <c r="E52" s="3" t="s">
        <v>3857</v>
      </c>
      <c r="F52" s="3" t="s">
        <v>49</v>
      </c>
      <c r="G52" s="13">
        <f>(C52-VLOOKUP(E52,Riders!$A$2:$C$3501,2,FALSE))/365</f>
        <v>23.438356164383563</v>
      </c>
      <c r="H52" s="1">
        <v>5</v>
      </c>
      <c r="I52" s="107">
        <v>6.4814814814814804E-3</v>
      </c>
      <c r="J52">
        <v>48.213999999999999</v>
      </c>
    </row>
    <row r="53" spans="1:10" x14ac:dyDescent="0.45">
      <c r="A53" s="1" t="s">
        <v>693</v>
      </c>
      <c r="B53" s="1">
        <v>2024</v>
      </c>
      <c r="C53" s="2">
        <v>45325</v>
      </c>
      <c r="D53" s="1" t="s">
        <v>72</v>
      </c>
      <c r="E53" s="3" t="s">
        <v>219</v>
      </c>
      <c r="F53" s="3" t="s">
        <v>220</v>
      </c>
      <c r="G53" s="13">
        <f>(C53-VLOOKUP(E53,Riders!$A$2:$C$3501,2,FALSE))/365</f>
        <v>31.454794520547946</v>
      </c>
      <c r="H53" s="1">
        <v>6</v>
      </c>
      <c r="I53" s="107">
        <v>6.4814814814814804E-3</v>
      </c>
      <c r="J53">
        <v>48.213999999999999</v>
      </c>
    </row>
    <row r="54" spans="1:10" x14ac:dyDescent="0.45">
      <c r="A54" s="1" t="s">
        <v>693</v>
      </c>
      <c r="B54" s="1">
        <v>2024</v>
      </c>
      <c r="C54" s="2">
        <v>45325</v>
      </c>
      <c r="D54" s="1" t="s">
        <v>72</v>
      </c>
      <c r="E54" s="3" t="s">
        <v>291</v>
      </c>
      <c r="F54" s="3" t="s">
        <v>56</v>
      </c>
      <c r="G54" s="13">
        <f>(C54-VLOOKUP(E54,Riders!$A$2:$C$3501,2,FALSE))/365</f>
        <v>22.802739726027397</v>
      </c>
      <c r="H54" s="1">
        <v>7</v>
      </c>
      <c r="I54" s="107">
        <v>6.4814814814814804E-3</v>
      </c>
      <c r="J54">
        <v>48.213999999999999</v>
      </c>
    </row>
    <row r="55" spans="1:10" x14ac:dyDescent="0.45">
      <c r="A55" s="1" t="s">
        <v>693</v>
      </c>
      <c r="B55" s="1">
        <v>2024</v>
      </c>
      <c r="C55" s="2">
        <v>45325</v>
      </c>
      <c r="D55" s="1" t="s">
        <v>72</v>
      </c>
      <c r="E55" s="3" t="s">
        <v>226</v>
      </c>
      <c r="F55" s="3" t="s">
        <v>120</v>
      </c>
      <c r="G55" s="13">
        <f>(C55-VLOOKUP(E55,Riders!$A$2:$C$3501,2,FALSE))/365</f>
        <v>25.435616438356163</v>
      </c>
      <c r="H55" s="1">
        <v>8</v>
      </c>
      <c r="I55" s="107">
        <v>6.4814814814814804E-3</v>
      </c>
      <c r="J55">
        <v>48.213999999999999</v>
      </c>
    </row>
    <row r="56" spans="1:10" x14ac:dyDescent="0.45">
      <c r="A56" s="1" t="s">
        <v>693</v>
      </c>
      <c r="B56" s="1">
        <v>2024</v>
      </c>
      <c r="C56" s="2">
        <v>45325</v>
      </c>
      <c r="D56" s="1" t="s">
        <v>72</v>
      </c>
      <c r="E56" s="3" t="s">
        <v>591</v>
      </c>
      <c r="F56" s="3" t="s">
        <v>47</v>
      </c>
      <c r="G56" s="13">
        <f>(C56-VLOOKUP(E56,Riders!$A$2:$C$3501,2,FALSE))/365</f>
        <v>20.652054794520549</v>
      </c>
      <c r="H56" s="1">
        <v>9</v>
      </c>
      <c r="I56" s="107">
        <v>6.4814814814814804E-3</v>
      </c>
      <c r="J56">
        <v>48.213999999999999</v>
      </c>
    </row>
    <row r="57" spans="1:10" x14ac:dyDescent="0.45">
      <c r="A57" s="1" t="s">
        <v>693</v>
      </c>
      <c r="B57" s="1">
        <v>2024</v>
      </c>
      <c r="C57" s="2">
        <v>45325</v>
      </c>
      <c r="D57" s="1" t="s">
        <v>72</v>
      </c>
      <c r="E57" s="3" t="s">
        <v>244</v>
      </c>
      <c r="F57" s="3" t="s">
        <v>38</v>
      </c>
      <c r="G57" s="13">
        <f>(C57-VLOOKUP(E57,Riders!$A$2:$C$3501,2,FALSE))/365</f>
        <v>29.849315068493151</v>
      </c>
      <c r="H57" s="1">
        <v>10</v>
      </c>
      <c r="I57" s="107">
        <v>6.4814814814814804E-3</v>
      </c>
      <c r="J57">
        <v>48.213999999999999</v>
      </c>
    </row>
    <row r="58" spans="1:10" x14ac:dyDescent="0.45">
      <c r="A58" s="1" t="s">
        <v>693</v>
      </c>
      <c r="B58" s="1">
        <v>2024</v>
      </c>
      <c r="C58" s="2">
        <v>45325</v>
      </c>
      <c r="D58" s="1" t="s">
        <v>72</v>
      </c>
      <c r="E58" s="3" t="s">
        <v>214</v>
      </c>
      <c r="F58" s="3" t="s">
        <v>67</v>
      </c>
      <c r="G58" s="13">
        <f>(C58-VLOOKUP(E58,Riders!$A$2:$C$3501,2,FALSE))/365</f>
        <v>29.13150684931507</v>
      </c>
      <c r="H58" s="1">
        <v>11</v>
      </c>
      <c r="I58" s="107">
        <v>6.4814814814814804E-3</v>
      </c>
      <c r="J58">
        <v>48.213999999999999</v>
      </c>
    </row>
    <row r="59" spans="1:10" x14ac:dyDescent="0.45">
      <c r="A59" s="1" t="s">
        <v>693</v>
      </c>
      <c r="B59" s="1">
        <v>2024</v>
      </c>
      <c r="C59" s="2">
        <v>45325</v>
      </c>
      <c r="D59" s="1" t="s">
        <v>72</v>
      </c>
      <c r="E59" s="3" t="s">
        <v>251</v>
      </c>
      <c r="F59" s="3" t="s">
        <v>65</v>
      </c>
      <c r="G59" s="13">
        <f>(C59-VLOOKUP(E59,Riders!$A$2:$C$3501,2,FALSE))/365</f>
        <v>22.764383561643836</v>
      </c>
      <c r="H59" s="1">
        <v>12</v>
      </c>
      <c r="I59" s="107">
        <v>6.4814814814814804E-3</v>
      </c>
      <c r="J59">
        <v>48.213999999999999</v>
      </c>
    </row>
    <row r="60" spans="1:10" x14ac:dyDescent="0.45">
      <c r="A60" s="1" t="s">
        <v>693</v>
      </c>
      <c r="B60" s="1">
        <v>2024</v>
      </c>
      <c r="C60" s="2">
        <v>45325</v>
      </c>
      <c r="D60" s="1" t="s">
        <v>72</v>
      </c>
      <c r="E60" s="3" t="s">
        <v>389</v>
      </c>
      <c r="F60" s="3" t="s">
        <v>53</v>
      </c>
      <c r="G60" s="13">
        <f>(C60-VLOOKUP(E60,Riders!$A$2:$C$3501,2,FALSE))/365</f>
        <v>24.263013698630136</v>
      </c>
      <c r="H60" s="1">
        <v>13</v>
      </c>
      <c r="I60" s="107">
        <v>6.4814814814814804E-3</v>
      </c>
      <c r="J60">
        <v>48.213999999999999</v>
      </c>
    </row>
    <row r="61" spans="1:10" x14ac:dyDescent="0.45">
      <c r="A61" s="1" t="s">
        <v>693</v>
      </c>
      <c r="B61" s="1">
        <v>2024</v>
      </c>
      <c r="C61" s="2">
        <v>45325</v>
      </c>
      <c r="D61" s="1" t="s">
        <v>72</v>
      </c>
      <c r="E61" s="3" t="s">
        <v>222</v>
      </c>
      <c r="F61" s="3" t="s">
        <v>223</v>
      </c>
      <c r="G61" s="13">
        <f>(C61-VLOOKUP(E61,Riders!$A$2:$C$3501,2,FALSE))/365</f>
        <v>24.589041095890412</v>
      </c>
      <c r="H61" s="1">
        <v>14</v>
      </c>
      <c r="I61" s="107">
        <v>6.4814814814814804E-3</v>
      </c>
      <c r="J61">
        <v>48.213999999999999</v>
      </c>
    </row>
    <row r="62" spans="1:10" x14ac:dyDescent="0.45">
      <c r="A62" s="1" t="s">
        <v>693</v>
      </c>
      <c r="B62" s="1">
        <v>2024</v>
      </c>
      <c r="C62" s="2">
        <v>45325</v>
      </c>
      <c r="D62" s="1" t="s">
        <v>72</v>
      </c>
      <c r="E62" s="3" t="s">
        <v>853</v>
      </c>
      <c r="F62" s="3" t="s">
        <v>232</v>
      </c>
      <c r="G62" s="13">
        <f>(C62-VLOOKUP(E62,Riders!$A$2:$C$3501,2,FALSE))/365</f>
        <v>21.334246575342465</v>
      </c>
      <c r="H62" s="1">
        <v>15</v>
      </c>
      <c r="I62" s="107">
        <v>6.4814814814814804E-3</v>
      </c>
      <c r="J62">
        <v>48.213999999999999</v>
      </c>
    </row>
    <row r="63" spans="1:10" x14ac:dyDescent="0.45">
      <c r="A63" s="1" t="s">
        <v>693</v>
      </c>
      <c r="B63" s="1">
        <v>2024</v>
      </c>
      <c r="C63" s="2">
        <v>45325</v>
      </c>
      <c r="D63" s="1" t="s">
        <v>72</v>
      </c>
      <c r="E63" s="3" t="s">
        <v>328</v>
      </c>
      <c r="F63" s="3" t="s">
        <v>151</v>
      </c>
      <c r="G63" s="13">
        <f>(C63-VLOOKUP(E63,Riders!$A$2:$C$3501,2,FALSE))/365</f>
        <v>33.531506849315072</v>
      </c>
      <c r="H63" s="1">
        <v>16</v>
      </c>
      <c r="I63" s="107">
        <v>6.4814814814814804E-3</v>
      </c>
      <c r="J63">
        <v>48.213999999999999</v>
      </c>
    </row>
    <row r="64" spans="1:10" x14ac:dyDescent="0.45">
      <c r="A64" s="1" t="s">
        <v>693</v>
      </c>
      <c r="B64" s="1">
        <v>2024</v>
      </c>
      <c r="C64" s="2">
        <v>45325</v>
      </c>
      <c r="D64" s="1" t="s">
        <v>72</v>
      </c>
      <c r="E64" s="3" t="s">
        <v>229</v>
      </c>
      <c r="F64" s="3" t="s">
        <v>61</v>
      </c>
      <c r="G64" s="13">
        <f>(C64-VLOOKUP(E64,Riders!$A$2:$C$3501,2,FALSE))/365</f>
        <v>25.408219178082192</v>
      </c>
      <c r="H64" s="1">
        <v>17</v>
      </c>
      <c r="I64" s="107">
        <v>6.4814814814814804E-3</v>
      </c>
      <c r="J64">
        <v>48.213999999999999</v>
      </c>
    </row>
    <row r="65" spans="1:10" x14ac:dyDescent="0.45">
      <c r="A65" s="1" t="s">
        <v>693</v>
      </c>
      <c r="B65" s="1">
        <v>2024</v>
      </c>
      <c r="C65" s="2">
        <v>45325</v>
      </c>
      <c r="D65" s="1" t="s">
        <v>72</v>
      </c>
      <c r="E65" s="3" t="s">
        <v>216</v>
      </c>
      <c r="F65" s="3" t="s">
        <v>27</v>
      </c>
      <c r="G65" s="13">
        <f>(C65-VLOOKUP(E65,Riders!$A$2:$C$3501,2,FALSE))/365</f>
        <v>24.991780821917807</v>
      </c>
      <c r="H65" s="1">
        <v>18</v>
      </c>
      <c r="I65" s="107">
        <v>6.4814814814814804E-3</v>
      </c>
      <c r="J65">
        <v>48.213999999999999</v>
      </c>
    </row>
    <row r="66" spans="1:10" x14ac:dyDescent="0.45">
      <c r="A66" s="1" t="s">
        <v>693</v>
      </c>
      <c r="B66" s="1">
        <v>2024</v>
      </c>
      <c r="C66" s="2">
        <v>45325</v>
      </c>
      <c r="D66" s="1" t="s">
        <v>72</v>
      </c>
      <c r="E66" s="3" t="s">
        <v>310</v>
      </c>
      <c r="F66" s="3" t="s">
        <v>158</v>
      </c>
      <c r="G66" s="13">
        <f>(C66-VLOOKUP(E66,Riders!$A$2:$C$3501,2,FALSE))/365</f>
        <v>33.706849315068496</v>
      </c>
      <c r="H66" s="1">
        <v>19</v>
      </c>
      <c r="I66" s="107">
        <v>6.4814814814814804E-3</v>
      </c>
      <c r="J66">
        <v>48.213999999999999</v>
      </c>
    </row>
    <row r="67" spans="1:10" x14ac:dyDescent="0.45">
      <c r="A67" s="1" t="s">
        <v>693</v>
      </c>
      <c r="B67" s="1">
        <v>2024</v>
      </c>
      <c r="C67" s="2">
        <v>45325</v>
      </c>
      <c r="D67" s="1" t="s">
        <v>72</v>
      </c>
      <c r="E67" s="3" t="s">
        <v>221</v>
      </c>
      <c r="F67" s="3" t="s">
        <v>40</v>
      </c>
      <c r="G67" s="13">
        <f>(C67-VLOOKUP(E67,Riders!$A$2:$C$3501,2,FALSE))/365</f>
        <v>26.835616438356166</v>
      </c>
      <c r="H67" s="1">
        <v>20</v>
      </c>
      <c r="I67" s="107">
        <v>6.4814814814814804E-3</v>
      </c>
      <c r="J67">
        <v>48.213999999999999</v>
      </c>
    </row>
    <row r="68" spans="1:10" x14ac:dyDescent="0.45">
      <c r="A68" s="1" t="s">
        <v>693</v>
      </c>
      <c r="B68" s="1">
        <v>2024</v>
      </c>
      <c r="C68" s="2">
        <v>45325</v>
      </c>
      <c r="D68" s="1" t="s">
        <v>72</v>
      </c>
      <c r="E68" s="3" t="s">
        <v>263</v>
      </c>
      <c r="F68" s="3" t="s">
        <v>3842</v>
      </c>
      <c r="G68" s="13">
        <f>(C68-VLOOKUP(E68,Riders!$A$2:$C$3501,2,FALSE))/365</f>
        <v>20.816438356164383</v>
      </c>
      <c r="H68" s="1">
        <v>21</v>
      </c>
      <c r="I68" s="107">
        <v>6.4814814814814804E-3</v>
      </c>
      <c r="J68">
        <v>48.213999999999999</v>
      </c>
    </row>
    <row r="69" spans="1:10" x14ac:dyDescent="0.45">
      <c r="A69" s="1" t="s">
        <v>693</v>
      </c>
      <c r="B69" s="1">
        <v>2024</v>
      </c>
      <c r="C69" s="2">
        <v>45325</v>
      </c>
      <c r="D69" s="1" t="s">
        <v>72</v>
      </c>
      <c r="E69" s="3" t="s">
        <v>446</v>
      </c>
      <c r="F69" s="3" t="s">
        <v>44</v>
      </c>
      <c r="G69" s="13">
        <f>(C69-VLOOKUP(E69,Riders!$A$2:$C$3501,2,FALSE))/365</f>
        <v>22.531506849315068</v>
      </c>
      <c r="H69" s="1">
        <v>22</v>
      </c>
      <c r="I69" s="107">
        <v>6.4814814814814804E-3</v>
      </c>
      <c r="J69">
        <v>48.213999999999999</v>
      </c>
    </row>
    <row r="70" spans="1:10" x14ac:dyDescent="0.45">
      <c r="A70" s="1" t="s">
        <v>693</v>
      </c>
      <c r="B70" s="1">
        <v>2024</v>
      </c>
      <c r="C70" s="2">
        <v>45325</v>
      </c>
      <c r="D70" s="1" t="s">
        <v>72</v>
      </c>
      <c r="E70" s="3" t="s">
        <v>302</v>
      </c>
      <c r="F70" s="3" t="s">
        <v>264</v>
      </c>
      <c r="G70" s="13">
        <f>(C70-VLOOKUP(E70,Riders!$A$2:$C$3501,2,FALSE))/365</f>
        <v>43.764383561643832</v>
      </c>
      <c r="H70" s="1">
        <v>23</v>
      </c>
      <c r="I70" s="107">
        <v>6.4814814814814804E-3</v>
      </c>
      <c r="J70">
        <v>48.213999999999999</v>
      </c>
    </row>
    <row r="71" spans="1:10" x14ac:dyDescent="0.45">
      <c r="A71" s="4" t="s">
        <v>657</v>
      </c>
      <c r="B71" s="4">
        <v>2024</v>
      </c>
      <c r="C71" s="19">
        <v>45302</v>
      </c>
      <c r="D71" s="4" t="s">
        <v>3826</v>
      </c>
      <c r="E71" s="3" t="s">
        <v>219</v>
      </c>
      <c r="F71" s="3" t="s">
        <v>220</v>
      </c>
      <c r="G71" s="13">
        <f>(C71-VLOOKUP(E71,Riders!$A$2:$C$3501,2,FALSE))/365</f>
        <v>31.391780821917809</v>
      </c>
      <c r="H71" s="1">
        <v>1</v>
      </c>
      <c r="I71" s="107">
        <v>6.5509259259259262E-3</v>
      </c>
      <c r="J71">
        <v>47.703000000000003</v>
      </c>
    </row>
    <row r="72" spans="1:10" x14ac:dyDescent="0.45">
      <c r="A72" s="4" t="s">
        <v>657</v>
      </c>
      <c r="B72" s="4">
        <v>2024</v>
      </c>
      <c r="C72" s="19">
        <v>45302</v>
      </c>
      <c r="D72" s="4" t="s">
        <v>3826</v>
      </c>
      <c r="E72" s="3" t="s">
        <v>298</v>
      </c>
      <c r="F72" s="3" t="s">
        <v>53</v>
      </c>
      <c r="G72" s="13">
        <f>(C72-VLOOKUP(E72,Riders!$A$2:$C$3501,2,FALSE))/365</f>
        <v>24.490410958904111</v>
      </c>
      <c r="H72" s="1">
        <v>2</v>
      </c>
      <c r="I72" s="107">
        <v>6.5509259259259262E-3</v>
      </c>
      <c r="J72">
        <v>47.703000000000003</v>
      </c>
    </row>
    <row r="73" spans="1:10" x14ac:dyDescent="0.45">
      <c r="A73" s="4" t="s">
        <v>657</v>
      </c>
      <c r="B73" s="4">
        <v>2024</v>
      </c>
      <c r="C73" s="19">
        <v>45302</v>
      </c>
      <c r="D73" s="4" t="s">
        <v>3826</v>
      </c>
      <c r="E73" s="3" t="s">
        <v>268</v>
      </c>
      <c r="F73" s="3" t="s">
        <v>47</v>
      </c>
      <c r="G73" s="13">
        <f>(C73-VLOOKUP(E73,Riders!$A$2:$C$3501,2,FALSE))/365</f>
        <v>27.030136986301368</v>
      </c>
      <c r="H73" s="1">
        <v>3</v>
      </c>
      <c r="I73" s="107">
        <v>6.5509259259259297E-3</v>
      </c>
      <c r="J73">
        <v>47.703000000000003</v>
      </c>
    </row>
    <row r="74" spans="1:10" x14ac:dyDescent="0.45">
      <c r="A74" s="4" t="s">
        <v>657</v>
      </c>
      <c r="B74" s="4">
        <v>2024</v>
      </c>
      <c r="C74" s="19">
        <v>45302</v>
      </c>
      <c r="D74" s="4" t="s">
        <v>3826</v>
      </c>
      <c r="E74" s="3" t="s">
        <v>328</v>
      </c>
      <c r="F74" s="3" t="s">
        <v>25</v>
      </c>
      <c r="G74" s="13">
        <f>(C74-VLOOKUP(E74,Riders!$A$2:$C$3501,2,FALSE))/365</f>
        <v>33.468493150684928</v>
      </c>
      <c r="H74" s="1">
        <v>4</v>
      </c>
      <c r="I74" s="107">
        <v>6.5509259259259297E-3</v>
      </c>
      <c r="J74">
        <v>47.703000000000003</v>
      </c>
    </row>
    <row r="75" spans="1:10" x14ac:dyDescent="0.45">
      <c r="A75" s="4" t="s">
        <v>657</v>
      </c>
      <c r="B75" s="4">
        <v>2024</v>
      </c>
      <c r="C75" s="19">
        <v>45302</v>
      </c>
      <c r="D75" s="4" t="s">
        <v>3826</v>
      </c>
      <c r="E75" s="3" t="s">
        <v>426</v>
      </c>
      <c r="F75" s="3" t="s">
        <v>56</v>
      </c>
      <c r="G75" s="13">
        <f>(C75-VLOOKUP(E75,Riders!$A$2:$C$3501,2,FALSE))/365</f>
        <v>22.739726027397261</v>
      </c>
      <c r="H75" s="1">
        <v>5</v>
      </c>
      <c r="I75" s="107">
        <v>6.5509259259259297E-3</v>
      </c>
      <c r="J75">
        <v>47.703000000000003</v>
      </c>
    </row>
    <row r="76" spans="1:10" x14ac:dyDescent="0.45">
      <c r="A76" s="4" t="s">
        <v>657</v>
      </c>
      <c r="B76" s="4">
        <v>2024</v>
      </c>
      <c r="C76" s="19">
        <v>45302</v>
      </c>
      <c r="D76" s="4" t="s">
        <v>3826</v>
      </c>
      <c r="E76" s="3" t="s">
        <v>231</v>
      </c>
      <c r="F76" s="3" t="s">
        <v>232</v>
      </c>
      <c r="G76" s="13">
        <f>(C76-VLOOKUP(E76,Riders!$A$2:$C$3501,2,FALSE))/365</f>
        <v>26.915068493150685</v>
      </c>
      <c r="H76" s="1">
        <v>6</v>
      </c>
      <c r="I76" s="107">
        <v>6.5509259259259297E-3</v>
      </c>
      <c r="J76">
        <v>47.703000000000003</v>
      </c>
    </row>
    <row r="77" spans="1:10" x14ac:dyDescent="0.45">
      <c r="A77" s="4" t="s">
        <v>657</v>
      </c>
      <c r="B77" s="4">
        <v>2024</v>
      </c>
      <c r="C77" s="19">
        <v>45302</v>
      </c>
      <c r="D77" s="4" t="s">
        <v>3826</v>
      </c>
      <c r="E77" s="3" t="s">
        <v>462</v>
      </c>
      <c r="F77" s="3" t="s">
        <v>19</v>
      </c>
      <c r="G77" s="13">
        <f>(C77-VLOOKUP(E77,Riders!$A$2:$C$3501,2,FALSE))/365</f>
        <v>24.627397260273973</v>
      </c>
      <c r="H77" s="1">
        <v>7</v>
      </c>
      <c r="I77" s="107">
        <v>6.5509259259259297E-3</v>
      </c>
      <c r="J77">
        <v>47.703000000000003</v>
      </c>
    </row>
    <row r="78" spans="1:10" x14ac:dyDescent="0.45">
      <c r="A78" s="4" t="s">
        <v>657</v>
      </c>
      <c r="B78" s="4">
        <v>2024</v>
      </c>
      <c r="C78" s="19">
        <v>45302</v>
      </c>
      <c r="D78" s="4" t="s">
        <v>3826</v>
      </c>
      <c r="E78" s="3" t="s">
        <v>422</v>
      </c>
      <c r="F78" s="3" t="s">
        <v>17</v>
      </c>
      <c r="G78" s="13">
        <f>(C78-VLOOKUP(E78,Riders!$A$2:$C$3501,2,FALSE))/365</f>
        <v>24.734246575342464</v>
      </c>
      <c r="H78" s="1">
        <v>8</v>
      </c>
      <c r="I78" s="107">
        <v>6.5509259259259297E-3</v>
      </c>
      <c r="J78">
        <v>47.703000000000003</v>
      </c>
    </row>
    <row r="79" spans="1:10" x14ac:dyDescent="0.45">
      <c r="A79" s="4" t="s">
        <v>657</v>
      </c>
      <c r="B79" s="4">
        <v>2024</v>
      </c>
      <c r="C79" s="19">
        <v>45302</v>
      </c>
      <c r="D79" s="4" t="s">
        <v>3826</v>
      </c>
      <c r="E79" s="3" t="s">
        <v>236</v>
      </c>
      <c r="F79" s="3" t="s">
        <v>51</v>
      </c>
      <c r="G79" s="13">
        <f>(C79-VLOOKUP(E79,Riders!$A$2:$C$3501,2,FALSE))/365</f>
        <v>28.18904109589041</v>
      </c>
      <c r="H79" s="1">
        <v>9</v>
      </c>
      <c r="I79" s="107">
        <v>6.5509259259259297E-3</v>
      </c>
      <c r="J79">
        <v>47.703000000000003</v>
      </c>
    </row>
    <row r="80" spans="1:10" x14ac:dyDescent="0.45">
      <c r="A80" s="4" t="s">
        <v>657</v>
      </c>
      <c r="B80" s="4">
        <v>2024</v>
      </c>
      <c r="C80" s="19">
        <v>45302</v>
      </c>
      <c r="D80" s="4" t="s">
        <v>3826</v>
      </c>
      <c r="E80" s="3" t="s">
        <v>226</v>
      </c>
      <c r="F80" s="3" t="s">
        <v>120</v>
      </c>
      <c r="G80" s="13">
        <f>(C80-VLOOKUP(E80,Riders!$A$2:$C$3501,2,FALSE))/365</f>
        <v>25.372602739726027</v>
      </c>
      <c r="H80" s="1">
        <v>10</v>
      </c>
      <c r="I80" s="107">
        <v>6.5509259259259297E-3</v>
      </c>
      <c r="J80">
        <v>47.703000000000003</v>
      </c>
    </row>
    <row r="81" spans="1:10" x14ac:dyDescent="0.45">
      <c r="A81" s="4" t="s">
        <v>657</v>
      </c>
      <c r="B81" s="4">
        <v>2024</v>
      </c>
      <c r="C81" s="19">
        <v>45302</v>
      </c>
      <c r="D81" s="4" t="s">
        <v>3826</v>
      </c>
      <c r="E81" s="3" t="s">
        <v>228</v>
      </c>
      <c r="F81" s="3" t="s">
        <v>15</v>
      </c>
      <c r="G81" s="13">
        <f>(C81-VLOOKUP(E81,Riders!$A$2:$C$3501,2,FALSE))/365</f>
        <v>24.545205479452054</v>
      </c>
      <c r="H81" s="1">
        <v>11</v>
      </c>
      <c r="I81" s="107">
        <v>6.5509259259259297E-3</v>
      </c>
      <c r="J81">
        <v>47.703000000000003</v>
      </c>
    </row>
    <row r="82" spans="1:10" x14ac:dyDescent="0.45">
      <c r="A82" s="4" t="s">
        <v>657</v>
      </c>
      <c r="B82" s="4">
        <v>2024</v>
      </c>
      <c r="C82" s="19">
        <v>45302</v>
      </c>
      <c r="D82" s="4" t="s">
        <v>3826</v>
      </c>
      <c r="E82" s="3" t="s">
        <v>3857</v>
      </c>
      <c r="F82" s="3" t="s">
        <v>49</v>
      </c>
      <c r="G82" s="13">
        <f>(C82-VLOOKUP(E82,Riders!$A$2:$C$3501,2,FALSE))/365</f>
        <v>23.375342465753423</v>
      </c>
      <c r="H82" s="1">
        <v>12</v>
      </c>
      <c r="I82" s="107">
        <v>6.5509259259259297E-3</v>
      </c>
      <c r="J82">
        <v>47.703000000000003</v>
      </c>
    </row>
    <row r="83" spans="1:10" x14ac:dyDescent="0.45">
      <c r="A83" s="4" t="s">
        <v>657</v>
      </c>
      <c r="B83" s="4">
        <v>2024</v>
      </c>
      <c r="C83" s="19">
        <v>45302</v>
      </c>
      <c r="D83" s="4" t="s">
        <v>3826</v>
      </c>
      <c r="E83" s="3" t="s">
        <v>229</v>
      </c>
      <c r="F83" s="3" t="s">
        <v>61</v>
      </c>
      <c r="G83" s="13">
        <f>(C83-VLOOKUP(E83,Riders!$A$2:$C$3501,2,FALSE))/365</f>
        <v>25.345205479452055</v>
      </c>
      <c r="H83" s="1">
        <v>13</v>
      </c>
      <c r="I83" s="107">
        <v>6.5509259259259297E-3</v>
      </c>
      <c r="J83">
        <v>47.703000000000003</v>
      </c>
    </row>
    <row r="84" spans="1:10" x14ac:dyDescent="0.45">
      <c r="A84" s="4" t="s">
        <v>657</v>
      </c>
      <c r="B84" s="4">
        <v>2024</v>
      </c>
      <c r="C84" s="19">
        <v>45302</v>
      </c>
      <c r="D84" s="4" t="s">
        <v>3826</v>
      </c>
      <c r="E84" s="3" t="s">
        <v>222</v>
      </c>
      <c r="F84" s="3" t="s">
        <v>223</v>
      </c>
      <c r="G84" s="13">
        <f>(C84-VLOOKUP(E84,Riders!$A$2:$C$3501,2,FALSE))/365</f>
        <v>24.526027397260275</v>
      </c>
      <c r="H84" s="1">
        <v>14</v>
      </c>
      <c r="I84" s="107">
        <v>6.5509259259259297E-3</v>
      </c>
      <c r="J84">
        <v>47.703000000000003</v>
      </c>
    </row>
    <row r="85" spans="1:10" x14ac:dyDescent="0.45">
      <c r="A85" s="4" t="s">
        <v>657</v>
      </c>
      <c r="B85" s="4">
        <v>2024</v>
      </c>
      <c r="C85" s="19">
        <v>45302</v>
      </c>
      <c r="D85" s="4" t="s">
        <v>3826</v>
      </c>
      <c r="E85" s="3" t="s">
        <v>3828</v>
      </c>
      <c r="F85" s="3" t="s">
        <v>230</v>
      </c>
      <c r="G85" s="13" t="e">
        <f>(C85-VLOOKUP(E85,Riders!$A$2:$C$3501,2,FALSE))/365</f>
        <v>#N/A</v>
      </c>
      <c r="H85" s="1">
        <v>15</v>
      </c>
      <c r="I85" s="107">
        <v>6.5509259259259297E-3</v>
      </c>
      <c r="J85">
        <v>47.703000000000003</v>
      </c>
    </row>
    <row r="86" spans="1:10" x14ac:dyDescent="0.45">
      <c r="A86" s="4" t="s">
        <v>657</v>
      </c>
      <c r="B86" s="4">
        <v>2024</v>
      </c>
      <c r="C86" s="19">
        <v>45302</v>
      </c>
      <c r="D86" s="4" t="s">
        <v>3826</v>
      </c>
      <c r="E86" s="3" t="s">
        <v>597</v>
      </c>
      <c r="F86" s="3" t="s">
        <v>243</v>
      </c>
      <c r="G86" s="13">
        <f>(C86-VLOOKUP(E86,Riders!$A$2:$C$3501,2,FALSE))/365</f>
        <v>20.232876712328768</v>
      </c>
      <c r="H86" s="1">
        <v>16</v>
      </c>
      <c r="I86" s="107">
        <v>6.5509259259259297E-3</v>
      </c>
      <c r="J86">
        <v>47.703000000000003</v>
      </c>
    </row>
    <row r="87" spans="1:10" x14ac:dyDescent="0.45">
      <c r="A87" s="4" t="s">
        <v>657</v>
      </c>
      <c r="B87" s="4">
        <v>2024</v>
      </c>
      <c r="C87" s="19">
        <v>45302</v>
      </c>
      <c r="D87" s="4" t="s">
        <v>3826</v>
      </c>
      <c r="E87" s="3" t="s">
        <v>2453</v>
      </c>
      <c r="F87" s="3" t="s">
        <v>31</v>
      </c>
      <c r="G87" s="13">
        <f>(C87-VLOOKUP(E87,Riders!$A$2:$C$3501,2,FALSE))/365</f>
        <v>22.827397260273973</v>
      </c>
      <c r="H87" s="1">
        <v>17</v>
      </c>
      <c r="I87" s="107">
        <v>6.5509259259259297E-3</v>
      </c>
      <c r="J87">
        <v>47.703000000000003</v>
      </c>
    </row>
    <row r="88" spans="1:10" x14ac:dyDescent="0.45">
      <c r="A88" s="4" t="s">
        <v>657</v>
      </c>
      <c r="B88" s="4">
        <v>2024</v>
      </c>
      <c r="C88" s="19">
        <v>45302</v>
      </c>
      <c r="D88" s="4" t="s">
        <v>3826</v>
      </c>
      <c r="E88" s="3" t="s">
        <v>246</v>
      </c>
      <c r="F88" s="3" t="s">
        <v>247</v>
      </c>
      <c r="G88" s="13">
        <f>(C88-VLOOKUP(E88,Riders!$A$2:$C$3501,2,FALSE))/365</f>
        <v>31.545205479452054</v>
      </c>
      <c r="H88" s="1">
        <v>18</v>
      </c>
      <c r="I88" s="107">
        <v>6.5509259259259297E-3</v>
      </c>
      <c r="J88">
        <v>47.703000000000003</v>
      </c>
    </row>
    <row r="89" spans="1:10" x14ac:dyDescent="0.45">
      <c r="A89" s="4" t="s">
        <v>657</v>
      </c>
      <c r="B89" s="4">
        <v>2024</v>
      </c>
      <c r="C89" s="19">
        <v>45302</v>
      </c>
      <c r="D89" s="4" t="s">
        <v>3826</v>
      </c>
      <c r="E89" s="3" t="s">
        <v>1333</v>
      </c>
      <c r="F89" s="3" t="s">
        <v>238</v>
      </c>
      <c r="G89" s="13">
        <f>(C89-VLOOKUP(E89,Riders!$A$2:$C$3501,2,FALSE))/365</f>
        <v>23.043835616438358</v>
      </c>
      <c r="H89" s="1">
        <v>19</v>
      </c>
      <c r="I89" s="107">
        <v>6.5509259259259297E-3</v>
      </c>
      <c r="J89">
        <v>47.703000000000003</v>
      </c>
    </row>
    <row r="90" spans="1:10" x14ac:dyDescent="0.45">
      <c r="A90" s="3" t="s">
        <v>102</v>
      </c>
      <c r="B90" s="3">
        <v>2023</v>
      </c>
      <c r="C90" s="19">
        <v>45147</v>
      </c>
      <c r="D90" s="3" t="s">
        <v>13</v>
      </c>
      <c r="E90" s="3" t="s">
        <v>274</v>
      </c>
      <c r="F90" s="3" t="s">
        <v>29</v>
      </c>
      <c r="G90" s="13">
        <f>(C90-VLOOKUP(E90,Riders!$A$2:$C$3501,2,FALSE))/365</f>
        <v>22.608219178082191</v>
      </c>
      <c r="H90" s="3">
        <v>1</v>
      </c>
      <c r="I90" s="107">
        <v>6.238425925925925E-3</v>
      </c>
      <c r="J90">
        <v>50.093000000000004</v>
      </c>
    </row>
    <row r="91" spans="1:10" x14ac:dyDescent="0.45">
      <c r="A91" s="3" t="s">
        <v>102</v>
      </c>
      <c r="B91" s="3">
        <v>2023</v>
      </c>
      <c r="C91" s="19">
        <v>45147</v>
      </c>
      <c r="D91" s="3" t="s">
        <v>13</v>
      </c>
      <c r="E91" s="3" t="s">
        <v>214</v>
      </c>
      <c r="F91" s="3" t="s">
        <v>67</v>
      </c>
      <c r="G91" s="13">
        <f>(C91-VLOOKUP(E91,Riders!$A$2:$C$3501,2,FALSE))/365</f>
        <v>28.643835616438356</v>
      </c>
      <c r="H91" s="3">
        <v>2</v>
      </c>
      <c r="I91" s="107">
        <v>6.238425925925925E-3</v>
      </c>
      <c r="J91">
        <v>50.093000000000004</v>
      </c>
    </row>
    <row r="92" spans="1:10" x14ac:dyDescent="0.45">
      <c r="A92" s="3" t="s">
        <v>102</v>
      </c>
      <c r="B92" s="3">
        <v>2023</v>
      </c>
      <c r="C92" s="19">
        <v>45147</v>
      </c>
      <c r="D92" s="3" t="s">
        <v>13</v>
      </c>
      <c r="E92" s="3" t="s">
        <v>298</v>
      </c>
      <c r="F92" s="3" t="s">
        <v>53</v>
      </c>
      <c r="G92" s="13">
        <f>(C92-VLOOKUP(E92,Riders!$A$2:$C$3501,2,FALSE))/365</f>
        <v>24.065753424657533</v>
      </c>
      <c r="H92" s="3">
        <v>3</v>
      </c>
      <c r="I92" s="107">
        <v>6.2384259259259302E-3</v>
      </c>
      <c r="J92">
        <v>50.093000000000004</v>
      </c>
    </row>
    <row r="93" spans="1:10" x14ac:dyDescent="0.45">
      <c r="A93" s="3" t="s">
        <v>102</v>
      </c>
      <c r="B93" s="3">
        <v>2023</v>
      </c>
      <c r="C93" s="19">
        <v>45147</v>
      </c>
      <c r="D93" s="3" t="s">
        <v>13</v>
      </c>
      <c r="E93" s="3" t="s">
        <v>269</v>
      </c>
      <c r="F93" s="3" t="s">
        <v>25</v>
      </c>
      <c r="G93" s="13">
        <f>(C93-VLOOKUP(E93,Riders!$A$2:$C$3501,2,FALSE))/365</f>
        <v>29.43013698630137</v>
      </c>
      <c r="H93" s="3">
        <v>4</v>
      </c>
      <c r="I93" s="107">
        <v>6.2384259259259302E-3</v>
      </c>
      <c r="J93">
        <v>50.093000000000004</v>
      </c>
    </row>
    <row r="94" spans="1:10" x14ac:dyDescent="0.45">
      <c r="A94" s="3" t="s">
        <v>102</v>
      </c>
      <c r="B94" s="3">
        <v>2023</v>
      </c>
      <c r="C94" s="19">
        <v>45147</v>
      </c>
      <c r="D94" s="3" t="s">
        <v>13</v>
      </c>
      <c r="E94" s="3" t="s">
        <v>237</v>
      </c>
      <c r="F94" s="3" t="s">
        <v>238</v>
      </c>
      <c r="G94" s="13">
        <f>(C94-VLOOKUP(E94,Riders!$A$2:$C$3501,2,FALSE))/365</f>
        <v>27.227397260273971</v>
      </c>
      <c r="H94" s="3">
        <v>5</v>
      </c>
      <c r="I94" s="107">
        <v>6.2384259259259302E-3</v>
      </c>
      <c r="J94">
        <v>50.093000000000004</v>
      </c>
    </row>
    <row r="95" spans="1:10" x14ac:dyDescent="0.45">
      <c r="A95" s="3" t="s">
        <v>102</v>
      </c>
      <c r="B95" s="3">
        <v>2023</v>
      </c>
      <c r="C95" s="19">
        <v>45147</v>
      </c>
      <c r="D95" s="3" t="s">
        <v>13</v>
      </c>
      <c r="E95" s="3" t="s">
        <v>236</v>
      </c>
      <c r="F95" s="3" t="s">
        <v>51</v>
      </c>
      <c r="G95" s="13">
        <f>(C95-VLOOKUP(E95,Riders!$A$2:$C$3501,2,FALSE))/365</f>
        <v>27.764383561643836</v>
      </c>
      <c r="H95" s="3">
        <v>6</v>
      </c>
      <c r="I95" s="107">
        <v>6.2384259259259302E-3</v>
      </c>
      <c r="J95">
        <v>50.093000000000004</v>
      </c>
    </row>
    <row r="96" spans="1:10" x14ac:dyDescent="0.45">
      <c r="A96" s="3" t="s">
        <v>102</v>
      </c>
      <c r="B96" s="3">
        <v>2023</v>
      </c>
      <c r="C96" s="19">
        <v>45147</v>
      </c>
      <c r="D96" s="3" t="s">
        <v>13</v>
      </c>
      <c r="E96" s="3" t="s">
        <v>216</v>
      </c>
      <c r="F96" s="3" t="s">
        <v>27</v>
      </c>
      <c r="G96" s="13">
        <f>(C96-VLOOKUP(E96,Riders!$A$2:$C$3501,2,FALSE))/365</f>
        <v>24.504109589041096</v>
      </c>
      <c r="H96" s="3">
        <v>7</v>
      </c>
      <c r="I96" s="107">
        <v>6.2384259259259302E-3</v>
      </c>
      <c r="J96">
        <v>50.093000000000004</v>
      </c>
    </row>
    <row r="97" spans="1:10" x14ac:dyDescent="0.45">
      <c r="A97" s="3" t="s">
        <v>102</v>
      </c>
      <c r="B97" s="3">
        <v>2023</v>
      </c>
      <c r="C97" s="19">
        <v>45147</v>
      </c>
      <c r="D97" s="3" t="s">
        <v>13</v>
      </c>
      <c r="E97" s="3" t="s">
        <v>462</v>
      </c>
      <c r="F97" s="3" t="s">
        <v>19</v>
      </c>
      <c r="G97" s="13">
        <f>(C97-VLOOKUP(E97,Riders!$A$2:$C$3501,2,FALSE))/365</f>
        <v>24.202739726027396</v>
      </c>
      <c r="H97" s="3">
        <v>8</v>
      </c>
      <c r="I97" s="107">
        <v>6.2384259259259302E-3</v>
      </c>
      <c r="J97">
        <v>50.093000000000004</v>
      </c>
    </row>
    <row r="98" spans="1:10" x14ac:dyDescent="0.45">
      <c r="A98" s="3" t="s">
        <v>102</v>
      </c>
      <c r="B98" s="3">
        <v>2023</v>
      </c>
      <c r="C98" s="19">
        <v>45147</v>
      </c>
      <c r="D98" s="3" t="s">
        <v>13</v>
      </c>
      <c r="E98" s="3" t="s">
        <v>221</v>
      </c>
      <c r="F98" s="3" t="s">
        <v>40</v>
      </c>
      <c r="G98" s="13">
        <f>(C98-VLOOKUP(E98,Riders!$A$2:$C$3501,2,FALSE))/365</f>
        <v>26.347945205479451</v>
      </c>
      <c r="H98" s="3">
        <v>9</v>
      </c>
      <c r="I98" s="107">
        <v>6.2384259259259302E-3</v>
      </c>
      <c r="J98">
        <v>50.093000000000004</v>
      </c>
    </row>
    <row r="99" spans="1:10" x14ac:dyDescent="0.45">
      <c r="A99" s="3" t="s">
        <v>102</v>
      </c>
      <c r="B99" s="3">
        <v>2023</v>
      </c>
      <c r="C99" s="19">
        <v>45147</v>
      </c>
      <c r="D99" s="3" t="s">
        <v>13</v>
      </c>
      <c r="E99" s="3" t="s">
        <v>222</v>
      </c>
      <c r="F99" s="3" t="s">
        <v>223</v>
      </c>
      <c r="G99" s="13">
        <f>(C99-VLOOKUP(E99,Riders!$A$2:$C$3501,2,FALSE))/365</f>
        <v>24.101369863013698</v>
      </c>
      <c r="H99" s="3">
        <v>10</v>
      </c>
      <c r="I99" s="107">
        <v>6.2384259259259302E-3</v>
      </c>
      <c r="J99">
        <v>50.093000000000004</v>
      </c>
    </row>
    <row r="100" spans="1:10" x14ac:dyDescent="0.45">
      <c r="A100" s="3" t="s">
        <v>102</v>
      </c>
      <c r="B100" s="3">
        <v>2023</v>
      </c>
      <c r="C100" s="19">
        <v>45147</v>
      </c>
      <c r="D100" s="3" t="s">
        <v>13</v>
      </c>
      <c r="E100" s="3" t="s">
        <v>422</v>
      </c>
      <c r="F100" s="3" t="s">
        <v>17</v>
      </c>
      <c r="G100" s="13">
        <f>(C100-VLOOKUP(E100,Riders!$A$2:$C$3501,2,FALSE))/365</f>
        <v>24.30958904109589</v>
      </c>
      <c r="H100" s="3">
        <v>11</v>
      </c>
      <c r="I100" s="107">
        <v>6.2384259259259302E-3</v>
      </c>
      <c r="J100">
        <v>50.093000000000004</v>
      </c>
    </row>
    <row r="101" spans="1:10" x14ac:dyDescent="0.45">
      <c r="A101" s="3" t="s">
        <v>102</v>
      </c>
      <c r="B101" s="3">
        <v>2023</v>
      </c>
      <c r="C101" s="19">
        <v>45147</v>
      </c>
      <c r="D101" s="3" t="s">
        <v>13</v>
      </c>
      <c r="E101" s="3" t="s">
        <v>2329</v>
      </c>
      <c r="F101" s="3" t="s">
        <v>49</v>
      </c>
      <c r="G101" s="13">
        <f>(C101-VLOOKUP(E101,Riders!$A$2:$C$3501,2,FALSE))/365</f>
        <v>22.950684931506849</v>
      </c>
      <c r="H101" s="3">
        <v>12</v>
      </c>
      <c r="I101" s="107">
        <v>6.2384259259259302E-3</v>
      </c>
      <c r="J101">
        <v>50.093000000000004</v>
      </c>
    </row>
    <row r="102" spans="1:10" x14ac:dyDescent="0.45">
      <c r="A102" s="3" t="s">
        <v>102</v>
      </c>
      <c r="B102" s="3">
        <v>2023</v>
      </c>
      <c r="C102" s="19">
        <v>45147</v>
      </c>
      <c r="D102" s="3" t="s">
        <v>13</v>
      </c>
      <c r="E102" s="3" t="s">
        <v>226</v>
      </c>
      <c r="F102" s="3" t="s">
        <v>120</v>
      </c>
      <c r="G102" s="13">
        <f>(C102-VLOOKUP(E102,Riders!$A$2:$C$3501,2,FALSE))/365</f>
        <v>24.947945205479453</v>
      </c>
      <c r="H102" s="3">
        <v>13</v>
      </c>
      <c r="I102" s="107">
        <v>6.2384259259259302E-3</v>
      </c>
      <c r="J102">
        <v>50.093000000000004</v>
      </c>
    </row>
    <row r="103" spans="1:10" x14ac:dyDescent="0.45">
      <c r="A103" s="3" t="s">
        <v>102</v>
      </c>
      <c r="B103" s="3">
        <v>2023</v>
      </c>
      <c r="C103" s="19">
        <v>45147</v>
      </c>
      <c r="D103" s="3" t="s">
        <v>13</v>
      </c>
      <c r="E103" s="3" t="s">
        <v>291</v>
      </c>
      <c r="F103" s="3" t="s">
        <v>56</v>
      </c>
      <c r="G103" s="13">
        <f>(C103-VLOOKUP(E103,Riders!$A$2:$C$3501,2,FALSE))/365</f>
        <v>22.315068493150687</v>
      </c>
      <c r="H103" s="3">
        <v>14</v>
      </c>
      <c r="I103" s="107">
        <v>6.2384259259259302E-3</v>
      </c>
      <c r="J103">
        <v>50.093000000000004</v>
      </c>
    </row>
    <row r="104" spans="1:10" x14ac:dyDescent="0.45">
      <c r="A104" s="3" t="s">
        <v>102</v>
      </c>
      <c r="B104" s="3">
        <v>2023</v>
      </c>
      <c r="C104" s="19">
        <v>45147</v>
      </c>
      <c r="D104" s="3" t="s">
        <v>13</v>
      </c>
      <c r="E104" s="3" t="s">
        <v>251</v>
      </c>
      <c r="F104" s="3" t="s">
        <v>65</v>
      </c>
      <c r="G104" s="13">
        <f>(C104-VLOOKUP(E104,Riders!$A$2:$C$3501,2,FALSE))/365</f>
        <v>22.276712328767122</v>
      </c>
      <c r="H104" s="3">
        <v>15</v>
      </c>
      <c r="I104" s="107">
        <v>6.2384259259259302E-3</v>
      </c>
      <c r="J104">
        <v>50.093000000000004</v>
      </c>
    </row>
    <row r="105" spans="1:10" x14ac:dyDescent="0.45">
      <c r="A105" s="3" t="s">
        <v>102</v>
      </c>
      <c r="B105" s="3">
        <v>2023</v>
      </c>
      <c r="C105" s="19">
        <v>45147</v>
      </c>
      <c r="D105" s="3" t="s">
        <v>13</v>
      </c>
      <c r="E105" s="3" t="s">
        <v>246</v>
      </c>
      <c r="F105" s="3" t="s">
        <v>247</v>
      </c>
      <c r="G105" s="13">
        <f>(C105-VLOOKUP(E105,Riders!$A$2:$C$3501,2,FALSE))/365</f>
        <v>31.12054794520548</v>
      </c>
      <c r="H105" s="3">
        <v>16</v>
      </c>
      <c r="I105" s="107">
        <v>6.2384259259259302E-3</v>
      </c>
      <c r="J105">
        <v>50.093000000000004</v>
      </c>
    </row>
    <row r="106" spans="1:10" x14ac:dyDescent="0.45">
      <c r="A106" s="3" t="s">
        <v>102</v>
      </c>
      <c r="B106" s="3">
        <v>2023</v>
      </c>
      <c r="C106" s="19">
        <v>45147</v>
      </c>
      <c r="D106" s="3" t="s">
        <v>13</v>
      </c>
      <c r="E106" s="3" t="s">
        <v>219</v>
      </c>
      <c r="F106" s="3" t="s">
        <v>220</v>
      </c>
      <c r="G106" s="13">
        <f>(C106-VLOOKUP(E106,Riders!$A$2:$C$3501,2,FALSE))/365</f>
        <v>30.967123287671232</v>
      </c>
      <c r="H106" s="3">
        <v>17</v>
      </c>
      <c r="I106" s="107">
        <v>6.2384259259259302E-3</v>
      </c>
      <c r="J106">
        <v>50.093000000000004</v>
      </c>
    </row>
    <row r="107" spans="1:10" x14ac:dyDescent="0.45">
      <c r="A107" s="3" t="s">
        <v>102</v>
      </c>
      <c r="B107" s="3">
        <v>2023</v>
      </c>
      <c r="C107" s="19">
        <v>45147</v>
      </c>
      <c r="D107" s="3" t="s">
        <v>13</v>
      </c>
      <c r="E107" s="3" t="s">
        <v>234</v>
      </c>
      <c r="F107" s="3" t="s">
        <v>235</v>
      </c>
      <c r="G107" s="13">
        <f>(C107-VLOOKUP(E107,Riders!$A$2:$C$3501,2,FALSE))/365</f>
        <v>26.887671232876713</v>
      </c>
      <c r="H107" s="3">
        <v>18</v>
      </c>
      <c r="I107" s="107">
        <v>6.2384259259259302E-3</v>
      </c>
      <c r="J107">
        <v>50.093000000000004</v>
      </c>
    </row>
    <row r="108" spans="1:10" x14ac:dyDescent="0.45">
      <c r="A108" s="3" t="s">
        <v>102</v>
      </c>
      <c r="B108" s="3">
        <v>2023</v>
      </c>
      <c r="C108" s="19">
        <v>45147</v>
      </c>
      <c r="D108" s="3" t="s">
        <v>13</v>
      </c>
      <c r="E108" s="3" t="s">
        <v>268</v>
      </c>
      <c r="F108" s="3" t="s">
        <v>47</v>
      </c>
      <c r="G108" s="13">
        <f>(C108-VLOOKUP(E108,Riders!$A$2:$C$3501,2,FALSE))/365</f>
        <v>26.605479452054794</v>
      </c>
      <c r="H108" s="3">
        <v>19</v>
      </c>
      <c r="I108" s="107">
        <v>6.2384259259259302E-3</v>
      </c>
      <c r="J108">
        <v>50.093000000000004</v>
      </c>
    </row>
    <row r="109" spans="1:10" x14ac:dyDescent="0.45">
      <c r="A109" s="3" t="s">
        <v>102</v>
      </c>
      <c r="B109" s="3">
        <v>2023</v>
      </c>
      <c r="C109" s="19">
        <v>45147</v>
      </c>
      <c r="D109" s="3" t="s">
        <v>13</v>
      </c>
      <c r="E109" s="3" t="s">
        <v>458</v>
      </c>
      <c r="F109" s="3" t="s">
        <v>36</v>
      </c>
      <c r="G109" s="13">
        <f>(C109-VLOOKUP(E109,Riders!$A$2:$C$3501,2,FALSE))/365</f>
        <v>24.745205479452054</v>
      </c>
      <c r="H109" s="3">
        <v>20</v>
      </c>
      <c r="I109" s="107">
        <v>6.2384259259259302E-3</v>
      </c>
      <c r="J109">
        <v>50.093000000000004</v>
      </c>
    </row>
    <row r="110" spans="1:10" x14ac:dyDescent="0.45">
      <c r="A110" s="3" t="s">
        <v>102</v>
      </c>
      <c r="B110" s="3">
        <v>2023</v>
      </c>
      <c r="C110" s="19">
        <v>45147</v>
      </c>
      <c r="D110" s="3" t="s">
        <v>13</v>
      </c>
      <c r="E110" s="3" t="s">
        <v>224</v>
      </c>
      <c r="F110" s="3" t="s">
        <v>225</v>
      </c>
      <c r="G110" s="13">
        <f>(C110-VLOOKUP(E110,Riders!$A$2:$C$3501,2,FALSE))/365</f>
        <v>23.665753424657535</v>
      </c>
      <c r="H110" s="3">
        <v>21</v>
      </c>
      <c r="I110" s="107">
        <v>6.2384259259259302E-3</v>
      </c>
      <c r="J110">
        <v>50.093000000000004</v>
      </c>
    </row>
    <row r="111" spans="1:10" x14ac:dyDescent="0.45">
      <c r="A111" s="3" t="s">
        <v>102</v>
      </c>
      <c r="B111" s="3">
        <v>2023</v>
      </c>
      <c r="C111" s="19">
        <v>45147</v>
      </c>
      <c r="D111" s="3" t="s">
        <v>13</v>
      </c>
      <c r="E111" s="3" t="s">
        <v>229</v>
      </c>
      <c r="F111" s="3" t="s">
        <v>61</v>
      </c>
      <c r="G111" s="13">
        <f>(C111-VLOOKUP(E111,Riders!$A$2:$C$3501,2,FALSE))/365</f>
        <v>24.920547945205481</v>
      </c>
      <c r="H111" s="3">
        <v>22</v>
      </c>
      <c r="I111" s="107">
        <v>6.2384259259259302E-3</v>
      </c>
      <c r="J111">
        <v>50.093000000000004</v>
      </c>
    </row>
    <row r="112" spans="1:10" x14ac:dyDescent="0.45">
      <c r="A112" s="3" t="s">
        <v>102</v>
      </c>
      <c r="B112" s="3">
        <v>2023</v>
      </c>
      <c r="C112" s="19">
        <v>45147</v>
      </c>
      <c r="D112" s="3" t="s">
        <v>13</v>
      </c>
      <c r="E112" s="3" t="s">
        <v>241</v>
      </c>
      <c r="F112" s="3" t="s">
        <v>44</v>
      </c>
      <c r="G112" s="13">
        <f>(C112-VLOOKUP(E112,Riders!$A$2:$C$3501,2,FALSE))/365</f>
        <v>21.024657534246575</v>
      </c>
      <c r="H112" s="3">
        <v>23</v>
      </c>
      <c r="I112" s="107">
        <v>6.2384259259259302E-3</v>
      </c>
      <c r="J112">
        <v>50.093000000000004</v>
      </c>
    </row>
    <row r="113" spans="1:10" x14ac:dyDescent="0.45">
      <c r="A113" s="3" t="s">
        <v>102</v>
      </c>
      <c r="B113" s="3">
        <v>2023</v>
      </c>
      <c r="C113" s="19">
        <v>45147</v>
      </c>
      <c r="D113" s="3" t="s">
        <v>13</v>
      </c>
      <c r="E113" s="3" t="s">
        <v>231</v>
      </c>
      <c r="F113" s="3" t="s">
        <v>232</v>
      </c>
      <c r="G113" s="13">
        <f>(C113-VLOOKUP(E113,Riders!$A$2:$C$3501,2,FALSE))/365</f>
        <v>26.490410958904111</v>
      </c>
      <c r="H113" s="3">
        <v>24</v>
      </c>
      <c r="I113" s="107">
        <v>6.2384259259259302E-3</v>
      </c>
      <c r="J113">
        <v>50.093000000000004</v>
      </c>
    </row>
    <row r="114" spans="1:10" x14ac:dyDescent="0.45">
      <c r="A114" s="4" t="s">
        <v>93</v>
      </c>
      <c r="B114" s="4">
        <v>2023</v>
      </c>
      <c r="C114" s="5">
        <v>45039</v>
      </c>
      <c r="D114" s="4" t="s">
        <v>72</v>
      </c>
      <c r="E114" s="3" t="s">
        <v>269</v>
      </c>
      <c r="F114" s="3" t="s">
        <v>25</v>
      </c>
      <c r="G114" s="13">
        <f>(C114-VLOOKUP(E114,Riders!$A$2:$C$3501,2,FALSE))/365</f>
        <v>29.134246575342466</v>
      </c>
      <c r="H114" s="3">
        <v>1</v>
      </c>
      <c r="I114" s="107">
        <v>6.5856481481481469E-3</v>
      </c>
      <c r="J114">
        <v>47.542000000000002</v>
      </c>
    </row>
    <row r="115" spans="1:10" x14ac:dyDescent="0.45">
      <c r="A115" s="4" t="s">
        <v>93</v>
      </c>
      <c r="B115" s="4">
        <v>2023</v>
      </c>
      <c r="C115" s="5">
        <v>45039</v>
      </c>
      <c r="D115" s="4" t="s">
        <v>72</v>
      </c>
      <c r="E115" s="3" t="s">
        <v>227</v>
      </c>
      <c r="F115" s="3" t="s">
        <v>53</v>
      </c>
      <c r="G115" s="13">
        <f>(C115-VLOOKUP(E115,Riders!$A$2:$C$3501,2,FALSE))/365</f>
        <v>25.167123287671235</v>
      </c>
      <c r="H115" s="3">
        <v>2</v>
      </c>
      <c r="I115" s="107">
        <v>6.5856481481481469E-3</v>
      </c>
      <c r="J115">
        <v>47.542000000000002</v>
      </c>
    </row>
    <row r="116" spans="1:10" x14ac:dyDescent="0.45">
      <c r="A116" s="4" t="s">
        <v>93</v>
      </c>
      <c r="B116" s="4">
        <v>2023</v>
      </c>
      <c r="C116" s="5">
        <v>45039</v>
      </c>
      <c r="D116" s="4" t="s">
        <v>72</v>
      </c>
      <c r="E116" s="3" t="s">
        <v>214</v>
      </c>
      <c r="F116" s="3" t="s">
        <v>67</v>
      </c>
      <c r="G116" s="13">
        <f>(C116-VLOOKUP(E116,Riders!$A$2:$C$3501,2,FALSE))/365</f>
        <v>28.347945205479451</v>
      </c>
      <c r="H116" s="3">
        <v>3</v>
      </c>
      <c r="I116" s="107">
        <v>6.5856481481481504E-3</v>
      </c>
      <c r="J116">
        <v>47.542000000000002</v>
      </c>
    </row>
    <row r="117" spans="1:10" x14ac:dyDescent="0.45">
      <c r="A117" s="4" t="s">
        <v>93</v>
      </c>
      <c r="B117" s="4">
        <v>2023</v>
      </c>
      <c r="C117" s="5">
        <v>45039</v>
      </c>
      <c r="D117" s="4" t="s">
        <v>72</v>
      </c>
      <c r="E117" s="3" t="s">
        <v>219</v>
      </c>
      <c r="F117" s="3" t="s">
        <v>220</v>
      </c>
      <c r="G117" s="13">
        <f>(C117-VLOOKUP(E117,Riders!$A$2:$C$3501,2,FALSE))/365</f>
        <v>30.671232876712327</v>
      </c>
      <c r="H117" s="3">
        <v>4</v>
      </c>
      <c r="I117" s="107">
        <v>6.5856481481481504E-3</v>
      </c>
      <c r="J117">
        <v>47.542000000000002</v>
      </c>
    </row>
    <row r="118" spans="1:10" x14ac:dyDescent="0.45">
      <c r="A118" s="4" t="s">
        <v>93</v>
      </c>
      <c r="B118" s="4">
        <v>2023</v>
      </c>
      <c r="C118" s="5">
        <v>45039</v>
      </c>
      <c r="D118" s="4" t="s">
        <v>72</v>
      </c>
      <c r="E118" s="3" t="s">
        <v>222</v>
      </c>
      <c r="F118" s="3" t="s">
        <v>223</v>
      </c>
      <c r="G118" s="13">
        <f>(C118-VLOOKUP(E118,Riders!$A$2:$C$3501,2,FALSE))/365</f>
        <v>23.805479452054794</v>
      </c>
      <c r="H118" s="3">
        <v>5</v>
      </c>
      <c r="I118" s="107">
        <v>6.5856481481481504E-3</v>
      </c>
      <c r="J118">
        <v>47.542000000000002</v>
      </c>
    </row>
    <row r="119" spans="1:10" x14ac:dyDescent="0.45">
      <c r="A119" s="4" t="s">
        <v>93</v>
      </c>
      <c r="B119" s="4">
        <v>2023</v>
      </c>
      <c r="C119" s="5">
        <v>45039</v>
      </c>
      <c r="D119" s="4" t="s">
        <v>72</v>
      </c>
      <c r="E119" s="3" t="s">
        <v>218</v>
      </c>
      <c r="F119" s="3" t="s">
        <v>19</v>
      </c>
      <c r="G119" s="13">
        <f>(C119-VLOOKUP(E119,Riders!$A$2:$C$3501,2,FALSE))/365</f>
        <v>21.624657534246577</v>
      </c>
      <c r="H119" s="3">
        <v>6</v>
      </c>
      <c r="I119" s="107">
        <v>6.5856481481481504E-3</v>
      </c>
      <c r="J119">
        <v>47.542000000000002</v>
      </c>
    </row>
    <row r="120" spans="1:10" x14ac:dyDescent="0.45">
      <c r="A120" s="4" t="s">
        <v>93</v>
      </c>
      <c r="B120" s="4">
        <v>2023</v>
      </c>
      <c r="C120" s="5">
        <v>45039</v>
      </c>
      <c r="D120" s="4" t="s">
        <v>72</v>
      </c>
      <c r="E120" s="3" t="s">
        <v>229</v>
      </c>
      <c r="F120" s="3" t="s">
        <v>61</v>
      </c>
      <c r="G120" s="13">
        <f>(C120-VLOOKUP(E120,Riders!$A$2:$C$3501,2,FALSE))/365</f>
        <v>24.624657534246577</v>
      </c>
      <c r="H120" s="3">
        <v>7</v>
      </c>
      <c r="I120" s="107">
        <v>6.5856481481481504E-3</v>
      </c>
      <c r="J120">
        <v>47.542000000000002</v>
      </c>
    </row>
    <row r="121" spans="1:10" x14ac:dyDescent="0.45">
      <c r="A121" s="4" t="s">
        <v>93</v>
      </c>
      <c r="B121" s="4">
        <v>2023</v>
      </c>
      <c r="C121" s="5">
        <v>45039</v>
      </c>
      <c r="D121" s="4" t="s">
        <v>72</v>
      </c>
      <c r="E121" s="3" t="s">
        <v>236</v>
      </c>
      <c r="F121" s="3" t="s">
        <v>51</v>
      </c>
      <c r="G121" s="13">
        <f>(C121-VLOOKUP(E121,Riders!$A$2:$C$3501,2,FALSE))/365</f>
        <v>27.468493150684932</v>
      </c>
      <c r="H121" s="3">
        <v>8</v>
      </c>
      <c r="I121" s="107">
        <v>6.5856481481481504E-3</v>
      </c>
      <c r="J121">
        <v>47.542000000000002</v>
      </c>
    </row>
    <row r="122" spans="1:10" x14ac:dyDescent="0.45">
      <c r="A122" s="4" t="s">
        <v>93</v>
      </c>
      <c r="B122" s="4">
        <v>2023</v>
      </c>
      <c r="C122" s="5">
        <v>45039</v>
      </c>
      <c r="D122" s="4" t="s">
        <v>72</v>
      </c>
      <c r="E122" s="3" t="s">
        <v>216</v>
      </c>
      <c r="F122" s="3" t="s">
        <v>3817</v>
      </c>
      <c r="G122" s="13">
        <f>(C122-VLOOKUP(E122,Riders!$A$2:$C$3501,2,FALSE))/365</f>
        <v>24.208219178082192</v>
      </c>
      <c r="H122" s="3">
        <v>9</v>
      </c>
      <c r="I122" s="107">
        <v>6.5856481481481504E-3</v>
      </c>
      <c r="J122">
        <v>47.542000000000002</v>
      </c>
    </row>
    <row r="123" spans="1:10" x14ac:dyDescent="0.45">
      <c r="A123" s="4" t="s">
        <v>93</v>
      </c>
      <c r="B123" s="4">
        <v>2023</v>
      </c>
      <c r="C123" s="5">
        <v>45039</v>
      </c>
      <c r="D123" s="4" t="s">
        <v>72</v>
      </c>
      <c r="E123" s="3" t="s">
        <v>228</v>
      </c>
      <c r="F123" s="3" t="s">
        <v>15</v>
      </c>
      <c r="G123" s="13">
        <f>(C123-VLOOKUP(E123,Riders!$A$2:$C$3501,2,FALSE))/365</f>
        <v>23.824657534246576</v>
      </c>
      <c r="H123" s="3">
        <v>10</v>
      </c>
      <c r="I123" s="107">
        <v>6.5856481481481504E-3</v>
      </c>
      <c r="J123">
        <v>47.542000000000002</v>
      </c>
    </row>
    <row r="124" spans="1:10" x14ac:dyDescent="0.45">
      <c r="A124" s="4" t="s">
        <v>93</v>
      </c>
      <c r="B124" s="4">
        <v>2023</v>
      </c>
      <c r="C124" s="5">
        <v>45039</v>
      </c>
      <c r="D124" s="4" t="s">
        <v>72</v>
      </c>
      <c r="E124" s="3" t="s">
        <v>244</v>
      </c>
      <c r="F124" s="3" t="s">
        <v>38</v>
      </c>
      <c r="G124" s="13">
        <f>(C124-VLOOKUP(E124,Riders!$A$2:$C$3501,2,FALSE))/365</f>
        <v>29.065753424657533</v>
      </c>
      <c r="H124" s="3">
        <v>11</v>
      </c>
      <c r="I124" s="107">
        <v>6.5856481481481504E-3</v>
      </c>
      <c r="J124">
        <v>47.542000000000002</v>
      </c>
    </row>
    <row r="125" spans="1:10" x14ac:dyDescent="0.45">
      <c r="A125" s="4" t="s">
        <v>93</v>
      </c>
      <c r="B125" s="4">
        <v>2023</v>
      </c>
      <c r="C125" s="5">
        <v>45039</v>
      </c>
      <c r="D125" s="4" t="s">
        <v>72</v>
      </c>
      <c r="E125" s="3" t="s">
        <v>268</v>
      </c>
      <c r="F125" s="3" t="s">
        <v>47</v>
      </c>
      <c r="G125" s="13">
        <f>(C125-VLOOKUP(E125,Riders!$A$2:$C$3501,2,FALSE))/365</f>
        <v>26.30958904109589</v>
      </c>
      <c r="H125" s="3">
        <v>12</v>
      </c>
      <c r="I125" s="107">
        <v>6.5856481481481504E-3</v>
      </c>
      <c r="J125">
        <v>47.542000000000002</v>
      </c>
    </row>
    <row r="126" spans="1:10" x14ac:dyDescent="0.45">
      <c r="A126" s="4" t="s">
        <v>93</v>
      </c>
      <c r="B126" s="4">
        <v>2023</v>
      </c>
      <c r="C126" s="5">
        <v>45039</v>
      </c>
      <c r="D126" s="4" t="s">
        <v>72</v>
      </c>
      <c r="E126" s="3" t="s">
        <v>224</v>
      </c>
      <c r="F126" s="3" t="s">
        <v>225</v>
      </c>
      <c r="G126" s="13">
        <f>(C126-VLOOKUP(E126,Riders!$A$2:$C$3501,2,FALSE))/365</f>
        <v>23.36986301369863</v>
      </c>
      <c r="H126" s="3">
        <v>13</v>
      </c>
      <c r="I126" s="107">
        <v>6.5856481481481504E-3</v>
      </c>
      <c r="J126">
        <v>47.542000000000002</v>
      </c>
    </row>
    <row r="127" spans="1:10" x14ac:dyDescent="0.45">
      <c r="A127" s="4" t="s">
        <v>93</v>
      </c>
      <c r="B127" s="4">
        <v>2023</v>
      </c>
      <c r="C127" s="5">
        <v>45039</v>
      </c>
      <c r="D127" s="4" t="s">
        <v>72</v>
      </c>
      <c r="E127" s="3" t="s">
        <v>217</v>
      </c>
      <c r="F127" s="3" t="s">
        <v>29</v>
      </c>
      <c r="G127" s="13">
        <f>(C127-VLOOKUP(E127,Riders!$A$2:$C$3501,2,FALSE))/365</f>
        <v>25.065753424657533</v>
      </c>
      <c r="H127" s="3">
        <v>14</v>
      </c>
      <c r="I127" s="107">
        <v>6.5856481481481504E-3</v>
      </c>
      <c r="J127">
        <v>47.542000000000002</v>
      </c>
    </row>
    <row r="128" spans="1:10" x14ac:dyDescent="0.45">
      <c r="A128" s="4" t="s">
        <v>93</v>
      </c>
      <c r="B128" s="4">
        <v>2023</v>
      </c>
      <c r="C128" s="5">
        <v>45039</v>
      </c>
      <c r="D128" s="4" t="s">
        <v>72</v>
      </c>
      <c r="E128" s="3" t="s">
        <v>221</v>
      </c>
      <c r="F128" s="3" t="s">
        <v>40</v>
      </c>
      <c r="G128" s="13">
        <f>(C128-VLOOKUP(E128,Riders!$A$2:$C$3501,2,FALSE))/365</f>
        <v>26.052054794520547</v>
      </c>
      <c r="H128" s="3">
        <v>15</v>
      </c>
      <c r="I128" s="107">
        <v>6.5856481481481504E-3</v>
      </c>
      <c r="J128">
        <v>47.542000000000002</v>
      </c>
    </row>
    <row r="129" spans="1:10" x14ac:dyDescent="0.45">
      <c r="A129" s="4" t="s">
        <v>93</v>
      </c>
      <c r="B129" s="4">
        <v>2023</v>
      </c>
      <c r="C129" s="5">
        <v>45039</v>
      </c>
      <c r="D129" s="4" t="s">
        <v>72</v>
      </c>
      <c r="E129" s="3" t="s">
        <v>246</v>
      </c>
      <c r="F129" s="3" t="s">
        <v>247</v>
      </c>
      <c r="G129" s="13">
        <f>(C129-VLOOKUP(E129,Riders!$A$2:$C$3501,2,FALSE))/365</f>
        <v>30.824657534246576</v>
      </c>
      <c r="H129" s="3">
        <v>16</v>
      </c>
      <c r="I129" s="107">
        <v>6.5856481481481504E-3</v>
      </c>
      <c r="J129">
        <v>47.542000000000002</v>
      </c>
    </row>
    <row r="130" spans="1:10" x14ac:dyDescent="0.45">
      <c r="A130" s="4" t="s">
        <v>93</v>
      </c>
      <c r="B130" s="4">
        <v>2023</v>
      </c>
      <c r="C130" s="5">
        <v>45039</v>
      </c>
      <c r="D130" s="4" t="s">
        <v>72</v>
      </c>
      <c r="E130" s="3" t="s">
        <v>291</v>
      </c>
      <c r="F130" s="3" t="s">
        <v>56</v>
      </c>
      <c r="G130" s="13">
        <f>(C130-VLOOKUP(E130,Riders!$A$2:$C$3501,2,FALSE))/365</f>
        <v>22.019178082191782</v>
      </c>
      <c r="H130" s="3">
        <v>17</v>
      </c>
      <c r="I130" s="107">
        <v>6.5856481481481504E-3</v>
      </c>
      <c r="J130">
        <v>47.542000000000002</v>
      </c>
    </row>
    <row r="131" spans="1:10" x14ac:dyDescent="0.45">
      <c r="A131" s="4" t="s">
        <v>93</v>
      </c>
      <c r="B131" s="4">
        <v>2023</v>
      </c>
      <c r="C131" s="5">
        <v>45039</v>
      </c>
      <c r="D131" s="4" t="s">
        <v>72</v>
      </c>
      <c r="E131" s="3" t="s">
        <v>2329</v>
      </c>
      <c r="F131" s="3" t="s">
        <v>49</v>
      </c>
      <c r="G131" s="13">
        <f>(C131-VLOOKUP(E131,Riders!$A$2:$C$3501,2,FALSE))/365</f>
        <v>22.654794520547945</v>
      </c>
      <c r="H131" s="3">
        <v>18</v>
      </c>
      <c r="I131" s="107">
        <v>6.5856481481481504E-3</v>
      </c>
      <c r="J131">
        <v>47.542000000000002</v>
      </c>
    </row>
    <row r="132" spans="1:10" x14ac:dyDescent="0.45">
      <c r="A132" s="4" t="s">
        <v>93</v>
      </c>
      <c r="B132" s="4">
        <v>2023</v>
      </c>
      <c r="C132" s="5">
        <v>45039</v>
      </c>
      <c r="D132" s="4" t="s">
        <v>72</v>
      </c>
      <c r="E132" s="3" t="s">
        <v>463</v>
      </c>
      <c r="F132" s="3" t="s">
        <v>27</v>
      </c>
      <c r="G132" s="13">
        <f>(C132-VLOOKUP(E132,Riders!$A$2:$C$3501,2,FALSE))/365</f>
        <v>21.397260273972602</v>
      </c>
      <c r="H132" s="3">
        <v>19</v>
      </c>
      <c r="I132" s="107">
        <v>6.5856481481481504E-3</v>
      </c>
      <c r="J132">
        <v>47.542000000000002</v>
      </c>
    </row>
    <row r="133" spans="1:10" x14ac:dyDescent="0.45">
      <c r="A133" s="4" t="s">
        <v>93</v>
      </c>
      <c r="B133" s="4">
        <v>2023</v>
      </c>
      <c r="C133" s="5">
        <v>45039</v>
      </c>
      <c r="D133" s="4" t="s">
        <v>72</v>
      </c>
      <c r="E133" s="3" t="s">
        <v>251</v>
      </c>
      <c r="F133" s="3" t="s">
        <v>65</v>
      </c>
      <c r="G133" s="13">
        <f>(C133-VLOOKUP(E133,Riders!$A$2:$C$3501,2,FALSE))/365</f>
        <v>21.980821917808218</v>
      </c>
      <c r="H133" s="3">
        <v>20</v>
      </c>
      <c r="I133" s="107">
        <v>6.5856481481481504E-3</v>
      </c>
      <c r="J133">
        <v>47.542000000000002</v>
      </c>
    </row>
    <row r="134" spans="1:10" x14ac:dyDescent="0.45">
      <c r="A134" s="4" t="s">
        <v>93</v>
      </c>
      <c r="B134" s="4">
        <v>2023</v>
      </c>
      <c r="C134" s="5">
        <v>45039</v>
      </c>
      <c r="D134" s="4" t="s">
        <v>72</v>
      </c>
      <c r="E134" s="3" t="s">
        <v>851</v>
      </c>
      <c r="F134" s="3" t="s">
        <v>142</v>
      </c>
      <c r="G134" s="13">
        <f>(C134-VLOOKUP(E134,Riders!$A$2:$C$3501,2,FALSE))/365</f>
        <v>26.93972602739726</v>
      </c>
      <c r="H134" s="3">
        <v>21</v>
      </c>
      <c r="I134" s="107">
        <v>6.5856481481481504E-3</v>
      </c>
      <c r="J134">
        <v>47.542000000000002</v>
      </c>
    </row>
    <row r="135" spans="1:10" x14ac:dyDescent="0.45">
      <c r="A135" s="4" t="s">
        <v>93</v>
      </c>
      <c r="B135" s="4">
        <v>2023</v>
      </c>
      <c r="C135" s="5">
        <v>45039</v>
      </c>
      <c r="D135" s="4" t="s">
        <v>72</v>
      </c>
      <c r="E135" s="3" t="s">
        <v>431</v>
      </c>
      <c r="F135" s="3" t="s">
        <v>97</v>
      </c>
      <c r="G135" s="13">
        <f>(C135-VLOOKUP(E135,Riders!$A$2:$C$3501,2,FALSE))/365</f>
        <v>18.367123287671234</v>
      </c>
      <c r="H135" s="3">
        <v>22</v>
      </c>
      <c r="I135" s="107">
        <v>6.5856481481481504E-3</v>
      </c>
      <c r="J135">
        <v>47.542000000000002</v>
      </c>
    </row>
    <row r="136" spans="1:10" x14ac:dyDescent="0.45">
      <c r="A136" s="4" t="s">
        <v>93</v>
      </c>
      <c r="B136" s="4">
        <v>2023</v>
      </c>
      <c r="C136" s="5">
        <v>45039</v>
      </c>
      <c r="D136" s="4" t="s">
        <v>72</v>
      </c>
      <c r="E136" s="3" t="s">
        <v>231</v>
      </c>
      <c r="F136" s="3" t="s">
        <v>232</v>
      </c>
      <c r="G136" s="13">
        <f>(C136-VLOOKUP(E136,Riders!$A$2:$C$3501,2,FALSE))/365</f>
        <v>26.194520547945206</v>
      </c>
      <c r="H136" s="3">
        <v>23</v>
      </c>
      <c r="I136" s="107">
        <v>6.5856481481481504E-3</v>
      </c>
      <c r="J136">
        <v>47.542000000000002</v>
      </c>
    </row>
    <row r="137" spans="1:10" x14ac:dyDescent="0.45">
      <c r="A137" s="4" t="s">
        <v>93</v>
      </c>
      <c r="B137" s="4">
        <v>2023</v>
      </c>
      <c r="C137" s="5">
        <v>45039</v>
      </c>
      <c r="D137" s="4" t="s">
        <v>72</v>
      </c>
      <c r="E137" s="3" t="s">
        <v>458</v>
      </c>
      <c r="F137" s="3" t="s">
        <v>36</v>
      </c>
      <c r="G137" s="13">
        <f>(C137-VLOOKUP(E137,Riders!$A$2:$C$3501,2,FALSE))/365</f>
        <v>24.449315068493149</v>
      </c>
      <c r="H137" s="3">
        <v>24</v>
      </c>
      <c r="I137" s="107">
        <v>6.5856481481481504E-3</v>
      </c>
      <c r="J137">
        <v>47.542000000000002</v>
      </c>
    </row>
    <row r="138" spans="1:10" x14ac:dyDescent="0.45">
      <c r="A138" s="4" t="s">
        <v>844</v>
      </c>
      <c r="B138" s="4">
        <v>2023</v>
      </c>
      <c r="C138" s="5">
        <v>45002</v>
      </c>
      <c r="D138" s="4" t="s">
        <v>72</v>
      </c>
      <c r="E138" s="4" t="s">
        <v>274</v>
      </c>
      <c r="F138" s="4" t="s">
        <v>29</v>
      </c>
      <c r="G138" s="13">
        <f>(C138-VLOOKUP(E138,Riders!$A$2:$C$3501,2,FALSE))/365</f>
        <v>22.210958904109589</v>
      </c>
      <c r="H138" s="4">
        <v>1</v>
      </c>
      <c r="I138" s="107">
        <v>6.9560185185185185E-3</v>
      </c>
      <c r="J138">
        <v>44.924999999999997</v>
      </c>
    </row>
    <row r="139" spans="1:10" x14ac:dyDescent="0.45">
      <c r="A139" s="4" t="s">
        <v>844</v>
      </c>
      <c r="B139" s="4">
        <v>2023</v>
      </c>
      <c r="C139" s="5">
        <v>45002</v>
      </c>
      <c r="D139" s="4" t="s">
        <v>72</v>
      </c>
      <c r="E139" s="4" t="s">
        <v>214</v>
      </c>
      <c r="F139" s="4" t="s">
        <v>67</v>
      </c>
      <c r="G139" s="13">
        <f>(C139-VLOOKUP(E139,Riders!$A$2:$C$3501,2,FALSE))/365</f>
        <v>28.246575342465754</v>
      </c>
      <c r="H139" s="4">
        <v>2</v>
      </c>
      <c r="I139" s="107">
        <v>6.9560185185185185E-3</v>
      </c>
      <c r="J139">
        <v>44.924999999999997</v>
      </c>
    </row>
    <row r="140" spans="1:10" x14ac:dyDescent="0.45">
      <c r="A140" s="4" t="s">
        <v>844</v>
      </c>
      <c r="B140" s="4">
        <v>2023</v>
      </c>
      <c r="C140" s="5">
        <v>45002</v>
      </c>
      <c r="D140" s="4" t="s">
        <v>72</v>
      </c>
      <c r="E140" s="4" t="s">
        <v>237</v>
      </c>
      <c r="F140" s="4" t="s">
        <v>238</v>
      </c>
      <c r="G140" s="13">
        <f>(C140-VLOOKUP(E140,Riders!$A$2:$C$3501,2,FALSE))/365</f>
        <v>26.830136986301369</v>
      </c>
      <c r="H140" s="4">
        <v>3</v>
      </c>
      <c r="I140" s="107">
        <v>6.9560185185185202E-3</v>
      </c>
      <c r="J140">
        <v>44.924999999999997</v>
      </c>
    </row>
    <row r="141" spans="1:10" x14ac:dyDescent="0.45">
      <c r="A141" s="4" t="s">
        <v>844</v>
      </c>
      <c r="B141" s="4">
        <v>2023</v>
      </c>
      <c r="C141" s="5">
        <v>45002</v>
      </c>
      <c r="D141" s="4" t="s">
        <v>72</v>
      </c>
      <c r="E141" s="4" t="s">
        <v>218</v>
      </c>
      <c r="F141" s="4" t="s">
        <v>19</v>
      </c>
      <c r="G141" s="13">
        <f>(C141-VLOOKUP(E141,Riders!$A$2:$C$3501,2,FALSE))/365</f>
        <v>21.523287671232875</v>
      </c>
      <c r="H141" s="4">
        <v>4</v>
      </c>
      <c r="I141" s="107">
        <v>6.9560185185185202E-3</v>
      </c>
      <c r="J141">
        <v>44.924999999999997</v>
      </c>
    </row>
    <row r="142" spans="1:10" x14ac:dyDescent="0.45">
      <c r="A142" s="4" t="s">
        <v>844</v>
      </c>
      <c r="B142" s="4">
        <v>2023</v>
      </c>
      <c r="C142" s="5">
        <v>45002</v>
      </c>
      <c r="D142" s="4" t="s">
        <v>72</v>
      </c>
      <c r="E142" s="4" t="s">
        <v>224</v>
      </c>
      <c r="F142" s="4" t="s">
        <v>225</v>
      </c>
      <c r="G142" s="13">
        <f>(C142-VLOOKUP(E142,Riders!$A$2:$C$3501,2,FALSE))/365</f>
        <v>23.268493150684932</v>
      </c>
      <c r="H142" s="4">
        <v>5</v>
      </c>
      <c r="I142" s="107">
        <v>6.9560185185185202E-3</v>
      </c>
      <c r="J142">
        <v>44.924999999999997</v>
      </c>
    </row>
    <row r="143" spans="1:10" x14ac:dyDescent="0.45">
      <c r="A143" s="4" t="s">
        <v>844</v>
      </c>
      <c r="B143" s="4">
        <v>2023</v>
      </c>
      <c r="C143" s="5">
        <v>45002</v>
      </c>
      <c r="D143" s="4" t="s">
        <v>72</v>
      </c>
      <c r="E143" s="4" t="s">
        <v>421</v>
      </c>
      <c r="F143" s="4" t="s">
        <v>17</v>
      </c>
      <c r="G143" s="13">
        <f>(C143-VLOOKUP(E143,Riders!$A$2:$C$3501,2,FALSE))/365</f>
        <v>22.597260273972601</v>
      </c>
      <c r="H143" s="4">
        <v>6</v>
      </c>
      <c r="I143" s="107">
        <v>6.9560185185185202E-3</v>
      </c>
      <c r="J143">
        <v>44.924999999999997</v>
      </c>
    </row>
    <row r="144" spans="1:10" x14ac:dyDescent="0.45">
      <c r="A144" s="4" t="s">
        <v>844</v>
      </c>
      <c r="B144" s="4">
        <v>2023</v>
      </c>
      <c r="C144" s="5">
        <v>45002</v>
      </c>
      <c r="D144" s="4" t="s">
        <v>72</v>
      </c>
      <c r="E144" s="4" t="s">
        <v>229</v>
      </c>
      <c r="F144" s="4" t="s">
        <v>61</v>
      </c>
      <c r="G144" s="13">
        <f>(C144-VLOOKUP(E144,Riders!$A$2:$C$3501,2,FALSE))/365</f>
        <v>24.523287671232875</v>
      </c>
      <c r="H144" s="4">
        <v>7</v>
      </c>
      <c r="I144" s="107">
        <v>6.9560185185185202E-3</v>
      </c>
      <c r="J144">
        <v>44.924999999999997</v>
      </c>
    </row>
    <row r="145" spans="1:10" x14ac:dyDescent="0.45">
      <c r="A145" s="4" t="s">
        <v>844</v>
      </c>
      <c r="B145" s="4">
        <v>2023</v>
      </c>
      <c r="C145" s="5">
        <v>45002</v>
      </c>
      <c r="D145" s="4" t="s">
        <v>72</v>
      </c>
      <c r="E145" s="4" t="s">
        <v>2329</v>
      </c>
      <c r="F145" s="4" t="s">
        <v>49</v>
      </c>
      <c r="G145" s="13">
        <f>(C145-VLOOKUP(E145,Riders!$A$2:$C$3501,2,FALSE))/365</f>
        <v>22.553424657534247</v>
      </c>
      <c r="H145" s="4">
        <v>8</v>
      </c>
      <c r="I145" s="107">
        <v>6.9560185185185202E-3</v>
      </c>
      <c r="J145">
        <v>44.924999999999997</v>
      </c>
    </row>
    <row r="146" spans="1:10" x14ac:dyDescent="0.45">
      <c r="A146" s="4" t="s">
        <v>844</v>
      </c>
      <c r="B146" s="4">
        <v>2023</v>
      </c>
      <c r="C146" s="5">
        <v>45002</v>
      </c>
      <c r="D146" s="4" t="s">
        <v>72</v>
      </c>
      <c r="E146" s="4" t="s">
        <v>222</v>
      </c>
      <c r="F146" s="4" t="s">
        <v>223</v>
      </c>
      <c r="G146" s="13">
        <f>(C146-VLOOKUP(E146,Riders!$A$2:$C$3501,2,FALSE))/365</f>
        <v>23.704109589041096</v>
      </c>
      <c r="H146" s="4">
        <v>9</v>
      </c>
      <c r="I146" s="107">
        <v>6.9560185185185202E-3</v>
      </c>
      <c r="J146">
        <v>44.924999999999997</v>
      </c>
    </row>
    <row r="147" spans="1:10" x14ac:dyDescent="0.45">
      <c r="A147" s="4" t="s">
        <v>844</v>
      </c>
      <c r="B147" s="4">
        <v>2023</v>
      </c>
      <c r="C147" s="5">
        <v>45002</v>
      </c>
      <c r="D147" s="4" t="s">
        <v>72</v>
      </c>
      <c r="E147" s="4" t="s">
        <v>219</v>
      </c>
      <c r="F147" s="4" t="s">
        <v>220</v>
      </c>
      <c r="G147" s="13">
        <f>(C147-VLOOKUP(E147,Riders!$A$2:$C$3501,2,FALSE))/365</f>
        <v>30.56986301369863</v>
      </c>
      <c r="H147" s="4">
        <v>10</v>
      </c>
      <c r="I147" s="107">
        <v>6.9560185185185202E-3</v>
      </c>
      <c r="J147">
        <v>44.924999999999997</v>
      </c>
    </row>
    <row r="148" spans="1:10" x14ac:dyDescent="0.45">
      <c r="A148" s="4" t="s">
        <v>844</v>
      </c>
      <c r="B148" s="4">
        <v>2023</v>
      </c>
      <c r="C148" s="5">
        <v>45002</v>
      </c>
      <c r="D148" s="4" t="s">
        <v>72</v>
      </c>
      <c r="E148" s="4" t="s">
        <v>241</v>
      </c>
      <c r="F148" s="4" t="s">
        <v>44</v>
      </c>
      <c r="G148" s="13">
        <f>(C148-VLOOKUP(E148,Riders!$A$2:$C$3501,2,FALSE))/365</f>
        <v>20.627397260273973</v>
      </c>
      <c r="H148" s="4">
        <v>11</v>
      </c>
      <c r="I148" s="107">
        <v>6.9560185185185202E-3</v>
      </c>
      <c r="J148">
        <v>44.924999999999997</v>
      </c>
    </row>
    <row r="149" spans="1:10" x14ac:dyDescent="0.45">
      <c r="A149" s="4" t="s">
        <v>844</v>
      </c>
      <c r="B149" s="4">
        <v>2023</v>
      </c>
      <c r="C149" s="5">
        <v>45002</v>
      </c>
      <c r="D149" s="4" t="s">
        <v>72</v>
      </c>
      <c r="E149" s="4" t="s">
        <v>244</v>
      </c>
      <c r="F149" s="4" t="s">
        <v>38</v>
      </c>
      <c r="G149" s="13">
        <f>(C149-VLOOKUP(E149,Riders!$A$2:$C$3501,2,FALSE))/365</f>
        <v>28.964383561643835</v>
      </c>
      <c r="H149" s="4">
        <v>12</v>
      </c>
      <c r="I149" s="107">
        <v>6.9560185185185202E-3</v>
      </c>
      <c r="J149">
        <v>44.924999999999997</v>
      </c>
    </row>
    <row r="150" spans="1:10" x14ac:dyDescent="0.45">
      <c r="A150" s="4" t="s">
        <v>844</v>
      </c>
      <c r="B150" s="4">
        <v>2023</v>
      </c>
      <c r="C150" s="5">
        <v>45002</v>
      </c>
      <c r="D150" s="4" t="s">
        <v>72</v>
      </c>
      <c r="E150" s="4" t="s">
        <v>258</v>
      </c>
      <c r="F150" s="4" t="s">
        <v>51</v>
      </c>
      <c r="G150" s="13">
        <f>(C150-VLOOKUP(E150,Riders!$A$2:$C$3501,2,FALSE))/365</f>
        <v>21.123287671232877</v>
      </c>
      <c r="H150" s="4">
        <v>13</v>
      </c>
      <c r="I150" s="107">
        <v>6.9560185185185202E-3</v>
      </c>
      <c r="J150">
        <v>44.924999999999997</v>
      </c>
    </row>
    <row r="151" spans="1:10" x14ac:dyDescent="0.45">
      <c r="A151" s="4" t="s">
        <v>844</v>
      </c>
      <c r="B151" s="4">
        <v>2023</v>
      </c>
      <c r="C151" s="5">
        <v>45002</v>
      </c>
      <c r="D151" s="4" t="s">
        <v>72</v>
      </c>
      <c r="E151" s="4" t="s">
        <v>431</v>
      </c>
      <c r="F151" s="4" t="s">
        <v>97</v>
      </c>
      <c r="G151" s="13">
        <f>(C151-VLOOKUP(E151,Riders!$A$2:$C$3501,2,FALSE))/365</f>
        <v>18.265753424657536</v>
      </c>
      <c r="H151" s="4">
        <v>14</v>
      </c>
      <c r="I151" s="107">
        <v>6.9560185185185202E-3</v>
      </c>
      <c r="J151">
        <v>44.924999999999997</v>
      </c>
    </row>
    <row r="152" spans="1:10" x14ac:dyDescent="0.45">
      <c r="A152" s="4" t="s">
        <v>844</v>
      </c>
      <c r="B152" s="4">
        <v>2023</v>
      </c>
      <c r="C152" s="5">
        <v>45002</v>
      </c>
      <c r="D152" s="4" t="s">
        <v>72</v>
      </c>
      <c r="E152" s="4" t="s">
        <v>228</v>
      </c>
      <c r="F152" s="4" t="s">
        <v>15</v>
      </c>
      <c r="G152" s="13">
        <f>(C152-VLOOKUP(E152,Riders!$A$2:$C$3501,2,FALSE))/365</f>
        <v>23.723287671232878</v>
      </c>
      <c r="H152" s="4">
        <v>15</v>
      </c>
      <c r="I152" s="107">
        <v>6.9560185185185202E-3</v>
      </c>
      <c r="J152">
        <v>44.924999999999997</v>
      </c>
    </row>
    <row r="153" spans="1:10" x14ac:dyDescent="0.45">
      <c r="A153" s="4" t="s">
        <v>844</v>
      </c>
      <c r="B153" s="4">
        <v>2023</v>
      </c>
      <c r="C153" s="5">
        <v>45002</v>
      </c>
      <c r="D153" s="4" t="s">
        <v>72</v>
      </c>
      <c r="E153" s="4" t="s">
        <v>267</v>
      </c>
      <c r="F153" s="4" t="s">
        <v>56</v>
      </c>
      <c r="G153" s="13">
        <f>(C153-VLOOKUP(E153,Riders!$A$2:$C$3501,2,FALSE))/365</f>
        <v>24.227397260273971</v>
      </c>
      <c r="H153" s="4">
        <v>16</v>
      </c>
      <c r="I153" s="107">
        <v>6.9560185185185202E-3</v>
      </c>
      <c r="J153">
        <v>44.924999999999997</v>
      </c>
    </row>
    <row r="154" spans="1:10" x14ac:dyDescent="0.45">
      <c r="A154" s="4" t="s">
        <v>844</v>
      </c>
      <c r="B154" s="4">
        <v>2023</v>
      </c>
      <c r="C154" s="5">
        <v>45002</v>
      </c>
      <c r="D154" s="4" t="s">
        <v>72</v>
      </c>
      <c r="E154" s="4" t="s">
        <v>497</v>
      </c>
      <c r="F154" s="4" t="s">
        <v>25</v>
      </c>
      <c r="G154" s="13">
        <f>(C154-VLOOKUP(E154,Riders!$A$2:$C$3501,2,FALSE))/365</f>
        <v>19.882191780821916</v>
      </c>
      <c r="H154" s="4">
        <v>17</v>
      </c>
      <c r="I154" s="107">
        <v>6.9560185185185202E-3</v>
      </c>
      <c r="J154">
        <v>44.924999999999997</v>
      </c>
    </row>
    <row r="155" spans="1:10" x14ac:dyDescent="0.45">
      <c r="A155" s="4" t="s">
        <v>844</v>
      </c>
      <c r="B155" s="4">
        <v>2023</v>
      </c>
      <c r="C155" s="5">
        <v>45002</v>
      </c>
      <c r="D155" s="4" t="s">
        <v>72</v>
      </c>
      <c r="E155" s="4" t="s">
        <v>234</v>
      </c>
      <c r="F155" s="4" t="s">
        <v>235</v>
      </c>
      <c r="G155" s="13">
        <f>(C155-VLOOKUP(E155,Riders!$A$2:$C$3501,2,FALSE))/365</f>
        <v>26.490410958904111</v>
      </c>
      <c r="H155" s="4">
        <v>18</v>
      </c>
      <c r="I155" s="107">
        <v>6.9560185185185202E-3</v>
      </c>
      <c r="J155">
        <v>44.924999999999997</v>
      </c>
    </row>
    <row r="156" spans="1:10" x14ac:dyDescent="0.45">
      <c r="A156" s="4" t="s">
        <v>844</v>
      </c>
      <c r="B156" s="4">
        <v>2023</v>
      </c>
      <c r="C156" s="5">
        <v>45002</v>
      </c>
      <c r="D156" s="4" t="s">
        <v>72</v>
      </c>
      <c r="E156" s="4" t="s">
        <v>231</v>
      </c>
      <c r="F156" s="4" t="s">
        <v>232</v>
      </c>
      <c r="G156" s="13">
        <f>(C156-VLOOKUP(E156,Riders!$A$2:$C$3501,2,FALSE))/365</f>
        <v>26.093150684931508</v>
      </c>
      <c r="H156" s="4">
        <v>19</v>
      </c>
      <c r="I156" s="107">
        <v>6.9560185185185202E-3</v>
      </c>
      <c r="J156">
        <v>44.924999999999997</v>
      </c>
    </row>
    <row r="157" spans="1:10" x14ac:dyDescent="0.45">
      <c r="A157" s="4" t="s">
        <v>844</v>
      </c>
      <c r="B157" s="4">
        <v>2023</v>
      </c>
      <c r="C157" s="5">
        <v>45002</v>
      </c>
      <c r="D157" s="4" t="s">
        <v>72</v>
      </c>
      <c r="E157" s="4" t="s">
        <v>216</v>
      </c>
      <c r="F157" s="4" t="s">
        <v>27</v>
      </c>
      <c r="G157" s="13">
        <f>(C157-VLOOKUP(E157,Riders!$A$2:$C$3501,2,FALSE))/365</f>
        <v>24.106849315068494</v>
      </c>
      <c r="H157" s="4">
        <v>20</v>
      </c>
      <c r="I157" s="107">
        <v>6.9560185185185202E-3</v>
      </c>
      <c r="J157">
        <v>44.924999999999997</v>
      </c>
    </row>
    <row r="158" spans="1:10" x14ac:dyDescent="0.45">
      <c r="A158" s="4" t="s">
        <v>844</v>
      </c>
      <c r="B158" s="4">
        <v>2023</v>
      </c>
      <c r="C158" s="5">
        <v>45002</v>
      </c>
      <c r="D158" s="4" t="s">
        <v>72</v>
      </c>
      <c r="E158" s="4" t="s">
        <v>251</v>
      </c>
      <c r="F158" s="4" t="s">
        <v>153</v>
      </c>
      <c r="G158" s="13">
        <f>(C158-VLOOKUP(E158,Riders!$A$2:$C$3501,2,FALSE))/365</f>
        <v>21.87945205479452</v>
      </c>
      <c r="H158" s="4">
        <v>21</v>
      </c>
      <c r="I158" s="107">
        <v>6.9560185185185202E-3</v>
      </c>
      <c r="J158">
        <v>44.924999999999997</v>
      </c>
    </row>
    <row r="159" spans="1:10" x14ac:dyDescent="0.45">
      <c r="A159" s="4" t="s">
        <v>844</v>
      </c>
      <c r="B159" s="4">
        <v>2023</v>
      </c>
      <c r="C159" s="5">
        <v>45002</v>
      </c>
      <c r="D159" s="4" t="s">
        <v>72</v>
      </c>
      <c r="E159" s="4" t="s">
        <v>246</v>
      </c>
      <c r="F159" s="4" t="s">
        <v>247</v>
      </c>
      <c r="G159" s="13">
        <f>(C159-VLOOKUP(E159,Riders!$A$2:$C$3501,2,FALSE))/365</f>
        <v>30.723287671232878</v>
      </c>
      <c r="H159" s="4">
        <v>22</v>
      </c>
      <c r="I159" s="107">
        <v>6.9560185185185202E-3</v>
      </c>
      <c r="J159">
        <v>44.924999999999997</v>
      </c>
    </row>
    <row r="160" spans="1:10" x14ac:dyDescent="0.45">
      <c r="A160" s="4" t="s">
        <v>844</v>
      </c>
      <c r="B160" s="4">
        <v>2023</v>
      </c>
      <c r="C160" s="5">
        <v>45002</v>
      </c>
      <c r="D160" s="4" t="s">
        <v>72</v>
      </c>
      <c r="E160" s="4" t="s">
        <v>851</v>
      </c>
      <c r="F160" s="4" t="s">
        <v>142</v>
      </c>
      <c r="G160" s="13">
        <f>(C160-VLOOKUP(E160,Riders!$A$2:$C$3501,2,FALSE))/365</f>
        <v>26.838356164383562</v>
      </c>
      <c r="H160" s="4">
        <v>23</v>
      </c>
      <c r="I160" s="107">
        <v>6.9560185185185202E-3</v>
      </c>
      <c r="J160">
        <v>44.924999999999997</v>
      </c>
    </row>
    <row r="161" spans="1:10" x14ac:dyDescent="0.45">
      <c r="A161" s="4" t="s">
        <v>844</v>
      </c>
      <c r="B161" s="4">
        <v>2023</v>
      </c>
      <c r="C161" s="5">
        <v>45002</v>
      </c>
      <c r="D161" s="4" t="s">
        <v>72</v>
      </c>
      <c r="E161" s="4" t="s">
        <v>242</v>
      </c>
      <c r="F161" s="4" t="s">
        <v>243</v>
      </c>
      <c r="G161" s="13">
        <f>(C161-VLOOKUP(E161,Riders!$A$2:$C$3501,2,FALSE))/365</f>
        <v>28.295890410958904</v>
      </c>
      <c r="H161" s="4">
        <v>24</v>
      </c>
      <c r="I161" s="107">
        <v>6.9560185185185202E-3</v>
      </c>
      <c r="J161">
        <v>44.924999999999997</v>
      </c>
    </row>
    <row r="162" spans="1:10" x14ac:dyDescent="0.45">
      <c r="A162" s="1" t="s">
        <v>415</v>
      </c>
      <c r="B162" s="1">
        <v>2023</v>
      </c>
      <c r="C162" s="2">
        <v>44983</v>
      </c>
      <c r="D162" s="1" t="s">
        <v>72</v>
      </c>
      <c r="E162" s="1" t="s">
        <v>274</v>
      </c>
      <c r="F162" s="1" t="s">
        <v>29</v>
      </c>
      <c r="G162" s="13">
        <f>(C162-VLOOKUP(E162,Riders!$A$2:$C$3501,2,FALSE))/365</f>
        <v>22.158904109589042</v>
      </c>
      <c r="H162" s="1">
        <v>1</v>
      </c>
      <c r="I162" s="107">
        <v>6.4351851851851861E-3</v>
      </c>
      <c r="J162">
        <v>48.561</v>
      </c>
    </row>
    <row r="163" spans="1:10" x14ac:dyDescent="0.45">
      <c r="A163" s="1" t="s">
        <v>415</v>
      </c>
      <c r="B163" s="1">
        <v>2023</v>
      </c>
      <c r="C163" s="2">
        <v>44983</v>
      </c>
      <c r="D163" s="1" t="s">
        <v>72</v>
      </c>
      <c r="E163" s="1" t="s">
        <v>328</v>
      </c>
      <c r="F163" s="1" t="s">
        <v>25</v>
      </c>
      <c r="G163" s="13">
        <f>(C163-VLOOKUP(E163,Riders!$A$2:$C$3501,2,FALSE))/365</f>
        <v>32.594520547945208</v>
      </c>
      <c r="H163" s="1">
        <v>2</v>
      </c>
      <c r="I163" s="107">
        <v>6.4351851851851861E-3</v>
      </c>
      <c r="J163">
        <v>48.561</v>
      </c>
    </row>
    <row r="164" spans="1:10" x14ac:dyDescent="0.45">
      <c r="A164" s="1" t="s">
        <v>415</v>
      </c>
      <c r="B164" s="1">
        <v>2023</v>
      </c>
      <c r="C164" s="2">
        <v>44983</v>
      </c>
      <c r="D164" s="1" t="s">
        <v>72</v>
      </c>
      <c r="E164" s="1" t="s">
        <v>237</v>
      </c>
      <c r="F164" s="1" t="s">
        <v>238</v>
      </c>
      <c r="G164" s="13">
        <f>(C164-VLOOKUP(E164,Riders!$A$2:$C$3501,2,FALSE))/365</f>
        <v>26.778082191780822</v>
      </c>
      <c r="H164" s="1">
        <v>3</v>
      </c>
      <c r="I164" s="107">
        <v>6.4351851851851896E-3</v>
      </c>
      <c r="J164">
        <v>48.561</v>
      </c>
    </row>
    <row r="165" spans="1:10" x14ac:dyDescent="0.45">
      <c r="A165" s="1" t="s">
        <v>415</v>
      </c>
      <c r="B165" s="1">
        <v>2023</v>
      </c>
      <c r="C165" s="2">
        <v>44983</v>
      </c>
      <c r="D165" s="1" t="s">
        <v>72</v>
      </c>
      <c r="E165" s="1" t="s">
        <v>219</v>
      </c>
      <c r="F165" s="1" t="s">
        <v>220</v>
      </c>
      <c r="G165" s="13">
        <f>(C165-VLOOKUP(E165,Riders!$A$2:$C$3501,2,FALSE))/365</f>
        <v>30.517808219178082</v>
      </c>
      <c r="H165" s="1">
        <v>4</v>
      </c>
      <c r="I165" s="107">
        <v>6.4351851851851896E-3</v>
      </c>
      <c r="J165">
        <v>48.561</v>
      </c>
    </row>
    <row r="166" spans="1:10" x14ac:dyDescent="0.45">
      <c r="A166" s="1" t="s">
        <v>415</v>
      </c>
      <c r="B166" s="1">
        <v>2023</v>
      </c>
      <c r="C166" s="2">
        <v>44983</v>
      </c>
      <c r="D166" s="1" t="s">
        <v>72</v>
      </c>
      <c r="E166" s="1" t="s">
        <v>226</v>
      </c>
      <c r="F166" s="1" t="s">
        <v>120</v>
      </c>
      <c r="G166" s="13">
        <f>(C166-VLOOKUP(E166,Riders!$A$2:$C$3501,2,FALSE))/365</f>
        <v>24.4986301369863</v>
      </c>
      <c r="H166" s="1">
        <v>5</v>
      </c>
      <c r="I166" s="107">
        <v>6.4351851851851896E-3</v>
      </c>
      <c r="J166">
        <v>48.561</v>
      </c>
    </row>
    <row r="167" spans="1:10" x14ac:dyDescent="0.45">
      <c r="A167" s="1" t="s">
        <v>415</v>
      </c>
      <c r="B167" s="1">
        <v>2023</v>
      </c>
      <c r="C167" s="2">
        <v>44983</v>
      </c>
      <c r="D167" s="1" t="s">
        <v>72</v>
      </c>
      <c r="E167" s="1" t="s">
        <v>215</v>
      </c>
      <c r="F167" s="1" t="s">
        <v>17</v>
      </c>
      <c r="G167" s="13">
        <f>(C167-VLOOKUP(E167,Riders!$A$2:$C$3501,2,FALSE))/365</f>
        <v>24.139726027397259</v>
      </c>
      <c r="H167" s="1">
        <v>6</v>
      </c>
      <c r="I167" s="107">
        <v>6.4351851851851896E-3</v>
      </c>
      <c r="J167">
        <v>48.561</v>
      </c>
    </row>
    <row r="168" spans="1:10" x14ac:dyDescent="0.45">
      <c r="A168" s="1" t="s">
        <v>415</v>
      </c>
      <c r="B168" s="1">
        <v>2023</v>
      </c>
      <c r="C168" s="2">
        <v>44983</v>
      </c>
      <c r="D168" s="1" t="s">
        <v>72</v>
      </c>
      <c r="E168" s="1" t="s">
        <v>231</v>
      </c>
      <c r="F168" s="1" t="s">
        <v>232</v>
      </c>
      <c r="G168" s="13">
        <f>(C168-VLOOKUP(E168,Riders!$A$2:$C$3501,2,FALSE))/365</f>
        <v>26.041095890410958</v>
      </c>
      <c r="H168" s="1">
        <v>7</v>
      </c>
      <c r="I168" s="107">
        <v>6.4351851851851896E-3</v>
      </c>
      <c r="J168">
        <v>48.561</v>
      </c>
    </row>
    <row r="169" spans="1:10" x14ac:dyDescent="0.45">
      <c r="A169" s="1" t="s">
        <v>415</v>
      </c>
      <c r="B169" s="1">
        <v>2023</v>
      </c>
      <c r="C169" s="2">
        <v>44983</v>
      </c>
      <c r="D169" s="1" t="s">
        <v>72</v>
      </c>
      <c r="E169" s="1" t="s">
        <v>434</v>
      </c>
      <c r="F169" s="1" t="s">
        <v>53</v>
      </c>
      <c r="G169" s="13">
        <f>(C169-VLOOKUP(E169,Riders!$A$2:$C$3501,2,FALSE))/365</f>
        <v>23</v>
      </c>
      <c r="H169" s="1">
        <v>8</v>
      </c>
      <c r="I169" s="107">
        <v>6.4351851851851896E-3</v>
      </c>
      <c r="J169">
        <v>48.561</v>
      </c>
    </row>
    <row r="170" spans="1:10" x14ac:dyDescent="0.45">
      <c r="A170" s="1" t="s">
        <v>415</v>
      </c>
      <c r="B170" s="1">
        <v>2023</v>
      </c>
      <c r="C170" s="2">
        <v>44983</v>
      </c>
      <c r="D170" s="1" t="s">
        <v>72</v>
      </c>
      <c r="E170" s="1" t="s">
        <v>2329</v>
      </c>
      <c r="F170" s="1" t="s">
        <v>49</v>
      </c>
      <c r="G170" s="13">
        <f>(C170-VLOOKUP(E170,Riders!$A$2:$C$3501,2,FALSE))/365</f>
        <v>22.5013698630137</v>
      </c>
      <c r="H170" s="1">
        <v>9</v>
      </c>
      <c r="I170" s="107">
        <v>6.4351851851851896E-3</v>
      </c>
      <c r="J170">
        <v>48.561</v>
      </c>
    </row>
    <row r="171" spans="1:10" x14ac:dyDescent="0.45">
      <c r="A171" s="1" t="s">
        <v>415</v>
      </c>
      <c r="B171" s="1">
        <v>2023</v>
      </c>
      <c r="C171" s="2">
        <v>44983</v>
      </c>
      <c r="D171" s="1" t="s">
        <v>72</v>
      </c>
      <c r="E171" s="1" t="s">
        <v>1415</v>
      </c>
      <c r="F171" s="1" t="s">
        <v>230</v>
      </c>
      <c r="G171" s="13">
        <f>(C171-VLOOKUP(E171,Riders!$A$2:$C$3501,2,FALSE))/365</f>
        <v>33.076712328767123</v>
      </c>
      <c r="H171" s="1">
        <v>10</v>
      </c>
      <c r="I171" s="107">
        <v>6.4351851851851896E-3</v>
      </c>
      <c r="J171">
        <v>48.561</v>
      </c>
    </row>
    <row r="172" spans="1:10" x14ac:dyDescent="0.45">
      <c r="A172" s="1" t="s">
        <v>415</v>
      </c>
      <c r="B172" s="1">
        <v>2023</v>
      </c>
      <c r="C172" s="2">
        <v>44983</v>
      </c>
      <c r="D172" s="1" t="s">
        <v>72</v>
      </c>
      <c r="E172" s="1" t="s">
        <v>462</v>
      </c>
      <c r="F172" s="1" t="s">
        <v>19</v>
      </c>
      <c r="G172" s="13">
        <f>(C172-VLOOKUP(E172,Riders!$A$2:$C$3501,2,FALSE))/365</f>
        <v>23.753424657534246</v>
      </c>
      <c r="H172" s="1">
        <v>11</v>
      </c>
      <c r="I172" s="107">
        <v>6.4351851851851896E-3</v>
      </c>
      <c r="J172">
        <v>48.561</v>
      </c>
    </row>
    <row r="173" spans="1:10" x14ac:dyDescent="0.45">
      <c r="A173" s="1" t="s">
        <v>415</v>
      </c>
      <c r="B173" s="1">
        <v>2023</v>
      </c>
      <c r="C173" s="2">
        <v>44983</v>
      </c>
      <c r="D173" s="1" t="s">
        <v>72</v>
      </c>
      <c r="E173" s="1" t="s">
        <v>252</v>
      </c>
      <c r="F173" s="1" t="s">
        <v>145</v>
      </c>
      <c r="G173" s="13" t="e">
        <f>(C173-VLOOKUP(E173,Riders!$A$2:$C$3501,2,FALSE))/365</f>
        <v>#N/A</v>
      </c>
      <c r="H173" s="1">
        <v>12</v>
      </c>
      <c r="I173" s="107">
        <v>6.4351851851851896E-3</v>
      </c>
      <c r="J173">
        <v>48.561</v>
      </c>
    </row>
    <row r="174" spans="1:10" x14ac:dyDescent="0.45">
      <c r="A174" s="1" t="s">
        <v>415</v>
      </c>
      <c r="B174" s="1">
        <v>2023</v>
      </c>
      <c r="C174" s="2">
        <v>44983</v>
      </c>
      <c r="D174" s="1" t="s">
        <v>72</v>
      </c>
      <c r="E174" s="1" t="s">
        <v>440</v>
      </c>
      <c r="F174" s="1" t="s">
        <v>15</v>
      </c>
      <c r="G174" s="13">
        <f>(C174-VLOOKUP(E174,Riders!$A$2:$C$3501,2,FALSE))/365</f>
        <v>22.298630136986301</v>
      </c>
      <c r="H174" s="1">
        <v>13</v>
      </c>
      <c r="I174" s="107">
        <v>6.4351851851851896E-3</v>
      </c>
      <c r="J174">
        <v>48.561</v>
      </c>
    </row>
    <row r="175" spans="1:10" x14ac:dyDescent="0.45">
      <c r="A175" s="1" t="s">
        <v>415</v>
      </c>
      <c r="B175" s="1">
        <v>2023</v>
      </c>
      <c r="C175" s="2">
        <v>44983</v>
      </c>
      <c r="D175" s="1" t="s">
        <v>72</v>
      </c>
      <c r="E175" s="1" t="s">
        <v>267</v>
      </c>
      <c r="F175" s="1" t="s">
        <v>56</v>
      </c>
      <c r="G175" s="13">
        <f>(C175-VLOOKUP(E175,Riders!$A$2:$C$3501,2,FALSE))/365</f>
        <v>24.175342465753424</v>
      </c>
      <c r="H175" s="1">
        <v>14</v>
      </c>
      <c r="I175" s="107">
        <v>6.4351851851851896E-3</v>
      </c>
      <c r="J175">
        <v>48.561</v>
      </c>
    </row>
    <row r="176" spans="1:10" x14ac:dyDescent="0.45">
      <c r="A176" s="1" t="s">
        <v>415</v>
      </c>
      <c r="B176" s="1">
        <v>2023</v>
      </c>
      <c r="C176" s="2">
        <v>44983</v>
      </c>
      <c r="D176" s="1" t="s">
        <v>72</v>
      </c>
      <c r="E176" s="1" t="s">
        <v>310</v>
      </c>
      <c r="F176" s="1" t="s">
        <v>158</v>
      </c>
      <c r="G176" s="13">
        <f>(C176-VLOOKUP(E176,Riders!$A$2:$C$3501,2,FALSE))/365</f>
        <v>32.769863013698632</v>
      </c>
      <c r="H176" s="1">
        <v>15</v>
      </c>
      <c r="I176" s="107">
        <v>6.4351851851851896E-3</v>
      </c>
      <c r="J176">
        <v>48.561</v>
      </c>
    </row>
    <row r="177" spans="1:10" x14ac:dyDescent="0.45">
      <c r="A177" s="1" t="s">
        <v>415</v>
      </c>
      <c r="B177" s="1">
        <v>2023</v>
      </c>
      <c r="C177" s="2">
        <v>44983</v>
      </c>
      <c r="D177" s="1" t="s">
        <v>72</v>
      </c>
      <c r="E177" s="1" t="s">
        <v>263</v>
      </c>
      <c r="F177" s="1" t="s">
        <v>264</v>
      </c>
      <c r="G177" s="13">
        <f>(C177-VLOOKUP(E177,Riders!$A$2:$C$3501,2,FALSE))/365</f>
        <v>19.87945205479452</v>
      </c>
      <c r="H177" s="1">
        <v>16</v>
      </c>
      <c r="I177" s="107">
        <v>6.4351851851851896E-3</v>
      </c>
      <c r="J177">
        <v>48.561</v>
      </c>
    </row>
    <row r="178" spans="1:10" x14ac:dyDescent="0.45">
      <c r="A178" s="1" t="s">
        <v>415</v>
      </c>
      <c r="B178" s="1">
        <v>2023</v>
      </c>
      <c r="C178" s="2">
        <v>44983</v>
      </c>
      <c r="D178" s="1" t="s">
        <v>72</v>
      </c>
      <c r="E178" s="1" t="s">
        <v>251</v>
      </c>
      <c r="F178" s="1" t="s">
        <v>65</v>
      </c>
      <c r="G178" s="13">
        <f>(C178-VLOOKUP(E178,Riders!$A$2:$C$3501,2,FALSE))/365</f>
        <v>21.827397260273973</v>
      </c>
      <c r="H178" s="1">
        <v>17</v>
      </c>
      <c r="I178" s="107">
        <v>6.4351851851851896E-3</v>
      </c>
      <c r="J178">
        <v>48.561</v>
      </c>
    </row>
    <row r="179" spans="1:10" x14ac:dyDescent="0.45">
      <c r="A179" s="1" t="s">
        <v>415</v>
      </c>
      <c r="B179" s="1">
        <v>2023</v>
      </c>
      <c r="C179" s="2">
        <v>44983</v>
      </c>
      <c r="D179" s="1" t="s">
        <v>72</v>
      </c>
      <c r="E179" s="1" t="s">
        <v>271</v>
      </c>
      <c r="F179" s="1" t="s">
        <v>67</v>
      </c>
      <c r="G179" s="13">
        <f>(C179-VLOOKUP(E179,Riders!$A$2:$C$3501,2,FALSE))/365</f>
        <v>28.695890410958903</v>
      </c>
      <c r="H179" s="1">
        <v>18</v>
      </c>
      <c r="I179" s="107">
        <v>6.4351851851851896E-3</v>
      </c>
      <c r="J179">
        <v>48.561</v>
      </c>
    </row>
    <row r="180" spans="1:10" x14ac:dyDescent="0.45">
      <c r="A180" s="1" t="s">
        <v>415</v>
      </c>
      <c r="B180" s="1">
        <v>2023</v>
      </c>
      <c r="C180" s="2">
        <v>44983</v>
      </c>
      <c r="D180" s="1" t="s">
        <v>72</v>
      </c>
      <c r="E180" s="1" t="s">
        <v>234</v>
      </c>
      <c r="F180" s="1" t="s">
        <v>235</v>
      </c>
      <c r="G180" s="13">
        <f>(C180-VLOOKUP(E180,Riders!$A$2:$C$3501,2,FALSE))/365</f>
        <v>26.438356164383563</v>
      </c>
      <c r="H180" s="1">
        <v>19</v>
      </c>
      <c r="I180" s="107">
        <v>6.4351851851851896E-3</v>
      </c>
      <c r="J180">
        <v>48.561</v>
      </c>
    </row>
    <row r="181" spans="1:10" x14ac:dyDescent="0.45">
      <c r="A181" s="1" t="s">
        <v>415</v>
      </c>
      <c r="B181" s="1">
        <v>2023</v>
      </c>
      <c r="C181" s="2">
        <v>44983</v>
      </c>
      <c r="D181" s="1" t="s">
        <v>72</v>
      </c>
      <c r="E181" s="1" t="s">
        <v>431</v>
      </c>
      <c r="F181" s="1" t="s">
        <v>97</v>
      </c>
      <c r="G181" s="13">
        <f>(C181-VLOOKUP(E181,Riders!$A$2:$C$3501,2,FALSE))/365</f>
        <v>18.213698630136985</v>
      </c>
      <c r="H181" s="1">
        <v>20</v>
      </c>
      <c r="I181" s="107">
        <v>6.4351851851851896E-3</v>
      </c>
      <c r="J181">
        <v>48.561</v>
      </c>
    </row>
    <row r="182" spans="1:10" x14ac:dyDescent="0.45">
      <c r="A182" s="1" t="s">
        <v>415</v>
      </c>
      <c r="B182" s="1">
        <v>2023</v>
      </c>
      <c r="C182" s="2">
        <v>44983</v>
      </c>
      <c r="D182" s="1" t="s">
        <v>72</v>
      </c>
      <c r="E182" s="1" t="s">
        <v>241</v>
      </c>
      <c r="F182" s="1" t="s">
        <v>44</v>
      </c>
      <c r="G182" s="13">
        <f>(C182-VLOOKUP(E182,Riders!$A$2:$C$3501,2,FALSE))/365</f>
        <v>20.575342465753426</v>
      </c>
      <c r="H182" s="1">
        <v>21</v>
      </c>
      <c r="I182" s="107">
        <v>6.4351851851851896E-3</v>
      </c>
      <c r="J182">
        <v>48.561</v>
      </c>
    </row>
    <row r="183" spans="1:10" x14ac:dyDescent="0.45">
      <c r="A183" s="1" t="s">
        <v>415</v>
      </c>
      <c r="B183" s="1">
        <v>2023</v>
      </c>
      <c r="C183" s="2">
        <v>44983</v>
      </c>
      <c r="D183" s="1" t="s">
        <v>72</v>
      </c>
      <c r="E183" s="1" t="s">
        <v>256</v>
      </c>
      <c r="F183" s="1" t="s">
        <v>36</v>
      </c>
      <c r="G183" s="13">
        <f>(C183-VLOOKUP(E183,Riders!$A$2:$C$3501,2,FALSE))/365</f>
        <v>27.013698630136986</v>
      </c>
      <c r="H183" s="1">
        <v>22</v>
      </c>
      <c r="I183" s="107">
        <v>6.4351851851851896E-3</v>
      </c>
      <c r="J183">
        <v>48.561</v>
      </c>
    </row>
    <row r="184" spans="1:10" x14ac:dyDescent="0.45">
      <c r="A184" s="1" t="s">
        <v>415</v>
      </c>
      <c r="B184" s="1">
        <v>2023</v>
      </c>
      <c r="C184" s="2">
        <v>44983</v>
      </c>
      <c r="D184" s="1" t="s">
        <v>72</v>
      </c>
      <c r="E184" s="1" t="s">
        <v>312</v>
      </c>
      <c r="F184" s="1" t="s">
        <v>27</v>
      </c>
      <c r="G184" s="13">
        <f>(C184-VLOOKUP(E184,Riders!$A$2:$C$3501,2,FALSE))/365</f>
        <v>24.621917808219177</v>
      </c>
      <c r="H184" s="1">
        <v>23</v>
      </c>
      <c r="I184" s="107">
        <v>6.4351851851851896E-3</v>
      </c>
      <c r="J184">
        <v>48.561</v>
      </c>
    </row>
    <row r="185" spans="1:10" x14ac:dyDescent="0.45">
      <c r="A185" s="1" t="s">
        <v>415</v>
      </c>
      <c r="B185" s="1">
        <v>2023</v>
      </c>
      <c r="C185" s="2">
        <v>44983</v>
      </c>
      <c r="D185" s="1" t="s">
        <v>72</v>
      </c>
      <c r="E185" s="1" t="s">
        <v>221</v>
      </c>
      <c r="F185" s="1" t="s">
        <v>40</v>
      </c>
      <c r="G185" s="13">
        <f>(C185-VLOOKUP(E185,Riders!$A$2:$C$3501,2,FALSE))/365</f>
        <v>25.898630136986302</v>
      </c>
      <c r="H185" s="1" t="s">
        <v>308</v>
      </c>
      <c r="I185" s="107">
        <v>6.4351851851851896E-3</v>
      </c>
      <c r="J185">
        <v>48.561</v>
      </c>
    </row>
    <row r="186" spans="1:10" x14ac:dyDescent="0.45">
      <c r="A186" s="4" t="s">
        <v>12</v>
      </c>
      <c r="B186" s="4">
        <v>2022</v>
      </c>
      <c r="C186" s="5">
        <v>44849</v>
      </c>
      <c r="D186" s="4" t="s">
        <v>13</v>
      </c>
      <c r="E186" s="4" t="s">
        <v>214</v>
      </c>
      <c r="F186" s="4" t="s">
        <v>67</v>
      </c>
      <c r="G186" s="13">
        <f>(C186-VLOOKUP(E186,Riders!$A$2:$C$3501,2,FALSE))/365</f>
        <v>27.827397260273973</v>
      </c>
      <c r="H186" s="4">
        <v>1</v>
      </c>
      <c r="I186" s="107">
        <v>6.3425925925925915E-3</v>
      </c>
      <c r="J186">
        <v>49.27</v>
      </c>
    </row>
    <row r="187" spans="1:10" x14ac:dyDescent="0.45">
      <c r="A187" s="4" t="s">
        <v>12</v>
      </c>
      <c r="B187" s="4">
        <v>2022</v>
      </c>
      <c r="C187" s="5">
        <v>44849</v>
      </c>
      <c r="D187" s="4" t="s">
        <v>13</v>
      </c>
      <c r="E187" s="4" t="s">
        <v>215</v>
      </c>
      <c r="F187" s="4" t="s">
        <v>17</v>
      </c>
      <c r="G187" s="13">
        <f>(C187-VLOOKUP(E187,Riders!$A$2:$C$3501,2,FALSE))/365</f>
        <v>23.772602739726029</v>
      </c>
      <c r="H187" s="4">
        <v>2</v>
      </c>
      <c r="I187" s="107">
        <v>6.3425925925925915E-3</v>
      </c>
      <c r="J187">
        <v>49.27</v>
      </c>
    </row>
    <row r="188" spans="1:10" x14ac:dyDescent="0.45">
      <c r="A188" s="4" t="s">
        <v>12</v>
      </c>
      <c r="B188" s="4">
        <v>2022</v>
      </c>
      <c r="C188" s="5">
        <v>44849</v>
      </c>
      <c r="D188" s="4" t="s">
        <v>13</v>
      </c>
      <c r="E188" s="4" t="s">
        <v>216</v>
      </c>
      <c r="F188" s="4" t="s">
        <v>27</v>
      </c>
      <c r="G188" s="13">
        <f>(C188-VLOOKUP(E188,Riders!$A$2:$C$3501,2,FALSE))/365</f>
        <v>23.687671232876713</v>
      </c>
      <c r="H188" s="4">
        <v>3</v>
      </c>
      <c r="I188" s="107">
        <v>6.3425925925925898E-3</v>
      </c>
      <c r="J188">
        <v>49.27</v>
      </c>
    </row>
    <row r="189" spans="1:10" x14ac:dyDescent="0.45">
      <c r="A189" s="4" t="s">
        <v>12</v>
      </c>
      <c r="B189" s="4">
        <v>2022</v>
      </c>
      <c r="C189" s="5">
        <v>44849</v>
      </c>
      <c r="D189" s="4" t="s">
        <v>13</v>
      </c>
      <c r="E189" s="4" t="s">
        <v>217</v>
      </c>
      <c r="F189" s="4" t="s">
        <v>29</v>
      </c>
      <c r="G189" s="13">
        <f>(C189-VLOOKUP(E189,Riders!$A$2:$C$3501,2,FALSE))/365</f>
        <v>24.545205479452054</v>
      </c>
      <c r="H189" s="4">
        <v>4</v>
      </c>
      <c r="I189" s="107">
        <v>6.3425925925925898E-3</v>
      </c>
      <c r="J189">
        <v>49.27</v>
      </c>
    </row>
    <row r="190" spans="1:10" x14ac:dyDescent="0.45">
      <c r="A190" s="4" t="s">
        <v>12</v>
      </c>
      <c r="B190" s="4">
        <v>2022</v>
      </c>
      <c r="C190" s="5">
        <v>44849</v>
      </c>
      <c r="D190" s="4" t="s">
        <v>13</v>
      </c>
      <c r="E190" s="4" t="s">
        <v>218</v>
      </c>
      <c r="F190" s="4" t="s">
        <v>19</v>
      </c>
      <c r="G190" s="13">
        <f>(C190-VLOOKUP(E190,Riders!$A$2:$C$3501,2,FALSE))/365</f>
        <v>21.104109589041094</v>
      </c>
      <c r="H190" s="4">
        <v>5</v>
      </c>
      <c r="I190" s="107">
        <v>6.3425925925925898E-3</v>
      </c>
      <c r="J190">
        <v>49.27</v>
      </c>
    </row>
    <row r="191" spans="1:10" x14ac:dyDescent="0.45">
      <c r="A191" s="4" t="s">
        <v>12</v>
      </c>
      <c r="B191" s="4">
        <v>2022</v>
      </c>
      <c r="C191" s="5">
        <v>44849</v>
      </c>
      <c r="D191" s="4" t="s">
        <v>13</v>
      </c>
      <c r="E191" s="4" t="s">
        <v>219</v>
      </c>
      <c r="F191" s="4" t="s">
        <v>220</v>
      </c>
      <c r="G191" s="13">
        <f>(C191-VLOOKUP(E191,Riders!$A$2:$C$3501,2,FALSE))/365</f>
        <v>30.150684931506849</v>
      </c>
      <c r="H191" s="4">
        <v>6</v>
      </c>
      <c r="I191" s="107">
        <v>6.3425925925925898E-3</v>
      </c>
      <c r="J191">
        <v>49.27</v>
      </c>
    </row>
    <row r="192" spans="1:10" x14ac:dyDescent="0.45">
      <c r="A192" s="4" t="s">
        <v>12</v>
      </c>
      <c r="B192" s="4">
        <v>2022</v>
      </c>
      <c r="C192" s="5">
        <v>44849</v>
      </c>
      <c r="D192" s="4" t="s">
        <v>13</v>
      </c>
      <c r="E192" s="4" t="s">
        <v>221</v>
      </c>
      <c r="F192" s="4" t="s">
        <v>40</v>
      </c>
      <c r="G192" s="13">
        <f>(C192-VLOOKUP(E192,Riders!$A$2:$C$3501,2,FALSE))/365</f>
        <v>25.531506849315068</v>
      </c>
      <c r="H192" s="4">
        <v>7</v>
      </c>
      <c r="I192" s="107">
        <v>6.3425925925925898E-3</v>
      </c>
      <c r="J192">
        <v>49.27</v>
      </c>
    </row>
    <row r="193" spans="1:10" x14ac:dyDescent="0.45">
      <c r="A193" s="4" t="s">
        <v>12</v>
      </c>
      <c r="B193" s="4">
        <v>2022</v>
      </c>
      <c r="C193" s="5">
        <v>44849</v>
      </c>
      <c r="D193" s="4" t="s">
        <v>13</v>
      </c>
      <c r="E193" s="4" t="s">
        <v>222</v>
      </c>
      <c r="F193" s="4" t="s">
        <v>223</v>
      </c>
      <c r="G193" s="13">
        <f>(C193-VLOOKUP(E193,Riders!$A$2:$C$3501,2,FALSE))/365</f>
        <v>23.284931506849315</v>
      </c>
      <c r="H193" s="4">
        <v>8</v>
      </c>
      <c r="I193" s="107">
        <v>6.3425925925925898E-3</v>
      </c>
      <c r="J193">
        <v>49.27</v>
      </c>
    </row>
    <row r="194" spans="1:10" x14ac:dyDescent="0.45">
      <c r="A194" s="4" t="s">
        <v>12</v>
      </c>
      <c r="B194" s="4">
        <v>2022</v>
      </c>
      <c r="C194" s="5">
        <v>44849</v>
      </c>
      <c r="D194" s="4" t="s">
        <v>13</v>
      </c>
      <c r="E194" s="4" t="s">
        <v>224</v>
      </c>
      <c r="F194" s="4" t="s">
        <v>225</v>
      </c>
      <c r="G194" s="13">
        <f>(C194-VLOOKUP(E194,Riders!$A$2:$C$3501,2,FALSE))/365</f>
        <v>22.849315068493151</v>
      </c>
      <c r="H194" s="4">
        <v>9</v>
      </c>
      <c r="I194" s="107">
        <v>6.3425925925925898E-3</v>
      </c>
      <c r="J194">
        <v>49.27</v>
      </c>
    </row>
    <row r="195" spans="1:10" x14ac:dyDescent="0.45">
      <c r="A195" s="4" t="s">
        <v>12</v>
      </c>
      <c r="B195" s="4">
        <v>2022</v>
      </c>
      <c r="C195" s="5">
        <v>44849</v>
      </c>
      <c r="D195" s="4" t="s">
        <v>13</v>
      </c>
      <c r="E195" s="4" t="s">
        <v>2329</v>
      </c>
      <c r="F195" s="4" t="s">
        <v>49</v>
      </c>
      <c r="G195" s="13">
        <f>(C195-VLOOKUP(E195,Riders!$A$2:$C$3501,2,FALSE))/365</f>
        <v>22.134246575342466</v>
      </c>
      <c r="H195" s="4">
        <v>10</v>
      </c>
      <c r="I195" s="107">
        <v>6.3425925925925898E-3</v>
      </c>
      <c r="J195">
        <v>49.27</v>
      </c>
    </row>
    <row r="196" spans="1:10" x14ac:dyDescent="0.45">
      <c r="A196" s="4" t="s">
        <v>12</v>
      </c>
      <c r="B196" s="4">
        <v>2022</v>
      </c>
      <c r="C196" s="5">
        <v>44849</v>
      </c>
      <c r="D196" s="4" t="s">
        <v>13</v>
      </c>
      <c r="E196" s="4" t="s">
        <v>226</v>
      </c>
      <c r="F196" s="4" t="s">
        <v>120</v>
      </c>
      <c r="G196" s="13">
        <f>(C196-VLOOKUP(E196,Riders!$A$2:$C$3501,2,FALSE))/365</f>
        <v>24.13150684931507</v>
      </c>
      <c r="H196" s="4">
        <v>11</v>
      </c>
      <c r="I196" s="107">
        <v>6.3425925925925898E-3</v>
      </c>
      <c r="J196">
        <v>49.27</v>
      </c>
    </row>
    <row r="197" spans="1:10" x14ac:dyDescent="0.45">
      <c r="A197" s="4" t="s">
        <v>12</v>
      </c>
      <c r="B197" s="4">
        <v>2022</v>
      </c>
      <c r="C197" s="5">
        <v>44849</v>
      </c>
      <c r="D197" s="4" t="s">
        <v>13</v>
      </c>
      <c r="E197" s="4" t="s">
        <v>227</v>
      </c>
      <c r="F197" s="4" t="s">
        <v>53</v>
      </c>
      <c r="G197" s="13">
        <f>(C197-VLOOKUP(E197,Riders!$A$2:$C$3501,2,FALSE))/365</f>
        <v>24.646575342465752</v>
      </c>
      <c r="H197" s="4">
        <v>12</v>
      </c>
      <c r="I197" s="107">
        <v>6.3425925925925898E-3</v>
      </c>
      <c r="J197">
        <v>49.27</v>
      </c>
    </row>
    <row r="198" spans="1:10" x14ac:dyDescent="0.45">
      <c r="A198" s="4" t="s">
        <v>12</v>
      </c>
      <c r="B198" s="4">
        <v>2022</v>
      </c>
      <c r="C198" s="5">
        <v>44849</v>
      </c>
      <c r="D198" s="4" t="s">
        <v>13</v>
      </c>
      <c r="E198" s="4" t="s">
        <v>228</v>
      </c>
      <c r="F198" s="4" t="s">
        <v>15</v>
      </c>
      <c r="G198" s="13">
        <f>(C198-VLOOKUP(E198,Riders!$A$2:$C$3501,2,FALSE))/365</f>
        <v>23.304109589041097</v>
      </c>
      <c r="H198" s="4">
        <v>13</v>
      </c>
      <c r="I198" s="107">
        <v>6.3425925925925898E-3</v>
      </c>
      <c r="J198">
        <v>49.27</v>
      </c>
    </row>
    <row r="199" spans="1:10" x14ac:dyDescent="0.45">
      <c r="A199" s="4" t="s">
        <v>12</v>
      </c>
      <c r="B199" s="4">
        <v>2022</v>
      </c>
      <c r="C199" s="5">
        <v>44849</v>
      </c>
      <c r="D199" s="4" t="s">
        <v>13</v>
      </c>
      <c r="E199" s="4" t="s">
        <v>229</v>
      </c>
      <c r="F199" s="4" t="s">
        <v>61</v>
      </c>
      <c r="G199" s="13">
        <f>(C199-VLOOKUP(E199,Riders!$A$2:$C$3501,2,FALSE))/365</f>
        <v>24.104109589041094</v>
      </c>
      <c r="H199" s="4">
        <v>14</v>
      </c>
      <c r="I199" s="107">
        <v>6.3425925925925898E-3</v>
      </c>
      <c r="J199">
        <v>49.27</v>
      </c>
    </row>
    <row r="200" spans="1:10" x14ac:dyDescent="0.45">
      <c r="A200" s="4" t="s">
        <v>12</v>
      </c>
      <c r="B200" s="4">
        <v>2022</v>
      </c>
      <c r="C200" s="5">
        <v>44849</v>
      </c>
      <c r="D200" s="4" t="s">
        <v>13</v>
      </c>
      <c r="E200" s="4" t="s">
        <v>1415</v>
      </c>
      <c r="F200" s="4" t="s">
        <v>230</v>
      </c>
      <c r="G200" s="13">
        <f>(C200-VLOOKUP(E200,Riders!$A$2:$C$3501,2,FALSE))/365</f>
        <v>32.709589041095889</v>
      </c>
      <c r="H200" s="4">
        <v>15</v>
      </c>
      <c r="I200" s="107">
        <v>6.3425925925925898E-3</v>
      </c>
      <c r="J200">
        <v>49.27</v>
      </c>
    </row>
    <row r="201" spans="1:10" x14ac:dyDescent="0.45">
      <c r="A201" s="4" t="s">
        <v>12</v>
      </c>
      <c r="B201" s="4">
        <v>2022</v>
      </c>
      <c r="C201" s="5">
        <v>44849</v>
      </c>
      <c r="D201" s="4" t="s">
        <v>13</v>
      </c>
      <c r="E201" s="4" t="s">
        <v>231</v>
      </c>
      <c r="F201" s="4" t="s">
        <v>232</v>
      </c>
      <c r="G201" s="13">
        <f>(C201-VLOOKUP(E201,Riders!$A$2:$C$3501,2,FALSE))/365</f>
        <v>25.673972602739727</v>
      </c>
      <c r="H201" s="4">
        <v>16</v>
      </c>
      <c r="I201" s="107">
        <v>6.3425925925925898E-3</v>
      </c>
      <c r="J201">
        <v>49.27</v>
      </c>
    </row>
    <row r="202" spans="1:10" x14ac:dyDescent="0.45">
      <c r="A202" s="4" t="s">
        <v>12</v>
      </c>
      <c r="B202" s="4">
        <v>2022</v>
      </c>
      <c r="C202" s="5">
        <v>44849</v>
      </c>
      <c r="D202" s="4" t="s">
        <v>13</v>
      </c>
      <c r="E202" s="4" t="s">
        <v>233</v>
      </c>
      <c r="F202" s="4" t="s">
        <v>56</v>
      </c>
      <c r="G202" s="13">
        <f>(C202-VLOOKUP(E202,Riders!$A$2:$C$3501,2,FALSE))/365</f>
        <v>27.123287671232877</v>
      </c>
      <c r="H202" s="4">
        <v>17</v>
      </c>
      <c r="I202" s="107">
        <v>6.3425925925925898E-3</v>
      </c>
      <c r="J202">
        <v>49.27</v>
      </c>
    </row>
    <row r="203" spans="1:10" x14ac:dyDescent="0.45">
      <c r="A203" s="4" t="s">
        <v>12</v>
      </c>
      <c r="B203" s="4">
        <v>2022</v>
      </c>
      <c r="C203" s="5">
        <v>44849</v>
      </c>
      <c r="D203" s="4" t="s">
        <v>13</v>
      </c>
      <c r="E203" s="4" t="s">
        <v>234</v>
      </c>
      <c r="F203" s="4" t="s">
        <v>235</v>
      </c>
      <c r="G203" s="13">
        <f>(C203-VLOOKUP(E203,Riders!$A$2:$C$3501,2,FALSE))/365</f>
        <v>26.07123287671233</v>
      </c>
      <c r="H203" s="4">
        <v>18</v>
      </c>
      <c r="I203" s="107">
        <v>6.3425925925925898E-3</v>
      </c>
      <c r="J203">
        <v>49.27</v>
      </c>
    </row>
    <row r="204" spans="1:10" x14ac:dyDescent="0.45">
      <c r="A204" s="4" t="s">
        <v>12</v>
      </c>
      <c r="B204" s="4">
        <v>2022</v>
      </c>
      <c r="C204" s="5">
        <v>44849</v>
      </c>
      <c r="D204" s="4" t="s">
        <v>13</v>
      </c>
      <c r="E204" s="4" t="s">
        <v>236</v>
      </c>
      <c r="F204" s="4" t="s">
        <v>51</v>
      </c>
      <c r="G204" s="13">
        <f>(C204-VLOOKUP(E204,Riders!$A$2:$C$3501,2,FALSE))/365</f>
        <v>26.947945205479453</v>
      </c>
      <c r="H204" s="4">
        <v>19</v>
      </c>
      <c r="I204" s="107">
        <v>6.3425925925925898E-3</v>
      </c>
      <c r="J204">
        <v>49.27</v>
      </c>
    </row>
    <row r="205" spans="1:10" x14ac:dyDescent="0.45">
      <c r="A205" s="4" t="s">
        <v>12</v>
      </c>
      <c r="B205" s="4">
        <v>2022</v>
      </c>
      <c r="C205" s="5">
        <v>44849</v>
      </c>
      <c r="D205" s="4" t="s">
        <v>13</v>
      </c>
      <c r="E205" s="4" t="s">
        <v>237</v>
      </c>
      <c r="F205" s="4" t="s">
        <v>238</v>
      </c>
      <c r="G205" s="13">
        <f>(C205-VLOOKUP(E205,Riders!$A$2:$C$3501,2,FALSE))/365</f>
        <v>26.410958904109588</v>
      </c>
      <c r="H205" s="4">
        <v>20</v>
      </c>
      <c r="I205" s="107">
        <v>6.3425925925925898E-3</v>
      </c>
      <c r="J205">
        <v>49.27</v>
      </c>
    </row>
    <row r="206" spans="1:10" x14ac:dyDescent="0.45">
      <c r="A206" s="4" t="s">
        <v>12</v>
      </c>
      <c r="B206" s="4">
        <v>2022</v>
      </c>
      <c r="C206" s="5">
        <v>44849</v>
      </c>
      <c r="D206" s="4" t="s">
        <v>13</v>
      </c>
      <c r="E206" s="4" t="s">
        <v>239</v>
      </c>
      <c r="F206" s="4" t="s">
        <v>25</v>
      </c>
      <c r="G206" s="13">
        <f>(C206-VLOOKUP(E206,Riders!$A$2:$C$3501,2,FALSE))/365</f>
        <v>20.342465753424658</v>
      </c>
      <c r="H206" s="4">
        <v>21</v>
      </c>
      <c r="I206" s="107">
        <v>6.3425925925925898E-3</v>
      </c>
      <c r="J206">
        <v>49.27</v>
      </c>
    </row>
    <row r="207" spans="1:10" x14ac:dyDescent="0.45">
      <c r="A207" s="4" t="s">
        <v>12</v>
      </c>
      <c r="B207" s="4">
        <v>2022</v>
      </c>
      <c r="C207" s="5">
        <v>44849</v>
      </c>
      <c r="D207" s="4" t="s">
        <v>13</v>
      </c>
      <c r="E207" s="4" t="s">
        <v>240</v>
      </c>
      <c r="F207" s="4" t="s">
        <v>47</v>
      </c>
      <c r="G207" s="13">
        <f>(C207-VLOOKUP(E207,Riders!$A$2:$C$3501,2,FALSE))/365</f>
        <v>30.24931506849315</v>
      </c>
      <c r="H207" s="4">
        <v>22</v>
      </c>
      <c r="I207" s="107">
        <v>6.3425925925925898E-3</v>
      </c>
      <c r="J207">
        <v>49.27</v>
      </c>
    </row>
    <row r="208" spans="1:10" x14ac:dyDescent="0.45">
      <c r="A208" s="4" t="s">
        <v>12</v>
      </c>
      <c r="B208" s="4">
        <v>2022</v>
      </c>
      <c r="C208" s="5">
        <v>44849</v>
      </c>
      <c r="D208" s="4" t="s">
        <v>13</v>
      </c>
      <c r="E208" s="4" t="s">
        <v>241</v>
      </c>
      <c r="F208" s="4" t="s">
        <v>44</v>
      </c>
      <c r="G208" s="13">
        <f>(C208-VLOOKUP(E208,Riders!$A$2:$C$3501,2,FALSE))/365</f>
        <v>20.208219178082192</v>
      </c>
      <c r="H208" s="4">
        <v>23</v>
      </c>
      <c r="I208" s="107">
        <v>6.3425925925925898E-3</v>
      </c>
      <c r="J208">
        <v>49.27</v>
      </c>
    </row>
    <row r="209" spans="1:10" x14ac:dyDescent="0.45">
      <c r="A209" s="4" t="s">
        <v>12</v>
      </c>
      <c r="B209" s="4">
        <v>2022</v>
      </c>
      <c r="C209" s="5">
        <v>44849</v>
      </c>
      <c r="D209" s="4" t="s">
        <v>13</v>
      </c>
      <c r="E209" s="4" t="s">
        <v>242</v>
      </c>
      <c r="F209" s="4" t="s">
        <v>243</v>
      </c>
      <c r="G209" s="13">
        <f>(C209-VLOOKUP(E209,Riders!$A$2:$C$3501,2,FALSE))/365</f>
        <v>27.876712328767123</v>
      </c>
      <c r="H209" s="4">
        <v>24</v>
      </c>
      <c r="I209" s="107">
        <v>6.3425925925925898E-3</v>
      </c>
      <c r="J209">
        <v>49.27</v>
      </c>
    </row>
    <row r="210" spans="1:10" x14ac:dyDescent="0.45">
      <c r="A210" s="1" t="s">
        <v>71</v>
      </c>
      <c r="B210" s="1">
        <v>2022</v>
      </c>
      <c r="C210" s="2">
        <v>44751</v>
      </c>
      <c r="D210" s="1" t="s">
        <v>72</v>
      </c>
      <c r="E210" s="1" t="s">
        <v>214</v>
      </c>
      <c r="F210" s="1" t="s">
        <v>67</v>
      </c>
      <c r="G210" s="13">
        <f>(C210-VLOOKUP(E210,Riders!$A$2:$C$3501,2,FALSE))/365</f>
        <v>27.55890410958904</v>
      </c>
      <c r="H210" s="1">
        <v>1</v>
      </c>
      <c r="I210" s="107">
        <v>6.9212962962962969E-3</v>
      </c>
      <c r="J210">
        <v>45.151000000000003</v>
      </c>
    </row>
    <row r="211" spans="1:10" x14ac:dyDescent="0.45">
      <c r="A211" s="1" t="s">
        <v>71</v>
      </c>
      <c r="B211" s="1">
        <v>2022</v>
      </c>
      <c r="C211" s="2">
        <v>44751</v>
      </c>
      <c r="D211" s="1" t="s">
        <v>72</v>
      </c>
      <c r="E211" s="1" t="s">
        <v>241</v>
      </c>
      <c r="F211" s="1" t="s">
        <v>44</v>
      </c>
      <c r="G211" s="13">
        <f>(C211-VLOOKUP(E211,Riders!$A$2:$C$3501,2,FALSE))/365</f>
        <v>19.93972602739726</v>
      </c>
      <c r="H211" s="1">
        <v>2</v>
      </c>
      <c r="I211" s="107">
        <v>6.9212962962962969E-3</v>
      </c>
      <c r="J211">
        <v>45.151000000000003</v>
      </c>
    </row>
    <row r="212" spans="1:10" x14ac:dyDescent="0.45">
      <c r="A212" s="1" t="s">
        <v>71</v>
      </c>
      <c r="B212" s="1">
        <v>2022</v>
      </c>
      <c r="C212" s="2">
        <v>44751</v>
      </c>
      <c r="D212" s="1" t="s">
        <v>72</v>
      </c>
      <c r="E212" s="1" t="s">
        <v>217</v>
      </c>
      <c r="F212" s="1" t="s">
        <v>29</v>
      </c>
      <c r="G212" s="13">
        <f>(C212-VLOOKUP(E212,Riders!$A$2:$C$3501,2,FALSE))/365</f>
        <v>24.276712328767122</v>
      </c>
      <c r="H212" s="1">
        <v>3</v>
      </c>
      <c r="I212" s="107">
        <v>6.9212962962963004E-3</v>
      </c>
      <c r="J212">
        <v>45.151000000000003</v>
      </c>
    </row>
    <row r="213" spans="1:10" x14ac:dyDescent="0.45">
      <c r="A213" s="1" t="s">
        <v>71</v>
      </c>
      <c r="B213" s="1">
        <v>2022</v>
      </c>
      <c r="C213" s="2">
        <v>44751</v>
      </c>
      <c r="D213" s="1" t="s">
        <v>72</v>
      </c>
      <c r="E213" s="1" t="s">
        <v>139</v>
      </c>
      <c r="F213" s="1" t="s">
        <v>61</v>
      </c>
      <c r="G213" s="13">
        <f>(C213-VLOOKUP(E213,Riders!$A$2:$C$3501,2,FALSE))/365</f>
        <v>30.082191780821919</v>
      </c>
      <c r="H213" s="1">
        <v>4</v>
      </c>
      <c r="I213" s="107">
        <v>6.9212962962963004E-3</v>
      </c>
      <c r="J213">
        <v>45.151000000000003</v>
      </c>
    </row>
    <row r="214" spans="1:10" x14ac:dyDescent="0.45">
      <c r="A214" s="1" t="s">
        <v>71</v>
      </c>
      <c r="B214" s="1">
        <v>2022</v>
      </c>
      <c r="C214" s="2">
        <v>44751</v>
      </c>
      <c r="D214" s="1" t="s">
        <v>72</v>
      </c>
      <c r="E214" s="1" t="s">
        <v>244</v>
      </c>
      <c r="F214" s="1" t="s">
        <v>38</v>
      </c>
      <c r="G214" s="13">
        <f>(C214-VLOOKUP(E214,Riders!$A$2:$C$3501,2,FALSE))/365</f>
        <v>28.276712328767122</v>
      </c>
      <c r="H214" s="1">
        <v>5</v>
      </c>
      <c r="I214" s="107">
        <v>6.9212962962963004E-3</v>
      </c>
      <c r="J214">
        <v>45.151000000000003</v>
      </c>
    </row>
    <row r="215" spans="1:10" x14ac:dyDescent="0.45">
      <c r="A215" s="1" t="s">
        <v>71</v>
      </c>
      <c r="B215" s="1">
        <v>2022</v>
      </c>
      <c r="C215" s="2">
        <v>44751</v>
      </c>
      <c r="D215" s="1" t="s">
        <v>72</v>
      </c>
      <c r="E215" s="1" t="s">
        <v>245</v>
      </c>
      <c r="F215" s="1" t="s">
        <v>19</v>
      </c>
      <c r="G215" s="13">
        <f>(C215-VLOOKUP(E215,Riders!$A$2:$C$3501,2,FALSE))/365</f>
        <v>23.528767123287672</v>
      </c>
      <c r="H215" s="1">
        <v>6</v>
      </c>
      <c r="I215" s="107">
        <v>6.9212962962963004E-3</v>
      </c>
      <c r="J215">
        <v>45.151000000000003</v>
      </c>
    </row>
    <row r="216" spans="1:10" x14ac:dyDescent="0.45">
      <c r="A216" s="1" t="s">
        <v>71</v>
      </c>
      <c r="B216" s="1">
        <v>2022</v>
      </c>
      <c r="C216" s="2">
        <v>44751</v>
      </c>
      <c r="D216" s="1" t="s">
        <v>72</v>
      </c>
      <c r="E216" s="1" t="s">
        <v>246</v>
      </c>
      <c r="F216" s="1" t="s">
        <v>247</v>
      </c>
      <c r="G216" s="13">
        <f>(C216-VLOOKUP(E216,Riders!$A$2:$C$3501,2,FALSE))/365</f>
        <v>30.035616438356165</v>
      </c>
      <c r="H216" s="1">
        <v>7</v>
      </c>
      <c r="I216" s="107">
        <v>6.9212962962963004E-3</v>
      </c>
      <c r="J216">
        <v>45.151000000000003</v>
      </c>
    </row>
    <row r="217" spans="1:10" x14ac:dyDescent="0.45">
      <c r="A217" s="1" t="s">
        <v>71</v>
      </c>
      <c r="B217" s="1">
        <v>2022</v>
      </c>
      <c r="C217" s="2">
        <v>44751</v>
      </c>
      <c r="D217" s="1" t="s">
        <v>72</v>
      </c>
      <c r="E217" s="1" t="s">
        <v>248</v>
      </c>
      <c r="F217" s="1" t="s">
        <v>91</v>
      </c>
      <c r="G217" s="13">
        <f>(C217-VLOOKUP(E217,Riders!$A$2:$C$3501,2,FALSE))/365</f>
        <v>22.893150684931506</v>
      </c>
      <c r="H217" s="1">
        <v>8</v>
      </c>
      <c r="I217" s="107">
        <v>6.9212962962963004E-3</v>
      </c>
      <c r="J217">
        <v>45.151000000000003</v>
      </c>
    </row>
    <row r="218" spans="1:10" x14ac:dyDescent="0.45">
      <c r="A218" s="1" t="s">
        <v>71</v>
      </c>
      <c r="B218" s="1">
        <v>2022</v>
      </c>
      <c r="C218" s="2">
        <v>44751</v>
      </c>
      <c r="D218" s="1" t="s">
        <v>72</v>
      </c>
      <c r="E218" s="1" t="s">
        <v>249</v>
      </c>
      <c r="F218" s="1" t="s">
        <v>53</v>
      </c>
      <c r="G218" s="13">
        <f>(C218-VLOOKUP(E218,Riders!$A$2:$C$3501,2,FALSE))/365</f>
        <v>32.210958904109589</v>
      </c>
      <c r="H218" s="1">
        <v>9</v>
      </c>
      <c r="I218" s="107">
        <v>6.9212962962963004E-3</v>
      </c>
      <c r="J218">
        <v>45.151000000000003</v>
      </c>
    </row>
    <row r="219" spans="1:10" x14ac:dyDescent="0.45">
      <c r="A219" s="1" t="s">
        <v>71</v>
      </c>
      <c r="B219" s="1">
        <v>2022</v>
      </c>
      <c r="C219" s="2">
        <v>44751</v>
      </c>
      <c r="D219" s="1" t="s">
        <v>72</v>
      </c>
      <c r="E219" s="1" t="s">
        <v>250</v>
      </c>
      <c r="F219" s="1" t="s">
        <v>21</v>
      </c>
      <c r="G219" s="13">
        <f>(C219-VLOOKUP(E219,Riders!$A$2:$C$3501,2,FALSE))/365</f>
        <v>21.5013698630137</v>
      </c>
      <c r="H219" s="1">
        <v>10</v>
      </c>
      <c r="I219" s="107">
        <v>6.9212962962963004E-3</v>
      </c>
      <c r="J219">
        <v>45.151000000000003</v>
      </c>
    </row>
    <row r="220" spans="1:10" x14ac:dyDescent="0.45">
      <c r="A220" s="1" t="s">
        <v>71</v>
      </c>
      <c r="B220" s="1">
        <v>2022</v>
      </c>
      <c r="C220" s="2">
        <v>44751</v>
      </c>
      <c r="D220" s="1" t="s">
        <v>72</v>
      </c>
      <c r="E220" s="1" t="s">
        <v>234</v>
      </c>
      <c r="F220" s="1" t="s">
        <v>235</v>
      </c>
      <c r="G220" s="13">
        <f>(C220-VLOOKUP(E220,Riders!$A$2:$C$3501,2,FALSE))/365</f>
        <v>25.802739726027397</v>
      </c>
      <c r="H220" s="1">
        <v>11</v>
      </c>
      <c r="I220" s="107">
        <v>6.9212962962963004E-3</v>
      </c>
      <c r="J220">
        <v>45.151000000000003</v>
      </c>
    </row>
    <row r="221" spans="1:10" x14ac:dyDescent="0.45">
      <c r="A221" s="1" t="s">
        <v>71</v>
      </c>
      <c r="B221" s="1">
        <v>2022</v>
      </c>
      <c r="C221" s="2">
        <v>44751</v>
      </c>
      <c r="D221" s="1" t="s">
        <v>72</v>
      </c>
      <c r="E221" s="1" t="s">
        <v>226</v>
      </c>
      <c r="F221" s="1" t="s">
        <v>120</v>
      </c>
      <c r="G221" s="13">
        <f>(C221-VLOOKUP(E221,Riders!$A$2:$C$3501,2,FALSE))/365</f>
        <v>23.863013698630137</v>
      </c>
      <c r="H221" s="1">
        <v>12</v>
      </c>
      <c r="I221" s="107">
        <v>6.9212962962963004E-3</v>
      </c>
      <c r="J221">
        <v>45.151000000000003</v>
      </c>
    </row>
    <row r="222" spans="1:10" x14ac:dyDescent="0.45">
      <c r="A222" s="1" t="s">
        <v>71</v>
      </c>
      <c r="B222" s="1">
        <v>2022</v>
      </c>
      <c r="C222" s="2">
        <v>44751</v>
      </c>
      <c r="D222" s="1" t="s">
        <v>72</v>
      </c>
      <c r="E222" s="47" t="s">
        <v>251</v>
      </c>
      <c r="F222" s="1" t="s">
        <v>65</v>
      </c>
      <c r="G222" s="13">
        <f>(C222-VLOOKUP(E222,Riders!$A$2:$C$3501,2,FALSE))/365</f>
        <v>21.19178082191781</v>
      </c>
      <c r="H222" s="1">
        <v>13</v>
      </c>
      <c r="I222" s="107">
        <v>6.9212962962963004E-3</v>
      </c>
      <c r="J222">
        <v>45.151000000000003</v>
      </c>
    </row>
    <row r="223" spans="1:10" x14ac:dyDescent="0.45">
      <c r="A223" s="1" t="s">
        <v>71</v>
      </c>
      <c r="B223" s="1">
        <v>2022</v>
      </c>
      <c r="C223" s="2">
        <v>44751</v>
      </c>
      <c r="D223" s="1" t="s">
        <v>72</v>
      </c>
      <c r="E223" s="1" t="s">
        <v>224</v>
      </c>
      <c r="F223" s="1" t="s">
        <v>225</v>
      </c>
      <c r="G223" s="13">
        <f>(C223-VLOOKUP(E223,Riders!$A$2:$C$3501,2,FALSE))/365</f>
        <v>22.580821917808219</v>
      </c>
      <c r="H223" s="1">
        <v>14</v>
      </c>
      <c r="I223" s="107">
        <v>6.9212962962963004E-3</v>
      </c>
      <c r="J223">
        <v>45.151000000000003</v>
      </c>
    </row>
    <row r="224" spans="1:10" x14ac:dyDescent="0.45">
      <c r="A224" s="1" t="s">
        <v>71</v>
      </c>
      <c r="B224" s="1">
        <v>2022</v>
      </c>
      <c r="C224" s="2">
        <v>44751</v>
      </c>
      <c r="D224" s="1" t="s">
        <v>72</v>
      </c>
      <c r="E224" s="1" t="s">
        <v>252</v>
      </c>
      <c r="F224" s="1" t="s">
        <v>145</v>
      </c>
      <c r="G224" s="13" t="e">
        <f>(C224-VLOOKUP(E224,Riders!$A$2:$C$3501,2,FALSE))/365</f>
        <v>#N/A</v>
      </c>
      <c r="H224" s="1">
        <v>15</v>
      </c>
      <c r="I224" s="107">
        <v>6.9212962962963004E-3</v>
      </c>
      <c r="J224">
        <v>45.151000000000003</v>
      </c>
    </row>
    <row r="225" spans="1:10" x14ac:dyDescent="0.45">
      <c r="A225" s="1" t="s">
        <v>71</v>
      </c>
      <c r="B225" s="1">
        <v>2022</v>
      </c>
      <c r="C225" s="2">
        <v>44751</v>
      </c>
      <c r="D225" s="1" t="s">
        <v>72</v>
      </c>
      <c r="E225" s="1" t="s">
        <v>253</v>
      </c>
      <c r="F225" s="1" t="s">
        <v>254</v>
      </c>
      <c r="G225" s="13">
        <f>(C225-VLOOKUP(E225,Riders!$A$2:$C$3501,2,FALSE))/365</f>
        <v>26.989041095890411</v>
      </c>
      <c r="H225" s="1">
        <v>16</v>
      </c>
      <c r="I225" s="107">
        <v>6.9212962962963004E-3</v>
      </c>
      <c r="J225">
        <v>45.151000000000003</v>
      </c>
    </row>
    <row r="226" spans="1:10" x14ac:dyDescent="0.45">
      <c r="A226" s="4" t="s">
        <v>93</v>
      </c>
      <c r="B226" s="4">
        <v>2022</v>
      </c>
      <c r="C226" s="5">
        <v>44695</v>
      </c>
      <c r="D226" s="4" t="s">
        <v>72</v>
      </c>
      <c r="E226" s="4" t="s">
        <v>255</v>
      </c>
      <c r="F226" s="4" t="s">
        <v>27</v>
      </c>
      <c r="G226" s="13">
        <f>(C226-VLOOKUP(E226,Riders!$A$2:$C$3501,2,FALSE))/365</f>
        <v>19.830136986301369</v>
      </c>
      <c r="H226" s="4">
        <v>1</v>
      </c>
      <c r="I226" s="107">
        <v>6.5509259259259262E-3</v>
      </c>
      <c r="J226">
        <v>47.703000000000003</v>
      </c>
    </row>
    <row r="227" spans="1:10" x14ac:dyDescent="0.45">
      <c r="A227" s="4" t="s">
        <v>93</v>
      </c>
      <c r="B227" s="4">
        <v>2022</v>
      </c>
      <c r="C227" s="5">
        <v>44695</v>
      </c>
      <c r="D227" s="4" t="s">
        <v>72</v>
      </c>
      <c r="E227" s="4" t="s">
        <v>214</v>
      </c>
      <c r="F227" s="4" t="s">
        <v>67</v>
      </c>
      <c r="G227" s="13">
        <f>(C227-VLOOKUP(E227,Riders!$A$2:$C$3501,2,FALSE))/365</f>
        <v>27.405479452054795</v>
      </c>
      <c r="H227" s="4">
        <v>2</v>
      </c>
      <c r="I227" s="107">
        <v>6.5509259259259262E-3</v>
      </c>
      <c r="J227">
        <v>47.703000000000003</v>
      </c>
    </row>
    <row r="228" spans="1:10" x14ac:dyDescent="0.45">
      <c r="A228" s="4" t="s">
        <v>93</v>
      </c>
      <c r="B228" s="4">
        <v>2022</v>
      </c>
      <c r="C228" s="5">
        <v>44695</v>
      </c>
      <c r="D228" s="4" t="s">
        <v>72</v>
      </c>
      <c r="E228" s="4" t="s">
        <v>221</v>
      </c>
      <c r="F228" s="4" t="s">
        <v>40</v>
      </c>
      <c r="G228" s="13">
        <f>(C228-VLOOKUP(E228,Riders!$A$2:$C$3501,2,FALSE))/365</f>
        <v>25.109589041095891</v>
      </c>
      <c r="H228" s="4">
        <v>3</v>
      </c>
      <c r="I228" s="107">
        <v>6.5509259259259297E-3</v>
      </c>
      <c r="J228">
        <v>47.703000000000003</v>
      </c>
    </row>
    <row r="229" spans="1:10" x14ac:dyDescent="0.45">
      <c r="A229" s="4" t="s">
        <v>93</v>
      </c>
      <c r="B229" s="4">
        <v>2022</v>
      </c>
      <c r="C229" s="5">
        <v>44695</v>
      </c>
      <c r="D229" s="4" t="s">
        <v>72</v>
      </c>
      <c r="E229" s="4" t="s">
        <v>227</v>
      </c>
      <c r="F229" s="4" t="s">
        <v>53</v>
      </c>
      <c r="G229" s="13">
        <f>(C229-VLOOKUP(E229,Riders!$A$2:$C$3501,2,FALSE))/365</f>
        <v>24.224657534246575</v>
      </c>
      <c r="H229" s="4">
        <v>4</v>
      </c>
      <c r="I229" s="107">
        <v>6.5509259259259297E-3</v>
      </c>
      <c r="J229">
        <v>47.703000000000003</v>
      </c>
    </row>
    <row r="230" spans="1:10" x14ac:dyDescent="0.45">
      <c r="A230" s="4" t="s">
        <v>93</v>
      </c>
      <c r="B230" s="4">
        <v>2022</v>
      </c>
      <c r="C230" s="5">
        <v>44695</v>
      </c>
      <c r="D230" s="4" t="s">
        <v>72</v>
      </c>
      <c r="E230" s="4" t="s">
        <v>241</v>
      </c>
      <c r="F230" s="4" t="s">
        <v>44</v>
      </c>
      <c r="G230" s="13">
        <f>(C230-VLOOKUP(E230,Riders!$A$2:$C$3501,2,FALSE))/365</f>
        <v>19.786301369863015</v>
      </c>
      <c r="H230" s="4">
        <v>5</v>
      </c>
      <c r="I230" s="107">
        <v>6.5509259259259297E-3</v>
      </c>
      <c r="J230">
        <v>47.703000000000003</v>
      </c>
    </row>
    <row r="231" spans="1:10" x14ac:dyDescent="0.45">
      <c r="A231" s="4" t="s">
        <v>93</v>
      </c>
      <c r="B231" s="4">
        <v>2022</v>
      </c>
      <c r="C231" s="5">
        <v>44695</v>
      </c>
      <c r="D231" s="4" t="s">
        <v>72</v>
      </c>
      <c r="E231" s="4" t="s">
        <v>224</v>
      </c>
      <c r="F231" s="4" t="s">
        <v>225</v>
      </c>
      <c r="G231" s="13">
        <f>(C231-VLOOKUP(E231,Riders!$A$2:$C$3501,2,FALSE))/365</f>
        <v>22.427397260273974</v>
      </c>
      <c r="H231" s="4">
        <v>6</v>
      </c>
      <c r="I231" s="107">
        <v>6.5509259259259297E-3</v>
      </c>
      <c r="J231">
        <v>47.703000000000003</v>
      </c>
    </row>
    <row r="232" spans="1:10" x14ac:dyDescent="0.45">
      <c r="A232" s="4" t="s">
        <v>93</v>
      </c>
      <c r="B232" s="4">
        <v>2022</v>
      </c>
      <c r="C232" s="5">
        <v>44695</v>
      </c>
      <c r="D232" s="4" t="s">
        <v>72</v>
      </c>
      <c r="E232" s="4" t="s">
        <v>228</v>
      </c>
      <c r="F232" s="4" t="s">
        <v>15</v>
      </c>
      <c r="G232" s="13">
        <f>(C232-VLOOKUP(E232,Riders!$A$2:$C$3501,2,FALSE))/365</f>
        <v>22.882191780821916</v>
      </c>
      <c r="H232" s="4">
        <v>7</v>
      </c>
      <c r="I232" s="107">
        <v>6.5509259259259297E-3</v>
      </c>
      <c r="J232">
        <v>47.703000000000003</v>
      </c>
    </row>
    <row r="233" spans="1:10" x14ac:dyDescent="0.45">
      <c r="A233" s="4" t="s">
        <v>93</v>
      </c>
      <c r="B233" s="4">
        <v>2022</v>
      </c>
      <c r="C233" s="5">
        <v>44695</v>
      </c>
      <c r="D233" s="4" t="s">
        <v>72</v>
      </c>
      <c r="E233" s="4" t="s">
        <v>231</v>
      </c>
      <c r="F233" s="4" t="s">
        <v>232</v>
      </c>
      <c r="G233" s="13">
        <f>(C233-VLOOKUP(E233,Riders!$A$2:$C$3501,2,FALSE))/365</f>
        <v>25.252054794520546</v>
      </c>
      <c r="H233" s="4">
        <v>8</v>
      </c>
      <c r="I233" s="107">
        <v>6.5509259259259297E-3</v>
      </c>
      <c r="J233">
        <v>47.703000000000003</v>
      </c>
    </row>
    <row r="234" spans="1:10" x14ac:dyDescent="0.45">
      <c r="A234" s="4" t="s">
        <v>93</v>
      </c>
      <c r="B234" s="4">
        <v>2022</v>
      </c>
      <c r="C234" s="5">
        <v>44695</v>
      </c>
      <c r="D234" s="4" t="s">
        <v>72</v>
      </c>
      <c r="E234" s="4" t="s">
        <v>1415</v>
      </c>
      <c r="F234" s="4" t="s">
        <v>230</v>
      </c>
      <c r="G234" s="13">
        <f>(C234-VLOOKUP(E234,Riders!$A$2:$C$3501,2,FALSE))/365</f>
        <v>32.287671232876711</v>
      </c>
      <c r="H234" s="4">
        <v>9</v>
      </c>
      <c r="I234" s="107">
        <v>6.5509259259259297E-3</v>
      </c>
      <c r="J234">
        <v>47.703000000000003</v>
      </c>
    </row>
    <row r="235" spans="1:10" x14ac:dyDescent="0.45">
      <c r="A235" s="4" t="s">
        <v>93</v>
      </c>
      <c r="B235" s="4">
        <v>2022</v>
      </c>
      <c r="C235" s="5">
        <v>44695</v>
      </c>
      <c r="D235" s="4" t="s">
        <v>72</v>
      </c>
      <c r="E235" s="4" t="s">
        <v>256</v>
      </c>
      <c r="F235" s="4" t="s">
        <v>36</v>
      </c>
      <c r="G235" s="13">
        <f>(C235-VLOOKUP(E235,Riders!$A$2:$C$3501,2,FALSE))/365</f>
        <v>26.224657534246575</v>
      </c>
      <c r="H235" s="4">
        <v>10</v>
      </c>
      <c r="I235" s="107">
        <v>6.5509259259259297E-3</v>
      </c>
      <c r="J235">
        <v>47.703000000000003</v>
      </c>
    </row>
    <row r="236" spans="1:10" x14ac:dyDescent="0.45">
      <c r="A236" s="4" t="s">
        <v>93</v>
      </c>
      <c r="B236" s="4">
        <v>2022</v>
      </c>
      <c r="C236" s="5">
        <v>44695</v>
      </c>
      <c r="D236" s="4" t="s">
        <v>72</v>
      </c>
      <c r="E236" s="4" t="s">
        <v>139</v>
      </c>
      <c r="F236" s="4" t="s">
        <v>61</v>
      </c>
      <c r="G236" s="13">
        <f>(C236-VLOOKUP(E236,Riders!$A$2:$C$3501,2,FALSE))/365</f>
        <v>29.92876712328767</v>
      </c>
      <c r="H236" s="4">
        <v>11</v>
      </c>
      <c r="I236" s="107">
        <v>6.5509259259259297E-3</v>
      </c>
      <c r="J236">
        <v>47.703000000000003</v>
      </c>
    </row>
    <row r="237" spans="1:10" x14ac:dyDescent="0.45">
      <c r="A237" s="4" t="s">
        <v>93</v>
      </c>
      <c r="B237" s="4">
        <v>2022</v>
      </c>
      <c r="C237" s="5">
        <v>44695</v>
      </c>
      <c r="D237" s="4" t="s">
        <v>72</v>
      </c>
      <c r="E237" s="4" t="s">
        <v>246</v>
      </c>
      <c r="F237" s="4" t="s">
        <v>247</v>
      </c>
      <c r="G237" s="13">
        <f>(C237-VLOOKUP(E237,Riders!$A$2:$C$3501,2,FALSE))/365</f>
        <v>29.882191780821916</v>
      </c>
      <c r="H237" s="4">
        <v>12</v>
      </c>
      <c r="I237" s="107">
        <v>6.5509259259259297E-3</v>
      </c>
      <c r="J237">
        <v>47.703000000000003</v>
      </c>
    </row>
    <row r="238" spans="1:10" x14ac:dyDescent="0.45">
      <c r="A238" s="4" t="s">
        <v>93</v>
      </c>
      <c r="B238" s="4">
        <v>2022</v>
      </c>
      <c r="C238" s="5">
        <v>44695</v>
      </c>
      <c r="D238" s="4" t="s">
        <v>72</v>
      </c>
      <c r="E238" s="4" t="s">
        <v>219</v>
      </c>
      <c r="F238" s="4" t="s">
        <v>220</v>
      </c>
      <c r="G238" s="13">
        <f>(C238-VLOOKUP(E238,Riders!$A$2:$C$3501,2,FALSE))/365</f>
        <v>29.728767123287671</v>
      </c>
      <c r="H238" s="4">
        <v>13</v>
      </c>
      <c r="I238" s="107">
        <v>6.5509259259259297E-3</v>
      </c>
      <c r="J238">
        <v>47.703000000000003</v>
      </c>
    </row>
    <row r="239" spans="1:10" x14ac:dyDescent="0.45">
      <c r="A239" s="4" t="s">
        <v>93</v>
      </c>
      <c r="B239" s="4">
        <v>2022</v>
      </c>
      <c r="C239" s="5">
        <v>44695</v>
      </c>
      <c r="D239" s="4" t="s">
        <v>72</v>
      </c>
      <c r="E239" s="4" t="s">
        <v>257</v>
      </c>
      <c r="F239" s="4" t="s">
        <v>19</v>
      </c>
      <c r="G239" s="13">
        <f>(C239-VLOOKUP(E239,Riders!$A$2:$C$3501,2,FALSE))/365</f>
        <v>22.213698630136985</v>
      </c>
      <c r="H239" s="4">
        <v>14</v>
      </c>
      <c r="I239" s="107">
        <v>6.5509259259259297E-3</v>
      </c>
      <c r="J239">
        <v>47.703000000000003</v>
      </c>
    </row>
    <row r="240" spans="1:10" x14ac:dyDescent="0.45">
      <c r="A240" s="4" t="s">
        <v>93</v>
      </c>
      <c r="B240" s="4">
        <v>2022</v>
      </c>
      <c r="C240" s="5">
        <v>44695</v>
      </c>
      <c r="D240" s="4" t="s">
        <v>72</v>
      </c>
      <c r="E240" s="4" t="s">
        <v>258</v>
      </c>
      <c r="F240" s="4" t="s">
        <v>51</v>
      </c>
      <c r="G240" s="13">
        <f>(C240-VLOOKUP(E240,Riders!$A$2:$C$3501,2,FALSE))/365</f>
        <v>20.282191780821918</v>
      </c>
      <c r="H240" s="4">
        <v>15</v>
      </c>
      <c r="I240" s="107">
        <v>6.5509259259259297E-3</v>
      </c>
      <c r="J240">
        <v>47.703000000000003</v>
      </c>
    </row>
    <row r="241" spans="1:10" x14ac:dyDescent="0.45">
      <c r="A241" s="4" t="s">
        <v>93</v>
      </c>
      <c r="B241" s="4">
        <v>2022</v>
      </c>
      <c r="C241" s="5">
        <v>44695</v>
      </c>
      <c r="D241" s="4" t="s">
        <v>72</v>
      </c>
      <c r="E241" s="4" t="s">
        <v>233</v>
      </c>
      <c r="F241" s="4" t="s">
        <v>56</v>
      </c>
      <c r="G241" s="13">
        <f>(C241-VLOOKUP(E241,Riders!$A$2:$C$3501,2,FALSE))/365</f>
        <v>26.701369863013699</v>
      </c>
      <c r="H241" s="4">
        <v>16</v>
      </c>
      <c r="I241" s="107">
        <v>6.5509259259259297E-3</v>
      </c>
      <c r="J241">
        <v>47.703000000000003</v>
      </c>
    </row>
    <row r="242" spans="1:10" x14ac:dyDescent="0.45">
      <c r="A242" s="4" t="s">
        <v>93</v>
      </c>
      <c r="B242" s="4">
        <v>2022</v>
      </c>
      <c r="C242" s="5">
        <v>44695</v>
      </c>
      <c r="D242" s="4" t="s">
        <v>72</v>
      </c>
      <c r="E242" s="4" t="s">
        <v>244</v>
      </c>
      <c r="F242" s="4" t="s">
        <v>38</v>
      </c>
      <c r="G242" s="13">
        <f>(C242-VLOOKUP(E242,Riders!$A$2:$C$3501,2,FALSE))/365</f>
        <v>28.123287671232877</v>
      </c>
      <c r="H242" s="4">
        <v>17</v>
      </c>
      <c r="I242" s="107">
        <v>6.5509259259259297E-3</v>
      </c>
      <c r="J242">
        <v>47.703000000000003</v>
      </c>
    </row>
    <row r="243" spans="1:10" x14ac:dyDescent="0.45">
      <c r="A243" s="4" t="s">
        <v>93</v>
      </c>
      <c r="B243" s="4">
        <v>2022</v>
      </c>
      <c r="C243" s="5">
        <v>44695</v>
      </c>
      <c r="D243" s="4" t="s">
        <v>72</v>
      </c>
      <c r="E243" s="4" t="s">
        <v>259</v>
      </c>
      <c r="F243" s="4" t="s">
        <v>25</v>
      </c>
      <c r="G243" s="13">
        <f>(C243-VLOOKUP(E243,Riders!$A$2:$C$3501,2,FALSE))/365</f>
        <v>21.342465753424658</v>
      </c>
      <c r="H243" s="4">
        <v>18</v>
      </c>
      <c r="I243" s="107">
        <v>6.5509259259259297E-3</v>
      </c>
      <c r="J243">
        <v>47.703000000000003</v>
      </c>
    </row>
    <row r="244" spans="1:10" x14ac:dyDescent="0.45">
      <c r="A244" s="4" t="s">
        <v>93</v>
      </c>
      <c r="B244" s="4">
        <v>2022</v>
      </c>
      <c r="C244" s="5">
        <v>44695</v>
      </c>
      <c r="D244" s="4" t="s">
        <v>72</v>
      </c>
      <c r="E244" s="4" t="s">
        <v>260</v>
      </c>
      <c r="F244" s="4" t="s">
        <v>261</v>
      </c>
      <c r="G244" s="13">
        <f>(C244-VLOOKUP(E244,Riders!$A$2:$C$3501,2,FALSE))/365</f>
        <v>28.353424657534248</v>
      </c>
      <c r="H244" s="4">
        <v>19</v>
      </c>
      <c r="I244" s="107">
        <v>6.5509259259259297E-3</v>
      </c>
      <c r="J244">
        <v>47.703000000000003</v>
      </c>
    </row>
    <row r="245" spans="1:10" x14ac:dyDescent="0.45">
      <c r="A245" s="4" t="s">
        <v>93</v>
      </c>
      <c r="B245" s="4">
        <v>2022</v>
      </c>
      <c r="C245" s="5">
        <v>44695</v>
      </c>
      <c r="D245" s="4" t="s">
        <v>72</v>
      </c>
      <c r="E245" s="4" t="s">
        <v>262</v>
      </c>
      <c r="F245" s="4" t="s">
        <v>91</v>
      </c>
      <c r="G245" s="13">
        <f>(C245-VLOOKUP(E245,Riders!$A$2:$C$3501,2,FALSE))/365</f>
        <v>25.986301369863014</v>
      </c>
      <c r="H245" s="4">
        <v>20</v>
      </c>
      <c r="I245" s="107">
        <v>6.5509259259259297E-3</v>
      </c>
      <c r="J245">
        <v>47.703000000000003</v>
      </c>
    </row>
    <row r="246" spans="1:10" x14ac:dyDescent="0.45">
      <c r="A246" s="4" t="s">
        <v>93</v>
      </c>
      <c r="B246" s="4">
        <v>2022</v>
      </c>
      <c r="C246" s="5">
        <v>44695</v>
      </c>
      <c r="D246" s="4" t="s">
        <v>72</v>
      </c>
      <c r="E246" s="4" t="s">
        <v>2329</v>
      </c>
      <c r="F246" s="4" t="s">
        <v>49</v>
      </c>
      <c r="G246" s="13">
        <f>(C246-VLOOKUP(E246,Riders!$A$2:$C$3501,2,FALSE))/365</f>
        <v>21.712328767123289</v>
      </c>
      <c r="H246" s="4">
        <v>21</v>
      </c>
      <c r="I246" s="107">
        <v>6.5509259259259297E-3</v>
      </c>
      <c r="J246">
        <v>47.703000000000003</v>
      </c>
    </row>
    <row r="247" spans="1:10" x14ac:dyDescent="0.45">
      <c r="A247" s="4" t="s">
        <v>93</v>
      </c>
      <c r="B247" s="4">
        <v>2022</v>
      </c>
      <c r="C247" s="5">
        <v>44695</v>
      </c>
      <c r="D247" s="4" t="s">
        <v>72</v>
      </c>
      <c r="E247" s="4" t="s">
        <v>263</v>
      </c>
      <c r="F247" s="4" t="s">
        <v>264</v>
      </c>
      <c r="G247" s="13">
        <f>(C247-VLOOKUP(E247,Riders!$A$2:$C$3501,2,FALSE))/365</f>
        <v>19.090410958904108</v>
      </c>
      <c r="H247" s="4">
        <v>22</v>
      </c>
      <c r="I247" s="107">
        <v>6.5509259259259297E-3</v>
      </c>
      <c r="J247">
        <v>47.703000000000003</v>
      </c>
    </row>
    <row r="248" spans="1:10" x14ac:dyDescent="0.45">
      <c r="A248" s="4" t="s">
        <v>93</v>
      </c>
      <c r="B248" s="4">
        <v>2022</v>
      </c>
      <c r="C248" s="5">
        <v>44695</v>
      </c>
      <c r="D248" s="4" t="s">
        <v>72</v>
      </c>
      <c r="E248" s="4" t="s">
        <v>265</v>
      </c>
      <c r="F248" s="4" t="s">
        <v>266</v>
      </c>
      <c r="G248" s="13" t="e">
        <f>(C248-VLOOKUP(E248,Riders!$A$2:$C$3501,2,FALSE))/365</f>
        <v>#N/A</v>
      </c>
      <c r="H248" s="4">
        <v>23</v>
      </c>
      <c r="I248" s="107">
        <v>6.5509259259259297E-3</v>
      </c>
      <c r="J248">
        <v>47.703000000000003</v>
      </c>
    </row>
    <row r="249" spans="1:10" x14ac:dyDescent="0.45">
      <c r="A249" s="1" t="s">
        <v>102</v>
      </c>
      <c r="B249" s="1">
        <v>2022</v>
      </c>
      <c r="C249" s="2">
        <v>44674</v>
      </c>
      <c r="D249" s="1" t="s">
        <v>72</v>
      </c>
      <c r="E249" s="1" t="s">
        <v>215</v>
      </c>
      <c r="F249" s="1" t="s">
        <v>17</v>
      </c>
      <c r="G249" s="13">
        <f>(C249-VLOOKUP(E249,Riders!$A$2:$C$3501,2,FALSE))/365</f>
        <v>23.293150684931508</v>
      </c>
      <c r="H249" s="1">
        <v>1</v>
      </c>
      <c r="I249" s="107">
        <v>6.6087962962962966E-3</v>
      </c>
      <c r="J249">
        <v>47.284999999999997</v>
      </c>
    </row>
    <row r="250" spans="1:10" x14ac:dyDescent="0.45">
      <c r="A250" s="1" t="s">
        <v>102</v>
      </c>
      <c r="B250" s="1">
        <v>2022</v>
      </c>
      <c r="C250" s="2">
        <v>44674</v>
      </c>
      <c r="D250" s="1" t="s">
        <v>72</v>
      </c>
      <c r="E250" s="1" t="s">
        <v>267</v>
      </c>
      <c r="F250" s="1" t="s">
        <v>56</v>
      </c>
      <c r="G250" s="13">
        <f>(C250-VLOOKUP(E250,Riders!$A$2:$C$3501,2,FALSE))/365</f>
        <v>23.328767123287673</v>
      </c>
      <c r="H250" s="1">
        <v>2</v>
      </c>
      <c r="I250" s="107">
        <v>6.6087962962962966E-3</v>
      </c>
      <c r="J250">
        <v>47.284999999999997</v>
      </c>
    </row>
    <row r="251" spans="1:10" x14ac:dyDescent="0.45">
      <c r="A251" s="1" t="s">
        <v>102</v>
      </c>
      <c r="B251" s="1">
        <v>2022</v>
      </c>
      <c r="C251" s="2">
        <v>44674</v>
      </c>
      <c r="D251" s="1" t="s">
        <v>72</v>
      </c>
      <c r="E251" s="1" t="s">
        <v>216</v>
      </c>
      <c r="F251" s="1" t="s">
        <v>27</v>
      </c>
      <c r="G251" s="13">
        <f>(C251-VLOOKUP(E251,Riders!$A$2:$C$3501,2,FALSE))/365</f>
        <v>23.208219178082192</v>
      </c>
      <c r="H251" s="1">
        <v>3</v>
      </c>
      <c r="I251" s="107">
        <v>6.6087962962963001E-3</v>
      </c>
      <c r="J251">
        <v>47.284999999999997</v>
      </c>
    </row>
    <row r="252" spans="1:10" x14ac:dyDescent="0.45">
      <c r="A252" s="1" t="s">
        <v>102</v>
      </c>
      <c r="B252" s="1">
        <v>2022</v>
      </c>
      <c r="C252" s="2">
        <v>44674</v>
      </c>
      <c r="D252" s="1" t="s">
        <v>72</v>
      </c>
      <c r="E252" s="1" t="s">
        <v>236</v>
      </c>
      <c r="F252" s="1" t="s">
        <v>51</v>
      </c>
      <c r="G252" s="13">
        <f>(C252-VLOOKUP(E252,Riders!$A$2:$C$3501,2,FALSE))/365</f>
        <v>26.468493150684932</v>
      </c>
      <c r="H252" s="1">
        <v>4</v>
      </c>
      <c r="I252" s="107">
        <v>6.6087962962963001E-3</v>
      </c>
      <c r="J252">
        <v>47.284999999999997</v>
      </c>
    </row>
    <row r="253" spans="1:10" x14ac:dyDescent="0.45">
      <c r="A253" s="1" t="s">
        <v>102</v>
      </c>
      <c r="B253" s="1">
        <v>2022</v>
      </c>
      <c r="C253" s="2">
        <v>44674</v>
      </c>
      <c r="D253" s="1" t="s">
        <v>72</v>
      </c>
      <c r="E253" s="1" t="s">
        <v>268</v>
      </c>
      <c r="F253" s="1" t="s">
        <v>47</v>
      </c>
      <c r="G253" s="13">
        <f>(C253-VLOOKUP(E253,Riders!$A$2:$C$3501,2,FALSE))/365</f>
        <v>25.30958904109589</v>
      </c>
      <c r="H253" s="1">
        <v>5</v>
      </c>
      <c r="I253" s="107">
        <v>6.6087962962963001E-3</v>
      </c>
      <c r="J253">
        <v>47.284999999999997</v>
      </c>
    </row>
    <row r="254" spans="1:10" x14ac:dyDescent="0.45">
      <c r="A254" s="1" t="s">
        <v>102</v>
      </c>
      <c r="B254" s="1">
        <v>2022</v>
      </c>
      <c r="C254" s="2">
        <v>44674</v>
      </c>
      <c r="D254" s="1" t="s">
        <v>72</v>
      </c>
      <c r="E254" s="1" t="s">
        <v>237</v>
      </c>
      <c r="F254" s="1" t="s">
        <v>238</v>
      </c>
      <c r="G254" s="13">
        <f>(C254-VLOOKUP(E254,Riders!$A$2:$C$3501,2,FALSE))/365</f>
        <v>25.931506849315067</v>
      </c>
      <c r="H254" s="1">
        <v>6</v>
      </c>
      <c r="I254" s="107">
        <v>6.6087962962963001E-3</v>
      </c>
      <c r="J254">
        <v>47.284999999999997</v>
      </c>
    </row>
    <row r="255" spans="1:10" x14ac:dyDescent="0.45">
      <c r="A255" s="1" t="s">
        <v>102</v>
      </c>
      <c r="B255" s="1">
        <v>2022</v>
      </c>
      <c r="C255" s="2">
        <v>44674</v>
      </c>
      <c r="D255" s="1" t="s">
        <v>72</v>
      </c>
      <c r="E255" s="1" t="s">
        <v>219</v>
      </c>
      <c r="F255" s="1" t="s">
        <v>220</v>
      </c>
      <c r="G255" s="13">
        <f>(C255-VLOOKUP(E255,Riders!$A$2:$C$3501,2,FALSE))/365</f>
        <v>29.671232876712327</v>
      </c>
      <c r="H255" s="1">
        <v>7</v>
      </c>
      <c r="I255" s="107">
        <v>6.6087962962963001E-3</v>
      </c>
      <c r="J255">
        <v>47.284999999999997</v>
      </c>
    </row>
    <row r="256" spans="1:10" x14ac:dyDescent="0.45">
      <c r="A256" s="1" t="s">
        <v>102</v>
      </c>
      <c r="B256" s="1">
        <v>2022</v>
      </c>
      <c r="C256" s="2">
        <v>44674</v>
      </c>
      <c r="D256" s="1" t="s">
        <v>72</v>
      </c>
      <c r="E256" s="1" t="s">
        <v>218</v>
      </c>
      <c r="F256" s="1" t="s">
        <v>19</v>
      </c>
      <c r="G256" s="13">
        <f>(C256-VLOOKUP(E256,Riders!$A$2:$C$3501,2,FALSE))/365</f>
        <v>20.624657534246577</v>
      </c>
      <c r="H256" s="1">
        <v>8</v>
      </c>
      <c r="I256" s="107">
        <v>6.6087962962963001E-3</v>
      </c>
      <c r="J256">
        <v>47.284999999999997</v>
      </c>
    </row>
    <row r="257" spans="1:10" x14ac:dyDescent="0.45">
      <c r="A257" s="1" t="s">
        <v>102</v>
      </c>
      <c r="B257" s="1">
        <v>2022</v>
      </c>
      <c r="C257" s="2">
        <v>44674</v>
      </c>
      <c r="D257" s="1" t="s">
        <v>72</v>
      </c>
      <c r="E257" s="1" t="s">
        <v>222</v>
      </c>
      <c r="F257" s="1" t="s">
        <v>223</v>
      </c>
      <c r="G257" s="13">
        <f>(C257-VLOOKUP(E257,Riders!$A$2:$C$3501,2,FALSE))/365</f>
        <v>22.805479452054794</v>
      </c>
      <c r="H257" s="1">
        <v>9</v>
      </c>
      <c r="I257" s="107">
        <v>6.6087962962963001E-3</v>
      </c>
      <c r="J257">
        <v>47.284999999999997</v>
      </c>
    </row>
    <row r="258" spans="1:10" x14ac:dyDescent="0.45">
      <c r="A258" s="1" t="s">
        <v>102</v>
      </c>
      <c r="B258" s="1">
        <v>2022</v>
      </c>
      <c r="C258" s="2">
        <v>44674</v>
      </c>
      <c r="D258" s="1" t="s">
        <v>72</v>
      </c>
      <c r="E258" s="1" t="s">
        <v>2329</v>
      </c>
      <c r="F258" s="1" t="s">
        <v>49</v>
      </c>
      <c r="G258" s="13">
        <f>(C258-VLOOKUP(E258,Riders!$A$2:$C$3501,2,FALSE))/365</f>
        <v>21.654794520547945</v>
      </c>
      <c r="H258" s="1">
        <v>10</v>
      </c>
      <c r="I258" s="107">
        <v>6.6087962962963001E-3</v>
      </c>
      <c r="J258">
        <v>47.284999999999997</v>
      </c>
    </row>
    <row r="259" spans="1:10" x14ac:dyDescent="0.45">
      <c r="A259" s="1" t="s">
        <v>102</v>
      </c>
      <c r="B259" s="1">
        <v>2022</v>
      </c>
      <c r="C259" s="2">
        <v>44674</v>
      </c>
      <c r="D259" s="1" t="s">
        <v>72</v>
      </c>
      <c r="E259" s="1" t="s">
        <v>269</v>
      </c>
      <c r="F259" s="1" t="s">
        <v>25</v>
      </c>
      <c r="G259" s="13">
        <f>(C259-VLOOKUP(E259,Riders!$A$2:$C$3501,2,FALSE))/365</f>
        <v>28.134246575342466</v>
      </c>
      <c r="H259" s="1">
        <v>11</v>
      </c>
      <c r="I259" s="107">
        <v>6.6087962962963001E-3</v>
      </c>
      <c r="J259">
        <v>47.284999999999997</v>
      </c>
    </row>
    <row r="260" spans="1:10" x14ac:dyDescent="0.45">
      <c r="A260" s="1" t="s">
        <v>102</v>
      </c>
      <c r="B260" s="1">
        <v>2022</v>
      </c>
      <c r="C260" s="2">
        <v>44674</v>
      </c>
      <c r="D260" s="1" t="s">
        <v>72</v>
      </c>
      <c r="E260" s="1" t="s">
        <v>221</v>
      </c>
      <c r="F260" s="1" t="s">
        <v>40</v>
      </c>
      <c r="G260" s="13">
        <f>(C260-VLOOKUP(E260,Riders!$A$2:$C$3501,2,FALSE))/365</f>
        <v>25.052054794520547</v>
      </c>
      <c r="H260" s="1">
        <v>12</v>
      </c>
      <c r="I260" s="107">
        <v>6.6087962962963001E-3</v>
      </c>
      <c r="J260">
        <v>47.284999999999997</v>
      </c>
    </row>
    <row r="261" spans="1:10" x14ac:dyDescent="0.45">
      <c r="A261" s="1" t="s">
        <v>102</v>
      </c>
      <c r="B261" s="1">
        <v>2022</v>
      </c>
      <c r="C261" s="2">
        <v>44674</v>
      </c>
      <c r="D261" s="1" t="s">
        <v>72</v>
      </c>
      <c r="E261" s="1" t="s">
        <v>270</v>
      </c>
      <c r="F261" s="1" t="s">
        <v>36</v>
      </c>
      <c r="G261" s="13">
        <f>(C261-VLOOKUP(E261,Riders!$A$2:$C$3501,2,FALSE))/365</f>
        <v>27.605479452054794</v>
      </c>
      <c r="H261" s="1">
        <v>13</v>
      </c>
      <c r="I261" s="107">
        <v>6.6087962962963001E-3</v>
      </c>
      <c r="J261">
        <v>47.284999999999997</v>
      </c>
    </row>
    <row r="262" spans="1:10" x14ac:dyDescent="0.45">
      <c r="A262" s="1" t="s">
        <v>102</v>
      </c>
      <c r="B262" s="1">
        <v>2022</v>
      </c>
      <c r="C262" s="2">
        <v>44674</v>
      </c>
      <c r="D262" s="1" t="s">
        <v>72</v>
      </c>
      <c r="E262" s="1" t="s">
        <v>231</v>
      </c>
      <c r="F262" s="1" t="s">
        <v>232</v>
      </c>
      <c r="G262" s="13">
        <f>(C262-VLOOKUP(E262,Riders!$A$2:$C$3501,2,FALSE))/365</f>
        <v>25.194520547945206</v>
      </c>
      <c r="H262" s="1">
        <v>14</v>
      </c>
      <c r="I262" s="107">
        <v>6.6087962962963001E-3</v>
      </c>
      <c r="J262">
        <v>47.284999999999997</v>
      </c>
    </row>
    <row r="263" spans="1:10" x14ac:dyDescent="0.45">
      <c r="A263" s="1" t="s">
        <v>102</v>
      </c>
      <c r="B263" s="1">
        <v>2022</v>
      </c>
      <c r="C263" s="2">
        <v>44674</v>
      </c>
      <c r="D263" s="1" t="s">
        <v>72</v>
      </c>
      <c r="E263" s="1" t="s">
        <v>228</v>
      </c>
      <c r="F263" s="1" t="s">
        <v>15</v>
      </c>
      <c r="G263" s="13">
        <f>(C263-VLOOKUP(E263,Riders!$A$2:$C$3501,2,FALSE))/365</f>
        <v>22.824657534246576</v>
      </c>
      <c r="H263" s="1">
        <v>15</v>
      </c>
      <c r="I263" s="107">
        <v>6.6087962962963001E-3</v>
      </c>
      <c r="J263">
        <v>47.284999999999997</v>
      </c>
    </row>
    <row r="264" spans="1:10" x14ac:dyDescent="0.45">
      <c r="A264" s="1" t="s">
        <v>102</v>
      </c>
      <c r="B264" s="1">
        <v>2022</v>
      </c>
      <c r="C264" s="2">
        <v>44674</v>
      </c>
      <c r="D264" s="1" t="s">
        <v>72</v>
      </c>
      <c r="E264" s="1" t="s">
        <v>271</v>
      </c>
      <c r="F264" s="1" t="s">
        <v>67</v>
      </c>
      <c r="G264" s="13">
        <f>(C264-VLOOKUP(E264,Riders!$A$2:$C$3501,2,FALSE))/365</f>
        <v>27.849315068493151</v>
      </c>
      <c r="H264" s="1">
        <v>16</v>
      </c>
      <c r="I264" s="107">
        <v>6.6087962962963001E-3</v>
      </c>
      <c r="J264">
        <v>47.284999999999997</v>
      </c>
    </row>
    <row r="265" spans="1:10" x14ac:dyDescent="0.45">
      <c r="A265" s="1" t="s">
        <v>102</v>
      </c>
      <c r="B265" s="1">
        <v>2022</v>
      </c>
      <c r="C265" s="2">
        <v>44674</v>
      </c>
      <c r="D265" s="1" t="s">
        <v>72</v>
      </c>
      <c r="E265" s="1" t="s">
        <v>246</v>
      </c>
      <c r="F265" s="1" t="s">
        <v>247</v>
      </c>
      <c r="G265" s="13">
        <f>(C265-VLOOKUP(E265,Riders!$A$2:$C$3501,2,FALSE))/365</f>
        <v>29.824657534246576</v>
      </c>
      <c r="H265" s="1">
        <v>17</v>
      </c>
      <c r="I265" s="107">
        <v>6.6087962962963001E-3</v>
      </c>
      <c r="J265">
        <v>47.284999999999997</v>
      </c>
    </row>
    <row r="266" spans="1:10" x14ac:dyDescent="0.45">
      <c r="A266" s="1" t="s">
        <v>102</v>
      </c>
      <c r="B266" s="1">
        <v>2022</v>
      </c>
      <c r="C266" s="2">
        <v>44674</v>
      </c>
      <c r="D266" s="1" t="s">
        <v>72</v>
      </c>
      <c r="E266" s="1" t="s">
        <v>272</v>
      </c>
      <c r="F266" s="1" t="s">
        <v>53</v>
      </c>
      <c r="G266" s="13">
        <f>(C266-VLOOKUP(E266,Riders!$A$2:$C$3501,2,FALSE))/365</f>
        <v>25.183561643835617</v>
      </c>
      <c r="H266" s="1">
        <v>18</v>
      </c>
      <c r="I266" s="107">
        <v>6.6087962962963001E-3</v>
      </c>
      <c r="J266">
        <v>47.284999999999997</v>
      </c>
    </row>
    <row r="267" spans="1:10" x14ac:dyDescent="0.45">
      <c r="A267" s="1" t="s">
        <v>102</v>
      </c>
      <c r="B267" s="1">
        <v>2022</v>
      </c>
      <c r="C267" s="2">
        <v>44674</v>
      </c>
      <c r="D267" s="1" t="s">
        <v>72</v>
      </c>
      <c r="E267" s="1" t="s">
        <v>239</v>
      </c>
      <c r="F267" s="1" t="s">
        <v>273</v>
      </c>
      <c r="G267" s="13">
        <f>(C267-VLOOKUP(E267,Riders!$A$2:$C$3501,2,FALSE))/365</f>
        <v>19.863013698630137</v>
      </c>
      <c r="H267" s="1">
        <v>19</v>
      </c>
      <c r="I267" s="107">
        <v>6.6087962962963001E-3</v>
      </c>
      <c r="J267">
        <v>47.284999999999997</v>
      </c>
    </row>
    <row r="268" spans="1:10" x14ac:dyDescent="0.45">
      <c r="A268" s="1" t="s">
        <v>102</v>
      </c>
      <c r="B268" s="1">
        <v>2022</v>
      </c>
      <c r="C268" s="2">
        <v>44674</v>
      </c>
      <c r="D268" s="1" t="s">
        <v>72</v>
      </c>
      <c r="E268" s="1" t="s">
        <v>274</v>
      </c>
      <c r="F268" s="1" t="s">
        <v>29</v>
      </c>
      <c r="G268" s="13">
        <f>(C268-VLOOKUP(E268,Riders!$A$2:$C$3501,2,FALSE))/365</f>
        <v>21.312328767123287</v>
      </c>
      <c r="H268" s="1">
        <v>20</v>
      </c>
      <c r="I268" s="107">
        <v>6.6087962962963001E-3</v>
      </c>
      <c r="J268">
        <v>47.284999999999997</v>
      </c>
    </row>
    <row r="269" spans="1:10" x14ac:dyDescent="0.45">
      <c r="A269" s="1" t="s">
        <v>102</v>
      </c>
      <c r="B269" s="1">
        <v>2022</v>
      </c>
      <c r="C269" s="2">
        <v>44674</v>
      </c>
      <c r="D269" s="1" t="s">
        <v>72</v>
      </c>
      <c r="E269" s="1" t="s">
        <v>242</v>
      </c>
      <c r="F269" s="1" t="s">
        <v>243</v>
      </c>
      <c r="G269" s="13">
        <f>(C269-VLOOKUP(E269,Riders!$A$2:$C$3501,2,FALSE))/365</f>
        <v>27.397260273972602</v>
      </c>
      <c r="H269" s="1">
        <v>21</v>
      </c>
      <c r="I269" s="107">
        <v>6.6087962962963001E-3</v>
      </c>
      <c r="J269">
        <v>47.284999999999997</v>
      </c>
    </row>
    <row r="270" spans="1:10" x14ac:dyDescent="0.45">
      <c r="A270" s="1" t="s">
        <v>102</v>
      </c>
      <c r="B270" s="1">
        <v>2022</v>
      </c>
      <c r="C270" s="2">
        <v>44674</v>
      </c>
      <c r="D270" s="1" t="s">
        <v>72</v>
      </c>
      <c r="E270" s="1" t="s">
        <v>275</v>
      </c>
      <c r="F270" s="1" t="s">
        <v>21</v>
      </c>
      <c r="G270" s="13">
        <f>(C270-VLOOKUP(E270,Riders!$A$2:$C$3501,2,FALSE))/365</f>
        <v>23.315068493150687</v>
      </c>
      <c r="H270" s="1">
        <v>22</v>
      </c>
      <c r="I270" s="107">
        <v>6.6087962962963001E-3</v>
      </c>
      <c r="J270">
        <v>47.284999999999997</v>
      </c>
    </row>
    <row r="271" spans="1:10" x14ac:dyDescent="0.45">
      <c r="A271" s="1" t="s">
        <v>102</v>
      </c>
      <c r="B271" s="1">
        <v>2022</v>
      </c>
      <c r="C271" s="2">
        <v>44674</v>
      </c>
      <c r="D271" s="1" t="s">
        <v>72</v>
      </c>
      <c r="E271" s="1" t="s">
        <v>259</v>
      </c>
      <c r="F271" s="1" t="s">
        <v>105</v>
      </c>
      <c r="G271" s="13">
        <f>(C271-VLOOKUP(E271,Riders!$A$2:$C$3501,2,FALSE))/365</f>
        <v>21.284931506849315</v>
      </c>
      <c r="H271" s="1">
        <v>23</v>
      </c>
      <c r="I271" s="107">
        <v>6.6087962962963001E-3</v>
      </c>
      <c r="J271">
        <v>47.284999999999997</v>
      </c>
    </row>
    <row r="272" spans="1:10" x14ac:dyDescent="0.45">
      <c r="A272" s="1" t="s">
        <v>102</v>
      </c>
      <c r="B272" s="1">
        <v>2022</v>
      </c>
      <c r="C272" s="2">
        <v>44674</v>
      </c>
      <c r="D272" s="1" t="s">
        <v>72</v>
      </c>
      <c r="E272" s="1" t="s">
        <v>260</v>
      </c>
      <c r="F272" s="1" t="s">
        <v>261</v>
      </c>
      <c r="G272" s="13">
        <f>(C272-VLOOKUP(E272,Riders!$A$2:$C$3501,2,FALSE))/365</f>
        <v>28.295890410958904</v>
      </c>
      <c r="H272" s="1">
        <v>24</v>
      </c>
      <c r="I272" s="107">
        <v>6.6087962962963001E-3</v>
      </c>
      <c r="J272">
        <v>47.284999999999997</v>
      </c>
    </row>
    <row r="273" spans="1:10" x14ac:dyDescent="0.45">
      <c r="A273" s="4" t="s">
        <v>108</v>
      </c>
      <c r="B273" s="4">
        <v>2021</v>
      </c>
      <c r="C273" s="5">
        <v>44491</v>
      </c>
      <c r="D273" s="4" t="s">
        <v>13</v>
      </c>
      <c r="E273" s="4" t="s">
        <v>269</v>
      </c>
      <c r="F273" s="4" t="s">
        <v>25</v>
      </c>
      <c r="G273" s="13">
        <f>(C273-VLOOKUP(E273,Riders!$A$2:$C$3501,2,FALSE))/365</f>
        <v>27.632876712328766</v>
      </c>
      <c r="H273" s="4">
        <v>1</v>
      </c>
      <c r="I273" s="107">
        <v>6.8634259259259256E-3</v>
      </c>
      <c r="J273">
        <v>45.530999999999999</v>
      </c>
    </row>
    <row r="274" spans="1:10" x14ac:dyDescent="0.45">
      <c r="A274" s="4" t="s">
        <v>108</v>
      </c>
      <c r="B274" s="4">
        <v>2021</v>
      </c>
      <c r="C274" s="5">
        <v>44491</v>
      </c>
      <c r="D274" s="4" t="s">
        <v>13</v>
      </c>
      <c r="E274" s="4" t="s">
        <v>214</v>
      </c>
      <c r="F274" s="4" t="s">
        <v>67</v>
      </c>
      <c r="G274" s="13">
        <f>(C274-VLOOKUP(E274,Riders!$A$2:$C$3501,2,FALSE))/365</f>
        <v>26.846575342465755</v>
      </c>
      <c r="H274" s="4">
        <v>2</v>
      </c>
      <c r="I274" s="107">
        <v>6.8634259259259256E-3</v>
      </c>
      <c r="J274">
        <v>45.530999999999999</v>
      </c>
    </row>
    <row r="275" spans="1:10" x14ac:dyDescent="0.45">
      <c r="A275" s="4" t="s">
        <v>108</v>
      </c>
      <c r="B275" s="4">
        <v>2021</v>
      </c>
      <c r="C275" s="5">
        <v>44491</v>
      </c>
      <c r="D275" s="4" t="s">
        <v>13</v>
      </c>
      <c r="E275" s="4" t="s">
        <v>215</v>
      </c>
      <c r="F275" s="4" t="s">
        <v>17</v>
      </c>
      <c r="G275" s="13">
        <f>(C275-VLOOKUP(E275,Riders!$A$2:$C$3501,2,FALSE))/365</f>
        <v>22.791780821917808</v>
      </c>
      <c r="H275" s="4">
        <v>3</v>
      </c>
      <c r="I275" s="107">
        <v>6.8634259259259299E-3</v>
      </c>
      <c r="J275">
        <v>45.530999999999999</v>
      </c>
    </row>
    <row r="276" spans="1:10" x14ac:dyDescent="0.45">
      <c r="A276" s="4" t="s">
        <v>108</v>
      </c>
      <c r="B276" s="4">
        <v>2021</v>
      </c>
      <c r="C276" s="5">
        <v>44491</v>
      </c>
      <c r="D276" s="4" t="s">
        <v>13</v>
      </c>
      <c r="E276" s="4" t="s">
        <v>276</v>
      </c>
      <c r="F276" s="4" t="s">
        <v>120</v>
      </c>
      <c r="G276" s="13" t="e">
        <f>(C276-VLOOKUP(E276,Riders!$A$2:$C$3501,2,FALSE))/365</f>
        <v>#N/A</v>
      </c>
      <c r="H276" s="4">
        <v>4</v>
      </c>
      <c r="I276" s="107">
        <v>6.8634259259259299E-3</v>
      </c>
      <c r="J276">
        <v>45.530999999999999</v>
      </c>
    </row>
    <row r="277" spans="1:10" x14ac:dyDescent="0.45">
      <c r="A277" s="4" t="s">
        <v>108</v>
      </c>
      <c r="B277" s="4">
        <v>2021</v>
      </c>
      <c r="C277" s="5">
        <v>44491</v>
      </c>
      <c r="D277" s="4" t="s">
        <v>13</v>
      </c>
      <c r="E277" s="4" t="s">
        <v>222</v>
      </c>
      <c r="F277" s="4" t="s">
        <v>223</v>
      </c>
      <c r="G277" s="13">
        <f>(C277-VLOOKUP(E277,Riders!$A$2:$C$3501,2,FALSE))/365</f>
        <v>22.304109589041097</v>
      </c>
      <c r="H277" s="4">
        <v>5</v>
      </c>
      <c r="I277" s="107">
        <v>6.8634259259259299E-3</v>
      </c>
      <c r="J277">
        <v>45.530999999999999</v>
      </c>
    </row>
    <row r="278" spans="1:10" x14ac:dyDescent="0.45">
      <c r="A278" s="4" t="s">
        <v>108</v>
      </c>
      <c r="B278" s="4">
        <v>2021</v>
      </c>
      <c r="C278" s="5">
        <v>44491</v>
      </c>
      <c r="D278" s="4" t="s">
        <v>13</v>
      </c>
      <c r="E278" s="4" t="s">
        <v>227</v>
      </c>
      <c r="F278" s="4" t="s">
        <v>53</v>
      </c>
      <c r="G278" s="13">
        <f>(C278-VLOOKUP(E278,Riders!$A$2:$C$3501,2,FALSE))/365</f>
        <v>23.665753424657535</v>
      </c>
      <c r="H278" s="4">
        <v>6</v>
      </c>
      <c r="I278" s="107">
        <v>6.8634259259259299E-3</v>
      </c>
      <c r="J278">
        <v>45.530999999999999</v>
      </c>
    </row>
    <row r="279" spans="1:10" x14ac:dyDescent="0.45">
      <c r="A279" s="4" t="s">
        <v>108</v>
      </c>
      <c r="B279" s="4">
        <v>2021</v>
      </c>
      <c r="C279" s="5">
        <v>44491</v>
      </c>
      <c r="D279" s="4" t="s">
        <v>13</v>
      </c>
      <c r="E279" s="4" t="s">
        <v>2329</v>
      </c>
      <c r="F279" s="4" t="s">
        <v>49</v>
      </c>
      <c r="G279" s="13">
        <f>(C279-VLOOKUP(E279,Riders!$A$2:$C$3501,2,FALSE))/365</f>
        <v>21.153424657534245</v>
      </c>
      <c r="H279" s="4">
        <v>7</v>
      </c>
      <c r="I279" s="107">
        <v>6.8634259259259299E-3</v>
      </c>
      <c r="J279">
        <v>45.530999999999999</v>
      </c>
    </row>
    <row r="280" spans="1:10" x14ac:dyDescent="0.45">
      <c r="A280" s="4" t="s">
        <v>108</v>
      </c>
      <c r="B280" s="4">
        <v>2021</v>
      </c>
      <c r="C280" s="5">
        <v>44491</v>
      </c>
      <c r="D280" s="4" t="s">
        <v>13</v>
      </c>
      <c r="E280" s="4" t="s">
        <v>218</v>
      </c>
      <c r="F280" s="4" t="s">
        <v>19</v>
      </c>
      <c r="G280" s="13">
        <f>(C280-VLOOKUP(E280,Riders!$A$2:$C$3501,2,FALSE))/365</f>
        <v>20.123287671232877</v>
      </c>
      <c r="H280" s="4">
        <v>8</v>
      </c>
      <c r="I280" s="107">
        <v>6.8634259259259299E-3</v>
      </c>
      <c r="J280">
        <v>45.530999999999999</v>
      </c>
    </row>
    <row r="281" spans="1:10" x14ac:dyDescent="0.45">
      <c r="A281" s="4" t="s">
        <v>108</v>
      </c>
      <c r="B281" s="4">
        <v>2021</v>
      </c>
      <c r="C281" s="5">
        <v>44491</v>
      </c>
      <c r="D281" s="4" t="s">
        <v>13</v>
      </c>
      <c r="E281" s="4" t="s">
        <v>237</v>
      </c>
      <c r="F281" s="4" t="s">
        <v>238</v>
      </c>
      <c r="G281" s="13">
        <f>(C281-VLOOKUP(E281,Riders!$A$2:$C$3501,2,FALSE))/365</f>
        <v>25.43013698630137</v>
      </c>
      <c r="H281" s="4">
        <v>9</v>
      </c>
      <c r="I281" s="107">
        <v>6.8634259259259299E-3</v>
      </c>
      <c r="J281">
        <v>45.530999999999999</v>
      </c>
    </row>
    <row r="282" spans="1:10" x14ac:dyDescent="0.45">
      <c r="A282" s="4" t="s">
        <v>108</v>
      </c>
      <c r="B282" s="4">
        <v>2021</v>
      </c>
      <c r="C282" s="5">
        <v>44491</v>
      </c>
      <c r="D282" s="4" t="s">
        <v>13</v>
      </c>
      <c r="E282" s="4" t="s">
        <v>277</v>
      </c>
      <c r="F282" s="4" t="s">
        <v>278</v>
      </c>
      <c r="G282" s="13">
        <f>(C282-VLOOKUP(E282,Riders!$A$2:$C$3501,2,FALSE))/365</f>
        <v>23.616438356164384</v>
      </c>
      <c r="H282" s="4">
        <v>10</v>
      </c>
      <c r="I282" s="107">
        <v>6.8634259259259299E-3</v>
      </c>
      <c r="J282">
        <v>45.530999999999999</v>
      </c>
    </row>
    <row r="283" spans="1:10" x14ac:dyDescent="0.45">
      <c r="A283" s="4" t="s">
        <v>108</v>
      </c>
      <c r="B283" s="4">
        <v>2021</v>
      </c>
      <c r="C283" s="5">
        <v>44491</v>
      </c>
      <c r="D283" s="4" t="s">
        <v>13</v>
      </c>
      <c r="E283" s="4" t="s">
        <v>274</v>
      </c>
      <c r="F283" s="4" t="s">
        <v>29</v>
      </c>
      <c r="G283" s="13">
        <f>(C283-VLOOKUP(E283,Riders!$A$2:$C$3501,2,FALSE))/365</f>
        <v>20.81095890410959</v>
      </c>
      <c r="H283" s="4">
        <v>11</v>
      </c>
      <c r="I283" s="107">
        <v>6.8634259259259299E-3</v>
      </c>
      <c r="J283">
        <v>45.530999999999999</v>
      </c>
    </row>
    <row r="284" spans="1:10" x14ac:dyDescent="0.45">
      <c r="A284" s="4" t="s">
        <v>108</v>
      </c>
      <c r="B284" s="4">
        <v>2021</v>
      </c>
      <c r="C284" s="5">
        <v>44491</v>
      </c>
      <c r="D284" s="4" t="s">
        <v>13</v>
      </c>
      <c r="E284" s="4" t="s">
        <v>221</v>
      </c>
      <c r="F284" s="4" t="s">
        <v>40</v>
      </c>
      <c r="G284" s="13">
        <f>(C284-VLOOKUP(E284,Riders!$A$2:$C$3501,2,FALSE))/365</f>
        <v>24.550684931506851</v>
      </c>
      <c r="H284" s="4">
        <v>12</v>
      </c>
      <c r="I284" s="107">
        <v>6.8634259259259299E-3</v>
      </c>
      <c r="J284">
        <v>45.530999999999999</v>
      </c>
    </row>
    <row r="285" spans="1:10" x14ac:dyDescent="0.45">
      <c r="A285" s="4" t="s">
        <v>108</v>
      </c>
      <c r="B285" s="4">
        <v>2021</v>
      </c>
      <c r="C285" s="5">
        <v>44491</v>
      </c>
      <c r="D285" s="4" t="s">
        <v>13</v>
      </c>
      <c r="E285" s="4" t="s">
        <v>279</v>
      </c>
      <c r="F285" s="4" t="s">
        <v>47</v>
      </c>
      <c r="G285" s="13">
        <f>(C285-VLOOKUP(E285,Riders!$A$2:$C$3501,2,FALSE))/365</f>
        <v>25.435616438356163</v>
      </c>
      <c r="H285" s="4">
        <v>13</v>
      </c>
      <c r="I285" s="107">
        <v>6.8634259259259299E-3</v>
      </c>
      <c r="J285">
        <v>45.530999999999999</v>
      </c>
    </row>
    <row r="286" spans="1:10" x14ac:dyDescent="0.45">
      <c r="A286" s="4" t="s">
        <v>108</v>
      </c>
      <c r="B286" s="4">
        <v>2021</v>
      </c>
      <c r="C286" s="5">
        <v>44491</v>
      </c>
      <c r="D286" s="4" t="s">
        <v>13</v>
      </c>
      <c r="E286" s="4" t="s">
        <v>229</v>
      </c>
      <c r="F286" s="4" t="s">
        <v>61</v>
      </c>
      <c r="G286" s="13">
        <f>(C286-VLOOKUP(E286,Riders!$A$2:$C$3501,2,FALSE))/365</f>
        <v>23.123287671232877</v>
      </c>
      <c r="H286" s="4">
        <v>14</v>
      </c>
      <c r="I286" s="107">
        <v>6.8634259259259299E-3</v>
      </c>
      <c r="J286">
        <v>45.530999999999999</v>
      </c>
    </row>
    <row r="287" spans="1:10" x14ac:dyDescent="0.45">
      <c r="A287" s="4" t="s">
        <v>108</v>
      </c>
      <c r="B287" s="4">
        <v>2021</v>
      </c>
      <c r="C287" s="5">
        <v>44491</v>
      </c>
      <c r="D287" s="4" t="s">
        <v>13</v>
      </c>
      <c r="E287" s="4" t="s">
        <v>280</v>
      </c>
      <c r="F287" s="4" t="s">
        <v>172</v>
      </c>
      <c r="G287" s="13">
        <f>(C287-VLOOKUP(E287,Riders!$A$2:$C$3501,2,FALSE))/365</f>
        <v>23.139726027397259</v>
      </c>
      <c r="H287" s="4">
        <v>15</v>
      </c>
      <c r="I287" s="107">
        <v>6.8634259259259299E-3</v>
      </c>
      <c r="J287">
        <v>45.530999999999999</v>
      </c>
    </row>
    <row r="288" spans="1:10" x14ac:dyDescent="0.45">
      <c r="A288" s="4" t="s">
        <v>108</v>
      </c>
      <c r="B288" s="4">
        <v>2021</v>
      </c>
      <c r="C288" s="5">
        <v>44491</v>
      </c>
      <c r="D288" s="4" t="s">
        <v>13</v>
      </c>
      <c r="E288" s="4" t="s">
        <v>231</v>
      </c>
      <c r="F288" s="4" t="s">
        <v>232</v>
      </c>
      <c r="G288" s="13">
        <f>(C288-VLOOKUP(E288,Riders!$A$2:$C$3501,2,FALSE))/365</f>
        <v>24.693150684931506</v>
      </c>
      <c r="H288" s="4">
        <v>16</v>
      </c>
      <c r="I288" s="107">
        <v>6.8634259259259299E-3</v>
      </c>
      <c r="J288">
        <v>45.530999999999999</v>
      </c>
    </row>
    <row r="289" spans="1:10" x14ac:dyDescent="0.45">
      <c r="A289" s="4" t="s">
        <v>108</v>
      </c>
      <c r="B289" s="4">
        <v>2021</v>
      </c>
      <c r="C289" s="5">
        <v>44491</v>
      </c>
      <c r="D289" s="4" t="s">
        <v>13</v>
      </c>
      <c r="E289" s="4" t="s">
        <v>281</v>
      </c>
      <c r="F289" s="4" t="s">
        <v>110</v>
      </c>
      <c r="G289" s="13">
        <f>(C289-VLOOKUP(E289,Riders!$A$2:$C$3501,2,FALSE))/365</f>
        <v>27.523287671232875</v>
      </c>
      <c r="H289" s="4">
        <v>17</v>
      </c>
      <c r="I289" s="107">
        <v>6.8634259259259299E-3</v>
      </c>
      <c r="J289">
        <v>45.530999999999999</v>
      </c>
    </row>
    <row r="290" spans="1:10" x14ac:dyDescent="0.45">
      <c r="A290" s="4" t="s">
        <v>108</v>
      </c>
      <c r="B290" s="4">
        <v>2021</v>
      </c>
      <c r="C290" s="5">
        <v>44491</v>
      </c>
      <c r="D290" s="4" t="s">
        <v>13</v>
      </c>
      <c r="E290" s="4" t="s">
        <v>1415</v>
      </c>
      <c r="F290" s="4" t="s">
        <v>230</v>
      </c>
      <c r="G290" s="13">
        <f>(C290-VLOOKUP(E290,Riders!$A$2:$C$3501,2,FALSE))/365</f>
        <v>31.728767123287671</v>
      </c>
      <c r="H290" s="4">
        <v>18</v>
      </c>
      <c r="I290" s="107">
        <v>6.8634259259259299E-3</v>
      </c>
      <c r="J290">
        <v>45.530999999999999</v>
      </c>
    </row>
    <row r="291" spans="1:10" x14ac:dyDescent="0.45">
      <c r="A291" s="4" t="s">
        <v>108</v>
      </c>
      <c r="B291" s="4">
        <v>2021</v>
      </c>
      <c r="C291" s="5">
        <v>44491</v>
      </c>
      <c r="D291" s="4" t="s">
        <v>13</v>
      </c>
      <c r="E291" s="4" t="s">
        <v>242</v>
      </c>
      <c r="F291" s="4" t="s">
        <v>243</v>
      </c>
      <c r="G291" s="13">
        <f>(C291-VLOOKUP(E291,Riders!$A$2:$C$3501,2,FALSE))/365</f>
        <v>26.895890410958906</v>
      </c>
      <c r="H291" s="4">
        <v>19</v>
      </c>
      <c r="I291" s="107">
        <v>6.8634259259259299E-3</v>
      </c>
      <c r="J291">
        <v>45.530999999999999</v>
      </c>
    </row>
    <row r="292" spans="1:10" x14ac:dyDescent="0.45">
      <c r="A292" s="4" t="s">
        <v>108</v>
      </c>
      <c r="B292" s="4">
        <v>2021</v>
      </c>
      <c r="C292" s="5">
        <v>44491</v>
      </c>
      <c r="D292" s="4" t="s">
        <v>13</v>
      </c>
      <c r="E292" s="4" t="s">
        <v>255</v>
      </c>
      <c r="F292" s="4" t="s">
        <v>27</v>
      </c>
      <c r="G292" s="13">
        <f>(C292-VLOOKUP(E292,Riders!$A$2:$C$3501,2,FALSE))/365</f>
        <v>19.271232876712329</v>
      </c>
      <c r="H292" s="4">
        <v>20</v>
      </c>
      <c r="I292" s="107">
        <v>6.8634259259259299E-3</v>
      </c>
      <c r="J292">
        <v>45.530999999999999</v>
      </c>
    </row>
    <row r="293" spans="1:10" x14ac:dyDescent="0.45">
      <c r="A293" s="4" t="s">
        <v>108</v>
      </c>
      <c r="B293" s="4">
        <v>2021</v>
      </c>
      <c r="C293" s="5">
        <v>44491</v>
      </c>
      <c r="D293" s="4" t="s">
        <v>13</v>
      </c>
      <c r="E293" s="4" t="s">
        <v>219</v>
      </c>
      <c r="F293" s="4" t="s">
        <v>220</v>
      </c>
      <c r="G293" s="13">
        <f>(C293-VLOOKUP(E293,Riders!$A$2:$C$3501,2,FALSE))/365</f>
        <v>29.169863013698631</v>
      </c>
      <c r="H293" s="4">
        <v>21</v>
      </c>
      <c r="I293" s="107">
        <v>6.8634259259259299E-3</v>
      </c>
      <c r="J293">
        <v>45.530999999999999</v>
      </c>
    </row>
    <row r="294" spans="1:10" x14ac:dyDescent="0.45">
      <c r="A294" s="4" t="s">
        <v>108</v>
      </c>
      <c r="B294" s="4">
        <v>2021</v>
      </c>
      <c r="C294" s="5">
        <v>44491</v>
      </c>
      <c r="D294" s="4" t="s">
        <v>13</v>
      </c>
      <c r="E294" s="4" t="s">
        <v>236</v>
      </c>
      <c r="F294" s="4" t="s">
        <v>51</v>
      </c>
      <c r="G294" s="13">
        <f>(C294-VLOOKUP(E294,Riders!$A$2:$C$3501,2,FALSE))/365</f>
        <v>25.967123287671232</v>
      </c>
      <c r="H294" s="4">
        <v>22</v>
      </c>
      <c r="I294" s="107">
        <v>6.8634259259259299E-3</v>
      </c>
      <c r="J294">
        <v>45.530999999999999</v>
      </c>
    </row>
    <row r="295" spans="1:10" x14ac:dyDescent="0.45">
      <c r="A295" s="4" t="s">
        <v>108</v>
      </c>
      <c r="B295" s="4">
        <v>2021</v>
      </c>
      <c r="C295" s="5">
        <v>44491</v>
      </c>
      <c r="D295" s="4" t="s">
        <v>13</v>
      </c>
      <c r="E295" s="4" t="s">
        <v>282</v>
      </c>
      <c r="F295" s="4" t="s">
        <v>31</v>
      </c>
      <c r="G295" s="13">
        <f>(C295-VLOOKUP(E295,Riders!$A$2:$C$3501,2,FALSE))/365</f>
        <v>29.745205479452054</v>
      </c>
      <c r="H295" s="4">
        <v>23</v>
      </c>
      <c r="I295" s="107">
        <v>6.8634259259259299E-3</v>
      </c>
      <c r="J295">
        <v>45.530999999999999</v>
      </c>
    </row>
    <row r="296" spans="1:10" x14ac:dyDescent="0.45">
      <c r="A296" s="4" t="s">
        <v>108</v>
      </c>
      <c r="B296" s="4">
        <v>2021</v>
      </c>
      <c r="C296" s="5">
        <v>44491</v>
      </c>
      <c r="D296" s="4" t="s">
        <v>13</v>
      </c>
      <c r="E296" s="4" t="s">
        <v>241</v>
      </c>
      <c r="F296" s="4" t="s">
        <v>44</v>
      </c>
      <c r="G296" s="13">
        <f>(C296-VLOOKUP(E296,Riders!$A$2:$C$3501,2,FALSE))/365</f>
        <v>19.227397260273971</v>
      </c>
      <c r="H296" s="4">
        <v>24</v>
      </c>
      <c r="I296" s="107">
        <v>6.8634259259259299E-3</v>
      </c>
      <c r="J296">
        <v>45.530999999999999</v>
      </c>
    </row>
    <row r="297" spans="1:10" x14ac:dyDescent="0.45">
      <c r="A297" s="1" t="s">
        <v>71</v>
      </c>
      <c r="B297" s="1">
        <v>2021</v>
      </c>
      <c r="C297" s="2">
        <v>44450</v>
      </c>
      <c r="D297" s="1" t="s">
        <v>72</v>
      </c>
      <c r="E297" s="1" t="s">
        <v>268</v>
      </c>
      <c r="F297" s="1" t="s">
        <v>47</v>
      </c>
      <c r="G297" s="13">
        <f>(C297-VLOOKUP(E297,Riders!$A$2:$C$3501,2,FALSE))/365</f>
        <v>24.695890410958903</v>
      </c>
      <c r="H297" s="1">
        <v>1</v>
      </c>
      <c r="I297" s="107">
        <v>6.9675925925925921E-3</v>
      </c>
      <c r="J297">
        <v>44.816000000000003</v>
      </c>
    </row>
    <row r="298" spans="1:10" x14ac:dyDescent="0.45">
      <c r="A298" s="1" t="s">
        <v>71</v>
      </c>
      <c r="B298" s="1">
        <v>2021</v>
      </c>
      <c r="C298" s="2">
        <v>44450</v>
      </c>
      <c r="D298" s="1" t="s">
        <v>72</v>
      </c>
      <c r="E298" s="1" t="s">
        <v>255</v>
      </c>
      <c r="F298" s="1" t="s">
        <v>27</v>
      </c>
      <c r="G298" s="13">
        <f>(C298-VLOOKUP(E298,Riders!$A$2:$C$3501,2,FALSE))/365</f>
        <v>19.158904109589042</v>
      </c>
      <c r="H298" s="1">
        <v>2</v>
      </c>
      <c r="I298" s="107">
        <v>6.9675925925925921E-3</v>
      </c>
      <c r="J298">
        <v>44.816000000000003</v>
      </c>
    </row>
    <row r="299" spans="1:10" x14ac:dyDescent="0.45">
      <c r="A299" s="1" t="s">
        <v>71</v>
      </c>
      <c r="B299" s="1">
        <v>2021</v>
      </c>
      <c r="C299" s="2">
        <v>44450</v>
      </c>
      <c r="D299" s="1" t="s">
        <v>72</v>
      </c>
      <c r="E299" s="1" t="s">
        <v>283</v>
      </c>
      <c r="F299" s="1" t="s">
        <v>31</v>
      </c>
      <c r="G299" s="13">
        <f>(C299-VLOOKUP(E299,Riders!$A$2:$C$3501,2,FALSE))/365</f>
        <v>27.364383561643837</v>
      </c>
      <c r="H299" s="1">
        <v>3</v>
      </c>
      <c r="I299" s="107">
        <v>6.9675925925925903E-3</v>
      </c>
      <c r="J299">
        <v>44.816000000000003</v>
      </c>
    </row>
    <row r="300" spans="1:10" x14ac:dyDescent="0.45">
      <c r="A300" s="1" t="s">
        <v>71</v>
      </c>
      <c r="B300" s="1">
        <v>2021</v>
      </c>
      <c r="C300" s="2">
        <v>44450</v>
      </c>
      <c r="D300" s="1" t="s">
        <v>72</v>
      </c>
      <c r="E300" s="1" t="s">
        <v>275</v>
      </c>
      <c r="F300" s="1" t="s">
        <v>21</v>
      </c>
      <c r="G300" s="13">
        <f>(C300-VLOOKUP(E300,Riders!$A$2:$C$3501,2,FALSE))/365</f>
        <v>22.701369863013699</v>
      </c>
      <c r="H300" s="1">
        <v>4</v>
      </c>
      <c r="I300" s="107">
        <v>6.9675925925925903E-3</v>
      </c>
      <c r="J300">
        <v>44.816000000000003</v>
      </c>
    </row>
    <row r="301" spans="1:10" x14ac:dyDescent="0.45">
      <c r="A301" s="1" t="s">
        <v>71</v>
      </c>
      <c r="B301" s="1">
        <v>2021</v>
      </c>
      <c r="C301" s="2">
        <v>44450</v>
      </c>
      <c r="D301" s="1" t="s">
        <v>72</v>
      </c>
      <c r="E301" s="1" t="s">
        <v>2329</v>
      </c>
      <c r="F301" s="1" t="s">
        <v>49</v>
      </c>
      <c r="G301" s="13">
        <f>(C301-VLOOKUP(E301,Riders!$A$2:$C$3501,2,FALSE))/365</f>
        <v>21.041095890410958</v>
      </c>
      <c r="H301" s="1">
        <v>5</v>
      </c>
      <c r="I301" s="107">
        <v>6.9675925925925903E-3</v>
      </c>
      <c r="J301">
        <v>44.816000000000003</v>
      </c>
    </row>
    <row r="302" spans="1:10" x14ac:dyDescent="0.45">
      <c r="A302" s="1" t="s">
        <v>71</v>
      </c>
      <c r="B302" s="1">
        <v>2021</v>
      </c>
      <c r="C302" s="2">
        <v>44450</v>
      </c>
      <c r="D302" s="1" t="s">
        <v>72</v>
      </c>
      <c r="E302" s="1" t="s">
        <v>284</v>
      </c>
      <c r="F302" s="1" t="s">
        <v>51</v>
      </c>
      <c r="G302" s="13">
        <f>(C302-VLOOKUP(E302,Riders!$A$2:$C$3501,2,FALSE))/365</f>
        <v>19.610958904109587</v>
      </c>
      <c r="H302" s="1">
        <v>6</v>
      </c>
      <c r="I302" s="107">
        <v>6.9675925925925903E-3</v>
      </c>
      <c r="J302">
        <v>44.816000000000003</v>
      </c>
    </row>
    <row r="303" spans="1:10" x14ac:dyDescent="0.45">
      <c r="A303" s="1" t="s">
        <v>71</v>
      </c>
      <c r="B303" s="1">
        <v>2021</v>
      </c>
      <c r="C303" s="2">
        <v>44450</v>
      </c>
      <c r="D303" s="1" t="s">
        <v>72</v>
      </c>
      <c r="E303" s="1" t="s">
        <v>224</v>
      </c>
      <c r="F303" s="1" t="s">
        <v>225</v>
      </c>
      <c r="G303" s="13">
        <f>(C303-VLOOKUP(E303,Riders!$A$2:$C$3501,2,FALSE))/365</f>
        <v>21.756164383561643</v>
      </c>
      <c r="H303" s="1">
        <v>7</v>
      </c>
      <c r="I303" s="107">
        <v>6.9675925925925903E-3</v>
      </c>
      <c r="J303">
        <v>44.816000000000003</v>
      </c>
    </row>
    <row r="304" spans="1:10" x14ac:dyDescent="0.45">
      <c r="A304" s="1" t="s">
        <v>71</v>
      </c>
      <c r="B304" s="1">
        <v>2021</v>
      </c>
      <c r="C304" s="2">
        <v>44450</v>
      </c>
      <c r="D304" s="1" t="s">
        <v>72</v>
      </c>
      <c r="E304" s="1" t="s">
        <v>248</v>
      </c>
      <c r="F304" s="1" t="s">
        <v>91</v>
      </c>
      <c r="G304" s="13">
        <f>(C304-VLOOKUP(E304,Riders!$A$2:$C$3501,2,FALSE))/365</f>
        <v>22.068493150684933</v>
      </c>
      <c r="H304" s="1">
        <v>8</v>
      </c>
      <c r="I304" s="107">
        <v>6.9675925925925903E-3</v>
      </c>
      <c r="J304">
        <v>44.816000000000003</v>
      </c>
    </row>
    <row r="305" spans="1:10" x14ac:dyDescent="0.45">
      <c r="A305" s="1" t="s">
        <v>71</v>
      </c>
      <c r="B305" s="1">
        <v>2021</v>
      </c>
      <c r="C305" s="2">
        <v>44450</v>
      </c>
      <c r="D305" s="1" t="s">
        <v>72</v>
      </c>
      <c r="E305" s="1" t="s">
        <v>285</v>
      </c>
      <c r="F305" s="1" t="s">
        <v>286</v>
      </c>
      <c r="G305" s="13">
        <f>(C305-VLOOKUP(E305,Riders!$A$2:$C$3501,2,FALSE))/365</f>
        <v>21.2</v>
      </c>
      <c r="H305" s="1">
        <v>9</v>
      </c>
      <c r="I305" s="107">
        <v>6.9675925925925903E-3</v>
      </c>
      <c r="J305">
        <v>44.816000000000003</v>
      </c>
    </row>
    <row r="306" spans="1:10" x14ac:dyDescent="0.45">
      <c r="A306" s="1" t="s">
        <v>71</v>
      </c>
      <c r="B306" s="1">
        <v>2021</v>
      </c>
      <c r="C306" s="2">
        <v>44450</v>
      </c>
      <c r="D306" s="1" t="s">
        <v>72</v>
      </c>
      <c r="E306" s="1" t="s">
        <v>228</v>
      </c>
      <c r="F306" s="1" t="s">
        <v>15</v>
      </c>
      <c r="G306" s="13">
        <f>(C306-VLOOKUP(E306,Riders!$A$2:$C$3501,2,FALSE))/365</f>
        <v>22.210958904109589</v>
      </c>
      <c r="H306" s="1">
        <v>10</v>
      </c>
      <c r="I306" s="107">
        <v>6.9675925925925903E-3</v>
      </c>
      <c r="J306">
        <v>44.816000000000003</v>
      </c>
    </row>
    <row r="307" spans="1:10" x14ac:dyDescent="0.45">
      <c r="A307" s="1" t="s">
        <v>71</v>
      </c>
      <c r="B307" s="1">
        <v>2021</v>
      </c>
      <c r="C307" s="2">
        <v>44450</v>
      </c>
      <c r="D307" s="1" t="s">
        <v>72</v>
      </c>
      <c r="E307" s="1" t="s">
        <v>241</v>
      </c>
      <c r="F307" s="1" t="s">
        <v>44</v>
      </c>
      <c r="G307" s="13">
        <f>(C307-VLOOKUP(E307,Riders!$A$2:$C$3501,2,FALSE))/365</f>
        <v>19.115068493150684</v>
      </c>
      <c r="H307" s="1">
        <v>11</v>
      </c>
      <c r="I307" s="107">
        <v>6.9675925925925903E-3</v>
      </c>
      <c r="J307">
        <v>44.816000000000003</v>
      </c>
    </row>
    <row r="308" spans="1:10" x14ac:dyDescent="0.45">
      <c r="A308" s="1" t="s">
        <v>71</v>
      </c>
      <c r="B308" s="1">
        <v>2021</v>
      </c>
      <c r="C308" s="2">
        <v>44450</v>
      </c>
      <c r="D308" s="1" t="s">
        <v>72</v>
      </c>
      <c r="E308" s="1" t="s">
        <v>271</v>
      </c>
      <c r="F308" s="1" t="s">
        <v>67</v>
      </c>
      <c r="G308" s="13">
        <f>(C308-VLOOKUP(E308,Riders!$A$2:$C$3501,2,FALSE))/365</f>
        <v>27.235616438356164</v>
      </c>
      <c r="H308" s="1">
        <v>12</v>
      </c>
      <c r="I308" s="107">
        <v>6.9675925925925903E-3</v>
      </c>
      <c r="J308">
        <v>44.816000000000003</v>
      </c>
    </row>
    <row r="309" spans="1:10" x14ac:dyDescent="0.45">
      <c r="A309" s="1" t="s">
        <v>71</v>
      </c>
      <c r="B309" s="1">
        <v>2021</v>
      </c>
      <c r="C309" s="2">
        <v>44450</v>
      </c>
      <c r="D309" s="1" t="s">
        <v>72</v>
      </c>
      <c r="E309" s="1" t="s">
        <v>287</v>
      </c>
      <c r="F309" s="1" t="s">
        <v>59</v>
      </c>
      <c r="G309" s="13">
        <f>(C309-VLOOKUP(E309,Riders!$A$2:$C$3501,2,FALSE))/365</f>
        <v>23.953424657534246</v>
      </c>
      <c r="H309" s="1">
        <v>13</v>
      </c>
      <c r="I309" s="107">
        <v>6.9675925925925903E-3</v>
      </c>
      <c r="J309">
        <v>44.816000000000003</v>
      </c>
    </row>
    <row r="310" spans="1:10" x14ac:dyDescent="0.45">
      <c r="A310" s="1" t="s">
        <v>71</v>
      </c>
      <c r="B310" s="1">
        <v>2021</v>
      </c>
      <c r="C310" s="2">
        <v>44450</v>
      </c>
      <c r="D310" s="1" t="s">
        <v>72</v>
      </c>
      <c r="E310" s="3" t="s">
        <v>253</v>
      </c>
      <c r="F310" s="1" t="s">
        <v>254</v>
      </c>
      <c r="G310" s="13">
        <f>(C310-VLOOKUP(E310,Riders!$A$2:$C$3501,2,FALSE))/365</f>
        <v>26.164383561643834</v>
      </c>
      <c r="H310" s="1">
        <v>14</v>
      </c>
      <c r="I310" s="107">
        <v>6.9675925925925903E-3</v>
      </c>
      <c r="J310">
        <v>44.816000000000003</v>
      </c>
    </row>
    <row r="311" spans="1:10" x14ac:dyDescent="0.45">
      <c r="A311" s="1" t="s">
        <v>71</v>
      </c>
      <c r="B311" s="1">
        <v>2021</v>
      </c>
      <c r="C311" s="2">
        <v>44450</v>
      </c>
      <c r="D311" s="1" t="s">
        <v>72</v>
      </c>
      <c r="E311" s="1" t="s">
        <v>288</v>
      </c>
      <c r="F311" s="1" t="s">
        <v>264</v>
      </c>
      <c r="G311" s="13">
        <f>(C311-VLOOKUP(E311,Riders!$A$2:$C$3501,2,FALSE))/365</f>
        <v>19.780821917808218</v>
      </c>
      <c r="H311" s="1">
        <v>15</v>
      </c>
      <c r="I311" s="107">
        <v>6.9675925925925903E-3</v>
      </c>
      <c r="J311">
        <v>44.816000000000003</v>
      </c>
    </row>
    <row r="312" spans="1:10" x14ac:dyDescent="0.45">
      <c r="A312" s="1" t="s">
        <v>71</v>
      </c>
      <c r="B312" s="1">
        <v>2021</v>
      </c>
      <c r="C312" s="2">
        <v>44450</v>
      </c>
      <c r="D312" s="1" t="s">
        <v>72</v>
      </c>
      <c r="E312" s="1" t="s">
        <v>289</v>
      </c>
      <c r="F312" s="1" t="s">
        <v>70</v>
      </c>
      <c r="G312" s="13">
        <f>(C312-VLOOKUP(E312,Riders!$A$2:$C$3501,2,FALSE))/365</f>
        <v>22.493150684931507</v>
      </c>
      <c r="H312" s="1">
        <v>16</v>
      </c>
      <c r="I312" s="107">
        <v>6.9675925925925903E-3</v>
      </c>
      <c r="J312">
        <v>44.816000000000003</v>
      </c>
    </row>
    <row r="313" spans="1:10" x14ac:dyDescent="0.45">
      <c r="A313" s="1" t="s">
        <v>862</v>
      </c>
      <c r="B313" s="1">
        <v>2021</v>
      </c>
      <c r="C313" s="19">
        <v>44416</v>
      </c>
      <c r="D313" s="1" t="s">
        <v>654</v>
      </c>
      <c r="E313" s="3" t="s">
        <v>214</v>
      </c>
      <c r="F313" s="3" t="s">
        <v>67</v>
      </c>
      <c r="G313" s="13">
        <f>(C313-VLOOKUP(E313,Riders!$A$2:$C$3501,2,FALSE))/365</f>
        <v>26.641095890410959</v>
      </c>
      <c r="H313" s="3">
        <v>1</v>
      </c>
      <c r="I313" s="107">
        <v>6.4351851851851861E-3</v>
      </c>
      <c r="J313">
        <v>48.543999999999997</v>
      </c>
    </row>
    <row r="314" spans="1:10" x14ac:dyDescent="0.45">
      <c r="A314" s="1" t="s">
        <v>862</v>
      </c>
      <c r="B314" s="1">
        <v>2021</v>
      </c>
      <c r="C314" s="19">
        <v>44416</v>
      </c>
      <c r="D314" s="1" t="s">
        <v>654</v>
      </c>
      <c r="E314" s="3" t="s">
        <v>221</v>
      </c>
      <c r="F314" s="3" t="s">
        <v>40</v>
      </c>
      <c r="G314" s="13">
        <f>(C314-VLOOKUP(E314,Riders!$A$2:$C$3501,2,FALSE))/365</f>
        <v>24.345205479452055</v>
      </c>
      <c r="H314" s="3">
        <v>2</v>
      </c>
      <c r="I314" s="107">
        <v>6.4351851851851861E-3</v>
      </c>
      <c r="J314">
        <v>48.543999999999997</v>
      </c>
    </row>
    <row r="315" spans="1:10" x14ac:dyDescent="0.45">
      <c r="A315" s="1" t="s">
        <v>862</v>
      </c>
      <c r="B315" s="1">
        <v>2021</v>
      </c>
      <c r="C315" s="19">
        <v>44416</v>
      </c>
      <c r="D315" s="1" t="s">
        <v>654</v>
      </c>
      <c r="E315" s="3" t="s">
        <v>315</v>
      </c>
      <c r="F315" s="3" t="s">
        <v>36</v>
      </c>
      <c r="G315" s="13">
        <f>(C315-VLOOKUP(E315,Riders!$A$2:$C$3501,2,FALSE))/365</f>
        <v>29.676712328767124</v>
      </c>
      <c r="H315" s="3">
        <v>3</v>
      </c>
      <c r="I315" s="107">
        <v>6.4351851851851896E-3</v>
      </c>
      <c r="J315">
        <v>48.543999999999997</v>
      </c>
    </row>
    <row r="316" spans="1:10" x14ac:dyDescent="0.45">
      <c r="A316" s="1" t="s">
        <v>862</v>
      </c>
      <c r="B316" s="1">
        <v>2021</v>
      </c>
      <c r="C316" s="19">
        <v>44416</v>
      </c>
      <c r="D316" s="1" t="s">
        <v>654</v>
      </c>
      <c r="E316" s="3" t="s">
        <v>219</v>
      </c>
      <c r="F316" s="3" t="s">
        <v>220</v>
      </c>
      <c r="G316" s="13">
        <f>(C316-VLOOKUP(E316,Riders!$A$2:$C$3501,2,FALSE))/365</f>
        <v>28.964383561643835</v>
      </c>
      <c r="H316" s="3">
        <v>4</v>
      </c>
      <c r="I316" s="107">
        <v>6.4351851851851896E-3</v>
      </c>
      <c r="J316">
        <v>48.543999999999997</v>
      </c>
    </row>
    <row r="317" spans="1:10" x14ac:dyDescent="0.45">
      <c r="A317" s="1" t="s">
        <v>862</v>
      </c>
      <c r="B317" s="1">
        <v>2021</v>
      </c>
      <c r="C317" s="19">
        <v>44416</v>
      </c>
      <c r="D317" s="1" t="s">
        <v>654</v>
      </c>
      <c r="E317" s="3" t="s">
        <v>306</v>
      </c>
      <c r="F317" s="3" t="s">
        <v>19</v>
      </c>
      <c r="G317" s="13">
        <f>(C317-VLOOKUP(E317,Riders!$A$2:$C$3501,2,FALSE))/365</f>
        <v>38.841095890410962</v>
      </c>
      <c r="H317" s="3">
        <v>5</v>
      </c>
      <c r="I317" s="107">
        <v>6.4351851851851896E-3</v>
      </c>
      <c r="J317">
        <v>48.543999999999997</v>
      </c>
    </row>
    <row r="318" spans="1:10" x14ac:dyDescent="0.45">
      <c r="A318" s="1" t="s">
        <v>862</v>
      </c>
      <c r="B318" s="1">
        <v>2021</v>
      </c>
      <c r="C318" s="19">
        <v>44416</v>
      </c>
      <c r="D318" s="1" t="s">
        <v>654</v>
      </c>
      <c r="E318" s="3" t="s">
        <v>222</v>
      </c>
      <c r="F318" s="3" t="s">
        <v>223</v>
      </c>
      <c r="G318" s="13">
        <f>(C318-VLOOKUP(E318,Riders!$A$2:$C$3501,2,FALSE))/365</f>
        <v>22.098630136986301</v>
      </c>
      <c r="H318" s="3">
        <v>6</v>
      </c>
      <c r="I318" s="107">
        <v>6.4351851851851896E-3</v>
      </c>
      <c r="J318">
        <v>48.543999999999997</v>
      </c>
    </row>
    <row r="319" spans="1:10" x14ac:dyDescent="0.45">
      <c r="A319" s="1" t="s">
        <v>862</v>
      </c>
      <c r="B319" s="1">
        <v>2021</v>
      </c>
      <c r="C319" s="19">
        <v>44416</v>
      </c>
      <c r="D319" s="1" t="s">
        <v>654</v>
      </c>
      <c r="E319" s="3" t="s">
        <v>307</v>
      </c>
      <c r="F319" s="3" t="s">
        <v>27</v>
      </c>
      <c r="G319" s="13">
        <f>(C319-VLOOKUP(E319,Riders!$A$2:$C$3501,2,FALSE))/365</f>
        <v>28.205479452054796</v>
      </c>
      <c r="H319" s="3">
        <v>7</v>
      </c>
      <c r="I319" s="107">
        <v>6.4351851851851896E-3</v>
      </c>
      <c r="J319">
        <v>48.543999999999997</v>
      </c>
    </row>
    <row r="320" spans="1:10" x14ac:dyDescent="0.45">
      <c r="A320" s="1" t="s">
        <v>862</v>
      </c>
      <c r="B320" s="1">
        <v>2021</v>
      </c>
      <c r="C320" s="19">
        <v>44416</v>
      </c>
      <c r="D320" s="1" t="s">
        <v>654</v>
      </c>
      <c r="E320" s="3" t="s">
        <v>237</v>
      </c>
      <c r="F320" s="3" t="s">
        <v>238</v>
      </c>
      <c r="G320" s="13">
        <f>(C320-VLOOKUP(E320,Riders!$A$2:$C$3501,2,FALSE))/365</f>
        <v>25.224657534246575</v>
      </c>
      <c r="H320" s="3">
        <v>8</v>
      </c>
      <c r="I320" s="107">
        <v>6.4351851851851896E-3</v>
      </c>
      <c r="J320">
        <v>48.543999999999997</v>
      </c>
    </row>
    <row r="321" spans="1:10" x14ac:dyDescent="0.45">
      <c r="A321" s="1" t="s">
        <v>862</v>
      </c>
      <c r="B321" s="1">
        <v>2021</v>
      </c>
      <c r="C321" s="19">
        <v>44416</v>
      </c>
      <c r="D321" s="1" t="s">
        <v>654</v>
      </c>
      <c r="E321" s="3" t="s">
        <v>304</v>
      </c>
      <c r="F321" s="3" t="s">
        <v>29</v>
      </c>
      <c r="G321" s="13">
        <f>(C321-VLOOKUP(E321,Riders!$A$2:$C$3501,2,FALSE))/365</f>
        <v>24.69041095890411</v>
      </c>
      <c r="H321" s="3">
        <v>9</v>
      </c>
      <c r="I321" s="107">
        <v>6.4351851851851896E-3</v>
      </c>
      <c r="J321">
        <v>48.543999999999997</v>
      </c>
    </row>
    <row r="322" spans="1:10" x14ac:dyDescent="0.45">
      <c r="A322" s="1" t="s">
        <v>862</v>
      </c>
      <c r="B322" s="1">
        <v>2021</v>
      </c>
      <c r="C322" s="19">
        <v>44416</v>
      </c>
      <c r="D322" s="1" t="s">
        <v>654</v>
      </c>
      <c r="E322" s="3" t="s">
        <v>244</v>
      </c>
      <c r="F322" s="3" t="s">
        <v>38</v>
      </c>
      <c r="G322" s="13">
        <f>(C322-VLOOKUP(E322,Riders!$A$2:$C$3501,2,FALSE))/365</f>
        <v>27.358904109589041</v>
      </c>
      <c r="H322" s="3">
        <v>10</v>
      </c>
      <c r="I322" s="107">
        <v>6.4351851851851896E-3</v>
      </c>
      <c r="J322">
        <v>48.543999999999997</v>
      </c>
    </row>
    <row r="323" spans="1:10" x14ac:dyDescent="0.45">
      <c r="A323" s="1" t="s">
        <v>862</v>
      </c>
      <c r="B323" s="1">
        <v>2021</v>
      </c>
      <c r="C323" s="19">
        <v>44416</v>
      </c>
      <c r="D323" s="1" t="s">
        <v>654</v>
      </c>
      <c r="E323" s="3" t="s">
        <v>305</v>
      </c>
      <c r="F323" s="3" t="s">
        <v>172</v>
      </c>
      <c r="G323" s="13">
        <f>(C323-VLOOKUP(E323,Riders!$A$2:$C$3501,2,FALSE))/365</f>
        <v>37.046575342465751</v>
      </c>
      <c r="H323" s="3">
        <v>11</v>
      </c>
      <c r="I323" s="107">
        <v>6.4351851851851896E-3</v>
      </c>
      <c r="J323">
        <v>48.543999999999997</v>
      </c>
    </row>
    <row r="324" spans="1:10" x14ac:dyDescent="0.45">
      <c r="A324" s="1" t="s">
        <v>862</v>
      </c>
      <c r="B324" s="1">
        <v>2021</v>
      </c>
      <c r="C324" s="19">
        <v>44416</v>
      </c>
      <c r="D324" s="1" t="s">
        <v>654</v>
      </c>
      <c r="E324" s="3" t="s">
        <v>599</v>
      </c>
      <c r="F324" s="3" t="s">
        <v>863</v>
      </c>
      <c r="G324" s="13" t="e">
        <f>(C324-VLOOKUP(E324,Riders!$A$2:$C$3501,2,FALSE))/365</f>
        <v>#N/A</v>
      </c>
      <c r="H324" s="3">
        <v>12</v>
      </c>
      <c r="I324" s="107">
        <v>6.4351851851851896E-3</v>
      </c>
      <c r="J324">
        <v>48.543999999999997</v>
      </c>
    </row>
    <row r="325" spans="1:10" x14ac:dyDescent="0.45">
      <c r="A325" s="1" t="s">
        <v>862</v>
      </c>
      <c r="B325" s="1">
        <v>2021</v>
      </c>
      <c r="C325" s="19">
        <v>44416</v>
      </c>
      <c r="D325" s="1" t="s">
        <v>654</v>
      </c>
      <c r="E325" s="3" t="s">
        <v>236</v>
      </c>
      <c r="F325" s="3" t="s">
        <v>51</v>
      </c>
      <c r="G325" s="13">
        <f>(C325-VLOOKUP(E325,Riders!$A$2:$C$3501,2,FALSE))/365</f>
        <v>25.761643835616439</v>
      </c>
      <c r="H325" s="3" t="s">
        <v>308</v>
      </c>
      <c r="I325" s="107">
        <v>6.4351851851851896E-3</v>
      </c>
      <c r="J325">
        <v>48.543999999999997</v>
      </c>
    </row>
    <row r="326" spans="1:10" x14ac:dyDescent="0.45">
      <c r="A326" s="1" t="s">
        <v>862</v>
      </c>
      <c r="B326" s="1">
        <v>2021</v>
      </c>
      <c r="C326" s="19">
        <v>44416</v>
      </c>
      <c r="D326" s="1" t="s">
        <v>654</v>
      </c>
      <c r="E326" s="3" t="s">
        <v>234</v>
      </c>
      <c r="F326" s="3" t="s">
        <v>235</v>
      </c>
      <c r="G326" s="13">
        <f>(C326-VLOOKUP(E326,Riders!$A$2:$C$3501,2,FALSE))/365</f>
        <v>24.884931506849316</v>
      </c>
      <c r="H326" s="3" t="s">
        <v>308</v>
      </c>
      <c r="I326" s="107">
        <v>6.4351851851851896E-3</v>
      </c>
      <c r="J326">
        <v>48.543999999999997</v>
      </c>
    </row>
    <row r="327" spans="1:10" x14ac:dyDescent="0.45">
      <c r="A327" s="1" t="s">
        <v>862</v>
      </c>
      <c r="B327" s="1">
        <v>2021</v>
      </c>
      <c r="C327" s="19">
        <v>44416</v>
      </c>
      <c r="D327" s="1" t="s">
        <v>654</v>
      </c>
      <c r="E327" s="3" t="s">
        <v>215</v>
      </c>
      <c r="F327" s="3" t="s">
        <v>17</v>
      </c>
      <c r="G327" s="13">
        <f>(C327-VLOOKUP(E327,Riders!$A$2:$C$3501,2,FALSE))/365</f>
        <v>22.586301369863012</v>
      </c>
      <c r="H327" s="3" t="s">
        <v>308</v>
      </c>
      <c r="I327" s="107">
        <v>6.4351851851851896E-3</v>
      </c>
      <c r="J327">
        <v>48.543999999999997</v>
      </c>
    </row>
    <row r="328" spans="1:10" x14ac:dyDescent="0.45">
      <c r="A328" s="1" t="s">
        <v>862</v>
      </c>
      <c r="B328" s="1">
        <v>2021</v>
      </c>
      <c r="C328" s="19">
        <v>44416</v>
      </c>
      <c r="D328" s="1" t="s">
        <v>654</v>
      </c>
      <c r="E328" s="3" t="s">
        <v>309</v>
      </c>
      <c r="F328" s="3" t="s">
        <v>25</v>
      </c>
      <c r="G328" s="13">
        <f>(C328-VLOOKUP(E328,Riders!$A$2:$C$3501,2,FALSE))/365</f>
        <v>29.30958904109589</v>
      </c>
      <c r="H328" s="3" t="s">
        <v>308</v>
      </c>
      <c r="I328" s="107">
        <v>6.4351851851851896E-3</v>
      </c>
      <c r="J328">
        <v>48.543999999999997</v>
      </c>
    </row>
    <row r="329" spans="1:10" x14ac:dyDescent="0.45">
      <c r="A329" s="1" t="s">
        <v>862</v>
      </c>
      <c r="B329" s="1">
        <v>2021</v>
      </c>
      <c r="C329" s="19">
        <v>44416</v>
      </c>
      <c r="D329" s="1" t="s">
        <v>654</v>
      </c>
      <c r="E329" s="3" t="s">
        <v>340</v>
      </c>
      <c r="F329" s="3" t="s">
        <v>65</v>
      </c>
      <c r="G329" s="13">
        <f>(C329-VLOOKUP(E329,Riders!$A$2:$C$3501,2,FALSE))/365</f>
        <v>26.219178082191782</v>
      </c>
      <c r="H329" s="3" t="s">
        <v>308</v>
      </c>
      <c r="I329" s="107">
        <v>6.4351851851851896E-3</v>
      </c>
      <c r="J329">
        <v>48.543999999999997</v>
      </c>
    </row>
    <row r="330" spans="1:10" x14ac:dyDescent="0.45">
      <c r="A330" s="1" t="s">
        <v>862</v>
      </c>
      <c r="B330" s="1">
        <v>2021</v>
      </c>
      <c r="C330" s="19">
        <v>44416</v>
      </c>
      <c r="D330" s="1" t="s">
        <v>654</v>
      </c>
      <c r="E330" s="3" t="s">
        <v>233</v>
      </c>
      <c r="F330" s="3" t="s">
        <v>56</v>
      </c>
      <c r="G330" s="13">
        <f>(C330-VLOOKUP(E330,Riders!$A$2:$C$3501,2,FALSE))/365</f>
        <v>25.936986301369863</v>
      </c>
      <c r="H330" s="3" t="s">
        <v>308</v>
      </c>
      <c r="I330" s="107">
        <v>6.4351851851851896E-3</v>
      </c>
      <c r="J330">
        <v>48.543999999999997</v>
      </c>
    </row>
    <row r="331" spans="1:10" x14ac:dyDescent="0.45">
      <c r="A331" s="1" t="s">
        <v>862</v>
      </c>
      <c r="B331" s="1">
        <v>2021</v>
      </c>
      <c r="C331" s="19">
        <v>44416</v>
      </c>
      <c r="D331" s="1" t="s">
        <v>654</v>
      </c>
      <c r="E331" s="3" t="s">
        <v>227</v>
      </c>
      <c r="F331" s="3" t="s">
        <v>53</v>
      </c>
      <c r="G331" s="13">
        <f>(C331-VLOOKUP(E331,Riders!$A$2:$C$3501,2,FALSE))/365</f>
        <v>23.460273972602739</v>
      </c>
      <c r="H331" s="3" t="s">
        <v>308</v>
      </c>
      <c r="I331" s="107">
        <v>6.4351851851851896E-3</v>
      </c>
      <c r="J331">
        <v>48.543999999999997</v>
      </c>
    </row>
    <row r="332" spans="1:10" x14ac:dyDescent="0.45">
      <c r="A332" s="1" t="s">
        <v>862</v>
      </c>
      <c r="B332" s="1">
        <v>2021</v>
      </c>
      <c r="C332" s="19">
        <v>44416</v>
      </c>
      <c r="D332" s="1" t="s">
        <v>654</v>
      </c>
      <c r="E332" s="3" t="s">
        <v>268</v>
      </c>
      <c r="F332" s="3" t="s">
        <v>47</v>
      </c>
      <c r="G332" s="13">
        <f>(C332-VLOOKUP(E332,Riders!$A$2:$C$3501,2,FALSE))/365</f>
        <v>24.602739726027398</v>
      </c>
      <c r="H332" s="3" t="s">
        <v>308</v>
      </c>
      <c r="I332" s="107">
        <v>6.4351851851851896E-3</v>
      </c>
      <c r="J332">
        <v>48.543999999999997</v>
      </c>
    </row>
    <row r="333" spans="1:10" x14ac:dyDescent="0.45">
      <c r="A333" s="1" t="s">
        <v>862</v>
      </c>
      <c r="B333" s="1">
        <v>2021</v>
      </c>
      <c r="C333" s="19">
        <v>44416</v>
      </c>
      <c r="D333" s="1" t="s">
        <v>654</v>
      </c>
      <c r="E333" s="3" t="s">
        <v>276</v>
      </c>
      <c r="F333" s="3" t="s">
        <v>120</v>
      </c>
      <c r="G333" s="13" t="e">
        <f>(C333-VLOOKUP(E333,Riders!$A$2:$C$3501,2,FALSE))/365</f>
        <v>#N/A</v>
      </c>
      <c r="H333" s="3" t="s">
        <v>308</v>
      </c>
      <c r="I333" s="107">
        <v>6.4351851851851896E-3</v>
      </c>
      <c r="J333">
        <v>48.543999999999997</v>
      </c>
    </row>
    <row r="334" spans="1:10" x14ac:dyDescent="0.45">
      <c r="A334" s="4" t="s">
        <v>117</v>
      </c>
      <c r="B334" s="4">
        <v>2021</v>
      </c>
      <c r="C334" s="5">
        <v>44387</v>
      </c>
      <c r="D334" s="4" t="s">
        <v>72</v>
      </c>
      <c r="E334" s="4" t="s">
        <v>276</v>
      </c>
      <c r="F334" s="4" t="s">
        <v>120</v>
      </c>
      <c r="G334" s="13" t="e">
        <f>(C334-VLOOKUP(E334,Riders!$A$2:$C$3501,2,FALSE))/365</f>
        <v>#N/A</v>
      </c>
      <c r="H334" s="4">
        <v>1</v>
      </c>
      <c r="I334" s="107">
        <v>6.9791666666666674E-3</v>
      </c>
      <c r="J334">
        <v>44.73</v>
      </c>
    </row>
    <row r="335" spans="1:10" x14ac:dyDescent="0.45">
      <c r="A335" s="4" t="s">
        <v>117</v>
      </c>
      <c r="B335" s="4">
        <v>2021</v>
      </c>
      <c r="C335" s="5">
        <v>44387</v>
      </c>
      <c r="D335" s="4" t="s">
        <v>72</v>
      </c>
      <c r="E335" s="4" t="s">
        <v>222</v>
      </c>
      <c r="F335" s="4" t="s">
        <v>223</v>
      </c>
      <c r="G335" s="13">
        <f>(C335-VLOOKUP(E335,Riders!$A$2:$C$3501,2,FALSE))/365</f>
        <v>22.019178082191782</v>
      </c>
      <c r="H335" s="4">
        <v>2</v>
      </c>
      <c r="I335" s="107">
        <v>6.9791666666666674E-3</v>
      </c>
      <c r="J335">
        <v>44.73</v>
      </c>
    </row>
    <row r="336" spans="1:10" x14ac:dyDescent="0.45">
      <c r="A336" s="4" t="s">
        <v>117</v>
      </c>
      <c r="B336" s="4">
        <v>2021</v>
      </c>
      <c r="C336" s="5">
        <v>44387</v>
      </c>
      <c r="D336" s="4" t="s">
        <v>72</v>
      </c>
      <c r="E336" s="4" t="s">
        <v>290</v>
      </c>
      <c r="F336" s="4" t="s">
        <v>232</v>
      </c>
      <c r="G336" s="13">
        <f>(C336-VLOOKUP(E336,Riders!$A$2:$C$3501,2,FALSE))/365</f>
        <v>22.852054794520548</v>
      </c>
      <c r="H336" s="4">
        <v>3</v>
      </c>
      <c r="I336" s="107">
        <v>6.97916666666667E-3</v>
      </c>
      <c r="J336">
        <v>44.73</v>
      </c>
    </row>
    <row r="337" spans="1:10" x14ac:dyDescent="0.45">
      <c r="A337" s="4" t="s">
        <v>117</v>
      </c>
      <c r="B337" s="4">
        <v>2021</v>
      </c>
      <c r="C337" s="5">
        <v>44387</v>
      </c>
      <c r="D337" s="4" t="s">
        <v>72</v>
      </c>
      <c r="E337" s="4" t="s">
        <v>1415</v>
      </c>
      <c r="F337" s="4" t="s">
        <v>230</v>
      </c>
      <c r="G337" s="13">
        <f>(C337-VLOOKUP(E337,Riders!$A$2:$C$3501,2,FALSE))/365</f>
        <v>31.443835616438356</v>
      </c>
      <c r="H337" s="4">
        <v>4</v>
      </c>
      <c r="I337" s="107">
        <v>6.97916666666667E-3</v>
      </c>
      <c r="J337">
        <v>44.73</v>
      </c>
    </row>
    <row r="338" spans="1:10" x14ac:dyDescent="0.45">
      <c r="A338" s="4" t="s">
        <v>117</v>
      </c>
      <c r="B338" s="4">
        <v>2021</v>
      </c>
      <c r="C338" s="5">
        <v>44387</v>
      </c>
      <c r="D338" s="4" t="s">
        <v>72</v>
      </c>
      <c r="E338" s="4" t="s">
        <v>291</v>
      </c>
      <c r="F338" s="4" t="s">
        <v>56</v>
      </c>
      <c r="G338" s="13">
        <f>(C338-VLOOKUP(E338,Riders!$A$2:$C$3501,2,FALSE))/365</f>
        <v>20.232876712328768</v>
      </c>
      <c r="H338" s="4">
        <v>5</v>
      </c>
      <c r="I338" s="107">
        <v>6.97916666666667E-3</v>
      </c>
      <c r="J338">
        <v>44.73</v>
      </c>
    </row>
    <row r="339" spans="1:10" x14ac:dyDescent="0.45">
      <c r="A339" s="4" t="s">
        <v>117</v>
      </c>
      <c r="B339" s="4">
        <v>2021</v>
      </c>
      <c r="C339" s="5">
        <v>44387</v>
      </c>
      <c r="D339" s="4" t="s">
        <v>72</v>
      </c>
      <c r="E339" s="4" t="s">
        <v>242</v>
      </c>
      <c r="F339" s="4" t="s">
        <v>243</v>
      </c>
      <c r="G339" s="13">
        <f>(C339-VLOOKUP(E339,Riders!$A$2:$C$3501,2,FALSE))/365</f>
        <v>26.610958904109587</v>
      </c>
      <c r="H339" s="4">
        <v>6</v>
      </c>
      <c r="I339" s="107">
        <v>6.97916666666667E-3</v>
      </c>
      <c r="J339">
        <v>44.73</v>
      </c>
    </row>
    <row r="340" spans="1:10" x14ac:dyDescent="0.45">
      <c r="A340" s="4" t="s">
        <v>117</v>
      </c>
      <c r="B340" s="4">
        <v>2021</v>
      </c>
      <c r="C340" s="5">
        <v>44387</v>
      </c>
      <c r="D340" s="4" t="s">
        <v>72</v>
      </c>
      <c r="E340" s="4" t="s">
        <v>292</v>
      </c>
      <c r="F340" s="4" t="s">
        <v>118</v>
      </c>
      <c r="G340" s="13">
        <f>(C340-VLOOKUP(E340,Riders!$A$2:$C$3501,2,FALSE))/365</f>
        <v>27.783561643835615</v>
      </c>
      <c r="H340" s="4">
        <v>7</v>
      </c>
      <c r="I340" s="107">
        <v>6.97916666666667E-3</v>
      </c>
      <c r="J340">
        <v>44.73</v>
      </c>
    </row>
    <row r="341" spans="1:10" x14ac:dyDescent="0.45">
      <c r="A341" s="4" t="s">
        <v>117</v>
      </c>
      <c r="B341" s="4">
        <v>2021</v>
      </c>
      <c r="C341" s="5">
        <v>44387</v>
      </c>
      <c r="D341" s="4" t="s">
        <v>72</v>
      </c>
      <c r="E341" s="4" t="s">
        <v>277</v>
      </c>
      <c r="F341" s="4" t="s">
        <v>278</v>
      </c>
      <c r="G341" s="13">
        <f>(C341-VLOOKUP(E341,Riders!$A$2:$C$3501,2,FALSE))/365</f>
        <v>23.331506849315069</v>
      </c>
      <c r="H341" s="4">
        <v>8</v>
      </c>
      <c r="I341" s="107">
        <v>6.97916666666667E-3</v>
      </c>
      <c r="J341">
        <v>44.73</v>
      </c>
    </row>
    <row r="342" spans="1:10" x14ac:dyDescent="0.45">
      <c r="A342" s="4" t="s">
        <v>117</v>
      </c>
      <c r="B342" s="4">
        <v>2021</v>
      </c>
      <c r="C342" s="5">
        <v>44387</v>
      </c>
      <c r="D342" s="4" t="s">
        <v>72</v>
      </c>
      <c r="E342" s="4" t="s">
        <v>293</v>
      </c>
      <c r="F342" s="4" t="s">
        <v>172</v>
      </c>
      <c r="G342" s="13">
        <f>(C342-VLOOKUP(E342,Riders!$A$2:$C$3501,2,FALSE))/365</f>
        <v>22.038356164383561</v>
      </c>
      <c r="H342" s="4">
        <v>9</v>
      </c>
      <c r="I342" s="107">
        <v>6.97916666666667E-3</v>
      </c>
      <c r="J342">
        <v>44.73</v>
      </c>
    </row>
    <row r="343" spans="1:10" x14ac:dyDescent="0.45">
      <c r="A343" s="4" t="s">
        <v>117</v>
      </c>
      <c r="B343" s="4">
        <v>2021</v>
      </c>
      <c r="C343" s="5">
        <v>44387</v>
      </c>
      <c r="D343" s="4" t="s">
        <v>72</v>
      </c>
      <c r="E343" s="4" t="s">
        <v>294</v>
      </c>
      <c r="F343" s="4" t="s">
        <v>295</v>
      </c>
      <c r="G343" s="13">
        <f>(C343-VLOOKUP(E343,Riders!$A$2:$C$3501,2,FALSE))/365</f>
        <v>23.739726027397261</v>
      </c>
      <c r="H343" s="4">
        <v>10</v>
      </c>
      <c r="I343" s="107">
        <v>6.97916666666667E-3</v>
      </c>
      <c r="J343">
        <v>44.73</v>
      </c>
    </row>
    <row r="344" spans="1:10" x14ac:dyDescent="0.45">
      <c r="A344" s="4" t="s">
        <v>117</v>
      </c>
      <c r="B344" s="4">
        <v>2021</v>
      </c>
      <c r="C344" s="5">
        <v>44387</v>
      </c>
      <c r="D344" s="4" t="s">
        <v>72</v>
      </c>
      <c r="E344" s="4" t="s">
        <v>296</v>
      </c>
      <c r="F344" s="4" t="s">
        <v>49</v>
      </c>
      <c r="G344" s="13" t="e">
        <f>(C344-VLOOKUP(E344,Riders!$A$2:$C$3501,2,FALSE))/365</f>
        <v>#N/A</v>
      </c>
      <c r="H344" s="4">
        <v>11</v>
      </c>
      <c r="I344" s="107">
        <v>6.97916666666667E-3</v>
      </c>
      <c r="J344">
        <v>44.73</v>
      </c>
    </row>
    <row r="345" spans="1:10" x14ac:dyDescent="0.45">
      <c r="A345" s="4" t="s">
        <v>117</v>
      </c>
      <c r="B345" s="4">
        <v>2021</v>
      </c>
      <c r="C345" s="5">
        <v>44387</v>
      </c>
      <c r="D345" s="4" t="s">
        <v>72</v>
      </c>
      <c r="E345" s="4" t="s">
        <v>260</v>
      </c>
      <c r="F345" s="4" t="s">
        <v>238</v>
      </c>
      <c r="G345" s="13">
        <f>(C345-VLOOKUP(E345,Riders!$A$2:$C$3501,2,FALSE))/365</f>
        <v>27.509589041095889</v>
      </c>
      <c r="H345" s="4">
        <v>12</v>
      </c>
      <c r="I345" s="107">
        <v>6.97916666666667E-3</v>
      </c>
      <c r="J345">
        <v>44.73</v>
      </c>
    </row>
    <row r="346" spans="1:10" x14ac:dyDescent="0.45">
      <c r="A346" s="4" t="s">
        <v>117</v>
      </c>
      <c r="B346" s="4">
        <v>2021</v>
      </c>
      <c r="C346" s="5">
        <v>44387</v>
      </c>
      <c r="D346" s="4" t="s">
        <v>72</v>
      </c>
      <c r="E346" s="4" t="s">
        <v>234</v>
      </c>
      <c r="F346" s="4" t="s">
        <v>235</v>
      </c>
      <c r="G346" s="13">
        <f>(C346-VLOOKUP(E346,Riders!$A$2:$C$3501,2,FALSE))/365</f>
        <v>24.805479452054794</v>
      </c>
      <c r="H346" s="4">
        <v>13</v>
      </c>
      <c r="I346" s="107">
        <v>6.97916666666667E-3</v>
      </c>
      <c r="J346">
        <v>44.73</v>
      </c>
    </row>
    <row r="347" spans="1:10" x14ac:dyDescent="0.45">
      <c r="A347" s="4" t="s">
        <v>117</v>
      </c>
      <c r="B347" s="4">
        <v>2021</v>
      </c>
      <c r="C347" s="5">
        <v>44387</v>
      </c>
      <c r="D347" s="4" t="s">
        <v>72</v>
      </c>
      <c r="E347" s="4" t="s">
        <v>281</v>
      </c>
      <c r="F347" s="4" t="s">
        <v>124</v>
      </c>
      <c r="G347" s="13">
        <f>(C347-VLOOKUP(E347,Riders!$A$2:$C$3501,2,FALSE))/365</f>
        <v>27.238356164383561</v>
      </c>
      <c r="H347" s="4">
        <v>14</v>
      </c>
      <c r="I347" s="107">
        <v>6.97916666666667E-3</v>
      </c>
      <c r="J347">
        <v>44.73</v>
      </c>
    </row>
    <row r="348" spans="1:10" x14ac:dyDescent="0.45">
      <c r="A348" s="4" t="s">
        <v>117</v>
      </c>
      <c r="B348" s="4">
        <v>2021</v>
      </c>
      <c r="C348" s="5">
        <v>44387</v>
      </c>
      <c r="D348" s="4" t="s">
        <v>72</v>
      </c>
      <c r="E348" s="4" t="s">
        <v>253</v>
      </c>
      <c r="F348" s="4" t="s">
        <v>254</v>
      </c>
      <c r="G348" s="13">
        <f>(C348-VLOOKUP(E348,Riders!$A$2:$C$3501,2,FALSE))/365</f>
        <v>25.991780821917807</v>
      </c>
      <c r="H348" s="4">
        <v>15</v>
      </c>
      <c r="I348" s="107">
        <v>6.97916666666667E-3</v>
      </c>
      <c r="J348">
        <v>44.73</v>
      </c>
    </row>
    <row r="349" spans="1:10" x14ac:dyDescent="0.45">
      <c r="A349" s="4" t="s">
        <v>117</v>
      </c>
      <c r="B349" s="4">
        <v>2021</v>
      </c>
      <c r="C349" s="5">
        <v>44387</v>
      </c>
      <c r="D349" s="4" t="s">
        <v>72</v>
      </c>
      <c r="E349" s="4" t="s">
        <v>297</v>
      </c>
      <c r="F349" s="4" t="s">
        <v>31</v>
      </c>
      <c r="G349" s="13">
        <f>(C349-VLOOKUP(E349,Riders!$A$2:$C$3501,2,FALSE))/365</f>
        <v>22.010958904109589</v>
      </c>
      <c r="H349" s="4">
        <v>16</v>
      </c>
      <c r="I349" s="107">
        <v>6.97916666666667E-3</v>
      </c>
      <c r="J349">
        <v>44.73</v>
      </c>
    </row>
    <row r="350" spans="1:10" x14ac:dyDescent="0.45">
      <c r="A350" s="1" t="s">
        <v>131</v>
      </c>
      <c r="B350" s="1">
        <v>2020</v>
      </c>
      <c r="C350" s="2">
        <v>43889</v>
      </c>
      <c r="D350" s="1" t="s">
        <v>13</v>
      </c>
      <c r="E350" s="1" t="s">
        <v>221</v>
      </c>
      <c r="F350" s="1" t="s">
        <v>40</v>
      </c>
      <c r="G350" s="13">
        <f>(C350-VLOOKUP(E350,Riders!$A$2:$C$3501,2,FALSE))/365</f>
        <v>22.901369863013699</v>
      </c>
      <c r="H350" s="1">
        <v>1</v>
      </c>
      <c r="I350" s="107">
        <v>6.4583333333333333E-3</v>
      </c>
      <c r="J350">
        <v>48.356999999999999</v>
      </c>
    </row>
    <row r="351" spans="1:10" x14ac:dyDescent="0.45">
      <c r="A351" s="1" t="s">
        <v>131</v>
      </c>
      <c r="B351" s="1">
        <v>2020</v>
      </c>
      <c r="C351" s="2">
        <v>43889</v>
      </c>
      <c r="D351" s="1" t="s">
        <v>13</v>
      </c>
      <c r="E351" s="1" t="s">
        <v>214</v>
      </c>
      <c r="F351" s="1" t="s">
        <v>67</v>
      </c>
      <c r="G351" s="13">
        <f>(C351-VLOOKUP(E351,Riders!$A$2:$C$3501,2,FALSE))/365</f>
        <v>25.197260273972603</v>
      </c>
      <c r="H351" s="1">
        <v>2</v>
      </c>
      <c r="I351" s="107">
        <v>6.4583333333333333E-3</v>
      </c>
      <c r="J351">
        <v>48.356999999999999</v>
      </c>
    </row>
    <row r="352" spans="1:10" x14ac:dyDescent="0.45">
      <c r="A352" s="1" t="s">
        <v>131</v>
      </c>
      <c r="B352" s="1">
        <v>2020</v>
      </c>
      <c r="C352" s="2">
        <v>43889</v>
      </c>
      <c r="D352" s="1" t="s">
        <v>13</v>
      </c>
      <c r="E352" s="1" t="s">
        <v>215</v>
      </c>
      <c r="F352" s="1" t="s">
        <v>17</v>
      </c>
      <c r="G352" s="13">
        <f>(C352-VLOOKUP(E352,Riders!$A$2:$C$3501,2,FALSE))/365</f>
        <v>21.142465753424659</v>
      </c>
      <c r="H352" s="1">
        <v>3</v>
      </c>
      <c r="I352" s="107">
        <v>6.4583333333333298E-3</v>
      </c>
      <c r="J352">
        <v>48.356999999999999</v>
      </c>
    </row>
    <row r="353" spans="1:10" x14ac:dyDescent="0.45">
      <c r="A353" s="1" t="s">
        <v>131</v>
      </c>
      <c r="B353" s="1">
        <v>2020</v>
      </c>
      <c r="C353" s="2">
        <v>43889</v>
      </c>
      <c r="D353" s="1" t="s">
        <v>13</v>
      </c>
      <c r="E353" s="1" t="s">
        <v>222</v>
      </c>
      <c r="F353" s="1" t="s">
        <v>223</v>
      </c>
      <c r="G353" s="13">
        <f>(C353-VLOOKUP(E353,Riders!$A$2:$C$3501,2,FALSE))/365</f>
        <v>20.654794520547945</v>
      </c>
      <c r="H353" s="1">
        <v>4</v>
      </c>
      <c r="I353" s="107">
        <v>6.4583333333333298E-3</v>
      </c>
      <c r="J353">
        <v>48.356999999999999</v>
      </c>
    </row>
    <row r="354" spans="1:10" x14ac:dyDescent="0.45">
      <c r="A354" s="1" t="s">
        <v>131</v>
      </c>
      <c r="B354" s="1">
        <v>2020</v>
      </c>
      <c r="C354" s="2">
        <v>43889</v>
      </c>
      <c r="D354" s="1" t="s">
        <v>13</v>
      </c>
      <c r="E354" s="1" t="s">
        <v>298</v>
      </c>
      <c r="F354" s="1" t="s">
        <v>53</v>
      </c>
      <c r="G354" s="13">
        <f>(C354-VLOOKUP(E354,Riders!$A$2:$C$3501,2,FALSE))/365</f>
        <v>20.61917808219178</v>
      </c>
      <c r="H354" s="1">
        <v>5</v>
      </c>
      <c r="I354" s="107">
        <v>6.4583333333333298E-3</v>
      </c>
      <c r="J354">
        <v>48.356999999999999</v>
      </c>
    </row>
    <row r="355" spans="1:10" x14ac:dyDescent="0.45">
      <c r="A355" s="1" t="s">
        <v>131</v>
      </c>
      <c r="B355" s="1">
        <v>2020</v>
      </c>
      <c r="C355" s="2">
        <v>43889</v>
      </c>
      <c r="D355" s="1" t="s">
        <v>13</v>
      </c>
      <c r="E355" s="1" t="s">
        <v>268</v>
      </c>
      <c r="F355" s="1" t="s">
        <v>47</v>
      </c>
      <c r="G355" s="13">
        <f>(C355-VLOOKUP(E355,Riders!$A$2:$C$3501,2,FALSE))/365</f>
        <v>23.158904109589042</v>
      </c>
      <c r="H355" s="1">
        <v>6</v>
      </c>
      <c r="I355" s="107">
        <v>6.4583333333333298E-3</v>
      </c>
      <c r="J355">
        <v>48.356999999999999</v>
      </c>
    </row>
    <row r="356" spans="1:10" x14ac:dyDescent="0.45">
      <c r="A356" s="1" t="s">
        <v>131</v>
      </c>
      <c r="B356" s="1">
        <v>2020</v>
      </c>
      <c r="C356" s="2">
        <v>43889</v>
      </c>
      <c r="D356" s="1" t="s">
        <v>13</v>
      </c>
      <c r="E356" s="1" t="s">
        <v>299</v>
      </c>
      <c r="F356" s="1" t="s">
        <v>38</v>
      </c>
      <c r="G356" s="13">
        <f>(C356-VLOOKUP(E356,Riders!$A$2:$C$3501,2,FALSE))/365</f>
        <v>27.512328767123286</v>
      </c>
      <c r="H356" s="1">
        <v>7</v>
      </c>
      <c r="I356" s="107">
        <v>6.4583333333333298E-3</v>
      </c>
      <c r="J356">
        <v>48.356999999999999</v>
      </c>
    </row>
    <row r="357" spans="1:10" x14ac:dyDescent="0.45">
      <c r="A357" s="1" t="s">
        <v>131</v>
      </c>
      <c r="B357" s="1">
        <v>2020</v>
      </c>
      <c r="C357" s="2">
        <v>43889</v>
      </c>
      <c r="D357" s="1" t="s">
        <v>13</v>
      </c>
      <c r="E357" s="1" t="s">
        <v>270</v>
      </c>
      <c r="F357" s="1" t="s">
        <v>36</v>
      </c>
      <c r="G357" s="13">
        <f>(C357-VLOOKUP(E357,Riders!$A$2:$C$3501,2,FALSE))/365</f>
        <v>25.454794520547946</v>
      </c>
      <c r="H357" s="1">
        <v>8</v>
      </c>
      <c r="I357" s="107">
        <v>6.4583333333333298E-3</v>
      </c>
      <c r="J357">
        <v>48.356999999999999</v>
      </c>
    </row>
    <row r="358" spans="1:10" x14ac:dyDescent="0.45">
      <c r="A358" s="1" t="s">
        <v>131</v>
      </c>
      <c r="B358" s="1">
        <v>2020</v>
      </c>
      <c r="C358" s="2">
        <v>43889</v>
      </c>
      <c r="D358" s="1" t="s">
        <v>13</v>
      </c>
      <c r="E358" s="1" t="s">
        <v>300</v>
      </c>
      <c r="F358" s="1" t="s">
        <v>56</v>
      </c>
      <c r="G358" s="13">
        <f>(C358-VLOOKUP(E358,Riders!$A$2:$C$3501,2,FALSE))/365</f>
        <v>32.635616438356166</v>
      </c>
      <c r="H358" s="1">
        <v>9</v>
      </c>
      <c r="I358" s="107">
        <v>6.4583333333333298E-3</v>
      </c>
      <c r="J358">
        <v>48.356999999999999</v>
      </c>
    </row>
    <row r="359" spans="1:10" x14ac:dyDescent="0.45">
      <c r="A359" s="1" t="s">
        <v>131</v>
      </c>
      <c r="B359" s="1">
        <v>2020</v>
      </c>
      <c r="C359" s="2">
        <v>43889</v>
      </c>
      <c r="D359" s="1" t="s">
        <v>13</v>
      </c>
      <c r="E359" s="1" t="s">
        <v>251</v>
      </c>
      <c r="F359" s="1" t="s">
        <v>65</v>
      </c>
      <c r="G359" s="13">
        <f>(C359-VLOOKUP(E359,Riders!$A$2:$C$3501,2,FALSE))/365</f>
        <v>18.830136986301369</v>
      </c>
      <c r="H359" s="1">
        <v>10</v>
      </c>
      <c r="I359" s="107">
        <v>6.4583333333333298E-3</v>
      </c>
      <c r="J359">
        <v>48.356999999999999</v>
      </c>
    </row>
    <row r="360" spans="1:10" x14ac:dyDescent="0.45">
      <c r="A360" s="1" t="s">
        <v>131</v>
      </c>
      <c r="B360" s="1">
        <v>2020</v>
      </c>
      <c r="C360" s="2">
        <v>43889</v>
      </c>
      <c r="D360" s="1" t="s">
        <v>13</v>
      </c>
      <c r="E360" s="1" t="s">
        <v>301</v>
      </c>
      <c r="F360" s="1" t="s">
        <v>51</v>
      </c>
      <c r="G360" s="13">
        <f>(C360-VLOOKUP(E360,Riders!$A$2:$C$3501,2,FALSE))/365</f>
        <v>29.980821917808218</v>
      </c>
      <c r="H360" s="1">
        <v>11</v>
      </c>
      <c r="I360" s="107">
        <v>6.4583333333333298E-3</v>
      </c>
      <c r="J360">
        <v>48.356999999999999</v>
      </c>
    </row>
    <row r="361" spans="1:10" x14ac:dyDescent="0.45">
      <c r="A361" s="1" t="s">
        <v>131</v>
      </c>
      <c r="B361" s="1">
        <v>2020</v>
      </c>
      <c r="C361" s="2">
        <v>43889</v>
      </c>
      <c r="D361" s="1" t="s">
        <v>13</v>
      </c>
      <c r="E361" s="1" t="s">
        <v>219</v>
      </c>
      <c r="F361" s="1" t="s">
        <v>220</v>
      </c>
      <c r="G361" s="13">
        <f>(C361-VLOOKUP(E361,Riders!$A$2:$C$3501,2,FALSE))/365</f>
        <v>27.520547945205479</v>
      </c>
      <c r="H361" s="1">
        <v>12</v>
      </c>
      <c r="I361" s="107">
        <v>6.4583333333333298E-3</v>
      </c>
      <c r="J361">
        <v>48.356999999999999</v>
      </c>
    </row>
    <row r="362" spans="1:10" x14ac:dyDescent="0.45">
      <c r="A362" s="1" t="s">
        <v>131</v>
      </c>
      <c r="B362" s="1">
        <v>2020</v>
      </c>
      <c r="C362" s="2">
        <v>43889</v>
      </c>
      <c r="D362" s="1" t="s">
        <v>13</v>
      </c>
      <c r="E362" s="1" t="s">
        <v>302</v>
      </c>
      <c r="F362" s="1" t="s">
        <v>264</v>
      </c>
      <c r="G362" s="13">
        <f>(C362-VLOOKUP(E362,Riders!$A$2:$C$3501,2,FALSE))/365</f>
        <v>39.830136986301369</v>
      </c>
      <c r="H362" s="1">
        <v>13</v>
      </c>
      <c r="I362" s="107">
        <v>6.4583333333333298E-3</v>
      </c>
      <c r="J362">
        <v>48.356999999999999</v>
      </c>
    </row>
    <row r="363" spans="1:10" x14ac:dyDescent="0.45">
      <c r="A363" s="1" t="s">
        <v>131</v>
      </c>
      <c r="B363" s="1">
        <v>2020</v>
      </c>
      <c r="C363" s="2">
        <v>43889</v>
      </c>
      <c r="D363" s="1" t="s">
        <v>13</v>
      </c>
      <c r="E363" s="1" t="s">
        <v>276</v>
      </c>
      <c r="F363" s="1" t="s">
        <v>120</v>
      </c>
      <c r="G363" s="13" t="e">
        <f>(C363-VLOOKUP(E363,Riders!$A$2:$C$3501,2,FALSE))/365</f>
        <v>#N/A</v>
      </c>
      <c r="H363" s="1">
        <v>14</v>
      </c>
      <c r="I363" s="107">
        <v>6.4583333333333298E-3</v>
      </c>
      <c r="J363">
        <v>48.356999999999999</v>
      </c>
    </row>
    <row r="364" spans="1:10" x14ac:dyDescent="0.45">
      <c r="A364" s="1" t="s">
        <v>131</v>
      </c>
      <c r="B364" s="1">
        <v>2020</v>
      </c>
      <c r="C364" s="2">
        <v>43889</v>
      </c>
      <c r="D364" s="1" t="s">
        <v>13</v>
      </c>
      <c r="E364" s="1" t="s">
        <v>237</v>
      </c>
      <c r="F364" s="1" t="s">
        <v>238</v>
      </c>
      <c r="G364" s="13">
        <f>(C364-VLOOKUP(E364,Riders!$A$2:$C$3501,2,FALSE))/365</f>
        <v>23.780821917808218</v>
      </c>
      <c r="H364" s="1">
        <v>15</v>
      </c>
      <c r="I364" s="107">
        <v>6.4583333333333298E-3</v>
      </c>
      <c r="J364">
        <v>48.356999999999999</v>
      </c>
    </row>
    <row r="365" spans="1:10" x14ac:dyDescent="0.45">
      <c r="A365" s="1" t="s">
        <v>131</v>
      </c>
      <c r="B365" s="1">
        <v>2020</v>
      </c>
      <c r="C365" s="2">
        <v>43889</v>
      </c>
      <c r="D365" s="1" t="s">
        <v>13</v>
      </c>
      <c r="E365" s="1" t="s">
        <v>303</v>
      </c>
      <c r="F365" s="1" t="s">
        <v>232</v>
      </c>
      <c r="G365" s="13">
        <f>(C365-VLOOKUP(E365,Riders!$A$2:$C$3501,2,FALSE))/365</f>
        <v>25.728767123287671</v>
      </c>
      <c r="H365" s="1">
        <v>16</v>
      </c>
      <c r="I365" s="107">
        <v>6.4583333333333298E-3</v>
      </c>
      <c r="J365">
        <v>48.356999999999999</v>
      </c>
    </row>
    <row r="366" spans="1:10" x14ac:dyDescent="0.45">
      <c r="A366" s="1" t="s">
        <v>131</v>
      </c>
      <c r="B366" s="1">
        <v>2020</v>
      </c>
      <c r="C366" s="2">
        <v>43889</v>
      </c>
      <c r="D366" s="1" t="s">
        <v>13</v>
      </c>
      <c r="E366" s="1" t="s">
        <v>304</v>
      </c>
      <c r="F366" s="1" t="s">
        <v>29</v>
      </c>
      <c r="G366" s="13">
        <f>(C366-VLOOKUP(E366,Riders!$A$2:$C$3501,2,FALSE))/365</f>
        <v>23.246575342465754</v>
      </c>
      <c r="H366" s="1">
        <v>17</v>
      </c>
      <c r="I366" s="107">
        <v>6.4583333333333298E-3</v>
      </c>
      <c r="J366">
        <v>48.356999999999999</v>
      </c>
    </row>
    <row r="367" spans="1:10" x14ac:dyDescent="0.45">
      <c r="A367" s="1" t="s">
        <v>131</v>
      </c>
      <c r="B367" s="1">
        <v>2020</v>
      </c>
      <c r="C367" s="2">
        <v>43889</v>
      </c>
      <c r="D367" s="1" t="s">
        <v>13</v>
      </c>
      <c r="E367" s="1" t="s">
        <v>305</v>
      </c>
      <c r="F367" s="1" t="s">
        <v>172</v>
      </c>
      <c r="G367" s="13">
        <f>(C367-VLOOKUP(E367,Riders!$A$2:$C$3501,2,FALSE))/365</f>
        <v>35.602739726027394</v>
      </c>
      <c r="H367" s="1">
        <v>18</v>
      </c>
      <c r="I367" s="107">
        <v>6.4583333333333298E-3</v>
      </c>
      <c r="J367">
        <v>48.356999999999999</v>
      </c>
    </row>
    <row r="368" spans="1:10" x14ac:dyDescent="0.45">
      <c r="A368" s="1" t="s">
        <v>131</v>
      </c>
      <c r="B368" s="1">
        <v>2020</v>
      </c>
      <c r="C368" s="2">
        <v>43889</v>
      </c>
      <c r="D368" s="1" t="s">
        <v>13</v>
      </c>
      <c r="E368" s="1" t="s">
        <v>306</v>
      </c>
      <c r="F368" s="1" t="s">
        <v>19</v>
      </c>
      <c r="G368" s="13">
        <f>(C368-VLOOKUP(E368,Riders!$A$2:$C$3501,2,FALSE))/365</f>
        <v>37.397260273972606</v>
      </c>
      <c r="H368" s="1" t="s">
        <v>207</v>
      </c>
      <c r="I368" s="107">
        <v>6.4583333333333298E-3</v>
      </c>
      <c r="J368">
        <v>48.356999999999999</v>
      </c>
    </row>
    <row r="369" spans="1:10" x14ac:dyDescent="0.45">
      <c r="A369" s="1" t="s">
        <v>131</v>
      </c>
      <c r="B369" s="1">
        <v>2020</v>
      </c>
      <c r="C369" s="2">
        <v>43889</v>
      </c>
      <c r="D369" s="1" t="s">
        <v>13</v>
      </c>
      <c r="E369" s="1" t="s">
        <v>307</v>
      </c>
      <c r="F369" s="1" t="s">
        <v>27</v>
      </c>
      <c r="G369" s="13">
        <f>(C369-VLOOKUP(E369,Riders!$A$2:$C$3501,2,FALSE))/365</f>
        <v>26.761643835616439</v>
      </c>
      <c r="H369" s="1" t="s">
        <v>308</v>
      </c>
      <c r="I369" s="107">
        <v>6.4583333333333298E-3</v>
      </c>
      <c r="J369">
        <v>48.356999999999999</v>
      </c>
    </row>
    <row r="370" spans="1:10" x14ac:dyDescent="0.45">
      <c r="A370" s="1" t="s">
        <v>131</v>
      </c>
      <c r="B370" s="1">
        <v>2020</v>
      </c>
      <c r="C370" s="2">
        <v>43889</v>
      </c>
      <c r="D370" s="1" t="s">
        <v>13</v>
      </c>
      <c r="E370" s="1" t="s">
        <v>309</v>
      </c>
      <c r="F370" s="1" t="s">
        <v>25</v>
      </c>
      <c r="G370" s="13">
        <f>(C370-VLOOKUP(E370,Riders!$A$2:$C$3501,2,FALSE))/365</f>
        <v>27.865753424657534</v>
      </c>
      <c r="H370" s="1" t="s">
        <v>308</v>
      </c>
      <c r="I370" s="107">
        <v>6.4583333333333298E-3</v>
      </c>
      <c r="J370">
        <v>48.356999999999999</v>
      </c>
    </row>
    <row r="371" spans="1:10" x14ac:dyDescent="0.45">
      <c r="A371" s="1" t="s">
        <v>131</v>
      </c>
      <c r="B371" s="1">
        <v>2020</v>
      </c>
      <c r="C371" s="2">
        <v>43889</v>
      </c>
      <c r="D371" s="1" t="s">
        <v>13</v>
      </c>
      <c r="E371" s="1" t="s">
        <v>277</v>
      </c>
      <c r="F371" s="1" t="s">
        <v>278</v>
      </c>
      <c r="G371" s="13">
        <f>(C371-VLOOKUP(E371,Riders!$A$2:$C$3501,2,FALSE))/365</f>
        <v>21.967123287671232</v>
      </c>
      <c r="H371" s="1" t="s">
        <v>308</v>
      </c>
      <c r="I371" s="107">
        <v>6.4583333333333298E-3</v>
      </c>
      <c r="J371">
        <v>48.356999999999999</v>
      </c>
    </row>
    <row r="372" spans="1:10" x14ac:dyDescent="0.45">
      <c r="A372" s="1" t="s">
        <v>131</v>
      </c>
      <c r="B372" s="1">
        <v>2020</v>
      </c>
      <c r="C372" s="2">
        <v>43889</v>
      </c>
      <c r="D372" s="1" t="s">
        <v>13</v>
      </c>
      <c r="E372" s="1" t="s">
        <v>2331</v>
      </c>
      <c r="F372" s="1" t="s">
        <v>44</v>
      </c>
      <c r="G372" s="13">
        <f>(C372-VLOOKUP(E372,Riders!$A$2:$C$3501,2,FALSE))/365</f>
        <v>23.238356164383561</v>
      </c>
      <c r="H372" s="1" t="s">
        <v>308</v>
      </c>
      <c r="I372" s="107">
        <v>6.4583333333333298E-3</v>
      </c>
      <c r="J372">
        <v>48.356999999999999</v>
      </c>
    </row>
    <row r="373" spans="1:10" x14ac:dyDescent="0.45">
      <c r="A373" s="1" t="s">
        <v>131</v>
      </c>
      <c r="B373" s="1">
        <v>2020</v>
      </c>
      <c r="C373" s="2">
        <v>43889</v>
      </c>
      <c r="D373" s="1" t="s">
        <v>13</v>
      </c>
      <c r="E373" s="1" t="s">
        <v>310</v>
      </c>
      <c r="F373" s="1" t="s">
        <v>158</v>
      </c>
      <c r="G373" s="13">
        <f>(C373-VLOOKUP(E373,Riders!$A$2:$C$3501,2,FALSE))/365</f>
        <v>29.772602739726029</v>
      </c>
      <c r="H373" s="1" t="s">
        <v>308</v>
      </c>
      <c r="I373" s="107">
        <v>6.4583333333333298E-3</v>
      </c>
      <c r="J373">
        <v>48.356999999999999</v>
      </c>
    </row>
    <row r="374" spans="1:10" x14ac:dyDescent="0.45">
      <c r="A374" s="4" t="s">
        <v>93</v>
      </c>
      <c r="B374" s="4">
        <v>2020</v>
      </c>
      <c r="C374" s="5">
        <v>43856</v>
      </c>
      <c r="D374" s="4" t="s">
        <v>72</v>
      </c>
      <c r="E374" s="4" t="s">
        <v>309</v>
      </c>
      <c r="F374" s="4" t="s">
        <v>25</v>
      </c>
      <c r="G374" s="13">
        <f>(C374-VLOOKUP(E374,Riders!$A$2:$C$3501,2,FALSE))/365</f>
        <v>27.775342465753425</v>
      </c>
      <c r="H374" s="4">
        <v>1</v>
      </c>
      <c r="I374" s="107">
        <v>6.6435185185185182E-3</v>
      </c>
      <c r="J374">
        <v>46.976999999999997</v>
      </c>
    </row>
    <row r="375" spans="1:10" x14ac:dyDescent="0.45">
      <c r="A375" s="4" t="s">
        <v>93</v>
      </c>
      <c r="B375" s="4">
        <v>2020</v>
      </c>
      <c r="C375" s="5">
        <v>43856</v>
      </c>
      <c r="D375" s="4" t="s">
        <v>72</v>
      </c>
      <c r="E375" s="4" t="s">
        <v>298</v>
      </c>
      <c r="F375" s="4" t="s">
        <v>53</v>
      </c>
      <c r="G375" s="13">
        <f>(C375-VLOOKUP(E375,Riders!$A$2:$C$3501,2,FALSE))/365</f>
        <v>20.528767123287672</v>
      </c>
      <c r="H375" s="4">
        <v>2</v>
      </c>
      <c r="I375" s="107">
        <v>6.6435185185185182E-3</v>
      </c>
      <c r="J375">
        <v>46.976999999999997</v>
      </c>
    </row>
    <row r="376" spans="1:10" x14ac:dyDescent="0.45">
      <c r="A376" s="4" t="s">
        <v>93</v>
      </c>
      <c r="B376" s="4">
        <v>2020</v>
      </c>
      <c r="C376" s="5">
        <v>43856</v>
      </c>
      <c r="D376" s="4" t="s">
        <v>72</v>
      </c>
      <c r="E376" s="4" t="s">
        <v>214</v>
      </c>
      <c r="F376" s="4" t="s">
        <v>67</v>
      </c>
      <c r="G376" s="13">
        <f>(C376-VLOOKUP(E376,Riders!$A$2:$C$3501,2,FALSE))/365</f>
        <v>25.106849315068494</v>
      </c>
      <c r="H376" s="4">
        <v>3</v>
      </c>
      <c r="I376" s="107">
        <v>6.64351851851852E-3</v>
      </c>
      <c r="J376">
        <v>46.976999999999997</v>
      </c>
    </row>
    <row r="377" spans="1:10" x14ac:dyDescent="0.45">
      <c r="A377" s="4" t="s">
        <v>93</v>
      </c>
      <c r="B377" s="4">
        <v>2020</v>
      </c>
      <c r="C377" s="5">
        <v>43856</v>
      </c>
      <c r="D377" s="4" t="s">
        <v>72</v>
      </c>
      <c r="E377" s="4" t="s">
        <v>215</v>
      </c>
      <c r="F377" s="4" t="s">
        <v>17</v>
      </c>
      <c r="G377" s="13">
        <f>(C377-VLOOKUP(E377,Riders!$A$2:$C$3501,2,FALSE))/365</f>
        <v>21.052054794520547</v>
      </c>
      <c r="H377" s="4">
        <v>4</v>
      </c>
      <c r="I377" s="107">
        <v>6.64351851851852E-3</v>
      </c>
      <c r="J377">
        <v>46.976999999999997</v>
      </c>
    </row>
    <row r="378" spans="1:10" x14ac:dyDescent="0.45">
      <c r="A378" s="4" t="s">
        <v>93</v>
      </c>
      <c r="B378" s="4">
        <v>2020</v>
      </c>
      <c r="C378" s="5">
        <v>43856</v>
      </c>
      <c r="D378" s="4" t="s">
        <v>72</v>
      </c>
      <c r="E378" s="4" t="s">
        <v>233</v>
      </c>
      <c r="F378" s="4" t="s">
        <v>56</v>
      </c>
      <c r="G378" s="13">
        <f>(C378-VLOOKUP(E378,Riders!$A$2:$C$3501,2,FALSE))/365</f>
        <v>24.402739726027399</v>
      </c>
      <c r="H378" s="4">
        <v>5</v>
      </c>
      <c r="I378" s="107">
        <v>6.64351851851852E-3</v>
      </c>
      <c r="J378">
        <v>46.976999999999997</v>
      </c>
    </row>
    <row r="379" spans="1:10" x14ac:dyDescent="0.45">
      <c r="A379" s="4" t="s">
        <v>93</v>
      </c>
      <c r="B379" s="4">
        <v>2020</v>
      </c>
      <c r="C379" s="5">
        <v>43856</v>
      </c>
      <c r="D379" s="4" t="s">
        <v>72</v>
      </c>
      <c r="E379" s="4" t="s">
        <v>301</v>
      </c>
      <c r="F379" s="4" t="s">
        <v>51</v>
      </c>
      <c r="G379" s="13">
        <f>(C379-VLOOKUP(E379,Riders!$A$2:$C$3501,2,FALSE))/365</f>
        <v>29.890410958904109</v>
      </c>
      <c r="H379" s="4">
        <v>6</v>
      </c>
      <c r="I379" s="107">
        <v>6.64351851851852E-3</v>
      </c>
      <c r="J379">
        <v>46.976999999999997</v>
      </c>
    </row>
    <row r="380" spans="1:10" x14ac:dyDescent="0.45">
      <c r="A380" s="4" t="s">
        <v>93</v>
      </c>
      <c r="B380" s="4">
        <v>2020</v>
      </c>
      <c r="C380" s="5">
        <v>43856</v>
      </c>
      <c r="D380" s="4" t="s">
        <v>72</v>
      </c>
      <c r="E380" s="4" t="s">
        <v>276</v>
      </c>
      <c r="F380" s="4" t="s">
        <v>120</v>
      </c>
      <c r="G380" s="13" t="e">
        <f>(C380-VLOOKUP(E380,Riders!$A$2:$C$3501,2,FALSE))/365</f>
        <v>#N/A</v>
      </c>
      <c r="H380" s="4">
        <v>7</v>
      </c>
      <c r="I380" s="107">
        <v>6.64351851851852E-3</v>
      </c>
      <c r="J380">
        <v>46.976999999999997</v>
      </c>
    </row>
    <row r="381" spans="1:10" x14ac:dyDescent="0.45">
      <c r="A381" s="4" t="s">
        <v>93</v>
      </c>
      <c r="B381" s="4">
        <v>2020</v>
      </c>
      <c r="C381" s="5">
        <v>43856</v>
      </c>
      <c r="D381" s="4" t="s">
        <v>72</v>
      </c>
      <c r="E381" s="4" t="s">
        <v>222</v>
      </c>
      <c r="F381" s="4" t="s">
        <v>223</v>
      </c>
      <c r="G381" s="13">
        <f>(C381-VLOOKUP(E381,Riders!$A$2:$C$3501,2,FALSE))/365</f>
        <v>20.564383561643837</v>
      </c>
      <c r="H381" s="4">
        <v>8</v>
      </c>
      <c r="I381" s="107">
        <v>6.64351851851852E-3</v>
      </c>
      <c r="J381">
        <v>46.976999999999997</v>
      </c>
    </row>
    <row r="382" spans="1:10" x14ac:dyDescent="0.45">
      <c r="A382" s="4" t="s">
        <v>93</v>
      </c>
      <c r="B382" s="4">
        <v>2020</v>
      </c>
      <c r="C382" s="5">
        <v>43856</v>
      </c>
      <c r="D382" s="4" t="s">
        <v>72</v>
      </c>
      <c r="E382" s="4" t="s">
        <v>311</v>
      </c>
      <c r="F382" s="4" t="s">
        <v>61</v>
      </c>
      <c r="G382" s="13">
        <f>(C382-VLOOKUP(E382,Riders!$A$2:$C$3501,2,FALSE))/365</f>
        <v>30.038356164383561</v>
      </c>
      <c r="H382" s="4">
        <v>9</v>
      </c>
      <c r="I382" s="107">
        <v>6.64351851851852E-3</v>
      </c>
      <c r="J382">
        <v>46.976999999999997</v>
      </c>
    </row>
    <row r="383" spans="1:10" x14ac:dyDescent="0.45">
      <c r="A383" s="4" t="s">
        <v>93</v>
      </c>
      <c r="B383" s="4">
        <v>2020</v>
      </c>
      <c r="C383" s="5">
        <v>43856</v>
      </c>
      <c r="D383" s="4" t="s">
        <v>72</v>
      </c>
      <c r="E383" s="4" t="s">
        <v>312</v>
      </c>
      <c r="F383" s="4" t="s">
        <v>27</v>
      </c>
      <c r="G383" s="13">
        <f>(C383-VLOOKUP(E383,Riders!$A$2:$C$3501,2,FALSE))/365</f>
        <v>21.534246575342465</v>
      </c>
      <c r="H383" s="4">
        <v>10</v>
      </c>
      <c r="I383" s="107">
        <v>6.64351851851852E-3</v>
      </c>
      <c r="J383">
        <v>46.976999999999997</v>
      </c>
    </row>
    <row r="384" spans="1:10" x14ac:dyDescent="0.45">
      <c r="A384" s="4" t="s">
        <v>93</v>
      </c>
      <c r="B384" s="4">
        <v>2020</v>
      </c>
      <c r="C384" s="5">
        <v>43856</v>
      </c>
      <c r="D384" s="4" t="s">
        <v>72</v>
      </c>
      <c r="E384" s="4" t="s">
        <v>2329</v>
      </c>
      <c r="F384" s="4" t="s">
        <v>49</v>
      </c>
      <c r="G384" s="13">
        <f>(C384-VLOOKUP(E384,Riders!$A$2:$C$3501,2,FALSE))/365</f>
        <v>19.413698630136988</v>
      </c>
      <c r="H384" s="4">
        <v>11</v>
      </c>
      <c r="I384" s="107">
        <v>6.64351851851852E-3</v>
      </c>
      <c r="J384">
        <v>46.976999999999997</v>
      </c>
    </row>
    <row r="385" spans="1:10" x14ac:dyDescent="0.45">
      <c r="A385" s="4" t="s">
        <v>93</v>
      </c>
      <c r="B385" s="4">
        <v>2020</v>
      </c>
      <c r="C385" s="5">
        <v>43856</v>
      </c>
      <c r="D385" s="4" t="s">
        <v>72</v>
      </c>
      <c r="E385" s="4" t="s">
        <v>313</v>
      </c>
      <c r="F385" s="4" t="s">
        <v>40</v>
      </c>
      <c r="G385" s="13">
        <f>(C385-VLOOKUP(E385,Riders!$A$2:$C$3501,2,FALSE))/365</f>
        <v>27.068493150684933</v>
      </c>
      <c r="H385" s="4">
        <v>12</v>
      </c>
      <c r="I385" s="107">
        <v>6.64351851851852E-3</v>
      </c>
      <c r="J385">
        <v>46.976999999999997</v>
      </c>
    </row>
    <row r="386" spans="1:10" x14ac:dyDescent="0.45">
      <c r="A386" s="4" t="s">
        <v>93</v>
      </c>
      <c r="B386" s="4">
        <v>2020</v>
      </c>
      <c r="C386" s="5">
        <v>43856</v>
      </c>
      <c r="D386" s="4" t="s">
        <v>72</v>
      </c>
      <c r="E386" s="4" t="s">
        <v>314</v>
      </c>
      <c r="F386" s="4" t="s">
        <v>118</v>
      </c>
      <c r="G386" s="13">
        <f>(C386-VLOOKUP(E386,Riders!$A$2:$C$3501,2,FALSE))/365</f>
        <v>23.315068493150687</v>
      </c>
      <c r="H386" s="4">
        <v>13</v>
      </c>
      <c r="I386" s="107">
        <v>6.64351851851852E-3</v>
      </c>
      <c r="J386">
        <v>46.976999999999997</v>
      </c>
    </row>
    <row r="387" spans="1:10" x14ac:dyDescent="0.45">
      <c r="A387" s="4" t="s">
        <v>93</v>
      </c>
      <c r="B387" s="4">
        <v>2020</v>
      </c>
      <c r="C387" s="5">
        <v>43856</v>
      </c>
      <c r="D387" s="4" t="s">
        <v>72</v>
      </c>
      <c r="E387" s="4" t="s">
        <v>299</v>
      </c>
      <c r="F387" s="4" t="s">
        <v>38</v>
      </c>
      <c r="G387" s="13">
        <f>(C387-VLOOKUP(E387,Riders!$A$2:$C$3501,2,FALSE))/365</f>
        <v>27.421917808219177</v>
      </c>
      <c r="H387" s="4">
        <v>14</v>
      </c>
      <c r="I387" s="107">
        <v>6.64351851851852E-3</v>
      </c>
      <c r="J387">
        <v>46.976999999999997</v>
      </c>
    </row>
    <row r="388" spans="1:10" x14ac:dyDescent="0.45">
      <c r="A388" s="4" t="s">
        <v>93</v>
      </c>
      <c r="B388" s="4">
        <v>2020</v>
      </c>
      <c r="C388" s="5">
        <v>43856</v>
      </c>
      <c r="D388" s="4" t="s">
        <v>72</v>
      </c>
      <c r="E388" s="4" t="s">
        <v>310</v>
      </c>
      <c r="F388" s="4" t="s">
        <v>158</v>
      </c>
      <c r="G388" s="13">
        <f>(C388-VLOOKUP(E388,Riders!$A$2:$C$3501,2,FALSE))/365</f>
        <v>29.682191780821917</v>
      </c>
      <c r="H388" s="4">
        <v>15</v>
      </c>
      <c r="I388" s="107">
        <v>6.64351851851852E-3</v>
      </c>
      <c r="J388">
        <v>46.976999999999997</v>
      </c>
    </row>
    <row r="389" spans="1:10" x14ac:dyDescent="0.45">
      <c r="A389" s="4" t="s">
        <v>93</v>
      </c>
      <c r="B389" s="4">
        <v>2020</v>
      </c>
      <c r="C389" s="5">
        <v>43856</v>
      </c>
      <c r="D389" s="4" t="s">
        <v>72</v>
      </c>
      <c r="E389" s="4" t="s">
        <v>303</v>
      </c>
      <c r="F389" s="4" t="s">
        <v>232</v>
      </c>
      <c r="G389" s="13">
        <f>(C389-VLOOKUP(E389,Riders!$A$2:$C$3501,2,FALSE))/365</f>
        <v>25.638356164383563</v>
      </c>
      <c r="H389" s="4">
        <v>16</v>
      </c>
      <c r="I389" s="107">
        <v>6.64351851851852E-3</v>
      </c>
      <c r="J389">
        <v>46.976999999999997</v>
      </c>
    </row>
    <row r="390" spans="1:10" x14ac:dyDescent="0.45">
      <c r="A390" s="4" t="s">
        <v>93</v>
      </c>
      <c r="B390" s="4">
        <v>2020</v>
      </c>
      <c r="C390" s="5">
        <v>43856</v>
      </c>
      <c r="D390" s="4" t="s">
        <v>72</v>
      </c>
      <c r="E390" s="4" t="s">
        <v>224</v>
      </c>
      <c r="F390" s="4" t="s">
        <v>225</v>
      </c>
      <c r="G390" s="13">
        <f>(C390-VLOOKUP(E390,Riders!$A$2:$C$3501,2,FALSE))/365</f>
        <v>20.12876712328767</v>
      </c>
      <c r="H390" s="4">
        <v>17</v>
      </c>
      <c r="I390" s="107">
        <v>6.64351851851852E-3</v>
      </c>
      <c r="J390">
        <v>46.976999999999997</v>
      </c>
    </row>
    <row r="391" spans="1:10" x14ac:dyDescent="0.45">
      <c r="A391" s="4" t="s">
        <v>93</v>
      </c>
      <c r="B391" s="4">
        <v>2020</v>
      </c>
      <c r="C391" s="5">
        <v>43856</v>
      </c>
      <c r="D391" s="4" t="s">
        <v>72</v>
      </c>
      <c r="E391" s="4" t="s">
        <v>219</v>
      </c>
      <c r="F391" s="4" t="s">
        <v>220</v>
      </c>
      <c r="G391" s="13">
        <f>(C391-VLOOKUP(E391,Riders!$A$2:$C$3501,2,FALSE))/365</f>
        <v>27.43013698630137</v>
      </c>
      <c r="H391" s="4">
        <v>18</v>
      </c>
      <c r="I391" s="107">
        <v>6.64351851851852E-3</v>
      </c>
      <c r="J391">
        <v>46.976999999999997</v>
      </c>
    </row>
    <row r="392" spans="1:10" x14ac:dyDescent="0.45">
      <c r="A392" s="4" t="s">
        <v>93</v>
      </c>
      <c r="B392" s="4">
        <v>2020</v>
      </c>
      <c r="C392" s="5">
        <v>43856</v>
      </c>
      <c r="D392" s="4" t="s">
        <v>72</v>
      </c>
      <c r="E392" s="4" t="s">
        <v>242</v>
      </c>
      <c r="F392" s="4" t="s">
        <v>243</v>
      </c>
      <c r="G392" s="13">
        <f>(C392-VLOOKUP(E392,Riders!$A$2:$C$3501,2,FALSE))/365</f>
        <v>25.156164383561645</v>
      </c>
      <c r="H392" s="4">
        <v>19</v>
      </c>
      <c r="I392" s="107">
        <v>6.64351851851852E-3</v>
      </c>
      <c r="J392">
        <v>46.976999999999997</v>
      </c>
    </row>
    <row r="393" spans="1:10" x14ac:dyDescent="0.45">
      <c r="A393" s="4" t="s">
        <v>93</v>
      </c>
      <c r="B393" s="4">
        <v>2020</v>
      </c>
      <c r="C393" s="5">
        <v>43856</v>
      </c>
      <c r="D393" s="4" t="s">
        <v>72</v>
      </c>
      <c r="E393" s="4" t="s">
        <v>302</v>
      </c>
      <c r="F393" s="4" t="s">
        <v>264</v>
      </c>
      <c r="G393" s="13">
        <f>(C393-VLOOKUP(E393,Riders!$A$2:$C$3501,2,FALSE))/365</f>
        <v>39.739726027397261</v>
      </c>
      <c r="H393" s="4">
        <v>20</v>
      </c>
      <c r="I393" s="107">
        <v>6.64351851851852E-3</v>
      </c>
      <c r="J393">
        <v>46.976999999999997</v>
      </c>
    </row>
    <row r="394" spans="1:10" x14ac:dyDescent="0.45">
      <c r="A394" s="4" t="s">
        <v>93</v>
      </c>
      <c r="B394" s="4">
        <v>2020</v>
      </c>
      <c r="C394" s="5">
        <v>43856</v>
      </c>
      <c r="D394" s="4" t="s">
        <v>72</v>
      </c>
      <c r="E394" s="4" t="s">
        <v>251</v>
      </c>
      <c r="F394" s="4" t="s">
        <v>65</v>
      </c>
      <c r="G394" s="13">
        <f>(C394-VLOOKUP(E394,Riders!$A$2:$C$3501,2,FALSE))/365</f>
        <v>18.739726027397261</v>
      </c>
      <c r="H394" s="4">
        <v>21</v>
      </c>
      <c r="I394" s="107">
        <v>6.64351851851852E-3</v>
      </c>
      <c r="J394">
        <v>46.976999999999997</v>
      </c>
    </row>
    <row r="395" spans="1:10" x14ac:dyDescent="0.45">
      <c r="A395" s="4" t="s">
        <v>93</v>
      </c>
      <c r="B395" s="4">
        <v>2020</v>
      </c>
      <c r="C395" s="5">
        <v>43856</v>
      </c>
      <c r="D395" s="4" t="s">
        <v>72</v>
      </c>
      <c r="E395" s="4" t="s">
        <v>305</v>
      </c>
      <c r="F395" s="4" t="s">
        <v>172</v>
      </c>
      <c r="G395" s="13">
        <f>(C395-VLOOKUP(E395,Riders!$A$2:$C$3501,2,FALSE))/365</f>
        <v>35.512328767123286</v>
      </c>
      <c r="H395" s="4">
        <v>22</v>
      </c>
      <c r="I395" s="107">
        <v>6.64351851851852E-3</v>
      </c>
      <c r="J395">
        <v>46.976999999999997</v>
      </c>
    </row>
    <row r="396" spans="1:10" x14ac:dyDescent="0.45">
      <c r="A396" s="1" t="s">
        <v>149</v>
      </c>
      <c r="B396" s="1">
        <v>2019</v>
      </c>
      <c r="C396" s="2">
        <v>43814</v>
      </c>
      <c r="D396" s="1" t="s">
        <v>72</v>
      </c>
      <c r="E396" s="1" t="s">
        <v>315</v>
      </c>
      <c r="F396" s="1" t="s">
        <v>36</v>
      </c>
      <c r="G396" s="13">
        <f>(C396-VLOOKUP(E396,Riders!$A$2:$C$3501,2,FALSE))/365</f>
        <v>28.027397260273972</v>
      </c>
      <c r="H396" s="1">
        <v>1</v>
      </c>
      <c r="I396" s="107">
        <v>6.7592592592592591E-3</v>
      </c>
      <c r="J396">
        <v>46.201999999999998</v>
      </c>
    </row>
    <row r="397" spans="1:10" x14ac:dyDescent="0.45">
      <c r="A397" s="1" t="s">
        <v>149</v>
      </c>
      <c r="B397" s="1">
        <v>2019</v>
      </c>
      <c r="C397" s="2">
        <v>43814</v>
      </c>
      <c r="D397" s="1" t="s">
        <v>72</v>
      </c>
      <c r="E397" s="1" t="s">
        <v>214</v>
      </c>
      <c r="F397" s="1" t="s">
        <v>67</v>
      </c>
      <c r="G397" s="13">
        <f>(C397-VLOOKUP(E397,Riders!$A$2:$C$3501,2,FALSE))/365</f>
        <v>24.991780821917807</v>
      </c>
      <c r="H397" s="1">
        <v>2</v>
      </c>
      <c r="I397" s="107">
        <v>6.7592592592592591E-3</v>
      </c>
      <c r="J397">
        <v>46.201999999999998</v>
      </c>
    </row>
    <row r="398" spans="1:10" x14ac:dyDescent="0.45">
      <c r="A398" s="1" t="s">
        <v>149</v>
      </c>
      <c r="B398" s="1">
        <v>2019</v>
      </c>
      <c r="C398" s="2">
        <v>43814</v>
      </c>
      <c r="D398" s="1" t="s">
        <v>72</v>
      </c>
      <c r="E398" s="1" t="s">
        <v>316</v>
      </c>
      <c r="F398" s="1" t="s">
        <v>53</v>
      </c>
      <c r="G398" s="13">
        <f>(C398-VLOOKUP(E398,Riders!$A$2:$C$3501,2,FALSE))/365</f>
        <v>18.980821917808218</v>
      </c>
      <c r="H398" s="1">
        <v>3</v>
      </c>
      <c r="I398" s="107">
        <v>6.75925925925926E-3</v>
      </c>
      <c r="J398">
        <v>46.201999999999998</v>
      </c>
    </row>
    <row r="399" spans="1:10" x14ac:dyDescent="0.45">
      <c r="A399" s="1" t="s">
        <v>149</v>
      </c>
      <c r="B399" s="1">
        <v>2019</v>
      </c>
      <c r="C399" s="2">
        <v>43814</v>
      </c>
      <c r="D399" s="1" t="s">
        <v>72</v>
      </c>
      <c r="E399" s="1" t="s">
        <v>307</v>
      </c>
      <c r="F399" s="1" t="s">
        <v>27</v>
      </c>
      <c r="G399" s="13">
        <f>(C399-VLOOKUP(E399,Riders!$A$2:$C$3501,2,FALSE))/365</f>
        <v>26.556164383561644</v>
      </c>
      <c r="H399" s="1">
        <v>4</v>
      </c>
      <c r="I399" s="107">
        <v>6.75925925925926E-3</v>
      </c>
      <c r="J399">
        <v>46.201999999999998</v>
      </c>
    </row>
    <row r="400" spans="1:10" x14ac:dyDescent="0.45">
      <c r="A400" s="1" t="s">
        <v>149</v>
      </c>
      <c r="B400" s="1">
        <v>2019</v>
      </c>
      <c r="C400" s="2">
        <v>43814</v>
      </c>
      <c r="D400" s="1" t="s">
        <v>72</v>
      </c>
      <c r="E400" s="1" t="s">
        <v>279</v>
      </c>
      <c r="F400" s="1" t="s">
        <v>47</v>
      </c>
      <c r="G400" s="13">
        <f>(C400-VLOOKUP(E400,Riders!$A$2:$C$3501,2,FALSE))/365</f>
        <v>23.580821917808219</v>
      </c>
      <c r="H400" s="1">
        <v>5</v>
      </c>
      <c r="I400" s="107">
        <v>6.75925925925926E-3</v>
      </c>
      <c r="J400">
        <v>46.201999999999998</v>
      </c>
    </row>
    <row r="401" spans="1:10" x14ac:dyDescent="0.45">
      <c r="A401" s="1" t="s">
        <v>149</v>
      </c>
      <c r="B401" s="1">
        <v>2019</v>
      </c>
      <c r="C401" s="2">
        <v>43814</v>
      </c>
      <c r="D401" s="1" t="s">
        <v>72</v>
      </c>
      <c r="E401" s="1" t="s">
        <v>219</v>
      </c>
      <c r="F401" s="1" t="s">
        <v>220</v>
      </c>
      <c r="G401" s="13">
        <f>(C401-VLOOKUP(E401,Riders!$A$2:$C$3501,2,FALSE))/365</f>
        <v>27.315068493150687</v>
      </c>
      <c r="H401" s="1">
        <v>6</v>
      </c>
      <c r="I401" s="107">
        <v>6.75925925925926E-3</v>
      </c>
      <c r="J401">
        <v>46.201999999999998</v>
      </c>
    </row>
    <row r="402" spans="1:10" x14ac:dyDescent="0.45">
      <c r="A402" s="1" t="s">
        <v>149</v>
      </c>
      <c r="B402" s="1">
        <v>2019</v>
      </c>
      <c r="C402" s="2">
        <v>43814</v>
      </c>
      <c r="D402" s="1" t="s">
        <v>72</v>
      </c>
      <c r="E402" s="1" t="s">
        <v>304</v>
      </c>
      <c r="F402" s="1" t="s">
        <v>29</v>
      </c>
      <c r="G402" s="13">
        <f>(C402-VLOOKUP(E402,Riders!$A$2:$C$3501,2,FALSE))/365</f>
        <v>23.041095890410958</v>
      </c>
      <c r="H402" s="1">
        <v>7</v>
      </c>
      <c r="I402" s="107">
        <v>6.75925925925926E-3</v>
      </c>
      <c r="J402">
        <v>46.201999999999998</v>
      </c>
    </row>
    <row r="403" spans="1:10" x14ac:dyDescent="0.45">
      <c r="A403" s="1" t="s">
        <v>149</v>
      </c>
      <c r="B403" s="1">
        <v>2019</v>
      </c>
      <c r="C403" s="2">
        <v>43814</v>
      </c>
      <c r="D403" s="1" t="s">
        <v>72</v>
      </c>
      <c r="E403" s="1" t="s">
        <v>224</v>
      </c>
      <c r="F403" s="1" t="s">
        <v>225</v>
      </c>
      <c r="G403" s="13">
        <f>(C403-VLOOKUP(E403,Riders!$A$2:$C$3501,2,FALSE))/365</f>
        <v>20.013698630136986</v>
      </c>
      <c r="H403" s="1">
        <v>8</v>
      </c>
      <c r="I403" s="107">
        <v>6.75925925925926E-3</v>
      </c>
      <c r="J403">
        <v>46.201999999999998</v>
      </c>
    </row>
    <row r="404" spans="1:10" x14ac:dyDescent="0.45">
      <c r="A404" s="1" t="s">
        <v>149</v>
      </c>
      <c r="B404" s="1">
        <v>2019</v>
      </c>
      <c r="C404" s="2">
        <v>43814</v>
      </c>
      <c r="D404" s="1" t="s">
        <v>72</v>
      </c>
      <c r="E404" s="1" t="s">
        <v>2331</v>
      </c>
      <c r="F404" s="1" t="s">
        <v>44</v>
      </c>
      <c r="G404" s="13">
        <f>(C404-VLOOKUP(E404,Riders!$A$2:$C$3501,2,FALSE))/365</f>
        <v>23.032876712328768</v>
      </c>
      <c r="H404" s="1">
        <v>9</v>
      </c>
      <c r="I404" s="107">
        <v>6.75925925925926E-3</v>
      </c>
      <c r="J404">
        <v>46.201999999999998</v>
      </c>
    </row>
    <row r="405" spans="1:10" x14ac:dyDescent="0.45">
      <c r="A405" s="1" t="s">
        <v>149</v>
      </c>
      <c r="B405" s="1">
        <v>2019</v>
      </c>
      <c r="C405" s="2">
        <v>43814</v>
      </c>
      <c r="D405" s="1" t="s">
        <v>72</v>
      </c>
      <c r="E405" s="1" t="s">
        <v>317</v>
      </c>
      <c r="F405" s="1" t="s">
        <v>230</v>
      </c>
      <c r="G405" s="13" t="e">
        <f>(C405-VLOOKUP(E405,Riders!$A$2:$C$3501,2,FALSE))/365</f>
        <v>#N/A</v>
      </c>
      <c r="H405" s="1">
        <v>10</v>
      </c>
      <c r="I405" s="107">
        <v>6.75925925925926E-3</v>
      </c>
      <c r="J405">
        <v>46.201999999999998</v>
      </c>
    </row>
    <row r="406" spans="1:10" x14ac:dyDescent="0.45">
      <c r="A406" s="1" t="s">
        <v>149</v>
      </c>
      <c r="B406" s="1">
        <v>2019</v>
      </c>
      <c r="C406" s="2">
        <v>43814</v>
      </c>
      <c r="D406" s="1" t="s">
        <v>72</v>
      </c>
      <c r="E406" s="1" t="s">
        <v>311</v>
      </c>
      <c r="F406" s="1" t="s">
        <v>61</v>
      </c>
      <c r="G406" s="13">
        <f>(C406-VLOOKUP(E406,Riders!$A$2:$C$3501,2,FALSE))/365</f>
        <v>29.923287671232877</v>
      </c>
      <c r="H406" s="1">
        <v>11</v>
      </c>
      <c r="I406" s="107">
        <v>6.75925925925926E-3</v>
      </c>
      <c r="J406">
        <v>46.201999999999998</v>
      </c>
    </row>
    <row r="407" spans="1:10" x14ac:dyDescent="0.45">
      <c r="A407" s="1" t="s">
        <v>149</v>
      </c>
      <c r="B407" s="1">
        <v>2019</v>
      </c>
      <c r="C407" s="2">
        <v>43814</v>
      </c>
      <c r="D407" s="1" t="s">
        <v>72</v>
      </c>
      <c r="E407" s="1" t="s">
        <v>310</v>
      </c>
      <c r="F407" s="1" t="s">
        <v>158</v>
      </c>
      <c r="G407" s="13">
        <f>(C407-VLOOKUP(E407,Riders!$A$2:$C$3501,2,FALSE))/365</f>
        <v>29.567123287671233</v>
      </c>
      <c r="H407" s="1">
        <v>12</v>
      </c>
      <c r="I407" s="107">
        <v>6.75925925925926E-3</v>
      </c>
      <c r="J407">
        <v>46.201999999999998</v>
      </c>
    </row>
    <row r="408" spans="1:10" x14ac:dyDescent="0.45">
      <c r="A408" s="1" t="s">
        <v>149</v>
      </c>
      <c r="B408" s="1">
        <v>2019</v>
      </c>
      <c r="C408" s="2">
        <v>43814</v>
      </c>
      <c r="D408" s="1" t="s">
        <v>72</v>
      </c>
      <c r="E408" s="1" t="s">
        <v>251</v>
      </c>
      <c r="F408" s="1" t="s">
        <v>65</v>
      </c>
      <c r="G408" s="13">
        <f>(C408-VLOOKUP(E408,Riders!$A$2:$C$3501,2,FALSE))/365</f>
        <v>18.624657534246577</v>
      </c>
      <c r="H408" s="1">
        <v>13</v>
      </c>
      <c r="I408" s="107">
        <v>6.75925925925926E-3</v>
      </c>
      <c r="J408">
        <v>46.201999999999998</v>
      </c>
    </row>
    <row r="409" spans="1:10" x14ac:dyDescent="0.45">
      <c r="A409" s="1" t="s">
        <v>149</v>
      </c>
      <c r="B409" s="1">
        <v>2019</v>
      </c>
      <c r="C409" s="2">
        <v>43814</v>
      </c>
      <c r="D409" s="1" t="s">
        <v>72</v>
      </c>
      <c r="E409" s="1" t="s">
        <v>302</v>
      </c>
      <c r="F409" s="1" t="s">
        <v>264</v>
      </c>
      <c r="G409" s="13">
        <f>(C409-VLOOKUP(E409,Riders!$A$2:$C$3501,2,FALSE))/365</f>
        <v>39.624657534246573</v>
      </c>
      <c r="H409" s="1">
        <v>14</v>
      </c>
      <c r="I409" s="107">
        <v>6.75925925925926E-3</v>
      </c>
      <c r="J409">
        <v>46.201999999999998</v>
      </c>
    </row>
    <row r="410" spans="1:10" x14ac:dyDescent="0.45">
      <c r="A410" s="1" t="s">
        <v>149</v>
      </c>
      <c r="B410" s="1">
        <v>2019</v>
      </c>
      <c r="C410" s="2">
        <v>43814</v>
      </c>
      <c r="D410" s="1" t="s">
        <v>72</v>
      </c>
      <c r="E410" s="1" t="s">
        <v>231</v>
      </c>
      <c r="F410" s="1" t="s">
        <v>232</v>
      </c>
      <c r="G410" s="13">
        <f>(C410-VLOOKUP(E410,Riders!$A$2:$C$3501,2,FALSE))/365</f>
        <v>22.838356164383562</v>
      </c>
      <c r="H410" s="1">
        <v>15</v>
      </c>
      <c r="I410" s="107">
        <v>6.75925925925926E-3</v>
      </c>
      <c r="J410">
        <v>46.201999999999998</v>
      </c>
    </row>
    <row r="411" spans="1:10" x14ac:dyDescent="0.45">
      <c r="A411" s="1" t="s">
        <v>149</v>
      </c>
      <c r="B411" s="1">
        <v>2019</v>
      </c>
      <c r="C411" s="2">
        <v>43814</v>
      </c>
      <c r="D411" s="1" t="s">
        <v>72</v>
      </c>
      <c r="E411" s="1" t="s">
        <v>318</v>
      </c>
      <c r="F411" s="1" t="s">
        <v>319</v>
      </c>
      <c r="G411" s="13">
        <f>(C411-VLOOKUP(E411,Riders!$A$2:$C$3501,2,FALSE))/365</f>
        <v>34.797260273972604</v>
      </c>
      <c r="H411" s="1">
        <v>16</v>
      </c>
      <c r="I411" s="107">
        <v>6.75925925925926E-3</v>
      </c>
      <c r="J411">
        <v>46.201999999999998</v>
      </c>
    </row>
    <row r="412" spans="1:10" x14ac:dyDescent="0.45">
      <c r="A412" s="1" t="s">
        <v>149</v>
      </c>
      <c r="B412" s="1">
        <v>2019</v>
      </c>
      <c r="C412" s="2">
        <v>43814</v>
      </c>
      <c r="D412" s="1" t="s">
        <v>72</v>
      </c>
      <c r="E412" s="1" t="s">
        <v>299</v>
      </c>
      <c r="F412" s="1" t="s">
        <v>38</v>
      </c>
      <c r="G412" s="13">
        <f>(C412-VLOOKUP(E412,Riders!$A$2:$C$3501,2,FALSE))/365</f>
        <v>27.306849315068494</v>
      </c>
      <c r="H412" s="1">
        <v>17</v>
      </c>
      <c r="I412" s="107">
        <v>6.75925925925926E-3</v>
      </c>
      <c r="J412">
        <v>46.201999999999998</v>
      </c>
    </row>
    <row r="413" spans="1:10" x14ac:dyDescent="0.45">
      <c r="A413" s="1" t="s">
        <v>149</v>
      </c>
      <c r="B413" s="1">
        <v>2019</v>
      </c>
      <c r="C413" s="2">
        <v>43814</v>
      </c>
      <c r="D413" s="1" t="s">
        <v>72</v>
      </c>
      <c r="E413" s="1" t="s">
        <v>215</v>
      </c>
      <c r="F413" s="1" t="s">
        <v>17</v>
      </c>
      <c r="G413" s="13">
        <f>(C413-VLOOKUP(E413,Riders!$A$2:$C$3501,2,FALSE))/365</f>
        <v>20.936986301369863</v>
      </c>
      <c r="H413" s="1">
        <v>18</v>
      </c>
      <c r="I413" s="107">
        <v>6.75925925925926E-3</v>
      </c>
      <c r="J413">
        <v>46.201999999999998</v>
      </c>
    </row>
    <row r="414" spans="1:10" x14ac:dyDescent="0.45">
      <c r="A414" s="1" t="s">
        <v>149</v>
      </c>
      <c r="B414" s="1">
        <v>2019</v>
      </c>
      <c r="C414" s="2">
        <v>43814</v>
      </c>
      <c r="D414" s="1" t="s">
        <v>72</v>
      </c>
      <c r="E414" s="1" t="s">
        <v>320</v>
      </c>
      <c r="F414" s="1" t="s">
        <v>40</v>
      </c>
      <c r="G414" s="13">
        <f>(C414-VLOOKUP(E414,Riders!$A$2:$C$3501,2,FALSE))/365</f>
        <v>22.416438356164385</v>
      </c>
      <c r="H414" s="1">
        <v>19</v>
      </c>
      <c r="I414" s="107">
        <v>6.75925925925926E-3</v>
      </c>
      <c r="J414">
        <v>46.201999999999998</v>
      </c>
    </row>
    <row r="415" spans="1:10" x14ac:dyDescent="0.45">
      <c r="A415" s="1" t="s">
        <v>149</v>
      </c>
      <c r="B415" s="1">
        <v>2019</v>
      </c>
      <c r="C415" s="2">
        <v>43814</v>
      </c>
      <c r="D415" s="1" t="s">
        <v>72</v>
      </c>
      <c r="E415" s="1" t="s">
        <v>277</v>
      </c>
      <c r="F415" s="1" t="s">
        <v>278</v>
      </c>
      <c r="G415" s="13">
        <f>(C415-VLOOKUP(E415,Riders!$A$2:$C$3501,2,FALSE))/365</f>
        <v>21.761643835616439</v>
      </c>
      <c r="H415" s="1">
        <v>20</v>
      </c>
      <c r="I415" s="107">
        <v>6.75925925925926E-3</v>
      </c>
      <c r="J415">
        <v>46.201999999999998</v>
      </c>
    </row>
    <row r="416" spans="1:10" x14ac:dyDescent="0.45">
      <c r="A416" s="1" t="s">
        <v>149</v>
      </c>
      <c r="B416" s="1">
        <v>2019</v>
      </c>
      <c r="C416" s="2">
        <v>43814</v>
      </c>
      <c r="D416" s="1" t="s">
        <v>72</v>
      </c>
      <c r="E416" s="1" t="s">
        <v>321</v>
      </c>
      <c r="F416" s="1" t="s">
        <v>56</v>
      </c>
      <c r="G416" s="13">
        <f>(C416-VLOOKUP(E416,Riders!$A$2:$C$3501,2,FALSE))/365</f>
        <v>27.654794520547945</v>
      </c>
      <c r="H416" s="1">
        <v>21</v>
      </c>
      <c r="I416" s="107">
        <v>6.75925925925926E-3</v>
      </c>
      <c r="J416">
        <v>46.201999999999998</v>
      </c>
    </row>
    <row r="417" spans="1:10" x14ac:dyDescent="0.45">
      <c r="A417" s="4" t="s">
        <v>159</v>
      </c>
      <c r="B417" s="4">
        <v>2019</v>
      </c>
      <c r="C417" s="5">
        <v>43807</v>
      </c>
      <c r="D417" s="4" t="s">
        <v>72</v>
      </c>
      <c r="E417" s="4" t="s">
        <v>221</v>
      </c>
      <c r="F417" s="4" t="s">
        <v>40</v>
      </c>
      <c r="G417" s="13">
        <f>(C417-VLOOKUP(E417,Riders!$A$2:$C$3501,2,FALSE))/365</f>
        <v>22.676712328767124</v>
      </c>
      <c r="H417" s="4">
        <v>1</v>
      </c>
      <c r="I417" s="107">
        <v>6.7013888888888887E-3</v>
      </c>
      <c r="J417">
        <v>46.572000000000003</v>
      </c>
    </row>
    <row r="418" spans="1:10" x14ac:dyDescent="0.45">
      <c r="A418" s="4" t="s">
        <v>159</v>
      </c>
      <c r="B418" s="4">
        <v>2019</v>
      </c>
      <c r="C418" s="5">
        <v>43807</v>
      </c>
      <c r="D418" s="4" t="s">
        <v>72</v>
      </c>
      <c r="E418" s="4" t="s">
        <v>214</v>
      </c>
      <c r="F418" s="4" t="s">
        <v>67</v>
      </c>
      <c r="G418" s="13">
        <f>(C418-VLOOKUP(E418,Riders!$A$2:$C$3501,2,FALSE))/365</f>
        <v>24.972602739726028</v>
      </c>
      <c r="H418" s="4">
        <v>2</v>
      </c>
      <c r="I418" s="107">
        <v>6.7013888888888887E-3</v>
      </c>
      <c r="J418">
        <v>46.572000000000003</v>
      </c>
    </row>
    <row r="419" spans="1:10" x14ac:dyDescent="0.45">
      <c r="A419" s="4" t="s">
        <v>159</v>
      </c>
      <c r="B419" s="4">
        <v>2019</v>
      </c>
      <c r="C419" s="5">
        <v>43807</v>
      </c>
      <c r="D419" s="4" t="s">
        <v>72</v>
      </c>
      <c r="E419" s="4" t="s">
        <v>222</v>
      </c>
      <c r="F419" s="4" t="s">
        <v>223</v>
      </c>
      <c r="G419" s="13">
        <f>(C419-VLOOKUP(E419,Riders!$A$2:$C$3501,2,FALSE))/365</f>
        <v>20.43013698630137</v>
      </c>
      <c r="H419" s="4">
        <v>3</v>
      </c>
      <c r="I419" s="107">
        <v>6.7013888888888904E-3</v>
      </c>
      <c r="J419">
        <v>46.572000000000003</v>
      </c>
    </row>
    <row r="420" spans="1:10" x14ac:dyDescent="0.45">
      <c r="A420" s="4" t="s">
        <v>159</v>
      </c>
      <c r="B420" s="4">
        <v>2019</v>
      </c>
      <c r="C420" s="5">
        <v>43807</v>
      </c>
      <c r="D420" s="4" t="s">
        <v>72</v>
      </c>
      <c r="E420" s="4" t="s">
        <v>268</v>
      </c>
      <c r="F420" s="4" t="s">
        <v>47</v>
      </c>
      <c r="G420" s="13">
        <f>(C420-VLOOKUP(E420,Riders!$A$2:$C$3501,2,FALSE))/365</f>
        <v>22.934246575342467</v>
      </c>
      <c r="H420" s="4">
        <v>4</v>
      </c>
      <c r="I420" s="107">
        <v>6.7013888888888904E-3</v>
      </c>
      <c r="J420">
        <v>46.572000000000003</v>
      </c>
    </row>
    <row r="421" spans="1:10" x14ac:dyDescent="0.45">
      <c r="A421" s="4" t="s">
        <v>159</v>
      </c>
      <c r="B421" s="4">
        <v>2019</v>
      </c>
      <c r="C421" s="5">
        <v>43807</v>
      </c>
      <c r="D421" s="4" t="s">
        <v>72</v>
      </c>
      <c r="E421" s="51" t="s">
        <v>307</v>
      </c>
      <c r="F421" s="51" t="s">
        <v>27</v>
      </c>
      <c r="G421" s="13">
        <f>(C421-VLOOKUP(E421,Riders!$A$2:$C$3501,2,FALSE))/365</f>
        <v>26.536986301369861</v>
      </c>
      <c r="H421" s="29">
        <v>5</v>
      </c>
      <c r="I421" s="107">
        <v>6.7013888888888904E-3</v>
      </c>
      <c r="J421">
        <v>46.572000000000003</v>
      </c>
    </row>
    <row r="422" spans="1:10" x14ac:dyDescent="0.45">
      <c r="A422" s="4" t="s">
        <v>159</v>
      </c>
      <c r="B422" s="4">
        <v>2019</v>
      </c>
      <c r="C422" s="5">
        <v>43807</v>
      </c>
      <c r="D422" s="4" t="s">
        <v>72</v>
      </c>
      <c r="E422" s="51" t="s">
        <v>300</v>
      </c>
      <c r="F422" s="51" t="s">
        <v>56</v>
      </c>
      <c r="G422" s="13">
        <f>(C422-VLOOKUP(E422,Riders!$A$2:$C$3501,2,FALSE))/365</f>
        <v>32.410958904109592</v>
      </c>
      <c r="H422" s="29">
        <v>6</v>
      </c>
      <c r="I422" s="107">
        <v>6.7013888888888904E-3</v>
      </c>
      <c r="J422">
        <v>46.572000000000003</v>
      </c>
    </row>
    <row r="423" spans="1:10" x14ac:dyDescent="0.45">
      <c r="A423" s="4" t="s">
        <v>159</v>
      </c>
      <c r="B423" s="4">
        <v>2019</v>
      </c>
      <c r="C423" s="5">
        <v>43807</v>
      </c>
      <c r="D423" s="4" t="s">
        <v>72</v>
      </c>
      <c r="E423" s="51" t="s">
        <v>299</v>
      </c>
      <c r="F423" s="51" t="s">
        <v>38</v>
      </c>
      <c r="G423" s="13">
        <f>(C423-VLOOKUP(E423,Riders!$A$2:$C$3501,2,FALSE))/365</f>
        <v>27.287671232876711</v>
      </c>
      <c r="H423" s="29">
        <v>7</v>
      </c>
      <c r="I423" s="107">
        <v>6.7013888888888904E-3</v>
      </c>
      <c r="J423">
        <v>46.572000000000003</v>
      </c>
    </row>
    <row r="424" spans="1:10" x14ac:dyDescent="0.45">
      <c r="A424" s="4" t="s">
        <v>159</v>
      </c>
      <c r="B424" s="4">
        <v>2019</v>
      </c>
      <c r="C424" s="5">
        <v>43807</v>
      </c>
      <c r="D424" s="4" t="s">
        <v>72</v>
      </c>
      <c r="E424" s="51" t="s">
        <v>251</v>
      </c>
      <c r="F424" s="51" t="s">
        <v>65</v>
      </c>
      <c r="G424" s="13">
        <f>(C424-VLOOKUP(E424,Riders!$A$2:$C$3501,2,FALSE))/365</f>
        <v>18.605479452054794</v>
      </c>
      <c r="H424" s="29">
        <v>8</v>
      </c>
      <c r="I424" s="107">
        <v>6.7013888888888904E-3</v>
      </c>
      <c r="J424">
        <v>46.572000000000003</v>
      </c>
    </row>
    <row r="425" spans="1:10" x14ac:dyDescent="0.45">
      <c r="A425" s="4" t="s">
        <v>159</v>
      </c>
      <c r="B425" s="4">
        <v>2019</v>
      </c>
      <c r="C425" s="5">
        <v>43807</v>
      </c>
      <c r="D425" s="4" t="s">
        <v>72</v>
      </c>
      <c r="E425" s="51" t="s">
        <v>2331</v>
      </c>
      <c r="F425" s="51" t="s">
        <v>44</v>
      </c>
      <c r="G425" s="13">
        <f>(C425-VLOOKUP(E425,Riders!$A$2:$C$3501,2,FALSE))/365</f>
        <v>23.013698630136986</v>
      </c>
      <c r="H425" s="29">
        <v>9</v>
      </c>
      <c r="I425" s="107">
        <v>6.7013888888888904E-3</v>
      </c>
      <c r="J425">
        <v>46.572000000000003</v>
      </c>
    </row>
    <row r="426" spans="1:10" x14ac:dyDescent="0.45">
      <c r="A426" s="4" t="s">
        <v>159</v>
      </c>
      <c r="B426" s="4">
        <v>2019</v>
      </c>
      <c r="C426" s="5">
        <v>43807</v>
      </c>
      <c r="D426" s="4" t="s">
        <v>72</v>
      </c>
      <c r="E426" s="51" t="s">
        <v>277</v>
      </c>
      <c r="F426" s="51" t="s">
        <v>278</v>
      </c>
      <c r="G426" s="13">
        <f>(C426-VLOOKUP(E426,Riders!$A$2:$C$3501,2,FALSE))/365</f>
        <v>21.742465753424657</v>
      </c>
      <c r="H426" s="29">
        <v>10</v>
      </c>
      <c r="I426" s="107">
        <v>6.7013888888888904E-3</v>
      </c>
      <c r="J426">
        <v>46.572000000000003</v>
      </c>
    </row>
    <row r="427" spans="1:10" x14ac:dyDescent="0.45">
      <c r="A427" s="4" t="s">
        <v>159</v>
      </c>
      <c r="B427" s="4">
        <v>2019</v>
      </c>
      <c r="C427" s="5">
        <v>43807</v>
      </c>
      <c r="D427" s="4" t="s">
        <v>72</v>
      </c>
      <c r="E427" s="51" t="s">
        <v>310</v>
      </c>
      <c r="F427" s="51" t="s">
        <v>158</v>
      </c>
      <c r="G427" s="13">
        <f>(C427-VLOOKUP(E427,Riders!$A$2:$C$3501,2,FALSE))/365</f>
        <v>29.547945205479451</v>
      </c>
      <c r="H427" s="29">
        <v>11</v>
      </c>
      <c r="I427" s="107">
        <v>6.7013888888888904E-3</v>
      </c>
      <c r="J427">
        <v>46.572000000000003</v>
      </c>
    </row>
    <row r="428" spans="1:10" x14ac:dyDescent="0.45">
      <c r="A428" s="4" t="s">
        <v>159</v>
      </c>
      <c r="B428" s="4">
        <v>2019</v>
      </c>
      <c r="C428" s="5">
        <v>43807</v>
      </c>
      <c r="D428" s="4" t="s">
        <v>72</v>
      </c>
      <c r="E428" s="51" t="s">
        <v>311</v>
      </c>
      <c r="F428" s="51" t="s">
        <v>61</v>
      </c>
      <c r="G428" s="13">
        <f>(C428-VLOOKUP(E428,Riders!$A$2:$C$3501,2,FALSE))/365</f>
        <v>29.904109589041095</v>
      </c>
      <c r="H428" s="29">
        <v>12</v>
      </c>
      <c r="I428" s="107">
        <v>6.7013888888888904E-3</v>
      </c>
      <c r="J428">
        <v>46.572000000000003</v>
      </c>
    </row>
    <row r="429" spans="1:10" x14ac:dyDescent="0.45">
      <c r="A429" s="4" t="s">
        <v>159</v>
      </c>
      <c r="B429" s="4">
        <v>2019</v>
      </c>
      <c r="C429" s="5">
        <v>43807</v>
      </c>
      <c r="D429" s="4" t="s">
        <v>72</v>
      </c>
      <c r="E429" s="51" t="s">
        <v>302</v>
      </c>
      <c r="F429" s="51" t="s">
        <v>264</v>
      </c>
      <c r="G429" s="13">
        <f>(C429-VLOOKUP(E429,Riders!$A$2:$C$3501,2,FALSE))/365</f>
        <v>39.605479452054794</v>
      </c>
      <c r="H429" s="29">
        <v>13</v>
      </c>
      <c r="I429" s="107">
        <v>6.7013888888888904E-3</v>
      </c>
      <c r="J429">
        <v>46.572000000000003</v>
      </c>
    </row>
    <row r="430" spans="1:10" x14ac:dyDescent="0.45">
      <c r="A430" s="4" t="s">
        <v>159</v>
      </c>
      <c r="B430" s="4">
        <v>2019</v>
      </c>
      <c r="C430" s="5">
        <v>43807</v>
      </c>
      <c r="D430" s="4" t="s">
        <v>72</v>
      </c>
      <c r="E430" s="51" t="s">
        <v>318</v>
      </c>
      <c r="F430" s="51" t="s">
        <v>319</v>
      </c>
      <c r="G430" s="13">
        <f>(C430-VLOOKUP(E430,Riders!$A$2:$C$3501,2,FALSE))/365</f>
        <v>34.778082191780825</v>
      </c>
      <c r="H430" s="29">
        <v>14</v>
      </c>
      <c r="I430" s="107">
        <v>6.7013888888888904E-3</v>
      </c>
      <c r="J430">
        <v>46.572000000000003</v>
      </c>
    </row>
    <row r="431" spans="1:10" x14ac:dyDescent="0.45">
      <c r="A431" s="4" t="s">
        <v>159</v>
      </c>
      <c r="B431" s="4">
        <v>2019</v>
      </c>
      <c r="C431" s="5">
        <v>43807</v>
      </c>
      <c r="D431" s="4" t="s">
        <v>72</v>
      </c>
      <c r="E431" s="51" t="s">
        <v>316</v>
      </c>
      <c r="F431" s="51" t="s">
        <v>53</v>
      </c>
      <c r="G431" s="13">
        <f>(C431-VLOOKUP(E431,Riders!$A$2:$C$3501,2,FALSE))/365</f>
        <v>18.961643835616439</v>
      </c>
      <c r="H431" s="29">
        <v>15</v>
      </c>
      <c r="I431" s="107">
        <v>6.7013888888888904E-3</v>
      </c>
      <c r="J431">
        <v>46.572000000000003</v>
      </c>
    </row>
    <row r="432" spans="1:10" x14ac:dyDescent="0.45">
      <c r="A432" s="4" t="s">
        <v>159</v>
      </c>
      <c r="B432" s="4">
        <v>2019</v>
      </c>
      <c r="C432" s="5">
        <v>43807</v>
      </c>
      <c r="D432" s="4" t="s">
        <v>72</v>
      </c>
      <c r="E432" s="51" t="s">
        <v>224</v>
      </c>
      <c r="F432" s="51" t="s">
        <v>225</v>
      </c>
      <c r="G432" s="13">
        <f>(C432-VLOOKUP(E432,Riders!$A$2:$C$3501,2,FALSE))/365</f>
        <v>19.994520547945207</v>
      </c>
      <c r="H432" s="29">
        <v>16</v>
      </c>
      <c r="I432" s="107">
        <v>6.7013888888888904E-3</v>
      </c>
      <c r="J432">
        <v>46.572000000000003</v>
      </c>
    </row>
    <row r="433" spans="1:10" x14ac:dyDescent="0.45">
      <c r="A433" s="4" t="s">
        <v>159</v>
      </c>
      <c r="B433" s="4">
        <v>2019</v>
      </c>
      <c r="C433" s="5">
        <v>43807</v>
      </c>
      <c r="D433" s="4" t="s">
        <v>72</v>
      </c>
      <c r="E433" s="51" t="s">
        <v>317</v>
      </c>
      <c r="F433" s="51" t="s">
        <v>230</v>
      </c>
      <c r="G433" s="13" t="e">
        <f>(C433-VLOOKUP(E433,Riders!$A$2:$C$3501,2,FALSE))/365</f>
        <v>#N/A</v>
      </c>
      <c r="H433" s="29">
        <v>17</v>
      </c>
      <c r="I433" s="107">
        <v>6.7013888888888904E-3</v>
      </c>
      <c r="J433">
        <v>46.572000000000003</v>
      </c>
    </row>
    <row r="434" spans="1:10" x14ac:dyDescent="0.45">
      <c r="A434" s="4" t="s">
        <v>159</v>
      </c>
      <c r="B434" s="4">
        <v>2019</v>
      </c>
      <c r="C434" s="5">
        <v>43807</v>
      </c>
      <c r="D434" s="4" t="s">
        <v>72</v>
      </c>
      <c r="E434" s="51" t="s">
        <v>219</v>
      </c>
      <c r="F434" s="51" t="s">
        <v>220</v>
      </c>
      <c r="G434" s="13">
        <f>(C434-VLOOKUP(E434,Riders!$A$2:$C$3501,2,FALSE))/365</f>
        <v>27.295890410958904</v>
      </c>
      <c r="H434" s="29">
        <v>18</v>
      </c>
      <c r="I434" s="107">
        <v>6.7013888888888904E-3</v>
      </c>
      <c r="J434">
        <v>46.572000000000003</v>
      </c>
    </row>
    <row r="435" spans="1:10" x14ac:dyDescent="0.45">
      <c r="A435" s="4" t="s">
        <v>159</v>
      </c>
      <c r="B435" s="4">
        <v>2019</v>
      </c>
      <c r="C435" s="5">
        <v>43807</v>
      </c>
      <c r="D435" s="4" t="s">
        <v>72</v>
      </c>
      <c r="E435" s="51" t="s">
        <v>231</v>
      </c>
      <c r="F435" s="51" t="s">
        <v>232</v>
      </c>
      <c r="G435" s="13">
        <f>(C435-VLOOKUP(E435,Riders!$A$2:$C$3501,2,FALSE))/365</f>
        <v>22.81917808219178</v>
      </c>
      <c r="H435" s="29">
        <v>20</v>
      </c>
      <c r="I435" s="107">
        <v>6.7013888888888904E-3</v>
      </c>
      <c r="J435">
        <v>46.572000000000003</v>
      </c>
    </row>
    <row r="436" spans="1:10" x14ac:dyDescent="0.45">
      <c r="A436" s="4" t="s">
        <v>159</v>
      </c>
      <c r="B436" s="4">
        <v>2019</v>
      </c>
      <c r="C436" s="5">
        <v>43807</v>
      </c>
      <c r="D436" s="4" t="s">
        <v>72</v>
      </c>
      <c r="E436" s="51" t="s">
        <v>322</v>
      </c>
      <c r="F436" s="51" t="s">
        <v>29</v>
      </c>
      <c r="G436" s="13">
        <f>(C436-VLOOKUP(E436,Riders!$A$2:$C$3501,2,FALSE))/365</f>
        <v>31.904109589041095</v>
      </c>
      <c r="H436" s="29">
        <v>20</v>
      </c>
      <c r="I436" s="107">
        <v>6.7013888888888904E-3</v>
      </c>
      <c r="J436">
        <v>46.572000000000003</v>
      </c>
    </row>
    <row r="437" spans="1:10" x14ac:dyDescent="0.45">
      <c r="A437" s="4" t="s">
        <v>159</v>
      </c>
      <c r="B437" s="4">
        <v>2019</v>
      </c>
      <c r="C437" s="5">
        <v>43807</v>
      </c>
      <c r="D437" s="4" t="s">
        <v>72</v>
      </c>
      <c r="E437" s="51" t="s">
        <v>270</v>
      </c>
      <c r="F437" s="51" t="s">
        <v>36</v>
      </c>
      <c r="G437" s="13">
        <f>(C437-VLOOKUP(E437,Riders!$A$2:$C$3501,2,FALSE))/365</f>
        <v>25.230136986301371</v>
      </c>
      <c r="H437" s="29" t="s">
        <v>207</v>
      </c>
      <c r="I437" s="107">
        <v>6.7013888888888904E-3</v>
      </c>
      <c r="J437">
        <v>46.572000000000003</v>
      </c>
    </row>
    <row r="438" spans="1:10" x14ac:dyDescent="0.45">
      <c r="A438" s="1" t="s">
        <v>127</v>
      </c>
      <c r="B438" s="1">
        <v>2019</v>
      </c>
      <c r="C438" s="2">
        <v>43800</v>
      </c>
      <c r="D438" s="1" t="s">
        <v>72</v>
      </c>
      <c r="E438" s="47" t="s">
        <v>301</v>
      </c>
      <c r="F438" s="47" t="s">
        <v>51</v>
      </c>
      <c r="G438" s="13">
        <f>(C438-VLOOKUP(E438,Riders!$A$2:$C$3501,2,FALSE))/365</f>
        <v>29.736986301369864</v>
      </c>
      <c r="H438" s="30">
        <v>1</v>
      </c>
      <c r="I438" s="107">
        <v>6.7939814814814816E-3</v>
      </c>
      <c r="J438">
        <v>45.956000000000003</v>
      </c>
    </row>
    <row r="439" spans="1:10" x14ac:dyDescent="0.45">
      <c r="A439" s="1" t="s">
        <v>127</v>
      </c>
      <c r="B439" s="1">
        <v>2019</v>
      </c>
      <c r="C439" s="2">
        <v>43800</v>
      </c>
      <c r="D439" s="1" t="s">
        <v>72</v>
      </c>
      <c r="E439" s="47" t="s">
        <v>251</v>
      </c>
      <c r="F439" s="47" t="s">
        <v>65</v>
      </c>
      <c r="G439" s="13">
        <f>(C439-VLOOKUP(E439,Riders!$A$2:$C$3501,2,FALSE))/365</f>
        <v>18.586301369863012</v>
      </c>
      <c r="H439" s="30">
        <v>2</v>
      </c>
      <c r="I439" s="107">
        <v>6.7939814814814816E-3</v>
      </c>
      <c r="J439">
        <v>45.956000000000003</v>
      </c>
    </row>
    <row r="440" spans="1:10" x14ac:dyDescent="0.45">
      <c r="A440" s="1" t="s">
        <v>127</v>
      </c>
      <c r="B440" s="1">
        <v>2019</v>
      </c>
      <c r="C440" s="2">
        <v>43800</v>
      </c>
      <c r="D440" s="1" t="s">
        <v>72</v>
      </c>
      <c r="E440" s="47" t="s">
        <v>222</v>
      </c>
      <c r="F440" s="47" t="s">
        <v>223</v>
      </c>
      <c r="G440" s="13">
        <f>(C440-VLOOKUP(E440,Riders!$A$2:$C$3501,2,FALSE))/365</f>
        <v>20.410958904109588</v>
      </c>
      <c r="H440" s="30">
        <v>3</v>
      </c>
      <c r="I440" s="107">
        <v>6.7939814814814798E-3</v>
      </c>
      <c r="J440">
        <v>45.956000000000003</v>
      </c>
    </row>
    <row r="441" spans="1:10" x14ac:dyDescent="0.45">
      <c r="A441" s="1" t="s">
        <v>127</v>
      </c>
      <c r="B441" s="1">
        <v>2019</v>
      </c>
      <c r="C441" s="2">
        <v>43800</v>
      </c>
      <c r="D441" s="1" t="s">
        <v>72</v>
      </c>
      <c r="E441" s="47" t="s">
        <v>2331</v>
      </c>
      <c r="F441" s="47" t="s">
        <v>44</v>
      </c>
      <c r="G441" s="13">
        <f>(C441-VLOOKUP(E441,Riders!$A$2:$C$3501,2,FALSE))/365</f>
        <v>22.994520547945207</v>
      </c>
      <c r="H441" s="30">
        <v>4</v>
      </c>
      <c r="I441" s="107">
        <v>6.7939814814814798E-3</v>
      </c>
      <c r="J441">
        <v>45.956000000000003</v>
      </c>
    </row>
    <row r="442" spans="1:10" x14ac:dyDescent="0.45">
      <c r="A442" s="1" t="s">
        <v>127</v>
      </c>
      <c r="B442" s="1">
        <v>2019</v>
      </c>
      <c r="C442" s="2">
        <v>43800</v>
      </c>
      <c r="D442" s="1" t="s">
        <v>72</v>
      </c>
      <c r="E442" s="47" t="s">
        <v>217</v>
      </c>
      <c r="F442" s="47" t="s">
        <v>29</v>
      </c>
      <c r="G442" s="13">
        <f>(C442-VLOOKUP(E442,Riders!$A$2:$C$3501,2,FALSE))/365</f>
        <v>21.671232876712327</v>
      </c>
      <c r="H442" s="30">
        <v>5</v>
      </c>
      <c r="I442" s="107">
        <v>6.7939814814814798E-3</v>
      </c>
      <c r="J442">
        <v>45.956000000000003</v>
      </c>
    </row>
    <row r="443" spans="1:10" x14ac:dyDescent="0.45">
      <c r="A443" s="1" t="s">
        <v>127</v>
      </c>
      <c r="B443" s="1">
        <v>2019</v>
      </c>
      <c r="C443" s="2">
        <v>43800</v>
      </c>
      <c r="D443" s="1" t="s">
        <v>72</v>
      </c>
      <c r="E443" s="47" t="s">
        <v>219</v>
      </c>
      <c r="F443" s="47" t="s">
        <v>220</v>
      </c>
      <c r="G443" s="13">
        <f>(C443-VLOOKUP(E443,Riders!$A$2:$C$3501,2,FALSE))/365</f>
        <v>27.276712328767122</v>
      </c>
      <c r="H443" s="30">
        <v>6</v>
      </c>
      <c r="I443" s="107">
        <v>6.7939814814814798E-3</v>
      </c>
      <c r="J443">
        <v>45.956000000000003</v>
      </c>
    </row>
    <row r="444" spans="1:10" x14ac:dyDescent="0.45">
      <c r="A444" s="15" t="s">
        <v>127</v>
      </c>
      <c r="B444" s="15">
        <v>2019</v>
      </c>
      <c r="C444" s="14">
        <v>43800</v>
      </c>
      <c r="D444" s="15" t="s">
        <v>72</v>
      </c>
      <c r="E444" s="47" t="s">
        <v>221</v>
      </c>
      <c r="F444" s="47" t="s">
        <v>40</v>
      </c>
      <c r="G444" s="13">
        <f>(C444-VLOOKUP(E444,Riders!$A$2:$C$3501,2,FALSE))/365</f>
        <v>22.657534246575342</v>
      </c>
      <c r="H444" s="30">
        <v>7</v>
      </c>
      <c r="I444" s="107">
        <v>6.7939814814814798E-3</v>
      </c>
      <c r="J444">
        <v>45.956000000000003</v>
      </c>
    </row>
    <row r="445" spans="1:10" x14ac:dyDescent="0.45">
      <c r="A445" s="1" t="s">
        <v>127</v>
      </c>
      <c r="B445" s="1">
        <v>2019</v>
      </c>
      <c r="C445" s="2">
        <v>43800</v>
      </c>
      <c r="D445" s="1" t="s">
        <v>72</v>
      </c>
      <c r="E445" s="1" t="s">
        <v>277</v>
      </c>
      <c r="F445" s="1" t="s">
        <v>278</v>
      </c>
      <c r="G445" s="13">
        <f>(C445-VLOOKUP(E445,Riders!$A$2:$C$3501,2,FALSE))/365</f>
        <v>21.723287671232878</v>
      </c>
      <c r="H445" s="1">
        <v>8</v>
      </c>
      <c r="I445" s="107">
        <v>6.7939814814814798E-3</v>
      </c>
      <c r="J445">
        <v>45.956000000000003</v>
      </c>
    </row>
    <row r="446" spans="1:10" x14ac:dyDescent="0.45">
      <c r="A446" s="1" t="s">
        <v>127</v>
      </c>
      <c r="B446" s="1">
        <v>2019</v>
      </c>
      <c r="C446" s="2">
        <v>43800</v>
      </c>
      <c r="D446" s="1" t="s">
        <v>72</v>
      </c>
      <c r="E446" s="1" t="s">
        <v>233</v>
      </c>
      <c r="F446" s="1" t="s">
        <v>56</v>
      </c>
      <c r="G446" s="13">
        <f>(C446-VLOOKUP(E446,Riders!$A$2:$C$3501,2,FALSE))/365</f>
        <v>24.24931506849315</v>
      </c>
      <c r="H446" s="1">
        <v>9</v>
      </c>
      <c r="I446" s="107">
        <v>6.7939814814814798E-3</v>
      </c>
      <c r="J446">
        <v>45.956000000000003</v>
      </c>
    </row>
    <row r="447" spans="1:10" x14ac:dyDescent="0.45">
      <c r="A447" s="1" t="s">
        <v>127</v>
      </c>
      <c r="B447" s="1">
        <v>2019</v>
      </c>
      <c r="C447" s="2">
        <v>43800</v>
      </c>
      <c r="D447" s="1" t="s">
        <v>72</v>
      </c>
      <c r="E447" s="1" t="s">
        <v>323</v>
      </c>
      <c r="F447" s="1" t="s">
        <v>118</v>
      </c>
      <c r="G447" s="13">
        <f>(C447-VLOOKUP(E447,Riders!$A$2:$C$3501,2,FALSE))/365</f>
        <v>26.317808219178083</v>
      </c>
      <c r="H447" s="1">
        <v>10</v>
      </c>
      <c r="I447" s="107">
        <v>6.7939814814814798E-3</v>
      </c>
      <c r="J447">
        <v>45.956000000000003</v>
      </c>
    </row>
    <row r="448" spans="1:10" x14ac:dyDescent="0.45">
      <c r="A448" s="1" t="s">
        <v>127</v>
      </c>
      <c r="B448" s="1">
        <v>2019</v>
      </c>
      <c r="C448" s="2">
        <v>43800</v>
      </c>
      <c r="D448" s="1" t="s">
        <v>72</v>
      </c>
      <c r="E448" s="1" t="s">
        <v>299</v>
      </c>
      <c r="F448" s="1" t="s">
        <v>38</v>
      </c>
      <c r="G448" s="13">
        <f>(C448-VLOOKUP(E448,Riders!$A$2:$C$3501,2,FALSE))/365</f>
        <v>27.268493150684932</v>
      </c>
      <c r="H448" s="1">
        <v>11</v>
      </c>
      <c r="I448" s="107">
        <v>6.7939814814814798E-3</v>
      </c>
      <c r="J448">
        <v>45.956000000000003</v>
      </c>
    </row>
    <row r="449" spans="1:10" x14ac:dyDescent="0.45">
      <c r="A449" s="1" t="s">
        <v>127</v>
      </c>
      <c r="B449" s="1">
        <v>2019</v>
      </c>
      <c r="C449" s="2">
        <v>43800</v>
      </c>
      <c r="D449" s="1" t="s">
        <v>72</v>
      </c>
      <c r="E449" s="1" t="s">
        <v>276</v>
      </c>
      <c r="F449" s="1" t="s">
        <v>120</v>
      </c>
      <c r="G449" s="13" t="e">
        <f>(C449-VLOOKUP(E449,Riders!$A$2:$C$3501,2,FALSE))/365</f>
        <v>#N/A</v>
      </c>
      <c r="H449" s="1">
        <v>12</v>
      </c>
      <c r="I449" s="107">
        <v>6.7939814814814798E-3</v>
      </c>
      <c r="J449">
        <v>45.956000000000003</v>
      </c>
    </row>
    <row r="450" spans="1:10" x14ac:dyDescent="0.45">
      <c r="A450" s="1" t="s">
        <v>127</v>
      </c>
      <c r="B450" s="1">
        <v>2019</v>
      </c>
      <c r="C450" s="2">
        <v>43800</v>
      </c>
      <c r="D450" s="1" t="s">
        <v>72</v>
      </c>
      <c r="E450" s="1" t="s">
        <v>303</v>
      </c>
      <c r="F450" s="1" t="s">
        <v>232</v>
      </c>
      <c r="G450" s="13">
        <f>(C450-VLOOKUP(E450,Riders!$A$2:$C$3501,2,FALSE))/365</f>
        <v>25.484931506849314</v>
      </c>
      <c r="H450" s="1">
        <v>13</v>
      </c>
      <c r="I450" s="107">
        <v>6.7939814814814798E-3</v>
      </c>
      <c r="J450">
        <v>45.956000000000003</v>
      </c>
    </row>
    <row r="451" spans="1:10" x14ac:dyDescent="0.45">
      <c r="A451" s="1" t="s">
        <v>127</v>
      </c>
      <c r="B451" s="1">
        <v>2019</v>
      </c>
      <c r="C451" s="2">
        <v>43800</v>
      </c>
      <c r="D451" s="1" t="s">
        <v>72</v>
      </c>
      <c r="E451" s="1" t="s">
        <v>324</v>
      </c>
      <c r="F451" s="1" t="s">
        <v>61</v>
      </c>
      <c r="G451" s="13">
        <f>(C451-VLOOKUP(E451,Riders!$A$2:$C$3501,2,FALSE))/365</f>
        <v>26.208219178082192</v>
      </c>
      <c r="H451" s="1">
        <v>14</v>
      </c>
      <c r="I451" s="107">
        <v>6.7939814814814798E-3</v>
      </c>
      <c r="J451">
        <v>45.956000000000003</v>
      </c>
    </row>
    <row r="452" spans="1:10" x14ac:dyDescent="0.45">
      <c r="A452" s="1" t="s">
        <v>127</v>
      </c>
      <c r="B452" s="1">
        <v>2019</v>
      </c>
      <c r="C452" s="2">
        <v>43800</v>
      </c>
      <c r="D452" s="1" t="s">
        <v>72</v>
      </c>
      <c r="E452" s="1" t="s">
        <v>310</v>
      </c>
      <c r="F452" s="1" t="s">
        <v>158</v>
      </c>
      <c r="G452" s="13">
        <f>(C452-VLOOKUP(E452,Riders!$A$2:$C$3501,2,FALSE))/365</f>
        <v>29.528767123287672</v>
      </c>
      <c r="H452" s="1">
        <v>15</v>
      </c>
      <c r="I452" s="107">
        <v>6.7939814814814798E-3</v>
      </c>
      <c r="J452">
        <v>45.956000000000003</v>
      </c>
    </row>
    <row r="453" spans="1:10" x14ac:dyDescent="0.45">
      <c r="A453" s="1" t="s">
        <v>127</v>
      </c>
      <c r="B453" s="1">
        <v>2019</v>
      </c>
      <c r="C453" s="2">
        <v>43800</v>
      </c>
      <c r="D453" s="1" t="s">
        <v>72</v>
      </c>
      <c r="E453" s="1" t="s">
        <v>242</v>
      </c>
      <c r="F453" s="1" t="s">
        <v>243</v>
      </c>
      <c r="G453" s="13">
        <f>(C453-VLOOKUP(E453,Riders!$A$2:$C$3501,2,FALSE))/365</f>
        <v>25.002739726027396</v>
      </c>
      <c r="H453" s="1">
        <v>16</v>
      </c>
      <c r="I453" s="107">
        <v>6.7939814814814798E-3</v>
      </c>
      <c r="J453">
        <v>45.956000000000003</v>
      </c>
    </row>
    <row r="454" spans="1:10" x14ac:dyDescent="0.45">
      <c r="A454" s="1" t="s">
        <v>127</v>
      </c>
      <c r="B454" s="1">
        <v>2019</v>
      </c>
      <c r="C454" s="2">
        <v>43800</v>
      </c>
      <c r="D454" s="1" t="s">
        <v>72</v>
      </c>
      <c r="E454" s="1" t="s">
        <v>317</v>
      </c>
      <c r="F454" s="1" t="s">
        <v>230</v>
      </c>
      <c r="G454" s="13" t="e">
        <f>(C454-VLOOKUP(E454,Riders!$A$2:$C$3501,2,FALSE))/365</f>
        <v>#N/A</v>
      </c>
      <c r="H454" s="1">
        <v>17</v>
      </c>
      <c r="I454" s="107">
        <v>6.7939814814814798E-3</v>
      </c>
      <c r="J454">
        <v>45.956000000000003</v>
      </c>
    </row>
    <row r="455" spans="1:10" x14ac:dyDescent="0.45">
      <c r="A455" s="1" t="s">
        <v>127</v>
      </c>
      <c r="B455" s="1">
        <v>2019</v>
      </c>
      <c r="C455" s="2">
        <v>43800</v>
      </c>
      <c r="D455" s="1" t="s">
        <v>72</v>
      </c>
      <c r="E455" s="1" t="s">
        <v>272</v>
      </c>
      <c r="F455" s="1" t="s">
        <v>53</v>
      </c>
      <c r="G455" s="13">
        <f>(C455-VLOOKUP(E455,Riders!$A$2:$C$3501,2,FALSE))/365</f>
        <v>22.789041095890411</v>
      </c>
      <c r="H455" s="1">
        <v>18</v>
      </c>
      <c r="I455" s="107">
        <v>6.7939814814814798E-3</v>
      </c>
      <c r="J455">
        <v>45.956000000000003</v>
      </c>
    </row>
    <row r="456" spans="1:10" x14ac:dyDescent="0.45">
      <c r="A456" s="1" t="s">
        <v>127</v>
      </c>
      <c r="B456" s="1">
        <v>2019</v>
      </c>
      <c r="C456" s="2">
        <v>43800</v>
      </c>
      <c r="D456" s="1" t="s">
        <v>72</v>
      </c>
      <c r="E456" s="1" t="s">
        <v>325</v>
      </c>
      <c r="F456" s="1" t="s">
        <v>238</v>
      </c>
      <c r="G456" s="13">
        <f>(C456-VLOOKUP(E456,Riders!$A$2:$C$3501,2,FALSE))/365</f>
        <v>27.402739726027399</v>
      </c>
      <c r="H456" s="1">
        <v>19</v>
      </c>
      <c r="I456" s="107">
        <v>6.7939814814814798E-3</v>
      </c>
      <c r="J456">
        <v>45.956000000000003</v>
      </c>
    </row>
    <row r="457" spans="1:10" x14ac:dyDescent="0.45">
      <c r="A457" s="1" t="s">
        <v>127</v>
      </c>
      <c r="B457" s="1">
        <v>2019</v>
      </c>
      <c r="C457" s="2">
        <v>43800</v>
      </c>
      <c r="D457" s="1" t="s">
        <v>72</v>
      </c>
      <c r="E457" s="1" t="s">
        <v>302</v>
      </c>
      <c r="F457" s="1" t="s">
        <v>264</v>
      </c>
      <c r="G457" s="13">
        <f>(C457-VLOOKUP(E457,Riders!$A$2:$C$3501,2,FALSE))/365</f>
        <v>39.586301369863016</v>
      </c>
      <c r="H457" s="1">
        <v>20</v>
      </c>
      <c r="I457" s="107">
        <v>6.7939814814814798E-3</v>
      </c>
      <c r="J457">
        <v>45.956000000000003</v>
      </c>
    </row>
    <row r="458" spans="1:10" x14ac:dyDescent="0.45">
      <c r="A458" s="1" t="s">
        <v>127</v>
      </c>
      <c r="B458" s="1">
        <v>2019</v>
      </c>
      <c r="C458" s="2">
        <v>43800</v>
      </c>
      <c r="D458" s="1" t="s">
        <v>72</v>
      </c>
      <c r="E458" s="1" t="s">
        <v>312</v>
      </c>
      <c r="F458" s="1" t="s">
        <v>27</v>
      </c>
      <c r="G458" s="13">
        <f>(C458-VLOOKUP(E458,Riders!$A$2:$C$3501,2,FALSE))/365</f>
        <v>21.38082191780822</v>
      </c>
      <c r="H458" s="1">
        <v>21</v>
      </c>
      <c r="I458" s="107">
        <v>6.7939814814814798E-3</v>
      </c>
      <c r="J458">
        <v>45.956000000000003</v>
      </c>
    </row>
    <row r="459" spans="1:10" x14ac:dyDescent="0.45">
      <c r="A459" s="1" t="s">
        <v>127</v>
      </c>
      <c r="B459" s="1">
        <v>2019</v>
      </c>
      <c r="C459" s="2">
        <v>43800</v>
      </c>
      <c r="D459" s="1" t="s">
        <v>72</v>
      </c>
      <c r="E459" s="1" t="s">
        <v>224</v>
      </c>
      <c r="F459" s="1" t="s">
        <v>225</v>
      </c>
      <c r="G459" s="13">
        <f>(C459-VLOOKUP(E459,Riders!$A$2:$C$3501,2,FALSE))/365</f>
        <v>19.975342465753425</v>
      </c>
      <c r="H459" s="1">
        <v>22</v>
      </c>
      <c r="I459" s="107">
        <v>6.7939814814814798E-3</v>
      </c>
      <c r="J459">
        <v>45.956000000000003</v>
      </c>
    </row>
    <row r="460" spans="1:10" x14ac:dyDescent="0.45">
      <c r="A460" s="1" t="s">
        <v>127</v>
      </c>
      <c r="B460" s="1">
        <v>2019</v>
      </c>
      <c r="C460" s="2">
        <v>43800</v>
      </c>
      <c r="D460" s="1" t="s">
        <v>72</v>
      </c>
      <c r="E460" s="1" t="s">
        <v>326</v>
      </c>
      <c r="F460" s="1" t="s">
        <v>49</v>
      </c>
      <c r="G460" s="13" t="e">
        <f>(C460-VLOOKUP(E460,Riders!$A$2:$C$3501,2,FALSE))/365</f>
        <v>#N/A</v>
      </c>
      <c r="H460" s="1">
        <v>23</v>
      </c>
      <c r="I460" s="107">
        <v>6.7939814814814798E-3</v>
      </c>
      <c r="J460">
        <v>45.956000000000003</v>
      </c>
    </row>
    <row r="461" spans="1:10" x14ac:dyDescent="0.45">
      <c r="A461" s="4" t="s">
        <v>102</v>
      </c>
      <c r="B461" s="4">
        <v>2019</v>
      </c>
      <c r="C461" s="5">
        <v>43778</v>
      </c>
      <c r="D461" s="4" t="s">
        <v>72</v>
      </c>
      <c r="E461" s="4" t="s">
        <v>236</v>
      </c>
      <c r="F461" s="4" t="s">
        <v>51</v>
      </c>
      <c r="G461" s="13">
        <f>(C461-VLOOKUP(E461,Riders!$A$2:$C$3501,2,FALSE))/365</f>
        <v>24.013698630136986</v>
      </c>
      <c r="H461" s="4">
        <v>1</v>
      </c>
      <c r="I461" s="107">
        <v>6.4236111111111117E-3</v>
      </c>
      <c r="J461">
        <v>48.631</v>
      </c>
    </row>
    <row r="462" spans="1:10" x14ac:dyDescent="0.45">
      <c r="A462" s="4" t="s">
        <v>102</v>
      </c>
      <c r="B462" s="4">
        <v>2019</v>
      </c>
      <c r="C462" s="5">
        <v>43778</v>
      </c>
      <c r="D462" s="4" t="s">
        <v>72</v>
      </c>
      <c r="E462" s="4" t="s">
        <v>327</v>
      </c>
      <c r="F462" s="4" t="s">
        <v>17</v>
      </c>
      <c r="G462" s="13">
        <f>(C462-VLOOKUP(E462,Riders!$A$2:$C$3501,2,FALSE))/365</f>
        <v>27.098630136986301</v>
      </c>
      <c r="H462" s="4">
        <v>2</v>
      </c>
      <c r="I462" s="107">
        <v>6.4236111111111117E-3</v>
      </c>
      <c r="J462">
        <v>48.631</v>
      </c>
    </row>
    <row r="463" spans="1:10" x14ac:dyDescent="0.45">
      <c r="A463" s="4" t="s">
        <v>102</v>
      </c>
      <c r="B463" s="4">
        <v>2019</v>
      </c>
      <c r="C463" s="5">
        <v>43778</v>
      </c>
      <c r="D463" s="4" t="s">
        <v>72</v>
      </c>
      <c r="E463" s="4" t="s">
        <v>306</v>
      </c>
      <c r="F463" s="4" t="s">
        <v>19</v>
      </c>
      <c r="G463" s="13">
        <f>(C463-VLOOKUP(E463,Riders!$A$2:$C$3501,2,FALSE))/365</f>
        <v>37.093150684931508</v>
      </c>
      <c r="H463" s="4">
        <v>3</v>
      </c>
      <c r="I463" s="107">
        <v>6.42361111111111E-3</v>
      </c>
      <c r="J463">
        <v>48.631</v>
      </c>
    </row>
    <row r="464" spans="1:10" x14ac:dyDescent="0.45">
      <c r="A464" s="4" t="s">
        <v>102</v>
      </c>
      <c r="B464" s="4">
        <v>2019</v>
      </c>
      <c r="C464" s="5">
        <v>43778</v>
      </c>
      <c r="D464" s="4" t="s">
        <v>72</v>
      </c>
      <c r="E464" s="4" t="s">
        <v>219</v>
      </c>
      <c r="F464" s="4" t="s">
        <v>220</v>
      </c>
      <c r="G464" s="13">
        <f>(C464-VLOOKUP(E464,Riders!$A$2:$C$3501,2,FALSE))/365</f>
        <v>27.216438356164385</v>
      </c>
      <c r="H464" s="4">
        <v>4</v>
      </c>
      <c r="I464" s="107">
        <v>6.42361111111111E-3</v>
      </c>
      <c r="J464">
        <v>48.631</v>
      </c>
    </row>
    <row r="465" spans="1:10" x14ac:dyDescent="0.45">
      <c r="A465" s="4" t="s">
        <v>102</v>
      </c>
      <c r="B465" s="4">
        <v>2019</v>
      </c>
      <c r="C465" s="5">
        <v>43778</v>
      </c>
      <c r="D465" s="4" t="s">
        <v>72</v>
      </c>
      <c r="E465" s="4" t="s">
        <v>221</v>
      </c>
      <c r="F465" s="4" t="s">
        <v>40</v>
      </c>
      <c r="G465" s="13">
        <f>(C465-VLOOKUP(E465,Riders!$A$2:$C$3501,2,FALSE))/365</f>
        <v>22.597260273972601</v>
      </c>
      <c r="H465" s="4">
        <v>5</v>
      </c>
      <c r="I465" s="107">
        <v>6.42361111111111E-3</v>
      </c>
      <c r="J465">
        <v>48.631</v>
      </c>
    </row>
    <row r="466" spans="1:10" x14ac:dyDescent="0.45">
      <c r="A466" s="4" t="s">
        <v>102</v>
      </c>
      <c r="B466" s="4">
        <v>2019</v>
      </c>
      <c r="C466" s="5">
        <v>43778</v>
      </c>
      <c r="D466" s="4" t="s">
        <v>72</v>
      </c>
      <c r="E466" s="4" t="s">
        <v>315</v>
      </c>
      <c r="F466" s="4" t="s">
        <v>36</v>
      </c>
      <c r="G466" s="13">
        <f>(C466-VLOOKUP(E466,Riders!$A$2:$C$3501,2,FALSE))/365</f>
        <v>27.92876712328767</v>
      </c>
      <c r="H466" s="4">
        <v>6</v>
      </c>
      <c r="I466" s="107">
        <v>6.42361111111111E-3</v>
      </c>
      <c r="J466">
        <v>48.631</v>
      </c>
    </row>
    <row r="467" spans="1:10" x14ac:dyDescent="0.45">
      <c r="A467" s="4" t="s">
        <v>102</v>
      </c>
      <c r="B467" s="4">
        <v>2019</v>
      </c>
      <c r="C467" s="5">
        <v>43778</v>
      </c>
      <c r="D467" s="4" t="s">
        <v>72</v>
      </c>
      <c r="E467" s="4" t="s">
        <v>316</v>
      </c>
      <c r="F467" s="4" t="s">
        <v>53</v>
      </c>
      <c r="G467" s="13">
        <f>(C467-VLOOKUP(E467,Riders!$A$2:$C$3501,2,FALSE))/365</f>
        <v>18.882191780821916</v>
      </c>
      <c r="H467" s="4">
        <v>7</v>
      </c>
      <c r="I467" s="107">
        <v>6.42361111111111E-3</v>
      </c>
      <c r="J467">
        <v>48.631</v>
      </c>
    </row>
    <row r="468" spans="1:10" x14ac:dyDescent="0.45">
      <c r="A468" s="4" t="s">
        <v>102</v>
      </c>
      <c r="B468" s="4">
        <v>2019</v>
      </c>
      <c r="C468" s="5">
        <v>43778</v>
      </c>
      <c r="D468" s="4" t="s">
        <v>72</v>
      </c>
      <c r="E468" s="4" t="s">
        <v>231</v>
      </c>
      <c r="F468" s="4" t="s">
        <v>232</v>
      </c>
      <c r="G468" s="13">
        <f>(C468-VLOOKUP(E468,Riders!$A$2:$C$3501,2,FALSE))/365</f>
        <v>22.739726027397261</v>
      </c>
      <c r="H468" s="4">
        <v>8</v>
      </c>
      <c r="I468" s="107">
        <v>6.42361111111111E-3</v>
      </c>
      <c r="J468">
        <v>48.631</v>
      </c>
    </row>
    <row r="469" spans="1:10" x14ac:dyDescent="0.45">
      <c r="A469" s="4" t="s">
        <v>102</v>
      </c>
      <c r="B469" s="4">
        <v>2019</v>
      </c>
      <c r="C469" s="5">
        <v>43778</v>
      </c>
      <c r="D469" s="4" t="s">
        <v>72</v>
      </c>
      <c r="E469" s="4" t="s">
        <v>222</v>
      </c>
      <c r="F469" s="4" t="s">
        <v>223</v>
      </c>
      <c r="G469" s="13">
        <f>(C469-VLOOKUP(E469,Riders!$A$2:$C$3501,2,FALSE))/365</f>
        <v>20.350684931506848</v>
      </c>
      <c r="H469" s="4">
        <v>9</v>
      </c>
      <c r="I469" s="107">
        <v>6.42361111111111E-3</v>
      </c>
      <c r="J469">
        <v>48.631</v>
      </c>
    </row>
    <row r="470" spans="1:10" x14ac:dyDescent="0.45">
      <c r="A470" s="4" t="s">
        <v>102</v>
      </c>
      <c r="B470" s="4">
        <v>2019</v>
      </c>
      <c r="C470" s="5">
        <v>43778</v>
      </c>
      <c r="D470" s="4" t="s">
        <v>72</v>
      </c>
      <c r="E470" s="4" t="s">
        <v>268</v>
      </c>
      <c r="F470" s="4" t="s">
        <v>47</v>
      </c>
      <c r="G470" s="13">
        <f>(C470-VLOOKUP(E470,Riders!$A$2:$C$3501,2,FALSE))/365</f>
        <v>22.854794520547944</v>
      </c>
      <c r="H470" s="4">
        <v>10</v>
      </c>
      <c r="I470" s="107">
        <v>6.42361111111111E-3</v>
      </c>
      <c r="J470">
        <v>48.631</v>
      </c>
    </row>
    <row r="471" spans="1:10" x14ac:dyDescent="0.45">
      <c r="A471" s="4" t="s">
        <v>102</v>
      </c>
      <c r="B471" s="4">
        <v>2019</v>
      </c>
      <c r="C471" s="5">
        <v>43778</v>
      </c>
      <c r="D471" s="4" t="s">
        <v>72</v>
      </c>
      <c r="E471" s="4" t="s">
        <v>237</v>
      </c>
      <c r="F471" s="4" t="s">
        <v>238</v>
      </c>
      <c r="G471" s="13">
        <f>(C471-VLOOKUP(E471,Riders!$A$2:$C$3501,2,FALSE))/365</f>
        <v>23.476712328767125</v>
      </c>
      <c r="H471" s="4">
        <v>11</v>
      </c>
      <c r="I471" s="107">
        <v>6.42361111111111E-3</v>
      </c>
      <c r="J471">
        <v>48.631</v>
      </c>
    </row>
    <row r="472" spans="1:10" x14ac:dyDescent="0.45">
      <c r="A472" s="4" t="s">
        <v>102</v>
      </c>
      <c r="B472" s="4">
        <v>2019</v>
      </c>
      <c r="C472" s="5">
        <v>43778</v>
      </c>
      <c r="D472" s="4" t="s">
        <v>72</v>
      </c>
      <c r="E472" s="4" t="s">
        <v>307</v>
      </c>
      <c r="F472" s="4" t="s">
        <v>27</v>
      </c>
      <c r="G472" s="13">
        <f>(C472-VLOOKUP(E472,Riders!$A$2:$C$3501,2,FALSE))/365</f>
        <v>26.457534246575342</v>
      </c>
      <c r="H472" s="4">
        <v>12</v>
      </c>
      <c r="I472" s="107">
        <v>6.42361111111111E-3</v>
      </c>
      <c r="J472">
        <v>48.631</v>
      </c>
    </row>
    <row r="473" spans="1:10" x14ac:dyDescent="0.45">
      <c r="A473" s="4" t="s">
        <v>102</v>
      </c>
      <c r="B473" s="4">
        <v>2019</v>
      </c>
      <c r="C473" s="5">
        <v>43778</v>
      </c>
      <c r="D473" s="4" t="s">
        <v>72</v>
      </c>
      <c r="E473" s="4" t="s">
        <v>302</v>
      </c>
      <c r="F473" s="4" t="s">
        <v>264</v>
      </c>
      <c r="G473" s="13">
        <f>(C473-VLOOKUP(E473,Riders!$A$2:$C$3501,2,FALSE))/365</f>
        <v>39.526027397260272</v>
      </c>
      <c r="H473" s="4">
        <v>13</v>
      </c>
      <c r="I473" s="107">
        <v>6.42361111111111E-3</v>
      </c>
      <c r="J473">
        <v>48.631</v>
      </c>
    </row>
    <row r="474" spans="1:10" x14ac:dyDescent="0.45">
      <c r="A474" s="4" t="s">
        <v>102</v>
      </c>
      <c r="B474" s="4">
        <v>2019</v>
      </c>
      <c r="C474" s="5">
        <v>43778</v>
      </c>
      <c r="D474" s="4" t="s">
        <v>72</v>
      </c>
      <c r="E474" s="4" t="s">
        <v>1415</v>
      </c>
      <c r="F474" s="4" t="s">
        <v>230</v>
      </c>
      <c r="G474" s="13">
        <f>(C474-VLOOKUP(E474,Riders!$A$2:$C$3501,2,FALSE))/365</f>
        <v>29.775342465753425</v>
      </c>
      <c r="H474" s="4">
        <v>14</v>
      </c>
      <c r="I474" s="107">
        <v>6.42361111111111E-3</v>
      </c>
      <c r="J474">
        <v>48.631</v>
      </c>
    </row>
    <row r="475" spans="1:10" x14ac:dyDescent="0.45">
      <c r="A475" s="4" t="s">
        <v>102</v>
      </c>
      <c r="B475" s="4">
        <v>2019</v>
      </c>
      <c r="C475" s="5">
        <v>43778</v>
      </c>
      <c r="D475" s="4" t="s">
        <v>72</v>
      </c>
      <c r="E475" s="4" t="s">
        <v>328</v>
      </c>
      <c r="F475" s="4" t="s">
        <v>25</v>
      </c>
      <c r="G475" s="13">
        <f>(C475-VLOOKUP(E475,Riders!$A$2:$C$3501,2,FALSE))/365</f>
        <v>29.293150684931508</v>
      </c>
      <c r="H475" s="4">
        <v>15</v>
      </c>
      <c r="I475" s="107">
        <v>6.42361111111111E-3</v>
      </c>
      <c r="J475">
        <v>48.631</v>
      </c>
    </row>
    <row r="476" spans="1:10" x14ac:dyDescent="0.45">
      <c r="A476" s="4" t="s">
        <v>102</v>
      </c>
      <c r="B476" s="4">
        <v>2019</v>
      </c>
      <c r="C476" s="5">
        <v>43778</v>
      </c>
      <c r="D476" s="4" t="s">
        <v>72</v>
      </c>
      <c r="E476" s="4" t="s">
        <v>251</v>
      </c>
      <c r="F476" s="4" t="s">
        <v>65</v>
      </c>
      <c r="G476" s="13">
        <f>(C476-VLOOKUP(E476,Riders!$A$2:$C$3501,2,FALSE))/365</f>
        <v>18.526027397260275</v>
      </c>
      <c r="H476" s="4">
        <v>16</v>
      </c>
      <c r="I476" s="107">
        <v>6.42361111111111E-3</v>
      </c>
      <c r="J476">
        <v>48.631</v>
      </c>
    </row>
    <row r="477" spans="1:10" x14ac:dyDescent="0.45">
      <c r="A477" s="4" t="s">
        <v>102</v>
      </c>
      <c r="B477" s="4">
        <v>2019</v>
      </c>
      <c r="C477" s="5">
        <v>43778</v>
      </c>
      <c r="D477" s="4" t="s">
        <v>72</v>
      </c>
      <c r="E477" s="4" t="s">
        <v>244</v>
      </c>
      <c r="F477" s="4" t="s">
        <v>38</v>
      </c>
      <c r="G477" s="13">
        <f>(C477-VLOOKUP(E477,Riders!$A$2:$C$3501,2,FALSE))/365</f>
        <v>25.610958904109587</v>
      </c>
      <c r="H477" s="4">
        <v>17</v>
      </c>
      <c r="I477" s="107">
        <v>6.42361111111111E-3</v>
      </c>
      <c r="J477">
        <v>48.631</v>
      </c>
    </row>
    <row r="478" spans="1:10" x14ac:dyDescent="0.45">
      <c r="A478" s="4" t="s">
        <v>102</v>
      </c>
      <c r="B478" s="4">
        <v>2019</v>
      </c>
      <c r="C478" s="5">
        <v>43778</v>
      </c>
      <c r="D478" s="4" t="s">
        <v>72</v>
      </c>
      <c r="E478" s="4" t="s">
        <v>276</v>
      </c>
      <c r="F478" s="4" t="s">
        <v>120</v>
      </c>
      <c r="G478" s="13" t="e">
        <f>(C478-VLOOKUP(E478,Riders!$A$2:$C$3501,2,FALSE))/365</f>
        <v>#N/A</v>
      </c>
      <c r="H478" s="4">
        <v>18</v>
      </c>
      <c r="I478" s="107">
        <v>6.42361111111111E-3</v>
      </c>
      <c r="J478">
        <v>48.631</v>
      </c>
    </row>
    <row r="479" spans="1:10" x14ac:dyDescent="0.45">
      <c r="A479" s="4" t="s">
        <v>102</v>
      </c>
      <c r="B479" s="4">
        <v>2019</v>
      </c>
      <c r="C479" s="5">
        <v>43778</v>
      </c>
      <c r="D479" s="4" t="s">
        <v>72</v>
      </c>
      <c r="E479" s="4" t="s">
        <v>233</v>
      </c>
      <c r="F479" s="4" t="s">
        <v>56</v>
      </c>
      <c r="G479" s="13">
        <f>(C479-VLOOKUP(E479,Riders!$A$2:$C$3501,2,FALSE))/365</f>
        <v>24.18904109589041</v>
      </c>
      <c r="H479" s="4">
        <v>19</v>
      </c>
      <c r="I479" s="107">
        <v>6.42361111111111E-3</v>
      </c>
      <c r="J479">
        <v>48.631</v>
      </c>
    </row>
    <row r="480" spans="1:10" x14ac:dyDescent="0.45">
      <c r="A480" s="4" t="s">
        <v>102</v>
      </c>
      <c r="B480" s="4">
        <v>2019</v>
      </c>
      <c r="C480" s="5">
        <v>43778</v>
      </c>
      <c r="D480" s="4" t="s">
        <v>72</v>
      </c>
      <c r="E480" s="4" t="s">
        <v>242</v>
      </c>
      <c r="F480" s="4" t="s">
        <v>243</v>
      </c>
      <c r="G480" s="13">
        <f>(C480-VLOOKUP(E480,Riders!$A$2:$C$3501,2,FALSE))/365</f>
        <v>24.942465753424656</v>
      </c>
      <c r="H480" s="4">
        <v>20</v>
      </c>
      <c r="I480" s="107">
        <v>6.42361111111111E-3</v>
      </c>
      <c r="J480">
        <v>48.631</v>
      </c>
    </row>
    <row r="481" spans="1:10" x14ac:dyDescent="0.45">
      <c r="A481" s="4" t="s">
        <v>102</v>
      </c>
      <c r="B481" s="4">
        <v>2019</v>
      </c>
      <c r="C481" s="5">
        <v>43778</v>
      </c>
      <c r="D481" s="4" t="s">
        <v>72</v>
      </c>
      <c r="E481" s="4" t="s">
        <v>329</v>
      </c>
      <c r="F481" s="4" t="s">
        <v>67</v>
      </c>
      <c r="G481" s="13">
        <f>(C481-VLOOKUP(E481,Riders!$A$2:$C$3501,2,FALSE))/365</f>
        <v>33</v>
      </c>
      <c r="H481" s="4">
        <v>21</v>
      </c>
      <c r="I481" s="107">
        <v>6.42361111111111E-3</v>
      </c>
      <c r="J481">
        <v>48.631</v>
      </c>
    </row>
    <row r="482" spans="1:10" x14ac:dyDescent="0.45">
      <c r="A482" s="4" t="s">
        <v>102</v>
      </c>
      <c r="B482" s="4">
        <v>2019</v>
      </c>
      <c r="C482" s="5">
        <v>43778</v>
      </c>
      <c r="D482" s="4" t="s">
        <v>72</v>
      </c>
      <c r="E482" s="4" t="s">
        <v>324</v>
      </c>
      <c r="F482" s="4" t="s">
        <v>61</v>
      </c>
      <c r="G482" s="13">
        <f>(C482-VLOOKUP(E482,Riders!$A$2:$C$3501,2,FALSE))/365</f>
        <v>26.147945205479452</v>
      </c>
      <c r="H482" s="4">
        <v>22</v>
      </c>
      <c r="I482" s="107">
        <v>6.42361111111111E-3</v>
      </c>
      <c r="J482">
        <v>48.631</v>
      </c>
    </row>
    <row r="483" spans="1:10" x14ac:dyDescent="0.45">
      <c r="A483" s="4" t="s">
        <v>102</v>
      </c>
      <c r="B483" s="4">
        <v>2019</v>
      </c>
      <c r="C483" s="5">
        <v>43778</v>
      </c>
      <c r="D483" s="4" t="s">
        <v>72</v>
      </c>
      <c r="E483" s="4" t="s">
        <v>330</v>
      </c>
      <c r="F483" s="4" t="s">
        <v>118</v>
      </c>
      <c r="G483" s="13">
        <f>(C483-VLOOKUP(E483,Riders!$A$2:$C$3501,2,FALSE))/365</f>
        <v>20.504109589041096</v>
      </c>
      <c r="H483" s="4">
        <v>23</v>
      </c>
      <c r="I483" s="107">
        <v>6.42361111111111E-3</v>
      </c>
      <c r="J483">
        <v>48.631</v>
      </c>
    </row>
    <row r="484" spans="1:10" x14ac:dyDescent="0.45">
      <c r="A484" s="1" t="s">
        <v>170</v>
      </c>
      <c r="B484" s="1">
        <v>2019</v>
      </c>
      <c r="C484" s="2">
        <v>43772</v>
      </c>
      <c r="D484" s="1" t="s">
        <v>72</v>
      </c>
      <c r="E484" s="1" t="s">
        <v>214</v>
      </c>
      <c r="F484" s="1" t="s">
        <v>67</v>
      </c>
      <c r="G484" s="13">
        <f>(C484-VLOOKUP(E484,Riders!$A$2:$C$3501,2,FALSE))/365</f>
        <v>24.876712328767123</v>
      </c>
      <c r="H484" s="1">
        <v>1</v>
      </c>
      <c r="I484" s="107">
        <v>6.4351851851851861E-3</v>
      </c>
      <c r="J484">
        <v>48.511000000000003</v>
      </c>
    </row>
    <row r="485" spans="1:10" x14ac:dyDescent="0.45">
      <c r="A485" s="1" t="s">
        <v>170</v>
      </c>
      <c r="B485" s="1">
        <v>2019</v>
      </c>
      <c r="C485" s="2">
        <v>43772</v>
      </c>
      <c r="D485" s="1" t="s">
        <v>72</v>
      </c>
      <c r="E485" s="1" t="s">
        <v>309</v>
      </c>
      <c r="F485" s="1" t="s">
        <v>25</v>
      </c>
      <c r="G485" s="13">
        <f>(C485-VLOOKUP(E485,Riders!$A$2:$C$3501,2,FALSE))/365</f>
        <v>27.545205479452054</v>
      </c>
      <c r="H485" s="1">
        <v>2</v>
      </c>
      <c r="I485" s="107">
        <v>6.4351851851851861E-3</v>
      </c>
      <c r="J485">
        <v>48.511000000000003</v>
      </c>
    </row>
    <row r="486" spans="1:10" x14ac:dyDescent="0.45">
      <c r="A486" s="1" t="s">
        <v>170</v>
      </c>
      <c r="B486" s="1">
        <v>2019</v>
      </c>
      <c r="C486" s="2">
        <v>43772</v>
      </c>
      <c r="D486" s="1" t="s">
        <v>72</v>
      </c>
      <c r="E486" s="1" t="s">
        <v>298</v>
      </c>
      <c r="F486" s="1" t="s">
        <v>53</v>
      </c>
      <c r="G486" s="13">
        <f>(C486-VLOOKUP(E486,Riders!$A$2:$C$3501,2,FALSE))/365</f>
        <v>20.298630136986301</v>
      </c>
      <c r="H486" s="1">
        <v>3</v>
      </c>
      <c r="I486" s="107">
        <v>6.4351851851851896E-3</v>
      </c>
      <c r="J486">
        <v>48.511000000000003</v>
      </c>
    </row>
    <row r="487" spans="1:10" x14ac:dyDescent="0.45">
      <c r="A487" s="1" t="s">
        <v>170</v>
      </c>
      <c r="B487" s="1">
        <v>2019</v>
      </c>
      <c r="C487" s="2">
        <v>43772</v>
      </c>
      <c r="D487" s="1" t="s">
        <v>72</v>
      </c>
      <c r="E487" s="1" t="s">
        <v>306</v>
      </c>
      <c r="F487" s="1" t="s">
        <v>19</v>
      </c>
      <c r="G487" s="13">
        <f>(C487-VLOOKUP(E487,Riders!$A$2:$C$3501,2,FALSE))/365</f>
        <v>37.076712328767123</v>
      </c>
      <c r="H487" s="1">
        <v>4</v>
      </c>
      <c r="I487" s="107">
        <v>6.4351851851851896E-3</v>
      </c>
      <c r="J487">
        <v>48.511000000000003</v>
      </c>
    </row>
    <row r="488" spans="1:10" x14ac:dyDescent="0.45">
      <c r="A488" s="1" t="s">
        <v>170</v>
      </c>
      <c r="B488" s="1">
        <v>2019</v>
      </c>
      <c r="C488" s="2">
        <v>43772</v>
      </c>
      <c r="D488" s="1" t="s">
        <v>72</v>
      </c>
      <c r="E488" s="1" t="s">
        <v>237</v>
      </c>
      <c r="F488" s="1" t="s">
        <v>238</v>
      </c>
      <c r="G488" s="13">
        <f>(C488-VLOOKUP(E488,Riders!$A$2:$C$3501,2,FALSE))/365</f>
        <v>23.460273972602739</v>
      </c>
      <c r="H488" s="1">
        <v>5</v>
      </c>
      <c r="I488" s="107">
        <v>6.4351851851851896E-3</v>
      </c>
      <c r="J488">
        <v>48.511000000000003</v>
      </c>
    </row>
    <row r="489" spans="1:10" x14ac:dyDescent="0.45">
      <c r="A489" s="1" t="s">
        <v>170</v>
      </c>
      <c r="B489" s="1">
        <v>2019</v>
      </c>
      <c r="C489" s="2">
        <v>43772</v>
      </c>
      <c r="D489" s="1" t="s">
        <v>72</v>
      </c>
      <c r="E489" s="1" t="s">
        <v>224</v>
      </c>
      <c r="F489" s="1" t="s">
        <v>225</v>
      </c>
      <c r="G489" s="13">
        <f>(C489-VLOOKUP(E489,Riders!$A$2:$C$3501,2,FALSE))/365</f>
        <v>19.898630136986302</v>
      </c>
      <c r="H489" s="1">
        <v>6</v>
      </c>
      <c r="I489" s="107">
        <v>6.4351851851851896E-3</v>
      </c>
      <c r="J489">
        <v>48.511000000000003</v>
      </c>
    </row>
    <row r="490" spans="1:10" x14ac:dyDescent="0.45">
      <c r="A490" s="1" t="s">
        <v>170</v>
      </c>
      <c r="B490" s="1">
        <v>2019</v>
      </c>
      <c r="C490" s="2">
        <v>43772</v>
      </c>
      <c r="D490" s="1" t="s">
        <v>72</v>
      </c>
      <c r="E490" s="1" t="s">
        <v>215</v>
      </c>
      <c r="F490" s="1" t="s">
        <v>17</v>
      </c>
      <c r="G490" s="13">
        <f>(C490-VLOOKUP(E490,Riders!$A$2:$C$3501,2,FALSE))/365</f>
        <v>20.82191780821918</v>
      </c>
      <c r="H490" s="1">
        <v>7</v>
      </c>
      <c r="I490" s="107">
        <v>6.4351851851851896E-3</v>
      </c>
      <c r="J490">
        <v>48.511000000000003</v>
      </c>
    </row>
    <row r="491" spans="1:10" x14ac:dyDescent="0.45">
      <c r="A491" s="1" t="s">
        <v>170</v>
      </c>
      <c r="B491" s="1">
        <v>2019</v>
      </c>
      <c r="C491" s="2">
        <v>43772</v>
      </c>
      <c r="D491" s="1" t="s">
        <v>72</v>
      </c>
      <c r="E491" s="1" t="s">
        <v>222</v>
      </c>
      <c r="F491" s="1" t="s">
        <v>223</v>
      </c>
      <c r="G491" s="13">
        <f>(C491-VLOOKUP(E491,Riders!$A$2:$C$3501,2,FALSE))/365</f>
        <v>20.334246575342465</v>
      </c>
      <c r="H491" s="1">
        <v>8</v>
      </c>
      <c r="I491" s="107">
        <v>6.4351851851851896E-3</v>
      </c>
      <c r="J491">
        <v>48.511000000000003</v>
      </c>
    </row>
    <row r="492" spans="1:10" x14ac:dyDescent="0.45">
      <c r="A492" s="1" t="s">
        <v>170</v>
      </c>
      <c r="B492" s="1">
        <v>2019</v>
      </c>
      <c r="C492" s="2">
        <v>43772</v>
      </c>
      <c r="D492" s="1" t="s">
        <v>72</v>
      </c>
      <c r="E492" s="1" t="s">
        <v>301</v>
      </c>
      <c r="F492" s="1" t="s">
        <v>51</v>
      </c>
      <c r="G492" s="13">
        <f>(C492-VLOOKUP(E492,Riders!$A$2:$C$3501,2,FALSE))/365</f>
        <v>29.660273972602738</v>
      </c>
      <c r="H492" s="1">
        <v>9</v>
      </c>
      <c r="I492" s="107">
        <v>6.4351851851851896E-3</v>
      </c>
      <c r="J492">
        <v>48.511000000000003</v>
      </c>
    </row>
    <row r="493" spans="1:10" x14ac:dyDescent="0.45">
      <c r="A493" s="30" t="s">
        <v>170</v>
      </c>
      <c r="B493" s="30">
        <v>2019</v>
      </c>
      <c r="C493" s="49">
        <v>43772</v>
      </c>
      <c r="D493" s="30" t="s">
        <v>72</v>
      </c>
      <c r="E493" s="47" t="s">
        <v>233</v>
      </c>
      <c r="F493" s="47" t="s">
        <v>56</v>
      </c>
      <c r="G493" s="13">
        <f>(C493-VLOOKUP(E493,Riders!$A$2:$C$3501,2,FALSE))/365</f>
        <v>24.172602739726027</v>
      </c>
      <c r="H493" s="47">
        <v>10</v>
      </c>
      <c r="I493" s="107">
        <v>6.4351851851851896E-3</v>
      </c>
      <c r="J493">
        <v>48.511000000000003</v>
      </c>
    </row>
    <row r="494" spans="1:10" x14ac:dyDescent="0.45">
      <c r="A494" s="30" t="s">
        <v>170</v>
      </c>
      <c r="B494" s="30">
        <v>2019</v>
      </c>
      <c r="C494" s="49">
        <v>43772</v>
      </c>
      <c r="D494" s="30" t="s">
        <v>72</v>
      </c>
      <c r="E494" s="47" t="s">
        <v>268</v>
      </c>
      <c r="F494" s="47" t="s">
        <v>47</v>
      </c>
      <c r="G494" s="13">
        <f>(C494-VLOOKUP(E494,Riders!$A$2:$C$3501,2,FALSE))/365</f>
        <v>22.838356164383562</v>
      </c>
      <c r="H494" s="47">
        <v>11</v>
      </c>
      <c r="I494" s="107">
        <v>6.4351851851851896E-3</v>
      </c>
      <c r="J494">
        <v>48.511000000000003</v>
      </c>
    </row>
    <row r="495" spans="1:10" x14ac:dyDescent="0.45">
      <c r="A495" s="30" t="s">
        <v>170</v>
      </c>
      <c r="B495" s="30">
        <v>2019</v>
      </c>
      <c r="C495" s="49">
        <v>43772</v>
      </c>
      <c r="D495" s="30" t="s">
        <v>72</v>
      </c>
      <c r="E495" s="47" t="s">
        <v>314</v>
      </c>
      <c r="F495" s="47" t="s">
        <v>118</v>
      </c>
      <c r="G495" s="13">
        <f>(C495-VLOOKUP(E495,Riders!$A$2:$C$3501,2,FALSE))/365</f>
        <v>23.084931506849315</v>
      </c>
      <c r="H495" s="47">
        <v>12</v>
      </c>
      <c r="I495" s="107">
        <v>6.4351851851851896E-3</v>
      </c>
      <c r="J495">
        <v>48.511000000000003</v>
      </c>
    </row>
    <row r="496" spans="1:10" x14ac:dyDescent="0.45">
      <c r="A496" s="30" t="s">
        <v>170</v>
      </c>
      <c r="B496" s="30">
        <v>2019</v>
      </c>
      <c r="C496" s="49">
        <v>43772</v>
      </c>
      <c r="D496" s="30" t="s">
        <v>72</v>
      </c>
      <c r="E496" s="47" t="s">
        <v>219</v>
      </c>
      <c r="F496" s="47" t="s">
        <v>220</v>
      </c>
      <c r="G496" s="13">
        <f>(C496-VLOOKUP(E496,Riders!$A$2:$C$3501,2,FALSE))/365</f>
        <v>27.2</v>
      </c>
      <c r="H496" s="47">
        <v>13</v>
      </c>
      <c r="I496" s="107">
        <v>6.4351851851851896E-3</v>
      </c>
      <c r="J496">
        <v>48.511000000000003</v>
      </c>
    </row>
    <row r="497" spans="1:10" x14ac:dyDescent="0.45">
      <c r="A497" s="30" t="s">
        <v>170</v>
      </c>
      <c r="B497" s="30">
        <v>2019</v>
      </c>
      <c r="C497" s="49">
        <v>43772</v>
      </c>
      <c r="D497" s="30" t="s">
        <v>72</v>
      </c>
      <c r="E497" s="47" t="s">
        <v>299</v>
      </c>
      <c r="F497" s="47" t="s">
        <v>38</v>
      </c>
      <c r="G497" s="13">
        <f>(C497-VLOOKUP(E497,Riders!$A$2:$C$3501,2,FALSE))/365</f>
        <v>27.19178082191781</v>
      </c>
      <c r="H497" s="47">
        <v>14</v>
      </c>
      <c r="I497" s="107">
        <v>6.4351851851851896E-3</v>
      </c>
      <c r="J497">
        <v>48.511000000000003</v>
      </c>
    </row>
    <row r="498" spans="1:10" x14ac:dyDescent="0.45">
      <c r="A498" s="30" t="s">
        <v>170</v>
      </c>
      <c r="B498" s="30">
        <v>2019</v>
      </c>
      <c r="C498" s="49">
        <v>43772</v>
      </c>
      <c r="D498" s="30" t="s">
        <v>72</v>
      </c>
      <c r="E498" s="47" t="s">
        <v>242</v>
      </c>
      <c r="F498" s="47" t="s">
        <v>243</v>
      </c>
      <c r="G498" s="13">
        <f>(C498-VLOOKUP(E498,Riders!$A$2:$C$3501,2,FALSE))/365</f>
        <v>24.926027397260274</v>
      </c>
      <c r="H498" s="47">
        <v>15</v>
      </c>
      <c r="I498" s="107">
        <v>6.4351851851851896E-3</v>
      </c>
      <c r="J498">
        <v>48.511000000000003</v>
      </c>
    </row>
    <row r="499" spans="1:10" x14ac:dyDescent="0.45">
      <c r="A499" s="30" t="s">
        <v>170</v>
      </c>
      <c r="B499" s="30">
        <v>2019</v>
      </c>
      <c r="C499" s="49">
        <v>43772</v>
      </c>
      <c r="D499" s="30" t="s">
        <v>72</v>
      </c>
      <c r="E499" s="47" t="s">
        <v>251</v>
      </c>
      <c r="F499" s="47" t="s">
        <v>65</v>
      </c>
      <c r="G499" s="13">
        <f>(C499-VLOOKUP(E499,Riders!$A$2:$C$3501,2,FALSE))/365</f>
        <v>18.509589041095889</v>
      </c>
      <c r="H499" s="47">
        <v>16</v>
      </c>
      <c r="I499" s="107">
        <v>6.4351851851851896E-3</v>
      </c>
      <c r="J499">
        <v>48.511000000000003</v>
      </c>
    </row>
    <row r="500" spans="1:10" x14ac:dyDescent="0.45">
      <c r="A500" s="30" t="s">
        <v>170</v>
      </c>
      <c r="B500" s="30">
        <v>2019</v>
      </c>
      <c r="C500" s="49">
        <v>43772</v>
      </c>
      <c r="D500" s="30" t="s">
        <v>72</v>
      </c>
      <c r="E500" s="47" t="s">
        <v>276</v>
      </c>
      <c r="F500" s="47" t="s">
        <v>120</v>
      </c>
      <c r="G500" s="13" t="e">
        <f>(C500-VLOOKUP(E500,Riders!$A$2:$C$3501,2,FALSE))/365</f>
        <v>#N/A</v>
      </c>
      <c r="H500" s="47">
        <v>17</v>
      </c>
      <c r="I500" s="107">
        <v>6.4351851851851896E-3</v>
      </c>
      <c r="J500">
        <v>48.511000000000003</v>
      </c>
    </row>
    <row r="501" spans="1:10" x14ac:dyDescent="0.45">
      <c r="A501" s="30" t="s">
        <v>170</v>
      </c>
      <c r="B501" s="30">
        <v>2019</v>
      </c>
      <c r="C501" s="49">
        <v>43772</v>
      </c>
      <c r="D501" s="30" t="s">
        <v>72</v>
      </c>
      <c r="E501" s="47" t="s">
        <v>305</v>
      </c>
      <c r="F501" s="47" t="s">
        <v>172</v>
      </c>
      <c r="G501" s="13">
        <f>(C501-VLOOKUP(E501,Riders!$A$2:$C$3501,2,FALSE))/365</f>
        <v>35.282191780821918</v>
      </c>
      <c r="H501" s="47">
        <v>18</v>
      </c>
      <c r="I501" s="107">
        <v>6.4351851851851896E-3</v>
      </c>
      <c r="J501">
        <v>48.511000000000003</v>
      </c>
    </row>
    <row r="502" spans="1:10" x14ac:dyDescent="0.45">
      <c r="A502" s="30" t="s">
        <v>170</v>
      </c>
      <c r="B502" s="30">
        <v>2019</v>
      </c>
      <c r="C502" s="49">
        <v>43772</v>
      </c>
      <c r="D502" s="30" t="s">
        <v>72</v>
      </c>
      <c r="E502" s="47" t="s">
        <v>303</v>
      </c>
      <c r="F502" s="47" t="s">
        <v>232</v>
      </c>
      <c r="G502" s="13">
        <f>(C502-VLOOKUP(E502,Riders!$A$2:$C$3501,2,FALSE))/365</f>
        <v>25.408219178082192</v>
      </c>
      <c r="H502" s="47">
        <v>19</v>
      </c>
      <c r="I502" s="107">
        <v>6.4351851851851896E-3</v>
      </c>
      <c r="J502">
        <v>48.511000000000003</v>
      </c>
    </row>
    <row r="503" spans="1:10" x14ac:dyDescent="0.45">
      <c r="A503" s="30" t="s">
        <v>170</v>
      </c>
      <c r="B503" s="30">
        <v>2019</v>
      </c>
      <c r="C503" s="49">
        <v>43772</v>
      </c>
      <c r="D503" s="30" t="s">
        <v>72</v>
      </c>
      <c r="E503" s="47" t="s">
        <v>317</v>
      </c>
      <c r="F503" s="47" t="s">
        <v>230</v>
      </c>
      <c r="G503" s="13" t="e">
        <f>(C503-VLOOKUP(E503,Riders!$A$2:$C$3501,2,FALSE))/365</f>
        <v>#N/A</v>
      </c>
      <c r="H503" s="47">
        <v>20</v>
      </c>
      <c r="I503" s="107">
        <v>6.4351851851851896E-3</v>
      </c>
      <c r="J503">
        <v>48.511000000000003</v>
      </c>
    </row>
    <row r="504" spans="1:10" x14ac:dyDescent="0.45">
      <c r="A504" s="30" t="s">
        <v>170</v>
      </c>
      <c r="B504" s="30">
        <v>2019</v>
      </c>
      <c r="C504" s="49">
        <v>43772</v>
      </c>
      <c r="D504" s="30" t="s">
        <v>72</v>
      </c>
      <c r="E504" s="47" t="s">
        <v>324</v>
      </c>
      <c r="F504" s="47" t="s">
        <v>61</v>
      </c>
      <c r="G504" s="13">
        <f>(C504-VLOOKUP(E504,Riders!$A$2:$C$3501,2,FALSE))/365</f>
        <v>26.13150684931507</v>
      </c>
      <c r="H504" s="47">
        <v>21</v>
      </c>
      <c r="I504" s="107">
        <v>6.4351851851851896E-3</v>
      </c>
      <c r="J504">
        <v>48.511000000000003</v>
      </c>
    </row>
    <row r="505" spans="1:10" x14ac:dyDescent="0.45">
      <c r="A505" s="30" t="s">
        <v>170</v>
      </c>
      <c r="B505" s="30">
        <v>2019</v>
      </c>
      <c r="C505" s="49">
        <v>43772</v>
      </c>
      <c r="D505" s="30" t="s">
        <v>72</v>
      </c>
      <c r="E505" s="47" t="s">
        <v>302</v>
      </c>
      <c r="F505" s="47" t="s">
        <v>264</v>
      </c>
      <c r="G505" s="13">
        <f>(C505-VLOOKUP(E505,Riders!$A$2:$C$3501,2,FALSE))/365</f>
        <v>39.509589041095893</v>
      </c>
      <c r="H505" s="47">
        <v>22</v>
      </c>
      <c r="I505" s="107">
        <v>6.4351851851851896E-3</v>
      </c>
      <c r="J505">
        <v>48.511000000000003</v>
      </c>
    </row>
    <row r="506" spans="1:10" x14ac:dyDescent="0.45">
      <c r="A506" s="30" t="s">
        <v>170</v>
      </c>
      <c r="B506" s="30">
        <v>2019</v>
      </c>
      <c r="C506" s="49">
        <v>43772</v>
      </c>
      <c r="D506" s="30" t="s">
        <v>72</v>
      </c>
      <c r="E506" s="47" t="s">
        <v>216</v>
      </c>
      <c r="F506" s="47" t="s">
        <v>27</v>
      </c>
      <c r="G506" s="13">
        <f>(C506-VLOOKUP(E506,Riders!$A$2:$C$3501,2,FALSE))/365</f>
        <v>20.736986301369864</v>
      </c>
      <c r="H506" s="47">
        <v>23</v>
      </c>
      <c r="I506" s="107">
        <v>6.4351851851851896E-3</v>
      </c>
      <c r="J506">
        <v>48.511000000000003</v>
      </c>
    </row>
    <row r="507" spans="1:10" x14ac:dyDescent="0.45">
      <c r="A507" s="30" t="s">
        <v>170</v>
      </c>
      <c r="B507" s="30">
        <v>2019</v>
      </c>
      <c r="C507" s="49">
        <v>43772</v>
      </c>
      <c r="D507" s="30" t="s">
        <v>72</v>
      </c>
      <c r="E507" s="47" t="s">
        <v>277</v>
      </c>
      <c r="F507" s="47" t="s">
        <v>278</v>
      </c>
      <c r="G507" s="13">
        <f>(C507-VLOOKUP(E507,Riders!$A$2:$C$3501,2,FALSE))/365</f>
        <v>21.646575342465752</v>
      </c>
      <c r="H507" s="47">
        <v>24</v>
      </c>
      <c r="I507" s="107">
        <v>6.4351851851851896E-3</v>
      </c>
      <c r="J507">
        <v>48.511000000000003</v>
      </c>
    </row>
    <row r="508" spans="1:10" x14ac:dyDescent="0.45">
      <c r="A508" s="29" t="s">
        <v>173</v>
      </c>
      <c r="B508" s="29">
        <v>2019</v>
      </c>
      <c r="C508" s="52">
        <v>43525</v>
      </c>
      <c r="D508" s="29" t="s">
        <v>13</v>
      </c>
      <c r="E508" s="51" t="s">
        <v>298</v>
      </c>
      <c r="F508" s="51" t="s">
        <v>53</v>
      </c>
      <c r="G508" s="13">
        <f>(C508-VLOOKUP(E508,Riders!$A$2:$C$3501,2,FALSE))/365</f>
        <v>19.621917808219177</v>
      </c>
      <c r="H508" s="51">
        <v>1</v>
      </c>
      <c r="I508" s="107">
        <v>6.7592592592592591E-3</v>
      </c>
      <c r="J508">
        <v>46.174999999999997</v>
      </c>
    </row>
    <row r="509" spans="1:10" x14ac:dyDescent="0.45">
      <c r="A509" s="29" t="s">
        <v>173</v>
      </c>
      <c r="B509" s="29">
        <v>2019</v>
      </c>
      <c r="C509" s="52">
        <v>43525</v>
      </c>
      <c r="D509" s="29" t="s">
        <v>13</v>
      </c>
      <c r="E509" s="51" t="s">
        <v>315</v>
      </c>
      <c r="F509" s="51" t="s">
        <v>36</v>
      </c>
      <c r="G509" s="13">
        <f>(C509-VLOOKUP(E509,Riders!$A$2:$C$3501,2,FALSE))/365</f>
        <v>27.235616438356164</v>
      </c>
      <c r="H509" s="51">
        <v>2</v>
      </c>
      <c r="I509" s="107">
        <v>6.7592592592592591E-3</v>
      </c>
      <c r="J509">
        <v>46.174999999999997</v>
      </c>
    </row>
    <row r="510" spans="1:10" x14ac:dyDescent="0.45">
      <c r="A510" s="29" t="s">
        <v>173</v>
      </c>
      <c r="B510" s="29">
        <v>2019</v>
      </c>
      <c r="C510" s="52">
        <v>43525</v>
      </c>
      <c r="D510" s="29" t="s">
        <v>13</v>
      </c>
      <c r="E510" s="51" t="s">
        <v>214</v>
      </c>
      <c r="F510" s="51" t="s">
        <v>67</v>
      </c>
      <c r="G510" s="13">
        <f>(C510-VLOOKUP(E510,Riders!$A$2:$C$3501,2,FALSE))/365</f>
        <v>24.2</v>
      </c>
      <c r="H510" s="51">
        <v>3</v>
      </c>
      <c r="I510" s="107">
        <v>6.75925925925926E-3</v>
      </c>
      <c r="J510">
        <v>46.174999999999997</v>
      </c>
    </row>
    <row r="511" spans="1:10" x14ac:dyDescent="0.45">
      <c r="A511" s="29" t="s">
        <v>173</v>
      </c>
      <c r="B511" s="29">
        <v>2019</v>
      </c>
      <c r="C511" s="52">
        <v>43525</v>
      </c>
      <c r="D511" s="29" t="s">
        <v>13</v>
      </c>
      <c r="E511" s="51" t="s">
        <v>306</v>
      </c>
      <c r="F511" s="51" t="s">
        <v>19</v>
      </c>
      <c r="G511" s="13">
        <f>(C511-VLOOKUP(E511,Riders!$A$2:$C$3501,2,FALSE))/365</f>
        <v>36.4</v>
      </c>
      <c r="H511" s="51">
        <v>4</v>
      </c>
      <c r="I511" s="107">
        <v>6.75925925925926E-3</v>
      </c>
      <c r="J511">
        <v>46.174999999999997</v>
      </c>
    </row>
    <row r="512" spans="1:10" x14ac:dyDescent="0.45">
      <c r="A512" s="29" t="s">
        <v>173</v>
      </c>
      <c r="B512" s="29">
        <v>2019</v>
      </c>
      <c r="C512" s="52">
        <v>43525</v>
      </c>
      <c r="D512" s="29" t="s">
        <v>13</v>
      </c>
      <c r="E512" s="51" t="s">
        <v>331</v>
      </c>
      <c r="F512" s="51" t="s">
        <v>56</v>
      </c>
      <c r="G512" s="13">
        <f>(C512-VLOOKUP(E512,Riders!$A$2:$C$3501,2,FALSE))/365</f>
        <v>26.863013698630137</v>
      </c>
      <c r="H512" s="51">
        <v>5</v>
      </c>
      <c r="I512" s="107">
        <v>6.75925925925926E-3</v>
      </c>
      <c r="J512">
        <v>46.174999999999997</v>
      </c>
    </row>
    <row r="513" spans="1:10" x14ac:dyDescent="0.45">
      <c r="A513" s="29" t="s">
        <v>173</v>
      </c>
      <c r="B513" s="29">
        <v>2019</v>
      </c>
      <c r="C513" s="52">
        <v>43525</v>
      </c>
      <c r="D513" s="29" t="s">
        <v>13</v>
      </c>
      <c r="E513" s="51" t="s">
        <v>221</v>
      </c>
      <c r="F513" s="51" t="s">
        <v>40</v>
      </c>
      <c r="G513" s="13">
        <f>(C513-VLOOKUP(E513,Riders!$A$2:$C$3501,2,FALSE))/365</f>
        <v>21.904109589041095</v>
      </c>
      <c r="H513" s="51">
        <v>6</v>
      </c>
      <c r="I513" s="107">
        <v>6.75925925925926E-3</v>
      </c>
      <c r="J513">
        <v>46.174999999999997</v>
      </c>
    </row>
    <row r="514" spans="1:10" x14ac:dyDescent="0.45">
      <c r="A514" s="29" t="s">
        <v>173</v>
      </c>
      <c r="B514" s="29">
        <v>2019</v>
      </c>
      <c r="C514" s="52">
        <v>43525</v>
      </c>
      <c r="D514" s="29" t="s">
        <v>13</v>
      </c>
      <c r="E514" s="51" t="s">
        <v>307</v>
      </c>
      <c r="F514" s="51" t="s">
        <v>27</v>
      </c>
      <c r="G514" s="13">
        <f>(C514-VLOOKUP(E514,Riders!$A$2:$C$3501,2,FALSE))/365</f>
        <v>25.764383561643836</v>
      </c>
      <c r="H514" s="51">
        <v>7</v>
      </c>
      <c r="I514" s="107">
        <v>6.75925925925926E-3</v>
      </c>
      <c r="J514">
        <v>46.174999999999997</v>
      </c>
    </row>
    <row r="515" spans="1:10" x14ac:dyDescent="0.45">
      <c r="A515" s="29" t="s">
        <v>173</v>
      </c>
      <c r="B515" s="29">
        <v>2019</v>
      </c>
      <c r="C515" s="52">
        <v>43525</v>
      </c>
      <c r="D515" s="29" t="s">
        <v>13</v>
      </c>
      <c r="E515" s="51" t="s">
        <v>268</v>
      </c>
      <c r="F515" s="51" t="s">
        <v>47</v>
      </c>
      <c r="G515" s="13">
        <f>(C515-VLOOKUP(E515,Riders!$A$2:$C$3501,2,FALSE))/365</f>
        <v>22.161643835616438</v>
      </c>
      <c r="H515" s="51">
        <v>8</v>
      </c>
      <c r="I515" s="107">
        <v>6.75925925925926E-3</v>
      </c>
      <c r="J515">
        <v>46.174999999999997</v>
      </c>
    </row>
    <row r="516" spans="1:10" x14ac:dyDescent="0.45">
      <c r="A516" s="29" t="s">
        <v>173</v>
      </c>
      <c r="B516" s="29">
        <v>2019</v>
      </c>
      <c r="C516" s="52">
        <v>43525</v>
      </c>
      <c r="D516" s="29" t="s">
        <v>13</v>
      </c>
      <c r="E516" s="51" t="s">
        <v>237</v>
      </c>
      <c r="F516" s="51" t="s">
        <v>238</v>
      </c>
      <c r="G516" s="13">
        <f>(C516-VLOOKUP(E516,Riders!$A$2:$C$3501,2,FALSE))/365</f>
        <v>22.783561643835615</v>
      </c>
      <c r="H516" s="51">
        <v>9</v>
      </c>
      <c r="I516" s="107">
        <v>6.75925925925926E-3</v>
      </c>
      <c r="J516">
        <v>46.174999999999997</v>
      </c>
    </row>
    <row r="517" spans="1:10" x14ac:dyDescent="0.45">
      <c r="A517" s="29" t="s">
        <v>173</v>
      </c>
      <c r="B517" s="29">
        <v>2019</v>
      </c>
      <c r="C517" s="52">
        <v>43525</v>
      </c>
      <c r="D517" s="29" t="s">
        <v>13</v>
      </c>
      <c r="E517" s="51" t="s">
        <v>222</v>
      </c>
      <c r="F517" s="51" t="s">
        <v>223</v>
      </c>
      <c r="G517" s="13">
        <f>(C517-VLOOKUP(E517,Riders!$A$2:$C$3501,2,FALSE))/365</f>
        <v>19.657534246575342</v>
      </c>
      <c r="H517" s="51">
        <v>10</v>
      </c>
      <c r="I517" s="107">
        <v>6.75925925925926E-3</v>
      </c>
      <c r="J517">
        <v>46.174999999999997</v>
      </c>
    </row>
    <row r="518" spans="1:10" x14ac:dyDescent="0.45">
      <c r="A518" s="29" t="s">
        <v>173</v>
      </c>
      <c r="B518" s="29">
        <v>2019</v>
      </c>
      <c r="C518" s="52">
        <v>43525</v>
      </c>
      <c r="D518" s="29" t="s">
        <v>13</v>
      </c>
      <c r="E518" s="51" t="s">
        <v>269</v>
      </c>
      <c r="F518" s="51" t="s">
        <v>25</v>
      </c>
      <c r="G518" s="13">
        <f>(C518-VLOOKUP(E518,Riders!$A$2:$C$3501,2,FALSE))/365</f>
        <v>24.986301369863014</v>
      </c>
      <c r="H518" s="51">
        <v>11</v>
      </c>
      <c r="I518" s="107">
        <v>6.75925925925926E-3</v>
      </c>
      <c r="J518">
        <v>46.174999999999997</v>
      </c>
    </row>
    <row r="519" spans="1:10" x14ac:dyDescent="0.45">
      <c r="A519" s="29" t="s">
        <v>173</v>
      </c>
      <c r="B519" s="29">
        <v>2019</v>
      </c>
      <c r="C519" s="52">
        <v>43525</v>
      </c>
      <c r="D519" s="29" t="s">
        <v>13</v>
      </c>
      <c r="E519" s="51" t="s">
        <v>332</v>
      </c>
      <c r="F519" s="51" t="s">
        <v>17</v>
      </c>
      <c r="G519" s="13">
        <f>(C519-VLOOKUP(E519,Riders!$A$2:$C$3501,2,FALSE))/365</f>
        <v>27.531506849315068</v>
      </c>
      <c r="H519" s="51">
        <v>12</v>
      </c>
      <c r="I519" s="107">
        <v>6.75925925925926E-3</v>
      </c>
      <c r="J519">
        <v>46.174999999999997</v>
      </c>
    </row>
    <row r="520" spans="1:10" x14ac:dyDescent="0.45">
      <c r="A520" s="29" t="s">
        <v>173</v>
      </c>
      <c r="B520" s="29">
        <v>2019</v>
      </c>
      <c r="C520" s="52">
        <v>43525</v>
      </c>
      <c r="D520" s="29" t="s">
        <v>13</v>
      </c>
      <c r="E520" s="51" t="s">
        <v>322</v>
      </c>
      <c r="F520" s="51" t="s">
        <v>29</v>
      </c>
      <c r="G520" s="13">
        <f>(C520-VLOOKUP(E520,Riders!$A$2:$C$3501,2,FALSE))/365</f>
        <v>31.13150684931507</v>
      </c>
      <c r="H520" s="51">
        <v>13</v>
      </c>
      <c r="I520" s="107">
        <v>6.75925925925926E-3</v>
      </c>
      <c r="J520">
        <v>46.174999999999997</v>
      </c>
    </row>
    <row r="521" spans="1:10" x14ac:dyDescent="0.45">
      <c r="A521" s="29" t="s">
        <v>173</v>
      </c>
      <c r="B521" s="29">
        <v>2019</v>
      </c>
      <c r="C521" s="52">
        <v>43525</v>
      </c>
      <c r="D521" s="29" t="s">
        <v>13</v>
      </c>
      <c r="E521" s="51" t="s">
        <v>303</v>
      </c>
      <c r="F521" s="51" t="s">
        <v>232</v>
      </c>
      <c r="G521" s="13">
        <f>(C521-VLOOKUP(E521,Riders!$A$2:$C$3501,2,FALSE))/365</f>
        <v>24.731506849315068</v>
      </c>
      <c r="H521" s="51">
        <v>14</v>
      </c>
      <c r="I521" s="107">
        <v>6.75925925925926E-3</v>
      </c>
      <c r="J521">
        <v>46.174999999999997</v>
      </c>
    </row>
    <row r="522" spans="1:10" x14ac:dyDescent="0.45">
      <c r="A522" s="29" t="s">
        <v>173</v>
      </c>
      <c r="B522" s="29">
        <v>2019</v>
      </c>
      <c r="C522" s="52">
        <v>43525</v>
      </c>
      <c r="D522" s="29" t="s">
        <v>13</v>
      </c>
      <c r="E522" s="51" t="s">
        <v>2331</v>
      </c>
      <c r="F522" s="51" t="s">
        <v>44</v>
      </c>
      <c r="G522" s="13">
        <f>(C522-VLOOKUP(E522,Riders!$A$2:$C$3501,2,FALSE))/365</f>
        <v>22.241095890410961</v>
      </c>
      <c r="H522" s="51">
        <v>15</v>
      </c>
      <c r="I522" s="107">
        <v>6.75925925925926E-3</v>
      </c>
      <c r="J522">
        <v>46.174999999999997</v>
      </c>
    </row>
    <row r="523" spans="1:10" x14ac:dyDescent="0.45">
      <c r="A523" s="29" t="s">
        <v>173</v>
      </c>
      <c r="B523" s="29">
        <v>2019</v>
      </c>
      <c r="C523" s="52">
        <v>43525</v>
      </c>
      <c r="D523" s="29" t="s">
        <v>13</v>
      </c>
      <c r="E523" s="51" t="s">
        <v>333</v>
      </c>
      <c r="F523" s="51" t="s">
        <v>172</v>
      </c>
      <c r="G523" s="13">
        <f>(C523-VLOOKUP(E523,Riders!$A$2:$C$3501,2,FALSE))/365</f>
        <v>24.586301369863012</v>
      </c>
      <c r="H523" s="51">
        <v>16</v>
      </c>
      <c r="I523" s="107">
        <v>6.75925925925926E-3</v>
      </c>
      <c r="J523">
        <v>46.174999999999997</v>
      </c>
    </row>
    <row r="524" spans="1:10" x14ac:dyDescent="0.45">
      <c r="A524" s="29" t="s">
        <v>173</v>
      </c>
      <c r="B524" s="29">
        <v>2019</v>
      </c>
      <c r="C524" s="52">
        <v>43525</v>
      </c>
      <c r="D524" s="29" t="s">
        <v>13</v>
      </c>
      <c r="E524" s="51" t="s">
        <v>310</v>
      </c>
      <c r="F524" s="51" t="s">
        <v>158</v>
      </c>
      <c r="G524" s="13">
        <f>(C524-VLOOKUP(E524,Riders!$A$2:$C$3501,2,FALSE))/365</f>
        <v>28.775342465753425</v>
      </c>
      <c r="H524" s="51">
        <v>17</v>
      </c>
      <c r="I524" s="107">
        <v>6.75925925925926E-3</v>
      </c>
      <c r="J524">
        <v>46.174999999999997</v>
      </c>
    </row>
    <row r="525" spans="1:10" x14ac:dyDescent="0.45">
      <c r="A525" s="29" t="s">
        <v>173</v>
      </c>
      <c r="B525" s="29">
        <v>2019</v>
      </c>
      <c r="C525" s="52">
        <v>43525</v>
      </c>
      <c r="D525" s="29" t="s">
        <v>13</v>
      </c>
      <c r="E525" s="51" t="s">
        <v>299</v>
      </c>
      <c r="F525" s="51" t="s">
        <v>38</v>
      </c>
      <c r="G525" s="13">
        <f>(C525-VLOOKUP(E525,Riders!$A$2:$C$3501,2,FALSE))/365</f>
        <v>26.515068493150686</v>
      </c>
      <c r="H525" s="51">
        <v>18</v>
      </c>
      <c r="I525" s="107">
        <v>6.75925925925926E-3</v>
      </c>
      <c r="J525">
        <v>46.174999999999997</v>
      </c>
    </row>
    <row r="526" spans="1:10" x14ac:dyDescent="0.45">
      <c r="A526" s="29" t="s">
        <v>173</v>
      </c>
      <c r="B526" s="29">
        <v>2019</v>
      </c>
      <c r="C526" s="52">
        <v>43525</v>
      </c>
      <c r="D526" s="29" t="s">
        <v>13</v>
      </c>
      <c r="E526" s="51" t="s">
        <v>334</v>
      </c>
      <c r="F526" s="51" t="s">
        <v>118</v>
      </c>
      <c r="G526" s="13">
        <f>(C526-VLOOKUP(E526,Riders!$A$2:$C$3501,2,FALSE))/365</f>
        <v>26.361643835616437</v>
      </c>
      <c r="H526" s="51">
        <v>19</v>
      </c>
      <c r="I526" s="107">
        <v>6.75925925925926E-3</v>
      </c>
      <c r="J526">
        <v>46.174999999999997</v>
      </c>
    </row>
    <row r="527" spans="1:10" x14ac:dyDescent="0.45">
      <c r="A527" s="29" t="s">
        <v>173</v>
      </c>
      <c r="B527" s="29">
        <v>2019</v>
      </c>
      <c r="C527" s="52">
        <v>43525</v>
      </c>
      <c r="D527" s="29" t="s">
        <v>13</v>
      </c>
      <c r="E527" s="51" t="s">
        <v>311</v>
      </c>
      <c r="F527" s="51" t="s">
        <v>61</v>
      </c>
      <c r="G527" s="13">
        <f>(C527-VLOOKUP(E527,Riders!$A$2:$C$3501,2,FALSE))/365</f>
        <v>29.13150684931507</v>
      </c>
      <c r="H527" s="51">
        <v>20</v>
      </c>
      <c r="I527" s="107">
        <v>6.75925925925926E-3</v>
      </c>
      <c r="J527">
        <v>46.174999999999997</v>
      </c>
    </row>
    <row r="528" spans="1:10" x14ac:dyDescent="0.45">
      <c r="A528" s="29" t="s">
        <v>173</v>
      </c>
      <c r="B528" s="29">
        <v>2019</v>
      </c>
      <c r="C528" s="52">
        <v>43525</v>
      </c>
      <c r="D528" s="29" t="s">
        <v>13</v>
      </c>
      <c r="E528" s="51" t="s">
        <v>1415</v>
      </c>
      <c r="F528" s="51" t="s">
        <v>230</v>
      </c>
      <c r="G528" s="13">
        <f>(C528-VLOOKUP(E528,Riders!$A$2:$C$3501,2,FALSE))/365</f>
        <v>29.082191780821919</v>
      </c>
      <c r="H528" s="51">
        <v>21</v>
      </c>
      <c r="I528" s="107">
        <v>6.75925925925926E-3</v>
      </c>
      <c r="J528">
        <v>46.174999999999997</v>
      </c>
    </row>
    <row r="529" spans="1:10" x14ac:dyDescent="0.45">
      <c r="A529" s="29" t="s">
        <v>173</v>
      </c>
      <c r="B529" s="29">
        <v>2019</v>
      </c>
      <c r="C529" s="52">
        <v>43525</v>
      </c>
      <c r="D529" s="29" t="s">
        <v>13</v>
      </c>
      <c r="E529" s="51" t="s">
        <v>219</v>
      </c>
      <c r="F529" s="51" t="s">
        <v>220</v>
      </c>
      <c r="G529" s="13">
        <f>(C529-VLOOKUP(E529,Riders!$A$2:$C$3501,2,FALSE))/365</f>
        <v>26.523287671232875</v>
      </c>
      <c r="H529" s="51">
        <v>22</v>
      </c>
      <c r="I529" s="107">
        <v>6.75925925925926E-3</v>
      </c>
      <c r="J529">
        <v>46.174999999999997</v>
      </c>
    </row>
    <row r="530" spans="1:10" x14ac:dyDescent="0.45">
      <c r="A530" s="29" t="s">
        <v>173</v>
      </c>
      <c r="B530" s="29">
        <v>2019</v>
      </c>
      <c r="C530" s="52">
        <v>43525</v>
      </c>
      <c r="D530" s="29" t="s">
        <v>13</v>
      </c>
      <c r="E530" s="51" t="s">
        <v>236</v>
      </c>
      <c r="F530" s="51" t="s">
        <v>51</v>
      </c>
      <c r="G530" s="13">
        <f>(C530-VLOOKUP(E530,Riders!$A$2:$C$3501,2,FALSE))/365</f>
        <v>23.32054794520548</v>
      </c>
      <c r="H530" s="51">
        <v>23</v>
      </c>
      <c r="I530" s="107">
        <v>6.75925925925926E-3</v>
      </c>
      <c r="J530">
        <v>46.174999999999997</v>
      </c>
    </row>
    <row r="531" spans="1:10" x14ac:dyDescent="0.45">
      <c r="A531" s="29" t="s">
        <v>173</v>
      </c>
      <c r="B531" s="29">
        <v>2019</v>
      </c>
      <c r="C531" s="52">
        <v>43525</v>
      </c>
      <c r="D531" s="29" t="s">
        <v>13</v>
      </c>
      <c r="E531" s="51" t="s">
        <v>276</v>
      </c>
      <c r="F531" s="51" t="s">
        <v>120</v>
      </c>
      <c r="G531" s="13" t="e">
        <f>(C531-VLOOKUP(E531,Riders!$A$2:$C$3501,2,FALSE))/365</f>
        <v>#N/A</v>
      </c>
      <c r="H531" s="51">
        <v>24</v>
      </c>
      <c r="I531" s="107">
        <v>6.75925925925926E-3</v>
      </c>
      <c r="J531">
        <v>46.174999999999997</v>
      </c>
    </row>
    <row r="532" spans="1:10" x14ac:dyDescent="0.45">
      <c r="A532" s="30" t="s">
        <v>127</v>
      </c>
      <c r="B532" s="30">
        <v>2019</v>
      </c>
      <c r="C532" s="49">
        <v>43492</v>
      </c>
      <c r="D532" s="30" t="s">
        <v>72</v>
      </c>
      <c r="E532" s="47" t="s">
        <v>306</v>
      </c>
      <c r="F532" s="47" t="s">
        <v>19</v>
      </c>
      <c r="G532" s="13">
        <f>(C532-VLOOKUP(E532,Riders!$A$2:$C$3501,2,FALSE))/365</f>
        <v>36.30958904109589</v>
      </c>
      <c r="H532" s="47">
        <v>1</v>
      </c>
      <c r="I532" s="107">
        <v>6.7592592592592591E-3</v>
      </c>
      <c r="J532">
        <v>46.216999999999999</v>
      </c>
    </row>
    <row r="533" spans="1:10" x14ac:dyDescent="0.45">
      <c r="A533" s="30" t="s">
        <v>127</v>
      </c>
      <c r="B533" s="30">
        <v>2019</v>
      </c>
      <c r="C533" s="49">
        <v>43492</v>
      </c>
      <c r="D533" s="30" t="s">
        <v>72</v>
      </c>
      <c r="E533" s="47" t="s">
        <v>332</v>
      </c>
      <c r="F533" s="47" t="s">
        <v>17</v>
      </c>
      <c r="G533" s="13">
        <f>(C533-VLOOKUP(E533,Riders!$A$2:$C$3501,2,FALSE))/365</f>
        <v>27.44109589041096</v>
      </c>
      <c r="H533" s="47">
        <v>2</v>
      </c>
      <c r="I533" s="107">
        <v>6.7592592592592591E-3</v>
      </c>
      <c r="J533">
        <v>46.216999999999999</v>
      </c>
    </row>
    <row r="534" spans="1:10" x14ac:dyDescent="0.45">
      <c r="A534" s="30" t="s">
        <v>127</v>
      </c>
      <c r="B534" s="30">
        <v>2019</v>
      </c>
      <c r="C534" s="49">
        <v>43492</v>
      </c>
      <c r="D534" s="30" t="s">
        <v>72</v>
      </c>
      <c r="E534" s="47" t="s">
        <v>298</v>
      </c>
      <c r="F534" s="47" t="s">
        <v>53</v>
      </c>
      <c r="G534" s="13">
        <f>(C534-VLOOKUP(E534,Riders!$A$2:$C$3501,2,FALSE))/365</f>
        <v>19.531506849315068</v>
      </c>
      <c r="H534" s="47">
        <v>3</v>
      </c>
      <c r="I534" s="107">
        <v>6.75925925925926E-3</v>
      </c>
      <c r="J534">
        <v>46.216999999999999</v>
      </c>
    </row>
    <row r="535" spans="1:10" x14ac:dyDescent="0.45">
      <c r="A535" s="30" t="s">
        <v>127</v>
      </c>
      <c r="B535" s="30">
        <v>2019</v>
      </c>
      <c r="C535" s="49">
        <v>43492</v>
      </c>
      <c r="D535" s="30" t="s">
        <v>72</v>
      </c>
      <c r="E535" s="47" t="s">
        <v>219</v>
      </c>
      <c r="F535" s="47" t="s">
        <v>220</v>
      </c>
      <c r="G535" s="13">
        <f>(C535-VLOOKUP(E535,Riders!$A$2:$C$3501,2,FALSE))/365</f>
        <v>26.432876712328767</v>
      </c>
      <c r="H535" s="47">
        <v>4</v>
      </c>
      <c r="I535" s="107">
        <v>6.75925925925926E-3</v>
      </c>
      <c r="J535">
        <v>46.216999999999999</v>
      </c>
    </row>
    <row r="536" spans="1:10" x14ac:dyDescent="0.45">
      <c r="A536" s="30" t="s">
        <v>127</v>
      </c>
      <c r="B536" s="30">
        <v>2019</v>
      </c>
      <c r="C536" s="49">
        <v>43492</v>
      </c>
      <c r="D536" s="30" t="s">
        <v>72</v>
      </c>
      <c r="E536" s="47" t="s">
        <v>222</v>
      </c>
      <c r="F536" s="47" t="s">
        <v>223</v>
      </c>
      <c r="G536" s="13">
        <f>(C536-VLOOKUP(E536,Riders!$A$2:$C$3501,2,FALSE))/365</f>
        <v>19.567123287671233</v>
      </c>
      <c r="H536" s="47">
        <v>5</v>
      </c>
      <c r="I536" s="107">
        <v>6.75925925925926E-3</v>
      </c>
      <c r="J536">
        <v>46.216999999999999</v>
      </c>
    </row>
    <row r="537" spans="1:10" x14ac:dyDescent="0.45">
      <c r="A537" s="30" t="s">
        <v>127</v>
      </c>
      <c r="B537" s="30">
        <v>2019</v>
      </c>
      <c r="C537" s="49">
        <v>43492</v>
      </c>
      <c r="D537" s="30" t="s">
        <v>72</v>
      </c>
      <c r="E537" s="47" t="s">
        <v>331</v>
      </c>
      <c r="F537" s="47" t="s">
        <v>56</v>
      </c>
      <c r="G537" s="13">
        <f>(C537-VLOOKUP(E537,Riders!$A$2:$C$3501,2,FALSE))/365</f>
        <v>26.772602739726029</v>
      </c>
      <c r="H537" s="47">
        <v>6</v>
      </c>
      <c r="I537" s="107">
        <v>6.75925925925926E-3</v>
      </c>
      <c r="J537">
        <v>46.216999999999999</v>
      </c>
    </row>
    <row r="538" spans="1:10" x14ac:dyDescent="0.45">
      <c r="A538" s="1" t="s">
        <v>127</v>
      </c>
      <c r="B538" s="1">
        <v>2019</v>
      </c>
      <c r="C538" s="2">
        <v>43492</v>
      </c>
      <c r="D538" s="1" t="s">
        <v>72</v>
      </c>
      <c r="E538" s="47" t="s">
        <v>1415</v>
      </c>
      <c r="F538" s="47" t="s">
        <v>230</v>
      </c>
      <c r="G538" s="13">
        <f>(C538-VLOOKUP(E538,Riders!$A$2:$C$3501,2,FALSE))/365</f>
        <v>28.991780821917807</v>
      </c>
      <c r="H538" s="47">
        <v>7</v>
      </c>
      <c r="I538" s="107">
        <v>6.75925925925926E-3</v>
      </c>
      <c r="J538">
        <v>46.216999999999999</v>
      </c>
    </row>
    <row r="539" spans="1:10" x14ac:dyDescent="0.45">
      <c r="A539" s="1" t="s">
        <v>127</v>
      </c>
      <c r="B539" s="1">
        <v>2019</v>
      </c>
      <c r="C539" s="2">
        <v>43492</v>
      </c>
      <c r="D539" s="1" t="s">
        <v>72</v>
      </c>
      <c r="E539" s="47" t="s">
        <v>299</v>
      </c>
      <c r="F539" s="47" t="s">
        <v>38</v>
      </c>
      <c r="G539" s="13">
        <f>(C539-VLOOKUP(E539,Riders!$A$2:$C$3501,2,FALSE))/365</f>
        <v>26.424657534246574</v>
      </c>
      <c r="H539" s="47">
        <v>8</v>
      </c>
      <c r="I539" s="107">
        <v>6.75925925925926E-3</v>
      </c>
      <c r="J539">
        <v>46.216999999999999</v>
      </c>
    </row>
    <row r="540" spans="1:10" x14ac:dyDescent="0.45">
      <c r="A540" s="1" t="s">
        <v>127</v>
      </c>
      <c r="B540" s="1">
        <v>2019</v>
      </c>
      <c r="C540" s="2">
        <v>43492</v>
      </c>
      <c r="D540" s="1" t="s">
        <v>72</v>
      </c>
      <c r="E540" s="47" t="s">
        <v>333</v>
      </c>
      <c r="F540" s="47" t="s">
        <v>172</v>
      </c>
      <c r="G540" s="13">
        <f>(C540-VLOOKUP(E540,Riders!$A$2:$C$3501,2,FALSE))/365</f>
        <v>24.495890410958904</v>
      </c>
      <c r="H540" s="47">
        <v>9</v>
      </c>
      <c r="I540" s="107">
        <v>6.75925925925926E-3</v>
      </c>
      <c r="J540">
        <v>46.216999999999999</v>
      </c>
    </row>
    <row r="541" spans="1:10" x14ac:dyDescent="0.45">
      <c r="A541" s="1" t="s">
        <v>127</v>
      </c>
      <c r="B541" s="1">
        <v>2019</v>
      </c>
      <c r="C541" s="2">
        <v>43492</v>
      </c>
      <c r="D541" s="1" t="s">
        <v>72</v>
      </c>
      <c r="E541" s="47" t="s">
        <v>324</v>
      </c>
      <c r="F541" s="47" t="s">
        <v>61</v>
      </c>
      <c r="G541" s="13">
        <f>(C541-VLOOKUP(E541,Riders!$A$2:$C$3501,2,FALSE))/365</f>
        <v>25.364383561643837</v>
      </c>
      <c r="H541" s="47">
        <v>10</v>
      </c>
      <c r="I541" s="107">
        <v>6.75925925925926E-3</v>
      </c>
      <c r="J541">
        <v>46.216999999999999</v>
      </c>
    </row>
    <row r="542" spans="1:10" x14ac:dyDescent="0.45">
      <c r="A542" s="1" t="s">
        <v>127</v>
      </c>
      <c r="B542" s="1">
        <v>2019</v>
      </c>
      <c r="C542" s="2">
        <v>43492</v>
      </c>
      <c r="D542" s="1" t="s">
        <v>72</v>
      </c>
      <c r="E542" s="47" t="s">
        <v>236</v>
      </c>
      <c r="F542" s="47" t="s">
        <v>51</v>
      </c>
      <c r="G542" s="13">
        <f>(C542-VLOOKUP(E542,Riders!$A$2:$C$3501,2,FALSE))/365</f>
        <v>23.230136986301371</v>
      </c>
      <c r="H542" s="47">
        <v>11</v>
      </c>
      <c r="I542" s="107">
        <v>6.75925925925926E-3</v>
      </c>
      <c r="J542">
        <v>46.216999999999999</v>
      </c>
    </row>
    <row r="543" spans="1:10" x14ac:dyDescent="0.45">
      <c r="A543" s="1" t="s">
        <v>127</v>
      </c>
      <c r="B543" s="1">
        <v>2019</v>
      </c>
      <c r="C543" s="2">
        <v>43492</v>
      </c>
      <c r="D543" s="1" t="s">
        <v>72</v>
      </c>
      <c r="E543" s="47" t="s">
        <v>303</v>
      </c>
      <c r="F543" s="47" t="s">
        <v>232</v>
      </c>
      <c r="G543" s="13">
        <f>(C543-VLOOKUP(E543,Riders!$A$2:$C$3501,2,FALSE))/365</f>
        <v>24.641095890410959</v>
      </c>
      <c r="H543" s="47">
        <v>12</v>
      </c>
      <c r="I543" s="107">
        <v>6.75925925925926E-3</v>
      </c>
      <c r="J543">
        <v>46.216999999999999</v>
      </c>
    </row>
    <row r="544" spans="1:10" x14ac:dyDescent="0.45">
      <c r="A544" s="1" t="s">
        <v>127</v>
      </c>
      <c r="B544" s="1">
        <v>2019</v>
      </c>
      <c r="C544" s="2">
        <v>43492</v>
      </c>
      <c r="D544" s="1" t="s">
        <v>72</v>
      </c>
      <c r="E544" s="47" t="s">
        <v>335</v>
      </c>
      <c r="F544" s="47" t="s">
        <v>29</v>
      </c>
      <c r="G544" s="13">
        <f>(C544-VLOOKUP(E544,Riders!$A$2:$C$3501,2,FALSE))/365</f>
        <v>24.183561643835617</v>
      </c>
      <c r="H544" s="47">
        <v>13</v>
      </c>
      <c r="I544" s="107">
        <v>6.75925925925926E-3</v>
      </c>
      <c r="J544">
        <v>46.216999999999999</v>
      </c>
    </row>
    <row r="545" spans="1:10" x14ac:dyDescent="0.45">
      <c r="A545" s="1" t="s">
        <v>127</v>
      </c>
      <c r="B545" s="1">
        <v>2019</v>
      </c>
      <c r="C545" s="2">
        <v>43492</v>
      </c>
      <c r="D545" s="1" t="s">
        <v>72</v>
      </c>
      <c r="E545" s="47" t="s">
        <v>283</v>
      </c>
      <c r="F545" s="47" t="s">
        <v>31</v>
      </c>
      <c r="G545" s="13">
        <f>(C545-VLOOKUP(E545,Riders!$A$2:$C$3501,2,FALSE))/365</f>
        <v>24.739726027397261</v>
      </c>
      <c r="H545" s="47">
        <v>14</v>
      </c>
      <c r="I545" s="107">
        <v>6.75925925925926E-3</v>
      </c>
      <c r="J545">
        <v>46.216999999999999</v>
      </c>
    </row>
    <row r="546" spans="1:10" x14ac:dyDescent="0.45">
      <c r="A546" s="1" t="s">
        <v>127</v>
      </c>
      <c r="B546" s="1">
        <v>2019</v>
      </c>
      <c r="C546" s="2">
        <v>43492</v>
      </c>
      <c r="D546" s="1" t="s">
        <v>72</v>
      </c>
      <c r="E546" s="47" t="s">
        <v>256</v>
      </c>
      <c r="F546" s="47" t="s">
        <v>36</v>
      </c>
      <c r="G546" s="13">
        <f>(C546-VLOOKUP(E546,Riders!$A$2:$C$3501,2,FALSE))/365</f>
        <v>22.92876712328767</v>
      </c>
      <c r="H546" s="47">
        <v>15</v>
      </c>
      <c r="I546" s="107">
        <v>6.75925925925926E-3</v>
      </c>
      <c r="J546">
        <v>46.216999999999999</v>
      </c>
    </row>
    <row r="547" spans="1:10" x14ac:dyDescent="0.45">
      <c r="A547" s="1" t="s">
        <v>127</v>
      </c>
      <c r="B547" s="1">
        <v>2019</v>
      </c>
      <c r="C547" s="2">
        <v>43492</v>
      </c>
      <c r="D547" s="1" t="s">
        <v>72</v>
      </c>
      <c r="E547" s="47" t="s">
        <v>310</v>
      </c>
      <c r="F547" s="47" t="s">
        <v>158</v>
      </c>
      <c r="G547" s="13">
        <f>(C547-VLOOKUP(E547,Riders!$A$2:$C$3501,2,FALSE))/365</f>
        <v>28.684931506849313</v>
      </c>
      <c r="H547" s="47">
        <v>16</v>
      </c>
      <c r="I547" s="107">
        <v>6.75925925925926E-3</v>
      </c>
      <c r="J547">
        <v>46.216999999999999</v>
      </c>
    </row>
    <row r="548" spans="1:10" x14ac:dyDescent="0.45">
      <c r="A548" s="1" t="s">
        <v>127</v>
      </c>
      <c r="B548" s="1">
        <v>2019</v>
      </c>
      <c r="C548" s="2">
        <v>43492</v>
      </c>
      <c r="D548" s="1" t="s">
        <v>72</v>
      </c>
      <c r="E548" s="47" t="s">
        <v>216</v>
      </c>
      <c r="F548" s="47" t="s">
        <v>27</v>
      </c>
      <c r="G548" s="13">
        <f>(C548-VLOOKUP(E548,Riders!$A$2:$C$3501,2,FALSE))/365</f>
        <v>19.969863013698632</v>
      </c>
      <c r="H548" s="47">
        <v>17</v>
      </c>
      <c r="I548" s="107">
        <v>6.75925925925926E-3</v>
      </c>
      <c r="J548">
        <v>46.216999999999999</v>
      </c>
    </row>
    <row r="549" spans="1:10" x14ac:dyDescent="0.45">
      <c r="A549" s="1" t="s">
        <v>127</v>
      </c>
      <c r="B549" s="1">
        <v>2019</v>
      </c>
      <c r="C549" s="2">
        <v>43492</v>
      </c>
      <c r="D549" s="1" t="s">
        <v>72</v>
      </c>
      <c r="E549" s="47" t="s">
        <v>336</v>
      </c>
      <c r="F549" s="47" t="s">
        <v>118</v>
      </c>
      <c r="G549" s="13" t="e">
        <f>(C549-VLOOKUP(E549,Riders!$A$2:$C$3501,2,FALSE))/365</f>
        <v>#N/A</v>
      </c>
      <c r="H549" s="47">
        <v>18</v>
      </c>
      <c r="I549" s="107">
        <v>6.75925925925926E-3</v>
      </c>
      <c r="J549">
        <v>46.216999999999999</v>
      </c>
    </row>
    <row r="550" spans="1:10" x14ac:dyDescent="0.45">
      <c r="A550" s="1" t="s">
        <v>127</v>
      </c>
      <c r="B550" s="1">
        <v>2019</v>
      </c>
      <c r="C550" s="2">
        <v>43492</v>
      </c>
      <c r="D550" s="1" t="s">
        <v>72</v>
      </c>
      <c r="E550" s="47" t="s">
        <v>337</v>
      </c>
      <c r="F550" s="47" t="s">
        <v>15</v>
      </c>
      <c r="G550" s="13">
        <f>(C550-VLOOKUP(E550,Riders!$A$2:$C$3501,2,FALSE))/365</f>
        <v>23.698630136986303</v>
      </c>
      <c r="H550" s="47">
        <v>19</v>
      </c>
      <c r="I550" s="107">
        <v>6.75925925925926E-3</v>
      </c>
      <c r="J550">
        <v>46.216999999999999</v>
      </c>
    </row>
    <row r="551" spans="1:10" x14ac:dyDescent="0.45">
      <c r="A551" s="1" t="s">
        <v>127</v>
      </c>
      <c r="B551" s="1">
        <v>2019</v>
      </c>
      <c r="C551" s="2">
        <v>43492</v>
      </c>
      <c r="D551" s="1" t="s">
        <v>72</v>
      </c>
      <c r="E551" s="47" t="s">
        <v>320</v>
      </c>
      <c r="F551" s="47" t="s">
        <v>40</v>
      </c>
      <c r="G551" s="13">
        <f>(C551-VLOOKUP(E551,Riders!$A$2:$C$3501,2,FALSE))/365</f>
        <v>21.534246575342465</v>
      </c>
      <c r="H551" s="47">
        <v>20</v>
      </c>
      <c r="I551" s="107">
        <v>6.75925925925926E-3</v>
      </c>
      <c r="J551">
        <v>46.216999999999999</v>
      </c>
    </row>
    <row r="552" spans="1:10" x14ac:dyDescent="0.45">
      <c r="A552" s="1" t="s">
        <v>127</v>
      </c>
      <c r="B552" s="1">
        <v>2019</v>
      </c>
      <c r="C552" s="2">
        <v>43492</v>
      </c>
      <c r="D552" s="1" t="s">
        <v>72</v>
      </c>
      <c r="E552" s="47" t="s">
        <v>242</v>
      </c>
      <c r="F552" s="47" t="s">
        <v>243</v>
      </c>
      <c r="G552" s="13">
        <f>(C552-VLOOKUP(E552,Riders!$A$2:$C$3501,2,FALSE))/365</f>
        <v>24.158904109589042</v>
      </c>
      <c r="H552" s="47">
        <v>21</v>
      </c>
      <c r="I552" s="107">
        <v>6.75925925925926E-3</v>
      </c>
      <c r="J552">
        <v>46.216999999999999</v>
      </c>
    </row>
    <row r="553" spans="1:10" x14ac:dyDescent="0.45">
      <c r="A553" s="1" t="s">
        <v>127</v>
      </c>
      <c r="B553" s="1">
        <v>2019</v>
      </c>
      <c r="C553" s="2">
        <v>43492</v>
      </c>
      <c r="D553" s="1" t="s">
        <v>72</v>
      </c>
      <c r="E553" s="47" t="s">
        <v>338</v>
      </c>
      <c r="F553" s="47" t="s">
        <v>339</v>
      </c>
      <c r="G553" s="13">
        <f>(C553-VLOOKUP(E553,Riders!$A$2:$C$3501,2,FALSE))/365</f>
        <v>29.043835616438358</v>
      </c>
      <c r="H553" s="47">
        <v>22</v>
      </c>
      <c r="I553" s="107">
        <v>6.75925925925926E-3</v>
      </c>
      <c r="J553">
        <v>46.216999999999999</v>
      </c>
    </row>
    <row r="554" spans="1:10" x14ac:dyDescent="0.45">
      <c r="A554" s="1" t="s">
        <v>127</v>
      </c>
      <c r="B554" s="1">
        <v>2019</v>
      </c>
      <c r="C554" s="2">
        <v>43492</v>
      </c>
      <c r="D554" s="1" t="s">
        <v>72</v>
      </c>
      <c r="E554" s="47" t="s">
        <v>326</v>
      </c>
      <c r="F554" s="47" t="s">
        <v>49</v>
      </c>
      <c r="G554" s="13" t="e">
        <f>(C554-VLOOKUP(E554,Riders!$A$2:$C$3501,2,FALSE))/365</f>
        <v>#N/A</v>
      </c>
      <c r="H554" s="47">
        <v>23</v>
      </c>
      <c r="I554" s="107">
        <v>6.75925925925926E-3</v>
      </c>
      <c r="J554">
        <v>46.216999999999999</v>
      </c>
    </row>
    <row r="555" spans="1:10" x14ac:dyDescent="0.45">
      <c r="A555" s="1" t="s">
        <v>127</v>
      </c>
      <c r="B555" s="1">
        <v>2019</v>
      </c>
      <c r="C555" s="2">
        <v>43492</v>
      </c>
      <c r="D555" s="1" t="s">
        <v>72</v>
      </c>
      <c r="E555" s="47" t="s">
        <v>340</v>
      </c>
      <c r="F555" s="47" t="s">
        <v>65</v>
      </c>
      <c r="G555" s="13">
        <f>(C555-VLOOKUP(E555,Riders!$A$2:$C$3501,2,FALSE))/365</f>
        <v>23.687671232876713</v>
      </c>
      <c r="H555" s="47">
        <v>24</v>
      </c>
      <c r="I555" s="107">
        <v>6.75925925925926E-3</v>
      </c>
      <c r="J555">
        <v>46.216999999999999</v>
      </c>
    </row>
    <row r="556" spans="1:10" x14ac:dyDescent="0.45">
      <c r="A556" s="4" t="s">
        <v>159</v>
      </c>
      <c r="B556" s="4">
        <v>2019</v>
      </c>
      <c r="C556" s="5">
        <v>43484</v>
      </c>
      <c r="D556" s="4" t="s">
        <v>72</v>
      </c>
      <c r="E556" s="51" t="s">
        <v>341</v>
      </c>
      <c r="F556" s="51" t="s">
        <v>36</v>
      </c>
      <c r="G556" s="13" t="e">
        <f>(C556-VLOOKUP(E556,Riders!$A$2:$C$3501,2,FALSE))/365</f>
        <v>#N/A</v>
      </c>
      <c r="H556" s="51">
        <v>1</v>
      </c>
      <c r="I556" s="107">
        <v>6.9907407407407409E-3</v>
      </c>
      <c r="J556">
        <v>44.628999999999998</v>
      </c>
    </row>
    <row r="557" spans="1:10" x14ac:dyDescent="0.45">
      <c r="A557" s="4" t="s">
        <v>159</v>
      </c>
      <c r="B557" s="4">
        <v>2019</v>
      </c>
      <c r="C557" s="5">
        <v>43484</v>
      </c>
      <c r="D557" s="4" t="s">
        <v>72</v>
      </c>
      <c r="E557" s="51" t="s">
        <v>227</v>
      </c>
      <c r="F557" s="51" t="s">
        <v>53</v>
      </c>
      <c r="G557" s="13">
        <f>(C557-VLOOKUP(E557,Riders!$A$2:$C$3501,2,FALSE))/365</f>
        <v>20.906849315068492</v>
      </c>
      <c r="H557" s="51">
        <v>2</v>
      </c>
      <c r="I557" s="107">
        <v>6.9907407407407409E-3</v>
      </c>
      <c r="J557">
        <v>44.628999999999998</v>
      </c>
    </row>
    <row r="558" spans="1:10" x14ac:dyDescent="0.45">
      <c r="A558" s="4" t="s">
        <v>159</v>
      </c>
      <c r="B558" s="4">
        <v>2019</v>
      </c>
      <c r="C558" s="5">
        <v>43484</v>
      </c>
      <c r="D558" s="4" t="s">
        <v>72</v>
      </c>
      <c r="E558" s="51" t="s">
        <v>221</v>
      </c>
      <c r="F558" s="51" t="s">
        <v>40</v>
      </c>
      <c r="G558" s="13">
        <f>(C558-VLOOKUP(E558,Riders!$A$2:$C$3501,2,FALSE))/365</f>
        <v>21.791780821917808</v>
      </c>
      <c r="H558" s="51">
        <v>3</v>
      </c>
      <c r="I558" s="107">
        <v>6.9907407407407401E-3</v>
      </c>
      <c r="J558">
        <v>44.628999999999998</v>
      </c>
    </row>
    <row r="559" spans="1:10" x14ac:dyDescent="0.45">
      <c r="A559" s="4" t="s">
        <v>159</v>
      </c>
      <c r="B559" s="4">
        <v>2019</v>
      </c>
      <c r="C559" s="5">
        <v>43484</v>
      </c>
      <c r="D559" s="4" t="s">
        <v>72</v>
      </c>
      <c r="E559" s="51" t="s">
        <v>307</v>
      </c>
      <c r="F559" s="51" t="s">
        <v>27</v>
      </c>
      <c r="G559" s="13">
        <f>(C559-VLOOKUP(E559,Riders!$A$2:$C$3501,2,FALSE))/365</f>
        <v>25.652054794520549</v>
      </c>
      <c r="H559" s="51">
        <v>4</v>
      </c>
      <c r="I559" s="107">
        <v>6.9907407407407401E-3</v>
      </c>
      <c r="J559">
        <v>44.628999999999998</v>
      </c>
    </row>
    <row r="560" spans="1:10" x14ac:dyDescent="0.45">
      <c r="A560" s="4" t="s">
        <v>159</v>
      </c>
      <c r="B560" s="4">
        <v>2019</v>
      </c>
      <c r="C560" s="5">
        <v>43484</v>
      </c>
      <c r="D560" s="4" t="s">
        <v>72</v>
      </c>
      <c r="E560" s="51" t="s">
        <v>219</v>
      </c>
      <c r="F560" s="51" t="s">
        <v>220</v>
      </c>
      <c r="G560" s="13">
        <f>(C560-VLOOKUP(E560,Riders!$A$2:$C$3501,2,FALSE))/365</f>
        <v>26.410958904109588</v>
      </c>
      <c r="H560" s="51">
        <v>5</v>
      </c>
      <c r="I560" s="107">
        <v>6.9907407407407401E-3</v>
      </c>
      <c r="J560">
        <v>44.628999999999998</v>
      </c>
    </row>
    <row r="561" spans="1:10" x14ac:dyDescent="0.45">
      <c r="A561" s="4" t="s">
        <v>159</v>
      </c>
      <c r="B561" s="4">
        <v>2019</v>
      </c>
      <c r="C561" s="5">
        <v>43484</v>
      </c>
      <c r="D561" s="4" t="s">
        <v>72</v>
      </c>
      <c r="E561" s="51" t="s">
        <v>324</v>
      </c>
      <c r="F561" s="51" t="s">
        <v>61</v>
      </c>
      <c r="G561" s="13">
        <f>(C561-VLOOKUP(E561,Riders!$A$2:$C$3501,2,FALSE))/365</f>
        <v>25.342465753424658</v>
      </c>
      <c r="H561" s="51">
        <v>6</v>
      </c>
      <c r="I561" s="107">
        <v>6.9907407407407401E-3</v>
      </c>
      <c r="J561">
        <v>44.628999999999998</v>
      </c>
    </row>
    <row r="562" spans="1:10" x14ac:dyDescent="0.45">
      <c r="A562" s="29" t="s">
        <v>159</v>
      </c>
      <c r="B562" s="29">
        <v>2019</v>
      </c>
      <c r="C562" s="52">
        <v>43484</v>
      </c>
      <c r="D562" s="29" t="s">
        <v>72</v>
      </c>
      <c r="E562" s="51" t="s">
        <v>236</v>
      </c>
      <c r="F562" s="51" t="s">
        <v>51</v>
      </c>
      <c r="G562" s="13">
        <f>(C562-VLOOKUP(E562,Riders!$A$2:$C$3501,2,FALSE))/365</f>
        <v>23.208219178082192</v>
      </c>
      <c r="H562" s="51">
        <v>7</v>
      </c>
      <c r="I562" s="107">
        <v>6.9907407407407401E-3</v>
      </c>
      <c r="J562">
        <v>44.628999999999998</v>
      </c>
    </row>
    <row r="563" spans="1:10" x14ac:dyDescent="0.45">
      <c r="A563" s="29" t="s">
        <v>159</v>
      </c>
      <c r="B563" s="29">
        <v>2019</v>
      </c>
      <c r="C563" s="52">
        <v>43484</v>
      </c>
      <c r="D563" s="29" t="s">
        <v>72</v>
      </c>
      <c r="E563" s="51" t="s">
        <v>268</v>
      </c>
      <c r="F563" s="51" t="s">
        <v>47</v>
      </c>
      <c r="G563" s="13">
        <f>(C563-VLOOKUP(E563,Riders!$A$2:$C$3501,2,FALSE))/365</f>
        <v>22.049315068493151</v>
      </c>
      <c r="H563" s="51">
        <v>8</v>
      </c>
      <c r="I563" s="107">
        <v>6.9907407407407401E-3</v>
      </c>
      <c r="J563">
        <v>44.628999999999998</v>
      </c>
    </row>
    <row r="564" spans="1:10" x14ac:dyDescent="0.45">
      <c r="A564" s="29" t="s">
        <v>159</v>
      </c>
      <c r="B564" s="29">
        <v>2019</v>
      </c>
      <c r="C564" s="52">
        <v>43484</v>
      </c>
      <c r="D564" s="29" t="s">
        <v>72</v>
      </c>
      <c r="E564" s="51" t="s">
        <v>334</v>
      </c>
      <c r="F564" s="51" t="s">
        <v>118</v>
      </c>
      <c r="G564" s="13">
        <f>(C564-VLOOKUP(E564,Riders!$A$2:$C$3501,2,FALSE))/365</f>
        <v>26.24931506849315</v>
      </c>
      <c r="H564" s="51">
        <v>9</v>
      </c>
      <c r="I564" s="107">
        <v>6.9907407407407401E-3</v>
      </c>
      <c r="J564">
        <v>44.628999999999998</v>
      </c>
    </row>
    <row r="565" spans="1:10" x14ac:dyDescent="0.45">
      <c r="A565" s="29" t="s">
        <v>159</v>
      </c>
      <c r="B565" s="29">
        <v>2019</v>
      </c>
      <c r="C565" s="52">
        <v>43484</v>
      </c>
      <c r="D565" s="29" t="s">
        <v>72</v>
      </c>
      <c r="E565" s="51" t="s">
        <v>276</v>
      </c>
      <c r="F565" s="51" t="s">
        <v>120</v>
      </c>
      <c r="G565" s="13" t="e">
        <f>(C565-VLOOKUP(E565,Riders!$A$2:$C$3501,2,FALSE))/365</f>
        <v>#N/A</v>
      </c>
      <c r="H565" s="51">
        <v>10</v>
      </c>
      <c r="I565" s="107">
        <v>6.9907407407407401E-3</v>
      </c>
      <c r="J565">
        <v>44.628999999999998</v>
      </c>
    </row>
    <row r="566" spans="1:10" x14ac:dyDescent="0.45">
      <c r="A566" s="29" t="s">
        <v>159</v>
      </c>
      <c r="B566" s="29">
        <v>2019</v>
      </c>
      <c r="C566" s="52">
        <v>43484</v>
      </c>
      <c r="D566" s="29" t="s">
        <v>72</v>
      </c>
      <c r="E566" s="51" t="s">
        <v>299</v>
      </c>
      <c r="F566" s="51" t="s">
        <v>38</v>
      </c>
      <c r="G566" s="13">
        <f>(C566-VLOOKUP(E566,Riders!$A$2:$C$3501,2,FALSE))/365</f>
        <v>26.402739726027399</v>
      </c>
      <c r="H566" s="51">
        <v>11</v>
      </c>
      <c r="I566" s="107">
        <v>6.9907407407407401E-3</v>
      </c>
      <c r="J566">
        <v>44.628999999999998</v>
      </c>
    </row>
    <row r="567" spans="1:10" x14ac:dyDescent="0.45">
      <c r="A567" s="29" t="s">
        <v>159</v>
      </c>
      <c r="B567" s="29">
        <v>2019</v>
      </c>
      <c r="C567" s="52">
        <v>43484</v>
      </c>
      <c r="D567" s="29" t="s">
        <v>72</v>
      </c>
      <c r="E567" s="51" t="s">
        <v>222</v>
      </c>
      <c r="F567" s="51" t="s">
        <v>223</v>
      </c>
      <c r="G567" s="13">
        <f>(C567-VLOOKUP(E567,Riders!$A$2:$C$3501,2,FALSE))/365</f>
        <v>19.545205479452054</v>
      </c>
      <c r="H567" s="51">
        <v>12</v>
      </c>
      <c r="I567" s="107">
        <v>6.9907407407407401E-3</v>
      </c>
      <c r="J567">
        <v>44.628999999999998</v>
      </c>
    </row>
    <row r="568" spans="1:10" x14ac:dyDescent="0.45">
      <c r="A568" s="29" t="s">
        <v>159</v>
      </c>
      <c r="B568" s="29">
        <v>2019</v>
      </c>
      <c r="C568" s="52">
        <v>43484</v>
      </c>
      <c r="D568" s="29" t="s">
        <v>72</v>
      </c>
      <c r="E568" s="51" t="s">
        <v>340</v>
      </c>
      <c r="F568" s="51" t="s">
        <v>65</v>
      </c>
      <c r="G568" s="13">
        <f>(C568-VLOOKUP(E568,Riders!$A$2:$C$3501,2,FALSE))/365</f>
        <v>23.665753424657535</v>
      </c>
      <c r="H568" s="51">
        <v>13</v>
      </c>
      <c r="I568" s="107">
        <v>6.9907407407407401E-3</v>
      </c>
      <c r="J568">
        <v>44.628999999999998</v>
      </c>
    </row>
    <row r="569" spans="1:10" x14ac:dyDescent="0.45">
      <c r="A569" s="29" t="s">
        <v>159</v>
      </c>
      <c r="B569" s="29">
        <v>2019</v>
      </c>
      <c r="C569" s="52">
        <v>43484</v>
      </c>
      <c r="D569" s="29" t="s">
        <v>72</v>
      </c>
      <c r="E569" s="51" t="s">
        <v>342</v>
      </c>
      <c r="F569" s="51" t="s">
        <v>15</v>
      </c>
      <c r="G569" s="13" t="e">
        <f>(C569-VLOOKUP(E569,Riders!$A$2:$C$3501,2,FALSE))/365</f>
        <v>#N/A</v>
      </c>
      <c r="H569" s="51">
        <v>14</v>
      </c>
      <c r="I569" s="107">
        <v>6.9907407407407401E-3</v>
      </c>
      <c r="J569">
        <v>44.628999999999998</v>
      </c>
    </row>
    <row r="570" spans="1:10" x14ac:dyDescent="0.45">
      <c r="A570" s="29" t="s">
        <v>159</v>
      </c>
      <c r="B570" s="29">
        <v>2019</v>
      </c>
      <c r="C570" s="52">
        <v>43484</v>
      </c>
      <c r="D570" s="29" t="s">
        <v>72</v>
      </c>
      <c r="E570" s="51" t="s">
        <v>322</v>
      </c>
      <c r="F570" s="51" t="s">
        <v>29</v>
      </c>
      <c r="G570" s="13">
        <f>(C570-VLOOKUP(E570,Riders!$A$2:$C$3501,2,FALSE))/365</f>
        <v>31.019178082191782</v>
      </c>
      <c r="H570" s="51">
        <v>15</v>
      </c>
      <c r="I570" s="107">
        <v>6.9907407407407401E-3</v>
      </c>
      <c r="J570">
        <v>44.628999999999998</v>
      </c>
    </row>
    <row r="571" spans="1:10" x14ac:dyDescent="0.45">
      <c r="A571" s="29" t="s">
        <v>159</v>
      </c>
      <c r="B571" s="29">
        <v>2019</v>
      </c>
      <c r="C571" s="52">
        <v>43484</v>
      </c>
      <c r="D571" s="29" t="s">
        <v>72</v>
      </c>
      <c r="E571" s="51" t="s">
        <v>224</v>
      </c>
      <c r="F571" s="51" t="s">
        <v>225</v>
      </c>
      <c r="G571" s="13">
        <f>(C571-VLOOKUP(E571,Riders!$A$2:$C$3501,2,FALSE))/365</f>
        <v>19.109589041095891</v>
      </c>
      <c r="H571" s="51">
        <v>16</v>
      </c>
      <c r="I571" s="107">
        <v>6.9907407407407401E-3</v>
      </c>
      <c r="J571">
        <v>44.628999999999998</v>
      </c>
    </row>
    <row r="572" spans="1:10" x14ac:dyDescent="0.45">
      <c r="A572" s="29" t="s">
        <v>159</v>
      </c>
      <c r="B572" s="29">
        <v>2019</v>
      </c>
      <c r="C572" s="52">
        <v>43484</v>
      </c>
      <c r="D572" s="29" t="s">
        <v>72</v>
      </c>
      <c r="E572" s="51" t="s">
        <v>280</v>
      </c>
      <c r="F572" s="51" t="s">
        <v>172</v>
      </c>
      <c r="G572" s="13">
        <f>(C572-VLOOKUP(E572,Riders!$A$2:$C$3501,2,FALSE))/365</f>
        <v>20.38082191780822</v>
      </c>
      <c r="H572" s="51">
        <v>17</v>
      </c>
      <c r="I572" s="107">
        <v>6.9907407407407401E-3</v>
      </c>
      <c r="J572">
        <v>44.628999999999998</v>
      </c>
    </row>
    <row r="573" spans="1:10" x14ac:dyDescent="0.45">
      <c r="A573" s="29" t="s">
        <v>159</v>
      </c>
      <c r="B573" s="29">
        <v>2019</v>
      </c>
      <c r="C573" s="52">
        <v>43484</v>
      </c>
      <c r="D573" s="29" t="s">
        <v>72</v>
      </c>
      <c r="E573" s="51" t="s">
        <v>326</v>
      </c>
      <c r="F573" s="51" t="s">
        <v>49</v>
      </c>
      <c r="G573" s="13" t="e">
        <f>(C573-VLOOKUP(E573,Riders!$A$2:$C$3501,2,FALSE))/365</f>
        <v>#N/A</v>
      </c>
      <c r="H573" s="51">
        <v>18</v>
      </c>
      <c r="I573" s="107">
        <v>6.9907407407407401E-3</v>
      </c>
      <c r="J573">
        <v>44.628999999999998</v>
      </c>
    </row>
    <row r="574" spans="1:10" x14ac:dyDescent="0.45">
      <c r="A574" s="29" t="s">
        <v>159</v>
      </c>
      <c r="B574" s="29">
        <v>2019</v>
      </c>
      <c r="C574" s="52">
        <v>43484</v>
      </c>
      <c r="D574" s="29" t="s">
        <v>72</v>
      </c>
      <c r="E574" s="51" t="s">
        <v>310</v>
      </c>
      <c r="F574" s="51" t="s">
        <v>158</v>
      </c>
      <c r="G574" s="13">
        <f>(C574-VLOOKUP(E574,Riders!$A$2:$C$3501,2,FALSE))/365</f>
        <v>28.663013698630138</v>
      </c>
      <c r="H574" s="51">
        <v>19</v>
      </c>
      <c r="I574" s="107">
        <v>6.9907407407407401E-3</v>
      </c>
      <c r="J574">
        <v>44.628999999999998</v>
      </c>
    </row>
    <row r="575" spans="1:10" x14ac:dyDescent="0.45">
      <c r="A575" s="29" t="s">
        <v>159</v>
      </c>
      <c r="B575" s="29">
        <v>2019</v>
      </c>
      <c r="C575" s="52">
        <v>43484</v>
      </c>
      <c r="D575" s="29" t="s">
        <v>72</v>
      </c>
      <c r="E575" s="51" t="s">
        <v>242</v>
      </c>
      <c r="F575" s="51" t="s">
        <v>243</v>
      </c>
      <c r="G575" s="13">
        <f>(C575-VLOOKUP(E575,Riders!$A$2:$C$3501,2,FALSE))/365</f>
        <v>24.136986301369863</v>
      </c>
      <c r="H575" s="51">
        <v>20</v>
      </c>
      <c r="I575" s="107">
        <v>6.9907407407407401E-3</v>
      </c>
      <c r="J575">
        <v>44.628999999999998</v>
      </c>
    </row>
    <row r="576" spans="1:10" x14ac:dyDescent="0.45">
      <c r="A576" s="29" t="s">
        <v>159</v>
      </c>
      <c r="B576" s="29">
        <v>2019</v>
      </c>
      <c r="C576" s="52">
        <v>43484</v>
      </c>
      <c r="D576" s="29" t="s">
        <v>72</v>
      </c>
      <c r="E576" s="51" t="s">
        <v>283</v>
      </c>
      <c r="F576" s="51" t="s">
        <v>31</v>
      </c>
      <c r="G576" s="13">
        <f>(C576-VLOOKUP(E576,Riders!$A$2:$C$3501,2,FALSE))/365</f>
        <v>24.717808219178082</v>
      </c>
      <c r="H576" s="51">
        <v>21</v>
      </c>
      <c r="I576" s="107">
        <v>6.9907407407407401E-3</v>
      </c>
      <c r="J576">
        <v>44.628999999999998</v>
      </c>
    </row>
    <row r="577" spans="1:10" x14ac:dyDescent="0.45">
      <c r="A577" s="29" t="s">
        <v>159</v>
      </c>
      <c r="B577" s="29">
        <v>2019</v>
      </c>
      <c r="C577" s="52">
        <v>43484</v>
      </c>
      <c r="D577" s="29" t="s">
        <v>72</v>
      </c>
      <c r="E577" s="51" t="s">
        <v>338</v>
      </c>
      <c r="F577" s="51" t="s">
        <v>339</v>
      </c>
      <c r="G577" s="13">
        <f>(C577-VLOOKUP(E577,Riders!$A$2:$C$3501,2,FALSE))/365</f>
        <v>29.021917808219179</v>
      </c>
      <c r="H577" s="51">
        <v>22</v>
      </c>
      <c r="I577" s="107">
        <v>6.9907407407407401E-3</v>
      </c>
      <c r="J577">
        <v>44.628999999999998</v>
      </c>
    </row>
    <row r="578" spans="1:10" x14ac:dyDescent="0.45">
      <c r="A578" s="30" t="s">
        <v>181</v>
      </c>
      <c r="B578" s="30">
        <v>2018</v>
      </c>
      <c r="C578" s="49">
        <v>43449</v>
      </c>
      <c r="D578" s="30" t="s">
        <v>72</v>
      </c>
      <c r="E578" s="47" t="s">
        <v>306</v>
      </c>
      <c r="F578" s="47" t="s">
        <v>19</v>
      </c>
      <c r="G578" s="13">
        <f>(C578-VLOOKUP(E578,Riders!$A$2:$C$3501,2,FALSE))/365</f>
        <v>36.19178082191781</v>
      </c>
      <c r="H578" s="47">
        <v>1</v>
      </c>
      <c r="I578" s="107">
        <v>7.1180555555555554E-3</v>
      </c>
      <c r="J578">
        <v>43.87</v>
      </c>
    </row>
    <row r="579" spans="1:10" x14ac:dyDescent="0.45">
      <c r="A579" s="30" t="s">
        <v>181</v>
      </c>
      <c r="B579" s="30">
        <v>2018</v>
      </c>
      <c r="C579" s="49">
        <v>43449</v>
      </c>
      <c r="D579" s="30" t="s">
        <v>72</v>
      </c>
      <c r="E579" s="47" t="s">
        <v>332</v>
      </c>
      <c r="F579" s="47" t="s">
        <v>17</v>
      </c>
      <c r="G579" s="13">
        <f>(C579-VLOOKUP(E579,Riders!$A$2:$C$3501,2,FALSE))/365</f>
        <v>27.323287671232876</v>
      </c>
      <c r="H579" s="47">
        <v>2</v>
      </c>
      <c r="I579" s="107">
        <v>7.1180555555555554E-3</v>
      </c>
      <c r="J579">
        <v>43.87</v>
      </c>
    </row>
    <row r="580" spans="1:10" x14ac:dyDescent="0.45">
      <c r="A580" s="30" t="s">
        <v>181</v>
      </c>
      <c r="B580" s="30">
        <v>2018</v>
      </c>
      <c r="C580" s="49">
        <v>43449</v>
      </c>
      <c r="D580" s="30" t="s">
        <v>72</v>
      </c>
      <c r="E580" s="47" t="s">
        <v>214</v>
      </c>
      <c r="F580" s="47" t="s">
        <v>67</v>
      </c>
      <c r="G580" s="13">
        <f>(C580-VLOOKUP(E580,Riders!$A$2:$C$3501,2,FALSE))/365</f>
        <v>23.991780821917807</v>
      </c>
      <c r="H580" s="47">
        <v>3</v>
      </c>
      <c r="I580" s="107">
        <v>7.1180555555555554E-3</v>
      </c>
      <c r="J580">
        <v>43.87</v>
      </c>
    </row>
    <row r="581" spans="1:10" x14ac:dyDescent="0.45">
      <c r="A581" s="47" t="s">
        <v>181</v>
      </c>
      <c r="B581" s="47">
        <v>2018</v>
      </c>
      <c r="C581" s="49">
        <v>43449</v>
      </c>
      <c r="D581" s="47" t="s">
        <v>72</v>
      </c>
      <c r="E581" s="47" t="s">
        <v>343</v>
      </c>
      <c r="F581" s="47" t="s">
        <v>25</v>
      </c>
      <c r="G581" s="13">
        <f>(C581-VLOOKUP(E581,Riders!$A$2:$C$3501,2,FALSE))/365</f>
        <v>24.287671232876711</v>
      </c>
      <c r="H581" s="47">
        <v>4</v>
      </c>
      <c r="I581" s="107">
        <v>7.1180555555555598E-3</v>
      </c>
      <c r="J581">
        <v>43.87</v>
      </c>
    </row>
    <row r="582" spans="1:10" x14ac:dyDescent="0.45">
      <c r="A582" s="47" t="s">
        <v>181</v>
      </c>
      <c r="B582" s="47">
        <v>2018</v>
      </c>
      <c r="C582" s="49">
        <v>43449</v>
      </c>
      <c r="D582" s="47" t="s">
        <v>72</v>
      </c>
      <c r="E582" s="47" t="s">
        <v>307</v>
      </c>
      <c r="F582" s="47" t="s">
        <v>27</v>
      </c>
      <c r="G582" s="13">
        <f>(C582-VLOOKUP(E582,Riders!$A$2:$C$3501,2,FALSE))/365</f>
        <v>25.556164383561644</v>
      </c>
      <c r="H582" s="47">
        <v>5</v>
      </c>
      <c r="I582" s="107">
        <v>7.1180555555555598E-3</v>
      </c>
      <c r="J582">
        <v>43.87</v>
      </c>
    </row>
    <row r="583" spans="1:10" x14ac:dyDescent="0.45">
      <c r="A583" s="47" t="s">
        <v>181</v>
      </c>
      <c r="B583" s="47">
        <v>2018</v>
      </c>
      <c r="C583" s="49">
        <v>43449</v>
      </c>
      <c r="D583" s="47" t="s">
        <v>72</v>
      </c>
      <c r="E583" s="47" t="s">
        <v>221</v>
      </c>
      <c r="F583" s="47" t="s">
        <v>40</v>
      </c>
      <c r="G583" s="13">
        <f>(C583-VLOOKUP(E583,Riders!$A$2:$C$3501,2,FALSE))/365</f>
        <v>21.695890410958903</v>
      </c>
      <c r="H583" s="47">
        <v>6</v>
      </c>
      <c r="I583" s="107">
        <v>7.1180555555555598E-3</v>
      </c>
      <c r="J583">
        <v>43.87</v>
      </c>
    </row>
    <row r="584" spans="1:10" x14ac:dyDescent="0.45">
      <c r="A584" s="47" t="s">
        <v>181</v>
      </c>
      <c r="B584" s="47">
        <v>2018</v>
      </c>
      <c r="C584" s="49">
        <v>43449</v>
      </c>
      <c r="D584" s="47" t="s">
        <v>72</v>
      </c>
      <c r="E584" s="47" t="s">
        <v>344</v>
      </c>
      <c r="F584" s="47" t="s">
        <v>118</v>
      </c>
      <c r="G584" s="13" t="e">
        <f>(C584-VLOOKUP(E584,Riders!$A$2:$C$3501,2,FALSE))/365</f>
        <v>#N/A</v>
      </c>
      <c r="H584" s="47">
        <v>7</v>
      </c>
      <c r="I584" s="107">
        <v>7.1180555555555598E-3</v>
      </c>
      <c r="J584">
        <v>43.87</v>
      </c>
    </row>
    <row r="585" spans="1:10" x14ac:dyDescent="0.45">
      <c r="A585" s="47" t="s">
        <v>181</v>
      </c>
      <c r="B585" s="47">
        <v>2018</v>
      </c>
      <c r="C585" s="49">
        <v>43449</v>
      </c>
      <c r="D585" s="47" t="s">
        <v>72</v>
      </c>
      <c r="E585" s="47" t="s">
        <v>299</v>
      </c>
      <c r="F585" s="47" t="s">
        <v>38</v>
      </c>
      <c r="G585" s="13">
        <f>(C585-VLOOKUP(E585,Riders!$A$2:$C$3501,2,FALSE))/365</f>
        <v>26.306849315068494</v>
      </c>
      <c r="H585" s="47">
        <v>8</v>
      </c>
      <c r="I585" s="107">
        <v>7.1180555555555598E-3</v>
      </c>
      <c r="J585">
        <v>43.87</v>
      </c>
    </row>
    <row r="586" spans="1:10" x14ac:dyDescent="0.45">
      <c r="A586" s="47" t="s">
        <v>181</v>
      </c>
      <c r="B586" s="47">
        <v>2018</v>
      </c>
      <c r="C586" s="49">
        <v>43449</v>
      </c>
      <c r="D586" s="47" t="s">
        <v>72</v>
      </c>
      <c r="E586" s="47" t="s">
        <v>276</v>
      </c>
      <c r="F586" s="47" t="s">
        <v>120</v>
      </c>
      <c r="G586" s="13" t="e">
        <f>(C586-VLOOKUP(E586,Riders!$A$2:$C$3501,2,FALSE))/365</f>
        <v>#N/A</v>
      </c>
      <c r="H586" s="47">
        <v>9</v>
      </c>
      <c r="I586" s="107">
        <v>7.1180555555555598E-3</v>
      </c>
      <c r="J586">
        <v>43.87</v>
      </c>
    </row>
    <row r="587" spans="1:10" x14ac:dyDescent="0.45">
      <c r="A587" s="47" t="s">
        <v>181</v>
      </c>
      <c r="B587" s="47">
        <v>2018</v>
      </c>
      <c r="C587" s="49">
        <v>43449</v>
      </c>
      <c r="D587" s="47" t="s">
        <v>72</v>
      </c>
      <c r="E587" s="47" t="s">
        <v>317</v>
      </c>
      <c r="F587" s="47" t="s">
        <v>230</v>
      </c>
      <c r="G587" s="13" t="e">
        <f>(C587-VLOOKUP(E587,Riders!$A$2:$C$3501,2,FALSE))/365</f>
        <v>#N/A</v>
      </c>
      <c r="H587" s="47">
        <v>10</v>
      </c>
      <c r="I587" s="107">
        <v>7.1180555555555598E-3</v>
      </c>
      <c r="J587">
        <v>43.87</v>
      </c>
    </row>
    <row r="588" spans="1:10" x14ac:dyDescent="0.45">
      <c r="A588" s="47" t="s">
        <v>181</v>
      </c>
      <c r="B588" s="47">
        <v>2018</v>
      </c>
      <c r="C588" s="49">
        <v>43449</v>
      </c>
      <c r="D588" s="47" t="s">
        <v>72</v>
      </c>
      <c r="E588" s="47" t="s">
        <v>324</v>
      </c>
      <c r="F588" s="47" t="s">
        <v>61</v>
      </c>
      <c r="G588" s="13">
        <f>(C588-VLOOKUP(E588,Riders!$A$2:$C$3501,2,FALSE))/365</f>
        <v>25.246575342465754</v>
      </c>
      <c r="H588" s="47">
        <v>11</v>
      </c>
      <c r="I588" s="107">
        <v>7.1180555555555598E-3</v>
      </c>
      <c r="J588">
        <v>43.87</v>
      </c>
    </row>
    <row r="589" spans="1:10" x14ac:dyDescent="0.45">
      <c r="A589" s="47" t="s">
        <v>181</v>
      </c>
      <c r="B589" s="47">
        <v>2018</v>
      </c>
      <c r="C589" s="49">
        <v>43449</v>
      </c>
      <c r="D589" s="47" t="s">
        <v>72</v>
      </c>
      <c r="E589" s="47" t="s">
        <v>303</v>
      </c>
      <c r="F589" s="47" t="s">
        <v>232</v>
      </c>
      <c r="G589" s="13">
        <f>(C589-VLOOKUP(E589,Riders!$A$2:$C$3501,2,FALSE))/365</f>
        <v>24.523287671232875</v>
      </c>
      <c r="H589" s="47">
        <v>12</v>
      </c>
      <c r="I589" s="107">
        <v>7.1180555555555598E-3</v>
      </c>
      <c r="J589">
        <v>43.87</v>
      </c>
    </row>
    <row r="590" spans="1:10" x14ac:dyDescent="0.45">
      <c r="A590" s="47" t="s">
        <v>181</v>
      </c>
      <c r="B590" s="47">
        <v>2018</v>
      </c>
      <c r="C590" s="49">
        <v>43449</v>
      </c>
      <c r="D590" s="47" t="s">
        <v>72</v>
      </c>
      <c r="E590" s="47" t="s">
        <v>331</v>
      </c>
      <c r="F590" s="47" t="s">
        <v>56</v>
      </c>
      <c r="G590" s="13">
        <f>(C590-VLOOKUP(E590,Riders!$A$2:$C$3501,2,FALSE))/365</f>
        <v>26.654794520547945</v>
      </c>
      <c r="H590" s="47">
        <v>13</v>
      </c>
      <c r="I590" s="107">
        <v>7.1180555555555598E-3</v>
      </c>
      <c r="J590">
        <v>43.87</v>
      </c>
    </row>
    <row r="591" spans="1:10" x14ac:dyDescent="0.45">
      <c r="A591" s="47" t="s">
        <v>181</v>
      </c>
      <c r="B591" s="47">
        <v>2018</v>
      </c>
      <c r="C591" s="49">
        <v>43449</v>
      </c>
      <c r="D591" s="47" t="s">
        <v>72</v>
      </c>
      <c r="E591" s="47" t="s">
        <v>228</v>
      </c>
      <c r="F591" s="47" t="s">
        <v>15</v>
      </c>
      <c r="G591" s="13">
        <f>(C591-VLOOKUP(E591,Riders!$A$2:$C$3501,2,FALSE))/365</f>
        <v>19.468493150684932</v>
      </c>
      <c r="H591" s="47">
        <v>14</v>
      </c>
      <c r="I591" s="107">
        <v>7.1180555555555598E-3</v>
      </c>
      <c r="J591">
        <v>43.87</v>
      </c>
    </row>
    <row r="592" spans="1:10" x14ac:dyDescent="0.45">
      <c r="A592" s="47" t="s">
        <v>181</v>
      </c>
      <c r="B592" s="47">
        <v>2018</v>
      </c>
      <c r="C592" s="49">
        <v>43449</v>
      </c>
      <c r="D592" s="47" t="s">
        <v>72</v>
      </c>
      <c r="E592" s="47" t="s">
        <v>236</v>
      </c>
      <c r="F592" s="47" t="s">
        <v>51</v>
      </c>
      <c r="G592" s="13">
        <f>(C592-VLOOKUP(E592,Riders!$A$2:$C$3501,2,FALSE))/365</f>
        <v>23.112328767123287</v>
      </c>
      <c r="H592" s="47">
        <v>15</v>
      </c>
      <c r="I592" s="107">
        <v>7.1180555555555598E-3</v>
      </c>
      <c r="J592">
        <v>43.87</v>
      </c>
    </row>
    <row r="593" spans="1:10" x14ac:dyDescent="0.45">
      <c r="A593" s="47" t="s">
        <v>181</v>
      </c>
      <c r="B593" s="47">
        <v>2018</v>
      </c>
      <c r="C593" s="49">
        <v>43449</v>
      </c>
      <c r="D593" s="47" t="s">
        <v>72</v>
      </c>
      <c r="E593" s="47" t="s">
        <v>222</v>
      </c>
      <c r="F593" s="47" t="s">
        <v>223</v>
      </c>
      <c r="G593" s="13">
        <f>(C593-VLOOKUP(E593,Riders!$A$2:$C$3501,2,FALSE))/365</f>
        <v>19.449315068493149</v>
      </c>
      <c r="H593" s="47">
        <v>16</v>
      </c>
      <c r="I593" s="107">
        <v>7.1180555555555598E-3</v>
      </c>
      <c r="J593">
        <v>43.87</v>
      </c>
    </row>
    <row r="594" spans="1:10" x14ac:dyDescent="0.45">
      <c r="A594" s="47" t="s">
        <v>181</v>
      </c>
      <c r="B594" s="47">
        <v>2018</v>
      </c>
      <c r="C594" s="49">
        <v>43449</v>
      </c>
      <c r="D594" s="47" t="s">
        <v>72</v>
      </c>
      <c r="E594" s="47" t="s">
        <v>296</v>
      </c>
      <c r="F594" s="47" t="s">
        <v>49</v>
      </c>
      <c r="G594" s="13" t="e">
        <f>(C594-VLOOKUP(E594,Riders!$A$2:$C$3501,2,FALSE))/365</f>
        <v>#N/A</v>
      </c>
      <c r="H594" s="47">
        <v>17</v>
      </c>
      <c r="I594" s="107">
        <v>7.1180555555555598E-3</v>
      </c>
      <c r="J594">
        <v>43.87</v>
      </c>
    </row>
    <row r="595" spans="1:10" x14ac:dyDescent="0.45">
      <c r="A595" s="47" t="s">
        <v>181</v>
      </c>
      <c r="B595" s="47">
        <v>2018</v>
      </c>
      <c r="C595" s="49">
        <v>43449</v>
      </c>
      <c r="D595" s="47" t="s">
        <v>72</v>
      </c>
      <c r="E595" s="47" t="s">
        <v>345</v>
      </c>
      <c r="F595" s="47" t="s">
        <v>53</v>
      </c>
      <c r="G595" s="13">
        <f>(C595-VLOOKUP(E595,Riders!$A$2:$C$3501,2,FALSE))/365</f>
        <v>25.728767123287671</v>
      </c>
      <c r="H595" s="47">
        <v>18</v>
      </c>
      <c r="I595" s="107">
        <v>7.1180555555555598E-3</v>
      </c>
      <c r="J595">
        <v>43.87</v>
      </c>
    </row>
    <row r="596" spans="1:10" x14ac:dyDescent="0.45">
      <c r="A596" s="47" t="s">
        <v>181</v>
      </c>
      <c r="B596" s="47">
        <v>2018</v>
      </c>
      <c r="C596" s="49">
        <v>43449</v>
      </c>
      <c r="D596" s="47" t="s">
        <v>72</v>
      </c>
      <c r="E596" s="47" t="s">
        <v>2331</v>
      </c>
      <c r="F596" s="47" t="s">
        <v>44</v>
      </c>
      <c r="G596" s="13">
        <f>(C596-VLOOKUP(E596,Riders!$A$2:$C$3501,2,FALSE))/365</f>
        <v>22.032876712328768</v>
      </c>
      <c r="H596" s="47">
        <v>19</v>
      </c>
      <c r="I596" s="107">
        <v>7.1180555555555598E-3</v>
      </c>
      <c r="J596">
        <v>43.87</v>
      </c>
    </row>
    <row r="597" spans="1:10" x14ac:dyDescent="0.45">
      <c r="A597" s="47" t="s">
        <v>181</v>
      </c>
      <c r="B597" s="47">
        <v>2018</v>
      </c>
      <c r="C597" s="49">
        <v>43449</v>
      </c>
      <c r="D597" s="47" t="s">
        <v>72</v>
      </c>
      <c r="E597" s="47" t="s">
        <v>346</v>
      </c>
      <c r="F597" s="47" t="s">
        <v>36</v>
      </c>
      <c r="G597" s="13">
        <f>(C597-VLOOKUP(E597,Riders!$A$2:$C$3501,2,FALSE))/365</f>
        <v>25.972602739726028</v>
      </c>
      <c r="H597" s="47">
        <v>20</v>
      </c>
      <c r="I597" s="107">
        <v>7.1180555555555598E-3</v>
      </c>
      <c r="J597">
        <v>43.87</v>
      </c>
    </row>
    <row r="598" spans="1:10" x14ac:dyDescent="0.45">
      <c r="A598" s="47" t="s">
        <v>181</v>
      </c>
      <c r="B598" s="47">
        <v>2018</v>
      </c>
      <c r="C598" s="49">
        <v>43449</v>
      </c>
      <c r="D598" s="47" t="s">
        <v>72</v>
      </c>
      <c r="E598" s="47" t="s">
        <v>219</v>
      </c>
      <c r="F598" s="47" t="s">
        <v>220</v>
      </c>
      <c r="G598" s="13">
        <f>(C598-VLOOKUP(E598,Riders!$A$2:$C$3501,2,FALSE))/365</f>
        <v>26.315068493150687</v>
      </c>
      <c r="H598" s="47">
        <v>21</v>
      </c>
      <c r="I598" s="107">
        <v>7.1180555555555598E-3</v>
      </c>
      <c r="J598">
        <v>43.87</v>
      </c>
    </row>
    <row r="599" spans="1:10" x14ac:dyDescent="0.45">
      <c r="A599" s="47" t="s">
        <v>181</v>
      </c>
      <c r="B599" s="47">
        <v>2018</v>
      </c>
      <c r="C599" s="49">
        <v>43449</v>
      </c>
      <c r="D599" s="47" t="s">
        <v>72</v>
      </c>
      <c r="E599" s="47" t="s">
        <v>242</v>
      </c>
      <c r="F599" s="47" t="s">
        <v>243</v>
      </c>
      <c r="G599" s="13">
        <f>(C599-VLOOKUP(E599,Riders!$A$2:$C$3501,2,FALSE))/365</f>
        <v>24.041095890410958</v>
      </c>
      <c r="H599" s="47">
        <v>22</v>
      </c>
      <c r="I599" s="107">
        <v>7.1180555555555598E-3</v>
      </c>
      <c r="J599">
        <v>43.87</v>
      </c>
    </row>
    <row r="600" spans="1:10" x14ac:dyDescent="0.45">
      <c r="A600" s="47" t="s">
        <v>181</v>
      </c>
      <c r="B600" s="47">
        <v>2018</v>
      </c>
      <c r="C600" s="49">
        <v>43449</v>
      </c>
      <c r="D600" s="47" t="s">
        <v>72</v>
      </c>
      <c r="E600" s="47" t="s">
        <v>347</v>
      </c>
      <c r="F600" s="47" t="s">
        <v>31</v>
      </c>
      <c r="G600" s="13">
        <f>(C600-VLOOKUP(E600,Riders!$A$2:$C$3501,2,FALSE))/365</f>
        <v>30.227397260273971</v>
      </c>
      <c r="H600" s="47">
        <v>23</v>
      </c>
      <c r="I600" s="107">
        <v>7.1180555555555598E-3</v>
      </c>
      <c r="J600">
        <v>43.87</v>
      </c>
    </row>
    <row r="601" spans="1:10" x14ac:dyDescent="0.45">
      <c r="A601" s="47" t="s">
        <v>181</v>
      </c>
      <c r="B601" s="47">
        <v>2018</v>
      </c>
      <c r="C601" s="49">
        <v>43449</v>
      </c>
      <c r="D601" s="47" t="s">
        <v>72</v>
      </c>
      <c r="E601" s="47" t="s">
        <v>348</v>
      </c>
      <c r="F601" s="47" t="s">
        <v>65</v>
      </c>
      <c r="G601" s="13">
        <f>(C601-VLOOKUP(E601,Riders!$A$2:$C$3501,2,FALSE))/365</f>
        <v>25.791780821917808</v>
      </c>
      <c r="H601" s="47">
        <v>24</v>
      </c>
      <c r="I601" s="107">
        <v>7.1180555555555598E-3</v>
      </c>
      <c r="J601">
        <v>43.87</v>
      </c>
    </row>
    <row r="602" spans="1:10" x14ac:dyDescent="0.45">
      <c r="A602" s="51" t="s">
        <v>131</v>
      </c>
      <c r="B602" s="51">
        <v>2018</v>
      </c>
      <c r="C602" s="52">
        <v>43435</v>
      </c>
      <c r="D602" s="51" t="s">
        <v>72</v>
      </c>
      <c r="E602" s="51" t="s">
        <v>269</v>
      </c>
      <c r="F602" s="51" t="s">
        <v>25</v>
      </c>
      <c r="G602" s="13">
        <f>(C602-VLOOKUP(E602,Riders!$A$2:$C$3501,2,FALSE))/365</f>
        <v>24.739726027397261</v>
      </c>
      <c r="H602" s="51">
        <v>1</v>
      </c>
      <c r="I602" s="107">
        <v>6.7708333333333336E-3</v>
      </c>
      <c r="J602">
        <v>46.095999999999997</v>
      </c>
    </row>
    <row r="603" spans="1:10" x14ac:dyDescent="0.45">
      <c r="A603" s="51" t="s">
        <v>131</v>
      </c>
      <c r="B603" s="51">
        <v>2018</v>
      </c>
      <c r="C603" s="52">
        <v>43435</v>
      </c>
      <c r="D603" s="51" t="s">
        <v>72</v>
      </c>
      <c r="E603" s="51" t="s">
        <v>307</v>
      </c>
      <c r="F603" s="51" t="s">
        <v>27</v>
      </c>
      <c r="G603" s="13">
        <f>(C603-VLOOKUP(E603,Riders!$A$2:$C$3501,2,FALSE))/365</f>
        <v>25.517808219178082</v>
      </c>
      <c r="H603" s="51">
        <v>2</v>
      </c>
      <c r="I603" s="107">
        <v>6.7708333333333336E-3</v>
      </c>
      <c r="J603">
        <v>46.095999999999997</v>
      </c>
    </row>
    <row r="604" spans="1:10" x14ac:dyDescent="0.45">
      <c r="A604" s="51" t="s">
        <v>131</v>
      </c>
      <c r="B604" s="51">
        <v>2018</v>
      </c>
      <c r="C604" s="52">
        <v>43435</v>
      </c>
      <c r="D604" s="51" t="s">
        <v>72</v>
      </c>
      <c r="E604" s="51" t="s">
        <v>298</v>
      </c>
      <c r="F604" s="51" t="s">
        <v>53</v>
      </c>
      <c r="G604" s="13">
        <f>(C604-VLOOKUP(E604,Riders!$A$2:$C$3501,2,FALSE))/365</f>
        <v>19.375342465753423</v>
      </c>
      <c r="H604" s="51">
        <v>3</v>
      </c>
      <c r="I604" s="107">
        <v>6.7708333333333301E-3</v>
      </c>
      <c r="J604">
        <v>46.095999999999997</v>
      </c>
    </row>
    <row r="605" spans="1:10" x14ac:dyDescent="0.45">
      <c r="A605" s="51" t="s">
        <v>131</v>
      </c>
      <c r="B605" s="51">
        <v>2018</v>
      </c>
      <c r="C605" s="52">
        <v>43435</v>
      </c>
      <c r="D605" s="51" t="s">
        <v>72</v>
      </c>
      <c r="E605" s="51" t="s">
        <v>214</v>
      </c>
      <c r="F605" s="51" t="s">
        <v>67</v>
      </c>
      <c r="G605" s="13">
        <f>(C605-VLOOKUP(E605,Riders!$A$2:$C$3501,2,FALSE))/365</f>
        <v>23.953424657534246</v>
      </c>
      <c r="H605" s="51">
        <v>4</v>
      </c>
      <c r="I605" s="107">
        <v>6.7708333333333301E-3</v>
      </c>
      <c r="J605">
        <v>46.095999999999997</v>
      </c>
    </row>
    <row r="606" spans="1:10" x14ac:dyDescent="0.45">
      <c r="A606" s="51" t="s">
        <v>131</v>
      </c>
      <c r="B606" s="51">
        <v>2018</v>
      </c>
      <c r="C606" s="52">
        <v>43435</v>
      </c>
      <c r="D606" s="51" t="s">
        <v>72</v>
      </c>
      <c r="E606" s="51" t="s">
        <v>315</v>
      </c>
      <c r="F606" s="51" t="s">
        <v>36</v>
      </c>
      <c r="G606" s="13">
        <f>(C606-VLOOKUP(E606,Riders!$A$2:$C$3501,2,FALSE))/365</f>
        <v>26.989041095890411</v>
      </c>
      <c r="H606" s="51">
        <v>5</v>
      </c>
      <c r="I606" s="107">
        <v>6.7708333333333301E-3</v>
      </c>
      <c r="J606">
        <v>46.095999999999997</v>
      </c>
    </row>
    <row r="607" spans="1:10" x14ac:dyDescent="0.45">
      <c r="A607" s="51" t="s">
        <v>131</v>
      </c>
      <c r="B607" s="51">
        <v>2018</v>
      </c>
      <c r="C607" s="52">
        <v>43435</v>
      </c>
      <c r="D607" s="51" t="s">
        <v>72</v>
      </c>
      <c r="E607" s="51" t="s">
        <v>219</v>
      </c>
      <c r="F607" s="51" t="s">
        <v>220</v>
      </c>
      <c r="G607" s="13">
        <f>(C607-VLOOKUP(E607,Riders!$A$2:$C$3501,2,FALSE))/365</f>
        <v>26.276712328767122</v>
      </c>
      <c r="H607" s="51">
        <v>6</v>
      </c>
      <c r="I607" s="107">
        <v>6.7708333333333301E-3</v>
      </c>
      <c r="J607">
        <v>46.095999999999997</v>
      </c>
    </row>
    <row r="608" spans="1:10" x14ac:dyDescent="0.45">
      <c r="A608" s="51" t="s">
        <v>131</v>
      </c>
      <c r="B608" s="51">
        <v>2018</v>
      </c>
      <c r="C608" s="52">
        <v>43435</v>
      </c>
      <c r="D608" s="51" t="s">
        <v>72</v>
      </c>
      <c r="E608" s="51" t="s">
        <v>276</v>
      </c>
      <c r="F608" s="51" t="s">
        <v>120</v>
      </c>
      <c r="G608" s="13" t="e">
        <f>(C608-VLOOKUP(E608,Riders!$A$2:$C$3501,2,FALSE))/365</f>
        <v>#N/A</v>
      </c>
      <c r="H608" s="51">
        <v>7</v>
      </c>
      <c r="I608" s="107">
        <v>6.7708333333333301E-3</v>
      </c>
      <c r="J608">
        <v>46.095999999999997</v>
      </c>
    </row>
    <row r="609" spans="1:10" x14ac:dyDescent="0.45">
      <c r="A609" s="51" t="s">
        <v>131</v>
      </c>
      <c r="B609" s="51">
        <v>2018</v>
      </c>
      <c r="C609" s="52">
        <v>43435</v>
      </c>
      <c r="D609" s="51" t="s">
        <v>72</v>
      </c>
      <c r="E609" s="51" t="s">
        <v>325</v>
      </c>
      <c r="F609" s="51" t="s">
        <v>238</v>
      </c>
      <c r="G609" s="13">
        <f>(C609-VLOOKUP(E609,Riders!$A$2:$C$3501,2,FALSE))/365</f>
        <v>26.402739726027399</v>
      </c>
      <c r="H609" s="51">
        <v>8</v>
      </c>
      <c r="I609" s="107">
        <v>6.7708333333333301E-3</v>
      </c>
      <c r="J609">
        <v>46.095999999999997</v>
      </c>
    </row>
    <row r="610" spans="1:10" x14ac:dyDescent="0.45">
      <c r="A610" s="51" t="s">
        <v>131</v>
      </c>
      <c r="B610" s="51">
        <v>2018</v>
      </c>
      <c r="C610" s="52">
        <v>43435</v>
      </c>
      <c r="D610" s="51" t="s">
        <v>72</v>
      </c>
      <c r="E610" s="51" t="s">
        <v>300</v>
      </c>
      <c r="F610" s="51" t="s">
        <v>56</v>
      </c>
      <c r="G610" s="13">
        <f>(C610-VLOOKUP(E610,Riders!$A$2:$C$3501,2,FALSE))/365</f>
        <v>31.391780821917809</v>
      </c>
      <c r="H610" s="51">
        <v>9</v>
      </c>
      <c r="I610" s="107">
        <v>6.7708333333333301E-3</v>
      </c>
      <c r="J610">
        <v>46.095999999999997</v>
      </c>
    </row>
    <row r="611" spans="1:10" x14ac:dyDescent="0.45">
      <c r="A611" s="51" t="s">
        <v>131</v>
      </c>
      <c r="B611" s="51">
        <v>2018</v>
      </c>
      <c r="C611" s="52">
        <v>43435</v>
      </c>
      <c r="D611" s="51" t="s">
        <v>72</v>
      </c>
      <c r="E611" s="51" t="s">
        <v>349</v>
      </c>
      <c r="F611" s="51" t="s">
        <v>19</v>
      </c>
      <c r="G611" s="13">
        <f>(C611-VLOOKUP(E611,Riders!$A$2:$C$3501,2,FALSE))/365</f>
        <v>27.520547945205479</v>
      </c>
      <c r="H611" s="51">
        <v>10</v>
      </c>
      <c r="I611" s="107">
        <v>6.7708333333333301E-3</v>
      </c>
      <c r="J611">
        <v>46.095999999999997</v>
      </c>
    </row>
    <row r="612" spans="1:10" x14ac:dyDescent="0.45">
      <c r="A612" s="51" t="s">
        <v>131</v>
      </c>
      <c r="B612" s="51">
        <v>2018</v>
      </c>
      <c r="C612" s="52">
        <v>43435</v>
      </c>
      <c r="D612" s="51" t="s">
        <v>72</v>
      </c>
      <c r="E612" s="51" t="s">
        <v>1415</v>
      </c>
      <c r="F612" s="51" t="s">
        <v>230</v>
      </c>
      <c r="G612" s="13">
        <f>(C612-VLOOKUP(E612,Riders!$A$2:$C$3501,2,FALSE))/365</f>
        <v>28.835616438356166</v>
      </c>
      <c r="H612" s="51">
        <v>11</v>
      </c>
      <c r="I612" s="107">
        <v>6.7708333333333301E-3</v>
      </c>
      <c r="J612">
        <v>46.095999999999997</v>
      </c>
    </row>
    <row r="613" spans="1:10" x14ac:dyDescent="0.45">
      <c r="A613" s="51" t="s">
        <v>131</v>
      </c>
      <c r="B613" s="51">
        <v>2018</v>
      </c>
      <c r="C613" s="52">
        <v>43435</v>
      </c>
      <c r="D613" s="51" t="s">
        <v>72</v>
      </c>
      <c r="E613" s="51" t="s">
        <v>311</v>
      </c>
      <c r="F613" s="51" t="s">
        <v>61</v>
      </c>
      <c r="G613" s="13">
        <f>(C613-VLOOKUP(E613,Riders!$A$2:$C$3501,2,FALSE))/365</f>
        <v>28.884931506849316</v>
      </c>
      <c r="H613" s="51">
        <v>12</v>
      </c>
      <c r="I613" s="107">
        <v>6.7708333333333301E-3</v>
      </c>
      <c r="J613">
        <v>46.095999999999997</v>
      </c>
    </row>
    <row r="614" spans="1:10" x14ac:dyDescent="0.45">
      <c r="A614" s="51" t="s">
        <v>131</v>
      </c>
      <c r="B614" s="51">
        <v>2018</v>
      </c>
      <c r="C614" s="52">
        <v>43435</v>
      </c>
      <c r="D614" s="51" t="s">
        <v>72</v>
      </c>
      <c r="E614" s="51" t="s">
        <v>2331</v>
      </c>
      <c r="F614" s="51" t="s">
        <v>44</v>
      </c>
      <c r="G614" s="13">
        <f>(C614-VLOOKUP(E614,Riders!$A$2:$C$3501,2,FALSE))/365</f>
        <v>21.994520547945207</v>
      </c>
      <c r="H614" s="51">
        <v>13</v>
      </c>
      <c r="I614" s="107">
        <v>6.7708333333333301E-3</v>
      </c>
      <c r="J614">
        <v>46.095999999999997</v>
      </c>
    </row>
    <row r="615" spans="1:10" x14ac:dyDescent="0.45">
      <c r="A615" s="51" t="s">
        <v>131</v>
      </c>
      <c r="B615" s="51">
        <v>2018</v>
      </c>
      <c r="C615" s="52">
        <v>43435</v>
      </c>
      <c r="D615" s="51" t="s">
        <v>72</v>
      </c>
      <c r="E615" s="51" t="s">
        <v>236</v>
      </c>
      <c r="F615" s="51" t="s">
        <v>51</v>
      </c>
      <c r="G615" s="13">
        <f>(C615-VLOOKUP(E615,Riders!$A$2:$C$3501,2,FALSE))/365</f>
        <v>23.073972602739726</v>
      </c>
      <c r="H615" s="51">
        <v>14</v>
      </c>
      <c r="I615" s="107">
        <v>6.7708333333333301E-3</v>
      </c>
      <c r="J615">
        <v>46.095999999999997</v>
      </c>
    </row>
    <row r="616" spans="1:10" x14ac:dyDescent="0.45">
      <c r="A616" s="51" t="s">
        <v>131</v>
      </c>
      <c r="B616" s="51">
        <v>2018</v>
      </c>
      <c r="C616" s="52">
        <v>43435</v>
      </c>
      <c r="D616" s="51" t="s">
        <v>72</v>
      </c>
      <c r="E616" s="51" t="s">
        <v>242</v>
      </c>
      <c r="F616" s="51" t="s">
        <v>243</v>
      </c>
      <c r="G616" s="13">
        <f>(C616-VLOOKUP(E616,Riders!$A$2:$C$3501,2,FALSE))/365</f>
        <v>24.002739726027396</v>
      </c>
      <c r="H616" s="51">
        <v>15</v>
      </c>
      <c r="I616" s="107">
        <v>6.7708333333333301E-3</v>
      </c>
      <c r="J616">
        <v>46.095999999999997</v>
      </c>
    </row>
    <row r="617" spans="1:10" x14ac:dyDescent="0.45">
      <c r="A617" s="51" t="s">
        <v>131</v>
      </c>
      <c r="B617" s="51">
        <v>2018</v>
      </c>
      <c r="C617" s="52">
        <v>43435</v>
      </c>
      <c r="D617" s="51" t="s">
        <v>72</v>
      </c>
      <c r="E617" s="51" t="s">
        <v>336</v>
      </c>
      <c r="F617" s="51" t="s">
        <v>118</v>
      </c>
      <c r="G617" s="13" t="e">
        <f>(C617-VLOOKUP(E617,Riders!$A$2:$C$3501,2,FALSE))/365</f>
        <v>#N/A</v>
      </c>
      <c r="H617" s="51">
        <v>16</v>
      </c>
      <c r="I617" s="107">
        <v>6.7708333333333301E-3</v>
      </c>
      <c r="J617">
        <v>46.095999999999997</v>
      </c>
    </row>
    <row r="618" spans="1:10" x14ac:dyDescent="0.45">
      <c r="A618" s="51" t="s">
        <v>131</v>
      </c>
      <c r="B618" s="51">
        <v>2018</v>
      </c>
      <c r="C618" s="52">
        <v>43435</v>
      </c>
      <c r="D618" s="51" t="s">
        <v>72</v>
      </c>
      <c r="E618" s="51" t="s">
        <v>320</v>
      </c>
      <c r="F618" s="51" t="s">
        <v>40</v>
      </c>
      <c r="G618" s="13">
        <f>(C618-VLOOKUP(E618,Riders!$A$2:$C$3501,2,FALSE))/365</f>
        <v>21.378082191780823</v>
      </c>
      <c r="H618" s="51">
        <v>17</v>
      </c>
      <c r="I618" s="107">
        <v>6.7708333333333301E-3</v>
      </c>
      <c r="J618">
        <v>46.095999999999997</v>
      </c>
    </row>
    <row r="619" spans="1:10" x14ac:dyDescent="0.45">
      <c r="A619" s="51" t="s">
        <v>131</v>
      </c>
      <c r="B619" s="51">
        <v>2018</v>
      </c>
      <c r="C619" s="52">
        <v>43435</v>
      </c>
      <c r="D619" s="51" t="s">
        <v>72</v>
      </c>
      <c r="E619" s="51" t="s">
        <v>326</v>
      </c>
      <c r="F619" s="51" t="s">
        <v>49</v>
      </c>
      <c r="G619" s="13" t="e">
        <f>(C619-VLOOKUP(E619,Riders!$A$2:$C$3501,2,FALSE))/365</f>
        <v>#N/A</v>
      </c>
      <c r="H619" s="51">
        <v>18</v>
      </c>
      <c r="I619" s="107">
        <v>6.7708333333333301E-3</v>
      </c>
      <c r="J619">
        <v>46.095999999999997</v>
      </c>
    </row>
    <row r="620" spans="1:10" x14ac:dyDescent="0.45">
      <c r="A620" s="51" t="s">
        <v>131</v>
      </c>
      <c r="B620" s="51">
        <v>2018</v>
      </c>
      <c r="C620" s="52">
        <v>43435</v>
      </c>
      <c r="D620" s="51" t="s">
        <v>72</v>
      </c>
      <c r="E620" s="51" t="s">
        <v>303</v>
      </c>
      <c r="F620" s="51" t="s">
        <v>232</v>
      </c>
      <c r="G620" s="13">
        <f>(C620-VLOOKUP(E620,Riders!$A$2:$C$3501,2,FALSE))/365</f>
        <v>24.484931506849314</v>
      </c>
      <c r="H620" s="51">
        <v>19</v>
      </c>
      <c r="I620" s="107">
        <v>6.7708333333333301E-3</v>
      </c>
      <c r="J620">
        <v>46.095999999999997</v>
      </c>
    </row>
    <row r="621" spans="1:10" x14ac:dyDescent="0.45">
      <c r="A621" s="51" t="s">
        <v>131</v>
      </c>
      <c r="B621" s="51">
        <v>2018</v>
      </c>
      <c r="C621" s="52">
        <v>43435</v>
      </c>
      <c r="D621" s="51" t="s">
        <v>72</v>
      </c>
      <c r="E621" s="51" t="s">
        <v>347</v>
      </c>
      <c r="F621" s="51" t="s">
        <v>31</v>
      </c>
      <c r="G621" s="13">
        <f>(C621-VLOOKUP(E621,Riders!$A$2:$C$3501,2,FALSE))/365</f>
        <v>30.18904109589041</v>
      </c>
      <c r="H621" s="51">
        <v>20</v>
      </c>
      <c r="I621" s="107">
        <v>6.7708333333333301E-3</v>
      </c>
      <c r="J621">
        <v>46.095999999999997</v>
      </c>
    </row>
    <row r="622" spans="1:10" x14ac:dyDescent="0.45">
      <c r="A622" s="51" t="s">
        <v>131</v>
      </c>
      <c r="B622" s="51">
        <v>2018</v>
      </c>
      <c r="C622" s="52">
        <v>43435</v>
      </c>
      <c r="D622" s="51" t="s">
        <v>72</v>
      </c>
      <c r="E622" s="51" t="s">
        <v>333</v>
      </c>
      <c r="F622" s="51" t="s">
        <v>172</v>
      </c>
      <c r="G622" s="13">
        <f>(C622-VLOOKUP(E622,Riders!$A$2:$C$3501,2,FALSE))/365</f>
        <v>24.339726027397262</v>
      </c>
      <c r="H622" s="51">
        <v>21</v>
      </c>
      <c r="I622" s="107">
        <v>6.7708333333333301E-3</v>
      </c>
      <c r="J622">
        <v>46.095999999999997</v>
      </c>
    </row>
    <row r="623" spans="1:10" x14ac:dyDescent="0.45">
      <c r="A623" s="51" t="s">
        <v>131</v>
      </c>
      <c r="B623" s="51">
        <v>2018</v>
      </c>
      <c r="C623" s="52">
        <v>43435</v>
      </c>
      <c r="D623" s="51" t="s">
        <v>72</v>
      </c>
      <c r="E623" s="51" t="s">
        <v>350</v>
      </c>
      <c r="F623" s="51" t="s">
        <v>15</v>
      </c>
      <c r="G623" s="13">
        <f>(C623-VLOOKUP(E623,Riders!$A$2:$C$3501,2,FALSE))/365</f>
        <v>23.24931506849315</v>
      </c>
      <c r="H623" s="51">
        <v>22</v>
      </c>
      <c r="I623" s="107">
        <v>6.7708333333333301E-3</v>
      </c>
      <c r="J623">
        <v>46.095999999999997</v>
      </c>
    </row>
    <row r="624" spans="1:10" x14ac:dyDescent="0.45">
      <c r="A624" s="51" t="s">
        <v>131</v>
      </c>
      <c r="B624" s="51">
        <v>2018</v>
      </c>
      <c r="C624" s="52">
        <v>43435</v>
      </c>
      <c r="D624" s="51" t="s">
        <v>72</v>
      </c>
      <c r="E624" s="51" t="s">
        <v>340</v>
      </c>
      <c r="F624" s="51" t="s">
        <v>65</v>
      </c>
      <c r="G624" s="13">
        <f>(C624-VLOOKUP(E624,Riders!$A$2:$C$3501,2,FALSE))/365</f>
        <v>23.531506849315068</v>
      </c>
      <c r="H624" s="51">
        <v>23</v>
      </c>
      <c r="I624" s="107">
        <v>6.7708333333333301E-3</v>
      </c>
      <c r="J624">
        <v>46.095999999999997</v>
      </c>
    </row>
    <row r="625" spans="1:10" x14ac:dyDescent="0.45">
      <c r="A625" s="51" t="s">
        <v>131</v>
      </c>
      <c r="B625" s="51">
        <v>2018</v>
      </c>
      <c r="C625" s="52">
        <v>43435</v>
      </c>
      <c r="D625" s="51" t="s">
        <v>72</v>
      </c>
      <c r="E625" s="51" t="s">
        <v>299</v>
      </c>
      <c r="F625" s="51" t="s">
        <v>38</v>
      </c>
      <c r="G625" s="13">
        <f>(C625-VLOOKUP(E625,Riders!$A$2:$C$3501,2,FALSE))/365</f>
        <v>26.268493150684932</v>
      </c>
      <c r="H625" s="51">
        <v>24</v>
      </c>
      <c r="I625" s="107">
        <v>6.7708333333333301E-3</v>
      </c>
      <c r="J625">
        <v>46.095999999999997</v>
      </c>
    </row>
    <row r="626" spans="1:10" x14ac:dyDescent="0.45">
      <c r="A626" s="47" t="s">
        <v>93</v>
      </c>
      <c r="B626" s="47">
        <v>2018</v>
      </c>
      <c r="C626" s="49">
        <v>43401</v>
      </c>
      <c r="D626" s="47" t="s">
        <v>72</v>
      </c>
      <c r="E626" s="47" t="s">
        <v>214</v>
      </c>
      <c r="F626" s="47" t="s">
        <v>67</v>
      </c>
      <c r="G626" s="13">
        <f>(C626-VLOOKUP(E626,Riders!$A$2:$C$3501,2,FALSE))/365</f>
        <v>23.860273972602741</v>
      </c>
      <c r="H626" s="47">
        <v>1</v>
      </c>
      <c r="I626" s="107">
        <v>6.851851851851852E-3</v>
      </c>
      <c r="J626">
        <v>45.57</v>
      </c>
    </row>
    <row r="627" spans="1:10" x14ac:dyDescent="0.45">
      <c r="A627" s="47" t="s">
        <v>93</v>
      </c>
      <c r="B627" s="47">
        <v>2018</v>
      </c>
      <c r="C627" s="49">
        <v>43401</v>
      </c>
      <c r="D627" s="47" t="s">
        <v>72</v>
      </c>
      <c r="E627" s="47" t="s">
        <v>839</v>
      </c>
      <c r="F627" s="47" t="s">
        <v>44</v>
      </c>
      <c r="G627" s="13" t="e">
        <f>(C627-VLOOKUP(E627,Riders!$A$2:$C$3501,2,FALSE))/365</f>
        <v>#N/A</v>
      </c>
      <c r="H627" s="47">
        <v>2</v>
      </c>
      <c r="I627" s="107">
        <v>6.851851851851852E-3</v>
      </c>
      <c r="J627">
        <v>45.57</v>
      </c>
    </row>
    <row r="628" spans="1:10" x14ac:dyDescent="0.45">
      <c r="A628" s="47" t="s">
        <v>93</v>
      </c>
      <c r="B628" s="47">
        <v>2018</v>
      </c>
      <c r="C628" s="49">
        <v>43401</v>
      </c>
      <c r="D628" s="47" t="s">
        <v>72</v>
      </c>
      <c r="E628" s="47" t="s">
        <v>309</v>
      </c>
      <c r="F628" s="47" t="s">
        <v>25</v>
      </c>
      <c r="G628" s="13">
        <f>(C628-VLOOKUP(E628,Riders!$A$2:$C$3501,2,FALSE))/365</f>
        <v>26.528767123287672</v>
      </c>
      <c r="H628" s="47">
        <v>3</v>
      </c>
      <c r="I628" s="107">
        <v>6.8518518518518503E-3</v>
      </c>
      <c r="J628">
        <v>45.57</v>
      </c>
    </row>
    <row r="629" spans="1:10" x14ac:dyDescent="0.45">
      <c r="A629" s="47" t="s">
        <v>93</v>
      </c>
      <c r="B629" s="47">
        <v>2018</v>
      </c>
      <c r="C629" s="49">
        <v>43401</v>
      </c>
      <c r="D629" s="47" t="s">
        <v>72</v>
      </c>
      <c r="E629" s="47" t="s">
        <v>221</v>
      </c>
      <c r="F629" s="47" t="s">
        <v>40</v>
      </c>
      <c r="G629" s="13">
        <f>(C629-VLOOKUP(E629,Riders!$A$2:$C$3501,2,FALSE))/365</f>
        <v>21.564383561643837</v>
      </c>
      <c r="H629" s="47">
        <v>4</v>
      </c>
      <c r="I629" s="107">
        <v>6.8518518518518503E-3</v>
      </c>
      <c r="J629">
        <v>45.57</v>
      </c>
    </row>
    <row r="630" spans="1:10" x14ac:dyDescent="0.45">
      <c r="A630" s="47" t="s">
        <v>93</v>
      </c>
      <c r="B630" s="47">
        <v>2018</v>
      </c>
      <c r="C630" s="49">
        <v>43401</v>
      </c>
      <c r="D630" s="47" t="s">
        <v>72</v>
      </c>
      <c r="E630" s="47" t="s">
        <v>332</v>
      </c>
      <c r="F630" s="47" t="s">
        <v>17</v>
      </c>
      <c r="G630" s="13">
        <f>(C630-VLOOKUP(E630,Riders!$A$2:$C$3501,2,FALSE))/365</f>
        <v>27.19178082191781</v>
      </c>
      <c r="H630" s="47">
        <v>5</v>
      </c>
      <c r="I630" s="107">
        <v>6.8518518518518503E-3</v>
      </c>
      <c r="J630">
        <v>45.57</v>
      </c>
    </row>
    <row r="631" spans="1:10" x14ac:dyDescent="0.45">
      <c r="A631" s="47" t="s">
        <v>93</v>
      </c>
      <c r="B631" s="47">
        <v>2018</v>
      </c>
      <c r="C631" s="49">
        <v>43401</v>
      </c>
      <c r="D631" s="47" t="s">
        <v>72</v>
      </c>
      <c r="E631" s="47" t="s">
        <v>227</v>
      </c>
      <c r="F631" s="47" t="s">
        <v>53</v>
      </c>
      <c r="G631" s="13">
        <f>(C631-VLOOKUP(E631,Riders!$A$2:$C$3501,2,FALSE))/365</f>
        <v>20.67945205479452</v>
      </c>
      <c r="H631" s="47">
        <v>6</v>
      </c>
      <c r="I631" s="107">
        <v>6.8518518518518503E-3</v>
      </c>
      <c r="J631">
        <v>45.57</v>
      </c>
    </row>
    <row r="632" spans="1:10" x14ac:dyDescent="0.45">
      <c r="A632" s="47" t="s">
        <v>93</v>
      </c>
      <c r="B632" s="47">
        <v>2018</v>
      </c>
      <c r="C632" s="49">
        <v>43401</v>
      </c>
      <c r="D632" s="47" t="s">
        <v>72</v>
      </c>
      <c r="E632" s="47" t="s">
        <v>276</v>
      </c>
      <c r="F632" s="47" t="s">
        <v>120</v>
      </c>
      <c r="G632" s="13" t="e">
        <f>(C632-VLOOKUP(E632,Riders!$A$2:$C$3501,2,FALSE))/365</f>
        <v>#N/A</v>
      </c>
      <c r="H632" s="47">
        <v>7</v>
      </c>
      <c r="I632" s="107">
        <v>6.8518518518518503E-3</v>
      </c>
      <c r="J632">
        <v>45.57</v>
      </c>
    </row>
    <row r="633" spans="1:10" x14ac:dyDescent="0.45">
      <c r="A633" s="47" t="s">
        <v>93</v>
      </c>
      <c r="B633" s="47">
        <v>2018</v>
      </c>
      <c r="C633" s="49">
        <v>43401</v>
      </c>
      <c r="D633" s="47" t="s">
        <v>72</v>
      </c>
      <c r="E633" s="47" t="s">
        <v>307</v>
      </c>
      <c r="F633" s="47" t="s">
        <v>27</v>
      </c>
      <c r="G633" s="13">
        <f>(C633-VLOOKUP(E633,Riders!$A$2:$C$3501,2,FALSE))/365</f>
        <v>25.424657534246574</v>
      </c>
      <c r="H633" s="47">
        <v>8</v>
      </c>
      <c r="I633" s="107">
        <v>6.8518518518518503E-3</v>
      </c>
      <c r="J633">
        <v>45.57</v>
      </c>
    </row>
    <row r="634" spans="1:10" x14ac:dyDescent="0.45">
      <c r="A634" s="47" t="s">
        <v>93</v>
      </c>
      <c r="B634" s="47">
        <v>2018</v>
      </c>
      <c r="C634" s="49">
        <v>43401</v>
      </c>
      <c r="D634" s="47" t="s">
        <v>72</v>
      </c>
      <c r="E634" s="47" t="s">
        <v>237</v>
      </c>
      <c r="F634" s="47" t="s">
        <v>238</v>
      </c>
      <c r="G634" s="13">
        <f>(C634-VLOOKUP(E634,Riders!$A$2:$C$3501,2,FALSE))/365</f>
        <v>22.443835616438356</v>
      </c>
      <c r="H634" s="47">
        <v>9</v>
      </c>
      <c r="I634" s="107">
        <v>6.8518518518518503E-3</v>
      </c>
      <c r="J634">
        <v>45.57</v>
      </c>
    </row>
    <row r="635" spans="1:10" x14ac:dyDescent="0.45">
      <c r="A635" s="47" t="s">
        <v>93</v>
      </c>
      <c r="B635" s="47">
        <v>2018</v>
      </c>
      <c r="C635" s="49">
        <v>43401</v>
      </c>
      <c r="D635" s="47" t="s">
        <v>72</v>
      </c>
      <c r="E635" s="47" t="s">
        <v>231</v>
      </c>
      <c r="F635" s="47" t="s">
        <v>232</v>
      </c>
      <c r="G635" s="13">
        <f>(C635-VLOOKUP(E635,Riders!$A$2:$C$3501,2,FALSE))/365</f>
        <v>21.706849315068492</v>
      </c>
      <c r="H635" s="47">
        <v>10</v>
      </c>
      <c r="I635" s="107">
        <v>6.8518518518518503E-3</v>
      </c>
      <c r="J635">
        <v>45.57</v>
      </c>
    </row>
    <row r="636" spans="1:10" x14ac:dyDescent="0.45">
      <c r="A636" s="47" t="s">
        <v>93</v>
      </c>
      <c r="B636" s="47">
        <v>2018</v>
      </c>
      <c r="C636" s="49">
        <v>43401</v>
      </c>
      <c r="D636" s="47" t="s">
        <v>72</v>
      </c>
      <c r="E636" s="47" t="s">
        <v>459</v>
      </c>
      <c r="F636" s="47" t="s">
        <v>15</v>
      </c>
      <c r="G636" s="13">
        <f>(C636-VLOOKUP(E636,Riders!$A$2:$C$3501,2,FALSE))/365</f>
        <v>19.950684931506849</v>
      </c>
      <c r="H636" s="47">
        <v>11</v>
      </c>
      <c r="I636" s="107">
        <v>6.8518518518518503E-3</v>
      </c>
      <c r="J636">
        <v>45.57</v>
      </c>
    </row>
    <row r="637" spans="1:10" x14ac:dyDescent="0.45">
      <c r="A637" s="47" t="s">
        <v>93</v>
      </c>
      <c r="B637" s="47">
        <v>2018</v>
      </c>
      <c r="C637" s="49">
        <v>43401</v>
      </c>
      <c r="D637" s="47" t="s">
        <v>72</v>
      </c>
      <c r="E637" s="47" t="s">
        <v>219</v>
      </c>
      <c r="F637" s="47" t="s">
        <v>220</v>
      </c>
      <c r="G637" s="13">
        <f>(C637-VLOOKUP(E637,Riders!$A$2:$C$3501,2,FALSE))/365</f>
        <v>26.183561643835617</v>
      </c>
      <c r="H637" s="47">
        <v>12</v>
      </c>
      <c r="I637" s="107">
        <v>6.8518518518518503E-3</v>
      </c>
      <c r="J637">
        <v>45.57</v>
      </c>
    </row>
    <row r="638" spans="1:10" x14ac:dyDescent="0.45">
      <c r="A638" s="47" t="s">
        <v>93</v>
      </c>
      <c r="B638" s="47">
        <v>2018</v>
      </c>
      <c r="C638" s="49">
        <v>43401</v>
      </c>
      <c r="D638" s="47" t="s">
        <v>72</v>
      </c>
      <c r="E638" s="47" t="s">
        <v>300</v>
      </c>
      <c r="F638" s="47" t="s">
        <v>56</v>
      </c>
      <c r="G638" s="13">
        <f>(C638-VLOOKUP(E638,Riders!$A$2:$C$3501,2,FALSE))/365</f>
        <v>31.298630136986301</v>
      </c>
      <c r="H638" s="47">
        <v>13</v>
      </c>
      <c r="I638" s="107">
        <v>6.8518518518518503E-3</v>
      </c>
      <c r="J638">
        <v>45.57</v>
      </c>
    </row>
    <row r="639" spans="1:10" x14ac:dyDescent="0.45">
      <c r="A639" s="47" t="s">
        <v>93</v>
      </c>
      <c r="B639" s="47">
        <v>2018</v>
      </c>
      <c r="C639" s="49">
        <v>43401</v>
      </c>
      <c r="D639" s="47" t="s">
        <v>72</v>
      </c>
      <c r="E639" s="47" t="s">
        <v>586</v>
      </c>
      <c r="F639" s="47" t="s">
        <v>172</v>
      </c>
      <c r="G639" s="13" t="e">
        <f>(C639-VLOOKUP(E639,Riders!$A$2:$C$3501,2,FALSE))/365</f>
        <v>#N/A</v>
      </c>
      <c r="H639" s="47">
        <v>14</v>
      </c>
      <c r="I639" s="107">
        <v>6.8518518518518503E-3</v>
      </c>
      <c r="J639">
        <v>45.57</v>
      </c>
    </row>
    <row r="640" spans="1:10" x14ac:dyDescent="0.45">
      <c r="A640" s="47" t="s">
        <v>93</v>
      </c>
      <c r="B640" s="47">
        <v>2018</v>
      </c>
      <c r="C640" s="49">
        <v>43401</v>
      </c>
      <c r="D640" s="47" t="s">
        <v>72</v>
      </c>
      <c r="E640" s="47" t="s">
        <v>1415</v>
      </c>
      <c r="F640" s="47" t="s">
        <v>230</v>
      </c>
      <c r="G640" s="13">
        <f>(C640-VLOOKUP(E640,Riders!$A$2:$C$3501,2,FALSE))/365</f>
        <v>28.742465753424657</v>
      </c>
      <c r="H640" s="47">
        <v>15</v>
      </c>
      <c r="I640" s="107">
        <v>6.8518518518518503E-3</v>
      </c>
      <c r="J640">
        <v>45.57</v>
      </c>
    </row>
    <row r="641" spans="1:10" x14ac:dyDescent="0.45">
      <c r="A641" s="47" t="s">
        <v>93</v>
      </c>
      <c r="B641" s="47">
        <v>2018</v>
      </c>
      <c r="C641" s="49">
        <v>43401</v>
      </c>
      <c r="D641" s="47" t="s">
        <v>72</v>
      </c>
      <c r="E641" s="47" t="s">
        <v>334</v>
      </c>
      <c r="F641" s="47" t="s">
        <v>118</v>
      </c>
      <c r="G641" s="13">
        <f>(C641-VLOOKUP(E641,Riders!$A$2:$C$3501,2,FALSE))/365</f>
        <v>26.021917808219179</v>
      </c>
      <c r="H641" s="47">
        <v>16</v>
      </c>
      <c r="I641" s="107">
        <v>6.8518518518518503E-3</v>
      </c>
      <c r="J641">
        <v>45.57</v>
      </c>
    </row>
    <row r="642" spans="1:10" x14ac:dyDescent="0.45">
      <c r="A642" s="47" t="s">
        <v>93</v>
      </c>
      <c r="B642" s="47">
        <v>2018</v>
      </c>
      <c r="C642" s="49">
        <v>43401</v>
      </c>
      <c r="D642" s="47" t="s">
        <v>72</v>
      </c>
      <c r="E642" s="47" t="s">
        <v>562</v>
      </c>
      <c r="F642" s="47" t="s">
        <v>47</v>
      </c>
      <c r="G642" s="13">
        <f>(C642-VLOOKUP(E642,Riders!$A$2:$C$3501,2,FALSE))/365</f>
        <v>21.07123287671233</v>
      </c>
      <c r="H642" s="47">
        <v>17</v>
      </c>
      <c r="I642" s="107">
        <v>6.8518518518518503E-3</v>
      </c>
      <c r="J642">
        <v>45.57</v>
      </c>
    </row>
    <row r="643" spans="1:10" x14ac:dyDescent="0.45">
      <c r="A643" s="47" t="s">
        <v>93</v>
      </c>
      <c r="B643" s="47">
        <v>2018</v>
      </c>
      <c r="C643" s="49">
        <v>43401</v>
      </c>
      <c r="D643" s="47" t="s">
        <v>72</v>
      </c>
      <c r="E643" s="47" t="s">
        <v>311</v>
      </c>
      <c r="F643" s="47" t="s">
        <v>61</v>
      </c>
      <c r="G643" s="13">
        <f>(C643-VLOOKUP(E643,Riders!$A$2:$C$3501,2,FALSE))/365</f>
        <v>28.791780821917808</v>
      </c>
      <c r="H643" s="47">
        <v>18</v>
      </c>
      <c r="I643" s="107">
        <v>6.8518518518518503E-3</v>
      </c>
      <c r="J643">
        <v>45.57</v>
      </c>
    </row>
    <row r="644" spans="1:10" x14ac:dyDescent="0.45">
      <c r="A644" s="47" t="s">
        <v>93</v>
      </c>
      <c r="B644" s="47">
        <v>2018</v>
      </c>
      <c r="C644" s="49">
        <v>43401</v>
      </c>
      <c r="D644" s="47" t="s">
        <v>72</v>
      </c>
      <c r="E644" s="47" t="s">
        <v>299</v>
      </c>
      <c r="F644" s="47" t="s">
        <v>38</v>
      </c>
      <c r="G644" s="13">
        <f>(C644-VLOOKUP(E644,Riders!$A$2:$C$3501,2,FALSE))/365</f>
        <v>26.175342465753424</v>
      </c>
      <c r="H644" s="47">
        <v>19</v>
      </c>
      <c r="I644" s="107">
        <v>6.8518518518518503E-3</v>
      </c>
      <c r="J644">
        <v>45.57</v>
      </c>
    </row>
    <row r="645" spans="1:10" x14ac:dyDescent="0.45">
      <c r="A645" s="47" t="s">
        <v>93</v>
      </c>
      <c r="B645" s="47">
        <v>2018</v>
      </c>
      <c r="C645" s="49">
        <v>43401</v>
      </c>
      <c r="D645" s="47" t="s">
        <v>72</v>
      </c>
      <c r="E645" s="47" t="s">
        <v>322</v>
      </c>
      <c r="F645" s="47" t="s">
        <v>29</v>
      </c>
      <c r="G645" s="13">
        <f>(C645-VLOOKUP(E645,Riders!$A$2:$C$3501,2,FALSE))/365</f>
        <v>30.791780821917808</v>
      </c>
      <c r="H645" s="47">
        <v>20</v>
      </c>
      <c r="I645" s="107">
        <v>6.8518518518518503E-3</v>
      </c>
      <c r="J645">
        <v>45.57</v>
      </c>
    </row>
    <row r="646" spans="1:10" x14ac:dyDescent="0.45">
      <c r="A646" s="47" t="s">
        <v>93</v>
      </c>
      <c r="B646" s="47">
        <v>2018</v>
      </c>
      <c r="C646" s="49">
        <v>43401</v>
      </c>
      <c r="D646" s="47" t="s">
        <v>72</v>
      </c>
      <c r="E646" s="47" t="s">
        <v>224</v>
      </c>
      <c r="F646" s="47" t="s">
        <v>225</v>
      </c>
      <c r="G646" s="13">
        <f>(C646-VLOOKUP(E646,Riders!$A$2:$C$3501,2,FALSE))/365</f>
        <v>18.882191780821916</v>
      </c>
      <c r="H646" s="47">
        <v>21</v>
      </c>
      <c r="I646" s="107">
        <v>6.8518518518518503E-3</v>
      </c>
      <c r="J646">
        <v>45.57</v>
      </c>
    </row>
    <row r="647" spans="1:10" x14ac:dyDescent="0.45">
      <c r="A647" s="47" t="s">
        <v>93</v>
      </c>
      <c r="B647" s="47">
        <v>2018</v>
      </c>
      <c r="C647" s="49">
        <v>43401</v>
      </c>
      <c r="D647" s="47" t="s">
        <v>72</v>
      </c>
      <c r="E647" s="47" t="s">
        <v>326</v>
      </c>
      <c r="F647" s="47" t="s">
        <v>49</v>
      </c>
      <c r="G647" s="13" t="e">
        <f>(C647-VLOOKUP(E647,Riders!$A$2:$C$3501,2,FALSE))/365</f>
        <v>#N/A</v>
      </c>
      <c r="H647" s="47">
        <v>22</v>
      </c>
      <c r="I647" s="107">
        <v>6.8518518518518503E-3</v>
      </c>
      <c r="J647">
        <v>45.57</v>
      </c>
    </row>
    <row r="648" spans="1:10" x14ac:dyDescent="0.45">
      <c r="A648" s="47" t="s">
        <v>93</v>
      </c>
      <c r="B648" s="47">
        <v>2018</v>
      </c>
      <c r="C648" s="49">
        <v>43401</v>
      </c>
      <c r="D648" s="47" t="s">
        <v>72</v>
      </c>
      <c r="E648" s="47" t="s">
        <v>348</v>
      </c>
      <c r="F648" s="47" t="s">
        <v>65</v>
      </c>
      <c r="G648" s="13">
        <f>(C648-VLOOKUP(E648,Riders!$A$2:$C$3501,2,FALSE))/365</f>
        <v>25.660273972602738</v>
      </c>
      <c r="H648" s="47">
        <v>23</v>
      </c>
      <c r="I648" s="107">
        <v>6.8518518518518503E-3</v>
      </c>
      <c r="J648">
        <v>45.57</v>
      </c>
    </row>
    <row r="649" spans="1:10" x14ac:dyDescent="0.45">
      <c r="A649" s="47" t="s">
        <v>93</v>
      </c>
      <c r="B649" s="47">
        <v>2018</v>
      </c>
      <c r="C649" s="49">
        <v>43401</v>
      </c>
      <c r="D649" s="47" t="s">
        <v>72</v>
      </c>
      <c r="E649" s="47" t="s">
        <v>338</v>
      </c>
      <c r="F649" s="47" t="s">
        <v>339</v>
      </c>
      <c r="G649" s="13">
        <f>(C649-VLOOKUP(E649,Riders!$A$2:$C$3501,2,FALSE))/365</f>
        <v>28.794520547945204</v>
      </c>
      <c r="H649" s="47">
        <v>24</v>
      </c>
      <c r="I649" s="107">
        <v>6.8518518518518503E-3</v>
      </c>
      <c r="J649">
        <v>45.57</v>
      </c>
    </row>
  </sheetData>
  <autoFilter ref="A1:J444" xr:uid="{F2EB4FDB-EFB3-4632-8984-1A2D78DF0C8B}">
    <sortState xmlns:xlrd2="http://schemas.microsoft.com/office/spreadsheetml/2017/richdata2" ref="A2:J649">
      <sortCondition descending="1" ref="C1:C444"/>
    </sortState>
  </autoFilter>
  <conditionalFormatting sqref="D89:D112">
    <cfRule type="expression" dxfId="479" priority="75">
      <formula>$E89="F"</formula>
    </cfRule>
    <cfRule type="expression" dxfId="478" priority="76">
      <formula>$E89="SF"</formula>
    </cfRule>
    <cfRule type="expression" dxfId="477" priority="77">
      <formula>$E89="QF"</formula>
    </cfRule>
    <cfRule type="expression" dxfId="476" priority="78">
      <formula>$E89="R16"</formula>
    </cfRule>
    <cfRule type="expression" dxfId="475" priority="79">
      <formula>$E89="R8"</formula>
    </cfRule>
  </conditionalFormatting>
  <conditionalFormatting sqref="C145:C168">
    <cfRule type="expression" dxfId="474" priority="73">
      <formula>$E145="F"</formula>
    </cfRule>
    <cfRule type="expression" dxfId="473" priority="74">
      <formula>$E145="Q"</formula>
    </cfRule>
  </conditionalFormatting>
  <conditionalFormatting sqref="A145:B168">
    <cfRule type="expression" dxfId="472" priority="70">
      <formula>$E145="Q"</formula>
    </cfRule>
    <cfRule type="expression" dxfId="471" priority="71">
      <formula>$E145="G"</formula>
    </cfRule>
    <cfRule type="expression" dxfId="470" priority="72">
      <formula>$E145="B"</formula>
    </cfRule>
  </conditionalFormatting>
  <conditionalFormatting sqref="D145:D168">
    <cfRule type="expression" dxfId="469" priority="67">
      <formula>$E145="Q"</formula>
    </cfRule>
    <cfRule type="expression" dxfId="468" priority="68">
      <formula>$E145="G"</formula>
    </cfRule>
    <cfRule type="expression" dxfId="467" priority="69">
      <formula>$E145="B"</formula>
    </cfRule>
  </conditionalFormatting>
  <conditionalFormatting sqref="A169:B190 D169:D190">
    <cfRule type="expression" dxfId="466" priority="65">
      <formula>#REF!="F"</formula>
    </cfRule>
    <cfRule type="expression" dxfId="465" priority="66">
      <formula>#REF!="Q"</formula>
    </cfRule>
  </conditionalFormatting>
  <conditionalFormatting sqref="A191:B211 D191:D211">
    <cfRule type="expression" dxfId="464" priority="63">
      <formula>#REF!="F"</formula>
    </cfRule>
    <cfRule type="expression" dxfId="463" priority="64">
      <formula>#REF!="Q"</formula>
    </cfRule>
  </conditionalFormatting>
  <conditionalFormatting sqref="A212:B232 D212:D232">
    <cfRule type="expression" dxfId="462" priority="61">
      <formula>#REF!="F"</formula>
    </cfRule>
    <cfRule type="expression" dxfId="461" priority="62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460" priority="59">
      <formula>#REF!="F"</formula>
    </cfRule>
    <cfRule type="expression" dxfId="459" priority="60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458" priority="57">
      <formula>#REF!="F"</formula>
    </cfRule>
    <cfRule type="expression" dxfId="457" priority="58">
      <formula>#REF!="Q"</formula>
    </cfRule>
  </conditionalFormatting>
  <conditionalFormatting sqref="A256:B278 D256:D278">
    <cfRule type="expression" dxfId="456" priority="53">
      <formula>#REF!="F"</formula>
    </cfRule>
    <cfRule type="expression" dxfId="455" priority="54">
      <formula>#REF!="Q"</formula>
    </cfRule>
  </conditionalFormatting>
  <conditionalFormatting sqref="A279:B302 D279:D302">
    <cfRule type="expression" dxfId="454" priority="51">
      <formula>#REF!="F"</formula>
    </cfRule>
    <cfRule type="expression" dxfId="453" priority="52">
      <formula>#REF!="Q"</formula>
    </cfRule>
  </conditionalFormatting>
  <conditionalFormatting sqref="A303:B326 D303:D326">
    <cfRule type="expression" dxfId="452" priority="49">
      <formula>#REF!="F"</formula>
    </cfRule>
    <cfRule type="expression" dxfId="451" priority="50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450" priority="47">
      <formula>#REF!="F"</formula>
    </cfRule>
    <cfRule type="expression" dxfId="449" priority="48">
      <formula>#REF!="Q"</formula>
    </cfRule>
  </conditionalFormatting>
  <conditionalFormatting sqref="A327:B327 A329:B329 A331:B331 A333:B333 A335:B335 A337:B337 A339:B339 A341:B341 A343:B343 A345:B345 A347:B347 A349:B349">
    <cfRule type="expression" dxfId="448" priority="45">
      <formula>#REF!="F"</formula>
    </cfRule>
    <cfRule type="expression" dxfId="447" priority="46">
      <formula>#REF!="Q"</formula>
    </cfRule>
  </conditionalFormatting>
  <conditionalFormatting sqref="D351:D372">
    <cfRule type="expression" dxfId="446" priority="43">
      <formula>#REF!="F"</formula>
    </cfRule>
    <cfRule type="expression" dxfId="445" priority="44">
      <formula>#REF!="Q"</formula>
    </cfRule>
  </conditionalFormatting>
  <conditionalFormatting sqref="A351:B351 A353:B353 A355:B355 A357:B357 A359:B359 A361:B361 A363:B363 A365:B365 A367:B367 A369:B369 A371:B371">
    <cfRule type="expression" dxfId="444" priority="41">
      <formula>#REF!="F"</formula>
    </cfRule>
    <cfRule type="expression" dxfId="443" priority="42">
      <formula>#REF!="Q"</formula>
    </cfRule>
  </conditionalFormatting>
  <conditionalFormatting sqref="A352:B352 A354:B354 A356:B356 A358:B358 A360:B360 A362:B362 A364:B364 A366:B366 A368:B368 A370:B370 A372:B372">
    <cfRule type="expression" dxfId="442" priority="39">
      <formula>#REF!="F"</formula>
    </cfRule>
    <cfRule type="expression" dxfId="441" priority="40">
      <formula>#REF!="Q"</formula>
    </cfRule>
  </conditionalFormatting>
  <conditionalFormatting sqref="D373:D396">
    <cfRule type="expression" dxfId="440" priority="37">
      <formula>#REF!="F"</formula>
    </cfRule>
    <cfRule type="expression" dxfId="439" priority="38">
      <formula>#REF!="Q"</formula>
    </cfRule>
  </conditionalFormatting>
  <conditionalFormatting sqref="A374:B374 A376:B376 A378:B378 A380:B380 A382:B382 A384:B384 A386:B386 A388:B388 A390:B390 A392:B392 A394:B394 A396:B396">
    <cfRule type="expression" dxfId="438" priority="35">
      <formula>#REF!="F"</formula>
    </cfRule>
    <cfRule type="expression" dxfId="437" priority="36">
      <formula>#REF!="Q"</formula>
    </cfRule>
  </conditionalFormatting>
  <conditionalFormatting sqref="A373:B373 A375:B375 A377:B377 A379:B379 A381:B381 A383:B383 A385:B385 A387:B387 A389:B389 A391:B391 A393:B393 A395:B395">
    <cfRule type="expression" dxfId="436" priority="33">
      <formula>#REF!="F"</formula>
    </cfRule>
    <cfRule type="expression" dxfId="435" priority="34">
      <formula>#REF!="Q"</formula>
    </cfRule>
  </conditionalFormatting>
  <conditionalFormatting sqref="D397:D420">
    <cfRule type="expression" dxfId="434" priority="31">
      <formula>#REF!="F"</formula>
    </cfRule>
    <cfRule type="expression" dxfId="433" priority="32">
      <formula>#REF!="Q"</formula>
    </cfRule>
  </conditionalFormatting>
  <conditionalFormatting sqref="A397:B397 A399:B399 A401:B401 A403:B403 A405:B405 A407:B407 A409:B409 A411:B411 A413:B413 A415:B415 A417:B417 A419:B419">
    <cfRule type="expression" dxfId="432" priority="29">
      <formula>#REF!="F"</formula>
    </cfRule>
    <cfRule type="expression" dxfId="431" priority="30">
      <formula>#REF!="Q"</formula>
    </cfRule>
  </conditionalFormatting>
  <conditionalFormatting sqref="A398:B398 A400:B400 A402:B402 A404:B404 A406:B406 A408:B408 A410:B410 A412:B412 A414:B414 A416:B416 A418:B418 A420:B420">
    <cfRule type="expression" dxfId="430" priority="27">
      <formula>#REF!="F"</formula>
    </cfRule>
    <cfRule type="expression" dxfId="429" priority="28">
      <formula>#REF!="Q"</formula>
    </cfRule>
  </conditionalFormatting>
  <conditionalFormatting sqref="D514:D537 A514:B537">
    <cfRule type="expression" dxfId="428" priority="25">
      <formula>#REF!="F"</formula>
    </cfRule>
    <cfRule type="expression" dxfId="427" priority="26">
      <formula>#REF!="Q"</formula>
    </cfRule>
  </conditionalFormatting>
  <conditionalFormatting sqref="A562:D580">
    <cfRule type="expression" dxfId="426" priority="22">
      <formula>$E562="Q"</formula>
    </cfRule>
    <cfRule type="expression" dxfId="425" priority="23">
      <formula>$E562="G"</formula>
    </cfRule>
    <cfRule type="expression" dxfId="424" priority="24">
      <formula>$E562="B"</formula>
    </cfRule>
  </conditionalFormatting>
  <conditionalFormatting sqref="A581:B603">
    <cfRule type="expression" dxfId="423" priority="19">
      <formula>#REF!="R1"</formula>
    </cfRule>
    <cfRule type="expression" dxfId="422" priority="20">
      <formula>#REF!="F"</formula>
    </cfRule>
    <cfRule type="expression" dxfId="421" priority="21">
      <formula>#REF!="Q"</formula>
    </cfRule>
  </conditionalFormatting>
  <conditionalFormatting sqref="D581:D603">
    <cfRule type="expression" dxfId="420" priority="16">
      <formula>#REF!="R1"</formula>
    </cfRule>
    <cfRule type="expression" dxfId="419" priority="17">
      <formula>#REF!="F"</formula>
    </cfRule>
    <cfRule type="expression" dxfId="418" priority="18">
      <formula>#REF!="Q"</formula>
    </cfRule>
  </conditionalFormatting>
  <conditionalFormatting sqref="C581:C603">
    <cfRule type="expression" dxfId="417" priority="13">
      <formula>$E581="R1"</formula>
    </cfRule>
    <cfRule type="expression" dxfId="416" priority="14">
      <formula>$E581="F"</formula>
    </cfRule>
    <cfRule type="expression" dxfId="415" priority="15">
      <formula>$E581="Q"</formula>
    </cfRule>
  </conditionalFormatting>
  <conditionalFormatting sqref="A604:B626">
    <cfRule type="expression" dxfId="414" priority="10">
      <formula>#REF!="R1"</formula>
    </cfRule>
    <cfRule type="expression" dxfId="413" priority="11">
      <formula>#REF!="F"</formula>
    </cfRule>
    <cfRule type="expression" dxfId="412" priority="12">
      <formula>#REF!="Q"</formula>
    </cfRule>
  </conditionalFormatting>
  <conditionalFormatting sqref="D604:D626">
    <cfRule type="expression" dxfId="411" priority="7">
      <formula>#REF!="R1"</formula>
    </cfRule>
    <cfRule type="expression" dxfId="410" priority="8">
      <formula>#REF!="F"</formula>
    </cfRule>
    <cfRule type="expression" dxfId="409" priority="9">
      <formula>#REF!="Q"</formula>
    </cfRule>
  </conditionalFormatting>
  <conditionalFormatting sqref="A627:B649">
    <cfRule type="expression" dxfId="408" priority="4">
      <formula>#REF!="R1"</formula>
    </cfRule>
    <cfRule type="expression" dxfId="407" priority="5">
      <formula>#REF!="F"</formula>
    </cfRule>
    <cfRule type="expression" dxfId="406" priority="6">
      <formula>#REF!="Q"</formula>
    </cfRule>
  </conditionalFormatting>
  <conditionalFormatting sqref="D627:D649">
    <cfRule type="expression" dxfId="405" priority="1">
      <formula>#REF!="R1"</formula>
    </cfRule>
    <cfRule type="expression" dxfId="404" priority="2">
      <formula>#REF!="F"</formula>
    </cfRule>
    <cfRule type="expression" dxfId="403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sheetPr codeName="Sheet11"/>
  <dimension ref="A1:AM642"/>
  <sheetViews>
    <sheetView zoomScaleNormal="85" workbookViewId="0">
      <pane ySplit="1" topLeftCell="A623" activePane="bottomLeft" state="frozen"/>
      <selection pane="bottomLeft" activeCell="A642" sqref="A642"/>
    </sheetView>
  </sheetViews>
  <sheetFormatPr defaultRowHeight="14.25" x14ac:dyDescent="0.45"/>
  <cols>
    <col min="1" max="1" width="11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38.796875" bestFit="1" customWidth="1"/>
    <col min="6" max="6" width="4.6640625" bestFit="1" customWidth="1"/>
    <col min="7" max="7" width="5.53125" bestFit="1" customWidth="1"/>
    <col min="8" max="8" width="4.86328125" bestFit="1" customWidth="1"/>
    <col min="9" max="9" width="3.19921875" customWidth="1"/>
    <col min="10" max="10" width="2.86328125" customWidth="1"/>
    <col min="11" max="17" width="2" bestFit="1" customWidth="1"/>
    <col min="18" max="34" width="2.86328125" bestFit="1" customWidth="1"/>
    <col min="35" max="35" width="6.19921875" bestFit="1" customWidth="1"/>
    <col min="36" max="36" width="6.86328125" bestFit="1" customWidth="1"/>
    <col min="37" max="37" width="5" bestFit="1" customWidth="1"/>
    <col min="38" max="38" width="5.53125" style="107" bestFit="1" customWidth="1"/>
    <col min="39" max="39" width="9.33203125" bestFit="1" customWidth="1"/>
  </cols>
  <sheetData>
    <row r="1" spans="1:39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211</v>
      </c>
      <c r="F1" s="8" t="s">
        <v>212</v>
      </c>
      <c r="G1" t="s">
        <v>6</v>
      </c>
      <c r="H1" s="8" t="s">
        <v>7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t="s">
        <v>351</v>
      </c>
      <c r="AJ1" t="s">
        <v>352</v>
      </c>
      <c r="AK1" t="s">
        <v>353</v>
      </c>
      <c r="AL1" s="107" t="s">
        <v>213</v>
      </c>
      <c r="AM1" t="s">
        <v>11</v>
      </c>
    </row>
    <row r="2" spans="1:39" x14ac:dyDescent="0.45">
      <c r="A2" s="1" t="s">
        <v>93</v>
      </c>
      <c r="B2" s="1">
        <v>2024</v>
      </c>
      <c r="C2" s="19">
        <v>45396</v>
      </c>
      <c r="D2" s="1" t="s">
        <v>72</v>
      </c>
      <c r="E2" s="3" t="s">
        <v>269</v>
      </c>
      <c r="F2" s="3" t="s">
        <v>25</v>
      </c>
      <c r="G2" s="13">
        <f>(C2-VLOOKUP(E2,Riders!$A$2:$C$3501,2,FALSE))/365</f>
        <v>30.112328767123287</v>
      </c>
      <c r="H2" s="1">
        <v>1</v>
      </c>
      <c r="I2" s="3">
        <f>0</f>
        <v>0</v>
      </c>
      <c r="J2" s="3">
        <f>0</f>
        <v>0</v>
      </c>
      <c r="K2" s="3">
        <f>0</f>
        <v>0</v>
      </c>
      <c r="L2" s="3">
        <v>1</v>
      </c>
      <c r="M2" s="3">
        <v>1</v>
      </c>
      <c r="N2" s="3">
        <v>1</v>
      </c>
      <c r="O2" s="3">
        <v>1</v>
      </c>
      <c r="P2" s="3">
        <f>0</f>
        <v>0</v>
      </c>
      <c r="Q2" s="3">
        <f>0</f>
        <v>0</v>
      </c>
      <c r="R2" s="3">
        <v>1</v>
      </c>
      <c r="S2" s="3">
        <v>1</v>
      </c>
      <c r="T2" s="3">
        <f>0</f>
        <v>0</v>
      </c>
      <c r="U2" s="3">
        <f>0</f>
        <v>0</v>
      </c>
      <c r="V2" s="3">
        <f>0</f>
        <v>0</v>
      </c>
      <c r="W2" s="3">
        <f>0</f>
        <v>0</v>
      </c>
      <c r="X2" s="3">
        <f>0</f>
        <v>0</v>
      </c>
      <c r="Y2" s="3">
        <f>0</f>
        <v>0</v>
      </c>
      <c r="Z2" s="3">
        <f>0</f>
        <v>0</v>
      </c>
      <c r="AA2" s="3">
        <f>0</f>
        <v>0</v>
      </c>
      <c r="AB2" s="3">
        <f>0</f>
        <v>0</v>
      </c>
      <c r="AC2" s="3">
        <f>0</f>
        <v>0</v>
      </c>
      <c r="AD2" s="3">
        <f>0</f>
        <v>0</v>
      </c>
      <c r="AE2" s="3">
        <f>0</f>
        <v>0</v>
      </c>
      <c r="AF2" s="3">
        <f>0</f>
        <v>0</v>
      </c>
      <c r="AG2" s="3">
        <f>0</f>
        <v>0</v>
      </c>
      <c r="AH2" s="3">
        <f>0</f>
        <v>0</v>
      </c>
      <c r="AI2" s="3">
        <v>20</v>
      </c>
      <c r="AJ2" s="3">
        <f>0</f>
        <v>0</v>
      </c>
      <c r="AK2" s="3">
        <v>26</v>
      </c>
      <c r="AL2" s="107">
        <v>5.9722222222222225E-3</v>
      </c>
      <c r="AM2" s="17">
        <v>52.326000000000001</v>
      </c>
    </row>
    <row r="3" spans="1:39" x14ac:dyDescent="0.45">
      <c r="A3" s="1" t="s">
        <v>93</v>
      </c>
      <c r="B3" s="1">
        <v>2024</v>
      </c>
      <c r="C3" s="19">
        <v>45396</v>
      </c>
      <c r="D3" s="1" t="s">
        <v>72</v>
      </c>
      <c r="E3" s="3" t="s">
        <v>241</v>
      </c>
      <c r="F3" s="3" t="s">
        <v>44</v>
      </c>
      <c r="G3" s="13">
        <f>(C3-VLOOKUP(E3,Riders!$A$2:$C$3501,2,FALSE))/365</f>
        <v>21.706849315068492</v>
      </c>
      <c r="H3" s="1">
        <v>2</v>
      </c>
      <c r="I3" s="3">
        <f>0</f>
        <v>0</v>
      </c>
      <c r="J3" s="3">
        <v>1</v>
      </c>
      <c r="K3" s="3">
        <f>0</f>
        <v>0</v>
      </c>
      <c r="L3" s="3">
        <f>0</f>
        <v>0</v>
      </c>
      <c r="M3" s="3">
        <f>0</f>
        <v>0</v>
      </c>
      <c r="N3" s="3">
        <f>0</f>
        <v>0</v>
      </c>
      <c r="O3" s="3">
        <f>0</f>
        <v>0</v>
      </c>
      <c r="P3" s="3">
        <f>0</f>
        <v>0</v>
      </c>
      <c r="Q3" s="3">
        <v>1</v>
      </c>
      <c r="R3" s="3">
        <f>0</f>
        <v>0</v>
      </c>
      <c r="S3" s="3">
        <f>0</f>
        <v>0</v>
      </c>
      <c r="T3" s="3">
        <f>0</f>
        <v>0</v>
      </c>
      <c r="U3" s="3">
        <f>0</f>
        <v>0</v>
      </c>
      <c r="V3" s="3">
        <f>0</f>
        <v>0</v>
      </c>
      <c r="W3" s="3">
        <f>0</f>
        <v>0</v>
      </c>
      <c r="X3" s="3">
        <f>0</f>
        <v>0</v>
      </c>
      <c r="Y3" s="3">
        <f>0</f>
        <v>0</v>
      </c>
      <c r="Z3" s="3">
        <f>0</f>
        <v>0</v>
      </c>
      <c r="AA3" s="3">
        <f>0</f>
        <v>0</v>
      </c>
      <c r="AB3" s="3">
        <f>0</f>
        <v>0</v>
      </c>
      <c r="AC3" s="3">
        <f>0</f>
        <v>0</v>
      </c>
      <c r="AD3" s="3">
        <f>0</f>
        <v>0</v>
      </c>
      <c r="AE3" s="3">
        <f>0</f>
        <v>0</v>
      </c>
      <c r="AF3" s="3">
        <f>0</f>
        <v>0</v>
      </c>
      <c r="AG3" s="3">
        <f>0</f>
        <v>0</v>
      </c>
      <c r="AH3" s="3">
        <f>0</f>
        <v>0</v>
      </c>
      <c r="AI3" s="3">
        <v>20</v>
      </c>
      <c r="AJ3" s="3">
        <f>0</f>
        <v>0</v>
      </c>
      <c r="AK3" s="3">
        <v>22</v>
      </c>
      <c r="AL3" s="107">
        <v>5.9722222222222225E-3</v>
      </c>
      <c r="AM3" s="17">
        <v>52.326000000000001</v>
      </c>
    </row>
    <row r="4" spans="1:39" x14ac:dyDescent="0.45">
      <c r="A4" s="1" t="s">
        <v>93</v>
      </c>
      <c r="B4" s="1">
        <v>2024</v>
      </c>
      <c r="C4" s="19">
        <v>45396</v>
      </c>
      <c r="D4" s="1" t="s">
        <v>72</v>
      </c>
      <c r="E4" s="3" t="s">
        <v>275</v>
      </c>
      <c r="F4" s="3" t="s">
        <v>21</v>
      </c>
      <c r="G4" s="13">
        <f>(C4-VLOOKUP(E4,Riders!$A$2:$C$3501,2,FALSE))/365</f>
        <v>25.293150684931508</v>
      </c>
      <c r="H4" s="1">
        <v>3</v>
      </c>
      <c r="I4" s="3">
        <f>0</f>
        <v>0</v>
      </c>
      <c r="J4" s="3">
        <f>0</f>
        <v>0</v>
      </c>
      <c r="K4" s="3">
        <v>1</v>
      </c>
      <c r="L4" s="3">
        <f>0</f>
        <v>0</v>
      </c>
      <c r="M4" s="3">
        <f>0</f>
        <v>0</v>
      </c>
      <c r="N4" s="3">
        <f>0</f>
        <v>0</v>
      </c>
      <c r="O4" s="3">
        <f>0</f>
        <v>0</v>
      </c>
      <c r="P4" s="3">
        <v>1</v>
      </c>
      <c r="Q4" s="3">
        <f>0</f>
        <v>0</v>
      </c>
      <c r="R4" s="3">
        <f>0</f>
        <v>0</v>
      </c>
      <c r="S4" s="3">
        <f>0</f>
        <v>0</v>
      </c>
      <c r="T4" s="3">
        <f>0</f>
        <v>0</v>
      </c>
      <c r="U4" s="3">
        <f>0</f>
        <v>0</v>
      </c>
      <c r="V4" s="3">
        <f>0</f>
        <v>0</v>
      </c>
      <c r="W4" s="3">
        <f>0</f>
        <v>0</v>
      </c>
      <c r="X4" s="3">
        <f>0</f>
        <v>0</v>
      </c>
      <c r="Y4" s="3">
        <f>0</f>
        <v>0</v>
      </c>
      <c r="Z4" s="3">
        <f>0</f>
        <v>0</v>
      </c>
      <c r="AA4" s="3">
        <f>0</f>
        <v>0</v>
      </c>
      <c r="AB4" s="3">
        <f>0</f>
        <v>0</v>
      </c>
      <c r="AC4" s="3">
        <f>0</f>
        <v>0</v>
      </c>
      <c r="AD4" s="3">
        <f>0</f>
        <v>0</v>
      </c>
      <c r="AE4" s="3">
        <f>0</f>
        <v>0</v>
      </c>
      <c r="AF4" s="3">
        <f>0</f>
        <v>0</v>
      </c>
      <c r="AG4" s="3">
        <f>0</f>
        <v>0</v>
      </c>
      <c r="AH4" s="3">
        <f>0</f>
        <v>0</v>
      </c>
      <c r="AI4" s="3">
        <v>20</v>
      </c>
      <c r="AJ4" s="3">
        <f>0</f>
        <v>0</v>
      </c>
      <c r="AK4" s="3">
        <v>22</v>
      </c>
      <c r="AL4" s="107">
        <v>5.9722222222222199E-3</v>
      </c>
      <c r="AM4" s="17">
        <v>52.326000000000001</v>
      </c>
    </row>
    <row r="5" spans="1:39" x14ac:dyDescent="0.45">
      <c r="A5" s="1" t="s">
        <v>93</v>
      </c>
      <c r="B5" s="1">
        <v>2024</v>
      </c>
      <c r="C5" s="19">
        <v>45396</v>
      </c>
      <c r="D5" s="1" t="s">
        <v>72</v>
      </c>
      <c r="E5" s="3" t="s">
        <v>214</v>
      </c>
      <c r="F5" s="3" t="s">
        <v>67</v>
      </c>
      <c r="G5" s="13">
        <f>(C5-VLOOKUP(E5,Riders!$A$2:$C$3501,2,FALSE))/365</f>
        <v>29.326027397260273</v>
      </c>
      <c r="H5" s="1">
        <v>4</v>
      </c>
      <c r="I5" s="3">
        <f>0</f>
        <v>0</v>
      </c>
      <c r="J5" s="3">
        <f>0</f>
        <v>0</v>
      </c>
      <c r="K5" s="3">
        <f>0</f>
        <v>0</v>
      </c>
      <c r="L5" s="3">
        <f>0</f>
        <v>0</v>
      </c>
      <c r="M5" s="3">
        <f>0</f>
        <v>0</v>
      </c>
      <c r="N5" s="3">
        <f>0</f>
        <v>0</v>
      </c>
      <c r="O5" s="3">
        <f>0</f>
        <v>0</v>
      </c>
      <c r="P5" s="3">
        <f>0</f>
        <v>0</v>
      </c>
      <c r="Q5" s="3">
        <f>0</f>
        <v>0</v>
      </c>
      <c r="R5" s="3">
        <f>0</f>
        <v>0</v>
      </c>
      <c r="S5" s="3">
        <f>0</f>
        <v>0</v>
      </c>
      <c r="T5" s="3">
        <f>0</f>
        <v>0</v>
      </c>
      <c r="U5" s="3">
        <f>0</f>
        <v>0</v>
      </c>
      <c r="V5" s="3">
        <f>0</f>
        <v>0</v>
      </c>
      <c r="W5" s="3">
        <f>0</f>
        <v>0</v>
      </c>
      <c r="X5" s="3">
        <v>1</v>
      </c>
      <c r="Y5" s="3">
        <f>0</f>
        <v>0</v>
      </c>
      <c r="Z5" s="3">
        <f>0</f>
        <v>0</v>
      </c>
      <c r="AA5" s="3">
        <f>0</f>
        <v>0</v>
      </c>
      <c r="AB5" s="3">
        <v>1</v>
      </c>
      <c r="AC5" s="3">
        <f>0</f>
        <v>0</v>
      </c>
      <c r="AD5" s="3">
        <v>1</v>
      </c>
      <c r="AE5" s="3">
        <f>0</f>
        <v>0</v>
      </c>
      <c r="AF5" s="3">
        <v>1</v>
      </c>
      <c r="AG5" s="3">
        <f>0</f>
        <v>0</v>
      </c>
      <c r="AH5" s="3">
        <v>1</v>
      </c>
      <c r="AI5" s="3">
        <f>0</f>
        <v>0</v>
      </c>
      <c r="AJ5" s="3">
        <f>0</f>
        <v>0</v>
      </c>
      <c r="AK5" s="3">
        <v>5</v>
      </c>
      <c r="AL5" s="107">
        <v>5.9722222222222199E-3</v>
      </c>
      <c r="AM5" s="17">
        <v>52.326000000000001</v>
      </c>
    </row>
    <row r="6" spans="1:39" x14ac:dyDescent="0.45">
      <c r="A6" s="1" t="s">
        <v>93</v>
      </c>
      <c r="B6" s="1">
        <v>2024</v>
      </c>
      <c r="C6" s="19">
        <v>45396</v>
      </c>
      <c r="D6" s="1" t="s">
        <v>72</v>
      </c>
      <c r="E6" s="3" t="s">
        <v>430</v>
      </c>
      <c r="F6" s="3" t="s">
        <v>97</v>
      </c>
      <c r="G6" s="13">
        <f>(C6-VLOOKUP(E6,Riders!$A$2:$C$3501,2,FALSE))/365</f>
        <v>22.265753424657536</v>
      </c>
      <c r="H6" s="1">
        <v>5</v>
      </c>
      <c r="I6" s="3">
        <f>0</f>
        <v>0</v>
      </c>
      <c r="J6" s="3">
        <f>0</f>
        <v>0</v>
      </c>
      <c r="K6" s="3">
        <f>0</f>
        <v>0</v>
      </c>
      <c r="L6" s="3">
        <f>0</f>
        <v>0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3">
        <f>0</f>
        <v>0</v>
      </c>
      <c r="V6" s="3">
        <f>0</f>
        <v>0</v>
      </c>
      <c r="W6" s="3">
        <f>0</f>
        <v>0</v>
      </c>
      <c r="X6" s="3">
        <f>0</f>
        <v>0</v>
      </c>
      <c r="Y6" s="3">
        <f>0</f>
        <v>0</v>
      </c>
      <c r="Z6" s="3">
        <v>1</v>
      </c>
      <c r="AA6" s="3">
        <f>0</f>
        <v>0</v>
      </c>
      <c r="AB6" s="3">
        <f>0</f>
        <v>0</v>
      </c>
      <c r="AC6" s="3">
        <v>1</v>
      </c>
      <c r="AD6" s="3">
        <f>0</f>
        <v>0</v>
      </c>
      <c r="AE6" s="3">
        <v>1</v>
      </c>
      <c r="AF6" s="3">
        <f>0</f>
        <v>0</v>
      </c>
      <c r="AG6" s="3">
        <v>1</v>
      </c>
      <c r="AH6" s="3">
        <f>0</f>
        <v>0</v>
      </c>
      <c r="AI6" s="3">
        <f>0</f>
        <v>0</v>
      </c>
      <c r="AJ6" s="3">
        <f>0</f>
        <v>0</v>
      </c>
      <c r="AK6" s="3">
        <v>4</v>
      </c>
      <c r="AL6" s="107">
        <v>5.9722222222222199E-3</v>
      </c>
      <c r="AM6" s="17">
        <v>52.326000000000001</v>
      </c>
    </row>
    <row r="7" spans="1:39" x14ac:dyDescent="0.45">
      <c r="A7" s="1" t="s">
        <v>93</v>
      </c>
      <c r="B7" s="1">
        <v>2024</v>
      </c>
      <c r="C7" s="19">
        <v>45396</v>
      </c>
      <c r="D7" s="1" t="s">
        <v>72</v>
      </c>
      <c r="E7" s="3" t="s">
        <v>298</v>
      </c>
      <c r="F7" s="3" t="s">
        <v>53</v>
      </c>
      <c r="G7" s="13">
        <f>(C7-VLOOKUP(E7,Riders!$A$2:$C$3501,2,FALSE))/365</f>
        <v>24.747945205479454</v>
      </c>
      <c r="H7" s="1">
        <v>6</v>
      </c>
      <c r="I7" s="3">
        <f>0</f>
        <v>0</v>
      </c>
      <c r="J7" s="3">
        <f>0</f>
        <v>0</v>
      </c>
      <c r="K7" s="3">
        <f>0</f>
        <v>0</v>
      </c>
      <c r="L7" s="3">
        <f>0</f>
        <v>0</v>
      </c>
      <c r="M7" s="3">
        <f>0</f>
        <v>0</v>
      </c>
      <c r="N7" s="3">
        <f>0</f>
        <v>0</v>
      </c>
      <c r="O7" s="3">
        <f>0</f>
        <v>0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f>0</f>
        <v>0</v>
      </c>
      <c r="V7" s="3">
        <f>0</f>
        <v>0</v>
      </c>
      <c r="W7" s="3">
        <f>0</f>
        <v>0</v>
      </c>
      <c r="X7" s="3">
        <f>0</f>
        <v>0</v>
      </c>
      <c r="Y7" s="3">
        <v>1</v>
      </c>
      <c r="Z7" s="3">
        <f>0</f>
        <v>0</v>
      </c>
      <c r="AA7" s="3">
        <v>1</v>
      </c>
      <c r="AB7" s="3">
        <f>0</f>
        <v>0</v>
      </c>
      <c r="AC7" s="3">
        <f>0</f>
        <v>0</v>
      </c>
      <c r="AD7" s="3">
        <f>0</f>
        <v>0</v>
      </c>
      <c r="AE7" s="3">
        <f>0</f>
        <v>0</v>
      </c>
      <c r="AF7" s="3">
        <f>0</f>
        <v>0</v>
      </c>
      <c r="AG7" s="3">
        <f>0</f>
        <v>0</v>
      </c>
      <c r="AH7" s="3">
        <f>0</f>
        <v>0</v>
      </c>
      <c r="AI7" s="3">
        <f>0</f>
        <v>0</v>
      </c>
      <c r="AJ7" s="3">
        <f>0</f>
        <v>0</v>
      </c>
      <c r="AK7" s="3">
        <v>2</v>
      </c>
      <c r="AL7" s="107">
        <v>5.9722222222222199E-3</v>
      </c>
      <c r="AM7" s="17">
        <v>52.326000000000001</v>
      </c>
    </row>
    <row r="8" spans="1:39" x14ac:dyDescent="0.45">
      <c r="A8" s="1" t="s">
        <v>93</v>
      </c>
      <c r="B8" s="1">
        <v>2024</v>
      </c>
      <c r="C8" s="19">
        <v>45396</v>
      </c>
      <c r="D8" s="1" t="s">
        <v>72</v>
      </c>
      <c r="E8" s="3" t="s">
        <v>219</v>
      </c>
      <c r="F8" s="3" t="s">
        <v>220</v>
      </c>
      <c r="G8" s="13">
        <f>(C8-VLOOKUP(E8,Riders!$A$2:$C$3501,2,FALSE))/365</f>
        <v>31.649315068493152</v>
      </c>
      <c r="H8" s="1">
        <v>7</v>
      </c>
      <c r="I8" s="3">
        <f>0</f>
        <v>0</v>
      </c>
      <c r="J8" s="3">
        <f>0</f>
        <v>0</v>
      </c>
      <c r="K8" s="3">
        <f>0</f>
        <v>0</v>
      </c>
      <c r="L8" s="3">
        <f>0</f>
        <v>0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f>0</f>
        <v>0</v>
      </c>
      <c r="T8" s="3">
        <f>0</f>
        <v>0</v>
      </c>
      <c r="U8" s="3">
        <v>1</v>
      </c>
      <c r="V8" s="3">
        <f>0</f>
        <v>0</v>
      </c>
      <c r="W8" s="3">
        <v>1</v>
      </c>
      <c r="X8" s="3">
        <f>0</f>
        <v>0</v>
      </c>
      <c r="Y8" s="3">
        <f>0</f>
        <v>0</v>
      </c>
      <c r="Z8" s="3">
        <f>0</f>
        <v>0</v>
      </c>
      <c r="AA8" s="3">
        <f>0</f>
        <v>0</v>
      </c>
      <c r="AB8" s="3">
        <f>0</f>
        <v>0</v>
      </c>
      <c r="AC8" s="3">
        <f>0</f>
        <v>0</v>
      </c>
      <c r="AD8" s="3">
        <f>0</f>
        <v>0</v>
      </c>
      <c r="AE8" s="3">
        <f>0</f>
        <v>0</v>
      </c>
      <c r="AF8" s="3">
        <f>0</f>
        <v>0</v>
      </c>
      <c r="AG8" s="3">
        <f>0</f>
        <v>0</v>
      </c>
      <c r="AH8" s="3">
        <f>0</f>
        <v>0</v>
      </c>
      <c r="AI8" s="3">
        <f>0</f>
        <v>0</v>
      </c>
      <c r="AJ8" s="3">
        <f>0</f>
        <v>0</v>
      </c>
      <c r="AK8" s="3">
        <v>2</v>
      </c>
      <c r="AL8" s="107">
        <v>5.9722222222222199E-3</v>
      </c>
      <c r="AM8" s="17">
        <v>52.326000000000001</v>
      </c>
    </row>
    <row r="9" spans="1:39" x14ac:dyDescent="0.45">
      <c r="A9" s="1" t="s">
        <v>93</v>
      </c>
      <c r="B9" s="1">
        <v>2024</v>
      </c>
      <c r="C9" s="19">
        <v>45396</v>
      </c>
      <c r="D9" s="1" t="s">
        <v>72</v>
      </c>
      <c r="E9" s="3" t="s">
        <v>216</v>
      </c>
      <c r="F9" s="3" t="s">
        <v>27</v>
      </c>
      <c r="G9" s="13">
        <f>(C9-VLOOKUP(E9,Riders!$A$2:$C$3501,2,FALSE))/365</f>
        <v>25.186301369863013</v>
      </c>
      <c r="H9" s="1">
        <v>8</v>
      </c>
      <c r="I9" s="3">
        <f>0</f>
        <v>0</v>
      </c>
      <c r="J9" s="3">
        <f>0</f>
        <v>0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v>1</v>
      </c>
      <c r="U9" s="3">
        <f>0</f>
        <v>0</v>
      </c>
      <c r="V9" s="3">
        <f>0</f>
        <v>0</v>
      </c>
      <c r="W9" s="3">
        <f>0</f>
        <v>0</v>
      </c>
      <c r="X9" s="3">
        <f>0</f>
        <v>0</v>
      </c>
      <c r="Y9" s="3">
        <f>0</f>
        <v>0</v>
      </c>
      <c r="Z9" s="3">
        <f>0</f>
        <v>0</v>
      </c>
      <c r="AA9" s="3">
        <f>0</f>
        <v>0</v>
      </c>
      <c r="AB9" s="3">
        <f>0</f>
        <v>0</v>
      </c>
      <c r="AC9" s="3">
        <f>0</f>
        <v>0</v>
      </c>
      <c r="AD9" s="3">
        <f>0</f>
        <v>0</v>
      </c>
      <c r="AE9" s="3">
        <f>0</f>
        <v>0</v>
      </c>
      <c r="AF9" s="3">
        <f>0</f>
        <v>0</v>
      </c>
      <c r="AG9" s="3">
        <f>0</f>
        <v>0</v>
      </c>
      <c r="AH9" s="3">
        <f>0</f>
        <v>0</v>
      </c>
      <c r="AI9" s="3">
        <f>0</f>
        <v>0</v>
      </c>
      <c r="AJ9" s="3">
        <f>0</f>
        <v>0</v>
      </c>
      <c r="AK9" s="3">
        <v>1</v>
      </c>
      <c r="AL9" s="107">
        <v>5.9722222222222199E-3</v>
      </c>
      <c r="AM9" s="17">
        <v>52.326000000000001</v>
      </c>
    </row>
    <row r="10" spans="1:39" x14ac:dyDescent="0.45">
      <c r="A10" s="1" t="s">
        <v>93</v>
      </c>
      <c r="B10" s="1">
        <v>2024</v>
      </c>
      <c r="C10" s="19">
        <v>45396</v>
      </c>
      <c r="D10" s="1" t="s">
        <v>72</v>
      </c>
      <c r="E10" s="3" t="s">
        <v>234</v>
      </c>
      <c r="F10" s="3" t="s">
        <v>235</v>
      </c>
      <c r="G10" s="13">
        <f>(C10-VLOOKUP(E10,Riders!$A$2:$C$3501,2,FALSE))/365</f>
        <v>27.56986301369863</v>
      </c>
      <c r="H10" s="1">
        <v>9</v>
      </c>
      <c r="I10" s="3">
        <v>1</v>
      </c>
      <c r="J10" s="3">
        <f>0</f>
        <v>0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f>0</f>
        <v>0</v>
      </c>
      <c r="X10" s="3">
        <f>0</f>
        <v>0</v>
      </c>
      <c r="Y10" s="3">
        <f>0</f>
        <v>0</v>
      </c>
      <c r="Z10" s="3">
        <f>0</f>
        <v>0</v>
      </c>
      <c r="AA10" s="3">
        <f>0</f>
        <v>0</v>
      </c>
      <c r="AB10" s="3">
        <f>0</f>
        <v>0</v>
      </c>
      <c r="AC10" s="3">
        <f>0</f>
        <v>0</v>
      </c>
      <c r="AD10" s="3">
        <f>0</f>
        <v>0</v>
      </c>
      <c r="AE10" s="3">
        <f>0</f>
        <v>0</v>
      </c>
      <c r="AF10" s="3">
        <f>0</f>
        <v>0</v>
      </c>
      <c r="AG10" s="3">
        <f>0</f>
        <v>0</v>
      </c>
      <c r="AH10" s="3">
        <f>0</f>
        <v>0</v>
      </c>
      <c r="AI10" s="3">
        <f>0</f>
        <v>0</v>
      </c>
      <c r="AJ10" s="3">
        <f>0</f>
        <v>0</v>
      </c>
      <c r="AK10" s="3">
        <v>1</v>
      </c>
      <c r="AL10" s="107">
        <v>5.9722222222222199E-3</v>
      </c>
      <c r="AM10" s="17">
        <v>52.326000000000001</v>
      </c>
    </row>
    <row r="11" spans="1:39" x14ac:dyDescent="0.45">
      <c r="A11" s="1" t="s">
        <v>93</v>
      </c>
      <c r="B11" s="1">
        <v>2024</v>
      </c>
      <c r="C11" s="19">
        <v>45396</v>
      </c>
      <c r="D11" s="1" t="s">
        <v>72</v>
      </c>
      <c r="E11" s="3" t="s">
        <v>268</v>
      </c>
      <c r="F11" s="3" t="s">
        <v>47</v>
      </c>
      <c r="G11" s="13">
        <f>(C11-VLOOKUP(E11,Riders!$A$2:$C$3501,2,FALSE))/365</f>
        <v>27.287671232876711</v>
      </c>
      <c r="H11" s="1">
        <v>10</v>
      </c>
      <c r="I11" s="3">
        <f>0</f>
        <v>0</v>
      </c>
      <c r="J11" s="3">
        <f>0</f>
        <v>0</v>
      </c>
      <c r="K11" s="3">
        <f>0</f>
        <v>0</v>
      </c>
      <c r="L11" s="3">
        <f>0</f>
        <v>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v>1</v>
      </c>
      <c r="W11" s="3">
        <f>0</f>
        <v>0</v>
      </c>
      <c r="X11" s="3">
        <f>0</f>
        <v>0</v>
      </c>
      <c r="Y11" s="3">
        <f>0</f>
        <v>0</v>
      </c>
      <c r="Z11" s="3">
        <f>0</f>
        <v>0</v>
      </c>
      <c r="AA11" s="3">
        <f>0</f>
        <v>0</v>
      </c>
      <c r="AB11" s="3">
        <f>0</f>
        <v>0</v>
      </c>
      <c r="AC11" s="3">
        <f>0</f>
        <v>0</v>
      </c>
      <c r="AD11" s="3">
        <f>0</f>
        <v>0</v>
      </c>
      <c r="AE11" s="3">
        <f>0</f>
        <v>0</v>
      </c>
      <c r="AF11" s="3">
        <f>0</f>
        <v>0</v>
      </c>
      <c r="AG11" s="3">
        <f>0</f>
        <v>0</v>
      </c>
      <c r="AH11" s="3">
        <f>0</f>
        <v>0</v>
      </c>
      <c r="AI11" s="3">
        <f>0</f>
        <v>0</v>
      </c>
      <c r="AJ11" s="3">
        <f>0</f>
        <v>0</v>
      </c>
      <c r="AK11" s="3">
        <v>1</v>
      </c>
      <c r="AL11" s="107">
        <v>5.9722222222222199E-3</v>
      </c>
      <c r="AM11" s="17">
        <v>52.326000000000001</v>
      </c>
    </row>
    <row r="12" spans="1:39" x14ac:dyDescent="0.45">
      <c r="A12" s="1" t="s">
        <v>93</v>
      </c>
      <c r="B12" s="1">
        <v>2024</v>
      </c>
      <c r="C12" s="19">
        <v>45396</v>
      </c>
      <c r="D12" s="1" t="s">
        <v>72</v>
      </c>
      <c r="E12" s="3" t="s">
        <v>237</v>
      </c>
      <c r="F12" s="3" t="s">
        <v>238</v>
      </c>
      <c r="G12" s="13">
        <f>(C12-VLOOKUP(E12,Riders!$A$2:$C$3501,2,FALSE))/365</f>
        <v>27.909589041095892</v>
      </c>
      <c r="H12" s="1">
        <v>11</v>
      </c>
      <c r="I12" s="3">
        <f>0</f>
        <v>0</v>
      </c>
      <c r="J12" s="3">
        <f>0</f>
        <v>0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f>0</f>
        <v>0</v>
      </c>
      <c r="X12" s="3">
        <f>0</f>
        <v>0</v>
      </c>
      <c r="Y12" s="3">
        <f>0</f>
        <v>0</v>
      </c>
      <c r="Z12" s="3">
        <f>0</f>
        <v>0</v>
      </c>
      <c r="AA12" s="3">
        <f>0</f>
        <v>0</v>
      </c>
      <c r="AB12" s="3">
        <f>0</f>
        <v>0</v>
      </c>
      <c r="AC12" s="3">
        <f>0</f>
        <v>0</v>
      </c>
      <c r="AD12" s="3">
        <f>0</f>
        <v>0</v>
      </c>
      <c r="AE12" s="3">
        <f>0</f>
        <v>0</v>
      </c>
      <c r="AF12" s="3">
        <f>0</f>
        <v>0</v>
      </c>
      <c r="AG12" s="3">
        <f>0</f>
        <v>0</v>
      </c>
      <c r="AH12" s="3">
        <f>0</f>
        <v>0</v>
      </c>
      <c r="AI12" s="3">
        <f>0</f>
        <v>0</v>
      </c>
      <c r="AJ12" s="3">
        <f>0</f>
        <v>0</v>
      </c>
      <c r="AK12" s="3">
        <v>0</v>
      </c>
      <c r="AL12" s="107">
        <v>5.9722222222222199E-3</v>
      </c>
      <c r="AM12" s="17">
        <v>52.326000000000001</v>
      </c>
    </row>
    <row r="13" spans="1:39" x14ac:dyDescent="0.45">
      <c r="A13" s="1" t="s">
        <v>93</v>
      </c>
      <c r="B13" s="1">
        <v>2024</v>
      </c>
      <c r="C13" s="19">
        <v>45396</v>
      </c>
      <c r="D13" s="1" t="s">
        <v>72</v>
      </c>
      <c r="E13" s="3" t="s">
        <v>218</v>
      </c>
      <c r="F13" s="3" t="s">
        <v>19</v>
      </c>
      <c r="G13" s="13">
        <f>(C13-VLOOKUP(E13,Riders!$A$2:$C$3501,2,FALSE))/365</f>
        <v>22.602739726027398</v>
      </c>
      <c r="H13" s="1">
        <v>12</v>
      </c>
      <c r="I13" s="3">
        <f>0</f>
        <v>0</v>
      </c>
      <c r="J13" s="3">
        <f>0</f>
        <v>0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3">
        <f>0</f>
        <v>0</v>
      </c>
      <c r="Y13" s="3">
        <f>0</f>
        <v>0</v>
      </c>
      <c r="Z13" s="3">
        <f>0</f>
        <v>0</v>
      </c>
      <c r="AA13" s="3">
        <f>0</f>
        <v>0</v>
      </c>
      <c r="AB13" s="3">
        <f>0</f>
        <v>0</v>
      </c>
      <c r="AC13" s="3">
        <f>0</f>
        <v>0</v>
      </c>
      <c r="AD13" s="3">
        <f>0</f>
        <v>0</v>
      </c>
      <c r="AE13" s="3">
        <f>0</f>
        <v>0</v>
      </c>
      <c r="AF13" s="3">
        <f>0</f>
        <v>0</v>
      </c>
      <c r="AG13" s="3">
        <f>0</f>
        <v>0</v>
      </c>
      <c r="AH13" s="3">
        <f>0</f>
        <v>0</v>
      </c>
      <c r="AI13" s="3">
        <f>0</f>
        <v>0</v>
      </c>
      <c r="AJ13" s="3">
        <f>0</f>
        <v>0</v>
      </c>
      <c r="AK13" s="3">
        <v>0</v>
      </c>
      <c r="AL13" s="107">
        <v>5.9722222222222199E-3</v>
      </c>
      <c r="AM13" s="17">
        <v>52.326000000000001</v>
      </c>
    </row>
    <row r="14" spans="1:39" x14ac:dyDescent="0.45">
      <c r="A14" s="1" t="s">
        <v>93</v>
      </c>
      <c r="B14" s="1">
        <v>2024</v>
      </c>
      <c r="C14" s="19">
        <v>45396</v>
      </c>
      <c r="D14" s="1" t="s">
        <v>72</v>
      </c>
      <c r="E14" s="3" t="s">
        <v>420</v>
      </c>
      <c r="F14" s="3" t="s">
        <v>151</v>
      </c>
      <c r="G14" s="13">
        <f>(C14-VLOOKUP(E14,Riders!$A$2:$C$3501,2,FALSE))/365</f>
        <v>25.027397260273972</v>
      </c>
      <c r="H14" s="1">
        <v>13</v>
      </c>
      <c r="I14" s="3">
        <f>0</f>
        <v>0</v>
      </c>
      <c r="J14" s="3">
        <f>0</f>
        <v>0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3">
        <f>0</f>
        <v>0</v>
      </c>
      <c r="Y14" s="3">
        <f>0</f>
        <v>0</v>
      </c>
      <c r="Z14" s="3">
        <f>0</f>
        <v>0</v>
      </c>
      <c r="AA14" s="3">
        <f>0</f>
        <v>0</v>
      </c>
      <c r="AB14" s="3">
        <f>0</f>
        <v>0</v>
      </c>
      <c r="AC14" s="3">
        <f>0</f>
        <v>0</v>
      </c>
      <c r="AD14" s="3">
        <f>0</f>
        <v>0</v>
      </c>
      <c r="AE14" s="3">
        <f>0</f>
        <v>0</v>
      </c>
      <c r="AF14" s="3">
        <f>0</f>
        <v>0</v>
      </c>
      <c r="AG14" s="3">
        <f>0</f>
        <v>0</v>
      </c>
      <c r="AH14" s="3">
        <f>0</f>
        <v>0</v>
      </c>
      <c r="AI14" s="3">
        <f>0</f>
        <v>0</v>
      </c>
      <c r="AJ14" s="3">
        <f>0</f>
        <v>0</v>
      </c>
      <c r="AK14" s="3">
        <v>0</v>
      </c>
      <c r="AL14" s="107">
        <v>5.9722222222222199E-3</v>
      </c>
      <c r="AM14" s="17">
        <v>52.326000000000001</v>
      </c>
    </row>
    <row r="15" spans="1:39" x14ac:dyDescent="0.45">
      <c r="A15" s="1" t="s">
        <v>93</v>
      </c>
      <c r="B15" s="1">
        <v>2024</v>
      </c>
      <c r="C15" s="19">
        <v>45396</v>
      </c>
      <c r="D15" s="1" t="s">
        <v>72</v>
      </c>
      <c r="E15" s="3" t="s">
        <v>244</v>
      </c>
      <c r="F15" s="3" t="s">
        <v>38</v>
      </c>
      <c r="G15" s="13">
        <f>(C15-VLOOKUP(E15,Riders!$A$2:$C$3501,2,FALSE))/365</f>
        <v>30.043835616438358</v>
      </c>
      <c r="H15" s="1">
        <v>14</v>
      </c>
      <c r="I15" s="3">
        <f>0</f>
        <v>0</v>
      </c>
      <c r="J15" s="3">
        <f>0</f>
        <v>0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3">
        <f>0</f>
        <v>0</v>
      </c>
      <c r="Y15" s="3">
        <f>0</f>
        <v>0</v>
      </c>
      <c r="Z15" s="3">
        <f>0</f>
        <v>0</v>
      </c>
      <c r="AA15" s="3">
        <f>0</f>
        <v>0</v>
      </c>
      <c r="AB15" s="3">
        <f>0</f>
        <v>0</v>
      </c>
      <c r="AC15" s="3">
        <f>0</f>
        <v>0</v>
      </c>
      <c r="AD15" s="3">
        <f>0</f>
        <v>0</v>
      </c>
      <c r="AE15" s="3">
        <f>0</f>
        <v>0</v>
      </c>
      <c r="AF15" s="3">
        <f>0</f>
        <v>0</v>
      </c>
      <c r="AG15" s="3">
        <f>0</f>
        <v>0</v>
      </c>
      <c r="AH15" s="3">
        <f>0</f>
        <v>0</v>
      </c>
      <c r="AI15" s="3">
        <f>0</f>
        <v>0</v>
      </c>
      <c r="AJ15" s="3">
        <f>0</f>
        <v>0</v>
      </c>
      <c r="AK15" s="3">
        <v>0</v>
      </c>
      <c r="AL15" s="107">
        <v>5.9722222222222199E-3</v>
      </c>
      <c r="AM15" s="17">
        <v>52.326000000000001</v>
      </c>
    </row>
    <row r="16" spans="1:39" x14ac:dyDescent="0.45">
      <c r="A16" s="1" t="s">
        <v>93</v>
      </c>
      <c r="B16" s="1">
        <v>2024</v>
      </c>
      <c r="C16" s="19">
        <v>45396</v>
      </c>
      <c r="D16" s="1" t="s">
        <v>72</v>
      </c>
      <c r="E16" s="3" t="s">
        <v>617</v>
      </c>
      <c r="F16" s="3" t="s">
        <v>223</v>
      </c>
      <c r="G16" s="13">
        <f>(C16-VLOOKUP(E16,Riders!$A$2:$C$3501,2,FALSE))/365</f>
        <v>22.054794520547944</v>
      </c>
      <c r="H16" s="1">
        <v>15</v>
      </c>
      <c r="I16" s="3">
        <f>0</f>
        <v>0</v>
      </c>
      <c r="J16" s="3">
        <f>0</f>
        <v>0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3">
        <f>0</f>
        <v>0</v>
      </c>
      <c r="Y16" s="3">
        <f>0</f>
        <v>0</v>
      </c>
      <c r="Z16" s="3">
        <f>0</f>
        <v>0</v>
      </c>
      <c r="AA16" s="3">
        <f>0</f>
        <v>0</v>
      </c>
      <c r="AB16" s="3">
        <f>0</f>
        <v>0</v>
      </c>
      <c r="AC16" s="3">
        <f>0</f>
        <v>0</v>
      </c>
      <c r="AD16" s="3">
        <f>0</f>
        <v>0</v>
      </c>
      <c r="AE16" s="3">
        <f>0</f>
        <v>0</v>
      </c>
      <c r="AF16" s="3">
        <f>0</f>
        <v>0</v>
      </c>
      <c r="AG16" s="3">
        <f>0</f>
        <v>0</v>
      </c>
      <c r="AH16" s="3">
        <f>0</f>
        <v>0</v>
      </c>
      <c r="AI16" s="3">
        <f>0</f>
        <v>0</v>
      </c>
      <c r="AJ16" s="3">
        <f>0</f>
        <v>0</v>
      </c>
      <c r="AK16" s="3">
        <v>0</v>
      </c>
      <c r="AL16" s="107">
        <v>5.9722222222222199E-3</v>
      </c>
      <c r="AM16" s="17">
        <v>52.326000000000001</v>
      </c>
    </row>
    <row r="17" spans="1:39" x14ac:dyDescent="0.45">
      <c r="A17" s="1" t="s">
        <v>93</v>
      </c>
      <c r="B17" s="1">
        <v>2024</v>
      </c>
      <c r="C17" s="19">
        <v>45396</v>
      </c>
      <c r="D17" s="1" t="s">
        <v>72</v>
      </c>
      <c r="E17" s="3" t="s">
        <v>228</v>
      </c>
      <c r="F17" s="3" t="s">
        <v>15</v>
      </c>
      <c r="G17" s="13">
        <f>(C17-VLOOKUP(E17,Riders!$A$2:$C$3501,2,FALSE))/365</f>
        <v>24.802739726027397</v>
      </c>
      <c r="H17" s="1">
        <v>16</v>
      </c>
      <c r="I17" s="3">
        <f>0</f>
        <v>0</v>
      </c>
      <c r="J17" s="3">
        <f>0</f>
        <v>0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f>0</f>
        <v>0</v>
      </c>
      <c r="X17" s="3">
        <f>0</f>
        <v>0</v>
      </c>
      <c r="Y17" s="3">
        <f>0</f>
        <v>0</v>
      </c>
      <c r="Z17" s="3">
        <f>0</f>
        <v>0</v>
      </c>
      <c r="AA17" s="3">
        <f>0</f>
        <v>0</v>
      </c>
      <c r="AB17" s="3">
        <f>0</f>
        <v>0</v>
      </c>
      <c r="AC17" s="3">
        <f>0</f>
        <v>0</v>
      </c>
      <c r="AD17" s="3">
        <f>0</f>
        <v>0</v>
      </c>
      <c r="AE17" s="3">
        <f>0</f>
        <v>0</v>
      </c>
      <c r="AF17" s="3">
        <f>0</f>
        <v>0</v>
      </c>
      <c r="AG17" s="3">
        <f>0</f>
        <v>0</v>
      </c>
      <c r="AH17" s="3">
        <f>0</f>
        <v>0</v>
      </c>
      <c r="AI17" s="3">
        <f>0</f>
        <v>0</v>
      </c>
      <c r="AJ17" s="3">
        <f>0</f>
        <v>0</v>
      </c>
      <c r="AK17" s="3">
        <v>0</v>
      </c>
      <c r="AL17" s="107">
        <v>5.9722222222222199E-3</v>
      </c>
      <c r="AM17" s="17">
        <v>52.326000000000001</v>
      </c>
    </row>
    <row r="18" spans="1:39" x14ac:dyDescent="0.45">
      <c r="A18" s="1" t="s">
        <v>93</v>
      </c>
      <c r="B18" s="1">
        <v>2024</v>
      </c>
      <c r="C18" s="19">
        <v>45396</v>
      </c>
      <c r="D18" s="1" t="s">
        <v>72</v>
      </c>
      <c r="E18" s="3" t="s">
        <v>429</v>
      </c>
      <c r="F18" s="3" t="s">
        <v>40</v>
      </c>
      <c r="G18" s="13">
        <f>(C18-VLOOKUP(E18,Riders!$A$2:$C$3501,2,FALSE))/365</f>
        <v>19.701369863013699</v>
      </c>
      <c r="H18" s="1">
        <v>17</v>
      </c>
      <c r="I18" s="3">
        <f>0</f>
        <v>0</v>
      </c>
      <c r="J18" s="3">
        <f>0</f>
        <v>0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f>0</f>
        <v>0</v>
      </c>
      <c r="X18" s="3">
        <f>0</f>
        <v>0</v>
      </c>
      <c r="Y18" s="3">
        <f>0</f>
        <v>0</v>
      </c>
      <c r="Z18" s="3">
        <f>0</f>
        <v>0</v>
      </c>
      <c r="AA18" s="3">
        <f>0</f>
        <v>0</v>
      </c>
      <c r="AB18" s="3">
        <f>0</f>
        <v>0</v>
      </c>
      <c r="AC18" s="3">
        <f>0</f>
        <v>0</v>
      </c>
      <c r="AD18" s="3">
        <f>0</f>
        <v>0</v>
      </c>
      <c r="AE18" s="3">
        <f>0</f>
        <v>0</v>
      </c>
      <c r="AF18" s="3">
        <f>0</f>
        <v>0</v>
      </c>
      <c r="AG18" s="3">
        <f>0</f>
        <v>0</v>
      </c>
      <c r="AH18" s="3">
        <f>0</f>
        <v>0</v>
      </c>
      <c r="AI18" s="3">
        <f>0</f>
        <v>0</v>
      </c>
      <c r="AJ18" s="3">
        <f>0</f>
        <v>0</v>
      </c>
      <c r="AK18" s="3">
        <v>0</v>
      </c>
      <c r="AL18" s="107">
        <v>5.9722222222222199E-3</v>
      </c>
      <c r="AM18" s="17">
        <v>52.326000000000001</v>
      </c>
    </row>
    <row r="19" spans="1:39" x14ac:dyDescent="0.45">
      <c r="A19" s="1" t="s">
        <v>93</v>
      </c>
      <c r="B19" s="1">
        <v>2024</v>
      </c>
      <c r="C19" s="19">
        <v>45396</v>
      </c>
      <c r="D19" s="1" t="s">
        <v>72</v>
      </c>
      <c r="E19" s="3" t="s">
        <v>251</v>
      </c>
      <c r="F19" s="3" t="s">
        <v>65</v>
      </c>
      <c r="G19" s="13">
        <f>(C19-VLOOKUP(E19,Riders!$A$2:$C$3501,2,FALSE))/365</f>
        <v>22.958904109589042</v>
      </c>
      <c r="H19" s="1">
        <v>18</v>
      </c>
      <c r="I19" s="3">
        <f>0</f>
        <v>0</v>
      </c>
      <c r="J19" s="3">
        <f>0</f>
        <v>0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f>0</f>
        <v>0</v>
      </c>
      <c r="X19" s="3">
        <f>0</f>
        <v>0</v>
      </c>
      <c r="Y19" s="3">
        <f>0</f>
        <v>0</v>
      </c>
      <c r="Z19" s="3">
        <f>0</f>
        <v>0</v>
      </c>
      <c r="AA19" s="3">
        <f>0</f>
        <v>0</v>
      </c>
      <c r="AB19" s="3">
        <f>0</f>
        <v>0</v>
      </c>
      <c r="AC19" s="3">
        <f>0</f>
        <v>0</v>
      </c>
      <c r="AD19" s="3">
        <f>0</f>
        <v>0</v>
      </c>
      <c r="AE19" s="3">
        <f>0</f>
        <v>0</v>
      </c>
      <c r="AF19" s="3">
        <f>0</f>
        <v>0</v>
      </c>
      <c r="AG19" s="3">
        <f>0</f>
        <v>0</v>
      </c>
      <c r="AH19" s="3">
        <f>0</f>
        <v>0</v>
      </c>
      <c r="AI19" s="3">
        <f>0</f>
        <v>0</v>
      </c>
      <c r="AJ19" s="3">
        <f>0</f>
        <v>0</v>
      </c>
      <c r="AK19" s="3">
        <v>0</v>
      </c>
      <c r="AL19" s="107">
        <v>5.9722222222222199E-3</v>
      </c>
      <c r="AM19" s="17">
        <v>52.326000000000001</v>
      </c>
    </row>
    <row r="20" spans="1:39" x14ac:dyDescent="0.45">
      <c r="A20" s="1" t="s">
        <v>93</v>
      </c>
      <c r="B20" s="1">
        <v>2024</v>
      </c>
      <c r="C20" s="19">
        <v>45396</v>
      </c>
      <c r="D20" s="1" t="s">
        <v>72</v>
      </c>
      <c r="E20" s="3" t="s">
        <v>853</v>
      </c>
      <c r="F20" s="3" t="s">
        <v>232</v>
      </c>
      <c r="G20" s="13">
        <f>(C20-VLOOKUP(E20,Riders!$A$2:$C$3501,2,FALSE))/365</f>
        <v>21.528767123287672</v>
      </c>
      <c r="H20" s="1">
        <v>19</v>
      </c>
      <c r="I20" s="3">
        <f>0</f>
        <v>0</v>
      </c>
      <c r="J20" s="3">
        <f>0</f>
        <v>0</v>
      </c>
      <c r="K20" s="3">
        <f>0</f>
        <v>0</v>
      </c>
      <c r="L20" s="3">
        <f>0</f>
        <v>0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f>0</f>
        <v>0</v>
      </c>
      <c r="X20" s="3">
        <f>0</f>
        <v>0</v>
      </c>
      <c r="Y20" s="3">
        <f>0</f>
        <v>0</v>
      </c>
      <c r="Z20" s="3">
        <f>0</f>
        <v>0</v>
      </c>
      <c r="AA20" s="3">
        <f>0</f>
        <v>0</v>
      </c>
      <c r="AB20" s="3">
        <f>0</f>
        <v>0</v>
      </c>
      <c r="AC20" s="3">
        <f>0</f>
        <v>0</v>
      </c>
      <c r="AD20" s="3">
        <f>0</f>
        <v>0</v>
      </c>
      <c r="AE20" s="3">
        <f>0</f>
        <v>0</v>
      </c>
      <c r="AF20" s="3">
        <f>0</f>
        <v>0</v>
      </c>
      <c r="AG20" s="3">
        <f>0</f>
        <v>0</v>
      </c>
      <c r="AH20" s="3">
        <f>0</f>
        <v>0</v>
      </c>
      <c r="AI20" s="3">
        <f>0</f>
        <v>0</v>
      </c>
      <c r="AJ20" s="3">
        <f>0</f>
        <v>0</v>
      </c>
      <c r="AK20" s="3">
        <v>0</v>
      </c>
      <c r="AL20" s="107">
        <v>5.9722222222222199E-3</v>
      </c>
      <c r="AM20" s="17">
        <v>52.326000000000001</v>
      </c>
    </row>
    <row r="21" spans="1:39" x14ac:dyDescent="0.45">
      <c r="A21" s="1" t="s">
        <v>93</v>
      </c>
      <c r="B21" s="1">
        <v>2024</v>
      </c>
      <c r="C21" s="19">
        <v>45396</v>
      </c>
      <c r="D21" s="1" t="s">
        <v>72</v>
      </c>
      <c r="E21" s="3" t="s">
        <v>224</v>
      </c>
      <c r="F21" s="3" t="s">
        <v>225</v>
      </c>
      <c r="G21" s="13">
        <f>(C21-VLOOKUP(E21,Riders!$A$2:$C$3501,2,FALSE))/365</f>
        <v>24.347945205479451</v>
      </c>
      <c r="H21" s="1">
        <v>20</v>
      </c>
      <c r="I21" s="3">
        <f>0</f>
        <v>0</v>
      </c>
      <c r="J21" s="3">
        <f>0</f>
        <v>0</v>
      </c>
      <c r="K21" s="3">
        <f>0</f>
        <v>0</v>
      </c>
      <c r="L21" s="3">
        <f>0</f>
        <v>0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f>0</f>
        <v>0</v>
      </c>
      <c r="X21" s="3">
        <f>0</f>
        <v>0</v>
      </c>
      <c r="Y21" s="3">
        <f>0</f>
        <v>0</v>
      </c>
      <c r="Z21" s="3">
        <f>0</f>
        <v>0</v>
      </c>
      <c r="AA21" s="3">
        <f>0</f>
        <v>0</v>
      </c>
      <c r="AB21" s="3">
        <f>0</f>
        <v>0</v>
      </c>
      <c r="AC21" s="3">
        <f>0</f>
        <v>0</v>
      </c>
      <c r="AD21" s="3">
        <f>0</f>
        <v>0</v>
      </c>
      <c r="AE21" s="3">
        <f>0</f>
        <v>0</v>
      </c>
      <c r="AF21" s="3">
        <f>0</f>
        <v>0</v>
      </c>
      <c r="AG21" s="3">
        <f>0</f>
        <v>0</v>
      </c>
      <c r="AH21" s="3">
        <f>0</f>
        <v>0</v>
      </c>
      <c r="AI21" s="3">
        <f>0</f>
        <v>0</v>
      </c>
      <c r="AJ21" s="3">
        <f>0</f>
        <v>0</v>
      </c>
      <c r="AK21" s="3">
        <v>0</v>
      </c>
      <c r="AL21" s="107">
        <v>5.9722222222222199E-3</v>
      </c>
      <c r="AM21" s="17">
        <v>52.326000000000001</v>
      </c>
    </row>
    <row r="22" spans="1:39" x14ac:dyDescent="0.45">
      <c r="A22" s="1" t="s">
        <v>93</v>
      </c>
      <c r="B22" s="1">
        <v>2024</v>
      </c>
      <c r="C22" s="19">
        <v>45396</v>
      </c>
      <c r="D22" s="1" t="s">
        <v>72</v>
      </c>
      <c r="E22" s="3" t="s">
        <v>215</v>
      </c>
      <c r="F22" s="3" t="s">
        <v>17</v>
      </c>
      <c r="G22" s="13">
        <f>(C22-VLOOKUP(E22,Riders!$A$2:$C$3501,2,FALSE))/365</f>
        <v>25.271232876712329</v>
      </c>
      <c r="H22" s="1">
        <v>21</v>
      </c>
      <c r="I22" s="3">
        <f>0</f>
        <v>0</v>
      </c>
      <c r="J22" s="3">
        <f>0</f>
        <v>0</v>
      </c>
      <c r="K22" s="3">
        <f>0</f>
        <v>0</v>
      </c>
      <c r="L22" s="3">
        <f>0</f>
        <v>0</v>
      </c>
      <c r="M22" s="3">
        <f>0</f>
        <v>0</v>
      </c>
      <c r="N22" s="3">
        <f>0</f>
        <v>0</v>
      </c>
      <c r="O22" s="3">
        <f>0</f>
        <v>0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f>0</f>
        <v>0</v>
      </c>
      <c r="Z22" s="3">
        <f>0</f>
        <v>0</v>
      </c>
      <c r="AA22" s="3">
        <f>0</f>
        <v>0</v>
      </c>
      <c r="AB22" s="3">
        <f>0</f>
        <v>0</v>
      </c>
      <c r="AC22" s="3">
        <f>0</f>
        <v>0</v>
      </c>
      <c r="AD22" s="3">
        <f>0</f>
        <v>0</v>
      </c>
      <c r="AE22" s="3">
        <f>0</f>
        <v>0</v>
      </c>
      <c r="AF22" s="3">
        <f>0</f>
        <v>0</v>
      </c>
      <c r="AG22" s="3">
        <f>0</f>
        <v>0</v>
      </c>
      <c r="AH22" s="3">
        <f>0</f>
        <v>0</v>
      </c>
      <c r="AI22" s="3">
        <f>0</f>
        <v>0</v>
      </c>
      <c r="AJ22" s="3">
        <f>0</f>
        <v>0</v>
      </c>
      <c r="AK22" s="3">
        <v>0</v>
      </c>
      <c r="AL22" s="107">
        <v>5.9722222222222199E-3</v>
      </c>
      <c r="AM22" s="17">
        <v>52.326000000000001</v>
      </c>
    </row>
    <row r="23" spans="1:39" x14ac:dyDescent="0.45">
      <c r="A23" s="1" t="s">
        <v>93</v>
      </c>
      <c r="B23" s="1">
        <v>2024</v>
      </c>
      <c r="C23" s="19">
        <v>45396</v>
      </c>
      <c r="D23" s="1" t="s">
        <v>72</v>
      </c>
      <c r="E23" s="3" t="s">
        <v>3857</v>
      </c>
      <c r="F23" s="3" t="s">
        <v>49</v>
      </c>
      <c r="G23" s="13">
        <f>(C23-VLOOKUP(E23,Riders!$A$2:$C$3501,2,FALSE))/365</f>
        <v>23.632876712328766</v>
      </c>
      <c r="H23" s="1">
        <v>22</v>
      </c>
      <c r="I23" s="3">
        <f>0</f>
        <v>0</v>
      </c>
      <c r="J23" s="3">
        <f>0</f>
        <v>0</v>
      </c>
      <c r="K23" s="3">
        <f>0</f>
        <v>0</v>
      </c>
      <c r="L23" s="3">
        <f>0</f>
        <v>0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f>0</f>
        <v>0</v>
      </c>
      <c r="Z23" s="3">
        <f>0</f>
        <v>0</v>
      </c>
      <c r="AA23" s="3">
        <f>0</f>
        <v>0</v>
      </c>
      <c r="AB23" s="3">
        <f>0</f>
        <v>0</v>
      </c>
      <c r="AC23" s="3">
        <f>0</f>
        <v>0</v>
      </c>
      <c r="AD23" s="3">
        <f>0</f>
        <v>0</v>
      </c>
      <c r="AE23" s="3">
        <f>0</f>
        <v>0</v>
      </c>
      <c r="AF23" s="3">
        <f>0</f>
        <v>0</v>
      </c>
      <c r="AG23" s="3">
        <f>0</f>
        <v>0</v>
      </c>
      <c r="AH23" s="3">
        <f>0</f>
        <v>0</v>
      </c>
      <c r="AI23" s="3">
        <f>0</f>
        <v>0</v>
      </c>
      <c r="AJ23" s="3">
        <f>0</f>
        <v>0</v>
      </c>
      <c r="AK23" s="3">
        <v>0</v>
      </c>
      <c r="AL23" s="107">
        <v>5.9722222222222199E-3</v>
      </c>
      <c r="AM23" s="17">
        <v>52.326000000000001</v>
      </c>
    </row>
    <row r="24" spans="1:39" x14ac:dyDescent="0.45">
      <c r="A24" s="1" t="s">
        <v>93</v>
      </c>
      <c r="B24" s="1">
        <v>2024</v>
      </c>
      <c r="C24" s="19">
        <v>45396</v>
      </c>
      <c r="D24" s="1" t="s">
        <v>72</v>
      </c>
      <c r="E24" s="3" t="s">
        <v>263</v>
      </c>
      <c r="F24" s="3" t="s">
        <v>3842</v>
      </c>
      <c r="G24" s="13">
        <f>(C24-VLOOKUP(E24,Riders!$A$2:$C$3501,2,FALSE))/365</f>
        <v>21.010958904109589</v>
      </c>
      <c r="H24" s="1">
        <v>23</v>
      </c>
      <c r="I24" s="3">
        <f>0</f>
        <v>0</v>
      </c>
      <c r="J24" s="3">
        <f>0</f>
        <v>0</v>
      </c>
      <c r="K24" s="3">
        <f>0</f>
        <v>0</v>
      </c>
      <c r="L24" s="3">
        <f>0</f>
        <v>0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>
        <f>0</f>
        <v>0</v>
      </c>
      <c r="X24" s="3">
        <f>0</f>
        <v>0</v>
      </c>
      <c r="Y24" s="3">
        <f>0</f>
        <v>0</v>
      </c>
      <c r="Z24" s="3">
        <f>0</f>
        <v>0</v>
      </c>
      <c r="AA24" s="3">
        <f>0</f>
        <v>0</v>
      </c>
      <c r="AB24" s="3">
        <f>0</f>
        <v>0</v>
      </c>
      <c r="AC24" s="3">
        <f>0</f>
        <v>0</v>
      </c>
      <c r="AD24" s="3">
        <f>0</f>
        <v>0</v>
      </c>
      <c r="AE24" s="3">
        <f>0</f>
        <v>0</v>
      </c>
      <c r="AF24" s="3">
        <f>0</f>
        <v>0</v>
      </c>
      <c r="AG24" s="3">
        <f>0</f>
        <v>0</v>
      </c>
      <c r="AH24" s="3">
        <f>0</f>
        <v>0</v>
      </c>
      <c r="AI24" s="3">
        <f>0</f>
        <v>0</v>
      </c>
      <c r="AJ24" s="3">
        <f>0</f>
        <v>0</v>
      </c>
      <c r="AK24" s="3">
        <v>0</v>
      </c>
      <c r="AL24" s="107">
        <v>5.9722222222222199E-3</v>
      </c>
      <c r="AM24" s="17">
        <v>52.326000000000001</v>
      </c>
    </row>
    <row r="25" spans="1:39" x14ac:dyDescent="0.45">
      <c r="A25" s="1" t="s">
        <v>127</v>
      </c>
      <c r="B25" s="1">
        <v>2024</v>
      </c>
      <c r="C25" s="19">
        <v>45368</v>
      </c>
      <c r="D25" s="1" t="s">
        <v>72</v>
      </c>
      <c r="E25" s="3" t="s">
        <v>416</v>
      </c>
      <c r="F25" s="3" t="s">
        <v>29</v>
      </c>
      <c r="G25" s="13">
        <f>(C25-VLOOKUP(E25,Riders!$A$2:$C$3501,2,FALSE))/365</f>
        <v>26.383561643835616</v>
      </c>
      <c r="H25" s="1">
        <v>1</v>
      </c>
      <c r="I25" s="3">
        <f>0</f>
        <v>0</v>
      </c>
      <c r="J25" s="3">
        <f>0</f>
        <v>0</v>
      </c>
      <c r="K25" s="3">
        <f>0</f>
        <v>0</v>
      </c>
      <c r="L25" s="3">
        <f>0</f>
        <v>0</v>
      </c>
      <c r="M25" s="3">
        <f>0</f>
        <v>0</v>
      </c>
      <c r="N25" s="3">
        <v>1</v>
      </c>
      <c r="O25" s="3">
        <f>0</f>
        <v>0</v>
      </c>
      <c r="P25" s="3">
        <v>1</v>
      </c>
      <c r="Q25" s="3">
        <f>0</f>
        <v>0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f>0</f>
        <v>0</v>
      </c>
      <c r="X25" s="3">
        <f>0</f>
        <v>0</v>
      </c>
      <c r="Y25" s="3">
        <f>0</f>
        <v>0</v>
      </c>
      <c r="Z25" s="3">
        <f>0</f>
        <v>0</v>
      </c>
      <c r="AA25" s="3">
        <v>1</v>
      </c>
      <c r="AB25" s="3">
        <f>0</f>
        <v>0</v>
      </c>
      <c r="AC25" s="3">
        <v>1</v>
      </c>
      <c r="AD25" s="3">
        <f>0</f>
        <v>0</v>
      </c>
      <c r="AE25" s="3">
        <v>1</v>
      </c>
      <c r="AF25" s="3">
        <v>1</v>
      </c>
      <c r="AG25" s="3">
        <v>1</v>
      </c>
      <c r="AH25" s="3">
        <f>0</f>
        <v>0</v>
      </c>
      <c r="AI25" s="3">
        <v>20</v>
      </c>
      <c r="AJ25" s="3">
        <f>0</f>
        <v>0</v>
      </c>
      <c r="AK25" s="3">
        <v>27</v>
      </c>
      <c r="AL25" s="107">
        <v>6.1805555555555555E-3</v>
      </c>
      <c r="AM25">
        <v>50.561999999999998</v>
      </c>
    </row>
    <row r="26" spans="1:39" x14ac:dyDescent="0.45">
      <c r="A26" s="1" t="s">
        <v>127</v>
      </c>
      <c r="B26" s="1">
        <v>2024</v>
      </c>
      <c r="C26" s="19">
        <v>45368</v>
      </c>
      <c r="D26" s="1" t="s">
        <v>72</v>
      </c>
      <c r="E26" s="3" t="s">
        <v>430</v>
      </c>
      <c r="F26" s="3" t="s">
        <v>97</v>
      </c>
      <c r="G26" s="13">
        <f>(C26-VLOOKUP(E26,Riders!$A$2:$C$3501,2,FALSE))/365</f>
        <v>22.18904109589041</v>
      </c>
      <c r="H26" s="1">
        <v>2</v>
      </c>
      <c r="I26" s="3">
        <f>0</f>
        <v>0</v>
      </c>
      <c r="J26" s="3">
        <f>0</f>
        <v>0</v>
      </c>
      <c r="K26" s="3">
        <f>0</f>
        <v>0</v>
      </c>
      <c r="L26" s="3">
        <f>0</f>
        <v>0</v>
      </c>
      <c r="M26" s="3">
        <f>0</f>
        <v>0</v>
      </c>
      <c r="N26" s="3">
        <f>0</f>
        <v>0</v>
      </c>
      <c r="O26" s="3">
        <f>0</f>
        <v>0</v>
      </c>
      <c r="P26" s="3">
        <f>0</f>
        <v>0</v>
      </c>
      <c r="Q26" s="3">
        <f>0</f>
        <v>0</v>
      </c>
      <c r="R26" s="3">
        <v>1</v>
      </c>
      <c r="S26" s="3">
        <v>1</v>
      </c>
      <c r="T26" s="3">
        <f>0</f>
        <v>0</v>
      </c>
      <c r="U26" s="3">
        <v>1</v>
      </c>
      <c r="V26" s="3">
        <f>0</f>
        <v>0</v>
      </c>
      <c r="W26" s="3">
        <v>1</v>
      </c>
      <c r="X26" s="3">
        <v>1</v>
      </c>
      <c r="Y26" s="3">
        <f>0</f>
        <v>0</v>
      </c>
      <c r="Z26" s="3">
        <v>1</v>
      </c>
      <c r="AA26" s="3">
        <f>0</f>
        <v>0</v>
      </c>
      <c r="AB26" s="3">
        <f>0</f>
        <v>0</v>
      </c>
      <c r="AC26" s="3">
        <f>0</f>
        <v>0</v>
      </c>
      <c r="AD26" s="3">
        <f>0</f>
        <v>0</v>
      </c>
      <c r="AE26" s="3">
        <f>0</f>
        <v>0</v>
      </c>
      <c r="AF26" s="3">
        <f>0</f>
        <v>0</v>
      </c>
      <c r="AG26" s="3">
        <f>0</f>
        <v>0</v>
      </c>
      <c r="AH26" s="3">
        <f>0</f>
        <v>0</v>
      </c>
      <c r="AI26" s="3">
        <v>20</v>
      </c>
      <c r="AJ26" s="3">
        <f>0</f>
        <v>0</v>
      </c>
      <c r="AK26" s="3">
        <v>26</v>
      </c>
      <c r="AL26" s="107">
        <v>6.1805555555555555E-3</v>
      </c>
      <c r="AM26">
        <v>50.561999999999998</v>
      </c>
    </row>
    <row r="27" spans="1:39" x14ac:dyDescent="0.45">
      <c r="A27" s="1" t="s">
        <v>127</v>
      </c>
      <c r="B27" s="1">
        <v>2024</v>
      </c>
      <c r="C27" s="19">
        <v>45368</v>
      </c>
      <c r="D27" s="1" t="s">
        <v>72</v>
      </c>
      <c r="E27" s="3" t="s">
        <v>291</v>
      </c>
      <c r="F27" s="3" t="s">
        <v>56</v>
      </c>
      <c r="G27" s="13">
        <f>(C27-VLOOKUP(E27,Riders!$A$2:$C$3501,2,FALSE))/365</f>
        <v>22.920547945205481</v>
      </c>
      <c r="H27" s="1">
        <v>3</v>
      </c>
      <c r="I27" s="3">
        <v>1</v>
      </c>
      <c r="J27" s="3">
        <v>1</v>
      </c>
      <c r="K27" s="3">
        <v>1</v>
      </c>
      <c r="L27" s="3">
        <v>1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f>0</f>
        <v>0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f>0</f>
        <v>0</v>
      </c>
      <c r="X27" s="3">
        <f>0</f>
        <v>0</v>
      </c>
      <c r="Y27" s="3">
        <f>0</f>
        <v>0</v>
      </c>
      <c r="Z27" s="3">
        <f>0</f>
        <v>0</v>
      </c>
      <c r="AA27" s="3">
        <f>0</f>
        <v>0</v>
      </c>
      <c r="AB27" s="3">
        <f>0</f>
        <v>0</v>
      </c>
      <c r="AC27" s="3">
        <f>0</f>
        <v>0</v>
      </c>
      <c r="AD27" s="3">
        <f>0</f>
        <v>0</v>
      </c>
      <c r="AE27" s="3">
        <f>0</f>
        <v>0</v>
      </c>
      <c r="AF27" s="3">
        <f>0</f>
        <v>0</v>
      </c>
      <c r="AG27" s="3">
        <f>0</f>
        <v>0</v>
      </c>
      <c r="AH27" s="3">
        <f>0</f>
        <v>0</v>
      </c>
      <c r="AI27" s="3">
        <v>20</v>
      </c>
      <c r="AJ27" s="3">
        <f>0</f>
        <v>0</v>
      </c>
      <c r="AK27" s="3">
        <v>24</v>
      </c>
      <c r="AL27" s="107">
        <v>6.1805555555555598E-3</v>
      </c>
      <c r="AM27">
        <v>50.561999999999998</v>
      </c>
    </row>
    <row r="28" spans="1:39" x14ac:dyDescent="0.45">
      <c r="A28" s="1" t="s">
        <v>127</v>
      </c>
      <c r="B28" s="1">
        <v>2024</v>
      </c>
      <c r="C28" s="19">
        <v>45368</v>
      </c>
      <c r="D28" s="1" t="s">
        <v>72</v>
      </c>
      <c r="E28" s="3" t="s">
        <v>221</v>
      </c>
      <c r="F28" s="3" t="s">
        <v>40</v>
      </c>
      <c r="G28" s="13">
        <f>(C28-VLOOKUP(E28,Riders!$A$2:$C$3501,2,FALSE))/365</f>
        <v>26.953424657534246</v>
      </c>
      <c r="H28" s="1">
        <v>4</v>
      </c>
      <c r="I28" s="3">
        <f>0</f>
        <v>0</v>
      </c>
      <c r="J28" s="3">
        <f>0</f>
        <v>0</v>
      </c>
      <c r="K28" s="3">
        <f>0</f>
        <v>0</v>
      </c>
      <c r="L28" s="3">
        <f>0</f>
        <v>0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f>0</f>
        <v>0</v>
      </c>
      <c r="S28" s="3">
        <f>0</f>
        <v>0</v>
      </c>
      <c r="T28" s="3">
        <v>1</v>
      </c>
      <c r="U28" s="3">
        <f>0</f>
        <v>0</v>
      </c>
      <c r="V28" s="3">
        <v>1</v>
      </c>
      <c r="W28" s="3">
        <f>0</f>
        <v>0</v>
      </c>
      <c r="X28" s="3">
        <f>0</f>
        <v>0</v>
      </c>
      <c r="Y28" s="3">
        <v>1</v>
      </c>
      <c r="Z28" s="3">
        <f>0</f>
        <v>0</v>
      </c>
      <c r="AA28" s="3">
        <f>0</f>
        <v>0</v>
      </c>
      <c r="AB28" s="3">
        <f>0</f>
        <v>0</v>
      </c>
      <c r="AC28" s="3">
        <f>0</f>
        <v>0</v>
      </c>
      <c r="AD28" s="3">
        <f>0</f>
        <v>0</v>
      </c>
      <c r="AE28" s="3">
        <f>0</f>
        <v>0</v>
      </c>
      <c r="AF28" s="3">
        <f>0</f>
        <v>0</v>
      </c>
      <c r="AG28" s="3">
        <f>0</f>
        <v>0</v>
      </c>
      <c r="AH28" s="3">
        <f>0</f>
        <v>0</v>
      </c>
      <c r="AI28" s="3">
        <v>20</v>
      </c>
      <c r="AJ28" s="3">
        <f>0</f>
        <v>0</v>
      </c>
      <c r="AK28" s="3">
        <v>23</v>
      </c>
      <c r="AL28" s="107">
        <v>6.1805555555555598E-3</v>
      </c>
      <c r="AM28">
        <v>50.561999999999998</v>
      </c>
    </row>
    <row r="29" spans="1:39" x14ac:dyDescent="0.45">
      <c r="A29" s="1" t="s">
        <v>127</v>
      </c>
      <c r="B29" s="1">
        <v>2024</v>
      </c>
      <c r="C29" s="19">
        <v>45368</v>
      </c>
      <c r="D29" s="1" t="s">
        <v>72</v>
      </c>
      <c r="E29" s="3" t="s">
        <v>241</v>
      </c>
      <c r="F29" s="3" t="s">
        <v>44</v>
      </c>
      <c r="G29" s="13">
        <f>(C29-VLOOKUP(E29,Riders!$A$2:$C$3501,2,FALSE))/365</f>
        <v>21.63013698630137</v>
      </c>
      <c r="H29" s="1">
        <v>5</v>
      </c>
      <c r="I29" s="3">
        <f>0</f>
        <v>0</v>
      </c>
      <c r="J29" s="3">
        <f>0</f>
        <v>0</v>
      </c>
      <c r="K29" s="3">
        <f>0</f>
        <v>0</v>
      </c>
      <c r="L29" s="3">
        <f>0</f>
        <v>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f>0</f>
        <v>0</v>
      </c>
      <c r="X29" s="3">
        <f>0</f>
        <v>0</v>
      </c>
      <c r="Y29" s="3">
        <f>0</f>
        <v>0</v>
      </c>
      <c r="Z29" s="3">
        <f>0</f>
        <v>0</v>
      </c>
      <c r="AA29" s="3">
        <f>0</f>
        <v>0</v>
      </c>
      <c r="AB29" s="3">
        <v>1</v>
      </c>
      <c r="AC29" s="3">
        <f>0</f>
        <v>0</v>
      </c>
      <c r="AD29" s="3">
        <v>1</v>
      </c>
      <c r="AE29" s="3">
        <f>0</f>
        <v>0</v>
      </c>
      <c r="AF29" s="3">
        <f>0</f>
        <v>0</v>
      </c>
      <c r="AG29" s="3">
        <f>0</f>
        <v>0</v>
      </c>
      <c r="AH29" s="3">
        <v>1</v>
      </c>
      <c r="AI29" s="3">
        <f>0</f>
        <v>0</v>
      </c>
      <c r="AJ29" s="3">
        <f>0</f>
        <v>0</v>
      </c>
      <c r="AK29" s="3">
        <v>3</v>
      </c>
      <c r="AL29" s="107">
        <v>6.1805555555555598E-3</v>
      </c>
      <c r="AM29">
        <v>50.561999999999998</v>
      </c>
    </row>
    <row r="30" spans="1:39" x14ac:dyDescent="0.45">
      <c r="A30" s="1" t="s">
        <v>127</v>
      </c>
      <c r="B30" s="1">
        <v>2024</v>
      </c>
      <c r="C30" s="19">
        <v>45368</v>
      </c>
      <c r="D30" s="1" t="s">
        <v>72</v>
      </c>
      <c r="E30" s="3" t="s">
        <v>244</v>
      </c>
      <c r="F30" s="3" t="s">
        <v>38</v>
      </c>
      <c r="G30" s="13">
        <f>(C30-VLOOKUP(E30,Riders!$A$2:$C$3501,2,FALSE))/365</f>
        <v>29.967123287671232</v>
      </c>
      <c r="H30" s="1">
        <v>6</v>
      </c>
      <c r="I30" s="3">
        <f>0</f>
        <v>0</v>
      </c>
      <c r="J30" s="3">
        <f>0</f>
        <v>0</v>
      </c>
      <c r="K30" s="3">
        <f>0</f>
        <v>0</v>
      </c>
      <c r="L30" s="3">
        <f>0</f>
        <v>0</v>
      </c>
      <c r="M30" s="3">
        <v>1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f>0</f>
        <v>0</v>
      </c>
      <c r="X30" s="3">
        <f>0</f>
        <v>0</v>
      </c>
      <c r="Y30" s="3">
        <f>0</f>
        <v>0</v>
      </c>
      <c r="Z30" s="3">
        <f>0</f>
        <v>0</v>
      </c>
      <c r="AA30" s="3">
        <f>0</f>
        <v>0</v>
      </c>
      <c r="AB30" s="3">
        <f>0</f>
        <v>0</v>
      </c>
      <c r="AC30" s="3">
        <f>0</f>
        <v>0</v>
      </c>
      <c r="AD30" s="3">
        <f>0</f>
        <v>0</v>
      </c>
      <c r="AE30" s="3">
        <f>0</f>
        <v>0</v>
      </c>
      <c r="AF30" s="3">
        <f>0</f>
        <v>0</v>
      </c>
      <c r="AG30" s="3">
        <f>0</f>
        <v>0</v>
      </c>
      <c r="AH30" s="3">
        <f>0</f>
        <v>0</v>
      </c>
      <c r="AI30" s="3">
        <f>0</f>
        <v>0</v>
      </c>
      <c r="AJ30" s="3">
        <f>0</f>
        <v>0</v>
      </c>
      <c r="AK30" s="3">
        <v>1</v>
      </c>
      <c r="AL30" s="107">
        <v>6.1805555555555598E-3</v>
      </c>
      <c r="AM30">
        <v>50.561999999999998</v>
      </c>
    </row>
    <row r="31" spans="1:39" x14ac:dyDescent="0.45">
      <c r="A31" s="1" t="s">
        <v>127</v>
      </c>
      <c r="B31" s="1">
        <v>2024</v>
      </c>
      <c r="C31" s="19">
        <v>45368</v>
      </c>
      <c r="D31" s="1" t="s">
        <v>72</v>
      </c>
      <c r="E31" s="3" t="s">
        <v>251</v>
      </c>
      <c r="F31" s="3" t="s">
        <v>65</v>
      </c>
      <c r="G31" s="13">
        <f>(C31-VLOOKUP(E31,Riders!$A$2:$C$3501,2,FALSE))/365</f>
        <v>22.882191780821916</v>
      </c>
      <c r="H31" s="1">
        <v>7</v>
      </c>
      <c r="I31" s="3">
        <f>0</f>
        <v>0</v>
      </c>
      <c r="J31" s="3">
        <f>0</f>
        <v>0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v>1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f>0</f>
        <v>0</v>
      </c>
      <c r="U31" s="3">
        <f>0</f>
        <v>0</v>
      </c>
      <c r="V31" s="3">
        <f>0</f>
        <v>0</v>
      </c>
      <c r="W31" s="3">
        <f>0</f>
        <v>0</v>
      </c>
      <c r="X31" s="3">
        <f>0</f>
        <v>0</v>
      </c>
      <c r="Y31" s="3">
        <f>0</f>
        <v>0</v>
      </c>
      <c r="Z31" s="3">
        <f>0</f>
        <v>0</v>
      </c>
      <c r="AA31" s="3">
        <f>0</f>
        <v>0</v>
      </c>
      <c r="AB31" s="3">
        <f>0</f>
        <v>0</v>
      </c>
      <c r="AC31" s="3">
        <f>0</f>
        <v>0</v>
      </c>
      <c r="AD31" s="3">
        <f>0</f>
        <v>0</v>
      </c>
      <c r="AE31" s="3">
        <f>0</f>
        <v>0</v>
      </c>
      <c r="AF31" s="3">
        <f>0</f>
        <v>0</v>
      </c>
      <c r="AG31" s="3">
        <f>0</f>
        <v>0</v>
      </c>
      <c r="AH31" s="3">
        <f>0</f>
        <v>0</v>
      </c>
      <c r="AI31" s="3">
        <f>0</f>
        <v>0</v>
      </c>
      <c r="AJ31" s="3">
        <f>0</f>
        <v>0</v>
      </c>
      <c r="AK31" s="3">
        <v>1</v>
      </c>
      <c r="AL31" s="107">
        <v>6.1805555555555598E-3</v>
      </c>
      <c r="AM31">
        <v>50.561999999999998</v>
      </c>
    </row>
    <row r="32" spans="1:39" x14ac:dyDescent="0.45">
      <c r="A32" s="1" t="s">
        <v>127</v>
      </c>
      <c r="B32" s="1">
        <v>2024</v>
      </c>
      <c r="C32" s="19">
        <v>45368</v>
      </c>
      <c r="D32" s="1" t="s">
        <v>72</v>
      </c>
      <c r="E32" s="3" t="s">
        <v>2496</v>
      </c>
      <c r="F32" s="3" t="s">
        <v>36</v>
      </c>
      <c r="G32" s="13">
        <f>(C32-VLOOKUP(E32,Riders!$A$2:$C$3501,2,FALSE))/365</f>
        <v>18.641095890410959</v>
      </c>
      <c r="H32" s="1">
        <v>8</v>
      </c>
      <c r="I32" s="3">
        <f>0</f>
        <v>0</v>
      </c>
      <c r="J32" s="3">
        <f>0</f>
        <v>0</v>
      </c>
      <c r="K32" s="3">
        <f>0</f>
        <v>0</v>
      </c>
      <c r="L32" s="3">
        <f>0</f>
        <v>0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v>1</v>
      </c>
      <c r="R32" s="3">
        <f>0</f>
        <v>0</v>
      </c>
      <c r="S32" s="3">
        <f>0</f>
        <v>0</v>
      </c>
      <c r="T32" s="3">
        <f>0</f>
        <v>0</v>
      </c>
      <c r="U32" s="3">
        <f>0</f>
        <v>0</v>
      </c>
      <c r="V32" s="3">
        <f>0</f>
        <v>0</v>
      </c>
      <c r="W32" s="3">
        <f>0</f>
        <v>0</v>
      </c>
      <c r="X32" s="3">
        <f>0</f>
        <v>0</v>
      </c>
      <c r="Y32" s="3">
        <f>0</f>
        <v>0</v>
      </c>
      <c r="Z32" s="3">
        <f>0</f>
        <v>0</v>
      </c>
      <c r="AA32" s="3">
        <f>0</f>
        <v>0</v>
      </c>
      <c r="AB32" s="3">
        <f>0</f>
        <v>0</v>
      </c>
      <c r="AC32" s="3">
        <f>0</f>
        <v>0</v>
      </c>
      <c r="AD32" s="3">
        <f>0</f>
        <v>0</v>
      </c>
      <c r="AE32" s="3">
        <f>0</f>
        <v>0</v>
      </c>
      <c r="AF32" s="3">
        <f>0</f>
        <v>0</v>
      </c>
      <c r="AG32" s="3">
        <f>0</f>
        <v>0</v>
      </c>
      <c r="AH32" s="3">
        <f>0</f>
        <v>0</v>
      </c>
      <c r="AI32" s="3">
        <f>0</f>
        <v>0</v>
      </c>
      <c r="AJ32" s="3">
        <f>0</f>
        <v>0</v>
      </c>
      <c r="AK32" s="3">
        <v>1</v>
      </c>
      <c r="AL32" s="107">
        <v>6.1805555555555598E-3</v>
      </c>
      <c r="AM32">
        <v>50.561999999999998</v>
      </c>
    </row>
    <row r="33" spans="1:39" x14ac:dyDescent="0.45">
      <c r="A33" s="1" t="s">
        <v>127</v>
      </c>
      <c r="B33" s="1">
        <v>2024</v>
      </c>
      <c r="C33" s="19">
        <v>45368</v>
      </c>
      <c r="D33" s="1" t="s">
        <v>72</v>
      </c>
      <c r="E33" s="3" t="s">
        <v>226</v>
      </c>
      <c r="F33" s="3" t="s">
        <v>120</v>
      </c>
      <c r="G33" s="13">
        <f>(C33-VLOOKUP(E33,Riders!$A$2:$C$3501,2,FALSE))/365</f>
        <v>25.553424657534247</v>
      </c>
      <c r="H33" s="1">
        <v>9</v>
      </c>
      <c r="I33" s="3">
        <f>0</f>
        <v>0</v>
      </c>
      <c r="J33" s="3">
        <f>0</f>
        <v>0</v>
      </c>
      <c r="K33" s="3">
        <f>0</f>
        <v>0</v>
      </c>
      <c r="L33" s="3">
        <f>0</f>
        <v>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f>0</f>
        <v>0</v>
      </c>
      <c r="X33" s="3">
        <f>0</f>
        <v>0</v>
      </c>
      <c r="Y33" s="3">
        <f>0</f>
        <v>0</v>
      </c>
      <c r="Z33" s="3">
        <f>0</f>
        <v>0</v>
      </c>
      <c r="AA33" s="3">
        <f>0</f>
        <v>0</v>
      </c>
      <c r="AB33" s="3">
        <f>0</f>
        <v>0</v>
      </c>
      <c r="AC33" s="3">
        <f>0</f>
        <v>0</v>
      </c>
      <c r="AD33" s="3">
        <f>0</f>
        <v>0</v>
      </c>
      <c r="AE33" s="3">
        <f>0</f>
        <v>0</v>
      </c>
      <c r="AF33" s="3">
        <f>0</f>
        <v>0</v>
      </c>
      <c r="AG33" s="3">
        <f>0</f>
        <v>0</v>
      </c>
      <c r="AH33" s="3">
        <f>0</f>
        <v>0</v>
      </c>
      <c r="AI33" s="3">
        <f>0</f>
        <v>0</v>
      </c>
      <c r="AJ33" s="3">
        <f>0</f>
        <v>0</v>
      </c>
      <c r="AK33" s="3">
        <v>0</v>
      </c>
      <c r="AL33" s="107">
        <v>6.1805555555555598E-3</v>
      </c>
      <c r="AM33">
        <v>50.561999999999998</v>
      </c>
    </row>
    <row r="34" spans="1:39" x14ac:dyDescent="0.45">
      <c r="A34" s="1" t="s">
        <v>127</v>
      </c>
      <c r="B34" s="1">
        <v>2024</v>
      </c>
      <c r="C34" s="19">
        <v>45368</v>
      </c>
      <c r="D34" s="1" t="s">
        <v>72</v>
      </c>
      <c r="E34" s="3" t="s">
        <v>219</v>
      </c>
      <c r="F34" s="3" t="s">
        <v>220</v>
      </c>
      <c r="G34" s="13">
        <f>(C34-VLOOKUP(E34,Riders!$A$2:$C$3501,2,FALSE))/365</f>
        <v>31.572602739726026</v>
      </c>
      <c r="H34" s="1">
        <v>10</v>
      </c>
      <c r="I34" s="3">
        <f>0</f>
        <v>0</v>
      </c>
      <c r="J34" s="3">
        <f>0</f>
        <v>0</v>
      </c>
      <c r="K34" s="3">
        <f>0</f>
        <v>0</v>
      </c>
      <c r="L34" s="3">
        <f>0</f>
        <v>0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f>0</f>
        <v>0</v>
      </c>
      <c r="X34" s="3">
        <f>0</f>
        <v>0</v>
      </c>
      <c r="Y34" s="3">
        <f>0</f>
        <v>0</v>
      </c>
      <c r="Z34" s="3">
        <f>0</f>
        <v>0</v>
      </c>
      <c r="AA34" s="3">
        <f>0</f>
        <v>0</v>
      </c>
      <c r="AB34" s="3">
        <f>0</f>
        <v>0</v>
      </c>
      <c r="AC34" s="3">
        <f>0</f>
        <v>0</v>
      </c>
      <c r="AD34" s="3">
        <f>0</f>
        <v>0</v>
      </c>
      <c r="AE34" s="3">
        <f>0</f>
        <v>0</v>
      </c>
      <c r="AF34" s="3">
        <f>0</f>
        <v>0</v>
      </c>
      <c r="AG34" s="3">
        <f>0</f>
        <v>0</v>
      </c>
      <c r="AH34" s="3">
        <f>0</f>
        <v>0</v>
      </c>
      <c r="AI34" s="3">
        <f>0</f>
        <v>0</v>
      </c>
      <c r="AJ34" s="3">
        <f>0</f>
        <v>0</v>
      </c>
      <c r="AK34" s="3">
        <v>0</v>
      </c>
      <c r="AL34" s="107">
        <v>6.1805555555555598E-3</v>
      </c>
      <c r="AM34">
        <v>50.561999999999998</v>
      </c>
    </row>
    <row r="35" spans="1:39" x14ac:dyDescent="0.45">
      <c r="A35" s="1" t="s">
        <v>127</v>
      </c>
      <c r="B35" s="1">
        <v>2024</v>
      </c>
      <c r="C35" s="19">
        <v>45368</v>
      </c>
      <c r="D35" s="1" t="s">
        <v>72</v>
      </c>
      <c r="E35" s="3" t="s">
        <v>231</v>
      </c>
      <c r="F35" s="3" t="s">
        <v>232</v>
      </c>
      <c r="G35" s="13">
        <f>(C35-VLOOKUP(E35,Riders!$A$2:$C$3501,2,FALSE))/365</f>
        <v>27.095890410958905</v>
      </c>
      <c r="H35" s="1">
        <v>11</v>
      </c>
      <c r="I35" s="3">
        <f>0</f>
        <v>0</v>
      </c>
      <c r="J35" s="3">
        <f>0</f>
        <v>0</v>
      </c>
      <c r="K35" s="3">
        <f>0</f>
        <v>0</v>
      </c>
      <c r="L35" s="3">
        <f>0</f>
        <v>0</v>
      </c>
      <c r="M35" s="3">
        <f>0</f>
        <v>0</v>
      </c>
      <c r="N35" s="3">
        <f>0</f>
        <v>0</v>
      </c>
      <c r="O35" s="3">
        <f>0</f>
        <v>0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3">
        <f>0</f>
        <v>0</v>
      </c>
      <c r="V35" s="3">
        <f>0</f>
        <v>0</v>
      </c>
      <c r="W35" s="3">
        <f>0</f>
        <v>0</v>
      </c>
      <c r="X35" s="3">
        <f>0</f>
        <v>0</v>
      </c>
      <c r="Y35" s="3">
        <f>0</f>
        <v>0</v>
      </c>
      <c r="Z35" s="3">
        <f>0</f>
        <v>0</v>
      </c>
      <c r="AA35" s="3">
        <f>0</f>
        <v>0</v>
      </c>
      <c r="AB35" s="3">
        <f>0</f>
        <v>0</v>
      </c>
      <c r="AC35" s="3">
        <f>0</f>
        <v>0</v>
      </c>
      <c r="AD35" s="3">
        <f>0</f>
        <v>0</v>
      </c>
      <c r="AE35" s="3">
        <f>0</f>
        <v>0</v>
      </c>
      <c r="AF35" s="3">
        <f>0</f>
        <v>0</v>
      </c>
      <c r="AG35" s="3">
        <f>0</f>
        <v>0</v>
      </c>
      <c r="AH35" s="3">
        <f>0</f>
        <v>0</v>
      </c>
      <c r="AI35" s="3">
        <f>0</f>
        <v>0</v>
      </c>
      <c r="AJ35" s="3">
        <f>0</f>
        <v>0</v>
      </c>
      <c r="AK35" s="3">
        <v>0</v>
      </c>
      <c r="AL35" s="107">
        <v>6.1805555555555598E-3</v>
      </c>
      <c r="AM35">
        <v>50.561999999999998</v>
      </c>
    </row>
    <row r="36" spans="1:39" x14ac:dyDescent="0.45">
      <c r="A36" s="1" t="s">
        <v>127</v>
      </c>
      <c r="B36" s="1">
        <v>2024</v>
      </c>
      <c r="C36" s="19">
        <v>45368</v>
      </c>
      <c r="D36" s="1" t="s">
        <v>72</v>
      </c>
      <c r="E36" s="3" t="s">
        <v>462</v>
      </c>
      <c r="F36" s="3" t="s">
        <v>19</v>
      </c>
      <c r="G36" s="13">
        <f>(C36-VLOOKUP(E36,Riders!$A$2:$C$3501,2,FALSE))/365</f>
        <v>24.80821917808219</v>
      </c>
      <c r="H36" s="1">
        <v>12</v>
      </c>
      <c r="I36" s="3">
        <f>0</f>
        <v>0</v>
      </c>
      <c r="J36" s="3">
        <f>0</f>
        <v>0</v>
      </c>
      <c r="K36" s="3">
        <f>0</f>
        <v>0</v>
      </c>
      <c r="L36" s="3">
        <f>0</f>
        <v>0</v>
      </c>
      <c r="M36" s="3">
        <f>0</f>
        <v>0</v>
      </c>
      <c r="N36" s="3">
        <f>0</f>
        <v>0</v>
      </c>
      <c r="O36" s="3">
        <f>0</f>
        <v>0</v>
      </c>
      <c r="P36" s="3">
        <f>0</f>
        <v>0</v>
      </c>
      <c r="Q36" s="3">
        <f>0</f>
        <v>0</v>
      </c>
      <c r="R36" s="3">
        <f>0</f>
        <v>0</v>
      </c>
      <c r="S36" s="3">
        <f>0</f>
        <v>0</v>
      </c>
      <c r="T36" s="3">
        <f>0</f>
        <v>0</v>
      </c>
      <c r="U36" s="3">
        <f>0</f>
        <v>0</v>
      </c>
      <c r="V36" s="3">
        <f>0</f>
        <v>0</v>
      </c>
      <c r="W36" s="3">
        <f>0</f>
        <v>0</v>
      </c>
      <c r="X36" s="3">
        <f>0</f>
        <v>0</v>
      </c>
      <c r="Y36" s="3">
        <f>0</f>
        <v>0</v>
      </c>
      <c r="Z36" s="3">
        <f>0</f>
        <v>0</v>
      </c>
      <c r="AA36" s="3">
        <f>0</f>
        <v>0</v>
      </c>
      <c r="AB36" s="3">
        <f>0</f>
        <v>0</v>
      </c>
      <c r="AC36" s="3">
        <f>0</f>
        <v>0</v>
      </c>
      <c r="AD36" s="3">
        <f>0</f>
        <v>0</v>
      </c>
      <c r="AE36" s="3">
        <f>0</f>
        <v>0</v>
      </c>
      <c r="AF36" s="3">
        <f>0</f>
        <v>0</v>
      </c>
      <c r="AG36" s="3">
        <f>0</f>
        <v>0</v>
      </c>
      <c r="AH36" s="3">
        <f>0</f>
        <v>0</v>
      </c>
      <c r="AI36" s="3">
        <f>0</f>
        <v>0</v>
      </c>
      <c r="AJ36" s="3">
        <f>0</f>
        <v>0</v>
      </c>
      <c r="AK36" s="3">
        <v>0</v>
      </c>
      <c r="AL36" s="107">
        <v>6.1805555555555598E-3</v>
      </c>
      <c r="AM36">
        <v>50.561999999999998</v>
      </c>
    </row>
    <row r="37" spans="1:39" x14ac:dyDescent="0.45">
      <c r="A37" s="1" t="s">
        <v>127</v>
      </c>
      <c r="B37" s="1">
        <v>2024</v>
      </c>
      <c r="C37" s="19">
        <v>45368</v>
      </c>
      <c r="D37" s="1" t="s">
        <v>72</v>
      </c>
      <c r="E37" s="3" t="s">
        <v>234</v>
      </c>
      <c r="F37" s="3" t="s">
        <v>235</v>
      </c>
      <c r="G37" s="13">
        <f>(C37-VLOOKUP(E37,Riders!$A$2:$C$3501,2,FALSE))/365</f>
        <v>27.493150684931507</v>
      </c>
      <c r="H37" s="1">
        <v>13</v>
      </c>
      <c r="I37" s="3">
        <f>0</f>
        <v>0</v>
      </c>
      <c r="J37" s="3">
        <f>0</f>
        <v>0</v>
      </c>
      <c r="K37" s="3">
        <f>0</f>
        <v>0</v>
      </c>
      <c r="L37" s="3">
        <f>0</f>
        <v>0</v>
      </c>
      <c r="M37" s="3">
        <f>0</f>
        <v>0</v>
      </c>
      <c r="N37" s="3">
        <f>0</f>
        <v>0</v>
      </c>
      <c r="O37" s="3">
        <f>0</f>
        <v>0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f>0</f>
        <v>0</v>
      </c>
      <c r="X37" s="3">
        <f>0</f>
        <v>0</v>
      </c>
      <c r="Y37" s="3">
        <f>0</f>
        <v>0</v>
      </c>
      <c r="Z37" s="3">
        <f>0</f>
        <v>0</v>
      </c>
      <c r="AA37" s="3">
        <f>0</f>
        <v>0</v>
      </c>
      <c r="AB37" s="3">
        <f>0</f>
        <v>0</v>
      </c>
      <c r="AC37" s="3">
        <f>0</f>
        <v>0</v>
      </c>
      <c r="AD37" s="3">
        <f>0</f>
        <v>0</v>
      </c>
      <c r="AE37" s="3">
        <f>0</f>
        <v>0</v>
      </c>
      <c r="AF37" s="3">
        <f>0</f>
        <v>0</v>
      </c>
      <c r="AG37" s="3">
        <f>0</f>
        <v>0</v>
      </c>
      <c r="AH37" s="3">
        <f>0</f>
        <v>0</v>
      </c>
      <c r="AI37" s="3">
        <f>0</f>
        <v>0</v>
      </c>
      <c r="AJ37" s="3">
        <f>0</f>
        <v>0</v>
      </c>
      <c r="AK37" s="3">
        <v>0</v>
      </c>
      <c r="AL37" s="107">
        <v>6.1805555555555598E-3</v>
      </c>
      <c r="AM37">
        <v>50.561999999999998</v>
      </c>
    </row>
    <row r="38" spans="1:39" x14ac:dyDescent="0.45">
      <c r="A38" s="1" t="s">
        <v>127</v>
      </c>
      <c r="B38" s="1">
        <v>2024</v>
      </c>
      <c r="C38" s="19">
        <v>45368</v>
      </c>
      <c r="D38" s="1" t="s">
        <v>72</v>
      </c>
      <c r="E38" s="3" t="s">
        <v>222</v>
      </c>
      <c r="F38" s="3" t="s">
        <v>223</v>
      </c>
      <c r="G38" s="13">
        <f>(C38-VLOOKUP(E38,Riders!$A$2:$C$3501,2,FALSE))/365</f>
        <v>24.706849315068492</v>
      </c>
      <c r="H38" s="1">
        <v>14</v>
      </c>
      <c r="I38" s="3">
        <f>0</f>
        <v>0</v>
      </c>
      <c r="J38" s="3">
        <f>0</f>
        <v>0</v>
      </c>
      <c r="K38" s="3">
        <f>0</f>
        <v>0</v>
      </c>
      <c r="L38" s="3">
        <f>0</f>
        <v>0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f>0</f>
        <v>0</v>
      </c>
      <c r="V38" s="3">
        <f>0</f>
        <v>0</v>
      </c>
      <c r="W38" s="3">
        <f>0</f>
        <v>0</v>
      </c>
      <c r="X38" s="3">
        <f>0</f>
        <v>0</v>
      </c>
      <c r="Y38" s="3">
        <f>0</f>
        <v>0</v>
      </c>
      <c r="Z38" s="3">
        <f>0</f>
        <v>0</v>
      </c>
      <c r="AA38" s="3">
        <f>0</f>
        <v>0</v>
      </c>
      <c r="AB38" s="3">
        <f>0</f>
        <v>0</v>
      </c>
      <c r="AC38" s="3">
        <f>0</f>
        <v>0</v>
      </c>
      <c r="AD38" s="3">
        <f>0</f>
        <v>0</v>
      </c>
      <c r="AE38" s="3">
        <f>0</f>
        <v>0</v>
      </c>
      <c r="AF38" s="3">
        <f>0</f>
        <v>0</v>
      </c>
      <c r="AG38" s="3">
        <f>0</f>
        <v>0</v>
      </c>
      <c r="AH38" s="3">
        <f>0</f>
        <v>0</v>
      </c>
      <c r="AI38" s="3">
        <f>0</f>
        <v>0</v>
      </c>
      <c r="AJ38" s="3">
        <f>0</f>
        <v>0</v>
      </c>
      <c r="AK38" s="3">
        <v>0</v>
      </c>
      <c r="AL38" s="107">
        <v>6.1805555555555598E-3</v>
      </c>
      <c r="AM38">
        <v>50.561999999999998</v>
      </c>
    </row>
    <row r="39" spans="1:39" x14ac:dyDescent="0.45">
      <c r="A39" s="1" t="s">
        <v>127</v>
      </c>
      <c r="B39" s="1">
        <v>2024</v>
      </c>
      <c r="C39" s="19">
        <v>45368</v>
      </c>
      <c r="D39" s="1" t="s">
        <v>72</v>
      </c>
      <c r="E39" s="3" t="s">
        <v>263</v>
      </c>
      <c r="F39" s="3" t="s">
        <v>3842</v>
      </c>
      <c r="G39" s="13">
        <f>(C39-VLOOKUP(E39,Riders!$A$2:$C$3501,2,FALSE))/365</f>
        <v>20.934246575342467</v>
      </c>
      <c r="H39" s="1">
        <v>15</v>
      </c>
      <c r="I39" s="3">
        <f>0</f>
        <v>0</v>
      </c>
      <c r="J39" s="3">
        <f>0</f>
        <v>0</v>
      </c>
      <c r="K39" s="3">
        <f>0</f>
        <v>0</v>
      </c>
      <c r="L39" s="3">
        <f>0</f>
        <v>0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f>0</f>
        <v>0</v>
      </c>
      <c r="X39" s="3">
        <f>0</f>
        <v>0</v>
      </c>
      <c r="Y39" s="3">
        <f>0</f>
        <v>0</v>
      </c>
      <c r="Z39" s="3">
        <f>0</f>
        <v>0</v>
      </c>
      <c r="AA39" s="3">
        <f>0</f>
        <v>0</v>
      </c>
      <c r="AB39" s="3">
        <f>0</f>
        <v>0</v>
      </c>
      <c r="AC39" s="3">
        <f>0</f>
        <v>0</v>
      </c>
      <c r="AD39" s="3">
        <f>0</f>
        <v>0</v>
      </c>
      <c r="AE39" s="3">
        <f>0</f>
        <v>0</v>
      </c>
      <c r="AF39" s="3">
        <f>0</f>
        <v>0</v>
      </c>
      <c r="AG39" s="3">
        <f>0</f>
        <v>0</v>
      </c>
      <c r="AH39" s="3">
        <f>0</f>
        <v>0</v>
      </c>
      <c r="AI39" s="3">
        <f>0</f>
        <v>0</v>
      </c>
      <c r="AJ39" s="3">
        <f>0</f>
        <v>0</v>
      </c>
      <c r="AK39" s="3">
        <v>0</v>
      </c>
      <c r="AL39" s="107">
        <v>6.1805555555555598E-3</v>
      </c>
      <c r="AM39">
        <v>50.561999999999998</v>
      </c>
    </row>
    <row r="40" spans="1:39" x14ac:dyDescent="0.45">
      <c r="A40" s="1" t="s">
        <v>127</v>
      </c>
      <c r="B40" s="1">
        <v>2024</v>
      </c>
      <c r="C40" s="19">
        <v>45368</v>
      </c>
      <c r="D40" s="1" t="s">
        <v>72</v>
      </c>
      <c r="E40" s="3" t="s">
        <v>229</v>
      </c>
      <c r="F40" s="3" t="s">
        <v>61</v>
      </c>
      <c r="G40" s="13">
        <f>(C40-VLOOKUP(E40,Riders!$A$2:$C$3501,2,FALSE))/365</f>
        <v>25.526027397260275</v>
      </c>
      <c r="H40" s="1">
        <v>16</v>
      </c>
      <c r="I40" s="3">
        <f>0</f>
        <v>0</v>
      </c>
      <c r="J40" s="3">
        <f>0</f>
        <v>0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f>0</f>
        <v>0</v>
      </c>
      <c r="X40" s="3">
        <f>0</f>
        <v>0</v>
      </c>
      <c r="Y40" s="3">
        <f>0</f>
        <v>0</v>
      </c>
      <c r="Z40" s="3">
        <f>0</f>
        <v>0</v>
      </c>
      <c r="AA40" s="3">
        <f>0</f>
        <v>0</v>
      </c>
      <c r="AB40" s="3">
        <f>0</f>
        <v>0</v>
      </c>
      <c r="AC40" s="3">
        <f>0</f>
        <v>0</v>
      </c>
      <c r="AD40" s="3">
        <f>0</f>
        <v>0</v>
      </c>
      <c r="AE40" s="3">
        <f>0</f>
        <v>0</v>
      </c>
      <c r="AF40" s="3">
        <f>0</f>
        <v>0</v>
      </c>
      <c r="AG40" s="3">
        <f>0</f>
        <v>0</v>
      </c>
      <c r="AH40" s="3">
        <f>0</f>
        <v>0</v>
      </c>
      <c r="AI40" s="3">
        <f>0</f>
        <v>0</v>
      </c>
      <c r="AJ40" s="3">
        <f>0</f>
        <v>0</v>
      </c>
      <c r="AK40" s="3">
        <v>0</v>
      </c>
      <c r="AL40" s="107">
        <v>6.1805555555555598E-3</v>
      </c>
      <c r="AM40">
        <v>50.561999999999998</v>
      </c>
    </row>
    <row r="41" spans="1:39" x14ac:dyDescent="0.45">
      <c r="A41" s="1" t="s">
        <v>127</v>
      </c>
      <c r="B41" s="1">
        <v>2024</v>
      </c>
      <c r="C41" s="19">
        <v>45368</v>
      </c>
      <c r="D41" s="1" t="s">
        <v>72</v>
      </c>
      <c r="E41" s="3" t="s">
        <v>434</v>
      </c>
      <c r="F41" s="3" t="s">
        <v>53</v>
      </c>
      <c r="G41" s="13">
        <f>(C41-VLOOKUP(E41,Riders!$A$2:$C$3501,2,FALSE))/365</f>
        <v>24.054794520547944</v>
      </c>
      <c r="H41" s="1">
        <v>17</v>
      </c>
      <c r="I41" s="3">
        <f>0</f>
        <v>0</v>
      </c>
      <c r="J41" s="3">
        <f>0</f>
        <v>0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f>0</f>
        <v>0</v>
      </c>
      <c r="X41" s="3">
        <f>0</f>
        <v>0</v>
      </c>
      <c r="Y41" s="3">
        <f>0</f>
        <v>0</v>
      </c>
      <c r="Z41" s="3">
        <f>0</f>
        <v>0</v>
      </c>
      <c r="AA41" s="3">
        <f>0</f>
        <v>0</v>
      </c>
      <c r="AB41" s="3">
        <f>0</f>
        <v>0</v>
      </c>
      <c r="AC41" s="3">
        <f>0</f>
        <v>0</v>
      </c>
      <c r="AD41" s="3">
        <f>0</f>
        <v>0</v>
      </c>
      <c r="AE41" s="3">
        <f>0</f>
        <v>0</v>
      </c>
      <c r="AF41" s="3">
        <f>0</f>
        <v>0</v>
      </c>
      <c r="AG41" s="3">
        <f>0</f>
        <v>0</v>
      </c>
      <c r="AH41" s="3">
        <f>0</f>
        <v>0</v>
      </c>
      <c r="AI41" s="3">
        <f>0</f>
        <v>0</v>
      </c>
      <c r="AJ41" s="3">
        <f>0</f>
        <v>0</v>
      </c>
      <c r="AK41" s="3">
        <v>0</v>
      </c>
      <c r="AL41" s="107">
        <v>6.1805555555555598E-3</v>
      </c>
      <c r="AM41">
        <v>50.561999999999998</v>
      </c>
    </row>
    <row r="42" spans="1:39" x14ac:dyDescent="0.45">
      <c r="A42" s="1" t="s">
        <v>127</v>
      </c>
      <c r="B42" s="1">
        <v>2024</v>
      </c>
      <c r="C42" s="19">
        <v>45368</v>
      </c>
      <c r="D42" s="1" t="s">
        <v>72</v>
      </c>
      <c r="E42" s="3" t="s">
        <v>310</v>
      </c>
      <c r="F42" s="3" t="s">
        <v>158</v>
      </c>
      <c r="G42" s="13">
        <f>(C42-VLOOKUP(E42,Riders!$A$2:$C$3501,2,FALSE))/365</f>
        <v>33.824657534246576</v>
      </c>
      <c r="H42" s="1">
        <v>18</v>
      </c>
      <c r="I42" s="3">
        <f>0</f>
        <v>0</v>
      </c>
      <c r="J42" s="3">
        <f>0</f>
        <v>0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f>0</f>
        <v>0</v>
      </c>
      <c r="X42" s="3">
        <f>0</f>
        <v>0</v>
      </c>
      <c r="Y42" s="3">
        <f>0</f>
        <v>0</v>
      </c>
      <c r="Z42" s="3">
        <f>0</f>
        <v>0</v>
      </c>
      <c r="AA42" s="3">
        <f>0</f>
        <v>0</v>
      </c>
      <c r="AB42" s="3">
        <f>0</f>
        <v>0</v>
      </c>
      <c r="AC42" s="3">
        <f>0</f>
        <v>0</v>
      </c>
      <c r="AD42" s="3">
        <f>0</f>
        <v>0</v>
      </c>
      <c r="AE42" s="3">
        <f>0</f>
        <v>0</v>
      </c>
      <c r="AF42" s="3">
        <f>0</f>
        <v>0</v>
      </c>
      <c r="AG42" s="3">
        <f>0</f>
        <v>0</v>
      </c>
      <c r="AH42" s="3">
        <f>0</f>
        <v>0</v>
      </c>
      <c r="AI42" s="3">
        <f>0</f>
        <v>0</v>
      </c>
      <c r="AJ42" s="3">
        <f>0</f>
        <v>0</v>
      </c>
      <c r="AK42" s="3">
        <v>0</v>
      </c>
      <c r="AL42" s="107">
        <v>6.1805555555555598E-3</v>
      </c>
      <c r="AM42">
        <v>50.561999999999998</v>
      </c>
    </row>
    <row r="43" spans="1:39" x14ac:dyDescent="0.45">
      <c r="A43" s="1" t="s">
        <v>127</v>
      </c>
      <c r="B43" s="1">
        <v>2024</v>
      </c>
      <c r="C43" s="19">
        <v>45368</v>
      </c>
      <c r="D43" s="1" t="s">
        <v>72</v>
      </c>
      <c r="E43" s="3" t="s">
        <v>3857</v>
      </c>
      <c r="F43" s="3" t="s">
        <v>49</v>
      </c>
      <c r="G43" s="13">
        <f>(C43-VLOOKUP(E43,Riders!$A$2:$C$3501,2,FALSE))/365</f>
        <v>23.556164383561644</v>
      </c>
      <c r="H43" s="1">
        <v>19</v>
      </c>
      <c r="I43" s="3">
        <f>0</f>
        <v>0</v>
      </c>
      <c r="J43" s="3">
        <f>0</f>
        <v>0</v>
      </c>
      <c r="K43" s="3">
        <f>0</f>
        <v>0</v>
      </c>
      <c r="L43" s="3">
        <f>0</f>
        <v>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f>0</f>
        <v>0</v>
      </c>
      <c r="X43" s="3">
        <f>0</f>
        <v>0</v>
      </c>
      <c r="Y43" s="3">
        <f>0</f>
        <v>0</v>
      </c>
      <c r="Z43" s="3">
        <f>0</f>
        <v>0</v>
      </c>
      <c r="AA43" s="3">
        <f>0</f>
        <v>0</v>
      </c>
      <c r="AB43" s="3">
        <f>0</f>
        <v>0</v>
      </c>
      <c r="AC43" s="3">
        <f>0</f>
        <v>0</v>
      </c>
      <c r="AD43" s="3">
        <f>0</f>
        <v>0</v>
      </c>
      <c r="AE43" s="3">
        <f>0</f>
        <v>0</v>
      </c>
      <c r="AF43" s="3">
        <f>0</f>
        <v>0</v>
      </c>
      <c r="AG43" s="3">
        <f>0</f>
        <v>0</v>
      </c>
      <c r="AH43" s="3">
        <f>0</f>
        <v>0</v>
      </c>
      <c r="AI43" s="3">
        <f>0</f>
        <v>0</v>
      </c>
      <c r="AJ43" s="3">
        <f>0</f>
        <v>0</v>
      </c>
      <c r="AK43" s="3">
        <v>0</v>
      </c>
      <c r="AL43" s="107">
        <v>6.1805555555555598E-3</v>
      </c>
      <c r="AM43">
        <v>50.561999999999998</v>
      </c>
    </row>
    <row r="44" spans="1:39" x14ac:dyDescent="0.45">
      <c r="A44" s="1" t="s">
        <v>127</v>
      </c>
      <c r="B44" s="1">
        <v>2024</v>
      </c>
      <c r="C44" s="19">
        <v>45368</v>
      </c>
      <c r="D44" s="1" t="s">
        <v>72</v>
      </c>
      <c r="E44" s="3" t="s">
        <v>2546</v>
      </c>
      <c r="F44" s="3" t="s">
        <v>17</v>
      </c>
      <c r="G44" s="13">
        <f>(C44-VLOOKUP(E44,Riders!$A$2:$C$3501,2,FALSE))/365</f>
        <v>18.454794520547946</v>
      </c>
      <c r="H44" s="1">
        <v>20</v>
      </c>
      <c r="I44" s="3">
        <f>0</f>
        <v>0</v>
      </c>
      <c r="J44" s="3">
        <f>0</f>
        <v>0</v>
      </c>
      <c r="K44" s="3">
        <f>0</f>
        <v>0</v>
      </c>
      <c r="L44" s="3">
        <f>0</f>
        <v>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f>0</f>
        <v>0</v>
      </c>
      <c r="X44" s="3">
        <f>0</f>
        <v>0</v>
      </c>
      <c r="Y44" s="3">
        <f>0</f>
        <v>0</v>
      </c>
      <c r="Z44" s="3">
        <f>0</f>
        <v>0</v>
      </c>
      <c r="AA44" s="3">
        <f>0</f>
        <v>0</v>
      </c>
      <c r="AB44" s="3">
        <f>0</f>
        <v>0</v>
      </c>
      <c r="AC44" s="3">
        <f>0</f>
        <v>0</v>
      </c>
      <c r="AD44" s="3">
        <f>0</f>
        <v>0</v>
      </c>
      <c r="AE44" s="3">
        <f>0</f>
        <v>0</v>
      </c>
      <c r="AF44" s="3">
        <f>0</f>
        <v>0</v>
      </c>
      <c r="AG44" s="3">
        <f>0</f>
        <v>0</v>
      </c>
      <c r="AH44" s="3">
        <f>0</f>
        <v>0</v>
      </c>
      <c r="AI44" s="3">
        <f>0</f>
        <v>0</v>
      </c>
      <c r="AJ44" s="3">
        <f>0</f>
        <v>0</v>
      </c>
      <c r="AK44" s="3">
        <v>0</v>
      </c>
      <c r="AL44" s="107">
        <v>6.1805555555555598E-3</v>
      </c>
      <c r="AM44">
        <v>50.561999999999998</v>
      </c>
    </row>
    <row r="45" spans="1:39" x14ac:dyDescent="0.45">
      <c r="A45" s="1" t="s">
        <v>127</v>
      </c>
      <c r="B45" s="1">
        <v>2024</v>
      </c>
      <c r="C45" s="19">
        <v>45368</v>
      </c>
      <c r="D45" s="1" t="s">
        <v>72</v>
      </c>
      <c r="E45" s="3" t="s">
        <v>302</v>
      </c>
      <c r="F45" s="3" t="s">
        <v>264</v>
      </c>
      <c r="G45" s="13">
        <f>(C45-VLOOKUP(E45,Riders!$A$2:$C$3501,2,FALSE))/365</f>
        <v>43.88219178082192</v>
      </c>
      <c r="H45" s="1">
        <v>21</v>
      </c>
      <c r="I45" s="3">
        <f>0</f>
        <v>0</v>
      </c>
      <c r="J45" s="3">
        <f>0</f>
        <v>0</v>
      </c>
      <c r="K45" s="3">
        <f>0</f>
        <v>0</v>
      </c>
      <c r="L45" s="3">
        <f>0</f>
        <v>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3">
        <f>0</f>
        <v>0</v>
      </c>
      <c r="Y45" s="3">
        <f>0</f>
        <v>0</v>
      </c>
      <c r="Z45" s="3">
        <f>0</f>
        <v>0</v>
      </c>
      <c r="AA45" s="3">
        <f>0</f>
        <v>0</v>
      </c>
      <c r="AB45" s="3">
        <f>0</f>
        <v>0</v>
      </c>
      <c r="AC45" s="3">
        <f>0</f>
        <v>0</v>
      </c>
      <c r="AD45" s="3">
        <f>0</f>
        <v>0</v>
      </c>
      <c r="AE45" s="3">
        <f>0</f>
        <v>0</v>
      </c>
      <c r="AF45" s="3">
        <f>0</f>
        <v>0</v>
      </c>
      <c r="AG45" s="3">
        <f>0</f>
        <v>0</v>
      </c>
      <c r="AH45" s="3">
        <f>0</f>
        <v>0</v>
      </c>
      <c r="AI45" s="3">
        <f>0</f>
        <v>0</v>
      </c>
      <c r="AJ45" s="3">
        <f>0</f>
        <v>0</v>
      </c>
      <c r="AK45" s="3">
        <v>0</v>
      </c>
      <c r="AL45" s="107">
        <v>6.1805555555555598E-3</v>
      </c>
      <c r="AM45">
        <v>50.561999999999998</v>
      </c>
    </row>
    <row r="46" spans="1:39" x14ac:dyDescent="0.45">
      <c r="A46" s="1" t="s">
        <v>127</v>
      </c>
      <c r="B46" s="1">
        <v>2024</v>
      </c>
      <c r="C46" s="19">
        <v>45368</v>
      </c>
      <c r="D46" s="1" t="s">
        <v>72</v>
      </c>
      <c r="E46" s="3" t="s">
        <v>277</v>
      </c>
      <c r="F46" s="3" t="s">
        <v>278</v>
      </c>
      <c r="G46" s="13">
        <f>(C46-VLOOKUP(E46,Riders!$A$2:$C$3501,2,FALSE))/365</f>
        <v>26.019178082191782</v>
      </c>
      <c r="H46" s="1">
        <v>22</v>
      </c>
      <c r="I46" s="3">
        <f>0</f>
        <v>0</v>
      </c>
      <c r="J46" s="3">
        <f>0</f>
        <v>0</v>
      </c>
      <c r="K46" s="3">
        <f>0</f>
        <v>0</v>
      </c>
      <c r="L46" s="3">
        <f>0</f>
        <v>0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3">
        <f>0</f>
        <v>0</v>
      </c>
      <c r="Y46" s="3">
        <f>0</f>
        <v>0</v>
      </c>
      <c r="Z46" s="3">
        <f>0</f>
        <v>0</v>
      </c>
      <c r="AA46" s="3">
        <f>0</f>
        <v>0</v>
      </c>
      <c r="AB46" s="3">
        <f>0</f>
        <v>0</v>
      </c>
      <c r="AC46" s="3">
        <f>0</f>
        <v>0</v>
      </c>
      <c r="AD46" s="3">
        <f>0</f>
        <v>0</v>
      </c>
      <c r="AE46" s="3">
        <f>0</f>
        <v>0</v>
      </c>
      <c r="AF46" s="3">
        <f>0</f>
        <v>0</v>
      </c>
      <c r="AG46" s="3">
        <f>0</f>
        <v>0</v>
      </c>
      <c r="AH46" s="3">
        <f>0</f>
        <v>0</v>
      </c>
      <c r="AI46" s="3">
        <f>0</f>
        <v>0</v>
      </c>
      <c r="AJ46" s="3">
        <f>0</f>
        <v>0</v>
      </c>
      <c r="AK46" s="3">
        <v>0</v>
      </c>
      <c r="AL46" s="107">
        <v>6.1805555555555598E-3</v>
      </c>
      <c r="AM46">
        <v>50.561999999999998</v>
      </c>
    </row>
    <row r="47" spans="1:39" x14ac:dyDescent="0.45">
      <c r="A47" s="1" t="s">
        <v>127</v>
      </c>
      <c r="B47" s="1">
        <v>2024</v>
      </c>
      <c r="C47" s="19">
        <v>45368</v>
      </c>
      <c r="D47" s="1" t="s">
        <v>72</v>
      </c>
      <c r="E47" s="3" t="s">
        <v>216</v>
      </c>
      <c r="F47" s="3" t="s">
        <v>3817</v>
      </c>
      <c r="G47" s="13">
        <f>(C47-VLOOKUP(E47,Riders!$A$2:$C$3501,2,FALSE))/365</f>
        <v>25.109589041095891</v>
      </c>
      <c r="H47" s="1">
        <v>23</v>
      </c>
      <c r="I47" s="3">
        <f>0</f>
        <v>0</v>
      </c>
      <c r="J47" s="3">
        <f>0</f>
        <v>0</v>
      </c>
      <c r="K47" s="3">
        <f>0</f>
        <v>0</v>
      </c>
      <c r="L47" s="3">
        <f>0</f>
        <v>0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f>0</f>
        <v>0</v>
      </c>
      <c r="X47" s="3">
        <f>0</f>
        <v>0</v>
      </c>
      <c r="Y47" s="3">
        <f>0</f>
        <v>0</v>
      </c>
      <c r="Z47" s="3">
        <f>0</f>
        <v>0</v>
      </c>
      <c r="AA47" s="3">
        <f>0</f>
        <v>0</v>
      </c>
      <c r="AB47" s="3">
        <f>0</f>
        <v>0</v>
      </c>
      <c r="AC47" s="3">
        <f>0</f>
        <v>0</v>
      </c>
      <c r="AD47" s="3">
        <f>0</f>
        <v>0</v>
      </c>
      <c r="AE47" s="3">
        <f>0</f>
        <v>0</v>
      </c>
      <c r="AF47" s="3">
        <f>0</f>
        <v>0</v>
      </c>
      <c r="AG47" s="3">
        <f>0</f>
        <v>0</v>
      </c>
      <c r="AH47" s="3">
        <f>0</f>
        <v>0</v>
      </c>
      <c r="AI47" s="3">
        <f>0</f>
        <v>0</v>
      </c>
      <c r="AJ47" s="3">
        <f>0</f>
        <v>0</v>
      </c>
      <c r="AK47" s="3">
        <v>0</v>
      </c>
      <c r="AL47" s="107">
        <v>6.1805555555555598E-3</v>
      </c>
      <c r="AM47">
        <v>50.561999999999998</v>
      </c>
    </row>
    <row r="48" spans="1:39" x14ac:dyDescent="0.45">
      <c r="A48" s="1" t="s">
        <v>693</v>
      </c>
      <c r="B48" s="1">
        <v>2024</v>
      </c>
      <c r="C48" s="2">
        <v>45325</v>
      </c>
      <c r="D48" s="1" t="s">
        <v>72</v>
      </c>
      <c r="E48" s="3" t="s">
        <v>221</v>
      </c>
      <c r="F48" s="3" t="s">
        <v>40</v>
      </c>
      <c r="G48" s="13">
        <f>(C48-VLOOKUP(E48,Riders!$A$2:$C$3501,2,FALSE))/365</f>
        <v>26.835616438356166</v>
      </c>
      <c r="H48" s="1">
        <v>1</v>
      </c>
      <c r="I48" s="3">
        <f>0</f>
        <v>0</v>
      </c>
      <c r="J48" s="3">
        <f>0</f>
        <v>0</v>
      </c>
      <c r="K48" s="3">
        <f>0</f>
        <v>0</v>
      </c>
      <c r="L48" s="3">
        <f>0</f>
        <v>0</v>
      </c>
      <c r="M48" s="3">
        <f>0</f>
        <v>0</v>
      </c>
      <c r="N48" s="3">
        <f>0</f>
        <v>0</v>
      </c>
      <c r="O48" s="3">
        <f>0</f>
        <v>0</v>
      </c>
      <c r="P48" s="3">
        <v>1</v>
      </c>
      <c r="Q48" s="3">
        <f>0</f>
        <v>0</v>
      </c>
      <c r="R48" s="3">
        <f>0</f>
        <v>0</v>
      </c>
      <c r="S48" s="3">
        <v>1</v>
      </c>
      <c r="T48" s="3">
        <v>1</v>
      </c>
      <c r="U48" s="3">
        <v>1</v>
      </c>
      <c r="V48" s="3">
        <f>0</f>
        <v>0</v>
      </c>
      <c r="W48" s="3">
        <f>0</f>
        <v>0</v>
      </c>
      <c r="X48" s="3">
        <v>1</v>
      </c>
      <c r="Y48" s="3">
        <f>0</f>
        <v>0</v>
      </c>
      <c r="Z48" s="3">
        <f>0</f>
        <v>0</v>
      </c>
      <c r="AA48" s="3">
        <f>0</f>
        <v>0</v>
      </c>
      <c r="AB48" s="3">
        <f>0</f>
        <v>0</v>
      </c>
      <c r="AC48" s="3">
        <f>0</f>
        <v>0</v>
      </c>
      <c r="AD48" s="3">
        <f>0</f>
        <v>0</v>
      </c>
      <c r="AE48" s="3">
        <f>0</f>
        <v>0</v>
      </c>
      <c r="AF48" s="3">
        <f>0</f>
        <v>0</v>
      </c>
      <c r="AG48" s="3">
        <f>0</f>
        <v>0</v>
      </c>
      <c r="AH48" s="3">
        <f>0</f>
        <v>0</v>
      </c>
      <c r="AI48" s="3">
        <v>20</v>
      </c>
      <c r="AJ48" s="3">
        <f>0</f>
        <v>0</v>
      </c>
      <c r="AK48" s="3">
        <v>25</v>
      </c>
      <c r="AL48" s="107">
        <v>5.8217592592592592E-3</v>
      </c>
      <c r="AM48">
        <v>53.677999999999997</v>
      </c>
    </row>
    <row r="49" spans="1:39" x14ac:dyDescent="0.45">
      <c r="A49" s="1" t="s">
        <v>693</v>
      </c>
      <c r="B49" s="1">
        <v>2024</v>
      </c>
      <c r="C49" s="2">
        <v>45325</v>
      </c>
      <c r="D49" s="1" t="s">
        <v>72</v>
      </c>
      <c r="E49" s="3" t="s">
        <v>269</v>
      </c>
      <c r="F49" s="3" t="s">
        <v>25</v>
      </c>
      <c r="G49" s="13">
        <f>(C49-VLOOKUP(E49,Riders!$A$2:$C$3501,2,FALSE))/365</f>
        <v>29.917808219178081</v>
      </c>
      <c r="H49" s="1">
        <v>2</v>
      </c>
      <c r="I49" s="3">
        <f>0</f>
        <v>0</v>
      </c>
      <c r="J49" s="3">
        <f>0</f>
        <v>0</v>
      </c>
      <c r="K49" s="3">
        <v>1</v>
      </c>
      <c r="L49" s="3">
        <v>1</v>
      </c>
      <c r="M49" s="3">
        <v>1</v>
      </c>
      <c r="N49" s="3">
        <f>0</f>
        <v>0</v>
      </c>
      <c r="O49" s="3">
        <f>0</f>
        <v>0</v>
      </c>
      <c r="P49" s="3">
        <f>0</f>
        <v>0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f>0</f>
        <v>0</v>
      </c>
      <c r="W49" s="3">
        <f>0</f>
        <v>0</v>
      </c>
      <c r="X49" s="3">
        <f>0</f>
        <v>0</v>
      </c>
      <c r="Y49" s="3">
        <v>1</v>
      </c>
      <c r="Z49" s="3">
        <f>0</f>
        <v>0</v>
      </c>
      <c r="AA49" s="3">
        <f>0</f>
        <v>0</v>
      </c>
      <c r="AB49" s="3">
        <f>0</f>
        <v>0</v>
      </c>
      <c r="AC49" s="3">
        <f>0</f>
        <v>0</v>
      </c>
      <c r="AD49" s="3">
        <f>0</f>
        <v>0</v>
      </c>
      <c r="AE49" s="3">
        <f>0</f>
        <v>0</v>
      </c>
      <c r="AF49" s="3">
        <f>0</f>
        <v>0</v>
      </c>
      <c r="AG49" s="3">
        <f>0</f>
        <v>0</v>
      </c>
      <c r="AH49" s="3">
        <f>0</f>
        <v>0</v>
      </c>
      <c r="AI49" s="3">
        <v>20</v>
      </c>
      <c r="AJ49" s="3">
        <f>0</f>
        <v>0</v>
      </c>
      <c r="AK49" s="3">
        <v>24</v>
      </c>
      <c r="AL49" s="107">
        <v>5.8217592592592592E-3</v>
      </c>
      <c r="AM49">
        <v>53.677999999999997</v>
      </c>
    </row>
    <row r="50" spans="1:39" x14ac:dyDescent="0.45">
      <c r="A50" s="1" t="s">
        <v>693</v>
      </c>
      <c r="B50" s="1">
        <v>2024</v>
      </c>
      <c r="C50" s="2">
        <v>45325</v>
      </c>
      <c r="D50" s="1" t="s">
        <v>72</v>
      </c>
      <c r="E50" s="3" t="s">
        <v>274</v>
      </c>
      <c r="F50" s="3" t="s">
        <v>29</v>
      </c>
      <c r="G50" s="13">
        <f>(C50-VLOOKUP(E50,Riders!$A$2:$C$3501,2,FALSE))/365</f>
        <v>23.095890410958905</v>
      </c>
      <c r="H50" s="1">
        <v>3</v>
      </c>
      <c r="I50" s="3">
        <f>0</f>
        <v>0</v>
      </c>
      <c r="J50" s="3">
        <f>0</f>
        <v>0</v>
      </c>
      <c r="K50" s="3">
        <f>0</f>
        <v>0</v>
      </c>
      <c r="L50" s="3">
        <f>0</f>
        <v>0</v>
      </c>
      <c r="M50" s="3">
        <f>0</f>
        <v>0</v>
      </c>
      <c r="N50" s="3">
        <f>0</f>
        <v>0</v>
      </c>
      <c r="O50" s="3">
        <f>0</f>
        <v>0</v>
      </c>
      <c r="P50" s="3">
        <f>0</f>
        <v>0</v>
      </c>
      <c r="Q50" s="3">
        <f>0</f>
        <v>0</v>
      </c>
      <c r="R50" s="3">
        <f>0</f>
        <v>0</v>
      </c>
      <c r="S50" s="3">
        <f>0</f>
        <v>0</v>
      </c>
      <c r="T50" s="3">
        <f>0</f>
        <v>0</v>
      </c>
      <c r="U50" s="3">
        <f>0</f>
        <v>0</v>
      </c>
      <c r="V50" s="3">
        <f>0</f>
        <v>0</v>
      </c>
      <c r="W50" s="3">
        <f>0</f>
        <v>0</v>
      </c>
      <c r="X50" s="3">
        <f>0</f>
        <v>0</v>
      </c>
      <c r="Y50" s="3">
        <f>0</f>
        <v>0</v>
      </c>
      <c r="Z50" s="3">
        <v>1</v>
      </c>
      <c r="AA50" s="3">
        <f>0</f>
        <v>0</v>
      </c>
      <c r="AB50" s="3">
        <f>0</f>
        <v>0</v>
      </c>
      <c r="AC50" s="3">
        <f>0</f>
        <v>0</v>
      </c>
      <c r="AD50" s="3">
        <f>0</f>
        <v>0</v>
      </c>
      <c r="AE50" s="3">
        <f>0</f>
        <v>0</v>
      </c>
      <c r="AF50" s="3">
        <f>0</f>
        <v>0</v>
      </c>
      <c r="AG50" s="3">
        <f>0</f>
        <v>0</v>
      </c>
      <c r="AH50" s="3">
        <v>1</v>
      </c>
      <c r="AI50" s="3">
        <v>20</v>
      </c>
      <c r="AJ50" s="3">
        <f>0</f>
        <v>0</v>
      </c>
      <c r="AK50" s="3">
        <v>22</v>
      </c>
      <c r="AL50" s="107">
        <v>5.82175925925926E-3</v>
      </c>
      <c r="AM50">
        <v>53.677999999999997</v>
      </c>
    </row>
    <row r="51" spans="1:39" x14ac:dyDescent="0.45">
      <c r="A51" s="1" t="s">
        <v>693</v>
      </c>
      <c r="B51" s="1">
        <v>2024</v>
      </c>
      <c r="C51" s="2">
        <v>45325</v>
      </c>
      <c r="D51" s="1" t="s">
        <v>72</v>
      </c>
      <c r="E51" s="3" t="s">
        <v>328</v>
      </c>
      <c r="F51" s="3" t="s">
        <v>151</v>
      </c>
      <c r="G51" s="13">
        <f>(C51-VLOOKUP(E51,Riders!$A$2:$C$3501,2,FALSE))/365</f>
        <v>33.531506849315072</v>
      </c>
      <c r="H51" s="1">
        <v>4</v>
      </c>
      <c r="I51" s="3">
        <f>0</f>
        <v>0</v>
      </c>
      <c r="J51" s="3">
        <f>0</f>
        <v>0</v>
      </c>
      <c r="K51" s="3">
        <f>0</f>
        <v>0</v>
      </c>
      <c r="L51" s="3">
        <f>0</f>
        <v>0</v>
      </c>
      <c r="M51" s="3">
        <f>0</f>
        <v>0</v>
      </c>
      <c r="N51" s="3">
        <f>0</f>
        <v>0</v>
      </c>
      <c r="O51" s="3">
        <f>0</f>
        <v>0</v>
      </c>
      <c r="P51" s="3">
        <f>0</f>
        <v>0</v>
      </c>
      <c r="Q51" s="3">
        <f>0</f>
        <v>0</v>
      </c>
      <c r="R51" s="3">
        <f>0</f>
        <v>0</v>
      </c>
      <c r="S51" s="3">
        <f>0</f>
        <v>0</v>
      </c>
      <c r="T51" s="3">
        <f>0</f>
        <v>0</v>
      </c>
      <c r="U51" s="3">
        <f>0</f>
        <v>0</v>
      </c>
      <c r="V51" s="3">
        <v>1</v>
      </c>
      <c r="W51" s="3">
        <v>1</v>
      </c>
      <c r="X51" s="3">
        <f>0</f>
        <v>0</v>
      </c>
      <c r="Y51" s="3">
        <f>0</f>
        <v>0</v>
      </c>
      <c r="Z51" s="3">
        <f>0</f>
        <v>0</v>
      </c>
      <c r="AA51" s="3">
        <f>0</f>
        <v>0</v>
      </c>
      <c r="AB51" s="3">
        <f>0</f>
        <v>0</v>
      </c>
      <c r="AC51" s="3">
        <f>0</f>
        <v>0</v>
      </c>
      <c r="AD51" s="3">
        <f>0</f>
        <v>0</v>
      </c>
      <c r="AE51" s="3">
        <f>0</f>
        <v>0</v>
      </c>
      <c r="AF51" s="3">
        <f>0</f>
        <v>0</v>
      </c>
      <c r="AG51" s="3">
        <f>0</f>
        <v>0</v>
      </c>
      <c r="AH51" s="3">
        <f>0</f>
        <v>0</v>
      </c>
      <c r="AI51" s="3">
        <v>20</v>
      </c>
      <c r="AJ51" s="3">
        <f>0</f>
        <v>0</v>
      </c>
      <c r="AK51" s="3">
        <v>22</v>
      </c>
      <c r="AL51" s="107">
        <v>5.82175925925926E-3</v>
      </c>
      <c r="AM51">
        <v>53.677999999999997</v>
      </c>
    </row>
    <row r="52" spans="1:39" x14ac:dyDescent="0.45">
      <c r="A52" s="1" t="s">
        <v>693</v>
      </c>
      <c r="B52" s="1">
        <v>2024</v>
      </c>
      <c r="C52" s="2">
        <v>45325</v>
      </c>
      <c r="D52" s="1" t="s">
        <v>72</v>
      </c>
      <c r="E52" s="3" t="s">
        <v>214</v>
      </c>
      <c r="F52" s="3" t="s">
        <v>67</v>
      </c>
      <c r="G52" s="13">
        <f>(C52-VLOOKUP(E52,Riders!$A$2:$C$3501,2,FALSE))/365</f>
        <v>29.13150684931507</v>
      </c>
      <c r="H52" s="1">
        <v>5</v>
      </c>
      <c r="I52" s="3">
        <f>0</f>
        <v>0</v>
      </c>
      <c r="J52" s="3">
        <f>0</f>
        <v>0</v>
      </c>
      <c r="K52" s="3">
        <f>0</f>
        <v>0</v>
      </c>
      <c r="L52" s="3">
        <f>0</f>
        <v>0</v>
      </c>
      <c r="M52" s="3">
        <f>0</f>
        <v>0</v>
      </c>
      <c r="N52" s="3">
        <f>0</f>
        <v>0</v>
      </c>
      <c r="O52" s="3">
        <f>0</f>
        <v>0</v>
      </c>
      <c r="P52" s="3">
        <f>0</f>
        <v>0</v>
      </c>
      <c r="Q52" s="3">
        <f>0</f>
        <v>0</v>
      </c>
      <c r="R52" s="3">
        <v>1</v>
      </c>
      <c r="S52" s="3">
        <f>0</f>
        <v>0</v>
      </c>
      <c r="T52" s="3">
        <f>0</f>
        <v>0</v>
      </c>
      <c r="U52" s="3">
        <f>0</f>
        <v>0</v>
      </c>
      <c r="V52" s="3">
        <f>0</f>
        <v>0</v>
      </c>
      <c r="W52" s="3">
        <f>0</f>
        <v>0</v>
      </c>
      <c r="X52" s="3">
        <f>0</f>
        <v>0</v>
      </c>
      <c r="Y52" s="3">
        <f>0</f>
        <v>0</v>
      </c>
      <c r="Z52" s="3">
        <f>0</f>
        <v>0</v>
      </c>
      <c r="AA52" s="3">
        <f>0</f>
        <v>0</v>
      </c>
      <c r="AB52" s="3">
        <f>0</f>
        <v>0</v>
      </c>
      <c r="AC52" s="3">
        <f>0</f>
        <v>0</v>
      </c>
      <c r="AD52" s="3">
        <f>0</f>
        <v>0</v>
      </c>
      <c r="AE52" s="3">
        <f>0</f>
        <v>0</v>
      </c>
      <c r="AF52" s="3">
        <f>0</f>
        <v>0</v>
      </c>
      <c r="AG52" s="3">
        <f>0</f>
        <v>0</v>
      </c>
      <c r="AH52" s="3">
        <f>0</f>
        <v>0</v>
      </c>
      <c r="AI52" s="3">
        <v>20</v>
      </c>
      <c r="AJ52" s="3">
        <f>0</f>
        <v>0</v>
      </c>
      <c r="AK52" s="3">
        <v>21</v>
      </c>
      <c r="AL52" s="107">
        <v>5.82175925925926E-3</v>
      </c>
      <c r="AM52">
        <v>53.677999999999997</v>
      </c>
    </row>
    <row r="53" spans="1:39" x14ac:dyDescent="0.45">
      <c r="A53" s="1" t="s">
        <v>693</v>
      </c>
      <c r="B53" s="1">
        <v>2024</v>
      </c>
      <c r="C53" s="2">
        <v>45325</v>
      </c>
      <c r="D53" s="1" t="s">
        <v>72</v>
      </c>
      <c r="E53" s="3" t="s">
        <v>291</v>
      </c>
      <c r="F53" s="3" t="s">
        <v>56</v>
      </c>
      <c r="G53" s="13">
        <f>(C53-VLOOKUP(E53,Riders!$A$2:$C$3501,2,FALSE))/365</f>
        <v>22.802739726027397</v>
      </c>
      <c r="H53" s="1">
        <v>6</v>
      </c>
      <c r="I53" s="3">
        <f>0</f>
        <v>0</v>
      </c>
      <c r="J53" s="3">
        <f>0</f>
        <v>0</v>
      </c>
      <c r="K53" s="3">
        <f>0</f>
        <v>0</v>
      </c>
      <c r="L53" s="3">
        <f>0</f>
        <v>0</v>
      </c>
      <c r="M53" s="3">
        <f>0</f>
        <v>0</v>
      </c>
      <c r="N53" s="3">
        <v>1</v>
      </c>
      <c r="O53" s="3">
        <f>0</f>
        <v>0</v>
      </c>
      <c r="P53" s="3">
        <f>0</f>
        <v>0</v>
      </c>
      <c r="Q53" s="3">
        <f>0</f>
        <v>0</v>
      </c>
      <c r="R53" s="3">
        <f>0</f>
        <v>0</v>
      </c>
      <c r="S53" s="3">
        <f>0</f>
        <v>0</v>
      </c>
      <c r="T53" s="3">
        <f>0</f>
        <v>0</v>
      </c>
      <c r="U53" s="3">
        <f>0</f>
        <v>0</v>
      </c>
      <c r="V53" s="3">
        <f>0</f>
        <v>0</v>
      </c>
      <c r="W53" s="3">
        <f>0</f>
        <v>0</v>
      </c>
      <c r="X53" s="3">
        <f>0</f>
        <v>0</v>
      </c>
      <c r="Y53" s="3">
        <f>0</f>
        <v>0</v>
      </c>
      <c r="Z53" s="3">
        <f>0</f>
        <v>0</v>
      </c>
      <c r="AA53" s="3">
        <f>0</f>
        <v>0</v>
      </c>
      <c r="AB53" s="3">
        <f>0</f>
        <v>0</v>
      </c>
      <c r="AC53" s="3">
        <f>0</f>
        <v>0</v>
      </c>
      <c r="AD53" s="3">
        <f>0</f>
        <v>0</v>
      </c>
      <c r="AE53" s="3">
        <f>0</f>
        <v>0</v>
      </c>
      <c r="AF53" s="3">
        <f>0</f>
        <v>0</v>
      </c>
      <c r="AG53" s="3">
        <f>0</f>
        <v>0</v>
      </c>
      <c r="AH53" s="3">
        <f>0</f>
        <v>0</v>
      </c>
      <c r="AI53" s="3">
        <v>20</v>
      </c>
      <c r="AJ53" s="3">
        <f>0</f>
        <v>0</v>
      </c>
      <c r="AK53" s="3">
        <v>21</v>
      </c>
      <c r="AL53" s="107">
        <v>5.82175925925926E-3</v>
      </c>
      <c r="AM53">
        <v>53.677999999999997</v>
      </c>
    </row>
    <row r="54" spans="1:39" x14ac:dyDescent="0.45">
      <c r="A54" s="1" t="s">
        <v>693</v>
      </c>
      <c r="B54" s="1">
        <v>2024</v>
      </c>
      <c r="C54" s="2">
        <v>45325</v>
      </c>
      <c r="D54" s="1" t="s">
        <v>72</v>
      </c>
      <c r="E54" s="3" t="s">
        <v>389</v>
      </c>
      <c r="F54" s="3" t="s">
        <v>53</v>
      </c>
      <c r="G54" s="13">
        <f>(C54-VLOOKUP(E54,Riders!$A$2:$C$3501,2,FALSE))/365</f>
        <v>24.263013698630136</v>
      </c>
      <c r="H54" s="1">
        <v>7</v>
      </c>
      <c r="I54" s="3">
        <f>0</f>
        <v>0</v>
      </c>
      <c r="J54" s="3">
        <f>0</f>
        <v>0</v>
      </c>
      <c r="K54" s="3">
        <f>0</f>
        <v>0</v>
      </c>
      <c r="L54" s="3">
        <f>0</f>
        <v>0</v>
      </c>
      <c r="M54" s="3">
        <f>0</f>
        <v>0</v>
      </c>
      <c r="N54" s="3">
        <f>0</f>
        <v>0</v>
      </c>
      <c r="O54" s="3">
        <f>0</f>
        <v>0</v>
      </c>
      <c r="P54" s="3">
        <f>0</f>
        <v>0</v>
      </c>
      <c r="Q54" s="3">
        <v>1</v>
      </c>
      <c r="R54" s="3">
        <f>0</f>
        <v>0</v>
      </c>
      <c r="S54" s="3">
        <f>0</f>
        <v>0</v>
      </c>
      <c r="T54" s="3">
        <f>0</f>
        <v>0</v>
      </c>
      <c r="U54" s="3">
        <f>0</f>
        <v>0</v>
      </c>
      <c r="V54" s="3">
        <f>0</f>
        <v>0</v>
      </c>
      <c r="W54" s="3">
        <f>0</f>
        <v>0</v>
      </c>
      <c r="X54" s="3">
        <f>0</f>
        <v>0</v>
      </c>
      <c r="Y54" s="3">
        <f>0</f>
        <v>0</v>
      </c>
      <c r="Z54" s="3">
        <f>0</f>
        <v>0</v>
      </c>
      <c r="AA54" s="3">
        <f>0</f>
        <v>0</v>
      </c>
      <c r="AB54" s="3">
        <f>0</f>
        <v>0</v>
      </c>
      <c r="AC54" s="3">
        <f>0</f>
        <v>0</v>
      </c>
      <c r="AD54" s="3">
        <f>0</f>
        <v>0</v>
      </c>
      <c r="AE54" s="3">
        <f>0</f>
        <v>0</v>
      </c>
      <c r="AF54" s="3">
        <f>0</f>
        <v>0</v>
      </c>
      <c r="AG54" s="3">
        <f>0</f>
        <v>0</v>
      </c>
      <c r="AH54" s="3">
        <f>0</f>
        <v>0</v>
      </c>
      <c r="AI54" s="3">
        <v>20</v>
      </c>
      <c r="AJ54" s="3">
        <f>0</f>
        <v>0</v>
      </c>
      <c r="AK54" s="3">
        <v>21</v>
      </c>
      <c r="AL54" s="107">
        <v>5.82175925925926E-3</v>
      </c>
      <c r="AM54">
        <v>53.677999999999997</v>
      </c>
    </row>
    <row r="55" spans="1:39" x14ac:dyDescent="0.45">
      <c r="A55" s="1" t="s">
        <v>693</v>
      </c>
      <c r="B55" s="1">
        <v>2024</v>
      </c>
      <c r="C55" s="2">
        <v>45325</v>
      </c>
      <c r="D55" s="1" t="s">
        <v>72</v>
      </c>
      <c r="E55" s="3" t="s">
        <v>244</v>
      </c>
      <c r="F55" s="3" t="s">
        <v>38</v>
      </c>
      <c r="G55" s="13">
        <f>(C55-VLOOKUP(E55,Riders!$A$2:$C$3501,2,FALSE))/365</f>
        <v>29.849315068493151</v>
      </c>
      <c r="H55" s="1">
        <v>8</v>
      </c>
      <c r="I55" s="3">
        <f>0</f>
        <v>0</v>
      </c>
      <c r="J55" s="3">
        <f>0</f>
        <v>0</v>
      </c>
      <c r="K55" s="3">
        <f>0</f>
        <v>0</v>
      </c>
      <c r="L55" s="3">
        <f>0</f>
        <v>0</v>
      </c>
      <c r="M55" s="3">
        <f>0</f>
        <v>0</v>
      </c>
      <c r="N55" s="3">
        <f>0</f>
        <v>0</v>
      </c>
      <c r="O55" s="3">
        <v>1</v>
      </c>
      <c r="P55" s="3">
        <f>0</f>
        <v>0</v>
      </c>
      <c r="Q55" s="3">
        <f>0</f>
        <v>0</v>
      </c>
      <c r="R55" s="3">
        <f>0</f>
        <v>0</v>
      </c>
      <c r="S55" s="3">
        <f>0</f>
        <v>0</v>
      </c>
      <c r="T55" s="3">
        <f>0</f>
        <v>0</v>
      </c>
      <c r="U55" s="3">
        <f>0</f>
        <v>0</v>
      </c>
      <c r="V55" s="3">
        <f>0</f>
        <v>0</v>
      </c>
      <c r="W55" s="3">
        <f>0</f>
        <v>0</v>
      </c>
      <c r="X55" s="3">
        <f>0</f>
        <v>0</v>
      </c>
      <c r="Y55" s="3">
        <f>0</f>
        <v>0</v>
      </c>
      <c r="Z55" s="3">
        <f>0</f>
        <v>0</v>
      </c>
      <c r="AA55" s="3">
        <f>0</f>
        <v>0</v>
      </c>
      <c r="AB55" s="3">
        <f>0</f>
        <v>0</v>
      </c>
      <c r="AC55" s="3">
        <f>0</f>
        <v>0</v>
      </c>
      <c r="AD55" s="3">
        <f>0</f>
        <v>0</v>
      </c>
      <c r="AE55" s="3">
        <f>0</f>
        <v>0</v>
      </c>
      <c r="AF55" s="3">
        <f>0</f>
        <v>0</v>
      </c>
      <c r="AG55" s="3">
        <f>0</f>
        <v>0</v>
      </c>
      <c r="AH55" s="3">
        <f>0</f>
        <v>0</v>
      </c>
      <c r="AI55" s="3">
        <v>20</v>
      </c>
      <c r="AJ55" s="3">
        <f>0</f>
        <v>0</v>
      </c>
      <c r="AK55" s="3">
        <v>21</v>
      </c>
      <c r="AL55" s="107">
        <v>5.82175925925926E-3</v>
      </c>
      <c r="AM55">
        <v>53.677999999999997</v>
      </c>
    </row>
    <row r="56" spans="1:39" x14ac:dyDescent="0.45">
      <c r="A56" s="1" t="s">
        <v>693</v>
      </c>
      <c r="B56" s="1">
        <v>2024</v>
      </c>
      <c r="C56" s="2">
        <v>45325</v>
      </c>
      <c r="D56" s="1" t="s">
        <v>72</v>
      </c>
      <c r="E56" s="3" t="s">
        <v>251</v>
      </c>
      <c r="F56" s="3" t="s">
        <v>65</v>
      </c>
      <c r="G56" s="13">
        <f>(C56-VLOOKUP(E56,Riders!$A$2:$C$3501,2,FALSE))/365</f>
        <v>22.764383561643836</v>
      </c>
      <c r="H56" s="1">
        <v>9</v>
      </c>
      <c r="I56" s="3">
        <f>0</f>
        <v>0</v>
      </c>
      <c r="J56" s="3">
        <f>0</f>
        <v>0</v>
      </c>
      <c r="K56" s="3">
        <f>0</f>
        <v>0</v>
      </c>
      <c r="L56" s="3">
        <f>0</f>
        <v>0</v>
      </c>
      <c r="M56" s="3">
        <f>0</f>
        <v>0</v>
      </c>
      <c r="N56" s="3">
        <f>0</f>
        <v>0</v>
      </c>
      <c r="O56" s="3">
        <f>0</f>
        <v>0</v>
      </c>
      <c r="P56" s="3">
        <f>0</f>
        <v>0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f>0</f>
        <v>0</v>
      </c>
      <c r="X56" s="3">
        <f>0</f>
        <v>0</v>
      </c>
      <c r="Y56" s="3">
        <f>0</f>
        <v>0</v>
      </c>
      <c r="Z56" s="3">
        <f>0</f>
        <v>0</v>
      </c>
      <c r="AA56" s="3">
        <f>0</f>
        <v>0</v>
      </c>
      <c r="AB56" s="3">
        <f>0</f>
        <v>0</v>
      </c>
      <c r="AC56" s="3">
        <f>0</f>
        <v>0</v>
      </c>
      <c r="AD56" s="3">
        <f>0</f>
        <v>0</v>
      </c>
      <c r="AE56" s="3">
        <f>0</f>
        <v>0</v>
      </c>
      <c r="AF56" s="3">
        <f>0</f>
        <v>0</v>
      </c>
      <c r="AG56" s="3">
        <f>0</f>
        <v>0</v>
      </c>
      <c r="AH56" s="3">
        <f>0</f>
        <v>0</v>
      </c>
      <c r="AI56" s="3">
        <v>20</v>
      </c>
      <c r="AJ56" s="3">
        <f>0</f>
        <v>0</v>
      </c>
      <c r="AK56" s="3">
        <v>20</v>
      </c>
      <c r="AL56" s="107">
        <v>5.82175925925926E-3</v>
      </c>
      <c r="AM56">
        <v>53.677999999999997</v>
      </c>
    </row>
    <row r="57" spans="1:39" x14ac:dyDescent="0.45">
      <c r="A57" s="1" t="s">
        <v>693</v>
      </c>
      <c r="B57" s="1">
        <v>2024</v>
      </c>
      <c r="C57" s="2">
        <v>45325</v>
      </c>
      <c r="D57" s="1" t="s">
        <v>72</v>
      </c>
      <c r="E57" s="3" t="s">
        <v>226</v>
      </c>
      <c r="F57" s="3" t="s">
        <v>120</v>
      </c>
      <c r="G57" s="13">
        <f>(C57-VLOOKUP(E57,Riders!$A$2:$C$3501,2,FALSE))/365</f>
        <v>25.435616438356163</v>
      </c>
      <c r="H57" s="1">
        <v>10</v>
      </c>
      <c r="I57" s="3">
        <f>0</f>
        <v>0</v>
      </c>
      <c r="J57" s="3">
        <f>0</f>
        <v>0</v>
      </c>
      <c r="K57" s="3">
        <f>0</f>
        <v>0</v>
      </c>
      <c r="L57" s="3">
        <f>0</f>
        <v>0</v>
      </c>
      <c r="M57" s="3">
        <f>0</f>
        <v>0</v>
      </c>
      <c r="N57" s="3">
        <f>0</f>
        <v>0</v>
      </c>
      <c r="O57" s="3">
        <f>0</f>
        <v>0</v>
      </c>
      <c r="P57" s="3">
        <f>0</f>
        <v>0</v>
      </c>
      <c r="Q57" s="3">
        <f>0</f>
        <v>0</v>
      </c>
      <c r="R57" s="3">
        <f>0</f>
        <v>0</v>
      </c>
      <c r="S57" s="3">
        <f>0</f>
        <v>0</v>
      </c>
      <c r="T57" s="3">
        <f>0</f>
        <v>0</v>
      </c>
      <c r="U57" s="3">
        <f>0</f>
        <v>0</v>
      </c>
      <c r="V57" s="3">
        <f>0</f>
        <v>0</v>
      </c>
      <c r="W57" s="3">
        <f>0</f>
        <v>0</v>
      </c>
      <c r="X57" s="3">
        <f>0</f>
        <v>0</v>
      </c>
      <c r="Y57" s="3">
        <f>0</f>
        <v>0</v>
      </c>
      <c r="Z57" s="3">
        <f>0</f>
        <v>0</v>
      </c>
      <c r="AA57" s="3">
        <f>0</f>
        <v>0</v>
      </c>
      <c r="AB57" s="3">
        <f>0</f>
        <v>0</v>
      </c>
      <c r="AC57" s="3">
        <f>0</f>
        <v>0</v>
      </c>
      <c r="AD57" s="3">
        <f>0</f>
        <v>0</v>
      </c>
      <c r="AE57" s="3">
        <f>0</f>
        <v>0</v>
      </c>
      <c r="AF57" s="3">
        <f>0</f>
        <v>0</v>
      </c>
      <c r="AG57" s="3">
        <f>0</f>
        <v>0</v>
      </c>
      <c r="AH57" s="3">
        <f>0</f>
        <v>0</v>
      </c>
      <c r="AI57" s="3">
        <v>20</v>
      </c>
      <c r="AJ57" s="3">
        <f>0</f>
        <v>0</v>
      </c>
      <c r="AK57" s="3">
        <v>20</v>
      </c>
      <c r="AL57" s="107">
        <v>5.82175925925926E-3</v>
      </c>
      <c r="AM57">
        <v>53.677999999999997</v>
      </c>
    </row>
    <row r="58" spans="1:39" x14ac:dyDescent="0.45">
      <c r="A58" s="1" t="s">
        <v>693</v>
      </c>
      <c r="B58" s="1">
        <v>2024</v>
      </c>
      <c r="C58" s="2">
        <v>45325</v>
      </c>
      <c r="D58" s="1" t="s">
        <v>72</v>
      </c>
      <c r="E58" s="3" t="s">
        <v>3857</v>
      </c>
      <c r="F58" s="3" t="s">
        <v>49</v>
      </c>
      <c r="G58" s="13">
        <f>(C58-VLOOKUP(E58,Riders!$A$2:$C$3501,2,FALSE))/365</f>
        <v>23.438356164383563</v>
      </c>
      <c r="H58" s="1">
        <v>11</v>
      </c>
      <c r="I58" s="3">
        <f>0</f>
        <v>0</v>
      </c>
      <c r="J58" s="3">
        <f>0</f>
        <v>0</v>
      </c>
      <c r="K58" s="3">
        <f>0</f>
        <v>0</v>
      </c>
      <c r="L58" s="3">
        <f>0</f>
        <v>0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f>0</f>
        <v>0</v>
      </c>
      <c r="U58" s="3">
        <f>0</f>
        <v>0</v>
      </c>
      <c r="V58" s="3">
        <f>0</f>
        <v>0</v>
      </c>
      <c r="W58" s="3">
        <f>0</f>
        <v>0</v>
      </c>
      <c r="X58" s="3">
        <f>0</f>
        <v>0</v>
      </c>
      <c r="Y58" s="3">
        <f>0</f>
        <v>0</v>
      </c>
      <c r="Z58" s="3">
        <f>0</f>
        <v>0</v>
      </c>
      <c r="AA58" s="3">
        <f>0</f>
        <v>0</v>
      </c>
      <c r="AB58" s="3">
        <f>0</f>
        <v>0</v>
      </c>
      <c r="AC58" s="3">
        <f>0</f>
        <v>0</v>
      </c>
      <c r="AD58" s="3">
        <f>0</f>
        <v>0</v>
      </c>
      <c r="AE58" s="3">
        <f>0</f>
        <v>0</v>
      </c>
      <c r="AF58" s="3">
        <f>0</f>
        <v>0</v>
      </c>
      <c r="AG58" s="3">
        <f>0</f>
        <v>0</v>
      </c>
      <c r="AH58" s="3">
        <f>0</f>
        <v>0</v>
      </c>
      <c r="AI58" s="3">
        <v>20</v>
      </c>
      <c r="AJ58" s="3">
        <f>0</f>
        <v>0</v>
      </c>
      <c r="AK58" s="3">
        <v>20</v>
      </c>
      <c r="AL58" s="107">
        <v>5.82175925925926E-3</v>
      </c>
      <c r="AM58">
        <v>53.677999999999997</v>
      </c>
    </row>
    <row r="59" spans="1:39" x14ac:dyDescent="0.45">
      <c r="A59" s="1" t="s">
        <v>693</v>
      </c>
      <c r="B59" s="1">
        <v>2024</v>
      </c>
      <c r="C59" s="2">
        <v>45325</v>
      </c>
      <c r="D59" s="1" t="s">
        <v>72</v>
      </c>
      <c r="E59" s="3" t="s">
        <v>222</v>
      </c>
      <c r="F59" s="3" t="s">
        <v>223</v>
      </c>
      <c r="G59" s="13">
        <f>(C59-VLOOKUP(E59,Riders!$A$2:$C$3501,2,FALSE))/365</f>
        <v>24.589041095890412</v>
      </c>
      <c r="H59" s="1">
        <v>12</v>
      </c>
      <c r="I59" s="3">
        <f>0</f>
        <v>0</v>
      </c>
      <c r="J59" s="3">
        <f>0</f>
        <v>0</v>
      </c>
      <c r="K59" s="3">
        <f>0</f>
        <v>0</v>
      </c>
      <c r="L59" s="3">
        <f>0</f>
        <v>0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f>0</f>
        <v>0</v>
      </c>
      <c r="X59" s="3">
        <f>0</f>
        <v>0</v>
      </c>
      <c r="Y59" s="3">
        <f>0</f>
        <v>0</v>
      </c>
      <c r="Z59" s="3">
        <f>0</f>
        <v>0</v>
      </c>
      <c r="AA59" s="3">
        <f>0</f>
        <v>0</v>
      </c>
      <c r="AB59" s="3">
        <f>0</f>
        <v>0</v>
      </c>
      <c r="AC59" s="3">
        <f>0</f>
        <v>0</v>
      </c>
      <c r="AD59" s="3">
        <f>0</f>
        <v>0</v>
      </c>
      <c r="AE59" s="3">
        <v>1</v>
      </c>
      <c r="AF59" s="3">
        <v>1</v>
      </c>
      <c r="AG59" s="3">
        <v>1</v>
      </c>
      <c r="AH59" s="3">
        <f>0</f>
        <v>0</v>
      </c>
      <c r="AI59" s="3">
        <f>0</f>
        <v>0</v>
      </c>
      <c r="AJ59" s="3">
        <f>0</f>
        <v>0</v>
      </c>
      <c r="AK59" s="3">
        <v>3</v>
      </c>
      <c r="AL59" s="107">
        <v>5.82175925925926E-3</v>
      </c>
      <c r="AM59">
        <v>53.677999999999997</v>
      </c>
    </row>
    <row r="60" spans="1:39" x14ac:dyDescent="0.45">
      <c r="A60" s="1" t="s">
        <v>693</v>
      </c>
      <c r="B60" s="1">
        <v>2024</v>
      </c>
      <c r="C60" s="2">
        <v>45325</v>
      </c>
      <c r="D60" s="1" t="s">
        <v>72</v>
      </c>
      <c r="E60" s="3" t="s">
        <v>302</v>
      </c>
      <c r="F60" s="3" t="s">
        <v>264</v>
      </c>
      <c r="G60" s="13">
        <f>(C60-VLOOKUP(E60,Riders!$A$2:$C$3501,2,FALSE))/365</f>
        <v>43.764383561643832</v>
      </c>
      <c r="H60" s="1">
        <v>13</v>
      </c>
      <c r="I60" s="3">
        <f>0</f>
        <v>0</v>
      </c>
      <c r="J60" s="3">
        <f>0</f>
        <v>0</v>
      </c>
      <c r="K60" s="3">
        <f>0</f>
        <v>0</v>
      </c>
      <c r="L60" s="3">
        <f>0</f>
        <v>0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f>0</f>
        <v>0</v>
      </c>
      <c r="X60" s="3">
        <f>0</f>
        <v>0</v>
      </c>
      <c r="Y60" s="3">
        <f>0</f>
        <v>0</v>
      </c>
      <c r="Z60" s="3">
        <f>0</f>
        <v>0</v>
      </c>
      <c r="AA60" s="3">
        <v>1</v>
      </c>
      <c r="AB60" s="3">
        <v>1</v>
      </c>
      <c r="AC60" s="3">
        <f>0</f>
        <v>0</v>
      </c>
      <c r="AD60" s="3">
        <f>0</f>
        <v>0</v>
      </c>
      <c r="AE60" s="3">
        <f>0</f>
        <v>0</v>
      </c>
      <c r="AF60" s="3">
        <f>0</f>
        <v>0</v>
      </c>
      <c r="AG60" s="3">
        <f>0</f>
        <v>0</v>
      </c>
      <c r="AH60" s="3">
        <f>0</f>
        <v>0</v>
      </c>
      <c r="AI60" s="3">
        <f>0</f>
        <v>0</v>
      </c>
      <c r="AJ60" s="3">
        <f>0</f>
        <v>0</v>
      </c>
      <c r="AK60" s="3">
        <v>2</v>
      </c>
      <c r="AL60" s="107">
        <v>5.82175925925926E-3</v>
      </c>
      <c r="AM60">
        <v>53.677999999999997</v>
      </c>
    </row>
    <row r="61" spans="1:39" x14ac:dyDescent="0.45">
      <c r="A61" s="1" t="s">
        <v>693</v>
      </c>
      <c r="B61" s="1">
        <v>2024</v>
      </c>
      <c r="C61" s="2">
        <v>45325</v>
      </c>
      <c r="D61" s="1" t="s">
        <v>72</v>
      </c>
      <c r="E61" s="3" t="s">
        <v>219</v>
      </c>
      <c r="F61" s="3" t="s">
        <v>220</v>
      </c>
      <c r="G61" s="13">
        <f>(C61-VLOOKUP(E61,Riders!$A$2:$C$3501,2,FALSE))/365</f>
        <v>31.454794520547946</v>
      </c>
      <c r="H61" s="1">
        <v>14</v>
      </c>
      <c r="I61" s="3">
        <f>0</f>
        <v>0</v>
      </c>
      <c r="J61" s="3">
        <v>1</v>
      </c>
      <c r="K61" s="3">
        <f>0</f>
        <v>0</v>
      </c>
      <c r="L61" s="3">
        <f>0</f>
        <v>0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f>0</f>
        <v>0</v>
      </c>
      <c r="X61" s="3">
        <f>0</f>
        <v>0</v>
      </c>
      <c r="Y61" s="3">
        <f>0</f>
        <v>0</v>
      </c>
      <c r="Z61" s="3">
        <f>0</f>
        <v>0</v>
      </c>
      <c r="AA61" s="3">
        <f>0</f>
        <v>0</v>
      </c>
      <c r="AB61" s="3">
        <f>0</f>
        <v>0</v>
      </c>
      <c r="AC61" s="3">
        <f>0</f>
        <v>0</v>
      </c>
      <c r="AD61" s="3">
        <f>0</f>
        <v>0</v>
      </c>
      <c r="AE61" s="3">
        <f>0</f>
        <v>0</v>
      </c>
      <c r="AF61" s="3">
        <f>0</f>
        <v>0</v>
      </c>
      <c r="AG61" s="3">
        <f>0</f>
        <v>0</v>
      </c>
      <c r="AH61" s="3">
        <f>0</f>
        <v>0</v>
      </c>
      <c r="AI61" s="3">
        <f>0</f>
        <v>0</v>
      </c>
      <c r="AJ61" s="3">
        <f>0</f>
        <v>0</v>
      </c>
      <c r="AK61" s="3">
        <v>1</v>
      </c>
      <c r="AL61" s="107">
        <v>5.82175925925926E-3</v>
      </c>
      <c r="AM61">
        <v>53.677999999999997</v>
      </c>
    </row>
    <row r="62" spans="1:39" x14ac:dyDescent="0.45">
      <c r="A62" s="1" t="s">
        <v>693</v>
      </c>
      <c r="B62" s="1">
        <v>2024</v>
      </c>
      <c r="C62" s="2">
        <v>45325</v>
      </c>
      <c r="D62" s="1" t="s">
        <v>72</v>
      </c>
      <c r="E62" s="3" t="s">
        <v>216</v>
      </c>
      <c r="F62" s="3" t="s">
        <v>27</v>
      </c>
      <c r="G62" s="13">
        <f>(C62-VLOOKUP(E62,Riders!$A$2:$C$3501,2,FALSE))/365</f>
        <v>24.991780821917807</v>
      </c>
      <c r="H62" s="1">
        <v>15</v>
      </c>
      <c r="I62" s="3">
        <v>1</v>
      </c>
      <c r="J62" s="3">
        <f>0</f>
        <v>0</v>
      </c>
      <c r="K62" s="3">
        <f>0</f>
        <v>0</v>
      </c>
      <c r="L62" s="3">
        <f>0</f>
        <v>0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f>0</f>
        <v>0</v>
      </c>
      <c r="X62" s="3">
        <f>0</f>
        <v>0</v>
      </c>
      <c r="Y62" s="3">
        <f>0</f>
        <v>0</v>
      </c>
      <c r="Z62" s="3">
        <f>0</f>
        <v>0</v>
      </c>
      <c r="AA62" s="3">
        <f>0</f>
        <v>0</v>
      </c>
      <c r="AB62" s="3">
        <f>0</f>
        <v>0</v>
      </c>
      <c r="AC62" s="3">
        <f>0</f>
        <v>0</v>
      </c>
      <c r="AD62" s="3">
        <f>0</f>
        <v>0</v>
      </c>
      <c r="AE62" s="3">
        <f>0</f>
        <v>0</v>
      </c>
      <c r="AF62" s="3">
        <f>0</f>
        <v>0</v>
      </c>
      <c r="AG62" s="3">
        <f>0</f>
        <v>0</v>
      </c>
      <c r="AH62" s="3">
        <f>0</f>
        <v>0</v>
      </c>
      <c r="AI62" s="3">
        <f>0</f>
        <v>0</v>
      </c>
      <c r="AJ62" s="3">
        <f>0</f>
        <v>0</v>
      </c>
      <c r="AK62" s="3">
        <v>1</v>
      </c>
      <c r="AL62" s="107">
        <v>5.82175925925926E-3</v>
      </c>
      <c r="AM62">
        <v>53.677999999999997</v>
      </c>
    </row>
    <row r="63" spans="1:39" x14ac:dyDescent="0.45">
      <c r="A63" s="1" t="s">
        <v>693</v>
      </c>
      <c r="B63" s="1">
        <v>2024</v>
      </c>
      <c r="C63" s="2">
        <v>45325</v>
      </c>
      <c r="D63" s="1" t="s">
        <v>72</v>
      </c>
      <c r="E63" s="3" t="s">
        <v>270</v>
      </c>
      <c r="F63" s="3" t="s">
        <v>36</v>
      </c>
      <c r="G63" s="13">
        <f>(C63-VLOOKUP(E63,Riders!$A$2:$C$3501,2,FALSE))/365</f>
        <v>29.389041095890413</v>
      </c>
      <c r="H63" s="1">
        <v>16</v>
      </c>
      <c r="I63" s="3">
        <f>0</f>
        <v>0</v>
      </c>
      <c r="J63" s="3">
        <f>0</f>
        <v>0</v>
      </c>
      <c r="K63" s="3">
        <f>0</f>
        <v>0</v>
      </c>
      <c r="L63" s="3">
        <f>0</f>
        <v>0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f>0</f>
        <v>0</v>
      </c>
      <c r="X63" s="3">
        <f>0</f>
        <v>0</v>
      </c>
      <c r="Y63" s="3">
        <f>0</f>
        <v>0</v>
      </c>
      <c r="Z63" s="3">
        <f>0</f>
        <v>0</v>
      </c>
      <c r="AA63" s="3">
        <f>0</f>
        <v>0</v>
      </c>
      <c r="AB63" s="3">
        <f>0</f>
        <v>0</v>
      </c>
      <c r="AC63" s="3">
        <v>1</v>
      </c>
      <c r="AD63" s="3">
        <f>0</f>
        <v>0</v>
      </c>
      <c r="AE63" s="3">
        <f>0</f>
        <v>0</v>
      </c>
      <c r="AF63" s="3">
        <f>0</f>
        <v>0</v>
      </c>
      <c r="AG63" s="3">
        <f>0</f>
        <v>0</v>
      </c>
      <c r="AH63" s="3">
        <f>0</f>
        <v>0</v>
      </c>
      <c r="AI63" s="3">
        <f>0</f>
        <v>0</v>
      </c>
      <c r="AJ63" s="3">
        <f>0</f>
        <v>0</v>
      </c>
      <c r="AK63" s="3">
        <v>1</v>
      </c>
      <c r="AL63" s="107">
        <v>5.82175925925926E-3</v>
      </c>
      <c r="AM63">
        <v>53.677999999999997</v>
      </c>
    </row>
    <row r="64" spans="1:39" x14ac:dyDescent="0.45">
      <c r="A64" s="1" t="s">
        <v>693</v>
      </c>
      <c r="B64" s="1">
        <v>2024</v>
      </c>
      <c r="C64" s="2">
        <v>45325</v>
      </c>
      <c r="D64" s="1" t="s">
        <v>72</v>
      </c>
      <c r="E64" s="3" t="s">
        <v>229</v>
      </c>
      <c r="F64" s="3" t="s">
        <v>61</v>
      </c>
      <c r="G64" s="13">
        <f>(C64-VLOOKUP(E64,Riders!$A$2:$C$3501,2,FALSE))/365</f>
        <v>25.408219178082192</v>
      </c>
      <c r="H64" s="1">
        <v>17</v>
      </c>
      <c r="I64" s="3">
        <f>0</f>
        <v>0</v>
      </c>
      <c r="J64" s="3">
        <f>0</f>
        <v>0</v>
      </c>
      <c r="K64" s="3">
        <f>0</f>
        <v>0</v>
      </c>
      <c r="L64" s="3">
        <f>0</f>
        <v>0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f>0</f>
        <v>0</v>
      </c>
      <c r="X64" s="3">
        <f>0</f>
        <v>0</v>
      </c>
      <c r="Y64" s="3">
        <f>0</f>
        <v>0</v>
      </c>
      <c r="Z64" s="3">
        <f>0</f>
        <v>0</v>
      </c>
      <c r="AA64" s="3">
        <f>0</f>
        <v>0</v>
      </c>
      <c r="AB64" s="3">
        <f>0</f>
        <v>0</v>
      </c>
      <c r="AC64" s="3">
        <f>0</f>
        <v>0</v>
      </c>
      <c r="AD64" s="3">
        <v>1</v>
      </c>
      <c r="AE64" s="3">
        <f>0</f>
        <v>0</v>
      </c>
      <c r="AF64" s="3">
        <f>0</f>
        <v>0</v>
      </c>
      <c r="AG64" s="3">
        <f>0</f>
        <v>0</v>
      </c>
      <c r="AH64" s="3">
        <f>0</f>
        <v>0</v>
      </c>
      <c r="AI64" s="3">
        <f>0</f>
        <v>0</v>
      </c>
      <c r="AJ64" s="3">
        <f>0</f>
        <v>0</v>
      </c>
      <c r="AK64" s="3">
        <v>1</v>
      </c>
      <c r="AL64" s="107">
        <v>5.82175925925926E-3</v>
      </c>
      <c r="AM64">
        <v>53.677999999999997</v>
      </c>
    </row>
    <row r="65" spans="1:39" x14ac:dyDescent="0.45">
      <c r="A65" s="1" t="s">
        <v>693</v>
      </c>
      <c r="B65" s="1">
        <v>2024</v>
      </c>
      <c r="C65" s="2">
        <v>45325</v>
      </c>
      <c r="D65" s="1" t="s">
        <v>72</v>
      </c>
      <c r="E65" s="3" t="s">
        <v>430</v>
      </c>
      <c r="F65" s="3" t="s">
        <v>97</v>
      </c>
      <c r="G65" s="13">
        <f>(C65-VLOOKUP(E65,Riders!$A$2:$C$3501,2,FALSE))/365</f>
        <v>22.07123287671233</v>
      </c>
      <c r="H65" s="1">
        <v>18</v>
      </c>
      <c r="I65" s="3">
        <f>0</f>
        <v>0</v>
      </c>
      <c r="J65" s="3">
        <f>0</f>
        <v>0</v>
      </c>
      <c r="K65" s="3">
        <f>0</f>
        <v>0</v>
      </c>
      <c r="L65" s="3">
        <f>0</f>
        <v>0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f>0</f>
        <v>0</v>
      </c>
      <c r="X65" s="3">
        <f>0</f>
        <v>0</v>
      </c>
      <c r="Y65" s="3">
        <f>0</f>
        <v>0</v>
      </c>
      <c r="Z65" s="3">
        <f>0</f>
        <v>0</v>
      </c>
      <c r="AA65" s="3">
        <f>0</f>
        <v>0</v>
      </c>
      <c r="AB65" s="3">
        <f>0</f>
        <v>0</v>
      </c>
      <c r="AC65" s="3">
        <f>0</f>
        <v>0</v>
      </c>
      <c r="AD65" s="3">
        <f>0</f>
        <v>0</v>
      </c>
      <c r="AE65" s="3">
        <f>0</f>
        <v>0</v>
      </c>
      <c r="AF65" s="3">
        <f>0</f>
        <v>0</v>
      </c>
      <c r="AG65" s="3">
        <f>0</f>
        <v>0</v>
      </c>
      <c r="AH65" s="3">
        <f>0</f>
        <v>0</v>
      </c>
      <c r="AI65" s="3">
        <f>0</f>
        <v>0</v>
      </c>
      <c r="AJ65" s="3">
        <f>0</f>
        <v>0</v>
      </c>
      <c r="AK65" s="3">
        <v>0</v>
      </c>
      <c r="AL65" s="107">
        <v>5.82175925925926E-3</v>
      </c>
      <c r="AM65">
        <v>53.677999999999997</v>
      </c>
    </row>
    <row r="66" spans="1:39" x14ac:dyDescent="0.45">
      <c r="A66" s="1" t="s">
        <v>693</v>
      </c>
      <c r="B66" s="1">
        <v>2024</v>
      </c>
      <c r="C66" s="2">
        <v>45325</v>
      </c>
      <c r="D66" s="1" t="s">
        <v>72</v>
      </c>
      <c r="E66" s="3" t="s">
        <v>853</v>
      </c>
      <c r="F66" s="3" t="s">
        <v>232</v>
      </c>
      <c r="G66" s="13">
        <f>(C66-VLOOKUP(E66,Riders!$A$2:$C$3501,2,FALSE))/365</f>
        <v>21.334246575342465</v>
      </c>
      <c r="H66" s="1">
        <v>19</v>
      </c>
      <c r="I66" s="3">
        <f>0</f>
        <v>0</v>
      </c>
      <c r="J66" s="3">
        <f>0</f>
        <v>0</v>
      </c>
      <c r="K66" s="3">
        <f>0</f>
        <v>0</v>
      </c>
      <c r="L66" s="3">
        <f>0</f>
        <v>0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>
        <f>0</f>
        <v>0</v>
      </c>
      <c r="X66" s="3">
        <f>0</f>
        <v>0</v>
      </c>
      <c r="Y66" s="3">
        <f>0</f>
        <v>0</v>
      </c>
      <c r="Z66" s="3">
        <f>0</f>
        <v>0</v>
      </c>
      <c r="AA66" s="3">
        <f>0</f>
        <v>0</v>
      </c>
      <c r="AB66" s="3">
        <f>0</f>
        <v>0</v>
      </c>
      <c r="AC66" s="3">
        <f>0</f>
        <v>0</v>
      </c>
      <c r="AD66" s="3">
        <f>0</f>
        <v>0</v>
      </c>
      <c r="AE66" s="3">
        <f>0</f>
        <v>0</v>
      </c>
      <c r="AF66" s="3">
        <f>0</f>
        <v>0</v>
      </c>
      <c r="AG66" s="3">
        <f>0</f>
        <v>0</v>
      </c>
      <c r="AH66" s="3">
        <f>0</f>
        <v>0</v>
      </c>
      <c r="AI66" s="3">
        <f>0</f>
        <v>0</v>
      </c>
      <c r="AJ66" s="3">
        <f>0</f>
        <v>0</v>
      </c>
      <c r="AK66" s="3">
        <v>0</v>
      </c>
      <c r="AL66" s="107">
        <v>5.82175925925926E-3</v>
      </c>
      <c r="AM66">
        <v>53.677999999999997</v>
      </c>
    </row>
    <row r="67" spans="1:39" x14ac:dyDescent="0.45">
      <c r="A67" s="1" t="s">
        <v>693</v>
      </c>
      <c r="B67" s="1">
        <v>2024</v>
      </c>
      <c r="C67" s="2">
        <v>45325</v>
      </c>
      <c r="D67" s="1" t="s">
        <v>72</v>
      </c>
      <c r="E67" s="3" t="s">
        <v>310</v>
      </c>
      <c r="F67" s="3" t="s">
        <v>158</v>
      </c>
      <c r="G67" s="13">
        <f>(C67-VLOOKUP(E67,Riders!$A$2:$C$3501,2,FALSE))/365</f>
        <v>33.706849315068496</v>
      </c>
      <c r="H67" s="1">
        <v>20</v>
      </c>
      <c r="I67" s="3">
        <f>0</f>
        <v>0</v>
      </c>
      <c r="J67" s="3">
        <f>0</f>
        <v>0</v>
      </c>
      <c r="K67" s="3">
        <f>0</f>
        <v>0</v>
      </c>
      <c r="L67" s="3">
        <f>0</f>
        <v>0</v>
      </c>
      <c r="M67" s="3">
        <f>0</f>
        <v>0</v>
      </c>
      <c r="N67" s="3">
        <f>0</f>
        <v>0</v>
      </c>
      <c r="O67" s="3">
        <f>0</f>
        <v>0</v>
      </c>
      <c r="P67" s="3">
        <f>0</f>
        <v>0</v>
      </c>
      <c r="Q67" s="3">
        <f>0</f>
        <v>0</v>
      </c>
      <c r="R67" s="3">
        <f>0</f>
        <v>0</v>
      </c>
      <c r="S67" s="3">
        <f>0</f>
        <v>0</v>
      </c>
      <c r="T67" s="3">
        <f>0</f>
        <v>0</v>
      </c>
      <c r="U67" s="3">
        <f>0</f>
        <v>0</v>
      </c>
      <c r="V67" s="3">
        <f>0</f>
        <v>0</v>
      </c>
      <c r="W67" s="3">
        <f>0</f>
        <v>0</v>
      </c>
      <c r="X67" s="3">
        <f>0</f>
        <v>0</v>
      </c>
      <c r="Y67" s="3">
        <f>0</f>
        <v>0</v>
      </c>
      <c r="Z67" s="3">
        <f>0</f>
        <v>0</v>
      </c>
      <c r="AA67" s="3">
        <f>0</f>
        <v>0</v>
      </c>
      <c r="AB67" s="3">
        <f>0</f>
        <v>0</v>
      </c>
      <c r="AC67" s="3">
        <f>0</f>
        <v>0</v>
      </c>
      <c r="AD67" s="3">
        <f>0</f>
        <v>0</v>
      </c>
      <c r="AE67" s="3">
        <f>0</f>
        <v>0</v>
      </c>
      <c r="AF67" s="3">
        <f>0</f>
        <v>0</v>
      </c>
      <c r="AG67" s="3">
        <f>0</f>
        <v>0</v>
      </c>
      <c r="AH67" s="3">
        <f>0</f>
        <v>0</v>
      </c>
      <c r="AI67" s="3">
        <f>0</f>
        <v>0</v>
      </c>
      <c r="AJ67" s="3">
        <f>0</f>
        <v>0</v>
      </c>
      <c r="AK67" s="3">
        <v>0</v>
      </c>
      <c r="AL67" s="107">
        <v>5.82175925925926E-3</v>
      </c>
      <c r="AM67">
        <v>53.677999999999997</v>
      </c>
    </row>
    <row r="68" spans="1:39" x14ac:dyDescent="0.45">
      <c r="A68" s="1" t="s">
        <v>693</v>
      </c>
      <c r="B68" s="1">
        <v>2024</v>
      </c>
      <c r="C68" s="2">
        <v>45325</v>
      </c>
      <c r="D68" s="1" t="s">
        <v>72</v>
      </c>
      <c r="E68" s="3" t="s">
        <v>446</v>
      </c>
      <c r="F68" s="3" t="s">
        <v>44</v>
      </c>
      <c r="G68" s="13">
        <f>(C68-VLOOKUP(E68,Riders!$A$2:$C$3501,2,FALSE))/365</f>
        <v>22.531506849315068</v>
      </c>
      <c r="H68" s="1">
        <v>21</v>
      </c>
      <c r="I68" s="3">
        <f>0</f>
        <v>0</v>
      </c>
      <c r="J68" s="3">
        <f>0</f>
        <v>0</v>
      </c>
      <c r="K68" s="3">
        <f>0</f>
        <v>0</v>
      </c>
      <c r="L68" s="3">
        <f>0</f>
        <v>0</v>
      </c>
      <c r="M68" s="3">
        <f>0</f>
        <v>0</v>
      </c>
      <c r="N68" s="3">
        <f>0</f>
        <v>0</v>
      </c>
      <c r="O68" s="3">
        <f>0</f>
        <v>0</v>
      </c>
      <c r="P68" s="3">
        <f>0</f>
        <v>0</v>
      </c>
      <c r="Q68" s="3">
        <f>0</f>
        <v>0</v>
      </c>
      <c r="R68" s="3">
        <f>0</f>
        <v>0</v>
      </c>
      <c r="S68" s="3">
        <f>0</f>
        <v>0</v>
      </c>
      <c r="T68" s="3">
        <f>0</f>
        <v>0</v>
      </c>
      <c r="U68" s="3">
        <f>0</f>
        <v>0</v>
      </c>
      <c r="V68" s="3">
        <f>0</f>
        <v>0</v>
      </c>
      <c r="W68" s="3">
        <f>0</f>
        <v>0</v>
      </c>
      <c r="X68" s="3">
        <f>0</f>
        <v>0</v>
      </c>
      <c r="Y68" s="3">
        <f>0</f>
        <v>0</v>
      </c>
      <c r="Z68" s="3">
        <f>0</f>
        <v>0</v>
      </c>
      <c r="AA68" s="3">
        <f>0</f>
        <v>0</v>
      </c>
      <c r="AB68" s="3">
        <f>0</f>
        <v>0</v>
      </c>
      <c r="AC68" s="3">
        <f>0</f>
        <v>0</v>
      </c>
      <c r="AD68" s="3">
        <f>0</f>
        <v>0</v>
      </c>
      <c r="AE68" s="3">
        <f>0</f>
        <v>0</v>
      </c>
      <c r="AF68" s="3">
        <f>0</f>
        <v>0</v>
      </c>
      <c r="AG68" s="3">
        <f>0</f>
        <v>0</v>
      </c>
      <c r="AH68" s="3">
        <f>0</f>
        <v>0</v>
      </c>
      <c r="AI68" s="3">
        <f>0</f>
        <v>0</v>
      </c>
      <c r="AJ68" s="3">
        <f>0</f>
        <v>0</v>
      </c>
      <c r="AK68" s="3">
        <v>0</v>
      </c>
      <c r="AL68" s="107">
        <v>5.82175925925926E-3</v>
      </c>
      <c r="AM68">
        <v>53.677999999999997</v>
      </c>
    </row>
    <row r="69" spans="1:39" x14ac:dyDescent="0.45">
      <c r="A69" s="1" t="s">
        <v>693</v>
      </c>
      <c r="B69" s="1">
        <v>2024</v>
      </c>
      <c r="C69" s="2">
        <v>45325</v>
      </c>
      <c r="D69" s="1" t="s">
        <v>72</v>
      </c>
      <c r="E69" s="3" t="s">
        <v>591</v>
      </c>
      <c r="F69" s="3" t="s">
        <v>47</v>
      </c>
      <c r="G69" s="13">
        <f>(C69-VLOOKUP(E69,Riders!$A$2:$C$3501,2,FALSE))/365</f>
        <v>20.652054794520549</v>
      </c>
      <c r="H69" s="1">
        <v>22</v>
      </c>
      <c r="I69" s="3">
        <f>0</f>
        <v>0</v>
      </c>
      <c r="J69" s="3">
        <f>0</f>
        <v>0</v>
      </c>
      <c r="K69" s="3">
        <f>0</f>
        <v>0</v>
      </c>
      <c r="L69" s="3">
        <f>0</f>
        <v>0</v>
      </c>
      <c r="M69" s="3">
        <f>0</f>
        <v>0</v>
      </c>
      <c r="N69" s="3">
        <f>0</f>
        <v>0</v>
      </c>
      <c r="O69" s="3">
        <f>0</f>
        <v>0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f>0</f>
        <v>0</v>
      </c>
      <c r="V69" s="3">
        <f>0</f>
        <v>0</v>
      </c>
      <c r="W69" s="3">
        <f>0</f>
        <v>0</v>
      </c>
      <c r="X69" s="3">
        <f>0</f>
        <v>0</v>
      </c>
      <c r="Y69" s="3">
        <f>0</f>
        <v>0</v>
      </c>
      <c r="Z69" s="3">
        <f>0</f>
        <v>0</v>
      </c>
      <c r="AA69" s="3">
        <f>0</f>
        <v>0</v>
      </c>
      <c r="AB69" s="3">
        <f>0</f>
        <v>0</v>
      </c>
      <c r="AC69" s="3">
        <f>0</f>
        <v>0</v>
      </c>
      <c r="AD69" s="3">
        <f>0</f>
        <v>0</v>
      </c>
      <c r="AE69" s="3">
        <f>0</f>
        <v>0</v>
      </c>
      <c r="AF69" s="3">
        <f>0</f>
        <v>0</v>
      </c>
      <c r="AG69" s="3">
        <f>0</f>
        <v>0</v>
      </c>
      <c r="AH69" s="3">
        <f>0</f>
        <v>0</v>
      </c>
      <c r="AI69" s="3">
        <f>0</f>
        <v>0</v>
      </c>
      <c r="AJ69" s="3">
        <f>0</f>
        <v>0</v>
      </c>
      <c r="AK69" s="3">
        <v>0</v>
      </c>
      <c r="AL69" s="107">
        <v>5.82175925925926E-3</v>
      </c>
      <c r="AM69">
        <v>53.677999999999997</v>
      </c>
    </row>
    <row r="70" spans="1:39" x14ac:dyDescent="0.45">
      <c r="A70" s="1" t="s">
        <v>693</v>
      </c>
      <c r="B70" s="1">
        <v>2024</v>
      </c>
      <c r="C70" s="2">
        <v>45325</v>
      </c>
      <c r="D70" s="1" t="s">
        <v>72</v>
      </c>
      <c r="E70" s="3" t="s">
        <v>263</v>
      </c>
      <c r="F70" s="3" t="s">
        <v>3842</v>
      </c>
      <c r="G70" s="13">
        <f>(C70-VLOOKUP(E70,Riders!$A$2:$C$3501,2,FALSE))/365</f>
        <v>20.816438356164383</v>
      </c>
      <c r="H70" s="1">
        <v>23</v>
      </c>
      <c r="I70" s="3">
        <f>0</f>
        <v>0</v>
      </c>
      <c r="J70" s="3">
        <f>0</f>
        <v>0</v>
      </c>
      <c r="K70" s="3">
        <f>0</f>
        <v>0</v>
      </c>
      <c r="L70" s="3">
        <f>0</f>
        <v>0</v>
      </c>
      <c r="M70" s="3">
        <f>0</f>
        <v>0</v>
      </c>
      <c r="N70" s="3">
        <f>0</f>
        <v>0</v>
      </c>
      <c r="O70" s="3">
        <f>0</f>
        <v>0</v>
      </c>
      <c r="P70" s="3">
        <f>0</f>
        <v>0</v>
      </c>
      <c r="Q70" s="3">
        <f>0</f>
        <v>0</v>
      </c>
      <c r="R70" s="3">
        <f>0</f>
        <v>0</v>
      </c>
      <c r="S70" s="3">
        <f>0</f>
        <v>0</v>
      </c>
      <c r="T70" s="3">
        <f>0</f>
        <v>0</v>
      </c>
      <c r="U70" s="3">
        <f>0</f>
        <v>0</v>
      </c>
      <c r="V70" s="3">
        <f>0</f>
        <v>0</v>
      </c>
      <c r="W70" s="3">
        <f>0</f>
        <v>0</v>
      </c>
      <c r="X70" s="3">
        <f>0</f>
        <v>0</v>
      </c>
      <c r="Y70" s="3">
        <f>0</f>
        <v>0</v>
      </c>
      <c r="Z70" s="3">
        <f>0</f>
        <v>0</v>
      </c>
      <c r="AA70" s="3">
        <f>0</f>
        <v>0</v>
      </c>
      <c r="AB70" s="3">
        <f>0</f>
        <v>0</v>
      </c>
      <c r="AC70" s="3">
        <f>0</f>
        <v>0</v>
      </c>
      <c r="AD70" s="3">
        <f>0</f>
        <v>0</v>
      </c>
      <c r="AE70" s="3">
        <f>0</f>
        <v>0</v>
      </c>
      <c r="AF70" s="3">
        <f>0</f>
        <v>0</v>
      </c>
      <c r="AG70" s="3">
        <f>0</f>
        <v>0</v>
      </c>
      <c r="AH70" s="3">
        <f>0</f>
        <v>0</v>
      </c>
      <c r="AI70" s="3">
        <f>0</f>
        <v>0</v>
      </c>
      <c r="AJ70" s="3">
        <f>0</f>
        <v>0</v>
      </c>
      <c r="AK70" s="3">
        <v>0</v>
      </c>
      <c r="AL70" s="107">
        <v>5.82175925925926E-3</v>
      </c>
      <c r="AM70">
        <v>53.677999999999997</v>
      </c>
    </row>
    <row r="71" spans="1:39" x14ac:dyDescent="0.45">
      <c r="A71" s="4" t="s">
        <v>657</v>
      </c>
      <c r="B71" s="4">
        <v>2024</v>
      </c>
      <c r="C71" s="19">
        <v>45302</v>
      </c>
      <c r="D71" s="4" t="s">
        <v>3826</v>
      </c>
      <c r="E71" s="3" t="s">
        <v>422</v>
      </c>
      <c r="F71" s="3" t="s">
        <v>17</v>
      </c>
      <c r="G71" s="13">
        <f>(C71-VLOOKUP(E71,Riders!$A$2:$C$3501,2,FALSE))/365</f>
        <v>24.734246575342464</v>
      </c>
      <c r="H71" s="1">
        <v>1</v>
      </c>
      <c r="I71" s="3">
        <f>0</f>
        <v>0</v>
      </c>
      <c r="J71" s="3">
        <f>0</f>
        <v>0</v>
      </c>
      <c r="K71" s="3">
        <f>0</f>
        <v>0</v>
      </c>
      <c r="L71" s="3">
        <f>0</f>
        <v>0</v>
      </c>
      <c r="M71" s="3">
        <f>0</f>
        <v>0</v>
      </c>
      <c r="N71" s="3">
        <f>0</f>
        <v>0</v>
      </c>
      <c r="O71" s="3">
        <f>0</f>
        <v>0</v>
      </c>
      <c r="P71" s="3">
        <f>0</f>
        <v>0</v>
      </c>
      <c r="Q71" s="3">
        <f>0</f>
        <v>0</v>
      </c>
      <c r="R71" s="3">
        <f>0</f>
        <v>0</v>
      </c>
      <c r="S71" s="3">
        <f>0</f>
        <v>0</v>
      </c>
      <c r="T71" s="3">
        <f>0</f>
        <v>0</v>
      </c>
      <c r="U71" s="3">
        <v>1</v>
      </c>
      <c r="V71" s="3">
        <v>1</v>
      </c>
      <c r="W71" s="3">
        <v>1</v>
      </c>
      <c r="X71" s="3">
        <f>0</f>
        <v>0</v>
      </c>
      <c r="Y71" s="3">
        <f>0</f>
        <v>0</v>
      </c>
      <c r="Z71" s="3">
        <f>0</f>
        <v>0</v>
      </c>
      <c r="AA71" s="3">
        <f>0</f>
        <v>0</v>
      </c>
      <c r="AB71" s="3">
        <f>0</f>
        <v>0</v>
      </c>
      <c r="AC71" s="3">
        <f>0</f>
        <v>0</v>
      </c>
      <c r="AD71" s="3">
        <f>0</f>
        <v>0</v>
      </c>
      <c r="AE71" s="3">
        <f>0</f>
        <v>0</v>
      </c>
      <c r="AF71" s="3">
        <f>0</f>
        <v>0</v>
      </c>
      <c r="AG71" s="3">
        <f>0</f>
        <v>0</v>
      </c>
      <c r="AH71" s="3">
        <f>0</f>
        <v>0</v>
      </c>
      <c r="AI71" s="3">
        <v>20</v>
      </c>
      <c r="AJ71" s="3">
        <f>0</f>
        <v>0</v>
      </c>
      <c r="AK71" s="3">
        <v>23</v>
      </c>
      <c r="AL71" s="107">
        <v>5.9259259259259256E-3</v>
      </c>
      <c r="AM71">
        <v>52.734000000000002</v>
      </c>
    </row>
    <row r="72" spans="1:39" x14ac:dyDescent="0.45">
      <c r="A72" s="4" t="s">
        <v>657</v>
      </c>
      <c r="B72" s="4">
        <v>2024</v>
      </c>
      <c r="C72" s="19">
        <v>45302</v>
      </c>
      <c r="D72" s="4" t="s">
        <v>3826</v>
      </c>
      <c r="E72" s="3" t="s">
        <v>219</v>
      </c>
      <c r="F72" s="3" t="s">
        <v>220</v>
      </c>
      <c r="G72" s="13">
        <f>(C72-VLOOKUP(E72,Riders!$A$2:$C$3501,2,FALSE))/365</f>
        <v>31.391780821917809</v>
      </c>
      <c r="H72" s="1">
        <v>2</v>
      </c>
      <c r="I72" s="3">
        <f>0</f>
        <v>0</v>
      </c>
      <c r="J72" s="3">
        <f>0</f>
        <v>0</v>
      </c>
      <c r="K72" s="3">
        <f>0</f>
        <v>0</v>
      </c>
      <c r="L72" s="3">
        <f>0</f>
        <v>0</v>
      </c>
      <c r="M72" s="3">
        <f>0</f>
        <v>0</v>
      </c>
      <c r="N72" s="3">
        <f>0</f>
        <v>0</v>
      </c>
      <c r="O72" s="3">
        <f>0</f>
        <v>0</v>
      </c>
      <c r="P72" s="3">
        <f>0</f>
        <v>0</v>
      </c>
      <c r="Q72" s="3">
        <f>0</f>
        <v>0</v>
      </c>
      <c r="R72" s="3">
        <f>0</f>
        <v>0</v>
      </c>
      <c r="S72" s="3">
        <f>0</f>
        <v>0</v>
      </c>
      <c r="T72" s="3">
        <f>0</f>
        <v>0</v>
      </c>
      <c r="U72" s="3">
        <f>0</f>
        <v>0</v>
      </c>
      <c r="V72" s="3">
        <f>0</f>
        <v>0</v>
      </c>
      <c r="W72" s="3">
        <f>0</f>
        <v>0</v>
      </c>
      <c r="X72" s="3">
        <f>0</f>
        <v>0</v>
      </c>
      <c r="Y72" s="3">
        <v>1</v>
      </c>
      <c r="Z72" s="3">
        <f>0</f>
        <v>0</v>
      </c>
      <c r="AA72" s="3">
        <f>0</f>
        <v>0</v>
      </c>
      <c r="AB72" s="3">
        <v>1</v>
      </c>
      <c r="AC72" s="3">
        <f>0</f>
        <v>0</v>
      </c>
      <c r="AD72" s="3">
        <f>0</f>
        <v>0</v>
      </c>
      <c r="AE72" s="3">
        <f>0</f>
        <v>0</v>
      </c>
      <c r="AF72" s="3">
        <f>0</f>
        <v>0</v>
      </c>
      <c r="AG72" s="3">
        <f>0</f>
        <v>0</v>
      </c>
      <c r="AH72" s="3">
        <f>0</f>
        <v>0</v>
      </c>
      <c r="AI72" s="3">
        <v>20</v>
      </c>
      <c r="AJ72" s="3">
        <f>0</f>
        <v>0</v>
      </c>
      <c r="AK72" s="3">
        <v>22</v>
      </c>
      <c r="AL72" s="107">
        <v>5.9259259259259256E-3</v>
      </c>
      <c r="AM72">
        <v>52.734000000000002</v>
      </c>
    </row>
    <row r="73" spans="1:39" x14ac:dyDescent="0.45">
      <c r="A73" s="4" t="s">
        <v>657</v>
      </c>
      <c r="B73" s="4">
        <v>2024</v>
      </c>
      <c r="C73" s="19">
        <v>45302</v>
      </c>
      <c r="D73" s="4" t="s">
        <v>3826</v>
      </c>
      <c r="E73" s="3" t="s">
        <v>3833</v>
      </c>
      <c r="F73" s="3" t="s">
        <v>49</v>
      </c>
      <c r="G73" s="13" t="e">
        <f>(C73-VLOOKUP(E73,Riders!$A$2:$C$3501,2,FALSE))/365</f>
        <v>#N/A</v>
      </c>
      <c r="H73" s="1">
        <v>3</v>
      </c>
      <c r="I73" s="3">
        <v>1</v>
      </c>
      <c r="J73" s="3">
        <f>0</f>
        <v>0</v>
      </c>
      <c r="K73" s="3">
        <v>1</v>
      </c>
      <c r="L73" s="3">
        <f>0</f>
        <v>0</v>
      </c>
      <c r="M73" s="3">
        <f>0</f>
        <v>0</v>
      </c>
      <c r="N73" s="3">
        <f>0</f>
        <v>0</v>
      </c>
      <c r="O73" s="3">
        <f>0</f>
        <v>0</v>
      </c>
      <c r="P73" s="3">
        <f>0</f>
        <v>0</v>
      </c>
      <c r="Q73" s="3">
        <f>0</f>
        <v>0</v>
      </c>
      <c r="R73" s="3">
        <f>0</f>
        <v>0</v>
      </c>
      <c r="S73" s="3">
        <f>0</f>
        <v>0</v>
      </c>
      <c r="T73" s="3">
        <f>0</f>
        <v>0</v>
      </c>
      <c r="U73" s="3">
        <f>0</f>
        <v>0</v>
      </c>
      <c r="V73" s="3">
        <f>0</f>
        <v>0</v>
      </c>
      <c r="W73" s="3">
        <f>0</f>
        <v>0</v>
      </c>
      <c r="X73" s="3">
        <f>0</f>
        <v>0</v>
      </c>
      <c r="Y73" s="3">
        <f>0</f>
        <v>0</v>
      </c>
      <c r="Z73" s="3">
        <f>0</f>
        <v>0</v>
      </c>
      <c r="AA73" s="3">
        <f>0</f>
        <v>0</v>
      </c>
      <c r="AB73" s="3">
        <f>0</f>
        <v>0</v>
      </c>
      <c r="AC73" s="3">
        <f>0</f>
        <v>0</v>
      </c>
      <c r="AD73" s="3">
        <f>0</f>
        <v>0</v>
      </c>
      <c r="AE73" s="3">
        <f>0</f>
        <v>0</v>
      </c>
      <c r="AF73" s="3">
        <f>0</f>
        <v>0</v>
      </c>
      <c r="AG73" s="3">
        <f>0</f>
        <v>0</v>
      </c>
      <c r="AH73" s="3">
        <f>0</f>
        <v>0</v>
      </c>
      <c r="AI73" s="3">
        <v>20</v>
      </c>
      <c r="AJ73" s="3">
        <f>0</f>
        <v>0</v>
      </c>
      <c r="AK73" s="3">
        <v>22</v>
      </c>
      <c r="AL73" s="107">
        <v>5.92592592592593E-3</v>
      </c>
      <c r="AM73">
        <v>52.734000000000002</v>
      </c>
    </row>
    <row r="74" spans="1:39" x14ac:dyDescent="0.45">
      <c r="A74" s="4" t="s">
        <v>657</v>
      </c>
      <c r="B74" s="4">
        <v>2024</v>
      </c>
      <c r="C74" s="19">
        <v>45302</v>
      </c>
      <c r="D74" s="4" t="s">
        <v>3826</v>
      </c>
      <c r="E74" s="3" t="s">
        <v>328</v>
      </c>
      <c r="F74" s="3" t="s">
        <v>25</v>
      </c>
      <c r="G74" s="13">
        <f>(C74-VLOOKUP(E74,Riders!$A$2:$C$3501,2,FALSE))/365</f>
        <v>33.468493150684928</v>
      </c>
      <c r="H74" s="1">
        <v>4</v>
      </c>
      <c r="I74" s="3">
        <f>0</f>
        <v>0</v>
      </c>
      <c r="J74" s="3">
        <f>0</f>
        <v>0</v>
      </c>
      <c r="K74" s="3">
        <f>0</f>
        <v>0</v>
      </c>
      <c r="L74" s="3">
        <f>0</f>
        <v>0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f>0</f>
        <v>0</v>
      </c>
      <c r="S74" s="3">
        <v>1</v>
      </c>
      <c r="T74" s="3">
        <f>0</f>
        <v>0</v>
      </c>
      <c r="U74" s="3">
        <f>0</f>
        <v>0</v>
      </c>
      <c r="V74" s="3">
        <f>0</f>
        <v>0</v>
      </c>
      <c r="W74" s="3">
        <f>0</f>
        <v>0</v>
      </c>
      <c r="X74" s="3">
        <v>1</v>
      </c>
      <c r="Y74" s="3">
        <f>0</f>
        <v>0</v>
      </c>
      <c r="Z74" s="3">
        <f>0</f>
        <v>0</v>
      </c>
      <c r="AA74" s="3">
        <f>0</f>
        <v>0</v>
      </c>
      <c r="AB74" s="3">
        <f>0</f>
        <v>0</v>
      </c>
      <c r="AC74" s="3">
        <f>0</f>
        <v>0</v>
      </c>
      <c r="AD74" s="3">
        <f>0</f>
        <v>0</v>
      </c>
      <c r="AE74" s="3">
        <f>0</f>
        <v>0</v>
      </c>
      <c r="AF74" s="3">
        <f>0</f>
        <v>0</v>
      </c>
      <c r="AG74" s="3">
        <f>0</f>
        <v>0</v>
      </c>
      <c r="AH74" s="3">
        <f>0</f>
        <v>0</v>
      </c>
      <c r="AI74" s="3">
        <v>20</v>
      </c>
      <c r="AJ74" s="3">
        <f>0</f>
        <v>0</v>
      </c>
      <c r="AK74" s="3">
        <v>22</v>
      </c>
      <c r="AL74" s="107">
        <v>5.92592592592593E-3</v>
      </c>
      <c r="AM74">
        <v>52.734000000000002</v>
      </c>
    </row>
    <row r="75" spans="1:39" x14ac:dyDescent="0.45">
      <c r="A75" s="4" t="s">
        <v>657</v>
      </c>
      <c r="B75" s="4">
        <v>2024</v>
      </c>
      <c r="C75" s="19">
        <v>45302</v>
      </c>
      <c r="D75" s="4" t="s">
        <v>3826</v>
      </c>
      <c r="E75" s="3" t="s">
        <v>462</v>
      </c>
      <c r="F75" s="3" t="s">
        <v>19</v>
      </c>
      <c r="G75" s="13">
        <f>(C75-VLOOKUP(E75,Riders!$A$2:$C$3501,2,FALSE))/365</f>
        <v>24.627397260273973</v>
      </c>
      <c r="H75" s="1">
        <v>5</v>
      </c>
      <c r="I75" s="3">
        <f>0</f>
        <v>0</v>
      </c>
      <c r="J75" s="3">
        <f>0</f>
        <v>0</v>
      </c>
      <c r="K75" s="3">
        <f>0</f>
        <v>0</v>
      </c>
      <c r="L75" s="3">
        <f>0</f>
        <v>0</v>
      </c>
      <c r="M75" s="3">
        <f>0</f>
        <v>0</v>
      </c>
      <c r="N75" s="3">
        <f>0</f>
        <v>0</v>
      </c>
      <c r="O75" s="3">
        <f>0</f>
        <v>0</v>
      </c>
      <c r="P75" s="3">
        <f>0</f>
        <v>0</v>
      </c>
      <c r="Q75" s="3">
        <f>0</f>
        <v>0</v>
      </c>
      <c r="R75" s="3">
        <f>0</f>
        <v>0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f>0</f>
        <v>0</v>
      </c>
      <c r="X75" s="3">
        <f>0</f>
        <v>0</v>
      </c>
      <c r="Y75" s="3">
        <f>0</f>
        <v>0</v>
      </c>
      <c r="Z75" s="3">
        <f>0</f>
        <v>0</v>
      </c>
      <c r="AA75" s="3">
        <v>1</v>
      </c>
      <c r="AB75" s="3">
        <f>0</f>
        <v>0</v>
      </c>
      <c r="AC75" s="3">
        <f>0</f>
        <v>0</v>
      </c>
      <c r="AD75" s="3">
        <f>0</f>
        <v>0</v>
      </c>
      <c r="AE75" s="3">
        <f>0</f>
        <v>0</v>
      </c>
      <c r="AF75" s="3">
        <f>0</f>
        <v>0</v>
      </c>
      <c r="AG75" s="3">
        <f>0</f>
        <v>0</v>
      </c>
      <c r="AH75" s="3">
        <f>0</f>
        <v>0</v>
      </c>
      <c r="AI75" s="3">
        <v>20</v>
      </c>
      <c r="AJ75" s="3">
        <f>0</f>
        <v>0</v>
      </c>
      <c r="AK75" s="3">
        <v>21</v>
      </c>
      <c r="AL75" s="107">
        <v>5.92592592592593E-3</v>
      </c>
      <c r="AM75">
        <v>52.734000000000002</v>
      </c>
    </row>
    <row r="76" spans="1:39" x14ac:dyDescent="0.45">
      <c r="A76" s="4" t="s">
        <v>657</v>
      </c>
      <c r="B76" s="4">
        <v>2024</v>
      </c>
      <c r="C76" s="19">
        <v>45302</v>
      </c>
      <c r="D76" s="4" t="s">
        <v>3826</v>
      </c>
      <c r="E76" s="3" t="s">
        <v>222</v>
      </c>
      <c r="F76" s="3" t="s">
        <v>223</v>
      </c>
      <c r="G76" s="13">
        <f>(C76-VLOOKUP(E76,Riders!$A$2:$C$3501,2,FALSE))/365</f>
        <v>24.526027397260275</v>
      </c>
      <c r="H76" s="1">
        <v>6</v>
      </c>
      <c r="I76" s="3">
        <f>0</f>
        <v>0</v>
      </c>
      <c r="J76" s="3">
        <f>0</f>
        <v>0</v>
      </c>
      <c r="K76" s="3">
        <f>0</f>
        <v>0</v>
      </c>
      <c r="L76" s="3">
        <f>0</f>
        <v>0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f>0</f>
        <v>0</v>
      </c>
      <c r="R76" s="3">
        <f>0</f>
        <v>0</v>
      </c>
      <c r="S76" s="3">
        <f>0</f>
        <v>0</v>
      </c>
      <c r="T76" s="3">
        <f>0</f>
        <v>0</v>
      </c>
      <c r="U76" s="3">
        <f>0</f>
        <v>0</v>
      </c>
      <c r="V76" s="3">
        <f>0</f>
        <v>0</v>
      </c>
      <c r="W76" s="3">
        <f>0</f>
        <v>0</v>
      </c>
      <c r="X76" s="3">
        <f>0</f>
        <v>0</v>
      </c>
      <c r="Y76" s="3">
        <f>0</f>
        <v>0</v>
      </c>
      <c r="Z76" s="3">
        <v>1</v>
      </c>
      <c r="AA76" s="3">
        <f>0</f>
        <v>0</v>
      </c>
      <c r="AB76" s="3">
        <f>0</f>
        <v>0</v>
      </c>
      <c r="AC76" s="3">
        <f>0</f>
        <v>0</v>
      </c>
      <c r="AD76" s="3">
        <f>0</f>
        <v>0</v>
      </c>
      <c r="AE76" s="3">
        <f>0</f>
        <v>0</v>
      </c>
      <c r="AF76" s="3">
        <f>0</f>
        <v>0</v>
      </c>
      <c r="AG76" s="3">
        <f>0</f>
        <v>0</v>
      </c>
      <c r="AH76" s="3">
        <f>0</f>
        <v>0</v>
      </c>
      <c r="AI76" s="3">
        <v>20</v>
      </c>
      <c r="AJ76" s="3">
        <f>0</f>
        <v>0</v>
      </c>
      <c r="AK76" s="3">
        <v>21</v>
      </c>
      <c r="AL76" s="107">
        <v>5.92592592592593E-3</v>
      </c>
      <c r="AM76">
        <v>52.734000000000002</v>
      </c>
    </row>
    <row r="77" spans="1:39" x14ac:dyDescent="0.45">
      <c r="A77" s="4" t="s">
        <v>657</v>
      </c>
      <c r="B77" s="4">
        <v>2024</v>
      </c>
      <c r="C77" s="19">
        <v>45302</v>
      </c>
      <c r="D77" s="4" t="s">
        <v>3826</v>
      </c>
      <c r="E77" s="3" t="s">
        <v>229</v>
      </c>
      <c r="F77" s="3" t="s">
        <v>61</v>
      </c>
      <c r="G77" s="13">
        <f>(C77-VLOOKUP(E77,Riders!$A$2:$C$3501,2,FALSE))/365</f>
        <v>25.345205479452055</v>
      </c>
      <c r="H77" s="1">
        <v>7</v>
      </c>
      <c r="I77" s="3">
        <f>0</f>
        <v>0</v>
      </c>
      <c r="J77" s="3">
        <v>1</v>
      </c>
      <c r="K77" s="3">
        <f>0</f>
        <v>0</v>
      </c>
      <c r="L77" s="3">
        <v>1</v>
      </c>
      <c r="M77" s="3">
        <v>1</v>
      </c>
      <c r="N77" s="3">
        <v>1</v>
      </c>
      <c r="O77" s="3">
        <f>0</f>
        <v>0</v>
      </c>
      <c r="P77" s="3">
        <f>0</f>
        <v>0</v>
      </c>
      <c r="Q77" s="3">
        <f>0</f>
        <v>0</v>
      </c>
      <c r="R77" s="3">
        <f>0</f>
        <v>0</v>
      </c>
      <c r="S77" s="3">
        <f>0</f>
        <v>0</v>
      </c>
      <c r="T77" s="3">
        <f>0</f>
        <v>0</v>
      </c>
      <c r="U77" s="3">
        <f>0</f>
        <v>0</v>
      </c>
      <c r="V77" s="3">
        <f>0</f>
        <v>0</v>
      </c>
      <c r="W77" s="3">
        <f>0</f>
        <v>0</v>
      </c>
      <c r="X77" s="3">
        <f>0</f>
        <v>0</v>
      </c>
      <c r="Y77" s="3">
        <f>0</f>
        <v>0</v>
      </c>
      <c r="Z77" s="3">
        <f>0</f>
        <v>0</v>
      </c>
      <c r="AA77" s="3">
        <f>0</f>
        <v>0</v>
      </c>
      <c r="AB77" s="3">
        <f>0</f>
        <v>0</v>
      </c>
      <c r="AC77" s="3">
        <f>0</f>
        <v>0</v>
      </c>
      <c r="AD77" s="3">
        <f>0</f>
        <v>0</v>
      </c>
      <c r="AE77" s="3">
        <f>0</f>
        <v>0</v>
      </c>
      <c r="AF77" s="3">
        <f>0</f>
        <v>0</v>
      </c>
      <c r="AG77" s="3">
        <f>0</f>
        <v>0</v>
      </c>
      <c r="AH77" s="3">
        <f>0</f>
        <v>0</v>
      </c>
      <c r="AI77" s="3">
        <v>20</v>
      </c>
      <c r="AJ77" s="3">
        <v>20</v>
      </c>
      <c r="AK77" s="3">
        <v>4</v>
      </c>
      <c r="AL77" s="107">
        <v>5.92592592592593E-3</v>
      </c>
      <c r="AM77">
        <v>52.734000000000002</v>
      </c>
    </row>
    <row r="78" spans="1:39" x14ac:dyDescent="0.45">
      <c r="A78" s="4" t="s">
        <v>657</v>
      </c>
      <c r="B78" s="4">
        <v>2024</v>
      </c>
      <c r="C78" s="19">
        <v>45302</v>
      </c>
      <c r="D78" s="4" t="s">
        <v>3826</v>
      </c>
      <c r="E78" s="3" t="s">
        <v>236</v>
      </c>
      <c r="F78" s="3" t="s">
        <v>51</v>
      </c>
      <c r="G78" s="13">
        <f>(C78-VLOOKUP(E78,Riders!$A$2:$C$3501,2,FALSE))/365</f>
        <v>28.18904109589041</v>
      </c>
      <c r="H78" s="1">
        <v>8</v>
      </c>
      <c r="I78" s="3">
        <f>0</f>
        <v>0</v>
      </c>
      <c r="J78" s="3">
        <f>0</f>
        <v>0</v>
      </c>
      <c r="K78" s="3">
        <f>0</f>
        <v>0</v>
      </c>
      <c r="L78" s="3">
        <f>0</f>
        <v>0</v>
      </c>
      <c r="M78" s="3">
        <f>0</f>
        <v>0</v>
      </c>
      <c r="N78" s="3">
        <f>0</f>
        <v>0</v>
      </c>
      <c r="O78" s="3">
        <f>0</f>
        <v>0</v>
      </c>
      <c r="P78" s="3">
        <f>0</f>
        <v>0</v>
      </c>
      <c r="Q78" s="3">
        <v>1</v>
      </c>
      <c r="R78" s="3">
        <v>1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f>0</f>
        <v>0</v>
      </c>
      <c r="X78" s="3">
        <f>0</f>
        <v>0</v>
      </c>
      <c r="Y78" s="3">
        <f>0</f>
        <v>0</v>
      </c>
      <c r="Z78" s="3">
        <f>0</f>
        <v>0</v>
      </c>
      <c r="AA78" s="3">
        <f>0</f>
        <v>0</v>
      </c>
      <c r="AB78" s="3">
        <f>0</f>
        <v>0</v>
      </c>
      <c r="AC78" s="3">
        <f>0</f>
        <v>0</v>
      </c>
      <c r="AD78" s="3">
        <f>0</f>
        <v>0</v>
      </c>
      <c r="AE78" s="3">
        <f>0</f>
        <v>0</v>
      </c>
      <c r="AF78" s="3">
        <f>0</f>
        <v>0</v>
      </c>
      <c r="AG78" s="3">
        <v>1</v>
      </c>
      <c r="AH78" s="3">
        <f>0</f>
        <v>0</v>
      </c>
      <c r="AI78" s="3">
        <f>0</f>
        <v>0</v>
      </c>
      <c r="AJ78" s="3">
        <f>0</f>
        <v>0</v>
      </c>
      <c r="AK78" s="3">
        <v>3</v>
      </c>
      <c r="AL78" s="107">
        <v>5.92592592592593E-3</v>
      </c>
      <c r="AM78">
        <v>52.734000000000002</v>
      </c>
    </row>
    <row r="79" spans="1:39" x14ac:dyDescent="0.45">
      <c r="A79" s="4" t="s">
        <v>657</v>
      </c>
      <c r="B79" s="4">
        <v>2024</v>
      </c>
      <c r="C79" s="19">
        <v>45302</v>
      </c>
      <c r="D79" s="4" t="s">
        <v>3826</v>
      </c>
      <c r="E79" s="3" t="s">
        <v>426</v>
      </c>
      <c r="F79" s="3" t="s">
        <v>56</v>
      </c>
      <c r="G79" s="13">
        <f>(C79-VLOOKUP(E79,Riders!$A$2:$C$3501,2,FALSE))/365</f>
        <v>22.739726027397261</v>
      </c>
      <c r="H79" s="1">
        <v>9</v>
      </c>
      <c r="I79" s="3">
        <f>0</f>
        <v>0</v>
      </c>
      <c r="J79" s="3">
        <f>0</f>
        <v>0</v>
      </c>
      <c r="K79" s="3">
        <f>0</f>
        <v>0</v>
      </c>
      <c r="L79" s="3">
        <f>0</f>
        <v>0</v>
      </c>
      <c r="M79" s="3">
        <f>0</f>
        <v>0</v>
      </c>
      <c r="N79" s="3">
        <f>0</f>
        <v>0</v>
      </c>
      <c r="O79" s="3">
        <f>0</f>
        <v>0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v>1</v>
      </c>
      <c r="U79" s="3">
        <f>0</f>
        <v>0</v>
      </c>
      <c r="V79" s="3">
        <f>0</f>
        <v>0</v>
      </c>
      <c r="W79" s="3">
        <f>0</f>
        <v>0</v>
      </c>
      <c r="X79" s="3">
        <f>0</f>
        <v>0</v>
      </c>
      <c r="Y79" s="3">
        <f>0</f>
        <v>0</v>
      </c>
      <c r="Z79" s="3">
        <f>0</f>
        <v>0</v>
      </c>
      <c r="AA79" s="3">
        <f>0</f>
        <v>0</v>
      </c>
      <c r="AB79" s="3">
        <f>0</f>
        <v>0</v>
      </c>
      <c r="AC79" s="3">
        <f>0</f>
        <v>0</v>
      </c>
      <c r="AD79" s="3">
        <f>0</f>
        <v>0</v>
      </c>
      <c r="AE79" s="3">
        <v>1</v>
      </c>
      <c r="AF79" s="3">
        <v>1</v>
      </c>
      <c r="AG79" s="3">
        <f>0</f>
        <v>0</v>
      </c>
      <c r="AH79" s="3">
        <f>0</f>
        <v>0</v>
      </c>
      <c r="AI79" s="3">
        <f>0</f>
        <v>0</v>
      </c>
      <c r="AJ79" s="3">
        <f>0</f>
        <v>0</v>
      </c>
      <c r="AK79" s="3">
        <v>3</v>
      </c>
      <c r="AL79" s="107">
        <v>5.92592592592593E-3</v>
      </c>
      <c r="AM79">
        <v>52.734000000000002</v>
      </c>
    </row>
    <row r="80" spans="1:39" x14ac:dyDescent="0.45">
      <c r="A80" s="4" t="s">
        <v>657</v>
      </c>
      <c r="B80" s="4">
        <v>2024</v>
      </c>
      <c r="C80" s="19">
        <v>45302</v>
      </c>
      <c r="D80" s="4" t="s">
        <v>3826</v>
      </c>
      <c r="E80" s="3" t="s">
        <v>268</v>
      </c>
      <c r="F80" s="3" t="s">
        <v>47</v>
      </c>
      <c r="G80" s="13">
        <f>(C80-VLOOKUP(E80,Riders!$A$2:$C$3501,2,FALSE))/365</f>
        <v>27.030136986301368</v>
      </c>
      <c r="H80" s="1">
        <v>10</v>
      </c>
      <c r="I80" s="3">
        <f>0</f>
        <v>0</v>
      </c>
      <c r="J80" s="3">
        <f>0</f>
        <v>0</v>
      </c>
      <c r="K80" s="3">
        <f>0</f>
        <v>0</v>
      </c>
      <c r="L80" s="3">
        <f>0</f>
        <v>0</v>
      </c>
      <c r="M80" s="3">
        <f>0</f>
        <v>0</v>
      </c>
      <c r="N80" s="3">
        <f>0</f>
        <v>0</v>
      </c>
      <c r="O80" s="3">
        <f>0</f>
        <v>0</v>
      </c>
      <c r="P80" s="3">
        <v>1</v>
      </c>
      <c r="Q80" s="3">
        <f>0</f>
        <v>0</v>
      </c>
      <c r="R80" s="3">
        <f>0</f>
        <v>0</v>
      </c>
      <c r="S80" s="3">
        <f>0</f>
        <v>0</v>
      </c>
      <c r="T80" s="3">
        <f>0</f>
        <v>0</v>
      </c>
      <c r="U80" s="3">
        <f>0</f>
        <v>0</v>
      </c>
      <c r="V80" s="3">
        <f>0</f>
        <v>0</v>
      </c>
      <c r="W80" s="3">
        <f>0</f>
        <v>0</v>
      </c>
      <c r="X80" s="3">
        <f>0</f>
        <v>0</v>
      </c>
      <c r="Y80" s="3">
        <f>0</f>
        <v>0</v>
      </c>
      <c r="Z80" s="3">
        <f>0</f>
        <v>0</v>
      </c>
      <c r="AA80" s="3">
        <f>0</f>
        <v>0</v>
      </c>
      <c r="AB80" s="3">
        <f>0</f>
        <v>0</v>
      </c>
      <c r="AC80" s="3">
        <f>0</f>
        <v>0</v>
      </c>
      <c r="AD80" s="3">
        <f>0</f>
        <v>0</v>
      </c>
      <c r="AE80" s="3">
        <f>0</f>
        <v>0</v>
      </c>
      <c r="AF80" s="3">
        <f>0</f>
        <v>0</v>
      </c>
      <c r="AG80" s="3">
        <f>0</f>
        <v>0</v>
      </c>
      <c r="AH80" s="3">
        <v>1</v>
      </c>
      <c r="AI80" s="3">
        <f>0</f>
        <v>0</v>
      </c>
      <c r="AJ80" s="3">
        <f>0</f>
        <v>0</v>
      </c>
      <c r="AK80" s="3">
        <v>2</v>
      </c>
      <c r="AL80" s="107">
        <v>5.92592592592593E-3</v>
      </c>
      <c r="AM80">
        <v>52.734000000000002</v>
      </c>
    </row>
    <row r="81" spans="1:39" x14ac:dyDescent="0.45">
      <c r="A81" s="4" t="s">
        <v>657</v>
      </c>
      <c r="B81" s="4">
        <v>2024</v>
      </c>
      <c r="C81" s="19">
        <v>45302</v>
      </c>
      <c r="D81" s="4" t="s">
        <v>3826</v>
      </c>
      <c r="E81" s="3" t="s">
        <v>298</v>
      </c>
      <c r="F81" s="3" t="s">
        <v>53</v>
      </c>
      <c r="G81" s="13">
        <f>(C81-VLOOKUP(E81,Riders!$A$2:$C$3501,2,FALSE))/365</f>
        <v>24.490410958904111</v>
      </c>
      <c r="H81" s="1">
        <v>11</v>
      </c>
      <c r="I81" s="3">
        <f>0</f>
        <v>0</v>
      </c>
      <c r="J81" s="3">
        <f>0</f>
        <v>0</v>
      </c>
      <c r="K81" s="3">
        <f>0</f>
        <v>0</v>
      </c>
      <c r="L81" s="3">
        <f>0</f>
        <v>0</v>
      </c>
      <c r="M81" s="3">
        <f>0</f>
        <v>0</v>
      </c>
      <c r="N81" s="3">
        <f>0</f>
        <v>0</v>
      </c>
      <c r="O81" s="3">
        <f>0</f>
        <v>0</v>
      </c>
      <c r="P81" s="3">
        <f>0</f>
        <v>0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f>0</f>
        <v>0</v>
      </c>
      <c r="V81" s="3">
        <f>0</f>
        <v>0</v>
      </c>
      <c r="W81" s="3">
        <f>0</f>
        <v>0</v>
      </c>
      <c r="X81" s="3">
        <f>0</f>
        <v>0</v>
      </c>
      <c r="Y81" s="3">
        <f>0</f>
        <v>0</v>
      </c>
      <c r="Z81" s="3">
        <f>0</f>
        <v>0</v>
      </c>
      <c r="AA81" s="3">
        <f>0</f>
        <v>0</v>
      </c>
      <c r="AB81" s="3">
        <f>0</f>
        <v>0</v>
      </c>
      <c r="AC81" s="3">
        <v>1</v>
      </c>
      <c r="AD81" s="3">
        <v>1</v>
      </c>
      <c r="AE81" s="3">
        <f>0</f>
        <v>0</v>
      </c>
      <c r="AF81" s="3">
        <f>0</f>
        <v>0</v>
      </c>
      <c r="AG81" s="3">
        <f>0</f>
        <v>0</v>
      </c>
      <c r="AH81" s="3">
        <f>0</f>
        <v>0</v>
      </c>
      <c r="AI81" s="3">
        <f>0</f>
        <v>0</v>
      </c>
      <c r="AJ81" s="3">
        <f>0</f>
        <v>0</v>
      </c>
      <c r="AK81" s="3">
        <v>2</v>
      </c>
      <c r="AL81" s="107">
        <v>5.92592592592593E-3</v>
      </c>
      <c r="AM81">
        <v>52.734000000000002</v>
      </c>
    </row>
    <row r="82" spans="1:39" x14ac:dyDescent="0.45">
      <c r="A82" s="4" t="s">
        <v>657</v>
      </c>
      <c r="B82" s="4">
        <v>2024</v>
      </c>
      <c r="C82" s="19">
        <v>45302</v>
      </c>
      <c r="D82" s="4" t="s">
        <v>3826</v>
      </c>
      <c r="E82" s="3" t="s">
        <v>228</v>
      </c>
      <c r="F82" s="3" t="s">
        <v>15</v>
      </c>
      <c r="G82" s="13">
        <f>(C82-VLOOKUP(E82,Riders!$A$2:$C$3501,2,FALSE))/365</f>
        <v>24.545205479452054</v>
      </c>
      <c r="H82" s="1">
        <v>12</v>
      </c>
      <c r="I82" s="3">
        <f>0</f>
        <v>0</v>
      </c>
      <c r="J82" s="3">
        <f>0</f>
        <v>0</v>
      </c>
      <c r="K82" s="3">
        <f>0</f>
        <v>0</v>
      </c>
      <c r="L82" s="3">
        <f>0</f>
        <v>0</v>
      </c>
      <c r="M82" s="3">
        <f>0</f>
        <v>0</v>
      </c>
      <c r="N82" s="3">
        <f>0</f>
        <v>0</v>
      </c>
      <c r="O82" s="3">
        <v>1</v>
      </c>
      <c r="P82" s="3">
        <f>0</f>
        <v>0</v>
      </c>
      <c r="Q82" s="3">
        <f>0</f>
        <v>0</v>
      </c>
      <c r="R82" s="3">
        <f>0</f>
        <v>0</v>
      </c>
      <c r="S82" s="3">
        <f>0</f>
        <v>0</v>
      </c>
      <c r="T82" s="3">
        <f>0</f>
        <v>0</v>
      </c>
      <c r="U82" s="3">
        <f>0</f>
        <v>0</v>
      </c>
      <c r="V82" s="3">
        <f>0</f>
        <v>0</v>
      </c>
      <c r="W82" s="3">
        <f>0</f>
        <v>0</v>
      </c>
      <c r="X82" s="3">
        <f>0</f>
        <v>0</v>
      </c>
      <c r="Y82" s="3">
        <f>0</f>
        <v>0</v>
      </c>
      <c r="Z82" s="3">
        <f>0</f>
        <v>0</v>
      </c>
      <c r="AA82" s="3">
        <f>0</f>
        <v>0</v>
      </c>
      <c r="AB82" s="3">
        <f>0</f>
        <v>0</v>
      </c>
      <c r="AC82" s="3">
        <f>0</f>
        <v>0</v>
      </c>
      <c r="AD82" s="3">
        <f>0</f>
        <v>0</v>
      </c>
      <c r="AE82" s="3">
        <f>0</f>
        <v>0</v>
      </c>
      <c r="AF82" s="3">
        <f>0</f>
        <v>0</v>
      </c>
      <c r="AG82" s="3">
        <f>0</f>
        <v>0</v>
      </c>
      <c r="AH82" s="3">
        <f>0</f>
        <v>0</v>
      </c>
      <c r="AI82" s="3">
        <f>0</f>
        <v>0</v>
      </c>
      <c r="AJ82" s="3">
        <f>0</f>
        <v>0</v>
      </c>
      <c r="AK82" s="3">
        <v>1</v>
      </c>
      <c r="AL82" s="107">
        <v>5.92592592592593E-3</v>
      </c>
      <c r="AM82">
        <v>52.734000000000002</v>
      </c>
    </row>
    <row r="83" spans="1:39" x14ac:dyDescent="0.45">
      <c r="A83" s="4" t="s">
        <v>657</v>
      </c>
      <c r="B83" s="4">
        <v>2024</v>
      </c>
      <c r="C83" s="19">
        <v>45302</v>
      </c>
      <c r="D83" s="4" t="s">
        <v>3826</v>
      </c>
      <c r="E83" s="3" t="s">
        <v>226</v>
      </c>
      <c r="F83" s="3" t="s">
        <v>120</v>
      </c>
      <c r="G83" s="13">
        <f>(C83-VLOOKUP(E83,Riders!$A$2:$C$3501,2,FALSE))/365</f>
        <v>25.372602739726027</v>
      </c>
      <c r="H83" s="1">
        <v>13</v>
      </c>
      <c r="I83" s="3">
        <f>0</f>
        <v>0</v>
      </c>
      <c r="J83" s="3">
        <f>0</f>
        <v>0</v>
      </c>
      <c r="K83" s="3">
        <f>0</f>
        <v>0</v>
      </c>
      <c r="L83" s="3">
        <f>0</f>
        <v>0</v>
      </c>
      <c r="M83" s="3">
        <f>0</f>
        <v>0</v>
      </c>
      <c r="N83" s="3">
        <f>0</f>
        <v>0</v>
      </c>
      <c r="O83" s="3">
        <f>0</f>
        <v>0</v>
      </c>
      <c r="P83" s="3">
        <f>0</f>
        <v>0</v>
      </c>
      <c r="Q83" s="3">
        <f>0</f>
        <v>0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f>0</f>
        <v>0</v>
      </c>
      <c r="X83" s="3">
        <f>0</f>
        <v>0</v>
      </c>
      <c r="Y83" s="3">
        <f>0</f>
        <v>0</v>
      </c>
      <c r="Z83" s="3">
        <f>0</f>
        <v>0</v>
      </c>
      <c r="AA83" s="3">
        <f>0</f>
        <v>0</v>
      </c>
      <c r="AB83" s="3">
        <f>0</f>
        <v>0</v>
      </c>
      <c r="AC83" s="3">
        <f>0</f>
        <v>0</v>
      </c>
      <c r="AD83" s="3">
        <f>0</f>
        <v>0</v>
      </c>
      <c r="AE83" s="3">
        <f>0</f>
        <v>0</v>
      </c>
      <c r="AF83" s="3">
        <f>0</f>
        <v>0</v>
      </c>
      <c r="AG83" s="3">
        <f>0</f>
        <v>0</v>
      </c>
      <c r="AH83" s="3">
        <f>0</f>
        <v>0</v>
      </c>
      <c r="AI83" s="3">
        <f>0</f>
        <v>0</v>
      </c>
      <c r="AJ83" s="3">
        <f>0</f>
        <v>0</v>
      </c>
      <c r="AK83" s="3">
        <v>0</v>
      </c>
      <c r="AL83" s="107">
        <v>5.92592592592593E-3</v>
      </c>
      <c r="AM83">
        <v>52.734000000000002</v>
      </c>
    </row>
    <row r="84" spans="1:39" x14ac:dyDescent="0.45">
      <c r="A84" s="4" t="s">
        <v>657</v>
      </c>
      <c r="B84" s="4">
        <v>2024</v>
      </c>
      <c r="C84" s="19">
        <v>45302</v>
      </c>
      <c r="D84" s="4" t="s">
        <v>3826</v>
      </c>
      <c r="E84" s="3" t="s">
        <v>231</v>
      </c>
      <c r="F84" s="3" t="s">
        <v>232</v>
      </c>
      <c r="G84" s="13">
        <f>(C84-VLOOKUP(E84,Riders!$A$2:$C$3501,2,FALSE))/365</f>
        <v>26.915068493150685</v>
      </c>
      <c r="H84" s="1">
        <v>14</v>
      </c>
      <c r="I84" s="3">
        <f>0</f>
        <v>0</v>
      </c>
      <c r="J84" s="3">
        <f>0</f>
        <v>0</v>
      </c>
      <c r="K84" s="3">
        <f>0</f>
        <v>0</v>
      </c>
      <c r="L84" s="3">
        <f>0</f>
        <v>0</v>
      </c>
      <c r="M84" s="3">
        <f>0</f>
        <v>0</v>
      </c>
      <c r="N84" s="3">
        <f>0</f>
        <v>0</v>
      </c>
      <c r="O84" s="3">
        <f>0</f>
        <v>0</v>
      </c>
      <c r="P84" s="3">
        <f>0</f>
        <v>0</v>
      </c>
      <c r="Q84" s="3">
        <f>0</f>
        <v>0</v>
      </c>
      <c r="R84" s="3">
        <f>0</f>
        <v>0</v>
      </c>
      <c r="S84" s="3">
        <f>0</f>
        <v>0</v>
      </c>
      <c r="T84" s="3">
        <f>0</f>
        <v>0</v>
      </c>
      <c r="U84" s="3">
        <f>0</f>
        <v>0</v>
      </c>
      <c r="V84" s="3">
        <f>0</f>
        <v>0</v>
      </c>
      <c r="W84" s="3">
        <f>0</f>
        <v>0</v>
      </c>
      <c r="X84" s="3">
        <f>0</f>
        <v>0</v>
      </c>
      <c r="Y84" s="3">
        <f>0</f>
        <v>0</v>
      </c>
      <c r="Z84" s="3">
        <f>0</f>
        <v>0</v>
      </c>
      <c r="AA84" s="3">
        <f>0</f>
        <v>0</v>
      </c>
      <c r="AB84" s="3">
        <f>0</f>
        <v>0</v>
      </c>
      <c r="AC84" s="3">
        <f>0</f>
        <v>0</v>
      </c>
      <c r="AD84" s="3">
        <f>0</f>
        <v>0</v>
      </c>
      <c r="AE84" s="3">
        <f>0</f>
        <v>0</v>
      </c>
      <c r="AF84" s="3">
        <f>0</f>
        <v>0</v>
      </c>
      <c r="AG84" s="3">
        <f>0</f>
        <v>0</v>
      </c>
      <c r="AH84" s="3">
        <f>0</f>
        <v>0</v>
      </c>
      <c r="AI84" s="3">
        <f>0</f>
        <v>0</v>
      </c>
      <c r="AJ84" s="3">
        <f>0</f>
        <v>0</v>
      </c>
      <c r="AK84" s="3">
        <v>0</v>
      </c>
      <c r="AL84" s="107">
        <v>5.92592592592593E-3</v>
      </c>
      <c r="AM84">
        <v>52.734000000000002</v>
      </c>
    </row>
    <row r="85" spans="1:39" x14ac:dyDescent="0.45">
      <c r="A85" s="4" t="s">
        <v>657</v>
      </c>
      <c r="B85" s="4">
        <v>2024</v>
      </c>
      <c r="C85" s="19">
        <v>45302</v>
      </c>
      <c r="D85" s="4" t="s">
        <v>3826</v>
      </c>
      <c r="E85" s="3" t="s">
        <v>1333</v>
      </c>
      <c r="F85" s="3" t="s">
        <v>238</v>
      </c>
      <c r="G85" s="13">
        <f>(C85-VLOOKUP(E85,Riders!$A$2:$C$3501,2,FALSE))/365</f>
        <v>23.043835616438358</v>
      </c>
      <c r="H85" s="1">
        <v>15</v>
      </c>
      <c r="I85" s="3">
        <f>0</f>
        <v>0</v>
      </c>
      <c r="J85" s="3">
        <f>0</f>
        <v>0</v>
      </c>
      <c r="K85" s="3">
        <f>0</f>
        <v>0</v>
      </c>
      <c r="L85" s="3">
        <f>0</f>
        <v>0</v>
      </c>
      <c r="M85" s="3">
        <f>0</f>
        <v>0</v>
      </c>
      <c r="N85" s="3">
        <f>0</f>
        <v>0</v>
      </c>
      <c r="O85" s="3">
        <f>0</f>
        <v>0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f>0</f>
        <v>0</v>
      </c>
      <c r="V85" s="3">
        <f>0</f>
        <v>0</v>
      </c>
      <c r="W85" s="3">
        <f>0</f>
        <v>0</v>
      </c>
      <c r="X85" s="3">
        <f>0</f>
        <v>0</v>
      </c>
      <c r="Y85" s="3">
        <f>0</f>
        <v>0</v>
      </c>
      <c r="Z85" s="3">
        <f>0</f>
        <v>0</v>
      </c>
      <c r="AA85" s="3">
        <f>0</f>
        <v>0</v>
      </c>
      <c r="AB85" s="3">
        <f>0</f>
        <v>0</v>
      </c>
      <c r="AC85" s="3">
        <f>0</f>
        <v>0</v>
      </c>
      <c r="AD85" s="3">
        <f>0</f>
        <v>0</v>
      </c>
      <c r="AE85" s="3">
        <f>0</f>
        <v>0</v>
      </c>
      <c r="AF85" s="3">
        <f>0</f>
        <v>0</v>
      </c>
      <c r="AG85" s="3">
        <f>0</f>
        <v>0</v>
      </c>
      <c r="AH85" s="3">
        <f>0</f>
        <v>0</v>
      </c>
      <c r="AI85" s="3">
        <f>0</f>
        <v>0</v>
      </c>
      <c r="AJ85" s="3">
        <f>0</f>
        <v>0</v>
      </c>
      <c r="AK85" s="3">
        <v>0</v>
      </c>
      <c r="AL85" s="107">
        <v>5.92592592592593E-3</v>
      </c>
      <c r="AM85">
        <v>52.734000000000002</v>
      </c>
    </row>
    <row r="86" spans="1:39" x14ac:dyDescent="0.45">
      <c r="A86" s="4" t="s">
        <v>657</v>
      </c>
      <c r="B86" s="4">
        <v>2024</v>
      </c>
      <c r="C86" s="19">
        <v>45302</v>
      </c>
      <c r="D86" s="4" t="s">
        <v>3826</v>
      </c>
      <c r="E86" s="3" t="s">
        <v>597</v>
      </c>
      <c r="F86" s="3" t="s">
        <v>243</v>
      </c>
      <c r="G86" s="13">
        <f>(C86-VLOOKUP(E86,Riders!$A$2:$C$3501,2,FALSE))/365</f>
        <v>20.232876712328768</v>
      </c>
      <c r="H86" s="1">
        <v>16</v>
      </c>
      <c r="I86" s="3">
        <f>0</f>
        <v>0</v>
      </c>
      <c r="J86" s="3">
        <f>0</f>
        <v>0</v>
      </c>
      <c r="K86" s="3">
        <f>0</f>
        <v>0</v>
      </c>
      <c r="L86" s="3">
        <f>0</f>
        <v>0</v>
      </c>
      <c r="M86" s="3">
        <f>0</f>
        <v>0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f>0</f>
        <v>0</v>
      </c>
      <c r="U86" s="3">
        <f>0</f>
        <v>0</v>
      </c>
      <c r="V86" s="3">
        <f>0</f>
        <v>0</v>
      </c>
      <c r="W86" s="3">
        <f>0</f>
        <v>0</v>
      </c>
      <c r="X86" s="3">
        <f>0</f>
        <v>0</v>
      </c>
      <c r="Y86" s="3">
        <f>0</f>
        <v>0</v>
      </c>
      <c r="Z86" s="3">
        <f>0</f>
        <v>0</v>
      </c>
      <c r="AA86" s="3">
        <f>0</f>
        <v>0</v>
      </c>
      <c r="AB86" s="3">
        <f>0</f>
        <v>0</v>
      </c>
      <c r="AC86" s="3">
        <f>0</f>
        <v>0</v>
      </c>
      <c r="AD86" s="3">
        <f>0</f>
        <v>0</v>
      </c>
      <c r="AE86" s="3">
        <f>0</f>
        <v>0</v>
      </c>
      <c r="AF86" s="3">
        <f>0</f>
        <v>0</v>
      </c>
      <c r="AG86" s="3">
        <f>0</f>
        <v>0</v>
      </c>
      <c r="AH86" s="3">
        <f>0</f>
        <v>0</v>
      </c>
      <c r="AI86" s="3">
        <f>0</f>
        <v>0</v>
      </c>
      <c r="AJ86" s="3">
        <f>0</f>
        <v>0</v>
      </c>
      <c r="AK86" s="3">
        <v>0</v>
      </c>
      <c r="AL86" s="107">
        <v>5.92592592592593E-3</v>
      </c>
      <c r="AM86">
        <v>52.734000000000002</v>
      </c>
    </row>
    <row r="87" spans="1:39" x14ac:dyDescent="0.45">
      <c r="A87" s="4" t="s">
        <v>657</v>
      </c>
      <c r="B87" s="4">
        <v>2024</v>
      </c>
      <c r="C87" s="19">
        <v>45302</v>
      </c>
      <c r="D87" s="4" t="s">
        <v>3826</v>
      </c>
      <c r="E87" s="3" t="s">
        <v>3829</v>
      </c>
      <c r="F87" s="3" t="s">
        <v>247</v>
      </c>
      <c r="G87" s="13" t="e">
        <f>(C87-VLOOKUP(E87,Riders!$A$2:$C$3501,2,FALSE))/365</f>
        <v>#N/A</v>
      </c>
      <c r="H87" s="1">
        <v>17</v>
      </c>
      <c r="I87" s="3">
        <f>0</f>
        <v>0</v>
      </c>
      <c r="J87" s="3">
        <f>0</f>
        <v>0</v>
      </c>
      <c r="K87" s="3">
        <f>0</f>
        <v>0</v>
      </c>
      <c r="L87" s="3">
        <f>0</f>
        <v>0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f>0</f>
        <v>0</v>
      </c>
      <c r="V87" s="3">
        <f>0</f>
        <v>0</v>
      </c>
      <c r="W87" s="3">
        <f>0</f>
        <v>0</v>
      </c>
      <c r="X87" s="3">
        <f>0</f>
        <v>0</v>
      </c>
      <c r="Y87" s="3">
        <f>0</f>
        <v>0</v>
      </c>
      <c r="Z87" s="3">
        <f>0</f>
        <v>0</v>
      </c>
      <c r="AA87" s="3">
        <f>0</f>
        <v>0</v>
      </c>
      <c r="AB87" s="3">
        <f>0</f>
        <v>0</v>
      </c>
      <c r="AC87" s="3">
        <f>0</f>
        <v>0</v>
      </c>
      <c r="AD87" s="3">
        <f>0</f>
        <v>0</v>
      </c>
      <c r="AE87" s="3">
        <f>0</f>
        <v>0</v>
      </c>
      <c r="AF87" s="3">
        <f>0</f>
        <v>0</v>
      </c>
      <c r="AG87" s="3">
        <f>0</f>
        <v>0</v>
      </c>
      <c r="AH87" s="3">
        <f>0</f>
        <v>0</v>
      </c>
      <c r="AI87" s="3">
        <f>0</f>
        <v>0</v>
      </c>
      <c r="AJ87" s="3">
        <f>0</f>
        <v>0</v>
      </c>
      <c r="AK87" s="3">
        <v>0</v>
      </c>
      <c r="AL87" s="107">
        <v>5.92592592592593E-3</v>
      </c>
      <c r="AM87">
        <v>52.734000000000002</v>
      </c>
    </row>
    <row r="88" spans="1:39" x14ac:dyDescent="0.45">
      <c r="A88" s="4" t="s">
        <v>657</v>
      </c>
      <c r="B88" s="4">
        <v>2024</v>
      </c>
      <c r="C88" s="19">
        <v>45302</v>
      </c>
      <c r="D88" s="4" t="s">
        <v>3826</v>
      </c>
      <c r="E88" s="3" t="s">
        <v>3828</v>
      </c>
      <c r="F88" s="3" t="s">
        <v>230</v>
      </c>
      <c r="G88" s="13" t="e">
        <f>(C88-VLOOKUP(E88,Riders!$A$2:$C$3501,2,FALSE))/365</f>
        <v>#N/A</v>
      </c>
      <c r="H88" s="1">
        <v>18</v>
      </c>
      <c r="I88" s="3">
        <f>0</f>
        <v>0</v>
      </c>
      <c r="J88" s="3">
        <f>0</f>
        <v>0</v>
      </c>
      <c r="K88" s="3">
        <f>0</f>
        <v>0</v>
      </c>
      <c r="L88" s="3">
        <f>0</f>
        <v>0</v>
      </c>
      <c r="M88" s="3">
        <f>0</f>
        <v>0</v>
      </c>
      <c r="N88" s="3">
        <f>0</f>
        <v>0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f>0</f>
        <v>0</v>
      </c>
      <c r="X88" s="3">
        <f>0</f>
        <v>0</v>
      </c>
      <c r="Y88" s="3">
        <f>0</f>
        <v>0</v>
      </c>
      <c r="Z88" s="3">
        <f>0</f>
        <v>0</v>
      </c>
      <c r="AA88" s="3">
        <f>0</f>
        <v>0</v>
      </c>
      <c r="AB88" s="3">
        <f>0</f>
        <v>0</v>
      </c>
      <c r="AC88" s="3">
        <f>0</f>
        <v>0</v>
      </c>
      <c r="AD88" s="3">
        <f>0</f>
        <v>0</v>
      </c>
      <c r="AE88" s="3">
        <f>0</f>
        <v>0</v>
      </c>
      <c r="AF88" s="3">
        <f>0</f>
        <v>0</v>
      </c>
      <c r="AG88" s="3">
        <f>0</f>
        <v>0</v>
      </c>
      <c r="AH88" s="3">
        <f>0</f>
        <v>0</v>
      </c>
      <c r="AI88" s="3">
        <f>0</f>
        <v>0</v>
      </c>
      <c r="AJ88" s="3">
        <f>0</f>
        <v>0</v>
      </c>
      <c r="AK88" s="3">
        <v>0</v>
      </c>
      <c r="AL88" s="107">
        <v>5.92592592592593E-3</v>
      </c>
      <c r="AM88">
        <v>52.734000000000002</v>
      </c>
    </row>
    <row r="89" spans="1:39" x14ac:dyDescent="0.45">
      <c r="A89" s="4" t="s">
        <v>657</v>
      </c>
      <c r="B89" s="4">
        <v>2024</v>
      </c>
      <c r="C89" s="19">
        <v>45302</v>
      </c>
      <c r="D89" s="4" t="s">
        <v>3826</v>
      </c>
      <c r="E89" s="3" t="s">
        <v>2453</v>
      </c>
      <c r="F89" s="3" t="s">
        <v>31</v>
      </c>
      <c r="G89" s="13">
        <f>(C89-VLOOKUP(E89,Riders!$A$2:$C$3501,2,FALSE))/365</f>
        <v>22.827397260273973</v>
      </c>
      <c r="H89" s="1">
        <v>19</v>
      </c>
      <c r="I89" s="3">
        <f>0</f>
        <v>0</v>
      </c>
      <c r="J89" s="3">
        <f>0</f>
        <v>0</v>
      </c>
      <c r="K89" s="3">
        <f>0</f>
        <v>0</v>
      </c>
      <c r="L89" s="3">
        <f>0</f>
        <v>0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>
        <f>0</f>
        <v>0</v>
      </c>
      <c r="X89" s="3">
        <f>0</f>
        <v>0</v>
      </c>
      <c r="Y89" s="3">
        <f>0</f>
        <v>0</v>
      </c>
      <c r="Z89" s="3">
        <f>0</f>
        <v>0</v>
      </c>
      <c r="AA89" s="3">
        <f>0</f>
        <v>0</v>
      </c>
      <c r="AB89" s="3">
        <f>0</f>
        <v>0</v>
      </c>
      <c r="AC89" s="3">
        <f>0</f>
        <v>0</v>
      </c>
      <c r="AD89" s="3">
        <f>0</f>
        <v>0</v>
      </c>
      <c r="AE89" s="3">
        <f>0</f>
        <v>0</v>
      </c>
      <c r="AF89" s="3">
        <f>0</f>
        <v>0</v>
      </c>
      <c r="AG89" s="3">
        <f>0</f>
        <v>0</v>
      </c>
      <c r="AH89" s="3">
        <f>0</f>
        <v>0</v>
      </c>
      <c r="AI89" s="3">
        <f>0</f>
        <v>0</v>
      </c>
      <c r="AJ89" s="3">
        <v>20</v>
      </c>
      <c r="AK89" s="3">
        <v>-20</v>
      </c>
      <c r="AL89" s="107">
        <v>5.92592592592593E-3</v>
      </c>
      <c r="AM89">
        <v>52.734000000000002</v>
      </c>
    </row>
    <row r="90" spans="1:39" x14ac:dyDescent="0.45">
      <c r="A90" s="3" t="s">
        <v>102</v>
      </c>
      <c r="B90" s="3">
        <v>2023</v>
      </c>
      <c r="C90" s="19">
        <v>45147</v>
      </c>
      <c r="D90" s="3" t="s">
        <v>13</v>
      </c>
      <c r="E90" s="3" t="s">
        <v>214</v>
      </c>
      <c r="F90" s="3" t="s">
        <v>67</v>
      </c>
      <c r="G90" s="13">
        <f>(C90-VLOOKUP(E90,Riders!$A$2:$C$3501,2,FALSE))/365</f>
        <v>28.643835616438356</v>
      </c>
      <c r="H90" s="1">
        <v>1</v>
      </c>
      <c r="I90" s="3">
        <f>0</f>
        <v>0</v>
      </c>
      <c r="J90" s="3">
        <f>0</f>
        <v>0</v>
      </c>
      <c r="K90" s="3">
        <f>0</f>
        <v>0</v>
      </c>
      <c r="L90" s="3">
        <f>0</f>
        <v>0</v>
      </c>
      <c r="M90" s="3">
        <f>0</f>
        <v>0</v>
      </c>
      <c r="N90" s="3">
        <f>0</f>
        <v>0</v>
      </c>
      <c r="O90" s="3">
        <v>1</v>
      </c>
      <c r="P90" s="3">
        <v>1</v>
      </c>
      <c r="Q90" s="3">
        <v>1</v>
      </c>
      <c r="R90" s="3">
        <v>1</v>
      </c>
      <c r="S90" s="3">
        <v>1</v>
      </c>
      <c r="T90" s="3">
        <v>1</v>
      </c>
      <c r="U90" s="3">
        <v>1</v>
      </c>
      <c r="V90" s="3">
        <v>1</v>
      </c>
      <c r="W90" s="3">
        <v>1</v>
      </c>
      <c r="X90" s="3">
        <v>1</v>
      </c>
      <c r="Y90" s="3">
        <f>0</f>
        <v>0</v>
      </c>
      <c r="Z90" s="3">
        <f>0</f>
        <v>0</v>
      </c>
      <c r="AA90" s="3">
        <f>0</f>
        <v>0</v>
      </c>
      <c r="AB90" s="3">
        <f>0</f>
        <v>0</v>
      </c>
      <c r="AC90" s="3">
        <f>0</f>
        <v>0</v>
      </c>
      <c r="AD90" s="3">
        <f>0</f>
        <v>0</v>
      </c>
      <c r="AE90" s="3">
        <f>0</f>
        <v>0</v>
      </c>
      <c r="AF90" s="3">
        <f>0</f>
        <v>0</v>
      </c>
      <c r="AG90" s="3">
        <f>0</f>
        <v>0</v>
      </c>
      <c r="AH90" s="3">
        <f>0</f>
        <v>0</v>
      </c>
      <c r="AI90" s="3">
        <v>20</v>
      </c>
      <c r="AJ90" s="3">
        <f>0</f>
        <v>0</v>
      </c>
      <c r="AK90" s="3">
        <v>30</v>
      </c>
      <c r="AL90" s="107">
        <v>5.6712962962962958E-3</v>
      </c>
      <c r="AM90">
        <v>55.101999999999997</v>
      </c>
    </row>
    <row r="91" spans="1:39" x14ac:dyDescent="0.45">
      <c r="A91" s="3" t="s">
        <v>102</v>
      </c>
      <c r="B91" s="3">
        <v>2023</v>
      </c>
      <c r="C91" s="19">
        <v>45147</v>
      </c>
      <c r="D91" s="3" t="s">
        <v>13</v>
      </c>
      <c r="E91" s="3" t="s">
        <v>422</v>
      </c>
      <c r="F91" s="3" t="s">
        <v>17</v>
      </c>
      <c r="G91" s="13">
        <f>(C91-VLOOKUP(E91,Riders!$A$2:$C$3501,2,FALSE))/365</f>
        <v>24.30958904109589</v>
      </c>
      <c r="H91" s="1">
        <v>2</v>
      </c>
      <c r="I91" s="3">
        <v>1</v>
      </c>
      <c r="J91" s="3">
        <v>1</v>
      </c>
      <c r="K91" s="3">
        <v>1</v>
      </c>
      <c r="L91" s="3">
        <v>1</v>
      </c>
      <c r="M91" s="3">
        <v>1</v>
      </c>
      <c r="N91" s="3">
        <v>1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f>0</f>
        <v>0</v>
      </c>
      <c r="V91" s="3">
        <f>0</f>
        <v>0</v>
      </c>
      <c r="W91" s="3">
        <f>0</f>
        <v>0</v>
      </c>
      <c r="X91" s="3">
        <f>0</f>
        <v>0</v>
      </c>
      <c r="Y91" s="3">
        <f>0</f>
        <v>0</v>
      </c>
      <c r="Z91" s="3">
        <f>0</f>
        <v>0</v>
      </c>
      <c r="AA91" s="3">
        <f>0</f>
        <v>0</v>
      </c>
      <c r="AB91" s="3">
        <f>0</f>
        <v>0</v>
      </c>
      <c r="AC91" s="3">
        <f>0</f>
        <v>0</v>
      </c>
      <c r="AD91" s="3">
        <f>0</f>
        <v>0</v>
      </c>
      <c r="AE91" s="3">
        <f>0</f>
        <v>0</v>
      </c>
      <c r="AF91" s="3">
        <f>0</f>
        <v>0</v>
      </c>
      <c r="AG91" s="3">
        <f>0</f>
        <v>0</v>
      </c>
      <c r="AH91" s="3">
        <f>0</f>
        <v>0</v>
      </c>
      <c r="AI91" s="3">
        <v>20</v>
      </c>
      <c r="AJ91" s="3">
        <f>0</f>
        <v>0</v>
      </c>
      <c r="AK91" s="3">
        <v>26</v>
      </c>
      <c r="AL91" s="107">
        <v>5.6712962962962958E-3</v>
      </c>
      <c r="AM91">
        <v>55.101999999999997</v>
      </c>
    </row>
    <row r="92" spans="1:39" x14ac:dyDescent="0.45">
      <c r="A92" s="3" t="s">
        <v>102</v>
      </c>
      <c r="B92" s="3">
        <v>2023</v>
      </c>
      <c r="C92" s="19">
        <v>45147</v>
      </c>
      <c r="D92" s="3" t="s">
        <v>13</v>
      </c>
      <c r="E92" s="3" t="s">
        <v>274</v>
      </c>
      <c r="F92" s="3" t="s">
        <v>29</v>
      </c>
      <c r="G92" s="13">
        <f>(C92-VLOOKUP(E92,Riders!$A$2:$C$3501,2,FALSE))/365</f>
        <v>22.608219178082191</v>
      </c>
      <c r="H92" s="1">
        <v>3</v>
      </c>
      <c r="I92" s="3">
        <f>0</f>
        <v>0</v>
      </c>
      <c r="J92" s="3">
        <f>0</f>
        <v>0</v>
      </c>
      <c r="K92" s="3">
        <f>0</f>
        <v>0</v>
      </c>
      <c r="L92" s="3">
        <f>0</f>
        <v>0</v>
      </c>
      <c r="M92" s="3">
        <f>0</f>
        <v>0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f>0</f>
        <v>0</v>
      </c>
      <c r="S92" s="3">
        <f>0</f>
        <v>0</v>
      </c>
      <c r="T92" s="3">
        <f>0</f>
        <v>0</v>
      </c>
      <c r="U92" s="3">
        <f>0</f>
        <v>0</v>
      </c>
      <c r="V92" s="3">
        <f>0</f>
        <v>0</v>
      </c>
      <c r="W92" s="3">
        <f>0</f>
        <v>0</v>
      </c>
      <c r="X92" s="3">
        <f>0</f>
        <v>0</v>
      </c>
      <c r="Y92" s="3">
        <v>1</v>
      </c>
      <c r="Z92" s="3">
        <f>0</f>
        <v>0</v>
      </c>
      <c r="AA92" s="3">
        <v>1</v>
      </c>
      <c r="AB92" s="3">
        <v>1</v>
      </c>
      <c r="AC92" s="3">
        <f>0</f>
        <v>0</v>
      </c>
      <c r="AD92" s="3">
        <f>0</f>
        <v>0</v>
      </c>
      <c r="AE92" s="3">
        <f>0</f>
        <v>0</v>
      </c>
      <c r="AF92" s="3">
        <f>0</f>
        <v>0</v>
      </c>
      <c r="AG92" s="3">
        <f>0</f>
        <v>0</v>
      </c>
      <c r="AH92" s="3">
        <f>0</f>
        <v>0</v>
      </c>
      <c r="AI92" s="3">
        <v>20</v>
      </c>
      <c r="AJ92" s="3">
        <f>0</f>
        <v>0</v>
      </c>
      <c r="AK92" s="3">
        <v>23</v>
      </c>
      <c r="AL92" s="107">
        <v>5.6712962962963001E-3</v>
      </c>
      <c r="AM92">
        <v>55.101999999999997</v>
      </c>
    </row>
    <row r="93" spans="1:39" x14ac:dyDescent="0.45">
      <c r="A93" s="3" t="s">
        <v>102</v>
      </c>
      <c r="B93" s="3">
        <v>2023</v>
      </c>
      <c r="C93" s="19">
        <v>45147</v>
      </c>
      <c r="D93" s="3" t="s">
        <v>13</v>
      </c>
      <c r="E93" s="3" t="s">
        <v>268</v>
      </c>
      <c r="F93" s="3" t="s">
        <v>47</v>
      </c>
      <c r="G93" s="13">
        <f>(C93-VLOOKUP(E93,Riders!$A$2:$C$3501,2,FALSE))/365</f>
        <v>26.605479452054794</v>
      </c>
      <c r="H93" s="1">
        <v>4</v>
      </c>
      <c r="I93" s="3">
        <f>0</f>
        <v>0</v>
      </c>
      <c r="J93" s="3">
        <f>0</f>
        <v>0</v>
      </c>
      <c r="K93" s="3">
        <f>0</f>
        <v>0</v>
      </c>
      <c r="L93" s="3">
        <f>0</f>
        <v>0</v>
      </c>
      <c r="M93" s="3">
        <f>0</f>
        <v>0</v>
      </c>
      <c r="N93" s="3">
        <f>0</f>
        <v>0</v>
      </c>
      <c r="O93" s="3">
        <f>0</f>
        <v>0</v>
      </c>
      <c r="P93" s="3">
        <f>0</f>
        <v>0</v>
      </c>
      <c r="Q93" s="3">
        <f>0</f>
        <v>0</v>
      </c>
      <c r="R93" s="3">
        <f>0</f>
        <v>0</v>
      </c>
      <c r="S93" s="3">
        <f>0</f>
        <v>0</v>
      </c>
      <c r="T93" s="3">
        <f>0</f>
        <v>0</v>
      </c>
      <c r="U93" s="3">
        <f>0</f>
        <v>0</v>
      </c>
      <c r="V93" s="3">
        <f>0</f>
        <v>0</v>
      </c>
      <c r="W93" s="3">
        <f>0</f>
        <v>0</v>
      </c>
      <c r="X93" s="3">
        <f>0</f>
        <v>0</v>
      </c>
      <c r="Y93" s="3">
        <f>0</f>
        <v>0</v>
      </c>
      <c r="Z93" s="3">
        <v>1</v>
      </c>
      <c r="AA93" s="3">
        <f>0</f>
        <v>0</v>
      </c>
      <c r="AB93" s="3">
        <f>0</f>
        <v>0</v>
      </c>
      <c r="AC93" s="3">
        <f>0</f>
        <v>0</v>
      </c>
      <c r="AD93" s="3">
        <f>0</f>
        <v>0</v>
      </c>
      <c r="AE93" s="3">
        <f>0</f>
        <v>0</v>
      </c>
      <c r="AF93" s="3">
        <f>0</f>
        <v>0</v>
      </c>
      <c r="AG93" s="3">
        <f>0</f>
        <v>0</v>
      </c>
      <c r="AH93" s="3">
        <f>0</f>
        <v>0</v>
      </c>
      <c r="AI93" s="3">
        <v>20</v>
      </c>
      <c r="AJ93" s="3">
        <f>0</f>
        <v>0</v>
      </c>
      <c r="AK93" s="3">
        <v>21</v>
      </c>
      <c r="AL93" s="107">
        <v>5.6712962962963001E-3</v>
      </c>
      <c r="AM93">
        <v>55.101999999999997</v>
      </c>
    </row>
    <row r="94" spans="1:39" x14ac:dyDescent="0.45">
      <c r="A94" s="3" t="s">
        <v>102</v>
      </c>
      <c r="B94" s="3">
        <v>2023</v>
      </c>
      <c r="C94" s="19">
        <v>45147</v>
      </c>
      <c r="D94" s="3" t="s">
        <v>13</v>
      </c>
      <c r="E94" s="3" t="s">
        <v>221</v>
      </c>
      <c r="F94" s="3" t="s">
        <v>40</v>
      </c>
      <c r="G94" s="13">
        <f>(C94-VLOOKUP(E94,Riders!$A$2:$C$3501,2,FALSE))/365</f>
        <v>26.347945205479451</v>
      </c>
      <c r="H94" s="1">
        <v>5</v>
      </c>
      <c r="I94" s="3">
        <f>0</f>
        <v>0</v>
      </c>
      <c r="J94" s="3">
        <f>0</f>
        <v>0</v>
      </c>
      <c r="K94" s="3">
        <f>0</f>
        <v>0</v>
      </c>
      <c r="L94" s="3">
        <f>0</f>
        <v>0</v>
      </c>
      <c r="M94" s="3">
        <f>0</f>
        <v>0</v>
      </c>
      <c r="N94" s="3">
        <f>0</f>
        <v>0</v>
      </c>
      <c r="O94" s="3">
        <f>0</f>
        <v>0</v>
      </c>
      <c r="P94" s="3">
        <f>0</f>
        <v>0</v>
      </c>
      <c r="Q94" s="3">
        <f>0</f>
        <v>0</v>
      </c>
      <c r="R94" s="3">
        <f>0</f>
        <v>0</v>
      </c>
      <c r="S94" s="3">
        <f>0</f>
        <v>0</v>
      </c>
      <c r="T94" s="3">
        <f>0</f>
        <v>0</v>
      </c>
      <c r="U94" s="3">
        <f>0</f>
        <v>0</v>
      </c>
      <c r="V94" s="3">
        <f>0</f>
        <v>0</v>
      </c>
      <c r="W94" s="3">
        <f>0</f>
        <v>0</v>
      </c>
      <c r="X94" s="3">
        <f>0</f>
        <v>0</v>
      </c>
      <c r="Y94" s="3">
        <f>0</f>
        <v>0</v>
      </c>
      <c r="Z94" s="3">
        <f>0</f>
        <v>0</v>
      </c>
      <c r="AA94" s="3">
        <f>0</f>
        <v>0</v>
      </c>
      <c r="AB94" s="3">
        <f>0</f>
        <v>0</v>
      </c>
      <c r="AC94" s="3">
        <f>0</f>
        <v>0</v>
      </c>
      <c r="AD94" s="3">
        <f>0</f>
        <v>0</v>
      </c>
      <c r="AE94" s="3">
        <f>0</f>
        <v>0</v>
      </c>
      <c r="AF94" s="3">
        <f>0</f>
        <v>0</v>
      </c>
      <c r="AG94" s="3">
        <f>0</f>
        <v>0</v>
      </c>
      <c r="AH94" s="3">
        <f>0</f>
        <v>0</v>
      </c>
      <c r="AI94" s="3">
        <v>20</v>
      </c>
      <c r="AJ94" s="3">
        <f>0</f>
        <v>0</v>
      </c>
      <c r="AK94" s="3">
        <v>20</v>
      </c>
      <c r="AL94" s="107">
        <v>5.6712962962963001E-3</v>
      </c>
      <c r="AM94">
        <v>55.101999999999997</v>
      </c>
    </row>
    <row r="95" spans="1:39" x14ac:dyDescent="0.45">
      <c r="A95" s="3" t="s">
        <v>102</v>
      </c>
      <c r="B95" s="3">
        <v>2023</v>
      </c>
      <c r="C95" s="19">
        <v>45147</v>
      </c>
      <c r="D95" s="3" t="s">
        <v>13</v>
      </c>
      <c r="E95" s="3" t="s">
        <v>229</v>
      </c>
      <c r="F95" s="3" t="s">
        <v>61</v>
      </c>
      <c r="G95" s="13">
        <f>(C95-VLOOKUP(E95,Riders!$A$2:$C$3501,2,FALSE))/365</f>
        <v>24.920547945205481</v>
      </c>
      <c r="H95" s="1">
        <v>6</v>
      </c>
      <c r="I95" s="3">
        <f>0</f>
        <v>0</v>
      </c>
      <c r="J95" s="3">
        <f>0</f>
        <v>0</v>
      </c>
      <c r="K95" s="3">
        <f>0</f>
        <v>0</v>
      </c>
      <c r="L95" s="3">
        <f>0</f>
        <v>0</v>
      </c>
      <c r="M95" s="3">
        <f>0</f>
        <v>0</v>
      </c>
      <c r="N95" s="3">
        <f>0</f>
        <v>0</v>
      </c>
      <c r="O95" s="3">
        <f>0</f>
        <v>0</v>
      </c>
      <c r="P95" s="3">
        <f>0</f>
        <v>0</v>
      </c>
      <c r="Q95" s="3">
        <f>0</f>
        <v>0</v>
      </c>
      <c r="R95" s="3">
        <f>0</f>
        <v>0</v>
      </c>
      <c r="S95" s="3">
        <f>0</f>
        <v>0</v>
      </c>
      <c r="T95" s="3">
        <f>0</f>
        <v>0</v>
      </c>
      <c r="U95" s="3">
        <f>0</f>
        <v>0</v>
      </c>
      <c r="V95" s="3">
        <f>0</f>
        <v>0</v>
      </c>
      <c r="W95" s="3">
        <f>0</f>
        <v>0</v>
      </c>
      <c r="X95" s="3">
        <f>0</f>
        <v>0</v>
      </c>
      <c r="Y95" s="3">
        <f>0</f>
        <v>0</v>
      </c>
      <c r="Z95" s="3">
        <f>0</f>
        <v>0</v>
      </c>
      <c r="AA95" s="3">
        <f>0</f>
        <v>0</v>
      </c>
      <c r="AB95" s="3">
        <f>0</f>
        <v>0</v>
      </c>
      <c r="AC95" s="3">
        <v>1</v>
      </c>
      <c r="AD95" s="3">
        <v>1</v>
      </c>
      <c r="AE95" s="3">
        <f>0</f>
        <v>0</v>
      </c>
      <c r="AF95" s="3">
        <f>0</f>
        <v>0</v>
      </c>
      <c r="AG95" s="3">
        <f>0</f>
        <v>0</v>
      </c>
      <c r="AH95" s="3">
        <f>0</f>
        <v>0</v>
      </c>
      <c r="AI95" s="3">
        <f>0</f>
        <v>0</v>
      </c>
      <c r="AJ95" s="3">
        <f>0</f>
        <v>0</v>
      </c>
      <c r="AK95" s="3">
        <v>2</v>
      </c>
      <c r="AL95" s="107">
        <v>5.6712962962963001E-3</v>
      </c>
      <c r="AM95">
        <v>55.101999999999997</v>
      </c>
    </row>
    <row r="96" spans="1:39" x14ac:dyDescent="0.45">
      <c r="A96" s="3" t="s">
        <v>102</v>
      </c>
      <c r="B96" s="3">
        <v>2023</v>
      </c>
      <c r="C96" s="19">
        <v>45147</v>
      </c>
      <c r="D96" s="3" t="s">
        <v>13</v>
      </c>
      <c r="E96" s="3" t="s">
        <v>291</v>
      </c>
      <c r="F96" s="3" t="s">
        <v>56</v>
      </c>
      <c r="G96" s="13">
        <f>(C96-VLOOKUP(E96,Riders!$A$2:$C$3501,2,FALSE))/365</f>
        <v>22.315068493150687</v>
      </c>
      <c r="H96" s="1">
        <v>7</v>
      </c>
      <c r="I96" s="3">
        <f>0</f>
        <v>0</v>
      </c>
      <c r="J96" s="3">
        <f>0</f>
        <v>0</v>
      </c>
      <c r="K96" s="3">
        <f>0</f>
        <v>0</v>
      </c>
      <c r="L96" s="3">
        <f>0</f>
        <v>0</v>
      </c>
      <c r="M96" s="3">
        <f>0</f>
        <v>0</v>
      </c>
      <c r="N96" s="3">
        <f>0</f>
        <v>0</v>
      </c>
      <c r="O96" s="3">
        <f>0</f>
        <v>0</v>
      </c>
      <c r="P96" s="3">
        <f>0</f>
        <v>0</v>
      </c>
      <c r="Q96" s="3">
        <f>0</f>
        <v>0</v>
      </c>
      <c r="R96" s="3">
        <f>0</f>
        <v>0</v>
      </c>
      <c r="S96" s="3">
        <f>0</f>
        <v>0</v>
      </c>
      <c r="T96" s="3">
        <f>0</f>
        <v>0</v>
      </c>
      <c r="U96" s="3">
        <f>0</f>
        <v>0</v>
      </c>
      <c r="V96" s="3">
        <f>0</f>
        <v>0</v>
      </c>
      <c r="W96" s="3">
        <f>0</f>
        <v>0</v>
      </c>
      <c r="X96" s="3">
        <f>0</f>
        <v>0</v>
      </c>
      <c r="Y96" s="3">
        <f>0</f>
        <v>0</v>
      </c>
      <c r="Z96" s="3">
        <f>0</f>
        <v>0</v>
      </c>
      <c r="AA96" s="3">
        <f>0</f>
        <v>0</v>
      </c>
      <c r="AB96" s="3">
        <f>0</f>
        <v>0</v>
      </c>
      <c r="AC96" s="3">
        <f>0</f>
        <v>0</v>
      </c>
      <c r="AD96" s="3">
        <f>0</f>
        <v>0</v>
      </c>
      <c r="AE96" s="3">
        <f>0</f>
        <v>0</v>
      </c>
      <c r="AF96" s="3">
        <f>0</f>
        <v>0</v>
      </c>
      <c r="AG96" s="3">
        <f>0</f>
        <v>0</v>
      </c>
      <c r="AH96" s="3">
        <v>1</v>
      </c>
      <c r="AI96" s="3">
        <f>0</f>
        <v>0</v>
      </c>
      <c r="AJ96" s="3">
        <f>0</f>
        <v>0</v>
      </c>
      <c r="AK96" s="3">
        <v>1</v>
      </c>
      <c r="AL96" s="107">
        <v>5.6712962962963001E-3</v>
      </c>
      <c r="AM96">
        <v>55.101999999999997</v>
      </c>
    </row>
    <row r="97" spans="1:39" x14ac:dyDescent="0.45">
      <c r="A97" s="3" t="s">
        <v>102</v>
      </c>
      <c r="B97" s="3">
        <v>2023</v>
      </c>
      <c r="C97" s="19">
        <v>45147</v>
      </c>
      <c r="D97" s="3" t="s">
        <v>13</v>
      </c>
      <c r="E97" s="3" t="s">
        <v>237</v>
      </c>
      <c r="F97" s="3" t="s">
        <v>238</v>
      </c>
      <c r="G97" s="13">
        <f>(C97-VLOOKUP(E97,Riders!$A$2:$C$3501,2,FALSE))/365</f>
        <v>27.227397260273971</v>
      </c>
      <c r="H97" s="1">
        <v>8</v>
      </c>
      <c r="I97" s="3">
        <f>0</f>
        <v>0</v>
      </c>
      <c r="J97" s="3">
        <f>0</f>
        <v>0</v>
      </c>
      <c r="K97" s="3">
        <f>0</f>
        <v>0</v>
      </c>
      <c r="L97" s="3">
        <f>0</f>
        <v>0</v>
      </c>
      <c r="M97" s="3">
        <f>0</f>
        <v>0</v>
      </c>
      <c r="N97" s="3">
        <f>0</f>
        <v>0</v>
      </c>
      <c r="O97" s="3">
        <f>0</f>
        <v>0</v>
      </c>
      <c r="P97" s="3">
        <f>0</f>
        <v>0</v>
      </c>
      <c r="Q97" s="3">
        <f>0</f>
        <v>0</v>
      </c>
      <c r="R97" s="3">
        <f>0</f>
        <v>0</v>
      </c>
      <c r="S97" s="3">
        <f>0</f>
        <v>0</v>
      </c>
      <c r="T97" s="3">
        <f>0</f>
        <v>0</v>
      </c>
      <c r="U97" s="3">
        <f>0</f>
        <v>0</v>
      </c>
      <c r="V97" s="3">
        <f>0</f>
        <v>0</v>
      </c>
      <c r="W97" s="3">
        <f>0</f>
        <v>0</v>
      </c>
      <c r="X97" s="3">
        <f>0</f>
        <v>0</v>
      </c>
      <c r="Y97" s="3">
        <f>0</f>
        <v>0</v>
      </c>
      <c r="Z97" s="3">
        <f>0</f>
        <v>0</v>
      </c>
      <c r="AA97" s="3">
        <f>0</f>
        <v>0</v>
      </c>
      <c r="AB97" s="3">
        <f>0</f>
        <v>0</v>
      </c>
      <c r="AC97" s="3">
        <f>0</f>
        <v>0</v>
      </c>
      <c r="AD97" s="3">
        <f>0</f>
        <v>0</v>
      </c>
      <c r="AE97" s="3">
        <f>0</f>
        <v>0</v>
      </c>
      <c r="AF97" s="3">
        <f>0</f>
        <v>0</v>
      </c>
      <c r="AG97" s="3">
        <v>1</v>
      </c>
      <c r="AH97" s="3">
        <f>0</f>
        <v>0</v>
      </c>
      <c r="AI97" s="3">
        <f>0</f>
        <v>0</v>
      </c>
      <c r="AJ97" s="3">
        <f>0</f>
        <v>0</v>
      </c>
      <c r="AK97" s="3">
        <v>1</v>
      </c>
      <c r="AL97" s="107">
        <v>5.6712962962963001E-3</v>
      </c>
      <c r="AM97">
        <v>55.101999999999997</v>
      </c>
    </row>
    <row r="98" spans="1:39" x14ac:dyDescent="0.45">
      <c r="A98" s="3" t="s">
        <v>102</v>
      </c>
      <c r="B98" s="3">
        <v>2023</v>
      </c>
      <c r="C98" s="19">
        <v>45147</v>
      </c>
      <c r="D98" s="3" t="s">
        <v>13</v>
      </c>
      <c r="E98" s="3" t="s">
        <v>219</v>
      </c>
      <c r="F98" s="3" t="s">
        <v>220</v>
      </c>
      <c r="G98" s="13">
        <f>(C98-VLOOKUP(E98,Riders!$A$2:$C$3501,2,FALSE))/365</f>
        <v>30.967123287671232</v>
      </c>
      <c r="H98" s="1">
        <v>9</v>
      </c>
      <c r="I98" s="3">
        <f>0</f>
        <v>0</v>
      </c>
      <c r="J98" s="3">
        <f>0</f>
        <v>0</v>
      </c>
      <c r="K98" s="3">
        <f>0</f>
        <v>0</v>
      </c>
      <c r="L98" s="3">
        <f>0</f>
        <v>0</v>
      </c>
      <c r="M98" s="3">
        <f>0</f>
        <v>0</v>
      </c>
      <c r="N98" s="3">
        <f>0</f>
        <v>0</v>
      </c>
      <c r="O98" s="3">
        <f>0</f>
        <v>0</v>
      </c>
      <c r="P98" s="3">
        <f>0</f>
        <v>0</v>
      </c>
      <c r="Q98" s="3">
        <f>0</f>
        <v>0</v>
      </c>
      <c r="R98" s="3">
        <f>0</f>
        <v>0</v>
      </c>
      <c r="S98" s="3">
        <f>0</f>
        <v>0</v>
      </c>
      <c r="T98" s="3">
        <f>0</f>
        <v>0</v>
      </c>
      <c r="U98" s="3">
        <f>0</f>
        <v>0</v>
      </c>
      <c r="V98" s="3">
        <f>0</f>
        <v>0</v>
      </c>
      <c r="W98" s="3">
        <f>0</f>
        <v>0</v>
      </c>
      <c r="X98" s="3">
        <f>0</f>
        <v>0</v>
      </c>
      <c r="Y98" s="3">
        <f>0</f>
        <v>0</v>
      </c>
      <c r="Z98" s="3">
        <f>0</f>
        <v>0</v>
      </c>
      <c r="AA98" s="3">
        <f>0</f>
        <v>0</v>
      </c>
      <c r="AB98" s="3">
        <f>0</f>
        <v>0</v>
      </c>
      <c r="AC98" s="3">
        <f>0</f>
        <v>0</v>
      </c>
      <c r="AD98" s="3">
        <f>0</f>
        <v>0</v>
      </c>
      <c r="AE98" s="3">
        <v>1</v>
      </c>
      <c r="AF98" s="3">
        <f>0</f>
        <v>0</v>
      </c>
      <c r="AG98" s="3">
        <f>0</f>
        <v>0</v>
      </c>
      <c r="AH98" s="3">
        <f>0</f>
        <v>0</v>
      </c>
      <c r="AI98" s="3">
        <f>0</f>
        <v>0</v>
      </c>
      <c r="AJ98" s="3">
        <f>0</f>
        <v>0</v>
      </c>
      <c r="AK98" s="3">
        <v>1</v>
      </c>
      <c r="AL98" s="107">
        <v>5.6712962962963001E-3</v>
      </c>
      <c r="AM98">
        <v>55.101999999999997</v>
      </c>
    </row>
    <row r="99" spans="1:39" x14ac:dyDescent="0.45">
      <c r="A99" s="3" t="s">
        <v>102</v>
      </c>
      <c r="B99" s="3">
        <v>2023</v>
      </c>
      <c r="C99" s="19">
        <v>45147</v>
      </c>
      <c r="D99" s="3" t="s">
        <v>13</v>
      </c>
      <c r="E99" s="3" t="s">
        <v>269</v>
      </c>
      <c r="F99" s="3" t="s">
        <v>25</v>
      </c>
      <c r="G99" s="13">
        <f>(C99-VLOOKUP(E99,Riders!$A$2:$C$3501,2,FALSE))/365</f>
        <v>29.43013698630137</v>
      </c>
      <c r="H99" s="1">
        <v>10</v>
      </c>
      <c r="I99" s="3">
        <f>0</f>
        <v>0</v>
      </c>
      <c r="J99" s="3">
        <f>0</f>
        <v>0</v>
      </c>
      <c r="K99" s="3">
        <f>0</f>
        <v>0</v>
      </c>
      <c r="L99" s="3">
        <f>0</f>
        <v>0</v>
      </c>
      <c r="M99" s="3">
        <f>0</f>
        <v>0</v>
      </c>
      <c r="N99" s="3">
        <f>0</f>
        <v>0</v>
      </c>
      <c r="O99" s="3">
        <f>0</f>
        <v>0</v>
      </c>
      <c r="P99" s="3">
        <f>0</f>
        <v>0</v>
      </c>
      <c r="Q99" s="3">
        <f>0</f>
        <v>0</v>
      </c>
      <c r="R99" s="3">
        <f>0</f>
        <v>0</v>
      </c>
      <c r="S99" s="3">
        <f>0</f>
        <v>0</v>
      </c>
      <c r="T99" s="3">
        <f>0</f>
        <v>0</v>
      </c>
      <c r="U99" s="3">
        <f>0</f>
        <v>0</v>
      </c>
      <c r="V99" s="3">
        <f>0</f>
        <v>0</v>
      </c>
      <c r="W99" s="3">
        <f>0</f>
        <v>0</v>
      </c>
      <c r="X99" s="3">
        <f>0</f>
        <v>0</v>
      </c>
      <c r="Y99" s="3">
        <f>0</f>
        <v>0</v>
      </c>
      <c r="Z99" s="3">
        <f>0</f>
        <v>0</v>
      </c>
      <c r="AA99" s="3">
        <f>0</f>
        <v>0</v>
      </c>
      <c r="AB99" s="3">
        <f>0</f>
        <v>0</v>
      </c>
      <c r="AC99" s="3">
        <f>0</f>
        <v>0</v>
      </c>
      <c r="AD99" s="3">
        <f>0</f>
        <v>0</v>
      </c>
      <c r="AE99" s="3">
        <f>0</f>
        <v>0</v>
      </c>
      <c r="AF99" s="3">
        <v>1</v>
      </c>
      <c r="AG99" s="3">
        <f>0</f>
        <v>0</v>
      </c>
      <c r="AH99" s="3">
        <f>0</f>
        <v>0</v>
      </c>
      <c r="AI99" s="3">
        <f>0</f>
        <v>0</v>
      </c>
      <c r="AJ99" s="3">
        <f>0</f>
        <v>0</v>
      </c>
      <c r="AK99" s="3">
        <v>1</v>
      </c>
      <c r="AL99" s="107">
        <v>5.6712962962963001E-3</v>
      </c>
      <c r="AM99">
        <v>55.101999999999997</v>
      </c>
    </row>
    <row r="100" spans="1:39" x14ac:dyDescent="0.45">
      <c r="A100" s="3" t="s">
        <v>102</v>
      </c>
      <c r="B100" s="3">
        <v>2023</v>
      </c>
      <c r="C100" s="19">
        <v>45147</v>
      </c>
      <c r="D100" s="3" t="s">
        <v>13</v>
      </c>
      <c r="E100" s="3" t="s">
        <v>226</v>
      </c>
      <c r="F100" s="3" t="s">
        <v>120</v>
      </c>
      <c r="G100" s="13">
        <f>(C100-VLOOKUP(E100,Riders!$A$2:$C$3501,2,FALSE))/365</f>
        <v>24.947945205479453</v>
      </c>
      <c r="H100" s="1">
        <v>11</v>
      </c>
      <c r="I100" s="3">
        <f>0</f>
        <v>0</v>
      </c>
      <c r="J100" s="3">
        <f>0</f>
        <v>0</v>
      </c>
      <c r="K100" s="3">
        <f>0</f>
        <v>0</v>
      </c>
      <c r="L100" s="3">
        <f>0</f>
        <v>0</v>
      </c>
      <c r="M100" s="3">
        <f>0</f>
        <v>0</v>
      </c>
      <c r="N100" s="3">
        <f>0</f>
        <v>0</v>
      </c>
      <c r="O100" s="3">
        <f>0</f>
        <v>0</v>
      </c>
      <c r="P100" s="3">
        <f>0</f>
        <v>0</v>
      </c>
      <c r="Q100" s="3">
        <f>0</f>
        <v>0</v>
      </c>
      <c r="R100" s="3">
        <f>0</f>
        <v>0</v>
      </c>
      <c r="S100" s="3">
        <f>0</f>
        <v>0</v>
      </c>
      <c r="T100" s="3">
        <f>0</f>
        <v>0</v>
      </c>
      <c r="U100" s="3">
        <f>0</f>
        <v>0</v>
      </c>
      <c r="V100" s="3">
        <f>0</f>
        <v>0</v>
      </c>
      <c r="W100" s="3">
        <f>0</f>
        <v>0</v>
      </c>
      <c r="X100" s="3">
        <f>0</f>
        <v>0</v>
      </c>
      <c r="Y100" s="3">
        <f>0</f>
        <v>0</v>
      </c>
      <c r="Z100" s="3">
        <f>0</f>
        <v>0</v>
      </c>
      <c r="AA100" s="3">
        <f>0</f>
        <v>0</v>
      </c>
      <c r="AB100" s="3">
        <f>0</f>
        <v>0</v>
      </c>
      <c r="AC100" s="3">
        <f>0</f>
        <v>0</v>
      </c>
      <c r="AD100" s="3">
        <f>0</f>
        <v>0</v>
      </c>
      <c r="AE100" s="3">
        <f>0</f>
        <v>0</v>
      </c>
      <c r="AF100" s="3">
        <f>0</f>
        <v>0</v>
      </c>
      <c r="AG100" s="3">
        <f>0</f>
        <v>0</v>
      </c>
      <c r="AH100" s="3">
        <f>0</f>
        <v>0</v>
      </c>
      <c r="AI100" s="3">
        <f>0</f>
        <v>0</v>
      </c>
      <c r="AJ100" s="3">
        <f>0</f>
        <v>0</v>
      </c>
      <c r="AK100" s="3">
        <v>0</v>
      </c>
      <c r="AL100" s="107">
        <v>5.6712962962963001E-3</v>
      </c>
      <c r="AM100">
        <v>55.101999999999997</v>
      </c>
    </row>
    <row r="101" spans="1:39" x14ac:dyDescent="0.45">
      <c r="A101" s="3" t="s">
        <v>102</v>
      </c>
      <c r="B101" s="3">
        <v>2023</v>
      </c>
      <c r="C101" s="19">
        <v>45147</v>
      </c>
      <c r="D101" s="3" t="s">
        <v>13</v>
      </c>
      <c r="E101" s="3" t="s">
        <v>298</v>
      </c>
      <c r="F101" s="3" t="s">
        <v>53</v>
      </c>
      <c r="G101" s="13">
        <f>(C101-VLOOKUP(E101,Riders!$A$2:$C$3501,2,FALSE))/365</f>
        <v>24.065753424657533</v>
      </c>
      <c r="H101" s="1">
        <v>12</v>
      </c>
      <c r="I101" s="3">
        <f>0</f>
        <v>0</v>
      </c>
      <c r="J101" s="3">
        <f>0</f>
        <v>0</v>
      </c>
      <c r="K101" s="3">
        <f>0</f>
        <v>0</v>
      </c>
      <c r="L101" s="3">
        <f>0</f>
        <v>0</v>
      </c>
      <c r="M101" s="3">
        <f>0</f>
        <v>0</v>
      </c>
      <c r="N101" s="3">
        <f>0</f>
        <v>0</v>
      </c>
      <c r="O101" s="3">
        <f>0</f>
        <v>0</v>
      </c>
      <c r="P101" s="3">
        <f>0</f>
        <v>0</v>
      </c>
      <c r="Q101" s="3">
        <f>0</f>
        <v>0</v>
      </c>
      <c r="R101" s="3">
        <f>0</f>
        <v>0</v>
      </c>
      <c r="S101" s="3">
        <f>0</f>
        <v>0</v>
      </c>
      <c r="T101" s="3">
        <f>0</f>
        <v>0</v>
      </c>
      <c r="U101" s="3">
        <f>0</f>
        <v>0</v>
      </c>
      <c r="V101" s="3">
        <f>0</f>
        <v>0</v>
      </c>
      <c r="W101" s="3">
        <f>0</f>
        <v>0</v>
      </c>
      <c r="X101" s="3">
        <f>0</f>
        <v>0</v>
      </c>
      <c r="Y101" s="3">
        <f>0</f>
        <v>0</v>
      </c>
      <c r="Z101" s="3">
        <f>0</f>
        <v>0</v>
      </c>
      <c r="AA101" s="3">
        <f>0</f>
        <v>0</v>
      </c>
      <c r="AB101" s="3">
        <f>0</f>
        <v>0</v>
      </c>
      <c r="AC101" s="3">
        <f>0</f>
        <v>0</v>
      </c>
      <c r="AD101" s="3">
        <f>0</f>
        <v>0</v>
      </c>
      <c r="AE101" s="3">
        <f>0</f>
        <v>0</v>
      </c>
      <c r="AF101" s="3">
        <f>0</f>
        <v>0</v>
      </c>
      <c r="AG101" s="3">
        <f>0</f>
        <v>0</v>
      </c>
      <c r="AH101" s="3">
        <f>0</f>
        <v>0</v>
      </c>
      <c r="AI101" s="3">
        <f>0</f>
        <v>0</v>
      </c>
      <c r="AJ101" s="3">
        <f>0</f>
        <v>0</v>
      </c>
      <c r="AK101" s="3">
        <v>0</v>
      </c>
      <c r="AL101" s="107">
        <v>5.6712962962963001E-3</v>
      </c>
      <c r="AM101">
        <v>55.101999999999997</v>
      </c>
    </row>
    <row r="102" spans="1:39" x14ac:dyDescent="0.45">
      <c r="A102" s="3" t="s">
        <v>102</v>
      </c>
      <c r="B102" s="3">
        <v>2023</v>
      </c>
      <c r="C102" s="19">
        <v>45147</v>
      </c>
      <c r="D102" s="3" t="s">
        <v>13</v>
      </c>
      <c r="E102" s="3" t="s">
        <v>222</v>
      </c>
      <c r="F102" s="3" t="s">
        <v>223</v>
      </c>
      <c r="G102" s="13">
        <f>(C102-VLOOKUP(E102,Riders!$A$2:$C$3501,2,FALSE))/365</f>
        <v>24.101369863013698</v>
      </c>
      <c r="H102" s="1">
        <v>13</v>
      </c>
      <c r="I102" s="3">
        <f>0</f>
        <v>0</v>
      </c>
      <c r="J102" s="3">
        <f>0</f>
        <v>0</v>
      </c>
      <c r="K102" s="3">
        <f>0</f>
        <v>0</v>
      </c>
      <c r="L102" s="3">
        <f>0</f>
        <v>0</v>
      </c>
      <c r="M102" s="3">
        <f>0</f>
        <v>0</v>
      </c>
      <c r="N102" s="3">
        <f>0</f>
        <v>0</v>
      </c>
      <c r="O102" s="3">
        <f>0</f>
        <v>0</v>
      </c>
      <c r="P102" s="3">
        <f>0</f>
        <v>0</v>
      </c>
      <c r="Q102" s="3">
        <f>0</f>
        <v>0</v>
      </c>
      <c r="R102" s="3">
        <f>0</f>
        <v>0</v>
      </c>
      <c r="S102" s="3">
        <f>0</f>
        <v>0</v>
      </c>
      <c r="T102" s="3">
        <f>0</f>
        <v>0</v>
      </c>
      <c r="U102" s="3">
        <f>0</f>
        <v>0</v>
      </c>
      <c r="V102" s="3">
        <f>0</f>
        <v>0</v>
      </c>
      <c r="W102" s="3">
        <f>0</f>
        <v>0</v>
      </c>
      <c r="X102" s="3">
        <f>0</f>
        <v>0</v>
      </c>
      <c r="Y102" s="3">
        <f>0</f>
        <v>0</v>
      </c>
      <c r="Z102" s="3">
        <f>0</f>
        <v>0</v>
      </c>
      <c r="AA102" s="3">
        <f>0</f>
        <v>0</v>
      </c>
      <c r="AB102" s="3">
        <f>0</f>
        <v>0</v>
      </c>
      <c r="AC102" s="3">
        <f>0</f>
        <v>0</v>
      </c>
      <c r="AD102" s="3">
        <f>0</f>
        <v>0</v>
      </c>
      <c r="AE102" s="3">
        <f>0</f>
        <v>0</v>
      </c>
      <c r="AF102" s="3">
        <f>0</f>
        <v>0</v>
      </c>
      <c r="AG102" s="3">
        <f>0</f>
        <v>0</v>
      </c>
      <c r="AH102" s="3">
        <f>0</f>
        <v>0</v>
      </c>
      <c r="AI102" s="3">
        <f>0</f>
        <v>0</v>
      </c>
      <c r="AJ102" s="3">
        <f>0</f>
        <v>0</v>
      </c>
      <c r="AK102" s="3">
        <v>0</v>
      </c>
      <c r="AL102" s="107">
        <v>5.6712962962963001E-3</v>
      </c>
      <c r="AM102">
        <v>55.101999999999997</v>
      </c>
    </row>
    <row r="103" spans="1:39" x14ac:dyDescent="0.45">
      <c r="A103" s="3" t="s">
        <v>102</v>
      </c>
      <c r="B103" s="3">
        <v>2023</v>
      </c>
      <c r="C103" s="19">
        <v>45147</v>
      </c>
      <c r="D103" s="3" t="s">
        <v>13</v>
      </c>
      <c r="E103" s="3" t="s">
        <v>462</v>
      </c>
      <c r="F103" s="3" t="s">
        <v>19</v>
      </c>
      <c r="G103" s="13">
        <f>(C103-VLOOKUP(E103,Riders!$A$2:$C$3501,2,FALSE))/365</f>
        <v>24.202739726027396</v>
      </c>
      <c r="H103" s="1">
        <v>14</v>
      </c>
      <c r="I103" s="3">
        <f>0</f>
        <v>0</v>
      </c>
      <c r="J103" s="3">
        <f>0</f>
        <v>0</v>
      </c>
      <c r="K103" s="3">
        <f>0</f>
        <v>0</v>
      </c>
      <c r="L103" s="3">
        <f>0</f>
        <v>0</v>
      </c>
      <c r="M103" s="3">
        <f>0</f>
        <v>0</v>
      </c>
      <c r="N103" s="3">
        <f>0</f>
        <v>0</v>
      </c>
      <c r="O103" s="3">
        <f>0</f>
        <v>0</v>
      </c>
      <c r="P103" s="3">
        <f>0</f>
        <v>0</v>
      </c>
      <c r="Q103" s="3">
        <f>0</f>
        <v>0</v>
      </c>
      <c r="R103" s="3">
        <f>0</f>
        <v>0</v>
      </c>
      <c r="S103" s="3">
        <f>0</f>
        <v>0</v>
      </c>
      <c r="T103" s="3">
        <f>0</f>
        <v>0</v>
      </c>
      <c r="U103" s="3">
        <f>0</f>
        <v>0</v>
      </c>
      <c r="V103" s="3">
        <f>0</f>
        <v>0</v>
      </c>
      <c r="W103" s="3">
        <f>0</f>
        <v>0</v>
      </c>
      <c r="X103" s="3">
        <f>0</f>
        <v>0</v>
      </c>
      <c r="Y103" s="3">
        <f>0</f>
        <v>0</v>
      </c>
      <c r="Z103" s="3">
        <f>0</f>
        <v>0</v>
      </c>
      <c r="AA103" s="3">
        <f>0</f>
        <v>0</v>
      </c>
      <c r="AB103" s="3">
        <f>0</f>
        <v>0</v>
      </c>
      <c r="AC103" s="3">
        <f>0</f>
        <v>0</v>
      </c>
      <c r="AD103" s="3">
        <f>0</f>
        <v>0</v>
      </c>
      <c r="AE103" s="3">
        <f>0</f>
        <v>0</v>
      </c>
      <c r="AF103" s="3">
        <f>0</f>
        <v>0</v>
      </c>
      <c r="AG103" s="3">
        <f>0</f>
        <v>0</v>
      </c>
      <c r="AH103" s="3">
        <f>0</f>
        <v>0</v>
      </c>
      <c r="AI103" s="3">
        <f>0</f>
        <v>0</v>
      </c>
      <c r="AJ103" s="3">
        <f>0</f>
        <v>0</v>
      </c>
      <c r="AK103" s="3">
        <v>0</v>
      </c>
      <c r="AL103" s="107">
        <v>5.6712962962963001E-3</v>
      </c>
      <c r="AM103">
        <v>55.101999999999997</v>
      </c>
    </row>
    <row r="104" spans="1:39" x14ac:dyDescent="0.45">
      <c r="A104" s="3" t="s">
        <v>102</v>
      </c>
      <c r="B104" s="3">
        <v>2023</v>
      </c>
      <c r="C104" s="19">
        <v>45147</v>
      </c>
      <c r="D104" s="3" t="s">
        <v>13</v>
      </c>
      <c r="E104" s="3" t="s">
        <v>458</v>
      </c>
      <c r="F104" s="3" t="s">
        <v>36</v>
      </c>
      <c r="G104" s="13">
        <f>(C104-VLOOKUP(E104,Riders!$A$2:$C$3501,2,FALSE))/365</f>
        <v>24.745205479452054</v>
      </c>
      <c r="H104" s="1">
        <v>15</v>
      </c>
      <c r="I104" s="3">
        <f>0</f>
        <v>0</v>
      </c>
      <c r="J104" s="3">
        <f>0</f>
        <v>0</v>
      </c>
      <c r="K104" s="3">
        <f>0</f>
        <v>0</v>
      </c>
      <c r="L104" s="3">
        <f>0</f>
        <v>0</v>
      </c>
      <c r="M104" s="3">
        <f>0</f>
        <v>0</v>
      </c>
      <c r="N104" s="3">
        <f>0</f>
        <v>0</v>
      </c>
      <c r="O104" s="3">
        <f>0</f>
        <v>0</v>
      </c>
      <c r="P104" s="3">
        <f>0</f>
        <v>0</v>
      </c>
      <c r="Q104" s="3">
        <f>0</f>
        <v>0</v>
      </c>
      <c r="R104" s="3">
        <f>0</f>
        <v>0</v>
      </c>
      <c r="S104" s="3">
        <f>0</f>
        <v>0</v>
      </c>
      <c r="T104" s="3">
        <f>0</f>
        <v>0</v>
      </c>
      <c r="U104" s="3">
        <f>0</f>
        <v>0</v>
      </c>
      <c r="V104" s="3">
        <f>0</f>
        <v>0</v>
      </c>
      <c r="W104" s="3">
        <f>0</f>
        <v>0</v>
      </c>
      <c r="X104" s="3">
        <f>0</f>
        <v>0</v>
      </c>
      <c r="Y104" s="3">
        <f>0</f>
        <v>0</v>
      </c>
      <c r="Z104" s="3">
        <f>0</f>
        <v>0</v>
      </c>
      <c r="AA104" s="3">
        <f>0</f>
        <v>0</v>
      </c>
      <c r="AB104" s="3">
        <f>0</f>
        <v>0</v>
      </c>
      <c r="AC104" s="3">
        <f>0</f>
        <v>0</v>
      </c>
      <c r="AD104" s="3">
        <f>0</f>
        <v>0</v>
      </c>
      <c r="AE104" s="3">
        <f>0</f>
        <v>0</v>
      </c>
      <c r="AF104" s="3">
        <f>0</f>
        <v>0</v>
      </c>
      <c r="AG104" s="3">
        <f>0</f>
        <v>0</v>
      </c>
      <c r="AH104" s="3">
        <f>0</f>
        <v>0</v>
      </c>
      <c r="AI104" s="3">
        <f>0</f>
        <v>0</v>
      </c>
      <c r="AJ104" s="3">
        <f>0</f>
        <v>0</v>
      </c>
      <c r="AK104" s="3">
        <v>0</v>
      </c>
      <c r="AL104" s="107">
        <v>5.6712962962963001E-3</v>
      </c>
      <c r="AM104">
        <v>55.101999999999997</v>
      </c>
    </row>
    <row r="105" spans="1:39" x14ac:dyDescent="0.45">
      <c r="A105" s="3" t="s">
        <v>102</v>
      </c>
      <c r="B105" s="3">
        <v>2023</v>
      </c>
      <c r="C105" s="19">
        <v>45147</v>
      </c>
      <c r="D105" s="3" t="s">
        <v>13</v>
      </c>
      <c r="E105" s="3" t="s">
        <v>251</v>
      </c>
      <c r="F105" s="3" t="s">
        <v>65</v>
      </c>
      <c r="G105" s="13">
        <f>(C105-VLOOKUP(E105,Riders!$A$2:$C$3501,2,FALSE))/365</f>
        <v>22.276712328767122</v>
      </c>
      <c r="H105" s="1">
        <v>16</v>
      </c>
      <c r="I105" s="3">
        <f>0</f>
        <v>0</v>
      </c>
      <c r="J105" s="3">
        <f>0</f>
        <v>0</v>
      </c>
      <c r="K105" s="3">
        <f>0</f>
        <v>0</v>
      </c>
      <c r="L105" s="3">
        <f>0</f>
        <v>0</v>
      </c>
      <c r="M105" s="3">
        <f>0</f>
        <v>0</v>
      </c>
      <c r="N105" s="3">
        <f>0</f>
        <v>0</v>
      </c>
      <c r="O105" s="3">
        <f>0</f>
        <v>0</v>
      </c>
      <c r="P105" s="3">
        <f>0</f>
        <v>0</v>
      </c>
      <c r="Q105" s="3">
        <f>0</f>
        <v>0</v>
      </c>
      <c r="R105" s="3">
        <f>0</f>
        <v>0</v>
      </c>
      <c r="S105" s="3">
        <f>0</f>
        <v>0</v>
      </c>
      <c r="T105" s="3">
        <f>0</f>
        <v>0</v>
      </c>
      <c r="U105" s="3">
        <f>0</f>
        <v>0</v>
      </c>
      <c r="V105" s="3">
        <f>0</f>
        <v>0</v>
      </c>
      <c r="W105" s="3">
        <f>0</f>
        <v>0</v>
      </c>
      <c r="X105" s="3">
        <f>0</f>
        <v>0</v>
      </c>
      <c r="Y105" s="3">
        <f>0</f>
        <v>0</v>
      </c>
      <c r="Z105" s="3">
        <f>0</f>
        <v>0</v>
      </c>
      <c r="AA105" s="3">
        <f>0</f>
        <v>0</v>
      </c>
      <c r="AB105" s="3">
        <f>0</f>
        <v>0</v>
      </c>
      <c r="AC105" s="3">
        <f>0</f>
        <v>0</v>
      </c>
      <c r="AD105" s="3">
        <f>0</f>
        <v>0</v>
      </c>
      <c r="AE105" s="3">
        <f>0</f>
        <v>0</v>
      </c>
      <c r="AF105" s="3">
        <f>0</f>
        <v>0</v>
      </c>
      <c r="AG105" s="3">
        <f>0</f>
        <v>0</v>
      </c>
      <c r="AH105" s="3">
        <f>0</f>
        <v>0</v>
      </c>
      <c r="AI105" s="3">
        <f>0</f>
        <v>0</v>
      </c>
      <c r="AJ105" s="3">
        <f>0</f>
        <v>0</v>
      </c>
      <c r="AK105" s="3">
        <v>0</v>
      </c>
      <c r="AL105" s="107">
        <v>5.6712962962963001E-3</v>
      </c>
      <c r="AM105">
        <v>55.101999999999997</v>
      </c>
    </row>
    <row r="106" spans="1:39" x14ac:dyDescent="0.45">
      <c r="A106" s="3" t="s">
        <v>102</v>
      </c>
      <c r="B106" s="3">
        <v>2023</v>
      </c>
      <c r="C106" s="19">
        <v>45147</v>
      </c>
      <c r="D106" s="3" t="s">
        <v>13</v>
      </c>
      <c r="E106" s="3" t="s">
        <v>236</v>
      </c>
      <c r="F106" s="3" t="s">
        <v>51</v>
      </c>
      <c r="G106" s="13">
        <f>(C106-VLOOKUP(E106,Riders!$A$2:$C$3501,2,FALSE))/365</f>
        <v>27.764383561643836</v>
      </c>
      <c r="H106" s="1">
        <v>17</v>
      </c>
      <c r="I106" s="3">
        <f>0</f>
        <v>0</v>
      </c>
      <c r="J106" s="3">
        <f>0</f>
        <v>0</v>
      </c>
      <c r="K106" s="3">
        <f>0</f>
        <v>0</v>
      </c>
      <c r="L106" s="3">
        <f>0</f>
        <v>0</v>
      </c>
      <c r="M106" s="3">
        <f>0</f>
        <v>0</v>
      </c>
      <c r="N106" s="3">
        <f>0</f>
        <v>0</v>
      </c>
      <c r="O106" s="3">
        <f>0</f>
        <v>0</v>
      </c>
      <c r="P106" s="3">
        <f>0</f>
        <v>0</v>
      </c>
      <c r="Q106" s="3">
        <f>0</f>
        <v>0</v>
      </c>
      <c r="R106" s="3">
        <f>0</f>
        <v>0</v>
      </c>
      <c r="S106" s="3">
        <f>0</f>
        <v>0</v>
      </c>
      <c r="T106" s="3">
        <f>0</f>
        <v>0</v>
      </c>
      <c r="U106" s="3">
        <f>0</f>
        <v>0</v>
      </c>
      <c r="V106" s="3">
        <f>0</f>
        <v>0</v>
      </c>
      <c r="W106" s="3">
        <f>0</f>
        <v>0</v>
      </c>
      <c r="X106" s="3">
        <f>0</f>
        <v>0</v>
      </c>
      <c r="Y106" s="3">
        <f>0</f>
        <v>0</v>
      </c>
      <c r="Z106" s="3">
        <f>0</f>
        <v>0</v>
      </c>
      <c r="AA106" s="3">
        <f>0</f>
        <v>0</v>
      </c>
      <c r="AB106" s="3">
        <f>0</f>
        <v>0</v>
      </c>
      <c r="AC106" s="3">
        <f>0</f>
        <v>0</v>
      </c>
      <c r="AD106" s="3">
        <f>0</f>
        <v>0</v>
      </c>
      <c r="AE106" s="3">
        <f>0</f>
        <v>0</v>
      </c>
      <c r="AF106" s="3">
        <f>0</f>
        <v>0</v>
      </c>
      <c r="AG106" s="3">
        <f>0</f>
        <v>0</v>
      </c>
      <c r="AH106" s="3">
        <f>0</f>
        <v>0</v>
      </c>
      <c r="AI106" s="3">
        <f>0</f>
        <v>0</v>
      </c>
      <c r="AJ106" s="3">
        <f>0</f>
        <v>0</v>
      </c>
      <c r="AK106" s="3">
        <v>0</v>
      </c>
      <c r="AL106" s="107">
        <v>5.6712962962963001E-3</v>
      </c>
      <c r="AM106">
        <v>55.101999999999997</v>
      </c>
    </row>
    <row r="107" spans="1:39" x14ac:dyDescent="0.45">
      <c r="A107" s="3" t="s">
        <v>102</v>
      </c>
      <c r="B107" s="3">
        <v>2023</v>
      </c>
      <c r="C107" s="19">
        <v>45147</v>
      </c>
      <c r="D107" s="3" t="s">
        <v>13</v>
      </c>
      <c r="E107" s="3" t="s">
        <v>231</v>
      </c>
      <c r="F107" s="3" t="s">
        <v>232</v>
      </c>
      <c r="G107" s="13">
        <f>(C107-VLOOKUP(E107,Riders!$A$2:$C$3501,2,FALSE))/365</f>
        <v>26.490410958904111</v>
      </c>
      <c r="H107" s="1">
        <v>18</v>
      </c>
      <c r="I107" s="3">
        <f>0</f>
        <v>0</v>
      </c>
      <c r="J107" s="3">
        <f>0</f>
        <v>0</v>
      </c>
      <c r="K107" s="3">
        <f>0</f>
        <v>0</v>
      </c>
      <c r="L107" s="3">
        <f>0</f>
        <v>0</v>
      </c>
      <c r="M107" s="3">
        <f>0</f>
        <v>0</v>
      </c>
      <c r="N107" s="3">
        <f>0</f>
        <v>0</v>
      </c>
      <c r="O107" s="3">
        <f>0</f>
        <v>0</v>
      </c>
      <c r="P107" s="3">
        <f>0</f>
        <v>0</v>
      </c>
      <c r="Q107" s="3">
        <f>0</f>
        <v>0</v>
      </c>
      <c r="R107" s="3">
        <f>0</f>
        <v>0</v>
      </c>
      <c r="S107" s="3">
        <f>0</f>
        <v>0</v>
      </c>
      <c r="T107" s="3">
        <f>0</f>
        <v>0</v>
      </c>
      <c r="U107" s="3">
        <f>0</f>
        <v>0</v>
      </c>
      <c r="V107" s="3">
        <f>0</f>
        <v>0</v>
      </c>
      <c r="W107" s="3">
        <f>0</f>
        <v>0</v>
      </c>
      <c r="X107" s="3">
        <f>0</f>
        <v>0</v>
      </c>
      <c r="Y107" s="3">
        <f>0</f>
        <v>0</v>
      </c>
      <c r="Z107" s="3">
        <f>0</f>
        <v>0</v>
      </c>
      <c r="AA107" s="3">
        <f>0</f>
        <v>0</v>
      </c>
      <c r="AB107" s="3">
        <f>0</f>
        <v>0</v>
      </c>
      <c r="AC107" s="3">
        <f>0</f>
        <v>0</v>
      </c>
      <c r="AD107" s="3">
        <f>0</f>
        <v>0</v>
      </c>
      <c r="AE107" s="3">
        <f>0</f>
        <v>0</v>
      </c>
      <c r="AF107" s="3">
        <f>0</f>
        <v>0</v>
      </c>
      <c r="AG107" s="3">
        <f>0</f>
        <v>0</v>
      </c>
      <c r="AH107" s="3">
        <f>0</f>
        <v>0</v>
      </c>
      <c r="AI107" s="3">
        <f>0</f>
        <v>0</v>
      </c>
      <c r="AJ107" s="3">
        <f>0</f>
        <v>0</v>
      </c>
      <c r="AK107" s="3">
        <v>0</v>
      </c>
      <c r="AL107" s="107">
        <v>5.6712962962963001E-3</v>
      </c>
      <c r="AM107">
        <v>55.101999999999997</v>
      </c>
    </row>
    <row r="108" spans="1:39" x14ac:dyDescent="0.45">
      <c r="A108" s="3" t="s">
        <v>102</v>
      </c>
      <c r="B108" s="3">
        <v>2023</v>
      </c>
      <c r="C108" s="19">
        <v>45147</v>
      </c>
      <c r="D108" s="3" t="s">
        <v>13</v>
      </c>
      <c r="E108" s="3" t="s">
        <v>234</v>
      </c>
      <c r="F108" s="3" t="s">
        <v>235</v>
      </c>
      <c r="G108" s="13">
        <f>(C108-VLOOKUP(E108,Riders!$A$2:$C$3501,2,FALSE))/365</f>
        <v>26.887671232876713</v>
      </c>
      <c r="H108" s="1">
        <v>19</v>
      </c>
      <c r="I108" s="3">
        <f>0</f>
        <v>0</v>
      </c>
      <c r="J108" s="3">
        <f>0</f>
        <v>0</v>
      </c>
      <c r="K108" s="3">
        <f>0</f>
        <v>0</v>
      </c>
      <c r="L108" s="3">
        <f>0</f>
        <v>0</v>
      </c>
      <c r="M108" s="3">
        <f>0</f>
        <v>0</v>
      </c>
      <c r="N108" s="3">
        <f>0</f>
        <v>0</v>
      </c>
      <c r="O108" s="3">
        <f>0</f>
        <v>0</v>
      </c>
      <c r="P108" s="3">
        <f>0</f>
        <v>0</v>
      </c>
      <c r="Q108" s="3">
        <f>0</f>
        <v>0</v>
      </c>
      <c r="R108" s="3">
        <f>0</f>
        <v>0</v>
      </c>
      <c r="S108" s="3">
        <f>0</f>
        <v>0</v>
      </c>
      <c r="T108" s="3">
        <f>0</f>
        <v>0</v>
      </c>
      <c r="U108" s="3">
        <f>0</f>
        <v>0</v>
      </c>
      <c r="V108" s="3">
        <f>0</f>
        <v>0</v>
      </c>
      <c r="W108" s="3">
        <f>0</f>
        <v>0</v>
      </c>
      <c r="X108" s="3">
        <f>0</f>
        <v>0</v>
      </c>
      <c r="Y108" s="3">
        <f>0</f>
        <v>0</v>
      </c>
      <c r="Z108" s="3">
        <f>0</f>
        <v>0</v>
      </c>
      <c r="AA108" s="3">
        <f>0</f>
        <v>0</v>
      </c>
      <c r="AB108" s="3">
        <f>0</f>
        <v>0</v>
      </c>
      <c r="AC108" s="3">
        <f>0</f>
        <v>0</v>
      </c>
      <c r="AD108" s="3">
        <f>0</f>
        <v>0</v>
      </c>
      <c r="AE108" s="3">
        <f>0</f>
        <v>0</v>
      </c>
      <c r="AF108" s="3">
        <f>0</f>
        <v>0</v>
      </c>
      <c r="AG108" s="3">
        <f>0</f>
        <v>0</v>
      </c>
      <c r="AH108" s="3">
        <f>0</f>
        <v>0</v>
      </c>
      <c r="AI108" s="3">
        <f>0</f>
        <v>0</v>
      </c>
      <c r="AJ108" s="3">
        <f>0</f>
        <v>0</v>
      </c>
      <c r="AK108" s="3">
        <v>0</v>
      </c>
      <c r="AL108" s="107">
        <v>5.6712962962963001E-3</v>
      </c>
      <c r="AM108">
        <v>55.101999999999997</v>
      </c>
    </row>
    <row r="109" spans="1:39" x14ac:dyDescent="0.45">
      <c r="A109" s="3" t="s">
        <v>102</v>
      </c>
      <c r="B109" s="3">
        <v>2023</v>
      </c>
      <c r="C109" s="19">
        <v>45147</v>
      </c>
      <c r="D109" s="3" t="s">
        <v>13</v>
      </c>
      <c r="E109" s="3" t="s">
        <v>216</v>
      </c>
      <c r="F109" s="3" t="s">
        <v>27</v>
      </c>
      <c r="G109" s="13">
        <f>(C109-VLOOKUP(E109,Riders!$A$2:$C$3501,2,FALSE))/365</f>
        <v>24.504109589041096</v>
      </c>
      <c r="H109" s="1">
        <v>20</v>
      </c>
      <c r="I109" s="3">
        <f>0</f>
        <v>0</v>
      </c>
      <c r="J109" s="3">
        <f>0</f>
        <v>0</v>
      </c>
      <c r="K109" s="3">
        <f>0</f>
        <v>0</v>
      </c>
      <c r="L109" s="3">
        <f>0</f>
        <v>0</v>
      </c>
      <c r="M109" s="3">
        <f>0</f>
        <v>0</v>
      </c>
      <c r="N109" s="3">
        <f>0</f>
        <v>0</v>
      </c>
      <c r="O109" s="3">
        <f>0</f>
        <v>0</v>
      </c>
      <c r="P109" s="3">
        <f>0</f>
        <v>0</v>
      </c>
      <c r="Q109" s="3">
        <f>0</f>
        <v>0</v>
      </c>
      <c r="R109" s="3">
        <f>0</f>
        <v>0</v>
      </c>
      <c r="S109" s="3">
        <f>0</f>
        <v>0</v>
      </c>
      <c r="T109" s="3">
        <f>0</f>
        <v>0</v>
      </c>
      <c r="U109" s="3">
        <f>0</f>
        <v>0</v>
      </c>
      <c r="V109" s="3">
        <f>0</f>
        <v>0</v>
      </c>
      <c r="W109" s="3">
        <f>0</f>
        <v>0</v>
      </c>
      <c r="X109" s="3">
        <f>0</f>
        <v>0</v>
      </c>
      <c r="Y109" s="3">
        <f>0</f>
        <v>0</v>
      </c>
      <c r="Z109" s="3">
        <f>0</f>
        <v>0</v>
      </c>
      <c r="AA109" s="3">
        <f>0</f>
        <v>0</v>
      </c>
      <c r="AB109" s="3">
        <f>0</f>
        <v>0</v>
      </c>
      <c r="AC109" s="3">
        <f>0</f>
        <v>0</v>
      </c>
      <c r="AD109" s="3">
        <f>0</f>
        <v>0</v>
      </c>
      <c r="AE109" s="3">
        <f>0</f>
        <v>0</v>
      </c>
      <c r="AF109" s="3">
        <f>0</f>
        <v>0</v>
      </c>
      <c r="AG109" s="3">
        <f>0</f>
        <v>0</v>
      </c>
      <c r="AH109" s="3">
        <f>0</f>
        <v>0</v>
      </c>
      <c r="AI109" s="3">
        <f>0</f>
        <v>0</v>
      </c>
      <c r="AJ109" s="3">
        <f>0</f>
        <v>0</v>
      </c>
      <c r="AK109" s="3">
        <v>0</v>
      </c>
      <c r="AL109" s="107">
        <v>5.6712962962963001E-3</v>
      </c>
      <c r="AM109">
        <v>55.101999999999997</v>
      </c>
    </row>
    <row r="110" spans="1:39" x14ac:dyDescent="0.45">
      <c r="A110" s="3" t="s">
        <v>102</v>
      </c>
      <c r="B110" s="3">
        <v>2023</v>
      </c>
      <c r="C110" s="19">
        <v>45147</v>
      </c>
      <c r="D110" s="3" t="s">
        <v>13</v>
      </c>
      <c r="E110" s="3" t="s">
        <v>246</v>
      </c>
      <c r="F110" s="3" t="s">
        <v>247</v>
      </c>
      <c r="G110" s="13">
        <f>(C110-VLOOKUP(E110,Riders!$A$2:$C$3501,2,FALSE))/365</f>
        <v>31.12054794520548</v>
      </c>
      <c r="H110" s="1">
        <v>21</v>
      </c>
      <c r="I110" s="3">
        <f>0</f>
        <v>0</v>
      </c>
      <c r="J110" s="3">
        <f>0</f>
        <v>0</v>
      </c>
      <c r="K110" s="3">
        <f>0</f>
        <v>0</v>
      </c>
      <c r="L110" s="3">
        <f>0</f>
        <v>0</v>
      </c>
      <c r="M110" s="3">
        <f>0</f>
        <v>0</v>
      </c>
      <c r="N110" s="3">
        <f>0</f>
        <v>0</v>
      </c>
      <c r="O110" s="3">
        <f>0</f>
        <v>0</v>
      </c>
      <c r="P110" s="3">
        <f>0</f>
        <v>0</v>
      </c>
      <c r="Q110" s="3">
        <f>0</f>
        <v>0</v>
      </c>
      <c r="R110" s="3">
        <f>0</f>
        <v>0</v>
      </c>
      <c r="S110" s="3">
        <f>0</f>
        <v>0</v>
      </c>
      <c r="T110" s="3">
        <f>0</f>
        <v>0</v>
      </c>
      <c r="U110" s="3">
        <f>0</f>
        <v>0</v>
      </c>
      <c r="V110" s="3">
        <f>0</f>
        <v>0</v>
      </c>
      <c r="W110" s="3">
        <f>0</f>
        <v>0</v>
      </c>
      <c r="X110" s="3">
        <f>0</f>
        <v>0</v>
      </c>
      <c r="Y110" s="3">
        <f>0</f>
        <v>0</v>
      </c>
      <c r="Z110" s="3">
        <f>0</f>
        <v>0</v>
      </c>
      <c r="AA110" s="3">
        <f>0</f>
        <v>0</v>
      </c>
      <c r="AB110" s="3">
        <f>0</f>
        <v>0</v>
      </c>
      <c r="AC110" s="3">
        <f>0</f>
        <v>0</v>
      </c>
      <c r="AD110" s="3">
        <f>0</f>
        <v>0</v>
      </c>
      <c r="AE110" s="3">
        <f>0</f>
        <v>0</v>
      </c>
      <c r="AF110" s="3">
        <f>0</f>
        <v>0</v>
      </c>
      <c r="AG110" s="3">
        <f>0</f>
        <v>0</v>
      </c>
      <c r="AH110" s="3">
        <f>0</f>
        <v>0</v>
      </c>
      <c r="AI110" s="3">
        <f>0</f>
        <v>0</v>
      </c>
      <c r="AJ110" s="3">
        <f>0</f>
        <v>0</v>
      </c>
      <c r="AK110" s="3">
        <v>0</v>
      </c>
      <c r="AL110" s="107">
        <v>5.6712962962963001E-3</v>
      </c>
      <c r="AM110">
        <v>55.101999999999997</v>
      </c>
    </row>
    <row r="111" spans="1:39" x14ac:dyDescent="0.45">
      <c r="A111" s="3" t="s">
        <v>102</v>
      </c>
      <c r="B111" s="3">
        <v>2023</v>
      </c>
      <c r="C111" s="19">
        <v>45147</v>
      </c>
      <c r="D111" s="3" t="s">
        <v>13</v>
      </c>
      <c r="E111" s="3" t="s">
        <v>224</v>
      </c>
      <c r="F111" s="3" t="s">
        <v>225</v>
      </c>
      <c r="G111" s="13">
        <f>(C111-VLOOKUP(E111,Riders!$A$2:$C$3501,2,FALSE))/365</f>
        <v>23.665753424657535</v>
      </c>
      <c r="H111" s="1">
        <v>22</v>
      </c>
      <c r="I111" s="3">
        <f>0</f>
        <v>0</v>
      </c>
      <c r="J111" s="3">
        <f>0</f>
        <v>0</v>
      </c>
      <c r="K111" s="3">
        <f>0</f>
        <v>0</v>
      </c>
      <c r="L111" s="3">
        <f>0</f>
        <v>0</v>
      </c>
      <c r="M111" s="3">
        <f>0</f>
        <v>0</v>
      </c>
      <c r="N111" s="3">
        <f>0</f>
        <v>0</v>
      </c>
      <c r="O111" s="3">
        <f>0</f>
        <v>0</v>
      </c>
      <c r="P111" s="3">
        <f>0</f>
        <v>0</v>
      </c>
      <c r="Q111" s="3">
        <f>0</f>
        <v>0</v>
      </c>
      <c r="R111" s="3">
        <f>0</f>
        <v>0</v>
      </c>
      <c r="S111" s="3">
        <f>0</f>
        <v>0</v>
      </c>
      <c r="T111" s="3">
        <f>0</f>
        <v>0</v>
      </c>
      <c r="U111" s="3">
        <f>0</f>
        <v>0</v>
      </c>
      <c r="V111" s="3">
        <f>0</f>
        <v>0</v>
      </c>
      <c r="W111" s="3">
        <f>0</f>
        <v>0</v>
      </c>
      <c r="X111" s="3">
        <f>0</f>
        <v>0</v>
      </c>
      <c r="Y111" s="3">
        <f>0</f>
        <v>0</v>
      </c>
      <c r="Z111" s="3">
        <f>0</f>
        <v>0</v>
      </c>
      <c r="AA111" s="3">
        <f>0</f>
        <v>0</v>
      </c>
      <c r="AB111" s="3">
        <f>0</f>
        <v>0</v>
      </c>
      <c r="AC111" s="3">
        <f>0</f>
        <v>0</v>
      </c>
      <c r="AD111" s="3">
        <f>0</f>
        <v>0</v>
      </c>
      <c r="AE111" s="3">
        <f>0</f>
        <v>0</v>
      </c>
      <c r="AF111" s="3">
        <f>0</f>
        <v>0</v>
      </c>
      <c r="AG111" s="3">
        <f>0</f>
        <v>0</v>
      </c>
      <c r="AH111" s="3">
        <f>0</f>
        <v>0</v>
      </c>
      <c r="AI111" s="3">
        <f>0</f>
        <v>0</v>
      </c>
      <c r="AJ111" s="3">
        <f>0</f>
        <v>0</v>
      </c>
      <c r="AK111" s="3">
        <v>0</v>
      </c>
      <c r="AL111" s="107">
        <v>5.6712962962963001E-3</v>
      </c>
      <c r="AM111">
        <v>55.101999999999997</v>
      </c>
    </row>
    <row r="112" spans="1:39" x14ac:dyDescent="0.45">
      <c r="A112" s="3" t="s">
        <v>102</v>
      </c>
      <c r="B112" s="3">
        <v>2023</v>
      </c>
      <c r="C112" s="19">
        <v>45147</v>
      </c>
      <c r="D112" s="3" t="s">
        <v>13</v>
      </c>
      <c r="E112" s="3" t="s">
        <v>2329</v>
      </c>
      <c r="F112" s="3" t="s">
        <v>49</v>
      </c>
      <c r="G112" s="13">
        <f>(C112-VLOOKUP(E112,Riders!$A$2:$C$3501,2,FALSE))/365</f>
        <v>22.950684931506849</v>
      </c>
      <c r="H112" s="1">
        <v>23</v>
      </c>
      <c r="I112" s="3">
        <f>0</f>
        <v>0</v>
      </c>
      <c r="J112" s="3">
        <f>0</f>
        <v>0</v>
      </c>
      <c r="K112" s="3">
        <f>0</f>
        <v>0</v>
      </c>
      <c r="L112" s="3">
        <f>0</f>
        <v>0</v>
      </c>
      <c r="M112" s="3">
        <f>0</f>
        <v>0</v>
      </c>
      <c r="N112" s="3">
        <f>0</f>
        <v>0</v>
      </c>
      <c r="O112" s="3">
        <f>0</f>
        <v>0</v>
      </c>
      <c r="P112" s="3">
        <f>0</f>
        <v>0</v>
      </c>
      <c r="Q112" s="3">
        <f>0</f>
        <v>0</v>
      </c>
      <c r="R112" s="3">
        <f>0</f>
        <v>0</v>
      </c>
      <c r="S112" s="3">
        <f>0</f>
        <v>0</v>
      </c>
      <c r="T112" s="3">
        <f>0</f>
        <v>0</v>
      </c>
      <c r="U112" s="3">
        <f>0</f>
        <v>0</v>
      </c>
      <c r="V112" s="3">
        <f>0</f>
        <v>0</v>
      </c>
      <c r="W112" s="3">
        <f>0</f>
        <v>0</v>
      </c>
      <c r="X112" s="3">
        <f>0</f>
        <v>0</v>
      </c>
      <c r="Y112" s="3">
        <f>0</f>
        <v>0</v>
      </c>
      <c r="Z112" s="3">
        <f>0</f>
        <v>0</v>
      </c>
      <c r="AA112" s="3">
        <f>0</f>
        <v>0</v>
      </c>
      <c r="AB112" s="3">
        <f>0</f>
        <v>0</v>
      </c>
      <c r="AC112" s="3">
        <f>0</f>
        <v>0</v>
      </c>
      <c r="AD112" s="3">
        <f>0</f>
        <v>0</v>
      </c>
      <c r="AE112" s="3">
        <f>0</f>
        <v>0</v>
      </c>
      <c r="AF112" s="3">
        <f>0</f>
        <v>0</v>
      </c>
      <c r="AG112" s="3">
        <f>0</f>
        <v>0</v>
      </c>
      <c r="AH112" s="3">
        <f>0</f>
        <v>0</v>
      </c>
      <c r="AI112" s="3">
        <f>0</f>
        <v>0</v>
      </c>
      <c r="AJ112" s="3">
        <f>0</f>
        <v>0</v>
      </c>
      <c r="AK112" s="3">
        <v>0</v>
      </c>
      <c r="AL112" s="107">
        <v>5.6712962962963001E-3</v>
      </c>
      <c r="AM112">
        <v>55.101999999999997</v>
      </c>
    </row>
    <row r="113" spans="1:39" x14ac:dyDescent="0.45">
      <c r="A113" s="3" t="s">
        <v>102</v>
      </c>
      <c r="B113" s="3">
        <v>2023</v>
      </c>
      <c r="C113" s="19">
        <v>45147</v>
      </c>
      <c r="D113" s="3" t="s">
        <v>13</v>
      </c>
      <c r="E113" s="3" t="s">
        <v>241</v>
      </c>
      <c r="F113" s="3" t="s">
        <v>44</v>
      </c>
      <c r="G113" s="13">
        <f>(C113-VLOOKUP(E113,Riders!$A$2:$C$3501,2,FALSE))/365</f>
        <v>21.024657534246575</v>
      </c>
      <c r="H113" s="1">
        <v>24</v>
      </c>
      <c r="I113" s="3">
        <f>0</f>
        <v>0</v>
      </c>
      <c r="J113" s="3">
        <f>0</f>
        <v>0</v>
      </c>
      <c r="K113" s="3">
        <f>0</f>
        <v>0</v>
      </c>
      <c r="L113" s="3">
        <f>0</f>
        <v>0</v>
      </c>
      <c r="M113" s="3">
        <f>0</f>
        <v>0</v>
      </c>
      <c r="N113" s="3">
        <f>0</f>
        <v>0</v>
      </c>
      <c r="O113" s="3">
        <f>0</f>
        <v>0</v>
      </c>
      <c r="P113" s="3">
        <f>0</f>
        <v>0</v>
      </c>
      <c r="Q113" s="3">
        <f>0</f>
        <v>0</v>
      </c>
      <c r="R113" s="3">
        <f>0</f>
        <v>0</v>
      </c>
      <c r="S113" s="3">
        <f>0</f>
        <v>0</v>
      </c>
      <c r="T113" s="3">
        <f>0</f>
        <v>0</v>
      </c>
      <c r="U113" s="3">
        <f>0</f>
        <v>0</v>
      </c>
      <c r="V113" s="3">
        <f>0</f>
        <v>0</v>
      </c>
      <c r="W113" s="3">
        <f>0</f>
        <v>0</v>
      </c>
      <c r="X113" s="3">
        <f>0</f>
        <v>0</v>
      </c>
      <c r="Y113" s="3">
        <f>0</f>
        <v>0</v>
      </c>
      <c r="Z113" s="3">
        <f>0</f>
        <v>0</v>
      </c>
      <c r="AA113" s="3">
        <f>0</f>
        <v>0</v>
      </c>
      <c r="AB113" s="3">
        <f>0</f>
        <v>0</v>
      </c>
      <c r="AC113" s="3">
        <f>0</f>
        <v>0</v>
      </c>
      <c r="AD113" s="3">
        <f>0</f>
        <v>0</v>
      </c>
      <c r="AE113" s="3">
        <f>0</f>
        <v>0</v>
      </c>
      <c r="AF113" s="3">
        <f>0</f>
        <v>0</v>
      </c>
      <c r="AG113" s="3">
        <f>0</f>
        <v>0</v>
      </c>
      <c r="AH113" s="3">
        <f>0</f>
        <v>0</v>
      </c>
      <c r="AI113" s="3">
        <f>0</f>
        <v>0</v>
      </c>
      <c r="AJ113" s="3">
        <f>0</f>
        <v>0</v>
      </c>
      <c r="AK113" s="3">
        <v>0</v>
      </c>
      <c r="AL113" s="107">
        <v>5.6712962962963001E-3</v>
      </c>
      <c r="AM113">
        <v>55.101999999999997</v>
      </c>
    </row>
    <row r="114" spans="1:39" x14ac:dyDescent="0.45">
      <c r="A114" s="1" t="s">
        <v>93</v>
      </c>
      <c r="B114" s="1">
        <v>2023</v>
      </c>
      <c r="C114" s="2">
        <v>45039</v>
      </c>
      <c r="D114" s="1" t="s">
        <v>72</v>
      </c>
      <c r="E114" s="1" t="s">
        <v>269</v>
      </c>
      <c r="F114" s="1" t="s">
        <v>25</v>
      </c>
      <c r="G114" s="13">
        <f>(C114-VLOOKUP(E114,Riders!$A$2:$C$3501,2,FALSE))/365</f>
        <v>29.134246575342466</v>
      </c>
      <c r="H114" s="1">
        <v>1</v>
      </c>
      <c r="I114" s="3">
        <f>0</f>
        <v>0</v>
      </c>
      <c r="J114" s="3">
        <f>0</f>
        <v>0</v>
      </c>
      <c r="K114" s="3">
        <f>0</f>
        <v>0</v>
      </c>
      <c r="L114" s="3">
        <v>1</v>
      </c>
      <c r="M114" s="3">
        <f>0</f>
        <v>0</v>
      </c>
      <c r="N114" s="3">
        <v>1</v>
      </c>
      <c r="O114" s="3">
        <f>0</f>
        <v>0</v>
      </c>
      <c r="P114" s="3">
        <f>0</f>
        <v>0</v>
      </c>
      <c r="Q114" s="3">
        <f>0</f>
        <v>0</v>
      </c>
      <c r="R114" s="3">
        <f>0</f>
        <v>0</v>
      </c>
      <c r="S114" s="3">
        <f>0</f>
        <v>0</v>
      </c>
      <c r="T114" s="3">
        <f>0</f>
        <v>0</v>
      </c>
      <c r="U114" s="3">
        <v>1</v>
      </c>
      <c r="V114" s="3">
        <v>1</v>
      </c>
      <c r="W114" s="3">
        <v>1</v>
      </c>
      <c r="X114" s="3">
        <v>1</v>
      </c>
      <c r="Y114" s="3">
        <v>1</v>
      </c>
      <c r="Z114" s="3">
        <f>0</f>
        <v>0</v>
      </c>
      <c r="AA114" s="3">
        <v>1</v>
      </c>
      <c r="AB114" s="3">
        <f>0</f>
        <v>0</v>
      </c>
      <c r="AC114" s="3">
        <f>0</f>
        <v>0</v>
      </c>
      <c r="AD114" s="3">
        <f>0</f>
        <v>0</v>
      </c>
      <c r="AE114" s="3">
        <f>0</f>
        <v>0</v>
      </c>
      <c r="AF114" s="3">
        <f>0</f>
        <v>0</v>
      </c>
      <c r="AG114" s="3">
        <f>0</f>
        <v>0</v>
      </c>
      <c r="AH114" s="3">
        <f>0</f>
        <v>0</v>
      </c>
      <c r="AI114" s="3">
        <v>20</v>
      </c>
      <c r="AJ114" s="3">
        <f>0</f>
        <v>0</v>
      </c>
      <c r="AK114" s="3">
        <v>28</v>
      </c>
      <c r="AL114" s="107">
        <v>5.8796296296296296E-3</v>
      </c>
      <c r="AM114">
        <v>53.15</v>
      </c>
    </row>
    <row r="115" spans="1:39" x14ac:dyDescent="0.45">
      <c r="A115" s="1" t="s">
        <v>93</v>
      </c>
      <c r="B115" s="1">
        <v>2023</v>
      </c>
      <c r="C115" s="2">
        <v>45039</v>
      </c>
      <c r="D115" s="1" t="s">
        <v>72</v>
      </c>
      <c r="E115" s="1" t="s">
        <v>218</v>
      </c>
      <c r="F115" s="1" t="s">
        <v>19</v>
      </c>
      <c r="G115" s="13">
        <f>(C115-VLOOKUP(E115,Riders!$A$2:$C$3501,2,FALSE))/365</f>
        <v>21.624657534246577</v>
      </c>
      <c r="H115" s="1">
        <v>2</v>
      </c>
      <c r="I115" s="3">
        <f>0</f>
        <v>0</v>
      </c>
      <c r="J115" s="3">
        <f>0</f>
        <v>0</v>
      </c>
      <c r="K115" s="3">
        <f>0</f>
        <v>0</v>
      </c>
      <c r="L115" s="3">
        <f>0</f>
        <v>0</v>
      </c>
      <c r="M115" s="3">
        <v>1</v>
      </c>
      <c r="N115" s="3">
        <f>0</f>
        <v>0</v>
      </c>
      <c r="O115" s="3">
        <f>0</f>
        <v>0</v>
      </c>
      <c r="P115" s="3">
        <f>0</f>
        <v>0</v>
      </c>
      <c r="Q115" s="3">
        <f>0</f>
        <v>0</v>
      </c>
      <c r="R115" s="3">
        <f>0</f>
        <v>0</v>
      </c>
      <c r="S115" s="3">
        <f>0</f>
        <v>0</v>
      </c>
      <c r="T115" s="3">
        <f>0</f>
        <v>0</v>
      </c>
      <c r="U115" s="3">
        <f>0</f>
        <v>0</v>
      </c>
      <c r="V115" s="3">
        <f>0</f>
        <v>0</v>
      </c>
      <c r="W115" s="3">
        <f>0</f>
        <v>0</v>
      </c>
      <c r="X115" s="3">
        <f>0</f>
        <v>0</v>
      </c>
      <c r="Y115" s="3">
        <f>0</f>
        <v>0</v>
      </c>
      <c r="Z115" s="3">
        <v>1</v>
      </c>
      <c r="AA115" s="3">
        <f>0</f>
        <v>0</v>
      </c>
      <c r="AB115" s="3">
        <v>1</v>
      </c>
      <c r="AC115" s="3">
        <f>0</f>
        <v>0</v>
      </c>
      <c r="AD115" s="3">
        <f>0</f>
        <v>0</v>
      </c>
      <c r="AE115" s="3">
        <f>0</f>
        <v>0</v>
      </c>
      <c r="AF115" s="3">
        <f>0</f>
        <v>0</v>
      </c>
      <c r="AG115" s="3">
        <f>0</f>
        <v>0</v>
      </c>
      <c r="AH115" s="3">
        <f>0</f>
        <v>0</v>
      </c>
      <c r="AI115" s="3">
        <v>20</v>
      </c>
      <c r="AJ115" s="3">
        <f>0</f>
        <v>0</v>
      </c>
      <c r="AK115" s="3">
        <v>23</v>
      </c>
      <c r="AL115" s="107">
        <v>5.8796296296296296E-3</v>
      </c>
      <c r="AM115">
        <v>53.15</v>
      </c>
    </row>
    <row r="116" spans="1:39" x14ac:dyDescent="0.45">
      <c r="A116" s="1" t="s">
        <v>93</v>
      </c>
      <c r="B116" s="1">
        <v>2023</v>
      </c>
      <c r="C116" s="2">
        <v>45039</v>
      </c>
      <c r="D116" s="1" t="s">
        <v>72</v>
      </c>
      <c r="E116" s="1" t="s">
        <v>236</v>
      </c>
      <c r="F116" s="1" t="s">
        <v>51</v>
      </c>
      <c r="G116" s="13">
        <f>(C116-VLOOKUP(E116,Riders!$A$2:$C$3501,2,FALSE))/365</f>
        <v>27.468493150684932</v>
      </c>
      <c r="H116" s="1">
        <v>3</v>
      </c>
      <c r="I116" s="3">
        <f>0</f>
        <v>0</v>
      </c>
      <c r="J116" s="3">
        <f>0</f>
        <v>0</v>
      </c>
      <c r="K116" s="3">
        <f>0</f>
        <v>0</v>
      </c>
      <c r="L116" s="3">
        <f>0</f>
        <v>0</v>
      </c>
      <c r="M116" s="3">
        <f>0</f>
        <v>0</v>
      </c>
      <c r="N116" s="3">
        <f>0</f>
        <v>0</v>
      </c>
      <c r="O116" s="3">
        <f>0</f>
        <v>0</v>
      </c>
      <c r="P116" s="3">
        <f>0</f>
        <v>0</v>
      </c>
      <c r="Q116" s="3">
        <v>1</v>
      </c>
      <c r="R116" s="3">
        <f>0</f>
        <v>0</v>
      </c>
      <c r="S116" s="3">
        <f>0</f>
        <v>0</v>
      </c>
      <c r="T116" s="3">
        <f>0</f>
        <v>0</v>
      </c>
      <c r="U116" s="3">
        <f>0</f>
        <v>0</v>
      </c>
      <c r="V116" s="3">
        <f>0</f>
        <v>0</v>
      </c>
      <c r="W116" s="3">
        <f>0</f>
        <v>0</v>
      </c>
      <c r="X116" s="3">
        <f>0</f>
        <v>0</v>
      </c>
      <c r="Y116" s="3">
        <f>0</f>
        <v>0</v>
      </c>
      <c r="Z116" s="3">
        <f>0</f>
        <v>0</v>
      </c>
      <c r="AA116" s="3">
        <f>0</f>
        <v>0</v>
      </c>
      <c r="AB116" s="3">
        <f>0</f>
        <v>0</v>
      </c>
      <c r="AC116" s="3">
        <f>0</f>
        <v>0</v>
      </c>
      <c r="AD116" s="3">
        <f>0</f>
        <v>0</v>
      </c>
      <c r="AE116" s="3">
        <f>0</f>
        <v>0</v>
      </c>
      <c r="AF116" s="3">
        <v>1</v>
      </c>
      <c r="AG116" s="3">
        <v>1</v>
      </c>
      <c r="AH116" s="3">
        <v>1</v>
      </c>
      <c r="AI116" s="3">
        <f>0</f>
        <v>0</v>
      </c>
      <c r="AJ116" s="3">
        <f>0</f>
        <v>0</v>
      </c>
      <c r="AK116" s="3">
        <v>4</v>
      </c>
      <c r="AL116" s="107">
        <v>5.8796296296296296E-3</v>
      </c>
      <c r="AM116">
        <v>53.15</v>
      </c>
    </row>
    <row r="117" spans="1:39" x14ac:dyDescent="0.45">
      <c r="A117" s="1" t="s">
        <v>93</v>
      </c>
      <c r="B117" s="1">
        <v>2023</v>
      </c>
      <c r="C117" s="2">
        <v>45039</v>
      </c>
      <c r="D117" s="1" t="s">
        <v>72</v>
      </c>
      <c r="E117" s="1" t="s">
        <v>219</v>
      </c>
      <c r="F117" s="1" t="s">
        <v>220</v>
      </c>
      <c r="G117" s="13">
        <f>(C117-VLOOKUP(E117,Riders!$A$2:$C$3501,2,FALSE))/365</f>
        <v>30.671232876712327</v>
      </c>
      <c r="H117" s="1">
        <v>4</v>
      </c>
      <c r="I117" s="3">
        <f>0</f>
        <v>0</v>
      </c>
      <c r="J117" s="3">
        <f>0</f>
        <v>0</v>
      </c>
      <c r="K117" s="3">
        <v>1</v>
      </c>
      <c r="L117" s="3">
        <f>0</f>
        <v>0</v>
      </c>
      <c r="M117" s="3">
        <f>0</f>
        <v>0</v>
      </c>
      <c r="N117" s="3">
        <f>0</f>
        <v>0</v>
      </c>
      <c r="O117" s="3">
        <f>0</f>
        <v>0</v>
      </c>
      <c r="P117" s="3">
        <f>0</f>
        <v>0</v>
      </c>
      <c r="Q117" s="3">
        <f>0</f>
        <v>0</v>
      </c>
      <c r="R117" s="3">
        <f>0</f>
        <v>0</v>
      </c>
      <c r="S117" s="3">
        <f>0</f>
        <v>0</v>
      </c>
      <c r="T117" s="3">
        <f>0</f>
        <v>0</v>
      </c>
      <c r="U117" s="3">
        <f>0</f>
        <v>0</v>
      </c>
      <c r="V117" s="3">
        <f>0</f>
        <v>0</v>
      </c>
      <c r="W117" s="3">
        <f>0</f>
        <v>0</v>
      </c>
      <c r="X117" s="3">
        <f>0</f>
        <v>0</v>
      </c>
      <c r="Y117" s="3">
        <f>0</f>
        <v>0</v>
      </c>
      <c r="Z117" s="3">
        <f>0</f>
        <v>0</v>
      </c>
      <c r="AA117" s="3">
        <f>0</f>
        <v>0</v>
      </c>
      <c r="AB117" s="3">
        <f>0</f>
        <v>0</v>
      </c>
      <c r="AC117" s="3">
        <f>0</f>
        <v>0</v>
      </c>
      <c r="AD117" s="3">
        <f>0</f>
        <v>0</v>
      </c>
      <c r="AE117" s="3">
        <v>1</v>
      </c>
      <c r="AF117" s="3">
        <f>0</f>
        <v>0</v>
      </c>
      <c r="AG117" s="3">
        <f>0</f>
        <v>0</v>
      </c>
      <c r="AH117" s="3">
        <f>0</f>
        <v>0</v>
      </c>
      <c r="AI117" s="3">
        <f>0</f>
        <v>0</v>
      </c>
      <c r="AJ117" s="3">
        <f>0</f>
        <v>0</v>
      </c>
      <c r="AK117" s="3">
        <v>2</v>
      </c>
      <c r="AL117" s="107">
        <v>5.8796296296296296E-3</v>
      </c>
      <c r="AM117">
        <v>53.15</v>
      </c>
    </row>
    <row r="118" spans="1:39" x14ac:dyDescent="0.45">
      <c r="A118" s="1" t="s">
        <v>93</v>
      </c>
      <c r="B118" s="1">
        <v>2023</v>
      </c>
      <c r="C118" s="2">
        <v>45039</v>
      </c>
      <c r="D118" s="1" t="s">
        <v>72</v>
      </c>
      <c r="E118" s="1" t="s">
        <v>463</v>
      </c>
      <c r="F118" s="1" t="s">
        <v>27</v>
      </c>
      <c r="G118" s="13">
        <f>(C118-VLOOKUP(E118,Riders!$A$2:$C$3501,2,FALSE))/365</f>
        <v>21.397260273972602</v>
      </c>
      <c r="H118" s="1">
        <v>5</v>
      </c>
      <c r="I118" s="3">
        <f>0</f>
        <v>0</v>
      </c>
      <c r="J118" s="3">
        <f>0</f>
        <v>0</v>
      </c>
      <c r="K118" s="3">
        <f>0</f>
        <v>0</v>
      </c>
      <c r="L118" s="3">
        <f>0</f>
        <v>0</v>
      </c>
      <c r="M118" s="3">
        <f>0</f>
        <v>0</v>
      </c>
      <c r="N118" s="3">
        <f>0</f>
        <v>0</v>
      </c>
      <c r="O118" s="3">
        <f>0</f>
        <v>0</v>
      </c>
      <c r="P118" s="3">
        <f>0</f>
        <v>0</v>
      </c>
      <c r="Q118" s="3">
        <f>0</f>
        <v>0</v>
      </c>
      <c r="R118" s="3">
        <f>0</f>
        <v>0</v>
      </c>
      <c r="S118" s="3">
        <f>0</f>
        <v>0</v>
      </c>
      <c r="T118" s="3">
        <f>0</f>
        <v>0</v>
      </c>
      <c r="U118" s="3">
        <f>0</f>
        <v>0</v>
      </c>
      <c r="V118" s="3">
        <f>0</f>
        <v>0</v>
      </c>
      <c r="W118" s="3">
        <f>0</f>
        <v>0</v>
      </c>
      <c r="X118" s="3">
        <f>0</f>
        <v>0</v>
      </c>
      <c r="Y118" s="3">
        <f>0</f>
        <v>0</v>
      </c>
      <c r="Z118" s="3">
        <f>0</f>
        <v>0</v>
      </c>
      <c r="AA118" s="3">
        <f>0</f>
        <v>0</v>
      </c>
      <c r="AB118" s="3">
        <f>0</f>
        <v>0</v>
      </c>
      <c r="AC118" s="3">
        <v>1</v>
      </c>
      <c r="AD118" s="3">
        <v>1</v>
      </c>
      <c r="AE118" s="3">
        <f>0</f>
        <v>0</v>
      </c>
      <c r="AF118" s="3">
        <f>0</f>
        <v>0</v>
      </c>
      <c r="AG118" s="3">
        <f>0</f>
        <v>0</v>
      </c>
      <c r="AH118" s="3">
        <f>0</f>
        <v>0</v>
      </c>
      <c r="AI118" s="3">
        <f>0</f>
        <v>0</v>
      </c>
      <c r="AJ118" s="3">
        <f>0</f>
        <v>0</v>
      </c>
      <c r="AK118" s="3">
        <v>2</v>
      </c>
      <c r="AL118" s="107">
        <v>5.8796296296296296E-3</v>
      </c>
      <c r="AM118">
        <v>53.15</v>
      </c>
    </row>
    <row r="119" spans="1:39" x14ac:dyDescent="0.45">
      <c r="A119" s="1" t="s">
        <v>93</v>
      </c>
      <c r="B119" s="1">
        <v>2023</v>
      </c>
      <c r="C119" s="2">
        <v>45039</v>
      </c>
      <c r="D119" s="1" t="s">
        <v>72</v>
      </c>
      <c r="E119" s="1" t="s">
        <v>222</v>
      </c>
      <c r="F119" s="1" t="s">
        <v>223</v>
      </c>
      <c r="G119" s="13">
        <f>(C119-VLOOKUP(E119,Riders!$A$2:$C$3501,2,FALSE))/365</f>
        <v>23.805479452054794</v>
      </c>
      <c r="H119" s="1">
        <v>6</v>
      </c>
      <c r="I119" s="3">
        <f>0</f>
        <v>0</v>
      </c>
      <c r="J119" s="3">
        <f>0</f>
        <v>0</v>
      </c>
      <c r="K119" s="3">
        <f>0</f>
        <v>0</v>
      </c>
      <c r="L119" s="3">
        <f>0</f>
        <v>0</v>
      </c>
      <c r="M119" s="3">
        <f>0</f>
        <v>0</v>
      </c>
      <c r="N119" s="3">
        <f>0</f>
        <v>0</v>
      </c>
      <c r="O119" s="3">
        <f>0</f>
        <v>0</v>
      </c>
      <c r="P119" s="3">
        <f>0</f>
        <v>0</v>
      </c>
      <c r="Q119" s="3">
        <f>0</f>
        <v>0</v>
      </c>
      <c r="R119" s="3">
        <v>1</v>
      </c>
      <c r="S119" s="3">
        <f>0</f>
        <v>0</v>
      </c>
      <c r="T119" s="3">
        <f>0</f>
        <v>0</v>
      </c>
      <c r="U119" s="3">
        <f>0</f>
        <v>0</v>
      </c>
      <c r="V119" s="3">
        <f>0</f>
        <v>0</v>
      </c>
      <c r="W119" s="3">
        <f>0</f>
        <v>0</v>
      </c>
      <c r="X119" s="3">
        <f>0</f>
        <v>0</v>
      </c>
      <c r="Y119" s="3">
        <f>0</f>
        <v>0</v>
      </c>
      <c r="Z119" s="3">
        <f>0</f>
        <v>0</v>
      </c>
      <c r="AA119" s="3">
        <f>0</f>
        <v>0</v>
      </c>
      <c r="AB119" s="3">
        <f>0</f>
        <v>0</v>
      </c>
      <c r="AC119" s="3">
        <f>0</f>
        <v>0</v>
      </c>
      <c r="AD119" s="3">
        <f>0</f>
        <v>0</v>
      </c>
      <c r="AE119" s="3">
        <f>0</f>
        <v>0</v>
      </c>
      <c r="AF119" s="3">
        <f>0</f>
        <v>0</v>
      </c>
      <c r="AG119" s="3">
        <f>0</f>
        <v>0</v>
      </c>
      <c r="AH119" s="3">
        <f>0</f>
        <v>0</v>
      </c>
      <c r="AI119" s="3">
        <f>0</f>
        <v>0</v>
      </c>
      <c r="AJ119" s="3">
        <f>0</f>
        <v>0</v>
      </c>
      <c r="AK119" s="3">
        <v>1</v>
      </c>
      <c r="AL119" s="107">
        <v>5.8796296296296296E-3</v>
      </c>
      <c r="AM119">
        <v>53.15</v>
      </c>
    </row>
    <row r="120" spans="1:39" x14ac:dyDescent="0.45">
      <c r="A120" s="1" t="s">
        <v>93</v>
      </c>
      <c r="B120" s="1">
        <v>2023</v>
      </c>
      <c r="C120" s="2">
        <v>45039</v>
      </c>
      <c r="D120" s="1" t="s">
        <v>72</v>
      </c>
      <c r="E120" s="1" t="s">
        <v>214</v>
      </c>
      <c r="F120" s="1" t="s">
        <v>67</v>
      </c>
      <c r="G120" s="13">
        <f>(C120-VLOOKUP(E120,Riders!$A$2:$C$3501,2,FALSE))/365</f>
        <v>28.347945205479451</v>
      </c>
      <c r="H120" s="1">
        <v>7</v>
      </c>
      <c r="I120" s="3">
        <f>0</f>
        <v>0</v>
      </c>
      <c r="J120" s="3">
        <f>0</f>
        <v>0</v>
      </c>
      <c r="K120" s="3">
        <f>0</f>
        <v>0</v>
      </c>
      <c r="L120" s="3">
        <f>0</f>
        <v>0</v>
      </c>
      <c r="M120" s="3">
        <f>0</f>
        <v>0</v>
      </c>
      <c r="N120" s="3">
        <f>0</f>
        <v>0</v>
      </c>
      <c r="O120" s="3">
        <f>0</f>
        <v>0</v>
      </c>
      <c r="P120" s="3">
        <f>0</f>
        <v>0</v>
      </c>
      <c r="Q120" s="3">
        <f>0</f>
        <v>0</v>
      </c>
      <c r="R120" s="3">
        <f>0</f>
        <v>0</v>
      </c>
      <c r="S120" s="3">
        <v>1</v>
      </c>
      <c r="T120" s="3">
        <f>0</f>
        <v>0</v>
      </c>
      <c r="U120" s="3">
        <f>0</f>
        <v>0</v>
      </c>
      <c r="V120" s="3">
        <f>0</f>
        <v>0</v>
      </c>
      <c r="W120" s="3">
        <f>0</f>
        <v>0</v>
      </c>
      <c r="X120" s="3">
        <f>0</f>
        <v>0</v>
      </c>
      <c r="Y120" s="3">
        <f>0</f>
        <v>0</v>
      </c>
      <c r="Z120" s="3">
        <f>0</f>
        <v>0</v>
      </c>
      <c r="AA120" s="3">
        <f>0</f>
        <v>0</v>
      </c>
      <c r="AB120" s="3">
        <f>0</f>
        <v>0</v>
      </c>
      <c r="AC120" s="3">
        <f>0</f>
        <v>0</v>
      </c>
      <c r="AD120" s="3">
        <f>0</f>
        <v>0</v>
      </c>
      <c r="AE120" s="3">
        <f>0</f>
        <v>0</v>
      </c>
      <c r="AF120" s="3">
        <f>0</f>
        <v>0</v>
      </c>
      <c r="AG120" s="3">
        <f>0</f>
        <v>0</v>
      </c>
      <c r="AH120" s="3">
        <f>0</f>
        <v>0</v>
      </c>
      <c r="AI120" s="3">
        <f>0</f>
        <v>0</v>
      </c>
      <c r="AJ120" s="3">
        <f>0</f>
        <v>0</v>
      </c>
      <c r="AK120" s="3">
        <v>1</v>
      </c>
      <c r="AL120" s="107">
        <v>5.8796296296296296E-3</v>
      </c>
      <c r="AM120">
        <v>53.15</v>
      </c>
    </row>
    <row r="121" spans="1:39" x14ac:dyDescent="0.45">
      <c r="A121" s="1" t="s">
        <v>93</v>
      </c>
      <c r="B121" s="1">
        <v>2023</v>
      </c>
      <c r="C121" s="2">
        <v>45039</v>
      </c>
      <c r="D121" s="1" t="s">
        <v>72</v>
      </c>
      <c r="E121" s="1" t="s">
        <v>291</v>
      </c>
      <c r="F121" s="1" t="s">
        <v>56</v>
      </c>
      <c r="G121" s="13">
        <f>(C121-VLOOKUP(E121,Riders!$A$2:$C$3501,2,FALSE))/365</f>
        <v>22.019178082191782</v>
      </c>
      <c r="H121" s="1">
        <v>8</v>
      </c>
      <c r="I121" s="3">
        <f>0</f>
        <v>0</v>
      </c>
      <c r="J121" s="3">
        <f>0</f>
        <v>0</v>
      </c>
      <c r="K121" s="3">
        <f>0</f>
        <v>0</v>
      </c>
      <c r="L121" s="3">
        <f>0</f>
        <v>0</v>
      </c>
      <c r="M121" s="3">
        <f>0</f>
        <v>0</v>
      </c>
      <c r="N121" s="3">
        <f>0</f>
        <v>0</v>
      </c>
      <c r="O121" s="3">
        <f>0</f>
        <v>0</v>
      </c>
      <c r="P121" s="3">
        <v>1</v>
      </c>
      <c r="Q121" s="3">
        <f>0</f>
        <v>0</v>
      </c>
      <c r="R121" s="3">
        <f>0</f>
        <v>0</v>
      </c>
      <c r="S121" s="3">
        <f>0</f>
        <v>0</v>
      </c>
      <c r="T121" s="3">
        <f>0</f>
        <v>0</v>
      </c>
      <c r="U121" s="3">
        <f>0</f>
        <v>0</v>
      </c>
      <c r="V121" s="3">
        <f>0</f>
        <v>0</v>
      </c>
      <c r="W121" s="3">
        <f>0</f>
        <v>0</v>
      </c>
      <c r="X121" s="3">
        <f>0</f>
        <v>0</v>
      </c>
      <c r="Y121" s="3">
        <f>0</f>
        <v>0</v>
      </c>
      <c r="Z121" s="3">
        <f>0</f>
        <v>0</v>
      </c>
      <c r="AA121" s="3">
        <f>0</f>
        <v>0</v>
      </c>
      <c r="AB121" s="3">
        <f>0</f>
        <v>0</v>
      </c>
      <c r="AC121" s="3">
        <f>0</f>
        <v>0</v>
      </c>
      <c r="AD121" s="3">
        <f>0</f>
        <v>0</v>
      </c>
      <c r="AE121" s="3">
        <f>0</f>
        <v>0</v>
      </c>
      <c r="AF121" s="3">
        <f>0</f>
        <v>0</v>
      </c>
      <c r="AG121" s="3">
        <f>0</f>
        <v>0</v>
      </c>
      <c r="AH121" s="3">
        <f>0</f>
        <v>0</v>
      </c>
      <c r="AI121" s="3">
        <f>0</f>
        <v>0</v>
      </c>
      <c r="AJ121" s="3">
        <f>0</f>
        <v>0</v>
      </c>
      <c r="AK121" s="3">
        <v>1</v>
      </c>
      <c r="AL121" s="107">
        <v>5.8796296296296296E-3</v>
      </c>
      <c r="AM121">
        <v>53.15</v>
      </c>
    </row>
    <row r="122" spans="1:39" x14ac:dyDescent="0.45">
      <c r="A122" s="1" t="s">
        <v>93</v>
      </c>
      <c r="B122" s="1">
        <v>2023</v>
      </c>
      <c r="C122" s="2">
        <v>45039</v>
      </c>
      <c r="D122" s="1" t="s">
        <v>72</v>
      </c>
      <c r="E122" s="1" t="s">
        <v>268</v>
      </c>
      <c r="F122" s="1" t="s">
        <v>47</v>
      </c>
      <c r="G122" s="13">
        <f>(C122-VLOOKUP(E122,Riders!$A$2:$C$3501,2,FALSE))/365</f>
        <v>26.30958904109589</v>
      </c>
      <c r="H122" s="1">
        <v>9</v>
      </c>
      <c r="I122" s="3">
        <f>0</f>
        <v>0</v>
      </c>
      <c r="J122" s="3">
        <f>0</f>
        <v>0</v>
      </c>
      <c r="K122" s="3">
        <f>0</f>
        <v>0</v>
      </c>
      <c r="L122" s="3">
        <f>0</f>
        <v>0</v>
      </c>
      <c r="M122" s="3">
        <f>0</f>
        <v>0</v>
      </c>
      <c r="N122" s="3">
        <f>0</f>
        <v>0</v>
      </c>
      <c r="O122" s="3">
        <f>0</f>
        <v>0</v>
      </c>
      <c r="P122" s="3">
        <f>0</f>
        <v>0</v>
      </c>
      <c r="Q122" s="3">
        <f>0</f>
        <v>0</v>
      </c>
      <c r="R122" s="3">
        <f>0</f>
        <v>0</v>
      </c>
      <c r="S122" s="3">
        <f>0</f>
        <v>0</v>
      </c>
      <c r="T122" s="3">
        <v>1</v>
      </c>
      <c r="U122" s="3">
        <f>0</f>
        <v>0</v>
      </c>
      <c r="V122" s="3">
        <f>0</f>
        <v>0</v>
      </c>
      <c r="W122" s="3">
        <f>0</f>
        <v>0</v>
      </c>
      <c r="X122" s="3">
        <f>0</f>
        <v>0</v>
      </c>
      <c r="Y122" s="3">
        <f>0</f>
        <v>0</v>
      </c>
      <c r="Z122" s="3">
        <f>0</f>
        <v>0</v>
      </c>
      <c r="AA122" s="3">
        <f>0</f>
        <v>0</v>
      </c>
      <c r="AB122" s="3">
        <f>0</f>
        <v>0</v>
      </c>
      <c r="AC122" s="3">
        <f>0</f>
        <v>0</v>
      </c>
      <c r="AD122" s="3">
        <f>0</f>
        <v>0</v>
      </c>
      <c r="AE122" s="3">
        <f>0</f>
        <v>0</v>
      </c>
      <c r="AF122" s="3">
        <f>0</f>
        <v>0</v>
      </c>
      <c r="AG122" s="3">
        <f>0</f>
        <v>0</v>
      </c>
      <c r="AH122" s="3">
        <f>0</f>
        <v>0</v>
      </c>
      <c r="AI122" s="3">
        <f>0</f>
        <v>0</v>
      </c>
      <c r="AJ122" s="3">
        <f>0</f>
        <v>0</v>
      </c>
      <c r="AK122" s="3">
        <v>1</v>
      </c>
      <c r="AL122" s="107">
        <v>5.8796296296296296E-3</v>
      </c>
      <c r="AM122">
        <v>53.15</v>
      </c>
    </row>
    <row r="123" spans="1:39" x14ac:dyDescent="0.45">
      <c r="A123" s="1" t="s">
        <v>93</v>
      </c>
      <c r="B123" s="1">
        <v>2023</v>
      </c>
      <c r="C123" s="2">
        <v>45039</v>
      </c>
      <c r="D123" s="1" t="s">
        <v>72</v>
      </c>
      <c r="E123" s="1" t="s">
        <v>231</v>
      </c>
      <c r="F123" s="1" t="s">
        <v>232</v>
      </c>
      <c r="G123" s="13">
        <f>(C123-VLOOKUP(E123,Riders!$A$2:$C$3501,2,FALSE))/365</f>
        <v>26.194520547945206</v>
      </c>
      <c r="H123" s="1">
        <v>10</v>
      </c>
      <c r="I123" s="3">
        <v>1</v>
      </c>
      <c r="J123" s="3">
        <f>0</f>
        <v>0</v>
      </c>
      <c r="K123" s="3">
        <f>0</f>
        <v>0</v>
      </c>
      <c r="L123" s="3">
        <f>0</f>
        <v>0</v>
      </c>
      <c r="M123" s="3">
        <f>0</f>
        <v>0</v>
      </c>
      <c r="N123" s="3">
        <f>0</f>
        <v>0</v>
      </c>
      <c r="O123" s="3">
        <f>0</f>
        <v>0</v>
      </c>
      <c r="P123" s="3">
        <f>0</f>
        <v>0</v>
      </c>
      <c r="Q123" s="3">
        <f>0</f>
        <v>0</v>
      </c>
      <c r="R123" s="3">
        <f>0</f>
        <v>0</v>
      </c>
      <c r="S123" s="3">
        <f>0</f>
        <v>0</v>
      </c>
      <c r="T123" s="3">
        <f>0</f>
        <v>0</v>
      </c>
      <c r="U123" s="3">
        <f>0</f>
        <v>0</v>
      </c>
      <c r="V123" s="3">
        <f>0</f>
        <v>0</v>
      </c>
      <c r="W123" s="3">
        <f>0</f>
        <v>0</v>
      </c>
      <c r="X123" s="3">
        <f>0</f>
        <v>0</v>
      </c>
      <c r="Y123" s="3">
        <f>0</f>
        <v>0</v>
      </c>
      <c r="Z123" s="3">
        <f>0</f>
        <v>0</v>
      </c>
      <c r="AA123" s="3">
        <f>0</f>
        <v>0</v>
      </c>
      <c r="AB123" s="3">
        <f>0</f>
        <v>0</v>
      </c>
      <c r="AC123" s="3">
        <f>0</f>
        <v>0</v>
      </c>
      <c r="AD123" s="3">
        <f>0</f>
        <v>0</v>
      </c>
      <c r="AE123" s="3">
        <f>0</f>
        <v>0</v>
      </c>
      <c r="AF123" s="3">
        <f>0</f>
        <v>0</v>
      </c>
      <c r="AG123" s="3">
        <f>0</f>
        <v>0</v>
      </c>
      <c r="AH123" s="3">
        <f>0</f>
        <v>0</v>
      </c>
      <c r="AI123" s="3">
        <f>0</f>
        <v>0</v>
      </c>
      <c r="AJ123" s="3">
        <f>0</f>
        <v>0</v>
      </c>
      <c r="AK123" s="3">
        <v>1</v>
      </c>
      <c r="AL123" s="107">
        <v>5.8796296296296296E-3</v>
      </c>
      <c r="AM123">
        <v>53.15</v>
      </c>
    </row>
    <row r="124" spans="1:39" x14ac:dyDescent="0.45">
      <c r="A124" s="1" t="s">
        <v>93</v>
      </c>
      <c r="B124" s="1">
        <v>2023</v>
      </c>
      <c r="C124" s="2">
        <v>45039</v>
      </c>
      <c r="D124" s="1" t="s">
        <v>72</v>
      </c>
      <c r="E124" s="1" t="s">
        <v>227</v>
      </c>
      <c r="F124" s="1" t="s">
        <v>53</v>
      </c>
      <c r="G124" s="13">
        <f>(C124-VLOOKUP(E124,Riders!$A$2:$C$3501,2,FALSE))/365</f>
        <v>25.167123287671235</v>
      </c>
      <c r="H124" s="1">
        <v>11</v>
      </c>
      <c r="I124" s="3">
        <f>0</f>
        <v>0</v>
      </c>
      <c r="J124" s="3">
        <v>1</v>
      </c>
      <c r="K124" s="3">
        <f>0</f>
        <v>0</v>
      </c>
      <c r="L124" s="3">
        <f>0</f>
        <v>0</v>
      </c>
      <c r="M124" s="3">
        <f>0</f>
        <v>0</v>
      </c>
      <c r="N124" s="3">
        <f>0</f>
        <v>0</v>
      </c>
      <c r="O124" s="3">
        <f>0</f>
        <v>0</v>
      </c>
      <c r="P124" s="3">
        <f>0</f>
        <v>0</v>
      </c>
      <c r="Q124" s="3">
        <f>0</f>
        <v>0</v>
      </c>
      <c r="R124" s="3">
        <f>0</f>
        <v>0</v>
      </c>
      <c r="S124" s="3">
        <f>0</f>
        <v>0</v>
      </c>
      <c r="T124" s="3">
        <f>0</f>
        <v>0</v>
      </c>
      <c r="U124" s="3">
        <f>0</f>
        <v>0</v>
      </c>
      <c r="V124" s="3">
        <f>0</f>
        <v>0</v>
      </c>
      <c r="W124" s="3">
        <f>0</f>
        <v>0</v>
      </c>
      <c r="X124" s="3">
        <f>0</f>
        <v>0</v>
      </c>
      <c r="Y124" s="3">
        <f>0</f>
        <v>0</v>
      </c>
      <c r="Z124" s="3">
        <f>0</f>
        <v>0</v>
      </c>
      <c r="AA124" s="3">
        <f>0</f>
        <v>0</v>
      </c>
      <c r="AB124" s="3">
        <f>0</f>
        <v>0</v>
      </c>
      <c r="AC124" s="3">
        <f>0</f>
        <v>0</v>
      </c>
      <c r="AD124" s="3">
        <f>0</f>
        <v>0</v>
      </c>
      <c r="AE124" s="3">
        <f>0</f>
        <v>0</v>
      </c>
      <c r="AF124" s="3">
        <f>0</f>
        <v>0</v>
      </c>
      <c r="AG124" s="3">
        <f>0</f>
        <v>0</v>
      </c>
      <c r="AH124" s="3">
        <f>0</f>
        <v>0</v>
      </c>
      <c r="AI124" s="3">
        <f>0</f>
        <v>0</v>
      </c>
      <c r="AJ124" s="3">
        <f>0</f>
        <v>0</v>
      </c>
      <c r="AK124" s="3">
        <v>1</v>
      </c>
      <c r="AL124" s="107">
        <v>5.8796296296296296E-3</v>
      </c>
      <c r="AM124">
        <v>53.15</v>
      </c>
    </row>
    <row r="125" spans="1:39" x14ac:dyDescent="0.45">
      <c r="A125" s="1" t="s">
        <v>93</v>
      </c>
      <c r="B125" s="1">
        <v>2023</v>
      </c>
      <c r="C125" s="2">
        <v>45039</v>
      </c>
      <c r="D125" s="1" t="s">
        <v>72</v>
      </c>
      <c r="E125" s="1" t="s">
        <v>216</v>
      </c>
      <c r="F125" s="1" t="s">
        <v>3817</v>
      </c>
      <c r="G125" s="13">
        <f>(C125-VLOOKUP(E125,Riders!$A$2:$C$3501,2,FALSE))/365</f>
        <v>24.208219178082192</v>
      </c>
      <c r="H125" s="1">
        <v>12</v>
      </c>
      <c r="I125" s="3">
        <f>0</f>
        <v>0</v>
      </c>
      <c r="J125" s="3">
        <f>0</f>
        <v>0</v>
      </c>
      <c r="K125" s="3">
        <f>0</f>
        <v>0</v>
      </c>
      <c r="L125" s="3">
        <f>0</f>
        <v>0</v>
      </c>
      <c r="M125" s="3">
        <f>0</f>
        <v>0</v>
      </c>
      <c r="N125" s="3">
        <f>0</f>
        <v>0</v>
      </c>
      <c r="O125" s="3">
        <v>1</v>
      </c>
      <c r="P125" s="3">
        <f>0</f>
        <v>0</v>
      </c>
      <c r="Q125" s="3">
        <f>0</f>
        <v>0</v>
      </c>
      <c r="R125" s="3">
        <f>0</f>
        <v>0</v>
      </c>
      <c r="S125" s="3">
        <f>0</f>
        <v>0</v>
      </c>
      <c r="T125" s="3">
        <f>0</f>
        <v>0</v>
      </c>
      <c r="U125" s="3">
        <f>0</f>
        <v>0</v>
      </c>
      <c r="V125" s="3">
        <f>0</f>
        <v>0</v>
      </c>
      <c r="W125" s="3">
        <f>0</f>
        <v>0</v>
      </c>
      <c r="X125" s="3">
        <f>0</f>
        <v>0</v>
      </c>
      <c r="Y125" s="3">
        <f>0</f>
        <v>0</v>
      </c>
      <c r="Z125" s="3">
        <f>0</f>
        <v>0</v>
      </c>
      <c r="AA125" s="3">
        <f>0</f>
        <v>0</v>
      </c>
      <c r="AB125" s="3">
        <f>0</f>
        <v>0</v>
      </c>
      <c r="AC125" s="3">
        <f>0</f>
        <v>0</v>
      </c>
      <c r="AD125" s="3">
        <f>0</f>
        <v>0</v>
      </c>
      <c r="AE125" s="3">
        <f>0</f>
        <v>0</v>
      </c>
      <c r="AF125" s="3">
        <f>0</f>
        <v>0</v>
      </c>
      <c r="AG125" s="3">
        <f>0</f>
        <v>0</v>
      </c>
      <c r="AH125" s="3">
        <f>0</f>
        <v>0</v>
      </c>
      <c r="AI125" s="3">
        <f>0</f>
        <v>0</v>
      </c>
      <c r="AJ125" s="3">
        <f>0</f>
        <v>0</v>
      </c>
      <c r="AK125" s="3">
        <v>1</v>
      </c>
      <c r="AL125" s="107">
        <v>5.8796296296296296E-3</v>
      </c>
      <c r="AM125">
        <v>53.15</v>
      </c>
    </row>
    <row r="126" spans="1:39" x14ac:dyDescent="0.45">
      <c r="A126" s="1" t="s">
        <v>93</v>
      </c>
      <c r="B126" s="1">
        <v>2023</v>
      </c>
      <c r="C126" s="2">
        <v>45039</v>
      </c>
      <c r="D126" s="1" t="s">
        <v>72</v>
      </c>
      <c r="E126" s="1" t="s">
        <v>229</v>
      </c>
      <c r="F126" s="1" t="s">
        <v>61</v>
      </c>
      <c r="G126" s="13">
        <f>(C126-VLOOKUP(E126,Riders!$A$2:$C$3501,2,FALSE))/365</f>
        <v>24.624657534246577</v>
      </c>
      <c r="H126" s="1">
        <v>13</v>
      </c>
      <c r="I126" s="3">
        <f>0</f>
        <v>0</v>
      </c>
      <c r="J126" s="3">
        <f>0</f>
        <v>0</v>
      </c>
      <c r="K126" s="3">
        <f>0</f>
        <v>0</v>
      </c>
      <c r="L126" s="3">
        <f>0</f>
        <v>0</v>
      </c>
      <c r="M126" s="3">
        <f>0</f>
        <v>0</v>
      </c>
      <c r="N126" s="3">
        <f>0</f>
        <v>0</v>
      </c>
      <c r="O126" s="3">
        <f>0</f>
        <v>0</v>
      </c>
      <c r="P126" s="3">
        <f>0</f>
        <v>0</v>
      </c>
      <c r="Q126" s="3">
        <f>0</f>
        <v>0</v>
      </c>
      <c r="R126" s="3">
        <f>0</f>
        <v>0</v>
      </c>
      <c r="S126" s="3">
        <f>0</f>
        <v>0</v>
      </c>
      <c r="T126" s="3">
        <f>0</f>
        <v>0</v>
      </c>
      <c r="U126" s="3">
        <f>0</f>
        <v>0</v>
      </c>
      <c r="V126" s="3">
        <f>0</f>
        <v>0</v>
      </c>
      <c r="W126" s="3">
        <f>0</f>
        <v>0</v>
      </c>
      <c r="X126" s="3">
        <f>0</f>
        <v>0</v>
      </c>
      <c r="Y126" s="3">
        <f>0</f>
        <v>0</v>
      </c>
      <c r="Z126" s="3">
        <f>0</f>
        <v>0</v>
      </c>
      <c r="AA126" s="3">
        <f>0</f>
        <v>0</v>
      </c>
      <c r="AB126" s="3">
        <f>0</f>
        <v>0</v>
      </c>
      <c r="AC126" s="3">
        <f>0</f>
        <v>0</v>
      </c>
      <c r="AD126" s="3">
        <f>0</f>
        <v>0</v>
      </c>
      <c r="AE126" s="3">
        <f>0</f>
        <v>0</v>
      </c>
      <c r="AF126" s="3">
        <f>0</f>
        <v>0</v>
      </c>
      <c r="AG126" s="3">
        <f>0</f>
        <v>0</v>
      </c>
      <c r="AH126" s="3">
        <f>0</f>
        <v>0</v>
      </c>
      <c r="AI126" s="3">
        <f>0</f>
        <v>0</v>
      </c>
      <c r="AJ126" s="3">
        <f>0</f>
        <v>0</v>
      </c>
      <c r="AK126" s="3">
        <v>0</v>
      </c>
      <c r="AL126" s="107">
        <v>5.8796296296296296E-3</v>
      </c>
      <c r="AM126">
        <v>53.15</v>
      </c>
    </row>
    <row r="127" spans="1:39" x14ac:dyDescent="0.45">
      <c r="A127" s="1" t="s">
        <v>93</v>
      </c>
      <c r="B127" s="1">
        <v>2023</v>
      </c>
      <c r="C127" s="2">
        <v>45039</v>
      </c>
      <c r="D127" s="1" t="s">
        <v>72</v>
      </c>
      <c r="E127" s="1" t="s">
        <v>221</v>
      </c>
      <c r="F127" s="1" t="s">
        <v>40</v>
      </c>
      <c r="G127" s="13">
        <f>(C127-VLOOKUP(E127,Riders!$A$2:$C$3501,2,FALSE))/365</f>
        <v>26.052054794520547</v>
      </c>
      <c r="H127" s="1">
        <v>14</v>
      </c>
      <c r="I127" s="3">
        <f>0</f>
        <v>0</v>
      </c>
      <c r="J127" s="3">
        <f>0</f>
        <v>0</v>
      </c>
      <c r="K127" s="3">
        <f>0</f>
        <v>0</v>
      </c>
      <c r="L127" s="3">
        <f>0</f>
        <v>0</v>
      </c>
      <c r="M127" s="3">
        <f>0</f>
        <v>0</v>
      </c>
      <c r="N127" s="3">
        <f>0</f>
        <v>0</v>
      </c>
      <c r="O127" s="3">
        <f>0</f>
        <v>0</v>
      </c>
      <c r="P127" s="3">
        <f>0</f>
        <v>0</v>
      </c>
      <c r="Q127" s="3">
        <f>0</f>
        <v>0</v>
      </c>
      <c r="R127" s="3">
        <f>0</f>
        <v>0</v>
      </c>
      <c r="S127" s="3">
        <f>0</f>
        <v>0</v>
      </c>
      <c r="T127" s="3">
        <f>0</f>
        <v>0</v>
      </c>
      <c r="U127" s="3">
        <f>0</f>
        <v>0</v>
      </c>
      <c r="V127" s="3">
        <f>0</f>
        <v>0</v>
      </c>
      <c r="W127" s="3">
        <f>0</f>
        <v>0</v>
      </c>
      <c r="X127" s="3">
        <f>0</f>
        <v>0</v>
      </c>
      <c r="Y127" s="3">
        <f>0</f>
        <v>0</v>
      </c>
      <c r="Z127" s="3">
        <f>0</f>
        <v>0</v>
      </c>
      <c r="AA127" s="3">
        <f>0</f>
        <v>0</v>
      </c>
      <c r="AB127" s="3">
        <f>0</f>
        <v>0</v>
      </c>
      <c r="AC127" s="3">
        <f>0</f>
        <v>0</v>
      </c>
      <c r="AD127" s="3">
        <f>0</f>
        <v>0</v>
      </c>
      <c r="AE127" s="3">
        <f>0</f>
        <v>0</v>
      </c>
      <c r="AF127" s="3">
        <f>0</f>
        <v>0</v>
      </c>
      <c r="AG127" s="3">
        <f>0</f>
        <v>0</v>
      </c>
      <c r="AH127" s="3">
        <f>0</f>
        <v>0</v>
      </c>
      <c r="AI127" s="3">
        <f>0</f>
        <v>0</v>
      </c>
      <c r="AJ127" s="3">
        <f>0</f>
        <v>0</v>
      </c>
      <c r="AK127" s="3">
        <v>0</v>
      </c>
      <c r="AL127" s="107">
        <v>5.8796296296296296E-3</v>
      </c>
      <c r="AM127">
        <v>53.15</v>
      </c>
    </row>
    <row r="128" spans="1:39" x14ac:dyDescent="0.45">
      <c r="A128" s="1" t="s">
        <v>93</v>
      </c>
      <c r="B128" s="1">
        <v>2023</v>
      </c>
      <c r="C128" s="2">
        <v>45039</v>
      </c>
      <c r="D128" s="1" t="s">
        <v>72</v>
      </c>
      <c r="E128" s="1" t="s">
        <v>251</v>
      </c>
      <c r="F128" s="1" t="s">
        <v>65</v>
      </c>
      <c r="G128" s="13">
        <f>(C128-VLOOKUP(E128,Riders!$A$2:$C$3501,2,FALSE))/365</f>
        <v>21.980821917808218</v>
      </c>
      <c r="H128" s="1">
        <v>15</v>
      </c>
      <c r="I128" s="3">
        <f>0</f>
        <v>0</v>
      </c>
      <c r="J128" s="3">
        <f>0</f>
        <v>0</v>
      </c>
      <c r="K128" s="3">
        <f>0</f>
        <v>0</v>
      </c>
      <c r="L128" s="3">
        <f>0</f>
        <v>0</v>
      </c>
      <c r="M128" s="3">
        <f>0</f>
        <v>0</v>
      </c>
      <c r="N128" s="3">
        <f>0</f>
        <v>0</v>
      </c>
      <c r="O128" s="3">
        <f>0</f>
        <v>0</v>
      </c>
      <c r="P128" s="3">
        <f>0</f>
        <v>0</v>
      </c>
      <c r="Q128" s="3">
        <f>0</f>
        <v>0</v>
      </c>
      <c r="R128" s="3">
        <f>0</f>
        <v>0</v>
      </c>
      <c r="S128" s="3">
        <f>0</f>
        <v>0</v>
      </c>
      <c r="T128" s="3">
        <f>0</f>
        <v>0</v>
      </c>
      <c r="U128" s="3">
        <f>0</f>
        <v>0</v>
      </c>
      <c r="V128" s="3">
        <f>0</f>
        <v>0</v>
      </c>
      <c r="W128" s="3">
        <f>0</f>
        <v>0</v>
      </c>
      <c r="X128" s="3">
        <f>0</f>
        <v>0</v>
      </c>
      <c r="Y128" s="3">
        <f>0</f>
        <v>0</v>
      </c>
      <c r="Z128" s="3">
        <f>0</f>
        <v>0</v>
      </c>
      <c r="AA128" s="3">
        <f>0</f>
        <v>0</v>
      </c>
      <c r="AB128" s="3">
        <f>0</f>
        <v>0</v>
      </c>
      <c r="AC128" s="3">
        <f>0</f>
        <v>0</v>
      </c>
      <c r="AD128" s="3">
        <f>0</f>
        <v>0</v>
      </c>
      <c r="AE128" s="3">
        <f>0</f>
        <v>0</v>
      </c>
      <c r="AF128" s="3">
        <f>0</f>
        <v>0</v>
      </c>
      <c r="AG128" s="3">
        <f>0</f>
        <v>0</v>
      </c>
      <c r="AH128" s="3">
        <f>0</f>
        <v>0</v>
      </c>
      <c r="AI128" s="3">
        <f>0</f>
        <v>0</v>
      </c>
      <c r="AJ128" s="3">
        <f>0</f>
        <v>0</v>
      </c>
      <c r="AK128" s="3">
        <v>0</v>
      </c>
      <c r="AL128" s="107">
        <v>5.8796296296296296E-3</v>
      </c>
      <c r="AM128">
        <v>53.15</v>
      </c>
    </row>
    <row r="129" spans="1:39" x14ac:dyDescent="0.45">
      <c r="A129" s="1" t="s">
        <v>93</v>
      </c>
      <c r="B129" s="1">
        <v>2023</v>
      </c>
      <c r="C129" s="2">
        <v>45039</v>
      </c>
      <c r="D129" s="1" t="s">
        <v>72</v>
      </c>
      <c r="E129" s="1" t="s">
        <v>244</v>
      </c>
      <c r="F129" s="1" t="s">
        <v>38</v>
      </c>
      <c r="G129" s="13">
        <f>(C129-VLOOKUP(E129,Riders!$A$2:$C$3501,2,FALSE))/365</f>
        <v>29.065753424657533</v>
      </c>
      <c r="H129" s="1">
        <v>16</v>
      </c>
      <c r="I129" s="3">
        <f>0</f>
        <v>0</v>
      </c>
      <c r="J129" s="3">
        <f>0</f>
        <v>0</v>
      </c>
      <c r="K129" s="3">
        <f>0</f>
        <v>0</v>
      </c>
      <c r="L129" s="3">
        <f>0</f>
        <v>0</v>
      </c>
      <c r="M129" s="3">
        <f>0</f>
        <v>0</v>
      </c>
      <c r="N129" s="3">
        <f>0</f>
        <v>0</v>
      </c>
      <c r="O129" s="3">
        <f>0</f>
        <v>0</v>
      </c>
      <c r="P129" s="3">
        <f>0</f>
        <v>0</v>
      </c>
      <c r="Q129" s="3">
        <f>0</f>
        <v>0</v>
      </c>
      <c r="R129" s="3">
        <f>0</f>
        <v>0</v>
      </c>
      <c r="S129" s="3">
        <f>0</f>
        <v>0</v>
      </c>
      <c r="T129" s="3">
        <f>0</f>
        <v>0</v>
      </c>
      <c r="U129" s="3">
        <f>0</f>
        <v>0</v>
      </c>
      <c r="V129" s="3">
        <f>0</f>
        <v>0</v>
      </c>
      <c r="W129" s="3">
        <f>0</f>
        <v>0</v>
      </c>
      <c r="X129" s="3">
        <f>0</f>
        <v>0</v>
      </c>
      <c r="Y129" s="3">
        <f>0</f>
        <v>0</v>
      </c>
      <c r="Z129" s="3">
        <f>0</f>
        <v>0</v>
      </c>
      <c r="AA129" s="3">
        <f>0</f>
        <v>0</v>
      </c>
      <c r="AB129" s="3">
        <f>0</f>
        <v>0</v>
      </c>
      <c r="AC129" s="3">
        <f>0</f>
        <v>0</v>
      </c>
      <c r="AD129" s="3">
        <f>0</f>
        <v>0</v>
      </c>
      <c r="AE129" s="3">
        <f>0</f>
        <v>0</v>
      </c>
      <c r="AF129" s="3">
        <f>0</f>
        <v>0</v>
      </c>
      <c r="AG129" s="3">
        <f>0</f>
        <v>0</v>
      </c>
      <c r="AH129" s="3">
        <f>0</f>
        <v>0</v>
      </c>
      <c r="AI129" s="3">
        <f>0</f>
        <v>0</v>
      </c>
      <c r="AJ129" s="3">
        <f>0</f>
        <v>0</v>
      </c>
      <c r="AK129" s="3">
        <v>0</v>
      </c>
      <c r="AL129" s="107">
        <v>5.8796296296296296E-3</v>
      </c>
      <c r="AM129">
        <v>53.15</v>
      </c>
    </row>
    <row r="130" spans="1:39" x14ac:dyDescent="0.45">
      <c r="A130" s="1" t="s">
        <v>93</v>
      </c>
      <c r="B130" s="1">
        <v>2023</v>
      </c>
      <c r="C130" s="2">
        <v>45039</v>
      </c>
      <c r="D130" s="1" t="s">
        <v>72</v>
      </c>
      <c r="E130" s="1" t="s">
        <v>2329</v>
      </c>
      <c r="F130" s="1" t="s">
        <v>49</v>
      </c>
      <c r="G130" s="13">
        <f>(C130-VLOOKUP(E130,Riders!$A$2:$C$3501,2,FALSE))/365</f>
        <v>22.654794520547945</v>
      </c>
      <c r="H130" s="1">
        <v>17</v>
      </c>
      <c r="I130" s="3">
        <f>0</f>
        <v>0</v>
      </c>
      <c r="J130" s="3">
        <f>0</f>
        <v>0</v>
      </c>
      <c r="K130" s="3">
        <f>0</f>
        <v>0</v>
      </c>
      <c r="L130" s="3">
        <f>0</f>
        <v>0</v>
      </c>
      <c r="M130" s="3">
        <f>0</f>
        <v>0</v>
      </c>
      <c r="N130" s="3">
        <f>0</f>
        <v>0</v>
      </c>
      <c r="O130" s="3">
        <f>0</f>
        <v>0</v>
      </c>
      <c r="P130" s="3">
        <f>0</f>
        <v>0</v>
      </c>
      <c r="Q130" s="3">
        <f>0</f>
        <v>0</v>
      </c>
      <c r="R130" s="3">
        <f>0</f>
        <v>0</v>
      </c>
      <c r="S130" s="3">
        <f>0</f>
        <v>0</v>
      </c>
      <c r="T130" s="3">
        <f>0</f>
        <v>0</v>
      </c>
      <c r="U130" s="3">
        <f>0</f>
        <v>0</v>
      </c>
      <c r="V130" s="3">
        <f>0</f>
        <v>0</v>
      </c>
      <c r="W130" s="3">
        <f>0</f>
        <v>0</v>
      </c>
      <c r="X130" s="3">
        <f>0</f>
        <v>0</v>
      </c>
      <c r="Y130" s="3">
        <f>0</f>
        <v>0</v>
      </c>
      <c r="Z130" s="3">
        <f>0</f>
        <v>0</v>
      </c>
      <c r="AA130" s="3">
        <f>0</f>
        <v>0</v>
      </c>
      <c r="AB130" s="3">
        <f>0</f>
        <v>0</v>
      </c>
      <c r="AC130" s="3">
        <f>0</f>
        <v>0</v>
      </c>
      <c r="AD130" s="3">
        <f>0</f>
        <v>0</v>
      </c>
      <c r="AE130" s="3">
        <f>0</f>
        <v>0</v>
      </c>
      <c r="AF130" s="3">
        <f>0</f>
        <v>0</v>
      </c>
      <c r="AG130" s="3">
        <f>0</f>
        <v>0</v>
      </c>
      <c r="AH130" s="3">
        <f>0</f>
        <v>0</v>
      </c>
      <c r="AI130" s="3">
        <f>0</f>
        <v>0</v>
      </c>
      <c r="AJ130" s="3">
        <f>0</f>
        <v>0</v>
      </c>
      <c r="AK130" s="3">
        <v>0</v>
      </c>
      <c r="AL130" s="107">
        <v>5.8796296296296296E-3</v>
      </c>
      <c r="AM130">
        <v>53.15</v>
      </c>
    </row>
    <row r="131" spans="1:39" x14ac:dyDescent="0.45">
      <c r="A131" s="1" t="s">
        <v>93</v>
      </c>
      <c r="B131" s="1">
        <v>2023</v>
      </c>
      <c r="C131" s="2">
        <v>45039</v>
      </c>
      <c r="D131" s="1" t="s">
        <v>72</v>
      </c>
      <c r="E131" s="1" t="s">
        <v>217</v>
      </c>
      <c r="F131" s="1" t="s">
        <v>29</v>
      </c>
      <c r="G131" s="13">
        <f>(C131-VLOOKUP(E131,Riders!$A$2:$C$3501,2,FALSE))/365</f>
        <v>25.065753424657533</v>
      </c>
      <c r="H131" s="1">
        <v>18</v>
      </c>
      <c r="I131" s="3">
        <f>0</f>
        <v>0</v>
      </c>
      <c r="J131" s="3">
        <f>0</f>
        <v>0</v>
      </c>
      <c r="K131" s="3">
        <f>0</f>
        <v>0</v>
      </c>
      <c r="L131" s="3">
        <f>0</f>
        <v>0</v>
      </c>
      <c r="M131" s="3">
        <f>0</f>
        <v>0</v>
      </c>
      <c r="N131" s="3">
        <f>0</f>
        <v>0</v>
      </c>
      <c r="O131" s="3">
        <f>0</f>
        <v>0</v>
      </c>
      <c r="P131" s="3">
        <f>0</f>
        <v>0</v>
      </c>
      <c r="Q131" s="3">
        <f>0</f>
        <v>0</v>
      </c>
      <c r="R131" s="3">
        <f>0</f>
        <v>0</v>
      </c>
      <c r="S131" s="3">
        <f>0</f>
        <v>0</v>
      </c>
      <c r="T131" s="3">
        <f>0</f>
        <v>0</v>
      </c>
      <c r="U131" s="3">
        <f>0</f>
        <v>0</v>
      </c>
      <c r="V131" s="3">
        <f>0</f>
        <v>0</v>
      </c>
      <c r="W131" s="3">
        <f>0</f>
        <v>0</v>
      </c>
      <c r="X131" s="3">
        <f>0</f>
        <v>0</v>
      </c>
      <c r="Y131" s="3">
        <f>0</f>
        <v>0</v>
      </c>
      <c r="Z131" s="3">
        <f>0</f>
        <v>0</v>
      </c>
      <c r="AA131" s="3">
        <f>0</f>
        <v>0</v>
      </c>
      <c r="AB131" s="3">
        <f>0</f>
        <v>0</v>
      </c>
      <c r="AC131" s="3">
        <f>0</f>
        <v>0</v>
      </c>
      <c r="AD131" s="3">
        <f>0</f>
        <v>0</v>
      </c>
      <c r="AE131" s="3">
        <f>0</f>
        <v>0</v>
      </c>
      <c r="AF131" s="3">
        <f>0</f>
        <v>0</v>
      </c>
      <c r="AG131" s="3">
        <f>0</f>
        <v>0</v>
      </c>
      <c r="AH131" s="3">
        <f>0</f>
        <v>0</v>
      </c>
      <c r="AI131" s="3">
        <f>0</f>
        <v>0</v>
      </c>
      <c r="AJ131" s="3">
        <f>0</f>
        <v>0</v>
      </c>
      <c r="AK131" s="3">
        <v>0</v>
      </c>
      <c r="AL131" s="107">
        <v>5.8796296296296296E-3</v>
      </c>
      <c r="AM131">
        <v>53.15</v>
      </c>
    </row>
    <row r="132" spans="1:39" x14ac:dyDescent="0.45">
      <c r="A132" s="1" t="s">
        <v>93</v>
      </c>
      <c r="B132" s="1">
        <v>2023</v>
      </c>
      <c r="C132" s="2">
        <v>45039</v>
      </c>
      <c r="D132" s="1" t="s">
        <v>72</v>
      </c>
      <c r="E132" s="1" t="s">
        <v>246</v>
      </c>
      <c r="F132" s="1" t="s">
        <v>247</v>
      </c>
      <c r="G132" s="13">
        <f>(C132-VLOOKUP(E132,Riders!$A$2:$C$3501,2,FALSE))/365</f>
        <v>30.824657534246576</v>
      </c>
      <c r="H132" s="1">
        <v>19</v>
      </c>
      <c r="I132" s="3">
        <f>0</f>
        <v>0</v>
      </c>
      <c r="J132" s="3">
        <f>0</f>
        <v>0</v>
      </c>
      <c r="K132" s="3">
        <f>0</f>
        <v>0</v>
      </c>
      <c r="L132" s="3">
        <f>0</f>
        <v>0</v>
      </c>
      <c r="M132" s="3">
        <f>0</f>
        <v>0</v>
      </c>
      <c r="N132" s="3">
        <f>0</f>
        <v>0</v>
      </c>
      <c r="O132" s="3">
        <f>0</f>
        <v>0</v>
      </c>
      <c r="P132" s="3">
        <f>0</f>
        <v>0</v>
      </c>
      <c r="Q132" s="3">
        <f>0</f>
        <v>0</v>
      </c>
      <c r="R132" s="3">
        <f>0</f>
        <v>0</v>
      </c>
      <c r="S132" s="3">
        <f>0</f>
        <v>0</v>
      </c>
      <c r="T132" s="3">
        <f>0</f>
        <v>0</v>
      </c>
      <c r="U132" s="3">
        <f>0</f>
        <v>0</v>
      </c>
      <c r="V132" s="3">
        <f>0</f>
        <v>0</v>
      </c>
      <c r="W132" s="3">
        <f>0</f>
        <v>0</v>
      </c>
      <c r="X132" s="3">
        <f>0</f>
        <v>0</v>
      </c>
      <c r="Y132" s="3">
        <f>0</f>
        <v>0</v>
      </c>
      <c r="Z132" s="3">
        <f>0</f>
        <v>0</v>
      </c>
      <c r="AA132" s="3">
        <f>0</f>
        <v>0</v>
      </c>
      <c r="AB132" s="3">
        <f>0</f>
        <v>0</v>
      </c>
      <c r="AC132" s="3">
        <f>0</f>
        <v>0</v>
      </c>
      <c r="AD132" s="3">
        <f>0</f>
        <v>0</v>
      </c>
      <c r="AE132" s="3">
        <f>0</f>
        <v>0</v>
      </c>
      <c r="AF132" s="3">
        <f>0</f>
        <v>0</v>
      </c>
      <c r="AG132" s="3">
        <f>0</f>
        <v>0</v>
      </c>
      <c r="AH132" s="3">
        <f>0</f>
        <v>0</v>
      </c>
      <c r="AI132" s="3">
        <f>0</f>
        <v>0</v>
      </c>
      <c r="AJ132" s="3">
        <f>0</f>
        <v>0</v>
      </c>
      <c r="AK132" s="3">
        <v>0</v>
      </c>
      <c r="AL132" s="107">
        <v>5.8796296296296296E-3</v>
      </c>
      <c r="AM132">
        <v>53.15</v>
      </c>
    </row>
    <row r="133" spans="1:39" x14ac:dyDescent="0.45">
      <c r="A133" s="1" t="s">
        <v>93</v>
      </c>
      <c r="B133" s="1">
        <v>2023</v>
      </c>
      <c r="C133" s="2">
        <v>45039</v>
      </c>
      <c r="D133" s="1" t="s">
        <v>72</v>
      </c>
      <c r="E133" s="1" t="s">
        <v>228</v>
      </c>
      <c r="F133" s="1" t="s">
        <v>15</v>
      </c>
      <c r="G133" s="13">
        <f>(C133-VLOOKUP(E133,Riders!$A$2:$C$3501,2,FALSE))/365</f>
        <v>23.824657534246576</v>
      </c>
      <c r="H133" s="1">
        <v>20</v>
      </c>
      <c r="I133" s="3">
        <f>0</f>
        <v>0</v>
      </c>
      <c r="J133" s="3">
        <f>0</f>
        <v>0</v>
      </c>
      <c r="K133" s="3">
        <f>0</f>
        <v>0</v>
      </c>
      <c r="L133" s="3">
        <f>0</f>
        <v>0</v>
      </c>
      <c r="M133" s="3">
        <f>0</f>
        <v>0</v>
      </c>
      <c r="N133" s="3">
        <f>0</f>
        <v>0</v>
      </c>
      <c r="O133" s="3">
        <f>0</f>
        <v>0</v>
      </c>
      <c r="P133" s="3">
        <f>0</f>
        <v>0</v>
      </c>
      <c r="Q133" s="3">
        <f>0</f>
        <v>0</v>
      </c>
      <c r="R133" s="3">
        <f>0</f>
        <v>0</v>
      </c>
      <c r="S133" s="3">
        <f>0</f>
        <v>0</v>
      </c>
      <c r="T133" s="3">
        <f>0</f>
        <v>0</v>
      </c>
      <c r="U133" s="3">
        <f>0</f>
        <v>0</v>
      </c>
      <c r="V133" s="3">
        <f>0</f>
        <v>0</v>
      </c>
      <c r="W133" s="3">
        <f>0</f>
        <v>0</v>
      </c>
      <c r="X133" s="3">
        <f>0</f>
        <v>0</v>
      </c>
      <c r="Y133" s="3">
        <f>0</f>
        <v>0</v>
      </c>
      <c r="Z133" s="3">
        <f>0</f>
        <v>0</v>
      </c>
      <c r="AA133" s="3">
        <f>0</f>
        <v>0</v>
      </c>
      <c r="AB133" s="3">
        <f>0</f>
        <v>0</v>
      </c>
      <c r="AC133" s="3">
        <f>0</f>
        <v>0</v>
      </c>
      <c r="AD133" s="3">
        <f>0</f>
        <v>0</v>
      </c>
      <c r="AE133" s="3">
        <f>0</f>
        <v>0</v>
      </c>
      <c r="AF133" s="3">
        <f>0</f>
        <v>0</v>
      </c>
      <c r="AG133" s="3">
        <f>0</f>
        <v>0</v>
      </c>
      <c r="AH133" s="3">
        <f>0</f>
        <v>0</v>
      </c>
      <c r="AI133" s="3">
        <f>0</f>
        <v>0</v>
      </c>
      <c r="AJ133" s="3">
        <f>0</f>
        <v>0</v>
      </c>
      <c r="AK133" s="3">
        <v>0</v>
      </c>
      <c r="AL133" s="107">
        <v>5.8796296296296296E-3</v>
      </c>
      <c r="AM133">
        <v>53.15</v>
      </c>
    </row>
    <row r="134" spans="1:39" x14ac:dyDescent="0.45">
      <c r="A134" s="1" t="s">
        <v>93</v>
      </c>
      <c r="B134" s="1">
        <v>2023</v>
      </c>
      <c r="C134" s="2">
        <v>45039</v>
      </c>
      <c r="D134" s="1" t="s">
        <v>72</v>
      </c>
      <c r="E134" s="1" t="s">
        <v>431</v>
      </c>
      <c r="F134" s="1" t="s">
        <v>97</v>
      </c>
      <c r="G134" s="13">
        <f>(C134-VLOOKUP(E134,Riders!$A$2:$C$3501,2,FALSE))/365</f>
        <v>18.367123287671234</v>
      </c>
      <c r="H134" s="1">
        <v>21</v>
      </c>
      <c r="I134" s="3">
        <f>0</f>
        <v>0</v>
      </c>
      <c r="J134" s="3">
        <f>0</f>
        <v>0</v>
      </c>
      <c r="K134" s="3">
        <f>0</f>
        <v>0</v>
      </c>
      <c r="L134" s="3">
        <f>0</f>
        <v>0</v>
      </c>
      <c r="M134" s="3">
        <f>0</f>
        <v>0</v>
      </c>
      <c r="N134" s="3">
        <f>0</f>
        <v>0</v>
      </c>
      <c r="O134" s="3">
        <f>0</f>
        <v>0</v>
      </c>
      <c r="P134" s="3">
        <f>0</f>
        <v>0</v>
      </c>
      <c r="Q134" s="3">
        <f>0</f>
        <v>0</v>
      </c>
      <c r="R134" s="3">
        <f>0</f>
        <v>0</v>
      </c>
      <c r="S134" s="3">
        <f>0</f>
        <v>0</v>
      </c>
      <c r="T134" s="3">
        <f>0</f>
        <v>0</v>
      </c>
      <c r="U134" s="3">
        <f>0</f>
        <v>0</v>
      </c>
      <c r="V134" s="3">
        <f>0</f>
        <v>0</v>
      </c>
      <c r="W134" s="3">
        <f>0</f>
        <v>0</v>
      </c>
      <c r="X134" s="3">
        <f>0</f>
        <v>0</v>
      </c>
      <c r="Y134" s="3">
        <f>0</f>
        <v>0</v>
      </c>
      <c r="Z134" s="3">
        <f>0</f>
        <v>0</v>
      </c>
      <c r="AA134" s="3">
        <f>0</f>
        <v>0</v>
      </c>
      <c r="AB134" s="3">
        <f>0</f>
        <v>0</v>
      </c>
      <c r="AC134" s="3">
        <f>0</f>
        <v>0</v>
      </c>
      <c r="AD134" s="3">
        <f>0</f>
        <v>0</v>
      </c>
      <c r="AE134" s="3">
        <f>0</f>
        <v>0</v>
      </c>
      <c r="AF134" s="3">
        <f>0</f>
        <v>0</v>
      </c>
      <c r="AG134" s="3">
        <f>0</f>
        <v>0</v>
      </c>
      <c r="AH134" s="3">
        <f>0</f>
        <v>0</v>
      </c>
      <c r="AI134" s="3">
        <f>0</f>
        <v>0</v>
      </c>
      <c r="AJ134" s="3">
        <f>0</f>
        <v>0</v>
      </c>
      <c r="AK134" s="3">
        <v>0</v>
      </c>
      <c r="AL134" s="107">
        <v>5.8796296296296296E-3</v>
      </c>
      <c r="AM134">
        <v>53.15</v>
      </c>
    </row>
    <row r="135" spans="1:39" x14ac:dyDescent="0.45">
      <c r="A135" s="1" t="s">
        <v>93</v>
      </c>
      <c r="B135" s="1">
        <v>2023</v>
      </c>
      <c r="C135" s="2">
        <v>45039</v>
      </c>
      <c r="D135" s="1" t="s">
        <v>72</v>
      </c>
      <c r="E135" s="1" t="s">
        <v>458</v>
      </c>
      <c r="F135" s="1" t="s">
        <v>36</v>
      </c>
      <c r="G135" s="13">
        <f>(C135-VLOOKUP(E135,Riders!$A$2:$C$3501,2,FALSE))/365</f>
        <v>24.449315068493149</v>
      </c>
      <c r="H135" s="1">
        <v>22</v>
      </c>
      <c r="I135" s="3">
        <f>0</f>
        <v>0</v>
      </c>
      <c r="J135" s="3">
        <f>0</f>
        <v>0</v>
      </c>
      <c r="K135" s="3">
        <f>0</f>
        <v>0</v>
      </c>
      <c r="L135" s="3">
        <f>0</f>
        <v>0</v>
      </c>
      <c r="M135" s="3">
        <f>0</f>
        <v>0</v>
      </c>
      <c r="N135" s="3">
        <f>0</f>
        <v>0</v>
      </c>
      <c r="O135" s="3">
        <f>0</f>
        <v>0</v>
      </c>
      <c r="P135" s="3">
        <f>0</f>
        <v>0</v>
      </c>
      <c r="Q135" s="3">
        <f>0</f>
        <v>0</v>
      </c>
      <c r="R135" s="3">
        <f>0</f>
        <v>0</v>
      </c>
      <c r="S135" s="3">
        <f>0</f>
        <v>0</v>
      </c>
      <c r="T135" s="3">
        <f>0</f>
        <v>0</v>
      </c>
      <c r="U135" s="3">
        <f>0</f>
        <v>0</v>
      </c>
      <c r="V135" s="3">
        <f>0</f>
        <v>0</v>
      </c>
      <c r="W135" s="3">
        <f>0</f>
        <v>0</v>
      </c>
      <c r="X135" s="3">
        <f>0</f>
        <v>0</v>
      </c>
      <c r="Y135" s="3">
        <f>0</f>
        <v>0</v>
      </c>
      <c r="Z135" s="3">
        <f>0</f>
        <v>0</v>
      </c>
      <c r="AA135" s="3">
        <f>0</f>
        <v>0</v>
      </c>
      <c r="AB135" s="3">
        <f>0</f>
        <v>0</v>
      </c>
      <c r="AC135" s="3">
        <f>0</f>
        <v>0</v>
      </c>
      <c r="AD135" s="3">
        <f>0</f>
        <v>0</v>
      </c>
      <c r="AE135" s="3">
        <f>0</f>
        <v>0</v>
      </c>
      <c r="AF135" s="3">
        <f>0</f>
        <v>0</v>
      </c>
      <c r="AG135" s="3">
        <f>0</f>
        <v>0</v>
      </c>
      <c r="AH135" s="3">
        <f>0</f>
        <v>0</v>
      </c>
      <c r="AI135" s="3">
        <f>0</f>
        <v>0</v>
      </c>
      <c r="AJ135" s="3">
        <f>0</f>
        <v>0</v>
      </c>
      <c r="AK135" s="3">
        <v>0</v>
      </c>
      <c r="AL135" s="107">
        <v>5.8796296296296296E-3</v>
      </c>
      <c r="AM135">
        <v>53.15</v>
      </c>
    </row>
    <row r="136" spans="1:39" x14ac:dyDescent="0.45">
      <c r="A136" s="1" t="s">
        <v>93</v>
      </c>
      <c r="B136" s="1">
        <v>2023</v>
      </c>
      <c r="C136" s="2">
        <v>45039</v>
      </c>
      <c r="D136" s="1" t="s">
        <v>72</v>
      </c>
      <c r="E136" s="1" t="s">
        <v>224</v>
      </c>
      <c r="F136" s="1" t="s">
        <v>225</v>
      </c>
      <c r="G136" s="13">
        <f>(C136-VLOOKUP(E136,Riders!$A$2:$C$3501,2,FALSE))/365</f>
        <v>23.36986301369863</v>
      </c>
      <c r="H136" s="1">
        <v>23</v>
      </c>
      <c r="I136" s="3">
        <f>0</f>
        <v>0</v>
      </c>
      <c r="J136" s="3">
        <f>0</f>
        <v>0</v>
      </c>
      <c r="K136" s="3">
        <f>0</f>
        <v>0</v>
      </c>
      <c r="L136" s="3">
        <f>0</f>
        <v>0</v>
      </c>
      <c r="M136" s="3">
        <f>0</f>
        <v>0</v>
      </c>
      <c r="N136" s="3">
        <f>0</f>
        <v>0</v>
      </c>
      <c r="O136" s="3">
        <f>0</f>
        <v>0</v>
      </c>
      <c r="P136" s="3">
        <f>0</f>
        <v>0</v>
      </c>
      <c r="Q136" s="3">
        <f>0</f>
        <v>0</v>
      </c>
      <c r="R136" s="3">
        <f>0</f>
        <v>0</v>
      </c>
      <c r="S136" s="3">
        <f>0</f>
        <v>0</v>
      </c>
      <c r="T136" s="3">
        <f>0</f>
        <v>0</v>
      </c>
      <c r="U136" s="3">
        <f>0</f>
        <v>0</v>
      </c>
      <c r="V136" s="3">
        <f>0</f>
        <v>0</v>
      </c>
      <c r="W136" s="3">
        <f>0</f>
        <v>0</v>
      </c>
      <c r="X136" s="3">
        <f>0</f>
        <v>0</v>
      </c>
      <c r="Y136" s="3">
        <f>0</f>
        <v>0</v>
      </c>
      <c r="Z136" s="3">
        <f>0</f>
        <v>0</v>
      </c>
      <c r="AA136" s="3">
        <f>0</f>
        <v>0</v>
      </c>
      <c r="AB136" s="3">
        <f>0</f>
        <v>0</v>
      </c>
      <c r="AC136" s="3">
        <f>0</f>
        <v>0</v>
      </c>
      <c r="AD136" s="3">
        <f>0</f>
        <v>0</v>
      </c>
      <c r="AE136" s="3">
        <f>0</f>
        <v>0</v>
      </c>
      <c r="AF136" s="3">
        <f>0</f>
        <v>0</v>
      </c>
      <c r="AG136" s="3">
        <f>0</f>
        <v>0</v>
      </c>
      <c r="AH136" s="3">
        <f>0</f>
        <v>0</v>
      </c>
      <c r="AI136" s="3">
        <f>0</f>
        <v>0</v>
      </c>
      <c r="AJ136" s="3">
        <v>20</v>
      </c>
      <c r="AK136" s="3">
        <v>-20</v>
      </c>
      <c r="AL136" s="107">
        <v>5.8796296296296296E-3</v>
      </c>
      <c r="AM136">
        <v>53.15</v>
      </c>
    </row>
    <row r="137" spans="1:39" x14ac:dyDescent="0.45">
      <c r="A137" s="1" t="s">
        <v>93</v>
      </c>
      <c r="B137" s="1">
        <v>2023</v>
      </c>
      <c r="C137" s="2">
        <v>45039</v>
      </c>
      <c r="D137" s="1" t="s">
        <v>72</v>
      </c>
      <c r="E137" s="1" t="s">
        <v>851</v>
      </c>
      <c r="F137" s="1" t="s">
        <v>142</v>
      </c>
      <c r="G137" s="13">
        <f>(C137-VLOOKUP(E137,Riders!$A$2:$C$3501,2,FALSE))/365</f>
        <v>26.93972602739726</v>
      </c>
      <c r="H137" s="1">
        <v>24</v>
      </c>
      <c r="I137" s="3">
        <f>0</f>
        <v>0</v>
      </c>
      <c r="J137" s="3">
        <f>0</f>
        <v>0</v>
      </c>
      <c r="K137" s="3">
        <f>0</f>
        <v>0</v>
      </c>
      <c r="L137" s="3">
        <f>0</f>
        <v>0</v>
      </c>
      <c r="M137" s="3">
        <f>0</f>
        <v>0</v>
      </c>
      <c r="N137" s="3">
        <f>0</f>
        <v>0</v>
      </c>
      <c r="O137" s="3">
        <f>0</f>
        <v>0</v>
      </c>
      <c r="P137" s="3">
        <f>0</f>
        <v>0</v>
      </c>
      <c r="Q137" s="3">
        <f>0</f>
        <v>0</v>
      </c>
      <c r="R137" s="3">
        <f>0</f>
        <v>0</v>
      </c>
      <c r="S137" s="3">
        <f>0</f>
        <v>0</v>
      </c>
      <c r="T137" s="3">
        <f>0</f>
        <v>0</v>
      </c>
      <c r="U137" s="3">
        <f>0</f>
        <v>0</v>
      </c>
      <c r="V137" s="3">
        <f>0</f>
        <v>0</v>
      </c>
      <c r="W137" s="3">
        <f>0</f>
        <v>0</v>
      </c>
      <c r="X137" s="3">
        <f>0</f>
        <v>0</v>
      </c>
      <c r="Y137" s="3">
        <f>0</f>
        <v>0</v>
      </c>
      <c r="Z137" s="3">
        <f>0</f>
        <v>0</v>
      </c>
      <c r="AA137" s="3">
        <f>0</f>
        <v>0</v>
      </c>
      <c r="AB137" s="3">
        <f>0</f>
        <v>0</v>
      </c>
      <c r="AC137" s="3">
        <f>0</f>
        <v>0</v>
      </c>
      <c r="AD137" s="3">
        <f>0</f>
        <v>0</v>
      </c>
      <c r="AE137" s="3">
        <f>0</f>
        <v>0</v>
      </c>
      <c r="AF137" s="3">
        <f>0</f>
        <v>0</v>
      </c>
      <c r="AG137" s="3">
        <f>0</f>
        <v>0</v>
      </c>
      <c r="AH137" s="3">
        <f>0</f>
        <v>0</v>
      </c>
      <c r="AI137" s="3">
        <f>0</f>
        <v>0</v>
      </c>
      <c r="AJ137" s="3">
        <v>40</v>
      </c>
      <c r="AK137" s="3">
        <v>-40</v>
      </c>
      <c r="AL137" s="107">
        <v>5.8796296296296296E-3</v>
      </c>
      <c r="AM137">
        <v>53.15</v>
      </c>
    </row>
    <row r="138" spans="1:39" x14ac:dyDescent="0.45">
      <c r="A138" s="4" t="s">
        <v>844</v>
      </c>
      <c r="B138" s="4">
        <v>2023</v>
      </c>
      <c r="C138" s="5">
        <v>45002</v>
      </c>
      <c r="D138" s="4" t="s">
        <v>72</v>
      </c>
      <c r="E138" s="4" t="s">
        <v>274</v>
      </c>
      <c r="F138" s="4" t="s">
        <v>29</v>
      </c>
      <c r="G138" s="13">
        <f>(C138-VLOOKUP(E138,Riders!$A$2:$C$3501,2,FALSE))/365</f>
        <v>22.210958904109589</v>
      </c>
      <c r="H138" s="4">
        <v>1</v>
      </c>
      <c r="I138" s="4">
        <v>0</v>
      </c>
      <c r="J138" s="4">
        <v>0</v>
      </c>
      <c r="K138" s="4">
        <v>0</v>
      </c>
      <c r="L138" s="4">
        <v>0</v>
      </c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>
        <v>1</v>
      </c>
      <c r="X138" s="4">
        <v>1</v>
      </c>
      <c r="Y138" s="4">
        <v>1</v>
      </c>
      <c r="Z138" s="4">
        <v>1</v>
      </c>
      <c r="AA138" s="4">
        <v>0</v>
      </c>
      <c r="AB138" s="4">
        <v>0</v>
      </c>
      <c r="AC138" s="4">
        <v>0</v>
      </c>
      <c r="AD138" s="4">
        <v>0</v>
      </c>
      <c r="AE138" s="4">
        <v>0</v>
      </c>
      <c r="AF138" s="4">
        <v>0</v>
      </c>
      <c r="AG138" s="4">
        <v>0</v>
      </c>
      <c r="AH138" s="4">
        <v>0</v>
      </c>
      <c r="AI138" s="4">
        <v>20</v>
      </c>
      <c r="AJ138" s="4">
        <v>0</v>
      </c>
      <c r="AK138" s="4">
        <v>24</v>
      </c>
      <c r="AL138" s="107">
        <v>5.9259259259259256E-3</v>
      </c>
      <c r="AM138" s="51">
        <v>52.734000000000002</v>
      </c>
    </row>
    <row r="139" spans="1:39" x14ac:dyDescent="0.45">
      <c r="A139" s="4" t="s">
        <v>844</v>
      </c>
      <c r="B139" s="4">
        <v>2023</v>
      </c>
      <c r="C139" s="5">
        <v>45002</v>
      </c>
      <c r="D139" s="4" t="s">
        <v>72</v>
      </c>
      <c r="E139" s="4" t="s">
        <v>237</v>
      </c>
      <c r="F139" s="4" t="s">
        <v>238</v>
      </c>
      <c r="G139" s="13">
        <f>(C139-VLOOKUP(E139,Riders!$A$2:$C$3501,2,FALSE))/365</f>
        <v>26.830136986301369</v>
      </c>
      <c r="H139" s="4">
        <v>2</v>
      </c>
      <c r="I139" s="4">
        <v>0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1</v>
      </c>
      <c r="S139" s="4">
        <v>0</v>
      </c>
      <c r="T139" s="4">
        <v>0</v>
      </c>
      <c r="U139" s="4">
        <v>1</v>
      </c>
      <c r="V139" s="4">
        <v>0</v>
      </c>
      <c r="W139" s="4">
        <v>0</v>
      </c>
      <c r="X139" s="4">
        <v>0</v>
      </c>
      <c r="Y139" s="4">
        <v>0</v>
      </c>
      <c r="Z139" s="4">
        <v>0</v>
      </c>
      <c r="AA139" s="4">
        <v>0</v>
      </c>
      <c r="AB139" s="4">
        <v>0</v>
      </c>
      <c r="AC139" s="4">
        <v>0</v>
      </c>
      <c r="AD139" s="4">
        <v>1</v>
      </c>
      <c r="AE139" s="4">
        <v>1</v>
      </c>
      <c r="AF139" s="4">
        <v>0</v>
      </c>
      <c r="AG139" s="4">
        <v>0</v>
      </c>
      <c r="AH139" s="4">
        <v>0</v>
      </c>
      <c r="AI139" s="4">
        <v>20</v>
      </c>
      <c r="AJ139" s="4">
        <v>0</v>
      </c>
      <c r="AK139" s="4">
        <v>24</v>
      </c>
      <c r="AL139" s="107">
        <v>5.9259259259259256E-3</v>
      </c>
      <c r="AM139" s="51">
        <v>52.734000000000002</v>
      </c>
    </row>
    <row r="140" spans="1:39" x14ac:dyDescent="0.45">
      <c r="A140" s="4" t="s">
        <v>844</v>
      </c>
      <c r="B140" s="4">
        <v>2023</v>
      </c>
      <c r="C140" s="5">
        <v>45002</v>
      </c>
      <c r="D140" s="4" t="s">
        <v>72</v>
      </c>
      <c r="E140" s="4" t="s">
        <v>421</v>
      </c>
      <c r="F140" s="4" t="s">
        <v>17</v>
      </c>
      <c r="G140" s="13">
        <f>(C140-VLOOKUP(E140,Riders!$A$2:$C$3501,2,FALSE))/365</f>
        <v>22.597260273972601</v>
      </c>
      <c r="H140" s="4">
        <v>3</v>
      </c>
      <c r="I140" s="4">
        <v>0</v>
      </c>
      <c r="J140" s="4">
        <v>0</v>
      </c>
      <c r="K140" s="4">
        <v>0</v>
      </c>
      <c r="L140" s="4">
        <v>0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0</v>
      </c>
      <c r="S140" s="4">
        <v>1</v>
      </c>
      <c r="T140" s="4">
        <v>0</v>
      </c>
      <c r="U140" s="4">
        <v>0</v>
      </c>
      <c r="V140" s="4">
        <v>1</v>
      </c>
      <c r="W140" s="4">
        <v>0</v>
      </c>
      <c r="X140" s="4">
        <v>0</v>
      </c>
      <c r="Y140" s="4">
        <v>0</v>
      </c>
      <c r="Z140" s="4">
        <v>0</v>
      </c>
      <c r="AA140" s="4">
        <v>0</v>
      </c>
      <c r="AB140" s="4">
        <v>1</v>
      </c>
      <c r="AC140" s="4">
        <v>0</v>
      </c>
      <c r="AD140" s="4">
        <v>0</v>
      </c>
      <c r="AE140" s="4">
        <v>0</v>
      </c>
      <c r="AF140" s="4">
        <v>0</v>
      </c>
      <c r="AG140" s="4">
        <v>0</v>
      </c>
      <c r="AH140" s="4">
        <v>0</v>
      </c>
      <c r="AI140" s="4">
        <v>20</v>
      </c>
      <c r="AJ140" s="4">
        <v>0</v>
      </c>
      <c r="AK140" s="4">
        <v>23</v>
      </c>
      <c r="AL140" s="107">
        <v>5.92592592592593E-3</v>
      </c>
      <c r="AM140" s="51">
        <v>52.734000000000002</v>
      </c>
    </row>
    <row r="141" spans="1:39" x14ac:dyDescent="0.45">
      <c r="A141" s="4" t="s">
        <v>844</v>
      </c>
      <c r="B141" s="4">
        <v>2023</v>
      </c>
      <c r="C141" s="5">
        <v>45002</v>
      </c>
      <c r="D141" s="4" t="s">
        <v>72</v>
      </c>
      <c r="E141" s="4" t="s">
        <v>214</v>
      </c>
      <c r="F141" s="4" t="s">
        <v>67</v>
      </c>
      <c r="G141" s="13">
        <f>(C141-VLOOKUP(E141,Riders!$A$2:$C$3501,2,FALSE))/365</f>
        <v>28.246575342465754</v>
      </c>
      <c r="H141" s="4">
        <v>4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1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  <c r="X141" s="4">
        <v>0</v>
      </c>
      <c r="Y141" s="4">
        <v>0</v>
      </c>
      <c r="Z141" s="4">
        <v>0</v>
      </c>
      <c r="AA141" s="4">
        <v>0</v>
      </c>
      <c r="AB141" s="4">
        <v>0</v>
      </c>
      <c r="AC141" s="4">
        <v>1</v>
      </c>
      <c r="AD141" s="4">
        <v>0</v>
      </c>
      <c r="AE141" s="4">
        <v>0</v>
      </c>
      <c r="AF141" s="4">
        <v>0</v>
      </c>
      <c r="AG141" s="4">
        <v>0</v>
      </c>
      <c r="AH141" s="4">
        <v>0</v>
      </c>
      <c r="AI141" s="4">
        <v>20</v>
      </c>
      <c r="AJ141" s="4">
        <v>0</v>
      </c>
      <c r="AK141" s="4">
        <v>22</v>
      </c>
      <c r="AL141" s="107">
        <v>5.92592592592593E-3</v>
      </c>
      <c r="AM141" s="51">
        <v>52.734000000000002</v>
      </c>
    </row>
    <row r="142" spans="1:39" x14ac:dyDescent="0.45">
      <c r="A142" s="4" t="s">
        <v>844</v>
      </c>
      <c r="B142" s="4">
        <v>2023</v>
      </c>
      <c r="C142" s="5">
        <v>45002</v>
      </c>
      <c r="D142" s="4" t="s">
        <v>72</v>
      </c>
      <c r="E142" s="4" t="s">
        <v>218</v>
      </c>
      <c r="F142" s="4" t="s">
        <v>19</v>
      </c>
      <c r="G142" s="13">
        <f>(C142-VLOOKUP(E142,Riders!$A$2:$C$3501,2,FALSE))/365</f>
        <v>21.523287671232875</v>
      </c>
      <c r="H142" s="4">
        <v>5</v>
      </c>
      <c r="I142" s="4">
        <v>0</v>
      </c>
      <c r="J142" s="4">
        <v>0</v>
      </c>
      <c r="K142" s="4">
        <v>0</v>
      </c>
      <c r="L142" s="4">
        <v>0</v>
      </c>
      <c r="M142" s="4">
        <v>0</v>
      </c>
      <c r="N142" s="4">
        <v>0</v>
      </c>
      <c r="O142" s="4">
        <v>0</v>
      </c>
      <c r="P142" s="4">
        <v>0</v>
      </c>
      <c r="Q142" s="4">
        <v>0</v>
      </c>
      <c r="R142" s="4">
        <v>0</v>
      </c>
      <c r="S142" s="4">
        <v>0</v>
      </c>
      <c r="T142" s="4">
        <v>1</v>
      </c>
      <c r="U142" s="4">
        <v>0</v>
      </c>
      <c r="V142" s="4">
        <v>0</v>
      </c>
      <c r="W142" s="4">
        <v>0</v>
      </c>
      <c r="X142" s="4">
        <v>0</v>
      </c>
      <c r="Y142" s="4">
        <v>0</v>
      </c>
      <c r="Z142" s="4">
        <v>0</v>
      </c>
      <c r="AA142" s="4">
        <v>1</v>
      </c>
      <c r="AB142" s="4">
        <v>0</v>
      </c>
      <c r="AC142" s="4">
        <v>0</v>
      </c>
      <c r="AD142" s="4">
        <v>0</v>
      </c>
      <c r="AE142" s="4">
        <v>0</v>
      </c>
      <c r="AF142" s="4">
        <v>0</v>
      </c>
      <c r="AG142" s="4">
        <v>0</v>
      </c>
      <c r="AH142" s="4">
        <v>0</v>
      </c>
      <c r="AI142" s="4">
        <v>20</v>
      </c>
      <c r="AJ142" s="4">
        <v>0</v>
      </c>
      <c r="AK142" s="4">
        <v>22</v>
      </c>
      <c r="AL142" s="107">
        <v>5.92592592592593E-3</v>
      </c>
      <c r="AM142" s="51">
        <v>52.734000000000002</v>
      </c>
    </row>
    <row r="143" spans="1:39" x14ac:dyDescent="0.45">
      <c r="A143" s="4" t="s">
        <v>844</v>
      </c>
      <c r="B143" s="4">
        <v>2023</v>
      </c>
      <c r="C143" s="5">
        <v>45002</v>
      </c>
      <c r="D143" s="4" t="s">
        <v>72</v>
      </c>
      <c r="E143" s="4" t="s">
        <v>219</v>
      </c>
      <c r="F143" s="4" t="s">
        <v>220</v>
      </c>
      <c r="G143" s="13">
        <f>(C143-VLOOKUP(E143,Riders!$A$2:$C$3501,2,FALSE))/365</f>
        <v>30.56986301369863</v>
      </c>
      <c r="H143" s="4">
        <v>6</v>
      </c>
      <c r="I143" s="4">
        <v>0</v>
      </c>
      <c r="J143" s="4">
        <v>0</v>
      </c>
      <c r="K143" s="4">
        <v>0</v>
      </c>
      <c r="L143" s="4">
        <v>0</v>
      </c>
      <c r="M143" s="4">
        <v>0</v>
      </c>
      <c r="N143" s="4">
        <v>0</v>
      </c>
      <c r="O143" s="4">
        <v>0</v>
      </c>
      <c r="P143" s="4">
        <v>0</v>
      </c>
      <c r="Q143" s="4">
        <v>0</v>
      </c>
      <c r="R143" s="4">
        <v>0</v>
      </c>
      <c r="S143" s="4">
        <v>0</v>
      </c>
      <c r="T143" s="4">
        <v>0</v>
      </c>
      <c r="U143" s="4">
        <v>0</v>
      </c>
      <c r="V143" s="4">
        <v>0</v>
      </c>
      <c r="W143" s="4">
        <v>0</v>
      </c>
      <c r="X143" s="4">
        <v>0</v>
      </c>
      <c r="Y143" s="4">
        <v>0</v>
      </c>
      <c r="Z143" s="4">
        <v>0</v>
      </c>
      <c r="AA143" s="4">
        <v>0</v>
      </c>
      <c r="AB143" s="4">
        <v>0</v>
      </c>
      <c r="AC143" s="4">
        <v>0</v>
      </c>
      <c r="AD143" s="4">
        <v>0</v>
      </c>
      <c r="AE143" s="4">
        <v>0</v>
      </c>
      <c r="AF143" s="4">
        <v>0</v>
      </c>
      <c r="AG143" s="4">
        <v>0</v>
      </c>
      <c r="AH143" s="4">
        <v>0</v>
      </c>
      <c r="AI143" s="4">
        <v>20</v>
      </c>
      <c r="AJ143" s="4">
        <v>0</v>
      </c>
      <c r="AK143" s="4">
        <v>20</v>
      </c>
      <c r="AL143" s="107">
        <v>5.92592592592593E-3</v>
      </c>
      <c r="AM143" s="51">
        <v>52.734000000000002</v>
      </c>
    </row>
    <row r="144" spans="1:39" x14ac:dyDescent="0.45">
      <c r="A144" s="4" t="s">
        <v>844</v>
      </c>
      <c r="B144" s="4">
        <v>2023</v>
      </c>
      <c r="C144" s="5">
        <v>45002</v>
      </c>
      <c r="D144" s="4" t="s">
        <v>72</v>
      </c>
      <c r="E144" s="4" t="s">
        <v>431</v>
      </c>
      <c r="F144" s="4" t="s">
        <v>97</v>
      </c>
      <c r="G144" s="13">
        <f>(C144-VLOOKUP(E144,Riders!$A$2:$C$3501,2,FALSE))/365</f>
        <v>18.265753424657536</v>
      </c>
      <c r="H144" s="4">
        <v>7</v>
      </c>
      <c r="I144" s="4">
        <v>0</v>
      </c>
      <c r="J144" s="4">
        <v>0</v>
      </c>
      <c r="K144" s="4">
        <v>0</v>
      </c>
      <c r="L144" s="4">
        <v>0</v>
      </c>
      <c r="M144" s="4">
        <v>0</v>
      </c>
      <c r="N144" s="4">
        <v>0</v>
      </c>
      <c r="O144" s="4">
        <v>0</v>
      </c>
      <c r="P144" s="4">
        <v>0</v>
      </c>
      <c r="Q144" s="4">
        <v>0</v>
      </c>
      <c r="R144" s="4">
        <v>0</v>
      </c>
      <c r="S144" s="4">
        <v>0</v>
      </c>
      <c r="T144" s="4">
        <v>0</v>
      </c>
      <c r="U144" s="4">
        <v>0</v>
      </c>
      <c r="V144" s="4">
        <v>0</v>
      </c>
      <c r="W144" s="4">
        <v>0</v>
      </c>
      <c r="X144" s="4">
        <v>0</v>
      </c>
      <c r="Y144" s="4">
        <v>0</v>
      </c>
      <c r="Z144" s="4">
        <v>0</v>
      </c>
      <c r="AA144" s="4">
        <v>0</v>
      </c>
      <c r="AB144" s="4">
        <v>0</v>
      </c>
      <c r="AC144" s="4">
        <v>0</v>
      </c>
      <c r="AD144" s="4">
        <v>0</v>
      </c>
      <c r="AE144" s="4">
        <v>0</v>
      </c>
      <c r="AF144" s="4">
        <v>0</v>
      </c>
      <c r="AG144" s="4">
        <v>0</v>
      </c>
      <c r="AH144" s="4">
        <v>0</v>
      </c>
      <c r="AI144" s="4">
        <v>20</v>
      </c>
      <c r="AJ144" s="4">
        <v>0</v>
      </c>
      <c r="AK144" s="4">
        <v>20</v>
      </c>
      <c r="AL144" s="107">
        <v>5.92592592592593E-3</v>
      </c>
      <c r="AM144" s="51">
        <v>52.734000000000002</v>
      </c>
    </row>
    <row r="145" spans="1:39" x14ac:dyDescent="0.45">
      <c r="A145" s="4" t="s">
        <v>844</v>
      </c>
      <c r="B145" s="4">
        <v>2023</v>
      </c>
      <c r="C145" s="5">
        <v>45002</v>
      </c>
      <c r="D145" s="4" t="s">
        <v>72</v>
      </c>
      <c r="E145" s="4" t="s">
        <v>251</v>
      </c>
      <c r="F145" s="4" t="s">
        <v>153</v>
      </c>
      <c r="G145" s="13">
        <f>(C145-VLOOKUP(E145,Riders!$A$2:$C$3501,2,FALSE))/365</f>
        <v>21.87945205479452</v>
      </c>
      <c r="H145" s="4">
        <v>8</v>
      </c>
      <c r="I145" s="4">
        <v>0</v>
      </c>
      <c r="J145" s="4">
        <v>0</v>
      </c>
      <c r="K145" s="4">
        <v>0</v>
      </c>
      <c r="L145" s="4">
        <v>0</v>
      </c>
      <c r="M145" s="4">
        <v>0</v>
      </c>
      <c r="N145" s="4">
        <v>0</v>
      </c>
      <c r="O145" s="4">
        <v>0</v>
      </c>
      <c r="P145" s="4">
        <v>0</v>
      </c>
      <c r="Q145" s="4">
        <v>0</v>
      </c>
      <c r="R145" s="4">
        <v>0</v>
      </c>
      <c r="S145" s="4">
        <v>0</v>
      </c>
      <c r="T145" s="4">
        <v>0</v>
      </c>
      <c r="U145" s="4">
        <v>0</v>
      </c>
      <c r="V145" s="4">
        <v>0</v>
      </c>
      <c r="W145" s="4">
        <v>0</v>
      </c>
      <c r="X145" s="4">
        <v>0</v>
      </c>
      <c r="Y145" s="4">
        <v>0</v>
      </c>
      <c r="Z145" s="4">
        <v>0</v>
      </c>
      <c r="AA145" s="4">
        <v>0</v>
      </c>
      <c r="AB145" s="4">
        <v>0</v>
      </c>
      <c r="AC145" s="4">
        <v>0</v>
      </c>
      <c r="AD145" s="4">
        <v>0</v>
      </c>
      <c r="AE145" s="4">
        <v>0</v>
      </c>
      <c r="AF145" s="4">
        <v>0</v>
      </c>
      <c r="AG145" s="4">
        <v>0</v>
      </c>
      <c r="AH145" s="4">
        <v>0</v>
      </c>
      <c r="AI145" s="4">
        <v>20</v>
      </c>
      <c r="AJ145" s="4">
        <v>0</v>
      </c>
      <c r="AK145" s="4">
        <v>20</v>
      </c>
      <c r="AL145" s="107">
        <v>5.92592592592593E-3</v>
      </c>
      <c r="AM145" s="51">
        <v>52.734000000000002</v>
      </c>
    </row>
    <row r="146" spans="1:39" x14ac:dyDescent="0.45">
      <c r="A146" s="4" t="s">
        <v>844</v>
      </c>
      <c r="B146" s="4">
        <v>2023</v>
      </c>
      <c r="C146" s="5">
        <v>45002</v>
      </c>
      <c r="D146" s="4" t="s">
        <v>72</v>
      </c>
      <c r="E146" s="51" t="s">
        <v>222</v>
      </c>
      <c r="F146" s="4" t="s">
        <v>223</v>
      </c>
      <c r="G146" s="13">
        <f>(C146-VLOOKUP(E146,Riders!$A$2:$C$3501,2,FALSE))/365</f>
        <v>23.704109589041096</v>
      </c>
      <c r="H146" s="4">
        <v>9</v>
      </c>
      <c r="I146" s="4">
        <v>0</v>
      </c>
      <c r="J146" s="4">
        <v>0</v>
      </c>
      <c r="K146" s="4">
        <v>0</v>
      </c>
      <c r="L146" s="4">
        <v>0</v>
      </c>
      <c r="M146" s="4">
        <v>0</v>
      </c>
      <c r="N146" s="4">
        <v>0</v>
      </c>
      <c r="O146" s="4">
        <v>0</v>
      </c>
      <c r="P146" s="4">
        <v>0</v>
      </c>
      <c r="Q146" s="4">
        <v>0</v>
      </c>
      <c r="R146" s="4">
        <v>0</v>
      </c>
      <c r="S146" s="4">
        <v>0</v>
      </c>
      <c r="T146" s="4">
        <v>0</v>
      </c>
      <c r="U146" s="4">
        <v>0</v>
      </c>
      <c r="V146" s="4">
        <v>0</v>
      </c>
      <c r="W146" s="4">
        <v>0</v>
      </c>
      <c r="X146" s="4">
        <v>0</v>
      </c>
      <c r="Y146" s="4">
        <v>0</v>
      </c>
      <c r="Z146" s="4">
        <v>0</v>
      </c>
      <c r="AA146" s="4">
        <v>0</v>
      </c>
      <c r="AB146" s="4">
        <v>0</v>
      </c>
      <c r="AC146" s="4">
        <v>0</v>
      </c>
      <c r="AD146" s="4">
        <v>0</v>
      </c>
      <c r="AE146" s="4">
        <v>0</v>
      </c>
      <c r="AF146" s="4">
        <v>0</v>
      </c>
      <c r="AG146" s="4">
        <v>0</v>
      </c>
      <c r="AH146" s="4">
        <v>0</v>
      </c>
      <c r="AI146" s="4">
        <v>20</v>
      </c>
      <c r="AJ146" s="4">
        <v>0</v>
      </c>
      <c r="AK146" s="4">
        <v>20</v>
      </c>
      <c r="AL146" s="107">
        <v>5.92592592592593E-3</v>
      </c>
      <c r="AM146" s="51">
        <v>52.734000000000002</v>
      </c>
    </row>
    <row r="147" spans="1:39" x14ac:dyDescent="0.45">
      <c r="A147" s="4" t="s">
        <v>844</v>
      </c>
      <c r="B147" s="4">
        <v>2023</v>
      </c>
      <c r="C147" s="5">
        <v>45002</v>
      </c>
      <c r="D147" s="4" t="s">
        <v>72</v>
      </c>
      <c r="E147" s="4" t="s">
        <v>497</v>
      </c>
      <c r="F147" s="4" t="s">
        <v>25</v>
      </c>
      <c r="G147" s="13">
        <f>(C147-VLOOKUP(E147,Riders!$A$2:$C$3501,2,FALSE))/365</f>
        <v>19.882191780821916</v>
      </c>
      <c r="H147" s="4">
        <v>10</v>
      </c>
      <c r="I147" s="4">
        <v>0</v>
      </c>
      <c r="J147" s="4">
        <v>0</v>
      </c>
      <c r="K147" s="4">
        <v>0</v>
      </c>
      <c r="L147" s="4">
        <v>0</v>
      </c>
      <c r="M147" s="4">
        <v>1</v>
      </c>
      <c r="N147" s="4">
        <v>1</v>
      </c>
      <c r="O147" s="4">
        <v>0</v>
      </c>
      <c r="P147" s="4">
        <v>0</v>
      </c>
      <c r="Q147" s="4">
        <v>0</v>
      </c>
      <c r="R147" s="4">
        <v>0</v>
      </c>
      <c r="S147" s="4">
        <v>0</v>
      </c>
      <c r="T147" s="4">
        <v>0</v>
      </c>
      <c r="U147" s="4">
        <v>0</v>
      </c>
      <c r="V147" s="4">
        <v>0</v>
      </c>
      <c r="W147" s="4">
        <v>0</v>
      </c>
      <c r="X147" s="4">
        <v>0</v>
      </c>
      <c r="Y147" s="4">
        <v>0</v>
      </c>
      <c r="Z147" s="4">
        <v>0</v>
      </c>
      <c r="AA147" s="4">
        <v>0</v>
      </c>
      <c r="AB147" s="4">
        <v>0</v>
      </c>
      <c r="AC147" s="4">
        <v>0</v>
      </c>
      <c r="AD147" s="4">
        <v>0</v>
      </c>
      <c r="AE147" s="4">
        <v>0</v>
      </c>
      <c r="AF147" s="4">
        <v>1</v>
      </c>
      <c r="AG147" s="4">
        <v>0</v>
      </c>
      <c r="AH147" s="4">
        <v>1</v>
      </c>
      <c r="AI147" s="4">
        <v>0</v>
      </c>
      <c r="AJ147" s="4">
        <v>0</v>
      </c>
      <c r="AK147" s="4">
        <v>4</v>
      </c>
      <c r="AL147" s="107">
        <v>5.92592592592593E-3</v>
      </c>
      <c r="AM147" s="51">
        <v>52.734000000000002</v>
      </c>
    </row>
    <row r="148" spans="1:39" x14ac:dyDescent="0.45">
      <c r="A148" s="4" t="s">
        <v>844</v>
      </c>
      <c r="B148" s="4">
        <v>2023</v>
      </c>
      <c r="C148" s="5">
        <v>45002</v>
      </c>
      <c r="D148" s="4" t="s">
        <v>72</v>
      </c>
      <c r="E148" s="4" t="s">
        <v>229</v>
      </c>
      <c r="F148" s="4" t="s">
        <v>61</v>
      </c>
      <c r="G148" s="13">
        <f>(C148-VLOOKUP(E148,Riders!$A$2:$C$3501,2,FALSE))/365</f>
        <v>24.523287671232875</v>
      </c>
      <c r="H148" s="4">
        <v>11</v>
      </c>
      <c r="I148" s="4">
        <v>0</v>
      </c>
      <c r="J148" s="4">
        <v>0</v>
      </c>
      <c r="K148" s="4">
        <v>0</v>
      </c>
      <c r="L148" s="4">
        <v>0</v>
      </c>
      <c r="M148" s="4">
        <v>0</v>
      </c>
      <c r="N148" s="4">
        <v>0</v>
      </c>
      <c r="O148" s="4">
        <v>0</v>
      </c>
      <c r="P148" s="4">
        <v>1</v>
      </c>
      <c r="Q148" s="4">
        <v>0</v>
      </c>
      <c r="R148" s="4">
        <v>0</v>
      </c>
      <c r="S148" s="4">
        <v>0</v>
      </c>
      <c r="T148" s="4">
        <v>0</v>
      </c>
      <c r="U148" s="4">
        <v>0</v>
      </c>
      <c r="V148" s="4">
        <v>0</v>
      </c>
      <c r="W148" s="4">
        <v>0</v>
      </c>
      <c r="X148" s="4">
        <v>0</v>
      </c>
      <c r="Y148" s="4">
        <v>0</v>
      </c>
      <c r="Z148" s="4">
        <v>0</v>
      </c>
      <c r="AA148" s="4">
        <v>0</v>
      </c>
      <c r="AB148" s="4">
        <v>0</v>
      </c>
      <c r="AC148" s="4">
        <v>0</v>
      </c>
      <c r="AD148" s="4">
        <v>0</v>
      </c>
      <c r="AE148" s="4">
        <v>0</v>
      </c>
      <c r="AF148" s="4">
        <v>0</v>
      </c>
      <c r="AG148" s="4">
        <v>0</v>
      </c>
      <c r="AH148" s="4">
        <v>0</v>
      </c>
      <c r="AI148" s="4">
        <v>0</v>
      </c>
      <c r="AJ148" s="4">
        <v>0</v>
      </c>
      <c r="AK148" s="4">
        <v>1</v>
      </c>
      <c r="AL148" s="107">
        <v>5.92592592592593E-3</v>
      </c>
      <c r="AM148" s="51">
        <v>52.734000000000002</v>
      </c>
    </row>
    <row r="149" spans="1:39" x14ac:dyDescent="0.45">
      <c r="A149" s="4" t="s">
        <v>844</v>
      </c>
      <c r="B149" s="4">
        <v>2023</v>
      </c>
      <c r="C149" s="5">
        <v>45002</v>
      </c>
      <c r="D149" s="4" t="s">
        <v>72</v>
      </c>
      <c r="E149" s="4" t="s">
        <v>224</v>
      </c>
      <c r="F149" s="4" t="s">
        <v>225</v>
      </c>
      <c r="G149" s="13">
        <f>(C149-VLOOKUP(E149,Riders!$A$2:$C$3501,2,FALSE))/365</f>
        <v>23.268493150684932</v>
      </c>
      <c r="H149" s="4">
        <v>12</v>
      </c>
      <c r="I149" s="4">
        <v>0</v>
      </c>
      <c r="J149" s="4">
        <v>0</v>
      </c>
      <c r="K149" s="4">
        <v>0</v>
      </c>
      <c r="L149" s="4">
        <v>0</v>
      </c>
      <c r="M149" s="4">
        <v>0</v>
      </c>
      <c r="N149" s="4">
        <v>0</v>
      </c>
      <c r="O149" s="4">
        <v>1</v>
      </c>
      <c r="P149" s="4">
        <v>0</v>
      </c>
      <c r="Q149" s="4">
        <v>0</v>
      </c>
      <c r="R149" s="4">
        <v>0</v>
      </c>
      <c r="S149" s="4">
        <v>0</v>
      </c>
      <c r="T149" s="4">
        <v>0</v>
      </c>
      <c r="U149" s="4">
        <v>0</v>
      </c>
      <c r="V149" s="4">
        <v>0</v>
      </c>
      <c r="W149" s="4">
        <v>0</v>
      </c>
      <c r="X149" s="4">
        <v>0</v>
      </c>
      <c r="Y149" s="4">
        <v>0</v>
      </c>
      <c r="Z149" s="4">
        <v>0</v>
      </c>
      <c r="AA149" s="4">
        <v>0</v>
      </c>
      <c r="AB149" s="4">
        <v>0</v>
      </c>
      <c r="AC149" s="4">
        <v>0</v>
      </c>
      <c r="AD149" s="4">
        <v>0</v>
      </c>
      <c r="AE149" s="4">
        <v>0</v>
      </c>
      <c r="AF149" s="4">
        <v>0</v>
      </c>
      <c r="AG149" s="4">
        <v>0</v>
      </c>
      <c r="AH149" s="4">
        <v>0</v>
      </c>
      <c r="AI149" s="4">
        <v>0</v>
      </c>
      <c r="AJ149" s="4">
        <v>0</v>
      </c>
      <c r="AK149" s="4">
        <v>1</v>
      </c>
      <c r="AL149" s="107">
        <v>5.92592592592593E-3</v>
      </c>
      <c r="AM149" s="51">
        <v>52.734000000000002</v>
      </c>
    </row>
    <row r="150" spans="1:39" x14ac:dyDescent="0.45">
      <c r="A150" s="4" t="s">
        <v>844</v>
      </c>
      <c r="B150" s="4">
        <v>2023</v>
      </c>
      <c r="C150" s="5">
        <v>45002</v>
      </c>
      <c r="D150" s="4" t="s">
        <v>72</v>
      </c>
      <c r="E150" s="4" t="s">
        <v>241</v>
      </c>
      <c r="F150" s="4" t="s">
        <v>44</v>
      </c>
      <c r="G150" s="13">
        <f>(C150-VLOOKUP(E150,Riders!$A$2:$C$3501,2,FALSE))/365</f>
        <v>20.627397260273973</v>
      </c>
      <c r="H150" s="4">
        <v>13</v>
      </c>
      <c r="I150" s="4">
        <v>0</v>
      </c>
      <c r="J150" s="4">
        <v>0</v>
      </c>
      <c r="K150" s="4">
        <v>0</v>
      </c>
      <c r="L150" s="4">
        <v>0</v>
      </c>
      <c r="M150" s="4">
        <v>0</v>
      </c>
      <c r="N150" s="4">
        <v>0</v>
      </c>
      <c r="O150" s="4">
        <v>0</v>
      </c>
      <c r="P150" s="4">
        <v>0</v>
      </c>
      <c r="Q150" s="4">
        <v>0</v>
      </c>
      <c r="R150" s="4">
        <v>0</v>
      </c>
      <c r="S150" s="4">
        <v>0</v>
      </c>
      <c r="T150" s="4">
        <v>0</v>
      </c>
      <c r="U150" s="4">
        <v>0</v>
      </c>
      <c r="V150" s="4">
        <v>0</v>
      </c>
      <c r="W150" s="4">
        <v>0</v>
      </c>
      <c r="X150" s="4">
        <v>0</v>
      </c>
      <c r="Y150" s="4">
        <v>0</v>
      </c>
      <c r="Z150" s="4">
        <v>0</v>
      </c>
      <c r="AA150" s="4">
        <v>0</v>
      </c>
      <c r="AB150" s="4">
        <v>0</v>
      </c>
      <c r="AC150" s="4">
        <v>0</v>
      </c>
      <c r="AD150" s="4">
        <v>0</v>
      </c>
      <c r="AE150" s="4">
        <v>0</v>
      </c>
      <c r="AF150" s="4">
        <v>0</v>
      </c>
      <c r="AG150" s="4">
        <v>0</v>
      </c>
      <c r="AH150" s="4">
        <v>0</v>
      </c>
      <c r="AI150" s="4">
        <v>0</v>
      </c>
      <c r="AJ150" s="4">
        <v>0</v>
      </c>
      <c r="AK150" s="4">
        <v>0</v>
      </c>
      <c r="AL150" s="107">
        <v>5.92592592592593E-3</v>
      </c>
      <c r="AM150" s="51">
        <v>52.734000000000002</v>
      </c>
    </row>
    <row r="151" spans="1:39" x14ac:dyDescent="0.45">
      <c r="A151" s="4" t="s">
        <v>844</v>
      </c>
      <c r="B151" s="4">
        <v>2023</v>
      </c>
      <c r="C151" s="5">
        <v>45002</v>
      </c>
      <c r="D151" s="4" t="s">
        <v>72</v>
      </c>
      <c r="E151" s="4" t="s">
        <v>2329</v>
      </c>
      <c r="F151" s="4" t="s">
        <v>49</v>
      </c>
      <c r="G151" s="13">
        <f>(C151-VLOOKUP(E151,Riders!$A$2:$C$3501,2,FALSE))/365</f>
        <v>22.553424657534247</v>
      </c>
      <c r="H151" s="4">
        <v>14</v>
      </c>
      <c r="I151" s="4">
        <v>0</v>
      </c>
      <c r="J151" s="4">
        <v>0</v>
      </c>
      <c r="K151" s="4">
        <v>0</v>
      </c>
      <c r="L151" s="4">
        <v>0</v>
      </c>
      <c r="M151" s="4">
        <v>0</v>
      </c>
      <c r="N151" s="4">
        <v>0</v>
      </c>
      <c r="O151" s="4">
        <v>0</v>
      </c>
      <c r="P151" s="4">
        <v>0</v>
      </c>
      <c r="Q151" s="4">
        <v>0</v>
      </c>
      <c r="R151" s="4">
        <v>0</v>
      </c>
      <c r="S151" s="4">
        <v>0</v>
      </c>
      <c r="T151" s="4">
        <v>0</v>
      </c>
      <c r="U151" s="4">
        <v>0</v>
      </c>
      <c r="V151" s="4">
        <v>0</v>
      </c>
      <c r="W151" s="4">
        <v>0</v>
      </c>
      <c r="X151" s="4">
        <v>0</v>
      </c>
      <c r="Y151" s="4">
        <v>0</v>
      </c>
      <c r="Z151" s="4">
        <v>0</v>
      </c>
      <c r="AA151" s="4">
        <v>0</v>
      </c>
      <c r="AB151" s="4">
        <v>0</v>
      </c>
      <c r="AC151" s="4">
        <v>0</v>
      </c>
      <c r="AD151" s="4">
        <v>0</v>
      </c>
      <c r="AE151" s="4">
        <v>0</v>
      </c>
      <c r="AF151" s="4">
        <v>0</v>
      </c>
      <c r="AG151" s="4">
        <v>0</v>
      </c>
      <c r="AH151" s="4">
        <v>0</v>
      </c>
      <c r="AI151" s="4">
        <v>0</v>
      </c>
      <c r="AJ151" s="4">
        <v>0</v>
      </c>
      <c r="AK151" s="4">
        <v>0</v>
      </c>
      <c r="AL151" s="107">
        <v>5.92592592592593E-3</v>
      </c>
      <c r="AM151" s="51">
        <v>52.734000000000002</v>
      </c>
    </row>
    <row r="152" spans="1:39" x14ac:dyDescent="0.45">
      <c r="A152" s="4" t="s">
        <v>844</v>
      </c>
      <c r="B152" s="4">
        <v>2023</v>
      </c>
      <c r="C152" s="5">
        <v>45002</v>
      </c>
      <c r="D152" s="4" t="s">
        <v>72</v>
      </c>
      <c r="E152" s="4" t="s">
        <v>231</v>
      </c>
      <c r="F152" s="4" t="s">
        <v>232</v>
      </c>
      <c r="G152" s="13">
        <f>(C152-VLOOKUP(E152,Riders!$A$2:$C$3501,2,FALSE))/365</f>
        <v>26.093150684931508</v>
      </c>
      <c r="H152" s="4">
        <v>15</v>
      </c>
      <c r="I152" s="4">
        <v>0</v>
      </c>
      <c r="J152" s="4">
        <v>0</v>
      </c>
      <c r="K152" s="4">
        <v>0</v>
      </c>
      <c r="L152" s="4">
        <v>0</v>
      </c>
      <c r="M152" s="4">
        <v>0</v>
      </c>
      <c r="N152" s="4">
        <v>0</v>
      </c>
      <c r="O152" s="4">
        <v>0</v>
      </c>
      <c r="P152" s="4">
        <v>0</v>
      </c>
      <c r="Q152" s="4">
        <v>0</v>
      </c>
      <c r="R152" s="4">
        <v>0</v>
      </c>
      <c r="S152" s="4">
        <v>0</v>
      </c>
      <c r="T152" s="4">
        <v>0</v>
      </c>
      <c r="U152" s="4">
        <v>0</v>
      </c>
      <c r="V152" s="4">
        <v>0</v>
      </c>
      <c r="W152" s="4">
        <v>0</v>
      </c>
      <c r="X152" s="4">
        <v>0</v>
      </c>
      <c r="Y152" s="4">
        <v>0</v>
      </c>
      <c r="Z152" s="4">
        <v>0</v>
      </c>
      <c r="AA152" s="4">
        <v>0</v>
      </c>
      <c r="AB152" s="4">
        <v>0</v>
      </c>
      <c r="AC152" s="4">
        <v>0</v>
      </c>
      <c r="AD152" s="4">
        <v>0</v>
      </c>
      <c r="AE152" s="4">
        <v>0</v>
      </c>
      <c r="AF152" s="4">
        <v>0</v>
      </c>
      <c r="AG152" s="4">
        <v>0</v>
      </c>
      <c r="AH152" s="4">
        <v>0</v>
      </c>
      <c r="AI152" s="4">
        <v>0</v>
      </c>
      <c r="AJ152" s="4">
        <v>0</v>
      </c>
      <c r="AK152" s="4">
        <v>0</v>
      </c>
      <c r="AL152" s="107">
        <v>5.92592592592593E-3</v>
      </c>
      <c r="AM152" s="51">
        <v>52.734000000000002</v>
      </c>
    </row>
    <row r="153" spans="1:39" x14ac:dyDescent="0.45">
      <c r="A153" s="4" t="s">
        <v>844</v>
      </c>
      <c r="B153" s="4">
        <v>2023</v>
      </c>
      <c r="C153" s="5">
        <v>45002</v>
      </c>
      <c r="D153" s="4" t="s">
        <v>72</v>
      </c>
      <c r="E153" s="4" t="s">
        <v>267</v>
      </c>
      <c r="F153" s="4" t="s">
        <v>56</v>
      </c>
      <c r="G153" s="13">
        <f>(C153-VLOOKUP(E153,Riders!$A$2:$C$3501,2,FALSE))/365</f>
        <v>24.227397260273971</v>
      </c>
      <c r="H153" s="4">
        <v>16</v>
      </c>
      <c r="I153" s="4">
        <v>0</v>
      </c>
      <c r="J153" s="4">
        <v>0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>
        <v>0</v>
      </c>
      <c r="U153" s="4">
        <v>0</v>
      </c>
      <c r="V153" s="4">
        <v>0</v>
      </c>
      <c r="W153" s="4">
        <v>0</v>
      </c>
      <c r="X153" s="4">
        <v>0</v>
      </c>
      <c r="Y153" s="4">
        <v>0</v>
      </c>
      <c r="Z153" s="4">
        <v>0</v>
      </c>
      <c r="AA153" s="4">
        <v>0</v>
      </c>
      <c r="AB153" s="4">
        <v>0</v>
      </c>
      <c r="AC153" s="4">
        <v>0</v>
      </c>
      <c r="AD153" s="4">
        <v>0</v>
      </c>
      <c r="AE153" s="4">
        <v>0</v>
      </c>
      <c r="AF153" s="4">
        <v>0</v>
      </c>
      <c r="AG153" s="4">
        <v>0</v>
      </c>
      <c r="AH153" s="4">
        <v>0</v>
      </c>
      <c r="AI153" s="4">
        <v>0</v>
      </c>
      <c r="AJ153" s="4">
        <v>0</v>
      </c>
      <c r="AK153" s="4">
        <v>0</v>
      </c>
      <c r="AL153" s="107">
        <v>5.92592592592593E-3</v>
      </c>
      <c r="AM153" s="51">
        <v>52.734000000000002</v>
      </c>
    </row>
    <row r="154" spans="1:39" x14ac:dyDescent="0.45">
      <c r="A154" s="4" t="s">
        <v>844</v>
      </c>
      <c r="B154" s="4">
        <v>2023</v>
      </c>
      <c r="C154" s="5">
        <v>45002</v>
      </c>
      <c r="D154" s="4" t="s">
        <v>72</v>
      </c>
      <c r="E154" s="4" t="s">
        <v>242</v>
      </c>
      <c r="F154" s="4" t="s">
        <v>243</v>
      </c>
      <c r="G154" s="13">
        <f>(C154-VLOOKUP(E154,Riders!$A$2:$C$3501,2,FALSE))/365</f>
        <v>28.295890410958904</v>
      </c>
      <c r="H154" s="4">
        <v>17</v>
      </c>
      <c r="I154" s="4">
        <v>0</v>
      </c>
      <c r="J154" s="4">
        <v>0</v>
      </c>
      <c r="K154" s="4">
        <v>0</v>
      </c>
      <c r="L154" s="4">
        <v>0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0</v>
      </c>
      <c r="W154" s="4">
        <v>0</v>
      </c>
      <c r="X154" s="4">
        <v>0</v>
      </c>
      <c r="Y154" s="4">
        <v>0</v>
      </c>
      <c r="Z154" s="4">
        <v>0</v>
      </c>
      <c r="AA154" s="4">
        <v>0</v>
      </c>
      <c r="AB154" s="4">
        <v>0</v>
      </c>
      <c r="AC154" s="4">
        <v>0</v>
      </c>
      <c r="AD154" s="4">
        <v>0</v>
      </c>
      <c r="AE154" s="4">
        <v>0</v>
      </c>
      <c r="AF154" s="4">
        <v>0</v>
      </c>
      <c r="AG154" s="4">
        <v>0</v>
      </c>
      <c r="AH154" s="4">
        <v>0</v>
      </c>
      <c r="AI154" s="4">
        <v>0</v>
      </c>
      <c r="AJ154" s="4">
        <v>0</v>
      </c>
      <c r="AK154" s="4">
        <v>0</v>
      </c>
      <c r="AL154" s="107">
        <v>5.92592592592593E-3</v>
      </c>
      <c r="AM154" s="51">
        <v>52.734000000000002</v>
      </c>
    </row>
    <row r="155" spans="1:39" x14ac:dyDescent="0.45">
      <c r="A155" s="4" t="s">
        <v>844</v>
      </c>
      <c r="B155" s="4">
        <v>2023</v>
      </c>
      <c r="C155" s="5">
        <v>45002</v>
      </c>
      <c r="D155" s="4" t="s">
        <v>72</v>
      </c>
      <c r="E155" s="4" t="s">
        <v>246</v>
      </c>
      <c r="F155" s="4" t="s">
        <v>247</v>
      </c>
      <c r="G155" s="13">
        <f>(C155-VLOOKUP(E155,Riders!$A$2:$C$3501,2,FALSE))/365</f>
        <v>30.723287671232878</v>
      </c>
      <c r="H155" s="4">
        <v>18</v>
      </c>
      <c r="I155" s="4">
        <v>0</v>
      </c>
      <c r="J155" s="4">
        <v>0</v>
      </c>
      <c r="K155" s="4">
        <v>0</v>
      </c>
      <c r="L155" s="4">
        <v>0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0</v>
      </c>
      <c r="X155" s="4">
        <v>0</v>
      </c>
      <c r="Y155" s="4">
        <v>0</v>
      </c>
      <c r="Z155" s="4">
        <v>0</v>
      </c>
      <c r="AA155" s="4">
        <v>0</v>
      </c>
      <c r="AB155" s="4">
        <v>0</v>
      </c>
      <c r="AC155" s="4">
        <v>0</v>
      </c>
      <c r="AD155" s="4">
        <v>0</v>
      </c>
      <c r="AE155" s="4">
        <v>0</v>
      </c>
      <c r="AF155" s="4">
        <v>0</v>
      </c>
      <c r="AG155" s="4">
        <v>0</v>
      </c>
      <c r="AH155" s="4">
        <v>0</v>
      </c>
      <c r="AI155" s="4">
        <v>0</v>
      </c>
      <c r="AJ155" s="4">
        <v>0</v>
      </c>
      <c r="AK155" s="4">
        <v>0</v>
      </c>
      <c r="AL155" s="107">
        <v>5.92592592592593E-3</v>
      </c>
      <c r="AM155" s="51">
        <v>52.734000000000002</v>
      </c>
    </row>
    <row r="156" spans="1:39" x14ac:dyDescent="0.45">
      <c r="A156" s="4" t="s">
        <v>844</v>
      </c>
      <c r="B156" s="4">
        <v>2023</v>
      </c>
      <c r="C156" s="5">
        <v>45002</v>
      </c>
      <c r="D156" s="4" t="s">
        <v>72</v>
      </c>
      <c r="E156" s="4" t="s">
        <v>258</v>
      </c>
      <c r="F156" s="4" t="s">
        <v>51</v>
      </c>
      <c r="G156" s="13">
        <f>(C156-VLOOKUP(E156,Riders!$A$2:$C$3501,2,FALSE))/365</f>
        <v>21.123287671232877</v>
      </c>
      <c r="H156" s="4">
        <v>19</v>
      </c>
      <c r="I156" s="4">
        <v>0</v>
      </c>
      <c r="J156" s="4">
        <v>0</v>
      </c>
      <c r="K156" s="4">
        <v>0</v>
      </c>
      <c r="L156" s="4">
        <v>0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0</v>
      </c>
      <c r="X156" s="4">
        <v>0</v>
      </c>
      <c r="Y156" s="4">
        <v>0</v>
      </c>
      <c r="Z156" s="4">
        <v>0</v>
      </c>
      <c r="AA156" s="4">
        <v>0</v>
      </c>
      <c r="AB156" s="4">
        <v>0</v>
      </c>
      <c r="AC156" s="4">
        <v>0</v>
      </c>
      <c r="AD156" s="4">
        <v>0</v>
      </c>
      <c r="AE156" s="4">
        <v>0</v>
      </c>
      <c r="AF156" s="4">
        <v>0</v>
      </c>
      <c r="AG156" s="4">
        <v>0</v>
      </c>
      <c r="AH156" s="4">
        <v>0</v>
      </c>
      <c r="AI156" s="4">
        <v>0</v>
      </c>
      <c r="AJ156" s="4">
        <v>0</v>
      </c>
      <c r="AK156" s="4">
        <v>0</v>
      </c>
      <c r="AL156" s="107">
        <v>5.92592592592593E-3</v>
      </c>
      <c r="AM156" s="51">
        <v>52.734000000000002</v>
      </c>
    </row>
    <row r="157" spans="1:39" x14ac:dyDescent="0.45">
      <c r="A157" s="4" t="s">
        <v>844</v>
      </c>
      <c r="B157" s="4">
        <v>2023</v>
      </c>
      <c r="C157" s="5">
        <v>45002</v>
      </c>
      <c r="D157" s="4" t="s">
        <v>72</v>
      </c>
      <c r="E157" s="4" t="s">
        <v>228</v>
      </c>
      <c r="F157" s="4" t="s">
        <v>15</v>
      </c>
      <c r="G157" s="13">
        <f>(C157-VLOOKUP(E157,Riders!$A$2:$C$3501,2,FALSE))/365</f>
        <v>23.723287671232878</v>
      </c>
      <c r="H157" s="4">
        <v>20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0</v>
      </c>
      <c r="Z157" s="4">
        <v>0</v>
      </c>
      <c r="AA157" s="4">
        <v>0</v>
      </c>
      <c r="AB157" s="4">
        <v>0</v>
      </c>
      <c r="AC157" s="4">
        <v>0</v>
      </c>
      <c r="AD157" s="4">
        <v>0</v>
      </c>
      <c r="AE157" s="4">
        <v>0</v>
      </c>
      <c r="AF157" s="4">
        <v>0</v>
      </c>
      <c r="AG157" s="4">
        <v>0</v>
      </c>
      <c r="AH157" s="4">
        <v>0</v>
      </c>
      <c r="AI157" s="4">
        <v>0</v>
      </c>
      <c r="AJ157" s="4">
        <v>0</v>
      </c>
      <c r="AK157" s="4">
        <v>0</v>
      </c>
      <c r="AL157" s="107">
        <v>5.92592592592593E-3</v>
      </c>
      <c r="AM157" s="51">
        <v>52.734000000000002</v>
      </c>
    </row>
    <row r="158" spans="1:39" x14ac:dyDescent="0.45">
      <c r="A158" s="4" t="s">
        <v>844</v>
      </c>
      <c r="B158" s="4">
        <v>2023</v>
      </c>
      <c r="C158" s="5">
        <v>45002</v>
      </c>
      <c r="D158" s="4" t="s">
        <v>72</v>
      </c>
      <c r="E158" s="4" t="s">
        <v>851</v>
      </c>
      <c r="F158" s="4" t="s">
        <v>142</v>
      </c>
      <c r="G158" s="13">
        <f>(C158-VLOOKUP(E158,Riders!$A$2:$C$3501,2,FALSE))/365</f>
        <v>26.838356164383562</v>
      </c>
      <c r="H158" s="4">
        <v>21</v>
      </c>
      <c r="I158" s="4">
        <v>0</v>
      </c>
      <c r="J158" s="4">
        <v>0</v>
      </c>
      <c r="K158" s="4">
        <v>0</v>
      </c>
      <c r="L158" s="4">
        <v>0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v>0</v>
      </c>
      <c r="X158" s="4">
        <v>0</v>
      </c>
      <c r="Y158" s="4">
        <v>0</v>
      </c>
      <c r="Z158" s="4">
        <v>0</v>
      </c>
      <c r="AA158" s="4">
        <v>0</v>
      </c>
      <c r="AB158" s="4">
        <v>0</v>
      </c>
      <c r="AC158" s="4">
        <v>0</v>
      </c>
      <c r="AD158" s="4">
        <v>0</v>
      </c>
      <c r="AE158" s="4">
        <v>0</v>
      </c>
      <c r="AF158" s="4">
        <v>0</v>
      </c>
      <c r="AG158" s="4">
        <v>0</v>
      </c>
      <c r="AH158" s="4">
        <v>0</v>
      </c>
      <c r="AI158" s="4">
        <v>0</v>
      </c>
      <c r="AJ158" s="4">
        <v>0</v>
      </c>
      <c r="AK158" s="4">
        <v>0</v>
      </c>
      <c r="AL158" s="107">
        <v>5.92592592592593E-3</v>
      </c>
      <c r="AM158" s="51">
        <v>52.734000000000002</v>
      </c>
    </row>
    <row r="159" spans="1:39" x14ac:dyDescent="0.45">
      <c r="A159" s="4" t="s">
        <v>844</v>
      </c>
      <c r="B159" s="4">
        <v>2023</v>
      </c>
      <c r="C159" s="5">
        <v>45002</v>
      </c>
      <c r="D159" s="4" t="s">
        <v>72</v>
      </c>
      <c r="E159" s="4" t="s">
        <v>216</v>
      </c>
      <c r="F159" s="4" t="s">
        <v>27</v>
      </c>
      <c r="G159" s="13">
        <f>(C159-VLOOKUP(E159,Riders!$A$2:$C$3501,2,FALSE))/365</f>
        <v>24.106849315068494</v>
      </c>
      <c r="H159" s="4">
        <v>22</v>
      </c>
      <c r="I159" s="4">
        <v>0</v>
      </c>
      <c r="J159" s="4">
        <v>0</v>
      </c>
      <c r="K159" s="4">
        <v>0</v>
      </c>
      <c r="L159" s="4">
        <v>0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0</v>
      </c>
      <c r="Y159" s="4">
        <v>0</v>
      </c>
      <c r="Z159" s="4">
        <v>0</v>
      </c>
      <c r="AA159" s="4">
        <v>0</v>
      </c>
      <c r="AB159" s="4">
        <v>0</v>
      </c>
      <c r="AC159" s="4">
        <v>0</v>
      </c>
      <c r="AD159" s="4">
        <v>0</v>
      </c>
      <c r="AE159" s="4">
        <v>0</v>
      </c>
      <c r="AF159" s="4">
        <v>0</v>
      </c>
      <c r="AG159" s="4">
        <v>0</v>
      </c>
      <c r="AH159" s="4">
        <v>0</v>
      </c>
      <c r="AI159" s="4">
        <v>0</v>
      </c>
      <c r="AJ159" s="4">
        <v>0</v>
      </c>
      <c r="AK159" s="4">
        <v>0</v>
      </c>
      <c r="AL159" s="107">
        <v>5.92592592592593E-3</v>
      </c>
      <c r="AM159" s="51">
        <v>52.734000000000002</v>
      </c>
    </row>
    <row r="160" spans="1:39" x14ac:dyDescent="0.45">
      <c r="A160" s="4" t="s">
        <v>844</v>
      </c>
      <c r="B160" s="4">
        <v>2023</v>
      </c>
      <c r="C160" s="5">
        <v>45002</v>
      </c>
      <c r="D160" s="4" t="s">
        <v>72</v>
      </c>
      <c r="E160" s="4" t="s">
        <v>244</v>
      </c>
      <c r="F160" s="4" t="s">
        <v>38</v>
      </c>
      <c r="G160" s="13">
        <f>(C160-VLOOKUP(E160,Riders!$A$2:$C$3501,2,FALSE))/365</f>
        <v>28.964383561643835</v>
      </c>
      <c r="H160" s="4">
        <v>23</v>
      </c>
      <c r="I160" s="4">
        <v>0</v>
      </c>
      <c r="J160" s="4">
        <v>0</v>
      </c>
      <c r="K160" s="4">
        <v>0</v>
      </c>
      <c r="L160" s="4">
        <v>0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>
        <v>0</v>
      </c>
      <c r="X160" s="4">
        <v>0</v>
      </c>
      <c r="Y160" s="4">
        <v>0</v>
      </c>
      <c r="Z160" s="4">
        <v>0</v>
      </c>
      <c r="AA160" s="4">
        <v>0</v>
      </c>
      <c r="AB160" s="4">
        <v>0</v>
      </c>
      <c r="AC160" s="4">
        <v>0</v>
      </c>
      <c r="AD160" s="4">
        <v>0</v>
      </c>
      <c r="AE160" s="4">
        <v>0</v>
      </c>
      <c r="AF160" s="4">
        <v>0</v>
      </c>
      <c r="AG160" s="4">
        <v>0</v>
      </c>
      <c r="AH160" s="4">
        <v>0</v>
      </c>
      <c r="AI160" s="4">
        <v>0</v>
      </c>
      <c r="AJ160" s="4">
        <v>0</v>
      </c>
      <c r="AK160" s="4">
        <v>0</v>
      </c>
      <c r="AL160" s="107">
        <v>5.92592592592593E-3</v>
      </c>
      <c r="AM160" s="51">
        <v>52.734000000000002</v>
      </c>
    </row>
    <row r="161" spans="1:39" x14ac:dyDescent="0.45">
      <c r="A161" s="4" t="s">
        <v>844</v>
      </c>
      <c r="B161" s="4">
        <v>2023</v>
      </c>
      <c r="C161" s="5">
        <v>45002</v>
      </c>
      <c r="D161" s="4" t="s">
        <v>72</v>
      </c>
      <c r="E161" s="4" t="s">
        <v>234</v>
      </c>
      <c r="F161" s="4" t="s">
        <v>235</v>
      </c>
      <c r="G161" s="13">
        <f>(C161-VLOOKUP(E161,Riders!$A$2:$C$3501,2,FALSE))/365</f>
        <v>26.490410958904111</v>
      </c>
      <c r="H161" s="4">
        <v>24</v>
      </c>
      <c r="I161" s="4">
        <v>1</v>
      </c>
      <c r="J161" s="4">
        <v>1</v>
      </c>
      <c r="K161" s="4">
        <v>1</v>
      </c>
      <c r="L161" s="4">
        <v>1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0</v>
      </c>
      <c r="Y161" s="4">
        <v>0</v>
      </c>
      <c r="Z161" s="4">
        <v>0</v>
      </c>
      <c r="AA161" s="4">
        <v>0</v>
      </c>
      <c r="AB161" s="4">
        <v>0</v>
      </c>
      <c r="AC161" s="4">
        <v>0</v>
      </c>
      <c r="AD161" s="4">
        <v>0</v>
      </c>
      <c r="AE161" s="4">
        <v>0</v>
      </c>
      <c r="AF161" s="4">
        <v>0</v>
      </c>
      <c r="AG161" s="4">
        <v>0</v>
      </c>
      <c r="AH161" s="4">
        <v>0</v>
      </c>
      <c r="AI161" s="4">
        <v>0</v>
      </c>
      <c r="AJ161" s="4">
        <v>20</v>
      </c>
      <c r="AK161" s="4">
        <v>-16</v>
      </c>
      <c r="AL161" s="107">
        <v>5.92592592592593E-3</v>
      </c>
      <c r="AM161" s="51">
        <v>52.734000000000002</v>
      </c>
    </row>
    <row r="162" spans="1:39" x14ac:dyDescent="0.45">
      <c r="A162" s="1" t="s">
        <v>415</v>
      </c>
      <c r="B162" s="1">
        <v>2023</v>
      </c>
      <c r="C162" s="2">
        <v>44983</v>
      </c>
      <c r="D162" s="1" t="s">
        <v>72</v>
      </c>
      <c r="E162" s="1" t="s">
        <v>215</v>
      </c>
      <c r="F162" s="1" t="s">
        <v>17</v>
      </c>
      <c r="G162" s="13">
        <f>(C162-VLOOKUP(E162,Riders!$A$2:$C$3501,2,FALSE))/365</f>
        <v>24.139726027397259</v>
      </c>
      <c r="H162" s="1">
        <v>1</v>
      </c>
      <c r="I162" s="1">
        <v>0</v>
      </c>
      <c r="J162" s="1">
        <v>0</v>
      </c>
      <c r="K162" s="1">
        <v>0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>
        <v>0</v>
      </c>
      <c r="S162" s="1">
        <v>0</v>
      </c>
      <c r="T162" s="1">
        <v>0</v>
      </c>
      <c r="U162" s="1">
        <v>1</v>
      </c>
      <c r="V162" s="1">
        <v>1</v>
      </c>
      <c r="W162" s="1">
        <v>0</v>
      </c>
      <c r="X162" s="1">
        <v>1</v>
      </c>
      <c r="Y162" s="1">
        <v>0</v>
      </c>
      <c r="Z162" s="1">
        <v>0</v>
      </c>
      <c r="AA162" s="1">
        <v>1</v>
      </c>
      <c r="AB162" s="1">
        <v>0</v>
      </c>
      <c r="AC162" s="1">
        <v>0</v>
      </c>
      <c r="AD162" s="1">
        <v>0</v>
      </c>
      <c r="AE162" s="1">
        <v>0</v>
      </c>
      <c r="AF162" s="1">
        <v>0</v>
      </c>
      <c r="AG162" s="1">
        <v>0</v>
      </c>
      <c r="AH162" s="1">
        <v>0</v>
      </c>
      <c r="AI162" s="1">
        <v>20</v>
      </c>
      <c r="AJ162" s="1">
        <v>0</v>
      </c>
      <c r="AK162" s="1">
        <v>24</v>
      </c>
      <c r="AL162" s="107">
        <v>6.0069444444444441E-3</v>
      </c>
      <c r="AM162">
        <v>52.023000000000003</v>
      </c>
    </row>
    <row r="163" spans="1:39" x14ac:dyDescent="0.45">
      <c r="A163" s="1" t="s">
        <v>415</v>
      </c>
      <c r="B163" s="1">
        <v>2023</v>
      </c>
      <c r="C163" s="2">
        <v>44983</v>
      </c>
      <c r="D163" s="1" t="s">
        <v>72</v>
      </c>
      <c r="E163" s="1" t="s">
        <v>274</v>
      </c>
      <c r="F163" s="1" t="s">
        <v>29</v>
      </c>
      <c r="G163" s="13">
        <f>(C163-VLOOKUP(E163,Riders!$A$2:$C$3501,2,FALSE))/365</f>
        <v>22.158904109589042</v>
      </c>
      <c r="H163" s="1">
        <v>2</v>
      </c>
      <c r="I163" s="1">
        <v>0</v>
      </c>
      <c r="J163" s="1">
        <v>0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>
        <v>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  <c r="Y163" s="1">
        <v>1</v>
      </c>
      <c r="Z163" s="1">
        <v>0</v>
      </c>
      <c r="AA163" s="1">
        <v>0</v>
      </c>
      <c r="AB163" s="1">
        <v>0</v>
      </c>
      <c r="AC163" s="1">
        <v>0</v>
      </c>
      <c r="AD163" s="1">
        <v>0</v>
      </c>
      <c r="AE163" s="1">
        <v>0</v>
      </c>
      <c r="AF163" s="1">
        <v>0</v>
      </c>
      <c r="AG163" s="1">
        <v>0</v>
      </c>
      <c r="AH163" s="1">
        <v>0</v>
      </c>
      <c r="AI163" s="1">
        <v>20</v>
      </c>
      <c r="AJ163" s="1">
        <v>0</v>
      </c>
      <c r="AK163" s="1">
        <v>21</v>
      </c>
      <c r="AL163" s="107">
        <v>6.0069444444444441E-3</v>
      </c>
      <c r="AM163">
        <v>52.023000000000003</v>
      </c>
    </row>
    <row r="164" spans="1:39" x14ac:dyDescent="0.45">
      <c r="A164" s="1" t="s">
        <v>415</v>
      </c>
      <c r="B164" s="1">
        <v>2023</v>
      </c>
      <c r="C164" s="2">
        <v>44983</v>
      </c>
      <c r="D164" s="1" t="s">
        <v>72</v>
      </c>
      <c r="E164" s="1" t="s">
        <v>219</v>
      </c>
      <c r="F164" s="1" t="s">
        <v>220</v>
      </c>
      <c r="G164" s="13">
        <f>(C164-VLOOKUP(E164,Riders!$A$2:$C$3501,2,FALSE))/365</f>
        <v>30.517808219178082</v>
      </c>
      <c r="H164" s="1">
        <v>3</v>
      </c>
      <c r="I164" s="1">
        <v>0</v>
      </c>
      <c r="J164" s="1">
        <v>0</v>
      </c>
      <c r="K164" s="1">
        <v>0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>
        <v>0</v>
      </c>
      <c r="S164" s="1">
        <v>0</v>
      </c>
      <c r="T164" s="1">
        <v>0</v>
      </c>
      <c r="U164" s="1">
        <v>0</v>
      </c>
      <c r="V164" s="1">
        <v>0</v>
      </c>
      <c r="W164" s="1">
        <v>1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0</v>
      </c>
      <c r="AD164" s="1">
        <v>0</v>
      </c>
      <c r="AE164" s="1">
        <v>0</v>
      </c>
      <c r="AF164" s="1">
        <v>0</v>
      </c>
      <c r="AG164" s="1">
        <v>0</v>
      </c>
      <c r="AH164" s="1">
        <v>0</v>
      </c>
      <c r="AI164" s="1">
        <v>20</v>
      </c>
      <c r="AJ164" s="1">
        <v>0</v>
      </c>
      <c r="AK164" s="1">
        <v>21</v>
      </c>
      <c r="AL164" s="107">
        <v>6.0069444444444398E-3</v>
      </c>
      <c r="AM164">
        <v>52.023000000000003</v>
      </c>
    </row>
    <row r="165" spans="1:39" x14ac:dyDescent="0.45">
      <c r="A165" s="1" t="s">
        <v>415</v>
      </c>
      <c r="B165" s="1">
        <v>2023</v>
      </c>
      <c r="C165" s="2">
        <v>44983</v>
      </c>
      <c r="D165" s="1" t="s">
        <v>72</v>
      </c>
      <c r="E165" s="1" t="s">
        <v>251</v>
      </c>
      <c r="F165" s="1" t="s">
        <v>65</v>
      </c>
      <c r="G165" s="13">
        <f>(C165-VLOOKUP(E165,Riders!$A$2:$C$3501,2,FALSE))/365</f>
        <v>21.827397260273973</v>
      </c>
      <c r="H165" s="1">
        <v>4</v>
      </c>
      <c r="I165" s="1">
        <v>0</v>
      </c>
      <c r="J165" s="1">
        <v>0</v>
      </c>
      <c r="K165" s="1">
        <v>0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1</v>
      </c>
      <c r="AA165" s="1">
        <v>0</v>
      </c>
      <c r="AB165" s="1">
        <v>0</v>
      </c>
      <c r="AC165" s="1">
        <v>0</v>
      </c>
      <c r="AD165" s="1">
        <v>0</v>
      </c>
      <c r="AE165" s="1">
        <v>0</v>
      </c>
      <c r="AF165" s="1">
        <v>0</v>
      </c>
      <c r="AG165" s="1">
        <v>0</v>
      </c>
      <c r="AH165" s="1">
        <v>0</v>
      </c>
      <c r="AI165" s="1">
        <v>20</v>
      </c>
      <c r="AJ165" s="1">
        <v>0</v>
      </c>
      <c r="AK165" s="1">
        <v>21</v>
      </c>
      <c r="AL165" s="107">
        <v>6.0069444444444398E-3</v>
      </c>
      <c r="AM165">
        <v>52.023000000000003</v>
      </c>
    </row>
    <row r="166" spans="1:39" x14ac:dyDescent="0.45">
      <c r="A166" s="1" t="s">
        <v>415</v>
      </c>
      <c r="B166" s="1">
        <v>2023</v>
      </c>
      <c r="C166" s="2">
        <v>44983</v>
      </c>
      <c r="D166" s="1" t="s">
        <v>72</v>
      </c>
      <c r="E166" s="1" t="s">
        <v>267</v>
      </c>
      <c r="F166" s="1" t="s">
        <v>56</v>
      </c>
      <c r="G166" s="13">
        <f>(C166-VLOOKUP(E166,Riders!$A$2:$C$3501,2,FALSE))/365</f>
        <v>24.175342465753424</v>
      </c>
      <c r="H166" s="1">
        <v>5</v>
      </c>
      <c r="I166" s="1">
        <v>1</v>
      </c>
      <c r="J166" s="1">
        <v>1</v>
      </c>
      <c r="K166" s="1">
        <v>1</v>
      </c>
      <c r="L166" s="1">
        <v>1</v>
      </c>
      <c r="M166" s="1">
        <v>1</v>
      </c>
      <c r="N166" s="1">
        <v>1</v>
      </c>
      <c r="O166" s="1">
        <v>1</v>
      </c>
      <c r="P166" s="1">
        <v>1</v>
      </c>
      <c r="Q166" s="1">
        <v>0</v>
      </c>
      <c r="R166" s="1">
        <v>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0</v>
      </c>
      <c r="AD166" s="1">
        <v>0</v>
      </c>
      <c r="AE166" s="1">
        <v>0</v>
      </c>
      <c r="AF166" s="1">
        <v>0</v>
      </c>
      <c r="AG166" s="1">
        <v>0</v>
      </c>
      <c r="AH166" s="1">
        <v>0</v>
      </c>
      <c r="AI166" s="1">
        <v>0</v>
      </c>
      <c r="AJ166" s="1">
        <v>0</v>
      </c>
      <c r="AK166" s="1">
        <v>8</v>
      </c>
      <c r="AL166" s="107">
        <v>6.0069444444444398E-3</v>
      </c>
      <c r="AM166">
        <v>52.023000000000003</v>
      </c>
    </row>
    <row r="167" spans="1:39" x14ac:dyDescent="0.45">
      <c r="A167" s="1" t="s">
        <v>415</v>
      </c>
      <c r="B167" s="1">
        <v>2023</v>
      </c>
      <c r="C167" s="2">
        <v>44983</v>
      </c>
      <c r="D167" s="1" t="s">
        <v>72</v>
      </c>
      <c r="E167" s="1" t="s">
        <v>328</v>
      </c>
      <c r="F167" s="1" t="s">
        <v>25</v>
      </c>
      <c r="G167" s="13">
        <f>(C167-VLOOKUP(E167,Riders!$A$2:$C$3501,2,FALSE))/365</f>
        <v>32.594520547945208</v>
      </c>
      <c r="H167" s="1">
        <v>6</v>
      </c>
      <c r="I167" s="1">
        <v>0</v>
      </c>
      <c r="J167" s="1">
        <v>0</v>
      </c>
      <c r="K167" s="1">
        <v>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1</v>
      </c>
      <c r="R167" s="1">
        <v>0</v>
      </c>
      <c r="S167" s="1">
        <v>0</v>
      </c>
      <c r="T167" s="1">
        <v>1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0</v>
      </c>
      <c r="AD167" s="1">
        <v>0</v>
      </c>
      <c r="AE167" s="1">
        <v>1</v>
      </c>
      <c r="AF167" s="1">
        <v>1</v>
      </c>
      <c r="AG167" s="1">
        <v>0</v>
      </c>
      <c r="AH167" s="1">
        <v>0</v>
      </c>
      <c r="AI167" s="1">
        <v>0</v>
      </c>
      <c r="AJ167" s="1">
        <v>0</v>
      </c>
      <c r="AK167" s="1">
        <v>4</v>
      </c>
      <c r="AL167" s="107">
        <v>6.0069444444444398E-3</v>
      </c>
      <c r="AM167">
        <v>52.023000000000003</v>
      </c>
    </row>
    <row r="168" spans="1:39" x14ac:dyDescent="0.45">
      <c r="A168" s="1" t="s">
        <v>415</v>
      </c>
      <c r="B168" s="1">
        <v>2023</v>
      </c>
      <c r="C168" s="2">
        <v>44983</v>
      </c>
      <c r="D168" s="1" t="s">
        <v>72</v>
      </c>
      <c r="E168" s="1" t="s">
        <v>241</v>
      </c>
      <c r="F168" s="1" t="s">
        <v>44</v>
      </c>
      <c r="G168" s="13">
        <f>(C168-VLOOKUP(E168,Riders!$A$2:$C$3501,2,FALSE))/365</f>
        <v>20.575342465753426</v>
      </c>
      <c r="H168" s="1">
        <v>7</v>
      </c>
      <c r="I168" s="1">
        <v>0</v>
      </c>
      <c r="J168" s="1">
        <v>0</v>
      </c>
      <c r="K168" s="1">
        <v>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>
        <v>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1</v>
      </c>
      <c r="AC168" s="1">
        <v>1</v>
      </c>
      <c r="AD168" s="1">
        <v>1</v>
      </c>
      <c r="AE168" s="1">
        <v>0</v>
      </c>
      <c r="AF168" s="1">
        <v>0</v>
      </c>
      <c r="AG168" s="1">
        <v>0</v>
      </c>
      <c r="AH168" s="1">
        <v>0</v>
      </c>
      <c r="AI168" s="1">
        <v>0</v>
      </c>
      <c r="AJ168" s="1">
        <v>0</v>
      </c>
      <c r="AK168" s="1">
        <v>3</v>
      </c>
      <c r="AL168" s="107">
        <v>6.0069444444444398E-3</v>
      </c>
      <c r="AM168">
        <v>52.023000000000003</v>
      </c>
    </row>
    <row r="169" spans="1:39" x14ac:dyDescent="0.45">
      <c r="A169" s="1" t="s">
        <v>415</v>
      </c>
      <c r="B169" s="1">
        <v>2023</v>
      </c>
      <c r="C169" s="2">
        <v>44983</v>
      </c>
      <c r="D169" s="1" t="s">
        <v>72</v>
      </c>
      <c r="E169" s="1" t="s">
        <v>237</v>
      </c>
      <c r="F169" s="1" t="s">
        <v>238</v>
      </c>
      <c r="G169" s="13">
        <f>(C169-VLOOKUP(E169,Riders!$A$2:$C$3501,2,FALSE))/365</f>
        <v>26.778082191780822</v>
      </c>
      <c r="H169" s="1">
        <v>8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0</v>
      </c>
      <c r="AE169" s="1">
        <v>0</v>
      </c>
      <c r="AF169" s="1">
        <v>0</v>
      </c>
      <c r="AG169" s="1">
        <v>1</v>
      </c>
      <c r="AH169" s="1">
        <v>1</v>
      </c>
      <c r="AI169" s="1">
        <v>0</v>
      </c>
      <c r="AJ169" s="1">
        <v>0</v>
      </c>
      <c r="AK169" s="1">
        <v>2</v>
      </c>
      <c r="AL169" s="107">
        <v>6.0069444444444398E-3</v>
      </c>
      <c r="AM169">
        <v>52.023000000000003</v>
      </c>
    </row>
    <row r="170" spans="1:39" x14ac:dyDescent="0.45">
      <c r="A170" s="1" t="s">
        <v>415</v>
      </c>
      <c r="B170" s="1">
        <v>2023</v>
      </c>
      <c r="C170" s="2">
        <v>44983</v>
      </c>
      <c r="D170" s="1" t="s">
        <v>72</v>
      </c>
      <c r="E170" s="1" t="s">
        <v>462</v>
      </c>
      <c r="F170" s="1" t="s">
        <v>19</v>
      </c>
      <c r="G170" s="13">
        <f>(C170-VLOOKUP(E170,Riders!$A$2:$C$3501,2,FALSE))/365</f>
        <v>23.753424657534246</v>
      </c>
      <c r="H170" s="1">
        <v>9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1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0</v>
      </c>
      <c r="AD170" s="1">
        <v>0</v>
      </c>
      <c r="AE170" s="1">
        <v>0</v>
      </c>
      <c r="AF170" s="1">
        <v>0</v>
      </c>
      <c r="AG170" s="1">
        <v>0</v>
      </c>
      <c r="AH170" s="1">
        <v>0</v>
      </c>
      <c r="AI170" s="1">
        <v>0</v>
      </c>
      <c r="AJ170" s="1">
        <v>0</v>
      </c>
      <c r="AK170" s="1">
        <v>1</v>
      </c>
      <c r="AL170" s="107">
        <v>6.0069444444444398E-3</v>
      </c>
      <c r="AM170">
        <v>52.023000000000003</v>
      </c>
    </row>
    <row r="171" spans="1:39" x14ac:dyDescent="0.45">
      <c r="A171" s="1" t="s">
        <v>415</v>
      </c>
      <c r="B171" s="1">
        <v>2023</v>
      </c>
      <c r="C171" s="2">
        <v>44983</v>
      </c>
      <c r="D171" s="1" t="s">
        <v>72</v>
      </c>
      <c r="E171" s="1" t="s">
        <v>226</v>
      </c>
      <c r="F171" s="1" t="s">
        <v>120</v>
      </c>
      <c r="G171" s="13">
        <f>(C171-VLOOKUP(E171,Riders!$A$2:$C$3501,2,FALSE))/365</f>
        <v>24.4986301369863</v>
      </c>
      <c r="H171" s="1">
        <v>10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1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0</v>
      </c>
      <c r="AD171" s="1">
        <v>0</v>
      </c>
      <c r="AE171" s="1">
        <v>0</v>
      </c>
      <c r="AF171" s="1">
        <v>0</v>
      </c>
      <c r="AG171" s="1">
        <v>0</v>
      </c>
      <c r="AH171" s="1">
        <v>0</v>
      </c>
      <c r="AI171" s="1">
        <v>0</v>
      </c>
      <c r="AJ171" s="1">
        <v>0</v>
      </c>
      <c r="AK171" s="1">
        <v>1</v>
      </c>
      <c r="AL171" s="107">
        <v>6.0069444444444398E-3</v>
      </c>
      <c r="AM171">
        <v>52.023000000000003</v>
      </c>
    </row>
    <row r="172" spans="1:39" x14ac:dyDescent="0.45">
      <c r="A172" s="1" t="s">
        <v>415</v>
      </c>
      <c r="B172" s="1">
        <v>2023</v>
      </c>
      <c r="C172" s="2">
        <v>44983</v>
      </c>
      <c r="D172" s="1" t="s">
        <v>72</v>
      </c>
      <c r="E172" s="1" t="s">
        <v>431</v>
      </c>
      <c r="F172" s="1" t="s">
        <v>97</v>
      </c>
      <c r="G172" s="13">
        <f>(C172-VLOOKUP(E172,Riders!$A$2:$C$3501,2,FALSE))/365</f>
        <v>18.213698630136985</v>
      </c>
      <c r="H172" s="1">
        <v>11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0</v>
      </c>
      <c r="AE172" s="1">
        <v>0</v>
      </c>
      <c r="AF172" s="1">
        <v>0</v>
      </c>
      <c r="AG172" s="1">
        <v>0</v>
      </c>
      <c r="AH172" s="1">
        <v>0</v>
      </c>
      <c r="AI172" s="1">
        <v>0</v>
      </c>
      <c r="AJ172" s="1">
        <v>0</v>
      </c>
      <c r="AK172" s="1">
        <v>0</v>
      </c>
      <c r="AL172" s="107">
        <v>6.0069444444444398E-3</v>
      </c>
      <c r="AM172">
        <v>52.023000000000003</v>
      </c>
    </row>
    <row r="173" spans="1:39" x14ac:dyDescent="0.45">
      <c r="A173" s="1" t="s">
        <v>415</v>
      </c>
      <c r="B173" s="1">
        <v>2023</v>
      </c>
      <c r="C173" s="2">
        <v>44983</v>
      </c>
      <c r="D173" s="1" t="s">
        <v>72</v>
      </c>
      <c r="E173" s="1" t="s">
        <v>231</v>
      </c>
      <c r="F173" s="1" t="s">
        <v>232</v>
      </c>
      <c r="G173" s="13">
        <f>(C173-VLOOKUP(E173,Riders!$A$2:$C$3501,2,FALSE))/365</f>
        <v>26.041095890410958</v>
      </c>
      <c r="H173" s="1">
        <v>12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0</v>
      </c>
      <c r="AD173" s="1">
        <v>0</v>
      </c>
      <c r="AE173" s="1">
        <v>0</v>
      </c>
      <c r="AF173" s="1">
        <v>0</v>
      </c>
      <c r="AG173" s="1">
        <v>0</v>
      </c>
      <c r="AH173" s="1">
        <v>0</v>
      </c>
      <c r="AI173" s="1">
        <v>0</v>
      </c>
      <c r="AJ173" s="1">
        <v>0</v>
      </c>
      <c r="AK173" s="1">
        <v>0</v>
      </c>
      <c r="AL173" s="107">
        <v>6.0069444444444398E-3</v>
      </c>
      <c r="AM173">
        <v>52.023000000000003</v>
      </c>
    </row>
    <row r="174" spans="1:39" x14ac:dyDescent="0.45">
      <c r="A174" s="1" t="s">
        <v>415</v>
      </c>
      <c r="B174" s="1">
        <v>2023</v>
      </c>
      <c r="C174" s="2">
        <v>44983</v>
      </c>
      <c r="D174" s="1" t="s">
        <v>72</v>
      </c>
      <c r="E174" s="1" t="s">
        <v>2329</v>
      </c>
      <c r="F174" s="1" t="s">
        <v>49</v>
      </c>
      <c r="G174" s="13">
        <f>(C174-VLOOKUP(E174,Riders!$A$2:$C$3501,2,FALSE))/365</f>
        <v>22.5013698630137</v>
      </c>
      <c r="H174" s="1">
        <v>13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0</v>
      </c>
      <c r="AD174" s="1">
        <v>0</v>
      </c>
      <c r="AE174" s="1">
        <v>0</v>
      </c>
      <c r="AF174" s="1">
        <v>0</v>
      </c>
      <c r="AG174" s="1">
        <v>0</v>
      </c>
      <c r="AH174" s="1">
        <v>0</v>
      </c>
      <c r="AI174" s="1">
        <v>0</v>
      </c>
      <c r="AJ174" s="1">
        <v>0</v>
      </c>
      <c r="AK174" s="1">
        <v>0</v>
      </c>
      <c r="AL174" s="107">
        <v>6.0069444444444398E-3</v>
      </c>
      <c r="AM174">
        <v>52.023000000000003</v>
      </c>
    </row>
    <row r="175" spans="1:39" x14ac:dyDescent="0.45">
      <c r="A175" s="1" t="s">
        <v>415</v>
      </c>
      <c r="B175" s="1">
        <v>2023</v>
      </c>
      <c r="C175" s="2">
        <v>44983</v>
      </c>
      <c r="D175" s="1" t="s">
        <v>72</v>
      </c>
      <c r="E175" s="1" t="s">
        <v>434</v>
      </c>
      <c r="F175" s="1" t="s">
        <v>53</v>
      </c>
      <c r="G175" s="13">
        <f>(C175-VLOOKUP(E175,Riders!$A$2:$C$3501,2,FALSE))/365</f>
        <v>23</v>
      </c>
      <c r="H175" s="1">
        <v>14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0</v>
      </c>
      <c r="AD175" s="1">
        <v>0</v>
      </c>
      <c r="AE175" s="1">
        <v>0</v>
      </c>
      <c r="AF175" s="1">
        <v>0</v>
      </c>
      <c r="AG175" s="1">
        <v>0</v>
      </c>
      <c r="AH175" s="1">
        <v>0</v>
      </c>
      <c r="AI175" s="1">
        <v>0</v>
      </c>
      <c r="AJ175" s="1">
        <v>0</v>
      </c>
      <c r="AK175" s="1">
        <v>0</v>
      </c>
      <c r="AL175" s="107">
        <v>6.0069444444444398E-3</v>
      </c>
      <c r="AM175">
        <v>52.023000000000003</v>
      </c>
    </row>
    <row r="176" spans="1:39" x14ac:dyDescent="0.45">
      <c r="A176" s="1" t="s">
        <v>415</v>
      </c>
      <c r="B176" s="1">
        <v>2023</v>
      </c>
      <c r="C176" s="2">
        <v>44983</v>
      </c>
      <c r="D176" s="1" t="s">
        <v>72</v>
      </c>
      <c r="E176" s="1" t="s">
        <v>256</v>
      </c>
      <c r="F176" s="1" t="s">
        <v>36</v>
      </c>
      <c r="G176" s="13">
        <f>(C176-VLOOKUP(E176,Riders!$A$2:$C$3501,2,FALSE))/365</f>
        <v>27.013698630136986</v>
      </c>
      <c r="H176" s="1">
        <v>15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0</v>
      </c>
      <c r="AD176" s="1">
        <v>0</v>
      </c>
      <c r="AE176" s="1">
        <v>0</v>
      </c>
      <c r="AF176" s="1">
        <v>0</v>
      </c>
      <c r="AG176" s="1">
        <v>0</v>
      </c>
      <c r="AH176" s="1">
        <v>0</v>
      </c>
      <c r="AI176" s="1">
        <v>0</v>
      </c>
      <c r="AJ176" s="1">
        <v>0</v>
      </c>
      <c r="AK176" s="1">
        <v>0</v>
      </c>
      <c r="AL176" s="107">
        <v>6.0069444444444398E-3</v>
      </c>
      <c r="AM176">
        <v>52.023000000000003</v>
      </c>
    </row>
    <row r="177" spans="1:39" x14ac:dyDescent="0.45">
      <c r="A177" s="1" t="s">
        <v>415</v>
      </c>
      <c r="B177" s="1">
        <v>2023</v>
      </c>
      <c r="C177" s="2">
        <v>44983</v>
      </c>
      <c r="D177" s="1" t="s">
        <v>72</v>
      </c>
      <c r="E177" s="1" t="s">
        <v>271</v>
      </c>
      <c r="F177" s="1" t="s">
        <v>67</v>
      </c>
      <c r="G177" s="13">
        <f>(C177-VLOOKUP(E177,Riders!$A$2:$C$3501,2,FALSE))/365</f>
        <v>28.695890410958903</v>
      </c>
      <c r="H177" s="1">
        <v>16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0</v>
      </c>
      <c r="AE177" s="1">
        <v>0</v>
      </c>
      <c r="AF177" s="1">
        <v>0</v>
      </c>
      <c r="AG177" s="1">
        <v>0</v>
      </c>
      <c r="AH177" s="1">
        <v>0</v>
      </c>
      <c r="AI177" s="1">
        <v>0</v>
      </c>
      <c r="AJ177" s="1">
        <v>0</v>
      </c>
      <c r="AK177" s="1">
        <v>0</v>
      </c>
      <c r="AL177" s="107">
        <v>6.0069444444444398E-3</v>
      </c>
      <c r="AM177">
        <v>52.023000000000003</v>
      </c>
    </row>
    <row r="178" spans="1:39" x14ac:dyDescent="0.45">
      <c r="A178" s="1" t="s">
        <v>415</v>
      </c>
      <c r="B178" s="1">
        <v>2023</v>
      </c>
      <c r="C178" s="2">
        <v>44983</v>
      </c>
      <c r="D178" s="1" t="s">
        <v>72</v>
      </c>
      <c r="E178" s="1" t="s">
        <v>440</v>
      </c>
      <c r="F178" s="1" t="s">
        <v>15</v>
      </c>
      <c r="G178" s="13">
        <f>(C178-VLOOKUP(E178,Riders!$A$2:$C$3501,2,FALSE))/365</f>
        <v>22.298630136986301</v>
      </c>
      <c r="H178" s="1">
        <v>17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0</v>
      </c>
      <c r="AE178" s="1">
        <v>0</v>
      </c>
      <c r="AF178" s="1">
        <v>0</v>
      </c>
      <c r="AG178" s="1">
        <v>0</v>
      </c>
      <c r="AH178" s="1">
        <v>0</v>
      </c>
      <c r="AI178" s="1">
        <v>0</v>
      </c>
      <c r="AJ178" s="1">
        <v>0</v>
      </c>
      <c r="AK178" s="1">
        <v>0</v>
      </c>
      <c r="AL178" s="107">
        <v>6.0069444444444398E-3</v>
      </c>
      <c r="AM178">
        <v>52.023000000000003</v>
      </c>
    </row>
    <row r="179" spans="1:39" x14ac:dyDescent="0.45">
      <c r="A179" s="1" t="s">
        <v>415</v>
      </c>
      <c r="B179" s="1">
        <v>2023</v>
      </c>
      <c r="C179" s="2">
        <v>44983</v>
      </c>
      <c r="D179" s="1" t="s">
        <v>72</v>
      </c>
      <c r="E179" s="1" t="s">
        <v>263</v>
      </c>
      <c r="F179" s="1" t="s">
        <v>264</v>
      </c>
      <c r="G179" s="13">
        <f>(C179-VLOOKUP(E179,Riders!$A$2:$C$3501,2,FALSE))/365</f>
        <v>19.87945205479452</v>
      </c>
      <c r="H179" s="1">
        <v>18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 s="1">
        <v>0</v>
      </c>
      <c r="AE179" s="1">
        <v>0</v>
      </c>
      <c r="AF179" s="1">
        <v>0</v>
      </c>
      <c r="AG179" s="1">
        <v>0</v>
      </c>
      <c r="AH179" s="1">
        <v>0</v>
      </c>
      <c r="AI179" s="1">
        <v>0</v>
      </c>
      <c r="AJ179" s="1">
        <v>0</v>
      </c>
      <c r="AK179" s="1">
        <v>0</v>
      </c>
      <c r="AL179" s="107">
        <v>6.0069444444444398E-3</v>
      </c>
      <c r="AM179">
        <v>52.023000000000003</v>
      </c>
    </row>
    <row r="180" spans="1:39" x14ac:dyDescent="0.45">
      <c r="A180" s="1" t="s">
        <v>415</v>
      </c>
      <c r="B180" s="1">
        <v>2023</v>
      </c>
      <c r="C180" s="2">
        <v>44983</v>
      </c>
      <c r="D180" s="1" t="s">
        <v>72</v>
      </c>
      <c r="E180" s="1" t="s">
        <v>1415</v>
      </c>
      <c r="F180" s="1" t="s">
        <v>230</v>
      </c>
      <c r="G180" s="13">
        <f>(C180-VLOOKUP(E180,Riders!$A$2:$C$3501,2,FALSE))/365</f>
        <v>33.076712328767123</v>
      </c>
      <c r="H180" s="1">
        <v>19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v>0</v>
      </c>
      <c r="AH180" s="1">
        <v>0</v>
      </c>
      <c r="AI180" s="1">
        <v>0</v>
      </c>
      <c r="AJ180" s="1">
        <v>0</v>
      </c>
      <c r="AK180" s="1">
        <v>0</v>
      </c>
      <c r="AL180" s="107">
        <v>6.0069444444444398E-3</v>
      </c>
      <c r="AM180">
        <v>52.023000000000003</v>
      </c>
    </row>
    <row r="181" spans="1:39" x14ac:dyDescent="0.45">
      <c r="A181" s="1" t="s">
        <v>415</v>
      </c>
      <c r="B181" s="1">
        <v>2023</v>
      </c>
      <c r="C181" s="2">
        <v>44983</v>
      </c>
      <c r="D181" s="1" t="s">
        <v>72</v>
      </c>
      <c r="E181" s="1" t="s">
        <v>312</v>
      </c>
      <c r="F181" s="1" t="s">
        <v>27</v>
      </c>
      <c r="G181" s="13">
        <f>(C181-VLOOKUP(E181,Riders!$A$2:$C$3501,2,FALSE))/365</f>
        <v>24.621917808219177</v>
      </c>
      <c r="H181" s="1">
        <v>20</v>
      </c>
      <c r="I181" s="1">
        <v>0</v>
      </c>
      <c r="J181" s="1">
        <v>0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 s="1">
        <v>0</v>
      </c>
      <c r="AE181" s="1">
        <v>0</v>
      </c>
      <c r="AF181" s="1">
        <v>0</v>
      </c>
      <c r="AG181" s="1">
        <v>0</v>
      </c>
      <c r="AH181" s="1">
        <v>0</v>
      </c>
      <c r="AI181" s="1">
        <v>0</v>
      </c>
      <c r="AJ181" s="1">
        <v>0</v>
      </c>
      <c r="AK181" s="1">
        <v>0</v>
      </c>
      <c r="AL181" s="107">
        <v>6.0069444444444398E-3</v>
      </c>
      <c r="AM181">
        <v>52.023000000000003</v>
      </c>
    </row>
    <row r="182" spans="1:39" x14ac:dyDescent="0.45">
      <c r="A182" s="1" t="s">
        <v>415</v>
      </c>
      <c r="B182" s="1">
        <v>2023</v>
      </c>
      <c r="C182" s="2">
        <v>44983</v>
      </c>
      <c r="D182" s="1" t="s">
        <v>72</v>
      </c>
      <c r="E182" s="1" t="s">
        <v>234</v>
      </c>
      <c r="F182" s="1" t="s">
        <v>235</v>
      </c>
      <c r="G182" s="13">
        <f>(C182-VLOOKUP(E182,Riders!$A$2:$C$3501,2,FALSE))/365</f>
        <v>26.438356164383563</v>
      </c>
      <c r="H182" s="1">
        <v>21</v>
      </c>
      <c r="I182" s="1">
        <v>0</v>
      </c>
      <c r="J182" s="1">
        <v>0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 s="1">
        <v>0</v>
      </c>
      <c r="AE182" s="1">
        <v>0</v>
      </c>
      <c r="AF182" s="1">
        <v>0</v>
      </c>
      <c r="AG182" s="1">
        <v>0</v>
      </c>
      <c r="AH182" s="1">
        <v>0</v>
      </c>
      <c r="AI182" s="1">
        <v>0</v>
      </c>
      <c r="AJ182" s="1">
        <v>0</v>
      </c>
      <c r="AK182" s="1">
        <v>0</v>
      </c>
      <c r="AL182" s="107">
        <v>6.0069444444444398E-3</v>
      </c>
      <c r="AM182">
        <v>52.023000000000003</v>
      </c>
    </row>
    <row r="183" spans="1:39" x14ac:dyDescent="0.45">
      <c r="A183" s="1" t="s">
        <v>415</v>
      </c>
      <c r="B183" s="1">
        <v>2023</v>
      </c>
      <c r="C183" s="2">
        <v>44983</v>
      </c>
      <c r="D183" s="1" t="s">
        <v>72</v>
      </c>
      <c r="E183" s="1" t="s">
        <v>252</v>
      </c>
      <c r="F183" s="1" t="s">
        <v>145</v>
      </c>
      <c r="G183" s="13" t="e">
        <f>(C183-VLOOKUP(E183,Riders!$A$2:$C$3501,2,FALSE))/365</f>
        <v>#N/A</v>
      </c>
      <c r="H183" s="1">
        <v>22</v>
      </c>
      <c r="I183" s="1">
        <v>0</v>
      </c>
      <c r="J183" s="1">
        <v>0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0</v>
      </c>
      <c r="AD183" s="1">
        <v>0</v>
      </c>
      <c r="AE183" s="1">
        <v>0</v>
      </c>
      <c r="AF183" s="1">
        <v>0</v>
      </c>
      <c r="AG183" s="1">
        <v>0</v>
      </c>
      <c r="AH183" s="1">
        <v>0</v>
      </c>
      <c r="AI183" s="1">
        <v>0</v>
      </c>
      <c r="AJ183" s="1">
        <v>0</v>
      </c>
      <c r="AK183" s="1">
        <v>0</v>
      </c>
      <c r="AL183" s="107">
        <v>6.0069444444444398E-3</v>
      </c>
      <c r="AM183">
        <v>52.023000000000003</v>
      </c>
    </row>
    <row r="184" spans="1:39" x14ac:dyDescent="0.45">
      <c r="A184" s="1" t="s">
        <v>415</v>
      </c>
      <c r="B184" s="1">
        <v>2023</v>
      </c>
      <c r="C184" s="2">
        <v>44983</v>
      </c>
      <c r="D184" s="1" t="s">
        <v>72</v>
      </c>
      <c r="E184" s="1" t="s">
        <v>310</v>
      </c>
      <c r="F184" s="1" t="s">
        <v>158</v>
      </c>
      <c r="G184" s="13">
        <f>(C184-VLOOKUP(E184,Riders!$A$2:$C$3501,2,FALSE))/365</f>
        <v>32.769863013698632</v>
      </c>
      <c r="H184" s="1">
        <v>23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0</v>
      </c>
      <c r="AD184" s="1">
        <v>0</v>
      </c>
      <c r="AE184" s="1">
        <v>0</v>
      </c>
      <c r="AF184" s="1">
        <v>0</v>
      </c>
      <c r="AG184" s="1">
        <v>0</v>
      </c>
      <c r="AH184" s="1">
        <v>0</v>
      </c>
      <c r="AI184" s="1">
        <v>0</v>
      </c>
      <c r="AJ184" s="1">
        <v>0</v>
      </c>
      <c r="AK184" s="1">
        <v>0</v>
      </c>
      <c r="AL184" s="107">
        <v>6.0069444444444398E-3</v>
      </c>
      <c r="AM184">
        <v>52.023000000000003</v>
      </c>
    </row>
    <row r="185" spans="1:39" x14ac:dyDescent="0.45">
      <c r="A185" s="4" t="s">
        <v>12</v>
      </c>
      <c r="B185" s="4">
        <v>2022</v>
      </c>
      <c r="C185" s="5">
        <v>44848</v>
      </c>
      <c r="D185" s="4" t="s">
        <v>13</v>
      </c>
      <c r="E185" s="4" t="s">
        <v>218</v>
      </c>
      <c r="F185" s="4" t="s">
        <v>19</v>
      </c>
      <c r="G185" s="13">
        <f>(C185-VLOOKUP(E185,Riders!$A$2:$C$3501,2,FALSE))/365</f>
        <v>21.101369863013698</v>
      </c>
      <c r="H185" s="4">
        <v>1</v>
      </c>
      <c r="I185" s="4">
        <v>0</v>
      </c>
      <c r="J185" s="4">
        <v>0</v>
      </c>
      <c r="K185" s="4">
        <v>0</v>
      </c>
      <c r="L185" s="4">
        <v>0</v>
      </c>
      <c r="M185" s="4">
        <v>0</v>
      </c>
      <c r="N185" s="4">
        <v>1</v>
      </c>
      <c r="O185" s="4">
        <v>1</v>
      </c>
      <c r="P185" s="4">
        <v>0</v>
      </c>
      <c r="Q185" s="4">
        <v>0</v>
      </c>
      <c r="R185" s="4">
        <v>0</v>
      </c>
      <c r="S185" s="4">
        <v>0</v>
      </c>
      <c r="T185" s="4">
        <v>0</v>
      </c>
      <c r="U185" s="4">
        <v>0</v>
      </c>
      <c r="V185" s="4">
        <v>0</v>
      </c>
      <c r="W185" s="4">
        <v>1</v>
      </c>
      <c r="X185" s="4">
        <v>0</v>
      </c>
      <c r="Y185" s="4">
        <v>0</v>
      </c>
      <c r="Z185" s="4">
        <v>0</v>
      </c>
      <c r="AA185" s="4">
        <v>0</v>
      </c>
      <c r="AB185" s="4">
        <v>0</v>
      </c>
      <c r="AC185" s="4">
        <v>0</v>
      </c>
      <c r="AD185" s="4">
        <v>0</v>
      </c>
      <c r="AE185" s="4">
        <v>0</v>
      </c>
      <c r="AF185" s="4">
        <v>0</v>
      </c>
      <c r="AG185" s="4">
        <v>0</v>
      </c>
      <c r="AH185" s="4">
        <v>0</v>
      </c>
      <c r="AI185" s="4">
        <v>20</v>
      </c>
      <c r="AJ185" s="4">
        <v>0</v>
      </c>
      <c r="AK185" s="4">
        <v>23</v>
      </c>
      <c r="AL185" s="107">
        <v>5.8796296296296296E-3</v>
      </c>
      <c r="AM185">
        <v>53.15</v>
      </c>
    </row>
    <row r="186" spans="1:39" x14ac:dyDescent="0.45">
      <c r="A186" s="4" t="s">
        <v>12</v>
      </c>
      <c r="B186" s="4">
        <v>2022</v>
      </c>
      <c r="C186" s="5">
        <v>44848</v>
      </c>
      <c r="D186" s="4" t="s">
        <v>13</v>
      </c>
      <c r="E186" s="4" t="s">
        <v>219</v>
      </c>
      <c r="F186" s="4" t="s">
        <v>220</v>
      </c>
      <c r="G186" s="13">
        <f>(C186-VLOOKUP(E186,Riders!$A$2:$C$3501,2,FALSE))/365</f>
        <v>30.147945205479452</v>
      </c>
      <c r="H186" s="4">
        <v>2</v>
      </c>
      <c r="I186" s="4">
        <v>0</v>
      </c>
      <c r="J186" s="4">
        <v>0</v>
      </c>
      <c r="K186" s="4">
        <v>0</v>
      </c>
      <c r="L186" s="4">
        <v>0</v>
      </c>
      <c r="M186" s="4">
        <v>0</v>
      </c>
      <c r="N186" s="4">
        <v>0</v>
      </c>
      <c r="O186" s="4">
        <v>0</v>
      </c>
      <c r="P186" s="4">
        <v>0</v>
      </c>
      <c r="Q186" s="4">
        <v>0</v>
      </c>
      <c r="R186" s="4">
        <v>1</v>
      </c>
      <c r="S186" s="4">
        <v>0</v>
      </c>
      <c r="T186" s="4">
        <v>0</v>
      </c>
      <c r="U186" s="4">
        <v>1</v>
      </c>
      <c r="V186" s="4">
        <v>0</v>
      </c>
      <c r="W186" s="4">
        <v>0</v>
      </c>
      <c r="X186" s="4">
        <v>0</v>
      </c>
      <c r="Y186" s="4">
        <v>0</v>
      </c>
      <c r="Z186" s="4">
        <v>0</v>
      </c>
      <c r="AA186" s="4">
        <v>0</v>
      </c>
      <c r="AB186" s="4">
        <v>0</v>
      </c>
      <c r="AC186" s="4">
        <v>0</v>
      </c>
      <c r="AD186" s="4">
        <v>0</v>
      </c>
      <c r="AE186" s="4">
        <v>0</v>
      </c>
      <c r="AF186" s="4">
        <v>0</v>
      </c>
      <c r="AG186" s="4">
        <v>0</v>
      </c>
      <c r="AH186" s="4">
        <v>0</v>
      </c>
      <c r="AI186" s="4">
        <v>20</v>
      </c>
      <c r="AJ186" s="4">
        <v>0</v>
      </c>
      <c r="AK186" s="4">
        <v>22</v>
      </c>
      <c r="AL186" s="107">
        <v>5.8796296296296296E-3</v>
      </c>
      <c r="AM186">
        <v>53.15</v>
      </c>
    </row>
    <row r="187" spans="1:39" x14ac:dyDescent="0.45">
      <c r="A187" s="4" t="s">
        <v>12</v>
      </c>
      <c r="B187" s="4">
        <v>2022</v>
      </c>
      <c r="C187" s="5">
        <v>44848</v>
      </c>
      <c r="D187" s="4" t="s">
        <v>13</v>
      </c>
      <c r="E187" s="4" t="s">
        <v>222</v>
      </c>
      <c r="F187" s="4" t="s">
        <v>223</v>
      </c>
      <c r="G187" s="13">
        <f>(C187-VLOOKUP(E187,Riders!$A$2:$C$3501,2,FALSE))/365</f>
        <v>23.282191780821918</v>
      </c>
      <c r="H187" s="4">
        <v>3</v>
      </c>
      <c r="I187" s="4">
        <v>0</v>
      </c>
      <c r="J187" s="4">
        <v>0</v>
      </c>
      <c r="K187" s="4">
        <v>0</v>
      </c>
      <c r="L187" s="4">
        <v>0</v>
      </c>
      <c r="M187" s="4">
        <v>0</v>
      </c>
      <c r="N187" s="4">
        <v>0</v>
      </c>
      <c r="O187" s="4">
        <v>0</v>
      </c>
      <c r="P187" s="4">
        <v>0</v>
      </c>
      <c r="Q187" s="4">
        <v>1</v>
      </c>
      <c r="R187" s="4">
        <v>0</v>
      </c>
      <c r="S187" s="4">
        <v>0</v>
      </c>
      <c r="T187" s="4">
        <v>1</v>
      </c>
      <c r="U187" s="4">
        <v>0</v>
      </c>
      <c r="V187" s="4">
        <v>0</v>
      </c>
      <c r="W187" s="4">
        <v>0</v>
      </c>
      <c r="X187" s="4">
        <v>0</v>
      </c>
      <c r="Y187" s="4">
        <v>0</v>
      </c>
      <c r="Z187" s="4">
        <v>0</v>
      </c>
      <c r="AA187" s="4">
        <v>0</v>
      </c>
      <c r="AB187" s="4">
        <v>0</v>
      </c>
      <c r="AC187" s="4">
        <v>0</v>
      </c>
      <c r="AD187" s="4">
        <v>0</v>
      </c>
      <c r="AE187" s="4">
        <v>0</v>
      </c>
      <c r="AF187" s="4">
        <v>0</v>
      </c>
      <c r="AG187" s="4">
        <v>0</v>
      </c>
      <c r="AH187" s="4">
        <v>0</v>
      </c>
      <c r="AI187" s="4">
        <v>20</v>
      </c>
      <c r="AJ187" s="4">
        <v>0</v>
      </c>
      <c r="AK187" s="4">
        <v>22</v>
      </c>
      <c r="AL187" s="107">
        <v>5.8796296296296296E-3</v>
      </c>
      <c r="AM187">
        <v>53.15</v>
      </c>
    </row>
    <row r="188" spans="1:39" x14ac:dyDescent="0.45">
      <c r="A188" s="4" t="s">
        <v>12</v>
      </c>
      <c r="B188" s="4">
        <v>2022</v>
      </c>
      <c r="C188" s="5">
        <v>44848</v>
      </c>
      <c r="D188" s="4" t="s">
        <v>13</v>
      </c>
      <c r="E188" s="4" t="s">
        <v>233</v>
      </c>
      <c r="F188" s="4" t="s">
        <v>56</v>
      </c>
      <c r="G188" s="13">
        <f>(C188-VLOOKUP(E188,Riders!$A$2:$C$3501,2,FALSE))/365</f>
        <v>27.12054794520548</v>
      </c>
      <c r="H188" s="4">
        <v>4</v>
      </c>
      <c r="I188" s="4">
        <v>0</v>
      </c>
      <c r="J188" s="4">
        <v>0</v>
      </c>
      <c r="K188" s="4">
        <v>0</v>
      </c>
      <c r="L188" s="4">
        <v>0</v>
      </c>
      <c r="M188" s="4">
        <v>1</v>
      </c>
      <c r="N188" s="4">
        <v>0</v>
      </c>
      <c r="O188" s="4">
        <v>0</v>
      </c>
      <c r="P188" s="4">
        <v>1</v>
      </c>
      <c r="Q188" s="4">
        <v>0</v>
      </c>
      <c r="R188" s="4">
        <v>0</v>
      </c>
      <c r="S188" s="4">
        <v>0</v>
      </c>
      <c r="T188" s="4">
        <v>0</v>
      </c>
      <c r="U188" s="4">
        <v>0</v>
      </c>
      <c r="V188" s="4">
        <v>0</v>
      </c>
      <c r="W188" s="4">
        <v>0</v>
      </c>
      <c r="X188" s="4">
        <v>0</v>
      </c>
      <c r="Y188" s="4">
        <v>0</v>
      </c>
      <c r="Z188" s="4">
        <v>0</v>
      </c>
      <c r="AA188" s="4">
        <v>0</v>
      </c>
      <c r="AB188" s="4">
        <v>0</v>
      </c>
      <c r="AC188" s="4">
        <v>0</v>
      </c>
      <c r="AD188" s="4">
        <v>0</v>
      </c>
      <c r="AE188" s="4">
        <v>0</v>
      </c>
      <c r="AF188" s="4">
        <v>0</v>
      </c>
      <c r="AG188" s="4">
        <v>0</v>
      </c>
      <c r="AH188" s="4">
        <v>0</v>
      </c>
      <c r="AI188" s="4">
        <v>20</v>
      </c>
      <c r="AJ188" s="4">
        <v>0</v>
      </c>
      <c r="AK188" s="4">
        <v>22</v>
      </c>
      <c r="AL188" s="107">
        <v>5.8796296296296296E-3</v>
      </c>
      <c r="AM188" s="17">
        <v>53.15</v>
      </c>
    </row>
    <row r="189" spans="1:39" x14ac:dyDescent="0.45">
      <c r="A189" s="4" t="s">
        <v>12</v>
      </c>
      <c r="B189" s="4">
        <v>2022</v>
      </c>
      <c r="C189" s="5">
        <v>44848</v>
      </c>
      <c r="D189" s="4" t="s">
        <v>13</v>
      </c>
      <c r="E189" s="4" t="s">
        <v>237</v>
      </c>
      <c r="F189" s="4" t="s">
        <v>238</v>
      </c>
      <c r="G189" s="13">
        <f>(C189-VLOOKUP(E189,Riders!$A$2:$C$3501,2,FALSE))/365</f>
        <v>26.408219178082192</v>
      </c>
      <c r="H189" s="4">
        <v>5</v>
      </c>
      <c r="I189" s="4">
        <v>0</v>
      </c>
      <c r="J189" s="4">
        <v>0</v>
      </c>
      <c r="K189" s="4">
        <v>0</v>
      </c>
      <c r="L189" s="4">
        <v>0</v>
      </c>
      <c r="M189" s="4">
        <v>0</v>
      </c>
      <c r="N189" s="4">
        <v>0</v>
      </c>
      <c r="O189" s="4">
        <v>0</v>
      </c>
      <c r="P189" s="4">
        <v>0</v>
      </c>
      <c r="Q189" s="4">
        <v>0</v>
      </c>
      <c r="R189" s="4">
        <v>0</v>
      </c>
      <c r="S189" s="4">
        <v>1</v>
      </c>
      <c r="T189" s="4">
        <v>0</v>
      </c>
      <c r="U189" s="4">
        <v>0</v>
      </c>
      <c r="V189" s="4">
        <v>1</v>
      </c>
      <c r="W189" s="4">
        <v>0</v>
      </c>
      <c r="X189" s="4">
        <v>0</v>
      </c>
      <c r="Y189" s="4">
        <v>0</v>
      </c>
      <c r="Z189" s="4">
        <v>0</v>
      </c>
      <c r="AA189" s="4">
        <v>0</v>
      </c>
      <c r="AB189" s="4">
        <v>0</v>
      </c>
      <c r="AC189" s="4">
        <v>0</v>
      </c>
      <c r="AD189" s="4">
        <v>0</v>
      </c>
      <c r="AE189" s="4">
        <v>0</v>
      </c>
      <c r="AF189" s="4">
        <v>0</v>
      </c>
      <c r="AG189" s="4">
        <v>0</v>
      </c>
      <c r="AH189" s="4">
        <v>0</v>
      </c>
      <c r="AI189" s="4">
        <v>20</v>
      </c>
      <c r="AJ189" s="4">
        <v>0</v>
      </c>
      <c r="AK189" s="4">
        <v>22</v>
      </c>
      <c r="AL189" s="107">
        <v>5.8796296296296296E-3</v>
      </c>
      <c r="AM189">
        <v>53.15</v>
      </c>
    </row>
    <row r="190" spans="1:39" x14ac:dyDescent="0.45">
      <c r="A190" s="4" t="s">
        <v>12</v>
      </c>
      <c r="B190" s="4">
        <v>2022</v>
      </c>
      <c r="C190" s="5">
        <v>44848</v>
      </c>
      <c r="D190" s="4" t="s">
        <v>13</v>
      </c>
      <c r="E190" s="4" t="s">
        <v>214</v>
      </c>
      <c r="F190" s="4" t="s">
        <v>67</v>
      </c>
      <c r="G190" s="13">
        <f>(C190-VLOOKUP(E190,Riders!$A$2:$C$3501,2,FALSE))/365</f>
        <v>27.824657534246576</v>
      </c>
      <c r="H190" s="4">
        <v>6</v>
      </c>
      <c r="I190" s="4">
        <v>1</v>
      </c>
      <c r="J190" s="4">
        <v>1</v>
      </c>
      <c r="K190" s="4">
        <v>0</v>
      </c>
      <c r="L190" s="4">
        <v>0</v>
      </c>
      <c r="M190" s="4">
        <v>0</v>
      </c>
      <c r="N190" s="4">
        <v>0</v>
      </c>
      <c r="O190" s="4">
        <v>0</v>
      </c>
      <c r="P190" s="4">
        <v>0</v>
      </c>
      <c r="Q190" s="4">
        <v>0</v>
      </c>
      <c r="R190" s="4">
        <v>0</v>
      </c>
      <c r="S190" s="4">
        <v>0</v>
      </c>
      <c r="T190" s="4">
        <v>0</v>
      </c>
      <c r="U190" s="4">
        <v>0</v>
      </c>
      <c r="V190" s="4">
        <v>0</v>
      </c>
      <c r="W190" s="4">
        <v>0</v>
      </c>
      <c r="X190" s="4">
        <v>0</v>
      </c>
      <c r="Y190" s="4">
        <v>1</v>
      </c>
      <c r="Z190" s="4">
        <v>0</v>
      </c>
      <c r="AA190" s="4">
        <v>1</v>
      </c>
      <c r="AB190" s="4">
        <v>0</v>
      </c>
      <c r="AC190" s="4">
        <v>1</v>
      </c>
      <c r="AD190" s="4">
        <v>1</v>
      </c>
      <c r="AE190" s="4">
        <v>0</v>
      </c>
      <c r="AF190" s="4">
        <v>1</v>
      </c>
      <c r="AG190" s="4">
        <v>1</v>
      </c>
      <c r="AH190" s="4">
        <v>1</v>
      </c>
      <c r="AI190" s="4">
        <v>0</v>
      </c>
      <c r="AJ190" s="4">
        <v>0</v>
      </c>
      <c r="AK190" s="4">
        <v>9</v>
      </c>
      <c r="AL190" s="107">
        <v>5.8796296296296296E-3</v>
      </c>
      <c r="AM190">
        <v>53.15</v>
      </c>
    </row>
    <row r="191" spans="1:39" x14ac:dyDescent="0.45">
      <c r="A191" s="4" t="s">
        <v>12</v>
      </c>
      <c r="B191" s="4">
        <v>2022</v>
      </c>
      <c r="C191" s="5">
        <v>44848</v>
      </c>
      <c r="D191" s="4" t="s">
        <v>13</v>
      </c>
      <c r="E191" s="4" t="s">
        <v>217</v>
      </c>
      <c r="F191" s="4" t="s">
        <v>29</v>
      </c>
      <c r="G191" s="13">
        <f>(C191-VLOOKUP(E191,Riders!$A$2:$C$3501,2,FALSE))/365</f>
        <v>24.542465753424658</v>
      </c>
      <c r="H191" s="4">
        <v>7</v>
      </c>
      <c r="I191" s="4">
        <v>0</v>
      </c>
      <c r="J191" s="4">
        <v>0</v>
      </c>
      <c r="K191" s="4">
        <v>0</v>
      </c>
      <c r="L191" s="4">
        <v>0</v>
      </c>
      <c r="M191" s="4">
        <v>0</v>
      </c>
      <c r="N191" s="4">
        <v>0</v>
      </c>
      <c r="O191" s="4">
        <v>0</v>
      </c>
      <c r="P191" s="4">
        <v>0</v>
      </c>
      <c r="Q191" s="4">
        <v>0</v>
      </c>
      <c r="R191" s="4">
        <v>0</v>
      </c>
      <c r="S191" s="4">
        <v>0</v>
      </c>
      <c r="T191" s="4">
        <v>0</v>
      </c>
      <c r="U191" s="4">
        <v>0</v>
      </c>
      <c r="V191" s="4">
        <v>0</v>
      </c>
      <c r="W191" s="4">
        <v>0</v>
      </c>
      <c r="X191" s="4">
        <v>1</v>
      </c>
      <c r="Y191" s="4">
        <v>0</v>
      </c>
      <c r="Z191" s="4">
        <v>1</v>
      </c>
      <c r="AA191" s="4">
        <v>0</v>
      </c>
      <c r="AB191" s="4">
        <v>1</v>
      </c>
      <c r="AC191" s="4">
        <v>0</v>
      </c>
      <c r="AD191" s="4">
        <v>0</v>
      </c>
      <c r="AE191" s="4">
        <v>1</v>
      </c>
      <c r="AF191" s="4">
        <v>0</v>
      </c>
      <c r="AG191" s="4">
        <v>0</v>
      </c>
      <c r="AH191" s="4">
        <v>0</v>
      </c>
      <c r="AI191" s="4">
        <v>0</v>
      </c>
      <c r="AJ191" s="4">
        <v>0</v>
      </c>
      <c r="AK191" s="4">
        <v>4</v>
      </c>
      <c r="AL191" s="107">
        <v>5.8796296296296296E-3</v>
      </c>
      <c r="AM191">
        <v>53.15</v>
      </c>
    </row>
    <row r="192" spans="1:39" x14ac:dyDescent="0.45">
      <c r="A192" s="4" t="s">
        <v>12</v>
      </c>
      <c r="B192" s="4">
        <v>2022</v>
      </c>
      <c r="C192" s="5">
        <v>44848</v>
      </c>
      <c r="D192" s="4" t="s">
        <v>13</v>
      </c>
      <c r="E192" s="4" t="s">
        <v>216</v>
      </c>
      <c r="F192" s="4" t="s">
        <v>27</v>
      </c>
      <c r="G192" s="13">
        <f>(C192-VLOOKUP(E192,Riders!$A$2:$C$3501,2,FALSE))/365</f>
        <v>23.684931506849313</v>
      </c>
      <c r="H192" s="4">
        <v>8</v>
      </c>
      <c r="I192" s="4">
        <v>0</v>
      </c>
      <c r="J192" s="4">
        <v>0</v>
      </c>
      <c r="K192" s="4">
        <v>0</v>
      </c>
      <c r="L192" s="4">
        <v>1</v>
      </c>
      <c r="M192" s="4">
        <v>0</v>
      </c>
      <c r="N192" s="4">
        <v>0</v>
      </c>
      <c r="O192" s="4">
        <v>0</v>
      </c>
      <c r="P192" s="4">
        <v>0</v>
      </c>
      <c r="Q192" s="4">
        <v>0</v>
      </c>
      <c r="R192" s="4">
        <v>0</v>
      </c>
      <c r="S192" s="4">
        <v>0</v>
      </c>
      <c r="T192" s="4">
        <v>0</v>
      </c>
      <c r="U192" s="4">
        <v>0</v>
      </c>
      <c r="V192" s="4">
        <v>0</v>
      </c>
      <c r="W192" s="4">
        <v>0</v>
      </c>
      <c r="X192" s="4">
        <v>0</v>
      </c>
      <c r="Y192" s="4">
        <v>0</v>
      </c>
      <c r="Z192" s="4">
        <v>0</v>
      </c>
      <c r="AA192" s="4">
        <v>0</v>
      </c>
      <c r="AB192" s="4">
        <v>0</v>
      </c>
      <c r="AC192" s="4">
        <v>0</v>
      </c>
      <c r="AD192" s="4">
        <v>0</v>
      </c>
      <c r="AE192" s="4">
        <v>0</v>
      </c>
      <c r="AF192" s="4">
        <v>0</v>
      </c>
      <c r="AG192" s="4">
        <v>0</v>
      </c>
      <c r="AH192" s="4">
        <v>0</v>
      </c>
      <c r="AI192" s="4">
        <v>0</v>
      </c>
      <c r="AJ192" s="4">
        <v>0</v>
      </c>
      <c r="AK192" s="4">
        <v>1</v>
      </c>
      <c r="AL192" s="107">
        <v>5.8796296296296296E-3</v>
      </c>
      <c r="AM192">
        <v>53.15</v>
      </c>
    </row>
    <row r="193" spans="1:39" x14ac:dyDescent="0.45">
      <c r="A193" s="4" t="s">
        <v>12</v>
      </c>
      <c r="B193" s="4">
        <v>2022</v>
      </c>
      <c r="C193" s="5">
        <v>44848</v>
      </c>
      <c r="D193" s="4" t="s">
        <v>13</v>
      </c>
      <c r="E193" s="4" t="s">
        <v>215</v>
      </c>
      <c r="F193" s="4" t="s">
        <v>17</v>
      </c>
      <c r="G193" s="13">
        <f>(C193-VLOOKUP(E193,Riders!$A$2:$C$3501,2,FALSE))/365</f>
        <v>23.769863013698629</v>
      </c>
      <c r="H193" s="4">
        <v>9</v>
      </c>
      <c r="I193" s="4">
        <v>0</v>
      </c>
      <c r="J193" s="4">
        <v>0</v>
      </c>
      <c r="K193" s="4">
        <v>1</v>
      </c>
      <c r="L193" s="4">
        <v>0</v>
      </c>
      <c r="M193" s="4">
        <v>0</v>
      </c>
      <c r="N193" s="4">
        <v>0</v>
      </c>
      <c r="O193" s="4">
        <v>0</v>
      </c>
      <c r="P193" s="4">
        <v>0</v>
      </c>
      <c r="Q193" s="4">
        <v>0</v>
      </c>
      <c r="R193" s="4">
        <v>0</v>
      </c>
      <c r="S193" s="4">
        <v>0</v>
      </c>
      <c r="T193" s="4">
        <v>0</v>
      </c>
      <c r="U193" s="4">
        <v>0</v>
      </c>
      <c r="V193" s="4">
        <v>0</v>
      </c>
      <c r="W193" s="4">
        <v>0</v>
      </c>
      <c r="X193" s="4">
        <v>0</v>
      </c>
      <c r="Y193" s="4">
        <v>0</v>
      </c>
      <c r="Z193" s="4">
        <v>0</v>
      </c>
      <c r="AA193" s="4">
        <v>0</v>
      </c>
      <c r="AB193" s="4">
        <v>0</v>
      </c>
      <c r="AC193" s="4">
        <v>0</v>
      </c>
      <c r="AD193" s="4">
        <v>0</v>
      </c>
      <c r="AE193" s="4">
        <v>0</v>
      </c>
      <c r="AF193" s="4">
        <v>0</v>
      </c>
      <c r="AG193" s="4">
        <v>0</v>
      </c>
      <c r="AH193" s="4">
        <v>0</v>
      </c>
      <c r="AI193" s="4">
        <v>0</v>
      </c>
      <c r="AJ193" s="4">
        <v>0</v>
      </c>
      <c r="AK193" s="4">
        <v>1</v>
      </c>
      <c r="AL193" s="107">
        <v>5.8796296296296296E-3</v>
      </c>
      <c r="AM193">
        <v>53.15</v>
      </c>
    </row>
    <row r="194" spans="1:39" x14ac:dyDescent="0.45">
      <c r="A194" s="4" t="s">
        <v>12</v>
      </c>
      <c r="B194" s="4">
        <v>2022</v>
      </c>
      <c r="C194" s="5">
        <v>44848</v>
      </c>
      <c r="D194" s="4" t="s">
        <v>13</v>
      </c>
      <c r="E194" s="4" t="s">
        <v>236</v>
      </c>
      <c r="F194" s="4" t="s">
        <v>51</v>
      </c>
      <c r="G194" s="13">
        <f>(C194-VLOOKUP(E194,Riders!$A$2:$C$3501,2,FALSE))/365</f>
        <v>26.945205479452056</v>
      </c>
      <c r="H194" s="4">
        <v>10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0</v>
      </c>
      <c r="AE194" s="4">
        <v>0</v>
      </c>
      <c r="AF194" s="4">
        <v>0</v>
      </c>
      <c r="AG194" s="4">
        <v>0</v>
      </c>
      <c r="AH194" s="4">
        <v>0</v>
      </c>
      <c r="AI194" s="4">
        <v>0</v>
      </c>
      <c r="AJ194" s="4">
        <v>0</v>
      </c>
      <c r="AK194" s="4">
        <v>0</v>
      </c>
      <c r="AL194" s="107">
        <v>5.8796296296296296E-3</v>
      </c>
      <c r="AM194">
        <v>53.15</v>
      </c>
    </row>
    <row r="195" spans="1:39" x14ac:dyDescent="0.45">
      <c r="A195" s="4" t="s">
        <v>12</v>
      </c>
      <c r="B195" s="4">
        <v>2022</v>
      </c>
      <c r="C195" s="5">
        <v>44848</v>
      </c>
      <c r="D195" s="4" t="s">
        <v>13</v>
      </c>
      <c r="E195" s="4" t="s">
        <v>227</v>
      </c>
      <c r="F195" s="4" t="s">
        <v>53</v>
      </c>
      <c r="G195" s="13">
        <f>(C195-VLOOKUP(E195,Riders!$A$2:$C$3501,2,FALSE))/365</f>
        <v>24.643835616438356</v>
      </c>
      <c r="H195" s="4">
        <v>11</v>
      </c>
      <c r="I195" s="4">
        <v>0</v>
      </c>
      <c r="J195" s="4">
        <v>0</v>
      </c>
      <c r="K195" s="4">
        <v>0</v>
      </c>
      <c r="L195" s="4">
        <v>0</v>
      </c>
      <c r="M195" s="4">
        <v>0</v>
      </c>
      <c r="N195" s="4">
        <v>0</v>
      </c>
      <c r="O195" s="4">
        <v>0</v>
      </c>
      <c r="P195" s="4">
        <v>0</v>
      </c>
      <c r="Q195" s="4">
        <v>0</v>
      </c>
      <c r="R195" s="4">
        <v>0</v>
      </c>
      <c r="S195" s="4">
        <v>0</v>
      </c>
      <c r="T195" s="4">
        <v>0</v>
      </c>
      <c r="U195" s="4">
        <v>0</v>
      </c>
      <c r="V195" s="4">
        <v>0</v>
      </c>
      <c r="W195" s="4">
        <v>0</v>
      </c>
      <c r="X195" s="4">
        <v>0</v>
      </c>
      <c r="Y195" s="4">
        <v>0</v>
      </c>
      <c r="Z195" s="4">
        <v>0</v>
      </c>
      <c r="AA195" s="4">
        <v>0</v>
      </c>
      <c r="AB195" s="4">
        <v>0</v>
      </c>
      <c r="AC195" s="4">
        <v>0</v>
      </c>
      <c r="AD195" s="4">
        <v>0</v>
      </c>
      <c r="AE195" s="4">
        <v>0</v>
      </c>
      <c r="AF195" s="4">
        <v>0</v>
      </c>
      <c r="AG195" s="4">
        <v>0</v>
      </c>
      <c r="AH195" s="4">
        <v>0</v>
      </c>
      <c r="AI195" s="4">
        <v>0</v>
      </c>
      <c r="AJ195" s="4">
        <v>0</v>
      </c>
      <c r="AK195" s="4">
        <v>0</v>
      </c>
      <c r="AL195" s="107">
        <v>5.8796296296296296E-3</v>
      </c>
      <c r="AM195">
        <v>53.15</v>
      </c>
    </row>
    <row r="196" spans="1:39" x14ac:dyDescent="0.45">
      <c r="A196" s="4" t="s">
        <v>12</v>
      </c>
      <c r="B196" s="4">
        <v>2022</v>
      </c>
      <c r="C196" s="5">
        <v>44848</v>
      </c>
      <c r="D196" s="4" t="s">
        <v>13</v>
      </c>
      <c r="E196" s="4" t="s">
        <v>239</v>
      </c>
      <c r="F196" s="4" t="s">
        <v>25</v>
      </c>
      <c r="G196" s="13">
        <f>(C196-VLOOKUP(E196,Riders!$A$2:$C$3501,2,FALSE))/365</f>
        <v>20.339726027397262</v>
      </c>
      <c r="H196" s="4">
        <v>12</v>
      </c>
      <c r="I196" s="4">
        <v>0</v>
      </c>
      <c r="J196" s="4">
        <v>0</v>
      </c>
      <c r="K196" s="4">
        <v>0</v>
      </c>
      <c r="L196" s="4">
        <v>0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  <c r="V196" s="4">
        <v>0</v>
      </c>
      <c r="W196" s="4">
        <v>0</v>
      </c>
      <c r="X196" s="4">
        <v>0</v>
      </c>
      <c r="Y196" s="4">
        <v>0</v>
      </c>
      <c r="Z196" s="4">
        <v>0</v>
      </c>
      <c r="AA196" s="4">
        <v>0</v>
      </c>
      <c r="AB196" s="4">
        <v>0</v>
      </c>
      <c r="AC196" s="4">
        <v>0</v>
      </c>
      <c r="AD196" s="4">
        <v>0</v>
      </c>
      <c r="AE196" s="4">
        <v>0</v>
      </c>
      <c r="AF196" s="4">
        <v>0</v>
      </c>
      <c r="AG196" s="4">
        <v>0</v>
      </c>
      <c r="AH196" s="4">
        <v>0</v>
      </c>
      <c r="AI196" s="4">
        <v>0</v>
      </c>
      <c r="AJ196" s="4">
        <v>0</v>
      </c>
      <c r="AK196" s="4">
        <v>0</v>
      </c>
      <c r="AL196" s="107">
        <v>5.8796296296296296E-3</v>
      </c>
      <c r="AM196">
        <v>53.15</v>
      </c>
    </row>
    <row r="197" spans="1:39" x14ac:dyDescent="0.45">
      <c r="A197" s="4" t="s">
        <v>12</v>
      </c>
      <c r="B197" s="4">
        <v>2022</v>
      </c>
      <c r="C197" s="5">
        <v>44848</v>
      </c>
      <c r="D197" s="4" t="s">
        <v>13</v>
      </c>
      <c r="E197" s="4" t="s">
        <v>242</v>
      </c>
      <c r="F197" s="4" t="s">
        <v>243</v>
      </c>
      <c r="G197" s="13">
        <f>(C197-VLOOKUP(E197,Riders!$A$2:$C$3501,2,FALSE))/365</f>
        <v>27.873972602739727</v>
      </c>
      <c r="H197" s="4">
        <v>13</v>
      </c>
      <c r="I197" s="4">
        <v>0</v>
      </c>
      <c r="J197" s="4">
        <v>0</v>
      </c>
      <c r="K197" s="4">
        <v>0</v>
      </c>
      <c r="L197" s="4">
        <v>0</v>
      </c>
      <c r="M197" s="4">
        <v>0</v>
      </c>
      <c r="N197" s="4">
        <v>0</v>
      </c>
      <c r="O197" s="4">
        <v>0</v>
      </c>
      <c r="P197" s="4">
        <v>0</v>
      </c>
      <c r="Q197" s="4">
        <v>0</v>
      </c>
      <c r="R197" s="4">
        <v>0</v>
      </c>
      <c r="S197" s="4">
        <v>0</v>
      </c>
      <c r="T197" s="4">
        <v>0</v>
      </c>
      <c r="U197" s="4">
        <v>0</v>
      </c>
      <c r="V197" s="4">
        <v>0</v>
      </c>
      <c r="W197" s="4">
        <v>0</v>
      </c>
      <c r="X197" s="4">
        <v>0</v>
      </c>
      <c r="Y197" s="4">
        <v>0</v>
      </c>
      <c r="Z197" s="4">
        <v>0</v>
      </c>
      <c r="AA197" s="4">
        <v>0</v>
      </c>
      <c r="AB197" s="4">
        <v>0</v>
      </c>
      <c r="AC197" s="4">
        <v>0</v>
      </c>
      <c r="AD197" s="4">
        <v>0</v>
      </c>
      <c r="AE197" s="4">
        <v>0</v>
      </c>
      <c r="AF197" s="4">
        <v>0</v>
      </c>
      <c r="AG197" s="4">
        <v>0</v>
      </c>
      <c r="AH197" s="4">
        <v>0</v>
      </c>
      <c r="AI197" s="4">
        <v>0</v>
      </c>
      <c r="AJ197" s="4">
        <v>0</v>
      </c>
      <c r="AK197" s="4">
        <v>0</v>
      </c>
      <c r="AL197" s="107">
        <v>5.8796296296296296E-3</v>
      </c>
      <c r="AM197">
        <v>53.15</v>
      </c>
    </row>
    <row r="198" spans="1:39" x14ac:dyDescent="0.45">
      <c r="A198" s="4" t="s">
        <v>12</v>
      </c>
      <c r="B198" s="4">
        <v>2022</v>
      </c>
      <c r="C198" s="5">
        <v>44848</v>
      </c>
      <c r="D198" s="4" t="s">
        <v>13</v>
      </c>
      <c r="E198" s="4" t="s">
        <v>228</v>
      </c>
      <c r="F198" s="4" t="s">
        <v>15</v>
      </c>
      <c r="G198" s="13">
        <f>(C198-VLOOKUP(E198,Riders!$A$2:$C$3501,2,FALSE))/365</f>
        <v>23.301369863013697</v>
      </c>
      <c r="H198" s="4">
        <v>14</v>
      </c>
      <c r="I198" s="4">
        <v>0</v>
      </c>
      <c r="J198" s="4">
        <v>0</v>
      </c>
      <c r="K198" s="4">
        <v>0</v>
      </c>
      <c r="L198" s="4">
        <v>0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  <c r="V198" s="4">
        <v>0</v>
      </c>
      <c r="W198" s="4">
        <v>0</v>
      </c>
      <c r="X198" s="4">
        <v>0</v>
      </c>
      <c r="Y198" s="4">
        <v>0</v>
      </c>
      <c r="Z198" s="4">
        <v>0</v>
      </c>
      <c r="AA198" s="4">
        <v>0</v>
      </c>
      <c r="AB198" s="4">
        <v>0</v>
      </c>
      <c r="AC198" s="4">
        <v>0</v>
      </c>
      <c r="AD198" s="4">
        <v>0</v>
      </c>
      <c r="AE198" s="4">
        <v>0</v>
      </c>
      <c r="AF198" s="4">
        <v>0</v>
      </c>
      <c r="AG198" s="4">
        <v>0</v>
      </c>
      <c r="AH198" s="4">
        <v>0</v>
      </c>
      <c r="AI198" s="4">
        <v>0</v>
      </c>
      <c r="AJ198" s="4">
        <v>0</v>
      </c>
      <c r="AK198" s="4">
        <v>0</v>
      </c>
      <c r="AL198" s="107">
        <v>5.8796296296296296E-3</v>
      </c>
      <c r="AM198">
        <v>53.15</v>
      </c>
    </row>
    <row r="199" spans="1:39" x14ac:dyDescent="0.45">
      <c r="A199" s="4" t="s">
        <v>12</v>
      </c>
      <c r="B199" s="4">
        <v>2022</v>
      </c>
      <c r="C199" s="5">
        <v>44848</v>
      </c>
      <c r="D199" s="4" t="s">
        <v>13</v>
      </c>
      <c r="E199" s="4" t="s">
        <v>1415</v>
      </c>
      <c r="F199" s="4" t="s">
        <v>230</v>
      </c>
      <c r="G199" s="13">
        <f>(C199-VLOOKUP(E199,Riders!$A$2:$C$3501,2,FALSE))/365</f>
        <v>32.706849315068496</v>
      </c>
      <c r="H199" s="4">
        <v>15</v>
      </c>
      <c r="I199" s="4">
        <v>0</v>
      </c>
      <c r="J199" s="4">
        <v>0</v>
      </c>
      <c r="K199" s="4">
        <v>0</v>
      </c>
      <c r="L199" s="4">
        <v>0</v>
      </c>
      <c r="M199" s="4">
        <v>0</v>
      </c>
      <c r="N199" s="4">
        <v>0</v>
      </c>
      <c r="O199" s="4">
        <v>0</v>
      </c>
      <c r="P199" s="4">
        <v>0</v>
      </c>
      <c r="Q199" s="4">
        <v>0</v>
      </c>
      <c r="R199" s="4">
        <v>0</v>
      </c>
      <c r="S199" s="4">
        <v>0</v>
      </c>
      <c r="T199" s="4">
        <v>0</v>
      </c>
      <c r="U199" s="4">
        <v>0</v>
      </c>
      <c r="V199" s="4">
        <v>0</v>
      </c>
      <c r="W199" s="4">
        <v>0</v>
      </c>
      <c r="X199" s="4">
        <v>0</v>
      </c>
      <c r="Y199" s="4">
        <v>0</v>
      </c>
      <c r="Z199" s="4">
        <v>0</v>
      </c>
      <c r="AA199" s="4">
        <v>0</v>
      </c>
      <c r="AB199" s="4">
        <v>0</v>
      </c>
      <c r="AC199" s="4">
        <v>0</v>
      </c>
      <c r="AD199" s="4">
        <v>0</v>
      </c>
      <c r="AE199" s="4">
        <v>0</v>
      </c>
      <c r="AF199" s="4">
        <v>0</v>
      </c>
      <c r="AG199" s="4">
        <v>0</v>
      </c>
      <c r="AH199" s="4">
        <v>0</v>
      </c>
      <c r="AI199" s="4">
        <v>0</v>
      </c>
      <c r="AJ199" s="4">
        <v>0</v>
      </c>
      <c r="AK199" s="4">
        <v>0</v>
      </c>
      <c r="AL199" s="107">
        <v>5.8796296296296296E-3</v>
      </c>
      <c r="AM199">
        <v>53.15</v>
      </c>
    </row>
    <row r="200" spans="1:39" x14ac:dyDescent="0.45">
      <c r="A200" s="4" t="s">
        <v>12</v>
      </c>
      <c r="B200" s="4">
        <v>2022</v>
      </c>
      <c r="C200" s="5">
        <v>44848</v>
      </c>
      <c r="D200" s="4" t="s">
        <v>13</v>
      </c>
      <c r="E200" s="4" t="s">
        <v>234</v>
      </c>
      <c r="F200" s="4" t="s">
        <v>235</v>
      </c>
      <c r="G200" s="13">
        <f>(C200-VLOOKUP(E200,Riders!$A$2:$C$3501,2,FALSE))/365</f>
        <v>26.068493150684933</v>
      </c>
      <c r="H200" s="4">
        <v>16</v>
      </c>
      <c r="I200" s="4">
        <v>0</v>
      </c>
      <c r="J200" s="4">
        <v>0</v>
      </c>
      <c r="K200" s="4">
        <v>0</v>
      </c>
      <c r="L200" s="4">
        <v>0</v>
      </c>
      <c r="M200" s="4">
        <v>0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0</v>
      </c>
      <c r="X200" s="4">
        <v>0</v>
      </c>
      <c r="Y200" s="4">
        <v>0</v>
      </c>
      <c r="Z200" s="4">
        <v>0</v>
      </c>
      <c r="AA200" s="4">
        <v>0</v>
      </c>
      <c r="AB200" s="4">
        <v>0</v>
      </c>
      <c r="AC200" s="4">
        <v>0</v>
      </c>
      <c r="AD200" s="4">
        <v>0</v>
      </c>
      <c r="AE200" s="4">
        <v>0</v>
      </c>
      <c r="AF200" s="4">
        <v>0</v>
      </c>
      <c r="AG200" s="4">
        <v>0</v>
      </c>
      <c r="AH200" s="4">
        <v>0</v>
      </c>
      <c r="AI200" s="4">
        <v>0</v>
      </c>
      <c r="AJ200" s="4">
        <v>0</v>
      </c>
      <c r="AK200" s="4">
        <v>0</v>
      </c>
      <c r="AL200" s="107">
        <v>5.8796296296296296E-3</v>
      </c>
      <c r="AM200">
        <v>53.15</v>
      </c>
    </row>
    <row r="201" spans="1:39" x14ac:dyDescent="0.45">
      <c r="A201" s="4" t="s">
        <v>12</v>
      </c>
      <c r="B201" s="4">
        <v>2022</v>
      </c>
      <c r="C201" s="5">
        <v>44848</v>
      </c>
      <c r="D201" s="4" t="s">
        <v>13</v>
      </c>
      <c r="E201" s="4" t="s">
        <v>229</v>
      </c>
      <c r="F201" s="4" t="s">
        <v>61</v>
      </c>
      <c r="G201" s="13">
        <f>(C201-VLOOKUP(E201,Riders!$A$2:$C$3501,2,FALSE))/365</f>
        <v>24.101369863013698</v>
      </c>
      <c r="H201" s="4">
        <v>17</v>
      </c>
      <c r="I201" s="4">
        <v>0</v>
      </c>
      <c r="J201" s="4">
        <v>0</v>
      </c>
      <c r="K201" s="4">
        <v>0</v>
      </c>
      <c r="L201" s="4">
        <v>0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4">
        <v>0</v>
      </c>
      <c r="T201" s="4">
        <v>0</v>
      </c>
      <c r="U201" s="4">
        <v>0</v>
      </c>
      <c r="V201" s="4">
        <v>0</v>
      </c>
      <c r="W201" s="4">
        <v>0</v>
      </c>
      <c r="X201" s="4">
        <v>0</v>
      </c>
      <c r="Y201" s="4">
        <v>0</v>
      </c>
      <c r="Z201" s="4">
        <v>0</v>
      </c>
      <c r="AA201" s="4">
        <v>0</v>
      </c>
      <c r="AB201" s="4">
        <v>0</v>
      </c>
      <c r="AC201" s="4">
        <v>0</v>
      </c>
      <c r="AD201" s="4">
        <v>0</v>
      </c>
      <c r="AE201" s="4">
        <v>0</v>
      </c>
      <c r="AF201" s="4">
        <v>0</v>
      </c>
      <c r="AG201" s="4">
        <v>0</v>
      </c>
      <c r="AH201" s="4">
        <v>0</v>
      </c>
      <c r="AI201" s="4">
        <v>0</v>
      </c>
      <c r="AJ201" s="4">
        <v>0</v>
      </c>
      <c r="AK201" s="4">
        <v>0</v>
      </c>
      <c r="AL201" s="107">
        <v>5.8796296296296296E-3</v>
      </c>
      <c r="AM201">
        <v>53.15</v>
      </c>
    </row>
    <row r="202" spans="1:39" x14ac:dyDescent="0.45">
      <c r="A202" s="4" t="s">
        <v>12</v>
      </c>
      <c r="B202" s="4">
        <v>2022</v>
      </c>
      <c r="C202" s="5">
        <v>44848</v>
      </c>
      <c r="D202" s="4" t="s">
        <v>13</v>
      </c>
      <c r="E202" s="4" t="s">
        <v>2329</v>
      </c>
      <c r="F202" s="4" t="s">
        <v>49</v>
      </c>
      <c r="G202" s="13">
        <f>(C202-VLOOKUP(E202,Riders!$A$2:$C$3501,2,FALSE))/365</f>
        <v>22.13150684931507</v>
      </c>
      <c r="H202" s="4">
        <v>18</v>
      </c>
      <c r="I202" s="4">
        <v>0</v>
      </c>
      <c r="J202" s="4">
        <v>0</v>
      </c>
      <c r="K202" s="4">
        <v>0</v>
      </c>
      <c r="L202" s="4">
        <v>0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  <c r="V202" s="4">
        <v>0</v>
      </c>
      <c r="W202" s="4">
        <v>0</v>
      </c>
      <c r="X202" s="4">
        <v>0</v>
      </c>
      <c r="Y202" s="4">
        <v>0</v>
      </c>
      <c r="Z202" s="4">
        <v>0</v>
      </c>
      <c r="AA202" s="4">
        <v>0</v>
      </c>
      <c r="AB202" s="4">
        <v>0</v>
      </c>
      <c r="AC202" s="4">
        <v>0</v>
      </c>
      <c r="AD202" s="4">
        <v>0</v>
      </c>
      <c r="AE202" s="4">
        <v>0</v>
      </c>
      <c r="AF202" s="4">
        <v>0</v>
      </c>
      <c r="AG202" s="4">
        <v>0</v>
      </c>
      <c r="AH202" s="4">
        <v>0</v>
      </c>
      <c r="AI202" s="4">
        <v>0</v>
      </c>
      <c r="AJ202" s="4">
        <v>0</v>
      </c>
      <c r="AK202" s="4">
        <v>0</v>
      </c>
      <c r="AL202" s="107">
        <v>5.8796296296296296E-3</v>
      </c>
      <c r="AM202">
        <v>53.15</v>
      </c>
    </row>
    <row r="203" spans="1:39" x14ac:dyDescent="0.45">
      <c r="A203" s="4" t="s">
        <v>12</v>
      </c>
      <c r="B203" s="4">
        <v>2022</v>
      </c>
      <c r="C203" s="5">
        <v>44848</v>
      </c>
      <c r="D203" s="4" t="s">
        <v>13</v>
      </c>
      <c r="E203" s="4" t="s">
        <v>231</v>
      </c>
      <c r="F203" s="4" t="s">
        <v>232</v>
      </c>
      <c r="G203" s="13">
        <f>(C203-VLOOKUP(E203,Riders!$A$2:$C$3501,2,FALSE))/365</f>
        <v>25.671232876712327</v>
      </c>
      <c r="H203" s="4">
        <v>19</v>
      </c>
      <c r="I203" s="4">
        <v>0</v>
      </c>
      <c r="J203" s="4">
        <v>0</v>
      </c>
      <c r="K203" s="4">
        <v>0</v>
      </c>
      <c r="L203" s="4">
        <v>0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  <c r="V203" s="4">
        <v>0</v>
      </c>
      <c r="W203" s="4">
        <v>0</v>
      </c>
      <c r="X203" s="4">
        <v>0</v>
      </c>
      <c r="Y203" s="4">
        <v>0</v>
      </c>
      <c r="Z203" s="4">
        <v>0</v>
      </c>
      <c r="AA203" s="4">
        <v>0</v>
      </c>
      <c r="AB203" s="4">
        <v>0</v>
      </c>
      <c r="AC203" s="4">
        <v>0</v>
      </c>
      <c r="AD203" s="4">
        <v>0</v>
      </c>
      <c r="AE203" s="4">
        <v>0</v>
      </c>
      <c r="AF203" s="4">
        <v>0</v>
      </c>
      <c r="AG203" s="4">
        <v>0</v>
      </c>
      <c r="AH203" s="4">
        <v>0</v>
      </c>
      <c r="AI203" s="4">
        <v>0</v>
      </c>
      <c r="AJ203" s="4">
        <v>0</v>
      </c>
      <c r="AK203" s="4">
        <v>0</v>
      </c>
      <c r="AL203" s="107">
        <v>5.8796296296296296E-3</v>
      </c>
      <c r="AM203">
        <v>53.15</v>
      </c>
    </row>
    <row r="204" spans="1:39" x14ac:dyDescent="0.45">
      <c r="A204" s="4" t="s">
        <v>12</v>
      </c>
      <c r="B204" s="4">
        <v>2022</v>
      </c>
      <c r="C204" s="5">
        <v>44848</v>
      </c>
      <c r="D204" s="4" t="s">
        <v>13</v>
      </c>
      <c r="E204" s="4" t="s">
        <v>221</v>
      </c>
      <c r="F204" s="4" t="s">
        <v>40</v>
      </c>
      <c r="G204" s="13">
        <f>(C204-VLOOKUP(E204,Riders!$A$2:$C$3501,2,FALSE))/365</f>
        <v>25.528767123287672</v>
      </c>
      <c r="H204" s="4">
        <v>20</v>
      </c>
      <c r="I204" s="4">
        <v>0</v>
      </c>
      <c r="J204" s="4">
        <v>0</v>
      </c>
      <c r="K204" s="4">
        <v>0</v>
      </c>
      <c r="L204" s="4">
        <v>0</v>
      </c>
      <c r="M204" s="4">
        <v>0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  <c r="V204" s="4">
        <v>0</v>
      </c>
      <c r="W204" s="4">
        <v>0</v>
      </c>
      <c r="X204" s="4">
        <v>0</v>
      </c>
      <c r="Y204" s="4">
        <v>0</v>
      </c>
      <c r="Z204" s="4">
        <v>0</v>
      </c>
      <c r="AA204" s="4">
        <v>0</v>
      </c>
      <c r="AB204" s="4">
        <v>0</v>
      </c>
      <c r="AC204" s="4">
        <v>0</v>
      </c>
      <c r="AD204" s="4">
        <v>0</v>
      </c>
      <c r="AE204" s="4">
        <v>0</v>
      </c>
      <c r="AF204" s="4">
        <v>0</v>
      </c>
      <c r="AG204" s="4">
        <v>0</v>
      </c>
      <c r="AH204" s="4">
        <v>0</v>
      </c>
      <c r="AI204" s="4">
        <v>0</v>
      </c>
      <c r="AJ204" s="4">
        <v>0</v>
      </c>
      <c r="AK204" s="4">
        <v>0</v>
      </c>
      <c r="AL204" s="107">
        <v>5.8796296296296296E-3</v>
      </c>
      <c r="AM204">
        <v>53.15</v>
      </c>
    </row>
    <row r="205" spans="1:39" x14ac:dyDescent="0.45">
      <c r="A205" s="4" t="s">
        <v>12</v>
      </c>
      <c r="B205" s="4">
        <v>2022</v>
      </c>
      <c r="C205" s="5">
        <v>44848</v>
      </c>
      <c r="D205" s="4" t="s">
        <v>13</v>
      </c>
      <c r="E205" s="4" t="s">
        <v>240</v>
      </c>
      <c r="F205" s="4" t="s">
        <v>47</v>
      </c>
      <c r="G205" s="13">
        <f>(C205-VLOOKUP(E205,Riders!$A$2:$C$3501,2,FALSE))/365</f>
        <v>30.246575342465754</v>
      </c>
      <c r="H205" s="4">
        <v>21</v>
      </c>
      <c r="I205" s="4">
        <v>0</v>
      </c>
      <c r="J205" s="4">
        <v>0</v>
      </c>
      <c r="K205" s="4">
        <v>0</v>
      </c>
      <c r="L205" s="4">
        <v>0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4">
        <v>0</v>
      </c>
      <c r="T205" s="4">
        <v>0</v>
      </c>
      <c r="U205" s="4">
        <v>0</v>
      </c>
      <c r="V205" s="4">
        <v>0</v>
      </c>
      <c r="W205" s="4">
        <v>0</v>
      </c>
      <c r="X205" s="4">
        <v>0</v>
      </c>
      <c r="Y205" s="4">
        <v>0</v>
      </c>
      <c r="Z205" s="4">
        <v>0</v>
      </c>
      <c r="AA205" s="4">
        <v>0</v>
      </c>
      <c r="AB205" s="4">
        <v>0</v>
      </c>
      <c r="AC205" s="4">
        <v>0</v>
      </c>
      <c r="AD205" s="4">
        <v>0</v>
      </c>
      <c r="AE205" s="4">
        <v>0</v>
      </c>
      <c r="AF205" s="4">
        <v>0</v>
      </c>
      <c r="AG205" s="4">
        <v>0</v>
      </c>
      <c r="AH205" s="4">
        <v>0</v>
      </c>
      <c r="AI205" s="4">
        <v>0</v>
      </c>
      <c r="AJ205" s="4">
        <v>0</v>
      </c>
      <c r="AK205" s="4">
        <v>0</v>
      </c>
      <c r="AL205" s="107">
        <v>5.8796296296296296E-3</v>
      </c>
      <c r="AM205">
        <v>53.15</v>
      </c>
    </row>
    <row r="206" spans="1:39" x14ac:dyDescent="0.45">
      <c r="A206" s="4" t="s">
        <v>12</v>
      </c>
      <c r="B206" s="4">
        <v>2022</v>
      </c>
      <c r="C206" s="5">
        <v>44848</v>
      </c>
      <c r="D206" s="4" t="s">
        <v>13</v>
      </c>
      <c r="E206" s="4" t="s">
        <v>224</v>
      </c>
      <c r="F206" s="4" t="s">
        <v>225</v>
      </c>
      <c r="G206" s="13">
        <f>(C206-VLOOKUP(E206,Riders!$A$2:$C$3501,2,FALSE))/365</f>
        <v>22.846575342465755</v>
      </c>
      <c r="H206" s="4">
        <v>22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0</v>
      </c>
      <c r="W206" s="4">
        <v>0</v>
      </c>
      <c r="X206" s="4">
        <v>0</v>
      </c>
      <c r="Y206" s="4">
        <v>0</v>
      </c>
      <c r="Z206" s="4">
        <v>0</v>
      </c>
      <c r="AA206" s="4">
        <v>0</v>
      </c>
      <c r="AB206" s="4">
        <v>0</v>
      </c>
      <c r="AC206" s="4">
        <v>0</v>
      </c>
      <c r="AD206" s="4">
        <v>0</v>
      </c>
      <c r="AE206" s="4">
        <v>0</v>
      </c>
      <c r="AF206" s="4">
        <v>0</v>
      </c>
      <c r="AG206" s="4">
        <v>0</v>
      </c>
      <c r="AH206" s="4">
        <v>0</v>
      </c>
      <c r="AI206" s="4">
        <v>0</v>
      </c>
      <c r="AJ206" s="4">
        <v>0</v>
      </c>
      <c r="AK206" s="4">
        <v>0</v>
      </c>
      <c r="AL206" s="107">
        <v>5.8796296296296296E-3</v>
      </c>
      <c r="AM206">
        <v>53.15</v>
      </c>
    </row>
    <row r="207" spans="1:39" x14ac:dyDescent="0.45">
      <c r="A207" s="4" t="s">
        <v>12</v>
      </c>
      <c r="B207" s="4">
        <v>2022</v>
      </c>
      <c r="C207" s="5">
        <v>44848</v>
      </c>
      <c r="D207" s="4" t="s">
        <v>13</v>
      </c>
      <c r="E207" s="4" t="s">
        <v>241</v>
      </c>
      <c r="F207" s="4" t="s">
        <v>44</v>
      </c>
      <c r="G207" s="13">
        <f>(C207-VLOOKUP(E207,Riders!$A$2:$C$3501,2,FALSE))/365</f>
        <v>20.205479452054796</v>
      </c>
      <c r="H207" s="4">
        <v>23</v>
      </c>
      <c r="I207" s="4">
        <v>0</v>
      </c>
      <c r="J207" s="4">
        <v>0</v>
      </c>
      <c r="K207" s="4">
        <v>0</v>
      </c>
      <c r="L207" s="4">
        <v>0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>
        <v>0</v>
      </c>
      <c r="X207" s="4">
        <v>0</v>
      </c>
      <c r="Y207" s="4">
        <v>0</v>
      </c>
      <c r="Z207" s="4">
        <v>0</v>
      </c>
      <c r="AA207" s="4">
        <v>0</v>
      </c>
      <c r="AB207" s="4">
        <v>0</v>
      </c>
      <c r="AC207" s="4">
        <v>0</v>
      </c>
      <c r="AD207" s="4">
        <v>0</v>
      </c>
      <c r="AE207" s="4">
        <v>0</v>
      </c>
      <c r="AF207" s="4">
        <v>0</v>
      </c>
      <c r="AG207" s="4">
        <v>0</v>
      </c>
      <c r="AH207" s="4">
        <v>0</v>
      </c>
      <c r="AI207" s="4">
        <v>0</v>
      </c>
      <c r="AJ207" s="4">
        <v>0</v>
      </c>
      <c r="AK207" s="4">
        <v>0</v>
      </c>
      <c r="AL207" s="107">
        <v>5.8796296296296296E-3</v>
      </c>
      <c r="AM207">
        <v>53.15</v>
      </c>
    </row>
    <row r="208" spans="1:39" x14ac:dyDescent="0.45">
      <c r="A208" s="4" t="s">
        <v>12</v>
      </c>
      <c r="B208" s="4">
        <v>2022</v>
      </c>
      <c r="C208" s="5">
        <v>44848</v>
      </c>
      <c r="D208" s="4" t="s">
        <v>13</v>
      </c>
      <c r="E208" s="4" t="s">
        <v>226</v>
      </c>
      <c r="F208" s="4" t="s">
        <v>120</v>
      </c>
      <c r="G208" s="13">
        <f>(C208-VLOOKUP(E208,Riders!$A$2:$C$3501,2,FALSE))/365</f>
        <v>24.12876712328767</v>
      </c>
      <c r="H208" s="4">
        <v>24</v>
      </c>
      <c r="I208" s="4">
        <v>0</v>
      </c>
      <c r="J208" s="4">
        <v>0</v>
      </c>
      <c r="K208" s="4">
        <v>0</v>
      </c>
      <c r="L208" s="4">
        <v>0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0</v>
      </c>
      <c r="S208" s="4">
        <v>0</v>
      </c>
      <c r="T208" s="4">
        <v>0</v>
      </c>
      <c r="U208" s="4">
        <v>0</v>
      </c>
      <c r="V208" s="4">
        <v>0</v>
      </c>
      <c r="W208" s="4">
        <v>0</v>
      </c>
      <c r="X208" s="4">
        <v>0</v>
      </c>
      <c r="Y208" s="4">
        <v>0</v>
      </c>
      <c r="Z208" s="4">
        <v>0</v>
      </c>
      <c r="AA208" s="4">
        <v>0</v>
      </c>
      <c r="AB208" s="4">
        <v>0</v>
      </c>
      <c r="AC208" s="4">
        <v>0</v>
      </c>
      <c r="AD208" s="4">
        <v>0</v>
      </c>
      <c r="AE208" s="4">
        <v>0</v>
      </c>
      <c r="AF208" s="4">
        <v>0</v>
      </c>
      <c r="AG208" s="4">
        <v>0</v>
      </c>
      <c r="AH208" s="4">
        <v>0</v>
      </c>
      <c r="AI208" s="4">
        <v>0</v>
      </c>
      <c r="AJ208" s="4">
        <v>40</v>
      </c>
      <c r="AK208" s="4">
        <v>-40</v>
      </c>
      <c r="AL208" s="107">
        <v>5.8796296296296296E-3</v>
      </c>
      <c r="AM208">
        <v>53.15</v>
      </c>
    </row>
    <row r="209" spans="1:39" x14ac:dyDescent="0.45">
      <c r="A209" s="1" t="s">
        <v>71</v>
      </c>
      <c r="B209" s="1">
        <v>2022</v>
      </c>
      <c r="C209" s="2">
        <v>44751</v>
      </c>
      <c r="D209" s="1" t="s">
        <v>72</v>
      </c>
      <c r="E209" s="1" t="s">
        <v>214</v>
      </c>
      <c r="F209" s="1" t="s">
        <v>67</v>
      </c>
      <c r="G209" s="13">
        <f>(C209-VLOOKUP(E209,Riders!$A$2:$C$3501,2,FALSE))/365</f>
        <v>27.55890410958904</v>
      </c>
      <c r="H209" s="1">
        <v>1</v>
      </c>
      <c r="I209" s="1">
        <v>0</v>
      </c>
      <c r="J209" s="1">
        <v>0</v>
      </c>
      <c r="K209" s="1">
        <v>0</v>
      </c>
      <c r="L209" s="1">
        <v>0</v>
      </c>
      <c r="M209" s="1">
        <v>0</v>
      </c>
      <c r="N209" s="1">
        <v>0</v>
      </c>
      <c r="O209" s="1">
        <v>1</v>
      </c>
      <c r="P209" s="1">
        <v>1</v>
      </c>
      <c r="Q209" s="1">
        <v>1</v>
      </c>
      <c r="R209" s="1">
        <v>1</v>
      </c>
      <c r="S209" s="1">
        <v>1</v>
      </c>
      <c r="T209" s="1">
        <v>1</v>
      </c>
      <c r="U209" s="1">
        <v>1</v>
      </c>
      <c r="V209" s="1">
        <v>1</v>
      </c>
      <c r="W209" s="1">
        <v>1</v>
      </c>
      <c r="X209" s="1">
        <v>1</v>
      </c>
      <c r="Y209" s="1">
        <v>1</v>
      </c>
      <c r="Z209" s="1">
        <v>0</v>
      </c>
      <c r="AA209" s="1">
        <v>0</v>
      </c>
      <c r="AB209" s="1">
        <v>0</v>
      </c>
      <c r="AC209" s="1">
        <v>0</v>
      </c>
      <c r="AD209" s="1">
        <v>0</v>
      </c>
      <c r="AE209" s="1">
        <v>0</v>
      </c>
      <c r="AF209" s="1">
        <v>0</v>
      </c>
      <c r="AG209" s="1">
        <v>0</v>
      </c>
      <c r="AH209" s="1">
        <v>0</v>
      </c>
      <c r="AI209" s="1">
        <v>20</v>
      </c>
      <c r="AJ209" s="1">
        <v>0</v>
      </c>
      <c r="AK209" s="1">
        <v>31</v>
      </c>
      <c r="AL209" s="107">
        <v>6.2962962962962964E-3</v>
      </c>
      <c r="AM209">
        <v>49.631999999999998</v>
      </c>
    </row>
    <row r="210" spans="1:39" x14ac:dyDescent="0.45">
      <c r="A210" s="1" t="s">
        <v>71</v>
      </c>
      <c r="B210" s="1">
        <v>2022</v>
      </c>
      <c r="C210" s="2">
        <v>44751</v>
      </c>
      <c r="D210" s="1" t="s">
        <v>72</v>
      </c>
      <c r="E210" s="1" t="s">
        <v>241</v>
      </c>
      <c r="F210" s="1" t="s">
        <v>44</v>
      </c>
      <c r="G210" s="13">
        <f>(C210-VLOOKUP(E210,Riders!$A$2:$C$3501,2,FALSE))/365</f>
        <v>19.93972602739726</v>
      </c>
      <c r="H210" s="1">
        <v>2</v>
      </c>
      <c r="I210" s="1">
        <v>0</v>
      </c>
      <c r="J210" s="1">
        <v>0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1</v>
      </c>
      <c r="AA210" s="1">
        <v>1</v>
      </c>
      <c r="AB210" s="1">
        <v>1</v>
      </c>
      <c r="AC210" s="1">
        <v>1</v>
      </c>
      <c r="AD210" s="1">
        <v>1</v>
      </c>
      <c r="AE210" s="1">
        <v>1</v>
      </c>
      <c r="AF210" s="1">
        <v>1</v>
      </c>
      <c r="AG210" s="1">
        <v>1</v>
      </c>
      <c r="AH210" s="1">
        <v>0</v>
      </c>
      <c r="AI210" s="1">
        <v>0</v>
      </c>
      <c r="AJ210" s="1">
        <v>0</v>
      </c>
      <c r="AK210" s="1">
        <v>8</v>
      </c>
      <c r="AL210" s="107">
        <v>6.2962962962962964E-3</v>
      </c>
      <c r="AM210">
        <v>49.631999999999998</v>
      </c>
    </row>
    <row r="211" spans="1:39" x14ac:dyDescent="0.45">
      <c r="A211" s="1" t="s">
        <v>71</v>
      </c>
      <c r="B211" s="1">
        <v>2022</v>
      </c>
      <c r="C211" s="2">
        <v>44751</v>
      </c>
      <c r="D211" s="1" t="s">
        <v>72</v>
      </c>
      <c r="E211" s="1" t="s">
        <v>244</v>
      </c>
      <c r="F211" s="1" t="s">
        <v>38</v>
      </c>
      <c r="G211" s="13">
        <f>(C211-VLOOKUP(E211,Riders!$A$2:$C$3501,2,FALSE))/365</f>
        <v>28.276712328767122</v>
      </c>
      <c r="H211" s="1">
        <v>3</v>
      </c>
      <c r="I211" s="1">
        <v>1</v>
      </c>
      <c r="J211" s="1">
        <v>1</v>
      </c>
      <c r="K211" s="1">
        <v>1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0</v>
      </c>
      <c r="AE211" s="1">
        <v>0</v>
      </c>
      <c r="AF211" s="1">
        <v>0</v>
      </c>
      <c r="AG211" s="1">
        <v>0</v>
      </c>
      <c r="AH211" s="1">
        <v>0</v>
      </c>
      <c r="AI211" s="1">
        <v>0</v>
      </c>
      <c r="AJ211" s="1">
        <v>0</v>
      </c>
      <c r="AK211" s="1">
        <v>3</v>
      </c>
      <c r="AL211" s="107">
        <v>6.2962962962962998E-3</v>
      </c>
      <c r="AM211">
        <v>49.631999999999998</v>
      </c>
    </row>
    <row r="212" spans="1:39" x14ac:dyDescent="0.45">
      <c r="A212" s="1" t="s">
        <v>71</v>
      </c>
      <c r="B212" s="1">
        <v>2022</v>
      </c>
      <c r="C212" s="2">
        <v>44751</v>
      </c>
      <c r="D212" s="1" t="s">
        <v>72</v>
      </c>
      <c r="E212" s="1" t="s">
        <v>217</v>
      </c>
      <c r="F212" s="1" t="s">
        <v>29</v>
      </c>
      <c r="G212" s="13">
        <f>(C212-VLOOKUP(E212,Riders!$A$2:$C$3501,2,FALSE))/365</f>
        <v>24.276712328767122</v>
      </c>
      <c r="H212" s="1">
        <v>4</v>
      </c>
      <c r="I212" s="1">
        <v>0</v>
      </c>
      <c r="J212" s="1">
        <v>0</v>
      </c>
      <c r="K212" s="1">
        <v>0</v>
      </c>
      <c r="L212" s="1">
        <v>0</v>
      </c>
      <c r="M212" s="1">
        <v>1</v>
      </c>
      <c r="N212" s="1">
        <v>1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0</v>
      </c>
      <c r="AD212" s="1">
        <v>0</v>
      </c>
      <c r="AE212" s="1">
        <v>0</v>
      </c>
      <c r="AF212" s="1">
        <v>0</v>
      </c>
      <c r="AG212" s="1">
        <v>0</v>
      </c>
      <c r="AH212" s="1">
        <v>0</v>
      </c>
      <c r="AI212" s="1">
        <v>0</v>
      </c>
      <c r="AJ212" s="1">
        <v>0</v>
      </c>
      <c r="AK212" s="1">
        <v>2</v>
      </c>
      <c r="AL212" s="107">
        <v>6.2962962962962998E-3</v>
      </c>
      <c r="AM212">
        <v>49.631999999999998</v>
      </c>
    </row>
    <row r="213" spans="1:39" x14ac:dyDescent="0.45">
      <c r="A213" s="1" t="s">
        <v>71</v>
      </c>
      <c r="B213" s="1">
        <v>2022</v>
      </c>
      <c r="C213" s="2">
        <v>44751</v>
      </c>
      <c r="D213" s="1" t="s">
        <v>72</v>
      </c>
      <c r="E213" s="1" t="s">
        <v>252</v>
      </c>
      <c r="F213" s="1" t="s">
        <v>145</v>
      </c>
      <c r="G213" s="13" t="e">
        <f>(C213-VLOOKUP(E213,Riders!$A$2:$C$3501,2,FALSE))/365</f>
        <v>#N/A</v>
      </c>
      <c r="H213" s="1">
        <v>5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0</v>
      </c>
      <c r="AD213" s="1">
        <v>0</v>
      </c>
      <c r="AE213" s="1">
        <v>0</v>
      </c>
      <c r="AF213" s="1">
        <v>0</v>
      </c>
      <c r="AG213" s="1">
        <v>0</v>
      </c>
      <c r="AH213" s="1">
        <v>1</v>
      </c>
      <c r="AI213" s="1">
        <v>0</v>
      </c>
      <c r="AJ213" s="1">
        <v>0</v>
      </c>
      <c r="AK213" s="1">
        <v>1</v>
      </c>
      <c r="AL213" s="107">
        <v>6.2962962962962998E-3</v>
      </c>
      <c r="AM213">
        <v>49.631999999999998</v>
      </c>
    </row>
    <row r="214" spans="1:39" x14ac:dyDescent="0.45">
      <c r="A214" s="1" t="s">
        <v>71</v>
      </c>
      <c r="B214" s="1">
        <v>2022</v>
      </c>
      <c r="C214" s="2">
        <v>44751</v>
      </c>
      <c r="D214" s="1" t="s">
        <v>72</v>
      </c>
      <c r="E214" s="1" t="s">
        <v>234</v>
      </c>
      <c r="F214" s="1" t="s">
        <v>235</v>
      </c>
      <c r="G214" s="13">
        <f>(C214-VLOOKUP(E214,Riders!$A$2:$C$3501,2,FALSE))/365</f>
        <v>25.802739726027397</v>
      </c>
      <c r="H214" s="1">
        <v>6</v>
      </c>
      <c r="I214" s="1">
        <v>0</v>
      </c>
      <c r="J214" s="1">
        <v>0</v>
      </c>
      <c r="K214" s="1">
        <v>0</v>
      </c>
      <c r="L214" s="1">
        <v>1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0</v>
      </c>
      <c r="AE214" s="1">
        <v>0</v>
      </c>
      <c r="AF214" s="1">
        <v>0</v>
      </c>
      <c r="AG214" s="1">
        <v>0</v>
      </c>
      <c r="AH214" s="1">
        <v>0</v>
      </c>
      <c r="AI214" s="1">
        <v>0</v>
      </c>
      <c r="AJ214" s="1">
        <v>0</v>
      </c>
      <c r="AK214" s="1">
        <v>1</v>
      </c>
      <c r="AL214" s="107">
        <v>6.2962962962962998E-3</v>
      </c>
      <c r="AM214">
        <v>49.631999999999998</v>
      </c>
    </row>
    <row r="215" spans="1:39" x14ac:dyDescent="0.45">
      <c r="A215" s="1" t="s">
        <v>71</v>
      </c>
      <c r="B215" s="1">
        <v>2022</v>
      </c>
      <c r="C215" s="2">
        <v>44751</v>
      </c>
      <c r="D215" s="1" t="s">
        <v>72</v>
      </c>
      <c r="E215" s="1" t="s">
        <v>251</v>
      </c>
      <c r="F215" s="1" t="s">
        <v>65</v>
      </c>
      <c r="G215" s="13">
        <f>(C215-VLOOKUP(E215,Riders!$A$2:$C$3501,2,FALSE))/365</f>
        <v>21.19178082191781</v>
      </c>
      <c r="H215" s="1">
        <v>7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0</v>
      </c>
      <c r="AD215" s="1">
        <v>0</v>
      </c>
      <c r="AE215" s="1">
        <v>0</v>
      </c>
      <c r="AF215" s="1">
        <v>0</v>
      </c>
      <c r="AG215" s="1">
        <v>0</v>
      </c>
      <c r="AH215" s="1">
        <v>0</v>
      </c>
      <c r="AI215" s="1">
        <v>0</v>
      </c>
      <c r="AJ215" s="1">
        <v>0</v>
      </c>
      <c r="AK215" s="1">
        <v>0</v>
      </c>
      <c r="AL215" s="107">
        <v>6.2962962962962998E-3</v>
      </c>
      <c r="AM215">
        <v>49.631999999999998</v>
      </c>
    </row>
    <row r="216" spans="1:39" x14ac:dyDescent="0.45">
      <c r="A216" s="1" t="s">
        <v>71</v>
      </c>
      <c r="B216" s="1">
        <v>2022</v>
      </c>
      <c r="C216" s="2">
        <v>44751</v>
      </c>
      <c r="D216" s="1" t="s">
        <v>72</v>
      </c>
      <c r="E216" s="1" t="s">
        <v>139</v>
      </c>
      <c r="F216" s="1" t="s">
        <v>61</v>
      </c>
      <c r="G216" s="13">
        <f>(C216-VLOOKUP(E216,Riders!$A$2:$C$3501,2,FALSE))/365</f>
        <v>30.082191780821919</v>
      </c>
      <c r="H216" s="1">
        <v>8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0</v>
      </c>
      <c r="AD216" s="1">
        <v>0</v>
      </c>
      <c r="AE216" s="1">
        <v>0</v>
      </c>
      <c r="AF216" s="1">
        <v>0</v>
      </c>
      <c r="AG216" s="1">
        <v>0</v>
      </c>
      <c r="AH216" s="1">
        <v>0</v>
      </c>
      <c r="AI216" s="1">
        <v>0</v>
      </c>
      <c r="AJ216" s="1">
        <v>0</v>
      </c>
      <c r="AK216" s="1">
        <v>0</v>
      </c>
      <c r="AL216" s="107">
        <v>6.2962962962962998E-3</v>
      </c>
      <c r="AM216">
        <v>49.631999999999998</v>
      </c>
    </row>
    <row r="217" spans="1:39" x14ac:dyDescent="0.45">
      <c r="A217" s="1" t="s">
        <v>71</v>
      </c>
      <c r="B217" s="1">
        <v>2022</v>
      </c>
      <c r="C217" s="2">
        <v>44751</v>
      </c>
      <c r="D217" s="1" t="s">
        <v>72</v>
      </c>
      <c r="E217" s="1" t="s">
        <v>245</v>
      </c>
      <c r="F217" s="1" t="s">
        <v>19</v>
      </c>
      <c r="G217" s="13">
        <f>(C217-VLOOKUP(E217,Riders!$A$2:$C$3501,2,FALSE))/365</f>
        <v>23.528767123287672</v>
      </c>
      <c r="H217" s="1">
        <v>9</v>
      </c>
      <c r="I217" s="1">
        <v>0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0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I217" s="1">
        <v>0</v>
      </c>
      <c r="AJ217" s="1">
        <v>0</v>
      </c>
      <c r="AK217" s="1">
        <v>0</v>
      </c>
      <c r="AL217" s="107">
        <v>6.2962962962962998E-3</v>
      </c>
      <c r="AM217">
        <v>49.631999999999998</v>
      </c>
    </row>
    <row r="218" spans="1:39" x14ac:dyDescent="0.45">
      <c r="A218" s="1" t="s">
        <v>71</v>
      </c>
      <c r="B218" s="1">
        <v>2022</v>
      </c>
      <c r="C218" s="2">
        <v>44751</v>
      </c>
      <c r="D218" s="1" t="s">
        <v>72</v>
      </c>
      <c r="E218" s="1" t="s">
        <v>224</v>
      </c>
      <c r="F218" s="1" t="s">
        <v>225</v>
      </c>
      <c r="G218" s="13">
        <f>(C218-VLOOKUP(E218,Riders!$A$2:$C$3501,2,FALSE))/365</f>
        <v>22.580821917808219</v>
      </c>
      <c r="H218" s="1">
        <v>10</v>
      </c>
      <c r="I218" s="1">
        <v>0</v>
      </c>
      <c r="J218" s="1">
        <v>0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0</v>
      </c>
      <c r="AD218" s="1">
        <v>0</v>
      </c>
      <c r="AE218" s="1">
        <v>0</v>
      </c>
      <c r="AF218" s="1">
        <v>0</v>
      </c>
      <c r="AG218" s="1">
        <v>0</v>
      </c>
      <c r="AH218" s="1">
        <v>0</v>
      </c>
      <c r="AI218" s="1">
        <v>0</v>
      </c>
      <c r="AJ218" s="1">
        <v>0</v>
      </c>
      <c r="AK218" s="1">
        <v>0</v>
      </c>
      <c r="AL218" s="107">
        <v>6.2962962962962998E-3</v>
      </c>
      <c r="AM218">
        <v>49.631999999999998</v>
      </c>
    </row>
    <row r="219" spans="1:39" x14ac:dyDescent="0.45">
      <c r="A219" s="1" t="s">
        <v>71</v>
      </c>
      <c r="B219" s="1">
        <v>2022</v>
      </c>
      <c r="C219" s="2">
        <v>44751</v>
      </c>
      <c r="D219" s="1" t="s">
        <v>72</v>
      </c>
      <c r="E219" s="1" t="s">
        <v>246</v>
      </c>
      <c r="F219" s="1" t="s">
        <v>247</v>
      </c>
      <c r="G219" s="13">
        <f>(C219-VLOOKUP(E219,Riders!$A$2:$C$3501,2,FALSE))/365</f>
        <v>30.035616438356165</v>
      </c>
      <c r="H219" s="1">
        <v>11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v>0</v>
      </c>
      <c r="AH219" s="1">
        <v>0</v>
      </c>
      <c r="AI219" s="1">
        <v>0</v>
      </c>
      <c r="AJ219" s="1">
        <v>0</v>
      </c>
      <c r="AK219" s="1">
        <v>0</v>
      </c>
      <c r="AL219" s="107">
        <v>6.2962962962962998E-3</v>
      </c>
      <c r="AM219">
        <v>49.631999999999998</v>
      </c>
    </row>
    <row r="220" spans="1:39" x14ac:dyDescent="0.45">
      <c r="A220" s="1" t="s">
        <v>71</v>
      </c>
      <c r="B220" s="1">
        <v>2022</v>
      </c>
      <c r="C220" s="2">
        <v>44751</v>
      </c>
      <c r="D220" s="1" t="s">
        <v>72</v>
      </c>
      <c r="E220" s="1" t="s">
        <v>250</v>
      </c>
      <c r="F220" s="1" t="s">
        <v>21</v>
      </c>
      <c r="G220" s="13">
        <f>(C220-VLOOKUP(E220,Riders!$A$2:$C$3501,2,FALSE))/365</f>
        <v>21.5013698630137</v>
      </c>
      <c r="H220" s="1">
        <v>12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0</v>
      </c>
      <c r="AE220" s="1">
        <v>0</v>
      </c>
      <c r="AF220" s="1">
        <v>0</v>
      </c>
      <c r="AG220" s="1">
        <v>0</v>
      </c>
      <c r="AH220" s="1">
        <v>0</v>
      </c>
      <c r="AI220" s="1">
        <v>0</v>
      </c>
      <c r="AJ220" s="1">
        <v>0</v>
      </c>
      <c r="AK220" s="1">
        <v>0</v>
      </c>
      <c r="AL220" s="107">
        <v>6.2962962962962998E-3</v>
      </c>
      <c r="AM220">
        <v>49.631999999999998</v>
      </c>
    </row>
    <row r="221" spans="1:39" x14ac:dyDescent="0.45">
      <c r="A221" s="1" t="s">
        <v>71</v>
      </c>
      <c r="B221" s="1">
        <v>2022</v>
      </c>
      <c r="C221" s="2">
        <v>44751</v>
      </c>
      <c r="D221" s="1" t="s">
        <v>72</v>
      </c>
      <c r="E221" s="1" t="s">
        <v>248</v>
      </c>
      <c r="F221" s="1" t="s">
        <v>91</v>
      </c>
      <c r="G221" s="13">
        <f>(C221-VLOOKUP(E221,Riders!$A$2:$C$3501,2,FALSE))/365</f>
        <v>22.893150684931506</v>
      </c>
      <c r="H221" s="1">
        <v>13</v>
      </c>
      <c r="I221" s="1">
        <v>0</v>
      </c>
      <c r="J221" s="1">
        <v>0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0</v>
      </c>
      <c r="AD221" s="1">
        <v>0</v>
      </c>
      <c r="AE221" s="1">
        <v>0</v>
      </c>
      <c r="AF221" s="1">
        <v>0</v>
      </c>
      <c r="AG221" s="1">
        <v>0</v>
      </c>
      <c r="AH221" s="1">
        <v>0</v>
      </c>
      <c r="AI221" s="1">
        <v>0</v>
      </c>
      <c r="AJ221" s="1">
        <v>0</v>
      </c>
      <c r="AK221" s="1">
        <v>0</v>
      </c>
      <c r="AL221" s="107">
        <v>6.2962962962962998E-3</v>
      </c>
      <c r="AM221">
        <v>49.631999999999998</v>
      </c>
    </row>
    <row r="222" spans="1:39" x14ac:dyDescent="0.45">
      <c r="A222" s="1" t="s">
        <v>71</v>
      </c>
      <c r="B222" s="1">
        <v>2022</v>
      </c>
      <c r="C222" s="2">
        <v>44751</v>
      </c>
      <c r="D222" s="1" t="s">
        <v>72</v>
      </c>
      <c r="E222" s="1" t="s">
        <v>226</v>
      </c>
      <c r="F222" s="1" t="s">
        <v>120</v>
      </c>
      <c r="G222" s="13">
        <f>(C222-VLOOKUP(E222,Riders!$A$2:$C$3501,2,FALSE))/365</f>
        <v>23.863013698630137</v>
      </c>
      <c r="H222" s="1">
        <v>14</v>
      </c>
      <c r="I222" s="1">
        <v>0</v>
      </c>
      <c r="J222" s="1">
        <v>0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0</v>
      </c>
      <c r="AD222" s="1">
        <v>0</v>
      </c>
      <c r="AE222" s="1">
        <v>0</v>
      </c>
      <c r="AF222" s="1">
        <v>0</v>
      </c>
      <c r="AG222" s="1">
        <v>0</v>
      </c>
      <c r="AH222" s="1">
        <v>0</v>
      </c>
      <c r="AI222" s="1">
        <v>0</v>
      </c>
      <c r="AJ222" s="1">
        <v>0</v>
      </c>
      <c r="AK222" s="1">
        <v>0</v>
      </c>
      <c r="AL222" s="107">
        <v>6.2962962962962998E-3</v>
      </c>
      <c r="AM222">
        <v>49.631999999999998</v>
      </c>
    </row>
    <row r="223" spans="1:39" x14ac:dyDescent="0.45">
      <c r="A223" s="1" t="s">
        <v>71</v>
      </c>
      <c r="B223" s="1">
        <v>2022</v>
      </c>
      <c r="C223" s="2">
        <v>44751</v>
      </c>
      <c r="D223" s="1" t="s">
        <v>72</v>
      </c>
      <c r="E223" s="1" t="s">
        <v>249</v>
      </c>
      <c r="F223" s="1" t="s">
        <v>53</v>
      </c>
      <c r="G223" s="13">
        <f>(C223-VLOOKUP(E223,Riders!$A$2:$C$3501,2,FALSE))/365</f>
        <v>32.210958904109589</v>
      </c>
      <c r="H223" s="1">
        <v>15</v>
      </c>
      <c r="I223" s="1">
        <v>0</v>
      </c>
      <c r="J223" s="1">
        <v>0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0</v>
      </c>
      <c r="AD223" s="1">
        <v>0</v>
      </c>
      <c r="AE223" s="1">
        <v>0</v>
      </c>
      <c r="AF223" s="1">
        <v>0</v>
      </c>
      <c r="AG223" s="1">
        <v>0</v>
      </c>
      <c r="AH223" s="1">
        <v>0</v>
      </c>
      <c r="AI223" s="1">
        <v>0</v>
      </c>
      <c r="AJ223" s="1">
        <v>0</v>
      </c>
      <c r="AK223" s="1">
        <v>0</v>
      </c>
      <c r="AL223" s="107">
        <v>6.2962962962962998E-3</v>
      </c>
      <c r="AM223">
        <v>49.631999999999998</v>
      </c>
    </row>
    <row r="224" spans="1:39" x14ac:dyDescent="0.45">
      <c r="A224" s="1" t="s">
        <v>71</v>
      </c>
      <c r="B224" s="1">
        <v>2022</v>
      </c>
      <c r="C224" s="2">
        <v>44751</v>
      </c>
      <c r="D224" s="1" t="s">
        <v>72</v>
      </c>
      <c r="E224" s="1" t="s">
        <v>253</v>
      </c>
      <c r="F224" s="1" t="s">
        <v>254</v>
      </c>
      <c r="G224" s="13">
        <f>(C224-VLOOKUP(E224,Riders!$A$2:$C$3501,2,FALSE))/365</f>
        <v>26.989041095890411</v>
      </c>
      <c r="H224" s="1">
        <v>16</v>
      </c>
      <c r="I224" s="1">
        <v>0</v>
      </c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0</v>
      </c>
      <c r="AD224" s="1">
        <v>0</v>
      </c>
      <c r="AE224" s="1">
        <v>0</v>
      </c>
      <c r="AF224" s="1">
        <v>0</v>
      </c>
      <c r="AG224" s="1">
        <v>0</v>
      </c>
      <c r="AH224" s="1">
        <v>0</v>
      </c>
      <c r="AI224" s="1">
        <v>0</v>
      </c>
      <c r="AJ224" s="1">
        <v>40</v>
      </c>
      <c r="AK224" s="1">
        <v>-40</v>
      </c>
      <c r="AL224" s="107">
        <v>6.2962962962962998E-3</v>
      </c>
      <c r="AM224">
        <v>49.631999999999998</v>
      </c>
    </row>
    <row r="225" spans="1:39" x14ac:dyDescent="0.45">
      <c r="A225" s="4" t="s">
        <v>93</v>
      </c>
      <c r="B225" s="4">
        <v>2022</v>
      </c>
      <c r="C225" s="5">
        <v>44695</v>
      </c>
      <c r="D225" s="4" t="s">
        <v>72</v>
      </c>
      <c r="E225" s="4" t="s">
        <v>259</v>
      </c>
      <c r="F225" s="4" t="s">
        <v>25</v>
      </c>
      <c r="G225" s="13">
        <f>(C225-VLOOKUP(E225,Riders!$A$2:$C$3501,2,FALSE))/365</f>
        <v>21.342465753424658</v>
      </c>
      <c r="H225" s="4">
        <v>1</v>
      </c>
      <c r="I225" s="4">
        <v>0</v>
      </c>
      <c r="J225" s="4">
        <v>0</v>
      </c>
      <c r="K225" s="4">
        <v>1</v>
      </c>
      <c r="L225" s="4">
        <v>1</v>
      </c>
      <c r="M225" s="4">
        <v>1</v>
      </c>
      <c r="N225" s="4">
        <v>1</v>
      </c>
      <c r="O225" s="4">
        <v>1</v>
      </c>
      <c r="P225" s="4">
        <v>0</v>
      </c>
      <c r="Q225" s="4">
        <v>1</v>
      </c>
      <c r="R225" s="4">
        <v>0</v>
      </c>
      <c r="S225" s="4">
        <v>0</v>
      </c>
      <c r="T225" s="4">
        <v>0</v>
      </c>
      <c r="U225" s="4">
        <v>0</v>
      </c>
      <c r="V225" s="4">
        <v>0</v>
      </c>
      <c r="W225" s="4">
        <v>0</v>
      </c>
      <c r="X225" s="4">
        <v>0</v>
      </c>
      <c r="Y225" s="4">
        <v>0</v>
      </c>
      <c r="Z225" s="4">
        <v>0</v>
      </c>
      <c r="AA225" s="4">
        <v>0</v>
      </c>
      <c r="AB225" s="4">
        <v>0</v>
      </c>
      <c r="AC225" s="4">
        <v>0</v>
      </c>
      <c r="AD225" s="4">
        <v>0</v>
      </c>
      <c r="AE225" s="4">
        <v>0</v>
      </c>
      <c r="AF225" s="4">
        <v>0</v>
      </c>
      <c r="AG225" s="4">
        <v>0</v>
      </c>
      <c r="AH225" s="4">
        <v>0</v>
      </c>
      <c r="AI225" s="4">
        <v>20</v>
      </c>
      <c r="AJ225" s="4">
        <v>0</v>
      </c>
      <c r="AK225" s="4">
        <v>26</v>
      </c>
      <c r="AL225" s="107">
        <v>6.2615740740740748E-3</v>
      </c>
      <c r="AM225">
        <v>49.908000000000001</v>
      </c>
    </row>
    <row r="226" spans="1:39" x14ac:dyDescent="0.45">
      <c r="A226" s="4" t="s">
        <v>93</v>
      </c>
      <c r="B226" s="4">
        <v>2022</v>
      </c>
      <c r="C226" s="5">
        <v>44695</v>
      </c>
      <c r="D226" s="4" t="s">
        <v>72</v>
      </c>
      <c r="E226" s="4" t="s">
        <v>241</v>
      </c>
      <c r="F226" s="4" t="s">
        <v>44</v>
      </c>
      <c r="G226" s="13">
        <f>(C226-VLOOKUP(E226,Riders!$A$2:$C$3501,2,FALSE))/365</f>
        <v>19.786301369863015</v>
      </c>
      <c r="H226" s="4">
        <v>2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1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0</v>
      </c>
      <c r="X226" s="4">
        <v>0</v>
      </c>
      <c r="Y226" s="4">
        <v>0</v>
      </c>
      <c r="Z226" s="4">
        <v>0</v>
      </c>
      <c r="AA226" s="4">
        <v>0</v>
      </c>
      <c r="AB226" s="4">
        <v>0</v>
      </c>
      <c r="AC226" s="4">
        <v>0</v>
      </c>
      <c r="AD226" s="4">
        <v>0</v>
      </c>
      <c r="AE226" s="4">
        <v>0</v>
      </c>
      <c r="AF226" s="4">
        <v>0</v>
      </c>
      <c r="AG226" s="4">
        <v>0</v>
      </c>
      <c r="AH226" s="4">
        <v>0</v>
      </c>
      <c r="AI226" s="4">
        <v>20</v>
      </c>
      <c r="AJ226" s="4">
        <v>0</v>
      </c>
      <c r="AK226" s="4">
        <v>21</v>
      </c>
      <c r="AL226" s="107">
        <v>6.2615740740740748E-3</v>
      </c>
      <c r="AM226">
        <v>49.908000000000001</v>
      </c>
    </row>
    <row r="227" spans="1:39" x14ac:dyDescent="0.45">
      <c r="A227" s="4" t="s">
        <v>93</v>
      </c>
      <c r="B227" s="4">
        <v>2022</v>
      </c>
      <c r="C227" s="5">
        <v>44695</v>
      </c>
      <c r="D227" s="4" t="s">
        <v>72</v>
      </c>
      <c r="E227" s="4" t="s">
        <v>256</v>
      </c>
      <c r="F227" s="4" t="s">
        <v>36</v>
      </c>
      <c r="G227" s="13">
        <f>(C227-VLOOKUP(E227,Riders!$A$2:$C$3501,2,FALSE))/365</f>
        <v>26.224657534246575</v>
      </c>
      <c r="H227" s="4">
        <v>3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0</v>
      </c>
      <c r="X227" s="4">
        <v>1</v>
      </c>
      <c r="Y227" s="4">
        <v>1</v>
      </c>
      <c r="Z227" s="4">
        <v>1</v>
      </c>
      <c r="AA227" s="4">
        <v>1</v>
      </c>
      <c r="AB227" s="4">
        <v>1</v>
      </c>
      <c r="AC227" s="4">
        <v>1</v>
      </c>
      <c r="AD227" s="4">
        <v>1</v>
      </c>
      <c r="AE227" s="4">
        <v>1</v>
      </c>
      <c r="AF227" s="4">
        <v>0</v>
      </c>
      <c r="AG227" s="4">
        <v>0</v>
      </c>
      <c r="AH227" s="4">
        <v>0</v>
      </c>
      <c r="AI227" s="4">
        <v>0</v>
      </c>
      <c r="AJ227" s="4">
        <v>0</v>
      </c>
      <c r="AK227" s="4">
        <v>8</v>
      </c>
      <c r="AL227" s="107">
        <v>6.2615740740740696E-3</v>
      </c>
      <c r="AM227">
        <v>49.908000000000001</v>
      </c>
    </row>
    <row r="228" spans="1:39" x14ac:dyDescent="0.45">
      <c r="A228" s="4" t="s">
        <v>93</v>
      </c>
      <c r="B228" s="4">
        <v>2022</v>
      </c>
      <c r="C228" s="5">
        <v>44695</v>
      </c>
      <c r="D228" s="4" t="s">
        <v>72</v>
      </c>
      <c r="E228" s="4" t="s">
        <v>227</v>
      </c>
      <c r="F228" s="4" t="s">
        <v>53</v>
      </c>
      <c r="G228" s="13">
        <f>(C228-VLOOKUP(E228,Riders!$A$2:$C$3501,2,FALSE))/365</f>
        <v>24.224657534246575</v>
      </c>
      <c r="H228" s="4">
        <v>4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1</v>
      </c>
      <c r="S228" s="4">
        <v>1</v>
      </c>
      <c r="T228" s="4">
        <v>1</v>
      </c>
      <c r="U228" s="4">
        <v>1</v>
      </c>
      <c r="V228" s="4">
        <v>0</v>
      </c>
      <c r="W228" s="4">
        <v>0</v>
      </c>
      <c r="X228" s="4">
        <v>0</v>
      </c>
      <c r="Y228" s="4">
        <v>0</v>
      </c>
      <c r="Z228" s="4">
        <v>0</v>
      </c>
      <c r="AA228" s="4">
        <v>0</v>
      </c>
      <c r="AB228" s="4">
        <v>0</v>
      </c>
      <c r="AC228" s="4">
        <v>0</v>
      </c>
      <c r="AD228" s="4">
        <v>0</v>
      </c>
      <c r="AE228" s="4">
        <v>0</v>
      </c>
      <c r="AF228" s="4">
        <v>0</v>
      </c>
      <c r="AG228" s="4">
        <v>0</v>
      </c>
      <c r="AH228" s="4">
        <v>0</v>
      </c>
      <c r="AI228" s="4">
        <v>0</v>
      </c>
      <c r="AJ228" s="4">
        <v>0</v>
      </c>
      <c r="AK228" s="4">
        <v>4</v>
      </c>
      <c r="AL228" s="107">
        <v>6.2615740740740696E-3</v>
      </c>
      <c r="AM228">
        <v>49.908000000000001</v>
      </c>
    </row>
    <row r="229" spans="1:39" x14ac:dyDescent="0.45">
      <c r="A229" s="4" t="s">
        <v>93</v>
      </c>
      <c r="B229" s="4">
        <v>2022</v>
      </c>
      <c r="C229" s="5">
        <v>44695</v>
      </c>
      <c r="D229" s="4" t="s">
        <v>72</v>
      </c>
      <c r="E229" s="4" t="s">
        <v>219</v>
      </c>
      <c r="F229" s="4" t="s">
        <v>220</v>
      </c>
      <c r="G229" s="13">
        <f>(C229-VLOOKUP(E229,Riders!$A$2:$C$3501,2,FALSE))/365</f>
        <v>29.728767123287671</v>
      </c>
      <c r="H229" s="4">
        <v>5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1</v>
      </c>
      <c r="AG229" s="4">
        <v>1</v>
      </c>
      <c r="AH229" s="4">
        <v>1</v>
      </c>
      <c r="AI229" s="4">
        <v>0</v>
      </c>
      <c r="AJ229" s="4">
        <v>0</v>
      </c>
      <c r="AK229" s="4">
        <v>3</v>
      </c>
      <c r="AL229" s="107">
        <v>6.2615740740740696E-3</v>
      </c>
      <c r="AM229">
        <v>49.908000000000001</v>
      </c>
    </row>
    <row r="230" spans="1:39" x14ac:dyDescent="0.45">
      <c r="A230" s="4" t="s">
        <v>93</v>
      </c>
      <c r="B230" s="4">
        <v>2022</v>
      </c>
      <c r="C230" s="5">
        <v>44695</v>
      </c>
      <c r="D230" s="4" t="s">
        <v>72</v>
      </c>
      <c r="E230" s="4" t="s">
        <v>214</v>
      </c>
      <c r="F230" s="4" t="s">
        <v>67</v>
      </c>
      <c r="G230" s="13">
        <f>(C230-VLOOKUP(E230,Riders!$A$2:$C$3501,2,FALSE))/365</f>
        <v>27.405479452054795</v>
      </c>
      <c r="H230" s="4">
        <v>6</v>
      </c>
      <c r="I230" s="4">
        <v>0</v>
      </c>
      <c r="J230" s="4">
        <v>0</v>
      </c>
      <c r="K230" s="4">
        <v>0</v>
      </c>
      <c r="L230" s="4">
        <v>0</v>
      </c>
      <c r="M230" s="4">
        <v>0</v>
      </c>
      <c r="N230" s="4">
        <v>0</v>
      </c>
      <c r="O230" s="4">
        <v>0</v>
      </c>
      <c r="P230" s="4">
        <v>0</v>
      </c>
      <c r="Q230" s="4">
        <v>0</v>
      </c>
      <c r="R230" s="4">
        <v>0</v>
      </c>
      <c r="S230" s="4">
        <v>0</v>
      </c>
      <c r="T230" s="4">
        <v>0</v>
      </c>
      <c r="U230" s="4">
        <v>0</v>
      </c>
      <c r="V230" s="4">
        <v>1</v>
      </c>
      <c r="W230" s="4">
        <v>1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0</v>
      </c>
      <c r="AE230" s="4">
        <v>0</v>
      </c>
      <c r="AF230" s="4">
        <v>0</v>
      </c>
      <c r="AG230" s="4">
        <v>0</v>
      </c>
      <c r="AH230" s="4">
        <v>0</v>
      </c>
      <c r="AI230" s="4">
        <v>0</v>
      </c>
      <c r="AJ230" s="4">
        <v>0</v>
      </c>
      <c r="AK230" s="4">
        <v>2</v>
      </c>
      <c r="AL230" s="107">
        <v>6.2615740740740696E-3</v>
      </c>
      <c r="AM230">
        <v>49.908000000000001</v>
      </c>
    </row>
    <row r="231" spans="1:39" x14ac:dyDescent="0.45">
      <c r="A231" s="4" t="s">
        <v>93</v>
      </c>
      <c r="B231" s="4">
        <v>2022</v>
      </c>
      <c r="C231" s="5">
        <v>44695</v>
      </c>
      <c r="D231" s="4" t="s">
        <v>72</v>
      </c>
      <c r="E231" s="4" t="s">
        <v>233</v>
      </c>
      <c r="F231" s="4" t="s">
        <v>56</v>
      </c>
      <c r="G231" s="13">
        <f>(C231-VLOOKUP(E231,Riders!$A$2:$C$3501,2,FALSE))/365</f>
        <v>26.701369863013699</v>
      </c>
      <c r="H231" s="4">
        <v>7</v>
      </c>
      <c r="I231" s="4">
        <v>0</v>
      </c>
      <c r="J231" s="4">
        <v>1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0</v>
      </c>
      <c r="Y231" s="4">
        <v>0</v>
      </c>
      <c r="Z231" s="4">
        <v>0</v>
      </c>
      <c r="AA231" s="4">
        <v>0</v>
      </c>
      <c r="AB231" s="4">
        <v>0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1</v>
      </c>
      <c r="AL231" s="107">
        <v>6.2615740740740696E-3</v>
      </c>
      <c r="AM231">
        <v>49.908000000000001</v>
      </c>
    </row>
    <row r="232" spans="1:39" x14ac:dyDescent="0.45">
      <c r="A232" s="4" t="s">
        <v>93</v>
      </c>
      <c r="B232" s="4">
        <v>2022</v>
      </c>
      <c r="C232" s="5">
        <v>44695</v>
      </c>
      <c r="D232" s="4" t="s">
        <v>72</v>
      </c>
      <c r="E232" s="4" t="s">
        <v>231</v>
      </c>
      <c r="F232" s="4" t="s">
        <v>232</v>
      </c>
      <c r="G232" s="13">
        <f>(C232-VLOOKUP(E232,Riders!$A$2:$C$3501,2,FALSE))/365</f>
        <v>25.252054794520546</v>
      </c>
      <c r="H232" s="4">
        <v>8</v>
      </c>
      <c r="I232" s="4">
        <v>1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0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0</v>
      </c>
      <c r="AJ232" s="4">
        <v>0</v>
      </c>
      <c r="AK232" s="4">
        <v>1</v>
      </c>
      <c r="AL232" s="107">
        <v>6.2615740740740696E-3</v>
      </c>
      <c r="AM232">
        <v>49.908000000000001</v>
      </c>
    </row>
    <row r="233" spans="1:39" x14ac:dyDescent="0.45">
      <c r="A233" s="4" t="s">
        <v>93</v>
      </c>
      <c r="B233" s="4">
        <v>2022</v>
      </c>
      <c r="C233" s="5">
        <v>44695</v>
      </c>
      <c r="D233" s="4" t="s">
        <v>72</v>
      </c>
      <c r="E233" s="4" t="s">
        <v>255</v>
      </c>
      <c r="F233" s="4" t="s">
        <v>27</v>
      </c>
      <c r="G233" s="13">
        <f>(C233-VLOOKUP(E233,Riders!$A$2:$C$3501,2,FALSE))/365</f>
        <v>19.830136986301369</v>
      </c>
      <c r="H233" s="4">
        <v>9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0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0</v>
      </c>
      <c r="AK233" s="4">
        <v>0</v>
      </c>
      <c r="AL233" s="107">
        <v>6.2615740740740696E-3</v>
      </c>
      <c r="AM233">
        <v>49.908000000000001</v>
      </c>
    </row>
    <row r="234" spans="1:39" x14ac:dyDescent="0.45">
      <c r="A234" s="4" t="s">
        <v>93</v>
      </c>
      <c r="B234" s="4">
        <v>2022</v>
      </c>
      <c r="C234" s="5">
        <v>44695</v>
      </c>
      <c r="D234" s="4" t="s">
        <v>72</v>
      </c>
      <c r="E234" s="4" t="s">
        <v>1415</v>
      </c>
      <c r="F234" s="4" t="s">
        <v>230</v>
      </c>
      <c r="G234" s="13">
        <f>(C234-VLOOKUP(E234,Riders!$A$2:$C$3501,2,FALSE))/365</f>
        <v>32.287671232876711</v>
      </c>
      <c r="H234" s="4">
        <v>10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0</v>
      </c>
      <c r="AL234" s="107">
        <v>6.2615740740740696E-3</v>
      </c>
      <c r="AM234">
        <v>49.908000000000001</v>
      </c>
    </row>
    <row r="235" spans="1:39" x14ac:dyDescent="0.45">
      <c r="A235" s="4" t="s">
        <v>93</v>
      </c>
      <c r="B235" s="4">
        <v>2022</v>
      </c>
      <c r="C235" s="5">
        <v>44695</v>
      </c>
      <c r="D235" s="4" t="s">
        <v>72</v>
      </c>
      <c r="E235" s="4" t="s">
        <v>139</v>
      </c>
      <c r="F235" s="4" t="s">
        <v>61</v>
      </c>
      <c r="G235" s="13">
        <f>(C235-VLOOKUP(E235,Riders!$A$2:$C$3501,2,FALSE))/365</f>
        <v>29.92876712328767</v>
      </c>
      <c r="H235" s="4">
        <v>11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0</v>
      </c>
      <c r="AL235" s="107">
        <v>6.2615740740740696E-3</v>
      </c>
      <c r="AM235">
        <v>49.908000000000001</v>
      </c>
    </row>
    <row r="236" spans="1:39" x14ac:dyDescent="0.45">
      <c r="A236" s="4" t="s">
        <v>93</v>
      </c>
      <c r="B236" s="4">
        <v>2022</v>
      </c>
      <c r="C236" s="5">
        <v>44695</v>
      </c>
      <c r="D236" s="4" t="s">
        <v>72</v>
      </c>
      <c r="E236" s="4" t="s">
        <v>228</v>
      </c>
      <c r="F236" s="4" t="s">
        <v>15</v>
      </c>
      <c r="G236" s="13">
        <f>(C236-VLOOKUP(E236,Riders!$A$2:$C$3501,2,FALSE))/365</f>
        <v>22.882191780821916</v>
      </c>
      <c r="H236" s="4">
        <v>12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0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0</v>
      </c>
      <c r="AL236" s="107">
        <v>6.2615740740740696E-3</v>
      </c>
      <c r="AM236">
        <v>49.908000000000001</v>
      </c>
    </row>
    <row r="237" spans="1:39" x14ac:dyDescent="0.45">
      <c r="A237" s="4" t="s">
        <v>93</v>
      </c>
      <c r="B237" s="4">
        <v>2022</v>
      </c>
      <c r="C237" s="5">
        <v>44695</v>
      </c>
      <c r="D237" s="4" t="s">
        <v>72</v>
      </c>
      <c r="E237" s="4" t="s">
        <v>221</v>
      </c>
      <c r="F237" s="4" t="s">
        <v>40</v>
      </c>
      <c r="G237" s="13">
        <f>(C237-VLOOKUP(E237,Riders!$A$2:$C$3501,2,FALSE))/365</f>
        <v>25.109589041095891</v>
      </c>
      <c r="H237" s="4">
        <v>13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107">
        <v>6.2615740740740696E-3</v>
      </c>
      <c r="AM237">
        <v>49.908000000000001</v>
      </c>
    </row>
    <row r="238" spans="1:39" x14ac:dyDescent="0.45">
      <c r="A238" s="4" t="s">
        <v>93</v>
      </c>
      <c r="B238" s="4">
        <v>2022</v>
      </c>
      <c r="C238" s="5">
        <v>44695</v>
      </c>
      <c r="D238" s="4" t="s">
        <v>72</v>
      </c>
      <c r="E238" s="4" t="s">
        <v>244</v>
      </c>
      <c r="F238" s="4" t="s">
        <v>38</v>
      </c>
      <c r="G238" s="13">
        <f>(C238-VLOOKUP(E238,Riders!$A$2:$C$3501,2,FALSE))/365</f>
        <v>28.123287671232877</v>
      </c>
      <c r="H238" s="4">
        <v>14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107">
        <v>6.2615740740740696E-3</v>
      </c>
      <c r="AM238">
        <v>49.908000000000001</v>
      </c>
    </row>
    <row r="239" spans="1:39" x14ac:dyDescent="0.45">
      <c r="A239" s="4" t="s">
        <v>93</v>
      </c>
      <c r="B239" s="4">
        <v>2022</v>
      </c>
      <c r="C239" s="5">
        <v>44695</v>
      </c>
      <c r="D239" s="4" t="s">
        <v>72</v>
      </c>
      <c r="E239" s="4" t="s">
        <v>246</v>
      </c>
      <c r="F239" s="4" t="s">
        <v>247</v>
      </c>
      <c r="G239" s="13">
        <f>(C239-VLOOKUP(E239,Riders!$A$2:$C$3501,2,FALSE))/365</f>
        <v>29.882191780821916</v>
      </c>
      <c r="H239" s="4">
        <v>15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107">
        <v>6.2615740740740696E-3</v>
      </c>
      <c r="AM239">
        <v>49.908000000000001</v>
      </c>
    </row>
    <row r="240" spans="1:39" x14ac:dyDescent="0.45">
      <c r="A240" s="4" t="s">
        <v>93</v>
      </c>
      <c r="B240" s="4">
        <v>2022</v>
      </c>
      <c r="C240" s="5">
        <v>44695</v>
      </c>
      <c r="D240" s="4" t="s">
        <v>72</v>
      </c>
      <c r="E240" s="4" t="s">
        <v>260</v>
      </c>
      <c r="F240" s="4" t="s">
        <v>261</v>
      </c>
      <c r="G240" s="13">
        <f>(C240-VLOOKUP(E240,Riders!$A$2:$C$3501,2,FALSE))/365</f>
        <v>28.353424657534248</v>
      </c>
      <c r="H240" s="4">
        <v>16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107">
        <v>6.2615740740740696E-3</v>
      </c>
      <c r="AM240">
        <v>49.908000000000001</v>
      </c>
    </row>
    <row r="241" spans="1:39" x14ac:dyDescent="0.45">
      <c r="A241" s="4" t="s">
        <v>93</v>
      </c>
      <c r="B241" s="4">
        <v>2022</v>
      </c>
      <c r="C241" s="5">
        <v>44695</v>
      </c>
      <c r="D241" s="4" t="s">
        <v>72</v>
      </c>
      <c r="E241" s="4" t="s">
        <v>257</v>
      </c>
      <c r="F241" s="4" t="s">
        <v>19</v>
      </c>
      <c r="G241" s="13">
        <f>(C241-VLOOKUP(E241,Riders!$A$2:$C$3501,2,FALSE))/365</f>
        <v>22.213698630136985</v>
      </c>
      <c r="H241" s="4">
        <v>17</v>
      </c>
      <c r="I241" s="4">
        <v>0</v>
      </c>
      <c r="J241" s="4">
        <v>0</v>
      </c>
      <c r="K241" s="4">
        <v>0</v>
      </c>
      <c r="L241" s="4">
        <v>0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0</v>
      </c>
      <c r="S241" s="4">
        <v>0</v>
      </c>
      <c r="T241" s="4">
        <v>0</v>
      </c>
      <c r="U241" s="4">
        <v>0</v>
      </c>
      <c r="V241" s="4">
        <v>0</v>
      </c>
      <c r="W241" s="4">
        <v>0</v>
      </c>
      <c r="X241" s="4">
        <v>0</v>
      </c>
      <c r="Y241" s="4">
        <v>0</v>
      </c>
      <c r="Z241" s="4">
        <v>0</v>
      </c>
      <c r="AA241" s="4">
        <v>0</v>
      </c>
      <c r="AB241" s="4">
        <v>0</v>
      </c>
      <c r="AC241" s="4">
        <v>0</v>
      </c>
      <c r="AD241" s="4">
        <v>0</v>
      </c>
      <c r="AE241" s="4">
        <v>0</v>
      </c>
      <c r="AF241" s="4">
        <v>0</v>
      </c>
      <c r="AG241" s="4">
        <v>0</v>
      </c>
      <c r="AH241" s="4">
        <v>0</v>
      </c>
      <c r="AI241" s="4">
        <v>0</v>
      </c>
      <c r="AJ241" s="4">
        <v>0</v>
      </c>
      <c r="AK241" s="4">
        <v>0</v>
      </c>
      <c r="AL241" s="107">
        <v>6.2615740740740696E-3</v>
      </c>
      <c r="AM241">
        <v>49.908000000000001</v>
      </c>
    </row>
    <row r="242" spans="1:39" x14ac:dyDescent="0.45">
      <c r="A242" s="4" t="s">
        <v>93</v>
      </c>
      <c r="B242" s="4">
        <v>2022</v>
      </c>
      <c r="C242" s="5">
        <v>44695</v>
      </c>
      <c r="D242" s="4" t="s">
        <v>72</v>
      </c>
      <c r="E242" s="4" t="s">
        <v>258</v>
      </c>
      <c r="F242" s="4" t="s">
        <v>51</v>
      </c>
      <c r="G242" s="13">
        <f>(C242-VLOOKUP(E242,Riders!$A$2:$C$3501,2,FALSE))/365</f>
        <v>20.282191780821918</v>
      </c>
      <c r="H242" s="4">
        <v>18</v>
      </c>
      <c r="I242" s="4">
        <v>0</v>
      </c>
      <c r="J242" s="4">
        <v>0</v>
      </c>
      <c r="K242" s="4">
        <v>0</v>
      </c>
      <c r="L242" s="4">
        <v>0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0</v>
      </c>
      <c r="T242" s="4">
        <v>0</v>
      </c>
      <c r="U242" s="4">
        <v>0</v>
      </c>
      <c r="V242" s="4">
        <v>0</v>
      </c>
      <c r="W242" s="4">
        <v>0</v>
      </c>
      <c r="X242" s="4">
        <v>0</v>
      </c>
      <c r="Y242" s="4">
        <v>0</v>
      </c>
      <c r="Z242" s="4">
        <v>0</v>
      </c>
      <c r="AA242" s="4">
        <v>0</v>
      </c>
      <c r="AB242" s="4">
        <v>0</v>
      </c>
      <c r="AC242" s="4">
        <v>0</v>
      </c>
      <c r="AD242" s="4">
        <v>0</v>
      </c>
      <c r="AE242" s="4">
        <v>0</v>
      </c>
      <c r="AF242" s="4">
        <v>0</v>
      </c>
      <c r="AG242" s="4">
        <v>0</v>
      </c>
      <c r="AH242" s="4">
        <v>0</v>
      </c>
      <c r="AI242" s="4">
        <v>0</v>
      </c>
      <c r="AJ242" s="4">
        <v>0</v>
      </c>
      <c r="AK242" s="4">
        <v>0</v>
      </c>
      <c r="AL242" s="107">
        <v>6.2615740740740696E-3</v>
      </c>
      <c r="AM242">
        <v>49.908000000000001</v>
      </c>
    </row>
    <row r="243" spans="1:39" x14ac:dyDescent="0.45">
      <c r="A243" s="4" t="s">
        <v>93</v>
      </c>
      <c r="B243" s="4">
        <v>2022</v>
      </c>
      <c r="C243" s="5">
        <v>44695</v>
      </c>
      <c r="D243" s="4" t="s">
        <v>72</v>
      </c>
      <c r="E243" s="4" t="s">
        <v>2329</v>
      </c>
      <c r="F243" s="4" t="s">
        <v>49</v>
      </c>
      <c r="G243" s="13">
        <f>(C243-VLOOKUP(E243,Riders!$A$2:$C$3501,2,FALSE))/365</f>
        <v>21.712328767123289</v>
      </c>
      <c r="H243" s="4">
        <v>19</v>
      </c>
      <c r="I243" s="4">
        <v>0</v>
      </c>
      <c r="J243" s="4">
        <v>0</v>
      </c>
      <c r="K243" s="4">
        <v>0</v>
      </c>
      <c r="L243" s="4">
        <v>0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>
        <v>0</v>
      </c>
      <c r="U243" s="4">
        <v>0</v>
      </c>
      <c r="V243" s="4">
        <v>0</v>
      </c>
      <c r="W243" s="4">
        <v>0</v>
      </c>
      <c r="X243" s="4">
        <v>0</v>
      </c>
      <c r="Y243" s="4">
        <v>0</v>
      </c>
      <c r="Z243" s="4">
        <v>0</v>
      </c>
      <c r="AA243" s="4">
        <v>0</v>
      </c>
      <c r="AB243" s="4">
        <v>0</v>
      </c>
      <c r="AC243" s="4">
        <v>0</v>
      </c>
      <c r="AD243" s="4">
        <v>0</v>
      </c>
      <c r="AE243" s="4">
        <v>0</v>
      </c>
      <c r="AF243" s="4">
        <v>0</v>
      </c>
      <c r="AG243" s="4">
        <v>0</v>
      </c>
      <c r="AH243" s="4">
        <v>0</v>
      </c>
      <c r="AI243" s="4">
        <v>0</v>
      </c>
      <c r="AJ243" s="4">
        <v>0</v>
      </c>
      <c r="AK243" s="4">
        <v>0</v>
      </c>
      <c r="AL243" s="107">
        <v>6.2615740740740696E-3</v>
      </c>
      <c r="AM243">
        <v>49.908000000000001</v>
      </c>
    </row>
    <row r="244" spans="1:39" x14ac:dyDescent="0.45">
      <c r="A244" s="4" t="s">
        <v>93</v>
      </c>
      <c r="B244" s="4">
        <v>2022</v>
      </c>
      <c r="C244" s="5">
        <v>44695</v>
      </c>
      <c r="D244" s="4" t="s">
        <v>72</v>
      </c>
      <c r="E244" s="4" t="s">
        <v>224</v>
      </c>
      <c r="F244" s="4" t="s">
        <v>225</v>
      </c>
      <c r="G244" s="13">
        <f>(C244-VLOOKUP(E244,Riders!$A$2:$C$3501,2,FALSE))/365</f>
        <v>22.427397260273974</v>
      </c>
      <c r="H244" s="4">
        <v>20</v>
      </c>
      <c r="I244" s="4">
        <v>0</v>
      </c>
      <c r="J244" s="4">
        <v>0</v>
      </c>
      <c r="K244" s="4">
        <v>0</v>
      </c>
      <c r="L244" s="4">
        <v>0</v>
      </c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>
        <v>0</v>
      </c>
      <c r="X244" s="4">
        <v>0</v>
      </c>
      <c r="Y244" s="4">
        <v>0</v>
      </c>
      <c r="Z244" s="4">
        <v>0</v>
      </c>
      <c r="AA244" s="4">
        <v>0</v>
      </c>
      <c r="AB244" s="4">
        <v>0</v>
      </c>
      <c r="AC244" s="4">
        <v>0</v>
      </c>
      <c r="AD244" s="4">
        <v>0</v>
      </c>
      <c r="AE244" s="4">
        <v>0</v>
      </c>
      <c r="AF244" s="4">
        <v>0</v>
      </c>
      <c r="AG244" s="4">
        <v>0</v>
      </c>
      <c r="AH244" s="4">
        <v>0</v>
      </c>
      <c r="AI244" s="4">
        <v>0</v>
      </c>
      <c r="AJ244" s="4">
        <v>0</v>
      </c>
      <c r="AK244" s="4">
        <v>0</v>
      </c>
      <c r="AL244" s="107">
        <v>6.2615740740740696E-3</v>
      </c>
      <c r="AM244">
        <v>49.908000000000001</v>
      </c>
    </row>
    <row r="245" spans="1:39" x14ac:dyDescent="0.45">
      <c r="A245" s="4" t="s">
        <v>93</v>
      </c>
      <c r="B245" s="4">
        <v>2022</v>
      </c>
      <c r="C245" s="5">
        <v>44695</v>
      </c>
      <c r="D245" s="4" t="s">
        <v>72</v>
      </c>
      <c r="E245" s="4" t="s">
        <v>262</v>
      </c>
      <c r="F245" s="4" t="s">
        <v>91</v>
      </c>
      <c r="G245" s="13">
        <f>(C245-VLOOKUP(E245,Riders!$A$2:$C$3501,2,FALSE))/365</f>
        <v>25.986301369863014</v>
      </c>
      <c r="H245" s="4">
        <v>21</v>
      </c>
      <c r="I245" s="4">
        <v>0</v>
      </c>
      <c r="J245" s="4">
        <v>0</v>
      </c>
      <c r="K245" s="4">
        <v>0</v>
      </c>
      <c r="L245" s="4">
        <v>0</v>
      </c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0</v>
      </c>
      <c r="W245" s="4">
        <v>0</v>
      </c>
      <c r="X245" s="4">
        <v>0</v>
      </c>
      <c r="Y245" s="4">
        <v>0</v>
      </c>
      <c r="Z245" s="4">
        <v>0</v>
      </c>
      <c r="AA245" s="4">
        <v>0</v>
      </c>
      <c r="AB245" s="4">
        <v>0</v>
      </c>
      <c r="AC245" s="4">
        <v>0</v>
      </c>
      <c r="AD245" s="4">
        <v>0</v>
      </c>
      <c r="AE245" s="4">
        <v>0</v>
      </c>
      <c r="AF245" s="4">
        <v>0</v>
      </c>
      <c r="AG245" s="4">
        <v>0</v>
      </c>
      <c r="AH245" s="4">
        <v>0</v>
      </c>
      <c r="AI245" s="4">
        <v>0</v>
      </c>
      <c r="AJ245" s="4">
        <v>0</v>
      </c>
      <c r="AK245" s="4">
        <v>0</v>
      </c>
      <c r="AL245" s="107">
        <v>6.2615740740740696E-3</v>
      </c>
      <c r="AM245">
        <v>49.908000000000001</v>
      </c>
    </row>
    <row r="246" spans="1:39" x14ac:dyDescent="0.45">
      <c r="A246" s="4" t="s">
        <v>93</v>
      </c>
      <c r="B246" s="4">
        <v>2022</v>
      </c>
      <c r="C246" s="5">
        <v>44695</v>
      </c>
      <c r="D246" s="4" t="s">
        <v>72</v>
      </c>
      <c r="E246" s="4" t="s">
        <v>354</v>
      </c>
      <c r="F246" s="4" t="s">
        <v>266</v>
      </c>
      <c r="G246" s="13">
        <f>(C246-VLOOKUP(E246,Riders!$A$2:$C$3501,2,FALSE))/365</f>
        <v>21.350684931506848</v>
      </c>
      <c r="H246" s="4">
        <v>22</v>
      </c>
      <c r="I246" s="4">
        <v>0</v>
      </c>
      <c r="J246" s="4">
        <v>0</v>
      </c>
      <c r="K246" s="4">
        <v>0</v>
      </c>
      <c r="L246" s="4">
        <v>0</v>
      </c>
      <c r="M246" s="4">
        <v>0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4">
        <v>0</v>
      </c>
      <c r="T246" s="4">
        <v>0</v>
      </c>
      <c r="U246" s="4">
        <v>0</v>
      </c>
      <c r="V246" s="4">
        <v>0</v>
      </c>
      <c r="W246" s="4">
        <v>0</v>
      </c>
      <c r="X246" s="4">
        <v>0</v>
      </c>
      <c r="Y246" s="4">
        <v>0</v>
      </c>
      <c r="Z246" s="4">
        <v>0</v>
      </c>
      <c r="AA246" s="4">
        <v>0</v>
      </c>
      <c r="AB246" s="4">
        <v>0</v>
      </c>
      <c r="AC246" s="4">
        <v>0</v>
      </c>
      <c r="AD246" s="4">
        <v>0</v>
      </c>
      <c r="AE246" s="4">
        <v>0</v>
      </c>
      <c r="AF246" s="4">
        <v>0</v>
      </c>
      <c r="AG246" s="4">
        <v>0</v>
      </c>
      <c r="AH246" s="4">
        <v>0</v>
      </c>
      <c r="AI246" s="4">
        <v>0</v>
      </c>
      <c r="AJ246" s="4">
        <v>20</v>
      </c>
      <c r="AK246" s="4">
        <v>-20</v>
      </c>
      <c r="AL246" s="107">
        <v>6.2615740740740696E-3</v>
      </c>
      <c r="AM246">
        <v>49.908000000000001</v>
      </c>
    </row>
    <row r="247" spans="1:39" x14ac:dyDescent="0.45">
      <c r="A247" s="4" t="s">
        <v>93</v>
      </c>
      <c r="B247" s="4">
        <v>2022</v>
      </c>
      <c r="C247" s="5">
        <v>44695</v>
      </c>
      <c r="D247" s="4" t="s">
        <v>72</v>
      </c>
      <c r="E247" s="4" t="s">
        <v>263</v>
      </c>
      <c r="F247" s="4" t="s">
        <v>264</v>
      </c>
      <c r="G247" s="13">
        <f>(C247-VLOOKUP(E247,Riders!$A$2:$C$3501,2,FALSE))/365</f>
        <v>19.090410958904108</v>
      </c>
      <c r="H247" s="4">
        <v>23</v>
      </c>
      <c r="I247" s="4">
        <v>0</v>
      </c>
      <c r="J247" s="4">
        <v>0</v>
      </c>
      <c r="K247" s="4">
        <v>0</v>
      </c>
      <c r="L247" s="4">
        <v>0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4">
        <v>0</v>
      </c>
      <c r="T247" s="4">
        <v>0</v>
      </c>
      <c r="U247" s="4">
        <v>0</v>
      </c>
      <c r="V247" s="4">
        <v>0</v>
      </c>
      <c r="W247" s="4">
        <v>0</v>
      </c>
      <c r="X247" s="4">
        <v>0</v>
      </c>
      <c r="Y247" s="4">
        <v>0</v>
      </c>
      <c r="Z247" s="4">
        <v>0</v>
      </c>
      <c r="AA247" s="4">
        <v>0</v>
      </c>
      <c r="AB247" s="4">
        <v>0</v>
      </c>
      <c r="AC247" s="4">
        <v>0</v>
      </c>
      <c r="AD247" s="4">
        <v>0</v>
      </c>
      <c r="AE247" s="4">
        <v>0</v>
      </c>
      <c r="AF247" s="4">
        <v>0</v>
      </c>
      <c r="AG247" s="4">
        <v>0</v>
      </c>
      <c r="AH247" s="4">
        <v>0</v>
      </c>
      <c r="AI247" s="4">
        <v>0</v>
      </c>
      <c r="AJ247" s="4">
        <v>20</v>
      </c>
      <c r="AK247" s="4">
        <v>-20</v>
      </c>
      <c r="AL247" s="107">
        <v>6.2615740740740696E-3</v>
      </c>
      <c r="AM247">
        <v>49.908000000000001</v>
      </c>
    </row>
    <row r="248" spans="1:39" x14ac:dyDescent="0.45">
      <c r="A248" s="1" t="s">
        <v>102</v>
      </c>
      <c r="B248" s="1">
        <v>2022</v>
      </c>
      <c r="C248" s="2">
        <v>44674</v>
      </c>
      <c r="D248" s="1" t="s">
        <v>72</v>
      </c>
      <c r="E248" s="1" t="s">
        <v>269</v>
      </c>
      <c r="F248" s="1" t="s">
        <v>25</v>
      </c>
      <c r="G248" s="13">
        <f>(C248-VLOOKUP(E248,Riders!$A$2:$C$3501,2,FALSE))/365</f>
        <v>28.134246575342466</v>
      </c>
      <c r="H248" s="1">
        <v>1</v>
      </c>
      <c r="I248" s="1">
        <v>0</v>
      </c>
      <c r="J248" s="1">
        <v>1</v>
      </c>
      <c r="K248" s="1">
        <v>0</v>
      </c>
      <c r="L248" s="1">
        <v>1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  <c r="T248" s="1">
        <v>1</v>
      </c>
      <c r="U248" s="1">
        <v>1</v>
      </c>
      <c r="V248" s="1">
        <v>1</v>
      </c>
      <c r="W248" s="1">
        <v>0</v>
      </c>
      <c r="X248" s="1">
        <v>0</v>
      </c>
      <c r="Y248" s="1">
        <v>1</v>
      </c>
      <c r="Z248" s="1">
        <v>0</v>
      </c>
      <c r="AA248" s="1">
        <v>1</v>
      </c>
      <c r="AB248" s="1">
        <v>0</v>
      </c>
      <c r="AC248" s="1">
        <v>1</v>
      </c>
      <c r="AD248" s="1">
        <v>0</v>
      </c>
      <c r="AE248" s="1">
        <v>0</v>
      </c>
      <c r="AF248" s="1">
        <v>0</v>
      </c>
      <c r="AG248" s="1">
        <v>0</v>
      </c>
      <c r="AH248" s="1">
        <v>0</v>
      </c>
      <c r="AI248" s="1">
        <v>20</v>
      </c>
      <c r="AJ248" s="1">
        <v>0</v>
      </c>
      <c r="AK248" s="1">
        <v>28</v>
      </c>
      <c r="AL248" s="107">
        <v>5.9953703703703697E-3</v>
      </c>
      <c r="AM248">
        <v>52.124000000000002</v>
      </c>
    </row>
    <row r="249" spans="1:39" x14ac:dyDescent="0.45">
      <c r="A249" s="1" t="s">
        <v>102</v>
      </c>
      <c r="B249" s="1">
        <v>2022</v>
      </c>
      <c r="C249" s="2">
        <v>44674</v>
      </c>
      <c r="D249" s="1" t="s">
        <v>72</v>
      </c>
      <c r="E249" s="1" t="s">
        <v>274</v>
      </c>
      <c r="F249" s="1" t="s">
        <v>29</v>
      </c>
      <c r="G249" s="13">
        <f>(C249-VLOOKUP(E249,Riders!$A$2:$C$3501,2,FALSE))/365</f>
        <v>21.312328767123287</v>
      </c>
      <c r="H249" s="1">
        <v>2</v>
      </c>
      <c r="I249" s="1">
        <v>0</v>
      </c>
      <c r="J249" s="1">
        <v>0</v>
      </c>
      <c r="K249" s="1">
        <v>0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1</v>
      </c>
      <c r="T249" s="1">
        <v>0</v>
      </c>
      <c r="U249" s="1">
        <v>0</v>
      </c>
      <c r="V249" s="1">
        <v>0</v>
      </c>
      <c r="W249" s="1">
        <v>1</v>
      </c>
      <c r="X249" s="1">
        <v>1</v>
      </c>
      <c r="Y249" s="1">
        <v>0</v>
      </c>
      <c r="Z249" s="1">
        <v>1</v>
      </c>
      <c r="AA249" s="1">
        <v>0</v>
      </c>
      <c r="AB249" s="1">
        <v>1</v>
      </c>
      <c r="AC249" s="1">
        <v>0</v>
      </c>
      <c r="AD249" s="1">
        <v>0</v>
      </c>
      <c r="AE249" s="1">
        <v>0</v>
      </c>
      <c r="AF249" s="1">
        <v>0</v>
      </c>
      <c r="AG249" s="1">
        <v>0</v>
      </c>
      <c r="AH249" s="1">
        <v>0</v>
      </c>
      <c r="AI249" s="1">
        <v>20</v>
      </c>
      <c r="AJ249" s="1">
        <v>0</v>
      </c>
      <c r="AK249" s="1">
        <v>25</v>
      </c>
      <c r="AL249" s="107">
        <v>5.9953703703703697E-3</v>
      </c>
      <c r="AM249">
        <v>52.124000000000002</v>
      </c>
    </row>
    <row r="250" spans="1:39" x14ac:dyDescent="0.45">
      <c r="A250" s="1" t="s">
        <v>102</v>
      </c>
      <c r="B250" s="143">
        <v>2022</v>
      </c>
      <c r="C250" s="2">
        <v>44674</v>
      </c>
      <c r="D250" s="1" t="s">
        <v>72</v>
      </c>
      <c r="E250" s="1" t="s">
        <v>221</v>
      </c>
      <c r="F250" s="1" t="s">
        <v>40</v>
      </c>
      <c r="G250" s="13">
        <f>(C250-VLOOKUP(E250,Riders!$A$2:$C$3501,2,FALSE))/365</f>
        <v>25.052054794520547</v>
      </c>
      <c r="H250" s="1">
        <v>3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1</v>
      </c>
      <c r="Q250" s="1">
        <v>0</v>
      </c>
      <c r="R250" s="1">
        <v>1</v>
      </c>
      <c r="S250" s="1">
        <v>0</v>
      </c>
      <c r="T250" s="1">
        <v>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0</v>
      </c>
      <c r="AD250" s="1">
        <v>0</v>
      </c>
      <c r="AE250" s="1">
        <v>0</v>
      </c>
      <c r="AF250" s="1">
        <v>0</v>
      </c>
      <c r="AG250" s="1">
        <v>0</v>
      </c>
      <c r="AH250" s="1">
        <v>0</v>
      </c>
      <c r="AI250" s="1">
        <v>0</v>
      </c>
      <c r="AJ250" s="1">
        <v>0</v>
      </c>
      <c r="AK250" s="1">
        <v>2</v>
      </c>
      <c r="AL250" s="107">
        <v>5.9953703703703697E-3</v>
      </c>
      <c r="AM250">
        <v>52.124000000000002</v>
      </c>
    </row>
    <row r="251" spans="1:39" x14ac:dyDescent="0.45">
      <c r="A251" s="1" t="s">
        <v>102</v>
      </c>
      <c r="B251" s="143">
        <v>2022</v>
      </c>
      <c r="C251" s="2">
        <v>44674</v>
      </c>
      <c r="D251" s="1" t="s">
        <v>72</v>
      </c>
      <c r="E251" s="1" t="s">
        <v>218</v>
      </c>
      <c r="F251" s="1" t="s">
        <v>19</v>
      </c>
      <c r="G251" s="13">
        <f>(C251-VLOOKUP(E251,Riders!$A$2:$C$3501,2,FALSE))/365</f>
        <v>20.624657534246577</v>
      </c>
      <c r="H251" s="1">
        <v>4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1</v>
      </c>
      <c r="P251" s="1">
        <v>0</v>
      </c>
      <c r="Q251" s="1">
        <v>1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2</v>
      </c>
      <c r="AL251" s="107">
        <v>5.9953703703703697E-3</v>
      </c>
      <c r="AM251">
        <v>52.124000000000002</v>
      </c>
    </row>
    <row r="252" spans="1:39" x14ac:dyDescent="0.45">
      <c r="A252" s="1" t="s">
        <v>102</v>
      </c>
      <c r="B252" s="143">
        <v>2022</v>
      </c>
      <c r="C252" s="2">
        <v>44674</v>
      </c>
      <c r="D252" s="1" t="s">
        <v>72</v>
      </c>
      <c r="E252" s="1" t="s">
        <v>267</v>
      </c>
      <c r="F252" s="1" t="s">
        <v>56</v>
      </c>
      <c r="G252" s="13">
        <f>(C252-VLOOKUP(E252,Riders!$A$2:$C$3501,2,FALSE))/365</f>
        <v>23.328767123287673</v>
      </c>
      <c r="H252" s="1">
        <v>5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1</v>
      </c>
      <c r="AI252" s="1">
        <v>0</v>
      </c>
      <c r="AJ252" s="1">
        <v>0</v>
      </c>
      <c r="AK252" s="1">
        <v>1</v>
      </c>
      <c r="AL252" s="107">
        <v>5.9953703703703697E-3</v>
      </c>
      <c r="AM252">
        <v>52.124000000000002</v>
      </c>
    </row>
    <row r="253" spans="1:39" x14ac:dyDescent="0.45">
      <c r="A253" s="1" t="s">
        <v>102</v>
      </c>
      <c r="B253" s="143">
        <v>2022</v>
      </c>
      <c r="C253" s="2">
        <v>44674</v>
      </c>
      <c r="D253" s="1" t="s">
        <v>72</v>
      </c>
      <c r="E253" s="1" t="s">
        <v>237</v>
      </c>
      <c r="F253" s="1" t="s">
        <v>238</v>
      </c>
      <c r="G253" s="13">
        <f>(C253-VLOOKUP(E253,Riders!$A$2:$C$3501,2,FALSE))/365</f>
        <v>25.931506849315067</v>
      </c>
      <c r="H253" s="1">
        <v>6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1</v>
      </c>
      <c r="AH253" s="1">
        <v>0</v>
      </c>
      <c r="AI253" s="1">
        <v>0</v>
      </c>
      <c r="AJ253" s="1">
        <v>0</v>
      </c>
      <c r="AK253" s="1">
        <v>1</v>
      </c>
      <c r="AL253" s="107">
        <v>5.9953703703703697E-3</v>
      </c>
      <c r="AM253">
        <v>52.124000000000002</v>
      </c>
    </row>
    <row r="254" spans="1:39" x14ac:dyDescent="0.45">
      <c r="A254" s="1" t="s">
        <v>102</v>
      </c>
      <c r="B254" s="143">
        <v>2022</v>
      </c>
      <c r="C254" s="2">
        <v>44674</v>
      </c>
      <c r="D254" s="1" t="s">
        <v>72</v>
      </c>
      <c r="E254" s="1" t="s">
        <v>216</v>
      </c>
      <c r="F254" s="1" t="s">
        <v>27</v>
      </c>
      <c r="G254" s="13">
        <f>(C254-VLOOKUP(E254,Riders!$A$2:$C$3501,2,FALSE))/365</f>
        <v>23.208219178082192</v>
      </c>
      <c r="H254" s="1">
        <v>7</v>
      </c>
      <c r="I254" s="1">
        <v>0</v>
      </c>
      <c r="J254" s="1">
        <v>0</v>
      </c>
      <c r="K254" s="1">
        <v>0</v>
      </c>
      <c r="L254" s="1">
        <v>0</v>
      </c>
      <c r="M254" s="1">
        <v>1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1</v>
      </c>
      <c r="AL254" s="107">
        <v>5.9953703703703697E-3</v>
      </c>
      <c r="AM254">
        <v>52.124000000000002</v>
      </c>
    </row>
    <row r="255" spans="1:39" x14ac:dyDescent="0.45">
      <c r="A255" s="1" t="s">
        <v>102</v>
      </c>
      <c r="B255" s="143">
        <v>2022</v>
      </c>
      <c r="C255" s="2">
        <v>44674</v>
      </c>
      <c r="D255" s="1" t="s">
        <v>72</v>
      </c>
      <c r="E255" s="1" t="s">
        <v>272</v>
      </c>
      <c r="F255" s="1" t="s">
        <v>53</v>
      </c>
      <c r="G255" s="13">
        <f>(C255-VLOOKUP(E255,Riders!$A$2:$C$3501,2,FALSE))/365</f>
        <v>25.183561643835617</v>
      </c>
      <c r="H255" s="1">
        <v>8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1</v>
      </c>
      <c r="AG255" s="1">
        <v>0</v>
      </c>
      <c r="AH255" s="1">
        <v>0</v>
      </c>
      <c r="AI255" s="1">
        <v>0</v>
      </c>
      <c r="AJ255" s="1">
        <v>0</v>
      </c>
      <c r="AK255" s="1">
        <v>1</v>
      </c>
      <c r="AL255" s="107">
        <v>5.9953703703703697E-3</v>
      </c>
      <c r="AM255">
        <v>52.124000000000002</v>
      </c>
    </row>
    <row r="256" spans="1:39" x14ac:dyDescent="0.45">
      <c r="A256" s="1" t="s">
        <v>102</v>
      </c>
      <c r="B256" s="143">
        <v>2022</v>
      </c>
      <c r="C256" s="2">
        <v>44674</v>
      </c>
      <c r="D256" s="1" t="s">
        <v>72</v>
      </c>
      <c r="E256" s="1" t="s">
        <v>219</v>
      </c>
      <c r="F256" s="1" t="s">
        <v>220</v>
      </c>
      <c r="G256" s="13">
        <f>(C256-VLOOKUP(E256,Riders!$A$2:$C$3501,2,FALSE))/365</f>
        <v>29.671232876712327</v>
      </c>
      <c r="H256" s="1">
        <v>9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1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1</v>
      </c>
      <c r="AL256" s="107">
        <v>5.9953703703703697E-3</v>
      </c>
      <c r="AM256">
        <v>52.124000000000002</v>
      </c>
    </row>
    <row r="257" spans="1:39" x14ac:dyDescent="0.45">
      <c r="A257" s="1" t="s">
        <v>102</v>
      </c>
      <c r="B257" s="143">
        <v>2022</v>
      </c>
      <c r="C257" s="2">
        <v>44674</v>
      </c>
      <c r="D257" s="1" t="s">
        <v>72</v>
      </c>
      <c r="E257" s="1" t="s">
        <v>270</v>
      </c>
      <c r="F257" s="1" t="s">
        <v>36</v>
      </c>
      <c r="G257" s="13">
        <f>(C257-VLOOKUP(E257,Riders!$A$2:$C$3501,2,FALSE))/365</f>
        <v>27.605479452054794</v>
      </c>
      <c r="H257" s="1">
        <v>10</v>
      </c>
      <c r="I257" s="1">
        <v>1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1</v>
      </c>
      <c r="AL257" s="107">
        <v>5.9953703703703697E-3</v>
      </c>
      <c r="AM257">
        <v>52.124000000000002</v>
      </c>
    </row>
    <row r="258" spans="1:39" x14ac:dyDescent="0.45">
      <c r="A258" s="1" t="s">
        <v>102</v>
      </c>
      <c r="B258" s="143">
        <v>2022</v>
      </c>
      <c r="C258" s="2">
        <v>44674</v>
      </c>
      <c r="D258" s="1" t="s">
        <v>72</v>
      </c>
      <c r="E258" s="1" t="s">
        <v>271</v>
      </c>
      <c r="F258" s="1" t="s">
        <v>67</v>
      </c>
      <c r="G258" s="13">
        <f>(C258-VLOOKUP(E258,Riders!$A$2:$C$3501,2,FALSE))/365</f>
        <v>27.849315068493151</v>
      </c>
      <c r="H258" s="1">
        <v>11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1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1</v>
      </c>
      <c r="AL258" s="107">
        <v>5.9953703703703697E-3</v>
      </c>
      <c r="AM258">
        <v>52.124000000000002</v>
      </c>
    </row>
    <row r="259" spans="1:39" x14ac:dyDescent="0.45">
      <c r="A259" s="1" t="s">
        <v>102</v>
      </c>
      <c r="B259" s="143">
        <v>2022</v>
      </c>
      <c r="C259" s="2">
        <v>44674</v>
      </c>
      <c r="D259" s="1" t="s">
        <v>72</v>
      </c>
      <c r="E259" s="1" t="s">
        <v>275</v>
      </c>
      <c r="F259" s="1" t="s">
        <v>21</v>
      </c>
      <c r="G259" s="13">
        <f>(C259-VLOOKUP(E259,Riders!$A$2:$C$3501,2,FALSE))/365</f>
        <v>23.315068493150687</v>
      </c>
      <c r="H259" s="1">
        <v>12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07">
        <v>5.9953703703703697E-3</v>
      </c>
      <c r="AM259">
        <v>52.124000000000002</v>
      </c>
    </row>
    <row r="260" spans="1:39" x14ac:dyDescent="0.45">
      <c r="A260" s="1" t="s">
        <v>102</v>
      </c>
      <c r="B260" s="143">
        <v>2022</v>
      </c>
      <c r="C260" s="2">
        <v>44674</v>
      </c>
      <c r="D260" s="1" t="s">
        <v>72</v>
      </c>
      <c r="E260" s="1" t="s">
        <v>236</v>
      </c>
      <c r="F260" s="1" t="s">
        <v>51</v>
      </c>
      <c r="G260" s="13">
        <f>(C260-VLOOKUP(E260,Riders!$A$2:$C$3501,2,FALSE))/365</f>
        <v>26.468493150684932</v>
      </c>
      <c r="H260" s="1">
        <v>13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07">
        <v>5.9953703703703697E-3</v>
      </c>
      <c r="AM260">
        <v>52.124000000000002</v>
      </c>
    </row>
    <row r="261" spans="1:39" x14ac:dyDescent="0.45">
      <c r="A261" s="1" t="s">
        <v>102</v>
      </c>
      <c r="B261" s="143">
        <v>2022</v>
      </c>
      <c r="C261" s="2">
        <v>44674</v>
      </c>
      <c r="D261" s="1" t="s">
        <v>72</v>
      </c>
      <c r="E261" s="1" t="s">
        <v>231</v>
      </c>
      <c r="F261" s="1" t="s">
        <v>232</v>
      </c>
      <c r="G261" s="13">
        <f>(C261-VLOOKUP(E261,Riders!$A$2:$C$3501,2,FALSE))/365</f>
        <v>25.194520547945206</v>
      </c>
      <c r="H261" s="1">
        <v>14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07">
        <v>5.9953703703703697E-3</v>
      </c>
      <c r="AM261">
        <v>52.124000000000002</v>
      </c>
    </row>
    <row r="262" spans="1:39" x14ac:dyDescent="0.45">
      <c r="A262" s="1" t="s">
        <v>102</v>
      </c>
      <c r="B262" s="143">
        <v>2022</v>
      </c>
      <c r="C262" s="2">
        <v>44674</v>
      </c>
      <c r="D262" s="1" t="s">
        <v>72</v>
      </c>
      <c r="E262" s="1" t="s">
        <v>222</v>
      </c>
      <c r="F262" s="1" t="s">
        <v>223</v>
      </c>
      <c r="G262" s="13">
        <f>(C262-VLOOKUP(E262,Riders!$A$2:$C$3501,2,FALSE))/365</f>
        <v>22.805479452054794</v>
      </c>
      <c r="H262" s="1">
        <v>15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07">
        <v>5.9953703703703697E-3</v>
      </c>
      <c r="AM262">
        <v>52.124000000000002</v>
      </c>
    </row>
    <row r="263" spans="1:39" x14ac:dyDescent="0.45">
      <c r="A263" s="1" t="s">
        <v>102</v>
      </c>
      <c r="B263" s="143">
        <v>2022</v>
      </c>
      <c r="C263" s="2">
        <v>44674</v>
      </c>
      <c r="D263" s="1" t="s">
        <v>72</v>
      </c>
      <c r="E263" s="1" t="s">
        <v>228</v>
      </c>
      <c r="F263" s="1" t="s">
        <v>15</v>
      </c>
      <c r="G263" s="13">
        <f>(C263-VLOOKUP(E263,Riders!$A$2:$C$3501,2,FALSE))/365</f>
        <v>22.824657534246576</v>
      </c>
      <c r="H263" s="1">
        <v>16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07">
        <v>5.9953703703703697E-3</v>
      </c>
      <c r="AM263">
        <v>52.124000000000002</v>
      </c>
    </row>
    <row r="264" spans="1:39" x14ac:dyDescent="0.45">
      <c r="A264" s="1" t="s">
        <v>102</v>
      </c>
      <c r="B264" s="143">
        <v>2022</v>
      </c>
      <c r="C264" s="2">
        <v>44674</v>
      </c>
      <c r="D264" s="1" t="s">
        <v>72</v>
      </c>
      <c r="E264" s="1" t="s">
        <v>239</v>
      </c>
      <c r="F264" s="1" t="s">
        <v>273</v>
      </c>
      <c r="G264" s="13">
        <f>(C264-VLOOKUP(E264,Riders!$A$2:$C$3501,2,FALSE))/365</f>
        <v>19.863013698630137</v>
      </c>
      <c r="H264" s="1">
        <v>17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07">
        <v>5.9953703703703697E-3</v>
      </c>
      <c r="AM264">
        <v>52.124000000000002</v>
      </c>
    </row>
    <row r="265" spans="1:39" x14ac:dyDescent="0.45">
      <c r="A265" s="1" t="s">
        <v>102</v>
      </c>
      <c r="B265" s="143">
        <v>2022</v>
      </c>
      <c r="C265" s="2">
        <v>44674</v>
      </c>
      <c r="D265" s="1" t="s">
        <v>72</v>
      </c>
      <c r="E265" s="1" t="s">
        <v>242</v>
      </c>
      <c r="F265" s="1" t="s">
        <v>243</v>
      </c>
      <c r="G265" s="13">
        <f>(C265-VLOOKUP(E265,Riders!$A$2:$C$3501,2,FALSE))/365</f>
        <v>27.397260273972602</v>
      </c>
      <c r="H265" s="1">
        <v>18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0</v>
      </c>
      <c r="AD265" s="1">
        <v>0</v>
      </c>
      <c r="AE265" s="1">
        <v>0</v>
      </c>
      <c r="AF265" s="1">
        <v>0</v>
      </c>
      <c r="AG265" s="1">
        <v>0</v>
      </c>
      <c r="AH265" s="1">
        <v>0</v>
      </c>
      <c r="AI265" s="1">
        <v>0</v>
      </c>
      <c r="AJ265" s="1">
        <v>0</v>
      </c>
      <c r="AK265" s="1">
        <v>0</v>
      </c>
      <c r="AL265" s="107">
        <v>5.9953703703703697E-3</v>
      </c>
      <c r="AM265">
        <v>52.124000000000002</v>
      </c>
    </row>
    <row r="266" spans="1:39" x14ac:dyDescent="0.45">
      <c r="A266" s="1" t="s">
        <v>102</v>
      </c>
      <c r="B266" s="143">
        <v>2022</v>
      </c>
      <c r="C266" s="2">
        <v>44674</v>
      </c>
      <c r="D266" s="1" t="s">
        <v>72</v>
      </c>
      <c r="E266" s="1" t="s">
        <v>268</v>
      </c>
      <c r="F266" s="1" t="s">
        <v>47</v>
      </c>
      <c r="G266" s="13">
        <f>(C266-VLOOKUP(E266,Riders!$A$2:$C$3501,2,FALSE))/365</f>
        <v>25.30958904109589</v>
      </c>
      <c r="H266" s="1">
        <v>19</v>
      </c>
      <c r="I266" s="1">
        <v>0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0</v>
      </c>
      <c r="AD266" s="1">
        <v>1</v>
      </c>
      <c r="AE266" s="1">
        <v>0</v>
      </c>
      <c r="AF266" s="1">
        <v>0</v>
      </c>
      <c r="AG266" s="1">
        <v>0</v>
      </c>
      <c r="AH266" s="1">
        <v>0</v>
      </c>
      <c r="AI266" s="1">
        <v>0</v>
      </c>
      <c r="AJ266" s="1">
        <v>20</v>
      </c>
      <c r="AK266" s="1">
        <v>-19</v>
      </c>
      <c r="AL266" s="107">
        <v>5.9953703703703697E-3</v>
      </c>
      <c r="AM266">
        <v>52.124000000000002</v>
      </c>
    </row>
    <row r="267" spans="1:39" x14ac:dyDescent="0.45">
      <c r="A267" s="1" t="s">
        <v>102</v>
      </c>
      <c r="B267" s="143">
        <v>2022</v>
      </c>
      <c r="C267" s="2">
        <v>44674</v>
      </c>
      <c r="D267" s="1" t="s">
        <v>72</v>
      </c>
      <c r="E267" s="1" t="s">
        <v>260</v>
      </c>
      <c r="F267" s="1" t="s">
        <v>261</v>
      </c>
      <c r="G267" s="13">
        <f>(C267-VLOOKUP(E267,Riders!$A$2:$C$3501,2,FALSE))/365</f>
        <v>28.295890410958904</v>
      </c>
      <c r="H267" s="1">
        <v>20</v>
      </c>
      <c r="I267" s="1">
        <v>0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0</v>
      </c>
      <c r="AE267" s="1">
        <v>0</v>
      </c>
      <c r="AF267" s="1">
        <v>0</v>
      </c>
      <c r="AG267" s="1">
        <v>0</v>
      </c>
      <c r="AH267" s="1">
        <v>0</v>
      </c>
      <c r="AI267" s="1">
        <v>0</v>
      </c>
      <c r="AJ267" s="1">
        <v>20</v>
      </c>
      <c r="AK267" s="1">
        <v>-20</v>
      </c>
      <c r="AL267" s="107">
        <v>5.9953703703703697E-3</v>
      </c>
      <c r="AM267">
        <v>52.124000000000002</v>
      </c>
    </row>
    <row r="268" spans="1:39" x14ac:dyDescent="0.45">
      <c r="A268" s="1" t="s">
        <v>102</v>
      </c>
      <c r="B268" s="143">
        <v>2022</v>
      </c>
      <c r="C268" s="2">
        <v>44674</v>
      </c>
      <c r="D268" s="1" t="s">
        <v>72</v>
      </c>
      <c r="E268" s="1" t="s">
        <v>246</v>
      </c>
      <c r="F268" s="1" t="s">
        <v>247</v>
      </c>
      <c r="G268" s="13">
        <f>(C268-VLOOKUP(E268,Riders!$A$2:$C$3501,2,FALSE))/365</f>
        <v>29.824657534246576</v>
      </c>
      <c r="H268" s="1">
        <v>21</v>
      </c>
      <c r="I268" s="1">
        <v>0</v>
      </c>
      <c r="J268" s="1">
        <v>0</v>
      </c>
      <c r="K268" s="1">
        <v>0</v>
      </c>
      <c r="L268" s="1">
        <v>0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0</v>
      </c>
      <c r="AD268" s="1">
        <v>0</v>
      </c>
      <c r="AE268" s="1">
        <v>0</v>
      </c>
      <c r="AF268" s="1">
        <v>0</v>
      </c>
      <c r="AG268" s="1">
        <v>0</v>
      </c>
      <c r="AH268" s="1">
        <v>0</v>
      </c>
      <c r="AI268" s="1">
        <v>0</v>
      </c>
      <c r="AJ268" s="1">
        <v>20</v>
      </c>
      <c r="AK268" s="1">
        <v>-20</v>
      </c>
      <c r="AL268" s="107">
        <v>5.9953703703703697E-3</v>
      </c>
      <c r="AM268">
        <v>52.124000000000002</v>
      </c>
    </row>
    <row r="269" spans="1:39" x14ac:dyDescent="0.45">
      <c r="A269" s="1" t="s">
        <v>102</v>
      </c>
      <c r="B269" s="143">
        <v>2022</v>
      </c>
      <c r="C269" s="2">
        <v>44674</v>
      </c>
      <c r="D269" s="1" t="s">
        <v>72</v>
      </c>
      <c r="E269" s="1" t="s">
        <v>2329</v>
      </c>
      <c r="F269" s="1" t="s">
        <v>49</v>
      </c>
      <c r="G269" s="13">
        <f>(C269-VLOOKUP(E269,Riders!$A$2:$C$3501,2,FALSE))/365</f>
        <v>21.654794520547945</v>
      </c>
      <c r="H269" s="1">
        <v>22</v>
      </c>
      <c r="I269" s="1">
        <v>0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0</v>
      </c>
      <c r="AD269" s="1">
        <v>0</v>
      </c>
      <c r="AE269" s="1">
        <v>0</v>
      </c>
      <c r="AF269" s="1">
        <v>0</v>
      </c>
      <c r="AG269" s="1">
        <v>0</v>
      </c>
      <c r="AH269" s="1">
        <v>0</v>
      </c>
      <c r="AI269" s="1">
        <v>0</v>
      </c>
      <c r="AJ269" s="1">
        <v>20</v>
      </c>
      <c r="AK269" s="1">
        <v>-20</v>
      </c>
      <c r="AL269" s="107">
        <v>5.9953703703703697E-3</v>
      </c>
      <c r="AM269">
        <v>52.124000000000002</v>
      </c>
    </row>
    <row r="270" spans="1:39" x14ac:dyDescent="0.45">
      <c r="A270" s="1" t="s">
        <v>102</v>
      </c>
      <c r="B270" s="143">
        <v>2022</v>
      </c>
      <c r="C270" s="2">
        <v>44674</v>
      </c>
      <c r="D270" s="1" t="s">
        <v>72</v>
      </c>
      <c r="E270" s="1" t="s">
        <v>215</v>
      </c>
      <c r="F270" s="1" t="s">
        <v>17</v>
      </c>
      <c r="G270" s="13">
        <f>(C270-VLOOKUP(E270,Riders!$A$2:$C$3501,2,FALSE))/365</f>
        <v>23.293150684931508</v>
      </c>
      <c r="H270" s="1">
        <v>23</v>
      </c>
      <c r="I270" s="1">
        <v>0</v>
      </c>
      <c r="J270" s="1">
        <v>0</v>
      </c>
      <c r="K270" s="1">
        <v>1</v>
      </c>
      <c r="L270" s="1">
        <v>0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0</v>
      </c>
      <c r="AD270" s="1">
        <v>0</v>
      </c>
      <c r="AE270" s="1">
        <v>0</v>
      </c>
      <c r="AF270" s="1">
        <v>0</v>
      </c>
      <c r="AG270" s="1">
        <v>0</v>
      </c>
      <c r="AH270" s="1">
        <v>0</v>
      </c>
      <c r="AI270" s="1">
        <v>0</v>
      </c>
      <c r="AJ270" s="1">
        <v>0</v>
      </c>
      <c r="AK270" s="1" t="s">
        <v>308</v>
      </c>
      <c r="AL270" s="107">
        <v>5.9953703703703697E-3</v>
      </c>
      <c r="AM270">
        <v>52.124000000000002</v>
      </c>
    </row>
    <row r="271" spans="1:39" x14ac:dyDescent="0.45">
      <c r="A271" s="1" t="s">
        <v>102</v>
      </c>
      <c r="B271" s="143">
        <v>2022</v>
      </c>
      <c r="C271" s="2">
        <v>44674</v>
      </c>
      <c r="D271" s="1" t="s">
        <v>72</v>
      </c>
      <c r="E271" s="1" t="s">
        <v>259</v>
      </c>
      <c r="F271" s="1" t="s">
        <v>105</v>
      </c>
      <c r="G271" s="13">
        <f>(C271-VLOOKUP(E271,Riders!$A$2:$C$3501,2,FALSE))/365</f>
        <v>21.284931506849315</v>
      </c>
      <c r="H271" s="1">
        <v>24</v>
      </c>
      <c r="I271" s="1">
        <v>0</v>
      </c>
      <c r="J271" s="1">
        <v>0</v>
      </c>
      <c r="K271" s="1">
        <v>0</v>
      </c>
      <c r="L271" s="1">
        <v>0</v>
      </c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0</v>
      </c>
      <c r="AD271" s="1">
        <v>0</v>
      </c>
      <c r="AE271" s="1">
        <v>0</v>
      </c>
      <c r="AF271" s="1">
        <v>0</v>
      </c>
      <c r="AG271" s="1">
        <v>0</v>
      </c>
      <c r="AH271" s="1">
        <v>0</v>
      </c>
      <c r="AI271" s="1">
        <v>0</v>
      </c>
      <c r="AJ271" s="1">
        <v>0</v>
      </c>
      <c r="AK271" s="1" t="s">
        <v>308</v>
      </c>
      <c r="AL271" s="107">
        <v>5.9953703703703697E-3</v>
      </c>
      <c r="AM271">
        <v>52.124000000000002</v>
      </c>
    </row>
    <row r="272" spans="1:39" x14ac:dyDescent="0.45">
      <c r="A272" s="4" t="s">
        <v>108</v>
      </c>
      <c r="B272" s="54">
        <v>2021</v>
      </c>
      <c r="C272" s="5">
        <v>44491</v>
      </c>
      <c r="D272" s="4" t="s">
        <v>13</v>
      </c>
      <c r="E272" s="4" t="s">
        <v>269</v>
      </c>
      <c r="F272" s="4" t="s">
        <v>25</v>
      </c>
      <c r="G272" s="13">
        <f>(C272-VLOOKUP(E272,Riders!$A$2:$C$3501,2,FALSE))/365</f>
        <v>27.632876712328766</v>
      </c>
      <c r="H272" s="4">
        <v>1</v>
      </c>
      <c r="I272" s="4">
        <v>1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4">
        <v>1</v>
      </c>
      <c r="P272" s="4">
        <v>1</v>
      </c>
      <c r="Q272" s="4">
        <v>1</v>
      </c>
      <c r="R272" s="4">
        <v>1</v>
      </c>
      <c r="S272" s="4">
        <v>1</v>
      </c>
      <c r="T272" s="4">
        <v>1</v>
      </c>
      <c r="U272" s="4">
        <v>1</v>
      </c>
      <c r="V272" s="4">
        <v>1</v>
      </c>
      <c r="W272" s="4">
        <v>1</v>
      </c>
      <c r="X272" s="4">
        <v>0</v>
      </c>
      <c r="Y272" s="4">
        <v>1</v>
      </c>
      <c r="Z272" s="4">
        <v>0</v>
      </c>
      <c r="AA272" s="4">
        <v>1</v>
      </c>
      <c r="AB272" s="4">
        <v>0</v>
      </c>
      <c r="AC272" s="4">
        <v>1</v>
      </c>
      <c r="AD272" s="4">
        <v>0</v>
      </c>
      <c r="AE272" s="4">
        <v>1</v>
      </c>
      <c r="AF272" s="4">
        <v>0</v>
      </c>
      <c r="AG272" s="4">
        <v>0</v>
      </c>
      <c r="AH272" s="4">
        <v>0</v>
      </c>
      <c r="AI272" s="4">
        <v>20</v>
      </c>
      <c r="AJ272" s="4">
        <v>0</v>
      </c>
      <c r="AK272" s="4">
        <v>34</v>
      </c>
      <c r="AL272" s="107">
        <v>6.0185185185185177E-3</v>
      </c>
      <c r="AM272">
        <v>51.923000000000002</v>
      </c>
    </row>
    <row r="273" spans="1:39" x14ac:dyDescent="0.45">
      <c r="A273" s="4" t="s">
        <v>108</v>
      </c>
      <c r="B273" s="4">
        <v>2021</v>
      </c>
      <c r="C273" s="5">
        <v>44491</v>
      </c>
      <c r="D273" s="4" t="s">
        <v>13</v>
      </c>
      <c r="E273" s="4" t="s">
        <v>282</v>
      </c>
      <c r="F273" s="4" t="s">
        <v>31</v>
      </c>
      <c r="G273" s="13">
        <f>(C273-VLOOKUP(E273,Riders!$A$2:$C$3501,2,FALSE))/365</f>
        <v>29.745205479452054</v>
      </c>
      <c r="H273" s="4">
        <v>2</v>
      </c>
      <c r="I273" s="4">
        <v>0</v>
      </c>
      <c r="J273" s="4">
        <v>0</v>
      </c>
      <c r="K273" s="4">
        <v>0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  <c r="V273" s="4">
        <v>0</v>
      </c>
      <c r="W273" s="4">
        <v>0</v>
      </c>
      <c r="X273" s="4">
        <v>1</v>
      </c>
      <c r="Y273" s="4">
        <v>0</v>
      </c>
      <c r="Z273" s="4">
        <v>1</v>
      </c>
      <c r="AA273" s="4">
        <v>0</v>
      </c>
      <c r="AB273" s="4">
        <v>1</v>
      </c>
      <c r="AC273" s="4">
        <v>0</v>
      </c>
      <c r="AD273" s="4">
        <v>1</v>
      </c>
      <c r="AE273" s="4">
        <v>0</v>
      </c>
      <c r="AF273" s="4">
        <v>0</v>
      </c>
      <c r="AG273" s="4">
        <v>0</v>
      </c>
      <c r="AH273" s="4">
        <v>0</v>
      </c>
      <c r="AI273" s="4">
        <v>20</v>
      </c>
      <c r="AJ273" s="4">
        <v>0</v>
      </c>
      <c r="AK273" s="4">
        <v>24</v>
      </c>
      <c r="AL273" s="107">
        <v>6.0185185185185177E-3</v>
      </c>
      <c r="AM273">
        <v>51.923000000000002</v>
      </c>
    </row>
    <row r="274" spans="1:39" x14ac:dyDescent="0.45">
      <c r="A274" s="4" t="s">
        <v>108</v>
      </c>
      <c r="B274" s="4">
        <v>2021</v>
      </c>
      <c r="C274" s="5">
        <v>44491</v>
      </c>
      <c r="D274" s="4" t="s">
        <v>13</v>
      </c>
      <c r="E274" s="4" t="s">
        <v>236</v>
      </c>
      <c r="F274" s="4" t="s">
        <v>51</v>
      </c>
      <c r="G274" s="13">
        <f>(C274-VLOOKUP(E274,Riders!$A$2:$C$3501,2,FALSE))/365</f>
        <v>25.967123287671232</v>
      </c>
      <c r="H274" s="4">
        <v>3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0</v>
      </c>
      <c r="V274" s="4">
        <v>0</v>
      </c>
      <c r="W274" s="4">
        <v>0</v>
      </c>
      <c r="X274" s="4">
        <v>0</v>
      </c>
      <c r="Y274" s="4">
        <v>0</v>
      </c>
      <c r="Z274" s="4">
        <v>0</v>
      </c>
      <c r="AA274" s="4">
        <v>0</v>
      </c>
      <c r="AB274" s="4">
        <v>0</v>
      </c>
      <c r="AC274" s="4">
        <v>0</v>
      </c>
      <c r="AD274" s="4">
        <v>0</v>
      </c>
      <c r="AE274" s="4">
        <v>0</v>
      </c>
      <c r="AF274" s="4">
        <v>1</v>
      </c>
      <c r="AG274" s="4">
        <v>0</v>
      </c>
      <c r="AH274" s="4">
        <v>0</v>
      </c>
      <c r="AI274" s="4">
        <v>20</v>
      </c>
      <c r="AJ274" s="4">
        <v>0</v>
      </c>
      <c r="AK274" s="4">
        <v>21</v>
      </c>
      <c r="AL274" s="107">
        <v>6.0185185185185203E-3</v>
      </c>
      <c r="AM274">
        <v>51.923000000000002</v>
      </c>
    </row>
    <row r="275" spans="1:39" x14ac:dyDescent="0.45">
      <c r="A275" s="4" t="s">
        <v>108</v>
      </c>
      <c r="B275" s="4">
        <v>2021</v>
      </c>
      <c r="C275" s="5">
        <v>44491</v>
      </c>
      <c r="D275" s="4" t="s">
        <v>13</v>
      </c>
      <c r="E275" s="4" t="s">
        <v>280</v>
      </c>
      <c r="F275" s="4" t="s">
        <v>172</v>
      </c>
      <c r="G275" s="13">
        <f>(C275-VLOOKUP(E275,Riders!$A$2:$C$3501,2,FALSE))/365</f>
        <v>23.139726027397259</v>
      </c>
      <c r="H275" s="4">
        <v>4</v>
      </c>
      <c r="I275" s="4">
        <v>0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0</v>
      </c>
      <c r="AE275" s="4">
        <v>0</v>
      </c>
      <c r="AF275" s="4">
        <v>0</v>
      </c>
      <c r="AG275" s="4">
        <v>0</v>
      </c>
      <c r="AH275" s="4">
        <v>0</v>
      </c>
      <c r="AI275" s="4">
        <v>20</v>
      </c>
      <c r="AJ275" s="4">
        <v>0</v>
      </c>
      <c r="AK275" s="4">
        <v>20</v>
      </c>
      <c r="AL275" s="107">
        <v>6.0185185185185203E-3</v>
      </c>
      <c r="AM275">
        <v>51.923000000000002</v>
      </c>
    </row>
    <row r="276" spans="1:39" x14ac:dyDescent="0.45">
      <c r="A276" s="4" t="s">
        <v>108</v>
      </c>
      <c r="B276" s="4">
        <v>2021</v>
      </c>
      <c r="C276" s="5">
        <v>44491</v>
      </c>
      <c r="D276" s="4" t="s">
        <v>13</v>
      </c>
      <c r="E276" s="4" t="s">
        <v>227</v>
      </c>
      <c r="F276" s="4" t="s">
        <v>53</v>
      </c>
      <c r="G276" s="13">
        <f>(C276-VLOOKUP(E276,Riders!$A$2:$C$3501,2,FALSE))/365</f>
        <v>23.665753424657535</v>
      </c>
      <c r="H276" s="4">
        <v>5</v>
      </c>
      <c r="I276" s="4">
        <v>0</v>
      </c>
      <c r="J276" s="4">
        <v>0</v>
      </c>
      <c r="K276" s="4">
        <v>1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0</v>
      </c>
      <c r="AG276" s="4">
        <v>0</v>
      </c>
      <c r="AH276" s="4">
        <v>1</v>
      </c>
      <c r="AI276" s="4">
        <v>0</v>
      </c>
      <c r="AJ276" s="4">
        <v>0</v>
      </c>
      <c r="AK276" s="4">
        <v>2</v>
      </c>
      <c r="AL276" s="107">
        <v>6.0185185185185203E-3</v>
      </c>
      <c r="AM276">
        <v>51.923000000000002</v>
      </c>
    </row>
    <row r="277" spans="1:39" x14ac:dyDescent="0.45">
      <c r="A277" s="4" t="s">
        <v>108</v>
      </c>
      <c r="B277" s="4">
        <v>2021</v>
      </c>
      <c r="C277" s="5">
        <v>44491</v>
      </c>
      <c r="D277" s="4" t="s">
        <v>13</v>
      </c>
      <c r="E277" s="4" t="s">
        <v>279</v>
      </c>
      <c r="F277" s="4" t="s">
        <v>47</v>
      </c>
      <c r="G277" s="13">
        <f>(C277-VLOOKUP(E277,Riders!$A$2:$C$3501,2,FALSE))/365</f>
        <v>25.435616438356163</v>
      </c>
      <c r="H277" s="4">
        <v>6</v>
      </c>
      <c r="I277" s="4">
        <v>0</v>
      </c>
      <c r="J277" s="4">
        <v>0</v>
      </c>
      <c r="K277" s="4">
        <v>0</v>
      </c>
      <c r="L277" s="4">
        <v>0</v>
      </c>
      <c r="M277" s="4">
        <v>1</v>
      </c>
      <c r="N277" s="4">
        <v>1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0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2</v>
      </c>
      <c r="AL277" s="107">
        <v>6.0185185185185203E-3</v>
      </c>
      <c r="AM277">
        <v>51.923000000000002</v>
      </c>
    </row>
    <row r="278" spans="1:39" x14ac:dyDescent="0.45">
      <c r="A278" s="4" t="s">
        <v>108</v>
      </c>
      <c r="B278" s="4">
        <v>2021</v>
      </c>
      <c r="C278" s="5">
        <v>44491</v>
      </c>
      <c r="D278" s="4" t="s">
        <v>13</v>
      </c>
      <c r="E278" s="4" t="s">
        <v>237</v>
      </c>
      <c r="F278" s="4" t="s">
        <v>238</v>
      </c>
      <c r="G278" s="13">
        <f>(C278-VLOOKUP(E278,Riders!$A$2:$C$3501,2,FALSE))/365</f>
        <v>25.43013698630137</v>
      </c>
      <c r="H278" s="4">
        <v>7</v>
      </c>
      <c r="I278" s="4">
        <v>0</v>
      </c>
      <c r="J278" s="4">
        <v>0</v>
      </c>
      <c r="K278" s="4">
        <v>0</v>
      </c>
      <c r="L278" s="4">
        <v>0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1</v>
      </c>
      <c r="AH278" s="4">
        <v>0</v>
      </c>
      <c r="AI278" s="4">
        <v>0</v>
      </c>
      <c r="AJ278" s="4">
        <v>0</v>
      </c>
      <c r="AK278" s="4">
        <v>1</v>
      </c>
      <c r="AL278" s="107">
        <v>6.0185185185185203E-3</v>
      </c>
      <c r="AM278">
        <v>51.923000000000002</v>
      </c>
    </row>
    <row r="279" spans="1:39" x14ac:dyDescent="0.45">
      <c r="A279" s="4" t="s">
        <v>108</v>
      </c>
      <c r="B279" s="4">
        <v>2021</v>
      </c>
      <c r="C279" s="5">
        <v>44491</v>
      </c>
      <c r="D279" s="4" t="s">
        <v>13</v>
      </c>
      <c r="E279" s="4" t="s">
        <v>214</v>
      </c>
      <c r="F279" s="4" t="s">
        <v>67</v>
      </c>
      <c r="G279" s="13">
        <f>(C279-VLOOKUP(E279,Riders!$A$2:$C$3501,2,FALSE))/365</f>
        <v>26.846575342465755</v>
      </c>
      <c r="H279" s="4">
        <v>8</v>
      </c>
      <c r="I279" s="4">
        <v>0</v>
      </c>
      <c r="J279" s="4">
        <v>1</v>
      </c>
      <c r="K279" s="4">
        <v>0</v>
      </c>
      <c r="L279" s="4">
        <v>0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1</v>
      </c>
      <c r="AL279" s="107">
        <v>6.0185185185185203E-3</v>
      </c>
      <c r="AM279">
        <v>51.923000000000002</v>
      </c>
    </row>
    <row r="280" spans="1:39" x14ac:dyDescent="0.45">
      <c r="A280" s="4" t="s">
        <v>108</v>
      </c>
      <c r="B280" s="4">
        <v>2021</v>
      </c>
      <c r="C280" s="5">
        <v>44491</v>
      </c>
      <c r="D280" s="4" t="s">
        <v>13</v>
      </c>
      <c r="E280" s="4" t="s">
        <v>276</v>
      </c>
      <c r="F280" s="4" t="s">
        <v>120</v>
      </c>
      <c r="G280" s="13" t="e">
        <f>(C280-VLOOKUP(E280,Riders!$A$2:$C$3501,2,FALSE))/365</f>
        <v>#N/A</v>
      </c>
      <c r="H280" s="4">
        <v>9</v>
      </c>
      <c r="I280" s="4">
        <v>0</v>
      </c>
      <c r="J280" s="4">
        <v>0</v>
      </c>
      <c r="K280" s="4">
        <v>0</v>
      </c>
      <c r="L280" s="4">
        <v>1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1</v>
      </c>
      <c r="AL280" s="107">
        <v>6.0185185185185203E-3</v>
      </c>
      <c r="AM280">
        <v>51.923000000000002</v>
      </c>
    </row>
    <row r="281" spans="1:39" x14ac:dyDescent="0.45">
      <c r="A281" s="4" t="s">
        <v>108</v>
      </c>
      <c r="B281" s="4">
        <v>2021</v>
      </c>
      <c r="C281" s="5">
        <v>44491</v>
      </c>
      <c r="D281" s="4" t="s">
        <v>13</v>
      </c>
      <c r="E281" s="4" t="s">
        <v>215</v>
      </c>
      <c r="F281" s="4" t="s">
        <v>17</v>
      </c>
      <c r="G281" s="13">
        <f>(C281-VLOOKUP(E281,Riders!$A$2:$C$3501,2,FALSE))/365</f>
        <v>22.791780821917808</v>
      </c>
      <c r="H281" s="4">
        <v>10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107">
        <v>6.0185185185185203E-3</v>
      </c>
      <c r="AM281">
        <v>51.923000000000002</v>
      </c>
    </row>
    <row r="282" spans="1:39" x14ac:dyDescent="0.45">
      <c r="A282" s="4" t="s">
        <v>108</v>
      </c>
      <c r="B282" s="4">
        <v>2021</v>
      </c>
      <c r="C282" s="5">
        <v>44491</v>
      </c>
      <c r="D282" s="4" t="s">
        <v>13</v>
      </c>
      <c r="E282" s="4" t="s">
        <v>222</v>
      </c>
      <c r="F282" s="4" t="s">
        <v>223</v>
      </c>
      <c r="G282" s="13">
        <f>(C282-VLOOKUP(E282,Riders!$A$2:$C$3501,2,FALSE))/365</f>
        <v>22.304109589041097</v>
      </c>
      <c r="H282" s="4">
        <v>11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107">
        <v>6.0185185185185203E-3</v>
      </c>
      <c r="AM282">
        <v>51.923000000000002</v>
      </c>
    </row>
    <row r="283" spans="1:39" x14ac:dyDescent="0.45">
      <c r="A283" s="4" t="s">
        <v>108</v>
      </c>
      <c r="B283" s="4">
        <v>2021</v>
      </c>
      <c r="C283" s="5">
        <v>44491</v>
      </c>
      <c r="D283" s="4" t="s">
        <v>13</v>
      </c>
      <c r="E283" s="4" t="s">
        <v>229</v>
      </c>
      <c r="F283" s="4" t="s">
        <v>61</v>
      </c>
      <c r="G283" s="13">
        <f>(C283-VLOOKUP(E283,Riders!$A$2:$C$3501,2,FALSE))/365</f>
        <v>23.123287671232877</v>
      </c>
      <c r="H283" s="4">
        <v>12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107">
        <v>6.0185185185185203E-3</v>
      </c>
      <c r="AM283">
        <v>51.923000000000002</v>
      </c>
    </row>
    <row r="284" spans="1:39" x14ac:dyDescent="0.45">
      <c r="A284" s="4" t="s">
        <v>108</v>
      </c>
      <c r="B284" s="4">
        <v>2021</v>
      </c>
      <c r="C284" s="5">
        <v>44491</v>
      </c>
      <c r="D284" s="4" t="s">
        <v>13</v>
      </c>
      <c r="E284" s="4" t="s">
        <v>218</v>
      </c>
      <c r="F284" s="4" t="s">
        <v>19</v>
      </c>
      <c r="G284" s="13">
        <f>(C284-VLOOKUP(E284,Riders!$A$2:$C$3501,2,FALSE))/365</f>
        <v>20.123287671232877</v>
      </c>
      <c r="H284" s="4">
        <v>13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107">
        <v>6.0185185185185203E-3</v>
      </c>
      <c r="AM284">
        <v>51.923000000000002</v>
      </c>
    </row>
    <row r="285" spans="1:39" x14ac:dyDescent="0.45">
      <c r="A285" s="4" t="s">
        <v>108</v>
      </c>
      <c r="B285" s="4">
        <v>2021</v>
      </c>
      <c r="C285" s="5">
        <v>44491</v>
      </c>
      <c r="D285" s="4" t="s">
        <v>13</v>
      </c>
      <c r="E285" s="4" t="s">
        <v>2329</v>
      </c>
      <c r="F285" s="4" t="s">
        <v>49</v>
      </c>
      <c r="G285" s="13">
        <f>(C285-VLOOKUP(E285,Riders!$A$2:$C$3501,2,FALSE))/365</f>
        <v>21.153424657534245</v>
      </c>
      <c r="H285" s="4">
        <v>14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107">
        <v>6.0185185185185203E-3</v>
      </c>
      <c r="AM285">
        <v>51.923000000000002</v>
      </c>
    </row>
    <row r="286" spans="1:39" x14ac:dyDescent="0.45">
      <c r="A286" s="4" t="s">
        <v>108</v>
      </c>
      <c r="B286" s="4">
        <v>2021</v>
      </c>
      <c r="C286" s="5">
        <v>44491</v>
      </c>
      <c r="D286" s="4" t="s">
        <v>13</v>
      </c>
      <c r="E286" s="4" t="s">
        <v>281</v>
      </c>
      <c r="F286" s="4" t="s">
        <v>110</v>
      </c>
      <c r="G286" s="13">
        <f>(C286-VLOOKUP(E286,Riders!$A$2:$C$3501,2,FALSE))/365</f>
        <v>27.523287671232875</v>
      </c>
      <c r="H286" s="4">
        <v>15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107">
        <v>6.0185185185185203E-3</v>
      </c>
      <c r="AM286">
        <v>51.923000000000002</v>
      </c>
    </row>
    <row r="287" spans="1:39" x14ac:dyDescent="0.45">
      <c r="A287" s="4" t="s">
        <v>108</v>
      </c>
      <c r="B287" s="4">
        <v>2021</v>
      </c>
      <c r="C287" s="5">
        <v>44491</v>
      </c>
      <c r="D287" s="4" t="s">
        <v>13</v>
      </c>
      <c r="E287" s="4" t="s">
        <v>255</v>
      </c>
      <c r="F287" s="4" t="s">
        <v>27</v>
      </c>
      <c r="G287" s="13">
        <f>(C287-VLOOKUP(E287,Riders!$A$2:$C$3501,2,FALSE))/365</f>
        <v>19.271232876712329</v>
      </c>
      <c r="H287" s="4">
        <v>16</v>
      </c>
      <c r="I287" s="4">
        <v>0</v>
      </c>
      <c r="J287" s="4">
        <v>0</v>
      </c>
      <c r="K287" s="4">
        <v>0</v>
      </c>
      <c r="L287" s="4">
        <v>0</v>
      </c>
      <c r="M287" s="4">
        <v>0</v>
      </c>
      <c r="N287" s="4">
        <v>0</v>
      </c>
      <c r="O287" s="4">
        <v>0</v>
      </c>
      <c r="P287" s="4">
        <v>0</v>
      </c>
      <c r="Q287" s="4">
        <v>0</v>
      </c>
      <c r="R287" s="4">
        <v>0</v>
      </c>
      <c r="S287" s="4">
        <v>0</v>
      </c>
      <c r="T287" s="4">
        <v>0</v>
      </c>
      <c r="U287" s="4">
        <v>0</v>
      </c>
      <c r="V287" s="4">
        <v>0</v>
      </c>
      <c r="W287" s="4">
        <v>0</v>
      </c>
      <c r="X287" s="4">
        <v>0</v>
      </c>
      <c r="Y287" s="4">
        <v>0</v>
      </c>
      <c r="Z287" s="4">
        <v>0</v>
      </c>
      <c r="AA287" s="4">
        <v>0</v>
      </c>
      <c r="AB287" s="4">
        <v>0</v>
      </c>
      <c r="AC287" s="4">
        <v>0</v>
      </c>
      <c r="AD287" s="4">
        <v>0</v>
      </c>
      <c r="AE287" s="4">
        <v>0</v>
      </c>
      <c r="AF287" s="4">
        <v>0</v>
      </c>
      <c r="AG287" s="4">
        <v>0</v>
      </c>
      <c r="AH287" s="4">
        <v>0</v>
      </c>
      <c r="AI287" s="4">
        <v>0</v>
      </c>
      <c r="AJ287" s="4">
        <v>0</v>
      </c>
      <c r="AK287" s="4">
        <v>0</v>
      </c>
      <c r="AL287" s="107">
        <v>6.0185185185185203E-3</v>
      </c>
      <c r="AM287">
        <v>51.923000000000002</v>
      </c>
    </row>
    <row r="288" spans="1:39" x14ac:dyDescent="0.45">
      <c r="A288" s="4" t="s">
        <v>108</v>
      </c>
      <c r="B288" s="4">
        <v>2021</v>
      </c>
      <c r="C288" s="5">
        <v>44491</v>
      </c>
      <c r="D288" s="4" t="s">
        <v>13</v>
      </c>
      <c r="E288" s="4" t="s">
        <v>274</v>
      </c>
      <c r="F288" s="4" t="s">
        <v>29</v>
      </c>
      <c r="G288" s="13">
        <f>(C288-VLOOKUP(E288,Riders!$A$2:$C$3501,2,FALSE))/365</f>
        <v>20.81095890410959</v>
      </c>
      <c r="H288" s="4">
        <v>17</v>
      </c>
      <c r="I288" s="4">
        <v>0</v>
      </c>
      <c r="J288" s="4">
        <v>0</v>
      </c>
      <c r="K288" s="4">
        <v>0</v>
      </c>
      <c r="L288" s="4">
        <v>0</v>
      </c>
      <c r="M288" s="4">
        <v>0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0</v>
      </c>
      <c r="X288" s="4">
        <v>0</v>
      </c>
      <c r="Y288" s="4">
        <v>0</v>
      </c>
      <c r="Z288" s="4">
        <v>0</v>
      </c>
      <c r="AA288" s="4">
        <v>0</v>
      </c>
      <c r="AB288" s="4">
        <v>0</v>
      </c>
      <c r="AC288" s="4">
        <v>0</v>
      </c>
      <c r="AD288" s="4">
        <v>0</v>
      </c>
      <c r="AE288" s="4">
        <v>0</v>
      </c>
      <c r="AF288" s="4">
        <v>0</v>
      </c>
      <c r="AG288" s="4">
        <v>0</v>
      </c>
      <c r="AH288" s="4">
        <v>0</v>
      </c>
      <c r="AI288" s="4">
        <v>0</v>
      </c>
      <c r="AJ288" s="4">
        <v>0</v>
      </c>
      <c r="AK288" s="4">
        <v>0</v>
      </c>
      <c r="AL288" s="107">
        <v>6.0185185185185203E-3</v>
      </c>
      <c r="AM288">
        <v>51.923000000000002</v>
      </c>
    </row>
    <row r="289" spans="1:39" x14ac:dyDescent="0.45">
      <c r="A289" s="4" t="s">
        <v>108</v>
      </c>
      <c r="B289" s="4">
        <v>2021</v>
      </c>
      <c r="C289" s="5">
        <v>44491</v>
      </c>
      <c r="D289" s="4" t="s">
        <v>13</v>
      </c>
      <c r="E289" s="4" t="s">
        <v>242</v>
      </c>
      <c r="F289" s="4" t="s">
        <v>243</v>
      </c>
      <c r="G289" s="13">
        <f>(C289-VLOOKUP(E289,Riders!$A$2:$C$3501,2,FALSE))/365</f>
        <v>26.895890410958906</v>
      </c>
      <c r="H289" s="4">
        <v>18</v>
      </c>
      <c r="I289" s="4">
        <v>0</v>
      </c>
      <c r="J289" s="4">
        <v>0</v>
      </c>
      <c r="K289" s="4">
        <v>0</v>
      </c>
      <c r="L289" s="4">
        <v>0</v>
      </c>
      <c r="M289" s="4">
        <v>0</v>
      </c>
      <c r="N289" s="4">
        <v>0</v>
      </c>
      <c r="O289" s="4">
        <v>0</v>
      </c>
      <c r="P289" s="4">
        <v>0</v>
      </c>
      <c r="Q289" s="4">
        <v>0</v>
      </c>
      <c r="R289" s="4">
        <v>0</v>
      </c>
      <c r="S289" s="4">
        <v>0</v>
      </c>
      <c r="T289" s="4">
        <v>0</v>
      </c>
      <c r="U289" s="4">
        <v>0</v>
      </c>
      <c r="V289" s="4">
        <v>0</v>
      </c>
      <c r="W289" s="4">
        <v>0</v>
      </c>
      <c r="X289" s="4">
        <v>0</v>
      </c>
      <c r="Y289" s="4">
        <v>0</v>
      </c>
      <c r="Z289" s="4">
        <v>0</v>
      </c>
      <c r="AA289" s="4">
        <v>0</v>
      </c>
      <c r="AB289" s="4">
        <v>0</v>
      </c>
      <c r="AC289" s="4">
        <v>0</v>
      </c>
      <c r="AD289" s="4">
        <v>0</v>
      </c>
      <c r="AE289" s="4">
        <v>0</v>
      </c>
      <c r="AF289" s="4">
        <v>0</v>
      </c>
      <c r="AG289" s="4">
        <v>0</v>
      </c>
      <c r="AH289" s="4">
        <v>0</v>
      </c>
      <c r="AI289" s="4">
        <v>0</v>
      </c>
      <c r="AJ289" s="4">
        <v>0</v>
      </c>
      <c r="AK289" s="4">
        <v>0</v>
      </c>
      <c r="AL289" s="107">
        <v>6.0185185185185203E-3</v>
      </c>
      <c r="AM289">
        <v>51.923000000000002</v>
      </c>
    </row>
    <row r="290" spans="1:39" x14ac:dyDescent="0.45">
      <c r="A290" s="4" t="s">
        <v>108</v>
      </c>
      <c r="B290" s="4">
        <v>2021</v>
      </c>
      <c r="C290" s="5">
        <v>44491</v>
      </c>
      <c r="D290" s="4" t="s">
        <v>13</v>
      </c>
      <c r="E290" s="4" t="s">
        <v>231</v>
      </c>
      <c r="F290" s="4" t="s">
        <v>232</v>
      </c>
      <c r="G290" s="13">
        <f>(C290-VLOOKUP(E290,Riders!$A$2:$C$3501,2,FALSE))/365</f>
        <v>24.693150684931506</v>
      </c>
      <c r="H290" s="4">
        <v>19</v>
      </c>
      <c r="I290" s="4">
        <v>0</v>
      </c>
      <c r="J290" s="4">
        <v>0</v>
      </c>
      <c r="K290" s="4">
        <v>0</v>
      </c>
      <c r="L290" s="4">
        <v>0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>
        <v>0</v>
      </c>
      <c r="U290" s="4">
        <v>0</v>
      </c>
      <c r="V290" s="4">
        <v>0</v>
      </c>
      <c r="W290" s="4">
        <v>0</v>
      </c>
      <c r="X290" s="4">
        <v>0</v>
      </c>
      <c r="Y290" s="4">
        <v>0</v>
      </c>
      <c r="Z290" s="4">
        <v>0</v>
      </c>
      <c r="AA290" s="4">
        <v>0</v>
      </c>
      <c r="AB290" s="4">
        <v>0</v>
      </c>
      <c r="AC290" s="4">
        <v>0</v>
      </c>
      <c r="AD290" s="4">
        <v>0</v>
      </c>
      <c r="AE290" s="4">
        <v>0</v>
      </c>
      <c r="AF290" s="4">
        <v>0</v>
      </c>
      <c r="AG290" s="4">
        <v>0</v>
      </c>
      <c r="AH290" s="4">
        <v>0</v>
      </c>
      <c r="AI290" s="4">
        <v>0</v>
      </c>
      <c r="AJ290" s="4">
        <v>0</v>
      </c>
      <c r="AK290" s="4">
        <v>0</v>
      </c>
      <c r="AL290" s="107">
        <v>6.0185185185185203E-3</v>
      </c>
      <c r="AM290">
        <v>51.923000000000002</v>
      </c>
    </row>
    <row r="291" spans="1:39" x14ac:dyDescent="0.45">
      <c r="A291" s="4" t="s">
        <v>108</v>
      </c>
      <c r="B291" s="4">
        <v>2021</v>
      </c>
      <c r="C291" s="5">
        <v>44491</v>
      </c>
      <c r="D291" s="4" t="s">
        <v>13</v>
      </c>
      <c r="E291" s="4" t="s">
        <v>219</v>
      </c>
      <c r="F291" s="4" t="s">
        <v>220</v>
      </c>
      <c r="G291" s="13">
        <f>(C291-VLOOKUP(E291,Riders!$A$2:$C$3501,2,FALSE))/365</f>
        <v>29.169863013698631</v>
      </c>
      <c r="H291" s="4">
        <v>20</v>
      </c>
      <c r="I291" s="4">
        <v>0</v>
      </c>
      <c r="J291" s="4">
        <v>0</v>
      </c>
      <c r="K291" s="4">
        <v>0</v>
      </c>
      <c r="L291" s="4">
        <v>0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0</v>
      </c>
      <c r="W291" s="4">
        <v>0</v>
      </c>
      <c r="X291" s="4">
        <v>0</v>
      </c>
      <c r="Y291" s="4">
        <v>0</v>
      </c>
      <c r="Z291" s="4">
        <v>0</v>
      </c>
      <c r="AA291" s="4">
        <v>0</v>
      </c>
      <c r="AB291" s="4">
        <v>0</v>
      </c>
      <c r="AC291" s="4">
        <v>0</v>
      </c>
      <c r="AD291" s="4">
        <v>0</v>
      </c>
      <c r="AE291" s="4">
        <v>0</v>
      </c>
      <c r="AF291" s="4">
        <v>0</v>
      </c>
      <c r="AG291" s="4">
        <v>0</v>
      </c>
      <c r="AH291" s="4">
        <v>0</v>
      </c>
      <c r="AI291" s="4">
        <v>0</v>
      </c>
      <c r="AJ291" s="4">
        <v>0</v>
      </c>
      <c r="AK291" s="4">
        <v>0</v>
      </c>
      <c r="AL291" s="107">
        <v>6.0185185185185203E-3</v>
      </c>
      <c r="AM291">
        <v>51.923000000000002</v>
      </c>
    </row>
    <row r="292" spans="1:39" x14ac:dyDescent="0.45">
      <c r="A292" s="4" t="s">
        <v>108</v>
      </c>
      <c r="B292" s="4">
        <v>2021</v>
      </c>
      <c r="C292" s="5">
        <v>44491</v>
      </c>
      <c r="D292" s="4" t="s">
        <v>13</v>
      </c>
      <c r="E292" s="4" t="s">
        <v>277</v>
      </c>
      <c r="F292" s="4" t="s">
        <v>278</v>
      </c>
      <c r="G292" s="13">
        <f>(C292-VLOOKUP(E292,Riders!$A$2:$C$3501,2,FALSE))/365</f>
        <v>23.616438356164384</v>
      </c>
      <c r="H292" s="4">
        <v>21</v>
      </c>
      <c r="I292" s="4">
        <v>0</v>
      </c>
      <c r="J292" s="4">
        <v>0</v>
      </c>
      <c r="K292" s="4">
        <v>0</v>
      </c>
      <c r="L292" s="4">
        <v>0</v>
      </c>
      <c r="M292" s="4">
        <v>0</v>
      </c>
      <c r="N292" s="4">
        <v>0</v>
      </c>
      <c r="O292" s="4">
        <v>0</v>
      </c>
      <c r="P292" s="4">
        <v>0</v>
      </c>
      <c r="Q292" s="4">
        <v>0</v>
      </c>
      <c r="R292" s="4">
        <v>0</v>
      </c>
      <c r="S292" s="4">
        <v>0</v>
      </c>
      <c r="T292" s="4">
        <v>0</v>
      </c>
      <c r="U292" s="4">
        <v>0</v>
      </c>
      <c r="V292" s="4">
        <v>0</v>
      </c>
      <c r="W292" s="4">
        <v>0</v>
      </c>
      <c r="X292" s="4">
        <v>0</v>
      </c>
      <c r="Y292" s="4">
        <v>0</v>
      </c>
      <c r="Z292" s="4">
        <v>0</v>
      </c>
      <c r="AA292" s="4">
        <v>0</v>
      </c>
      <c r="AB292" s="4">
        <v>0</v>
      </c>
      <c r="AC292" s="4">
        <v>0</v>
      </c>
      <c r="AD292" s="4">
        <v>0</v>
      </c>
      <c r="AE292" s="4">
        <v>0</v>
      </c>
      <c r="AF292" s="4">
        <v>0</v>
      </c>
      <c r="AG292" s="4">
        <v>0</v>
      </c>
      <c r="AH292" s="4">
        <v>0</v>
      </c>
      <c r="AI292" s="4">
        <v>0</v>
      </c>
      <c r="AJ292" s="4">
        <v>0</v>
      </c>
      <c r="AK292" s="4">
        <v>0</v>
      </c>
      <c r="AL292" s="107">
        <v>6.0185185185185203E-3</v>
      </c>
      <c r="AM292">
        <v>51.923000000000002</v>
      </c>
    </row>
    <row r="293" spans="1:39" x14ac:dyDescent="0.45">
      <c r="A293" s="4" t="s">
        <v>108</v>
      </c>
      <c r="B293" s="4">
        <v>2021</v>
      </c>
      <c r="C293" s="5">
        <v>44491</v>
      </c>
      <c r="D293" s="4" t="s">
        <v>13</v>
      </c>
      <c r="E293" s="4" t="s">
        <v>221</v>
      </c>
      <c r="F293" s="4" t="s">
        <v>40</v>
      </c>
      <c r="G293" s="13">
        <f>(C293-VLOOKUP(E293,Riders!$A$2:$C$3501,2,FALSE))/365</f>
        <v>24.550684931506851</v>
      </c>
      <c r="H293" s="4">
        <v>22</v>
      </c>
      <c r="I293" s="4">
        <v>0</v>
      </c>
      <c r="J293" s="4">
        <v>0</v>
      </c>
      <c r="K293" s="4">
        <v>0</v>
      </c>
      <c r="L293" s="4">
        <v>0</v>
      </c>
      <c r="M293" s="4">
        <v>0</v>
      </c>
      <c r="N293" s="4">
        <v>0</v>
      </c>
      <c r="O293" s="4">
        <v>0</v>
      </c>
      <c r="P293" s="4">
        <v>0</v>
      </c>
      <c r="Q293" s="4">
        <v>0</v>
      </c>
      <c r="R293" s="4">
        <v>0</v>
      </c>
      <c r="S293" s="4">
        <v>0</v>
      </c>
      <c r="T293" s="4">
        <v>0</v>
      </c>
      <c r="U293" s="4">
        <v>0</v>
      </c>
      <c r="V293" s="4">
        <v>0</v>
      </c>
      <c r="W293" s="4">
        <v>0</v>
      </c>
      <c r="X293" s="4">
        <v>0</v>
      </c>
      <c r="Y293" s="4">
        <v>0</v>
      </c>
      <c r="Z293" s="4">
        <v>0</v>
      </c>
      <c r="AA293" s="4">
        <v>0</v>
      </c>
      <c r="AB293" s="4">
        <v>0</v>
      </c>
      <c r="AC293" s="4">
        <v>0</v>
      </c>
      <c r="AD293" s="4">
        <v>0</v>
      </c>
      <c r="AE293" s="4">
        <v>0</v>
      </c>
      <c r="AF293" s="4">
        <v>0</v>
      </c>
      <c r="AG293" s="4">
        <v>0</v>
      </c>
      <c r="AH293" s="4">
        <v>0</v>
      </c>
      <c r="AI293" s="4">
        <v>0</v>
      </c>
      <c r="AJ293" s="4">
        <v>0</v>
      </c>
      <c r="AK293" s="4">
        <v>0</v>
      </c>
      <c r="AL293" s="107">
        <v>6.0185185185185203E-3</v>
      </c>
      <c r="AM293">
        <v>51.923000000000002</v>
      </c>
    </row>
    <row r="294" spans="1:39" x14ac:dyDescent="0.45">
      <c r="A294" s="4" t="s">
        <v>108</v>
      </c>
      <c r="B294" s="4">
        <v>2021</v>
      </c>
      <c r="C294" s="5">
        <v>44491</v>
      </c>
      <c r="D294" s="4" t="s">
        <v>13</v>
      </c>
      <c r="E294" s="4" t="s">
        <v>241</v>
      </c>
      <c r="F294" s="4" t="s">
        <v>44</v>
      </c>
      <c r="G294" s="13">
        <f>(C294-VLOOKUP(E294,Riders!$A$2:$C$3501,2,FALSE))/365</f>
        <v>19.227397260273971</v>
      </c>
      <c r="H294" s="4">
        <v>23</v>
      </c>
      <c r="I294" s="4">
        <v>0</v>
      </c>
      <c r="J294" s="4">
        <v>0</v>
      </c>
      <c r="K294" s="4">
        <v>0</v>
      </c>
      <c r="L294" s="4">
        <v>0</v>
      </c>
      <c r="M294" s="4">
        <v>0</v>
      </c>
      <c r="N294" s="4">
        <v>0</v>
      </c>
      <c r="O294" s="4">
        <v>0</v>
      </c>
      <c r="P294" s="4">
        <v>0</v>
      </c>
      <c r="Q294" s="4">
        <v>0</v>
      </c>
      <c r="R294" s="4">
        <v>0</v>
      </c>
      <c r="S294" s="4">
        <v>0</v>
      </c>
      <c r="T294" s="4">
        <v>0</v>
      </c>
      <c r="U294" s="4">
        <v>0</v>
      </c>
      <c r="V294" s="4">
        <v>0</v>
      </c>
      <c r="W294" s="4">
        <v>0</v>
      </c>
      <c r="X294" s="4">
        <v>0</v>
      </c>
      <c r="Y294" s="4">
        <v>0</v>
      </c>
      <c r="Z294" s="4">
        <v>0</v>
      </c>
      <c r="AA294" s="4">
        <v>0</v>
      </c>
      <c r="AB294" s="4">
        <v>0</v>
      </c>
      <c r="AC294" s="4">
        <v>0</v>
      </c>
      <c r="AD294" s="4">
        <v>0</v>
      </c>
      <c r="AE294" s="4">
        <v>0</v>
      </c>
      <c r="AF294" s="4">
        <v>0</v>
      </c>
      <c r="AG294" s="4">
        <v>0</v>
      </c>
      <c r="AH294" s="4">
        <v>0</v>
      </c>
      <c r="AI294" s="4">
        <v>0</v>
      </c>
      <c r="AJ294" s="4">
        <v>0</v>
      </c>
      <c r="AK294" s="4">
        <v>0</v>
      </c>
      <c r="AL294" s="107">
        <v>6.0185185185185203E-3</v>
      </c>
      <c r="AM294">
        <v>51.923000000000002</v>
      </c>
    </row>
    <row r="295" spans="1:39" x14ac:dyDescent="0.45">
      <c r="A295" s="4" t="s">
        <v>108</v>
      </c>
      <c r="B295" s="4">
        <v>2021</v>
      </c>
      <c r="C295" s="5">
        <v>44491</v>
      </c>
      <c r="D295" s="4" t="s">
        <v>13</v>
      </c>
      <c r="E295" s="4" t="s">
        <v>1415</v>
      </c>
      <c r="F295" s="4" t="s">
        <v>230</v>
      </c>
      <c r="G295" s="13">
        <f>(C295-VLOOKUP(E295,Riders!$A$2:$C$3501,2,FALSE))/365</f>
        <v>31.728767123287671</v>
      </c>
      <c r="H295" s="4">
        <v>24</v>
      </c>
      <c r="I295" s="4">
        <v>0</v>
      </c>
      <c r="J295" s="4">
        <v>0</v>
      </c>
      <c r="K295" s="4">
        <v>0</v>
      </c>
      <c r="L295" s="4">
        <v>0</v>
      </c>
      <c r="M295" s="4">
        <v>0</v>
      </c>
      <c r="N295" s="4">
        <v>0</v>
      </c>
      <c r="O295" s="4">
        <v>0</v>
      </c>
      <c r="P295" s="4">
        <v>0</v>
      </c>
      <c r="Q295" s="4">
        <v>0</v>
      </c>
      <c r="R295" s="4">
        <v>0</v>
      </c>
      <c r="S295" s="4">
        <v>0</v>
      </c>
      <c r="T295" s="4">
        <v>0</v>
      </c>
      <c r="U295" s="4">
        <v>0</v>
      </c>
      <c r="V295" s="4">
        <v>0</v>
      </c>
      <c r="W295" s="4">
        <v>0</v>
      </c>
      <c r="X295" s="4">
        <v>0</v>
      </c>
      <c r="Y295" s="4">
        <v>0</v>
      </c>
      <c r="Z295" s="4">
        <v>0</v>
      </c>
      <c r="AA295" s="4">
        <v>0</v>
      </c>
      <c r="AB295" s="4">
        <v>0</v>
      </c>
      <c r="AC295" s="4">
        <v>0</v>
      </c>
      <c r="AD295" s="4">
        <v>0</v>
      </c>
      <c r="AE295" s="4">
        <v>0</v>
      </c>
      <c r="AF295" s="4">
        <v>0</v>
      </c>
      <c r="AG295" s="4">
        <v>0</v>
      </c>
      <c r="AH295" s="4">
        <v>0</v>
      </c>
      <c r="AI295" s="4">
        <v>0</v>
      </c>
      <c r="AJ295" s="4">
        <v>20</v>
      </c>
      <c r="AK295" s="4">
        <v>-20</v>
      </c>
      <c r="AL295" s="107">
        <v>6.0185185185185203E-3</v>
      </c>
      <c r="AM295">
        <v>51.923000000000002</v>
      </c>
    </row>
    <row r="296" spans="1:39" x14ac:dyDescent="0.45">
      <c r="A296" s="1" t="s">
        <v>71</v>
      </c>
      <c r="B296" s="1">
        <v>2021</v>
      </c>
      <c r="C296" s="2">
        <v>44450</v>
      </c>
      <c r="D296" s="1" t="s">
        <v>72</v>
      </c>
      <c r="E296" s="1" t="s">
        <v>275</v>
      </c>
      <c r="F296" s="1" t="s">
        <v>21</v>
      </c>
      <c r="G296" s="13">
        <f>(C296-VLOOKUP(E296,Riders!$A$2:$C$3501,2,FALSE))/365</f>
        <v>22.701369863013699</v>
      </c>
      <c r="H296" s="1">
        <v>1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1</v>
      </c>
      <c r="X296" s="1">
        <v>1</v>
      </c>
      <c r="Y296" s="1">
        <v>1</v>
      </c>
      <c r="Z296" s="1">
        <v>1</v>
      </c>
      <c r="AA296" s="1">
        <v>1</v>
      </c>
      <c r="AB296" s="1">
        <v>0</v>
      </c>
      <c r="AC296" s="1">
        <v>1</v>
      </c>
      <c r="AD296" s="1">
        <v>0</v>
      </c>
      <c r="AE296" s="1">
        <v>1</v>
      </c>
      <c r="AF296" s="1">
        <v>0</v>
      </c>
      <c r="AG296" s="1">
        <v>1</v>
      </c>
      <c r="AH296" s="1">
        <v>0</v>
      </c>
      <c r="AI296" s="1">
        <v>0</v>
      </c>
      <c r="AJ296" s="1">
        <v>0</v>
      </c>
      <c r="AK296" s="1">
        <v>8</v>
      </c>
      <c r="AL296" s="107">
        <v>6.4351851851851861E-3</v>
      </c>
      <c r="AM296">
        <v>48.481999999999999</v>
      </c>
    </row>
    <row r="297" spans="1:39" x14ac:dyDescent="0.45">
      <c r="A297" s="1" t="s">
        <v>71</v>
      </c>
      <c r="B297" s="1">
        <v>2021</v>
      </c>
      <c r="C297" s="2">
        <v>44450</v>
      </c>
      <c r="D297" s="1" t="s">
        <v>72</v>
      </c>
      <c r="E297" s="1" t="s">
        <v>241</v>
      </c>
      <c r="F297" s="1" t="s">
        <v>44</v>
      </c>
      <c r="G297" s="13">
        <f>(C297-VLOOKUP(E297,Riders!$A$2:$C$3501,2,FALSE))/365</f>
        <v>19.115068493150684</v>
      </c>
      <c r="H297" s="1">
        <v>2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1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1</v>
      </c>
      <c r="AC297" s="1">
        <v>0</v>
      </c>
      <c r="AD297" s="1">
        <v>1</v>
      </c>
      <c r="AE297" s="1">
        <v>0</v>
      </c>
      <c r="AF297" s="1">
        <v>1</v>
      </c>
      <c r="AG297" s="1">
        <v>0</v>
      </c>
      <c r="AH297" s="1">
        <v>1</v>
      </c>
      <c r="AI297" s="1">
        <v>0</v>
      </c>
      <c r="AJ297" s="1">
        <v>0</v>
      </c>
      <c r="AK297" s="1">
        <v>5</v>
      </c>
      <c r="AL297" s="107">
        <v>6.4351851851851861E-3</v>
      </c>
      <c r="AM297">
        <v>48.481999999999999</v>
      </c>
    </row>
    <row r="298" spans="1:39" x14ac:dyDescent="0.45">
      <c r="A298" s="1" t="s">
        <v>71</v>
      </c>
      <c r="B298" s="1">
        <v>2021</v>
      </c>
      <c r="C298" s="2">
        <v>44450</v>
      </c>
      <c r="D298" s="1" t="s">
        <v>72</v>
      </c>
      <c r="E298" s="1" t="s">
        <v>268</v>
      </c>
      <c r="F298" s="1" t="s">
        <v>47</v>
      </c>
      <c r="G298" s="13">
        <f>(C298-VLOOKUP(E298,Riders!$A$2:$C$3501,2,FALSE))/365</f>
        <v>24.695890410958903</v>
      </c>
      <c r="H298" s="1">
        <v>3</v>
      </c>
      <c r="I298" s="1">
        <v>1</v>
      </c>
      <c r="J298" s="1">
        <v>0</v>
      </c>
      <c r="K298" s="1">
        <v>1</v>
      </c>
      <c r="L298" s="1">
        <v>0</v>
      </c>
      <c r="M298" s="1">
        <v>0</v>
      </c>
      <c r="N298" s="1">
        <v>0</v>
      </c>
      <c r="O298" s="1">
        <v>1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1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0</v>
      </c>
      <c r="AJ298" s="1">
        <v>0</v>
      </c>
      <c r="AK298" s="1">
        <v>4</v>
      </c>
      <c r="AL298" s="107">
        <v>6.4351851851851896E-3</v>
      </c>
      <c r="AM298">
        <v>48.481999999999999</v>
      </c>
    </row>
    <row r="299" spans="1:39" x14ac:dyDescent="0.45">
      <c r="A299" s="1" t="s">
        <v>71</v>
      </c>
      <c r="B299" s="1">
        <v>2021</v>
      </c>
      <c r="C299" s="2">
        <v>44450</v>
      </c>
      <c r="D299" s="1" t="s">
        <v>72</v>
      </c>
      <c r="E299" s="1" t="s">
        <v>228</v>
      </c>
      <c r="F299" s="1" t="s">
        <v>15</v>
      </c>
      <c r="G299" s="13">
        <f>(C299-VLOOKUP(E299,Riders!$A$2:$C$3501,2,FALSE))/365</f>
        <v>22.210958904109589</v>
      </c>
      <c r="H299" s="1">
        <v>4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1</v>
      </c>
      <c r="Q299" s="1">
        <v>1</v>
      </c>
      <c r="R299" s="1">
        <v>1</v>
      </c>
      <c r="S299" s="1">
        <v>1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0</v>
      </c>
      <c r="AJ299" s="1">
        <v>0</v>
      </c>
      <c r="AK299" s="1">
        <v>4</v>
      </c>
      <c r="AL299" s="107">
        <v>6.4351851851851896E-3</v>
      </c>
      <c r="AM299">
        <v>48.481999999999999</v>
      </c>
    </row>
    <row r="300" spans="1:39" x14ac:dyDescent="0.45">
      <c r="A300" s="1" t="s">
        <v>71</v>
      </c>
      <c r="B300" s="1">
        <v>2021</v>
      </c>
      <c r="C300" s="2">
        <v>44450</v>
      </c>
      <c r="D300" s="1" t="s">
        <v>72</v>
      </c>
      <c r="E300" s="1" t="s">
        <v>271</v>
      </c>
      <c r="F300" s="1" t="s">
        <v>67</v>
      </c>
      <c r="G300" s="13">
        <f>(C300-VLOOKUP(E300,Riders!$A$2:$C$3501,2,FALSE))/365</f>
        <v>27.235616438356164</v>
      </c>
      <c r="H300" s="1">
        <v>5</v>
      </c>
      <c r="I300" s="1">
        <v>0</v>
      </c>
      <c r="J300" s="1">
        <v>0</v>
      </c>
      <c r="K300" s="1">
        <v>0</v>
      </c>
      <c r="L300" s="1">
        <v>1</v>
      </c>
      <c r="M300" s="1">
        <v>1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0</v>
      </c>
      <c r="AJ300" s="1">
        <v>0</v>
      </c>
      <c r="AK300" s="1">
        <v>2</v>
      </c>
      <c r="AL300" s="107">
        <v>6.4351851851851896E-3</v>
      </c>
      <c r="AM300">
        <v>48.481999999999999</v>
      </c>
    </row>
    <row r="301" spans="1:39" x14ac:dyDescent="0.45">
      <c r="A301" s="1" t="s">
        <v>71</v>
      </c>
      <c r="B301" s="1">
        <v>2021</v>
      </c>
      <c r="C301" s="2">
        <v>44450</v>
      </c>
      <c r="D301" s="1" t="s">
        <v>72</v>
      </c>
      <c r="E301" s="1" t="s">
        <v>255</v>
      </c>
      <c r="F301" s="1" t="s">
        <v>27</v>
      </c>
      <c r="G301" s="13">
        <f>(C301-VLOOKUP(E301,Riders!$A$2:$C$3501,2,FALSE))/365</f>
        <v>19.158904109589042</v>
      </c>
      <c r="H301" s="1">
        <v>6</v>
      </c>
      <c r="I301" s="1">
        <v>0</v>
      </c>
      <c r="J301" s="1">
        <v>1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1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0</v>
      </c>
      <c r="AJ301" s="1">
        <v>0</v>
      </c>
      <c r="AK301" s="1">
        <v>2</v>
      </c>
      <c r="AL301" s="107">
        <v>6.4351851851851896E-3</v>
      </c>
      <c r="AM301">
        <v>48.481999999999999</v>
      </c>
    </row>
    <row r="302" spans="1:39" x14ac:dyDescent="0.45">
      <c r="A302" s="1" t="s">
        <v>71</v>
      </c>
      <c r="B302" s="1">
        <v>2021</v>
      </c>
      <c r="C302" s="2">
        <v>44450</v>
      </c>
      <c r="D302" s="1" t="s">
        <v>72</v>
      </c>
      <c r="E302" s="1" t="s">
        <v>284</v>
      </c>
      <c r="F302" s="1" t="s">
        <v>51</v>
      </c>
      <c r="G302" s="13">
        <f>(C302-VLOOKUP(E302,Riders!$A$2:$C$3501,2,FALSE))/365</f>
        <v>19.610958904109587</v>
      </c>
      <c r="H302" s="1">
        <v>7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1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>
        <v>0</v>
      </c>
      <c r="AH302" s="1">
        <v>0</v>
      </c>
      <c r="AI302" s="1">
        <v>0</v>
      </c>
      <c r="AJ302" s="1">
        <v>0</v>
      </c>
      <c r="AK302" s="1">
        <v>1</v>
      </c>
      <c r="AL302" s="107">
        <v>6.4351851851851896E-3</v>
      </c>
      <c r="AM302">
        <v>48.481999999999999</v>
      </c>
    </row>
    <row r="303" spans="1:39" x14ac:dyDescent="0.45">
      <c r="A303" s="1" t="s">
        <v>71</v>
      </c>
      <c r="B303" s="1">
        <v>2021</v>
      </c>
      <c r="C303" s="2">
        <v>44450</v>
      </c>
      <c r="D303" s="1" t="s">
        <v>72</v>
      </c>
      <c r="E303" s="1" t="s">
        <v>283</v>
      </c>
      <c r="F303" s="1" t="s">
        <v>31</v>
      </c>
      <c r="G303" s="13">
        <f>(C303-VLOOKUP(E303,Riders!$A$2:$C$3501,2,FALSE))/365</f>
        <v>27.364383561643837</v>
      </c>
      <c r="H303" s="1">
        <v>8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0</v>
      </c>
      <c r="AL303" s="107">
        <v>6.4351851851851896E-3</v>
      </c>
      <c r="AM303">
        <v>48.481999999999999</v>
      </c>
    </row>
    <row r="304" spans="1:39" x14ac:dyDescent="0.45">
      <c r="A304" s="1" t="s">
        <v>71</v>
      </c>
      <c r="B304" s="1">
        <v>2021</v>
      </c>
      <c r="C304" s="2">
        <v>44450</v>
      </c>
      <c r="D304" s="1" t="s">
        <v>72</v>
      </c>
      <c r="E304" s="1" t="s">
        <v>248</v>
      </c>
      <c r="F304" s="1" t="s">
        <v>91</v>
      </c>
      <c r="G304" s="13">
        <f>(C304-VLOOKUP(E304,Riders!$A$2:$C$3501,2,FALSE))/365</f>
        <v>22.068493150684933</v>
      </c>
      <c r="H304" s="1">
        <v>9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0</v>
      </c>
      <c r="AL304" s="107">
        <v>6.4351851851851896E-3</v>
      </c>
      <c r="AM304">
        <v>48.481999999999999</v>
      </c>
    </row>
    <row r="305" spans="1:39" x14ac:dyDescent="0.45">
      <c r="A305" s="1" t="s">
        <v>71</v>
      </c>
      <c r="B305" s="1">
        <v>2021</v>
      </c>
      <c r="C305" s="2">
        <v>44450</v>
      </c>
      <c r="D305" s="1" t="s">
        <v>72</v>
      </c>
      <c r="E305" s="1" t="s">
        <v>2329</v>
      </c>
      <c r="F305" s="1" t="s">
        <v>49</v>
      </c>
      <c r="G305" s="13">
        <f>(C305-VLOOKUP(E305,Riders!$A$2:$C$3501,2,FALSE))/365</f>
        <v>21.041095890410958</v>
      </c>
      <c r="H305" s="1">
        <v>10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0</v>
      </c>
      <c r="AL305" s="107">
        <v>6.4351851851851896E-3</v>
      </c>
      <c r="AM305">
        <v>48.481999999999999</v>
      </c>
    </row>
    <row r="306" spans="1:39" x14ac:dyDescent="0.45">
      <c r="A306" s="1" t="s">
        <v>71</v>
      </c>
      <c r="B306" s="1">
        <v>2021</v>
      </c>
      <c r="C306" s="2">
        <v>44450</v>
      </c>
      <c r="D306" s="1" t="s">
        <v>72</v>
      </c>
      <c r="E306" s="3" t="s">
        <v>253</v>
      </c>
      <c r="F306" s="1" t="s">
        <v>254</v>
      </c>
      <c r="G306" s="13">
        <f>(C306-VLOOKUP(E306,Riders!$A$2:$C$3501,2,FALSE))/365</f>
        <v>26.164383561643834</v>
      </c>
      <c r="H306" s="1">
        <v>11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20</v>
      </c>
      <c r="AK306" s="1">
        <v>-20</v>
      </c>
      <c r="AL306" s="107">
        <v>6.4351851851851896E-3</v>
      </c>
      <c r="AM306">
        <v>48.481999999999999</v>
      </c>
    </row>
    <row r="307" spans="1:39" x14ac:dyDescent="0.45">
      <c r="A307" s="1" t="s">
        <v>71</v>
      </c>
      <c r="B307" s="1">
        <v>2021</v>
      </c>
      <c r="C307" s="2">
        <v>44450</v>
      </c>
      <c r="D307" s="1" t="s">
        <v>72</v>
      </c>
      <c r="E307" s="1" t="s">
        <v>224</v>
      </c>
      <c r="F307" s="1" t="s">
        <v>225</v>
      </c>
      <c r="G307" s="13">
        <f>(C307-VLOOKUP(E307,Riders!$A$2:$C$3501,2,FALSE))/365</f>
        <v>21.756164383561643</v>
      </c>
      <c r="H307" s="1">
        <v>12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20</v>
      </c>
      <c r="AK307" s="1">
        <v>-20</v>
      </c>
      <c r="AL307" s="107">
        <v>6.4351851851851896E-3</v>
      </c>
      <c r="AM307">
        <v>48.481999999999999</v>
      </c>
    </row>
    <row r="308" spans="1:39" x14ac:dyDescent="0.45">
      <c r="A308" s="1" t="s">
        <v>71</v>
      </c>
      <c r="B308" s="1">
        <v>2021</v>
      </c>
      <c r="C308" s="2">
        <v>44450</v>
      </c>
      <c r="D308" s="1" t="s">
        <v>72</v>
      </c>
      <c r="E308" s="1" t="s">
        <v>288</v>
      </c>
      <c r="F308" s="1" t="s">
        <v>264</v>
      </c>
      <c r="G308" s="13">
        <f>(C308-VLOOKUP(E308,Riders!$A$2:$C$3501,2,FALSE))/365</f>
        <v>19.780821917808218</v>
      </c>
      <c r="H308" s="1">
        <v>13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20</v>
      </c>
      <c r="AK308" s="1">
        <v>-20</v>
      </c>
      <c r="AL308" s="107">
        <v>6.4351851851851896E-3</v>
      </c>
      <c r="AM308">
        <v>48.481999999999999</v>
      </c>
    </row>
    <row r="309" spans="1:39" x14ac:dyDescent="0.45">
      <c r="A309" s="1" t="s">
        <v>71</v>
      </c>
      <c r="B309" s="1">
        <v>2021</v>
      </c>
      <c r="C309" s="2">
        <v>44450</v>
      </c>
      <c r="D309" s="1" t="s">
        <v>72</v>
      </c>
      <c r="E309" s="1" t="s">
        <v>285</v>
      </c>
      <c r="F309" s="1" t="s">
        <v>286</v>
      </c>
      <c r="G309" s="13">
        <f>(C309-VLOOKUP(E309,Riders!$A$2:$C$3501,2,FALSE))/365</f>
        <v>21.2</v>
      </c>
      <c r="H309" s="1">
        <v>14</v>
      </c>
      <c r="I309" s="1">
        <v>0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  <c r="AG309" s="1">
        <v>0</v>
      </c>
      <c r="AH309" s="1">
        <v>0</v>
      </c>
      <c r="AI309" s="1">
        <v>0</v>
      </c>
      <c r="AJ309" s="1">
        <v>20</v>
      </c>
      <c r="AK309" s="1">
        <v>-20</v>
      </c>
      <c r="AL309" s="107">
        <v>6.4351851851851896E-3</v>
      </c>
      <c r="AM309">
        <v>48.481999999999999</v>
      </c>
    </row>
    <row r="310" spans="1:39" x14ac:dyDescent="0.45">
      <c r="A310" s="1" t="s">
        <v>71</v>
      </c>
      <c r="B310" s="1">
        <v>2021</v>
      </c>
      <c r="C310" s="2">
        <v>44450</v>
      </c>
      <c r="D310" s="1" t="s">
        <v>72</v>
      </c>
      <c r="E310" s="1" t="s">
        <v>287</v>
      </c>
      <c r="F310" s="1" t="s">
        <v>59</v>
      </c>
      <c r="G310" s="13">
        <f>(C310-VLOOKUP(E310,Riders!$A$2:$C$3501,2,FALSE))/365</f>
        <v>23.953424657534246</v>
      </c>
      <c r="H310" s="1">
        <v>15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v>0</v>
      </c>
      <c r="AH310" s="1">
        <v>0</v>
      </c>
      <c r="AI310" s="1">
        <v>0</v>
      </c>
      <c r="AJ310" s="1">
        <v>20</v>
      </c>
      <c r="AK310" s="1">
        <v>-20</v>
      </c>
      <c r="AL310" s="107">
        <v>6.4351851851851896E-3</v>
      </c>
      <c r="AM310">
        <v>48.481999999999999</v>
      </c>
    </row>
    <row r="311" spans="1:39" x14ac:dyDescent="0.45">
      <c r="A311" s="1" t="s">
        <v>71</v>
      </c>
      <c r="B311" s="1">
        <v>2021</v>
      </c>
      <c r="C311" s="2">
        <v>44450</v>
      </c>
      <c r="D311" s="1" t="s">
        <v>72</v>
      </c>
      <c r="E311" s="1" t="s">
        <v>289</v>
      </c>
      <c r="F311" s="1" t="s">
        <v>70</v>
      </c>
      <c r="G311" s="13">
        <f>(C311-VLOOKUP(E311,Riders!$A$2:$C$3501,2,FALSE))/365</f>
        <v>22.493150684931507</v>
      </c>
      <c r="H311" s="1">
        <v>16</v>
      </c>
      <c r="I311" s="1">
        <v>0</v>
      </c>
      <c r="J311" s="1">
        <v>0</v>
      </c>
      <c r="K311" s="1">
        <v>0</v>
      </c>
      <c r="L311" s="1">
        <v>0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0</v>
      </c>
      <c r="AD311" s="1">
        <v>0</v>
      </c>
      <c r="AE311" s="1">
        <v>0</v>
      </c>
      <c r="AF311" s="1">
        <v>0</v>
      </c>
      <c r="AG311" s="1">
        <v>0</v>
      </c>
      <c r="AH311" s="1">
        <v>0</v>
      </c>
      <c r="AI311" s="1">
        <v>0</v>
      </c>
      <c r="AJ311" s="1">
        <v>20</v>
      </c>
      <c r="AK311" s="1" t="s">
        <v>308</v>
      </c>
      <c r="AL311" s="107">
        <v>6.4351851851851896E-3</v>
      </c>
      <c r="AM311">
        <v>48.481999999999999</v>
      </c>
    </row>
    <row r="312" spans="1:39" x14ac:dyDescent="0.45">
      <c r="A312" s="10" t="s">
        <v>862</v>
      </c>
      <c r="B312" s="10">
        <v>2021</v>
      </c>
      <c r="C312" s="25">
        <v>44416</v>
      </c>
      <c r="D312" s="10" t="s">
        <v>654</v>
      </c>
      <c r="E312" s="10" t="s">
        <v>309</v>
      </c>
      <c r="F312" s="10" t="s">
        <v>25</v>
      </c>
      <c r="G312" s="13">
        <f>(C312-VLOOKUP(E312,Riders!$A$2:$C$3501,2,FALSE))/365</f>
        <v>29.30958904109589</v>
      </c>
      <c r="H312" s="10">
        <v>1</v>
      </c>
      <c r="I312" s="3">
        <v>0</v>
      </c>
      <c r="J312" s="3">
        <v>0</v>
      </c>
      <c r="K312" s="3">
        <v>1</v>
      </c>
      <c r="L312" s="3">
        <v>1</v>
      </c>
      <c r="M312" s="3">
        <v>1</v>
      </c>
      <c r="N312" s="3">
        <v>0</v>
      </c>
      <c r="O312" s="3">
        <v>0</v>
      </c>
      <c r="P312" s="3">
        <v>0</v>
      </c>
      <c r="Q312" s="3">
        <v>0</v>
      </c>
      <c r="R312" s="3">
        <v>0</v>
      </c>
      <c r="S312" s="3">
        <v>0</v>
      </c>
      <c r="T312" s="3">
        <v>0</v>
      </c>
      <c r="U312" s="3">
        <v>0</v>
      </c>
      <c r="V312" s="3">
        <v>0</v>
      </c>
      <c r="W312" s="3">
        <v>0</v>
      </c>
      <c r="X312" s="3">
        <v>1</v>
      </c>
      <c r="Y312" s="3">
        <v>1</v>
      </c>
      <c r="Z312" s="3">
        <v>1</v>
      </c>
      <c r="AA312" s="3">
        <v>1</v>
      </c>
      <c r="AB312" s="3">
        <v>0</v>
      </c>
      <c r="AC312" s="3">
        <v>0</v>
      </c>
      <c r="AD312" s="3">
        <v>0</v>
      </c>
      <c r="AE312" s="3">
        <v>0</v>
      </c>
      <c r="AF312" s="3">
        <v>0</v>
      </c>
      <c r="AG312" s="3">
        <v>0</v>
      </c>
      <c r="AH312" s="3">
        <v>0</v>
      </c>
      <c r="AI312" s="3">
        <v>0</v>
      </c>
      <c r="AJ312" s="3">
        <v>0</v>
      </c>
      <c r="AK312" s="4">
        <v>7</v>
      </c>
      <c r="AL312" s="107">
        <v>5.9143518518518521E-3</v>
      </c>
      <c r="AM312">
        <v>52.79</v>
      </c>
    </row>
    <row r="313" spans="1:39" x14ac:dyDescent="0.45">
      <c r="A313" s="10" t="s">
        <v>862</v>
      </c>
      <c r="B313" s="10">
        <v>2021</v>
      </c>
      <c r="C313" s="25">
        <v>44416</v>
      </c>
      <c r="D313" s="10" t="s">
        <v>654</v>
      </c>
      <c r="E313" s="10" t="s">
        <v>306</v>
      </c>
      <c r="F313" s="10" t="s">
        <v>19</v>
      </c>
      <c r="G313" s="13">
        <f>(C313-VLOOKUP(E313,Riders!$A$2:$C$3501,2,FALSE))/365</f>
        <v>38.841095890410962</v>
      </c>
      <c r="H313" s="10">
        <v>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1</v>
      </c>
      <c r="R313" s="3">
        <v>0</v>
      </c>
      <c r="S313" s="3">
        <v>0</v>
      </c>
      <c r="T313" s="3">
        <v>1</v>
      </c>
      <c r="U313" s="3">
        <v>0</v>
      </c>
      <c r="V313" s="3">
        <v>0</v>
      </c>
      <c r="W313" s="3">
        <v>1</v>
      </c>
      <c r="X313" s="3">
        <v>0</v>
      </c>
      <c r="Y313" s="3">
        <v>0</v>
      </c>
      <c r="Z313" s="3">
        <v>0</v>
      </c>
      <c r="AA313" s="3">
        <v>0</v>
      </c>
      <c r="AB313" s="3">
        <v>0</v>
      </c>
      <c r="AC313" s="3">
        <v>0</v>
      </c>
      <c r="AD313" s="3">
        <v>0</v>
      </c>
      <c r="AE313" s="3">
        <v>0</v>
      </c>
      <c r="AF313" s="3">
        <v>0</v>
      </c>
      <c r="AG313" s="3">
        <v>0</v>
      </c>
      <c r="AH313" s="3">
        <v>0</v>
      </c>
      <c r="AI313" s="3">
        <v>0</v>
      </c>
      <c r="AJ313" s="3">
        <v>0</v>
      </c>
      <c r="AK313" s="4">
        <v>3</v>
      </c>
      <c r="AL313" s="107">
        <v>5.9143518518518521E-3</v>
      </c>
      <c r="AM313">
        <v>52.79</v>
      </c>
    </row>
    <row r="314" spans="1:39" x14ac:dyDescent="0.45">
      <c r="A314" s="10" t="s">
        <v>862</v>
      </c>
      <c r="B314" s="10">
        <v>2021</v>
      </c>
      <c r="C314" s="25">
        <v>44416</v>
      </c>
      <c r="D314" s="10" t="s">
        <v>654</v>
      </c>
      <c r="E314" s="10" t="s">
        <v>214</v>
      </c>
      <c r="F314" s="10" t="s">
        <v>67</v>
      </c>
      <c r="G314" s="13">
        <f>(C314-VLOOKUP(E314,Riders!$A$2:$C$3501,2,FALSE))/365</f>
        <v>26.641095890410959</v>
      </c>
      <c r="H314" s="10">
        <v>3</v>
      </c>
      <c r="I314" s="3">
        <v>0</v>
      </c>
      <c r="J314" s="3">
        <v>0</v>
      </c>
      <c r="K314" s="3">
        <v>0</v>
      </c>
      <c r="L314" s="3">
        <v>0</v>
      </c>
      <c r="M314" s="3">
        <v>0</v>
      </c>
      <c r="N314" s="3">
        <v>0</v>
      </c>
      <c r="O314" s="3">
        <v>0</v>
      </c>
      <c r="P314" s="3">
        <v>1</v>
      </c>
      <c r="Q314" s="3">
        <v>0</v>
      </c>
      <c r="R314" s="3">
        <v>0</v>
      </c>
      <c r="S314" s="3">
        <v>1</v>
      </c>
      <c r="T314" s="3">
        <v>0</v>
      </c>
      <c r="U314" s="3">
        <v>0</v>
      </c>
      <c r="V314" s="3">
        <v>0</v>
      </c>
      <c r="W314" s="3">
        <v>0</v>
      </c>
      <c r="X314" s="3">
        <v>0</v>
      </c>
      <c r="Y314" s="3">
        <v>0</v>
      </c>
      <c r="Z314" s="3">
        <v>0</v>
      </c>
      <c r="AA314" s="3">
        <v>0</v>
      </c>
      <c r="AB314" s="3">
        <v>1</v>
      </c>
      <c r="AC314" s="3">
        <v>0</v>
      </c>
      <c r="AD314" s="3">
        <v>0</v>
      </c>
      <c r="AE314" s="3">
        <v>0</v>
      </c>
      <c r="AF314" s="3">
        <v>0</v>
      </c>
      <c r="AG314" s="3">
        <v>0</v>
      </c>
      <c r="AH314" s="3">
        <v>0</v>
      </c>
      <c r="AI314" s="3">
        <v>0</v>
      </c>
      <c r="AJ314" s="3">
        <v>0</v>
      </c>
      <c r="AK314" s="4">
        <v>3</v>
      </c>
      <c r="AL314" s="107">
        <v>5.9143518518518503E-3</v>
      </c>
      <c r="AM314">
        <v>52.79</v>
      </c>
    </row>
    <row r="315" spans="1:39" x14ac:dyDescent="0.45">
      <c r="A315" s="10" t="s">
        <v>862</v>
      </c>
      <c r="B315" s="10">
        <v>2021</v>
      </c>
      <c r="C315" s="25">
        <v>44416</v>
      </c>
      <c r="D315" s="10" t="s">
        <v>654</v>
      </c>
      <c r="E315" s="10" t="s">
        <v>219</v>
      </c>
      <c r="F315" s="10" t="s">
        <v>220</v>
      </c>
      <c r="G315" s="13">
        <f>(C315-VLOOKUP(E315,Riders!$A$2:$C$3501,2,FALSE))/365</f>
        <v>28.964383561643835</v>
      </c>
      <c r="H315" s="10">
        <v>4</v>
      </c>
      <c r="I315" s="3">
        <v>0</v>
      </c>
      <c r="J315" s="3">
        <v>0</v>
      </c>
      <c r="K315" s="3">
        <v>0</v>
      </c>
      <c r="L315" s="3">
        <v>0</v>
      </c>
      <c r="M315" s="3">
        <v>0</v>
      </c>
      <c r="N315" s="3">
        <v>0</v>
      </c>
      <c r="O315" s="3">
        <v>0</v>
      </c>
      <c r="P315" s="3">
        <v>0</v>
      </c>
      <c r="Q315" s="3">
        <v>0</v>
      </c>
      <c r="R315" s="3">
        <v>0</v>
      </c>
      <c r="S315" s="3">
        <v>0</v>
      </c>
      <c r="T315" s="3">
        <v>0</v>
      </c>
      <c r="U315" s="3">
        <v>0</v>
      </c>
      <c r="V315" s="3">
        <v>1</v>
      </c>
      <c r="W315" s="3">
        <v>0</v>
      </c>
      <c r="X315" s="3">
        <v>0</v>
      </c>
      <c r="Y315" s="3">
        <v>0</v>
      </c>
      <c r="Z315" s="3">
        <v>0</v>
      </c>
      <c r="AA315" s="3">
        <v>0</v>
      </c>
      <c r="AB315" s="3">
        <v>0</v>
      </c>
      <c r="AC315" s="3">
        <v>0</v>
      </c>
      <c r="AD315" s="3">
        <v>0</v>
      </c>
      <c r="AE315" s="3">
        <v>0</v>
      </c>
      <c r="AF315" s="3">
        <v>0</v>
      </c>
      <c r="AG315" s="3">
        <v>0</v>
      </c>
      <c r="AH315" s="3">
        <v>0</v>
      </c>
      <c r="AI315" s="3">
        <v>0</v>
      </c>
      <c r="AJ315" s="3">
        <v>0</v>
      </c>
      <c r="AK315" s="4">
        <v>1</v>
      </c>
      <c r="AL315" s="107">
        <v>5.9143518518518503E-3</v>
      </c>
      <c r="AM315">
        <v>52.79</v>
      </c>
    </row>
    <row r="316" spans="1:39" x14ac:dyDescent="0.45">
      <c r="A316" s="10" t="s">
        <v>862</v>
      </c>
      <c r="B316" s="10">
        <v>2021</v>
      </c>
      <c r="C316" s="25">
        <v>44416</v>
      </c>
      <c r="D316" s="10" t="s">
        <v>654</v>
      </c>
      <c r="E316" s="10" t="s">
        <v>221</v>
      </c>
      <c r="F316" s="10" t="s">
        <v>40</v>
      </c>
      <c r="G316" s="13">
        <f>(C316-VLOOKUP(E316,Riders!$A$2:$C$3501,2,FALSE))/365</f>
        <v>24.345205479452055</v>
      </c>
      <c r="H316" s="10">
        <v>5</v>
      </c>
      <c r="I316" s="3">
        <v>0</v>
      </c>
      <c r="J316" s="3">
        <v>0</v>
      </c>
      <c r="K316" s="3">
        <v>0</v>
      </c>
      <c r="L316" s="3">
        <v>0</v>
      </c>
      <c r="M316" s="3">
        <v>0</v>
      </c>
      <c r="N316" s="3">
        <v>0</v>
      </c>
      <c r="O316" s="3">
        <v>0</v>
      </c>
      <c r="P316" s="3">
        <v>0</v>
      </c>
      <c r="Q316" s="3">
        <v>0</v>
      </c>
      <c r="R316" s="3">
        <v>1</v>
      </c>
      <c r="S316" s="3">
        <v>0</v>
      </c>
      <c r="T316" s="3">
        <v>0</v>
      </c>
      <c r="U316" s="3">
        <v>0</v>
      </c>
      <c r="V316" s="3">
        <v>0</v>
      </c>
      <c r="W316" s="3">
        <v>0</v>
      </c>
      <c r="X316" s="3">
        <v>0</v>
      </c>
      <c r="Y316" s="3">
        <v>0</v>
      </c>
      <c r="Z316" s="3">
        <v>0</v>
      </c>
      <c r="AA316" s="3">
        <v>0</v>
      </c>
      <c r="AB316" s="3">
        <v>0</v>
      </c>
      <c r="AC316" s="3">
        <v>0</v>
      </c>
      <c r="AD316" s="3">
        <v>0</v>
      </c>
      <c r="AE316" s="3">
        <v>0</v>
      </c>
      <c r="AF316" s="3">
        <v>0</v>
      </c>
      <c r="AG316" s="3">
        <v>0</v>
      </c>
      <c r="AH316" s="3">
        <v>0</v>
      </c>
      <c r="AI316" s="3">
        <v>0</v>
      </c>
      <c r="AJ316" s="3">
        <v>0</v>
      </c>
      <c r="AK316" s="4">
        <v>1</v>
      </c>
      <c r="AL316" s="107">
        <v>5.9143518518518503E-3</v>
      </c>
      <c r="AM316">
        <v>52.79</v>
      </c>
    </row>
    <row r="317" spans="1:39" x14ac:dyDescent="0.45">
      <c r="A317" s="10" t="s">
        <v>862</v>
      </c>
      <c r="B317" s="10">
        <v>2021</v>
      </c>
      <c r="C317" s="25">
        <v>44416</v>
      </c>
      <c r="D317" s="10" t="s">
        <v>654</v>
      </c>
      <c r="E317" s="10" t="s">
        <v>237</v>
      </c>
      <c r="F317" s="10" t="s">
        <v>238</v>
      </c>
      <c r="G317" s="13">
        <f>(C317-VLOOKUP(E317,Riders!$A$2:$C$3501,2,FALSE))/365</f>
        <v>25.224657534246575</v>
      </c>
      <c r="H317" s="10">
        <v>6</v>
      </c>
      <c r="I317" s="3">
        <v>0</v>
      </c>
      <c r="J317" s="3">
        <v>0</v>
      </c>
      <c r="K317" s="3">
        <v>0</v>
      </c>
      <c r="L317" s="3">
        <v>0</v>
      </c>
      <c r="M317" s="3">
        <v>0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3">
        <v>0</v>
      </c>
      <c r="T317" s="3">
        <v>0</v>
      </c>
      <c r="U317" s="3">
        <v>1</v>
      </c>
      <c r="V317" s="3">
        <v>0</v>
      </c>
      <c r="W317" s="3">
        <v>0</v>
      </c>
      <c r="X317" s="3">
        <v>0</v>
      </c>
      <c r="Y317" s="3">
        <v>0</v>
      </c>
      <c r="Z317" s="3">
        <v>0</v>
      </c>
      <c r="AA317" s="3">
        <v>0</v>
      </c>
      <c r="AB317" s="3">
        <v>0</v>
      </c>
      <c r="AC317" s="3">
        <v>0</v>
      </c>
      <c r="AD317" s="3">
        <v>0</v>
      </c>
      <c r="AE317" s="3">
        <v>0</v>
      </c>
      <c r="AF317" s="3">
        <v>0</v>
      </c>
      <c r="AG317" s="3">
        <v>0</v>
      </c>
      <c r="AH317" s="3">
        <v>0</v>
      </c>
      <c r="AI317" s="3">
        <v>0</v>
      </c>
      <c r="AJ317" s="3">
        <v>0</v>
      </c>
      <c r="AK317" s="4">
        <v>1</v>
      </c>
      <c r="AL317" s="107">
        <v>5.9143518518518503E-3</v>
      </c>
      <c r="AM317">
        <v>52.79</v>
      </c>
    </row>
    <row r="318" spans="1:39" x14ac:dyDescent="0.45">
      <c r="A318" s="10" t="s">
        <v>862</v>
      </c>
      <c r="B318" s="10">
        <v>2021</v>
      </c>
      <c r="C318" s="25">
        <v>44416</v>
      </c>
      <c r="D318" s="10" t="s">
        <v>654</v>
      </c>
      <c r="E318" s="10" t="s">
        <v>244</v>
      </c>
      <c r="F318" s="10" t="s">
        <v>38</v>
      </c>
      <c r="G318" s="13">
        <f>(C318-VLOOKUP(E318,Riders!$A$2:$C$3501,2,FALSE))/365</f>
        <v>27.358904109589041</v>
      </c>
      <c r="H318" s="10">
        <v>7</v>
      </c>
      <c r="I318" s="3">
        <v>0</v>
      </c>
      <c r="J318" s="3">
        <v>0</v>
      </c>
      <c r="K318" s="3">
        <v>0</v>
      </c>
      <c r="L318" s="3">
        <v>0</v>
      </c>
      <c r="M318" s="3">
        <v>0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3">
        <v>0</v>
      </c>
      <c r="T318" s="3">
        <v>0</v>
      </c>
      <c r="U318" s="3">
        <v>0</v>
      </c>
      <c r="V318" s="3">
        <v>0</v>
      </c>
      <c r="W318" s="3">
        <v>0</v>
      </c>
      <c r="X318" s="3">
        <v>0</v>
      </c>
      <c r="Y318" s="3">
        <v>0</v>
      </c>
      <c r="Z318" s="3">
        <v>0</v>
      </c>
      <c r="AA318" s="3">
        <v>0</v>
      </c>
      <c r="AB318" s="3">
        <v>0</v>
      </c>
      <c r="AC318" s="3">
        <v>0</v>
      </c>
      <c r="AD318" s="3">
        <v>0</v>
      </c>
      <c r="AE318" s="3">
        <v>0</v>
      </c>
      <c r="AF318" s="3">
        <v>0</v>
      </c>
      <c r="AG318" s="3">
        <v>0</v>
      </c>
      <c r="AH318" s="3">
        <v>0</v>
      </c>
      <c r="AI318" s="3">
        <v>0</v>
      </c>
      <c r="AJ318" s="3">
        <v>0</v>
      </c>
      <c r="AK318" s="4">
        <v>0</v>
      </c>
      <c r="AL318" s="107">
        <v>5.9143518518518503E-3</v>
      </c>
      <c r="AM318">
        <v>52.79</v>
      </c>
    </row>
    <row r="319" spans="1:39" x14ac:dyDescent="0.45">
      <c r="A319" s="10" t="s">
        <v>862</v>
      </c>
      <c r="B319" s="10">
        <v>2021</v>
      </c>
      <c r="C319" s="25">
        <v>44416</v>
      </c>
      <c r="D319" s="10" t="s">
        <v>654</v>
      </c>
      <c r="E319" s="10" t="s">
        <v>222</v>
      </c>
      <c r="F319" s="10" t="s">
        <v>223</v>
      </c>
      <c r="G319" s="13">
        <f>(C319-VLOOKUP(E319,Riders!$A$2:$C$3501,2,FALSE))/365</f>
        <v>22.098630136986301</v>
      </c>
      <c r="H319" s="10">
        <v>8</v>
      </c>
      <c r="I319" s="3">
        <v>0</v>
      </c>
      <c r="J319" s="3">
        <v>0</v>
      </c>
      <c r="K319" s="3">
        <v>0</v>
      </c>
      <c r="L319" s="3">
        <v>0</v>
      </c>
      <c r="M319" s="3">
        <v>0</v>
      </c>
      <c r="N319" s="3">
        <v>0</v>
      </c>
      <c r="O319" s="3">
        <v>0</v>
      </c>
      <c r="P319" s="3">
        <v>0</v>
      </c>
      <c r="Q319" s="3">
        <v>0</v>
      </c>
      <c r="R319" s="3">
        <v>0</v>
      </c>
      <c r="S319" s="3">
        <v>0</v>
      </c>
      <c r="T319" s="3">
        <v>0</v>
      </c>
      <c r="U319" s="3">
        <v>0</v>
      </c>
      <c r="V319" s="3">
        <v>0</v>
      </c>
      <c r="W319" s="3">
        <v>0</v>
      </c>
      <c r="X319" s="3">
        <v>0</v>
      </c>
      <c r="Y319" s="3">
        <v>0</v>
      </c>
      <c r="Z319" s="3">
        <v>0</v>
      </c>
      <c r="AA319" s="3">
        <v>0</v>
      </c>
      <c r="AB319" s="3">
        <v>0</v>
      </c>
      <c r="AC319" s="3">
        <v>0</v>
      </c>
      <c r="AD319" s="3">
        <v>0</v>
      </c>
      <c r="AE319" s="3">
        <v>0</v>
      </c>
      <c r="AF319" s="3">
        <v>0</v>
      </c>
      <c r="AG319" s="3">
        <v>0</v>
      </c>
      <c r="AH319" s="3">
        <v>0</v>
      </c>
      <c r="AI319" s="3">
        <v>0</v>
      </c>
      <c r="AJ319" s="3">
        <v>0</v>
      </c>
      <c r="AK319" s="4">
        <v>0</v>
      </c>
      <c r="AL319" s="107">
        <v>5.9143518518518503E-3</v>
      </c>
      <c r="AM319">
        <v>52.79</v>
      </c>
    </row>
    <row r="320" spans="1:39" x14ac:dyDescent="0.45">
      <c r="A320" s="10" t="s">
        <v>862</v>
      </c>
      <c r="B320" s="10">
        <v>2021</v>
      </c>
      <c r="C320" s="25">
        <v>44416</v>
      </c>
      <c r="D320" s="10" t="s">
        <v>654</v>
      </c>
      <c r="E320" s="10" t="s">
        <v>215</v>
      </c>
      <c r="F320" s="10" t="s">
        <v>17</v>
      </c>
      <c r="G320" s="13">
        <f>(C320-VLOOKUP(E320,Riders!$A$2:$C$3501,2,FALSE))/365</f>
        <v>22.586301369863012</v>
      </c>
      <c r="H320" s="10">
        <v>9</v>
      </c>
      <c r="I320" s="3">
        <v>0</v>
      </c>
      <c r="J320" s="3">
        <v>0</v>
      </c>
      <c r="K320" s="3">
        <v>0</v>
      </c>
      <c r="L320" s="3">
        <v>0</v>
      </c>
      <c r="M320" s="3">
        <v>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3">
        <v>0</v>
      </c>
      <c r="T320" s="3">
        <v>0</v>
      </c>
      <c r="U320" s="3">
        <v>0</v>
      </c>
      <c r="V320" s="3">
        <v>0</v>
      </c>
      <c r="W320" s="3">
        <v>0</v>
      </c>
      <c r="X320" s="3">
        <v>0</v>
      </c>
      <c r="Y320" s="3">
        <v>0</v>
      </c>
      <c r="Z320" s="3">
        <v>0</v>
      </c>
      <c r="AA320" s="3">
        <v>0</v>
      </c>
      <c r="AB320" s="3">
        <v>0</v>
      </c>
      <c r="AC320" s="3">
        <v>0</v>
      </c>
      <c r="AD320" s="3">
        <v>0</v>
      </c>
      <c r="AE320" s="3">
        <v>0</v>
      </c>
      <c r="AF320" s="3">
        <v>1</v>
      </c>
      <c r="AG320" s="3">
        <v>1</v>
      </c>
      <c r="AH320" s="3">
        <v>1</v>
      </c>
      <c r="AI320" s="3">
        <v>0</v>
      </c>
      <c r="AJ320" s="3">
        <v>20</v>
      </c>
      <c r="AK320" s="4">
        <v>-17</v>
      </c>
      <c r="AL320" s="107">
        <v>5.9143518518518503E-3</v>
      </c>
      <c r="AM320">
        <v>52.79</v>
      </c>
    </row>
    <row r="321" spans="1:39" x14ac:dyDescent="0.45">
      <c r="A321" s="10" t="s">
        <v>862</v>
      </c>
      <c r="B321" s="10">
        <v>2021</v>
      </c>
      <c r="C321" s="25">
        <v>44416</v>
      </c>
      <c r="D321" s="10" t="s">
        <v>654</v>
      </c>
      <c r="E321" s="10" t="s">
        <v>227</v>
      </c>
      <c r="F321" s="10" t="s">
        <v>53</v>
      </c>
      <c r="G321" s="13">
        <f>(C321-VLOOKUP(E321,Riders!$A$2:$C$3501,2,FALSE))/365</f>
        <v>23.460273972602739</v>
      </c>
      <c r="H321" s="10">
        <v>10</v>
      </c>
      <c r="I321" s="3">
        <v>1</v>
      </c>
      <c r="J321" s="3">
        <v>1</v>
      </c>
      <c r="K321" s="3">
        <v>0</v>
      </c>
      <c r="L321" s="3">
        <v>0</v>
      </c>
      <c r="M321" s="3">
        <v>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3">
        <v>0</v>
      </c>
      <c r="T321" s="3">
        <v>0</v>
      </c>
      <c r="U321" s="3">
        <v>0</v>
      </c>
      <c r="V321" s="3">
        <v>0</v>
      </c>
      <c r="W321" s="3">
        <v>0</v>
      </c>
      <c r="X321" s="3">
        <v>0</v>
      </c>
      <c r="Y321" s="3">
        <v>0</v>
      </c>
      <c r="Z321" s="3">
        <v>0</v>
      </c>
      <c r="AA321" s="3">
        <v>0</v>
      </c>
      <c r="AB321" s="3">
        <v>0</v>
      </c>
      <c r="AC321" s="3">
        <v>0</v>
      </c>
      <c r="AD321" s="3">
        <v>0</v>
      </c>
      <c r="AE321" s="3">
        <v>0</v>
      </c>
      <c r="AF321" s="3">
        <v>0</v>
      </c>
      <c r="AG321" s="3">
        <v>0</v>
      </c>
      <c r="AH321" s="3">
        <v>0</v>
      </c>
      <c r="AI321" s="3">
        <v>0</v>
      </c>
      <c r="AJ321" s="3">
        <v>20</v>
      </c>
      <c r="AK321" s="4">
        <v>-18</v>
      </c>
      <c r="AL321" s="107">
        <v>5.9143518518518503E-3</v>
      </c>
      <c r="AM321">
        <v>52.79</v>
      </c>
    </row>
    <row r="322" spans="1:39" x14ac:dyDescent="0.45">
      <c r="A322" s="10" t="s">
        <v>862</v>
      </c>
      <c r="B322" s="10">
        <v>2021</v>
      </c>
      <c r="C322" s="25">
        <v>44416</v>
      </c>
      <c r="D322" s="10" t="s">
        <v>654</v>
      </c>
      <c r="E322" s="10" t="s">
        <v>307</v>
      </c>
      <c r="F322" s="10" t="s">
        <v>27</v>
      </c>
      <c r="G322" s="13">
        <f>(C322-VLOOKUP(E322,Riders!$A$2:$C$3501,2,FALSE))/365</f>
        <v>28.205479452054796</v>
      </c>
      <c r="H322" s="10">
        <v>11</v>
      </c>
      <c r="I322" s="3">
        <v>0</v>
      </c>
      <c r="J322" s="3">
        <v>0</v>
      </c>
      <c r="K322" s="3">
        <v>0</v>
      </c>
      <c r="L322" s="3">
        <v>0</v>
      </c>
      <c r="M322" s="3">
        <v>0</v>
      </c>
      <c r="N322" s="3">
        <v>0</v>
      </c>
      <c r="O322" s="3">
        <v>0</v>
      </c>
      <c r="P322" s="3">
        <v>0</v>
      </c>
      <c r="Q322" s="3">
        <v>0</v>
      </c>
      <c r="R322" s="3">
        <v>0</v>
      </c>
      <c r="S322" s="3">
        <v>0</v>
      </c>
      <c r="T322" s="3">
        <v>0</v>
      </c>
      <c r="U322" s="3">
        <v>0</v>
      </c>
      <c r="V322" s="3">
        <v>0</v>
      </c>
      <c r="W322" s="3">
        <v>0</v>
      </c>
      <c r="X322" s="3">
        <v>0</v>
      </c>
      <c r="Y322" s="3">
        <v>0</v>
      </c>
      <c r="Z322" s="3">
        <v>0</v>
      </c>
      <c r="AA322" s="3">
        <v>0</v>
      </c>
      <c r="AB322" s="3">
        <v>0</v>
      </c>
      <c r="AC322" s="3">
        <v>1</v>
      </c>
      <c r="AD322" s="3">
        <v>1</v>
      </c>
      <c r="AE322" s="3">
        <v>0</v>
      </c>
      <c r="AF322" s="3">
        <v>0</v>
      </c>
      <c r="AG322" s="3">
        <v>0</v>
      </c>
      <c r="AH322" s="3">
        <v>0</v>
      </c>
      <c r="AI322" s="3">
        <v>0</v>
      </c>
      <c r="AJ322" s="3">
        <v>20</v>
      </c>
      <c r="AK322" s="4">
        <v>-18</v>
      </c>
      <c r="AL322" s="107">
        <v>5.9143518518518503E-3</v>
      </c>
      <c r="AM322">
        <v>52.79</v>
      </c>
    </row>
    <row r="323" spans="1:39" x14ac:dyDescent="0.45">
      <c r="A323" s="10" t="s">
        <v>862</v>
      </c>
      <c r="B323" s="10">
        <v>2021</v>
      </c>
      <c r="C323" s="25">
        <v>44416</v>
      </c>
      <c r="D323" s="10" t="s">
        <v>654</v>
      </c>
      <c r="E323" s="10" t="s">
        <v>315</v>
      </c>
      <c r="F323" s="10" t="s">
        <v>36</v>
      </c>
      <c r="G323" s="13">
        <f>(C323-VLOOKUP(E323,Riders!$A$2:$C$3501,2,FALSE))/365</f>
        <v>29.676712328767124</v>
      </c>
      <c r="H323" s="10">
        <v>12</v>
      </c>
      <c r="I323" s="3">
        <v>0</v>
      </c>
      <c r="J323" s="3">
        <v>0</v>
      </c>
      <c r="K323" s="3">
        <v>0</v>
      </c>
      <c r="L323" s="3">
        <v>0</v>
      </c>
      <c r="M323" s="3">
        <v>0</v>
      </c>
      <c r="N323" s="3">
        <v>1</v>
      </c>
      <c r="O323" s="3">
        <v>1</v>
      </c>
      <c r="P323" s="3">
        <v>0</v>
      </c>
      <c r="Q323" s="3">
        <v>0</v>
      </c>
      <c r="R323" s="3">
        <v>0</v>
      </c>
      <c r="S323" s="3">
        <v>0</v>
      </c>
      <c r="T323" s="3">
        <v>0</v>
      </c>
      <c r="U323" s="3">
        <v>0</v>
      </c>
      <c r="V323" s="3">
        <v>0</v>
      </c>
      <c r="W323" s="3">
        <v>0</v>
      </c>
      <c r="X323" s="3">
        <v>0</v>
      </c>
      <c r="Y323" s="3">
        <v>0</v>
      </c>
      <c r="Z323" s="3">
        <v>0</v>
      </c>
      <c r="AA323" s="3">
        <v>0</v>
      </c>
      <c r="AB323" s="3">
        <v>0</v>
      </c>
      <c r="AC323" s="3">
        <v>0</v>
      </c>
      <c r="AD323" s="3">
        <v>0</v>
      </c>
      <c r="AE323" s="3">
        <v>0</v>
      </c>
      <c r="AF323" s="3">
        <v>0</v>
      </c>
      <c r="AG323" s="3">
        <v>0</v>
      </c>
      <c r="AH323" s="3">
        <v>0</v>
      </c>
      <c r="AI323" s="3">
        <v>0</v>
      </c>
      <c r="AJ323" s="3">
        <v>20</v>
      </c>
      <c r="AK323" s="4">
        <v>-18</v>
      </c>
      <c r="AL323" s="107">
        <v>5.9143518518518503E-3</v>
      </c>
      <c r="AM323">
        <v>52.79</v>
      </c>
    </row>
    <row r="324" spans="1:39" x14ac:dyDescent="0.45">
      <c r="A324" s="10" t="s">
        <v>862</v>
      </c>
      <c r="B324" s="10">
        <v>2021</v>
      </c>
      <c r="C324" s="25">
        <v>44416</v>
      </c>
      <c r="D324" s="10" t="s">
        <v>654</v>
      </c>
      <c r="E324" s="10" t="s">
        <v>233</v>
      </c>
      <c r="F324" s="10" t="s">
        <v>56</v>
      </c>
      <c r="G324" s="13">
        <f>(C324-VLOOKUP(E324,Riders!$A$2:$C$3501,2,FALSE))/365</f>
        <v>25.936986301369863</v>
      </c>
      <c r="H324" s="10">
        <v>13</v>
      </c>
      <c r="I324" s="3">
        <v>0</v>
      </c>
      <c r="J324" s="3">
        <v>0</v>
      </c>
      <c r="K324" s="3">
        <v>0</v>
      </c>
      <c r="L324" s="3">
        <v>0</v>
      </c>
      <c r="M324" s="3">
        <v>0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3">
        <v>0</v>
      </c>
      <c r="T324" s="3">
        <v>0</v>
      </c>
      <c r="U324" s="3">
        <v>0</v>
      </c>
      <c r="V324" s="3">
        <v>0</v>
      </c>
      <c r="W324" s="3">
        <v>0</v>
      </c>
      <c r="X324" s="3">
        <v>0</v>
      </c>
      <c r="Y324" s="3">
        <v>0</v>
      </c>
      <c r="Z324" s="3">
        <v>0</v>
      </c>
      <c r="AA324" s="3">
        <v>0</v>
      </c>
      <c r="AB324" s="3">
        <v>0</v>
      </c>
      <c r="AC324" s="3">
        <v>0</v>
      </c>
      <c r="AD324" s="3">
        <v>0</v>
      </c>
      <c r="AE324" s="3">
        <v>1</v>
      </c>
      <c r="AF324" s="3">
        <v>0</v>
      </c>
      <c r="AG324" s="3">
        <v>0</v>
      </c>
      <c r="AH324" s="3">
        <v>0</v>
      </c>
      <c r="AI324" s="3">
        <v>0</v>
      </c>
      <c r="AJ324" s="3">
        <v>20</v>
      </c>
      <c r="AK324" s="4">
        <v>-19</v>
      </c>
      <c r="AL324" s="107">
        <v>5.9143518518518503E-3</v>
      </c>
      <c r="AM324">
        <v>52.79</v>
      </c>
    </row>
    <row r="325" spans="1:39" x14ac:dyDescent="0.45">
      <c r="A325" s="10" t="s">
        <v>862</v>
      </c>
      <c r="B325" s="10">
        <v>2021</v>
      </c>
      <c r="C325" s="25">
        <v>44416</v>
      </c>
      <c r="D325" s="10" t="s">
        <v>654</v>
      </c>
      <c r="E325" s="10" t="s">
        <v>304</v>
      </c>
      <c r="F325" s="10" t="s">
        <v>29</v>
      </c>
      <c r="G325" s="13">
        <f>(C325-VLOOKUP(E325,Riders!$A$2:$C$3501,2,FALSE))/365</f>
        <v>24.69041095890411</v>
      </c>
      <c r="H325" s="10">
        <v>14</v>
      </c>
      <c r="I325" s="3">
        <v>0</v>
      </c>
      <c r="J325" s="3">
        <v>0</v>
      </c>
      <c r="K325" s="3">
        <v>0</v>
      </c>
      <c r="L325" s="3">
        <v>0</v>
      </c>
      <c r="M325" s="3">
        <v>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3">
        <v>0</v>
      </c>
      <c r="T325" s="3">
        <v>0</v>
      </c>
      <c r="U325" s="3">
        <v>0</v>
      </c>
      <c r="V325" s="3">
        <v>0</v>
      </c>
      <c r="W325" s="3">
        <v>0</v>
      </c>
      <c r="X325" s="3">
        <v>0</v>
      </c>
      <c r="Y325" s="3">
        <v>0</v>
      </c>
      <c r="Z325" s="3">
        <v>0</v>
      </c>
      <c r="AA325" s="3">
        <v>0</v>
      </c>
      <c r="AB325" s="3">
        <v>0</v>
      </c>
      <c r="AC325" s="3">
        <v>0</v>
      </c>
      <c r="AD325" s="3">
        <v>0</v>
      </c>
      <c r="AE325" s="3">
        <v>0</v>
      </c>
      <c r="AF325" s="3">
        <v>0</v>
      </c>
      <c r="AG325" s="3">
        <v>0</v>
      </c>
      <c r="AH325" s="3">
        <v>0</v>
      </c>
      <c r="AI325" s="3">
        <v>0</v>
      </c>
      <c r="AJ325" s="3">
        <v>20</v>
      </c>
      <c r="AK325" s="4">
        <v>-20</v>
      </c>
      <c r="AL325" s="107">
        <v>5.9143518518518503E-3</v>
      </c>
      <c r="AM325">
        <v>52.79</v>
      </c>
    </row>
    <row r="326" spans="1:39" x14ac:dyDescent="0.45">
      <c r="A326" s="10" t="s">
        <v>862</v>
      </c>
      <c r="B326" s="10">
        <v>2021</v>
      </c>
      <c r="C326" s="25">
        <v>44416</v>
      </c>
      <c r="D326" s="10" t="s">
        <v>654</v>
      </c>
      <c r="E326" s="10" t="s">
        <v>305</v>
      </c>
      <c r="F326" s="10" t="s">
        <v>172</v>
      </c>
      <c r="G326" s="13">
        <f>(C326-VLOOKUP(E326,Riders!$A$2:$C$3501,2,FALSE))/365</f>
        <v>37.046575342465751</v>
      </c>
      <c r="H326" s="10">
        <v>15</v>
      </c>
      <c r="I326" s="3">
        <v>0</v>
      </c>
      <c r="J326" s="3">
        <v>0</v>
      </c>
      <c r="K326" s="3">
        <v>0</v>
      </c>
      <c r="L326" s="3">
        <v>0</v>
      </c>
      <c r="M326" s="3">
        <v>0</v>
      </c>
      <c r="N326" s="3">
        <v>0</v>
      </c>
      <c r="O326" s="3">
        <v>0</v>
      </c>
      <c r="P326" s="3">
        <v>0</v>
      </c>
      <c r="Q326" s="3">
        <v>0</v>
      </c>
      <c r="R326" s="3">
        <v>0</v>
      </c>
      <c r="S326" s="3">
        <v>0</v>
      </c>
      <c r="T326" s="3">
        <v>0</v>
      </c>
      <c r="U326" s="3">
        <v>0</v>
      </c>
      <c r="V326" s="3">
        <v>0</v>
      </c>
      <c r="W326" s="3">
        <v>0</v>
      </c>
      <c r="X326" s="3">
        <v>0</v>
      </c>
      <c r="Y326" s="3">
        <v>0</v>
      </c>
      <c r="Z326" s="3">
        <v>0</v>
      </c>
      <c r="AA326" s="3">
        <v>0</v>
      </c>
      <c r="AB326" s="3">
        <v>0</v>
      </c>
      <c r="AC326" s="3">
        <v>0</v>
      </c>
      <c r="AD326" s="3">
        <v>0</v>
      </c>
      <c r="AE326" s="3">
        <v>0</v>
      </c>
      <c r="AF326" s="3">
        <v>0</v>
      </c>
      <c r="AG326" s="3">
        <v>0</v>
      </c>
      <c r="AH326" s="3">
        <v>0</v>
      </c>
      <c r="AI326" s="3">
        <v>0</v>
      </c>
      <c r="AJ326" s="3">
        <v>20</v>
      </c>
      <c r="AK326" s="4">
        <v>-20</v>
      </c>
      <c r="AL326" s="107">
        <v>5.9143518518518503E-3</v>
      </c>
      <c r="AM326">
        <v>52.79</v>
      </c>
    </row>
    <row r="327" spans="1:39" x14ac:dyDescent="0.45">
      <c r="A327" s="10" t="s">
        <v>862</v>
      </c>
      <c r="B327" s="10">
        <v>2021</v>
      </c>
      <c r="C327" s="25">
        <v>44416</v>
      </c>
      <c r="D327" s="10" t="s">
        <v>654</v>
      </c>
      <c r="E327" s="10" t="s">
        <v>599</v>
      </c>
      <c r="F327" s="10" t="s">
        <v>863</v>
      </c>
      <c r="G327" s="13" t="e">
        <f>(C327-VLOOKUP(E327,Riders!$A$2:$C$3501,2,FALSE))/365</f>
        <v>#N/A</v>
      </c>
      <c r="H327" s="10">
        <v>16</v>
      </c>
      <c r="I327" s="3">
        <v>0</v>
      </c>
      <c r="J327" s="3">
        <v>0</v>
      </c>
      <c r="K327" s="3">
        <v>0</v>
      </c>
      <c r="L327" s="3">
        <v>0</v>
      </c>
      <c r="M327" s="3">
        <v>0</v>
      </c>
      <c r="N327" s="3">
        <v>0</v>
      </c>
      <c r="O327" s="3">
        <v>0</v>
      </c>
      <c r="P327" s="3">
        <v>0</v>
      </c>
      <c r="Q327" s="3">
        <v>0</v>
      </c>
      <c r="R327" s="3">
        <v>0</v>
      </c>
      <c r="S327" s="3">
        <v>0</v>
      </c>
      <c r="T327" s="3">
        <v>0</v>
      </c>
      <c r="U327" s="3">
        <v>0</v>
      </c>
      <c r="V327" s="3">
        <v>0</v>
      </c>
      <c r="W327" s="3">
        <v>0</v>
      </c>
      <c r="X327" s="3">
        <v>0</v>
      </c>
      <c r="Y327" s="3">
        <v>0</v>
      </c>
      <c r="Z327" s="3">
        <v>0</v>
      </c>
      <c r="AA327" s="3">
        <v>0</v>
      </c>
      <c r="AB327" s="3">
        <v>0</v>
      </c>
      <c r="AC327" s="3">
        <v>0</v>
      </c>
      <c r="AD327" s="3">
        <v>0</v>
      </c>
      <c r="AE327" s="3">
        <v>0</v>
      </c>
      <c r="AF327" s="3">
        <v>0</v>
      </c>
      <c r="AG327" s="3">
        <v>0</v>
      </c>
      <c r="AH327" s="3">
        <v>0</v>
      </c>
      <c r="AI327" s="3">
        <v>0</v>
      </c>
      <c r="AJ327" s="3">
        <v>20</v>
      </c>
      <c r="AK327" s="4">
        <v>-20</v>
      </c>
      <c r="AL327" s="107">
        <v>5.9143518518518503E-3</v>
      </c>
      <c r="AM327">
        <v>52.79</v>
      </c>
    </row>
    <row r="328" spans="1:39" x14ac:dyDescent="0.45">
      <c r="A328" s="10" t="s">
        <v>862</v>
      </c>
      <c r="B328" s="10">
        <v>2021</v>
      </c>
      <c r="C328" s="25">
        <v>44416</v>
      </c>
      <c r="D328" s="10" t="s">
        <v>654</v>
      </c>
      <c r="E328" s="10" t="s">
        <v>276</v>
      </c>
      <c r="F328" s="10" t="s">
        <v>120</v>
      </c>
      <c r="G328" s="13" t="e">
        <f>(C328-VLOOKUP(E328,Riders!$A$2:$C$3501,2,FALSE))/365</f>
        <v>#N/A</v>
      </c>
      <c r="H328" s="10">
        <v>17</v>
      </c>
      <c r="I328" s="3">
        <v>0</v>
      </c>
      <c r="J328" s="3">
        <v>0</v>
      </c>
      <c r="K328" s="3">
        <v>0</v>
      </c>
      <c r="L328" s="3">
        <v>0</v>
      </c>
      <c r="M328" s="3">
        <v>0</v>
      </c>
      <c r="N328" s="3">
        <v>0</v>
      </c>
      <c r="O328" s="3">
        <v>0</v>
      </c>
      <c r="P328" s="3">
        <v>0</v>
      </c>
      <c r="Q328" s="3">
        <v>0</v>
      </c>
      <c r="R328" s="3">
        <v>0</v>
      </c>
      <c r="S328" s="3">
        <v>0</v>
      </c>
      <c r="T328" s="3">
        <v>0</v>
      </c>
      <c r="U328" s="3">
        <v>0</v>
      </c>
      <c r="V328" s="3">
        <v>0</v>
      </c>
      <c r="W328" s="3">
        <v>0</v>
      </c>
      <c r="X328" s="3">
        <v>0</v>
      </c>
      <c r="Y328" s="3">
        <v>0</v>
      </c>
      <c r="Z328" s="3">
        <v>0</v>
      </c>
      <c r="AA328" s="3">
        <v>0</v>
      </c>
      <c r="AB328" s="3">
        <v>0</v>
      </c>
      <c r="AC328" s="3">
        <v>0</v>
      </c>
      <c r="AD328" s="3">
        <v>0</v>
      </c>
      <c r="AE328" s="3">
        <v>0</v>
      </c>
      <c r="AF328" s="3">
        <v>0</v>
      </c>
      <c r="AG328" s="3">
        <v>0</v>
      </c>
      <c r="AH328" s="3">
        <v>0</v>
      </c>
      <c r="AI328" s="3">
        <v>0</v>
      </c>
      <c r="AJ328" s="3">
        <v>40</v>
      </c>
      <c r="AK328" s="3">
        <f>-1*AJ328</f>
        <v>-40</v>
      </c>
      <c r="AL328" s="107">
        <v>5.9143518518518503E-3</v>
      </c>
      <c r="AM328">
        <v>52.79</v>
      </c>
    </row>
    <row r="329" spans="1:39" x14ac:dyDescent="0.45">
      <c r="A329" s="10" t="s">
        <v>862</v>
      </c>
      <c r="B329" s="10">
        <v>2021</v>
      </c>
      <c r="C329" s="25">
        <v>44416</v>
      </c>
      <c r="D329" s="10" t="s">
        <v>654</v>
      </c>
      <c r="E329" s="10" t="s">
        <v>234</v>
      </c>
      <c r="F329" s="10" t="s">
        <v>235</v>
      </c>
      <c r="G329" s="13">
        <f>(C329-VLOOKUP(E329,Riders!$A$2:$C$3501,2,FALSE))/365</f>
        <v>24.884931506849316</v>
      </c>
      <c r="H329" s="10">
        <v>18</v>
      </c>
      <c r="I329" s="3">
        <v>0</v>
      </c>
      <c r="J329" s="3">
        <v>0</v>
      </c>
      <c r="K329" s="3">
        <v>0</v>
      </c>
      <c r="L329" s="3">
        <v>0</v>
      </c>
      <c r="M329" s="3">
        <v>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3">
        <v>0</v>
      </c>
      <c r="T329" s="3">
        <v>0</v>
      </c>
      <c r="U329" s="3">
        <v>0</v>
      </c>
      <c r="V329" s="3">
        <v>0</v>
      </c>
      <c r="W329" s="3">
        <v>0</v>
      </c>
      <c r="X329" s="3">
        <v>0</v>
      </c>
      <c r="Y329" s="3">
        <v>0</v>
      </c>
      <c r="Z329" s="3">
        <v>0</v>
      </c>
      <c r="AA329" s="3">
        <v>0</v>
      </c>
      <c r="AB329" s="3">
        <v>0</v>
      </c>
      <c r="AC329" s="3">
        <v>0</v>
      </c>
      <c r="AD329" s="3">
        <v>0</v>
      </c>
      <c r="AE329" s="3">
        <v>0</v>
      </c>
      <c r="AF329" s="3">
        <v>0</v>
      </c>
      <c r="AG329" s="3">
        <v>0</v>
      </c>
      <c r="AH329" s="3">
        <v>0</v>
      </c>
      <c r="AI329" s="3">
        <v>0</v>
      </c>
      <c r="AJ329" s="3">
        <v>40</v>
      </c>
      <c r="AK329" s="3">
        <f>-1*AJ329</f>
        <v>-40</v>
      </c>
      <c r="AL329" s="107">
        <v>5.9143518518518503E-3</v>
      </c>
      <c r="AM329">
        <v>52.79</v>
      </c>
    </row>
    <row r="330" spans="1:39" x14ac:dyDescent="0.45">
      <c r="A330" s="10" t="s">
        <v>862</v>
      </c>
      <c r="B330" s="10">
        <v>2021</v>
      </c>
      <c r="C330" s="25">
        <v>44416</v>
      </c>
      <c r="D330" s="10" t="s">
        <v>654</v>
      </c>
      <c r="E330" s="10" t="s">
        <v>340</v>
      </c>
      <c r="F330" s="10" t="s">
        <v>65</v>
      </c>
      <c r="G330" s="13">
        <f>(C330-VLOOKUP(E330,Riders!$A$2:$C$3501,2,FALSE))/365</f>
        <v>26.219178082191782</v>
      </c>
      <c r="H330" s="10">
        <v>19</v>
      </c>
      <c r="I330" s="3">
        <v>0</v>
      </c>
      <c r="J330" s="3">
        <v>0</v>
      </c>
      <c r="K330" s="3">
        <v>0</v>
      </c>
      <c r="L330" s="3">
        <v>0</v>
      </c>
      <c r="M330" s="3">
        <v>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3">
        <v>0</v>
      </c>
      <c r="T330" s="3">
        <v>0</v>
      </c>
      <c r="U330" s="3">
        <v>0</v>
      </c>
      <c r="V330" s="3">
        <v>0</v>
      </c>
      <c r="W330" s="3">
        <v>0</v>
      </c>
      <c r="X330" s="3">
        <v>0</v>
      </c>
      <c r="Y330" s="3">
        <v>0</v>
      </c>
      <c r="Z330" s="3">
        <v>0</v>
      </c>
      <c r="AA330" s="3">
        <v>0</v>
      </c>
      <c r="AB330" s="3">
        <v>0</v>
      </c>
      <c r="AC330" s="3">
        <v>0</v>
      </c>
      <c r="AD330" s="3">
        <v>0</v>
      </c>
      <c r="AE330" s="3">
        <v>0</v>
      </c>
      <c r="AF330" s="3">
        <v>0</v>
      </c>
      <c r="AG330" s="3">
        <v>0</v>
      </c>
      <c r="AH330" s="3">
        <v>0</v>
      </c>
      <c r="AI330" s="3">
        <v>0</v>
      </c>
      <c r="AJ330" s="3">
        <v>40</v>
      </c>
      <c r="AK330" s="3">
        <f>-1*AJ330</f>
        <v>-40</v>
      </c>
      <c r="AL330" s="107">
        <v>5.9143518518518503E-3</v>
      </c>
      <c r="AM330">
        <v>52.79</v>
      </c>
    </row>
    <row r="331" spans="1:39" x14ac:dyDescent="0.45">
      <c r="A331" s="10" t="s">
        <v>862</v>
      </c>
      <c r="B331" s="10">
        <v>2021</v>
      </c>
      <c r="C331" s="25">
        <v>44416</v>
      </c>
      <c r="D331" s="10" t="s">
        <v>654</v>
      </c>
      <c r="E331" s="10" t="s">
        <v>236</v>
      </c>
      <c r="F331" s="10" t="s">
        <v>51</v>
      </c>
      <c r="G331" s="13">
        <f>(C331-VLOOKUP(E331,Riders!$A$2:$C$3501,2,FALSE))/365</f>
        <v>25.761643835616439</v>
      </c>
      <c r="H331" s="10" t="s">
        <v>308</v>
      </c>
      <c r="I331" s="3">
        <v>0</v>
      </c>
      <c r="J331" s="3">
        <v>0</v>
      </c>
      <c r="K331" s="3">
        <v>0</v>
      </c>
      <c r="L331" s="3">
        <v>0</v>
      </c>
      <c r="M331" s="3">
        <v>0</v>
      </c>
      <c r="N331" s="3">
        <v>0</v>
      </c>
      <c r="O331" s="3">
        <v>0</v>
      </c>
      <c r="P331" s="3">
        <v>0</v>
      </c>
      <c r="Q331" s="3">
        <v>0</v>
      </c>
      <c r="R331" s="3">
        <v>0</v>
      </c>
      <c r="S331" s="3">
        <v>0</v>
      </c>
      <c r="T331" s="3">
        <v>0</v>
      </c>
      <c r="U331" s="3">
        <v>0</v>
      </c>
      <c r="V331" s="3">
        <v>0</v>
      </c>
      <c r="W331" s="3">
        <v>0</v>
      </c>
      <c r="X331" s="3">
        <v>0</v>
      </c>
      <c r="Y331" s="3">
        <v>0</v>
      </c>
      <c r="Z331" s="3">
        <v>0</v>
      </c>
      <c r="AA331" s="3">
        <v>0</v>
      </c>
      <c r="AB331" s="3">
        <v>0</v>
      </c>
      <c r="AC331" s="3">
        <v>0</v>
      </c>
      <c r="AD331" s="3">
        <v>0</v>
      </c>
      <c r="AE331" s="3">
        <v>0</v>
      </c>
      <c r="AF331" s="3">
        <v>0</v>
      </c>
      <c r="AG331" s="3">
        <v>0</v>
      </c>
      <c r="AH331" s="3">
        <v>0</v>
      </c>
      <c r="AI331" s="3">
        <v>0</v>
      </c>
      <c r="AJ331" s="3">
        <v>0</v>
      </c>
      <c r="AK331" s="3" t="s">
        <v>308</v>
      </c>
      <c r="AL331" s="107">
        <v>5.9143518518518503E-3</v>
      </c>
      <c r="AM331">
        <v>52.79</v>
      </c>
    </row>
    <row r="332" spans="1:39" x14ac:dyDescent="0.45">
      <c r="A332" s="10" t="s">
        <v>862</v>
      </c>
      <c r="B332" s="10">
        <v>2021</v>
      </c>
      <c r="C332" s="25">
        <v>44416</v>
      </c>
      <c r="D332" s="10" t="s">
        <v>654</v>
      </c>
      <c r="E332" s="10" t="s">
        <v>268</v>
      </c>
      <c r="F332" s="10" t="s">
        <v>47</v>
      </c>
      <c r="G332" s="13">
        <f>(C332-VLOOKUP(E332,Riders!$A$2:$C$3501,2,FALSE))/365</f>
        <v>24.602739726027398</v>
      </c>
      <c r="H332" s="10" t="s">
        <v>308</v>
      </c>
      <c r="I332" s="3">
        <v>0</v>
      </c>
      <c r="J332" s="3">
        <v>0</v>
      </c>
      <c r="K332" s="3">
        <v>0</v>
      </c>
      <c r="L332" s="3">
        <v>0</v>
      </c>
      <c r="M332" s="3">
        <v>0</v>
      </c>
      <c r="N332" s="3">
        <v>0</v>
      </c>
      <c r="O332" s="3">
        <v>0</v>
      </c>
      <c r="P332" s="3">
        <v>0</v>
      </c>
      <c r="Q332" s="3">
        <v>0</v>
      </c>
      <c r="R332" s="3">
        <v>0</v>
      </c>
      <c r="S332" s="3">
        <v>0</v>
      </c>
      <c r="T332" s="3">
        <v>0</v>
      </c>
      <c r="U332" s="3">
        <v>0</v>
      </c>
      <c r="V332" s="3">
        <v>0</v>
      </c>
      <c r="W332" s="3">
        <v>0</v>
      </c>
      <c r="X332" s="3">
        <v>0</v>
      </c>
      <c r="Y332" s="3">
        <v>0</v>
      </c>
      <c r="Z332" s="3">
        <v>0</v>
      </c>
      <c r="AA332" s="3">
        <v>0</v>
      </c>
      <c r="AB332" s="3">
        <v>0</v>
      </c>
      <c r="AC332" s="3">
        <v>0</v>
      </c>
      <c r="AD332" s="3">
        <v>0</v>
      </c>
      <c r="AE332" s="3">
        <v>0</v>
      </c>
      <c r="AF332" s="3">
        <v>0</v>
      </c>
      <c r="AG332" s="3">
        <v>0</v>
      </c>
      <c r="AH332" s="3">
        <v>0</v>
      </c>
      <c r="AI332" s="3">
        <v>0</v>
      </c>
      <c r="AJ332" s="3">
        <v>20</v>
      </c>
      <c r="AK332" s="3" t="s">
        <v>308</v>
      </c>
      <c r="AL332" s="107">
        <v>5.9143518518518503E-3</v>
      </c>
      <c r="AM332">
        <v>52.79</v>
      </c>
    </row>
    <row r="333" spans="1:39" x14ac:dyDescent="0.45">
      <c r="A333" s="4" t="s">
        <v>117</v>
      </c>
      <c r="B333" s="4">
        <v>2021</v>
      </c>
      <c r="C333" s="5">
        <v>44387</v>
      </c>
      <c r="D333" s="4" t="s">
        <v>72</v>
      </c>
      <c r="E333" s="51" t="s">
        <v>242</v>
      </c>
      <c r="F333" s="4" t="s">
        <v>243</v>
      </c>
      <c r="G333" s="13">
        <f>(C333-VLOOKUP(E333,Riders!$A$2:$C$3501,2,FALSE))/365</f>
        <v>26.610958904109587</v>
      </c>
      <c r="H333" s="4">
        <v>1</v>
      </c>
      <c r="I333" s="4">
        <v>1</v>
      </c>
      <c r="J333" s="4">
        <v>1</v>
      </c>
      <c r="K333" s="4">
        <v>0</v>
      </c>
      <c r="L333" s="4">
        <v>1</v>
      </c>
      <c r="M333" s="4">
        <v>0</v>
      </c>
      <c r="N333" s="4">
        <v>0</v>
      </c>
      <c r="O333" s="4">
        <v>1</v>
      </c>
      <c r="P333" s="4">
        <v>1</v>
      </c>
      <c r="Q333" s="4">
        <v>1</v>
      </c>
      <c r="R333" s="4">
        <v>1</v>
      </c>
      <c r="S333" s="4">
        <v>0</v>
      </c>
      <c r="T333" s="4">
        <v>0</v>
      </c>
      <c r="U333" s="4">
        <v>0</v>
      </c>
      <c r="V333" s="4">
        <v>0</v>
      </c>
      <c r="W333" s="4">
        <v>0</v>
      </c>
      <c r="X333" s="4">
        <v>0</v>
      </c>
      <c r="Y333" s="4">
        <v>0</v>
      </c>
      <c r="Z333" s="4">
        <v>0</v>
      </c>
      <c r="AA333" s="4">
        <v>0</v>
      </c>
      <c r="AB333" s="4">
        <v>0</v>
      </c>
      <c r="AC333" s="4">
        <v>0</v>
      </c>
      <c r="AD333" s="4">
        <v>0</v>
      </c>
      <c r="AE333" s="4">
        <v>0</v>
      </c>
      <c r="AF333" s="4">
        <v>0</v>
      </c>
      <c r="AG333" s="4">
        <v>0</v>
      </c>
      <c r="AH333" s="4">
        <v>0</v>
      </c>
      <c r="AI333" s="4">
        <v>20</v>
      </c>
      <c r="AJ333" s="4">
        <v>0</v>
      </c>
      <c r="AK333" s="4">
        <v>27</v>
      </c>
      <c r="AL333" s="107">
        <v>6.2037037037037043E-3</v>
      </c>
      <c r="AM333">
        <v>50.353000000000002</v>
      </c>
    </row>
    <row r="334" spans="1:39" x14ac:dyDescent="0.45">
      <c r="A334" s="4" t="s">
        <v>117</v>
      </c>
      <c r="B334" s="4">
        <v>2021</v>
      </c>
      <c r="C334" s="5">
        <v>44387</v>
      </c>
      <c r="D334" s="4" t="s">
        <v>72</v>
      </c>
      <c r="E334" s="4" t="s">
        <v>291</v>
      </c>
      <c r="F334" s="4" t="s">
        <v>56</v>
      </c>
      <c r="G334" s="13">
        <f>(C334-VLOOKUP(E334,Riders!$A$2:$C$3501,2,FALSE))/365</f>
        <v>20.232876712328768</v>
      </c>
      <c r="H334" s="4">
        <v>2</v>
      </c>
      <c r="I334" s="4">
        <v>0</v>
      </c>
      <c r="J334" s="4">
        <v>0</v>
      </c>
      <c r="K334" s="4">
        <v>0</v>
      </c>
      <c r="L334" s="4">
        <v>0</v>
      </c>
      <c r="M334" s="4">
        <v>0</v>
      </c>
      <c r="N334" s="4">
        <v>0</v>
      </c>
      <c r="O334" s="4">
        <v>0</v>
      </c>
      <c r="P334" s="4">
        <v>0</v>
      </c>
      <c r="Q334" s="4">
        <v>0</v>
      </c>
      <c r="R334" s="4">
        <v>0</v>
      </c>
      <c r="S334" s="4">
        <v>0</v>
      </c>
      <c r="T334" s="4">
        <v>1</v>
      </c>
      <c r="U334" s="4">
        <v>0</v>
      </c>
      <c r="V334" s="4">
        <v>0</v>
      </c>
      <c r="W334" s="4">
        <v>0</v>
      </c>
      <c r="X334" s="4">
        <v>1</v>
      </c>
      <c r="Y334" s="4">
        <v>0</v>
      </c>
      <c r="Z334" s="4">
        <v>0</v>
      </c>
      <c r="AA334" s="4">
        <v>0</v>
      </c>
      <c r="AB334" s="4">
        <v>0</v>
      </c>
      <c r="AC334" s="4">
        <v>1</v>
      </c>
      <c r="AD334" s="4">
        <v>0</v>
      </c>
      <c r="AE334" s="4">
        <v>1</v>
      </c>
      <c r="AF334" s="4">
        <v>1</v>
      </c>
      <c r="AG334" s="4">
        <v>0</v>
      </c>
      <c r="AH334" s="4">
        <v>0</v>
      </c>
      <c r="AI334" s="4">
        <v>20</v>
      </c>
      <c r="AJ334" s="4">
        <v>0</v>
      </c>
      <c r="AK334" s="4">
        <v>25</v>
      </c>
      <c r="AL334" s="107">
        <v>6.2037037037037043E-3</v>
      </c>
      <c r="AM334">
        <v>50.353000000000002</v>
      </c>
    </row>
    <row r="335" spans="1:39" x14ac:dyDescent="0.45">
      <c r="A335" s="4" t="s">
        <v>117</v>
      </c>
      <c r="B335" s="4">
        <v>2021</v>
      </c>
      <c r="C335" s="5">
        <v>44387</v>
      </c>
      <c r="D335" s="4" t="s">
        <v>72</v>
      </c>
      <c r="E335" s="4" t="s">
        <v>222</v>
      </c>
      <c r="F335" s="4" t="s">
        <v>223</v>
      </c>
      <c r="G335" s="13">
        <f>(C335-VLOOKUP(E335,Riders!$A$2:$C$3501,2,FALSE))/365</f>
        <v>22.019178082191782</v>
      </c>
      <c r="H335" s="4">
        <v>3</v>
      </c>
      <c r="I335" s="4">
        <v>0</v>
      </c>
      <c r="J335" s="4">
        <v>0</v>
      </c>
      <c r="K335" s="4">
        <v>0</v>
      </c>
      <c r="L335" s="4">
        <v>0</v>
      </c>
      <c r="M335" s="4">
        <v>0</v>
      </c>
      <c r="N335" s="4">
        <v>0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0</v>
      </c>
      <c r="V335" s="4">
        <v>1</v>
      </c>
      <c r="W335" s="4">
        <v>1</v>
      </c>
      <c r="X335" s="4">
        <v>0</v>
      </c>
      <c r="Y335" s="4">
        <v>1</v>
      </c>
      <c r="Z335" s="4">
        <v>0</v>
      </c>
      <c r="AA335" s="4">
        <v>0</v>
      </c>
      <c r="AB335" s="4">
        <v>0</v>
      </c>
      <c r="AC335" s="4">
        <v>0</v>
      </c>
      <c r="AD335" s="4">
        <v>0</v>
      </c>
      <c r="AE335" s="4">
        <v>0</v>
      </c>
      <c r="AF335" s="4">
        <v>0</v>
      </c>
      <c r="AG335" s="4">
        <v>0</v>
      </c>
      <c r="AH335" s="4">
        <v>0</v>
      </c>
      <c r="AI335" s="4">
        <v>20</v>
      </c>
      <c r="AJ335" s="4">
        <v>0</v>
      </c>
      <c r="AK335" s="4">
        <v>23</v>
      </c>
      <c r="AL335" s="107">
        <v>6.2037037037037E-3</v>
      </c>
      <c r="AM335">
        <v>50.353000000000002</v>
      </c>
    </row>
    <row r="336" spans="1:39" x14ac:dyDescent="0.45">
      <c r="A336" s="4" t="s">
        <v>117</v>
      </c>
      <c r="B336" s="4">
        <v>2021</v>
      </c>
      <c r="C336" s="5">
        <v>44387</v>
      </c>
      <c r="D336" s="4" t="s">
        <v>72</v>
      </c>
      <c r="E336" s="4" t="s">
        <v>277</v>
      </c>
      <c r="F336" s="4" t="s">
        <v>278</v>
      </c>
      <c r="G336" s="13">
        <f>(C336-VLOOKUP(E336,Riders!$A$2:$C$3501,2,FALSE))/365</f>
        <v>23.331506849315069</v>
      </c>
      <c r="H336" s="4">
        <v>4</v>
      </c>
      <c r="I336" s="4">
        <v>0</v>
      </c>
      <c r="J336" s="4">
        <v>0</v>
      </c>
      <c r="K336" s="4">
        <v>0</v>
      </c>
      <c r="L336" s="4">
        <v>0</v>
      </c>
      <c r="M336" s="4">
        <v>0</v>
      </c>
      <c r="N336" s="4">
        <v>0</v>
      </c>
      <c r="O336" s="4">
        <v>0</v>
      </c>
      <c r="P336" s="4">
        <v>0</v>
      </c>
      <c r="Q336" s="4">
        <v>0</v>
      </c>
      <c r="R336" s="4">
        <v>0</v>
      </c>
      <c r="S336" s="4">
        <v>0</v>
      </c>
      <c r="T336" s="4">
        <v>0</v>
      </c>
      <c r="U336" s="4">
        <v>0</v>
      </c>
      <c r="V336" s="4">
        <v>0</v>
      </c>
      <c r="W336" s="4">
        <v>0</v>
      </c>
      <c r="X336" s="4">
        <v>0</v>
      </c>
      <c r="Y336" s="4">
        <v>0</v>
      </c>
      <c r="Z336" s="4">
        <v>1</v>
      </c>
      <c r="AA336" s="4">
        <v>1</v>
      </c>
      <c r="AB336" s="4">
        <v>1</v>
      </c>
      <c r="AC336" s="4">
        <v>0</v>
      </c>
      <c r="AD336" s="4">
        <v>0</v>
      </c>
      <c r="AE336" s="4">
        <v>0</v>
      </c>
      <c r="AF336" s="4">
        <v>0</v>
      </c>
      <c r="AG336" s="4">
        <v>0</v>
      </c>
      <c r="AH336" s="4">
        <v>0</v>
      </c>
      <c r="AI336" s="4">
        <v>20</v>
      </c>
      <c r="AJ336" s="4">
        <v>0</v>
      </c>
      <c r="AK336" s="4">
        <v>23</v>
      </c>
      <c r="AL336" s="107">
        <v>6.2037037037037E-3</v>
      </c>
      <c r="AM336">
        <v>50.353000000000002</v>
      </c>
    </row>
    <row r="337" spans="1:39" x14ac:dyDescent="0.45">
      <c r="A337" s="4" t="s">
        <v>117</v>
      </c>
      <c r="B337" s="4">
        <v>2021</v>
      </c>
      <c r="C337" s="5">
        <v>44387</v>
      </c>
      <c r="D337" s="4" t="s">
        <v>72</v>
      </c>
      <c r="E337" s="4" t="s">
        <v>297</v>
      </c>
      <c r="F337" s="4" t="s">
        <v>31</v>
      </c>
      <c r="G337" s="13">
        <f>(C337-VLOOKUP(E337,Riders!$A$2:$C$3501,2,FALSE))/365</f>
        <v>22.010958904109589</v>
      </c>
      <c r="H337" s="4">
        <v>5</v>
      </c>
      <c r="I337" s="4">
        <v>0</v>
      </c>
      <c r="J337" s="4">
        <v>0</v>
      </c>
      <c r="K337" s="4">
        <v>1</v>
      </c>
      <c r="L337" s="4">
        <v>0</v>
      </c>
      <c r="M337" s="4">
        <v>1</v>
      </c>
      <c r="N337" s="4">
        <v>1</v>
      </c>
      <c r="O337" s="4">
        <v>0</v>
      </c>
      <c r="P337" s="4">
        <v>0</v>
      </c>
      <c r="Q337" s="4">
        <v>0</v>
      </c>
      <c r="R337" s="4">
        <v>0</v>
      </c>
      <c r="S337" s="4">
        <v>0</v>
      </c>
      <c r="T337" s="4">
        <v>0</v>
      </c>
      <c r="U337" s="4">
        <v>0</v>
      </c>
      <c r="V337" s="4">
        <v>0</v>
      </c>
      <c r="W337" s="4">
        <v>0</v>
      </c>
      <c r="X337" s="4">
        <v>0</v>
      </c>
      <c r="Y337" s="4">
        <v>0</v>
      </c>
      <c r="Z337" s="4">
        <v>0</v>
      </c>
      <c r="AA337" s="4">
        <v>0</v>
      </c>
      <c r="AB337" s="4">
        <v>0</v>
      </c>
      <c r="AC337" s="4">
        <v>0</v>
      </c>
      <c r="AD337" s="4">
        <v>0</v>
      </c>
      <c r="AE337" s="4">
        <v>0</v>
      </c>
      <c r="AF337" s="4">
        <v>0</v>
      </c>
      <c r="AG337" s="4">
        <v>0</v>
      </c>
      <c r="AH337" s="4">
        <v>0</v>
      </c>
      <c r="AI337" s="4">
        <v>20</v>
      </c>
      <c r="AJ337" s="4">
        <v>0</v>
      </c>
      <c r="AK337" s="4">
        <v>23</v>
      </c>
      <c r="AL337" s="107">
        <v>6.2037037037037E-3</v>
      </c>
      <c r="AM337">
        <v>50.353000000000002</v>
      </c>
    </row>
    <row r="338" spans="1:39" x14ac:dyDescent="0.45">
      <c r="A338" s="4" t="s">
        <v>117</v>
      </c>
      <c r="B338" s="4">
        <v>2021</v>
      </c>
      <c r="C338" s="5">
        <v>44387</v>
      </c>
      <c r="D338" s="4" t="s">
        <v>72</v>
      </c>
      <c r="E338" s="4" t="s">
        <v>292</v>
      </c>
      <c r="F338" s="4" t="s">
        <v>118</v>
      </c>
      <c r="G338" s="13">
        <f>(C338-VLOOKUP(E338,Riders!$A$2:$C$3501,2,FALSE))/365</f>
        <v>27.783561643835615</v>
      </c>
      <c r="H338" s="4">
        <v>6</v>
      </c>
      <c r="I338" s="4">
        <v>0</v>
      </c>
      <c r="J338" s="4">
        <v>0</v>
      </c>
      <c r="K338" s="4">
        <v>0</v>
      </c>
      <c r="L338" s="4">
        <v>0</v>
      </c>
      <c r="M338" s="4">
        <v>0</v>
      </c>
      <c r="N338" s="4">
        <v>0</v>
      </c>
      <c r="O338" s="4">
        <v>0</v>
      </c>
      <c r="P338" s="4">
        <v>0</v>
      </c>
      <c r="Q338" s="4">
        <v>0</v>
      </c>
      <c r="R338" s="4">
        <v>0</v>
      </c>
      <c r="S338" s="4">
        <v>1</v>
      </c>
      <c r="T338" s="4">
        <v>0</v>
      </c>
      <c r="U338" s="4">
        <v>0</v>
      </c>
      <c r="V338" s="4">
        <v>0</v>
      </c>
      <c r="W338" s="4">
        <v>0</v>
      </c>
      <c r="X338" s="4">
        <v>0</v>
      </c>
      <c r="Y338" s="4">
        <v>0</v>
      </c>
      <c r="Z338" s="4">
        <v>0</v>
      </c>
      <c r="AA338" s="4">
        <v>0</v>
      </c>
      <c r="AB338" s="4">
        <v>0</v>
      </c>
      <c r="AC338" s="4">
        <v>0</v>
      </c>
      <c r="AD338" s="4">
        <v>1</v>
      </c>
      <c r="AE338" s="4">
        <v>0</v>
      </c>
      <c r="AF338" s="4">
        <v>0</v>
      </c>
      <c r="AG338" s="4">
        <v>0</v>
      </c>
      <c r="AH338" s="4">
        <v>0</v>
      </c>
      <c r="AI338" s="4">
        <v>20</v>
      </c>
      <c r="AJ338" s="4">
        <v>0</v>
      </c>
      <c r="AK338" s="4">
        <v>22</v>
      </c>
      <c r="AL338" s="107">
        <v>6.2037037037037E-3</v>
      </c>
      <c r="AM338">
        <v>50.353000000000002</v>
      </c>
    </row>
    <row r="339" spans="1:39" x14ac:dyDescent="0.45">
      <c r="A339" s="4" t="s">
        <v>117</v>
      </c>
      <c r="B339" s="4">
        <v>2021</v>
      </c>
      <c r="C339" s="5">
        <v>44387</v>
      </c>
      <c r="D339" s="4" t="s">
        <v>72</v>
      </c>
      <c r="E339" s="4" t="s">
        <v>276</v>
      </c>
      <c r="F339" s="4" t="s">
        <v>120</v>
      </c>
      <c r="G339" s="13" t="e">
        <f>(C339-VLOOKUP(E339,Riders!$A$2:$C$3501,2,FALSE))/365</f>
        <v>#N/A</v>
      </c>
      <c r="H339" s="4">
        <v>7</v>
      </c>
      <c r="I339" s="4">
        <v>0</v>
      </c>
      <c r="J339" s="4">
        <v>0</v>
      </c>
      <c r="K339" s="4">
        <v>0</v>
      </c>
      <c r="L339" s="4">
        <v>0</v>
      </c>
      <c r="M339" s="4">
        <v>0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0</v>
      </c>
      <c r="T339" s="4">
        <v>0</v>
      </c>
      <c r="U339" s="4">
        <v>1</v>
      </c>
      <c r="V339" s="4">
        <v>0</v>
      </c>
      <c r="W339" s="4">
        <v>0</v>
      </c>
      <c r="X339" s="4">
        <v>0</v>
      </c>
      <c r="Y339" s="4">
        <v>0</v>
      </c>
      <c r="Z339" s="4">
        <v>0</v>
      </c>
      <c r="AA339" s="4">
        <v>0</v>
      </c>
      <c r="AB339" s="4">
        <v>0</v>
      </c>
      <c r="AC339" s="4">
        <v>0</v>
      </c>
      <c r="AD339" s="4">
        <v>0</v>
      </c>
      <c r="AE339" s="4">
        <v>0</v>
      </c>
      <c r="AF339" s="4">
        <v>0</v>
      </c>
      <c r="AG339" s="4">
        <v>0</v>
      </c>
      <c r="AH339" s="4">
        <v>0</v>
      </c>
      <c r="AI339" s="4">
        <v>20</v>
      </c>
      <c r="AJ339" s="4">
        <v>0</v>
      </c>
      <c r="AK339" s="4">
        <v>21</v>
      </c>
      <c r="AL339" s="107">
        <v>6.2037037037037E-3</v>
      </c>
      <c r="AM339">
        <v>50.353000000000002</v>
      </c>
    </row>
    <row r="340" spans="1:39" x14ac:dyDescent="0.45">
      <c r="A340" s="4" t="s">
        <v>117</v>
      </c>
      <c r="B340" s="4">
        <v>2021</v>
      </c>
      <c r="C340" s="5">
        <v>44387</v>
      </c>
      <c r="D340" s="4" t="s">
        <v>72</v>
      </c>
      <c r="E340" s="4" t="s">
        <v>281</v>
      </c>
      <c r="F340" s="4" t="s">
        <v>124</v>
      </c>
      <c r="G340" s="13">
        <f>(C340-VLOOKUP(E340,Riders!$A$2:$C$3501,2,FALSE))/365</f>
        <v>27.238356164383561</v>
      </c>
      <c r="H340" s="4">
        <v>8</v>
      </c>
      <c r="I340" s="4">
        <v>0</v>
      </c>
      <c r="J340" s="4">
        <v>0</v>
      </c>
      <c r="K340" s="4">
        <v>0</v>
      </c>
      <c r="L340" s="4">
        <v>0</v>
      </c>
      <c r="M340" s="4">
        <v>0</v>
      </c>
      <c r="N340" s="4">
        <v>0</v>
      </c>
      <c r="O340" s="4">
        <v>0</v>
      </c>
      <c r="P340" s="4">
        <v>0</v>
      </c>
      <c r="Q340" s="4">
        <v>0</v>
      </c>
      <c r="R340" s="4">
        <v>0</v>
      </c>
      <c r="S340" s="4">
        <v>0</v>
      </c>
      <c r="T340" s="4">
        <v>0</v>
      </c>
      <c r="U340" s="4">
        <v>0</v>
      </c>
      <c r="V340" s="4">
        <v>0</v>
      </c>
      <c r="W340" s="4">
        <v>0</v>
      </c>
      <c r="X340" s="4">
        <v>0</v>
      </c>
      <c r="Y340" s="4">
        <v>0</v>
      </c>
      <c r="Z340" s="4">
        <v>0</v>
      </c>
      <c r="AA340" s="4">
        <v>0</v>
      </c>
      <c r="AB340" s="4">
        <v>0</v>
      </c>
      <c r="AC340" s="4">
        <v>0</v>
      </c>
      <c r="AD340" s="4">
        <v>0</v>
      </c>
      <c r="AE340" s="4">
        <v>0</v>
      </c>
      <c r="AF340" s="4">
        <v>0</v>
      </c>
      <c r="AG340" s="4">
        <v>0</v>
      </c>
      <c r="AH340" s="4">
        <v>0</v>
      </c>
      <c r="AI340" s="4">
        <v>20</v>
      </c>
      <c r="AJ340" s="4">
        <v>0</v>
      </c>
      <c r="AK340" s="4">
        <v>20</v>
      </c>
      <c r="AL340" s="107">
        <v>6.2037037037037E-3</v>
      </c>
      <c r="AM340">
        <v>50.353000000000002</v>
      </c>
    </row>
    <row r="341" spans="1:39" x14ac:dyDescent="0.45">
      <c r="A341" s="4" t="s">
        <v>117</v>
      </c>
      <c r="B341" s="4">
        <v>2021</v>
      </c>
      <c r="C341" s="5">
        <v>44387</v>
      </c>
      <c r="D341" s="4" t="s">
        <v>72</v>
      </c>
      <c r="E341" s="4" t="s">
        <v>290</v>
      </c>
      <c r="F341" s="4" t="s">
        <v>232</v>
      </c>
      <c r="G341" s="13">
        <f>(C341-VLOOKUP(E341,Riders!$A$2:$C$3501,2,FALSE))/365</f>
        <v>22.852054794520548</v>
      </c>
      <c r="H341" s="4">
        <v>9</v>
      </c>
      <c r="I341" s="4">
        <v>0</v>
      </c>
      <c r="J341" s="4">
        <v>0</v>
      </c>
      <c r="K341" s="4">
        <v>0</v>
      </c>
      <c r="L341" s="4">
        <v>0</v>
      </c>
      <c r="M341" s="4">
        <v>0</v>
      </c>
      <c r="N341" s="4">
        <v>0</v>
      </c>
      <c r="O341" s="4">
        <v>0</v>
      </c>
      <c r="P341" s="4">
        <v>0</v>
      </c>
      <c r="Q341" s="4">
        <v>0</v>
      </c>
      <c r="R341" s="4">
        <v>0</v>
      </c>
      <c r="S341" s="4">
        <v>0</v>
      </c>
      <c r="T341" s="4">
        <v>0</v>
      </c>
      <c r="U341" s="4">
        <v>0</v>
      </c>
      <c r="V341" s="4">
        <v>0</v>
      </c>
      <c r="W341" s="4">
        <v>0</v>
      </c>
      <c r="X341" s="4">
        <v>0</v>
      </c>
      <c r="Y341" s="4">
        <v>0</v>
      </c>
      <c r="Z341" s="4">
        <v>0</v>
      </c>
      <c r="AA341" s="4">
        <v>0</v>
      </c>
      <c r="AB341" s="4">
        <v>0</v>
      </c>
      <c r="AC341" s="4">
        <v>0</v>
      </c>
      <c r="AD341" s="4">
        <v>0</v>
      </c>
      <c r="AE341" s="4">
        <v>0</v>
      </c>
      <c r="AF341" s="4">
        <v>0</v>
      </c>
      <c r="AG341" s="4">
        <v>0</v>
      </c>
      <c r="AH341" s="4">
        <v>1</v>
      </c>
      <c r="AI341" s="4">
        <v>0</v>
      </c>
      <c r="AJ341" s="4">
        <v>0</v>
      </c>
      <c r="AK341" s="4">
        <v>1</v>
      </c>
      <c r="AL341" s="107">
        <v>6.2037037037037E-3</v>
      </c>
      <c r="AM341">
        <v>50.353000000000002</v>
      </c>
    </row>
    <row r="342" spans="1:39" x14ac:dyDescent="0.45">
      <c r="A342" s="4" t="s">
        <v>117</v>
      </c>
      <c r="B342" s="4">
        <v>2021</v>
      </c>
      <c r="C342" s="5">
        <v>44387</v>
      </c>
      <c r="D342" s="4" t="s">
        <v>72</v>
      </c>
      <c r="E342" s="4" t="s">
        <v>1415</v>
      </c>
      <c r="F342" s="4" t="s">
        <v>230</v>
      </c>
      <c r="G342" s="13">
        <f>(C342-VLOOKUP(E342,Riders!$A$2:$C$3501,2,FALSE))/365</f>
        <v>31.443835616438356</v>
      </c>
      <c r="H342" s="4">
        <v>10</v>
      </c>
      <c r="I342" s="4">
        <v>0</v>
      </c>
      <c r="J342" s="4">
        <v>0</v>
      </c>
      <c r="K342" s="4">
        <v>0</v>
      </c>
      <c r="L342" s="4">
        <v>0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0</v>
      </c>
      <c r="X342" s="4">
        <v>0</v>
      </c>
      <c r="Y342" s="4">
        <v>0</v>
      </c>
      <c r="Z342" s="4">
        <v>0</v>
      </c>
      <c r="AA342" s="4">
        <v>0</v>
      </c>
      <c r="AB342" s="4">
        <v>0</v>
      </c>
      <c r="AC342" s="4">
        <v>0</v>
      </c>
      <c r="AD342" s="4">
        <v>0</v>
      </c>
      <c r="AE342" s="4">
        <v>0</v>
      </c>
      <c r="AF342" s="4">
        <v>0</v>
      </c>
      <c r="AG342" s="4">
        <v>0</v>
      </c>
      <c r="AH342" s="4">
        <v>0</v>
      </c>
      <c r="AI342" s="4">
        <v>0</v>
      </c>
      <c r="AJ342" s="4">
        <v>0</v>
      </c>
      <c r="AK342" s="4">
        <v>0</v>
      </c>
      <c r="AL342" s="107">
        <v>6.2037037037037E-3</v>
      </c>
      <c r="AM342">
        <v>50.353000000000002</v>
      </c>
    </row>
    <row r="343" spans="1:39" x14ac:dyDescent="0.45">
      <c r="A343" s="4" t="s">
        <v>117</v>
      </c>
      <c r="B343" s="4">
        <v>2021</v>
      </c>
      <c r="C343" s="5">
        <v>44387</v>
      </c>
      <c r="D343" s="4" t="s">
        <v>72</v>
      </c>
      <c r="E343" s="4" t="s">
        <v>234</v>
      </c>
      <c r="F343" s="4" t="s">
        <v>235</v>
      </c>
      <c r="G343" s="13">
        <f>(C343-VLOOKUP(E343,Riders!$A$2:$C$3501,2,FALSE))/365</f>
        <v>24.805479452054794</v>
      </c>
      <c r="H343" s="4">
        <v>11</v>
      </c>
      <c r="I343" s="4">
        <v>0</v>
      </c>
      <c r="J343" s="4">
        <v>0</v>
      </c>
      <c r="K343" s="4">
        <v>0</v>
      </c>
      <c r="L343" s="4">
        <v>0</v>
      </c>
      <c r="M343" s="4">
        <v>0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0</v>
      </c>
      <c r="X343" s="4">
        <v>0</v>
      </c>
      <c r="Y343" s="4">
        <v>0</v>
      </c>
      <c r="Z343" s="4">
        <v>0</v>
      </c>
      <c r="AA343" s="4">
        <v>0</v>
      </c>
      <c r="AB343" s="4">
        <v>0</v>
      </c>
      <c r="AC343" s="4">
        <v>0</v>
      </c>
      <c r="AD343" s="4">
        <v>0</v>
      </c>
      <c r="AE343" s="4">
        <v>0</v>
      </c>
      <c r="AF343" s="4">
        <v>0</v>
      </c>
      <c r="AG343" s="4">
        <v>0</v>
      </c>
      <c r="AH343" s="4">
        <v>0</v>
      </c>
      <c r="AI343" s="4">
        <v>0</v>
      </c>
      <c r="AJ343" s="4">
        <v>0</v>
      </c>
      <c r="AK343" s="4">
        <v>0</v>
      </c>
      <c r="AL343" s="107">
        <v>6.2037037037037E-3</v>
      </c>
      <c r="AM343">
        <v>50.353000000000002</v>
      </c>
    </row>
    <row r="344" spans="1:39" x14ac:dyDescent="0.45">
      <c r="A344" s="4" t="s">
        <v>117</v>
      </c>
      <c r="B344" s="4">
        <v>2021</v>
      </c>
      <c r="C344" s="5">
        <v>44387</v>
      </c>
      <c r="D344" s="4" t="s">
        <v>72</v>
      </c>
      <c r="E344" s="4" t="s">
        <v>296</v>
      </c>
      <c r="F344" s="4" t="s">
        <v>49</v>
      </c>
      <c r="G344" s="13" t="e">
        <f>(C344-VLOOKUP(E344,Riders!$A$2:$C$3501,2,FALSE))/365</f>
        <v>#N/A</v>
      </c>
      <c r="H344" s="4">
        <v>12</v>
      </c>
      <c r="I344" s="4">
        <v>0</v>
      </c>
      <c r="J344" s="4">
        <v>0</v>
      </c>
      <c r="K344" s="4">
        <v>0</v>
      </c>
      <c r="L344" s="4">
        <v>0</v>
      </c>
      <c r="M344" s="4">
        <v>0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4">
        <v>0</v>
      </c>
      <c r="T344" s="4">
        <v>0</v>
      </c>
      <c r="U344" s="4">
        <v>0</v>
      </c>
      <c r="V344" s="4">
        <v>0</v>
      </c>
      <c r="W344" s="4">
        <v>0</v>
      </c>
      <c r="X344" s="4">
        <v>0</v>
      </c>
      <c r="Y344" s="4">
        <v>0</v>
      </c>
      <c r="Z344" s="4">
        <v>0</v>
      </c>
      <c r="AA344" s="4">
        <v>0</v>
      </c>
      <c r="AB344" s="4">
        <v>0</v>
      </c>
      <c r="AC344" s="4">
        <v>0</v>
      </c>
      <c r="AD344" s="4">
        <v>0</v>
      </c>
      <c r="AE344" s="4">
        <v>0</v>
      </c>
      <c r="AF344" s="4">
        <v>0</v>
      </c>
      <c r="AG344" s="4">
        <v>0</v>
      </c>
      <c r="AH344" s="4">
        <v>0</v>
      </c>
      <c r="AI344" s="4">
        <v>0</v>
      </c>
      <c r="AJ344" s="4">
        <v>0</v>
      </c>
      <c r="AK344" s="4">
        <v>0</v>
      </c>
      <c r="AL344" s="107">
        <v>6.2037037037037E-3</v>
      </c>
      <c r="AM344">
        <v>50.353000000000002</v>
      </c>
    </row>
    <row r="345" spans="1:39" x14ac:dyDescent="0.45">
      <c r="A345" s="4" t="s">
        <v>117</v>
      </c>
      <c r="B345" s="4">
        <v>2021</v>
      </c>
      <c r="C345" s="5">
        <v>44387</v>
      </c>
      <c r="D345" s="4" t="s">
        <v>72</v>
      </c>
      <c r="E345" s="4" t="s">
        <v>293</v>
      </c>
      <c r="F345" s="4" t="s">
        <v>172</v>
      </c>
      <c r="G345" s="13">
        <f>(C345-VLOOKUP(E345,Riders!$A$2:$C$3501,2,FALSE))/365</f>
        <v>22.038356164383561</v>
      </c>
      <c r="H345" s="4">
        <v>13</v>
      </c>
      <c r="I345" s="4">
        <v>0</v>
      </c>
      <c r="J345" s="4">
        <v>0</v>
      </c>
      <c r="K345" s="4">
        <v>0</v>
      </c>
      <c r="L345" s="4">
        <v>0</v>
      </c>
      <c r="M345" s="4">
        <v>0</v>
      </c>
      <c r="N345" s="4">
        <v>0</v>
      </c>
      <c r="O345" s="4">
        <v>0</v>
      </c>
      <c r="P345" s="4">
        <v>0</v>
      </c>
      <c r="Q345" s="4">
        <v>0</v>
      </c>
      <c r="R345" s="4">
        <v>0</v>
      </c>
      <c r="S345" s="4">
        <v>0</v>
      </c>
      <c r="T345" s="4">
        <v>0</v>
      </c>
      <c r="U345" s="4">
        <v>0</v>
      </c>
      <c r="V345" s="4">
        <v>0</v>
      </c>
      <c r="W345" s="4">
        <v>0</v>
      </c>
      <c r="X345" s="4">
        <v>0</v>
      </c>
      <c r="Y345" s="4">
        <v>0</v>
      </c>
      <c r="Z345" s="4">
        <v>0</v>
      </c>
      <c r="AA345" s="4">
        <v>0</v>
      </c>
      <c r="AB345" s="4">
        <v>0</v>
      </c>
      <c r="AC345" s="4">
        <v>0</v>
      </c>
      <c r="AD345" s="4">
        <v>0</v>
      </c>
      <c r="AE345" s="4">
        <v>0</v>
      </c>
      <c r="AF345" s="4">
        <v>0</v>
      </c>
      <c r="AG345" s="4">
        <v>0</v>
      </c>
      <c r="AH345" s="4">
        <v>0</v>
      </c>
      <c r="AI345" s="4">
        <v>0</v>
      </c>
      <c r="AJ345" s="4">
        <v>0</v>
      </c>
      <c r="AK345" s="4">
        <v>0</v>
      </c>
      <c r="AL345" s="107">
        <v>6.2037037037037E-3</v>
      </c>
      <c r="AM345">
        <v>50.353000000000002</v>
      </c>
    </row>
    <row r="346" spans="1:39" x14ac:dyDescent="0.45">
      <c r="A346" s="4" t="s">
        <v>117</v>
      </c>
      <c r="B346" s="4">
        <v>2021</v>
      </c>
      <c r="C346" s="5">
        <v>44387</v>
      </c>
      <c r="D346" s="4" t="s">
        <v>72</v>
      </c>
      <c r="E346" s="4" t="s">
        <v>253</v>
      </c>
      <c r="F346" s="4" t="s">
        <v>254</v>
      </c>
      <c r="G346" s="13">
        <f>(C346-VLOOKUP(E346,Riders!$A$2:$C$3501,2,FALSE))/365</f>
        <v>25.991780821917807</v>
      </c>
      <c r="H346" s="4">
        <v>14</v>
      </c>
      <c r="I346" s="4">
        <v>0</v>
      </c>
      <c r="J346" s="4">
        <v>0</v>
      </c>
      <c r="K346" s="4">
        <v>0</v>
      </c>
      <c r="L346" s="4">
        <v>0</v>
      </c>
      <c r="M346" s="4">
        <v>0</v>
      </c>
      <c r="N346" s="4">
        <v>0</v>
      </c>
      <c r="O346" s="4">
        <v>0</v>
      </c>
      <c r="P346" s="4">
        <v>0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0</v>
      </c>
      <c r="X346" s="4">
        <v>0</v>
      </c>
      <c r="Y346" s="4">
        <v>0</v>
      </c>
      <c r="Z346" s="4">
        <v>0</v>
      </c>
      <c r="AA346" s="4">
        <v>0</v>
      </c>
      <c r="AB346" s="4">
        <v>0</v>
      </c>
      <c r="AC346" s="4">
        <v>0</v>
      </c>
      <c r="AD346" s="4">
        <v>0</v>
      </c>
      <c r="AE346" s="4">
        <v>0</v>
      </c>
      <c r="AF346" s="4">
        <v>0</v>
      </c>
      <c r="AG346" s="4">
        <v>0</v>
      </c>
      <c r="AH346" s="4">
        <v>0</v>
      </c>
      <c r="AI346" s="4">
        <v>0</v>
      </c>
      <c r="AJ346" s="4">
        <v>0</v>
      </c>
      <c r="AK346" s="4">
        <v>0</v>
      </c>
      <c r="AL346" s="107">
        <v>6.2037037037037E-3</v>
      </c>
      <c r="AM346">
        <v>50.353000000000002</v>
      </c>
    </row>
    <row r="347" spans="1:39" x14ac:dyDescent="0.45">
      <c r="A347" s="4" t="s">
        <v>117</v>
      </c>
      <c r="B347" s="4">
        <v>2021</v>
      </c>
      <c r="C347" s="5">
        <v>44387</v>
      </c>
      <c r="D347" s="4" t="s">
        <v>72</v>
      </c>
      <c r="E347" s="4" t="s">
        <v>260</v>
      </c>
      <c r="F347" s="4" t="s">
        <v>238</v>
      </c>
      <c r="G347" s="13">
        <f>(C347-VLOOKUP(E347,Riders!$A$2:$C$3501,2,FALSE))/365</f>
        <v>27.509589041095889</v>
      </c>
      <c r="H347" s="4">
        <v>15</v>
      </c>
      <c r="I347" s="4">
        <v>0</v>
      </c>
      <c r="J347" s="4">
        <v>0</v>
      </c>
      <c r="K347" s="4">
        <v>0</v>
      </c>
      <c r="L347" s="4">
        <v>0</v>
      </c>
      <c r="M347" s="4">
        <v>0</v>
      </c>
      <c r="N347" s="4">
        <v>0</v>
      </c>
      <c r="O347" s="4">
        <v>0</v>
      </c>
      <c r="P347" s="4">
        <v>0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0</v>
      </c>
      <c r="X347" s="4">
        <v>0</v>
      </c>
      <c r="Y347" s="4">
        <v>0</v>
      </c>
      <c r="Z347" s="4">
        <v>0</v>
      </c>
      <c r="AA347" s="4">
        <v>0</v>
      </c>
      <c r="AB347" s="4">
        <v>0</v>
      </c>
      <c r="AC347" s="4">
        <v>0</v>
      </c>
      <c r="AD347" s="4">
        <v>0</v>
      </c>
      <c r="AE347" s="4">
        <v>0</v>
      </c>
      <c r="AF347" s="4">
        <v>0</v>
      </c>
      <c r="AG347" s="4">
        <v>0</v>
      </c>
      <c r="AH347" s="4">
        <v>0</v>
      </c>
      <c r="AI347" s="4">
        <v>0</v>
      </c>
      <c r="AJ347" s="4">
        <v>0</v>
      </c>
      <c r="AK347" s="4">
        <v>0</v>
      </c>
      <c r="AL347" s="107">
        <v>6.2037037037037E-3</v>
      </c>
      <c r="AM347">
        <v>50.353000000000002</v>
      </c>
    </row>
    <row r="348" spans="1:39" x14ac:dyDescent="0.45">
      <c r="A348" s="4" t="s">
        <v>117</v>
      </c>
      <c r="B348" s="4">
        <v>2021</v>
      </c>
      <c r="C348" s="5">
        <v>44387</v>
      </c>
      <c r="D348" s="4" t="s">
        <v>72</v>
      </c>
      <c r="E348" s="4" t="s">
        <v>294</v>
      </c>
      <c r="F348" s="4" t="s">
        <v>295</v>
      </c>
      <c r="G348" s="13">
        <f>(C348-VLOOKUP(E348,Riders!$A$2:$C$3501,2,FALSE))/365</f>
        <v>23.739726027397261</v>
      </c>
      <c r="H348" s="4">
        <v>16</v>
      </c>
      <c r="I348" s="4">
        <v>0</v>
      </c>
      <c r="J348" s="4">
        <v>0</v>
      </c>
      <c r="K348" s="4">
        <v>0</v>
      </c>
      <c r="L348" s="4">
        <v>0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0</v>
      </c>
      <c r="X348" s="4">
        <v>0</v>
      </c>
      <c r="Y348" s="4">
        <v>0</v>
      </c>
      <c r="Z348" s="4">
        <v>0</v>
      </c>
      <c r="AA348" s="4">
        <v>0</v>
      </c>
      <c r="AB348" s="4">
        <v>0</v>
      </c>
      <c r="AC348" s="4">
        <v>0</v>
      </c>
      <c r="AD348" s="4">
        <v>0</v>
      </c>
      <c r="AE348" s="4">
        <v>0</v>
      </c>
      <c r="AF348" s="4">
        <v>0</v>
      </c>
      <c r="AG348" s="4">
        <v>0</v>
      </c>
      <c r="AH348" s="4">
        <v>0</v>
      </c>
      <c r="AI348" s="4">
        <v>0</v>
      </c>
      <c r="AJ348" s="4">
        <v>0</v>
      </c>
      <c r="AK348" s="4">
        <v>0</v>
      </c>
      <c r="AL348" s="107">
        <v>6.2037037037037E-3</v>
      </c>
      <c r="AM348">
        <v>50.353000000000002</v>
      </c>
    </row>
    <row r="349" spans="1:39" x14ac:dyDescent="0.45">
      <c r="A349" s="1" t="s">
        <v>131</v>
      </c>
      <c r="B349" s="1">
        <v>2020</v>
      </c>
      <c r="C349" s="2">
        <v>43889</v>
      </c>
      <c r="D349" s="1" t="s">
        <v>13</v>
      </c>
      <c r="E349" s="1" t="s">
        <v>305</v>
      </c>
      <c r="F349" s="1" t="s">
        <v>172</v>
      </c>
      <c r="G349" s="13">
        <f>(C349-VLOOKUP(E349,Riders!$A$2:$C$3501,2,FALSE))/365</f>
        <v>35.602739726027394</v>
      </c>
      <c r="H349" s="1">
        <v>1</v>
      </c>
      <c r="I349" s="1">
        <v>1</v>
      </c>
      <c r="J349" s="1">
        <v>1</v>
      </c>
      <c r="K349" s="1">
        <v>1</v>
      </c>
      <c r="L349" s="1">
        <v>1</v>
      </c>
      <c r="M349" s="1">
        <v>1</v>
      </c>
      <c r="N349" s="1">
        <v>1</v>
      </c>
      <c r="O349" s="1">
        <v>1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20</v>
      </c>
      <c r="AJ349" s="1">
        <v>0</v>
      </c>
      <c r="AK349" s="1">
        <v>27</v>
      </c>
    </row>
    <row r="350" spans="1:39" x14ac:dyDescent="0.45">
      <c r="A350" s="1" t="s">
        <v>131</v>
      </c>
      <c r="B350" s="1">
        <v>2020</v>
      </c>
      <c r="C350" s="2">
        <v>43889</v>
      </c>
      <c r="D350" s="1" t="s">
        <v>13</v>
      </c>
      <c r="E350" s="1" t="s">
        <v>221</v>
      </c>
      <c r="F350" s="1" t="s">
        <v>40</v>
      </c>
      <c r="G350" s="13">
        <f>(C350-VLOOKUP(E350,Riders!$A$2:$C$3501,2,FALSE))/365</f>
        <v>22.901369863013699</v>
      </c>
      <c r="H350" s="1">
        <v>2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1</v>
      </c>
      <c r="V350" s="1">
        <v>0</v>
      </c>
      <c r="W350" s="1">
        <v>1</v>
      </c>
      <c r="X350" s="1">
        <v>0</v>
      </c>
      <c r="Y350" s="1">
        <v>1</v>
      </c>
      <c r="Z350" s="1">
        <v>0</v>
      </c>
      <c r="AA350" s="1">
        <v>1</v>
      </c>
      <c r="AB350" s="1">
        <v>0</v>
      </c>
      <c r="AC350" s="1">
        <v>0</v>
      </c>
      <c r="AD350" s="1">
        <v>1</v>
      </c>
      <c r="AE350" s="1">
        <v>1</v>
      </c>
      <c r="AF350" s="1">
        <v>0</v>
      </c>
      <c r="AG350" s="1">
        <v>0</v>
      </c>
      <c r="AH350" s="1">
        <v>0</v>
      </c>
      <c r="AI350" s="1">
        <v>20</v>
      </c>
      <c r="AJ350" s="1">
        <v>0</v>
      </c>
      <c r="AK350" s="1">
        <v>26</v>
      </c>
    </row>
    <row r="351" spans="1:39" x14ac:dyDescent="0.45">
      <c r="A351" s="1" t="s">
        <v>131</v>
      </c>
      <c r="B351" s="1">
        <v>2020</v>
      </c>
      <c r="C351" s="2">
        <v>43889</v>
      </c>
      <c r="D351" s="1" t="s">
        <v>13</v>
      </c>
      <c r="E351" s="1" t="s">
        <v>237</v>
      </c>
      <c r="F351" s="1" t="s">
        <v>238</v>
      </c>
      <c r="G351" s="13">
        <f>(C351-VLOOKUP(E351,Riders!$A$2:$C$3501,2,FALSE))/365</f>
        <v>23.780821917808218</v>
      </c>
      <c r="H351" s="1">
        <v>3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1</v>
      </c>
      <c r="AA351" s="1">
        <v>0</v>
      </c>
      <c r="AB351" s="1">
        <v>1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20</v>
      </c>
      <c r="AJ351" s="1">
        <v>0</v>
      </c>
      <c r="AK351" s="1">
        <v>22</v>
      </c>
    </row>
    <row r="352" spans="1:39" x14ac:dyDescent="0.45">
      <c r="A352" s="1" t="s">
        <v>131</v>
      </c>
      <c r="B352" s="1">
        <v>2020</v>
      </c>
      <c r="C352" s="2">
        <v>43889</v>
      </c>
      <c r="D352" s="1" t="s">
        <v>13</v>
      </c>
      <c r="E352" s="1" t="s">
        <v>214</v>
      </c>
      <c r="F352" s="1" t="s">
        <v>67</v>
      </c>
      <c r="G352" s="13">
        <f>(C352-VLOOKUP(E352,Riders!$A$2:$C$3501,2,FALSE))/365</f>
        <v>25.197260273972603</v>
      </c>
      <c r="H352" s="1">
        <v>4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1</v>
      </c>
      <c r="W352" s="1">
        <v>0</v>
      </c>
      <c r="X352" s="1">
        <v>1</v>
      </c>
      <c r="Y352" s="1">
        <v>0</v>
      </c>
      <c r="Z352" s="1">
        <v>0</v>
      </c>
      <c r="AA352" s="1">
        <v>0</v>
      </c>
      <c r="AB352" s="1">
        <v>0</v>
      </c>
      <c r="AC352" s="1">
        <v>1</v>
      </c>
      <c r="AD352" s="1">
        <v>0</v>
      </c>
      <c r="AE352" s="1">
        <v>0</v>
      </c>
      <c r="AF352" s="1">
        <v>1</v>
      </c>
      <c r="AG352" s="1">
        <v>1</v>
      </c>
      <c r="AH352" s="1">
        <v>1</v>
      </c>
      <c r="AI352" s="1">
        <v>0</v>
      </c>
      <c r="AJ352" s="1">
        <v>0</v>
      </c>
      <c r="AK352" s="1">
        <v>6</v>
      </c>
    </row>
    <row r="353" spans="1:37" x14ac:dyDescent="0.45">
      <c r="A353" s="1" t="s">
        <v>131</v>
      </c>
      <c r="B353" s="1">
        <v>2020</v>
      </c>
      <c r="C353" s="2">
        <v>43889</v>
      </c>
      <c r="D353" s="1" t="s">
        <v>13</v>
      </c>
      <c r="E353" s="1" t="s">
        <v>306</v>
      </c>
      <c r="F353" s="1" t="s">
        <v>19</v>
      </c>
      <c r="G353" s="13">
        <f>(C353-VLOOKUP(E353,Riders!$A$2:$C$3501,2,FALSE))/365</f>
        <v>37.397260273972606</v>
      </c>
      <c r="H353" s="1">
        <v>5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1</v>
      </c>
      <c r="Q353" s="1">
        <v>0</v>
      </c>
      <c r="R353" s="1">
        <v>1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2</v>
      </c>
    </row>
    <row r="354" spans="1:37" x14ac:dyDescent="0.45">
      <c r="A354" s="1" t="s">
        <v>131</v>
      </c>
      <c r="B354" s="1">
        <v>2020</v>
      </c>
      <c r="C354" s="2">
        <v>43889</v>
      </c>
      <c r="D354" s="1" t="s">
        <v>13</v>
      </c>
      <c r="E354" s="1" t="s">
        <v>268</v>
      </c>
      <c r="F354" s="1" t="s">
        <v>47</v>
      </c>
      <c r="G354" s="13">
        <f>(C354-VLOOKUP(E354,Riders!$A$2:$C$3501,2,FALSE))/365</f>
        <v>23.158904109589042</v>
      </c>
      <c r="H354" s="1">
        <v>6</v>
      </c>
      <c r="I354" s="1">
        <v>0</v>
      </c>
      <c r="J354" s="1">
        <v>0</v>
      </c>
      <c r="K354" s="1">
        <v>0</v>
      </c>
      <c r="L354" s="1">
        <v>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1</v>
      </c>
      <c r="T354" s="1">
        <v>1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0</v>
      </c>
      <c r="AD354" s="1">
        <v>0</v>
      </c>
      <c r="AE354" s="1">
        <v>0</v>
      </c>
      <c r="AF354" s="1">
        <v>0</v>
      </c>
      <c r="AG354" s="1">
        <v>0</v>
      </c>
      <c r="AH354" s="1">
        <v>0</v>
      </c>
      <c r="AI354" s="1">
        <v>0</v>
      </c>
      <c r="AJ354" s="1">
        <v>0</v>
      </c>
      <c r="AK354" s="1">
        <v>2</v>
      </c>
    </row>
    <row r="355" spans="1:37" x14ac:dyDescent="0.45">
      <c r="A355" s="1" t="s">
        <v>131</v>
      </c>
      <c r="B355" s="1">
        <v>2020</v>
      </c>
      <c r="C355" s="2">
        <v>43889</v>
      </c>
      <c r="D355" s="1" t="s">
        <v>13</v>
      </c>
      <c r="E355" s="1" t="s">
        <v>301</v>
      </c>
      <c r="F355" s="1" t="s">
        <v>51</v>
      </c>
      <c r="G355" s="13">
        <f>(C355-VLOOKUP(E355,Riders!$A$2:$C$3501,2,FALSE))/365</f>
        <v>29.980821917808218</v>
      </c>
      <c r="H355" s="1">
        <v>7</v>
      </c>
      <c r="I355" s="1">
        <v>0</v>
      </c>
      <c r="J355" s="1">
        <v>0</v>
      </c>
      <c r="K355" s="1">
        <v>0</v>
      </c>
      <c r="L355" s="1">
        <v>0</v>
      </c>
      <c r="M355" s="1">
        <v>0</v>
      </c>
      <c r="N355" s="1">
        <v>0</v>
      </c>
      <c r="O355" s="1">
        <v>0</v>
      </c>
      <c r="P355" s="1">
        <v>0</v>
      </c>
      <c r="Q355" s="1">
        <v>1</v>
      </c>
      <c r="R355" s="1">
        <v>0</v>
      </c>
      <c r="S355" s="1">
        <v>0</v>
      </c>
      <c r="T355" s="1">
        <v>0</v>
      </c>
      <c r="U355" s="1">
        <v>0</v>
      </c>
      <c r="V355" s="1">
        <v>0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D355" s="1">
        <v>0</v>
      </c>
      <c r="AE355" s="1">
        <v>0</v>
      </c>
      <c r="AF355" s="1">
        <v>0</v>
      </c>
      <c r="AG355" s="1">
        <v>0</v>
      </c>
      <c r="AH355" s="1">
        <v>0</v>
      </c>
      <c r="AI355" s="1">
        <v>0</v>
      </c>
      <c r="AJ355" s="1">
        <v>0</v>
      </c>
      <c r="AK355" s="1">
        <v>1</v>
      </c>
    </row>
    <row r="356" spans="1:37" x14ac:dyDescent="0.45">
      <c r="A356" s="1" t="s">
        <v>131</v>
      </c>
      <c r="B356" s="1">
        <v>2020</v>
      </c>
      <c r="C356" s="2">
        <v>43889</v>
      </c>
      <c r="D356" s="1" t="s">
        <v>13</v>
      </c>
      <c r="E356" s="1" t="s">
        <v>309</v>
      </c>
      <c r="F356" s="1" t="s">
        <v>25</v>
      </c>
      <c r="G356" s="13">
        <f>(C356-VLOOKUP(E356,Riders!$A$2:$C$3501,2,FALSE))/365</f>
        <v>27.865753424657534</v>
      </c>
      <c r="H356" s="1">
        <v>8</v>
      </c>
      <c r="I356" s="1">
        <v>0</v>
      </c>
      <c r="J356" s="1">
        <v>0</v>
      </c>
      <c r="K356" s="1">
        <v>0</v>
      </c>
      <c r="L356" s="1">
        <v>0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B356" s="1">
        <v>0</v>
      </c>
      <c r="AC356" s="1">
        <v>0</v>
      </c>
      <c r="AD356" s="1">
        <v>0</v>
      </c>
      <c r="AE356" s="1">
        <v>0</v>
      </c>
      <c r="AF356" s="1">
        <v>0</v>
      </c>
      <c r="AG356" s="1">
        <v>0</v>
      </c>
      <c r="AH356" s="1">
        <v>0</v>
      </c>
      <c r="AI356" s="1">
        <v>0</v>
      </c>
      <c r="AJ356" s="1">
        <v>0</v>
      </c>
      <c r="AK356" s="1">
        <v>0</v>
      </c>
    </row>
    <row r="357" spans="1:37" x14ac:dyDescent="0.45">
      <c r="A357" s="1" t="s">
        <v>131</v>
      </c>
      <c r="B357" s="1">
        <v>2020</v>
      </c>
      <c r="C357" s="2">
        <v>43889</v>
      </c>
      <c r="D357" s="1" t="s">
        <v>13</v>
      </c>
      <c r="E357" s="1" t="s">
        <v>298</v>
      </c>
      <c r="F357" s="1" t="s">
        <v>53</v>
      </c>
      <c r="G357" s="13">
        <f>(C357-VLOOKUP(E357,Riders!$A$2:$C$3501,2,FALSE))/365</f>
        <v>20.61917808219178</v>
      </c>
      <c r="H357" s="1">
        <v>9</v>
      </c>
      <c r="I357" s="1">
        <v>0</v>
      </c>
      <c r="J357" s="1">
        <v>0</v>
      </c>
      <c r="K357" s="1">
        <v>0</v>
      </c>
      <c r="L357" s="1">
        <v>0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B357" s="1">
        <v>0</v>
      </c>
      <c r="AC357" s="1">
        <v>0</v>
      </c>
      <c r="AD357" s="1">
        <v>0</v>
      </c>
      <c r="AE357" s="1">
        <v>0</v>
      </c>
      <c r="AF357" s="1">
        <v>0</v>
      </c>
      <c r="AG357" s="1">
        <v>0</v>
      </c>
      <c r="AH357" s="1">
        <v>0</v>
      </c>
      <c r="AI357" s="1">
        <v>0</v>
      </c>
      <c r="AJ357" s="1">
        <v>0</v>
      </c>
      <c r="AK357" s="1">
        <v>0</v>
      </c>
    </row>
    <row r="358" spans="1:37" x14ac:dyDescent="0.45">
      <c r="A358" s="1" t="s">
        <v>131</v>
      </c>
      <c r="B358" s="1">
        <v>2020</v>
      </c>
      <c r="C358" s="2">
        <v>43889</v>
      </c>
      <c r="D358" s="1" t="s">
        <v>13</v>
      </c>
      <c r="E358" s="1" t="s">
        <v>222</v>
      </c>
      <c r="F358" s="1" t="s">
        <v>223</v>
      </c>
      <c r="G358" s="13">
        <f>(C358-VLOOKUP(E358,Riders!$A$2:$C$3501,2,FALSE))/365</f>
        <v>20.654794520547945</v>
      </c>
      <c r="H358" s="1">
        <v>10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B358" s="1">
        <v>0</v>
      </c>
      <c r="AC358" s="1">
        <v>0</v>
      </c>
      <c r="AD358" s="1">
        <v>0</v>
      </c>
      <c r="AE358" s="1">
        <v>0</v>
      </c>
      <c r="AF358" s="1">
        <v>0</v>
      </c>
      <c r="AG358" s="1">
        <v>0</v>
      </c>
      <c r="AH358" s="1">
        <v>0</v>
      </c>
      <c r="AI358" s="1">
        <v>0</v>
      </c>
      <c r="AJ358" s="1">
        <v>0</v>
      </c>
      <c r="AK358" s="1">
        <v>0</v>
      </c>
    </row>
    <row r="359" spans="1:37" x14ac:dyDescent="0.45">
      <c r="A359" s="1" t="s">
        <v>131</v>
      </c>
      <c r="B359" s="1">
        <v>2020</v>
      </c>
      <c r="C359" s="2">
        <v>43889</v>
      </c>
      <c r="D359" s="1" t="s">
        <v>13</v>
      </c>
      <c r="E359" s="1" t="s">
        <v>270</v>
      </c>
      <c r="F359" s="1" t="s">
        <v>36</v>
      </c>
      <c r="G359" s="13">
        <f>(C359-VLOOKUP(E359,Riders!$A$2:$C$3501,2,FALSE))/365</f>
        <v>25.454794520547946</v>
      </c>
      <c r="H359" s="1">
        <v>11</v>
      </c>
      <c r="I359" s="1">
        <v>0</v>
      </c>
      <c r="J359" s="1">
        <v>0</v>
      </c>
      <c r="K359" s="1">
        <v>0</v>
      </c>
      <c r="L359" s="1">
        <v>0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0</v>
      </c>
      <c r="AE359" s="1">
        <v>0</v>
      </c>
      <c r="AF359" s="1">
        <v>0</v>
      </c>
      <c r="AG359" s="1">
        <v>0</v>
      </c>
      <c r="AH359" s="1">
        <v>0</v>
      </c>
      <c r="AI359" s="1">
        <v>0</v>
      </c>
      <c r="AJ359" s="1">
        <v>0</v>
      </c>
      <c r="AK359" s="1">
        <v>0</v>
      </c>
    </row>
    <row r="360" spans="1:37" x14ac:dyDescent="0.45">
      <c r="A360" s="1" t="s">
        <v>131</v>
      </c>
      <c r="B360" s="1">
        <v>2020</v>
      </c>
      <c r="C360" s="2">
        <v>43889</v>
      </c>
      <c r="D360" s="1" t="s">
        <v>13</v>
      </c>
      <c r="E360" s="1" t="s">
        <v>219</v>
      </c>
      <c r="F360" s="1" t="s">
        <v>220</v>
      </c>
      <c r="G360" s="13">
        <f>(C360-VLOOKUP(E360,Riders!$A$2:$C$3501,2,FALSE))/365</f>
        <v>27.520547945205479</v>
      </c>
      <c r="H360" s="1">
        <v>12</v>
      </c>
      <c r="I360" s="1">
        <v>0</v>
      </c>
      <c r="J360" s="1">
        <v>0</v>
      </c>
      <c r="K360" s="1">
        <v>0</v>
      </c>
      <c r="L360" s="1">
        <v>0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0</v>
      </c>
      <c r="AE360" s="1">
        <v>0</v>
      </c>
      <c r="AF360" s="1">
        <v>0</v>
      </c>
      <c r="AG360" s="1">
        <v>0</v>
      </c>
      <c r="AH360" s="1">
        <v>0</v>
      </c>
      <c r="AI360" s="1">
        <v>0</v>
      </c>
      <c r="AJ360" s="1">
        <v>0</v>
      </c>
      <c r="AK360" s="1">
        <v>0</v>
      </c>
    </row>
    <row r="361" spans="1:37" x14ac:dyDescent="0.45">
      <c r="A361" s="1" t="s">
        <v>131</v>
      </c>
      <c r="B361" s="1">
        <v>2020</v>
      </c>
      <c r="C361" s="2">
        <v>43889</v>
      </c>
      <c r="D361" s="1" t="s">
        <v>13</v>
      </c>
      <c r="E361" s="1" t="s">
        <v>300</v>
      </c>
      <c r="F361" s="1" t="s">
        <v>56</v>
      </c>
      <c r="G361" s="13">
        <f>(C361-VLOOKUP(E361,Riders!$A$2:$C$3501,2,FALSE))/365</f>
        <v>32.635616438356166</v>
      </c>
      <c r="H361" s="1">
        <v>13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0</v>
      </c>
      <c r="AD361" s="1">
        <v>0</v>
      </c>
      <c r="AE361" s="1">
        <v>0</v>
      </c>
      <c r="AF361" s="1">
        <v>0</v>
      </c>
      <c r="AG361" s="1">
        <v>0</v>
      </c>
      <c r="AH361" s="1">
        <v>0</v>
      </c>
      <c r="AI361" s="1">
        <v>0</v>
      </c>
      <c r="AJ361" s="1">
        <v>0</v>
      </c>
      <c r="AK361" s="1">
        <v>0</v>
      </c>
    </row>
    <row r="362" spans="1:37" x14ac:dyDescent="0.45">
      <c r="A362" s="1" t="s">
        <v>131</v>
      </c>
      <c r="B362" s="1">
        <v>2020</v>
      </c>
      <c r="C362" s="2">
        <v>43889</v>
      </c>
      <c r="D362" s="1" t="s">
        <v>13</v>
      </c>
      <c r="E362" s="1" t="s">
        <v>299</v>
      </c>
      <c r="F362" s="1" t="s">
        <v>38</v>
      </c>
      <c r="G362" s="13">
        <f>(C362-VLOOKUP(E362,Riders!$A$2:$C$3501,2,FALSE))/365</f>
        <v>27.512328767123286</v>
      </c>
      <c r="H362" s="1">
        <v>14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B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v>0</v>
      </c>
      <c r="AH362" s="1">
        <v>0</v>
      </c>
      <c r="AI362" s="1">
        <v>0</v>
      </c>
      <c r="AJ362" s="1">
        <v>0</v>
      </c>
      <c r="AK362" s="1">
        <v>0</v>
      </c>
    </row>
    <row r="363" spans="1:37" x14ac:dyDescent="0.45">
      <c r="A363" s="1" t="s">
        <v>131</v>
      </c>
      <c r="B363" s="1">
        <v>2020</v>
      </c>
      <c r="C363" s="2">
        <v>43889</v>
      </c>
      <c r="D363" s="1" t="s">
        <v>13</v>
      </c>
      <c r="E363" s="1" t="s">
        <v>304</v>
      </c>
      <c r="F363" s="1" t="s">
        <v>29</v>
      </c>
      <c r="G363" s="13">
        <f>(C363-VLOOKUP(E363,Riders!$A$2:$C$3501,2,FALSE))/365</f>
        <v>23.246575342465754</v>
      </c>
      <c r="H363" s="1">
        <v>15</v>
      </c>
      <c r="I363" s="1">
        <v>0</v>
      </c>
      <c r="J363" s="1">
        <v>0</v>
      </c>
      <c r="K363" s="1">
        <v>0</v>
      </c>
      <c r="L363" s="1">
        <v>0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0</v>
      </c>
      <c r="W363" s="1">
        <v>0</v>
      </c>
      <c r="X363" s="1">
        <v>0</v>
      </c>
      <c r="Y363" s="1">
        <v>0</v>
      </c>
      <c r="Z363" s="1">
        <v>0</v>
      </c>
      <c r="AA363" s="1">
        <v>0</v>
      </c>
      <c r="AB363" s="1">
        <v>0</v>
      </c>
      <c r="AC363" s="1">
        <v>0</v>
      </c>
      <c r="AD363" s="1">
        <v>0</v>
      </c>
      <c r="AE363" s="1">
        <v>0</v>
      </c>
      <c r="AF363" s="1">
        <v>0</v>
      </c>
      <c r="AG363" s="1">
        <v>0</v>
      </c>
      <c r="AH363" s="1">
        <v>0</v>
      </c>
      <c r="AI363" s="1">
        <v>0</v>
      </c>
      <c r="AJ363" s="1">
        <v>0</v>
      </c>
      <c r="AK363" s="1">
        <v>0</v>
      </c>
    </row>
    <row r="364" spans="1:37" x14ac:dyDescent="0.45">
      <c r="A364" s="1" t="s">
        <v>131</v>
      </c>
      <c r="B364" s="1">
        <v>2020</v>
      </c>
      <c r="C364" s="2">
        <v>43889</v>
      </c>
      <c r="D364" s="1" t="s">
        <v>13</v>
      </c>
      <c r="E364" s="1" t="s">
        <v>215</v>
      </c>
      <c r="F364" s="1" t="s">
        <v>17</v>
      </c>
      <c r="G364" s="13">
        <f>(C364-VLOOKUP(E364,Riders!$A$2:$C$3501,2,FALSE))/365</f>
        <v>21.142465753424659</v>
      </c>
      <c r="H364" s="1">
        <v>16</v>
      </c>
      <c r="I364" s="1">
        <v>0</v>
      </c>
      <c r="J364" s="1">
        <v>0</v>
      </c>
      <c r="K364" s="1">
        <v>0</v>
      </c>
      <c r="L364" s="1">
        <v>0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0</v>
      </c>
      <c r="X364" s="1">
        <v>0</v>
      </c>
      <c r="Y364" s="1">
        <v>0</v>
      </c>
      <c r="Z364" s="1">
        <v>0</v>
      </c>
      <c r="AA364" s="1">
        <v>0</v>
      </c>
      <c r="AB364" s="1">
        <v>0</v>
      </c>
      <c r="AC364" s="1">
        <v>0</v>
      </c>
      <c r="AD364" s="1">
        <v>0</v>
      </c>
      <c r="AE364" s="1">
        <v>0</v>
      </c>
      <c r="AF364" s="1">
        <v>0</v>
      </c>
      <c r="AG364" s="1">
        <v>0</v>
      </c>
      <c r="AH364" s="1">
        <v>0</v>
      </c>
      <c r="AI364" s="1">
        <v>0</v>
      </c>
      <c r="AJ364" s="1">
        <v>0</v>
      </c>
      <c r="AK364" s="1">
        <v>0</v>
      </c>
    </row>
    <row r="365" spans="1:37" x14ac:dyDescent="0.45">
      <c r="A365" s="1" t="s">
        <v>131</v>
      </c>
      <c r="B365" s="1">
        <v>2020</v>
      </c>
      <c r="C365" s="2">
        <v>43889</v>
      </c>
      <c r="D365" s="1" t="s">
        <v>13</v>
      </c>
      <c r="E365" s="1" t="s">
        <v>251</v>
      </c>
      <c r="F365" s="1" t="s">
        <v>65</v>
      </c>
      <c r="G365" s="13">
        <f>(C365-VLOOKUP(E365,Riders!$A$2:$C$3501,2,FALSE))/365</f>
        <v>18.830136986301369</v>
      </c>
      <c r="H365" s="1">
        <v>17</v>
      </c>
      <c r="I365" s="1">
        <v>0</v>
      </c>
      <c r="J365" s="1">
        <v>0</v>
      </c>
      <c r="K365" s="1">
        <v>0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0</v>
      </c>
      <c r="X365" s="1">
        <v>0</v>
      </c>
      <c r="Y365" s="1">
        <v>0</v>
      </c>
      <c r="Z365" s="1">
        <v>0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0</v>
      </c>
      <c r="AG365" s="1">
        <v>0</v>
      </c>
      <c r="AH365" s="1">
        <v>0</v>
      </c>
      <c r="AI365" s="1">
        <v>0</v>
      </c>
      <c r="AJ365" s="1">
        <v>0</v>
      </c>
      <c r="AK365" s="1">
        <v>0</v>
      </c>
    </row>
    <row r="366" spans="1:37" x14ac:dyDescent="0.45">
      <c r="A366" s="1" t="s">
        <v>131</v>
      </c>
      <c r="B366" s="1">
        <v>2020</v>
      </c>
      <c r="C366" s="2">
        <v>43889</v>
      </c>
      <c r="D366" s="1" t="s">
        <v>13</v>
      </c>
      <c r="E366" s="1" t="s">
        <v>303</v>
      </c>
      <c r="F366" s="1" t="s">
        <v>232</v>
      </c>
      <c r="G366" s="13">
        <f>(C366-VLOOKUP(E366,Riders!$A$2:$C$3501,2,FALSE))/365</f>
        <v>25.728767123287671</v>
      </c>
      <c r="H366" s="1">
        <v>18</v>
      </c>
      <c r="I366" s="1">
        <v>0</v>
      </c>
      <c r="J366" s="1">
        <v>0</v>
      </c>
      <c r="K366" s="1">
        <v>0</v>
      </c>
      <c r="L366" s="1">
        <v>0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0</v>
      </c>
      <c r="Z366" s="1">
        <v>0</v>
      </c>
      <c r="AA366" s="1">
        <v>0</v>
      </c>
      <c r="AB366" s="1">
        <v>0</v>
      </c>
      <c r="AC366" s="1">
        <v>0</v>
      </c>
      <c r="AD366" s="1">
        <v>0</v>
      </c>
      <c r="AE366" s="1">
        <v>0</v>
      </c>
      <c r="AF366" s="1">
        <v>0</v>
      </c>
      <c r="AG366" s="1">
        <v>0</v>
      </c>
      <c r="AH366" s="1">
        <v>0</v>
      </c>
      <c r="AI366" s="1">
        <v>0</v>
      </c>
      <c r="AJ366" s="1">
        <v>0</v>
      </c>
      <c r="AK366" s="1">
        <v>0</v>
      </c>
    </row>
    <row r="367" spans="1:37" x14ac:dyDescent="0.45">
      <c r="A367" s="1" t="s">
        <v>131</v>
      </c>
      <c r="B367" s="1">
        <v>2020</v>
      </c>
      <c r="C367" s="2">
        <v>43889</v>
      </c>
      <c r="D367" s="1" t="s">
        <v>13</v>
      </c>
      <c r="E367" s="1" t="s">
        <v>302</v>
      </c>
      <c r="F367" s="1" t="s">
        <v>264</v>
      </c>
      <c r="G367" s="13">
        <f>(C367-VLOOKUP(E367,Riders!$A$2:$C$3501,2,FALSE))/365</f>
        <v>39.830136986301369</v>
      </c>
      <c r="H367" s="1">
        <v>19</v>
      </c>
      <c r="I367" s="1">
        <v>0</v>
      </c>
      <c r="J367" s="1">
        <v>0</v>
      </c>
      <c r="K367" s="1">
        <v>0</v>
      </c>
      <c r="L367" s="1">
        <v>0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0</v>
      </c>
      <c r="X367" s="1">
        <v>0</v>
      </c>
      <c r="Y367" s="1">
        <v>0</v>
      </c>
      <c r="Z367" s="1">
        <v>0</v>
      </c>
      <c r="AA367" s="1">
        <v>0</v>
      </c>
      <c r="AB367" s="1">
        <v>0</v>
      </c>
      <c r="AC367" s="1">
        <v>0</v>
      </c>
      <c r="AD367" s="1">
        <v>0</v>
      </c>
      <c r="AE367" s="1">
        <v>0</v>
      </c>
      <c r="AF367" s="1">
        <v>0</v>
      </c>
      <c r="AG367" s="1">
        <v>0</v>
      </c>
      <c r="AH367" s="1">
        <v>0</v>
      </c>
      <c r="AI367" s="1">
        <v>0</v>
      </c>
      <c r="AJ367" s="1">
        <v>0</v>
      </c>
      <c r="AK367" s="1">
        <v>0</v>
      </c>
    </row>
    <row r="368" spans="1:37" x14ac:dyDescent="0.45">
      <c r="A368" s="1" t="s">
        <v>131</v>
      </c>
      <c r="B368" s="1">
        <v>2020</v>
      </c>
      <c r="C368" s="2">
        <v>43889</v>
      </c>
      <c r="D368" s="1" t="s">
        <v>13</v>
      </c>
      <c r="E368" s="1" t="s">
        <v>276</v>
      </c>
      <c r="F368" s="1" t="s">
        <v>120</v>
      </c>
      <c r="G368" s="13" t="e">
        <f>(C368-VLOOKUP(E368,Riders!$A$2:$C$3501,2,FALSE))/365</f>
        <v>#N/A</v>
      </c>
      <c r="H368" s="1">
        <v>20</v>
      </c>
      <c r="I368" s="1">
        <v>0</v>
      </c>
      <c r="J368" s="1">
        <v>0</v>
      </c>
      <c r="K368" s="1">
        <v>0</v>
      </c>
      <c r="L368" s="1">
        <v>0</v>
      </c>
      <c r="M368" s="1">
        <v>0</v>
      </c>
      <c r="N368" s="1">
        <v>0</v>
      </c>
      <c r="O368" s="1">
        <v>0</v>
      </c>
      <c r="P368" s="1">
        <v>0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0</v>
      </c>
      <c r="X368" s="1">
        <v>0</v>
      </c>
      <c r="Y368" s="1">
        <v>0</v>
      </c>
      <c r="Z368" s="1">
        <v>0</v>
      </c>
      <c r="AA368" s="1">
        <v>0</v>
      </c>
      <c r="AB368" s="1">
        <v>0</v>
      </c>
      <c r="AC368" s="1">
        <v>0</v>
      </c>
      <c r="AD368" s="1">
        <v>0</v>
      </c>
      <c r="AE368" s="1">
        <v>0</v>
      </c>
      <c r="AF368" s="1">
        <v>0</v>
      </c>
      <c r="AG368" s="1">
        <v>0</v>
      </c>
      <c r="AH368" s="1">
        <v>0</v>
      </c>
      <c r="AI368" s="1">
        <v>0</v>
      </c>
      <c r="AJ368" s="1">
        <v>0</v>
      </c>
      <c r="AK368" s="1">
        <v>0</v>
      </c>
    </row>
    <row r="369" spans="1:39" x14ac:dyDescent="0.45">
      <c r="A369" s="1" t="s">
        <v>131</v>
      </c>
      <c r="B369" s="1">
        <v>2020</v>
      </c>
      <c r="C369" s="2">
        <v>43889</v>
      </c>
      <c r="D369" s="1" t="s">
        <v>13</v>
      </c>
      <c r="E369" s="1" t="s">
        <v>277</v>
      </c>
      <c r="F369" s="1" t="s">
        <v>278</v>
      </c>
      <c r="G369" s="13">
        <f>(C369-VLOOKUP(E369,Riders!$A$2:$C$3501,2,FALSE))/365</f>
        <v>21.967123287671232</v>
      </c>
      <c r="H369" s="1">
        <v>21</v>
      </c>
      <c r="I369" s="1">
        <v>0</v>
      </c>
      <c r="J369" s="1">
        <v>0</v>
      </c>
      <c r="K369" s="1">
        <v>0</v>
      </c>
      <c r="L369" s="1">
        <v>0</v>
      </c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  <c r="V369" s="1">
        <v>0</v>
      </c>
      <c r="W369" s="1">
        <v>0</v>
      </c>
      <c r="X369" s="1">
        <v>0</v>
      </c>
      <c r="Y369" s="1">
        <v>0</v>
      </c>
      <c r="Z369" s="1">
        <v>0</v>
      </c>
      <c r="AA369" s="1">
        <v>0</v>
      </c>
      <c r="AB369" s="1">
        <v>0</v>
      </c>
      <c r="AC369" s="1">
        <v>0</v>
      </c>
      <c r="AD369" s="1">
        <v>0</v>
      </c>
      <c r="AE369" s="1">
        <v>0</v>
      </c>
      <c r="AF369" s="1">
        <v>0</v>
      </c>
      <c r="AG369" s="1">
        <v>0</v>
      </c>
      <c r="AH369" s="1">
        <v>0</v>
      </c>
      <c r="AI369" s="1">
        <v>0</v>
      </c>
      <c r="AJ369" s="1">
        <v>0</v>
      </c>
      <c r="AK369" s="1">
        <v>0</v>
      </c>
    </row>
    <row r="370" spans="1:39" x14ac:dyDescent="0.45">
      <c r="A370" s="4" t="s">
        <v>93</v>
      </c>
      <c r="B370" s="4">
        <v>2020</v>
      </c>
      <c r="C370" s="5">
        <v>43856</v>
      </c>
      <c r="D370" s="4" t="s">
        <v>72</v>
      </c>
      <c r="E370" s="4" t="s">
        <v>233</v>
      </c>
      <c r="F370" s="4" t="s">
        <v>56</v>
      </c>
      <c r="G370" s="13">
        <f>(C370-VLOOKUP(E370,Riders!$A$2:$C$3501,2,FALSE))/365</f>
        <v>24.402739726027399</v>
      </c>
      <c r="H370" s="4">
        <v>1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1</v>
      </c>
      <c r="X370" s="4">
        <v>1</v>
      </c>
      <c r="Y370" s="4">
        <v>1</v>
      </c>
      <c r="Z370" s="4">
        <v>1</v>
      </c>
      <c r="AA370" s="4">
        <v>1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20</v>
      </c>
      <c r="AJ370" s="4">
        <v>0</v>
      </c>
      <c r="AK370" s="4">
        <v>25</v>
      </c>
      <c r="AL370" s="107">
        <v>6.1574074074074074E-3</v>
      </c>
      <c r="AM370" s="51">
        <v>50.661000000000001</v>
      </c>
    </row>
    <row r="371" spans="1:39" x14ac:dyDescent="0.45">
      <c r="A371" s="4" t="s">
        <v>93</v>
      </c>
      <c r="B371" s="4">
        <v>2020</v>
      </c>
      <c r="C371" s="5">
        <v>43856</v>
      </c>
      <c r="D371" s="4" t="s">
        <v>72</v>
      </c>
      <c r="E371" s="4" t="s">
        <v>305</v>
      </c>
      <c r="F371" s="4" t="s">
        <v>172</v>
      </c>
      <c r="G371" s="13">
        <f>(C371-VLOOKUP(E371,Riders!$A$2:$C$3501,2,FALSE))/365</f>
        <v>35.512328767123286</v>
      </c>
      <c r="H371" s="4">
        <v>2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1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0</v>
      </c>
      <c r="AI371" s="4">
        <v>20</v>
      </c>
      <c r="AJ371" s="4">
        <v>0</v>
      </c>
      <c r="AK371" s="4">
        <v>21</v>
      </c>
      <c r="AL371" s="107">
        <v>6.1574074074074074E-3</v>
      </c>
      <c r="AM371" s="51">
        <v>50.661000000000001</v>
      </c>
    </row>
    <row r="372" spans="1:39" x14ac:dyDescent="0.45">
      <c r="A372" s="4" t="s">
        <v>93</v>
      </c>
      <c r="B372" s="4">
        <v>2020</v>
      </c>
      <c r="C372" s="5">
        <v>43856</v>
      </c>
      <c r="D372" s="4" t="s">
        <v>72</v>
      </c>
      <c r="E372" s="4" t="s">
        <v>302</v>
      </c>
      <c r="F372" s="4" t="s">
        <v>264</v>
      </c>
      <c r="G372" s="13">
        <f>(C372-VLOOKUP(E372,Riders!$A$2:$C$3501,2,FALSE))/365</f>
        <v>39.739726027397261</v>
      </c>
      <c r="H372" s="4">
        <v>3</v>
      </c>
      <c r="I372" s="4">
        <v>0</v>
      </c>
      <c r="J372" s="4">
        <v>0</v>
      </c>
      <c r="K372" s="4">
        <v>0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1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20</v>
      </c>
      <c r="AJ372" s="4">
        <v>0</v>
      </c>
      <c r="AK372" s="4">
        <v>21</v>
      </c>
      <c r="AL372" s="107">
        <v>6.15740740740741E-3</v>
      </c>
      <c r="AM372" s="51">
        <v>50.661000000000001</v>
      </c>
    </row>
    <row r="373" spans="1:39" x14ac:dyDescent="0.45">
      <c r="A373" s="4" t="s">
        <v>93</v>
      </c>
      <c r="B373" s="4">
        <v>2020</v>
      </c>
      <c r="C373" s="5">
        <v>43856</v>
      </c>
      <c r="D373" s="4" t="s">
        <v>72</v>
      </c>
      <c r="E373" s="4" t="s">
        <v>309</v>
      </c>
      <c r="F373" s="4" t="s">
        <v>25</v>
      </c>
      <c r="G373" s="13">
        <f>(C373-VLOOKUP(E373,Riders!$A$2:$C$3501,2,FALSE))/365</f>
        <v>27.775342465753425</v>
      </c>
      <c r="H373" s="4">
        <v>4</v>
      </c>
      <c r="I373" s="4">
        <v>0</v>
      </c>
      <c r="J373" s="4">
        <v>0</v>
      </c>
      <c r="K373" s="4">
        <v>0</v>
      </c>
      <c r="L373" s="4">
        <v>0</v>
      </c>
      <c r="M373" s="4">
        <v>0</v>
      </c>
      <c r="N373" s="4">
        <v>0</v>
      </c>
      <c r="O373" s="4">
        <v>0</v>
      </c>
      <c r="P373" s="4">
        <v>0</v>
      </c>
      <c r="Q373" s="4">
        <v>1</v>
      </c>
      <c r="R373" s="4">
        <v>0</v>
      </c>
      <c r="S373" s="4">
        <v>1</v>
      </c>
      <c r="T373" s="4">
        <v>1</v>
      </c>
      <c r="U373" s="4">
        <v>1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4</v>
      </c>
      <c r="AL373" s="107">
        <v>6.15740740740741E-3</v>
      </c>
      <c r="AM373" s="51">
        <v>50.661000000000001</v>
      </c>
    </row>
    <row r="374" spans="1:39" x14ac:dyDescent="0.45">
      <c r="A374" s="4" t="s">
        <v>93</v>
      </c>
      <c r="B374" s="4">
        <v>2020</v>
      </c>
      <c r="C374" s="5">
        <v>43856</v>
      </c>
      <c r="D374" s="4" t="s">
        <v>72</v>
      </c>
      <c r="E374" s="4" t="s">
        <v>214</v>
      </c>
      <c r="F374" s="4" t="s">
        <v>67</v>
      </c>
      <c r="G374" s="13">
        <f>(C374-VLOOKUP(E374,Riders!$A$2:$C$3501,2,FALSE))/365</f>
        <v>25.106849315068494</v>
      </c>
      <c r="H374" s="4">
        <v>5</v>
      </c>
      <c r="I374" s="4">
        <v>0</v>
      </c>
      <c r="J374" s="4">
        <v>0</v>
      </c>
      <c r="K374" s="4">
        <v>0</v>
      </c>
      <c r="L374" s="4">
        <v>0</v>
      </c>
      <c r="M374" s="4">
        <v>1</v>
      </c>
      <c r="N374" s="4">
        <v>0</v>
      </c>
      <c r="O374" s="4">
        <v>0</v>
      </c>
      <c r="P374" s="4">
        <v>0</v>
      </c>
      <c r="Q374" s="4">
        <v>0</v>
      </c>
      <c r="R374" s="4">
        <v>1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1</v>
      </c>
      <c r="AH374" s="4">
        <v>0</v>
      </c>
      <c r="AI374" s="4">
        <v>0</v>
      </c>
      <c r="AJ374" s="4">
        <v>0</v>
      </c>
      <c r="AK374" s="4">
        <v>3</v>
      </c>
      <c r="AL374" s="107">
        <v>6.15740740740741E-3</v>
      </c>
      <c r="AM374" s="51">
        <v>50.661000000000001</v>
      </c>
    </row>
    <row r="375" spans="1:39" x14ac:dyDescent="0.45">
      <c r="A375" s="4" t="s">
        <v>93</v>
      </c>
      <c r="B375" s="4">
        <v>2020</v>
      </c>
      <c r="C375" s="5">
        <v>43856</v>
      </c>
      <c r="D375" s="4" t="s">
        <v>72</v>
      </c>
      <c r="E375" s="4" t="s">
        <v>276</v>
      </c>
      <c r="F375" s="4" t="s">
        <v>120</v>
      </c>
      <c r="G375" s="13" t="e">
        <f>(C375-VLOOKUP(E375,Riders!$A$2:$C$3501,2,FALSE))/365</f>
        <v>#N/A</v>
      </c>
      <c r="H375" s="4">
        <v>6</v>
      </c>
      <c r="I375" s="4">
        <v>0</v>
      </c>
      <c r="J375" s="4">
        <v>0</v>
      </c>
      <c r="K375" s="4">
        <v>0</v>
      </c>
      <c r="L375" s="4">
        <v>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1</v>
      </c>
      <c r="AE375" s="4">
        <v>1</v>
      </c>
      <c r="AF375" s="4">
        <v>1</v>
      </c>
      <c r="AG375" s="4">
        <v>0</v>
      </c>
      <c r="AH375" s="4">
        <v>0</v>
      </c>
      <c r="AI375" s="4">
        <v>0</v>
      </c>
      <c r="AJ375" s="4">
        <v>0</v>
      </c>
      <c r="AK375" s="4">
        <v>3</v>
      </c>
      <c r="AL375" s="107">
        <v>6.15740740740741E-3</v>
      </c>
      <c r="AM375" s="51">
        <v>50.661000000000001</v>
      </c>
    </row>
    <row r="376" spans="1:39" x14ac:dyDescent="0.45">
      <c r="A376" s="4" t="s">
        <v>93</v>
      </c>
      <c r="B376" s="4">
        <v>2020</v>
      </c>
      <c r="C376" s="5">
        <v>43856</v>
      </c>
      <c r="D376" s="4" t="s">
        <v>72</v>
      </c>
      <c r="E376" s="4" t="s">
        <v>298</v>
      </c>
      <c r="F376" s="4" t="s">
        <v>53</v>
      </c>
      <c r="G376" s="13">
        <f>(C376-VLOOKUP(E376,Riders!$A$2:$C$3501,2,FALSE))/365</f>
        <v>20.528767123287672</v>
      </c>
      <c r="H376" s="4">
        <v>7</v>
      </c>
      <c r="I376" s="4">
        <v>0</v>
      </c>
      <c r="J376" s="4">
        <v>0</v>
      </c>
      <c r="K376" s="4">
        <v>0</v>
      </c>
      <c r="L376" s="4">
        <v>0</v>
      </c>
      <c r="M376" s="4">
        <v>0</v>
      </c>
      <c r="N376" s="4">
        <v>1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1</v>
      </c>
      <c r="AI376" s="4">
        <v>0</v>
      </c>
      <c r="AJ376" s="4">
        <v>0</v>
      </c>
      <c r="AK376" s="4">
        <v>2</v>
      </c>
      <c r="AL376" s="107">
        <v>6.15740740740741E-3</v>
      </c>
      <c r="AM376" s="51">
        <v>50.661000000000001</v>
      </c>
    </row>
    <row r="377" spans="1:39" x14ac:dyDescent="0.45">
      <c r="A377" s="4" t="s">
        <v>93</v>
      </c>
      <c r="B377" s="4">
        <v>2020</v>
      </c>
      <c r="C377" s="5">
        <v>43856</v>
      </c>
      <c r="D377" s="4" t="s">
        <v>72</v>
      </c>
      <c r="E377" s="4" t="s">
        <v>219</v>
      </c>
      <c r="F377" s="4" t="s">
        <v>220</v>
      </c>
      <c r="G377" s="13">
        <f>(C377-VLOOKUP(E377,Riders!$A$2:$C$3501,2,FALSE))/365</f>
        <v>27.43013698630137</v>
      </c>
      <c r="H377" s="4">
        <v>8</v>
      </c>
      <c r="I377" s="4">
        <v>0</v>
      </c>
      <c r="J377" s="4">
        <v>1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1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2</v>
      </c>
      <c r="AL377" s="107">
        <v>6.15740740740741E-3</v>
      </c>
      <c r="AM377" s="51">
        <v>50.661000000000001</v>
      </c>
    </row>
    <row r="378" spans="1:39" x14ac:dyDescent="0.45">
      <c r="A378" s="4" t="s">
        <v>93</v>
      </c>
      <c r="B378" s="4">
        <v>2020</v>
      </c>
      <c r="C378" s="5">
        <v>43856</v>
      </c>
      <c r="D378" s="4" t="s">
        <v>72</v>
      </c>
      <c r="E378" s="4" t="s">
        <v>222</v>
      </c>
      <c r="F378" s="4" t="s">
        <v>223</v>
      </c>
      <c r="G378" s="13">
        <f>(C378-VLOOKUP(E378,Riders!$A$2:$C$3501,2,FALSE))/365</f>
        <v>20.564383561643837</v>
      </c>
      <c r="H378" s="4">
        <v>9</v>
      </c>
      <c r="I378" s="4">
        <v>0</v>
      </c>
      <c r="J378" s="4">
        <v>0</v>
      </c>
      <c r="K378" s="4">
        <v>0</v>
      </c>
      <c r="L378" s="4">
        <v>0</v>
      </c>
      <c r="M378" s="4">
        <v>0</v>
      </c>
      <c r="N378" s="4">
        <v>0</v>
      </c>
      <c r="O378" s="4">
        <v>0</v>
      </c>
      <c r="P378" s="4">
        <v>1</v>
      </c>
      <c r="Q378" s="4">
        <v>0</v>
      </c>
      <c r="R378" s="4">
        <v>0</v>
      </c>
      <c r="S378" s="4">
        <v>0</v>
      </c>
      <c r="T378" s="4">
        <v>0</v>
      </c>
      <c r="U378" s="4">
        <v>0</v>
      </c>
      <c r="V378" s="4">
        <v>0</v>
      </c>
      <c r="W378" s="4">
        <v>0</v>
      </c>
      <c r="X378" s="4">
        <v>0</v>
      </c>
      <c r="Y378" s="4">
        <v>0</v>
      </c>
      <c r="Z378" s="4">
        <v>0</v>
      </c>
      <c r="AA378" s="4">
        <v>0</v>
      </c>
      <c r="AB378" s="4">
        <v>0</v>
      </c>
      <c r="AC378" s="4">
        <v>0</v>
      </c>
      <c r="AD378" s="4">
        <v>0</v>
      </c>
      <c r="AE378" s="4">
        <v>0</v>
      </c>
      <c r="AF378" s="4">
        <v>0</v>
      </c>
      <c r="AG378" s="4">
        <v>0</v>
      </c>
      <c r="AH378" s="4">
        <v>0</v>
      </c>
      <c r="AI378" s="4">
        <v>0</v>
      </c>
      <c r="AJ378" s="4">
        <v>0</v>
      </c>
      <c r="AK378" s="4">
        <v>1</v>
      </c>
      <c r="AL378" s="107">
        <v>6.15740740740741E-3</v>
      </c>
      <c r="AM378" s="51">
        <v>50.661000000000001</v>
      </c>
    </row>
    <row r="379" spans="1:39" x14ac:dyDescent="0.45">
      <c r="A379" s="4" t="s">
        <v>93</v>
      </c>
      <c r="B379" s="4">
        <v>2020</v>
      </c>
      <c r="C379" s="5">
        <v>43856</v>
      </c>
      <c r="D379" s="4" t="s">
        <v>72</v>
      </c>
      <c r="E379" s="4" t="s">
        <v>303</v>
      </c>
      <c r="F379" s="4" t="s">
        <v>232</v>
      </c>
      <c r="G379" s="13">
        <f>(C379-VLOOKUP(E379,Riders!$A$2:$C$3501,2,FALSE))/365</f>
        <v>25.638356164383563</v>
      </c>
      <c r="H379" s="4">
        <v>10</v>
      </c>
      <c r="I379" s="4">
        <v>0</v>
      </c>
      <c r="J379" s="4">
        <v>0</v>
      </c>
      <c r="K379" s="4">
        <v>1</v>
      </c>
      <c r="L379" s="4">
        <v>0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0</v>
      </c>
      <c r="V379" s="4">
        <v>0</v>
      </c>
      <c r="W379" s="4">
        <v>0</v>
      </c>
      <c r="X379" s="4">
        <v>0</v>
      </c>
      <c r="Y379" s="4">
        <v>0</v>
      </c>
      <c r="Z379" s="4">
        <v>0</v>
      </c>
      <c r="AA379" s="4">
        <v>0</v>
      </c>
      <c r="AB379" s="4">
        <v>0</v>
      </c>
      <c r="AC379" s="4">
        <v>0</v>
      </c>
      <c r="AD379" s="4">
        <v>0</v>
      </c>
      <c r="AE379" s="4">
        <v>0</v>
      </c>
      <c r="AF379" s="4">
        <v>0</v>
      </c>
      <c r="AG379" s="4">
        <v>0</v>
      </c>
      <c r="AH379" s="4">
        <v>0</v>
      </c>
      <c r="AI379" s="4">
        <v>0</v>
      </c>
      <c r="AJ379" s="4">
        <v>0</v>
      </c>
      <c r="AK379" s="4">
        <v>1</v>
      </c>
      <c r="AL379" s="107">
        <v>6.15740740740741E-3</v>
      </c>
      <c r="AM379" s="51">
        <v>50.661000000000001</v>
      </c>
    </row>
    <row r="380" spans="1:39" x14ac:dyDescent="0.45">
      <c r="A380" s="4" t="s">
        <v>93</v>
      </c>
      <c r="B380" s="4">
        <v>2020</v>
      </c>
      <c r="C380" s="5">
        <v>43856</v>
      </c>
      <c r="D380" s="4" t="s">
        <v>72</v>
      </c>
      <c r="E380" s="4" t="s">
        <v>301</v>
      </c>
      <c r="F380" s="4" t="s">
        <v>51</v>
      </c>
      <c r="G380" s="13">
        <f>(C380-VLOOKUP(E380,Riders!$A$2:$C$3501,2,FALSE))/365</f>
        <v>29.890410958904109</v>
      </c>
      <c r="H380" s="4">
        <v>11</v>
      </c>
      <c r="I380" s="4">
        <v>0</v>
      </c>
      <c r="J380" s="4">
        <v>0</v>
      </c>
      <c r="K380" s="4">
        <v>0</v>
      </c>
      <c r="L380" s="4">
        <v>0</v>
      </c>
      <c r="M380" s="4">
        <v>0</v>
      </c>
      <c r="N380" s="4">
        <v>0</v>
      </c>
      <c r="O380" s="4">
        <v>1</v>
      </c>
      <c r="P380" s="4">
        <v>0</v>
      </c>
      <c r="Q380" s="4">
        <v>0</v>
      </c>
      <c r="R380" s="4">
        <v>0</v>
      </c>
      <c r="S380" s="4">
        <v>0</v>
      </c>
      <c r="T380" s="4">
        <v>0</v>
      </c>
      <c r="U380" s="4">
        <v>0</v>
      </c>
      <c r="V380" s="4">
        <v>0</v>
      </c>
      <c r="W380" s="4">
        <v>0</v>
      </c>
      <c r="X380" s="4">
        <v>0</v>
      </c>
      <c r="Y380" s="4">
        <v>0</v>
      </c>
      <c r="Z380" s="4">
        <v>0</v>
      </c>
      <c r="AA380" s="4">
        <v>0</v>
      </c>
      <c r="AB380" s="4">
        <v>0</v>
      </c>
      <c r="AC380" s="4">
        <v>0</v>
      </c>
      <c r="AD380" s="4">
        <v>0</v>
      </c>
      <c r="AE380" s="4">
        <v>0</v>
      </c>
      <c r="AF380" s="4">
        <v>0</v>
      </c>
      <c r="AG380" s="4">
        <v>0</v>
      </c>
      <c r="AH380" s="4">
        <v>0</v>
      </c>
      <c r="AI380" s="4">
        <v>0</v>
      </c>
      <c r="AJ380" s="4">
        <v>0</v>
      </c>
      <c r="AK380" s="4">
        <v>1</v>
      </c>
      <c r="AL380" s="107">
        <v>6.15740740740741E-3</v>
      </c>
      <c r="AM380" s="51">
        <v>50.661000000000001</v>
      </c>
    </row>
    <row r="381" spans="1:39" x14ac:dyDescent="0.45">
      <c r="A381" s="4" t="s">
        <v>93</v>
      </c>
      <c r="B381" s="4">
        <v>2020</v>
      </c>
      <c r="C381" s="5">
        <v>43856</v>
      </c>
      <c r="D381" s="4" t="s">
        <v>72</v>
      </c>
      <c r="E381" s="4" t="s">
        <v>251</v>
      </c>
      <c r="F381" s="4" t="s">
        <v>65</v>
      </c>
      <c r="G381" s="13">
        <f>(C381-VLOOKUP(E381,Riders!$A$2:$C$3501,2,FALSE))/365</f>
        <v>18.739726027397261</v>
      </c>
      <c r="H381" s="4">
        <v>12</v>
      </c>
      <c r="I381" s="4">
        <v>1</v>
      </c>
      <c r="J381" s="4">
        <v>0</v>
      </c>
      <c r="K381" s="4">
        <v>0</v>
      </c>
      <c r="L381" s="4">
        <v>0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0</v>
      </c>
      <c r="V381" s="4">
        <v>0</v>
      </c>
      <c r="W381" s="4">
        <v>0</v>
      </c>
      <c r="X381" s="4">
        <v>0</v>
      </c>
      <c r="Y381" s="4">
        <v>0</v>
      </c>
      <c r="Z381" s="4">
        <v>0</v>
      </c>
      <c r="AA381" s="4">
        <v>0</v>
      </c>
      <c r="AB381" s="4">
        <v>0</v>
      </c>
      <c r="AC381" s="4">
        <v>0</v>
      </c>
      <c r="AD381" s="4">
        <v>0</v>
      </c>
      <c r="AE381" s="4">
        <v>0</v>
      </c>
      <c r="AF381" s="4">
        <v>0</v>
      </c>
      <c r="AG381" s="4">
        <v>0</v>
      </c>
      <c r="AH381" s="4">
        <v>0</v>
      </c>
      <c r="AI381" s="4">
        <v>0</v>
      </c>
      <c r="AJ381" s="4">
        <v>0</v>
      </c>
      <c r="AK381" s="4">
        <v>1</v>
      </c>
      <c r="AL381" s="107">
        <v>6.15740740740741E-3</v>
      </c>
      <c r="AM381" s="51">
        <v>50.661000000000001</v>
      </c>
    </row>
    <row r="382" spans="1:39" x14ac:dyDescent="0.45">
      <c r="A382" s="4" t="s">
        <v>93</v>
      </c>
      <c r="B382" s="4">
        <v>2020</v>
      </c>
      <c r="C382" s="5">
        <v>43856</v>
      </c>
      <c r="D382" s="4" t="s">
        <v>72</v>
      </c>
      <c r="E382" s="4" t="s">
        <v>299</v>
      </c>
      <c r="F382" s="4" t="s">
        <v>38</v>
      </c>
      <c r="G382" s="13">
        <f>(C382-VLOOKUP(E382,Riders!$A$2:$C$3501,2,FALSE))/365</f>
        <v>27.421917808219177</v>
      </c>
      <c r="H382" s="4">
        <v>13</v>
      </c>
      <c r="I382" s="4">
        <v>0</v>
      </c>
      <c r="J382" s="4">
        <v>0</v>
      </c>
      <c r="K382" s="4">
        <v>0</v>
      </c>
      <c r="L382" s="4">
        <v>0</v>
      </c>
      <c r="M382" s="4">
        <v>0</v>
      </c>
      <c r="N382" s="4">
        <v>0</v>
      </c>
      <c r="O382" s="4">
        <v>0</v>
      </c>
      <c r="P382" s="4">
        <v>0</v>
      </c>
      <c r="Q382" s="4">
        <v>0</v>
      </c>
      <c r="R382" s="4">
        <v>0</v>
      </c>
      <c r="S382" s="4">
        <v>0</v>
      </c>
      <c r="T382" s="4">
        <v>0</v>
      </c>
      <c r="U382" s="4">
        <v>0</v>
      </c>
      <c r="V382" s="4">
        <v>0</v>
      </c>
      <c r="W382" s="4">
        <v>0</v>
      </c>
      <c r="X382" s="4">
        <v>0</v>
      </c>
      <c r="Y382" s="4">
        <v>0</v>
      </c>
      <c r="Z382" s="4">
        <v>0</v>
      </c>
      <c r="AA382" s="4">
        <v>0</v>
      </c>
      <c r="AB382" s="4">
        <v>0</v>
      </c>
      <c r="AC382" s="4">
        <v>0</v>
      </c>
      <c r="AD382" s="4">
        <v>0</v>
      </c>
      <c r="AE382" s="4">
        <v>0</v>
      </c>
      <c r="AF382" s="4">
        <v>0</v>
      </c>
      <c r="AG382" s="4">
        <v>0</v>
      </c>
      <c r="AH382" s="4">
        <v>0</v>
      </c>
      <c r="AI382" s="4">
        <v>0</v>
      </c>
      <c r="AJ382" s="4">
        <v>0</v>
      </c>
      <c r="AK382" s="4">
        <v>0</v>
      </c>
      <c r="AL382" s="107">
        <v>6.15740740740741E-3</v>
      </c>
      <c r="AM382" s="51">
        <v>50.661000000000001</v>
      </c>
    </row>
    <row r="383" spans="1:39" x14ac:dyDescent="0.45">
      <c r="A383" s="4" t="s">
        <v>93</v>
      </c>
      <c r="B383" s="4">
        <v>2020</v>
      </c>
      <c r="C383" s="5">
        <v>43856</v>
      </c>
      <c r="D383" s="4" t="s">
        <v>72</v>
      </c>
      <c r="E383" s="4" t="s">
        <v>312</v>
      </c>
      <c r="F383" s="4" t="s">
        <v>27</v>
      </c>
      <c r="G383" s="13">
        <f>(C383-VLOOKUP(E383,Riders!$A$2:$C$3501,2,FALSE))/365</f>
        <v>21.534246575342465</v>
      </c>
      <c r="H383" s="4">
        <v>14</v>
      </c>
      <c r="I383" s="4">
        <v>0</v>
      </c>
      <c r="J383" s="4">
        <v>0</v>
      </c>
      <c r="K383" s="4">
        <v>0</v>
      </c>
      <c r="L383" s="4">
        <v>0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0</v>
      </c>
      <c r="X383" s="4">
        <v>0</v>
      </c>
      <c r="Y383" s="4">
        <v>0</v>
      </c>
      <c r="Z383" s="4">
        <v>0</v>
      </c>
      <c r="AA383" s="4">
        <v>0</v>
      </c>
      <c r="AB383" s="4">
        <v>0</v>
      </c>
      <c r="AC383" s="4">
        <v>0</v>
      </c>
      <c r="AD383" s="4">
        <v>0</v>
      </c>
      <c r="AE383" s="4">
        <v>0</v>
      </c>
      <c r="AF383" s="4">
        <v>0</v>
      </c>
      <c r="AG383" s="4">
        <v>0</v>
      </c>
      <c r="AH383" s="4">
        <v>0</v>
      </c>
      <c r="AI383" s="4">
        <v>0</v>
      </c>
      <c r="AJ383" s="4">
        <v>0</v>
      </c>
      <c r="AK383" s="4">
        <v>0</v>
      </c>
      <c r="AL383" s="107">
        <v>6.15740740740741E-3</v>
      </c>
      <c r="AM383" s="51">
        <v>50.661000000000001</v>
      </c>
    </row>
    <row r="384" spans="1:39" x14ac:dyDescent="0.45">
      <c r="A384" s="4" t="s">
        <v>93</v>
      </c>
      <c r="B384" s="4">
        <v>2020</v>
      </c>
      <c r="C384" s="5">
        <v>43856</v>
      </c>
      <c r="D384" s="4" t="s">
        <v>72</v>
      </c>
      <c r="E384" s="4" t="s">
        <v>242</v>
      </c>
      <c r="F384" s="4" t="s">
        <v>243</v>
      </c>
      <c r="G384" s="13">
        <f>(C384-VLOOKUP(E384,Riders!$A$2:$C$3501,2,FALSE))/365</f>
        <v>25.156164383561645</v>
      </c>
      <c r="H384" s="4">
        <v>15</v>
      </c>
      <c r="I384" s="4">
        <v>0</v>
      </c>
      <c r="J384" s="4">
        <v>0</v>
      </c>
      <c r="K384" s="4">
        <v>0</v>
      </c>
      <c r="L384" s="4">
        <v>0</v>
      </c>
      <c r="M384" s="4">
        <v>0</v>
      </c>
      <c r="N384" s="4">
        <v>0</v>
      </c>
      <c r="O384" s="4">
        <v>0</v>
      </c>
      <c r="P384" s="4">
        <v>0</v>
      </c>
      <c r="Q384" s="4">
        <v>0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0</v>
      </c>
      <c r="X384" s="4">
        <v>0</v>
      </c>
      <c r="Y384" s="4">
        <v>0</v>
      </c>
      <c r="Z384" s="4">
        <v>0</v>
      </c>
      <c r="AA384" s="4">
        <v>0</v>
      </c>
      <c r="AB384" s="4">
        <v>0</v>
      </c>
      <c r="AC384" s="4">
        <v>0</v>
      </c>
      <c r="AD384" s="4">
        <v>0</v>
      </c>
      <c r="AE384" s="4">
        <v>0</v>
      </c>
      <c r="AF384" s="4">
        <v>0</v>
      </c>
      <c r="AG384" s="4">
        <v>0</v>
      </c>
      <c r="AH384" s="4">
        <v>0</v>
      </c>
      <c r="AI384" s="4">
        <v>0</v>
      </c>
      <c r="AJ384" s="4">
        <v>0</v>
      </c>
      <c r="AK384" s="4">
        <v>0</v>
      </c>
      <c r="AL384" s="107">
        <v>6.15740740740741E-3</v>
      </c>
      <c r="AM384" s="51">
        <v>50.661000000000001</v>
      </c>
    </row>
    <row r="385" spans="1:39" x14ac:dyDescent="0.45">
      <c r="A385" s="4" t="s">
        <v>93</v>
      </c>
      <c r="B385" s="4">
        <v>2020</v>
      </c>
      <c r="C385" s="5">
        <v>43856</v>
      </c>
      <c r="D385" s="4" t="s">
        <v>72</v>
      </c>
      <c r="E385" s="4" t="s">
        <v>314</v>
      </c>
      <c r="F385" s="4" t="s">
        <v>118</v>
      </c>
      <c r="G385" s="13">
        <f>(C385-VLOOKUP(E385,Riders!$A$2:$C$3501,2,FALSE))/365</f>
        <v>23.315068493150687</v>
      </c>
      <c r="H385" s="4">
        <v>16</v>
      </c>
      <c r="I385" s="4">
        <v>0</v>
      </c>
      <c r="J385" s="4">
        <v>0</v>
      </c>
      <c r="K385" s="4">
        <v>0</v>
      </c>
      <c r="L385" s="4">
        <v>0</v>
      </c>
      <c r="M385" s="4">
        <v>0</v>
      </c>
      <c r="N385" s="4">
        <v>0</v>
      </c>
      <c r="O385" s="4">
        <v>0</v>
      </c>
      <c r="P385" s="4">
        <v>0</v>
      </c>
      <c r="Q385" s="4">
        <v>0</v>
      </c>
      <c r="R385" s="4">
        <v>0</v>
      </c>
      <c r="S385" s="4">
        <v>0</v>
      </c>
      <c r="T385" s="4">
        <v>0</v>
      </c>
      <c r="U385" s="4">
        <v>0</v>
      </c>
      <c r="V385" s="4">
        <v>0</v>
      </c>
      <c r="W385" s="4">
        <v>0</v>
      </c>
      <c r="X385" s="4">
        <v>0</v>
      </c>
      <c r="Y385" s="4">
        <v>0</v>
      </c>
      <c r="Z385" s="4">
        <v>0</v>
      </c>
      <c r="AA385" s="4">
        <v>0</v>
      </c>
      <c r="AB385" s="4">
        <v>0</v>
      </c>
      <c r="AC385" s="4">
        <v>0</v>
      </c>
      <c r="AD385" s="4">
        <v>0</v>
      </c>
      <c r="AE385" s="4">
        <v>0</v>
      </c>
      <c r="AF385" s="4">
        <v>0</v>
      </c>
      <c r="AG385" s="4">
        <v>0</v>
      </c>
      <c r="AH385" s="4">
        <v>0</v>
      </c>
      <c r="AI385" s="4">
        <v>0</v>
      </c>
      <c r="AJ385" s="4">
        <v>0</v>
      </c>
      <c r="AK385" s="4">
        <v>0</v>
      </c>
      <c r="AL385" s="107">
        <v>6.15740740740741E-3</v>
      </c>
      <c r="AM385" s="51">
        <v>50.661000000000001</v>
      </c>
    </row>
    <row r="386" spans="1:39" x14ac:dyDescent="0.45">
      <c r="A386" s="4" t="s">
        <v>93</v>
      </c>
      <c r="B386" s="4">
        <v>2020</v>
      </c>
      <c r="C386" s="5">
        <v>43856</v>
      </c>
      <c r="D386" s="4" t="s">
        <v>72</v>
      </c>
      <c r="E386" s="4" t="s">
        <v>311</v>
      </c>
      <c r="F386" s="4" t="s">
        <v>61</v>
      </c>
      <c r="G386" s="13">
        <f>(C386-VLOOKUP(E386,Riders!$A$2:$C$3501,2,FALSE))/365</f>
        <v>30.038356164383561</v>
      </c>
      <c r="H386" s="4">
        <v>17</v>
      </c>
      <c r="I386" s="4">
        <v>0</v>
      </c>
      <c r="J386" s="4">
        <v>0</v>
      </c>
      <c r="K386" s="4">
        <v>0</v>
      </c>
      <c r="L386" s="4">
        <v>0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0</v>
      </c>
      <c r="X386" s="4">
        <v>0</v>
      </c>
      <c r="Y386" s="4">
        <v>0</v>
      </c>
      <c r="Z386" s="4">
        <v>0</v>
      </c>
      <c r="AA386" s="4">
        <v>0</v>
      </c>
      <c r="AB386" s="4">
        <v>0</v>
      </c>
      <c r="AC386" s="4">
        <v>0</v>
      </c>
      <c r="AD386" s="4">
        <v>0</v>
      </c>
      <c r="AE386" s="4">
        <v>0</v>
      </c>
      <c r="AF386" s="4">
        <v>0</v>
      </c>
      <c r="AG386" s="4">
        <v>0</v>
      </c>
      <c r="AH386" s="4">
        <v>0</v>
      </c>
      <c r="AI386" s="4">
        <v>0</v>
      </c>
      <c r="AJ386" s="4">
        <v>0</v>
      </c>
      <c r="AK386" s="4">
        <v>0</v>
      </c>
      <c r="AL386" s="107">
        <v>6.15740740740741E-3</v>
      </c>
      <c r="AM386" s="51">
        <v>50.661000000000001</v>
      </c>
    </row>
    <row r="387" spans="1:39" x14ac:dyDescent="0.45">
      <c r="A387" s="4" t="s">
        <v>93</v>
      </c>
      <c r="B387" s="4">
        <v>2020</v>
      </c>
      <c r="C387" s="5">
        <v>43856</v>
      </c>
      <c r="D387" s="4" t="s">
        <v>72</v>
      </c>
      <c r="E387" s="4" t="s">
        <v>215</v>
      </c>
      <c r="F387" s="4" t="s">
        <v>17</v>
      </c>
      <c r="G387" s="13">
        <f>(C387-VLOOKUP(E387,Riders!$A$2:$C$3501,2,FALSE))/365</f>
        <v>21.052054794520547</v>
      </c>
      <c r="H387" s="4">
        <v>18</v>
      </c>
      <c r="I387" s="4">
        <v>0</v>
      </c>
      <c r="J387" s="4">
        <v>0</v>
      </c>
      <c r="K387" s="4">
        <v>0</v>
      </c>
      <c r="L387" s="4">
        <v>0</v>
      </c>
      <c r="M387" s="4">
        <v>0</v>
      </c>
      <c r="N387" s="4">
        <v>0</v>
      </c>
      <c r="O387" s="4">
        <v>0</v>
      </c>
      <c r="P387" s="4">
        <v>0</v>
      </c>
      <c r="Q387" s="4">
        <v>0</v>
      </c>
      <c r="R387" s="4">
        <v>0</v>
      </c>
      <c r="S387" s="4">
        <v>0</v>
      </c>
      <c r="T387" s="4">
        <v>0</v>
      </c>
      <c r="U387" s="4">
        <v>0</v>
      </c>
      <c r="V387" s="4">
        <v>0</v>
      </c>
      <c r="W387" s="4">
        <v>0</v>
      </c>
      <c r="X387" s="4">
        <v>0</v>
      </c>
      <c r="Y387" s="4">
        <v>0</v>
      </c>
      <c r="Z387" s="4">
        <v>0</v>
      </c>
      <c r="AA387" s="4">
        <v>0</v>
      </c>
      <c r="AB387" s="4">
        <v>0</v>
      </c>
      <c r="AC387" s="4">
        <v>0</v>
      </c>
      <c r="AD387" s="4">
        <v>0</v>
      </c>
      <c r="AE387" s="4">
        <v>0</v>
      </c>
      <c r="AF387" s="4">
        <v>0</v>
      </c>
      <c r="AG387" s="4">
        <v>0</v>
      </c>
      <c r="AH387" s="4">
        <v>0</v>
      </c>
      <c r="AI387" s="4">
        <v>0</v>
      </c>
      <c r="AJ387" s="4">
        <v>0</v>
      </c>
      <c r="AK387" s="4">
        <v>0</v>
      </c>
      <c r="AL387" s="107">
        <v>6.15740740740741E-3</v>
      </c>
      <c r="AM387" s="51">
        <v>50.661000000000001</v>
      </c>
    </row>
    <row r="388" spans="1:39" x14ac:dyDescent="0.45">
      <c r="A388" s="4" t="s">
        <v>93</v>
      </c>
      <c r="B388" s="4">
        <v>2020</v>
      </c>
      <c r="C388" s="5">
        <v>43856</v>
      </c>
      <c r="D388" s="4" t="s">
        <v>72</v>
      </c>
      <c r="E388" s="4" t="s">
        <v>313</v>
      </c>
      <c r="F388" s="4" t="s">
        <v>40</v>
      </c>
      <c r="G388" s="13">
        <f>(C388-VLOOKUP(E388,Riders!$A$2:$C$3501,2,FALSE))/365</f>
        <v>27.068493150684933</v>
      </c>
      <c r="H388" s="4">
        <v>19</v>
      </c>
      <c r="I388" s="4">
        <v>0</v>
      </c>
      <c r="J388" s="4">
        <v>0</v>
      </c>
      <c r="K388" s="4">
        <v>0</v>
      </c>
      <c r="L388" s="4">
        <v>0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0</v>
      </c>
      <c r="V388" s="4">
        <v>0</v>
      </c>
      <c r="W388" s="4">
        <v>0</v>
      </c>
      <c r="X388" s="4">
        <v>0</v>
      </c>
      <c r="Y388" s="4">
        <v>0</v>
      </c>
      <c r="Z388" s="4">
        <v>0</v>
      </c>
      <c r="AA388" s="4">
        <v>0</v>
      </c>
      <c r="AB388" s="4">
        <v>0</v>
      </c>
      <c r="AC388" s="4">
        <v>0</v>
      </c>
      <c r="AD388" s="4">
        <v>0</v>
      </c>
      <c r="AE388" s="4">
        <v>0</v>
      </c>
      <c r="AF388" s="4">
        <v>0</v>
      </c>
      <c r="AG388" s="4">
        <v>0</v>
      </c>
      <c r="AH388" s="4">
        <v>0</v>
      </c>
      <c r="AI388" s="4">
        <v>0</v>
      </c>
      <c r="AJ388" s="4">
        <v>0</v>
      </c>
      <c r="AK388" s="4">
        <v>0</v>
      </c>
      <c r="AL388" s="107">
        <v>6.15740740740741E-3</v>
      </c>
      <c r="AM388" s="51">
        <v>50.661000000000001</v>
      </c>
    </row>
    <row r="389" spans="1:39" x14ac:dyDescent="0.45">
      <c r="A389" s="4" t="s">
        <v>93</v>
      </c>
      <c r="B389" s="4">
        <v>2020</v>
      </c>
      <c r="C389" s="5">
        <v>43856</v>
      </c>
      <c r="D389" s="4" t="s">
        <v>72</v>
      </c>
      <c r="E389" s="4" t="s">
        <v>224</v>
      </c>
      <c r="F389" s="4" t="s">
        <v>225</v>
      </c>
      <c r="G389" s="13">
        <f>(C389-VLOOKUP(E389,Riders!$A$2:$C$3501,2,FALSE))/365</f>
        <v>20.12876712328767</v>
      </c>
      <c r="H389" s="4">
        <v>20</v>
      </c>
      <c r="I389" s="4">
        <v>0</v>
      </c>
      <c r="J389" s="4">
        <v>0</v>
      </c>
      <c r="K389" s="4">
        <v>0</v>
      </c>
      <c r="L389" s="4">
        <v>0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0</v>
      </c>
      <c r="Y389" s="4">
        <v>0</v>
      </c>
      <c r="Z389" s="4">
        <v>0</v>
      </c>
      <c r="AA389" s="4">
        <v>0</v>
      </c>
      <c r="AB389" s="4">
        <v>0</v>
      </c>
      <c r="AC389" s="4">
        <v>0</v>
      </c>
      <c r="AD389" s="4">
        <v>0</v>
      </c>
      <c r="AE389" s="4">
        <v>0</v>
      </c>
      <c r="AF389" s="4">
        <v>0</v>
      </c>
      <c r="AG389" s="4">
        <v>0</v>
      </c>
      <c r="AH389" s="4">
        <v>0</v>
      </c>
      <c r="AI389" s="4">
        <v>0</v>
      </c>
      <c r="AJ389" s="4">
        <v>20</v>
      </c>
      <c r="AK389" s="4">
        <v>-20</v>
      </c>
      <c r="AL389" s="107">
        <v>6.15740740740741E-3</v>
      </c>
      <c r="AM389" s="51">
        <v>50.661000000000001</v>
      </c>
    </row>
    <row r="390" spans="1:39" x14ac:dyDescent="0.45">
      <c r="A390" s="4" t="s">
        <v>93</v>
      </c>
      <c r="B390" s="4">
        <v>2020</v>
      </c>
      <c r="C390" s="5">
        <v>43856</v>
      </c>
      <c r="D390" s="4" t="s">
        <v>72</v>
      </c>
      <c r="E390" s="4" t="s">
        <v>310</v>
      </c>
      <c r="F390" s="4" t="s">
        <v>158</v>
      </c>
      <c r="G390" s="13">
        <f>(C390-VLOOKUP(E390,Riders!$A$2:$C$3501,2,FALSE))/365</f>
        <v>29.682191780821917</v>
      </c>
      <c r="H390" s="4">
        <v>21</v>
      </c>
      <c r="I390" s="4">
        <v>0</v>
      </c>
      <c r="J390" s="4">
        <v>0</v>
      </c>
      <c r="K390" s="4">
        <v>0</v>
      </c>
      <c r="L390" s="4">
        <v>0</v>
      </c>
      <c r="M390" s="4">
        <v>0</v>
      </c>
      <c r="N390" s="4">
        <v>0</v>
      </c>
      <c r="O390" s="4">
        <v>0</v>
      </c>
      <c r="P390" s="4">
        <v>0</v>
      </c>
      <c r="Q390" s="4">
        <v>0</v>
      </c>
      <c r="R390" s="4">
        <v>0</v>
      </c>
      <c r="S390" s="4">
        <v>0</v>
      </c>
      <c r="T390" s="4">
        <v>0</v>
      </c>
      <c r="U390" s="4">
        <v>0</v>
      </c>
      <c r="V390" s="4">
        <v>0</v>
      </c>
      <c r="W390" s="4">
        <v>0</v>
      </c>
      <c r="X390" s="4">
        <v>0</v>
      </c>
      <c r="Y390" s="4">
        <v>0</v>
      </c>
      <c r="Z390" s="4">
        <v>0</v>
      </c>
      <c r="AA390" s="4">
        <v>0</v>
      </c>
      <c r="AB390" s="4">
        <v>0</v>
      </c>
      <c r="AC390" s="4">
        <v>0</v>
      </c>
      <c r="AD390" s="4">
        <v>0</v>
      </c>
      <c r="AE390" s="4">
        <v>0</v>
      </c>
      <c r="AF390" s="4">
        <v>0</v>
      </c>
      <c r="AG390" s="4">
        <v>0</v>
      </c>
      <c r="AH390" s="4">
        <v>0</v>
      </c>
      <c r="AI390" s="4">
        <v>0</v>
      </c>
      <c r="AJ390" s="4">
        <v>40</v>
      </c>
      <c r="AK390" s="4">
        <v>-40</v>
      </c>
      <c r="AL390" s="107">
        <v>6.15740740740741E-3</v>
      </c>
      <c r="AM390" s="51">
        <v>50.661000000000001</v>
      </c>
    </row>
    <row r="391" spans="1:39" x14ac:dyDescent="0.45">
      <c r="A391" s="4" t="s">
        <v>93</v>
      </c>
      <c r="B391" s="4">
        <v>2020</v>
      </c>
      <c r="C391" s="5">
        <v>43856</v>
      </c>
      <c r="D391" s="4" t="s">
        <v>72</v>
      </c>
      <c r="E391" s="4" t="s">
        <v>2329</v>
      </c>
      <c r="F391" s="4" t="s">
        <v>49</v>
      </c>
      <c r="G391" s="13">
        <f>(C391-VLOOKUP(E391,Riders!$A$2:$C$3501,2,FALSE))/365</f>
        <v>19.413698630136988</v>
      </c>
      <c r="H391" s="4" t="s">
        <v>308</v>
      </c>
      <c r="I391" s="4">
        <v>0</v>
      </c>
      <c r="J391" s="4">
        <v>0</v>
      </c>
      <c r="K391" s="4">
        <v>0</v>
      </c>
      <c r="L391" s="4">
        <v>1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0</v>
      </c>
      <c r="X391" s="4">
        <v>0</v>
      </c>
      <c r="Y391" s="4">
        <v>0</v>
      </c>
      <c r="Z391" s="4">
        <v>0</v>
      </c>
      <c r="AA391" s="4">
        <v>0</v>
      </c>
      <c r="AB391" s="4">
        <v>0</v>
      </c>
      <c r="AC391" s="4">
        <v>0</v>
      </c>
      <c r="AD391" s="4">
        <v>0</v>
      </c>
      <c r="AE391" s="4">
        <v>0</v>
      </c>
      <c r="AF391" s="4">
        <v>0</v>
      </c>
      <c r="AG391" s="4">
        <v>0</v>
      </c>
      <c r="AH391" s="4">
        <v>0</v>
      </c>
      <c r="AI391" s="4">
        <v>0</v>
      </c>
      <c r="AJ391" s="4">
        <v>40</v>
      </c>
      <c r="AK391" s="4" t="s">
        <v>308</v>
      </c>
      <c r="AL391" s="107">
        <v>6.15740740740741E-3</v>
      </c>
      <c r="AM391" s="51">
        <v>50.661000000000001</v>
      </c>
    </row>
    <row r="392" spans="1:39" x14ac:dyDescent="0.45">
      <c r="A392" s="1" t="s">
        <v>149</v>
      </c>
      <c r="B392" s="1">
        <v>2019</v>
      </c>
      <c r="C392" s="2">
        <v>43814</v>
      </c>
      <c r="D392" s="1" t="s">
        <v>72</v>
      </c>
      <c r="E392" s="1" t="s">
        <v>214</v>
      </c>
      <c r="F392" s="1" t="s">
        <v>67</v>
      </c>
      <c r="G392" s="13">
        <f>(C392-VLOOKUP(E392,Riders!$A$2:$C$3501,2,FALSE))/365</f>
        <v>24.991780821917807</v>
      </c>
      <c r="H392" s="1">
        <v>1</v>
      </c>
      <c r="I392" s="1">
        <v>0</v>
      </c>
      <c r="J392" s="1">
        <v>0</v>
      </c>
      <c r="K392" s="1">
        <v>1</v>
      </c>
      <c r="L392" s="1">
        <v>1</v>
      </c>
      <c r="M392" s="1">
        <v>1</v>
      </c>
      <c r="N392" s="1">
        <v>1</v>
      </c>
      <c r="O392" s="1">
        <v>1</v>
      </c>
      <c r="P392" s="1">
        <v>1</v>
      </c>
      <c r="Q392" s="1">
        <v>1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0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20</v>
      </c>
      <c r="AJ392" s="1">
        <v>0</v>
      </c>
      <c r="AK392" s="1">
        <v>27</v>
      </c>
      <c r="AL392" s="107">
        <v>6.3541666666666668E-3</v>
      </c>
      <c r="AM392" s="47">
        <v>49.158000000000001</v>
      </c>
    </row>
    <row r="393" spans="1:39" x14ac:dyDescent="0.45">
      <c r="A393" s="1" t="s">
        <v>149</v>
      </c>
      <c r="B393" s="1">
        <v>2019</v>
      </c>
      <c r="C393" s="2">
        <v>43814</v>
      </c>
      <c r="D393" s="1" t="s">
        <v>72</v>
      </c>
      <c r="E393" s="1" t="s">
        <v>307</v>
      </c>
      <c r="F393" s="1" t="s">
        <v>27</v>
      </c>
      <c r="G393" s="13">
        <f>(C393-VLOOKUP(E393,Riders!$A$2:$C$3501,2,FALSE))/365</f>
        <v>26.556164383561644</v>
      </c>
      <c r="H393" s="1">
        <v>2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1</v>
      </c>
      <c r="V393" s="1">
        <v>1</v>
      </c>
      <c r="W393" s="1">
        <v>0</v>
      </c>
      <c r="X393" s="1">
        <v>0</v>
      </c>
      <c r="Y393" s="1">
        <v>1</v>
      </c>
      <c r="Z393" s="1">
        <v>0</v>
      </c>
      <c r="AA393" s="1">
        <v>0</v>
      </c>
      <c r="AB393" s="1">
        <v>0</v>
      </c>
      <c r="AC393" s="1">
        <v>0</v>
      </c>
      <c r="AD393" s="1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20</v>
      </c>
      <c r="AJ393" s="1">
        <v>0</v>
      </c>
      <c r="AK393" s="1">
        <v>23</v>
      </c>
      <c r="AL393" s="107">
        <v>6.3541666666666668E-3</v>
      </c>
      <c r="AM393" s="47">
        <v>49.158000000000001</v>
      </c>
    </row>
    <row r="394" spans="1:39" x14ac:dyDescent="0.45">
      <c r="A394" s="1" t="s">
        <v>149</v>
      </c>
      <c r="B394" s="1">
        <v>2019</v>
      </c>
      <c r="C394" s="2">
        <v>43814</v>
      </c>
      <c r="D394" s="1" t="s">
        <v>72</v>
      </c>
      <c r="E394" s="1" t="s">
        <v>315</v>
      </c>
      <c r="F394" s="1" t="s">
        <v>36</v>
      </c>
      <c r="G394" s="13">
        <f>(C394-VLOOKUP(E394,Riders!$A$2:$C$3501,2,FALSE))/365</f>
        <v>28.027397260273972</v>
      </c>
      <c r="H394" s="1">
        <v>3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1</v>
      </c>
      <c r="X394" s="1">
        <v>1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20</v>
      </c>
      <c r="AJ394" s="1">
        <v>0</v>
      </c>
      <c r="AK394" s="1">
        <v>22</v>
      </c>
      <c r="AL394" s="107">
        <v>6.3541666666666703E-3</v>
      </c>
      <c r="AM394" s="47">
        <v>49.158000000000001</v>
      </c>
    </row>
    <row r="395" spans="1:39" x14ac:dyDescent="0.45">
      <c r="A395" s="1" t="s">
        <v>149</v>
      </c>
      <c r="B395" s="1">
        <v>2019</v>
      </c>
      <c r="C395" s="2">
        <v>43814</v>
      </c>
      <c r="D395" s="1" t="s">
        <v>72</v>
      </c>
      <c r="E395" s="1" t="s">
        <v>304</v>
      </c>
      <c r="F395" s="1" t="s">
        <v>29</v>
      </c>
      <c r="G395" s="13">
        <f>(C395-VLOOKUP(E395,Riders!$A$2:$C$3501,2,FALSE))/365</f>
        <v>23.041095890410958</v>
      </c>
      <c r="H395" s="1">
        <v>4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1</v>
      </c>
      <c r="AA395" s="1">
        <v>1</v>
      </c>
      <c r="AB395" s="1">
        <v>1</v>
      </c>
      <c r="AC395" s="1">
        <v>1</v>
      </c>
      <c r="AD395" s="1">
        <v>1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0</v>
      </c>
      <c r="AK395" s="1">
        <v>5</v>
      </c>
      <c r="AL395" s="107">
        <v>6.3541666666666703E-3</v>
      </c>
      <c r="AM395" s="47">
        <v>49.158000000000001</v>
      </c>
    </row>
    <row r="396" spans="1:39" x14ac:dyDescent="0.45">
      <c r="A396" s="1" t="s">
        <v>149</v>
      </c>
      <c r="B396" s="1">
        <v>2019</v>
      </c>
      <c r="C396" s="2">
        <v>43814</v>
      </c>
      <c r="D396" s="1" t="s">
        <v>72</v>
      </c>
      <c r="E396" s="1" t="s">
        <v>302</v>
      </c>
      <c r="F396" s="1" t="s">
        <v>264</v>
      </c>
      <c r="G396" s="13">
        <f>(C396-VLOOKUP(E396,Riders!$A$2:$C$3501,2,FALSE))/365</f>
        <v>39.624657534246573</v>
      </c>
      <c r="H396" s="1">
        <v>5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1</v>
      </c>
      <c r="AF396" s="1">
        <v>1</v>
      </c>
      <c r="AG396" s="1">
        <v>1</v>
      </c>
      <c r="AH396" s="1">
        <v>1</v>
      </c>
      <c r="AI396" s="1">
        <v>0</v>
      </c>
      <c r="AJ396" s="1">
        <v>0</v>
      </c>
      <c r="AK396" s="1">
        <v>4</v>
      </c>
      <c r="AL396" s="107">
        <v>6.3541666666666703E-3</v>
      </c>
      <c r="AM396" s="47">
        <v>49.158000000000001</v>
      </c>
    </row>
    <row r="397" spans="1:39" x14ac:dyDescent="0.45">
      <c r="A397" s="1" t="s">
        <v>149</v>
      </c>
      <c r="B397" s="1">
        <v>2019</v>
      </c>
      <c r="C397" s="2">
        <v>43814</v>
      </c>
      <c r="D397" s="1" t="s">
        <v>72</v>
      </c>
      <c r="E397" s="1" t="s">
        <v>318</v>
      </c>
      <c r="F397" s="1" t="s">
        <v>319</v>
      </c>
      <c r="G397" s="13">
        <f>(C397-VLOOKUP(E397,Riders!$A$2:$C$3501,2,FALSE))/365</f>
        <v>34.797260273972604</v>
      </c>
      <c r="H397" s="1">
        <v>6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1</v>
      </c>
      <c r="S397" s="1">
        <v>1</v>
      </c>
      <c r="T397" s="1">
        <v>1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3</v>
      </c>
      <c r="AL397" s="107">
        <v>6.3541666666666703E-3</v>
      </c>
      <c r="AM397" s="47">
        <v>49.158000000000001</v>
      </c>
    </row>
    <row r="398" spans="1:39" x14ac:dyDescent="0.45">
      <c r="A398" s="1" t="s">
        <v>149</v>
      </c>
      <c r="B398" s="1">
        <v>2019</v>
      </c>
      <c r="C398" s="2">
        <v>43814</v>
      </c>
      <c r="D398" s="1" t="s">
        <v>72</v>
      </c>
      <c r="E398" s="1" t="s">
        <v>299</v>
      </c>
      <c r="F398" s="1" t="s">
        <v>38</v>
      </c>
      <c r="G398" s="13">
        <f>(C398-VLOOKUP(E398,Riders!$A$2:$C$3501,2,FALSE))/365</f>
        <v>27.306849315068494</v>
      </c>
      <c r="H398" s="1">
        <v>7</v>
      </c>
      <c r="I398" s="1">
        <v>1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1</v>
      </c>
      <c r="AL398" s="107">
        <v>6.3541666666666703E-3</v>
      </c>
      <c r="AM398" s="47">
        <v>49.158000000000001</v>
      </c>
    </row>
    <row r="399" spans="1:39" x14ac:dyDescent="0.45">
      <c r="A399" s="1" t="s">
        <v>149</v>
      </c>
      <c r="B399" s="1">
        <v>2019</v>
      </c>
      <c r="C399" s="2">
        <v>43814</v>
      </c>
      <c r="D399" s="1" t="s">
        <v>72</v>
      </c>
      <c r="E399" s="1" t="s">
        <v>310</v>
      </c>
      <c r="F399" s="1" t="s">
        <v>158</v>
      </c>
      <c r="G399" s="13">
        <f>(C399-VLOOKUP(E399,Riders!$A$2:$C$3501,2,FALSE))/365</f>
        <v>29.567123287671233</v>
      </c>
      <c r="H399" s="1">
        <v>8</v>
      </c>
      <c r="I399" s="1">
        <v>0</v>
      </c>
      <c r="J399" s="1">
        <v>1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0</v>
      </c>
      <c r="Y399" s="1">
        <v>0</v>
      </c>
      <c r="Z399" s="1">
        <v>0</v>
      </c>
      <c r="AA399" s="1">
        <v>0</v>
      </c>
      <c r="AB399" s="1">
        <v>0</v>
      </c>
      <c r="AC399" s="1">
        <v>0</v>
      </c>
      <c r="AD399" s="1">
        <v>0</v>
      </c>
      <c r="AE399" s="1">
        <v>0</v>
      </c>
      <c r="AF399" s="1">
        <v>0</v>
      </c>
      <c r="AG399" s="1">
        <v>0</v>
      </c>
      <c r="AH399" s="1">
        <v>0</v>
      </c>
      <c r="AI399" s="1">
        <v>0</v>
      </c>
      <c r="AJ399" s="1">
        <v>0</v>
      </c>
      <c r="AK399" s="1">
        <v>1</v>
      </c>
      <c r="AL399" s="107">
        <v>6.3541666666666703E-3</v>
      </c>
      <c r="AM399" s="47">
        <v>49.158000000000001</v>
      </c>
    </row>
    <row r="400" spans="1:39" x14ac:dyDescent="0.45">
      <c r="A400" s="1" t="s">
        <v>149</v>
      </c>
      <c r="B400" s="1">
        <v>2019</v>
      </c>
      <c r="C400" s="2">
        <v>43814</v>
      </c>
      <c r="D400" s="1" t="s">
        <v>72</v>
      </c>
      <c r="E400" s="1" t="s">
        <v>279</v>
      </c>
      <c r="F400" s="1" t="s">
        <v>47</v>
      </c>
      <c r="G400" s="13">
        <f>(C400-VLOOKUP(E400,Riders!$A$2:$C$3501,2,FALSE))/365</f>
        <v>23.580821917808219</v>
      </c>
      <c r="H400" s="1">
        <v>9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v>0</v>
      </c>
      <c r="AD400" s="1">
        <v>0</v>
      </c>
      <c r="AE400" s="1">
        <v>0</v>
      </c>
      <c r="AF400" s="1">
        <v>0</v>
      </c>
      <c r="AG400" s="1">
        <v>0</v>
      </c>
      <c r="AH400" s="1">
        <v>0</v>
      </c>
      <c r="AI400" s="1">
        <v>0</v>
      </c>
      <c r="AJ400" s="1">
        <v>0</v>
      </c>
      <c r="AK400" s="1">
        <v>0</v>
      </c>
      <c r="AL400" s="107">
        <v>6.3541666666666703E-3</v>
      </c>
      <c r="AM400" s="47">
        <v>49.158000000000001</v>
      </c>
    </row>
    <row r="401" spans="1:39" x14ac:dyDescent="0.45">
      <c r="A401" s="1" t="s">
        <v>149</v>
      </c>
      <c r="B401" s="1">
        <v>2019</v>
      </c>
      <c r="C401" s="2">
        <v>43814</v>
      </c>
      <c r="D401" s="1" t="s">
        <v>72</v>
      </c>
      <c r="E401" s="1" t="s">
        <v>231</v>
      </c>
      <c r="F401" s="1" t="s">
        <v>232</v>
      </c>
      <c r="G401" s="13">
        <f>(C401-VLOOKUP(E401,Riders!$A$2:$C$3501,2,FALSE))/365</f>
        <v>22.838356164383562</v>
      </c>
      <c r="H401" s="1">
        <v>10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v>0</v>
      </c>
      <c r="AH401" s="1">
        <v>0</v>
      </c>
      <c r="AI401" s="1">
        <v>0</v>
      </c>
      <c r="AJ401" s="1">
        <v>0</v>
      </c>
      <c r="AK401" s="1">
        <v>0</v>
      </c>
      <c r="AL401" s="107">
        <v>6.3541666666666703E-3</v>
      </c>
      <c r="AM401" s="47">
        <v>49.158000000000001</v>
      </c>
    </row>
    <row r="402" spans="1:39" x14ac:dyDescent="0.45">
      <c r="A402" s="1" t="s">
        <v>149</v>
      </c>
      <c r="B402" s="1">
        <v>2019</v>
      </c>
      <c r="C402" s="2">
        <v>43814</v>
      </c>
      <c r="D402" s="1" t="s">
        <v>72</v>
      </c>
      <c r="E402" s="1" t="s">
        <v>316</v>
      </c>
      <c r="F402" s="1" t="s">
        <v>53</v>
      </c>
      <c r="G402" s="13">
        <f>(C402-VLOOKUP(E402,Riders!$A$2:$C$3501,2,FALSE))/365</f>
        <v>18.980821917808218</v>
      </c>
      <c r="H402" s="1">
        <v>11</v>
      </c>
      <c r="I402" s="1">
        <v>0</v>
      </c>
      <c r="J402" s="1">
        <v>0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0</v>
      </c>
      <c r="Y402" s="1">
        <v>0</v>
      </c>
      <c r="Z402" s="1">
        <v>0</v>
      </c>
      <c r="AA402" s="1">
        <v>0</v>
      </c>
      <c r="AB402" s="1">
        <v>0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1">
        <v>0</v>
      </c>
      <c r="AI402" s="1">
        <v>0</v>
      </c>
      <c r="AJ402" s="1">
        <v>0</v>
      </c>
      <c r="AK402" s="1">
        <v>0</v>
      </c>
      <c r="AL402" s="107">
        <v>6.3541666666666703E-3</v>
      </c>
      <c r="AM402" s="47">
        <v>49.158000000000001</v>
      </c>
    </row>
    <row r="403" spans="1:39" x14ac:dyDescent="0.45">
      <c r="A403" s="1" t="s">
        <v>149</v>
      </c>
      <c r="B403" s="1">
        <v>2019</v>
      </c>
      <c r="C403" s="2">
        <v>43814</v>
      </c>
      <c r="D403" s="1" t="s">
        <v>72</v>
      </c>
      <c r="E403" s="1" t="s">
        <v>224</v>
      </c>
      <c r="F403" s="1" t="s">
        <v>225</v>
      </c>
      <c r="G403" s="13">
        <f>(C403-VLOOKUP(E403,Riders!$A$2:$C$3501,2,FALSE))/365</f>
        <v>20.013698630136986</v>
      </c>
      <c r="H403" s="1">
        <v>12</v>
      </c>
      <c r="I403" s="1">
        <v>0</v>
      </c>
      <c r="J403" s="1">
        <v>0</v>
      </c>
      <c r="K403" s="1">
        <v>0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>
        <v>0</v>
      </c>
      <c r="Z403" s="1">
        <v>0</v>
      </c>
      <c r="AA403" s="1">
        <v>0</v>
      </c>
      <c r="AB403" s="1">
        <v>0</v>
      </c>
      <c r="AC403" s="1">
        <v>0</v>
      </c>
      <c r="AD403" s="1">
        <v>0</v>
      </c>
      <c r="AE403" s="1">
        <v>0</v>
      </c>
      <c r="AF403" s="1">
        <v>0</v>
      </c>
      <c r="AG403" s="1">
        <v>0</v>
      </c>
      <c r="AH403" s="1">
        <v>0</v>
      </c>
      <c r="AI403" s="1">
        <v>0</v>
      </c>
      <c r="AJ403" s="1">
        <v>0</v>
      </c>
      <c r="AK403" s="1">
        <v>0</v>
      </c>
      <c r="AL403" s="107">
        <v>6.3541666666666703E-3</v>
      </c>
      <c r="AM403" s="47">
        <v>49.158000000000001</v>
      </c>
    </row>
    <row r="404" spans="1:39" x14ac:dyDescent="0.45">
      <c r="A404" s="1" t="s">
        <v>149</v>
      </c>
      <c r="B404" s="1">
        <v>2019</v>
      </c>
      <c r="C404" s="2">
        <v>43814</v>
      </c>
      <c r="D404" s="1" t="s">
        <v>72</v>
      </c>
      <c r="E404" s="1" t="s">
        <v>317</v>
      </c>
      <c r="F404" s="1" t="s">
        <v>230</v>
      </c>
      <c r="G404" s="13" t="e">
        <f>(C404-VLOOKUP(E404,Riders!$A$2:$C$3501,2,FALSE))/365</f>
        <v>#N/A</v>
      </c>
      <c r="H404" s="1">
        <v>13</v>
      </c>
      <c r="I404" s="1">
        <v>0</v>
      </c>
      <c r="J404" s="1">
        <v>0</v>
      </c>
      <c r="K404" s="1">
        <v>0</v>
      </c>
      <c r="L404" s="1">
        <v>0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>
        <v>0</v>
      </c>
      <c r="Z404" s="1">
        <v>0</v>
      </c>
      <c r="AA404" s="1">
        <v>0</v>
      </c>
      <c r="AB404" s="1">
        <v>0</v>
      </c>
      <c r="AC404" s="1">
        <v>0</v>
      </c>
      <c r="AD404" s="1">
        <v>0</v>
      </c>
      <c r="AE404" s="1">
        <v>0</v>
      </c>
      <c r="AF404" s="1">
        <v>0</v>
      </c>
      <c r="AG404" s="1">
        <v>0</v>
      </c>
      <c r="AH404" s="1">
        <v>0</v>
      </c>
      <c r="AI404" s="1">
        <v>0</v>
      </c>
      <c r="AJ404" s="1">
        <v>0</v>
      </c>
      <c r="AK404" s="1">
        <v>0</v>
      </c>
      <c r="AL404" s="107">
        <v>6.3541666666666703E-3</v>
      </c>
      <c r="AM404" s="47">
        <v>49.158000000000001</v>
      </c>
    </row>
    <row r="405" spans="1:39" x14ac:dyDescent="0.45">
      <c r="A405" s="1" t="s">
        <v>149</v>
      </c>
      <c r="B405" s="1">
        <v>2019</v>
      </c>
      <c r="C405" s="2">
        <v>43814</v>
      </c>
      <c r="D405" s="1" t="s">
        <v>72</v>
      </c>
      <c r="E405" s="1" t="s">
        <v>219</v>
      </c>
      <c r="F405" s="1" t="s">
        <v>220</v>
      </c>
      <c r="G405" s="13">
        <f>(C405-VLOOKUP(E405,Riders!$A$2:$C$3501,2,FALSE))/365</f>
        <v>27.315068493150687</v>
      </c>
      <c r="H405" s="1">
        <v>14</v>
      </c>
      <c r="I405" s="1">
        <v>0</v>
      </c>
      <c r="J405" s="1">
        <v>0</v>
      </c>
      <c r="K405" s="1">
        <v>0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0</v>
      </c>
      <c r="X405" s="1">
        <v>0</v>
      </c>
      <c r="Y405" s="1">
        <v>0</v>
      </c>
      <c r="Z405" s="1">
        <v>0</v>
      </c>
      <c r="AA405" s="1">
        <v>0</v>
      </c>
      <c r="AB405" s="1">
        <v>0</v>
      </c>
      <c r="AC405" s="1">
        <v>0</v>
      </c>
      <c r="AD405" s="1">
        <v>0</v>
      </c>
      <c r="AE405" s="1">
        <v>0</v>
      </c>
      <c r="AF405" s="1">
        <v>0</v>
      </c>
      <c r="AG405" s="1">
        <v>0</v>
      </c>
      <c r="AH405" s="1">
        <v>0</v>
      </c>
      <c r="AI405" s="1">
        <v>0</v>
      </c>
      <c r="AJ405" s="1">
        <v>0</v>
      </c>
      <c r="AK405" s="1">
        <v>0</v>
      </c>
      <c r="AL405" s="107">
        <v>6.3541666666666703E-3</v>
      </c>
      <c r="AM405" s="47">
        <v>49.158000000000001</v>
      </c>
    </row>
    <row r="406" spans="1:39" x14ac:dyDescent="0.45">
      <c r="A406" s="1" t="s">
        <v>149</v>
      </c>
      <c r="B406" s="1">
        <v>2019</v>
      </c>
      <c r="C406" s="2">
        <v>43814</v>
      </c>
      <c r="D406" s="1" t="s">
        <v>72</v>
      </c>
      <c r="E406" s="1" t="s">
        <v>311</v>
      </c>
      <c r="F406" s="1" t="s">
        <v>61</v>
      </c>
      <c r="G406" s="13">
        <f>(C406-VLOOKUP(E406,Riders!$A$2:$C$3501,2,FALSE))/365</f>
        <v>29.923287671232877</v>
      </c>
      <c r="H406" s="1">
        <v>15</v>
      </c>
      <c r="I406" s="1">
        <v>0</v>
      </c>
      <c r="J406" s="1">
        <v>0</v>
      </c>
      <c r="K406" s="1">
        <v>0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0</v>
      </c>
      <c r="X406" s="1">
        <v>0</v>
      </c>
      <c r="Y406" s="1">
        <v>0</v>
      </c>
      <c r="Z406" s="1">
        <v>0</v>
      </c>
      <c r="AA406" s="1">
        <v>0</v>
      </c>
      <c r="AB406" s="1">
        <v>0</v>
      </c>
      <c r="AC406" s="1">
        <v>0</v>
      </c>
      <c r="AD406" s="1">
        <v>0</v>
      </c>
      <c r="AE406" s="1">
        <v>0</v>
      </c>
      <c r="AF406" s="1">
        <v>0</v>
      </c>
      <c r="AG406" s="1">
        <v>0</v>
      </c>
      <c r="AH406" s="1">
        <v>0</v>
      </c>
      <c r="AI406" s="1">
        <v>0</v>
      </c>
      <c r="AJ406" s="1">
        <v>0</v>
      </c>
      <c r="AK406" s="1">
        <v>0</v>
      </c>
      <c r="AL406" s="107">
        <v>6.3541666666666703E-3</v>
      </c>
      <c r="AM406" s="47">
        <v>49.158000000000001</v>
      </c>
    </row>
    <row r="407" spans="1:39" x14ac:dyDescent="0.45">
      <c r="A407" s="1" t="s">
        <v>149</v>
      </c>
      <c r="B407" s="1">
        <v>2019</v>
      </c>
      <c r="C407" s="2">
        <v>43814</v>
      </c>
      <c r="D407" s="1" t="s">
        <v>72</v>
      </c>
      <c r="E407" s="1" t="s">
        <v>2331</v>
      </c>
      <c r="F407" s="1" t="s">
        <v>44</v>
      </c>
      <c r="G407" s="13">
        <f>(C407-VLOOKUP(E407,Riders!$A$2:$C$3501,2,FALSE))/365</f>
        <v>23.032876712328768</v>
      </c>
      <c r="H407" s="1">
        <v>16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U407" s="1">
        <v>0</v>
      </c>
      <c r="V407" s="1">
        <v>0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B407" s="1">
        <v>0</v>
      </c>
      <c r="AC407" s="1">
        <v>0</v>
      </c>
      <c r="AD407" s="1">
        <v>0</v>
      </c>
      <c r="AE407" s="1">
        <v>0</v>
      </c>
      <c r="AF407" s="1">
        <v>0</v>
      </c>
      <c r="AG407" s="1">
        <v>0</v>
      </c>
      <c r="AH407" s="1">
        <v>0</v>
      </c>
      <c r="AI407" s="1">
        <v>0</v>
      </c>
      <c r="AJ407" s="1">
        <v>0</v>
      </c>
      <c r="AK407" s="1">
        <v>0</v>
      </c>
      <c r="AL407" s="107">
        <v>6.3541666666666703E-3</v>
      </c>
      <c r="AM407" s="47">
        <v>49.158000000000001</v>
      </c>
    </row>
    <row r="408" spans="1:39" x14ac:dyDescent="0.45">
      <c r="A408" s="1" t="s">
        <v>149</v>
      </c>
      <c r="B408" s="1">
        <v>2019</v>
      </c>
      <c r="C408" s="2">
        <v>43814</v>
      </c>
      <c r="D408" s="1" t="s">
        <v>72</v>
      </c>
      <c r="E408" s="1" t="s">
        <v>321</v>
      </c>
      <c r="F408" s="1" t="s">
        <v>56</v>
      </c>
      <c r="G408" s="13">
        <f>(C408-VLOOKUP(E408,Riders!$A$2:$C$3501,2,FALSE))/365</f>
        <v>27.654794520547945</v>
      </c>
      <c r="H408" s="1">
        <v>17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B408" s="1">
        <v>0</v>
      </c>
      <c r="AC408" s="1">
        <v>0</v>
      </c>
      <c r="AD408" s="1">
        <v>0</v>
      </c>
      <c r="AE408" s="1">
        <v>0</v>
      </c>
      <c r="AF408" s="1">
        <v>0</v>
      </c>
      <c r="AG408" s="1">
        <v>0</v>
      </c>
      <c r="AH408" s="1">
        <v>0</v>
      </c>
      <c r="AI408" s="1">
        <v>0</v>
      </c>
      <c r="AJ408" s="1">
        <v>0</v>
      </c>
      <c r="AK408" s="1">
        <v>0</v>
      </c>
      <c r="AL408" s="107">
        <v>6.3541666666666703E-3</v>
      </c>
      <c r="AM408" s="47">
        <v>49.158000000000001</v>
      </c>
    </row>
    <row r="409" spans="1:39" x14ac:dyDescent="0.45">
      <c r="A409" s="1" t="s">
        <v>149</v>
      </c>
      <c r="B409" s="1">
        <v>2019</v>
      </c>
      <c r="C409" s="2">
        <v>43814</v>
      </c>
      <c r="D409" s="1" t="s">
        <v>72</v>
      </c>
      <c r="E409" s="1" t="s">
        <v>251</v>
      </c>
      <c r="F409" s="1" t="s">
        <v>65</v>
      </c>
      <c r="G409" s="13">
        <f>(C409-VLOOKUP(E409,Riders!$A$2:$C$3501,2,FALSE))/365</f>
        <v>18.624657534246577</v>
      </c>
      <c r="H409" s="1">
        <v>18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0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B409" s="1">
        <v>0</v>
      </c>
      <c r="AC409" s="1">
        <v>0</v>
      </c>
      <c r="AD409" s="1">
        <v>0</v>
      </c>
      <c r="AE409" s="1">
        <v>0</v>
      </c>
      <c r="AF409" s="1">
        <v>0</v>
      </c>
      <c r="AG409" s="1">
        <v>0</v>
      </c>
      <c r="AH409" s="1">
        <v>0</v>
      </c>
      <c r="AI409" s="1">
        <v>0</v>
      </c>
      <c r="AJ409" s="1">
        <v>0</v>
      </c>
      <c r="AK409" s="1">
        <v>0</v>
      </c>
      <c r="AL409" s="107">
        <v>6.3541666666666703E-3</v>
      </c>
      <c r="AM409" s="47">
        <v>49.158000000000001</v>
      </c>
    </row>
    <row r="410" spans="1:39" x14ac:dyDescent="0.45">
      <c r="A410" s="4" t="s">
        <v>159</v>
      </c>
      <c r="B410" s="4">
        <v>2019</v>
      </c>
      <c r="C410" s="5">
        <v>43807</v>
      </c>
      <c r="D410" s="4" t="s">
        <v>72</v>
      </c>
      <c r="E410" s="4" t="s">
        <v>307</v>
      </c>
      <c r="F410" s="4" t="s">
        <v>27</v>
      </c>
      <c r="G410" s="13">
        <f>(C410-VLOOKUP(E410,Riders!$A$2:$C$3501,2,FALSE))/365</f>
        <v>26.536986301369861</v>
      </c>
      <c r="H410" s="4">
        <v>1</v>
      </c>
      <c r="I410" s="4">
        <v>0</v>
      </c>
      <c r="J410" s="4">
        <v>1</v>
      </c>
      <c r="K410" s="4">
        <v>1</v>
      </c>
      <c r="L410" s="4">
        <v>1</v>
      </c>
      <c r="M410" s="4">
        <v>1</v>
      </c>
      <c r="N410" s="4">
        <v>1</v>
      </c>
      <c r="O410" s="4">
        <v>1</v>
      </c>
      <c r="P410" s="4">
        <v>1</v>
      </c>
      <c r="Q410" s="4">
        <v>1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 s="4">
        <v>0</v>
      </c>
      <c r="AD410" s="4">
        <v>0</v>
      </c>
      <c r="AE410" s="4">
        <v>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8</v>
      </c>
      <c r="AL410" s="107">
        <v>6.1342592592592594E-3</v>
      </c>
      <c r="AM410">
        <v>50.924999999999997</v>
      </c>
    </row>
    <row r="411" spans="1:39" x14ac:dyDescent="0.45">
      <c r="A411" s="4" t="s">
        <v>159</v>
      </c>
      <c r="B411" s="4">
        <v>2019</v>
      </c>
      <c r="C411" s="5">
        <v>43807</v>
      </c>
      <c r="D411" s="4" t="s">
        <v>72</v>
      </c>
      <c r="E411" s="4" t="s">
        <v>221</v>
      </c>
      <c r="F411" s="4" t="s">
        <v>40</v>
      </c>
      <c r="G411" s="13">
        <f>(C411-VLOOKUP(E411,Riders!$A$2:$C$3501,2,FALSE))/365</f>
        <v>22.676712328767124</v>
      </c>
      <c r="H411" s="4">
        <v>2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0</v>
      </c>
      <c r="Z411" s="4">
        <v>0</v>
      </c>
      <c r="AA411" s="4">
        <v>0</v>
      </c>
      <c r="AB411" s="4">
        <v>0</v>
      </c>
      <c r="AC411" s="4">
        <v>0</v>
      </c>
      <c r="AD411" s="4">
        <v>1</v>
      </c>
      <c r="AE411" s="4">
        <v>1</v>
      </c>
      <c r="AF411" s="4">
        <v>1</v>
      </c>
      <c r="AG411" s="4">
        <v>1</v>
      </c>
      <c r="AH411" s="4">
        <v>1</v>
      </c>
      <c r="AI411" s="4">
        <v>0</v>
      </c>
      <c r="AJ411" s="4">
        <v>0</v>
      </c>
      <c r="AK411" s="4">
        <v>5</v>
      </c>
      <c r="AL411" s="107">
        <v>6.1342592592592594E-3</v>
      </c>
      <c r="AM411">
        <v>50.924999999999997</v>
      </c>
    </row>
    <row r="412" spans="1:39" x14ac:dyDescent="0.45">
      <c r="A412" s="4" t="s">
        <v>159</v>
      </c>
      <c r="B412" s="4">
        <v>2019</v>
      </c>
      <c r="C412" s="5">
        <v>43807</v>
      </c>
      <c r="D412" s="4" t="s">
        <v>72</v>
      </c>
      <c r="E412" s="4" t="s">
        <v>214</v>
      </c>
      <c r="F412" s="4" t="s">
        <v>67</v>
      </c>
      <c r="G412" s="13">
        <f>(C412-VLOOKUP(E412,Riders!$A$2:$C$3501,2,FALSE))/365</f>
        <v>24.972602739726028</v>
      </c>
      <c r="H412" s="4">
        <v>3</v>
      </c>
      <c r="I412" s="4">
        <v>1</v>
      </c>
      <c r="J412" s="4">
        <v>0</v>
      </c>
      <c r="K412" s="4">
        <v>0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1</v>
      </c>
      <c r="Y412" s="4">
        <v>1</v>
      </c>
      <c r="Z412" s="4">
        <v>0</v>
      </c>
      <c r="AA412" s="4">
        <v>1</v>
      </c>
      <c r="AB412" s="4">
        <v>1</v>
      </c>
      <c r="AC412" s="4">
        <v>0</v>
      </c>
      <c r="AD412" s="4">
        <v>0</v>
      </c>
      <c r="AE412" s="4">
        <v>0</v>
      </c>
      <c r="AF412" s="4">
        <v>0</v>
      </c>
      <c r="AG412" s="4">
        <v>0</v>
      </c>
      <c r="AH412" s="4">
        <v>0</v>
      </c>
      <c r="AI412" s="4">
        <v>0</v>
      </c>
      <c r="AJ412" s="4">
        <v>0</v>
      </c>
      <c r="AK412" s="4">
        <v>5</v>
      </c>
      <c r="AL412" s="107">
        <v>6.1342592592592603E-3</v>
      </c>
      <c r="AM412">
        <v>50.924999999999997</v>
      </c>
    </row>
    <row r="413" spans="1:39" x14ac:dyDescent="0.45">
      <c r="A413" s="4" t="s">
        <v>159</v>
      </c>
      <c r="B413" s="4">
        <v>2019</v>
      </c>
      <c r="C413" s="5">
        <v>43807</v>
      </c>
      <c r="D413" s="4" t="s">
        <v>72</v>
      </c>
      <c r="E413" s="4" t="s">
        <v>270</v>
      </c>
      <c r="F413" s="4" t="s">
        <v>36</v>
      </c>
      <c r="G413" s="13">
        <f>(C413-VLOOKUP(E413,Riders!$A$2:$C$3501,2,FALSE))/365</f>
        <v>25.230136986301371</v>
      </c>
      <c r="H413" s="4">
        <v>4</v>
      </c>
      <c r="I413" s="4">
        <v>0</v>
      </c>
      <c r="J413" s="4">
        <v>0</v>
      </c>
      <c r="K413" s="4">
        <v>0</v>
      </c>
      <c r="L413" s="4">
        <v>0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1</v>
      </c>
      <c r="U413" s="4">
        <v>1</v>
      </c>
      <c r="V413" s="4">
        <v>1</v>
      </c>
      <c r="W413" s="4">
        <v>1</v>
      </c>
      <c r="X413" s="4">
        <v>0</v>
      </c>
      <c r="Y413" s="4">
        <v>0</v>
      </c>
      <c r="Z413" s="4">
        <v>0</v>
      </c>
      <c r="AA413" s="4">
        <v>0</v>
      </c>
      <c r="AB413" s="4">
        <v>0</v>
      </c>
      <c r="AC413" s="4">
        <v>0</v>
      </c>
      <c r="AD413" s="4">
        <v>0</v>
      </c>
      <c r="AE413" s="4">
        <v>0</v>
      </c>
      <c r="AF413" s="4">
        <v>0</v>
      </c>
      <c r="AG413" s="4">
        <v>0</v>
      </c>
      <c r="AH413" s="4">
        <v>0</v>
      </c>
      <c r="AI413" s="4">
        <v>0</v>
      </c>
      <c r="AJ413" s="4">
        <v>0</v>
      </c>
      <c r="AK413" s="4">
        <v>4</v>
      </c>
      <c r="AL413" s="107">
        <v>6.1342592592592603E-3</v>
      </c>
      <c r="AM413">
        <v>50.924999999999997</v>
      </c>
    </row>
    <row r="414" spans="1:39" x14ac:dyDescent="0.45">
      <c r="A414" s="4" t="s">
        <v>159</v>
      </c>
      <c r="B414" s="4">
        <v>2019</v>
      </c>
      <c r="C414" s="5">
        <v>43807</v>
      </c>
      <c r="D414" s="4" t="s">
        <v>72</v>
      </c>
      <c r="E414" s="4" t="s">
        <v>222</v>
      </c>
      <c r="F414" s="4" t="s">
        <v>223</v>
      </c>
      <c r="G414" s="13">
        <f>(C414-VLOOKUP(E414,Riders!$A$2:$C$3501,2,FALSE))/365</f>
        <v>20.43013698630137</v>
      </c>
      <c r="H414" s="4">
        <v>5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1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1</v>
      </c>
      <c r="AL414" s="107">
        <v>6.1342592592592603E-3</v>
      </c>
      <c r="AM414">
        <v>50.924999999999997</v>
      </c>
    </row>
    <row r="415" spans="1:39" x14ac:dyDescent="0.45">
      <c r="A415" s="4" t="s">
        <v>159</v>
      </c>
      <c r="B415" s="4">
        <v>2019</v>
      </c>
      <c r="C415" s="5">
        <v>43807</v>
      </c>
      <c r="D415" s="4" t="s">
        <v>72</v>
      </c>
      <c r="E415" s="51" t="s">
        <v>219</v>
      </c>
      <c r="F415" s="51" t="s">
        <v>220</v>
      </c>
      <c r="G415" s="13">
        <f>(C415-VLOOKUP(E415,Riders!$A$2:$C$3501,2,FALSE))/365</f>
        <v>27.295890410958904</v>
      </c>
      <c r="H415" s="29">
        <v>6</v>
      </c>
      <c r="I415" s="51">
        <v>0</v>
      </c>
      <c r="J415" s="51">
        <v>0</v>
      </c>
      <c r="K415" s="51">
        <v>0</v>
      </c>
      <c r="L415" s="51">
        <v>0</v>
      </c>
      <c r="M415" s="51">
        <v>0</v>
      </c>
      <c r="N415" s="51">
        <v>0</v>
      </c>
      <c r="O415" s="51">
        <v>0</v>
      </c>
      <c r="P415" s="51">
        <v>0</v>
      </c>
      <c r="Q415" s="51">
        <v>0</v>
      </c>
      <c r="R415" s="51">
        <v>0</v>
      </c>
      <c r="S415" s="51">
        <v>1</v>
      </c>
      <c r="T415" s="51">
        <v>0</v>
      </c>
      <c r="U415" s="51">
        <v>0</v>
      </c>
      <c r="V415" s="51">
        <v>0</v>
      </c>
      <c r="W415" s="51">
        <v>0</v>
      </c>
      <c r="X415" s="51">
        <v>0</v>
      </c>
      <c r="Y415" s="51">
        <v>0</v>
      </c>
      <c r="Z415" s="51">
        <v>0</v>
      </c>
      <c r="AA415" s="51">
        <v>0</v>
      </c>
      <c r="AB415" s="51">
        <v>0</v>
      </c>
      <c r="AC415" s="51">
        <v>0</v>
      </c>
      <c r="AD415" s="51">
        <v>0</v>
      </c>
      <c r="AE415" s="51">
        <v>0</v>
      </c>
      <c r="AF415" s="51">
        <v>0</v>
      </c>
      <c r="AG415" s="51">
        <v>0</v>
      </c>
      <c r="AH415" s="51">
        <v>0</v>
      </c>
      <c r="AI415" s="51">
        <v>0</v>
      </c>
      <c r="AJ415" s="51">
        <v>0</v>
      </c>
      <c r="AK415" s="51">
        <v>1</v>
      </c>
      <c r="AL415" s="107">
        <v>6.1342592592592603E-3</v>
      </c>
      <c r="AM415">
        <v>50.924999999999997</v>
      </c>
    </row>
    <row r="416" spans="1:39" x14ac:dyDescent="0.45">
      <c r="A416" s="4" t="s">
        <v>159</v>
      </c>
      <c r="B416" s="4">
        <v>2019</v>
      </c>
      <c r="C416" s="5">
        <v>43807</v>
      </c>
      <c r="D416" s="4" t="s">
        <v>72</v>
      </c>
      <c r="E416" s="51" t="s">
        <v>268</v>
      </c>
      <c r="F416" s="51" t="s">
        <v>47</v>
      </c>
      <c r="G416" s="13">
        <f>(C416-VLOOKUP(E416,Riders!$A$2:$C$3501,2,FALSE))/365</f>
        <v>22.934246575342467</v>
      </c>
      <c r="H416" s="29">
        <v>7</v>
      </c>
      <c r="I416" s="51">
        <v>0</v>
      </c>
      <c r="J416" s="51">
        <v>0</v>
      </c>
      <c r="K416" s="51">
        <v>0</v>
      </c>
      <c r="L416" s="51">
        <v>0</v>
      </c>
      <c r="M416" s="51">
        <v>0</v>
      </c>
      <c r="N416" s="51">
        <v>0</v>
      </c>
      <c r="O416" s="51">
        <v>0</v>
      </c>
      <c r="P416" s="51">
        <v>0</v>
      </c>
      <c r="Q416" s="51">
        <v>0</v>
      </c>
      <c r="R416" s="51">
        <v>1</v>
      </c>
      <c r="S416" s="51">
        <v>0</v>
      </c>
      <c r="T416" s="51">
        <v>0</v>
      </c>
      <c r="U416" s="51">
        <v>0</v>
      </c>
      <c r="V416" s="51">
        <v>0</v>
      </c>
      <c r="W416" s="51">
        <v>0</v>
      </c>
      <c r="X416" s="51">
        <v>0</v>
      </c>
      <c r="Y416" s="51">
        <v>0</v>
      </c>
      <c r="Z416" s="51">
        <v>0</v>
      </c>
      <c r="AA416" s="51">
        <v>0</v>
      </c>
      <c r="AB416" s="51">
        <v>0</v>
      </c>
      <c r="AC416" s="51">
        <v>0</v>
      </c>
      <c r="AD416" s="51">
        <v>0</v>
      </c>
      <c r="AE416" s="51">
        <v>0</v>
      </c>
      <c r="AF416" s="51">
        <v>0</v>
      </c>
      <c r="AG416" s="51">
        <v>0</v>
      </c>
      <c r="AH416" s="51">
        <v>0</v>
      </c>
      <c r="AI416" s="51">
        <v>0</v>
      </c>
      <c r="AJ416" s="51">
        <v>0</v>
      </c>
      <c r="AK416" s="51">
        <v>1</v>
      </c>
      <c r="AL416" s="107">
        <v>6.1342592592592603E-3</v>
      </c>
      <c r="AM416">
        <v>50.924999999999997</v>
      </c>
    </row>
    <row r="417" spans="1:39" x14ac:dyDescent="0.45">
      <c r="A417" s="4" t="s">
        <v>159</v>
      </c>
      <c r="B417" s="4">
        <v>2019</v>
      </c>
      <c r="C417" s="5">
        <v>43807</v>
      </c>
      <c r="D417" s="4" t="s">
        <v>72</v>
      </c>
      <c r="E417" s="51" t="s">
        <v>322</v>
      </c>
      <c r="F417" s="51" t="s">
        <v>29</v>
      </c>
      <c r="G417" s="13">
        <f>(C417-VLOOKUP(E417,Riders!$A$2:$C$3501,2,FALSE))/365</f>
        <v>31.904109589041095</v>
      </c>
      <c r="H417" s="29">
        <v>8</v>
      </c>
      <c r="I417" s="51">
        <v>0</v>
      </c>
      <c r="J417" s="51">
        <v>0</v>
      </c>
      <c r="K417" s="51">
        <v>0</v>
      </c>
      <c r="L417" s="51">
        <v>0</v>
      </c>
      <c r="M417" s="51">
        <v>0</v>
      </c>
      <c r="N417" s="51">
        <v>0</v>
      </c>
      <c r="O417" s="51">
        <v>0</v>
      </c>
      <c r="P417" s="51">
        <v>0</v>
      </c>
      <c r="Q417" s="51">
        <v>0</v>
      </c>
      <c r="R417" s="51">
        <v>0</v>
      </c>
      <c r="S417" s="51">
        <v>0</v>
      </c>
      <c r="T417" s="51">
        <v>0</v>
      </c>
      <c r="U417" s="51">
        <v>0</v>
      </c>
      <c r="V417" s="51">
        <v>0</v>
      </c>
      <c r="W417" s="51">
        <v>0</v>
      </c>
      <c r="X417" s="51">
        <v>0</v>
      </c>
      <c r="Y417" s="51">
        <v>0</v>
      </c>
      <c r="Z417" s="51">
        <v>1</v>
      </c>
      <c r="AA417" s="51">
        <v>0</v>
      </c>
      <c r="AB417" s="51">
        <v>0</v>
      </c>
      <c r="AC417" s="51">
        <v>0</v>
      </c>
      <c r="AD417" s="51">
        <v>0</v>
      </c>
      <c r="AE417" s="51">
        <v>0</v>
      </c>
      <c r="AF417" s="51">
        <v>0</v>
      </c>
      <c r="AG417" s="51">
        <v>0</v>
      </c>
      <c r="AH417" s="51">
        <v>0</v>
      </c>
      <c r="AI417" s="51">
        <v>0</v>
      </c>
      <c r="AJ417" s="51">
        <v>0</v>
      </c>
      <c r="AK417" s="51">
        <v>1</v>
      </c>
      <c r="AL417" s="107">
        <v>6.1342592592592603E-3</v>
      </c>
      <c r="AM417">
        <v>50.924999999999997</v>
      </c>
    </row>
    <row r="418" spans="1:39" x14ac:dyDescent="0.45">
      <c r="A418" s="4" t="s">
        <v>159</v>
      </c>
      <c r="B418" s="4">
        <v>2019</v>
      </c>
      <c r="C418" s="5">
        <v>43807</v>
      </c>
      <c r="D418" s="4" t="s">
        <v>72</v>
      </c>
      <c r="E418" s="51" t="s">
        <v>300</v>
      </c>
      <c r="F418" s="51" t="s">
        <v>56</v>
      </c>
      <c r="G418" s="13">
        <f>(C418-VLOOKUP(E418,Riders!$A$2:$C$3501,2,FALSE))/365</f>
        <v>32.410958904109592</v>
      </c>
      <c r="H418" s="29">
        <v>9</v>
      </c>
      <c r="I418" s="51">
        <v>0</v>
      </c>
      <c r="J418" s="51">
        <v>0</v>
      </c>
      <c r="K418" s="51">
        <v>0</v>
      </c>
      <c r="L418" s="51">
        <v>0</v>
      </c>
      <c r="M418" s="51">
        <v>0</v>
      </c>
      <c r="N418" s="51">
        <v>0</v>
      </c>
      <c r="O418" s="51">
        <v>0</v>
      </c>
      <c r="P418" s="51">
        <v>0</v>
      </c>
      <c r="Q418" s="51">
        <v>0</v>
      </c>
      <c r="R418" s="51">
        <v>0</v>
      </c>
      <c r="S418" s="51">
        <v>0</v>
      </c>
      <c r="T418" s="51">
        <v>0</v>
      </c>
      <c r="U418" s="51">
        <v>0</v>
      </c>
      <c r="V418" s="51">
        <v>0</v>
      </c>
      <c r="W418" s="51">
        <v>0</v>
      </c>
      <c r="X418" s="51">
        <v>0</v>
      </c>
      <c r="Y418" s="51">
        <v>0</v>
      </c>
      <c r="Z418" s="51">
        <v>0</v>
      </c>
      <c r="AA418" s="51">
        <v>0</v>
      </c>
      <c r="AB418" s="51">
        <v>0</v>
      </c>
      <c r="AC418" s="51">
        <v>0</v>
      </c>
      <c r="AD418" s="51">
        <v>0</v>
      </c>
      <c r="AE418" s="51">
        <v>0</v>
      </c>
      <c r="AF418" s="51">
        <v>0</v>
      </c>
      <c r="AG418" s="51">
        <v>0</v>
      </c>
      <c r="AH418" s="51">
        <v>0</v>
      </c>
      <c r="AI418" s="51">
        <v>0</v>
      </c>
      <c r="AJ418" s="51">
        <v>0</v>
      </c>
      <c r="AK418" s="51">
        <v>0</v>
      </c>
      <c r="AL418" s="107">
        <v>6.1342592592592603E-3</v>
      </c>
      <c r="AM418">
        <v>50.924999999999997</v>
      </c>
    </row>
    <row r="419" spans="1:39" x14ac:dyDescent="0.45">
      <c r="A419" s="4" t="s">
        <v>159</v>
      </c>
      <c r="B419" s="4">
        <v>2019</v>
      </c>
      <c r="C419" s="5">
        <v>43807</v>
      </c>
      <c r="D419" s="4" t="s">
        <v>72</v>
      </c>
      <c r="E419" s="51" t="s">
        <v>316</v>
      </c>
      <c r="F419" s="51" t="s">
        <v>53</v>
      </c>
      <c r="G419" s="13">
        <f>(C419-VLOOKUP(E419,Riders!$A$2:$C$3501,2,FALSE))/365</f>
        <v>18.961643835616439</v>
      </c>
      <c r="H419" s="29">
        <v>10</v>
      </c>
      <c r="I419" s="51">
        <v>0</v>
      </c>
      <c r="J419" s="51">
        <v>0</v>
      </c>
      <c r="K419" s="51">
        <v>0</v>
      </c>
      <c r="L419" s="51">
        <v>0</v>
      </c>
      <c r="M419" s="51">
        <v>0</v>
      </c>
      <c r="N419" s="51">
        <v>0</v>
      </c>
      <c r="O419" s="51">
        <v>0</v>
      </c>
      <c r="P419" s="51">
        <v>0</v>
      </c>
      <c r="Q419" s="51">
        <v>0</v>
      </c>
      <c r="R419" s="51">
        <v>0</v>
      </c>
      <c r="S419" s="51">
        <v>0</v>
      </c>
      <c r="T419" s="51">
        <v>0</v>
      </c>
      <c r="U419" s="51">
        <v>0</v>
      </c>
      <c r="V419" s="51">
        <v>0</v>
      </c>
      <c r="W419" s="51">
        <v>0</v>
      </c>
      <c r="X419" s="51">
        <v>0</v>
      </c>
      <c r="Y419" s="51">
        <v>0</v>
      </c>
      <c r="Z419" s="51">
        <v>0</v>
      </c>
      <c r="AA419" s="51">
        <v>0</v>
      </c>
      <c r="AB419" s="51">
        <v>0</v>
      </c>
      <c r="AC419" s="51">
        <v>0</v>
      </c>
      <c r="AD419" s="51">
        <v>0</v>
      </c>
      <c r="AE419" s="51">
        <v>0</v>
      </c>
      <c r="AF419" s="51">
        <v>0</v>
      </c>
      <c r="AG419" s="51">
        <v>0</v>
      </c>
      <c r="AH419" s="51">
        <v>0</v>
      </c>
      <c r="AI419" s="51">
        <v>0</v>
      </c>
      <c r="AJ419" s="51">
        <v>0</v>
      </c>
      <c r="AK419" s="51">
        <v>0</v>
      </c>
      <c r="AL419" s="107">
        <v>6.1342592592592603E-3</v>
      </c>
      <c r="AM419">
        <v>50.924999999999997</v>
      </c>
    </row>
    <row r="420" spans="1:39" x14ac:dyDescent="0.45">
      <c r="A420" s="4" t="s">
        <v>159</v>
      </c>
      <c r="B420" s="4">
        <v>2019</v>
      </c>
      <c r="C420" s="5">
        <v>43807</v>
      </c>
      <c r="D420" s="4" t="s">
        <v>72</v>
      </c>
      <c r="E420" s="51" t="s">
        <v>299</v>
      </c>
      <c r="F420" s="51" t="s">
        <v>38</v>
      </c>
      <c r="G420" s="13">
        <f>(C420-VLOOKUP(E420,Riders!$A$2:$C$3501,2,FALSE))/365</f>
        <v>27.287671232876711</v>
      </c>
      <c r="H420" s="29">
        <v>11</v>
      </c>
      <c r="I420" s="51">
        <v>0</v>
      </c>
      <c r="J420" s="51">
        <v>0</v>
      </c>
      <c r="K420" s="51">
        <v>0</v>
      </c>
      <c r="L420" s="51">
        <v>0</v>
      </c>
      <c r="M420" s="51">
        <v>0</v>
      </c>
      <c r="N420" s="51">
        <v>0</v>
      </c>
      <c r="O420" s="51">
        <v>0</v>
      </c>
      <c r="P420" s="51">
        <v>0</v>
      </c>
      <c r="Q420" s="51">
        <v>0</v>
      </c>
      <c r="R420" s="51">
        <v>0</v>
      </c>
      <c r="S420" s="51">
        <v>0</v>
      </c>
      <c r="T420" s="51">
        <v>0</v>
      </c>
      <c r="U420" s="51">
        <v>0</v>
      </c>
      <c r="V420" s="51">
        <v>0</v>
      </c>
      <c r="W420" s="51">
        <v>0</v>
      </c>
      <c r="X420" s="51">
        <v>0</v>
      </c>
      <c r="Y420" s="51">
        <v>0</v>
      </c>
      <c r="Z420" s="51">
        <v>0</v>
      </c>
      <c r="AA420" s="51">
        <v>0</v>
      </c>
      <c r="AB420" s="51">
        <v>0</v>
      </c>
      <c r="AC420" s="51">
        <v>0</v>
      </c>
      <c r="AD420" s="51">
        <v>0</v>
      </c>
      <c r="AE420" s="51">
        <v>0</v>
      </c>
      <c r="AF420" s="51">
        <v>0</v>
      </c>
      <c r="AG420" s="51">
        <v>0</v>
      </c>
      <c r="AH420" s="51">
        <v>0</v>
      </c>
      <c r="AI420" s="51">
        <v>0</v>
      </c>
      <c r="AJ420" s="51">
        <v>0</v>
      </c>
      <c r="AK420" s="51">
        <v>0</v>
      </c>
      <c r="AL420" s="107">
        <v>6.1342592592592603E-3</v>
      </c>
      <c r="AM420">
        <v>50.924999999999997</v>
      </c>
    </row>
    <row r="421" spans="1:39" x14ac:dyDescent="0.45">
      <c r="A421" s="4" t="s">
        <v>159</v>
      </c>
      <c r="B421" s="4">
        <v>2019</v>
      </c>
      <c r="C421" s="5">
        <v>43807</v>
      </c>
      <c r="D421" s="4" t="s">
        <v>72</v>
      </c>
      <c r="E421" s="51" t="s">
        <v>302</v>
      </c>
      <c r="F421" s="51" t="s">
        <v>264</v>
      </c>
      <c r="G421" s="13">
        <f>(C421-VLOOKUP(E421,Riders!$A$2:$C$3501,2,FALSE))/365</f>
        <v>39.605479452054794</v>
      </c>
      <c r="H421" s="29">
        <v>12</v>
      </c>
      <c r="I421" s="51">
        <v>0</v>
      </c>
      <c r="J421" s="51">
        <v>0</v>
      </c>
      <c r="K421" s="51">
        <v>0</v>
      </c>
      <c r="L421" s="51">
        <v>0</v>
      </c>
      <c r="M421" s="51">
        <v>0</v>
      </c>
      <c r="N421" s="51">
        <v>0</v>
      </c>
      <c r="O421" s="51">
        <v>0</v>
      </c>
      <c r="P421" s="51">
        <v>0</v>
      </c>
      <c r="Q421" s="51">
        <v>0</v>
      </c>
      <c r="R421" s="51">
        <v>0</v>
      </c>
      <c r="S421" s="51">
        <v>0</v>
      </c>
      <c r="T421" s="51">
        <v>0</v>
      </c>
      <c r="U421" s="51">
        <v>0</v>
      </c>
      <c r="V421" s="51">
        <v>0</v>
      </c>
      <c r="W421" s="51">
        <v>0</v>
      </c>
      <c r="X421" s="51">
        <v>0</v>
      </c>
      <c r="Y421" s="51">
        <v>0</v>
      </c>
      <c r="Z421" s="51">
        <v>0</v>
      </c>
      <c r="AA421" s="51">
        <v>0</v>
      </c>
      <c r="AB421" s="51">
        <v>0</v>
      </c>
      <c r="AC421" s="51">
        <v>0</v>
      </c>
      <c r="AD421" s="51">
        <v>0</v>
      </c>
      <c r="AE421" s="51">
        <v>0</v>
      </c>
      <c r="AF421" s="51">
        <v>0</v>
      </c>
      <c r="AG421" s="51">
        <v>0</v>
      </c>
      <c r="AH421" s="51">
        <v>0</v>
      </c>
      <c r="AI421" s="51">
        <v>0</v>
      </c>
      <c r="AJ421" s="51">
        <v>0</v>
      </c>
      <c r="AK421" s="51">
        <v>0</v>
      </c>
      <c r="AL421" s="107">
        <v>6.1342592592592603E-3</v>
      </c>
      <c r="AM421">
        <v>50.924999999999997</v>
      </c>
    </row>
    <row r="422" spans="1:39" x14ac:dyDescent="0.45">
      <c r="A422" s="4" t="s">
        <v>159</v>
      </c>
      <c r="B422" s="4">
        <v>2019</v>
      </c>
      <c r="C422" s="5">
        <v>43807</v>
      </c>
      <c r="D422" s="4" t="s">
        <v>72</v>
      </c>
      <c r="E422" s="51" t="s">
        <v>251</v>
      </c>
      <c r="F422" s="51" t="s">
        <v>65</v>
      </c>
      <c r="G422" s="13">
        <f>(C422-VLOOKUP(E422,Riders!$A$2:$C$3501,2,FALSE))/365</f>
        <v>18.605479452054794</v>
      </c>
      <c r="H422" s="29">
        <v>13</v>
      </c>
      <c r="I422" s="51">
        <v>0</v>
      </c>
      <c r="J422" s="51">
        <v>0</v>
      </c>
      <c r="K422" s="51">
        <v>0</v>
      </c>
      <c r="L422" s="51">
        <v>0</v>
      </c>
      <c r="M422" s="51">
        <v>0</v>
      </c>
      <c r="N422" s="51">
        <v>0</v>
      </c>
      <c r="O422" s="51">
        <v>0</v>
      </c>
      <c r="P422" s="51">
        <v>0</v>
      </c>
      <c r="Q422" s="51">
        <v>0</v>
      </c>
      <c r="R422" s="51">
        <v>0</v>
      </c>
      <c r="S422" s="51">
        <v>0</v>
      </c>
      <c r="T422" s="51">
        <v>0</v>
      </c>
      <c r="U422" s="51">
        <v>0</v>
      </c>
      <c r="V422" s="51">
        <v>0</v>
      </c>
      <c r="W422" s="51">
        <v>0</v>
      </c>
      <c r="X422" s="51">
        <v>0</v>
      </c>
      <c r="Y422" s="51">
        <v>0</v>
      </c>
      <c r="Z422" s="51">
        <v>0</v>
      </c>
      <c r="AA422" s="51">
        <v>0</v>
      </c>
      <c r="AB422" s="51">
        <v>0</v>
      </c>
      <c r="AC422" s="51">
        <v>0</v>
      </c>
      <c r="AD422" s="51">
        <v>0</v>
      </c>
      <c r="AE422" s="51">
        <v>0</v>
      </c>
      <c r="AF422" s="51">
        <v>0</v>
      </c>
      <c r="AG422" s="51">
        <v>0</v>
      </c>
      <c r="AH422" s="51">
        <v>0</v>
      </c>
      <c r="AI422" s="51">
        <v>0</v>
      </c>
      <c r="AJ422" s="51">
        <v>0</v>
      </c>
      <c r="AK422" s="51">
        <v>0</v>
      </c>
      <c r="AL422" s="107">
        <v>6.1342592592592603E-3</v>
      </c>
      <c r="AM422">
        <v>50.924999999999997</v>
      </c>
    </row>
    <row r="423" spans="1:39" x14ac:dyDescent="0.45">
      <c r="A423" s="4" t="s">
        <v>159</v>
      </c>
      <c r="B423" s="4">
        <v>2019</v>
      </c>
      <c r="C423" s="5">
        <v>43807</v>
      </c>
      <c r="D423" s="4" t="s">
        <v>72</v>
      </c>
      <c r="E423" s="51" t="s">
        <v>311</v>
      </c>
      <c r="F423" s="51" t="s">
        <v>61</v>
      </c>
      <c r="G423" s="13">
        <f>(C423-VLOOKUP(E423,Riders!$A$2:$C$3501,2,FALSE))/365</f>
        <v>29.904109589041095</v>
      </c>
      <c r="H423" s="29">
        <v>14</v>
      </c>
      <c r="I423" s="51">
        <v>0</v>
      </c>
      <c r="J423" s="51">
        <v>0</v>
      </c>
      <c r="K423" s="51">
        <v>0</v>
      </c>
      <c r="L423" s="51">
        <v>0</v>
      </c>
      <c r="M423" s="51">
        <v>0</v>
      </c>
      <c r="N423" s="51">
        <v>0</v>
      </c>
      <c r="O423" s="51">
        <v>0</v>
      </c>
      <c r="P423" s="51">
        <v>0</v>
      </c>
      <c r="Q423" s="51">
        <v>0</v>
      </c>
      <c r="R423" s="51">
        <v>0</v>
      </c>
      <c r="S423" s="51">
        <v>0</v>
      </c>
      <c r="T423" s="51">
        <v>0</v>
      </c>
      <c r="U423" s="51">
        <v>0</v>
      </c>
      <c r="V423" s="51">
        <v>0</v>
      </c>
      <c r="W423" s="51">
        <v>0</v>
      </c>
      <c r="X423" s="51">
        <v>0</v>
      </c>
      <c r="Y423" s="51">
        <v>0</v>
      </c>
      <c r="Z423" s="51">
        <v>0</v>
      </c>
      <c r="AA423" s="51">
        <v>0</v>
      </c>
      <c r="AB423" s="51">
        <v>0</v>
      </c>
      <c r="AC423" s="51">
        <v>0</v>
      </c>
      <c r="AD423" s="51">
        <v>0</v>
      </c>
      <c r="AE423" s="51">
        <v>0</v>
      </c>
      <c r="AF423" s="51">
        <v>0</v>
      </c>
      <c r="AG423" s="51">
        <v>0</v>
      </c>
      <c r="AH423" s="51">
        <v>0</v>
      </c>
      <c r="AI423" s="51">
        <v>0</v>
      </c>
      <c r="AJ423" s="51">
        <v>0</v>
      </c>
      <c r="AK423" s="51">
        <v>0</v>
      </c>
      <c r="AL423" s="107">
        <v>6.1342592592592603E-3</v>
      </c>
      <c r="AM423">
        <v>50.924999999999997</v>
      </c>
    </row>
    <row r="424" spans="1:39" x14ac:dyDescent="0.45">
      <c r="A424" s="4" t="s">
        <v>159</v>
      </c>
      <c r="B424" s="4">
        <v>2019</v>
      </c>
      <c r="C424" s="5">
        <v>43807</v>
      </c>
      <c r="D424" s="4" t="s">
        <v>72</v>
      </c>
      <c r="E424" s="51" t="s">
        <v>277</v>
      </c>
      <c r="F424" s="51" t="s">
        <v>278</v>
      </c>
      <c r="G424" s="13">
        <f>(C424-VLOOKUP(E424,Riders!$A$2:$C$3501,2,FALSE))/365</f>
        <v>21.742465753424657</v>
      </c>
      <c r="H424" s="29">
        <v>15</v>
      </c>
      <c r="I424" s="51">
        <v>0</v>
      </c>
      <c r="J424" s="51">
        <v>0</v>
      </c>
      <c r="K424" s="51">
        <v>0</v>
      </c>
      <c r="L424" s="51">
        <v>0</v>
      </c>
      <c r="M424" s="51">
        <v>0</v>
      </c>
      <c r="N424" s="51">
        <v>0</v>
      </c>
      <c r="O424" s="51">
        <v>0</v>
      </c>
      <c r="P424" s="51">
        <v>0</v>
      </c>
      <c r="Q424" s="51">
        <v>0</v>
      </c>
      <c r="R424" s="51">
        <v>0</v>
      </c>
      <c r="S424" s="51">
        <v>0</v>
      </c>
      <c r="T424" s="51">
        <v>0</v>
      </c>
      <c r="U424" s="51">
        <v>0</v>
      </c>
      <c r="V424" s="51">
        <v>0</v>
      </c>
      <c r="W424" s="51">
        <v>0</v>
      </c>
      <c r="X424" s="51">
        <v>0</v>
      </c>
      <c r="Y424" s="51">
        <v>0</v>
      </c>
      <c r="Z424" s="51">
        <v>0</v>
      </c>
      <c r="AA424" s="51">
        <v>0</v>
      </c>
      <c r="AB424" s="51">
        <v>0</v>
      </c>
      <c r="AC424" s="51">
        <v>0</v>
      </c>
      <c r="AD424" s="51">
        <v>0</v>
      </c>
      <c r="AE424" s="51">
        <v>0</v>
      </c>
      <c r="AF424" s="51">
        <v>0</v>
      </c>
      <c r="AG424" s="51">
        <v>0</v>
      </c>
      <c r="AH424" s="51">
        <v>0</v>
      </c>
      <c r="AI424" s="51">
        <v>0</v>
      </c>
      <c r="AJ424" s="51">
        <v>0</v>
      </c>
      <c r="AK424" s="51">
        <v>0</v>
      </c>
      <c r="AL424" s="107">
        <v>6.1342592592592603E-3</v>
      </c>
      <c r="AM424">
        <v>50.924999999999997</v>
      </c>
    </row>
    <row r="425" spans="1:39" x14ac:dyDescent="0.45">
      <c r="A425" s="4" t="s">
        <v>159</v>
      </c>
      <c r="B425" s="4">
        <v>2019</v>
      </c>
      <c r="C425" s="5">
        <v>43807</v>
      </c>
      <c r="D425" s="4" t="s">
        <v>72</v>
      </c>
      <c r="E425" s="51" t="s">
        <v>224</v>
      </c>
      <c r="F425" s="51" t="s">
        <v>225</v>
      </c>
      <c r="G425" s="13">
        <f>(C425-VLOOKUP(E425,Riders!$A$2:$C$3501,2,FALSE))/365</f>
        <v>19.994520547945207</v>
      </c>
      <c r="H425" s="29">
        <v>16</v>
      </c>
      <c r="I425" s="51">
        <v>0</v>
      </c>
      <c r="J425" s="51">
        <v>0</v>
      </c>
      <c r="K425" s="51">
        <v>0</v>
      </c>
      <c r="L425" s="51">
        <v>0</v>
      </c>
      <c r="M425" s="51">
        <v>0</v>
      </c>
      <c r="N425" s="51">
        <v>0</v>
      </c>
      <c r="O425" s="51">
        <v>0</v>
      </c>
      <c r="P425" s="51">
        <v>0</v>
      </c>
      <c r="Q425" s="51">
        <v>0</v>
      </c>
      <c r="R425" s="51">
        <v>0</v>
      </c>
      <c r="S425" s="51">
        <v>0</v>
      </c>
      <c r="T425" s="51">
        <v>0</v>
      </c>
      <c r="U425" s="51">
        <v>0</v>
      </c>
      <c r="V425" s="51">
        <v>0</v>
      </c>
      <c r="W425" s="51">
        <v>0</v>
      </c>
      <c r="X425" s="51">
        <v>0</v>
      </c>
      <c r="Y425" s="51">
        <v>0</v>
      </c>
      <c r="Z425" s="51">
        <v>0</v>
      </c>
      <c r="AA425" s="51">
        <v>0</v>
      </c>
      <c r="AB425" s="51">
        <v>0</v>
      </c>
      <c r="AC425" s="51">
        <v>0</v>
      </c>
      <c r="AD425" s="51">
        <v>0</v>
      </c>
      <c r="AE425" s="51">
        <v>0</v>
      </c>
      <c r="AF425" s="51">
        <v>0</v>
      </c>
      <c r="AG425" s="51">
        <v>0</v>
      </c>
      <c r="AH425" s="51">
        <v>0</v>
      </c>
      <c r="AI425" s="51">
        <v>0</v>
      </c>
      <c r="AJ425" s="51">
        <v>0</v>
      </c>
      <c r="AK425" s="51">
        <v>0</v>
      </c>
      <c r="AL425" s="107">
        <v>6.1342592592592603E-3</v>
      </c>
      <c r="AM425">
        <v>50.924999999999997</v>
      </c>
    </row>
    <row r="426" spans="1:39" x14ac:dyDescent="0.45">
      <c r="A426" s="4" t="s">
        <v>159</v>
      </c>
      <c r="B426" s="4">
        <v>2019</v>
      </c>
      <c r="C426" s="5">
        <v>43807</v>
      </c>
      <c r="D426" s="4" t="s">
        <v>72</v>
      </c>
      <c r="E426" s="51" t="s">
        <v>310</v>
      </c>
      <c r="F426" s="51" t="s">
        <v>158</v>
      </c>
      <c r="G426" s="13">
        <f>(C426-VLOOKUP(E426,Riders!$A$2:$C$3501,2,FALSE))/365</f>
        <v>29.547945205479451</v>
      </c>
      <c r="H426" s="29">
        <v>17</v>
      </c>
      <c r="I426" s="51">
        <v>0</v>
      </c>
      <c r="J426" s="51">
        <v>0</v>
      </c>
      <c r="K426" s="51">
        <v>0</v>
      </c>
      <c r="L426" s="51">
        <v>0</v>
      </c>
      <c r="M426" s="51">
        <v>0</v>
      </c>
      <c r="N426" s="51">
        <v>0</v>
      </c>
      <c r="O426" s="51">
        <v>0</v>
      </c>
      <c r="P426" s="51">
        <v>0</v>
      </c>
      <c r="Q426" s="51">
        <v>0</v>
      </c>
      <c r="R426" s="51">
        <v>0</v>
      </c>
      <c r="S426" s="51">
        <v>0</v>
      </c>
      <c r="T426" s="51">
        <v>0</v>
      </c>
      <c r="U426" s="51">
        <v>0</v>
      </c>
      <c r="V426" s="51">
        <v>0</v>
      </c>
      <c r="W426" s="51">
        <v>0</v>
      </c>
      <c r="X426" s="51">
        <v>0</v>
      </c>
      <c r="Y426" s="51">
        <v>0</v>
      </c>
      <c r="Z426" s="51">
        <v>0</v>
      </c>
      <c r="AA426" s="51">
        <v>0</v>
      </c>
      <c r="AB426" s="51">
        <v>0</v>
      </c>
      <c r="AC426" s="51">
        <v>0</v>
      </c>
      <c r="AD426" s="51">
        <v>0</v>
      </c>
      <c r="AE426" s="51">
        <v>0</v>
      </c>
      <c r="AF426" s="51">
        <v>0</v>
      </c>
      <c r="AG426" s="51">
        <v>0</v>
      </c>
      <c r="AH426" s="51">
        <v>0</v>
      </c>
      <c r="AI426" s="51">
        <v>0</v>
      </c>
      <c r="AJ426" s="51">
        <v>0</v>
      </c>
      <c r="AK426" s="51">
        <v>0</v>
      </c>
      <c r="AL426" s="107">
        <v>6.1342592592592603E-3</v>
      </c>
      <c r="AM426">
        <v>50.924999999999997</v>
      </c>
    </row>
    <row r="427" spans="1:39" x14ac:dyDescent="0.45">
      <c r="A427" s="4" t="s">
        <v>159</v>
      </c>
      <c r="B427" s="4">
        <v>2019</v>
      </c>
      <c r="C427" s="5">
        <v>43807</v>
      </c>
      <c r="D427" s="4" t="s">
        <v>72</v>
      </c>
      <c r="E427" s="51" t="s">
        <v>2331</v>
      </c>
      <c r="F427" s="51" t="s">
        <v>44</v>
      </c>
      <c r="G427" s="13">
        <f>(C427-VLOOKUP(E427,Riders!$A$2:$C$3501,2,FALSE))/365</f>
        <v>23.013698630136986</v>
      </c>
      <c r="H427" s="29">
        <v>18</v>
      </c>
      <c r="I427" s="51">
        <v>0</v>
      </c>
      <c r="J427" s="51">
        <v>0</v>
      </c>
      <c r="K427" s="51">
        <v>0</v>
      </c>
      <c r="L427" s="51">
        <v>0</v>
      </c>
      <c r="M427" s="51">
        <v>0</v>
      </c>
      <c r="N427" s="51">
        <v>0</v>
      </c>
      <c r="O427" s="51">
        <v>0</v>
      </c>
      <c r="P427" s="51">
        <v>0</v>
      </c>
      <c r="Q427" s="51">
        <v>0</v>
      </c>
      <c r="R427" s="51">
        <v>0</v>
      </c>
      <c r="S427" s="51">
        <v>0</v>
      </c>
      <c r="T427" s="51">
        <v>0</v>
      </c>
      <c r="U427" s="51">
        <v>0</v>
      </c>
      <c r="V427" s="51">
        <v>0</v>
      </c>
      <c r="W427" s="51">
        <v>0</v>
      </c>
      <c r="X427" s="51">
        <v>0</v>
      </c>
      <c r="Y427" s="51">
        <v>0</v>
      </c>
      <c r="Z427" s="51">
        <v>0</v>
      </c>
      <c r="AA427" s="51">
        <v>0</v>
      </c>
      <c r="AB427" s="51">
        <v>0</v>
      </c>
      <c r="AC427" s="51">
        <v>0</v>
      </c>
      <c r="AD427" s="51">
        <v>0</v>
      </c>
      <c r="AE427" s="51">
        <v>0</v>
      </c>
      <c r="AF427" s="51">
        <v>0</v>
      </c>
      <c r="AG427" s="51">
        <v>0</v>
      </c>
      <c r="AH427" s="51">
        <v>0</v>
      </c>
      <c r="AI427" s="51">
        <v>0</v>
      </c>
      <c r="AJ427" s="51">
        <v>0</v>
      </c>
      <c r="AK427" s="51">
        <v>0</v>
      </c>
      <c r="AL427" s="107">
        <v>6.1342592592592603E-3</v>
      </c>
      <c r="AM427">
        <v>50.924999999999997</v>
      </c>
    </row>
    <row r="428" spans="1:39" x14ac:dyDescent="0.45">
      <c r="A428" s="4" t="s">
        <v>159</v>
      </c>
      <c r="B428" s="4">
        <v>2019</v>
      </c>
      <c r="C428" s="5">
        <v>43807</v>
      </c>
      <c r="D428" s="4" t="s">
        <v>72</v>
      </c>
      <c r="E428" s="51" t="s">
        <v>231</v>
      </c>
      <c r="F428" s="51" t="s">
        <v>232</v>
      </c>
      <c r="G428" s="13">
        <f>(C428-VLOOKUP(E428,Riders!$A$2:$C$3501,2,FALSE))/365</f>
        <v>22.81917808219178</v>
      </c>
      <c r="H428" s="29">
        <v>19</v>
      </c>
      <c r="I428" s="51">
        <v>0</v>
      </c>
      <c r="J428" s="51">
        <v>0</v>
      </c>
      <c r="K428" s="51">
        <v>0</v>
      </c>
      <c r="L428" s="51">
        <v>0</v>
      </c>
      <c r="M428" s="51">
        <v>0</v>
      </c>
      <c r="N428" s="51">
        <v>0</v>
      </c>
      <c r="O428" s="51">
        <v>0</v>
      </c>
      <c r="P428" s="51">
        <v>0</v>
      </c>
      <c r="Q428" s="51">
        <v>0</v>
      </c>
      <c r="R428" s="51">
        <v>0</v>
      </c>
      <c r="S428" s="51">
        <v>0</v>
      </c>
      <c r="T428" s="51">
        <v>0</v>
      </c>
      <c r="U428" s="51">
        <v>0</v>
      </c>
      <c r="V428" s="51">
        <v>0</v>
      </c>
      <c r="W428" s="51">
        <v>0</v>
      </c>
      <c r="X428" s="51">
        <v>0</v>
      </c>
      <c r="Y428" s="51">
        <v>0</v>
      </c>
      <c r="Z428" s="51">
        <v>0</v>
      </c>
      <c r="AA428" s="51">
        <v>0</v>
      </c>
      <c r="AB428" s="51">
        <v>0</v>
      </c>
      <c r="AC428" s="51">
        <v>0</v>
      </c>
      <c r="AD428" s="51">
        <v>0</v>
      </c>
      <c r="AE428" s="51">
        <v>0</v>
      </c>
      <c r="AF428" s="51">
        <v>0</v>
      </c>
      <c r="AG428" s="51">
        <v>0</v>
      </c>
      <c r="AH428" s="51">
        <v>0</v>
      </c>
      <c r="AI428" s="51">
        <v>0</v>
      </c>
      <c r="AJ428" s="51">
        <v>0</v>
      </c>
      <c r="AK428" s="51">
        <v>0</v>
      </c>
      <c r="AL428" s="107">
        <v>6.1342592592592603E-3</v>
      </c>
      <c r="AM428">
        <v>50.924999999999997</v>
      </c>
    </row>
    <row r="429" spans="1:39" x14ac:dyDescent="0.45">
      <c r="A429" s="4" t="s">
        <v>159</v>
      </c>
      <c r="B429" s="4">
        <v>2019</v>
      </c>
      <c r="C429" s="5">
        <v>43807</v>
      </c>
      <c r="D429" s="4" t="s">
        <v>72</v>
      </c>
      <c r="E429" s="51" t="s">
        <v>318</v>
      </c>
      <c r="F429" s="51" t="s">
        <v>319</v>
      </c>
      <c r="G429" s="13">
        <f>(C429-VLOOKUP(E429,Riders!$A$2:$C$3501,2,FALSE))/365</f>
        <v>34.778082191780825</v>
      </c>
      <c r="H429" s="29">
        <v>20</v>
      </c>
      <c r="I429" s="51">
        <v>0</v>
      </c>
      <c r="J429" s="51">
        <v>0</v>
      </c>
      <c r="K429" s="51">
        <v>0</v>
      </c>
      <c r="L429" s="51">
        <v>0</v>
      </c>
      <c r="M429" s="51">
        <v>0</v>
      </c>
      <c r="N429" s="51">
        <v>0</v>
      </c>
      <c r="O429" s="51">
        <v>0</v>
      </c>
      <c r="P429" s="51">
        <v>0</v>
      </c>
      <c r="Q429" s="51">
        <v>0</v>
      </c>
      <c r="R429" s="51">
        <v>0</v>
      </c>
      <c r="S429" s="51">
        <v>0</v>
      </c>
      <c r="T429" s="51">
        <v>0</v>
      </c>
      <c r="U429" s="51">
        <v>0</v>
      </c>
      <c r="V429" s="51">
        <v>0</v>
      </c>
      <c r="W429" s="51">
        <v>0</v>
      </c>
      <c r="X429" s="51">
        <v>0</v>
      </c>
      <c r="Y429" s="51">
        <v>0</v>
      </c>
      <c r="Z429" s="51">
        <v>0</v>
      </c>
      <c r="AA429" s="51">
        <v>0</v>
      </c>
      <c r="AB429" s="51">
        <v>0</v>
      </c>
      <c r="AC429" s="51">
        <v>0</v>
      </c>
      <c r="AD429" s="51">
        <v>0</v>
      </c>
      <c r="AE429" s="51">
        <v>0</v>
      </c>
      <c r="AF429" s="51">
        <v>0</v>
      </c>
      <c r="AG429" s="51">
        <v>0</v>
      </c>
      <c r="AH429" s="51">
        <v>0</v>
      </c>
      <c r="AI429" s="51">
        <v>0</v>
      </c>
      <c r="AJ429" s="51">
        <v>0</v>
      </c>
      <c r="AK429" s="51">
        <v>0</v>
      </c>
      <c r="AL429" s="107">
        <v>6.1342592592592603E-3</v>
      </c>
      <c r="AM429">
        <v>50.924999999999997</v>
      </c>
    </row>
    <row r="430" spans="1:39" x14ac:dyDescent="0.45">
      <c r="A430" s="4" t="s">
        <v>159</v>
      </c>
      <c r="B430" s="4">
        <v>2019</v>
      </c>
      <c r="C430" s="5">
        <v>43807</v>
      </c>
      <c r="D430" s="4" t="s">
        <v>72</v>
      </c>
      <c r="E430" s="51" t="s">
        <v>317</v>
      </c>
      <c r="F430" s="51" t="s">
        <v>230</v>
      </c>
      <c r="G430" s="13" t="e">
        <f>(C430-VLOOKUP(E430,Riders!$A$2:$C$3501,2,FALSE))/365</f>
        <v>#N/A</v>
      </c>
      <c r="H430" s="29">
        <v>21</v>
      </c>
      <c r="I430" s="51">
        <v>0</v>
      </c>
      <c r="J430" s="51">
        <v>0</v>
      </c>
      <c r="K430" s="51">
        <v>0</v>
      </c>
      <c r="L430" s="51">
        <v>0</v>
      </c>
      <c r="M430" s="51">
        <v>0</v>
      </c>
      <c r="N430" s="51">
        <v>0</v>
      </c>
      <c r="O430" s="51">
        <v>0</v>
      </c>
      <c r="P430" s="51">
        <v>0</v>
      </c>
      <c r="Q430" s="51">
        <v>0</v>
      </c>
      <c r="R430" s="51">
        <v>0</v>
      </c>
      <c r="S430" s="51">
        <v>0</v>
      </c>
      <c r="T430" s="51">
        <v>0</v>
      </c>
      <c r="U430" s="51">
        <v>0</v>
      </c>
      <c r="V430" s="51">
        <v>0</v>
      </c>
      <c r="W430" s="51">
        <v>0</v>
      </c>
      <c r="X430" s="51">
        <v>0</v>
      </c>
      <c r="Y430" s="51">
        <v>0</v>
      </c>
      <c r="Z430" s="51">
        <v>0</v>
      </c>
      <c r="AA430" s="51">
        <v>0</v>
      </c>
      <c r="AB430" s="51">
        <v>0</v>
      </c>
      <c r="AC430" s="51">
        <v>0</v>
      </c>
      <c r="AD430" s="51">
        <v>0</v>
      </c>
      <c r="AE430" s="51">
        <v>0</v>
      </c>
      <c r="AF430" s="51">
        <v>0</v>
      </c>
      <c r="AG430" s="51">
        <v>0</v>
      </c>
      <c r="AH430" s="51">
        <v>0</v>
      </c>
      <c r="AI430" s="51">
        <v>0</v>
      </c>
      <c r="AJ430" s="51">
        <v>0</v>
      </c>
      <c r="AK430" s="51">
        <v>0</v>
      </c>
      <c r="AL430" s="107">
        <v>6.1342592592592603E-3</v>
      </c>
      <c r="AM430">
        <v>50.924999999999997</v>
      </c>
    </row>
    <row r="431" spans="1:39" x14ac:dyDescent="0.45">
      <c r="A431" s="1" t="s">
        <v>127</v>
      </c>
      <c r="B431" s="1">
        <v>2019</v>
      </c>
      <c r="C431" s="2">
        <v>43800</v>
      </c>
      <c r="D431" s="1" t="s">
        <v>72</v>
      </c>
      <c r="E431" s="47" t="s">
        <v>325</v>
      </c>
      <c r="F431" s="47" t="s">
        <v>238</v>
      </c>
      <c r="G431" s="13">
        <f>(C431-VLOOKUP(E431,Riders!$A$2:$C$3501,2,FALSE))/365</f>
        <v>27.402739726027399</v>
      </c>
      <c r="H431" s="30">
        <v>1</v>
      </c>
      <c r="I431" s="47">
        <v>0</v>
      </c>
      <c r="J431" s="47">
        <v>0</v>
      </c>
      <c r="K431" s="47">
        <v>0</v>
      </c>
      <c r="L431" s="47">
        <v>0</v>
      </c>
      <c r="M431" s="47">
        <v>0</v>
      </c>
      <c r="N431" s="47">
        <v>0</v>
      </c>
      <c r="O431" s="47">
        <v>0</v>
      </c>
      <c r="P431" s="47">
        <v>0</v>
      </c>
      <c r="Q431" s="47">
        <v>0</v>
      </c>
      <c r="R431" s="47">
        <v>0</v>
      </c>
      <c r="S431" s="47">
        <v>0</v>
      </c>
      <c r="T431" s="47">
        <v>0</v>
      </c>
      <c r="U431" s="47">
        <v>0</v>
      </c>
      <c r="V431" s="47">
        <v>0</v>
      </c>
      <c r="W431" s="47">
        <v>0</v>
      </c>
      <c r="X431" s="47">
        <v>0</v>
      </c>
      <c r="Y431" s="47">
        <v>0</v>
      </c>
      <c r="Z431" s="47">
        <v>0</v>
      </c>
      <c r="AA431" s="47">
        <v>1</v>
      </c>
      <c r="AB431" s="47">
        <v>1</v>
      </c>
      <c r="AC431" s="47">
        <v>1</v>
      </c>
      <c r="AD431" s="47">
        <v>1</v>
      </c>
      <c r="AE431" s="47">
        <v>1</v>
      </c>
      <c r="AF431" s="47">
        <v>1</v>
      </c>
      <c r="AG431" s="47">
        <v>1</v>
      </c>
      <c r="AH431" s="47">
        <v>1</v>
      </c>
      <c r="AI431" s="47">
        <v>0</v>
      </c>
      <c r="AJ431" s="47">
        <v>0</v>
      </c>
      <c r="AK431" s="47">
        <v>8</v>
      </c>
      <c r="AL431" s="107">
        <v>6.2037037037037043E-3</v>
      </c>
      <c r="AM431">
        <v>50.286999999999999</v>
      </c>
    </row>
    <row r="432" spans="1:39" x14ac:dyDescent="0.45">
      <c r="A432" s="1" t="s">
        <v>127</v>
      </c>
      <c r="B432" s="1">
        <v>2019</v>
      </c>
      <c r="C432" s="2">
        <v>43800</v>
      </c>
      <c r="D432" s="1" t="s">
        <v>72</v>
      </c>
      <c r="E432" s="47" t="s">
        <v>222</v>
      </c>
      <c r="F432" s="47" t="s">
        <v>223</v>
      </c>
      <c r="G432" s="13">
        <f>(C432-VLOOKUP(E432,Riders!$A$2:$C$3501,2,FALSE))/365</f>
        <v>20.410958904109588</v>
      </c>
      <c r="H432" s="30">
        <v>2</v>
      </c>
      <c r="I432" s="47">
        <v>0</v>
      </c>
      <c r="J432" s="47">
        <v>0</v>
      </c>
      <c r="K432" s="47">
        <v>0</v>
      </c>
      <c r="L432" s="47">
        <v>0</v>
      </c>
      <c r="M432" s="47">
        <v>0</v>
      </c>
      <c r="N432" s="47">
        <v>0</v>
      </c>
      <c r="O432" s="47">
        <v>0</v>
      </c>
      <c r="P432" s="47">
        <v>0</v>
      </c>
      <c r="Q432" s="47">
        <v>0</v>
      </c>
      <c r="R432" s="47">
        <v>0</v>
      </c>
      <c r="S432" s="47">
        <v>0</v>
      </c>
      <c r="T432" s="47">
        <v>0</v>
      </c>
      <c r="U432" s="47">
        <v>0</v>
      </c>
      <c r="V432" s="47">
        <v>0</v>
      </c>
      <c r="W432" s="47">
        <v>1</v>
      </c>
      <c r="X432" s="47">
        <v>0</v>
      </c>
      <c r="Y432" s="47">
        <v>1</v>
      </c>
      <c r="Z432" s="47">
        <v>0</v>
      </c>
      <c r="AA432" s="47">
        <v>0</v>
      </c>
      <c r="AB432" s="47">
        <v>0</v>
      </c>
      <c r="AC432" s="47">
        <v>0</v>
      </c>
      <c r="AD432" s="47">
        <v>0</v>
      </c>
      <c r="AE432" s="47">
        <v>0</v>
      </c>
      <c r="AF432" s="47">
        <v>0</v>
      </c>
      <c r="AG432" s="47">
        <v>0</v>
      </c>
      <c r="AH432" s="47">
        <v>0</v>
      </c>
      <c r="AI432" s="47">
        <v>0</v>
      </c>
      <c r="AJ432" s="47">
        <v>0</v>
      </c>
      <c r="AK432" s="47">
        <v>2</v>
      </c>
      <c r="AL432" s="107">
        <v>6.2037037037037043E-3</v>
      </c>
      <c r="AM432">
        <v>50.286999999999999</v>
      </c>
    </row>
    <row r="433" spans="1:39" x14ac:dyDescent="0.45">
      <c r="A433" s="1" t="s">
        <v>127</v>
      </c>
      <c r="B433" s="1">
        <v>2019</v>
      </c>
      <c r="C433" s="2">
        <v>43800</v>
      </c>
      <c r="D433" s="1" t="s">
        <v>72</v>
      </c>
      <c r="E433" s="47" t="s">
        <v>221</v>
      </c>
      <c r="F433" s="47" t="s">
        <v>40</v>
      </c>
      <c r="G433" s="13">
        <f>(C433-VLOOKUP(E433,Riders!$A$2:$C$3501,2,FALSE))/365</f>
        <v>22.657534246575342</v>
      </c>
      <c r="H433" s="30">
        <v>3</v>
      </c>
      <c r="I433" s="47">
        <v>0</v>
      </c>
      <c r="J433" s="47">
        <v>0</v>
      </c>
      <c r="K433" s="47">
        <v>0</v>
      </c>
      <c r="L433" s="47">
        <v>0</v>
      </c>
      <c r="M433" s="47">
        <v>0</v>
      </c>
      <c r="N433" s="47">
        <v>0</v>
      </c>
      <c r="O433" s="47">
        <v>0</v>
      </c>
      <c r="P433" s="47">
        <v>0</v>
      </c>
      <c r="Q433" s="47">
        <v>0</v>
      </c>
      <c r="R433" s="47">
        <v>1</v>
      </c>
      <c r="S433" s="47">
        <v>0</v>
      </c>
      <c r="T433" s="47">
        <v>1</v>
      </c>
      <c r="U433" s="47">
        <v>0</v>
      </c>
      <c r="V433" s="47">
        <v>0</v>
      </c>
      <c r="W433" s="47">
        <v>0</v>
      </c>
      <c r="X433" s="47">
        <v>0</v>
      </c>
      <c r="Y433" s="47">
        <v>0</v>
      </c>
      <c r="Z433" s="47">
        <v>0</v>
      </c>
      <c r="AA433" s="47">
        <v>0</v>
      </c>
      <c r="AB433" s="47">
        <v>0</v>
      </c>
      <c r="AC433" s="47">
        <v>0</v>
      </c>
      <c r="AD433" s="47">
        <v>0</v>
      </c>
      <c r="AE433" s="47">
        <v>0</v>
      </c>
      <c r="AF433" s="47">
        <v>0</v>
      </c>
      <c r="AG433" s="47">
        <v>0</v>
      </c>
      <c r="AH433" s="47">
        <v>0</v>
      </c>
      <c r="AI433" s="47">
        <v>0</v>
      </c>
      <c r="AJ433" s="47">
        <v>0</v>
      </c>
      <c r="AK433" s="47">
        <v>2</v>
      </c>
      <c r="AL433" s="107">
        <v>6.2037037037037E-3</v>
      </c>
      <c r="AM433">
        <v>50.286999999999999</v>
      </c>
    </row>
    <row r="434" spans="1:39" x14ac:dyDescent="0.45">
      <c r="A434" s="1" t="s">
        <v>127</v>
      </c>
      <c r="B434" s="1">
        <v>2019</v>
      </c>
      <c r="C434" s="2">
        <v>43800</v>
      </c>
      <c r="D434" s="1" t="s">
        <v>72</v>
      </c>
      <c r="E434" s="47" t="s">
        <v>217</v>
      </c>
      <c r="F434" s="47" t="s">
        <v>29</v>
      </c>
      <c r="G434" s="13">
        <f>(C434-VLOOKUP(E434,Riders!$A$2:$C$3501,2,FALSE))/365</f>
        <v>21.671232876712327</v>
      </c>
      <c r="H434" s="30">
        <v>4</v>
      </c>
      <c r="I434" s="47">
        <v>0</v>
      </c>
      <c r="J434" s="47">
        <v>0</v>
      </c>
      <c r="K434" s="47">
        <v>0</v>
      </c>
      <c r="L434" s="47">
        <v>0</v>
      </c>
      <c r="M434" s="47">
        <v>0</v>
      </c>
      <c r="N434" s="47">
        <v>0</v>
      </c>
      <c r="O434" s="47">
        <v>0</v>
      </c>
      <c r="P434" s="47">
        <v>0</v>
      </c>
      <c r="Q434" s="47">
        <v>1</v>
      </c>
      <c r="R434" s="47">
        <v>0</v>
      </c>
      <c r="S434" s="47">
        <v>1</v>
      </c>
      <c r="T434" s="47">
        <v>0</v>
      </c>
      <c r="U434" s="47">
        <v>0</v>
      </c>
      <c r="V434" s="47">
        <v>0</v>
      </c>
      <c r="W434" s="47">
        <v>0</v>
      </c>
      <c r="X434" s="47">
        <v>0</v>
      </c>
      <c r="Y434" s="47">
        <v>0</v>
      </c>
      <c r="Z434" s="47">
        <v>0</v>
      </c>
      <c r="AA434" s="47">
        <v>0</v>
      </c>
      <c r="AB434" s="47">
        <v>0</v>
      </c>
      <c r="AC434" s="47">
        <v>0</v>
      </c>
      <c r="AD434" s="47">
        <v>0</v>
      </c>
      <c r="AE434" s="47">
        <v>0</v>
      </c>
      <c r="AF434" s="47">
        <v>0</v>
      </c>
      <c r="AG434" s="47">
        <v>0</v>
      </c>
      <c r="AH434" s="47">
        <v>0</v>
      </c>
      <c r="AI434" s="47">
        <v>0</v>
      </c>
      <c r="AJ434" s="47">
        <v>0</v>
      </c>
      <c r="AK434" s="47">
        <v>2</v>
      </c>
      <c r="AL434" s="107">
        <v>6.2037037037037E-3</v>
      </c>
      <c r="AM434">
        <v>50.286999999999999</v>
      </c>
    </row>
    <row r="435" spans="1:39" x14ac:dyDescent="0.45">
      <c r="A435" s="1" t="s">
        <v>127</v>
      </c>
      <c r="B435" s="1">
        <v>2019</v>
      </c>
      <c r="C435" s="2">
        <v>43800</v>
      </c>
      <c r="D435" s="1" t="s">
        <v>72</v>
      </c>
      <c r="E435" s="47" t="s">
        <v>219</v>
      </c>
      <c r="F435" s="47" t="s">
        <v>220</v>
      </c>
      <c r="G435" s="13">
        <f>(C435-VLOOKUP(E435,Riders!$A$2:$C$3501,2,FALSE))/365</f>
        <v>27.276712328767122</v>
      </c>
      <c r="H435" s="30">
        <v>5</v>
      </c>
      <c r="I435" s="47">
        <v>0</v>
      </c>
      <c r="J435" s="47">
        <v>0</v>
      </c>
      <c r="K435" s="47">
        <v>0</v>
      </c>
      <c r="L435" s="47">
        <v>0</v>
      </c>
      <c r="M435" s="47">
        <v>0</v>
      </c>
      <c r="N435" s="47">
        <v>0</v>
      </c>
      <c r="O435" s="47">
        <v>0</v>
      </c>
      <c r="P435" s="47">
        <v>0</v>
      </c>
      <c r="Q435" s="47">
        <v>0</v>
      </c>
      <c r="R435" s="47">
        <v>0</v>
      </c>
      <c r="S435" s="47">
        <v>0</v>
      </c>
      <c r="T435" s="47">
        <v>0</v>
      </c>
      <c r="U435" s="47">
        <v>0</v>
      </c>
      <c r="V435" s="47">
        <v>0</v>
      </c>
      <c r="W435" s="47">
        <v>0</v>
      </c>
      <c r="X435" s="47">
        <v>1</v>
      </c>
      <c r="Y435" s="47">
        <v>0</v>
      </c>
      <c r="Z435" s="47">
        <v>0</v>
      </c>
      <c r="AA435" s="47">
        <v>0</v>
      </c>
      <c r="AB435" s="47">
        <v>0</v>
      </c>
      <c r="AC435" s="47">
        <v>0</v>
      </c>
      <c r="AD435" s="47">
        <v>0</v>
      </c>
      <c r="AE435" s="47">
        <v>0</v>
      </c>
      <c r="AF435" s="47">
        <v>0</v>
      </c>
      <c r="AG435" s="47">
        <v>0</v>
      </c>
      <c r="AH435" s="47">
        <v>0</v>
      </c>
      <c r="AI435" s="47">
        <v>0</v>
      </c>
      <c r="AJ435" s="47">
        <v>0</v>
      </c>
      <c r="AK435" s="47">
        <v>1</v>
      </c>
      <c r="AL435" s="107">
        <v>6.2037037037037E-3</v>
      </c>
      <c r="AM435">
        <v>50.286999999999999</v>
      </c>
    </row>
    <row r="436" spans="1:39" x14ac:dyDescent="0.45">
      <c r="A436" s="1" t="s">
        <v>127</v>
      </c>
      <c r="B436" s="1">
        <v>2019</v>
      </c>
      <c r="C436" s="2">
        <v>43800</v>
      </c>
      <c r="D436" s="1" t="s">
        <v>72</v>
      </c>
      <c r="E436" s="47" t="s">
        <v>233</v>
      </c>
      <c r="F436" s="47" t="s">
        <v>56</v>
      </c>
      <c r="G436" s="13">
        <f>(C436-VLOOKUP(E436,Riders!$A$2:$C$3501,2,FALSE))/365</f>
        <v>24.24931506849315</v>
      </c>
      <c r="H436" s="30">
        <v>6</v>
      </c>
      <c r="I436" s="47">
        <v>0</v>
      </c>
      <c r="J436" s="47">
        <v>0</v>
      </c>
      <c r="K436" s="47">
        <v>0</v>
      </c>
      <c r="L436" s="47">
        <v>0</v>
      </c>
      <c r="M436" s="47">
        <v>0</v>
      </c>
      <c r="N436" s="47">
        <v>0</v>
      </c>
      <c r="O436" s="47">
        <v>0</v>
      </c>
      <c r="P436" s="47">
        <v>0</v>
      </c>
      <c r="Q436" s="47">
        <v>0</v>
      </c>
      <c r="R436" s="47">
        <v>0</v>
      </c>
      <c r="S436" s="47">
        <v>0</v>
      </c>
      <c r="T436" s="47">
        <v>0</v>
      </c>
      <c r="U436" s="47">
        <v>1</v>
      </c>
      <c r="V436" s="47">
        <v>0</v>
      </c>
      <c r="W436" s="47">
        <v>0</v>
      </c>
      <c r="X436" s="47">
        <v>0</v>
      </c>
      <c r="Y436" s="47">
        <v>0</v>
      </c>
      <c r="Z436" s="47">
        <v>0</v>
      </c>
      <c r="AA436" s="47">
        <v>0</v>
      </c>
      <c r="AB436" s="47">
        <v>0</v>
      </c>
      <c r="AC436" s="47">
        <v>0</v>
      </c>
      <c r="AD436" s="47">
        <v>0</v>
      </c>
      <c r="AE436" s="47">
        <v>0</v>
      </c>
      <c r="AF436" s="47">
        <v>0</v>
      </c>
      <c r="AG436" s="47">
        <v>0</v>
      </c>
      <c r="AH436" s="47">
        <v>0</v>
      </c>
      <c r="AI436" s="47">
        <v>0</v>
      </c>
      <c r="AJ436" s="47">
        <v>0</v>
      </c>
      <c r="AK436" s="47">
        <v>1</v>
      </c>
      <c r="AL436" s="107">
        <v>6.2037037037037E-3</v>
      </c>
      <c r="AM436">
        <v>50.286999999999999</v>
      </c>
    </row>
    <row r="437" spans="1:39" x14ac:dyDescent="0.45">
      <c r="A437" s="15" t="s">
        <v>127</v>
      </c>
      <c r="B437" s="15">
        <v>2019</v>
      </c>
      <c r="C437" s="14">
        <v>43800</v>
      </c>
      <c r="D437" s="15" t="s">
        <v>72</v>
      </c>
      <c r="E437" s="47" t="s">
        <v>299</v>
      </c>
      <c r="F437" s="47" t="s">
        <v>38</v>
      </c>
      <c r="G437" s="13">
        <f>(C437-VLOOKUP(E437,Riders!$A$2:$C$3501,2,FALSE))/365</f>
        <v>27.268493150684932</v>
      </c>
      <c r="H437" s="30">
        <v>7</v>
      </c>
      <c r="I437" s="47">
        <v>0</v>
      </c>
      <c r="J437" s="47">
        <v>0</v>
      </c>
      <c r="K437" s="47">
        <v>0</v>
      </c>
      <c r="L437" s="47">
        <v>0</v>
      </c>
      <c r="M437" s="47">
        <v>0</v>
      </c>
      <c r="N437" s="47">
        <v>0</v>
      </c>
      <c r="O437" s="47">
        <v>0</v>
      </c>
      <c r="P437" s="47">
        <v>1</v>
      </c>
      <c r="Q437" s="47">
        <v>0</v>
      </c>
      <c r="R437" s="47">
        <v>0</v>
      </c>
      <c r="S437" s="47">
        <v>0</v>
      </c>
      <c r="T437" s="47">
        <v>0</v>
      </c>
      <c r="U437" s="47">
        <v>0</v>
      </c>
      <c r="V437" s="47">
        <v>0</v>
      </c>
      <c r="W437" s="47">
        <v>0</v>
      </c>
      <c r="X437" s="47">
        <v>0</v>
      </c>
      <c r="Y437" s="47">
        <v>0</v>
      </c>
      <c r="Z437" s="47">
        <v>0</v>
      </c>
      <c r="AA437" s="47">
        <v>0</v>
      </c>
      <c r="AB437" s="47">
        <v>0</v>
      </c>
      <c r="AC437" s="47">
        <v>0</v>
      </c>
      <c r="AD437" s="47">
        <v>0</v>
      </c>
      <c r="AE437" s="47">
        <v>0</v>
      </c>
      <c r="AF437" s="47">
        <v>0</v>
      </c>
      <c r="AG437" s="47">
        <v>0</v>
      </c>
      <c r="AH437" s="47">
        <v>0</v>
      </c>
      <c r="AI437" s="47">
        <v>0</v>
      </c>
      <c r="AJ437" s="47">
        <v>0</v>
      </c>
      <c r="AK437" s="47">
        <v>1</v>
      </c>
      <c r="AL437" s="107">
        <v>6.2037037037037E-3</v>
      </c>
      <c r="AM437">
        <v>50.286999999999999</v>
      </c>
    </row>
    <row r="438" spans="1:39" x14ac:dyDescent="0.45">
      <c r="A438" s="1" t="s">
        <v>127</v>
      </c>
      <c r="B438" s="1">
        <v>2019</v>
      </c>
      <c r="C438" s="2">
        <v>43800</v>
      </c>
      <c r="D438" s="1" t="s">
        <v>72</v>
      </c>
      <c r="E438" s="1" t="s">
        <v>301</v>
      </c>
      <c r="F438" s="1" t="s">
        <v>51</v>
      </c>
      <c r="G438" s="13">
        <f>(C438-VLOOKUP(E438,Riders!$A$2:$C$3501,2,FALSE))/365</f>
        <v>29.736986301369864</v>
      </c>
      <c r="H438" s="1">
        <v>8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1</v>
      </c>
      <c r="W438" s="1">
        <v>0</v>
      </c>
      <c r="X438" s="1">
        <v>0</v>
      </c>
      <c r="Y438" s="1">
        <v>0</v>
      </c>
      <c r="Z438" s="1">
        <v>0</v>
      </c>
      <c r="AA438" s="1">
        <v>0</v>
      </c>
      <c r="AB438" s="1">
        <v>0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0</v>
      </c>
      <c r="AJ438" s="1">
        <v>0</v>
      </c>
      <c r="AK438" s="1">
        <v>1</v>
      </c>
      <c r="AL438" s="107">
        <v>6.2037037037037E-3</v>
      </c>
      <c r="AM438">
        <v>50.286999999999999</v>
      </c>
    </row>
    <row r="439" spans="1:39" x14ac:dyDescent="0.45">
      <c r="A439" s="1" t="s">
        <v>127</v>
      </c>
      <c r="B439" s="1">
        <v>2019</v>
      </c>
      <c r="C439" s="2">
        <v>43800</v>
      </c>
      <c r="D439" s="1" t="s">
        <v>72</v>
      </c>
      <c r="E439" s="1" t="s">
        <v>2331</v>
      </c>
      <c r="F439" s="1" t="s">
        <v>44</v>
      </c>
      <c r="G439" s="13">
        <f>(C439-VLOOKUP(E439,Riders!$A$2:$C$3501,2,FALSE))/365</f>
        <v>22.994520547945207</v>
      </c>
      <c r="H439" s="1">
        <v>9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1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v>0</v>
      </c>
      <c r="AH439" s="1">
        <v>0</v>
      </c>
      <c r="AI439" s="1">
        <v>0</v>
      </c>
      <c r="AJ439" s="1">
        <v>0</v>
      </c>
      <c r="AK439" s="1">
        <v>1</v>
      </c>
      <c r="AL439" s="107">
        <v>6.2037037037037E-3</v>
      </c>
      <c r="AM439">
        <v>50.286999999999999</v>
      </c>
    </row>
    <row r="440" spans="1:39" x14ac:dyDescent="0.45">
      <c r="A440" s="1" t="s">
        <v>127</v>
      </c>
      <c r="B440" s="1">
        <v>2019</v>
      </c>
      <c r="C440" s="2">
        <v>43800</v>
      </c>
      <c r="D440" s="1" t="s">
        <v>72</v>
      </c>
      <c r="E440" s="1" t="s">
        <v>323</v>
      </c>
      <c r="F440" s="1" t="s">
        <v>118</v>
      </c>
      <c r="G440" s="13">
        <f>(C440-VLOOKUP(E440,Riders!$A$2:$C$3501,2,FALSE))/365</f>
        <v>26.317808219178083</v>
      </c>
      <c r="H440" s="1">
        <v>10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0</v>
      </c>
      <c r="AL440" s="107">
        <v>6.2037037037037E-3</v>
      </c>
      <c r="AM440">
        <v>50.286999999999999</v>
      </c>
    </row>
    <row r="441" spans="1:39" x14ac:dyDescent="0.45">
      <c r="A441" s="1" t="s">
        <v>127</v>
      </c>
      <c r="B441" s="1">
        <v>2019</v>
      </c>
      <c r="C441" s="2">
        <v>43800</v>
      </c>
      <c r="D441" s="1" t="s">
        <v>72</v>
      </c>
      <c r="E441" s="1" t="s">
        <v>324</v>
      </c>
      <c r="F441" s="1" t="s">
        <v>61</v>
      </c>
      <c r="G441" s="13">
        <f>(C441-VLOOKUP(E441,Riders!$A$2:$C$3501,2,FALSE))/365</f>
        <v>26.208219178082192</v>
      </c>
      <c r="H441" s="1">
        <v>11</v>
      </c>
      <c r="I441" s="1">
        <v>0</v>
      </c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0</v>
      </c>
      <c r="AL441" s="107">
        <v>6.2037037037037E-3</v>
      </c>
      <c r="AM441">
        <v>50.286999999999999</v>
      </c>
    </row>
    <row r="442" spans="1:39" x14ac:dyDescent="0.45">
      <c r="A442" s="1" t="s">
        <v>127</v>
      </c>
      <c r="B442" s="1">
        <v>2019</v>
      </c>
      <c r="C442" s="2">
        <v>43800</v>
      </c>
      <c r="D442" s="1" t="s">
        <v>72</v>
      </c>
      <c r="E442" s="1" t="s">
        <v>251</v>
      </c>
      <c r="F442" s="1" t="s">
        <v>65</v>
      </c>
      <c r="G442" s="13">
        <f>(C442-VLOOKUP(E442,Riders!$A$2:$C$3501,2,FALSE))/365</f>
        <v>18.586301369863012</v>
      </c>
      <c r="H442" s="1">
        <v>12</v>
      </c>
      <c r="I442" s="1">
        <v>0</v>
      </c>
      <c r="J442" s="1">
        <v>0</v>
      </c>
      <c r="K442" s="1">
        <v>0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S442" s="1">
        <v>0</v>
      </c>
      <c r="T442" s="1">
        <v>0</v>
      </c>
      <c r="U442" s="1">
        <v>0</v>
      </c>
      <c r="V442" s="1">
        <v>0</v>
      </c>
      <c r="W442" s="1">
        <v>0</v>
      </c>
      <c r="X442" s="1">
        <v>0</v>
      </c>
      <c r="Y442" s="1">
        <v>0</v>
      </c>
      <c r="Z442" s="1">
        <v>0</v>
      </c>
      <c r="AA442" s="1">
        <v>0</v>
      </c>
      <c r="AB442" s="1">
        <v>0</v>
      </c>
      <c r="AC442" s="1">
        <v>0</v>
      </c>
      <c r="AD442" s="1">
        <v>0</v>
      </c>
      <c r="AE442" s="1">
        <v>0</v>
      </c>
      <c r="AF442" s="1">
        <v>0</v>
      </c>
      <c r="AG442" s="1">
        <v>0</v>
      </c>
      <c r="AH442" s="1">
        <v>0</v>
      </c>
      <c r="AI442" s="1">
        <v>0</v>
      </c>
      <c r="AJ442" s="1">
        <v>0</v>
      </c>
      <c r="AK442" s="1">
        <v>0</v>
      </c>
      <c r="AL442" s="107">
        <v>6.2037037037037E-3</v>
      </c>
      <c r="AM442">
        <v>50.286999999999999</v>
      </c>
    </row>
    <row r="443" spans="1:39" x14ac:dyDescent="0.45">
      <c r="A443" s="1" t="s">
        <v>127</v>
      </c>
      <c r="B443" s="1">
        <v>2019</v>
      </c>
      <c r="C443" s="2">
        <v>43800</v>
      </c>
      <c r="D443" s="1" t="s">
        <v>72</v>
      </c>
      <c r="E443" s="1" t="s">
        <v>312</v>
      </c>
      <c r="F443" s="1" t="s">
        <v>27</v>
      </c>
      <c r="G443" s="13">
        <f>(C443-VLOOKUP(E443,Riders!$A$2:$C$3501,2,FALSE))/365</f>
        <v>21.38082191780822</v>
      </c>
      <c r="H443" s="1">
        <v>13</v>
      </c>
      <c r="I443" s="1">
        <v>0</v>
      </c>
      <c r="J443" s="1">
        <v>0</v>
      </c>
      <c r="K443" s="1">
        <v>0</v>
      </c>
      <c r="L443" s="1">
        <v>0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  <c r="T443" s="1">
        <v>0</v>
      </c>
      <c r="U443" s="1">
        <v>0</v>
      </c>
      <c r="V443" s="1">
        <v>0</v>
      </c>
      <c r="W443" s="1">
        <v>0</v>
      </c>
      <c r="X443" s="1">
        <v>0</v>
      </c>
      <c r="Y443" s="1">
        <v>0</v>
      </c>
      <c r="Z443" s="1">
        <v>0</v>
      </c>
      <c r="AA443" s="1">
        <v>0</v>
      </c>
      <c r="AB443" s="1">
        <v>0</v>
      </c>
      <c r="AC443" s="1">
        <v>0</v>
      </c>
      <c r="AD443" s="1">
        <v>0</v>
      </c>
      <c r="AE443" s="1">
        <v>0</v>
      </c>
      <c r="AF443" s="1">
        <v>0</v>
      </c>
      <c r="AG443" s="1">
        <v>0</v>
      </c>
      <c r="AH443" s="1">
        <v>0</v>
      </c>
      <c r="AI443" s="1">
        <v>0</v>
      </c>
      <c r="AJ443" s="1">
        <v>0</v>
      </c>
      <c r="AK443" s="1">
        <v>0</v>
      </c>
      <c r="AL443" s="107">
        <v>6.2037037037037E-3</v>
      </c>
      <c r="AM443">
        <v>50.286999999999999</v>
      </c>
    </row>
    <row r="444" spans="1:39" x14ac:dyDescent="0.45">
      <c r="A444" s="1" t="s">
        <v>127</v>
      </c>
      <c r="B444" s="1">
        <v>2019</v>
      </c>
      <c r="C444" s="2">
        <v>43800</v>
      </c>
      <c r="D444" s="1" t="s">
        <v>72</v>
      </c>
      <c r="E444" s="1" t="s">
        <v>277</v>
      </c>
      <c r="F444" s="1" t="s">
        <v>278</v>
      </c>
      <c r="G444" s="13">
        <f>(C444-VLOOKUP(E444,Riders!$A$2:$C$3501,2,FALSE))/365</f>
        <v>21.723287671232878</v>
      </c>
      <c r="H444" s="1">
        <v>14</v>
      </c>
      <c r="I444" s="1">
        <v>0</v>
      </c>
      <c r="J444" s="1">
        <v>0</v>
      </c>
      <c r="K444" s="1">
        <v>0</v>
      </c>
      <c r="L444" s="1">
        <v>0</v>
      </c>
      <c r="M444" s="1">
        <v>0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>
        <v>0</v>
      </c>
      <c r="W444" s="1">
        <v>0</v>
      </c>
      <c r="X444" s="1">
        <v>0</v>
      </c>
      <c r="Y444" s="1">
        <v>0</v>
      </c>
      <c r="Z444" s="1">
        <v>0</v>
      </c>
      <c r="AA444" s="1">
        <v>0</v>
      </c>
      <c r="AB444" s="1">
        <v>0</v>
      </c>
      <c r="AC444" s="1">
        <v>0</v>
      </c>
      <c r="AD444" s="1">
        <v>0</v>
      </c>
      <c r="AE444" s="1">
        <v>0</v>
      </c>
      <c r="AF444" s="1">
        <v>0</v>
      </c>
      <c r="AG444" s="1">
        <v>0</v>
      </c>
      <c r="AH444" s="1">
        <v>0</v>
      </c>
      <c r="AI444" s="1">
        <v>0</v>
      </c>
      <c r="AJ444" s="1">
        <v>0</v>
      </c>
      <c r="AK444" s="1">
        <v>0</v>
      </c>
      <c r="AL444" s="107">
        <v>6.2037037037037E-3</v>
      </c>
      <c r="AM444">
        <v>50.286999999999999</v>
      </c>
    </row>
    <row r="445" spans="1:39" x14ac:dyDescent="0.45">
      <c r="A445" s="1" t="s">
        <v>127</v>
      </c>
      <c r="B445" s="1">
        <v>2019</v>
      </c>
      <c r="C445" s="2">
        <v>43800</v>
      </c>
      <c r="D445" s="1" t="s">
        <v>72</v>
      </c>
      <c r="E445" s="1" t="s">
        <v>242</v>
      </c>
      <c r="F445" s="1" t="s">
        <v>243</v>
      </c>
      <c r="G445" s="13">
        <f>(C445-VLOOKUP(E445,Riders!$A$2:$C$3501,2,FALSE))/365</f>
        <v>25.002739726027396</v>
      </c>
      <c r="H445" s="1">
        <v>15</v>
      </c>
      <c r="I445" s="1">
        <v>0</v>
      </c>
      <c r="J445" s="1">
        <v>0</v>
      </c>
      <c r="K445" s="1">
        <v>0</v>
      </c>
      <c r="L445" s="1">
        <v>0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0</v>
      </c>
      <c r="Z445" s="1">
        <v>0</v>
      </c>
      <c r="AA445" s="1">
        <v>0</v>
      </c>
      <c r="AB445" s="1">
        <v>0</v>
      </c>
      <c r="AC445" s="1">
        <v>0</v>
      </c>
      <c r="AD445" s="1">
        <v>0</v>
      </c>
      <c r="AE445" s="1">
        <v>0</v>
      </c>
      <c r="AF445" s="1">
        <v>0</v>
      </c>
      <c r="AG445" s="1">
        <v>0</v>
      </c>
      <c r="AH445" s="1">
        <v>0</v>
      </c>
      <c r="AI445" s="1">
        <v>0</v>
      </c>
      <c r="AJ445" s="1">
        <v>0</v>
      </c>
      <c r="AK445" s="1">
        <v>0</v>
      </c>
      <c r="AL445" s="107">
        <v>6.2037037037037E-3</v>
      </c>
      <c r="AM445">
        <v>50.286999999999999</v>
      </c>
    </row>
    <row r="446" spans="1:39" x14ac:dyDescent="0.45">
      <c r="A446" s="1" t="s">
        <v>127</v>
      </c>
      <c r="B446" s="1">
        <v>2019</v>
      </c>
      <c r="C446" s="2">
        <v>43800</v>
      </c>
      <c r="D446" s="1" t="s">
        <v>72</v>
      </c>
      <c r="E446" s="1" t="s">
        <v>302</v>
      </c>
      <c r="F446" s="1" t="s">
        <v>264</v>
      </c>
      <c r="G446" s="13">
        <f>(C446-VLOOKUP(E446,Riders!$A$2:$C$3501,2,FALSE))/365</f>
        <v>39.586301369863016</v>
      </c>
      <c r="H446" s="1">
        <v>16</v>
      </c>
      <c r="I446" s="1">
        <v>0</v>
      </c>
      <c r="J446" s="1">
        <v>0</v>
      </c>
      <c r="K446" s="1">
        <v>0</v>
      </c>
      <c r="L446" s="1">
        <v>0</v>
      </c>
      <c r="M446" s="1">
        <v>0</v>
      </c>
      <c r="N446" s="1">
        <v>0</v>
      </c>
      <c r="O446" s="1">
        <v>0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0</v>
      </c>
      <c r="Y446" s="1">
        <v>0</v>
      </c>
      <c r="Z446" s="1">
        <v>0</v>
      </c>
      <c r="AA446" s="1">
        <v>0</v>
      </c>
      <c r="AB446" s="1">
        <v>0</v>
      </c>
      <c r="AC446" s="1">
        <v>0</v>
      </c>
      <c r="AD446" s="1">
        <v>0</v>
      </c>
      <c r="AE446" s="1">
        <v>0</v>
      </c>
      <c r="AF446" s="1">
        <v>0</v>
      </c>
      <c r="AG446" s="1">
        <v>0</v>
      </c>
      <c r="AH446" s="1">
        <v>0</v>
      </c>
      <c r="AI446" s="1">
        <v>0</v>
      </c>
      <c r="AJ446" s="1">
        <v>0</v>
      </c>
      <c r="AK446" s="1">
        <v>0</v>
      </c>
      <c r="AL446" s="107">
        <v>6.2037037037037E-3</v>
      </c>
      <c r="AM446">
        <v>50.286999999999999</v>
      </c>
    </row>
    <row r="447" spans="1:39" x14ac:dyDescent="0.45">
      <c r="A447" s="1" t="s">
        <v>127</v>
      </c>
      <c r="B447" s="1">
        <v>2019</v>
      </c>
      <c r="C447" s="2">
        <v>43800</v>
      </c>
      <c r="D447" s="1" t="s">
        <v>72</v>
      </c>
      <c r="E447" s="1" t="s">
        <v>310</v>
      </c>
      <c r="F447" s="1" t="s">
        <v>158</v>
      </c>
      <c r="G447" s="13">
        <f>(C447-VLOOKUP(E447,Riders!$A$2:$C$3501,2,FALSE))/365</f>
        <v>29.528767123287672</v>
      </c>
      <c r="H447" s="1">
        <v>17</v>
      </c>
      <c r="I447" s="1">
        <v>0</v>
      </c>
      <c r="J447" s="1">
        <v>0</v>
      </c>
      <c r="K447" s="1">
        <v>0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U447" s="1">
        <v>0</v>
      </c>
      <c r="V447" s="1">
        <v>0</v>
      </c>
      <c r="W447" s="1">
        <v>0</v>
      </c>
      <c r="X447" s="1">
        <v>0</v>
      </c>
      <c r="Y447" s="1">
        <v>0</v>
      </c>
      <c r="Z447" s="1">
        <v>0</v>
      </c>
      <c r="AA447" s="1">
        <v>0</v>
      </c>
      <c r="AB447" s="1">
        <v>0</v>
      </c>
      <c r="AC447" s="1">
        <v>0</v>
      </c>
      <c r="AD447" s="1">
        <v>0</v>
      </c>
      <c r="AE447" s="1">
        <v>0</v>
      </c>
      <c r="AF447" s="1">
        <v>0</v>
      </c>
      <c r="AG447" s="1">
        <v>0</v>
      </c>
      <c r="AH447" s="1">
        <v>0</v>
      </c>
      <c r="AI447" s="1">
        <v>0</v>
      </c>
      <c r="AJ447" s="1">
        <v>0</v>
      </c>
      <c r="AK447" s="1">
        <v>0</v>
      </c>
      <c r="AL447" s="107">
        <v>6.2037037037037E-3</v>
      </c>
      <c r="AM447">
        <v>50.286999999999999</v>
      </c>
    </row>
    <row r="448" spans="1:39" x14ac:dyDescent="0.45">
      <c r="A448" s="1" t="s">
        <v>127</v>
      </c>
      <c r="B448" s="1">
        <v>2019</v>
      </c>
      <c r="C448" s="2">
        <v>43800</v>
      </c>
      <c r="D448" s="1" t="s">
        <v>72</v>
      </c>
      <c r="E448" s="1" t="s">
        <v>317</v>
      </c>
      <c r="F448" s="1" t="s">
        <v>230</v>
      </c>
      <c r="G448" s="13" t="e">
        <f>(C448-VLOOKUP(E448,Riders!$A$2:$C$3501,2,FALSE))/365</f>
        <v>#N/A</v>
      </c>
      <c r="H448" s="1">
        <v>18</v>
      </c>
      <c r="I448" s="1">
        <v>0</v>
      </c>
      <c r="J448" s="1">
        <v>0</v>
      </c>
      <c r="K448" s="1">
        <v>0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0</v>
      </c>
      <c r="V448" s="1">
        <v>0</v>
      </c>
      <c r="W448" s="1">
        <v>0</v>
      </c>
      <c r="X448" s="1">
        <v>0</v>
      </c>
      <c r="Y448" s="1">
        <v>0</v>
      </c>
      <c r="Z448" s="1">
        <v>0</v>
      </c>
      <c r="AA448" s="1">
        <v>0</v>
      </c>
      <c r="AB448" s="1">
        <v>0</v>
      </c>
      <c r="AC448" s="1">
        <v>0</v>
      </c>
      <c r="AD448" s="1">
        <v>0</v>
      </c>
      <c r="AE448" s="1">
        <v>0</v>
      </c>
      <c r="AF448" s="1">
        <v>0</v>
      </c>
      <c r="AG448" s="1">
        <v>0</v>
      </c>
      <c r="AH448" s="1">
        <v>0</v>
      </c>
      <c r="AI448" s="1">
        <v>0</v>
      </c>
      <c r="AJ448" s="1">
        <v>0</v>
      </c>
      <c r="AK448" s="1">
        <v>0</v>
      </c>
      <c r="AL448" s="107">
        <v>6.2037037037037E-3</v>
      </c>
      <c r="AM448">
        <v>50.286999999999999</v>
      </c>
    </row>
    <row r="449" spans="1:39" x14ac:dyDescent="0.45">
      <c r="A449" s="1" t="s">
        <v>127</v>
      </c>
      <c r="B449" s="1">
        <v>2019</v>
      </c>
      <c r="C449" s="2">
        <v>43800</v>
      </c>
      <c r="D449" s="1" t="s">
        <v>72</v>
      </c>
      <c r="E449" s="1" t="s">
        <v>272</v>
      </c>
      <c r="F449" s="1" t="s">
        <v>53</v>
      </c>
      <c r="G449" s="13">
        <f>(C449-VLOOKUP(E449,Riders!$A$2:$C$3501,2,FALSE))/365</f>
        <v>22.789041095890411</v>
      </c>
      <c r="H449" s="1">
        <v>19</v>
      </c>
      <c r="I449" s="1">
        <v>0</v>
      </c>
      <c r="J449" s="1">
        <v>0</v>
      </c>
      <c r="K449" s="1">
        <v>0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0</v>
      </c>
      <c r="X449" s="1">
        <v>0</v>
      </c>
      <c r="Y449" s="1">
        <v>0</v>
      </c>
      <c r="Z449" s="1">
        <v>0</v>
      </c>
      <c r="AA449" s="1">
        <v>0</v>
      </c>
      <c r="AB449" s="1">
        <v>0</v>
      </c>
      <c r="AC449" s="1">
        <v>0</v>
      </c>
      <c r="AD449" s="1">
        <v>0</v>
      </c>
      <c r="AE449" s="1">
        <v>0</v>
      </c>
      <c r="AF449" s="1">
        <v>0</v>
      </c>
      <c r="AG449" s="1">
        <v>0</v>
      </c>
      <c r="AH449" s="1">
        <v>0</v>
      </c>
      <c r="AI449" s="1">
        <v>0</v>
      </c>
      <c r="AJ449" s="1">
        <v>0</v>
      </c>
      <c r="AK449" s="1">
        <v>0</v>
      </c>
      <c r="AL449" s="107">
        <v>6.2037037037037E-3</v>
      </c>
      <c r="AM449">
        <v>50.286999999999999</v>
      </c>
    </row>
    <row r="450" spans="1:39" x14ac:dyDescent="0.45">
      <c r="A450" s="1" t="s">
        <v>127</v>
      </c>
      <c r="B450" s="1">
        <v>2019</v>
      </c>
      <c r="C450" s="2">
        <v>43800</v>
      </c>
      <c r="D450" s="1" t="s">
        <v>72</v>
      </c>
      <c r="E450" s="1" t="s">
        <v>303</v>
      </c>
      <c r="F450" s="1" t="s">
        <v>232</v>
      </c>
      <c r="G450" s="13">
        <f>(C450-VLOOKUP(E450,Riders!$A$2:$C$3501,2,FALSE))/365</f>
        <v>25.484931506849314</v>
      </c>
      <c r="H450" s="1">
        <v>20</v>
      </c>
      <c r="I450" s="1">
        <v>0</v>
      </c>
      <c r="J450" s="1">
        <v>0</v>
      </c>
      <c r="K450" s="1">
        <v>0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0</v>
      </c>
      <c r="X450" s="1">
        <v>0</v>
      </c>
      <c r="Y450" s="1">
        <v>0</v>
      </c>
      <c r="Z450" s="1">
        <v>0</v>
      </c>
      <c r="AA450" s="1">
        <v>0</v>
      </c>
      <c r="AB450" s="1">
        <v>0</v>
      </c>
      <c r="AC450" s="1">
        <v>0</v>
      </c>
      <c r="AD450" s="1">
        <v>0</v>
      </c>
      <c r="AE450" s="1">
        <v>0</v>
      </c>
      <c r="AF450" s="1">
        <v>0</v>
      </c>
      <c r="AG450" s="1">
        <v>0</v>
      </c>
      <c r="AH450" s="1">
        <v>0</v>
      </c>
      <c r="AI450" s="1">
        <v>0</v>
      </c>
      <c r="AJ450" s="1">
        <v>0</v>
      </c>
      <c r="AK450" s="1">
        <v>0</v>
      </c>
      <c r="AL450" s="107">
        <v>6.2037037037037E-3</v>
      </c>
      <c r="AM450">
        <v>50.286999999999999</v>
      </c>
    </row>
    <row r="451" spans="1:39" x14ac:dyDescent="0.45">
      <c r="A451" s="1" t="s">
        <v>127</v>
      </c>
      <c r="B451" s="1">
        <v>2019</v>
      </c>
      <c r="C451" s="2">
        <v>43800</v>
      </c>
      <c r="D451" s="1" t="s">
        <v>72</v>
      </c>
      <c r="E451" s="1" t="s">
        <v>326</v>
      </c>
      <c r="F451" s="1" t="s">
        <v>49</v>
      </c>
      <c r="G451" s="13" t="e">
        <f>(C451-VLOOKUP(E451,Riders!$A$2:$C$3501,2,FALSE))/365</f>
        <v>#N/A</v>
      </c>
      <c r="H451" s="1">
        <v>21</v>
      </c>
      <c r="I451" s="1">
        <v>0</v>
      </c>
      <c r="J451" s="1">
        <v>0</v>
      </c>
      <c r="K451" s="1">
        <v>0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B451" s="1">
        <v>0</v>
      </c>
      <c r="AC451" s="1">
        <v>0</v>
      </c>
      <c r="AD451" s="1">
        <v>0</v>
      </c>
      <c r="AE451" s="1">
        <v>0</v>
      </c>
      <c r="AF451" s="1">
        <v>0</v>
      </c>
      <c r="AG451" s="1">
        <v>0</v>
      </c>
      <c r="AH451" s="1">
        <v>0</v>
      </c>
      <c r="AI451" s="1">
        <v>0</v>
      </c>
      <c r="AJ451" s="1">
        <v>0</v>
      </c>
      <c r="AK451" s="1">
        <v>0</v>
      </c>
      <c r="AL451" s="107">
        <v>6.2037037037037E-3</v>
      </c>
      <c r="AM451">
        <v>50.286999999999999</v>
      </c>
    </row>
    <row r="452" spans="1:39" x14ac:dyDescent="0.45">
      <c r="A452" s="1" t="s">
        <v>127</v>
      </c>
      <c r="B452" s="1">
        <v>2019</v>
      </c>
      <c r="C452" s="2">
        <v>43800</v>
      </c>
      <c r="D452" s="1" t="s">
        <v>72</v>
      </c>
      <c r="E452" s="1" t="s">
        <v>224</v>
      </c>
      <c r="F452" s="1" t="s">
        <v>225</v>
      </c>
      <c r="G452" s="13">
        <f>(C452-VLOOKUP(E452,Riders!$A$2:$C$3501,2,FALSE))/365</f>
        <v>19.975342465753425</v>
      </c>
      <c r="H452" s="1">
        <v>22</v>
      </c>
      <c r="I452" s="1">
        <v>1</v>
      </c>
      <c r="J452" s="1">
        <v>1</v>
      </c>
      <c r="K452" s="1">
        <v>1</v>
      </c>
      <c r="L452" s="1">
        <v>1</v>
      </c>
      <c r="M452" s="1">
        <v>1</v>
      </c>
      <c r="N452" s="1">
        <v>1</v>
      </c>
      <c r="O452" s="1">
        <v>1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0</v>
      </c>
      <c r="X452" s="1">
        <v>0</v>
      </c>
      <c r="Y452" s="1">
        <v>0</v>
      </c>
      <c r="Z452" s="1">
        <v>0</v>
      </c>
      <c r="AA452" s="1">
        <v>0</v>
      </c>
      <c r="AB452" s="1">
        <v>0</v>
      </c>
      <c r="AC452" s="1">
        <v>0</v>
      </c>
      <c r="AD452" s="1">
        <v>0</v>
      </c>
      <c r="AE452" s="1">
        <v>0</v>
      </c>
      <c r="AF452" s="1">
        <v>0</v>
      </c>
      <c r="AG452" s="1">
        <v>0</v>
      </c>
      <c r="AH452" s="1">
        <v>0</v>
      </c>
      <c r="AI452" s="1">
        <v>0</v>
      </c>
      <c r="AJ452" s="1">
        <v>20</v>
      </c>
      <c r="AK452" s="1">
        <v>-13</v>
      </c>
      <c r="AL452" s="107">
        <v>6.2037037037037E-3</v>
      </c>
      <c r="AM452">
        <v>50.286999999999999</v>
      </c>
    </row>
    <row r="453" spans="1:39" x14ac:dyDescent="0.45">
      <c r="A453" s="1" t="s">
        <v>127</v>
      </c>
      <c r="B453" s="1">
        <v>2019</v>
      </c>
      <c r="C453" s="2">
        <v>43800</v>
      </c>
      <c r="D453" s="1" t="s">
        <v>72</v>
      </c>
      <c r="E453" s="1" t="s">
        <v>276</v>
      </c>
      <c r="F453" s="1" t="s">
        <v>120</v>
      </c>
      <c r="G453" s="13" t="e">
        <f>(C453-VLOOKUP(E453,Riders!$A$2:$C$3501,2,FALSE))/365</f>
        <v>#N/A</v>
      </c>
      <c r="H453" s="1">
        <v>23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0</v>
      </c>
      <c r="AB453" s="1">
        <v>0</v>
      </c>
      <c r="AC453" s="1">
        <v>0</v>
      </c>
      <c r="AD453" s="1">
        <v>0</v>
      </c>
      <c r="AE453" s="1">
        <v>0</v>
      </c>
      <c r="AF453" s="1">
        <v>0</v>
      </c>
      <c r="AG453" s="1">
        <v>0</v>
      </c>
      <c r="AH453" s="1">
        <v>0</v>
      </c>
      <c r="AI453" s="1">
        <v>0</v>
      </c>
      <c r="AJ453" s="1">
        <v>20</v>
      </c>
      <c r="AK453" s="1">
        <v>-20</v>
      </c>
      <c r="AL453" s="107">
        <v>6.2037037037037E-3</v>
      </c>
      <c r="AM453">
        <v>50.286999999999999</v>
      </c>
    </row>
    <row r="454" spans="1:39" x14ac:dyDescent="0.45">
      <c r="A454" s="4" t="s">
        <v>102</v>
      </c>
      <c r="B454" s="4">
        <v>2019</v>
      </c>
      <c r="C454" s="5">
        <v>43778</v>
      </c>
      <c r="D454" s="4" t="s">
        <v>72</v>
      </c>
      <c r="E454" s="4" t="s">
        <v>328</v>
      </c>
      <c r="F454" s="4" t="s">
        <v>25</v>
      </c>
      <c r="G454" s="13">
        <f>(C454-VLOOKUP(E454,Riders!$A$2:$C$3501,2,FALSE))/365</f>
        <v>29.293150684931508</v>
      </c>
      <c r="H454" s="4">
        <v>1</v>
      </c>
      <c r="I454" s="4">
        <v>0</v>
      </c>
      <c r="J454" s="4">
        <v>1</v>
      </c>
      <c r="K454" s="4">
        <v>1</v>
      </c>
      <c r="L454" s="4">
        <v>0</v>
      </c>
      <c r="M454" s="4">
        <v>0</v>
      </c>
      <c r="N454" s="4">
        <v>0</v>
      </c>
      <c r="O454" s="4">
        <v>0</v>
      </c>
      <c r="P454" s="4">
        <v>0</v>
      </c>
      <c r="Q454" s="4">
        <v>0</v>
      </c>
      <c r="R454" s="4">
        <v>0</v>
      </c>
      <c r="S454" s="4">
        <v>1</v>
      </c>
      <c r="T454" s="4">
        <v>0</v>
      </c>
      <c r="U454" s="4">
        <v>0</v>
      </c>
      <c r="V454" s="4">
        <v>0</v>
      </c>
      <c r="W454" s="4">
        <v>0</v>
      </c>
      <c r="X454" s="4">
        <v>0</v>
      </c>
      <c r="Y454" s="4">
        <v>1</v>
      </c>
      <c r="Z454" s="4">
        <v>0</v>
      </c>
      <c r="AA454" s="4">
        <v>1</v>
      </c>
      <c r="AB454" s="4">
        <v>0</v>
      </c>
      <c r="AC454" s="4">
        <v>1</v>
      </c>
      <c r="AD454" s="4">
        <v>0</v>
      </c>
      <c r="AE454" s="4">
        <v>1</v>
      </c>
      <c r="AF454" s="4">
        <v>0</v>
      </c>
      <c r="AG454" s="4">
        <v>0</v>
      </c>
      <c r="AH454" s="4">
        <v>0</v>
      </c>
      <c r="AI454" s="4">
        <v>0</v>
      </c>
      <c r="AJ454" s="4">
        <v>0</v>
      </c>
      <c r="AK454" s="4">
        <v>7</v>
      </c>
      <c r="AL454" s="107">
        <v>6.122685185185185E-3</v>
      </c>
      <c r="AM454">
        <v>50.951000000000001</v>
      </c>
    </row>
    <row r="455" spans="1:39" x14ac:dyDescent="0.45">
      <c r="A455" s="4" t="s">
        <v>102</v>
      </c>
      <c r="B455" s="4">
        <v>2019</v>
      </c>
      <c r="C455" s="5">
        <v>43778</v>
      </c>
      <c r="D455" s="4" t="s">
        <v>72</v>
      </c>
      <c r="E455" s="4" t="s">
        <v>221</v>
      </c>
      <c r="F455" s="4" t="s">
        <v>40</v>
      </c>
      <c r="G455" s="13">
        <f>(C455-VLOOKUP(E455,Riders!$A$2:$C$3501,2,FALSE))/365</f>
        <v>22.597260273972601</v>
      </c>
      <c r="H455" s="4">
        <v>2</v>
      </c>
      <c r="I455" s="4">
        <v>0</v>
      </c>
      <c r="J455" s="4">
        <v>0</v>
      </c>
      <c r="K455" s="4">
        <v>0</v>
      </c>
      <c r="L455" s="4">
        <v>0</v>
      </c>
      <c r="M455" s="4">
        <v>0</v>
      </c>
      <c r="N455" s="4">
        <v>0</v>
      </c>
      <c r="O455" s="4">
        <v>0</v>
      </c>
      <c r="P455" s="4">
        <v>0</v>
      </c>
      <c r="Q455" s="4">
        <v>0</v>
      </c>
      <c r="R455" s="4">
        <v>0</v>
      </c>
      <c r="S455" s="4">
        <v>0</v>
      </c>
      <c r="T455" s="4">
        <v>0</v>
      </c>
      <c r="U455" s="4">
        <v>1</v>
      </c>
      <c r="V455" s="4">
        <v>0</v>
      </c>
      <c r="W455" s="4">
        <v>0</v>
      </c>
      <c r="X455" s="4">
        <v>1</v>
      </c>
      <c r="Y455" s="4">
        <v>0</v>
      </c>
      <c r="Z455" s="4">
        <v>1</v>
      </c>
      <c r="AA455" s="4">
        <v>0</v>
      </c>
      <c r="AB455" s="4">
        <v>1</v>
      </c>
      <c r="AC455" s="4">
        <v>0</v>
      </c>
      <c r="AD455" s="4">
        <v>1</v>
      </c>
      <c r="AE455" s="4">
        <v>0</v>
      </c>
      <c r="AF455" s="4">
        <v>0</v>
      </c>
      <c r="AG455" s="4">
        <v>0</v>
      </c>
      <c r="AH455" s="4">
        <v>0</v>
      </c>
      <c r="AI455" s="4">
        <v>0</v>
      </c>
      <c r="AJ455" s="4">
        <v>0</v>
      </c>
      <c r="AK455" s="4">
        <v>5</v>
      </c>
      <c r="AL455" s="107">
        <v>6.122685185185185E-3</v>
      </c>
      <c r="AM455">
        <v>50.951000000000001</v>
      </c>
    </row>
    <row r="456" spans="1:39" x14ac:dyDescent="0.45">
      <c r="A456" s="4" t="s">
        <v>102</v>
      </c>
      <c r="B456" s="4">
        <v>2019</v>
      </c>
      <c r="C456" s="5">
        <v>43778</v>
      </c>
      <c r="D456" s="4" t="s">
        <v>72</v>
      </c>
      <c r="E456" s="4" t="s">
        <v>315</v>
      </c>
      <c r="F456" s="4" t="s">
        <v>36</v>
      </c>
      <c r="G456" s="13">
        <f>(C456-VLOOKUP(E456,Riders!$A$2:$C$3501,2,FALSE))/365</f>
        <v>27.92876712328767</v>
      </c>
      <c r="H456" s="4">
        <v>3</v>
      </c>
      <c r="I456" s="4">
        <v>0</v>
      </c>
      <c r="J456" s="4">
        <v>0</v>
      </c>
      <c r="K456" s="4">
        <v>0</v>
      </c>
      <c r="L456" s="4">
        <v>0</v>
      </c>
      <c r="M456" s="4">
        <v>0</v>
      </c>
      <c r="N456" s="4">
        <v>0</v>
      </c>
      <c r="O456" s="4">
        <v>0</v>
      </c>
      <c r="P456" s="4">
        <v>1</v>
      </c>
      <c r="Q456" s="4">
        <v>1</v>
      </c>
      <c r="R456" s="4">
        <v>1</v>
      </c>
      <c r="S456" s="4">
        <v>0</v>
      </c>
      <c r="T456" s="4">
        <v>0</v>
      </c>
      <c r="U456" s="4">
        <v>0</v>
      </c>
      <c r="V456" s="4">
        <v>1</v>
      </c>
      <c r="W456" s="4">
        <v>0</v>
      </c>
      <c r="X456" s="4">
        <v>0</v>
      </c>
      <c r="Y456" s="4">
        <v>0</v>
      </c>
      <c r="Z456" s="4">
        <v>0</v>
      </c>
      <c r="AA456" s="4">
        <v>0</v>
      </c>
      <c r="AB456" s="4">
        <v>0</v>
      </c>
      <c r="AC456" s="4">
        <v>0</v>
      </c>
      <c r="AD456" s="4">
        <v>0</v>
      </c>
      <c r="AE456" s="4">
        <v>0</v>
      </c>
      <c r="AF456" s="4">
        <v>0</v>
      </c>
      <c r="AG456" s="4">
        <v>0</v>
      </c>
      <c r="AH456" s="4">
        <v>0</v>
      </c>
      <c r="AI456" s="4">
        <v>0</v>
      </c>
      <c r="AJ456" s="4">
        <v>0</v>
      </c>
      <c r="AK456" s="4">
        <v>4</v>
      </c>
      <c r="AL456" s="107">
        <v>6.1226851851851902E-3</v>
      </c>
      <c r="AM456">
        <v>50.951000000000001</v>
      </c>
    </row>
    <row r="457" spans="1:39" x14ac:dyDescent="0.45">
      <c r="A457" s="4" t="s">
        <v>102</v>
      </c>
      <c r="B457" s="4">
        <v>2019</v>
      </c>
      <c r="C457" s="5">
        <v>43778</v>
      </c>
      <c r="D457" s="4" t="s">
        <v>72</v>
      </c>
      <c r="E457" s="4" t="s">
        <v>302</v>
      </c>
      <c r="F457" s="4" t="s">
        <v>264</v>
      </c>
      <c r="G457" s="13">
        <f>(C457-VLOOKUP(E457,Riders!$A$2:$C$3501,2,FALSE))/365</f>
        <v>39.526027397260272</v>
      </c>
      <c r="H457" s="4">
        <v>4</v>
      </c>
      <c r="I457" s="4">
        <v>0</v>
      </c>
      <c r="J457" s="4">
        <v>0</v>
      </c>
      <c r="K457" s="4">
        <v>0</v>
      </c>
      <c r="L457" s="4">
        <v>0</v>
      </c>
      <c r="M457" s="4">
        <v>0</v>
      </c>
      <c r="N457" s="4">
        <v>0</v>
      </c>
      <c r="O457" s="4">
        <v>0</v>
      </c>
      <c r="P457" s="4">
        <v>0</v>
      </c>
      <c r="Q457" s="4">
        <v>0</v>
      </c>
      <c r="R457" s="4">
        <v>0</v>
      </c>
      <c r="S457" s="4">
        <v>0</v>
      </c>
      <c r="T457" s="4">
        <v>0</v>
      </c>
      <c r="U457" s="4">
        <v>0</v>
      </c>
      <c r="V457" s="4">
        <v>0</v>
      </c>
      <c r="W457" s="4">
        <v>0</v>
      </c>
      <c r="X457" s="4">
        <v>0</v>
      </c>
      <c r="Y457" s="4">
        <v>0</v>
      </c>
      <c r="Z457" s="4">
        <v>0</v>
      </c>
      <c r="AA457" s="4">
        <v>0</v>
      </c>
      <c r="AB457" s="4">
        <v>0</v>
      </c>
      <c r="AC457" s="4">
        <v>0</v>
      </c>
      <c r="AD457" s="4">
        <v>0</v>
      </c>
      <c r="AE457" s="4">
        <v>0</v>
      </c>
      <c r="AF457" s="4">
        <v>1</v>
      </c>
      <c r="AG457" s="4">
        <v>1</v>
      </c>
      <c r="AH457" s="4">
        <v>1</v>
      </c>
      <c r="AI457" s="4">
        <v>0</v>
      </c>
      <c r="AJ457" s="4">
        <v>0</v>
      </c>
      <c r="AK457" s="4">
        <v>3</v>
      </c>
      <c r="AL457" s="107">
        <v>6.1226851851851902E-3</v>
      </c>
      <c r="AM457">
        <v>50.951000000000001</v>
      </c>
    </row>
    <row r="458" spans="1:39" x14ac:dyDescent="0.45">
      <c r="A458" s="4" t="s">
        <v>102</v>
      </c>
      <c r="B458" s="4">
        <v>2019</v>
      </c>
      <c r="C458" s="5">
        <v>43778</v>
      </c>
      <c r="D458" s="4" t="s">
        <v>72</v>
      </c>
      <c r="E458" s="4" t="s">
        <v>306</v>
      </c>
      <c r="F458" s="4" t="s">
        <v>19</v>
      </c>
      <c r="G458" s="13">
        <f>(C458-VLOOKUP(E458,Riders!$A$2:$C$3501,2,FALSE))/365</f>
        <v>37.093150684931508</v>
      </c>
      <c r="H458" s="4">
        <v>5</v>
      </c>
      <c r="I458" s="4">
        <v>1</v>
      </c>
      <c r="J458" s="4">
        <v>0</v>
      </c>
      <c r="K458" s="4">
        <v>0</v>
      </c>
      <c r="L458" s="4">
        <v>1</v>
      </c>
      <c r="M458" s="4">
        <v>0</v>
      </c>
      <c r="N458" s="4">
        <v>0</v>
      </c>
      <c r="O458" s="4">
        <v>1</v>
      </c>
      <c r="P458" s="4">
        <v>0</v>
      </c>
      <c r="Q458" s="4">
        <v>0</v>
      </c>
      <c r="R458" s="4">
        <v>0</v>
      </c>
      <c r="S458" s="4">
        <v>0</v>
      </c>
      <c r="T458" s="4">
        <v>0</v>
      </c>
      <c r="U458" s="4">
        <v>0</v>
      </c>
      <c r="V458" s="4">
        <v>0</v>
      </c>
      <c r="W458" s="4">
        <v>0</v>
      </c>
      <c r="X458" s="4">
        <v>0</v>
      </c>
      <c r="Y458" s="4">
        <v>0</v>
      </c>
      <c r="Z458" s="4">
        <v>0</v>
      </c>
      <c r="AA458" s="4">
        <v>0</v>
      </c>
      <c r="AB458" s="4">
        <v>0</v>
      </c>
      <c r="AC458" s="4">
        <v>0</v>
      </c>
      <c r="AD458" s="4">
        <v>0</v>
      </c>
      <c r="AE458" s="4">
        <v>0</v>
      </c>
      <c r="AF458" s="4">
        <v>0</v>
      </c>
      <c r="AG458" s="4">
        <v>0</v>
      </c>
      <c r="AH458" s="4">
        <v>0</v>
      </c>
      <c r="AI458" s="4">
        <v>0</v>
      </c>
      <c r="AJ458" s="4">
        <v>0</v>
      </c>
      <c r="AK458" s="4">
        <v>3</v>
      </c>
      <c r="AL458" s="107">
        <v>6.1226851851851902E-3</v>
      </c>
      <c r="AM458">
        <v>50.951000000000001</v>
      </c>
    </row>
    <row r="459" spans="1:39" x14ac:dyDescent="0.45">
      <c r="A459" s="4" t="s">
        <v>102</v>
      </c>
      <c r="B459" s="4">
        <v>2019</v>
      </c>
      <c r="C459" s="5">
        <v>43778</v>
      </c>
      <c r="D459" s="4" t="s">
        <v>72</v>
      </c>
      <c r="E459" s="4" t="s">
        <v>268</v>
      </c>
      <c r="F459" s="4" t="s">
        <v>47</v>
      </c>
      <c r="G459" s="13">
        <f>(C459-VLOOKUP(E459,Riders!$A$2:$C$3501,2,FALSE))/365</f>
        <v>22.854794520547944</v>
      </c>
      <c r="H459" s="4">
        <v>6</v>
      </c>
      <c r="I459" s="4">
        <v>0</v>
      </c>
      <c r="J459" s="4">
        <v>0</v>
      </c>
      <c r="K459" s="4">
        <v>0</v>
      </c>
      <c r="L459" s="4">
        <v>0</v>
      </c>
      <c r="M459" s="4">
        <v>1</v>
      </c>
      <c r="N459" s="4">
        <v>0</v>
      </c>
      <c r="O459" s="4">
        <v>0</v>
      </c>
      <c r="P459" s="4">
        <v>0</v>
      </c>
      <c r="Q459" s="4">
        <v>0</v>
      </c>
      <c r="R459" s="4">
        <v>0</v>
      </c>
      <c r="S459" s="4">
        <v>0</v>
      </c>
      <c r="T459" s="4">
        <v>1</v>
      </c>
      <c r="U459" s="4">
        <v>0</v>
      </c>
      <c r="V459" s="4">
        <v>0</v>
      </c>
      <c r="W459" s="4">
        <v>1</v>
      </c>
      <c r="X459" s="4">
        <v>0</v>
      </c>
      <c r="Y459" s="4">
        <v>0</v>
      </c>
      <c r="Z459" s="4">
        <v>0</v>
      </c>
      <c r="AA459" s="4">
        <v>0</v>
      </c>
      <c r="AB459" s="4">
        <v>0</v>
      </c>
      <c r="AC459" s="4">
        <v>0</v>
      </c>
      <c r="AD459" s="4">
        <v>0</v>
      </c>
      <c r="AE459" s="4">
        <v>0</v>
      </c>
      <c r="AF459" s="4">
        <v>0</v>
      </c>
      <c r="AG459" s="4">
        <v>0</v>
      </c>
      <c r="AH459" s="4">
        <v>0</v>
      </c>
      <c r="AI459" s="4">
        <v>0</v>
      </c>
      <c r="AJ459" s="4">
        <v>0</v>
      </c>
      <c r="AK459" s="4">
        <v>3</v>
      </c>
      <c r="AL459" s="107">
        <v>6.1226851851851902E-3</v>
      </c>
      <c r="AM459">
        <v>50.951000000000001</v>
      </c>
    </row>
    <row r="460" spans="1:39" x14ac:dyDescent="0.45">
      <c r="A460" s="4" t="s">
        <v>102</v>
      </c>
      <c r="B460" s="4">
        <v>2019</v>
      </c>
      <c r="C460" s="5">
        <v>43778</v>
      </c>
      <c r="D460" s="4" t="s">
        <v>72</v>
      </c>
      <c r="E460" s="4" t="s">
        <v>236</v>
      </c>
      <c r="F460" s="4" t="s">
        <v>51</v>
      </c>
      <c r="G460" s="13">
        <f>(C460-VLOOKUP(E460,Riders!$A$2:$C$3501,2,FALSE))/365</f>
        <v>24.013698630136986</v>
      </c>
      <c r="H460" s="4">
        <v>7</v>
      </c>
      <c r="I460" s="4">
        <v>0</v>
      </c>
      <c r="J460" s="4">
        <v>0</v>
      </c>
      <c r="K460" s="4">
        <v>0</v>
      </c>
      <c r="L460" s="4">
        <v>0</v>
      </c>
      <c r="M460" s="4">
        <v>0</v>
      </c>
      <c r="N460" s="4">
        <v>1</v>
      </c>
      <c r="O460" s="4">
        <v>0</v>
      </c>
      <c r="P460" s="4">
        <v>0</v>
      </c>
      <c r="Q460" s="4">
        <v>0</v>
      </c>
      <c r="R460" s="4">
        <v>0</v>
      </c>
      <c r="S460" s="4">
        <v>0</v>
      </c>
      <c r="T460" s="4">
        <v>0</v>
      </c>
      <c r="U460" s="4">
        <v>0</v>
      </c>
      <c r="V460" s="4">
        <v>0</v>
      </c>
      <c r="W460" s="4">
        <v>0</v>
      </c>
      <c r="X460" s="4">
        <v>0</v>
      </c>
      <c r="Y460" s="4">
        <v>0</v>
      </c>
      <c r="Z460" s="4">
        <v>0</v>
      </c>
      <c r="AA460" s="4">
        <v>0</v>
      </c>
      <c r="AB460" s="4">
        <v>0</v>
      </c>
      <c r="AC460" s="4">
        <v>0</v>
      </c>
      <c r="AD460" s="4">
        <v>0</v>
      </c>
      <c r="AE460" s="4">
        <v>0</v>
      </c>
      <c r="AF460" s="4">
        <v>0</v>
      </c>
      <c r="AG460" s="4">
        <v>0</v>
      </c>
      <c r="AH460" s="4">
        <v>0</v>
      </c>
      <c r="AI460" s="4">
        <v>0</v>
      </c>
      <c r="AJ460" s="4">
        <v>0</v>
      </c>
      <c r="AK460" s="4">
        <v>1</v>
      </c>
      <c r="AL460" s="107">
        <v>6.1226851851851902E-3</v>
      </c>
      <c r="AM460">
        <v>50.951000000000001</v>
      </c>
    </row>
    <row r="461" spans="1:39" x14ac:dyDescent="0.45">
      <c r="A461" s="4" t="s">
        <v>102</v>
      </c>
      <c r="B461" s="4">
        <v>2019</v>
      </c>
      <c r="C461" s="5">
        <v>43778</v>
      </c>
      <c r="D461" s="4" t="s">
        <v>72</v>
      </c>
      <c r="E461" s="4" t="s">
        <v>316</v>
      </c>
      <c r="F461" s="4" t="s">
        <v>53</v>
      </c>
      <c r="G461" s="13">
        <f>(C461-VLOOKUP(E461,Riders!$A$2:$C$3501,2,FALSE))/365</f>
        <v>18.882191780821916</v>
      </c>
      <c r="H461" s="4">
        <v>8</v>
      </c>
      <c r="I461" s="4">
        <v>0</v>
      </c>
      <c r="J461" s="4">
        <v>0</v>
      </c>
      <c r="K461" s="4">
        <v>0</v>
      </c>
      <c r="L461" s="4">
        <v>0</v>
      </c>
      <c r="M461" s="4">
        <v>0</v>
      </c>
      <c r="N461" s="4">
        <v>0</v>
      </c>
      <c r="O461" s="4">
        <v>0</v>
      </c>
      <c r="P461" s="4">
        <v>0</v>
      </c>
      <c r="Q461" s="4">
        <v>0</v>
      </c>
      <c r="R461" s="4">
        <v>0</v>
      </c>
      <c r="S461" s="4">
        <v>0</v>
      </c>
      <c r="T461" s="4">
        <v>0</v>
      </c>
      <c r="U461" s="4">
        <v>0</v>
      </c>
      <c r="V461" s="4">
        <v>0</v>
      </c>
      <c r="W461" s="4">
        <v>0</v>
      </c>
      <c r="X461" s="4">
        <v>0</v>
      </c>
      <c r="Y461" s="4">
        <v>0</v>
      </c>
      <c r="Z461" s="4">
        <v>0</v>
      </c>
      <c r="AA461" s="4">
        <v>0</v>
      </c>
      <c r="AB461" s="4">
        <v>0</v>
      </c>
      <c r="AC461" s="4">
        <v>0</v>
      </c>
      <c r="AD461" s="4">
        <v>0</v>
      </c>
      <c r="AE461" s="4">
        <v>0</v>
      </c>
      <c r="AF461" s="4">
        <v>0</v>
      </c>
      <c r="AG461" s="4">
        <v>0</v>
      </c>
      <c r="AH461" s="4">
        <v>0</v>
      </c>
      <c r="AI461" s="4">
        <v>0</v>
      </c>
      <c r="AJ461" s="4">
        <v>0</v>
      </c>
      <c r="AK461" s="4">
        <v>0</v>
      </c>
      <c r="AL461" s="107">
        <v>6.1226851851851902E-3</v>
      </c>
      <c r="AM461">
        <v>50.951000000000001</v>
      </c>
    </row>
    <row r="462" spans="1:39" x14ac:dyDescent="0.45">
      <c r="A462" s="4" t="s">
        <v>102</v>
      </c>
      <c r="B462" s="4">
        <v>2019</v>
      </c>
      <c r="C462" s="5">
        <v>43778</v>
      </c>
      <c r="D462" s="4" t="s">
        <v>72</v>
      </c>
      <c r="E462" s="4" t="s">
        <v>237</v>
      </c>
      <c r="F462" s="4" t="s">
        <v>238</v>
      </c>
      <c r="G462" s="13">
        <f>(C462-VLOOKUP(E462,Riders!$A$2:$C$3501,2,FALSE))/365</f>
        <v>23.476712328767125</v>
      </c>
      <c r="H462" s="4">
        <v>9</v>
      </c>
      <c r="I462" s="4">
        <v>0</v>
      </c>
      <c r="J462" s="4">
        <v>0</v>
      </c>
      <c r="K462" s="4">
        <v>0</v>
      </c>
      <c r="L462" s="4">
        <v>0</v>
      </c>
      <c r="M462" s="4">
        <v>0</v>
      </c>
      <c r="N462" s="4">
        <v>0</v>
      </c>
      <c r="O462" s="4">
        <v>0</v>
      </c>
      <c r="P462" s="4">
        <v>0</v>
      </c>
      <c r="Q462" s="4">
        <v>0</v>
      </c>
      <c r="R462" s="4">
        <v>0</v>
      </c>
      <c r="S462" s="4">
        <v>0</v>
      </c>
      <c r="T462" s="4">
        <v>0</v>
      </c>
      <c r="U462" s="4">
        <v>0</v>
      </c>
      <c r="V462" s="4">
        <v>0</v>
      </c>
      <c r="W462" s="4">
        <v>0</v>
      </c>
      <c r="X462" s="4">
        <v>0</v>
      </c>
      <c r="Y462" s="4">
        <v>0</v>
      </c>
      <c r="Z462" s="4">
        <v>0</v>
      </c>
      <c r="AA462" s="4">
        <v>0</v>
      </c>
      <c r="AB462" s="4">
        <v>0</v>
      </c>
      <c r="AC462" s="4">
        <v>0</v>
      </c>
      <c r="AD462" s="4">
        <v>0</v>
      </c>
      <c r="AE462" s="4">
        <v>0</v>
      </c>
      <c r="AF462" s="4">
        <v>0</v>
      </c>
      <c r="AG462" s="4">
        <v>0</v>
      </c>
      <c r="AH462" s="4">
        <v>0</v>
      </c>
      <c r="AI462" s="4">
        <v>0</v>
      </c>
      <c r="AJ462" s="4">
        <v>0</v>
      </c>
      <c r="AK462" s="4">
        <v>0</v>
      </c>
      <c r="AL462" s="107">
        <v>6.1226851851851902E-3</v>
      </c>
      <c r="AM462" s="17">
        <v>50.951000000000001</v>
      </c>
    </row>
    <row r="463" spans="1:39" x14ac:dyDescent="0.45">
      <c r="A463" s="4" t="s">
        <v>102</v>
      </c>
      <c r="B463" s="4">
        <v>2019</v>
      </c>
      <c r="C463" s="5">
        <v>43778</v>
      </c>
      <c r="D463" s="4" t="s">
        <v>72</v>
      </c>
      <c r="E463" s="4" t="s">
        <v>231</v>
      </c>
      <c r="F463" s="4" t="s">
        <v>232</v>
      </c>
      <c r="G463" s="13">
        <f>(C463-VLOOKUP(E463,Riders!$A$2:$C$3501,2,FALSE))/365</f>
        <v>22.739726027397261</v>
      </c>
      <c r="H463" s="4">
        <v>10</v>
      </c>
      <c r="I463" s="4">
        <v>0</v>
      </c>
      <c r="J463" s="4">
        <v>0</v>
      </c>
      <c r="K463" s="4">
        <v>0</v>
      </c>
      <c r="L463" s="4">
        <v>0</v>
      </c>
      <c r="M463" s="4">
        <v>0</v>
      </c>
      <c r="N463" s="4">
        <v>0</v>
      </c>
      <c r="O463" s="4">
        <v>0</v>
      </c>
      <c r="P463" s="4">
        <v>0</v>
      </c>
      <c r="Q463" s="4">
        <v>0</v>
      </c>
      <c r="R463" s="4">
        <v>0</v>
      </c>
      <c r="S463" s="4">
        <v>0</v>
      </c>
      <c r="T463" s="4">
        <v>0</v>
      </c>
      <c r="U463" s="4">
        <v>0</v>
      </c>
      <c r="V463" s="4">
        <v>0</v>
      </c>
      <c r="W463" s="4">
        <v>0</v>
      </c>
      <c r="X463" s="4">
        <v>0</v>
      </c>
      <c r="Y463" s="4">
        <v>0</v>
      </c>
      <c r="Z463" s="4">
        <v>0</v>
      </c>
      <c r="AA463" s="4">
        <v>0</v>
      </c>
      <c r="AB463" s="4">
        <v>0</v>
      </c>
      <c r="AC463" s="4">
        <v>0</v>
      </c>
      <c r="AD463" s="4">
        <v>0</v>
      </c>
      <c r="AE463" s="4">
        <v>0</v>
      </c>
      <c r="AF463" s="4">
        <v>0</v>
      </c>
      <c r="AG463" s="4">
        <v>0</v>
      </c>
      <c r="AH463" s="4">
        <v>0</v>
      </c>
      <c r="AI463" s="4">
        <v>0</v>
      </c>
      <c r="AJ463" s="4">
        <v>0</v>
      </c>
      <c r="AK463" s="4">
        <v>0</v>
      </c>
      <c r="AL463" s="107">
        <v>6.1226851851851902E-3</v>
      </c>
      <c r="AM463" s="17">
        <v>50.951000000000001</v>
      </c>
    </row>
    <row r="464" spans="1:39" x14ac:dyDescent="0.45">
      <c r="A464" s="4" t="s">
        <v>102</v>
      </c>
      <c r="B464" s="4">
        <v>2019</v>
      </c>
      <c r="C464" s="5">
        <v>43778</v>
      </c>
      <c r="D464" s="4" t="s">
        <v>72</v>
      </c>
      <c r="E464" s="4" t="s">
        <v>219</v>
      </c>
      <c r="F464" s="4" t="s">
        <v>220</v>
      </c>
      <c r="G464" s="13">
        <f>(C464-VLOOKUP(E464,Riders!$A$2:$C$3501,2,FALSE))/365</f>
        <v>27.216438356164385</v>
      </c>
      <c r="H464" s="4">
        <v>11</v>
      </c>
      <c r="I464" s="4">
        <v>0</v>
      </c>
      <c r="J464" s="4">
        <v>0</v>
      </c>
      <c r="K464" s="4">
        <v>0</v>
      </c>
      <c r="L464" s="4">
        <v>0</v>
      </c>
      <c r="M464" s="4">
        <v>0</v>
      </c>
      <c r="N464" s="4">
        <v>0</v>
      </c>
      <c r="O464" s="4">
        <v>0</v>
      </c>
      <c r="P464" s="4">
        <v>0</v>
      </c>
      <c r="Q464" s="4">
        <v>0</v>
      </c>
      <c r="R464" s="4">
        <v>0</v>
      </c>
      <c r="S464" s="4">
        <v>0</v>
      </c>
      <c r="T464" s="4">
        <v>0</v>
      </c>
      <c r="U464" s="4">
        <v>0</v>
      </c>
      <c r="V464" s="4">
        <v>0</v>
      </c>
      <c r="W464" s="4">
        <v>0</v>
      </c>
      <c r="X464" s="4">
        <v>0</v>
      </c>
      <c r="Y464" s="4">
        <v>0</v>
      </c>
      <c r="Z464" s="4">
        <v>0</v>
      </c>
      <c r="AA464" s="4">
        <v>0</v>
      </c>
      <c r="AB464" s="4">
        <v>0</v>
      </c>
      <c r="AC464" s="4">
        <v>0</v>
      </c>
      <c r="AD464" s="4">
        <v>0</v>
      </c>
      <c r="AE464" s="4">
        <v>0</v>
      </c>
      <c r="AF464" s="4">
        <v>0</v>
      </c>
      <c r="AG464" s="4">
        <v>0</v>
      </c>
      <c r="AH464" s="4">
        <v>0</v>
      </c>
      <c r="AI464" s="4">
        <v>0</v>
      </c>
      <c r="AJ464" s="4">
        <v>0</v>
      </c>
      <c r="AK464" s="4">
        <v>0</v>
      </c>
      <c r="AL464" s="107">
        <v>6.1226851851851902E-3</v>
      </c>
      <c r="AM464" s="17">
        <v>50.951000000000001</v>
      </c>
    </row>
    <row r="465" spans="1:39" x14ac:dyDescent="0.45">
      <c r="A465" s="4" t="s">
        <v>102</v>
      </c>
      <c r="B465" s="4">
        <v>2019</v>
      </c>
      <c r="C465" s="5">
        <v>43778</v>
      </c>
      <c r="D465" s="4" t="s">
        <v>72</v>
      </c>
      <c r="E465" s="4" t="s">
        <v>327</v>
      </c>
      <c r="F465" s="4" t="s">
        <v>17</v>
      </c>
      <c r="G465" s="13">
        <f>(C465-VLOOKUP(E465,Riders!$A$2:$C$3501,2,FALSE))/365</f>
        <v>27.098630136986301</v>
      </c>
      <c r="H465" s="4">
        <v>12</v>
      </c>
      <c r="I465" s="4">
        <v>0</v>
      </c>
      <c r="J465" s="4">
        <v>0</v>
      </c>
      <c r="K465" s="4">
        <v>0</v>
      </c>
      <c r="L465" s="4">
        <v>0</v>
      </c>
      <c r="M465" s="4">
        <v>0</v>
      </c>
      <c r="N465" s="4">
        <v>0</v>
      </c>
      <c r="O465" s="4">
        <v>0</v>
      </c>
      <c r="P465" s="4">
        <v>0</v>
      </c>
      <c r="Q465" s="4">
        <v>0</v>
      </c>
      <c r="R465" s="4">
        <v>0</v>
      </c>
      <c r="S465" s="4">
        <v>0</v>
      </c>
      <c r="T465" s="4">
        <v>0</v>
      </c>
      <c r="U465" s="4">
        <v>0</v>
      </c>
      <c r="V465" s="4">
        <v>0</v>
      </c>
      <c r="W465" s="4">
        <v>0</v>
      </c>
      <c r="X465" s="4">
        <v>0</v>
      </c>
      <c r="Y465" s="4">
        <v>0</v>
      </c>
      <c r="Z465" s="4">
        <v>0</v>
      </c>
      <c r="AA465" s="4">
        <v>0</v>
      </c>
      <c r="AB465" s="4">
        <v>0</v>
      </c>
      <c r="AC465" s="4">
        <v>0</v>
      </c>
      <c r="AD465" s="4">
        <v>0</v>
      </c>
      <c r="AE465" s="4">
        <v>0</v>
      </c>
      <c r="AF465" s="4">
        <v>0</v>
      </c>
      <c r="AG465" s="4">
        <v>0</v>
      </c>
      <c r="AH465" s="4">
        <v>0</v>
      </c>
      <c r="AI465" s="4">
        <v>0</v>
      </c>
      <c r="AJ465" s="4">
        <v>0</v>
      </c>
      <c r="AK465" s="4">
        <v>0</v>
      </c>
      <c r="AL465" s="107">
        <v>6.1226851851851902E-3</v>
      </c>
      <c r="AM465" s="17">
        <v>50.951000000000001</v>
      </c>
    </row>
    <row r="466" spans="1:39" x14ac:dyDescent="0.45">
      <c r="A466" s="4" t="s">
        <v>102</v>
      </c>
      <c r="B466" s="4">
        <v>2019</v>
      </c>
      <c r="C466" s="5">
        <v>43778</v>
      </c>
      <c r="D466" s="4" t="s">
        <v>72</v>
      </c>
      <c r="E466" s="4" t="s">
        <v>251</v>
      </c>
      <c r="F466" s="4" t="s">
        <v>65</v>
      </c>
      <c r="G466" s="13">
        <f>(C466-VLOOKUP(E466,Riders!$A$2:$C$3501,2,FALSE))/365</f>
        <v>18.526027397260275</v>
      </c>
      <c r="H466" s="4">
        <v>13</v>
      </c>
      <c r="I466" s="4">
        <v>0</v>
      </c>
      <c r="J466" s="4">
        <v>0</v>
      </c>
      <c r="K466" s="4">
        <v>0</v>
      </c>
      <c r="L466" s="4">
        <v>0</v>
      </c>
      <c r="M466" s="4">
        <v>0</v>
      </c>
      <c r="N466" s="4">
        <v>0</v>
      </c>
      <c r="O466" s="4">
        <v>0</v>
      </c>
      <c r="P466" s="4">
        <v>0</v>
      </c>
      <c r="Q466" s="4">
        <v>0</v>
      </c>
      <c r="R466" s="4">
        <v>0</v>
      </c>
      <c r="S466" s="4">
        <v>0</v>
      </c>
      <c r="T466" s="4">
        <v>0</v>
      </c>
      <c r="U466" s="4">
        <v>0</v>
      </c>
      <c r="V466" s="4">
        <v>0</v>
      </c>
      <c r="W466" s="4">
        <v>0</v>
      </c>
      <c r="X466" s="4">
        <v>0</v>
      </c>
      <c r="Y466" s="4">
        <v>0</v>
      </c>
      <c r="Z466" s="4">
        <v>0</v>
      </c>
      <c r="AA466" s="4">
        <v>0</v>
      </c>
      <c r="AB466" s="4">
        <v>0</v>
      </c>
      <c r="AC466" s="4">
        <v>0</v>
      </c>
      <c r="AD466" s="4">
        <v>0</v>
      </c>
      <c r="AE466" s="4">
        <v>0</v>
      </c>
      <c r="AF466" s="4">
        <v>0</v>
      </c>
      <c r="AG466" s="4">
        <v>0</v>
      </c>
      <c r="AH466" s="4">
        <v>0</v>
      </c>
      <c r="AI466" s="4">
        <v>0</v>
      </c>
      <c r="AJ466" s="4">
        <v>0</v>
      </c>
      <c r="AK466" s="4">
        <v>0</v>
      </c>
      <c r="AL466" s="107">
        <v>6.1226851851851902E-3</v>
      </c>
      <c r="AM466" s="17">
        <v>50.951000000000001</v>
      </c>
    </row>
    <row r="467" spans="1:39" x14ac:dyDescent="0.45">
      <c r="A467" s="4" t="s">
        <v>102</v>
      </c>
      <c r="B467" s="4">
        <v>2019</v>
      </c>
      <c r="C467" s="5">
        <v>43778</v>
      </c>
      <c r="D467" s="4" t="s">
        <v>72</v>
      </c>
      <c r="E467" s="4" t="s">
        <v>233</v>
      </c>
      <c r="F467" s="4" t="s">
        <v>56</v>
      </c>
      <c r="G467" s="13">
        <f>(C467-VLOOKUP(E467,Riders!$A$2:$C$3501,2,FALSE))/365</f>
        <v>24.18904109589041</v>
      </c>
      <c r="H467" s="4">
        <v>14</v>
      </c>
      <c r="I467" s="4">
        <v>0</v>
      </c>
      <c r="J467" s="4">
        <v>0</v>
      </c>
      <c r="K467" s="4">
        <v>0</v>
      </c>
      <c r="L467" s="4">
        <v>0</v>
      </c>
      <c r="M467" s="4">
        <v>0</v>
      </c>
      <c r="N467" s="4">
        <v>0</v>
      </c>
      <c r="O467" s="4">
        <v>0</v>
      </c>
      <c r="P467" s="4">
        <v>0</v>
      </c>
      <c r="Q467" s="4">
        <v>0</v>
      </c>
      <c r="R467" s="4">
        <v>0</v>
      </c>
      <c r="S467" s="4">
        <v>0</v>
      </c>
      <c r="T467" s="4">
        <v>0</v>
      </c>
      <c r="U467" s="4">
        <v>0</v>
      </c>
      <c r="V467" s="4">
        <v>0</v>
      </c>
      <c r="W467" s="4">
        <v>0</v>
      </c>
      <c r="X467" s="4">
        <v>0</v>
      </c>
      <c r="Y467" s="4">
        <v>0</v>
      </c>
      <c r="Z467" s="4">
        <v>0</v>
      </c>
      <c r="AA467" s="4">
        <v>0</v>
      </c>
      <c r="AB467" s="4">
        <v>0</v>
      </c>
      <c r="AC467" s="4">
        <v>0</v>
      </c>
      <c r="AD467" s="4">
        <v>0</v>
      </c>
      <c r="AE467" s="4">
        <v>0</v>
      </c>
      <c r="AF467" s="4">
        <v>0</v>
      </c>
      <c r="AG467" s="4">
        <v>0</v>
      </c>
      <c r="AH467" s="4">
        <v>0</v>
      </c>
      <c r="AI467" s="4">
        <v>0</v>
      </c>
      <c r="AJ467" s="4">
        <v>0</v>
      </c>
      <c r="AK467" s="4">
        <v>0</v>
      </c>
      <c r="AL467" s="107">
        <v>6.1226851851851902E-3</v>
      </c>
      <c r="AM467" s="17">
        <v>50.951000000000001</v>
      </c>
    </row>
    <row r="468" spans="1:39" x14ac:dyDescent="0.45">
      <c r="A468" s="4" t="s">
        <v>102</v>
      </c>
      <c r="B468" s="4">
        <v>2019</v>
      </c>
      <c r="C468" s="5">
        <v>43778</v>
      </c>
      <c r="D468" s="4" t="s">
        <v>72</v>
      </c>
      <c r="E468" s="4" t="s">
        <v>222</v>
      </c>
      <c r="F468" s="4" t="s">
        <v>223</v>
      </c>
      <c r="G468" s="13">
        <f>(C468-VLOOKUP(E468,Riders!$A$2:$C$3501,2,FALSE))/365</f>
        <v>20.350684931506848</v>
      </c>
      <c r="H468" s="4">
        <v>15</v>
      </c>
      <c r="I468" s="4">
        <v>0</v>
      </c>
      <c r="J468" s="4">
        <v>0</v>
      </c>
      <c r="K468" s="4">
        <v>0</v>
      </c>
      <c r="L468" s="4">
        <v>0</v>
      </c>
      <c r="M468" s="4">
        <v>0</v>
      </c>
      <c r="N468" s="4">
        <v>0</v>
      </c>
      <c r="O468" s="4">
        <v>0</v>
      </c>
      <c r="P468" s="4">
        <v>0</v>
      </c>
      <c r="Q468" s="4">
        <v>0</v>
      </c>
      <c r="R468" s="4">
        <v>0</v>
      </c>
      <c r="S468" s="4">
        <v>0</v>
      </c>
      <c r="T468" s="4">
        <v>0</v>
      </c>
      <c r="U468" s="4">
        <v>0</v>
      </c>
      <c r="V468" s="4">
        <v>0</v>
      </c>
      <c r="W468" s="4">
        <v>0</v>
      </c>
      <c r="X468" s="4">
        <v>0</v>
      </c>
      <c r="Y468" s="4">
        <v>0</v>
      </c>
      <c r="Z468" s="4">
        <v>0</v>
      </c>
      <c r="AA468" s="4">
        <v>0</v>
      </c>
      <c r="AB468" s="4">
        <v>0</v>
      </c>
      <c r="AC468" s="4">
        <v>0</v>
      </c>
      <c r="AD468" s="4">
        <v>0</v>
      </c>
      <c r="AE468" s="4">
        <v>0</v>
      </c>
      <c r="AF468" s="4">
        <v>0</v>
      </c>
      <c r="AG468" s="4">
        <v>0</v>
      </c>
      <c r="AH468" s="4">
        <v>0</v>
      </c>
      <c r="AI468" s="4">
        <v>0</v>
      </c>
      <c r="AJ468" s="4">
        <v>0</v>
      </c>
      <c r="AK468" s="4">
        <v>0</v>
      </c>
      <c r="AL468" s="107">
        <v>6.1226851851851902E-3</v>
      </c>
      <c r="AM468" s="17">
        <v>50.951000000000001</v>
      </c>
    </row>
    <row r="469" spans="1:39" x14ac:dyDescent="0.45">
      <c r="A469" s="4" t="s">
        <v>102</v>
      </c>
      <c r="B469" s="4">
        <v>2019</v>
      </c>
      <c r="C469" s="5">
        <v>43778</v>
      </c>
      <c r="D469" s="4" t="s">
        <v>72</v>
      </c>
      <c r="E469" s="4" t="s">
        <v>307</v>
      </c>
      <c r="F469" s="4" t="s">
        <v>27</v>
      </c>
      <c r="G469" s="13">
        <f>(C469-VLOOKUP(E469,Riders!$A$2:$C$3501,2,FALSE))/365</f>
        <v>26.457534246575342</v>
      </c>
      <c r="H469" s="4">
        <v>16</v>
      </c>
      <c r="I469" s="4">
        <v>0</v>
      </c>
      <c r="J469" s="4">
        <v>0</v>
      </c>
      <c r="K469" s="4">
        <v>0</v>
      </c>
      <c r="L469" s="4">
        <v>0</v>
      </c>
      <c r="M469" s="4">
        <v>0</v>
      </c>
      <c r="N469" s="4">
        <v>0</v>
      </c>
      <c r="O469" s="4">
        <v>0</v>
      </c>
      <c r="P469" s="4">
        <v>0</v>
      </c>
      <c r="Q469" s="4">
        <v>0</v>
      </c>
      <c r="R469" s="4">
        <v>0</v>
      </c>
      <c r="S469" s="4">
        <v>0</v>
      </c>
      <c r="T469" s="4">
        <v>0</v>
      </c>
      <c r="U469" s="4">
        <v>0</v>
      </c>
      <c r="V469" s="4">
        <v>0</v>
      </c>
      <c r="W469" s="4">
        <v>0</v>
      </c>
      <c r="X469" s="4">
        <v>0</v>
      </c>
      <c r="Y469" s="4">
        <v>0</v>
      </c>
      <c r="Z469" s="4">
        <v>0</v>
      </c>
      <c r="AA469" s="4">
        <v>0</v>
      </c>
      <c r="AB469" s="4">
        <v>0</v>
      </c>
      <c r="AC469" s="4">
        <v>0</v>
      </c>
      <c r="AD469" s="4">
        <v>0</v>
      </c>
      <c r="AE469" s="4">
        <v>0</v>
      </c>
      <c r="AF469" s="4">
        <v>0</v>
      </c>
      <c r="AG469" s="4">
        <v>0</v>
      </c>
      <c r="AH469" s="4">
        <v>0</v>
      </c>
      <c r="AI469" s="4">
        <v>0</v>
      </c>
      <c r="AJ469" s="4">
        <v>0</v>
      </c>
      <c r="AK469" s="4">
        <v>0</v>
      </c>
      <c r="AL469" s="107">
        <v>6.1226851851851902E-3</v>
      </c>
      <c r="AM469" s="17">
        <v>50.951000000000001</v>
      </c>
    </row>
    <row r="470" spans="1:39" x14ac:dyDescent="0.45">
      <c r="A470" s="4" t="s">
        <v>102</v>
      </c>
      <c r="B470" s="4">
        <v>2019</v>
      </c>
      <c r="C470" s="5">
        <v>43778</v>
      </c>
      <c r="D470" s="4" t="s">
        <v>72</v>
      </c>
      <c r="E470" s="4" t="s">
        <v>329</v>
      </c>
      <c r="F470" s="4" t="s">
        <v>67</v>
      </c>
      <c r="G470" s="13">
        <f>(C470-VLOOKUP(E470,Riders!$A$2:$C$3501,2,FALSE))/365</f>
        <v>33</v>
      </c>
      <c r="H470" s="4">
        <v>17</v>
      </c>
      <c r="I470" s="4">
        <v>0</v>
      </c>
      <c r="J470" s="4">
        <v>0</v>
      </c>
      <c r="K470" s="4">
        <v>0</v>
      </c>
      <c r="L470" s="4">
        <v>0</v>
      </c>
      <c r="M470" s="4">
        <v>0</v>
      </c>
      <c r="N470" s="4">
        <v>0</v>
      </c>
      <c r="O470" s="4">
        <v>0</v>
      </c>
      <c r="P470" s="4">
        <v>0</v>
      </c>
      <c r="Q470" s="4">
        <v>0</v>
      </c>
      <c r="R470" s="4">
        <v>0</v>
      </c>
      <c r="S470" s="4">
        <v>0</v>
      </c>
      <c r="T470" s="4">
        <v>0</v>
      </c>
      <c r="U470" s="4">
        <v>0</v>
      </c>
      <c r="V470" s="4">
        <v>0</v>
      </c>
      <c r="W470" s="4">
        <v>0</v>
      </c>
      <c r="X470" s="4">
        <v>0</v>
      </c>
      <c r="Y470" s="4">
        <v>0</v>
      </c>
      <c r="Z470" s="4">
        <v>0</v>
      </c>
      <c r="AA470" s="4">
        <v>0</v>
      </c>
      <c r="AB470" s="4">
        <v>0</v>
      </c>
      <c r="AC470" s="4">
        <v>0</v>
      </c>
      <c r="AD470" s="4">
        <v>0</v>
      </c>
      <c r="AE470" s="4">
        <v>0</v>
      </c>
      <c r="AF470" s="4">
        <v>0</v>
      </c>
      <c r="AG470" s="4">
        <v>0</v>
      </c>
      <c r="AH470" s="4">
        <v>0</v>
      </c>
      <c r="AI470" s="4">
        <v>0</v>
      </c>
      <c r="AJ470" s="4">
        <v>0</v>
      </c>
      <c r="AK470" s="4">
        <v>0</v>
      </c>
      <c r="AL470" s="107">
        <v>6.1226851851851902E-3</v>
      </c>
      <c r="AM470" s="17">
        <v>50.951000000000001</v>
      </c>
    </row>
    <row r="471" spans="1:39" x14ac:dyDescent="0.45">
      <c r="A471" s="4" t="s">
        <v>102</v>
      </c>
      <c r="B471" s="4">
        <v>2019</v>
      </c>
      <c r="C471" s="5">
        <v>43778</v>
      </c>
      <c r="D471" s="4" t="s">
        <v>72</v>
      </c>
      <c r="E471" s="4" t="s">
        <v>242</v>
      </c>
      <c r="F471" s="4" t="s">
        <v>243</v>
      </c>
      <c r="G471" s="13">
        <f>(C471-VLOOKUP(E471,Riders!$A$2:$C$3501,2,FALSE))/365</f>
        <v>24.942465753424656</v>
      </c>
      <c r="H471" s="4">
        <v>18</v>
      </c>
      <c r="I471" s="4">
        <v>0</v>
      </c>
      <c r="J471" s="4">
        <v>0</v>
      </c>
      <c r="K471" s="4">
        <v>0</v>
      </c>
      <c r="L471" s="4">
        <v>0</v>
      </c>
      <c r="M471" s="4">
        <v>0</v>
      </c>
      <c r="N471" s="4">
        <v>0</v>
      </c>
      <c r="O471" s="4">
        <v>0</v>
      </c>
      <c r="P471" s="4">
        <v>0</v>
      </c>
      <c r="Q471" s="4">
        <v>0</v>
      </c>
      <c r="R471" s="4">
        <v>0</v>
      </c>
      <c r="S471" s="4">
        <v>0</v>
      </c>
      <c r="T471" s="4">
        <v>0</v>
      </c>
      <c r="U471" s="4">
        <v>0</v>
      </c>
      <c r="V471" s="4">
        <v>0</v>
      </c>
      <c r="W471" s="4">
        <v>0</v>
      </c>
      <c r="X471" s="4">
        <v>0</v>
      </c>
      <c r="Y471" s="4">
        <v>0</v>
      </c>
      <c r="Z471" s="4">
        <v>0</v>
      </c>
      <c r="AA471" s="4">
        <v>0</v>
      </c>
      <c r="AB471" s="4">
        <v>0</v>
      </c>
      <c r="AC471" s="4">
        <v>0</v>
      </c>
      <c r="AD471" s="4">
        <v>0</v>
      </c>
      <c r="AE471" s="4">
        <v>0</v>
      </c>
      <c r="AF471" s="4">
        <v>0</v>
      </c>
      <c r="AG471" s="4">
        <v>0</v>
      </c>
      <c r="AH471" s="4">
        <v>0</v>
      </c>
      <c r="AI471" s="4">
        <v>0</v>
      </c>
      <c r="AJ471" s="4">
        <v>20</v>
      </c>
      <c r="AK471" s="4">
        <v>-20</v>
      </c>
      <c r="AL471" s="107">
        <v>6.1226851851851902E-3</v>
      </c>
      <c r="AM471" s="17">
        <v>50.951000000000001</v>
      </c>
    </row>
    <row r="472" spans="1:39" x14ac:dyDescent="0.45">
      <c r="A472" s="4" t="s">
        <v>102</v>
      </c>
      <c r="B472" s="4">
        <v>2019</v>
      </c>
      <c r="C472" s="5">
        <v>43778</v>
      </c>
      <c r="D472" s="4" t="s">
        <v>72</v>
      </c>
      <c r="E472" s="4" t="s">
        <v>276</v>
      </c>
      <c r="F472" s="4" t="s">
        <v>120</v>
      </c>
      <c r="G472" s="13" t="e">
        <f>(C472-VLOOKUP(E472,Riders!$A$2:$C$3501,2,FALSE))/365</f>
        <v>#N/A</v>
      </c>
      <c r="H472" s="4">
        <v>19</v>
      </c>
      <c r="I472" s="4">
        <v>0</v>
      </c>
      <c r="J472" s="4">
        <v>0</v>
      </c>
      <c r="K472" s="4">
        <v>0</v>
      </c>
      <c r="L472" s="4">
        <v>0</v>
      </c>
      <c r="M472" s="4">
        <v>0</v>
      </c>
      <c r="N472" s="4">
        <v>0</v>
      </c>
      <c r="O472" s="4">
        <v>0</v>
      </c>
      <c r="P472" s="4">
        <v>0</v>
      </c>
      <c r="Q472" s="4">
        <v>0</v>
      </c>
      <c r="R472" s="4">
        <v>0</v>
      </c>
      <c r="S472" s="4">
        <v>0</v>
      </c>
      <c r="T472" s="4">
        <v>0</v>
      </c>
      <c r="U472" s="4">
        <v>0</v>
      </c>
      <c r="V472" s="4">
        <v>0</v>
      </c>
      <c r="W472" s="4">
        <v>0</v>
      </c>
      <c r="X472" s="4">
        <v>0</v>
      </c>
      <c r="Y472" s="4">
        <v>0</v>
      </c>
      <c r="Z472" s="4">
        <v>0</v>
      </c>
      <c r="AA472" s="4">
        <v>0</v>
      </c>
      <c r="AB472" s="4">
        <v>0</v>
      </c>
      <c r="AC472" s="4">
        <v>0</v>
      </c>
      <c r="AD472" s="4">
        <v>0</v>
      </c>
      <c r="AE472" s="4">
        <v>0</v>
      </c>
      <c r="AF472" s="4">
        <v>0</v>
      </c>
      <c r="AG472" s="4">
        <v>0</v>
      </c>
      <c r="AH472" s="4">
        <v>0</v>
      </c>
      <c r="AI472" s="4">
        <v>0</v>
      </c>
      <c r="AJ472" s="4">
        <v>20</v>
      </c>
      <c r="AK472" s="4">
        <v>-20</v>
      </c>
      <c r="AL472" s="107">
        <v>6.1226851851851902E-3</v>
      </c>
      <c r="AM472" s="17">
        <v>50.951000000000001</v>
      </c>
    </row>
    <row r="473" spans="1:39" x14ac:dyDescent="0.45">
      <c r="A473" s="4" t="s">
        <v>102</v>
      </c>
      <c r="B473" s="4">
        <v>2019</v>
      </c>
      <c r="C473" s="5">
        <v>43778</v>
      </c>
      <c r="D473" s="4" t="s">
        <v>72</v>
      </c>
      <c r="E473" s="4" t="s">
        <v>244</v>
      </c>
      <c r="F473" s="4" t="s">
        <v>38</v>
      </c>
      <c r="G473" s="13">
        <f>(C473-VLOOKUP(E473,Riders!$A$2:$C$3501,2,FALSE))/365</f>
        <v>25.610958904109587</v>
      </c>
      <c r="H473" s="4">
        <v>20</v>
      </c>
      <c r="I473" s="4">
        <v>0</v>
      </c>
      <c r="J473" s="4">
        <v>0</v>
      </c>
      <c r="K473" s="4">
        <v>0</v>
      </c>
      <c r="L473" s="4">
        <v>0</v>
      </c>
      <c r="M473" s="4">
        <v>0</v>
      </c>
      <c r="N473" s="4">
        <v>0</v>
      </c>
      <c r="O473" s="4">
        <v>0</v>
      </c>
      <c r="P473" s="4">
        <v>0</v>
      </c>
      <c r="Q473" s="4">
        <v>0</v>
      </c>
      <c r="R473" s="4">
        <v>0</v>
      </c>
      <c r="S473" s="4">
        <v>0</v>
      </c>
      <c r="T473" s="4">
        <v>0</v>
      </c>
      <c r="U473" s="4">
        <v>0</v>
      </c>
      <c r="V473" s="4">
        <v>0</v>
      </c>
      <c r="W473" s="4">
        <v>0</v>
      </c>
      <c r="X473" s="4">
        <v>0</v>
      </c>
      <c r="Y473" s="4">
        <v>0</v>
      </c>
      <c r="Z473" s="4">
        <v>0</v>
      </c>
      <c r="AA473" s="4">
        <v>0</v>
      </c>
      <c r="AB473" s="4">
        <v>0</v>
      </c>
      <c r="AC473" s="4">
        <v>0</v>
      </c>
      <c r="AD473" s="4">
        <v>0</v>
      </c>
      <c r="AE473" s="4">
        <v>0</v>
      </c>
      <c r="AF473" s="4">
        <v>0</v>
      </c>
      <c r="AG473" s="4">
        <v>0</v>
      </c>
      <c r="AH473" s="4">
        <v>0</v>
      </c>
      <c r="AI473" s="4">
        <v>0</v>
      </c>
      <c r="AJ473" s="4">
        <v>20</v>
      </c>
      <c r="AK473" s="4">
        <v>-20</v>
      </c>
      <c r="AL473" s="107">
        <v>6.1226851851851902E-3</v>
      </c>
      <c r="AM473" s="17">
        <v>50.951000000000001</v>
      </c>
    </row>
    <row r="474" spans="1:39" x14ac:dyDescent="0.45">
      <c r="A474" s="4" t="s">
        <v>102</v>
      </c>
      <c r="B474" s="4">
        <v>2019</v>
      </c>
      <c r="C474" s="5">
        <v>43778</v>
      </c>
      <c r="D474" s="4" t="s">
        <v>72</v>
      </c>
      <c r="E474" s="4" t="s">
        <v>330</v>
      </c>
      <c r="F474" s="4" t="s">
        <v>118</v>
      </c>
      <c r="G474" s="13">
        <f>(C474-VLOOKUP(E474,Riders!$A$2:$C$3501,2,FALSE))/365</f>
        <v>20.504109589041096</v>
      </c>
      <c r="H474" s="4">
        <v>21</v>
      </c>
      <c r="I474" s="4">
        <v>0</v>
      </c>
      <c r="J474" s="4">
        <v>0</v>
      </c>
      <c r="K474" s="4">
        <v>0</v>
      </c>
      <c r="L474" s="4">
        <v>0</v>
      </c>
      <c r="M474" s="4">
        <v>0</v>
      </c>
      <c r="N474" s="4">
        <v>0</v>
      </c>
      <c r="O474" s="4">
        <v>0</v>
      </c>
      <c r="P474" s="4">
        <v>0</v>
      </c>
      <c r="Q474" s="4">
        <v>0</v>
      </c>
      <c r="R474" s="4">
        <v>0</v>
      </c>
      <c r="S474" s="4">
        <v>0</v>
      </c>
      <c r="T474" s="4">
        <v>0</v>
      </c>
      <c r="U474" s="4">
        <v>0</v>
      </c>
      <c r="V474" s="4">
        <v>0</v>
      </c>
      <c r="W474" s="4">
        <v>0</v>
      </c>
      <c r="X474" s="4">
        <v>0</v>
      </c>
      <c r="Y474" s="4">
        <v>0</v>
      </c>
      <c r="Z474" s="4">
        <v>0</v>
      </c>
      <c r="AA474" s="4">
        <v>0</v>
      </c>
      <c r="AB474" s="4">
        <v>0</v>
      </c>
      <c r="AC474" s="4">
        <v>0</v>
      </c>
      <c r="AD474" s="4">
        <v>0</v>
      </c>
      <c r="AE474" s="4">
        <v>0</v>
      </c>
      <c r="AF474" s="4">
        <v>0</v>
      </c>
      <c r="AG474" s="4">
        <v>0</v>
      </c>
      <c r="AH474" s="4">
        <v>0</v>
      </c>
      <c r="AI474" s="4">
        <v>0</v>
      </c>
      <c r="AJ474" s="4">
        <v>40</v>
      </c>
      <c r="AK474" s="4">
        <v>-40</v>
      </c>
      <c r="AL474" s="107">
        <v>6.1226851851851902E-3</v>
      </c>
      <c r="AM474" s="17">
        <v>50.951000000000001</v>
      </c>
    </row>
    <row r="475" spans="1:39" x14ac:dyDescent="0.45">
      <c r="A475" s="4" t="s">
        <v>102</v>
      </c>
      <c r="B475" s="4">
        <v>2019</v>
      </c>
      <c r="C475" s="5">
        <v>43778</v>
      </c>
      <c r="D475" s="4" t="s">
        <v>72</v>
      </c>
      <c r="E475" s="4" t="s">
        <v>324</v>
      </c>
      <c r="F475" s="4" t="s">
        <v>61</v>
      </c>
      <c r="G475" s="13">
        <f>(C475-VLOOKUP(E475,Riders!$A$2:$C$3501,2,FALSE))/365</f>
        <v>26.147945205479452</v>
      </c>
      <c r="H475" s="4">
        <v>22</v>
      </c>
      <c r="I475" s="4">
        <v>0</v>
      </c>
      <c r="J475" s="4">
        <v>0</v>
      </c>
      <c r="K475" s="4">
        <v>0</v>
      </c>
      <c r="L475" s="4">
        <v>0</v>
      </c>
      <c r="M475" s="4">
        <v>0</v>
      </c>
      <c r="N475" s="4">
        <v>0</v>
      </c>
      <c r="O475" s="4">
        <v>0</v>
      </c>
      <c r="P475" s="4">
        <v>0</v>
      </c>
      <c r="Q475" s="4">
        <v>0</v>
      </c>
      <c r="R475" s="4">
        <v>0</v>
      </c>
      <c r="S475" s="4">
        <v>0</v>
      </c>
      <c r="T475" s="4">
        <v>0</v>
      </c>
      <c r="U475" s="4">
        <v>0</v>
      </c>
      <c r="V475" s="4">
        <v>0</v>
      </c>
      <c r="W475" s="4">
        <v>0</v>
      </c>
      <c r="X475" s="4">
        <v>0</v>
      </c>
      <c r="Y475" s="4">
        <v>0</v>
      </c>
      <c r="Z475" s="4">
        <v>0</v>
      </c>
      <c r="AA475" s="4">
        <v>0</v>
      </c>
      <c r="AB475" s="4">
        <v>0</v>
      </c>
      <c r="AC475" s="4">
        <v>0</v>
      </c>
      <c r="AD475" s="4">
        <v>0</v>
      </c>
      <c r="AE475" s="4">
        <v>0</v>
      </c>
      <c r="AF475" s="4">
        <v>0</v>
      </c>
      <c r="AG475" s="4">
        <v>0</v>
      </c>
      <c r="AH475" s="4">
        <v>0</v>
      </c>
      <c r="AI475" s="4">
        <v>0</v>
      </c>
      <c r="AJ475" s="4">
        <v>40</v>
      </c>
      <c r="AK475" s="4">
        <v>-40</v>
      </c>
      <c r="AL475" s="107">
        <v>6.1226851851851902E-3</v>
      </c>
      <c r="AM475" s="17">
        <v>50.951000000000001</v>
      </c>
    </row>
    <row r="476" spans="1:39" x14ac:dyDescent="0.45">
      <c r="A476" s="4" t="s">
        <v>102</v>
      </c>
      <c r="B476" s="4">
        <v>2019</v>
      </c>
      <c r="C476" s="5">
        <v>43778</v>
      </c>
      <c r="D476" s="4" t="s">
        <v>72</v>
      </c>
      <c r="E476" s="4" t="s">
        <v>1415</v>
      </c>
      <c r="F476" s="4" t="s">
        <v>230</v>
      </c>
      <c r="G476" s="13">
        <f>(C476-VLOOKUP(E476,Riders!$A$2:$C$3501,2,FALSE))/365</f>
        <v>29.775342465753425</v>
      </c>
      <c r="H476" s="4">
        <v>23</v>
      </c>
      <c r="I476" s="4">
        <v>0</v>
      </c>
      <c r="J476" s="4">
        <v>0</v>
      </c>
      <c r="K476" s="4">
        <v>0</v>
      </c>
      <c r="L476" s="4">
        <v>0</v>
      </c>
      <c r="M476" s="4">
        <v>0</v>
      </c>
      <c r="N476" s="4">
        <v>0</v>
      </c>
      <c r="O476" s="4">
        <v>0</v>
      </c>
      <c r="P476" s="4">
        <v>0</v>
      </c>
      <c r="Q476" s="4">
        <v>0</v>
      </c>
      <c r="R476" s="4">
        <v>0</v>
      </c>
      <c r="S476" s="4">
        <v>0</v>
      </c>
      <c r="T476" s="4">
        <v>0</v>
      </c>
      <c r="U476" s="4">
        <v>0</v>
      </c>
      <c r="V476" s="4">
        <v>0</v>
      </c>
      <c r="W476" s="4">
        <v>0</v>
      </c>
      <c r="X476" s="4">
        <v>0</v>
      </c>
      <c r="Y476" s="4">
        <v>0</v>
      </c>
      <c r="Z476" s="4">
        <v>0</v>
      </c>
      <c r="AA476" s="4">
        <v>0</v>
      </c>
      <c r="AB476" s="4">
        <v>0</v>
      </c>
      <c r="AC476" s="4">
        <v>0</v>
      </c>
      <c r="AD476" s="4">
        <v>0</v>
      </c>
      <c r="AE476" s="4">
        <v>0</v>
      </c>
      <c r="AF476" s="4">
        <v>0</v>
      </c>
      <c r="AG476" s="4">
        <v>0</v>
      </c>
      <c r="AH476" s="4">
        <v>0</v>
      </c>
      <c r="AI476" s="4">
        <v>0</v>
      </c>
      <c r="AJ476" s="4">
        <v>40</v>
      </c>
      <c r="AK476" s="4">
        <v>-40</v>
      </c>
      <c r="AL476" s="107">
        <v>6.1226851851851902E-3</v>
      </c>
      <c r="AM476" s="17">
        <v>50.951000000000001</v>
      </c>
    </row>
    <row r="477" spans="1:39" x14ac:dyDescent="0.45">
      <c r="A477" s="1" t="s">
        <v>170</v>
      </c>
      <c r="B477" s="1">
        <v>2019</v>
      </c>
      <c r="C477" s="2">
        <v>43772</v>
      </c>
      <c r="D477" s="1" t="s">
        <v>72</v>
      </c>
      <c r="E477" s="1" t="s">
        <v>214</v>
      </c>
      <c r="F477" s="1" t="s">
        <v>67</v>
      </c>
      <c r="G477" s="13">
        <f>(C477-VLOOKUP(E477,Riders!$A$2:$C$3501,2,FALSE))/365</f>
        <v>24.876712328767123</v>
      </c>
      <c r="H477" s="1">
        <v>1</v>
      </c>
      <c r="I477" s="1">
        <v>0</v>
      </c>
      <c r="J477" s="1">
        <v>0</v>
      </c>
      <c r="K477" s="1">
        <v>0</v>
      </c>
      <c r="L477" s="1">
        <v>0</v>
      </c>
      <c r="M477" s="1">
        <v>0</v>
      </c>
      <c r="N477" s="1">
        <v>0</v>
      </c>
      <c r="O477" s="1">
        <v>0</v>
      </c>
      <c r="P477" s="1">
        <v>0</v>
      </c>
      <c r="Q477" s="1">
        <v>0</v>
      </c>
      <c r="R477" s="1">
        <v>1</v>
      </c>
      <c r="S477" s="1">
        <v>0</v>
      </c>
      <c r="T477" s="1">
        <v>0</v>
      </c>
      <c r="U477" s="1">
        <v>1</v>
      </c>
      <c r="V477" s="1">
        <v>1</v>
      </c>
      <c r="W477" s="1">
        <v>0</v>
      </c>
      <c r="X477" s="1">
        <v>0</v>
      </c>
      <c r="Y477" s="1">
        <v>0</v>
      </c>
      <c r="Z477" s="1">
        <v>0</v>
      </c>
      <c r="AA477" s="1">
        <v>0</v>
      </c>
      <c r="AB477" s="1">
        <v>0</v>
      </c>
      <c r="AC477" s="1">
        <v>0</v>
      </c>
      <c r="AD477" s="1">
        <v>0</v>
      </c>
      <c r="AE477" s="1">
        <v>0</v>
      </c>
      <c r="AF477" s="1">
        <v>0</v>
      </c>
      <c r="AG477" s="1">
        <v>0</v>
      </c>
      <c r="AH477" s="1">
        <v>0</v>
      </c>
      <c r="AI477" s="1">
        <v>20</v>
      </c>
      <c r="AJ477" s="1">
        <v>0</v>
      </c>
      <c r="AK477" s="1">
        <v>23</v>
      </c>
      <c r="AL477" s="107">
        <v>6.1574074074074074E-3</v>
      </c>
      <c r="AM477" s="17">
        <v>50.746000000000002</v>
      </c>
    </row>
    <row r="478" spans="1:39" x14ac:dyDescent="0.45">
      <c r="A478" s="1" t="s">
        <v>170</v>
      </c>
      <c r="B478" s="1">
        <v>2019</v>
      </c>
      <c r="C478" s="2">
        <v>43772</v>
      </c>
      <c r="D478" s="1" t="s">
        <v>72</v>
      </c>
      <c r="E478" s="1" t="s">
        <v>298</v>
      </c>
      <c r="F478" s="1" t="s">
        <v>53</v>
      </c>
      <c r="G478" s="13">
        <f>(C478-VLOOKUP(E478,Riders!$A$2:$C$3501,2,FALSE))/365</f>
        <v>20.298630136986301</v>
      </c>
      <c r="H478" s="1">
        <v>2</v>
      </c>
      <c r="I478" s="1">
        <v>0</v>
      </c>
      <c r="J478" s="1">
        <v>0</v>
      </c>
      <c r="K478" s="1">
        <v>0</v>
      </c>
      <c r="L478" s="1">
        <v>0</v>
      </c>
      <c r="M478" s="1">
        <v>1</v>
      </c>
      <c r="N478" s="1">
        <v>0</v>
      </c>
      <c r="O478" s="1">
        <v>0</v>
      </c>
      <c r="P478" s="1">
        <v>1</v>
      </c>
      <c r="Q478" s="1">
        <v>0</v>
      </c>
      <c r="R478" s="1">
        <v>0</v>
      </c>
      <c r="S478" s="1">
        <v>0</v>
      </c>
      <c r="T478" s="1">
        <v>1</v>
      </c>
      <c r="U478" s="1">
        <v>0</v>
      </c>
      <c r="V478" s="1">
        <v>0</v>
      </c>
      <c r="W478" s="1">
        <v>0</v>
      </c>
      <c r="X478" s="1">
        <v>0</v>
      </c>
      <c r="Y478" s="1">
        <v>0</v>
      </c>
      <c r="Z478" s="1">
        <v>0</v>
      </c>
      <c r="AA478" s="1">
        <v>0</v>
      </c>
      <c r="AB478" s="1">
        <v>0</v>
      </c>
      <c r="AC478" s="1">
        <v>0</v>
      </c>
      <c r="AD478" s="1">
        <v>0</v>
      </c>
      <c r="AE478" s="1">
        <v>0</v>
      </c>
      <c r="AF478" s="1">
        <v>0</v>
      </c>
      <c r="AG478" s="1">
        <v>0</v>
      </c>
      <c r="AH478" s="1">
        <v>0</v>
      </c>
      <c r="AI478" s="1">
        <v>20</v>
      </c>
      <c r="AJ478" s="1">
        <v>0</v>
      </c>
      <c r="AK478" s="1">
        <v>23</v>
      </c>
      <c r="AL478" s="107">
        <v>6.1574074074074074E-3</v>
      </c>
      <c r="AM478" s="17">
        <v>50.746000000000002</v>
      </c>
    </row>
    <row r="479" spans="1:39" x14ac:dyDescent="0.45">
      <c r="A479" s="1" t="s">
        <v>170</v>
      </c>
      <c r="B479" s="1">
        <v>2019</v>
      </c>
      <c r="C479" s="2">
        <v>43772</v>
      </c>
      <c r="D479" s="1" t="s">
        <v>72</v>
      </c>
      <c r="E479" s="1" t="s">
        <v>237</v>
      </c>
      <c r="F479" s="1" t="s">
        <v>238</v>
      </c>
      <c r="G479" s="13">
        <f>(C479-VLOOKUP(E479,Riders!$A$2:$C$3501,2,FALSE))/365</f>
        <v>23.460273972602739</v>
      </c>
      <c r="H479" s="1">
        <v>3</v>
      </c>
      <c r="I479" s="1">
        <v>0</v>
      </c>
      <c r="J479" s="1">
        <v>0</v>
      </c>
      <c r="K479" s="1">
        <v>0</v>
      </c>
      <c r="L479" s="1">
        <v>0</v>
      </c>
      <c r="M479" s="1">
        <v>0</v>
      </c>
      <c r="N479" s="1">
        <v>1</v>
      </c>
      <c r="O479" s="1">
        <v>0</v>
      </c>
      <c r="P479" s="1">
        <v>0</v>
      </c>
      <c r="Q479" s="1">
        <v>0</v>
      </c>
      <c r="R479" s="1">
        <v>0</v>
      </c>
      <c r="S479" s="1">
        <v>1</v>
      </c>
      <c r="T479" s="1">
        <v>0</v>
      </c>
      <c r="U479" s="1">
        <v>0</v>
      </c>
      <c r="V479" s="1">
        <v>0</v>
      </c>
      <c r="W479" s="1">
        <v>0</v>
      </c>
      <c r="X479" s="1">
        <v>0</v>
      </c>
      <c r="Y479" s="1">
        <v>0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0</v>
      </c>
      <c r="AF479" s="1">
        <v>0</v>
      </c>
      <c r="AG479" s="1">
        <v>0</v>
      </c>
      <c r="AH479" s="1">
        <v>0</v>
      </c>
      <c r="AI479" s="1">
        <v>20</v>
      </c>
      <c r="AJ479" s="1">
        <v>0</v>
      </c>
      <c r="AK479" s="1">
        <v>22</v>
      </c>
      <c r="AL479" s="107">
        <v>6.15740740740741E-3</v>
      </c>
      <c r="AM479" s="17">
        <v>50.746000000000002</v>
      </c>
    </row>
    <row r="480" spans="1:39" x14ac:dyDescent="0.45">
      <c r="A480" s="1" t="s">
        <v>170</v>
      </c>
      <c r="B480" s="1">
        <v>2019</v>
      </c>
      <c r="C480" s="2">
        <v>43772</v>
      </c>
      <c r="D480" s="1" t="s">
        <v>72</v>
      </c>
      <c r="E480" s="1" t="s">
        <v>268</v>
      </c>
      <c r="F480" s="1" t="s">
        <v>47</v>
      </c>
      <c r="G480" s="13">
        <f>(C480-VLOOKUP(E480,Riders!$A$2:$C$3501,2,FALSE))/365</f>
        <v>22.838356164383562</v>
      </c>
      <c r="H480" s="1">
        <v>4</v>
      </c>
      <c r="I480" s="1">
        <v>0</v>
      </c>
      <c r="J480" s="1">
        <v>0</v>
      </c>
      <c r="K480" s="1">
        <v>0</v>
      </c>
      <c r="L480" s="1">
        <v>0</v>
      </c>
      <c r="M480" s="1">
        <v>0</v>
      </c>
      <c r="N480" s="1">
        <v>0</v>
      </c>
      <c r="O480" s="1">
        <v>0</v>
      </c>
      <c r="P480" s="1">
        <v>0</v>
      </c>
      <c r="Q480" s="1">
        <v>1</v>
      </c>
      <c r="R480" s="1">
        <v>0</v>
      </c>
      <c r="S480" s="1">
        <v>0</v>
      </c>
      <c r="T480" s="1">
        <v>0</v>
      </c>
      <c r="U480" s="1">
        <v>0</v>
      </c>
      <c r="V480" s="1">
        <v>0</v>
      </c>
      <c r="W480" s="1">
        <v>0</v>
      </c>
      <c r="X480" s="1">
        <v>0</v>
      </c>
      <c r="Y480" s="1">
        <v>0</v>
      </c>
      <c r="Z480" s="1">
        <v>0</v>
      </c>
      <c r="AA480" s="1">
        <v>0</v>
      </c>
      <c r="AB480" s="1">
        <v>0</v>
      </c>
      <c r="AC480" s="1">
        <v>0</v>
      </c>
      <c r="AD480" s="1">
        <v>0</v>
      </c>
      <c r="AE480" s="1">
        <v>0</v>
      </c>
      <c r="AF480" s="1">
        <v>0</v>
      </c>
      <c r="AG480" s="1">
        <v>0</v>
      </c>
      <c r="AH480" s="1">
        <v>0</v>
      </c>
      <c r="AI480" s="1">
        <v>20</v>
      </c>
      <c r="AJ480" s="1">
        <v>0</v>
      </c>
      <c r="AK480" s="1">
        <v>21</v>
      </c>
      <c r="AL480" s="107">
        <v>6.15740740740741E-3</v>
      </c>
      <c r="AM480" s="17">
        <v>50.746000000000002</v>
      </c>
    </row>
    <row r="481" spans="1:39" x14ac:dyDescent="0.45">
      <c r="A481" s="1" t="s">
        <v>170</v>
      </c>
      <c r="B481" s="1">
        <v>2019</v>
      </c>
      <c r="C481" s="2">
        <v>43772</v>
      </c>
      <c r="D481" s="1" t="s">
        <v>72</v>
      </c>
      <c r="E481" s="1" t="s">
        <v>301</v>
      </c>
      <c r="F481" s="1" t="s">
        <v>51</v>
      </c>
      <c r="G481" s="13">
        <f>(C481-VLOOKUP(E481,Riders!$A$2:$C$3501,2,FALSE))/365</f>
        <v>29.660273972602738</v>
      </c>
      <c r="H481" s="1">
        <v>5</v>
      </c>
      <c r="I481" s="1">
        <v>0</v>
      </c>
      <c r="J481" s="1">
        <v>0</v>
      </c>
      <c r="K481" s="1">
        <v>0</v>
      </c>
      <c r="L481" s="1">
        <v>0</v>
      </c>
      <c r="M481" s="1">
        <v>0</v>
      </c>
      <c r="N481" s="1">
        <v>0</v>
      </c>
      <c r="O481" s="1">
        <v>1</v>
      </c>
      <c r="P481" s="1">
        <v>0</v>
      </c>
      <c r="Q481" s="1">
        <v>0</v>
      </c>
      <c r="R481" s="1">
        <v>0</v>
      </c>
      <c r="S481" s="1">
        <v>0</v>
      </c>
      <c r="T481" s="1">
        <v>0</v>
      </c>
      <c r="U481" s="1">
        <v>0</v>
      </c>
      <c r="V481" s="1">
        <v>0</v>
      </c>
      <c r="W481" s="1">
        <v>0</v>
      </c>
      <c r="X481" s="1">
        <v>0</v>
      </c>
      <c r="Y481" s="1">
        <v>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0</v>
      </c>
      <c r="AF481" s="1">
        <v>0</v>
      </c>
      <c r="AG481" s="1">
        <v>0</v>
      </c>
      <c r="AH481" s="1">
        <v>0</v>
      </c>
      <c r="AI481" s="1">
        <v>20</v>
      </c>
      <c r="AJ481" s="1">
        <v>0</v>
      </c>
      <c r="AK481" s="1">
        <v>21</v>
      </c>
      <c r="AL481" s="107">
        <v>6.15740740740741E-3</v>
      </c>
      <c r="AM481" s="17">
        <v>50.746000000000002</v>
      </c>
    </row>
    <row r="482" spans="1:39" x14ac:dyDescent="0.45">
      <c r="A482" s="1" t="s">
        <v>170</v>
      </c>
      <c r="B482" s="1">
        <v>2019</v>
      </c>
      <c r="C482" s="2">
        <v>43772</v>
      </c>
      <c r="D482" s="1" t="s">
        <v>72</v>
      </c>
      <c r="E482" s="1" t="s">
        <v>222</v>
      </c>
      <c r="F482" s="1" t="s">
        <v>223</v>
      </c>
      <c r="G482" s="13">
        <f>(C482-VLOOKUP(E482,Riders!$A$2:$C$3501,2,FALSE))/365</f>
        <v>20.334246575342465</v>
      </c>
      <c r="H482" s="1">
        <v>6</v>
      </c>
      <c r="I482" s="1">
        <v>0</v>
      </c>
      <c r="J482" s="1">
        <v>0</v>
      </c>
      <c r="K482" s="1">
        <v>0</v>
      </c>
      <c r="L482" s="1">
        <v>0</v>
      </c>
      <c r="M482" s="1">
        <v>0</v>
      </c>
      <c r="N482" s="1">
        <v>0</v>
      </c>
      <c r="O482" s="1">
        <v>0</v>
      </c>
      <c r="P482" s="1">
        <v>0</v>
      </c>
      <c r="Q482" s="1">
        <v>0</v>
      </c>
      <c r="R482" s="1">
        <v>0</v>
      </c>
      <c r="S482" s="1">
        <v>0</v>
      </c>
      <c r="T482" s="1">
        <v>0</v>
      </c>
      <c r="U482" s="1">
        <v>0</v>
      </c>
      <c r="V482" s="1">
        <v>0</v>
      </c>
      <c r="W482" s="1">
        <v>0</v>
      </c>
      <c r="X482" s="1">
        <v>0</v>
      </c>
      <c r="Y482" s="1">
        <v>0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0</v>
      </c>
      <c r="AF482" s="1">
        <v>0</v>
      </c>
      <c r="AG482" s="1">
        <v>0</v>
      </c>
      <c r="AH482" s="1">
        <v>0</v>
      </c>
      <c r="AI482" s="1">
        <v>20</v>
      </c>
      <c r="AJ482" s="1">
        <v>0</v>
      </c>
      <c r="AK482" s="1">
        <v>20</v>
      </c>
      <c r="AL482" s="107">
        <v>6.15740740740741E-3</v>
      </c>
      <c r="AM482" s="17">
        <v>50.746000000000002</v>
      </c>
    </row>
    <row r="483" spans="1:39" x14ac:dyDescent="0.45">
      <c r="A483" s="1" t="s">
        <v>170</v>
      </c>
      <c r="B483" s="1">
        <v>2019</v>
      </c>
      <c r="C483" s="2">
        <v>43772</v>
      </c>
      <c r="D483" s="1" t="s">
        <v>72</v>
      </c>
      <c r="E483" s="1" t="s">
        <v>314</v>
      </c>
      <c r="F483" s="1" t="s">
        <v>118</v>
      </c>
      <c r="G483" s="13">
        <f>(C483-VLOOKUP(E483,Riders!$A$2:$C$3501,2,FALSE))/365</f>
        <v>23.084931506849315</v>
      </c>
      <c r="H483" s="1">
        <v>7</v>
      </c>
      <c r="I483" s="1">
        <v>0</v>
      </c>
      <c r="J483" s="1">
        <v>0</v>
      </c>
      <c r="K483" s="1">
        <v>0</v>
      </c>
      <c r="L483" s="1">
        <v>0</v>
      </c>
      <c r="M483" s="1">
        <v>0</v>
      </c>
      <c r="N483" s="1">
        <v>0</v>
      </c>
      <c r="O483" s="1">
        <v>0</v>
      </c>
      <c r="P483" s="1">
        <v>0</v>
      </c>
      <c r="Q483" s="1">
        <v>0</v>
      </c>
      <c r="R483" s="1">
        <v>0</v>
      </c>
      <c r="S483" s="1">
        <v>0</v>
      </c>
      <c r="T483" s="1">
        <v>0</v>
      </c>
      <c r="U483" s="1">
        <v>0</v>
      </c>
      <c r="V483" s="1">
        <v>0</v>
      </c>
      <c r="W483" s="1">
        <v>0</v>
      </c>
      <c r="X483" s="1">
        <v>0</v>
      </c>
      <c r="Y483" s="1">
        <v>0</v>
      </c>
      <c r="Z483" s="1">
        <v>0</v>
      </c>
      <c r="AA483" s="1">
        <v>1</v>
      </c>
      <c r="AB483" s="1">
        <v>0</v>
      </c>
      <c r="AC483" s="1">
        <v>1</v>
      </c>
      <c r="AD483" s="1">
        <v>1</v>
      </c>
      <c r="AE483" s="1">
        <v>1</v>
      </c>
      <c r="AF483" s="1">
        <v>1</v>
      </c>
      <c r="AG483" s="1">
        <v>1</v>
      </c>
      <c r="AH483" s="1">
        <v>1</v>
      </c>
      <c r="AI483" s="1">
        <v>0</v>
      </c>
      <c r="AJ483" s="1">
        <v>0</v>
      </c>
      <c r="AK483" s="1">
        <v>7</v>
      </c>
      <c r="AL483" s="107">
        <v>6.15740740740741E-3</v>
      </c>
      <c r="AM483" s="17">
        <v>50.746000000000002</v>
      </c>
    </row>
    <row r="484" spans="1:39" x14ac:dyDescent="0.45">
      <c r="A484" s="1" t="s">
        <v>170</v>
      </c>
      <c r="B484" s="1">
        <v>2019</v>
      </c>
      <c r="C484" s="2">
        <v>43772</v>
      </c>
      <c r="D484" s="1" t="s">
        <v>72</v>
      </c>
      <c r="E484" s="1" t="s">
        <v>219</v>
      </c>
      <c r="F484" s="1" t="s">
        <v>220</v>
      </c>
      <c r="G484" s="13">
        <f>(C484-VLOOKUP(E484,Riders!$A$2:$C$3501,2,FALSE))/365</f>
        <v>27.2</v>
      </c>
      <c r="H484" s="1">
        <v>8</v>
      </c>
      <c r="I484" s="1">
        <v>0</v>
      </c>
      <c r="J484" s="1">
        <v>0</v>
      </c>
      <c r="K484" s="1">
        <v>0</v>
      </c>
      <c r="L484" s="1">
        <v>0</v>
      </c>
      <c r="M484" s="1">
        <v>0</v>
      </c>
      <c r="N484" s="1">
        <v>0</v>
      </c>
      <c r="O484" s="1">
        <v>0</v>
      </c>
      <c r="P484" s="1">
        <v>0</v>
      </c>
      <c r="Q484" s="1">
        <v>0</v>
      </c>
      <c r="R484" s="1">
        <v>0</v>
      </c>
      <c r="S484" s="1">
        <v>0</v>
      </c>
      <c r="T484" s="1">
        <v>0</v>
      </c>
      <c r="U484" s="1">
        <v>0</v>
      </c>
      <c r="V484" s="1">
        <v>0</v>
      </c>
      <c r="W484" s="1">
        <v>1</v>
      </c>
      <c r="X484" s="1">
        <v>0</v>
      </c>
      <c r="Y484" s="1">
        <v>0</v>
      </c>
      <c r="Z484" s="1">
        <v>1</v>
      </c>
      <c r="AA484" s="1">
        <v>0</v>
      </c>
      <c r="AB484" s="1">
        <v>1</v>
      </c>
      <c r="AC484" s="1">
        <v>0</v>
      </c>
      <c r="AD484" s="1">
        <v>0</v>
      </c>
      <c r="AE484" s="1">
        <v>0</v>
      </c>
      <c r="AF484" s="1">
        <v>0</v>
      </c>
      <c r="AG484" s="1">
        <v>0</v>
      </c>
      <c r="AH484" s="1">
        <v>0</v>
      </c>
      <c r="AI484" s="1">
        <v>0</v>
      </c>
      <c r="AJ484" s="1">
        <v>0</v>
      </c>
      <c r="AK484" s="1">
        <v>3</v>
      </c>
      <c r="AL484" s="107">
        <v>6.15740740740741E-3</v>
      </c>
      <c r="AM484" s="17">
        <v>50.746000000000002</v>
      </c>
    </row>
    <row r="485" spans="1:39" x14ac:dyDescent="0.45">
      <c r="A485" s="1" t="s">
        <v>170</v>
      </c>
      <c r="B485" s="1">
        <v>2019</v>
      </c>
      <c r="C485" s="2">
        <v>43772</v>
      </c>
      <c r="D485" s="1" t="s">
        <v>72</v>
      </c>
      <c r="E485" s="1" t="s">
        <v>251</v>
      </c>
      <c r="F485" s="1" t="s">
        <v>65</v>
      </c>
      <c r="G485" s="13">
        <f>(C485-VLOOKUP(E485,Riders!$A$2:$C$3501,2,FALSE))/365</f>
        <v>18.509589041095889</v>
      </c>
      <c r="H485" s="1">
        <v>9</v>
      </c>
      <c r="I485" s="1">
        <v>0</v>
      </c>
      <c r="J485" s="1">
        <v>0</v>
      </c>
      <c r="K485" s="1">
        <v>0</v>
      </c>
      <c r="L485" s="1">
        <v>0</v>
      </c>
      <c r="M485" s="1">
        <v>0</v>
      </c>
      <c r="N485" s="1">
        <v>0</v>
      </c>
      <c r="O485" s="1">
        <v>0</v>
      </c>
      <c r="P485" s="1">
        <v>0</v>
      </c>
      <c r="Q485" s="1">
        <v>0</v>
      </c>
      <c r="R485" s="1">
        <v>0</v>
      </c>
      <c r="S485" s="1">
        <v>0</v>
      </c>
      <c r="T485" s="1">
        <v>0</v>
      </c>
      <c r="U485" s="1">
        <v>0</v>
      </c>
      <c r="V485" s="1">
        <v>0</v>
      </c>
      <c r="W485" s="1">
        <v>0</v>
      </c>
      <c r="X485" s="1">
        <v>1</v>
      </c>
      <c r="Y485" s="1">
        <v>1</v>
      </c>
      <c r="Z485" s="1">
        <v>0</v>
      </c>
      <c r="AA485" s="1">
        <v>0</v>
      </c>
      <c r="AB485" s="1">
        <v>0</v>
      </c>
      <c r="AC485" s="1">
        <v>0</v>
      </c>
      <c r="AD485" s="1">
        <v>0</v>
      </c>
      <c r="AE485" s="1">
        <v>0</v>
      </c>
      <c r="AF485" s="1">
        <v>0</v>
      </c>
      <c r="AG485" s="1">
        <v>0</v>
      </c>
      <c r="AH485" s="1">
        <v>0</v>
      </c>
      <c r="AI485" s="1">
        <v>0</v>
      </c>
      <c r="AJ485" s="1">
        <v>0</v>
      </c>
      <c r="AK485" s="1">
        <v>2</v>
      </c>
      <c r="AL485" s="107">
        <v>6.15740740740741E-3</v>
      </c>
      <c r="AM485" s="17">
        <v>50.746000000000002</v>
      </c>
    </row>
    <row r="486" spans="1:39" x14ac:dyDescent="0.45">
      <c r="A486" s="30" t="s">
        <v>170</v>
      </c>
      <c r="B486" s="30">
        <v>2019</v>
      </c>
      <c r="C486" s="49">
        <v>43772</v>
      </c>
      <c r="D486" s="30" t="s">
        <v>72</v>
      </c>
      <c r="E486" s="47" t="s">
        <v>306</v>
      </c>
      <c r="F486" s="47" t="s">
        <v>19</v>
      </c>
      <c r="G486" s="13">
        <f>(C486-VLOOKUP(E486,Riders!$A$2:$C$3501,2,FALSE))/365</f>
        <v>37.076712328767123</v>
      </c>
      <c r="H486" s="30">
        <v>10</v>
      </c>
      <c r="I486" s="47">
        <v>0</v>
      </c>
      <c r="J486" s="47">
        <v>0</v>
      </c>
      <c r="K486" s="47">
        <v>1</v>
      </c>
      <c r="L486" s="47">
        <v>0</v>
      </c>
      <c r="M486" s="47">
        <v>0</v>
      </c>
      <c r="N486" s="47">
        <v>0</v>
      </c>
      <c r="O486" s="47">
        <v>0</v>
      </c>
      <c r="P486" s="47">
        <v>0</v>
      </c>
      <c r="Q486" s="47">
        <v>0</v>
      </c>
      <c r="R486" s="47">
        <v>0</v>
      </c>
      <c r="S486" s="47">
        <v>0</v>
      </c>
      <c r="T486" s="47">
        <v>0</v>
      </c>
      <c r="U486" s="47">
        <v>0</v>
      </c>
      <c r="V486" s="47">
        <v>0</v>
      </c>
      <c r="W486" s="47">
        <v>0</v>
      </c>
      <c r="X486" s="47">
        <v>0</v>
      </c>
      <c r="Y486" s="47">
        <v>0</v>
      </c>
      <c r="Z486" s="47">
        <v>0</v>
      </c>
      <c r="AA486" s="47">
        <v>0</v>
      </c>
      <c r="AB486" s="47">
        <v>0</v>
      </c>
      <c r="AC486" s="47">
        <v>0</v>
      </c>
      <c r="AD486" s="47">
        <v>0</v>
      </c>
      <c r="AE486" s="47">
        <v>0</v>
      </c>
      <c r="AF486" s="47">
        <v>0</v>
      </c>
      <c r="AG486" s="47">
        <v>0</v>
      </c>
      <c r="AH486" s="47">
        <v>0</v>
      </c>
      <c r="AI486" s="47">
        <v>0</v>
      </c>
      <c r="AJ486" s="47">
        <v>0</v>
      </c>
      <c r="AK486" s="30">
        <v>1</v>
      </c>
      <c r="AL486" s="107">
        <v>6.15740740740741E-3</v>
      </c>
      <c r="AM486">
        <v>50.746000000000002</v>
      </c>
    </row>
    <row r="487" spans="1:39" x14ac:dyDescent="0.45">
      <c r="A487" s="30" t="s">
        <v>170</v>
      </c>
      <c r="B487" s="30">
        <v>2019</v>
      </c>
      <c r="C487" s="49">
        <v>43772</v>
      </c>
      <c r="D487" s="30" t="s">
        <v>72</v>
      </c>
      <c r="E487" s="47" t="s">
        <v>215</v>
      </c>
      <c r="F487" s="47" t="s">
        <v>17</v>
      </c>
      <c r="G487" s="13">
        <f>(C487-VLOOKUP(E487,Riders!$A$2:$C$3501,2,FALSE))/365</f>
        <v>20.82191780821918</v>
      </c>
      <c r="H487" s="30">
        <v>11</v>
      </c>
      <c r="I487" s="47">
        <v>0</v>
      </c>
      <c r="J487" s="47">
        <v>0</v>
      </c>
      <c r="K487" s="47">
        <v>0</v>
      </c>
      <c r="L487" s="47">
        <v>1</v>
      </c>
      <c r="M487" s="47">
        <v>0</v>
      </c>
      <c r="N487" s="47">
        <v>0</v>
      </c>
      <c r="O487" s="47">
        <v>0</v>
      </c>
      <c r="P487" s="47">
        <v>0</v>
      </c>
      <c r="Q487" s="47">
        <v>0</v>
      </c>
      <c r="R487" s="47">
        <v>0</v>
      </c>
      <c r="S487" s="47">
        <v>0</v>
      </c>
      <c r="T487" s="47">
        <v>0</v>
      </c>
      <c r="U487" s="47">
        <v>0</v>
      </c>
      <c r="V487" s="47">
        <v>0</v>
      </c>
      <c r="W487" s="47">
        <v>0</v>
      </c>
      <c r="X487" s="47">
        <v>0</v>
      </c>
      <c r="Y487" s="47">
        <v>0</v>
      </c>
      <c r="Z487" s="47">
        <v>0</v>
      </c>
      <c r="AA487" s="47">
        <v>0</v>
      </c>
      <c r="AB487" s="47">
        <v>0</v>
      </c>
      <c r="AC487" s="47">
        <v>0</v>
      </c>
      <c r="AD487" s="47">
        <v>0</v>
      </c>
      <c r="AE487" s="47">
        <v>0</v>
      </c>
      <c r="AF487" s="47">
        <v>0</v>
      </c>
      <c r="AG487" s="47">
        <v>0</v>
      </c>
      <c r="AH487" s="47">
        <v>0</v>
      </c>
      <c r="AI487" s="47">
        <v>0</v>
      </c>
      <c r="AJ487" s="47">
        <v>0</v>
      </c>
      <c r="AK487" s="30">
        <v>1</v>
      </c>
      <c r="AL487" s="107">
        <v>6.15740740740741E-3</v>
      </c>
      <c r="AM487">
        <v>50.746000000000002</v>
      </c>
    </row>
    <row r="488" spans="1:39" x14ac:dyDescent="0.45">
      <c r="A488" s="30" t="s">
        <v>170</v>
      </c>
      <c r="B488" s="30">
        <v>2019</v>
      </c>
      <c r="C488" s="49">
        <v>43772</v>
      </c>
      <c r="D488" s="30" t="s">
        <v>72</v>
      </c>
      <c r="E488" s="47" t="s">
        <v>309</v>
      </c>
      <c r="F488" s="47" t="s">
        <v>25</v>
      </c>
      <c r="G488" s="13">
        <f>(C488-VLOOKUP(E488,Riders!$A$2:$C$3501,2,FALSE))/365</f>
        <v>27.545205479452054</v>
      </c>
      <c r="H488" s="30">
        <v>12</v>
      </c>
      <c r="I488" s="47">
        <v>0</v>
      </c>
      <c r="J488" s="47">
        <v>1</v>
      </c>
      <c r="K488" s="47">
        <v>0</v>
      </c>
      <c r="L488" s="47">
        <v>0</v>
      </c>
      <c r="M488" s="47">
        <v>0</v>
      </c>
      <c r="N488" s="47">
        <v>0</v>
      </c>
      <c r="O488" s="47">
        <v>0</v>
      </c>
      <c r="P488" s="47">
        <v>0</v>
      </c>
      <c r="Q488" s="47">
        <v>0</v>
      </c>
      <c r="R488" s="47">
        <v>0</v>
      </c>
      <c r="S488" s="47">
        <v>0</v>
      </c>
      <c r="T488" s="47">
        <v>0</v>
      </c>
      <c r="U488" s="47">
        <v>0</v>
      </c>
      <c r="V488" s="47">
        <v>0</v>
      </c>
      <c r="W488" s="47">
        <v>0</v>
      </c>
      <c r="X488" s="47">
        <v>0</v>
      </c>
      <c r="Y488" s="47">
        <v>0</v>
      </c>
      <c r="Z488" s="47">
        <v>0</v>
      </c>
      <c r="AA488" s="47">
        <v>0</v>
      </c>
      <c r="AB488" s="47">
        <v>0</v>
      </c>
      <c r="AC488" s="47">
        <v>0</v>
      </c>
      <c r="AD488" s="47">
        <v>0</v>
      </c>
      <c r="AE488" s="47">
        <v>0</v>
      </c>
      <c r="AF488" s="47">
        <v>0</v>
      </c>
      <c r="AG488" s="47">
        <v>0</v>
      </c>
      <c r="AH488" s="47">
        <v>0</v>
      </c>
      <c r="AI488" s="47">
        <v>0</v>
      </c>
      <c r="AJ488" s="47">
        <v>0</v>
      </c>
      <c r="AK488" s="30">
        <v>1</v>
      </c>
      <c r="AL488" s="107">
        <v>6.15740740740741E-3</v>
      </c>
      <c r="AM488">
        <v>50.746000000000002</v>
      </c>
    </row>
    <row r="489" spans="1:39" x14ac:dyDescent="0.45">
      <c r="A489" s="30" t="s">
        <v>170</v>
      </c>
      <c r="B489" s="30">
        <v>2019</v>
      </c>
      <c r="C489" s="49">
        <v>43772</v>
      </c>
      <c r="D489" s="30" t="s">
        <v>72</v>
      </c>
      <c r="E489" s="47" t="s">
        <v>276</v>
      </c>
      <c r="F489" s="47" t="s">
        <v>120</v>
      </c>
      <c r="G489" s="13" t="e">
        <f>(C489-VLOOKUP(E489,Riders!$A$2:$C$3501,2,FALSE))/365</f>
        <v>#N/A</v>
      </c>
      <c r="H489" s="30">
        <v>13</v>
      </c>
      <c r="I489" s="47">
        <v>1</v>
      </c>
      <c r="J489" s="47">
        <v>0</v>
      </c>
      <c r="K489" s="47">
        <v>0</v>
      </c>
      <c r="L489" s="47">
        <v>0</v>
      </c>
      <c r="M489" s="47">
        <v>0</v>
      </c>
      <c r="N489" s="47">
        <v>0</v>
      </c>
      <c r="O489" s="47">
        <v>0</v>
      </c>
      <c r="P489" s="47">
        <v>0</v>
      </c>
      <c r="Q489" s="47">
        <v>0</v>
      </c>
      <c r="R489" s="47">
        <v>0</v>
      </c>
      <c r="S489" s="47">
        <v>0</v>
      </c>
      <c r="T489" s="47">
        <v>0</v>
      </c>
      <c r="U489" s="47">
        <v>0</v>
      </c>
      <c r="V489" s="47">
        <v>0</v>
      </c>
      <c r="W489" s="47">
        <v>0</v>
      </c>
      <c r="X489" s="47">
        <v>0</v>
      </c>
      <c r="Y489" s="47">
        <v>0</v>
      </c>
      <c r="Z489" s="47">
        <v>0</v>
      </c>
      <c r="AA489" s="47">
        <v>0</v>
      </c>
      <c r="AB489" s="47">
        <v>0</v>
      </c>
      <c r="AC489" s="47">
        <v>0</v>
      </c>
      <c r="AD489" s="47">
        <v>0</v>
      </c>
      <c r="AE489" s="47">
        <v>0</v>
      </c>
      <c r="AF489" s="47">
        <v>0</v>
      </c>
      <c r="AG489" s="47">
        <v>0</v>
      </c>
      <c r="AH489" s="47">
        <v>0</v>
      </c>
      <c r="AI489" s="47">
        <v>0</v>
      </c>
      <c r="AJ489" s="47">
        <v>0</v>
      </c>
      <c r="AK489" s="30">
        <v>1</v>
      </c>
      <c r="AL489" s="107">
        <v>6.15740740740741E-3</v>
      </c>
      <c r="AM489">
        <v>50.746000000000002</v>
      </c>
    </row>
    <row r="490" spans="1:39" x14ac:dyDescent="0.45">
      <c r="A490" s="30" t="s">
        <v>170</v>
      </c>
      <c r="B490" s="30">
        <v>2019</v>
      </c>
      <c r="C490" s="49">
        <v>43772</v>
      </c>
      <c r="D490" s="30" t="s">
        <v>72</v>
      </c>
      <c r="E490" s="47" t="s">
        <v>299</v>
      </c>
      <c r="F490" s="47" t="s">
        <v>38</v>
      </c>
      <c r="G490" s="13">
        <f>(C490-VLOOKUP(E490,Riders!$A$2:$C$3501,2,FALSE))/365</f>
        <v>27.19178082191781</v>
      </c>
      <c r="H490" s="30">
        <v>14</v>
      </c>
      <c r="I490" s="47">
        <v>0</v>
      </c>
      <c r="J490" s="47">
        <v>0</v>
      </c>
      <c r="K490" s="47">
        <v>0</v>
      </c>
      <c r="L490" s="47">
        <v>0</v>
      </c>
      <c r="M490" s="47">
        <v>0</v>
      </c>
      <c r="N490" s="47">
        <v>0</v>
      </c>
      <c r="O490" s="47">
        <v>0</v>
      </c>
      <c r="P490" s="47">
        <v>0</v>
      </c>
      <c r="Q490" s="47">
        <v>0</v>
      </c>
      <c r="R490" s="47">
        <v>0</v>
      </c>
      <c r="S490" s="47">
        <v>0</v>
      </c>
      <c r="T490" s="47">
        <v>0</v>
      </c>
      <c r="U490" s="47">
        <v>0</v>
      </c>
      <c r="V490" s="47">
        <v>0</v>
      </c>
      <c r="W490" s="47">
        <v>0</v>
      </c>
      <c r="X490" s="47">
        <v>0</v>
      </c>
      <c r="Y490" s="47">
        <v>0</v>
      </c>
      <c r="Z490" s="47">
        <v>0</v>
      </c>
      <c r="AA490" s="47">
        <v>0</v>
      </c>
      <c r="AB490" s="47">
        <v>0</v>
      </c>
      <c r="AC490" s="47">
        <v>0</v>
      </c>
      <c r="AD490" s="47">
        <v>0</v>
      </c>
      <c r="AE490" s="47">
        <v>0</v>
      </c>
      <c r="AF490" s="47">
        <v>0</v>
      </c>
      <c r="AG490" s="47">
        <v>0</v>
      </c>
      <c r="AH490" s="47">
        <v>0</v>
      </c>
      <c r="AI490" s="47">
        <v>0</v>
      </c>
      <c r="AJ490" s="47">
        <v>0</v>
      </c>
      <c r="AK490" s="30">
        <v>0</v>
      </c>
      <c r="AL490" s="107">
        <v>6.15740740740741E-3</v>
      </c>
      <c r="AM490">
        <v>50.746000000000002</v>
      </c>
    </row>
    <row r="491" spans="1:39" x14ac:dyDescent="0.45">
      <c r="A491" s="30" t="s">
        <v>170</v>
      </c>
      <c r="B491" s="30">
        <v>2019</v>
      </c>
      <c r="C491" s="49">
        <v>43772</v>
      </c>
      <c r="D491" s="30" t="s">
        <v>72</v>
      </c>
      <c r="E491" s="47" t="s">
        <v>233</v>
      </c>
      <c r="F491" s="47" t="s">
        <v>56</v>
      </c>
      <c r="G491" s="13">
        <f>(C491-VLOOKUP(E491,Riders!$A$2:$C$3501,2,FALSE))/365</f>
        <v>24.172602739726027</v>
      </c>
      <c r="H491" s="30">
        <v>15</v>
      </c>
      <c r="I491" s="47">
        <v>0</v>
      </c>
      <c r="J491" s="47">
        <v>0</v>
      </c>
      <c r="K491" s="47">
        <v>0</v>
      </c>
      <c r="L491" s="47">
        <v>0</v>
      </c>
      <c r="M491" s="47">
        <v>0</v>
      </c>
      <c r="N491" s="47">
        <v>0</v>
      </c>
      <c r="O491" s="47">
        <v>0</v>
      </c>
      <c r="P491" s="47">
        <v>0</v>
      </c>
      <c r="Q491" s="47">
        <v>0</v>
      </c>
      <c r="R491" s="47">
        <v>0</v>
      </c>
      <c r="S491" s="47">
        <v>0</v>
      </c>
      <c r="T491" s="47">
        <v>0</v>
      </c>
      <c r="U491" s="47">
        <v>0</v>
      </c>
      <c r="V491" s="47">
        <v>0</v>
      </c>
      <c r="W491" s="47">
        <v>0</v>
      </c>
      <c r="X491" s="47">
        <v>0</v>
      </c>
      <c r="Y491" s="47">
        <v>0</v>
      </c>
      <c r="Z491" s="47">
        <v>0</v>
      </c>
      <c r="AA491" s="47">
        <v>0</v>
      </c>
      <c r="AB491" s="47">
        <v>0</v>
      </c>
      <c r="AC491" s="47">
        <v>0</v>
      </c>
      <c r="AD491" s="47">
        <v>0</v>
      </c>
      <c r="AE491" s="47">
        <v>0</v>
      </c>
      <c r="AF491" s="47">
        <v>0</v>
      </c>
      <c r="AG491" s="47">
        <v>0</v>
      </c>
      <c r="AH491" s="47">
        <v>0</v>
      </c>
      <c r="AI491" s="47">
        <v>0</v>
      </c>
      <c r="AJ491" s="47">
        <v>0</v>
      </c>
      <c r="AK491" s="30">
        <v>0</v>
      </c>
      <c r="AL491" s="107">
        <v>6.15740740740741E-3</v>
      </c>
      <c r="AM491">
        <v>50.746000000000002</v>
      </c>
    </row>
    <row r="492" spans="1:39" x14ac:dyDescent="0.45">
      <c r="A492" s="30" t="s">
        <v>170</v>
      </c>
      <c r="B492" s="30">
        <v>2019</v>
      </c>
      <c r="C492" s="49">
        <v>43772</v>
      </c>
      <c r="D492" s="30" t="s">
        <v>72</v>
      </c>
      <c r="E492" s="47" t="s">
        <v>242</v>
      </c>
      <c r="F492" s="47" t="s">
        <v>243</v>
      </c>
      <c r="G492" s="13">
        <f>(C492-VLOOKUP(E492,Riders!$A$2:$C$3501,2,FALSE))/365</f>
        <v>24.926027397260274</v>
      </c>
      <c r="H492" s="30">
        <v>16</v>
      </c>
      <c r="I492" s="47">
        <v>0</v>
      </c>
      <c r="J492" s="47">
        <v>0</v>
      </c>
      <c r="K492" s="47">
        <v>0</v>
      </c>
      <c r="L492" s="47">
        <v>0</v>
      </c>
      <c r="M492" s="47">
        <v>0</v>
      </c>
      <c r="N492" s="47">
        <v>0</v>
      </c>
      <c r="O492" s="47">
        <v>0</v>
      </c>
      <c r="P492" s="47">
        <v>0</v>
      </c>
      <c r="Q492" s="47">
        <v>0</v>
      </c>
      <c r="R492" s="47">
        <v>0</v>
      </c>
      <c r="S492" s="47">
        <v>0</v>
      </c>
      <c r="T492" s="47">
        <v>0</v>
      </c>
      <c r="U492" s="47">
        <v>0</v>
      </c>
      <c r="V492" s="47">
        <v>0</v>
      </c>
      <c r="W492" s="47">
        <v>0</v>
      </c>
      <c r="X492" s="47">
        <v>0</v>
      </c>
      <c r="Y492" s="47">
        <v>0</v>
      </c>
      <c r="Z492" s="47">
        <v>0</v>
      </c>
      <c r="AA492" s="47">
        <v>0</v>
      </c>
      <c r="AB492" s="47">
        <v>0</v>
      </c>
      <c r="AC492" s="47">
        <v>0</v>
      </c>
      <c r="AD492" s="47">
        <v>0</v>
      </c>
      <c r="AE492" s="47">
        <v>0</v>
      </c>
      <c r="AF492" s="47">
        <v>0</v>
      </c>
      <c r="AG492" s="47">
        <v>0</v>
      </c>
      <c r="AH492" s="47">
        <v>0</v>
      </c>
      <c r="AI492" s="47">
        <v>0</v>
      </c>
      <c r="AJ492" s="47">
        <v>0</v>
      </c>
      <c r="AK492" s="30">
        <v>0</v>
      </c>
      <c r="AL492" s="107">
        <v>6.15740740740741E-3</v>
      </c>
      <c r="AM492">
        <v>50.746000000000002</v>
      </c>
    </row>
    <row r="493" spans="1:39" x14ac:dyDescent="0.45">
      <c r="A493" s="30" t="s">
        <v>170</v>
      </c>
      <c r="B493" s="30">
        <v>2019</v>
      </c>
      <c r="C493" s="49">
        <v>43772</v>
      </c>
      <c r="D493" s="30" t="s">
        <v>72</v>
      </c>
      <c r="E493" s="47" t="s">
        <v>317</v>
      </c>
      <c r="F493" s="47" t="s">
        <v>230</v>
      </c>
      <c r="G493" s="13" t="e">
        <f>(C493-VLOOKUP(E493,Riders!$A$2:$C$3501,2,FALSE))/365</f>
        <v>#N/A</v>
      </c>
      <c r="H493" s="30">
        <v>17</v>
      </c>
      <c r="I493" s="47">
        <v>0</v>
      </c>
      <c r="J493" s="47">
        <v>0</v>
      </c>
      <c r="K493" s="47">
        <v>0</v>
      </c>
      <c r="L493" s="47">
        <v>0</v>
      </c>
      <c r="M493" s="47">
        <v>0</v>
      </c>
      <c r="N493" s="47">
        <v>0</v>
      </c>
      <c r="O493" s="47">
        <v>0</v>
      </c>
      <c r="P493" s="47">
        <v>0</v>
      </c>
      <c r="Q493" s="47">
        <v>0</v>
      </c>
      <c r="R493" s="47">
        <v>0</v>
      </c>
      <c r="S493" s="47">
        <v>0</v>
      </c>
      <c r="T493" s="47">
        <v>0</v>
      </c>
      <c r="U493" s="47">
        <v>0</v>
      </c>
      <c r="V493" s="47">
        <v>0</v>
      </c>
      <c r="W493" s="47">
        <v>0</v>
      </c>
      <c r="X493" s="47">
        <v>0</v>
      </c>
      <c r="Y493" s="47">
        <v>0</v>
      </c>
      <c r="Z493" s="47">
        <v>0</v>
      </c>
      <c r="AA493" s="47">
        <v>0</v>
      </c>
      <c r="AB493" s="47">
        <v>0</v>
      </c>
      <c r="AC493" s="47">
        <v>0</v>
      </c>
      <c r="AD493" s="47">
        <v>0</v>
      </c>
      <c r="AE493" s="47">
        <v>0</v>
      </c>
      <c r="AF493" s="47">
        <v>0</v>
      </c>
      <c r="AG493" s="47">
        <v>0</v>
      </c>
      <c r="AH493" s="47">
        <v>0</v>
      </c>
      <c r="AI493" s="47">
        <v>0</v>
      </c>
      <c r="AJ493" s="47">
        <v>0</v>
      </c>
      <c r="AK493" s="30">
        <v>0</v>
      </c>
      <c r="AL493" s="107">
        <v>6.15740740740741E-3</v>
      </c>
      <c r="AM493">
        <v>50.746000000000002</v>
      </c>
    </row>
    <row r="494" spans="1:39" x14ac:dyDescent="0.45">
      <c r="A494" s="30" t="s">
        <v>170</v>
      </c>
      <c r="B494" s="30">
        <v>2019</v>
      </c>
      <c r="C494" s="49">
        <v>43772</v>
      </c>
      <c r="D494" s="30" t="s">
        <v>72</v>
      </c>
      <c r="E494" s="47" t="s">
        <v>324</v>
      </c>
      <c r="F494" s="47" t="s">
        <v>61</v>
      </c>
      <c r="G494" s="13">
        <f>(C494-VLOOKUP(E494,Riders!$A$2:$C$3501,2,FALSE))/365</f>
        <v>26.13150684931507</v>
      </c>
      <c r="H494" s="30">
        <v>18</v>
      </c>
      <c r="I494" s="47">
        <v>0</v>
      </c>
      <c r="J494" s="47">
        <v>0</v>
      </c>
      <c r="K494" s="47">
        <v>0</v>
      </c>
      <c r="L494" s="47">
        <v>0</v>
      </c>
      <c r="M494" s="47">
        <v>0</v>
      </c>
      <c r="N494" s="47">
        <v>0</v>
      </c>
      <c r="O494" s="47">
        <v>0</v>
      </c>
      <c r="P494" s="47">
        <v>0</v>
      </c>
      <c r="Q494" s="47">
        <v>0</v>
      </c>
      <c r="R494" s="47">
        <v>0</v>
      </c>
      <c r="S494" s="47">
        <v>0</v>
      </c>
      <c r="T494" s="47">
        <v>0</v>
      </c>
      <c r="U494" s="47">
        <v>0</v>
      </c>
      <c r="V494" s="47">
        <v>0</v>
      </c>
      <c r="W494" s="47">
        <v>0</v>
      </c>
      <c r="X494" s="47">
        <v>0</v>
      </c>
      <c r="Y494" s="47">
        <v>0</v>
      </c>
      <c r="Z494" s="47">
        <v>0</v>
      </c>
      <c r="AA494" s="47">
        <v>0</v>
      </c>
      <c r="AB494" s="47">
        <v>0</v>
      </c>
      <c r="AC494" s="47">
        <v>0</v>
      </c>
      <c r="AD494" s="47">
        <v>0</v>
      </c>
      <c r="AE494" s="47">
        <v>0</v>
      </c>
      <c r="AF494" s="47">
        <v>0</v>
      </c>
      <c r="AG494" s="47">
        <v>0</v>
      </c>
      <c r="AH494" s="47">
        <v>0</v>
      </c>
      <c r="AI494" s="47">
        <v>0</v>
      </c>
      <c r="AJ494" s="47">
        <v>0</v>
      </c>
      <c r="AK494" s="30">
        <v>0</v>
      </c>
      <c r="AL494" s="107">
        <v>6.15740740740741E-3</v>
      </c>
      <c r="AM494">
        <v>50.746000000000002</v>
      </c>
    </row>
    <row r="495" spans="1:39" x14ac:dyDescent="0.45">
      <c r="A495" s="30" t="s">
        <v>170</v>
      </c>
      <c r="B495" s="30">
        <v>2019</v>
      </c>
      <c r="C495" s="49">
        <v>43772</v>
      </c>
      <c r="D495" s="30" t="s">
        <v>72</v>
      </c>
      <c r="E495" s="47" t="s">
        <v>224</v>
      </c>
      <c r="F495" s="47" t="s">
        <v>225</v>
      </c>
      <c r="G495" s="13">
        <f>(C495-VLOOKUP(E495,Riders!$A$2:$C$3501,2,FALSE))/365</f>
        <v>19.898630136986302</v>
      </c>
      <c r="H495" s="30">
        <v>19</v>
      </c>
      <c r="I495" s="47">
        <v>0</v>
      </c>
      <c r="J495" s="47">
        <v>0</v>
      </c>
      <c r="K495" s="47">
        <v>0</v>
      </c>
      <c r="L495" s="47">
        <v>0</v>
      </c>
      <c r="M495" s="47">
        <v>0</v>
      </c>
      <c r="N495" s="47">
        <v>0</v>
      </c>
      <c r="O495" s="47">
        <v>0</v>
      </c>
      <c r="P495" s="47">
        <v>0</v>
      </c>
      <c r="Q495" s="47">
        <v>0</v>
      </c>
      <c r="R495" s="47">
        <v>0</v>
      </c>
      <c r="S495" s="47">
        <v>0</v>
      </c>
      <c r="T495" s="47">
        <v>0</v>
      </c>
      <c r="U495" s="47">
        <v>0</v>
      </c>
      <c r="V495" s="47">
        <v>0</v>
      </c>
      <c r="W495" s="47">
        <v>0</v>
      </c>
      <c r="X495" s="47">
        <v>0</v>
      </c>
      <c r="Y495" s="47">
        <v>0</v>
      </c>
      <c r="Z495" s="47">
        <v>0</v>
      </c>
      <c r="AA495" s="47">
        <v>0</v>
      </c>
      <c r="AB495" s="47">
        <v>0</v>
      </c>
      <c r="AC495" s="47">
        <v>0</v>
      </c>
      <c r="AD495" s="47">
        <v>0</v>
      </c>
      <c r="AE495" s="47">
        <v>0</v>
      </c>
      <c r="AF495" s="47">
        <v>0</v>
      </c>
      <c r="AG495" s="47">
        <v>0</v>
      </c>
      <c r="AH495" s="47">
        <v>0</v>
      </c>
      <c r="AI495" s="47">
        <v>0</v>
      </c>
      <c r="AJ495" s="47">
        <v>0</v>
      </c>
      <c r="AK495" s="30">
        <v>0</v>
      </c>
      <c r="AL495" s="107">
        <v>6.15740740740741E-3</v>
      </c>
      <c r="AM495">
        <v>50.746000000000002</v>
      </c>
    </row>
    <row r="496" spans="1:39" x14ac:dyDescent="0.45">
      <c r="A496" s="30" t="s">
        <v>170</v>
      </c>
      <c r="B496" s="30">
        <v>2019</v>
      </c>
      <c r="C496" s="49">
        <v>43772</v>
      </c>
      <c r="D496" s="30" t="s">
        <v>72</v>
      </c>
      <c r="E496" s="47" t="s">
        <v>303</v>
      </c>
      <c r="F496" s="47" t="s">
        <v>232</v>
      </c>
      <c r="G496" s="13">
        <f>(C496-VLOOKUP(E496,Riders!$A$2:$C$3501,2,FALSE))/365</f>
        <v>25.408219178082192</v>
      </c>
      <c r="H496" s="30">
        <v>20</v>
      </c>
      <c r="I496" s="47">
        <v>0</v>
      </c>
      <c r="J496" s="47">
        <v>0</v>
      </c>
      <c r="K496" s="47">
        <v>0</v>
      </c>
      <c r="L496" s="47">
        <v>0</v>
      </c>
      <c r="M496" s="47">
        <v>0</v>
      </c>
      <c r="N496" s="47">
        <v>0</v>
      </c>
      <c r="O496" s="47">
        <v>0</v>
      </c>
      <c r="P496" s="47">
        <v>0</v>
      </c>
      <c r="Q496" s="47">
        <v>0</v>
      </c>
      <c r="R496" s="47">
        <v>0</v>
      </c>
      <c r="S496" s="47">
        <v>0</v>
      </c>
      <c r="T496" s="47">
        <v>0</v>
      </c>
      <c r="U496" s="47">
        <v>0</v>
      </c>
      <c r="V496" s="47">
        <v>0</v>
      </c>
      <c r="W496" s="47">
        <v>0</v>
      </c>
      <c r="X496" s="47">
        <v>0</v>
      </c>
      <c r="Y496" s="47">
        <v>0</v>
      </c>
      <c r="Z496" s="47">
        <v>0</v>
      </c>
      <c r="AA496" s="47">
        <v>0</v>
      </c>
      <c r="AB496" s="47">
        <v>0</v>
      </c>
      <c r="AC496" s="47">
        <v>0</v>
      </c>
      <c r="AD496" s="47">
        <v>0</v>
      </c>
      <c r="AE496" s="47">
        <v>0</v>
      </c>
      <c r="AF496" s="47">
        <v>0</v>
      </c>
      <c r="AG496" s="47">
        <v>0</v>
      </c>
      <c r="AH496" s="47">
        <v>0</v>
      </c>
      <c r="AI496" s="47">
        <v>0</v>
      </c>
      <c r="AJ496" s="47">
        <v>0</v>
      </c>
      <c r="AK496" s="30">
        <v>0</v>
      </c>
      <c r="AL496" s="107">
        <v>6.15740740740741E-3</v>
      </c>
      <c r="AM496">
        <v>50.746000000000002</v>
      </c>
    </row>
    <row r="497" spans="1:39" x14ac:dyDescent="0.45">
      <c r="A497" s="30" t="s">
        <v>170</v>
      </c>
      <c r="B497" s="30">
        <v>2019</v>
      </c>
      <c r="C497" s="49">
        <v>43772</v>
      </c>
      <c r="D497" s="30" t="s">
        <v>72</v>
      </c>
      <c r="E497" s="47" t="s">
        <v>305</v>
      </c>
      <c r="F497" s="47" t="s">
        <v>172</v>
      </c>
      <c r="G497" s="13">
        <f>(C497-VLOOKUP(E497,Riders!$A$2:$C$3501,2,FALSE))/365</f>
        <v>35.282191780821918</v>
      </c>
      <c r="H497" s="30">
        <v>21</v>
      </c>
      <c r="I497" s="47">
        <v>0</v>
      </c>
      <c r="J497" s="47">
        <v>0</v>
      </c>
      <c r="K497" s="47">
        <v>0</v>
      </c>
      <c r="L497" s="47">
        <v>0</v>
      </c>
      <c r="M497" s="47">
        <v>0</v>
      </c>
      <c r="N497" s="47">
        <v>0</v>
      </c>
      <c r="O497" s="47">
        <v>0</v>
      </c>
      <c r="P497" s="47">
        <v>0</v>
      </c>
      <c r="Q497" s="47">
        <v>0</v>
      </c>
      <c r="R497" s="47">
        <v>0</v>
      </c>
      <c r="S497" s="47">
        <v>0</v>
      </c>
      <c r="T497" s="47">
        <v>0</v>
      </c>
      <c r="U497" s="47">
        <v>0</v>
      </c>
      <c r="V497" s="47">
        <v>0</v>
      </c>
      <c r="W497" s="47">
        <v>0</v>
      </c>
      <c r="X497" s="47">
        <v>0</v>
      </c>
      <c r="Y497" s="47">
        <v>0</v>
      </c>
      <c r="Z497" s="47">
        <v>0</v>
      </c>
      <c r="AA497" s="47">
        <v>0</v>
      </c>
      <c r="AB497" s="47">
        <v>0</v>
      </c>
      <c r="AC497" s="47">
        <v>0</v>
      </c>
      <c r="AD497" s="47">
        <v>0</v>
      </c>
      <c r="AE497" s="47">
        <v>0</v>
      </c>
      <c r="AF497" s="47">
        <v>0</v>
      </c>
      <c r="AG497" s="47">
        <v>0</v>
      </c>
      <c r="AH497" s="47">
        <v>0</v>
      </c>
      <c r="AI497" s="47">
        <v>0</v>
      </c>
      <c r="AJ497" s="47">
        <v>0</v>
      </c>
      <c r="AK497" s="30">
        <v>0</v>
      </c>
      <c r="AL497" s="107">
        <v>6.15740740740741E-3</v>
      </c>
      <c r="AM497">
        <v>50.746000000000002</v>
      </c>
    </row>
    <row r="498" spans="1:39" x14ac:dyDescent="0.45">
      <c r="A498" s="30" t="s">
        <v>170</v>
      </c>
      <c r="B498" s="30">
        <v>2019</v>
      </c>
      <c r="C498" s="49">
        <v>43772</v>
      </c>
      <c r="D498" s="30" t="s">
        <v>72</v>
      </c>
      <c r="E498" s="47" t="s">
        <v>216</v>
      </c>
      <c r="F498" s="47" t="s">
        <v>27</v>
      </c>
      <c r="G498" s="13">
        <f>(C498-VLOOKUP(E498,Riders!$A$2:$C$3501,2,FALSE))/365</f>
        <v>20.736986301369864</v>
      </c>
      <c r="H498" s="30">
        <v>22</v>
      </c>
      <c r="I498" s="47">
        <v>0</v>
      </c>
      <c r="J498" s="47">
        <v>0</v>
      </c>
      <c r="K498" s="47">
        <v>0</v>
      </c>
      <c r="L498" s="47">
        <v>0</v>
      </c>
      <c r="M498" s="47">
        <v>0</v>
      </c>
      <c r="N498" s="47">
        <v>0</v>
      </c>
      <c r="O498" s="47">
        <v>0</v>
      </c>
      <c r="P498" s="47">
        <v>0</v>
      </c>
      <c r="Q498" s="47">
        <v>0</v>
      </c>
      <c r="R498" s="47">
        <v>0</v>
      </c>
      <c r="S498" s="47">
        <v>0</v>
      </c>
      <c r="T498" s="47">
        <v>0</v>
      </c>
      <c r="U498" s="47">
        <v>0</v>
      </c>
      <c r="V498" s="47">
        <v>0</v>
      </c>
      <c r="W498" s="47">
        <v>0</v>
      </c>
      <c r="X498" s="47">
        <v>0</v>
      </c>
      <c r="Y498" s="47">
        <v>0</v>
      </c>
      <c r="Z498" s="47">
        <v>0</v>
      </c>
      <c r="AA498" s="47">
        <v>0</v>
      </c>
      <c r="AB498" s="47">
        <v>0</v>
      </c>
      <c r="AC498" s="47">
        <v>0</v>
      </c>
      <c r="AD498" s="47">
        <v>0</v>
      </c>
      <c r="AE498" s="47">
        <v>0</v>
      </c>
      <c r="AF498" s="47">
        <v>0</v>
      </c>
      <c r="AG498" s="47">
        <v>0</v>
      </c>
      <c r="AH498" s="47">
        <v>0</v>
      </c>
      <c r="AI498" s="47">
        <v>0</v>
      </c>
      <c r="AJ498" s="47">
        <v>0</v>
      </c>
      <c r="AK498" s="30">
        <v>0</v>
      </c>
      <c r="AL498" s="107">
        <v>6.15740740740741E-3</v>
      </c>
      <c r="AM498">
        <v>50.746000000000002</v>
      </c>
    </row>
    <row r="499" spans="1:39" x14ac:dyDescent="0.45">
      <c r="A499" s="30" t="s">
        <v>170</v>
      </c>
      <c r="B499" s="30">
        <v>2019</v>
      </c>
      <c r="C499" s="49">
        <v>43772</v>
      </c>
      <c r="D499" s="30" t="s">
        <v>72</v>
      </c>
      <c r="E499" s="47" t="s">
        <v>302</v>
      </c>
      <c r="F499" s="47" t="s">
        <v>264</v>
      </c>
      <c r="G499" s="13">
        <f>(C499-VLOOKUP(E499,Riders!$A$2:$C$3501,2,FALSE))/365</f>
        <v>39.509589041095893</v>
      </c>
      <c r="H499" s="30">
        <v>23</v>
      </c>
      <c r="I499" s="47">
        <v>0</v>
      </c>
      <c r="J499" s="47">
        <v>0</v>
      </c>
      <c r="K499" s="47">
        <v>0</v>
      </c>
      <c r="L499" s="47">
        <v>0</v>
      </c>
      <c r="M499" s="47">
        <v>0</v>
      </c>
      <c r="N499" s="47">
        <v>0</v>
      </c>
      <c r="O499" s="47">
        <v>0</v>
      </c>
      <c r="P499" s="47">
        <v>0</v>
      </c>
      <c r="Q499" s="47">
        <v>0</v>
      </c>
      <c r="R499" s="47">
        <v>0</v>
      </c>
      <c r="S499" s="47">
        <v>0</v>
      </c>
      <c r="T499" s="47">
        <v>0</v>
      </c>
      <c r="U499" s="47">
        <v>0</v>
      </c>
      <c r="V499" s="47">
        <v>0</v>
      </c>
      <c r="W499" s="47">
        <v>0</v>
      </c>
      <c r="X499" s="47">
        <v>0</v>
      </c>
      <c r="Y499" s="47">
        <v>0</v>
      </c>
      <c r="Z499" s="47">
        <v>0</v>
      </c>
      <c r="AA499" s="47">
        <v>0</v>
      </c>
      <c r="AB499" s="47">
        <v>0</v>
      </c>
      <c r="AC499" s="47">
        <v>0</v>
      </c>
      <c r="AD499" s="47">
        <v>0</v>
      </c>
      <c r="AE499" s="47">
        <v>0</v>
      </c>
      <c r="AF499" s="47">
        <v>0</v>
      </c>
      <c r="AG499" s="47">
        <v>0</v>
      </c>
      <c r="AH499" s="47">
        <v>0</v>
      </c>
      <c r="AI499" s="47">
        <v>0</v>
      </c>
      <c r="AJ499" s="47">
        <v>0</v>
      </c>
      <c r="AK499" s="30">
        <v>0</v>
      </c>
      <c r="AL499" s="107">
        <v>6.15740740740741E-3</v>
      </c>
      <c r="AM499">
        <v>50.746000000000002</v>
      </c>
    </row>
    <row r="500" spans="1:39" x14ac:dyDescent="0.45">
      <c r="A500" s="30" t="s">
        <v>170</v>
      </c>
      <c r="B500" s="30">
        <v>2019</v>
      </c>
      <c r="C500" s="49">
        <v>43772</v>
      </c>
      <c r="D500" s="30" t="s">
        <v>72</v>
      </c>
      <c r="E500" s="47" t="s">
        <v>277</v>
      </c>
      <c r="F500" s="47" t="s">
        <v>278</v>
      </c>
      <c r="G500" s="13">
        <f>(C500-VLOOKUP(E500,Riders!$A$2:$C$3501,2,FALSE))/365</f>
        <v>21.646575342465752</v>
      </c>
      <c r="H500" s="30">
        <v>24</v>
      </c>
      <c r="I500" s="47">
        <v>0</v>
      </c>
      <c r="J500" s="47">
        <v>0</v>
      </c>
      <c r="K500" s="47">
        <v>0</v>
      </c>
      <c r="L500" s="47">
        <v>0</v>
      </c>
      <c r="M500" s="47">
        <v>0</v>
      </c>
      <c r="N500" s="47">
        <v>0</v>
      </c>
      <c r="O500" s="47">
        <v>0</v>
      </c>
      <c r="P500" s="47">
        <v>0</v>
      </c>
      <c r="Q500" s="47">
        <v>0</v>
      </c>
      <c r="R500" s="47">
        <v>0</v>
      </c>
      <c r="S500" s="47">
        <v>0</v>
      </c>
      <c r="T500" s="47">
        <v>0</v>
      </c>
      <c r="U500" s="47">
        <v>0</v>
      </c>
      <c r="V500" s="47">
        <v>0</v>
      </c>
      <c r="W500" s="47">
        <v>0</v>
      </c>
      <c r="X500" s="47">
        <v>0</v>
      </c>
      <c r="Y500" s="47">
        <v>0</v>
      </c>
      <c r="Z500" s="47">
        <v>0</v>
      </c>
      <c r="AA500" s="47">
        <v>0</v>
      </c>
      <c r="AB500" s="47">
        <v>0</v>
      </c>
      <c r="AC500" s="47">
        <v>0</v>
      </c>
      <c r="AD500" s="47">
        <v>0</v>
      </c>
      <c r="AE500" s="47">
        <v>0</v>
      </c>
      <c r="AF500" s="47">
        <v>0</v>
      </c>
      <c r="AG500" s="47">
        <v>0</v>
      </c>
      <c r="AH500" s="47">
        <v>0</v>
      </c>
      <c r="AI500" s="47">
        <v>0</v>
      </c>
      <c r="AJ500" s="47">
        <v>0</v>
      </c>
      <c r="AK500" s="30">
        <v>0</v>
      </c>
      <c r="AL500" s="107">
        <v>6.15740740740741E-3</v>
      </c>
      <c r="AM500">
        <v>50.746000000000002</v>
      </c>
    </row>
    <row r="501" spans="1:39" x14ac:dyDescent="0.45">
      <c r="A501" s="29" t="s">
        <v>173</v>
      </c>
      <c r="B501" s="29">
        <v>2019</v>
      </c>
      <c r="C501" s="52">
        <v>43525</v>
      </c>
      <c r="D501" s="29" t="s">
        <v>13</v>
      </c>
      <c r="E501" s="51" t="s">
        <v>221</v>
      </c>
      <c r="F501" s="51" t="s">
        <v>40</v>
      </c>
      <c r="G501" s="13">
        <f>(C501-VLOOKUP(E501,Riders!$A$2:$C$3501,2,FALSE))/365</f>
        <v>21.904109589041095</v>
      </c>
      <c r="H501" s="29">
        <v>1</v>
      </c>
      <c r="I501" s="51">
        <v>0</v>
      </c>
      <c r="J501" s="51">
        <v>0</v>
      </c>
      <c r="K501" s="51">
        <v>0</v>
      </c>
      <c r="L501" s="51">
        <v>0</v>
      </c>
      <c r="M501" s="51">
        <v>0</v>
      </c>
      <c r="N501" s="51">
        <v>0</v>
      </c>
      <c r="O501" s="51">
        <v>0</v>
      </c>
      <c r="P501" s="51">
        <v>0</v>
      </c>
      <c r="Q501" s="51">
        <v>0</v>
      </c>
      <c r="R501" s="51">
        <v>0</v>
      </c>
      <c r="S501" s="51">
        <v>1</v>
      </c>
      <c r="T501" s="51">
        <v>1</v>
      </c>
      <c r="U501" s="51">
        <v>1</v>
      </c>
      <c r="V501" s="51">
        <v>1</v>
      </c>
      <c r="W501" s="51">
        <v>0</v>
      </c>
      <c r="X501" s="51">
        <v>0</v>
      </c>
      <c r="Y501" s="51">
        <v>0</v>
      </c>
      <c r="Z501" s="51">
        <v>0</v>
      </c>
      <c r="AA501" s="51">
        <v>0</v>
      </c>
      <c r="AB501" s="51">
        <v>0</v>
      </c>
      <c r="AC501" s="51">
        <v>0</v>
      </c>
      <c r="AD501" s="51">
        <v>0</v>
      </c>
      <c r="AE501" s="51">
        <v>0</v>
      </c>
      <c r="AF501" s="51">
        <v>0</v>
      </c>
      <c r="AG501" s="51">
        <v>0</v>
      </c>
      <c r="AH501" s="51">
        <v>0</v>
      </c>
      <c r="AI501" s="51">
        <v>20</v>
      </c>
      <c r="AJ501" s="51">
        <v>0</v>
      </c>
      <c r="AK501" s="29">
        <v>24</v>
      </c>
      <c r="AL501" s="107">
        <v>5.8564814814814825E-3</v>
      </c>
      <c r="AM501" s="51">
        <v>53.286000000000001</v>
      </c>
    </row>
    <row r="502" spans="1:39" x14ac:dyDescent="0.45">
      <c r="A502" s="29" t="s">
        <v>173</v>
      </c>
      <c r="B502" s="29">
        <v>2019</v>
      </c>
      <c r="C502" s="52">
        <v>43525</v>
      </c>
      <c r="D502" s="29" t="s">
        <v>13</v>
      </c>
      <c r="E502" s="51" t="s">
        <v>322</v>
      </c>
      <c r="F502" s="51" t="s">
        <v>29</v>
      </c>
      <c r="G502" s="13">
        <f>(C502-VLOOKUP(E502,Riders!$A$2:$C$3501,2,FALSE))/365</f>
        <v>31.13150684931507</v>
      </c>
      <c r="H502" s="29">
        <v>2</v>
      </c>
      <c r="I502" s="51">
        <v>0</v>
      </c>
      <c r="J502" s="51">
        <v>0</v>
      </c>
      <c r="K502" s="51">
        <v>0</v>
      </c>
      <c r="L502" s="51">
        <v>0</v>
      </c>
      <c r="M502" s="51">
        <v>0</v>
      </c>
      <c r="N502" s="51">
        <v>0</v>
      </c>
      <c r="O502" s="51">
        <v>0</v>
      </c>
      <c r="P502" s="51">
        <v>0</v>
      </c>
      <c r="Q502" s="51">
        <v>0</v>
      </c>
      <c r="R502" s="51">
        <v>0</v>
      </c>
      <c r="S502" s="51">
        <v>0</v>
      </c>
      <c r="T502" s="51">
        <v>0</v>
      </c>
      <c r="U502" s="51">
        <v>0</v>
      </c>
      <c r="V502" s="51">
        <v>0</v>
      </c>
      <c r="W502" s="51">
        <v>0</v>
      </c>
      <c r="X502" s="51">
        <v>0</v>
      </c>
      <c r="Y502" s="51">
        <v>1</v>
      </c>
      <c r="Z502" s="51">
        <v>0</v>
      </c>
      <c r="AA502" s="51">
        <v>0</v>
      </c>
      <c r="AB502" s="51">
        <v>0</v>
      </c>
      <c r="AC502" s="51">
        <v>0</v>
      </c>
      <c r="AD502" s="51">
        <v>0</v>
      </c>
      <c r="AE502" s="51">
        <v>0</v>
      </c>
      <c r="AF502" s="51">
        <v>0</v>
      </c>
      <c r="AG502" s="51">
        <v>0</v>
      </c>
      <c r="AH502" s="51">
        <v>0</v>
      </c>
      <c r="AI502" s="51">
        <v>20</v>
      </c>
      <c r="AJ502" s="51">
        <v>0</v>
      </c>
      <c r="AK502" s="51">
        <v>21</v>
      </c>
      <c r="AL502" s="107">
        <v>5.8564814814814825E-3</v>
      </c>
      <c r="AM502" s="51">
        <v>53.286000000000001</v>
      </c>
    </row>
    <row r="503" spans="1:39" x14ac:dyDescent="0.45">
      <c r="A503" s="29" t="s">
        <v>173</v>
      </c>
      <c r="B503" s="29">
        <v>2019</v>
      </c>
      <c r="C503" s="52">
        <v>43525</v>
      </c>
      <c r="D503" s="29" t="s">
        <v>13</v>
      </c>
      <c r="E503" s="51" t="s">
        <v>333</v>
      </c>
      <c r="F503" s="51" t="s">
        <v>172</v>
      </c>
      <c r="G503" s="13">
        <f>(C503-VLOOKUP(E503,Riders!$A$2:$C$3501,2,FALSE))/365</f>
        <v>24.586301369863012</v>
      </c>
      <c r="H503" s="29">
        <v>3</v>
      </c>
      <c r="I503" s="51">
        <v>0</v>
      </c>
      <c r="J503" s="51">
        <v>0</v>
      </c>
      <c r="K503" s="51">
        <v>0</v>
      </c>
      <c r="L503" s="51">
        <v>0</v>
      </c>
      <c r="M503" s="51">
        <v>0</v>
      </c>
      <c r="N503" s="51">
        <v>0</v>
      </c>
      <c r="O503" s="51">
        <v>0</v>
      </c>
      <c r="P503" s="51">
        <v>0</v>
      </c>
      <c r="Q503" s="51">
        <v>0</v>
      </c>
      <c r="R503" s="51">
        <v>0</v>
      </c>
      <c r="S503" s="51">
        <v>0</v>
      </c>
      <c r="T503" s="51">
        <v>0</v>
      </c>
      <c r="U503" s="51">
        <v>0</v>
      </c>
      <c r="V503" s="51">
        <v>0</v>
      </c>
      <c r="W503" s="51">
        <v>0</v>
      </c>
      <c r="X503" s="51">
        <v>1</v>
      </c>
      <c r="Y503" s="51">
        <v>0</v>
      </c>
      <c r="Z503" s="51">
        <v>0</v>
      </c>
      <c r="AA503" s="51">
        <v>0</v>
      </c>
      <c r="AB503" s="51">
        <v>0</v>
      </c>
      <c r="AC503" s="51">
        <v>0</v>
      </c>
      <c r="AD503" s="51">
        <v>0</v>
      </c>
      <c r="AE503" s="51">
        <v>0</v>
      </c>
      <c r="AF503" s="51">
        <v>0</v>
      </c>
      <c r="AG503" s="51">
        <v>0</v>
      </c>
      <c r="AH503" s="51">
        <v>0</v>
      </c>
      <c r="AI503" s="51">
        <v>20</v>
      </c>
      <c r="AJ503" s="51">
        <v>0</v>
      </c>
      <c r="AK503" s="51">
        <v>21</v>
      </c>
      <c r="AL503" s="107">
        <v>5.8564814814814799E-3</v>
      </c>
      <c r="AM503" s="51">
        <v>53.286000000000001</v>
      </c>
    </row>
    <row r="504" spans="1:39" x14ac:dyDescent="0.45">
      <c r="A504" s="29" t="s">
        <v>173</v>
      </c>
      <c r="B504" s="29">
        <v>2019</v>
      </c>
      <c r="C504" s="52">
        <v>43525</v>
      </c>
      <c r="D504" s="29" t="s">
        <v>13</v>
      </c>
      <c r="E504" s="51" t="s">
        <v>237</v>
      </c>
      <c r="F504" s="51" t="s">
        <v>238</v>
      </c>
      <c r="G504" s="13">
        <f>(C504-VLOOKUP(E504,Riders!$A$2:$C$3501,2,FALSE))/365</f>
        <v>22.783561643835615</v>
      </c>
      <c r="H504" s="29">
        <v>4</v>
      </c>
      <c r="I504" s="51">
        <v>0</v>
      </c>
      <c r="J504" s="51">
        <v>0</v>
      </c>
      <c r="K504" s="51">
        <v>0</v>
      </c>
      <c r="L504" s="51">
        <v>0</v>
      </c>
      <c r="M504" s="51">
        <v>0</v>
      </c>
      <c r="N504" s="51">
        <v>0</v>
      </c>
      <c r="O504" s="51">
        <v>0</v>
      </c>
      <c r="P504" s="51">
        <v>0</v>
      </c>
      <c r="Q504" s="51">
        <v>0</v>
      </c>
      <c r="R504" s="51">
        <v>0</v>
      </c>
      <c r="S504" s="51">
        <v>0</v>
      </c>
      <c r="T504" s="51">
        <v>0</v>
      </c>
      <c r="U504" s="51">
        <v>0</v>
      </c>
      <c r="V504" s="51">
        <v>0</v>
      </c>
      <c r="W504" s="51">
        <v>0</v>
      </c>
      <c r="X504" s="51">
        <v>0</v>
      </c>
      <c r="Y504" s="51">
        <v>0</v>
      </c>
      <c r="Z504" s="51">
        <v>0</v>
      </c>
      <c r="AA504" s="51">
        <v>0</v>
      </c>
      <c r="AB504" s="51">
        <v>0</v>
      </c>
      <c r="AC504" s="51">
        <v>0</v>
      </c>
      <c r="AD504" s="51">
        <v>0</v>
      </c>
      <c r="AE504" s="51">
        <v>0</v>
      </c>
      <c r="AF504" s="51">
        <v>0</v>
      </c>
      <c r="AG504" s="51">
        <v>0</v>
      </c>
      <c r="AH504" s="51">
        <v>0</v>
      </c>
      <c r="AI504" s="51">
        <v>20</v>
      </c>
      <c r="AJ504" s="51">
        <v>0</v>
      </c>
      <c r="AK504" s="51">
        <v>20</v>
      </c>
      <c r="AL504" s="107">
        <v>5.8564814814814799E-3</v>
      </c>
      <c r="AM504" s="51">
        <v>53.286000000000001</v>
      </c>
    </row>
    <row r="505" spans="1:39" x14ac:dyDescent="0.45">
      <c r="A505" s="29" t="s">
        <v>173</v>
      </c>
      <c r="B505" s="29">
        <v>2019</v>
      </c>
      <c r="C505" s="52">
        <v>43525</v>
      </c>
      <c r="D505" s="29" t="s">
        <v>13</v>
      </c>
      <c r="E505" s="51" t="s">
        <v>307</v>
      </c>
      <c r="F505" s="51" t="s">
        <v>27</v>
      </c>
      <c r="G505" s="13">
        <f>(C505-VLOOKUP(E505,Riders!$A$2:$C$3501,2,FALSE))/365</f>
        <v>25.764383561643836</v>
      </c>
      <c r="H505" s="29">
        <v>5</v>
      </c>
      <c r="I505" s="51">
        <v>0</v>
      </c>
      <c r="J505" s="51">
        <v>0</v>
      </c>
      <c r="K505" s="51">
        <v>0</v>
      </c>
      <c r="L505" s="51">
        <v>0</v>
      </c>
      <c r="M505" s="51">
        <v>0</v>
      </c>
      <c r="N505" s="51">
        <v>0</v>
      </c>
      <c r="O505" s="51">
        <v>1</v>
      </c>
      <c r="P505" s="51">
        <v>1</v>
      </c>
      <c r="Q505" s="51">
        <v>1</v>
      </c>
      <c r="R505" s="51">
        <v>1</v>
      </c>
      <c r="S505" s="51">
        <v>0</v>
      </c>
      <c r="T505" s="51">
        <v>0</v>
      </c>
      <c r="U505" s="51">
        <v>0</v>
      </c>
      <c r="V505" s="51">
        <v>0</v>
      </c>
      <c r="W505" s="51">
        <v>0</v>
      </c>
      <c r="X505" s="51">
        <v>0</v>
      </c>
      <c r="Y505" s="51">
        <v>0</v>
      </c>
      <c r="Z505" s="51">
        <v>1</v>
      </c>
      <c r="AA505" s="51">
        <v>1</v>
      </c>
      <c r="AB505" s="51">
        <v>1</v>
      </c>
      <c r="AC505" s="51">
        <v>1</v>
      </c>
      <c r="AD505" s="51">
        <v>1</v>
      </c>
      <c r="AE505" s="51">
        <v>0</v>
      </c>
      <c r="AF505" s="51">
        <v>0</v>
      </c>
      <c r="AG505" s="51">
        <v>0</v>
      </c>
      <c r="AH505" s="51">
        <v>0</v>
      </c>
      <c r="AI505" s="51">
        <v>0</v>
      </c>
      <c r="AJ505" s="51">
        <v>0</v>
      </c>
      <c r="AK505" s="51">
        <v>9</v>
      </c>
      <c r="AL505" s="107">
        <v>5.8564814814814799E-3</v>
      </c>
      <c r="AM505" s="51">
        <v>53.286000000000001</v>
      </c>
    </row>
    <row r="506" spans="1:39" x14ac:dyDescent="0.45">
      <c r="A506" s="29" t="s">
        <v>173</v>
      </c>
      <c r="B506" s="29">
        <v>2019</v>
      </c>
      <c r="C506" s="52">
        <v>43525</v>
      </c>
      <c r="D506" s="29" t="s">
        <v>13</v>
      </c>
      <c r="E506" s="51" t="s">
        <v>306</v>
      </c>
      <c r="F506" s="51" t="s">
        <v>19</v>
      </c>
      <c r="G506" s="13">
        <f>(C506-VLOOKUP(E506,Riders!$A$2:$C$3501,2,FALSE))/365</f>
        <v>36.4</v>
      </c>
      <c r="H506" s="29">
        <v>6</v>
      </c>
      <c r="I506" s="51">
        <v>0</v>
      </c>
      <c r="J506" s="51">
        <v>0</v>
      </c>
      <c r="K506" s="51">
        <v>0</v>
      </c>
      <c r="L506" s="51">
        <v>0</v>
      </c>
      <c r="M506" s="51">
        <v>0</v>
      </c>
      <c r="N506" s="51">
        <v>1</v>
      </c>
      <c r="O506" s="51">
        <v>0</v>
      </c>
      <c r="P506" s="51">
        <v>0</v>
      </c>
      <c r="Q506" s="51">
        <v>0</v>
      </c>
      <c r="R506" s="51">
        <v>0</v>
      </c>
      <c r="S506" s="51">
        <v>0</v>
      </c>
      <c r="T506" s="51">
        <v>0</v>
      </c>
      <c r="U506" s="51">
        <v>0</v>
      </c>
      <c r="V506" s="51">
        <v>0</v>
      </c>
      <c r="W506" s="51">
        <v>0</v>
      </c>
      <c r="X506" s="51">
        <v>0</v>
      </c>
      <c r="Y506" s="51">
        <v>0</v>
      </c>
      <c r="Z506" s="51">
        <v>0</v>
      </c>
      <c r="AA506" s="51">
        <v>0</v>
      </c>
      <c r="AB506" s="51">
        <v>0</v>
      </c>
      <c r="AC506" s="51">
        <v>0</v>
      </c>
      <c r="AD506" s="51">
        <v>0</v>
      </c>
      <c r="AE506" s="51">
        <v>1</v>
      </c>
      <c r="AF506" s="51">
        <v>0</v>
      </c>
      <c r="AG506" s="51">
        <v>1</v>
      </c>
      <c r="AH506" s="51">
        <v>0</v>
      </c>
      <c r="AI506" s="51">
        <v>0</v>
      </c>
      <c r="AJ506" s="51">
        <v>0</v>
      </c>
      <c r="AK506" s="51">
        <v>3</v>
      </c>
      <c r="AL506" s="107">
        <v>5.8564814814814799E-3</v>
      </c>
      <c r="AM506" s="51">
        <v>53.286000000000001</v>
      </c>
    </row>
    <row r="507" spans="1:39" x14ac:dyDescent="0.45">
      <c r="A507" s="29" t="s">
        <v>173</v>
      </c>
      <c r="B507" s="29">
        <v>2019</v>
      </c>
      <c r="C507" s="52">
        <v>43525</v>
      </c>
      <c r="D507" s="29" t="s">
        <v>13</v>
      </c>
      <c r="E507" s="51" t="s">
        <v>298</v>
      </c>
      <c r="F507" s="51" t="s">
        <v>53</v>
      </c>
      <c r="G507" s="13">
        <f>(C507-VLOOKUP(E507,Riders!$A$2:$C$3501,2,FALSE))/365</f>
        <v>19.621917808219177</v>
      </c>
      <c r="H507" s="29">
        <v>7</v>
      </c>
      <c r="I507" s="51">
        <v>0</v>
      </c>
      <c r="J507" s="51">
        <v>0</v>
      </c>
      <c r="K507" s="51">
        <v>0</v>
      </c>
      <c r="L507" s="51">
        <v>0</v>
      </c>
      <c r="M507" s="51">
        <v>1</v>
      </c>
      <c r="N507" s="51">
        <v>0</v>
      </c>
      <c r="O507" s="51">
        <v>0</v>
      </c>
      <c r="P507" s="51">
        <v>0</v>
      </c>
      <c r="Q507" s="51">
        <v>0</v>
      </c>
      <c r="R507" s="51">
        <v>0</v>
      </c>
      <c r="S507" s="51">
        <v>0</v>
      </c>
      <c r="T507" s="51">
        <v>0</v>
      </c>
      <c r="U507" s="51">
        <v>0</v>
      </c>
      <c r="V507" s="51">
        <v>0</v>
      </c>
      <c r="W507" s="51">
        <v>0</v>
      </c>
      <c r="X507" s="51">
        <v>0</v>
      </c>
      <c r="Y507" s="51">
        <v>0</v>
      </c>
      <c r="Z507" s="51">
        <v>0</v>
      </c>
      <c r="AA507" s="51">
        <v>0</v>
      </c>
      <c r="AB507" s="51">
        <v>0</v>
      </c>
      <c r="AC507" s="51">
        <v>0</v>
      </c>
      <c r="AD507" s="51">
        <v>0</v>
      </c>
      <c r="AE507" s="51">
        <v>0</v>
      </c>
      <c r="AF507" s="51">
        <v>1</v>
      </c>
      <c r="AG507" s="51">
        <v>0</v>
      </c>
      <c r="AH507" s="51">
        <v>0</v>
      </c>
      <c r="AI507" s="51">
        <v>0</v>
      </c>
      <c r="AJ507" s="51">
        <v>0</v>
      </c>
      <c r="AK507" s="51">
        <v>2</v>
      </c>
      <c r="AL507" s="107">
        <v>5.8564814814814799E-3</v>
      </c>
      <c r="AM507" s="51">
        <v>53.286000000000001</v>
      </c>
    </row>
    <row r="508" spans="1:39" x14ac:dyDescent="0.45">
      <c r="A508" s="29" t="s">
        <v>173</v>
      </c>
      <c r="B508" s="29">
        <v>2019</v>
      </c>
      <c r="C508" s="52">
        <v>43525</v>
      </c>
      <c r="D508" s="29" t="s">
        <v>13</v>
      </c>
      <c r="E508" s="51" t="s">
        <v>269</v>
      </c>
      <c r="F508" s="51" t="s">
        <v>25</v>
      </c>
      <c r="G508" s="13">
        <f>(C508-VLOOKUP(E508,Riders!$A$2:$C$3501,2,FALSE))/365</f>
        <v>24.986301369863014</v>
      </c>
      <c r="H508" s="29">
        <v>8</v>
      </c>
      <c r="I508" s="51">
        <v>0</v>
      </c>
      <c r="J508" s="51">
        <v>0</v>
      </c>
      <c r="K508" s="51">
        <v>1</v>
      </c>
      <c r="L508" s="51">
        <v>1</v>
      </c>
      <c r="M508" s="51">
        <v>0</v>
      </c>
      <c r="N508" s="51">
        <v>0</v>
      </c>
      <c r="O508" s="51">
        <v>0</v>
      </c>
      <c r="P508" s="51">
        <v>0</v>
      </c>
      <c r="Q508" s="51">
        <v>0</v>
      </c>
      <c r="R508" s="51">
        <v>0</v>
      </c>
      <c r="S508" s="51">
        <v>0</v>
      </c>
      <c r="T508" s="51">
        <v>0</v>
      </c>
      <c r="U508" s="51">
        <v>0</v>
      </c>
      <c r="V508" s="51">
        <v>0</v>
      </c>
      <c r="W508" s="51">
        <v>0</v>
      </c>
      <c r="X508" s="51">
        <v>0</v>
      </c>
      <c r="Y508" s="51">
        <v>0</v>
      </c>
      <c r="Z508" s="51">
        <v>0</v>
      </c>
      <c r="AA508" s="51">
        <v>0</v>
      </c>
      <c r="AB508" s="51">
        <v>0</v>
      </c>
      <c r="AC508" s="51">
        <v>0</v>
      </c>
      <c r="AD508" s="51">
        <v>0</v>
      </c>
      <c r="AE508" s="51">
        <v>0</v>
      </c>
      <c r="AF508" s="51">
        <v>0</v>
      </c>
      <c r="AG508" s="51">
        <v>0</v>
      </c>
      <c r="AH508" s="51">
        <v>0</v>
      </c>
      <c r="AI508" s="51">
        <v>0</v>
      </c>
      <c r="AJ508" s="51">
        <v>0</v>
      </c>
      <c r="AK508" s="51">
        <v>2</v>
      </c>
      <c r="AL508" s="107">
        <v>5.8564814814814799E-3</v>
      </c>
      <c r="AM508" s="51">
        <v>53.286000000000001</v>
      </c>
    </row>
    <row r="509" spans="1:39" x14ac:dyDescent="0.45">
      <c r="A509" s="29" t="s">
        <v>173</v>
      </c>
      <c r="B509" s="29">
        <v>2019</v>
      </c>
      <c r="C509" s="52">
        <v>43525</v>
      </c>
      <c r="D509" s="29" t="s">
        <v>13</v>
      </c>
      <c r="E509" s="51" t="s">
        <v>268</v>
      </c>
      <c r="F509" s="51" t="s">
        <v>47</v>
      </c>
      <c r="G509" s="13">
        <f>(C509-VLOOKUP(E509,Riders!$A$2:$C$3501,2,FALSE))/365</f>
        <v>22.161643835616438</v>
      </c>
      <c r="H509" s="29">
        <v>9</v>
      </c>
      <c r="I509" s="51">
        <v>0</v>
      </c>
      <c r="J509" s="51">
        <v>0</v>
      </c>
      <c r="K509" s="51">
        <v>0</v>
      </c>
      <c r="L509" s="51">
        <v>0</v>
      </c>
      <c r="M509" s="51">
        <v>0</v>
      </c>
      <c r="N509" s="51">
        <v>0</v>
      </c>
      <c r="O509" s="51">
        <v>0</v>
      </c>
      <c r="P509" s="51">
        <v>0</v>
      </c>
      <c r="Q509" s="51">
        <v>0</v>
      </c>
      <c r="R509" s="51">
        <v>0</v>
      </c>
      <c r="S509" s="51">
        <v>0</v>
      </c>
      <c r="T509" s="51">
        <v>0</v>
      </c>
      <c r="U509" s="51">
        <v>0</v>
      </c>
      <c r="V509" s="51">
        <v>0</v>
      </c>
      <c r="W509" s="51">
        <v>0</v>
      </c>
      <c r="X509" s="51">
        <v>0</v>
      </c>
      <c r="Y509" s="51">
        <v>0</v>
      </c>
      <c r="Z509" s="51">
        <v>0</v>
      </c>
      <c r="AA509" s="51">
        <v>0</v>
      </c>
      <c r="AB509" s="51">
        <v>0</v>
      </c>
      <c r="AC509" s="51">
        <v>0</v>
      </c>
      <c r="AD509" s="51">
        <v>0</v>
      </c>
      <c r="AE509" s="51">
        <v>0</v>
      </c>
      <c r="AF509" s="51">
        <v>0</v>
      </c>
      <c r="AG509" s="51">
        <v>0</v>
      </c>
      <c r="AH509" s="51">
        <v>1</v>
      </c>
      <c r="AI509" s="51">
        <v>0</v>
      </c>
      <c r="AJ509" s="51">
        <v>0</v>
      </c>
      <c r="AK509" s="51">
        <v>1</v>
      </c>
      <c r="AL509" s="107">
        <v>5.8564814814814799E-3</v>
      </c>
      <c r="AM509" s="51">
        <v>53.286000000000001</v>
      </c>
    </row>
    <row r="510" spans="1:39" x14ac:dyDescent="0.45">
      <c r="A510" s="29" t="s">
        <v>173</v>
      </c>
      <c r="B510" s="29">
        <v>2019</v>
      </c>
      <c r="C510" s="52">
        <v>43525</v>
      </c>
      <c r="D510" s="29" t="s">
        <v>13</v>
      </c>
      <c r="E510" s="51" t="s">
        <v>315</v>
      </c>
      <c r="F510" s="51" t="s">
        <v>36</v>
      </c>
      <c r="G510" s="13">
        <f>(C510-VLOOKUP(E510,Riders!$A$2:$C$3501,2,FALSE))/365</f>
        <v>27.235616438356164</v>
      </c>
      <c r="H510" s="29">
        <v>10</v>
      </c>
      <c r="I510" s="51">
        <v>0</v>
      </c>
      <c r="J510" s="51">
        <v>1</v>
      </c>
      <c r="K510" s="51">
        <v>0</v>
      </c>
      <c r="L510" s="51">
        <v>0</v>
      </c>
      <c r="M510" s="51">
        <v>0</v>
      </c>
      <c r="N510" s="51">
        <v>0</v>
      </c>
      <c r="O510" s="51">
        <v>0</v>
      </c>
      <c r="P510" s="51">
        <v>0</v>
      </c>
      <c r="Q510" s="51">
        <v>0</v>
      </c>
      <c r="R510" s="51">
        <v>0</v>
      </c>
      <c r="S510" s="51">
        <v>0</v>
      </c>
      <c r="T510" s="51">
        <v>0</v>
      </c>
      <c r="U510" s="51">
        <v>0</v>
      </c>
      <c r="V510" s="51">
        <v>0</v>
      </c>
      <c r="W510" s="51">
        <v>0</v>
      </c>
      <c r="X510" s="51">
        <v>0</v>
      </c>
      <c r="Y510" s="51">
        <v>0</v>
      </c>
      <c r="Z510" s="51">
        <v>0</v>
      </c>
      <c r="AA510" s="51">
        <v>0</v>
      </c>
      <c r="AB510" s="51">
        <v>0</v>
      </c>
      <c r="AC510" s="51">
        <v>0</v>
      </c>
      <c r="AD510" s="51">
        <v>0</v>
      </c>
      <c r="AE510" s="51">
        <v>0</v>
      </c>
      <c r="AF510" s="51">
        <v>0</v>
      </c>
      <c r="AG510" s="51">
        <v>0</v>
      </c>
      <c r="AH510" s="51">
        <v>0</v>
      </c>
      <c r="AI510" s="51">
        <v>0</v>
      </c>
      <c r="AJ510" s="51">
        <v>0</v>
      </c>
      <c r="AK510" s="51">
        <v>1</v>
      </c>
      <c r="AL510" s="107">
        <v>5.8564814814814799E-3</v>
      </c>
      <c r="AM510" s="51">
        <v>53.286000000000001</v>
      </c>
    </row>
    <row r="511" spans="1:39" x14ac:dyDescent="0.45">
      <c r="A511" s="29" t="s">
        <v>173</v>
      </c>
      <c r="B511" s="29">
        <v>2019</v>
      </c>
      <c r="C511" s="52">
        <v>43525</v>
      </c>
      <c r="D511" s="29" t="s">
        <v>13</v>
      </c>
      <c r="E511" s="51" t="s">
        <v>219</v>
      </c>
      <c r="F511" s="51" t="s">
        <v>220</v>
      </c>
      <c r="G511" s="13">
        <f>(C511-VLOOKUP(E511,Riders!$A$2:$C$3501,2,FALSE))/365</f>
        <v>26.523287671232875</v>
      </c>
      <c r="H511" s="29">
        <v>11</v>
      </c>
      <c r="I511" s="51">
        <v>1</v>
      </c>
      <c r="J511" s="51">
        <v>0</v>
      </c>
      <c r="K511" s="51">
        <v>0</v>
      </c>
      <c r="L511" s="51">
        <v>0</v>
      </c>
      <c r="M511" s="51">
        <v>0</v>
      </c>
      <c r="N511" s="51">
        <v>0</v>
      </c>
      <c r="O511" s="51">
        <v>0</v>
      </c>
      <c r="P511" s="51">
        <v>0</v>
      </c>
      <c r="Q511" s="51">
        <v>0</v>
      </c>
      <c r="R511" s="51">
        <v>0</v>
      </c>
      <c r="S511" s="51">
        <v>0</v>
      </c>
      <c r="T511" s="51">
        <v>0</v>
      </c>
      <c r="U511" s="51">
        <v>0</v>
      </c>
      <c r="V511" s="51">
        <v>0</v>
      </c>
      <c r="W511" s="51">
        <v>0</v>
      </c>
      <c r="X511" s="51">
        <v>0</v>
      </c>
      <c r="Y511" s="51">
        <v>0</v>
      </c>
      <c r="Z511" s="51">
        <v>0</v>
      </c>
      <c r="AA511" s="51">
        <v>0</v>
      </c>
      <c r="AB511" s="51">
        <v>0</v>
      </c>
      <c r="AC511" s="51">
        <v>0</v>
      </c>
      <c r="AD511" s="51">
        <v>0</v>
      </c>
      <c r="AE511" s="51">
        <v>0</v>
      </c>
      <c r="AF511" s="51">
        <v>0</v>
      </c>
      <c r="AG511" s="51">
        <v>0</v>
      </c>
      <c r="AH511" s="51">
        <v>0</v>
      </c>
      <c r="AI511" s="51">
        <v>0</v>
      </c>
      <c r="AJ511" s="51">
        <v>0</v>
      </c>
      <c r="AK511" s="51">
        <v>1</v>
      </c>
      <c r="AL511" s="107">
        <v>5.8564814814814799E-3</v>
      </c>
      <c r="AM511" s="51">
        <v>53.286000000000001</v>
      </c>
    </row>
    <row r="512" spans="1:39" x14ac:dyDescent="0.45">
      <c r="A512" s="29" t="s">
        <v>173</v>
      </c>
      <c r="B512" s="29">
        <v>2019</v>
      </c>
      <c r="C512" s="52">
        <v>43525</v>
      </c>
      <c r="D512" s="29" t="s">
        <v>13</v>
      </c>
      <c r="E512" s="51" t="s">
        <v>331</v>
      </c>
      <c r="F512" s="51" t="s">
        <v>56</v>
      </c>
      <c r="G512" s="13">
        <f>(C512-VLOOKUP(E512,Riders!$A$2:$C$3501,2,FALSE))/365</f>
        <v>26.863013698630137</v>
      </c>
      <c r="H512" s="29">
        <v>12</v>
      </c>
      <c r="I512" s="51">
        <v>0</v>
      </c>
      <c r="J512" s="51">
        <v>0</v>
      </c>
      <c r="K512" s="51">
        <v>0</v>
      </c>
      <c r="L512" s="51">
        <v>0</v>
      </c>
      <c r="M512" s="51">
        <v>0</v>
      </c>
      <c r="N512" s="51">
        <v>0</v>
      </c>
      <c r="O512" s="51">
        <v>0</v>
      </c>
      <c r="P512" s="51">
        <v>0</v>
      </c>
      <c r="Q512" s="51">
        <v>0</v>
      </c>
      <c r="R512" s="51">
        <v>0</v>
      </c>
      <c r="S512" s="51">
        <v>0</v>
      </c>
      <c r="T512" s="51">
        <v>0</v>
      </c>
      <c r="U512" s="51">
        <v>0</v>
      </c>
      <c r="V512" s="51">
        <v>0</v>
      </c>
      <c r="W512" s="51">
        <v>0</v>
      </c>
      <c r="X512" s="51">
        <v>0</v>
      </c>
      <c r="Y512" s="51">
        <v>0</v>
      </c>
      <c r="Z512" s="51">
        <v>0</v>
      </c>
      <c r="AA512" s="51">
        <v>0</v>
      </c>
      <c r="AB512" s="51">
        <v>0</v>
      </c>
      <c r="AC512" s="51">
        <v>0</v>
      </c>
      <c r="AD512" s="51">
        <v>0</v>
      </c>
      <c r="AE512" s="51">
        <v>0</v>
      </c>
      <c r="AF512" s="51">
        <v>0</v>
      </c>
      <c r="AG512" s="51">
        <v>0</v>
      </c>
      <c r="AH512" s="51">
        <v>0</v>
      </c>
      <c r="AI512" s="51">
        <v>0</v>
      </c>
      <c r="AJ512" s="51">
        <v>0</v>
      </c>
      <c r="AK512" s="51">
        <v>0</v>
      </c>
      <c r="AL512" s="107">
        <v>5.8564814814814799E-3</v>
      </c>
      <c r="AM512" s="51">
        <v>53.286000000000001</v>
      </c>
    </row>
    <row r="513" spans="1:39" x14ac:dyDescent="0.45">
      <c r="A513" s="29" t="s">
        <v>173</v>
      </c>
      <c r="B513" s="29">
        <v>2019</v>
      </c>
      <c r="C513" s="52">
        <v>43525</v>
      </c>
      <c r="D513" s="29" t="s">
        <v>13</v>
      </c>
      <c r="E513" s="51" t="s">
        <v>214</v>
      </c>
      <c r="F513" s="51" t="s">
        <v>67</v>
      </c>
      <c r="G513" s="13">
        <f>(C513-VLOOKUP(E513,Riders!$A$2:$C$3501,2,FALSE))/365</f>
        <v>24.2</v>
      </c>
      <c r="H513" s="29">
        <v>13</v>
      </c>
      <c r="I513" s="51">
        <v>0</v>
      </c>
      <c r="J513" s="51">
        <v>0</v>
      </c>
      <c r="K513" s="51">
        <v>0</v>
      </c>
      <c r="L513" s="51">
        <v>0</v>
      </c>
      <c r="M513" s="51">
        <v>0</v>
      </c>
      <c r="N513" s="51">
        <v>0</v>
      </c>
      <c r="O513" s="51">
        <v>0</v>
      </c>
      <c r="P513" s="51">
        <v>0</v>
      </c>
      <c r="Q513" s="51">
        <v>0</v>
      </c>
      <c r="R513" s="51">
        <v>0</v>
      </c>
      <c r="S513" s="51">
        <v>0</v>
      </c>
      <c r="T513" s="51">
        <v>0</v>
      </c>
      <c r="U513" s="51">
        <v>0</v>
      </c>
      <c r="V513" s="51">
        <v>0</v>
      </c>
      <c r="W513" s="51">
        <v>0</v>
      </c>
      <c r="X513" s="51">
        <v>0</v>
      </c>
      <c r="Y513" s="51">
        <v>0</v>
      </c>
      <c r="Z513" s="51">
        <v>0</v>
      </c>
      <c r="AA513" s="51">
        <v>0</v>
      </c>
      <c r="AB513" s="51">
        <v>0</v>
      </c>
      <c r="AC513" s="51">
        <v>0</v>
      </c>
      <c r="AD513" s="51">
        <v>0</v>
      </c>
      <c r="AE513" s="51">
        <v>0</v>
      </c>
      <c r="AF513" s="51">
        <v>0</v>
      </c>
      <c r="AG513" s="51">
        <v>0</v>
      </c>
      <c r="AH513" s="51">
        <v>0</v>
      </c>
      <c r="AI513" s="51">
        <v>0</v>
      </c>
      <c r="AJ513" s="51">
        <v>0</v>
      </c>
      <c r="AK513" s="51">
        <v>0</v>
      </c>
      <c r="AL513" s="107">
        <v>5.8564814814814799E-3</v>
      </c>
      <c r="AM513" s="51">
        <v>53.286000000000001</v>
      </c>
    </row>
    <row r="514" spans="1:39" x14ac:dyDescent="0.45">
      <c r="A514" s="29" t="s">
        <v>173</v>
      </c>
      <c r="B514" s="29">
        <v>2019</v>
      </c>
      <c r="C514" s="52">
        <v>43525</v>
      </c>
      <c r="D514" s="29" t="s">
        <v>13</v>
      </c>
      <c r="E514" t="s">
        <v>2331</v>
      </c>
      <c r="F514" s="51" t="s">
        <v>44</v>
      </c>
      <c r="G514" s="13">
        <f>(C514-VLOOKUP(E514,Riders!$A$2:$C$3501,2,FALSE))/365</f>
        <v>22.241095890410961</v>
      </c>
      <c r="H514" s="29">
        <v>14</v>
      </c>
      <c r="I514" s="51">
        <v>0</v>
      </c>
      <c r="J514" s="51">
        <v>0</v>
      </c>
      <c r="K514" s="51">
        <v>0</v>
      </c>
      <c r="L514" s="51">
        <v>0</v>
      </c>
      <c r="M514" s="51">
        <v>0</v>
      </c>
      <c r="N514" s="51">
        <v>0</v>
      </c>
      <c r="O514" s="51">
        <v>0</v>
      </c>
      <c r="P514" s="51">
        <v>0</v>
      </c>
      <c r="Q514" s="51">
        <v>0</v>
      </c>
      <c r="R514" s="51">
        <v>0</v>
      </c>
      <c r="S514" s="51">
        <v>0</v>
      </c>
      <c r="T514" s="51">
        <v>0</v>
      </c>
      <c r="U514" s="51">
        <v>0</v>
      </c>
      <c r="V514" s="51">
        <v>0</v>
      </c>
      <c r="W514" s="51">
        <v>0</v>
      </c>
      <c r="X514" s="51">
        <v>0</v>
      </c>
      <c r="Y514" s="51">
        <v>0</v>
      </c>
      <c r="Z514" s="51">
        <v>0</v>
      </c>
      <c r="AA514" s="51">
        <v>0</v>
      </c>
      <c r="AB514" s="51">
        <v>0</v>
      </c>
      <c r="AC514" s="51">
        <v>0</v>
      </c>
      <c r="AD514" s="51">
        <v>0</v>
      </c>
      <c r="AE514" s="51">
        <v>0</v>
      </c>
      <c r="AF514" s="51">
        <v>0</v>
      </c>
      <c r="AG514" s="51">
        <v>0</v>
      </c>
      <c r="AH514" s="51">
        <v>0</v>
      </c>
      <c r="AI514" s="51">
        <v>0</v>
      </c>
      <c r="AJ514" s="51">
        <v>0</v>
      </c>
      <c r="AK514" s="51">
        <v>0</v>
      </c>
      <c r="AL514" s="107">
        <v>5.8564814814814799E-3</v>
      </c>
      <c r="AM514" s="51">
        <v>53.286000000000001</v>
      </c>
    </row>
    <row r="515" spans="1:39" x14ac:dyDescent="0.45">
      <c r="A515" s="29" t="s">
        <v>173</v>
      </c>
      <c r="B515" s="29">
        <v>2019</v>
      </c>
      <c r="C515" s="52">
        <v>43525</v>
      </c>
      <c r="D515" s="29" t="s">
        <v>13</v>
      </c>
      <c r="E515" s="51" t="s">
        <v>299</v>
      </c>
      <c r="F515" s="51" t="s">
        <v>38</v>
      </c>
      <c r="G515" s="13">
        <f>(C515-VLOOKUP(E515,Riders!$A$2:$C$3501,2,FALSE))/365</f>
        <v>26.515068493150686</v>
      </c>
      <c r="H515" s="29">
        <v>15</v>
      </c>
      <c r="I515" s="51">
        <v>0</v>
      </c>
      <c r="J515" s="51">
        <v>0</v>
      </c>
      <c r="K515" s="51">
        <v>0</v>
      </c>
      <c r="L515" s="51">
        <v>0</v>
      </c>
      <c r="M515" s="51">
        <v>0</v>
      </c>
      <c r="N515" s="51">
        <v>0</v>
      </c>
      <c r="O515" s="51">
        <v>0</v>
      </c>
      <c r="P515" s="51">
        <v>0</v>
      </c>
      <c r="Q515" s="51">
        <v>0</v>
      </c>
      <c r="R515" s="51">
        <v>0</v>
      </c>
      <c r="S515" s="51">
        <v>0</v>
      </c>
      <c r="T515" s="51">
        <v>0</v>
      </c>
      <c r="U515" s="51">
        <v>0</v>
      </c>
      <c r="V515" s="51">
        <v>0</v>
      </c>
      <c r="W515" s="51">
        <v>0</v>
      </c>
      <c r="X515" s="51">
        <v>0</v>
      </c>
      <c r="Y515" s="51">
        <v>0</v>
      </c>
      <c r="Z515" s="51">
        <v>0</v>
      </c>
      <c r="AA515" s="51">
        <v>0</v>
      </c>
      <c r="AB515" s="51">
        <v>0</v>
      </c>
      <c r="AC515" s="51">
        <v>0</v>
      </c>
      <c r="AD515" s="51">
        <v>0</v>
      </c>
      <c r="AE515" s="51">
        <v>0</v>
      </c>
      <c r="AF515" s="51">
        <v>0</v>
      </c>
      <c r="AG515" s="51">
        <v>0</v>
      </c>
      <c r="AH515" s="51">
        <v>0</v>
      </c>
      <c r="AI515" s="51">
        <v>0</v>
      </c>
      <c r="AJ515" s="51">
        <v>0</v>
      </c>
      <c r="AK515" s="51">
        <v>0</v>
      </c>
      <c r="AL515" s="107">
        <v>5.8564814814814799E-3</v>
      </c>
      <c r="AM515" s="51">
        <v>53.286000000000001</v>
      </c>
    </row>
    <row r="516" spans="1:39" x14ac:dyDescent="0.45">
      <c r="A516" s="29" t="s">
        <v>173</v>
      </c>
      <c r="B516" s="29">
        <v>2019</v>
      </c>
      <c r="C516" s="52">
        <v>43525</v>
      </c>
      <c r="D516" s="29" t="s">
        <v>13</v>
      </c>
      <c r="E516" s="51" t="s">
        <v>236</v>
      </c>
      <c r="F516" s="51" t="s">
        <v>51</v>
      </c>
      <c r="G516" s="13">
        <f>(C516-VLOOKUP(E516,Riders!$A$2:$C$3501,2,FALSE))/365</f>
        <v>23.32054794520548</v>
      </c>
      <c r="H516" s="29">
        <v>16</v>
      </c>
      <c r="I516" s="51">
        <v>0</v>
      </c>
      <c r="J516" s="51">
        <v>0</v>
      </c>
      <c r="K516" s="51">
        <v>0</v>
      </c>
      <c r="L516" s="51">
        <v>0</v>
      </c>
      <c r="M516" s="51">
        <v>0</v>
      </c>
      <c r="N516" s="51">
        <v>0</v>
      </c>
      <c r="O516" s="51">
        <v>0</v>
      </c>
      <c r="P516" s="51">
        <v>0</v>
      </c>
      <c r="Q516" s="51">
        <v>0</v>
      </c>
      <c r="R516" s="51">
        <v>0</v>
      </c>
      <c r="S516" s="51">
        <v>0</v>
      </c>
      <c r="T516" s="51">
        <v>0</v>
      </c>
      <c r="U516" s="51">
        <v>0</v>
      </c>
      <c r="V516" s="51">
        <v>0</v>
      </c>
      <c r="W516" s="51">
        <v>0</v>
      </c>
      <c r="X516" s="51">
        <v>0</v>
      </c>
      <c r="Y516" s="51">
        <v>0</v>
      </c>
      <c r="Z516" s="51">
        <v>0</v>
      </c>
      <c r="AA516" s="51">
        <v>0</v>
      </c>
      <c r="AB516" s="51">
        <v>0</v>
      </c>
      <c r="AC516" s="51">
        <v>0</v>
      </c>
      <c r="AD516" s="51">
        <v>0</v>
      </c>
      <c r="AE516" s="51">
        <v>0</v>
      </c>
      <c r="AF516" s="51">
        <v>0</v>
      </c>
      <c r="AG516" s="51">
        <v>0</v>
      </c>
      <c r="AH516" s="51">
        <v>0</v>
      </c>
      <c r="AI516" s="51">
        <v>0</v>
      </c>
      <c r="AJ516" s="51">
        <v>0</v>
      </c>
      <c r="AK516" s="51">
        <v>0</v>
      </c>
      <c r="AL516" s="107">
        <v>5.8564814814814799E-3</v>
      </c>
      <c r="AM516" s="51">
        <v>53.286000000000001</v>
      </c>
    </row>
    <row r="517" spans="1:39" x14ac:dyDescent="0.45">
      <c r="A517" s="29" t="s">
        <v>173</v>
      </c>
      <c r="B517" s="29">
        <v>2019</v>
      </c>
      <c r="C517" s="52">
        <v>43525</v>
      </c>
      <c r="D517" s="29" t="s">
        <v>13</v>
      </c>
      <c r="E517" s="51" t="s">
        <v>222</v>
      </c>
      <c r="F517" s="51" t="s">
        <v>223</v>
      </c>
      <c r="G517" s="13">
        <f>(C517-VLOOKUP(E517,Riders!$A$2:$C$3501,2,FALSE))/365</f>
        <v>19.657534246575342</v>
      </c>
      <c r="H517" s="29">
        <v>17</v>
      </c>
      <c r="I517" s="51">
        <v>0</v>
      </c>
      <c r="J517" s="51">
        <v>0</v>
      </c>
      <c r="K517" s="51">
        <v>0</v>
      </c>
      <c r="L517" s="51">
        <v>0</v>
      </c>
      <c r="M517" s="51">
        <v>0</v>
      </c>
      <c r="N517" s="51">
        <v>0</v>
      </c>
      <c r="O517" s="51">
        <v>0</v>
      </c>
      <c r="P517" s="51">
        <v>0</v>
      </c>
      <c r="Q517" s="51">
        <v>0</v>
      </c>
      <c r="R517" s="51">
        <v>0</v>
      </c>
      <c r="S517" s="51">
        <v>0</v>
      </c>
      <c r="T517" s="51">
        <v>0</v>
      </c>
      <c r="U517" s="51">
        <v>0</v>
      </c>
      <c r="V517" s="51">
        <v>0</v>
      </c>
      <c r="W517" s="51">
        <v>0</v>
      </c>
      <c r="X517" s="51">
        <v>0</v>
      </c>
      <c r="Y517" s="51">
        <v>0</v>
      </c>
      <c r="Z517" s="51">
        <v>0</v>
      </c>
      <c r="AA517" s="51">
        <v>0</v>
      </c>
      <c r="AB517" s="51">
        <v>0</v>
      </c>
      <c r="AC517" s="51">
        <v>0</v>
      </c>
      <c r="AD517" s="51">
        <v>0</v>
      </c>
      <c r="AE517" s="51">
        <v>0</v>
      </c>
      <c r="AF517" s="51">
        <v>0</v>
      </c>
      <c r="AG517" s="51">
        <v>0</v>
      </c>
      <c r="AH517" s="51">
        <v>0</v>
      </c>
      <c r="AI517" s="51">
        <v>0</v>
      </c>
      <c r="AJ517" s="51">
        <v>0</v>
      </c>
      <c r="AK517" s="51">
        <v>0</v>
      </c>
      <c r="AL517" s="107">
        <v>5.8564814814814799E-3</v>
      </c>
      <c r="AM517" s="51">
        <v>53.286000000000001</v>
      </c>
    </row>
    <row r="518" spans="1:39" x14ac:dyDescent="0.45">
      <c r="A518" s="29" t="s">
        <v>173</v>
      </c>
      <c r="B518" s="29">
        <v>2019</v>
      </c>
      <c r="C518" s="52">
        <v>43525</v>
      </c>
      <c r="D518" s="29" t="s">
        <v>13</v>
      </c>
      <c r="E518" s="51" t="s">
        <v>303</v>
      </c>
      <c r="F518" s="51" t="s">
        <v>232</v>
      </c>
      <c r="G518" s="13">
        <f>(C518-VLOOKUP(E518,Riders!$A$2:$C$3501,2,FALSE))/365</f>
        <v>24.731506849315068</v>
      </c>
      <c r="H518" s="29">
        <v>18</v>
      </c>
      <c r="I518" s="51">
        <v>0</v>
      </c>
      <c r="J518" s="51">
        <v>0</v>
      </c>
      <c r="K518" s="51">
        <v>0</v>
      </c>
      <c r="L518" s="51">
        <v>0</v>
      </c>
      <c r="M518" s="51">
        <v>0</v>
      </c>
      <c r="N518" s="51">
        <v>0</v>
      </c>
      <c r="O518" s="51">
        <v>0</v>
      </c>
      <c r="P518" s="51">
        <v>0</v>
      </c>
      <c r="Q518" s="51">
        <v>0</v>
      </c>
      <c r="R518" s="51">
        <v>0</v>
      </c>
      <c r="S518" s="51">
        <v>0</v>
      </c>
      <c r="T518" s="51">
        <v>0</v>
      </c>
      <c r="U518" s="51">
        <v>0</v>
      </c>
      <c r="V518" s="51">
        <v>0</v>
      </c>
      <c r="W518" s="51">
        <v>0</v>
      </c>
      <c r="X518" s="51">
        <v>0</v>
      </c>
      <c r="Y518" s="51">
        <v>0</v>
      </c>
      <c r="Z518" s="51">
        <v>0</v>
      </c>
      <c r="AA518" s="51">
        <v>0</v>
      </c>
      <c r="AB518" s="51">
        <v>0</v>
      </c>
      <c r="AC518" s="51">
        <v>0</v>
      </c>
      <c r="AD518" s="51">
        <v>0</v>
      </c>
      <c r="AE518" s="51">
        <v>0</v>
      </c>
      <c r="AF518" s="51">
        <v>0</v>
      </c>
      <c r="AG518" s="51">
        <v>0</v>
      </c>
      <c r="AH518" s="51">
        <v>0</v>
      </c>
      <c r="AI518" s="51">
        <v>0</v>
      </c>
      <c r="AJ518" s="51">
        <v>0</v>
      </c>
      <c r="AK518" s="51">
        <v>0</v>
      </c>
      <c r="AL518" s="107">
        <v>5.8564814814814799E-3</v>
      </c>
      <c r="AM518" s="51">
        <v>53.286000000000001</v>
      </c>
    </row>
    <row r="519" spans="1:39" x14ac:dyDescent="0.45">
      <c r="A519" s="29" t="s">
        <v>173</v>
      </c>
      <c r="B519" s="29">
        <v>2019</v>
      </c>
      <c r="C519" s="52">
        <v>43525</v>
      </c>
      <c r="D519" s="29" t="s">
        <v>13</v>
      </c>
      <c r="E519" s="51" t="s">
        <v>311</v>
      </c>
      <c r="F519" s="51" t="s">
        <v>61</v>
      </c>
      <c r="G519" s="13">
        <f>(C519-VLOOKUP(E519,Riders!$A$2:$C$3501,2,FALSE))/365</f>
        <v>29.13150684931507</v>
      </c>
      <c r="H519" s="29">
        <v>19</v>
      </c>
      <c r="I519" s="51">
        <v>0</v>
      </c>
      <c r="J519" s="51">
        <v>0</v>
      </c>
      <c r="K519" s="51">
        <v>0</v>
      </c>
      <c r="L519" s="51">
        <v>0</v>
      </c>
      <c r="M519" s="51">
        <v>0</v>
      </c>
      <c r="N519" s="51">
        <v>0</v>
      </c>
      <c r="O519" s="51">
        <v>0</v>
      </c>
      <c r="P519" s="51">
        <v>0</v>
      </c>
      <c r="Q519" s="51">
        <v>0</v>
      </c>
      <c r="R519" s="51">
        <v>0</v>
      </c>
      <c r="S519" s="51">
        <v>0</v>
      </c>
      <c r="T519" s="51">
        <v>0</v>
      </c>
      <c r="U519" s="51">
        <v>0</v>
      </c>
      <c r="V519" s="51">
        <v>0</v>
      </c>
      <c r="W519" s="51">
        <v>0</v>
      </c>
      <c r="X519" s="51">
        <v>0</v>
      </c>
      <c r="Y519" s="51">
        <v>0</v>
      </c>
      <c r="Z519" s="51">
        <v>0</v>
      </c>
      <c r="AA519" s="51">
        <v>0</v>
      </c>
      <c r="AB519" s="51">
        <v>0</v>
      </c>
      <c r="AC519" s="51">
        <v>0</v>
      </c>
      <c r="AD519" s="51">
        <v>0</v>
      </c>
      <c r="AE519" s="51">
        <v>0</v>
      </c>
      <c r="AF519" s="51">
        <v>0</v>
      </c>
      <c r="AG519" s="51">
        <v>0</v>
      </c>
      <c r="AH519" s="51">
        <v>0</v>
      </c>
      <c r="AI519" s="51">
        <v>0</v>
      </c>
      <c r="AJ519" s="51">
        <v>0</v>
      </c>
      <c r="AK519" s="51">
        <v>0</v>
      </c>
      <c r="AL519" s="107">
        <v>5.8564814814814799E-3</v>
      </c>
      <c r="AM519" s="51">
        <v>53.286000000000001</v>
      </c>
    </row>
    <row r="520" spans="1:39" x14ac:dyDescent="0.45">
      <c r="A520" s="29" t="s">
        <v>173</v>
      </c>
      <c r="B520" s="29">
        <v>2019</v>
      </c>
      <c r="C520" s="52">
        <v>43525</v>
      </c>
      <c r="D520" s="29" t="s">
        <v>13</v>
      </c>
      <c r="E520" s="51" t="s">
        <v>332</v>
      </c>
      <c r="F520" s="51" t="s">
        <v>17</v>
      </c>
      <c r="G520" s="13">
        <f>(C520-VLOOKUP(E520,Riders!$A$2:$C$3501,2,FALSE))/365</f>
        <v>27.531506849315068</v>
      </c>
      <c r="H520" s="29">
        <v>20</v>
      </c>
      <c r="I520" s="51">
        <v>0</v>
      </c>
      <c r="J520" s="51">
        <v>0</v>
      </c>
      <c r="K520" s="51">
        <v>0</v>
      </c>
      <c r="L520" s="51">
        <v>0</v>
      </c>
      <c r="M520" s="51">
        <v>0</v>
      </c>
      <c r="N520" s="51">
        <v>0</v>
      </c>
      <c r="O520" s="51">
        <v>0</v>
      </c>
      <c r="P520" s="51">
        <v>0</v>
      </c>
      <c r="Q520" s="51">
        <v>0</v>
      </c>
      <c r="R520" s="51">
        <v>0</v>
      </c>
      <c r="S520" s="51">
        <v>0</v>
      </c>
      <c r="T520" s="51">
        <v>0</v>
      </c>
      <c r="U520" s="51">
        <v>0</v>
      </c>
      <c r="V520" s="51">
        <v>0</v>
      </c>
      <c r="W520" s="51">
        <v>0</v>
      </c>
      <c r="X520" s="51">
        <v>0</v>
      </c>
      <c r="Y520" s="51">
        <v>0</v>
      </c>
      <c r="Z520" s="51">
        <v>0</v>
      </c>
      <c r="AA520" s="51">
        <v>0</v>
      </c>
      <c r="AB520" s="51">
        <v>0</v>
      </c>
      <c r="AC520" s="51">
        <v>0</v>
      </c>
      <c r="AD520" s="51">
        <v>0</v>
      </c>
      <c r="AE520" s="51">
        <v>0</v>
      </c>
      <c r="AF520" s="51">
        <v>0</v>
      </c>
      <c r="AG520" s="51">
        <v>0</v>
      </c>
      <c r="AH520" s="51">
        <v>0</v>
      </c>
      <c r="AI520" s="51">
        <v>0</v>
      </c>
      <c r="AJ520" s="51">
        <v>0</v>
      </c>
      <c r="AK520" s="51">
        <v>0</v>
      </c>
      <c r="AL520" s="107">
        <v>5.8564814814814799E-3</v>
      </c>
      <c r="AM520" s="51">
        <v>53.286000000000001</v>
      </c>
    </row>
    <row r="521" spans="1:39" x14ac:dyDescent="0.45">
      <c r="A521" s="29" t="s">
        <v>173</v>
      </c>
      <c r="B521" s="29">
        <v>2019</v>
      </c>
      <c r="C521" s="52">
        <v>43525</v>
      </c>
      <c r="D521" s="29" t="s">
        <v>13</v>
      </c>
      <c r="E521" s="51" t="s">
        <v>276</v>
      </c>
      <c r="F521" s="51" t="s">
        <v>120</v>
      </c>
      <c r="G521" s="13" t="e">
        <f>(C521-VLOOKUP(E521,Riders!$A$2:$C$3501,2,FALSE))/365</f>
        <v>#N/A</v>
      </c>
      <c r="H521" s="29">
        <v>21</v>
      </c>
      <c r="I521" s="51">
        <v>0</v>
      </c>
      <c r="J521" s="51">
        <v>0</v>
      </c>
      <c r="K521" s="51">
        <v>0</v>
      </c>
      <c r="L521" s="51">
        <v>0</v>
      </c>
      <c r="M521" s="51">
        <v>0</v>
      </c>
      <c r="N521" s="51">
        <v>0</v>
      </c>
      <c r="O521" s="51">
        <v>0</v>
      </c>
      <c r="P521" s="51">
        <v>0</v>
      </c>
      <c r="Q521" s="51">
        <v>0</v>
      </c>
      <c r="R521" s="51">
        <v>0</v>
      </c>
      <c r="S521" s="51">
        <v>0</v>
      </c>
      <c r="T521" s="51">
        <v>0</v>
      </c>
      <c r="U521" s="51">
        <v>0</v>
      </c>
      <c r="V521" s="51">
        <v>0</v>
      </c>
      <c r="W521" s="51">
        <v>0</v>
      </c>
      <c r="X521" s="51">
        <v>0</v>
      </c>
      <c r="Y521" s="51">
        <v>0</v>
      </c>
      <c r="Z521" s="51">
        <v>0</v>
      </c>
      <c r="AA521" s="51">
        <v>0</v>
      </c>
      <c r="AB521" s="51">
        <v>0</v>
      </c>
      <c r="AC521" s="51">
        <v>0</v>
      </c>
      <c r="AD521" s="51">
        <v>0</v>
      </c>
      <c r="AE521" s="51">
        <v>0</v>
      </c>
      <c r="AF521" s="51">
        <v>0</v>
      </c>
      <c r="AG521" s="51">
        <v>0</v>
      </c>
      <c r="AH521" s="51">
        <v>0</v>
      </c>
      <c r="AI521" s="51">
        <v>0</v>
      </c>
      <c r="AJ521" s="51">
        <v>0</v>
      </c>
      <c r="AK521" s="51">
        <v>0</v>
      </c>
      <c r="AL521" s="107">
        <v>5.8564814814814799E-3</v>
      </c>
      <c r="AM521" s="51">
        <v>53.286000000000001</v>
      </c>
    </row>
    <row r="522" spans="1:39" x14ac:dyDescent="0.45">
      <c r="A522" s="29" t="s">
        <v>173</v>
      </c>
      <c r="B522" s="29">
        <v>2019</v>
      </c>
      <c r="C522" s="52">
        <v>43525</v>
      </c>
      <c r="D522" s="29" t="s">
        <v>13</v>
      </c>
      <c r="E522" s="51" t="s">
        <v>1415</v>
      </c>
      <c r="F522" s="51" t="s">
        <v>230</v>
      </c>
      <c r="G522" s="13">
        <f>(C522-VLOOKUP(E522,Riders!$A$2:$C$3501,2,FALSE))/365</f>
        <v>29.082191780821919</v>
      </c>
      <c r="H522" s="29">
        <v>22</v>
      </c>
      <c r="I522" s="51">
        <v>0</v>
      </c>
      <c r="J522" s="51">
        <v>0</v>
      </c>
      <c r="K522" s="51">
        <v>0</v>
      </c>
      <c r="L522" s="51">
        <v>0</v>
      </c>
      <c r="M522" s="51">
        <v>0</v>
      </c>
      <c r="N522" s="51">
        <v>0</v>
      </c>
      <c r="O522" s="51">
        <v>0</v>
      </c>
      <c r="P522" s="51">
        <v>0</v>
      </c>
      <c r="Q522" s="51">
        <v>0</v>
      </c>
      <c r="R522" s="51">
        <v>0</v>
      </c>
      <c r="S522" s="51">
        <v>0</v>
      </c>
      <c r="T522" s="51">
        <v>0</v>
      </c>
      <c r="U522" s="51">
        <v>0</v>
      </c>
      <c r="V522" s="51">
        <v>0</v>
      </c>
      <c r="W522" s="51">
        <v>0</v>
      </c>
      <c r="X522" s="51">
        <v>0</v>
      </c>
      <c r="Y522" s="51">
        <v>0</v>
      </c>
      <c r="Z522" s="51">
        <v>0</v>
      </c>
      <c r="AA522" s="51">
        <v>0</v>
      </c>
      <c r="AB522" s="51">
        <v>0</v>
      </c>
      <c r="AC522" s="51">
        <v>0</v>
      </c>
      <c r="AD522" s="51">
        <v>0</v>
      </c>
      <c r="AE522" s="51">
        <v>0</v>
      </c>
      <c r="AF522" s="51">
        <v>0</v>
      </c>
      <c r="AG522" s="51">
        <v>0</v>
      </c>
      <c r="AH522" s="51">
        <v>0</v>
      </c>
      <c r="AI522" s="51">
        <v>0</v>
      </c>
      <c r="AJ522" s="51">
        <v>0</v>
      </c>
      <c r="AK522" s="51">
        <v>0</v>
      </c>
      <c r="AL522" s="107">
        <v>5.8564814814814799E-3</v>
      </c>
      <c r="AM522" s="51">
        <v>53.286000000000001</v>
      </c>
    </row>
    <row r="523" spans="1:39" x14ac:dyDescent="0.45">
      <c r="A523" s="29" t="s">
        <v>173</v>
      </c>
      <c r="B523" s="29">
        <v>2019</v>
      </c>
      <c r="C523" s="52">
        <v>43525</v>
      </c>
      <c r="D523" s="29" t="s">
        <v>13</v>
      </c>
      <c r="E523" s="51" t="s">
        <v>310</v>
      </c>
      <c r="F523" s="51" t="s">
        <v>158</v>
      </c>
      <c r="G523" s="13">
        <f>(C523-VLOOKUP(E523,Riders!$A$2:$C$3501,2,FALSE))/365</f>
        <v>28.775342465753425</v>
      </c>
      <c r="H523" s="29">
        <v>23</v>
      </c>
      <c r="I523" s="51">
        <v>0</v>
      </c>
      <c r="J523" s="51">
        <v>0</v>
      </c>
      <c r="K523" s="51">
        <v>0</v>
      </c>
      <c r="L523" s="51">
        <v>0</v>
      </c>
      <c r="M523" s="51">
        <v>0</v>
      </c>
      <c r="N523" s="51">
        <v>0</v>
      </c>
      <c r="O523" s="51">
        <v>0</v>
      </c>
      <c r="P523" s="51">
        <v>0</v>
      </c>
      <c r="Q523" s="51">
        <v>0</v>
      </c>
      <c r="R523" s="51">
        <v>0</v>
      </c>
      <c r="S523" s="51">
        <v>0</v>
      </c>
      <c r="T523" s="51">
        <v>0</v>
      </c>
      <c r="U523" s="51">
        <v>0</v>
      </c>
      <c r="V523" s="51">
        <v>0</v>
      </c>
      <c r="W523" s="51">
        <v>0</v>
      </c>
      <c r="X523" s="51">
        <v>0</v>
      </c>
      <c r="Y523" s="51">
        <v>0</v>
      </c>
      <c r="Z523" s="51">
        <v>0</v>
      </c>
      <c r="AA523" s="51">
        <v>0</v>
      </c>
      <c r="AB523" s="51">
        <v>0</v>
      </c>
      <c r="AC523" s="51">
        <v>0</v>
      </c>
      <c r="AD523" s="51">
        <v>0</v>
      </c>
      <c r="AE523" s="51">
        <v>0</v>
      </c>
      <c r="AF523" s="51">
        <v>0</v>
      </c>
      <c r="AG523" s="51">
        <v>0</v>
      </c>
      <c r="AH523" s="51">
        <v>0</v>
      </c>
      <c r="AI523" s="51">
        <v>0</v>
      </c>
      <c r="AJ523" s="51">
        <v>0</v>
      </c>
      <c r="AK523" s="51">
        <v>0</v>
      </c>
      <c r="AL523" s="107">
        <v>5.8564814814814799E-3</v>
      </c>
      <c r="AM523" s="51">
        <v>53.286000000000001</v>
      </c>
    </row>
    <row r="524" spans="1:39" x14ac:dyDescent="0.45">
      <c r="A524" s="29" t="s">
        <v>173</v>
      </c>
      <c r="B524" s="29">
        <v>2019</v>
      </c>
      <c r="C524" s="52">
        <v>43525</v>
      </c>
      <c r="D524" s="29" t="s">
        <v>13</v>
      </c>
      <c r="E524" s="51" t="s">
        <v>334</v>
      </c>
      <c r="F524" s="51" t="s">
        <v>118</v>
      </c>
      <c r="G524" s="13">
        <f>(C524-VLOOKUP(E524,Riders!$A$2:$C$3501,2,FALSE))/365</f>
        <v>26.361643835616437</v>
      </c>
      <c r="H524" s="29">
        <v>24</v>
      </c>
      <c r="I524" s="51">
        <v>0</v>
      </c>
      <c r="J524" s="51">
        <v>0</v>
      </c>
      <c r="K524" s="51">
        <v>0</v>
      </c>
      <c r="L524" s="51">
        <v>0</v>
      </c>
      <c r="M524" s="51">
        <v>0</v>
      </c>
      <c r="N524" s="51">
        <v>0</v>
      </c>
      <c r="O524" s="51">
        <v>0</v>
      </c>
      <c r="P524" s="51">
        <v>0</v>
      </c>
      <c r="Q524" s="51">
        <v>0</v>
      </c>
      <c r="R524" s="51">
        <v>0</v>
      </c>
      <c r="S524" s="51">
        <v>0</v>
      </c>
      <c r="T524" s="51">
        <v>0</v>
      </c>
      <c r="U524" s="51">
        <v>0</v>
      </c>
      <c r="V524" s="51">
        <v>0</v>
      </c>
      <c r="W524" s="51">
        <v>0</v>
      </c>
      <c r="X524" s="51">
        <v>0</v>
      </c>
      <c r="Y524" s="51">
        <v>0</v>
      </c>
      <c r="Z524" s="51">
        <v>0</v>
      </c>
      <c r="AA524" s="51">
        <v>0</v>
      </c>
      <c r="AB524" s="51">
        <v>0</v>
      </c>
      <c r="AC524" s="51">
        <v>0</v>
      </c>
      <c r="AD524" s="51">
        <v>0</v>
      </c>
      <c r="AE524" s="51">
        <v>0</v>
      </c>
      <c r="AF524" s="51">
        <v>0</v>
      </c>
      <c r="AG524" s="51">
        <v>0</v>
      </c>
      <c r="AH524" s="51">
        <v>0</v>
      </c>
      <c r="AI524" s="51">
        <v>0</v>
      </c>
      <c r="AJ524" s="51">
        <v>0</v>
      </c>
      <c r="AK524" s="51">
        <v>0</v>
      </c>
      <c r="AL524" s="107">
        <v>5.8564814814814799E-3</v>
      </c>
      <c r="AM524" s="51">
        <v>53.286000000000001</v>
      </c>
    </row>
    <row r="525" spans="1:39" x14ac:dyDescent="0.45">
      <c r="A525" s="30" t="s">
        <v>127</v>
      </c>
      <c r="B525" s="30">
        <v>2019</v>
      </c>
      <c r="C525" s="49">
        <v>43492</v>
      </c>
      <c r="D525" s="30" t="s">
        <v>72</v>
      </c>
      <c r="E525" s="47" t="s">
        <v>332</v>
      </c>
      <c r="F525" s="47" t="s">
        <v>17</v>
      </c>
      <c r="G525" s="13">
        <f>(C525-VLOOKUP(E525,Riders!$A$2:$C$3501,2,FALSE))/365</f>
        <v>27.44109589041096</v>
      </c>
      <c r="H525" s="30">
        <v>1</v>
      </c>
      <c r="I525" s="47">
        <v>0</v>
      </c>
      <c r="J525" s="47">
        <v>0</v>
      </c>
      <c r="K525" s="47">
        <v>0</v>
      </c>
      <c r="L525" s="47">
        <v>1</v>
      </c>
      <c r="M525" s="47">
        <v>1</v>
      </c>
      <c r="N525" s="47">
        <v>1</v>
      </c>
      <c r="O525" s="47">
        <v>1</v>
      </c>
      <c r="P525" s="47">
        <v>1</v>
      </c>
      <c r="Q525" s="47">
        <v>1</v>
      </c>
      <c r="R525" s="47">
        <v>1</v>
      </c>
      <c r="S525" s="47">
        <v>1</v>
      </c>
      <c r="T525" s="47">
        <v>1</v>
      </c>
      <c r="U525" s="47">
        <v>1</v>
      </c>
      <c r="V525" s="47">
        <v>1</v>
      </c>
      <c r="W525" s="47">
        <v>0</v>
      </c>
      <c r="X525" s="47">
        <v>0</v>
      </c>
      <c r="Y525" s="47">
        <v>0</v>
      </c>
      <c r="Z525" s="47">
        <v>0</v>
      </c>
      <c r="AA525" s="47">
        <v>0</v>
      </c>
      <c r="AB525" s="47">
        <v>0</v>
      </c>
      <c r="AC525" s="47">
        <v>0</v>
      </c>
      <c r="AD525" s="47">
        <v>0</v>
      </c>
      <c r="AE525" s="47">
        <v>0</v>
      </c>
      <c r="AF525" s="47">
        <v>0</v>
      </c>
      <c r="AG525" s="47">
        <v>0</v>
      </c>
      <c r="AH525" s="47">
        <v>0</v>
      </c>
      <c r="AI525" s="47">
        <v>0</v>
      </c>
      <c r="AJ525" s="47">
        <v>0</v>
      </c>
      <c r="AK525" s="47">
        <v>11</v>
      </c>
      <c r="AL525" s="107">
        <v>6.5046296296296302E-3</v>
      </c>
      <c r="AM525">
        <v>48.024000000000001</v>
      </c>
    </row>
    <row r="526" spans="1:39" x14ac:dyDescent="0.45">
      <c r="A526" s="30" t="s">
        <v>127</v>
      </c>
      <c r="B526" s="30">
        <v>2019</v>
      </c>
      <c r="C526" s="49">
        <v>43492</v>
      </c>
      <c r="D526" s="30" t="s">
        <v>72</v>
      </c>
      <c r="E526" s="47" t="s">
        <v>256</v>
      </c>
      <c r="F526" s="47" t="s">
        <v>36</v>
      </c>
      <c r="G526" s="13">
        <f>(C526-VLOOKUP(E526,Riders!$A$2:$C$3501,2,FALSE))/365</f>
        <v>22.92876712328767</v>
      </c>
      <c r="H526" s="30">
        <v>2</v>
      </c>
      <c r="I526" s="47">
        <v>0</v>
      </c>
      <c r="J526" s="47">
        <v>0</v>
      </c>
      <c r="K526" s="47">
        <v>0</v>
      </c>
      <c r="L526" s="47">
        <v>0</v>
      </c>
      <c r="M526" s="47">
        <v>0</v>
      </c>
      <c r="N526" s="47">
        <v>0</v>
      </c>
      <c r="O526" s="47">
        <v>0</v>
      </c>
      <c r="P526" s="47">
        <v>0</v>
      </c>
      <c r="Q526" s="47">
        <v>0</v>
      </c>
      <c r="R526" s="47">
        <v>0</v>
      </c>
      <c r="S526" s="47">
        <v>0</v>
      </c>
      <c r="T526" s="47">
        <v>0</v>
      </c>
      <c r="U526" s="47">
        <v>0</v>
      </c>
      <c r="V526" s="47">
        <v>0</v>
      </c>
      <c r="W526" s="47">
        <v>0</v>
      </c>
      <c r="X526" s="47">
        <v>0</v>
      </c>
      <c r="Y526" s="47">
        <v>0</v>
      </c>
      <c r="Z526" s="47">
        <v>0</v>
      </c>
      <c r="AA526" s="47">
        <v>0</v>
      </c>
      <c r="AB526" s="47">
        <v>1</v>
      </c>
      <c r="AC526" s="47">
        <v>1</v>
      </c>
      <c r="AD526" s="47">
        <v>1</v>
      </c>
      <c r="AE526" s="47">
        <v>1</v>
      </c>
      <c r="AF526" s="47">
        <v>1</v>
      </c>
      <c r="AG526" s="47">
        <v>0</v>
      </c>
      <c r="AH526" s="47">
        <v>0</v>
      </c>
      <c r="AI526" s="47">
        <v>0</v>
      </c>
      <c r="AJ526" s="47">
        <v>0</v>
      </c>
      <c r="AK526" s="47">
        <v>5</v>
      </c>
      <c r="AL526" s="107">
        <v>6.5046296296296302E-3</v>
      </c>
      <c r="AM526">
        <v>48.024000000000001</v>
      </c>
    </row>
    <row r="527" spans="1:39" x14ac:dyDescent="0.45">
      <c r="A527" s="30" t="s">
        <v>127</v>
      </c>
      <c r="B527" s="30">
        <v>2019</v>
      </c>
      <c r="C527" s="49">
        <v>43492</v>
      </c>
      <c r="D527" s="30" t="s">
        <v>72</v>
      </c>
      <c r="E527" s="47" t="s">
        <v>306</v>
      </c>
      <c r="F527" s="47" t="s">
        <v>19</v>
      </c>
      <c r="G527" s="13">
        <f>(C527-VLOOKUP(E527,Riders!$A$2:$C$3501,2,FALSE))/365</f>
        <v>36.30958904109589</v>
      </c>
      <c r="H527" s="30">
        <v>3</v>
      </c>
      <c r="I527" s="47">
        <v>0</v>
      </c>
      <c r="J527" s="47">
        <v>0</v>
      </c>
      <c r="K527" s="47">
        <v>0</v>
      </c>
      <c r="L527" s="47">
        <v>0</v>
      </c>
      <c r="M527" s="47">
        <v>0</v>
      </c>
      <c r="N527" s="47">
        <v>0</v>
      </c>
      <c r="O527" s="47">
        <v>0</v>
      </c>
      <c r="P527" s="47">
        <v>0</v>
      </c>
      <c r="Q527" s="47">
        <v>0</v>
      </c>
      <c r="R527" s="47">
        <v>0</v>
      </c>
      <c r="S527" s="47">
        <v>0</v>
      </c>
      <c r="T527" s="47">
        <v>0</v>
      </c>
      <c r="U527" s="47">
        <v>0</v>
      </c>
      <c r="V527" s="47">
        <v>0</v>
      </c>
      <c r="W527" s="47">
        <v>1</v>
      </c>
      <c r="X527" s="47">
        <v>1</v>
      </c>
      <c r="Y527" s="47">
        <v>1</v>
      </c>
      <c r="Z527" s="47">
        <v>1</v>
      </c>
      <c r="AA527" s="47">
        <v>1</v>
      </c>
      <c r="AB527" s="47">
        <v>0</v>
      </c>
      <c r="AC527" s="47">
        <v>0</v>
      </c>
      <c r="AD527" s="47">
        <v>0</v>
      </c>
      <c r="AE527" s="47">
        <v>0</v>
      </c>
      <c r="AF527" s="47">
        <v>0</v>
      </c>
      <c r="AG527" s="47">
        <v>0</v>
      </c>
      <c r="AH527" s="47">
        <v>0</v>
      </c>
      <c r="AI527" s="47">
        <v>0</v>
      </c>
      <c r="AJ527" s="47">
        <v>0</v>
      </c>
      <c r="AK527" s="47">
        <v>5</v>
      </c>
      <c r="AL527" s="107">
        <v>6.5046296296296302E-3</v>
      </c>
      <c r="AM527">
        <v>48.024000000000001</v>
      </c>
    </row>
    <row r="528" spans="1:39" x14ac:dyDescent="0.45">
      <c r="A528" s="30" t="s">
        <v>127</v>
      </c>
      <c r="B528" s="30">
        <v>2019</v>
      </c>
      <c r="C528" s="49">
        <v>43492</v>
      </c>
      <c r="D528" s="30" t="s">
        <v>72</v>
      </c>
      <c r="E528" s="47" t="s">
        <v>236</v>
      </c>
      <c r="F528" s="47" t="s">
        <v>51</v>
      </c>
      <c r="G528" s="13">
        <f>(C528-VLOOKUP(E528,Riders!$A$2:$C$3501,2,FALSE))/365</f>
        <v>23.230136986301371</v>
      </c>
      <c r="H528" s="30">
        <v>4</v>
      </c>
      <c r="I528" s="47">
        <v>1</v>
      </c>
      <c r="J528" s="47">
        <v>0</v>
      </c>
      <c r="K528" s="47">
        <v>0</v>
      </c>
      <c r="L528" s="47">
        <v>0</v>
      </c>
      <c r="M528" s="47">
        <v>0</v>
      </c>
      <c r="N528" s="47">
        <v>0</v>
      </c>
      <c r="O528" s="47">
        <v>0</v>
      </c>
      <c r="P528" s="47">
        <v>0</v>
      </c>
      <c r="Q528" s="47">
        <v>0</v>
      </c>
      <c r="R528" s="47">
        <v>0</v>
      </c>
      <c r="S528" s="47">
        <v>0</v>
      </c>
      <c r="T528" s="47">
        <v>0</v>
      </c>
      <c r="U528" s="47">
        <v>0</v>
      </c>
      <c r="V528" s="47">
        <v>0</v>
      </c>
      <c r="W528" s="47">
        <v>0</v>
      </c>
      <c r="X528" s="47">
        <v>0</v>
      </c>
      <c r="Y528" s="47">
        <v>0</v>
      </c>
      <c r="Z528" s="47">
        <v>0</v>
      </c>
      <c r="AA528" s="47">
        <v>0</v>
      </c>
      <c r="AB528" s="47">
        <v>0</v>
      </c>
      <c r="AC528" s="47">
        <v>0</v>
      </c>
      <c r="AD528" s="47">
        <v>0</v>
      </c>
      <c r="AE528" s="47">
        <v>0</v>
      </c>
      <c r="AF528" s="47">
        <v>0</v>
      </c>
      <c r="AG528" s="47">
        <v>0</v>
      </c>
      <c r="AH528" s="47">
        <v>1</v>
      </c>
      <c r="AI528" s="47">
        <v>0</v>
      </c>
      <c r="AJ528" s="47">
        <v>0</v>
      </c>
      <c r="AK528" s="47">
        <v>2</v>
      </c>
      <c r="AL528" s="107">
        <v>6.5046296296296302E-3</v>
      </c>
      <c r="AM528">
        <v>48.024000000000001</v>
      </c>
    </row>
    <row r="529" spans="1:39" x14ac:dyDescent="0.45">
      <c r="A529" s="30" t="s">
        <v>127</v>
      </c>
      <c r="B529" s="30">
        <v>2019</v>
      </c>
      <c r="C529" s="49">
        <v>43492</v>
      </c>
      <c r="D529" s="30" t="s">
        <v>72</v>
      </c>
      <c r="E529" s="47" t="s">
        <v>242</v>
      </c>
      <c r="F529" s="47" t="s">
        <v>243</v>
      </c>
      <c r="G529" s="13">
        <f>(C529-VLOOKUP(E529,Riders!$A$2:$C$3501,2,FALSE))/365</f>
        <v>24.158904109589042</v>
      </c>
      <c r="H529" s="30">
        <v>5</v>
      </c>
      <c r="I529" s="47">
        <v>0</v>
      </c>
      <c r="J529" s="47">
        <v>0</v>
      </c>
      <c r="K529" s="47">
        <v>1</v>
      </c>
      <c r="L529" s="47">
        <v>0</v>
      </c>
      <c r="M529" s="47">
        <v>0</v>
      </c>
      <c r="N529" s="47">
        <v>0</v>
      </c>
      <c r="O529" s="47">
        <v>0</v>
      </c>
      <c r="P529" s="47">
        <v>0</v>
      </c>
      <c r="Q529" s="47">
        <v>0</v>
      </c>
      <c r="R529" s="47">
        <v>0</v>
      </c>
      <c r="S529" s="47">
        <v>0</v>
      </c>
      <c r="T529" s="47">
        <v>0</v>
      </c>
      <c r="U529" s="47">
        <v>0</v>
      </c>
      <c r="V529" s="47">
        <v>0</v>
      </c>
      <c r="W529" s="47">
        <v>0</v>
      </c>
      <c r="X529" s="47">
        <v>0</v>
      </c>
      <c r="Y529" s="47">
        <v>0</v>
      </c>
      <c r="Z529" s="47">
        <v>0</v>
      </c>
      <c r="AA529" s="47">
        <v>0</v>
      </c>
      <c r="AB529" s="47">
        <v>0</v>
      </c>
      <c r="AC529" s="47">
        <v>0</v>
      </c>
      <c r="AD529" s="47">
        <v>0</v>
      </c>
      <c r="AE529" s="47">
        <v>0</v>
      </c>
      <c r="AF529" s="47">
        <v>0</v>
      </c>
      <c r="AG529" s="47">
        <v>0</v>
      </c>
      <c r="AH529" s="47">
        <v>0</v>
      </c>
      <c r="AI529" s="47">
        <v>0</v>
      </c>
      <c r="AJ529" s="47">
        <v>0</v>
      </c>
      <c r="AK529" s="47">
        <v>1</v>
      </c>
      <c r="AL529" s="107">
        <v>6.5046296296296302E-3</v>
      </c>
      <c r="AM529">
        <v>48.024000000000001</v>
      </c>
    </row>
    <row r="530" spans="1:39" x14ac:dyDescent="0.45">
      <c r="A530" s="30" t="s">
        <v>127</v>
      </c>
      <c r="B530" s="30">
        <v>2019</v>
      </c>
      <c r="C530" s="49">
        <v>43492</v>
      </c>
      <c r="D530" s="30" t="s">
        <v>72</v>
      </c>
      <c r="E530" s="47" t="s">
        <v>222</v>
      </c>
      <c r="F530" s="47" t="s">
        <v>223</v>
      </c>
      <c r="G530" s="13">
        <f>(C530-VLOOKUP(E530,Riders!$A$2:$C$3501,2,FALSE))/365</f>
        <v>19.567123287671233</v>
      </c>
      <c r="H530" s="30">
        <v>6</v>
      </c>
      <c r="I530" s="47">
        <v>0</v>
      </c>
      <c r="J530" s="47">
        <v>1</v>
      </c>
      <c r="K530" s="47">
        <v>0</v>
      </c>
      <c r="L530" s="47">
        <v>0</v>
      </c>
      <c r="M530" s="47">
        <v>0</v>
      </c>
      <c r="N530" s="47">
        <v>0</v>
      </c>
      <c r="O530" s="47">
        <v>0</v>
      </c>
      <c r="P530" s="47">
        <v>0</v>
      </c>
      <c r="Q530" s="47">
        <v>0</v>
      </c>
      <c r="R530" s="47">
        <v>0</v>
      </c>
      <c r="S530" s="47">
        <v>0</v>
      </c>
      <c r="T530" s="47">
        <v>0</v>
      </c>
      <c r="U530" s="47">
        <v>0</v>
      </c>
      <c r="V530" s="47">
        <v>0</v>
      </c>
      <c r="W530" s="47">
        <v>0</v>
      </c>
      <c r="X530" s="47">
        <v>0</v>
      </c>
      <c r="Y530" s="47">
        <v>0</v>
      </c>
      <c r="Z530" s="47">
        <v>0</v>
      </c>
      <c r="AA530" s="47">
        <v>0</v>
      </c>
      <c r="AB530" s="47">
        <v>0</v>
      </c>
      <c r="AC530" s="47">
        <v>0</v>
      </c>
      <c r="AD530" s="47">
        <v>0</v>
      </c>
      <c r="AE530" s="47">
        <v>0</v>
      </c>
      <c r="AF530" s="47">
        <v>0</v>
      </c>
      <c r="AG530" s="47">
        <v>0</v>
      </c>
      <c r="AH530" s="47">
        <v>0</v>
      </c>
      <c r="AI530" s="47">
        <v>0</v>
      </c>
      <c r="AJ530" s="47">
        <v>0</v>
      </c>
      <c r="AK530" s="47">
        <v>1</v>
      </c>
      <c r="AL530" s="107">
        <v>6.5046296296296302E-3</v>
      </c>
      <c r="AM530">
        <v>48.024000000000001</v>
      </c>
    </row>
    <row r="531" spans="1:39" x14ac:dyDescent="0.45">
      <c r="A531" s="1" t="s">
        <v>127</v>
      </c>
      <c r="B531" s="1">
        <v>2019</v>
      </c>
      <c r="C531" s="2">
        <v>43492</v>
      </c>
      <c r="D531" s="1" t="s">
        <v>72</v>
      </c>
      <c r="E531" s="47" t="s">
        <v>336</v>
      </c>
      <c r="F531" s="47" t="s">
        <v>118</v>
      </c>
      <c r="G531" s="13" t="e">
        <f>(C531-VLOOKUP(E531,Riders!$A$2:$C$3501,2,FALSE))/365</f>
        <v>#N/A</v>
      </c>
      <c r="H531" s="30">
        <v>7</v>
      </c>
      <c r="I531" s="47">
        <v>0</v>
      </c>
      <c r="J531" s="47">
        <v>0</v>
      </c>
      <c r="K531" s="47">
        <v>0</v>
      </c>
      <c r="L531" s="47">
        <v>0</v>
      </c>
      <c r="M531" s="47">
        <v>0</v>
      </c>
      <c r="N531" s="47">
        <v>0</v>
      </c>
      <c r="O531" s="47">
        <v>0</v>
      </c>
      <c r="P531" s="47">
        <v>0</v>
      </c>
      <c r="Q531" s="47">
        <v>0</v>
      </c>
      <c r="R531" s="47">
        <v>0</v>
      </c>
      <c r="S531" s="47">
        <v>0</v>
      </c>
      <c r="T531" s="47">
        <v>0</v>
      </c>
      <c r="U531" s="47">
        <v>0</v>
      </c>
      <c r="V531" s="47">
        <v>0</v>
      </c>
      <c r="W531" s="47">
        <v>0</v>
      </c>
      <c r="X531" s="47">
        <v>0</v>
      </c>
      <c r="Y531" s="47">
        <v>0</v>
      </c>
      <c r="Z531" s="47">
        <v>0</v>
      </c>
      <c r="AA531" s="47">
        <v>0</v>
      </c>
      <c r="AB531" s="47">
        <v>0</v>
      </c>
      <c r="AC531" s="47">
        <v>0</v>
      </c>
      <c r="AD531" s="47">
        <v>0</v>
      </c>
      <c r="AE531" s="47">
        <v>0</v>
      </c>
      <c r="AF531" s="47">
        <v>0</v>
      </c>
      <c r="AG531" s="47">
        <v>1</v>
      </c>
      <c r="AH531" s="47">
        <v>0</v>
      </c>
      <c r="AI531" s="47">
        <v>0</v>
      </c>
      <c r="AJ531" s="47">
        <v>0</v>
      </c>
      <c r="AK531" s="47">
        <v>1</v>
      </c>
      <c r="AL531" s="107">
        <v>6.5046296296296302E-3</v>
      </c>
      <c r="AM531">
        <v>48.024000000000001</v>
      </c>
    </row>
    <row r="532" spans="1:39" x14ac:dyDescent="0.45">
      <c r="A532" s="1" t="s">
        <v>127</v>
      </c>
      <c r="B532" s="1">
        <v>2019</v>
      </c>
      <c r="C532" s="2">
        <v>43492</v>
      </c>
      <c r="D532" s="1" t="s">
        <v>72</v>
      </c>
      <c r="E532" s="47" t="s">
        <v>298</v>
      </c>
      <c r="F532" s="47" t="s">
        <v>53</v>
      </c>
      <c r="G532" s="13">
        <f>(C532-VLOOKUP(E532,Riders!$A$2:$C$3501,2,FALSE))/365</f>
        <v>19.531506849315068</v>
      </c>
      <c r="H532" s="30">
        <v>8</v>
      </c>
      <c r="I532" s="47">
        <v>0</v>
      </c>
      <c r="J532" s="47">
        <v>0</v>
      </c>
      <c r="K532" s="47">
        <v>0</v>
      </c>
      <c r="L532" s="47">
        <v>0</v>
      </c>
      <c r="M532" s="47">
        <v>0</v>
      </c>
      <c r="N532" s="47">
        <v>0</v>
      </c>
      <c r="O532" s="47">
        <v>0</v>
      </c>
      <c r="P532" s="47">
        <v>0</v>
      </c>
      <c r="Q532" s="47">
        <v>0</v>
      </c>
      <c r="R532" s="47">
        <v>0</v>
      </c>
      <c r="S532" s="47">
        <v>0</v>
      </c>
      <c r="T532" s="47">
        <v>0</v>
      </c>
      <c r="U532" s="47">
        <v>0</v>
      </c>
      <c r="V532" s="47">
        <v>0</v>
      </c>
      <c r="W532" s="47">
        <v>0</v>
      </c>
      <c r="X532" s="47">
        <v>0</v>
      </c>
      <c r="Y532" s="47">
        <v>0</v>
      </c>
      <c r="Z532" s="47">
        <v>0</v>
      </c>
      <c r="AA532" s="47">
        <v>0</v>
      </c>
      <c r="AB532" s="47">
        <v>0</v>
      </c>
      <c r="AC532" s="47">
        <v>0</v>
      </c>
      <c r="AD532" s="47">
        <v>0</v>
      </c>
      <c r="AE532" s="47">
        <v>0</v>
      </c>
      <c r="AF532" s="47">
        <v>0</v>
      </c>
      <c r="AG532" s="47">
        <v>0</v>
      </c>
      <c r="AH532" s="47">
        <v>0</v>
      </c>
      <c r="AI532" s="47">
        <v>0</v>
      </c>
      <c r="AJ532" s="47">
        <v>0</v>
      </c>
      <c r="AK532" s="47">
        <v>0</v>
      </c>
      <c r="AL532" s="107">
        <v>6.5046296296296302E-3</v>
      </c>
      <c r="AM532">
        <v>48.024000000000001</v>
      </c>
    </row>
    <row r="533" spans="1:39" x14ac:dyDescent="0.45">
      <c r="A533" s="1" t="s">
        <v>127</v>
      </c>
      <c r="B533" s="1">
        <v>2019</v>
      </c>
      <c r="C533" s="2">
        <v>43492</v>
      </c>
      <c r="D533" s="1" t="s">
        <v>72</v>
      </c>
      <c r="E533" s="47" t="s">
        <v>324</v>
      </c>
      <c r="F533" s="47" t="s">
        <v>61</v>
      </c>
      <c r="G533" s="13">
        <f>(C533-VLOOKUP(E533,Riders!$A$2:$C$3501,2,FALSE))/365</f>
        <v>25.364383561643837</v>
      </c>
      <c r="H533" s="30">
        <v>9</v>
      </c>
      <c r="I533" s="47">
        <v>0</v>
      </c>
      <c r="J533" s="47">
        <v>0</v>
      </c>
      <c r="K533" s="47">
        <v>0</v>
      </c>
      <c r="L533" s="47">
        <v>0</v>
      </c>
      <c r="M533" s="47">
        <v>0</v>
      </c>
      <c r="N533" s="47">
        <v>0</v>
      </c>
      <c r="O533" s="47">
        <v>0</v>
      </c>
      <c r="P533" s="47">
        <v>0</v>
      </c>
      <c r="Q533" s="47">
        <v>0</v>
      </c>
      <c r="R533" s="47">
        <v>0</v>
      </c>
      <c r="S533" s="47">
        <v>0</v>
      </c>
      <c r="T533" s="47">
        <v>0</v>
      </c>
      <c r="U533" s="47">
        <v>0</v>
      </c>
      <c r="V533" s="47">
        <v>0</v>
      </c>
      <c r="W533" s="47">
        <v>0</v>
      </c>
      <c r="X533" s="47">
        <v>0</v>
      </c>
      <c r="Y533" s="47">
        <v>0</v>
      </c>
      <c r="Z533" s="47">
        <v>0</v>
      </c>
      <c r="AA533" s="47">
        <v>0</v>
      </c>
      <c r="AB533" s="47">
        <v>0</v>
      </c>
      <c r="AC533" s="47">
        <v>0</v>
      </c>
      <c r="AD533" s="47">
        <v>0</v>
      </c>
      <c r="AE533" s="47">
        <v>0</v>
      </c>
      <c r="AF533" s="47">
        <v>0</v>
      </c>
      <c r="AG533" s="47">
        <v>0</v>
      </c>
      <c r="AH533" s="47">
        <v>0</v>
      </c>
      <c r="AI533" s="47">
        <v>0</v>
      </c>
      <c r="AJ533" s="47">
        <v>0</v>
      </c>
      <c r="AK533" s="47">
        <v>0</v>
      </c>
      <c r="AL533" s="107">
        <v>6.5046296296296302E-3</v>
      </c>
      <c r="AM533">
        <v>48.024000000000001</v>
      </c>
    </row>
    <row r="534" spans="1:39" x14ac:dyDescent="0.45">
      <c r="A534" s="1" t="s">
        <v>127</v>
      </c>
      <c r="B534" s="1">
        <v>2019</v>
      </c>
      <c r="C534" s="2">
        <v>43492</v>
      </c>
      <c r="D534" s="1" t="s">
        <v>72</v>
      </c>
      <c r="E534" s="47" t="s">
        <v>299</v>
      </c>
      <c r="F534" s="47" t="s">
        <v>38</v>
      </c>
      <c r="G534" s="13">
        <f>(C534-VLOOKUP(E534,Riders!$A$2:$C$3501,2,FALSE))/365</f>
        <v>26.424657534246574</v>
      </c>
      <c r="H534" s="30">
        <v>10</v>
      </c>
      <c r="I534" s="47">
        <v>0</v>
      </c>
      <c r="J534" s="47">
        <v>0</v>
      </c>
      <c r="K534" s="47">
        <v>0</v>
      </c>
      <c r="L534" s="47">
        <v>0</v>
      </c>
      <c r="M534" s="47">
        <v>0</v>
      </c>
      <c r="N534" s="47">
        <v>0</v>
      </c>
      <c r="O534" s="47">
        <v>0</v>
      </c>
      <c r="P534" s="47">
        <v>0</v>
      </c>
      <c r="Q534" s="47">
        <v>0</v>
      </c>
      <c r="R534" s="47">
        <v>0</v>
      </c>
      <c r="S534" s="47">
        <v>0</v>
      </c>
      <c r="T534" s="47">
        <v>0</v>
      </c>
      <c r="U534" s="47">
        <v>0</v>
      </c>
      <c r="V534" s="47">
        <v>0</v>
      </c>
      <c r="W534" s="47">
        <v>0</v>
      </c>
      <c r="X534" s="47">
        <v>0</v>
      </c>
      <c r="Y534" s="47">
        <v>0</v>
      </c>
      <c r="Z534" s="47">
        <v>0</v>
      </c>
      <c r="AA534" s="47">
        <v>0</v>
      </c>
      <c r="AB534" s="47">
        <v>0</v>
      </c>
      <c r="AC534" s="47">
        <v>0</v>
      </c>
      <c r="AD534" s="47">
        <v>0</v>
      </c>
      <c r="AE534" s="47">
        <v>0</v>
      </c>
      <c r="AF534" s="47">
        <v>0</v>
      </c>
      <c r="AG534" s="47">
        <v>0</v>
      </c>
      <c r="AH534" s="47">
        <v>0</v>
      </c>
      <c r="AI534" s="47">
        <v>0</v>
      </c>
      <c r="AJ534" s="47">
        <v>0</v>
      </c>
      <c r="AK534" s="47">
        <v>0</v>
      </c>
      <c r="AL534" s="107">
        <v>6.5046296296296302E-3</v>
      </c>
      <c r="AM534">
        <v>48.024000000000001</v>
      </c>
    </row>
    <row r="535" spans="1:39" x14ac:dyDescent="0.45">
      <c r="A535" s="1" t="s">
        <v>127</v>
      </c>
      <c r="B535" s="1">
        <v>2019</v>
      </c>
      <c r="C535" s="2">
        <v>43492</v>
      </c>
      <c r="D535" s="1" t="s">
        <v>72</v>
      </c>
      <c r="E535" s="47" t="s">
        <v>331</v>
      </c>
      <c r="F535" s="47" t="s">
        <v>56</v>
      </c>
      <c r="G535" s="13">
        <f>(C535-VLOOKUP(E535,Riders!$A$2:$C$3501,2,FALSE))/365</f>
        <v>26.772602739726029</v>
      </c>
      <c r="H535" s="30">
        <v>11</v>
      </c>
      <c r="I535" s="47">
        <v>0</v>
      </c>
      <c r="J535" s="47">
        <v>0</v>
      </c>
      <c r="K535" s="47">
        <v>0</v>
      </c>
      <c r="L535" s="47">
        <v>0</v>
      </c>
      <c r="M535" s="47">
        <v>0</v>
      </c>
      <c r="N535" s="47">
        <v>0</v>
      </c>
      <c r="O535" s="47">
        <v>0</v>
      </c>
      <c r="P535" s="47">
        <v>0</v>
      </c>
      <c r="Q535" s="47">
        <v>0</v>
      </c>
      <c r="R535" s="47">
        <v>0</v>
      </c>
      <c r="S535" s="47">
        <v>0</v>
      </c>
      <c r="T535" s="47">
        <v>0</v>
      </c>
      <c r="U535" s="47">
        <v>0</v>
      </c>
      <c r="V535" s="47">
        <v>0</v>
      </c>
      <c r="W535" s="47">
        <v>0</v>
      </c>
      <c r="X535" s="47">
        <v>0</v>
      </c>
      <c r="Y535" s="47">
        <v>0</v>
      </c>
      <c r="Z535" s="47">
        <v>0</v>
      </c>
      <c r="AA535" s="47">
        <v>0</v>
      </c>
      <c r="AB535" s="47">
        <v>0</v>
      </c>
      <c r="AC535" s="47">
        <v>0</v>
      </c>
      <c r="AD535" s="47">
        <v>0</v>
      </c>
      <c r="AE535" s="47">
        <v>0</v>
      </c>
      <c r="AF535" s="47">
        <v>0</v>
      </c>
      <c r="AG535" s="47">
        <v>0</v>
      </c>
      <c r="AH535" s="47">
        <v>0</v>
      </c>
      <c r="AI535" s="47">
        <v>0</v>
      </c>
      <c r="AJ535" s="47">
        <v>0</v>
      </c>
      <c r="AK535" s="47">
        <v>0</v>
      </c>
      <c r="AL535" s="107">
        <v>6.5046296296296302E-3</v>
      </c>
      <c r="AM535">
        <v>48.024000000000001</v>
      </c>
    </row>
    <row r="536" spans="1:39" x14ac:dyDescent="0.45">
      <c r="A536" s="1" t="s">
        <v>127</v>
      </c>
      <c r="B536" s="1">
        <v>2019</v>
      </c>
      <c r="C536" s="2">
        <v>43492</v>
      </c>
      <c r="D536" s="1" t="s">
        <v>72</v>
      </c>
      <c r="E536" s="47" t="s">
        <v>310</v>
      </c>
      <c r="F536" s="47" t="s">
        <v>158</v>
      </c>
      <c r="G536" s="13">
        <f>(C536-VLOOKUP(E536,Riders!$A$2:$C$3501,2,FALSE))/365</f>
        <v>28.684931506849313</v>
      </c>
      <c r="H536" s="30">
        <v>12</v>
      </c>
      <c r="I536" s="47">
        <v>0</v>
      </c>
      <c r="J536" s="47">
        <v>0</v>
      </c>
      <c r="K536" s="47">
        <v>0</v>
      </c>
      <c r="L536" s="47">
        <v>0</v>
      </c>
      <c r="M536" s="47">
        <v>0</v>
      </c>
      <c r="N536" s="47">
        <v>0</v>
      </c>
      <c r="O536" s="47">
        <v>0</v>
      </c>
      <c r="P536" s="47">
        <v>0</v>
      </c>
      <c r="Q536" s="47">
        <v>0</v>
      </c>
      <c r="R536" s="47">
        <v>0</v>
      </c>
      <c r="S536" s="47">
        <v>0</v>
      </c>
      <c r="T536" s="47">
        <v>0</v>
      </c>
      <c r="U536" s="47">
        <v>0</v>
      </c>
      <c r="V536" s="47">
        <v>0</v>
      </c>
      <c r="W536" s="47">
        <v>0</v>
      </c>
      <c r="X536" s="47">
        <v>0</v>
      </c>
      <c r="Y536" s="47">
        <v>0</v>
      </c>
      <c r="Z536" s="47">
        <v>0</v>
      </c>
      <c r="AA536" s="47">
        <v>0</v>
      </c>
      <c r="AB536" s="47">
        <v>0</v>
      </c>
      <c r="AC536" s="47">
        <v>0</v>
      </c>
      <c r="AD536" s="47">
        <v>0</v>
      </c>
      <c r="AE536" s="47">
        <v>0</v>
      </c>
      <c r="AF536" s="47">
        <v>0</v>
      </c>
      <c r="AG536" s="47">
        <v>0</v>
      </c>
      <c r="AH536" s="47">
        <v>0</v>
      </c>
      <c r="AI536" s="47">
        <v>0</v>
      </c>
      <c r="AJ536" s="47">
        <v>0</v>
      </c>
      <c r="AK536" s="47">
        <v>0</v>
      </c>
      <c r="AL536" s="107">
        <v>6.5046296296296302E-3</v>
      </c>
      <c r="AM536">
        <v>48.024000000000001</v>
      </c>
    </row>
    <row r="537" spans="1:39" x14ac:dyDescent="0.45">
      <c r="A537" s="1" t="s">
        <v>127</v>
      </c>
      <c r="B537" s="1">
        <v>2019</v>
      </c>
      <c r="C537" s="2">
        <v>43492</v>
      </c>
      <c r="D537" s="1" t="s">
        <v>72</v>
      </c>
      <c r="E537" s="47" t="s">
        <v>337</v>
      </c>
      <c r="F537" s="47" t="s">
        <v>15</v>
      </c>
      <c r="G537" s="13">
        <f>(C537-VLOOKUP(E537,Riders!$A$2:$C$3501,2,FALSE))/365</f>
        <v>23.698630136986303</v>
      </c>
      <c r="H537" s="30">
        <v>13</v>
      </c>
      <c r="I537" s="47">
        <v>0</v>
      </c>
      <c r="J537" s="47">
        <v>0</v>
      </c>
      <c r="K537" s="47">
        <v>0</v>
      </c>
      <c r="L537" s="47">
        <v>0</v>
      </c>
      <c r="M537" s="47">
        <v>0</v>
      </c>
      <c r="N537" s="47">
        <v>0</v>
      </c>
      <c r="O537" s="47">
        <v>0</v>
      </c>
      <c r="P537" s="47">
        <v>0</v>
      </c>
      <c r="Q537" s="47">
        <v>0</v>
      </c>
      <c r="R537" s="47">
        <v>0</v>
      </c>
      <c r="S537" s="47">
        <v>0</v>
      </c>
      <c r="T537" s="47">
        <v>0</v>
      </c>
      <c r="U537" s="47">
        <v>0</v>
      </c>
      <c r="V537" s="47">
        <v>0</v>
      </c>
      <c r="W537" s="47">
        <v>0</v>
      </c>
      <c r="X537" s="47">
        <v>0</v>
      </c>
      <c r="Y537" s="47">
        <v>0</v>
      </c>
      <c r="Z537" s="47">
        <v>0</v>
      </c>
      <c r="AA537" s="47">
        <v>0</v>
      </c>
      <c r="AB537" s="47">
        <v>0</v>
      </c>
      <c r="AC537" s="47">
        <v>0</v>
      </c>
      <c r="AD537" s="47">
        <v>0</v>
      </c>
      <c r="AE537" s="47">
        <v>0</v>
      </c>
      <c r="AF537" s="47">
        <v>0</v>
      </c>
      <c r="AG537" s="47">
        <v>0</v>
      </c>
      <c r="AH537" s="47">
        <v>0</v>
      </c>
      <c r="AI537" s="47">
        <v>0</v>
      </c>
      <c r="AJ537" s="47">
        <v>0</v>
      </c>
      <c r="AK537" s="47">
        <v>0</v>
      </c>
      <c r="AL537" s="107">
        <v>6.5046296296296302E-3</v>
      </c>
      <c r="AM537">
        <v>48.024000000000001</v>
      </c>
    </row>
    <row r="538" spans="1:39" x14ac:dyDescent="0.45">
      <c r="A538" s="1" t="s">
        <v>127</v>
      </c>
      <c r="B538" s="1">
        <v>2019</v>
      </c>
      <c r="C538" s="2">
        <v>43492</v>
      </c>
      <c r="D538" s="1" t="s">
        <v>72</v>
      </c>
      <c r="E538" s="47" t="s">
        <v>283</v>
      </c>
      <c r="F538" s="47" t="s">
        <v>31</v>
      </c>
      <c r="G538" s="13">
        <f>(C538-VLOOKUP(E538,Riders!$A$2:$C$3501,2,FALSE))/365</f>
        <v>24.739726027397261</v>
      </c>
      <c r="H538" s="30">
        <v>14</v>
      </c>
      <c r="I538" s="47">
        <v>0</v>
      </c>
      <c r="J538" s="47">
        <v>0</v>
      </c>
      <c r="K538" s="47">
        <v>0</v>
      </c>
      <c r="L538" s="47">
        <v>0</v>
      </c>
      <c r="M538" s="47">
        <v>0</v>
      </c>
      <c r="N538" s="47">
        <v>0</v>
      </c>
      <c r="O538" s="47">
        <v>0</v>
      </c>
      <c r="P538" s="47">
        <v>0</v>
      </c>
      <c r="Q538" s="47">
        <v>0</v>
      </c>
      <c r="R538" s="47">
        <v>0</v>
      </c>
      <c r="S538" s="47">
        <v>0</v>
      </c>
      <c r="T538" s="47">
        <v>0</v>
      </c>
      <c r="U538" s="47">
        <v>0</v>
      </c>
      <c r="V538" s="47">
        <v>0</v>
      </c>
      <c r="W538" s="47">
        <v>0</v>
      </c>
      <c r="X538" s="47">
        <v>0</v>
      </c>
      <c r="Y538" s="47">
        <v>0</v>
      </c>
      <c r="Z538" s="47">
        <v>0</v>
      </c>
      <c r="AA538" s="47">
        <v>0</v>
      </c>
      <c r="AB538" s="47">
        <v>0</v>
      </c>
      <c r="AC538" s="47">
        <v>0</v>
      </c>
      <c r="AD538" s="47">
        <v>0</v>
      </c>
      <c r="AE538" s="47">
        <v>0</v>
      </c>
      <c r="AF538" s="47">
        <v>0</v>
      </c>
      <c r="AG538" s="47">
        <v>0</v>
      </c>
      <c r="AH538" s="47">
        <v>0</v>
      </c>
      <c r="AI538" s="47">
        <v>0</v>
      </c>
      <c r="AJ538" s="47">
        <v>0</v>
      </c>
      <c r="AK538" s="47">
        <v>0</v>
      </c>
      <c r="AL538" s="107">
        <v>6.5046296296296302E-3</v>
      </c>
      <c r="AM538">
        <v>48.024000000000001</v>
      </c>
    </row>
    <row r="539" spans="1:39" x14ac:dyDescent="0.45">
      <c r="A539" s="1" t="s">
        <v>127</v>
      </c>
      <c r="B539" s="1">
        <v>2019</v>
      </c>
      <c r="C539" s="2">
        <v>43492</v>
      </c>
      <c r="D539" s="1" t="s">
        <v>72</v>
      </c>
      <c r="E539" s="47" t="s">
        <v>303</v>
      </c>
      <c r="F539" s="47" t="s">
        <v>232</v>
      </c>
      <c r="G539" s="13">
        <f>(C539-VLOOKUP(E539,Riders!$A$2:$C$3501,2,FALSE))/365</f>
        <v>24.641095890410959</v>
      </c>
      <c r="H539" s="30">
        <v>15</v>
      </c>
      <c r="I539" s="47">
        <v>0</v>
      </c>
      <c r="J539" s="47">
        <v>0</v>
      </c>
      <c r="K539" s="47">
        <v>0</v>
      </c>
      <c r="L539" s="47">
        <v>0</v>
      </c>
      <c r="M539" s="47">
        <v>0</v>
      </c>
      <c r="N539" s="47">
        <v>0</v>
      </c>
      <c r="O539" s="47">
        <v>0</v>
      </c>
      <c r="P539" s="47">
        <v>0</v>
      </c>
      <c r="Q539" s="47">
        <v>0</v>
      </c>
      <c r="R539" s="47">
        <v>0</v>
      </c>
      <c r="S539" s="47">
        <v>0</v>
      </c>
      <c r="T539" s="47">
        <v>0</v>
      </c>
      <c r="U539" s="47">
        <v>0</v>
      </c>
      <c r="V539" s="47">
        <v>0</v>
      </c>
      <c r="W539" s="47">
        <v>0</v>
      </c>
      <c r="X539" s="47">
        <v>0</v>
      </c>
      <c r="Y539" s="47">
        <v>0</v>
      </c>
      <c r="Z539" s="47">
        <v>0</v>
      </c>
      <c r="AA539" s="47">
        <v>0</v>
      </c>
      <c r="AB539" s="47">
        <v>0</v>
      </c>
      <c r="AC539" s="47">
        <v>0</v>
      </c>
      <c r="AD539" s="47">
        <v>0</v>
      </c>
      <c r="AE539" s="47">
        <v>0</v>
      </c>
      <c r="AF539" s="47">
        <v>0</v>
      </c>
      <c r="AG539" s="47">
        <v>0</v>
      </c>
      <c r="AH539" s="47">
        <v>0</v>
      </c>
      <c r="AI539" s="47">
        <v>0</v>
      </c>
      <c r="AJ539" s="47">
        <v>0</v>
      </c>
      <c r="AK539" s="47">
        <v>0</v>
      </c>
      <c r="AL539" s="107">
        <v>6.5046296296296302E-3</v>
      </c>
      <c r="AM539">
        <v>48.024000000000001</v>
      </c>
    </row>
    <row r="540" spans="1:39" x14ac:dyDescent="0.45">
      <c r="A540" s="1" t="s">
        <v>127</v>
      </c>
      <c r="B540" s="1">
        <v>2019</v>
      </c>
      <c r="C540" s="2">
        <v>43492</v>
      </c>
      <c r="D540" s="1" t="s">
        <v>72</v>
      </c>
      <c r="E540" s="47" t="s">
        <v>335</v>
      </c>
      <c r="F540" s="47" t="s">
        <v>29</v>
      </c>
      <c r="G540" s="13">
        <f>(C540-VLOOKUP(E540,Riders!$A$2:$C$3501,2,FALSE))/365</f>
        <v>24.183561643835617</v>
      </c>
      <c r="H540" s="30">
        <v>16</v>
      </c>
      <c r="I540" s="47">
        <v>0</v>
      </c>
      <c r="J540" s="47">
        <v>0</v>
      </c>
      <c r="K540" s="47">
        <v>0</v>
      </c>
      <c r="L540" s="47">
        <v>0</v>
      </c>
      <c r="M540" s="47">
        <v>0</v>
      </c>
      <c r="N540" s="47">
        <v>0</v>
      </c>
      <c r="O540" s="47">
        <v>0</v>
      </c>
      <c r="P540" s="47">
        <v>0</v>
      </c>
      <c r="Q540" s="47">
        <v>0</v>
      </c>
      <c r="R540" s="47">
        <v>0</v>
      </c>
      <c r="S540" s="47">
        <v>0</v>
      </c>
      <c r="T540" s="47">
        <v>0</v>
      </c>
      <c r="U540" s="47">
        <v>0</v>
      </c>
      <c r="V540" s="47">
        <v>0</v>
      </c>
      <c r="W540" s="47">
        <v>0</v>
      </c>
      <c r="X540" s="47">
        <v>0</v>
      </c>
      <c r="Y540" s="47">
        <v>0</v>
      </c>
      <c r="Z540" s="47">
        <v>0</v>
      </c>
      <c r="AA540" s="47">
        <v>0</v>
      </c>
      <c r="AB540" s="47">
        <v>0</v>
      </c>
      <c r="AC540" s="47">
        <v>0</v>
      </c>
      <c r="AD540" s="47">
        <v>0</v>
      </c>
      <c r="AE540" s="47">
        <v>0</v>
      </c>
      <c r="AF540" s="47">
        <v>0</v>
      </c>
      <c r="AG540" s="47">
        <v>0</v>
      </c>
      <c r="AH540" s="47">
        <v>0</v>
      </c>
      <c r="AI540" s="47">
        <v>0</v>
      </c>
      <c r="AJ540" s="47">
        <v>0</v>
      </c>
      <c r="AK540" s="47">
        <v>0</v>
      </c>
      <c r="AL540" s="107">
        <v>6.5046296296296302E-3</v>
      </c>
      <c r="AM540">
        <v>48.024000000000001</v>
      </c>
    </row>
    <row r="541" spans="1:39" x14ac:dyDescent="0.45">
      <c r="A541" s="1" t="s">
        <v>127</v>
      </c>
      <c r="B541" s="1">
        <v>2019</v>
      </c>
      <c r="C541" s="2">
        <v>43492</v>
      </c>
      <c r="D541" s="1" t="s">
        <v>72</v>
      </c>
      <c r="E541" s="47" t="s">
        <v>320</v>
      </c>
      <c r="F541" s="47" t="s">
        <v>40</v>
      </c>
      <c r="G541" s="13">
        <f>(C541-VLOOKUP(E541,Riders!$A$2:$C$3501,2,FALSE))/365</f>
        <v>21.534246575342465</v>
      </c>
      <c r="H541" s="30">
        <v>17</v>
      </c>
      <c r="I541" s="47">
        <v>0</v>
      </c>
      <c r="J541" s="47">
        <v>0</v>
      </c>
      <c r="K541" s="47">
        <v>0</v>
      </c>
      <c r="L541" s="47">
        <v>0</v>
      </c>
      <c r="M541" s="47">
        <v>0</v>
      </c>
      <c r="N541" s="47">
        <v>0</v>
      </c>
      <c r="O541" s="47">
        <v>0</v>
      </c>
      <c r="P541" s="47">
        <v>0</v>
      </c>
      <c r="Q541" s="47">
        <v>0</v>
      </c>
      <c r="R541" s="47">
        <v>0</v>
      </c>
      <c r="S541" s="47">
        <v>0</v>
      </c>
      <c r="T541" s="47">
        <v>0</v>
      </c>
      <c r="U541" s="47">
        <v>0</v>
      </c>
      <c r="V541" s="47">
        <v>0</v>
      </c>
      <c r="W541" s="47">
        <v>0</v>
      </c>
      <c r="X541" s="47">
        <v>0</v>
      </c>
      <c r="Y541" s="47">
        <v>0</v>
      </c>
      <c r="Z541" s="47">
        <v>0</v>
      </c>
      <c r="AA541" s="47">
        <v>0</v>
      </c>
      <c r="AB541" s="47">
        <v>0</v>
      </c>
      <c r="AC541" s="47">
        <v>0</v>
      </c>
      <c r="AD541" s="47">
        <v>0</v>
      </c>
      <c r="AE541" s="47">
        <v>0</v>
      </c>
      <c r="AF541" s="47">
        <v>0</v>
      </c>
      <c r="AG541" s="47">
        <v>0</v>
      </c>
      <c r="AH541" s="47">
        <v>0</v>
      </c>
      <c r="AI541" s="47">
        <v>0</v>
      </c>
      <c r="AJ541" s="47">
        <v>0</v>
      </c>
      <c r="AK541" s="47">
        <v>0</v>
      </c>
      <c r="AL541" s="107">
        <v>6.5046296296296302E-3</v>
      </c>
      <c r="AM541">
        <v>48.024000000000001</v>
      </c>
    </row>
    <row r="542" spans="1:39" x14ac:dyDescent="0.45">
      <c r="A542" s="1" t="s">
        <v>127</v>
      </c>
      <c r="B542" s="1">
        <v>2019</v>
      </c>
      <c r="C542" s="2">
        <v>43492</v>
      </c>
      <c r="D542" s="1" t="s">
        <v>72</v>
      </c>
      <c r="E542" s="47" t="s">
        <v>340</v>
      </c>
      <c r="F542" s="47" t="s">
        <v>65</v>
      </c>
      <c r="G542" s="13">
        <f>(C542-VLOOKUP(E542,Riders!$A$2:$C$3501,2,FALSE))/365</f>
        <v>23.687671232876713</v>
      </c>
      <c r="H542" s="30">
        <v>18</v>
      </c>
      <c r="I542" s="47">
        <v>0</v>
      </c>
      <c r="J542" s="47">
        <v>0</v>
      </c>
      <c r="K542" s="47">
        <v>0</v>
      </c>
      <c r="L542" s="47">
        <v>0</v>
      </c>
      <c r="M542" s="47">
        <v>0</v>
      </c>
      <c r="N542" s="47">
        <v>0</v>
      </c>
      <c r="O542" s="47">
        <v>0</v>
      </c>
      <c r="P542" s="47">
        <v>0</v>
      </c>
      <c r="Q542" s="47">
        <v>0</v>
      </c>
      <c r="R542" s="47">
        <v>0</v>
      </c>
      <c r="S542" s="47">
        <v>0</v>
      </c>
      <c r="T542" s="47">
        <v>0</v>
      </c>
      <c r="U542" s="47">
        <v>0</v>
      </c>
      <c r="V542" s="47">
        <v>0</v>
      </c>
      <c r="W542" s="47">
        <v>0</v>
      </c>
      <c r="X542" s="47">
        <v>0</v>
      </c>
      <c r="Y542" s="47">
        <v>0</v>
      </c>
      <c r="Z542" s="47">
        <v>0</v>
      </c>
      <c r="AA542" s="47">
        <v>0</v>
      </c>
      <c r="AB542" s="47">
        <v>0</v>
      </c>
      <c r="AC542" s="47">
        <v>0</v>
      </c>
      <c r="AD542" s="47">
        <v>0</v>
      </c>
      <c r="AE542" s="47">
        <v>0</v>
      </c>
      <c r="AF542" s="47">
        <v>0</v>
      </c>
      <c r="AG542" s="47">
        <v>0</v>
      </c>
      <c r="AH542" s="47">
        <v>0</v>
      </c>
      <c r="AI542" s="47">
        <v>0</v>
      </c>
      <c r="AJ542" s="47">
        <v>0</v>
      </c>
      <c r="AK542" s="47">
        <v>0</v>
      </c>
      <c r="AL542" s="107">
        <v>6.5046296296296302E-3</v>
      </c>
      <c r="AM542">
        <v>48.024000000000001</v>
      </c>
    </row>
    <row r="543" spans="1:39" x14ac:dyDescent="0.45">
      <c r="A543" s="1" t="s">
        <v>127</v>
      </c>
      <c r="B543" s="1">
        <v>2019</v>
      </c>
      <c r="C543" s="2">
        <v>43492</v>
      </c>
      <c r="D543" s="1" t="s">
        <v>72</v>
      </c>
      <c r="E543" s="47" t="s">
        <v>216</v>
      </c>
      <c r="F543" s="47" t="s">
        <v>27</v>
      </c>
      <c r="G543" s="13">
        <f>(C543-VLOOKUP(E543,Riders!$A$2:$C$3501,2,FALSE))/365</f>
        <v>19.969863013698632</v>
      </c>
      <c r="H543" s="30">
        <v>19</v>
      </c>
      <c r="I543" s="47">
        <v>0</v>
      </c>
      <c r="J543" s="47">
        <v>0</v>
      </c>
      <c r="K543" s="47">
        <v>0</v>
      </c>
      <c r="L543" s="47">
        <v>0</v>
      </c>
      <c r="M543" s="47">
        <v>0</v>
      </c>
      <c r="N543" s="47">
        <v>0</v>
      </c>
      <c r="O543" s="47">
        <v>0</v>
      </c>
      <c r="P543" s="47">
        <v>0</v>
      </c>
      <c r="Q543" s="47">
        <v>0</v>
      </c>
      <c r="R543" s="47">
        <v>0</v>
      </c>
      <c r="S543" s="47">
        <v>0</v>
      </c>
      <c r="T543" s="47">
        <v>0</v>
      </c>
      <c r="U543" s="47">
        <v>0</v>
      </c>
      <c r="V543" s="47">
        <v>0</v>
      </c>
      <c r="W543" s="47">
        <v>0</v>
      </c>
      <c r="X543" s="47">
        <v>0</v>
      </c>
      <c r="Y543" s="47">
        <v>0</v>
      </c>
      <c r="Z543" s="47">
        <v>0</v>
      </c>
      <c r="AA543" s="47">
        <v>0</v>
      </c>
      <c r="AB543" s="47">
        <v>0</v>
      </c>
      <c r="AC543" s="47">
        <v>0</v>
      </c>
      <c r="AD543" s="47">
        <v>0</v>
      </c>
      <c r="AE543" s="47">
        <v>0</v>
      </c>
      <c r="AF543" s="47">
        <v>0</v>
      </c>
      <c r="AG543" s="47">
        <v>0</v>
      </c>
      <c r="AH543" s="47">
        <v>0</v>
      </c>
      <c r="AI543" s="47">
        <v>0</v>
      </c>
      <c r="AJ543" s="47">
        <v>0</v>
      </c>
      <c r="AK543" s="47">
        <v>0</v>
      </c>
      <c r="AL543" s="107">
        <v>6.5046296296296302E-3</v>
      </c>
      <c r="AM543">
        <v>48.024000000000001</v>
      </c>
    </row>
    <row r="544" spans="1:39" x14ac:dyDescent="0.45">
      <c r="A544" s="1" t="s">
        <v>127</v>
      </c>
      <c r="B544" s="1">
        <v>2019</v>
      </c>
      <c r="C544" s="2">
        <v>43492</v>
      </c>
      <c r="D544" s="1" t="s">
        <v>72</v>
      </c>
      <c r="E544" s="47" t="s">
        <v>333</v>
      </c>
      <c r="F544" s="47" t="s">
        <v>172</v>
      </c>
      <c r="G544" s="13">
        <f>(C544-VLOOKUP(E544,Riders!$A$2:$C$3501,2,FALSE))/365</f>
        <v>24.495890410958904</v>
      </c>
      <c r="H544" s="30">
        <v>20</v>
      </c>
      <c r="I544" s="47">
        <v>0</v>
      </c>
      <c r="J544" s="47">
        <v>0</v>
      </c>
      <c r="K544" s="47">
        <v>0</v>
      </c>
      <c r="L544" s="47">
        <v>0</v>
      </c>
      <c r="M544" s="47">
        <v>0</v>
      </c>
      <c r="N544" s="47">
        <v>0</v>
      </c>
      <c r="O544" s="47">
        <v>0</v>
      </c>
      <c r="P544" s="47">
        <v>0</v>
      </c>
      <c r="Q544" s="47">
        <v>0</v>
      </c>
      <c r="R544" s="47">
        <v>0</v>
      </c>
      <c r="S544" s="47">
        <v>0</v>
      </c>
      <c r="T544" s="47">
        <v>0</v>
      </c>
      <c r="U544" s="47">
        <v>0</v>
      </c>
      <c r="V544" s="47">
        <v>0</v>
      </c>
      <c r="W544" s="47">
        <v>0</v>
      </c>
      <c r="X544" s="47">
        <v>0</v>
      </c>
      <c r="Y544" s="47">
        <v>0</v>
      </c>
      <c r="Z544" s="47">
        <v>0</v>
      </c>
      <c r="AA544" s="47">
        <v>0</v>
      </c>
      <c r="AB544" s="47">
        <v>0</v>
      </c>
      <c r="AC544" s="47">
        <v>0</v>
      </c>
      <c r="AD544" s="47">
        <v>0</v>
      </c>
      <c r="AE544" s="47">
        <v>0</v>
      </c>
      <c r="AF544" s="47">
        <v>0</v>
      </c>
      <c r="AG544" s="47">
        <v>0</v>
      </c>
      <c r="AH544" s="47">
        <v>0</v>
      </c>
      <c r="AI544" s="47">
        <v>0</v>
      </c>
      <c r="AJ544" s="47">
        <v>0</v>
      </c>
      <c r="AK544" s="47">
        <v>0</v>
      </c>
      <c r="AL544" s="107">
        <v>6.5046296296296302E-3</v>
      </c>
      <c r="AM544">
        <v>48.024000000000001</v>
      </c>
    </row>
    <row r="545" spans="1:39" x14ac:dyDescent="0.45">
      <c r="A545" s="1" t="s">
        <v>127</v>
      </c>
      <c r="B545" s="1">
        <v>2019</v>
      </c>
      <c r="C545" s="2">
        <v>43492</v>
      </c>
      <c r="D545" s="1" t="s">
        <v>72</v>
      </c>
      <c r="E545" s="47" t="s">
        <v>219</v>
      </c>
      <c r="F545" s="47" t="s">
        <v>220</v>
      </c>
      <c r="G545" s="13">
        <f>(C545-VLOOKUP(E545,Riders!$A$2:$C$3501,2,FALSE))/365</f>
        <v>26.432876712328767</v>
      </c>
      <c r="H545" s="30">
        <v>21</v>
      </c>
      <c r="I545" s="47">
        <v>0</v>
      </c>
      <c r="J545" s="47">
        <v>0</v>
      </c>
      <c r="K545" s="47">
        <v>0</v>
      </c>
      <c r="L545" s="47">
        <v>0</v>
      </c>
      <c r="M545" s="47">
        <v>0</v>
      </c>
      <c r="N545" s="47">
        <v>0</v>
      </c>
      <c r="O545" s="47">
        <v>0</v>
      </c>
      <c r="P545" s="47">
        <v>0</v>
      </c>
      <c r="Q545" s="47">
        <v>0</v>
      </c>
      <c r="R545" s="47">
        <v>0</v>
      </c>
      <c r="S545" s="47">
        <v>0</v>
      </c>
      <c r="T545" s="47">
        <v>0</v>
      </c>
      <c r="U545" s="47">
        <v>0</v>
      </c>
      <c r="V545" s="47">
        <v>0</v>
      </c>
      <c r="W545" s="47">
        <v>0</v>
      </c>
      <c r="X545" s="47">
        <v>0</v>
      </c>
      <c r="Y545" s="47">
        <v>0</v>
      </c>
      <c r="Z545" s="47">
        <v>0</v>
      </c>
      <c r="AA545" s="47">
        <v>0</v>
      </c>
      <c r="AB545" s="47">
        <v>0</v>
      </c>
      <c r="AC545" s="47">
        <v>0</v>
      </c>
      <c r="AD545" s="47">
        <v>0</v>
      </c>
      <c r="AE545" s="47">
        <v>0</v>
      </c>
      <c r="AF545" s="47">
        <v>0</v>
      </c>
      <c r="AG545" s="47">
        <v>0</v>
      </c>
      <c r="AH545" s="47">
        <v>0</v>
      </c>
      <c r="AI545" s="47">
        <v>0</v>
      </c>
      <c r="AJ545" s="47">
        <v>0</v>
      </c>
      <c r="AK545" s="47">
        <v>0</v>
      </c>
      <c r="AL545" s="107">
        <v>6.5046296296296302E-3</v>
      </c>
      <c r="AM545">
        <v>48.024000000000001</v>
      </c>
    </row>
    <row r="546" spans="1:39" x14ac:dyDescent="0.45">
      <c r="A546" s="1" t="s">
        <v>127</v>
      </c>
      <c r="B546" s="1">
        <v>2019</v>
      </c>
      <c r="C546" s="2">
        <v>43492</v>
      </c>
      <c r="D546" s="1" t="s">
        <v>72</v>
      </c>
      <c r="E546" s="47" t="s">
        <v>326</v>
      </c>
      <c r="F546" s="47" t="s">
        <v>49</v>
      </c>
      <c r="G546" s="13" t="e">
        <f>(C546-VLOOKUP(E546,Riders!$A$2:$C$3501,2,FALSE))/365</f>
        <v>#N/A</v>
      </c>
      <c r="H546" s="30">
        <v>22</v>
      </c>
      <c r="I546" s="47">
        <v>0</v>
      </c>
      <c r="J546" s="47">
        <v>0</v>
      </c>
      <c r="K546" s="47">
        <v>0</v>
      </c>
      <c r="L546" s="47">
        <v>0</v>
      </c>
      <c r="M546" s="47">
        <v>0</v>
      </c>
      <c r="N546" s="47">
        <v>0</v>
      </c>
      <c r="O546" s="47">
        <v>0</v>
      </c>
      <c r="P546" s="47">
        <v>0</v>
      </c>
      <c r="Q546" s="47">
        <v>0</v>
      </c>
      <c r="R546" s="47">
        <v>0</v>
      </c>
      <c r="S546" s="47">
        <v>0</v>
      </c>
      <c r="T546" s="47">
        <v>0</v>
      </c>
      <c r="U546" s="47">
        <v>0</v>
      </c>
      <c r="V546" s="47">
        <v>0</v>
      </c>
      <c r="W546" s="47">
        <v>0</v>
      </c>
      <c r="X546" s="47">
        <v>0</v>
      </c>
      <c r="Y546" s="47">
        <v>0</v>
      </c>
      <c r="Z546" s="47">
        <v>0</v>
      </c>
      <c r="AA546" s="47">
        <v>0</v>
      </c>
      <c r="AB546" s="47">
        <v>0</v>
      </c>
      <c r="AC546" s="47">
        <v>0</v>
      </c>
      <c r="AD546" s="47">
        <v>0</v>
      </c>
      <c r="AE546" s="47">
        <v>0</v>
      </c>
      <c r="AF546" s="47">
        <v>0</v>
      </c>
      <c r="AG546" s="47">
        <v>0</v>
      </c>
      <c r="AH546" s="47">
        <v>0</v>
      </c>
      <c r="AI546" s="47">
        <v>0</v>
      </c>
      <c r="AJ546" s="47">
        <v>0</v>
      </c>
      <c r="AK546" s="47">
        <v>0</v>
      </c>
      <c r="AL546" s="107">
        <v>6.5046296296296302E-3</v>
      </c>
      <c r="AM546">
        <v>48.024000000000001</v>
      </c>
    </row>
    <row r="547" spans="1:39" x14ac:dyDescent="0.45">
      <c r="A547" s="1" t="s">
        <v>127</v>
      </c>
      <c r="B547" s="1">
        <v>2019</v>
      </c>
      <c r="C547" s="2">
        <v>43492</v>
      </c>
      <c r="D547" s="1" t="s">
        <v>72</v>
      </c>
      <c r="E547" s="47" t="s">
        <v>1415</v>
      </c>
      <c r="F547" s="47" t="s">
        <v>230</v>
      </c>
      <c r="G547" s="13">
        <f>(C547-VLOOKUP(E547,Riders!$A$2:$C$3501,2,FALSE))/365</f>
        <v>28.991780821917807</v>
      </c>
      <c r="H547" s="30">
        <v>23</v>
      </c>
      <c r="I547" s="47">
        <v>0</v>
      </c>
      <c r="J547" s="47">
        <v>0</v>
      </c>
      <c r="K547" s="47">
        <v>0</v>
      </c>
      <c r="L547" s="47">
        <v>0</v>
      </c>
      <c r="M547" s="47">
        <v>0</v>
      </c>
      <c r="N547" s="47">
        <v>0</v>
      </c>
      <c r="O547" s="47">
        <v>0</v>
      </c>
      <c r="P547" s="47">
        <v>0</v>
      </c>
      <c r="Q547" s="47">
        <v>0</v>
      </c>
      <c r="R547" s="47">
        <v>0</v>
      </c>
      <c r="S547" s="47">
        <v>0</v>
      </c>
      <c r="T547" s="47">
        <v>0</v>
      </c>
      <c r="U547" s="47">
        <v>0</v>
      </c>
      <c r="V547" s="47">
        <v>0</v>
      </c>
      <c r="W547" s="47">
        <v>0</v>
      </c>
      <c r="X547" s="47">
        <v>0</v>
      </c>
      <c r="Y547" s="47">
        <v>0</v>
      </c>
      <c r="Z547" s="47">
        <v>0</v>
      </c>
      <c r="AA547" s="47">
        <v>0</v>
      </c>
      <c r="AB547" s="47">
        <v>0</v>
      </c>
      <c r="AC547" s="47">
        <v>0</v>
      </c>
      <c r="AD547" s="47">
        <v>0</v>
      </c>
      <c r="AE547" s="47">
        <v>0</v>
      </c>
      <c r="AF547" s="47">
        <v>0</v>
      </c>
      <c r="AG547" s="47">
        <v>0</v>
      </c>
      <c r="AH547" s="47">
        <v>0</v>
      </c>
      <c r="AI547" s="47">
        <v>0</v>
      </c>
      <c r="AJ547" s="47">
        <v>0</v>
      </c>
      <c r="AK547" s="47">
        <v>0</v>
      </c>
      <c r="AL547" s="107">
        <v>6.5046296296296302E-3</v>
      </c>
      <c r="AM547">
        <v>48.024000000000001</v>
      </c>
    </row>
    <row r="548" spans="1:39" x14ac:dyDescent="0.45">
      <c r="A548" s="1" t="s">
        <v>127</v>
      </c>
      <c r="B548" s="1">
        <v>2019</v>
      </c>
      <c r="C548" s="2">
        <v>43492</v>
      </c>
      <c r="D548" s="1" t="s">
        <v>72</v>
      </c>
      <c r="E548" s="47" t="s">
        <v>338</v>
      </c>
      <c r="F548" s="47" t="s">
        <v>339</v>
      </c>
      <c r="G548" s="13">
        <f>(C548-VLOOKUP(E548,Riders!$A$2:$C$3501,2,FALSE))/365</f>
        <v>29.043835616438358</v>
      </c>
      <c r="H548" s="30">
        <v>24</v>
      </c>
      <c r="I548" s="47">
        <v>0</v>
      </c>
      <c r="J548" s="47">
        <v>0</v>
      </c>
      <c r="K548" s="47">
        <v>0</v>
      </c>
      <c r="L548" s="47">
        <v>0</v>
      </c>
      <c r="M548" s="47">
        <v>0</v>
      </c>
      <c r="N548" s="47">
        <v>0</v>
      </c>
      <c r="O548" s="47">
        <v>0</v>
      </c>
      <c r="P548" s="47">
        <v>0</v>
      </c>
      <c r="Q548" s="47">
        <v>0</v>
      </c>
      <c r="R548" s="47">
        <v>0</v>
      </c>
      <c r="S548" s="47">
        <v>0</v>
      </c>
      <c r="T548" s="47">
        <v>0</v>
      </c>
      <c r="U548" s="47">
        <v>0</v>
      </c>
      <c r="V548" s="47">
        <v>0</v>
      </c>
      <c r="W548" s="47">
        <v>0</v>
      </c>
      <c r="X548" s="47">
        <v>0</v>
      </c>
      <c r="Y548" s="47">
        <v>0</v>
      </c>
      <c r="Z548" s="47">
        <v>0</v>
      </c>
      <c r="AA548" s="47">
        <v>0</v>
      </c>
      <c r="AB548" s="47">
        <v>0</v>
      </c>
      <c r="AC548" s="47">
        <v>0</v>
      </c>
      <c r="AD548" s="47">
        <v>0</v>
      </c>
      <c r="AE548" s="47">
        <v>0</v>
      </c>
      <c r="AF548" s="47">
        <v>0</v>
      </c>
      <c r="AG548" s="47">
        <v>0</v>
      </c>
      <c r="AH548" s="47">
        <v>0</v>
      </c>
      <c r="AI548" s="47">
        <v>0</v>
      </c>
      <c r="AJ548" s="47">
        <v>20</v>
      </c>
      <c r="AK548" s="47">
        <v>-20</v>
      </c>
      <c r="AL548" s="107">
        <v>6.5046296296296302E-3</v>
      </c>
      <c r="AM548">
        <v>48.024000000000001</v>
      </c>
    </row>
    <row r="549" spans="1:39" x14ac:dyDescent="0.45">
      <c r="A549" s="4" t="s">
        <v>159</v>
      </c>
      <c r="B549" s="4">
        <v>2019</v>
      </c>
      <c r="C549" s="5">
        <v>43484</v>
      </c>
      <c r="D549" s="4" t="s">
        <v>72</v>
      </c>
      <c r="E549" s="51" t="s">
        <v>322</v>
      </c>
      <c r="F549" s="51" t="s">
        <v>29</v>
      </c>
      <c r="G549" s="13">
        <f>(C549-VLOOKUP(E549,Riders!$A$2:$C$3501,2,FALSE))/365</f>
        <v>31.019178082191782</v>
      </c>
      <c r="H549" s="29">
        <v>1</v>
      </c>
      <c r="I549" s="51">
        <v>0</v>
      </c>
      <c r="J549" s="51">
        <v>0</v>
      </c>
      <c r="K549" s="51">
        <v>0</v>
      </c>
      <c r="L549" s="51">
        <v>0</v>
      </c>
      <c r="M549" s="51">
        <v>0</v>
      </c>
      <c r="N549" s="51">
        <v>0</v>
      </c>
      <c r="O549" s="51">
        <v>0</v>
      </c>
      <c r="P549" s="51">
        <v>0</v>
      </c>
      <c r="Q549" s="51">
        <v>0</v>
      </c>
      <c r="R549" s="51">
        <v>0</v>
      </c>
      <c r="S549" s="51">
        <v>0</v>
      </c>
      <c r="T549" s="51">
        <v>0</v>
      </c>
      <c r="U549" s="51">
        <v>0</v>
      </c>
      <c r="V549" s="51">
        <v>0</v>
      </c>
      <c r="W549" s="51">
        <v>0</v>
      </c>
      <c r="X549" s="51">
        <v>1</v>
      </c>
      <c r="Y549" s="51">
        <v>1</v>
      </c>
      <c r="Z549" s="51">
        <v>1</v>
      </c>
      <c r="AA549" s="51">
        <v>1</v>
      </c>
      <c r="AB549" s="51">
        <v>1</v>
      </c>
      <c r="AC549" s="51">
        <v>1</v>
      </c>
      <c r="AD549" s="51">
        <v>0</v>
      </c>
      <c r="AE549" s="51">
        <v>0</v>
      </c>
      <c r="AF549" s="51">
        <v>0</v>
      </c>
      <c r="AG549" s="51">
        <v>0</v>
      </c>
      <c r="AH549" s="51">
        <v>0</v>
      </c>
      <c r="AI549" s="51">
        <v>20</v>
      </c>
      <c r="AJ549" s="51">
        <v>0</v>
      </c>
      <c r="AK549" s="51">
        <v>26</v>
      </c>
      <c r="AL549" s="107">
        <v>6.1574074074074074E-3</v>
      </c>
      <c r="AM549">
        <v>50.715000000000003</v>
      </c>
    </row>
    <row r="550" spans="1:39" x14ac:dyDescent="0.45">
      <c r="A550" s="4" t="s">
        <v>159</v>
      </c>
      <c r="B550" s="4">
        <v>2019</v>
      </c>
      <c r="C550" s="5">
        <v>43484</v>
      </c>
      <c r="D550" s="4" t="s">
        <v>72</v>
      </c>
      <c r="E550" s="51" t="s">
        <v>307</v>
      </c>
      <c r="F550" s="51" t="s">
        <v>27</v>
      </c>
      <c r="G550" s="13">
        <f>(C550-VLOOKUP(E550,Riders!$A$2:$C$3501,2,FALSE))/365</f>
        <v>25.652054794520549</v>
      </c>
      <c r="H550" s="29">
        <v>2</v>
      </c>
      <c r="I550" s="51">
        <v>0</v>
      </c>
      <c r="J550" s="51">
        <v>0</v>
      </c>
      <c r="K550" s="51">
        <v>0</v>
      </c>
      <c r="L550" s="51">
        <v>0</v>
      </c>
      <c r="M550" s="51">
        <v>0</v>
      </c>
      <c r="N550" s="51">
        <v>0</v>
      </c>
      <c r="O550" s="51">
        <v>1</v>
      </c>
      <c r="P550" s="51">
        <v>1</v>
      </c>
      <c r="Q550" s="51">
        <v>1</v>
      </c>
      <c r="R550" s="51">
        <v>1</v>
      </c>
      <c r="S550" s="51">
        <v>1</v>
      </c>
      <c r="T550" s="51">
        <v>1</v>
      </c>
      <c r="U550" s="51">
        <v>1</v>
      </c>
      <c r="V550" s="51">
        <v>1</v>
      </c>
      <c r="W550" s="51">
        <v>1</v>
      </c>
      <c r="X550" s="51">
        <v>0</v>
      </c>
      <c r="Y550" s="51">
        <v>0</v>
      </c>
      <c r="Z550" s="51">
        <v>0</v>
      </c>
      <c r="AA550" s="51">
        <v>0</v>
      </c>
      <c r="AB550" s="51">
        <v>0</v>
      </c>
      <c r="AC550" s="51">
        <v>0</v>
      </c>
      <c r="AD550" s="51">
        <v>0</v>
      </c>
      <c r="AE550" s="51">
        <v>0</v>
      </c>
      <c r="AF550" s="51">
        <v>0</v>
      </c>
      <c r="AG550" s="51">
        <v>0</v>
      </c>
      <c r="AH550" s="51">
        <v>0</v>
      </c>
      <c r="AI550" s="51">
        <v>0</v>
      </c>
      <c r="AJ550" s="51">
        <v>0</v>
      </c>
      <c r="AK550" s="51">
        <v>9</v>
      </c>
      <c r="AL550" s="107">
        <v>6.1574074074074074E-3</v>
      </c>
      <c r="AM550">
        <v>50.715000000000003</v>
      </c>
    </row>
    <row r="551" spans="1:39" x14ac:dyDescent="0.45">
      <c r="A551" s="4" t="s">
        <v>159</v>
      </c>
      <c r="B551" s="4">
        <v>2019</v>
      </c>
      <c r="C551" s="5">
        <v>43484</v>
      </c>
      <c r="D551" s="4" t="s">
        <v>72</v>
      </c>
      <c r="E551" s="51" t="s">
        <v>334</v>
      </c>
      <c r="F551" s="51" t="s">
        <v>118</v>
      </c>
      <c r="G551" s="13">
        <f>(C551-VLOOKUP(E551,Riders!$A$2:$C$3501,2,FALSE))/365</f>
        <v>26.24931506849315</v>
      </c>
      <c r="H551" s="29">
        <v>3</v>
      </c>
      <c r="I551" s="51">
        <v>0</v>
      </c>
      <c r="J551" s="51">
        <v>0</v>
      </c>
      <c r="K551" s="51">
        <v>0</v>
      </c>
      <c r="L551" s="51">
        <v>0</v>
      </c>
      <c r="M551" s="51">
        <v>0</v>
      </c>
      <c r="N551" s="51">
        <v>0</v>
      </c>
      <c r="O551" s="51">
        <v>0</v>
      </c>
      <c r="P551" s="51">
        <v>0</v>
      </c>
      <c r="Q551" s="51">
        <v>0</v>
      </c>
      <c r="R551" s="51">
        <v>0</v>
      </c>
      <c r="S551" s="51">
        <v>0</v>
      </c>
      <c r="T551" s="51">
        <v>0</v>
      </c>
      <c r="U551" s="51">
        <v>0</v>
      </c>
      <c r="V551" s="51">
        <v>0</v>
      </c>
      <c r="W551" s="51">
        <v>0</v>
      </c>
      <c r="X551" s="51">
        <v>0</v>
      </c>
      <c r="Y551" s="51">
        <v>0</v>
      </c>
      <c r="Z551" s="51">
        <v>0</v>
      </c>
      <c r="AA551" s="51">
        <v>0</v>
      </c>
      <c r="AB551" s="51">
        <v>0</v>
      </c>
      <c r="AC551" s="51">
        <v>0</v>
      </c>
      <c r="AD551" s="51">
        <v>1</v>
      </c>
      <c r="AE551" s="51">
        <v>1</v>
      </c>
      <c r="AF551" s="51">
        <v>1</v>
      </c>
      <c r="AG551" s="51">
        <v>1</v>
      </c>
      <c r="AH551" s="51">
        <v>0</v>
      </c>
      <c r="AI551" s="51">
        <v>0</v>
      </c>
      <c r="AJ551" s="51">
        <v>0</v>
      </c>
      <c r="AK551" s="51">
        <v>4</v>
      </c>
      <c r="AL551" s="107">
        <v>6.15740740740741E-3</v>
      </c>
      <c r="AM551">
        <v>50.715000000000003</v>
      </c>
    </row>
    <row r="552" spans="1:39" x14ac:dyDescent="0.45">
      <c r="A552" s="4" t="s">
        <v>159</v>
      </c>
      <c r="B552" s="4">
        <v>2019</v>
      </c>
      <c r="C552" s="5">
        <v>43484</v>
      </c>
      <c r="D552" s="4" t="s">
        <v>72</v>
      </c>
      <c r="E552" s="51" t="s">
        <v>341</v>
      </c>
      <c r="F552" s="51" t="s">
        <v>36</v>
      </c>
      <c r="G552" s="13" t="e">
        <f>(C552-VLOOKUP(E552,Riders!$A$2:$C$3501,2,FALSE))/365</f>
        <v>#N/A</v>
      </c>
      <c r="H552" s="29">
        <v>4</v>
      </c>
      <c r="I552" s="51">
        <v>0</v>
      </c>
      <c r="J552" s="51">
        <v>0</v>
      </c>
      <c r="K552" s="51">
        <v>0</v>
      </c>
      <c r="L552" s="51">
        <v>0</v>
      </c>
      <c r="M552" s="51">
        <v>0</v>
      </c>
      <c r="N552" s="51">
        <v>1</v>
      </c>
      <c r="O552" s="51">
        <v>0</v>
      </c>
      <c r="P552" s="51">
        <v>0</v>
      </c>
      <c r="Q552" s="51">
        <v>0</v>
      </c>
      <c r="R552" s="51">
        <v>0</v>
      </c>
      <c r="S552" s="51">
        <v>0</v>
      </c>
      <c r="T552" s="51">
        <v>0</v>
      </c>
      <c r="U552" s="51">
        <v>0</v>
      </c>
      <c r="V552" s="51">
        <v>0</v>
      </c>
      <c r="W552" s="51">
        <v>0</v>
      </c>
      <c r="X552" s="51">
        <v>0</v>
      </c>
      <c r="Y552" s="51">
        <v>0</v>
      </c>
      <c r="Z552" s="51">
        <v>0</v>
      </c>
      <c r="AA552" s="51">
        <v>0</v>
      </c>
      <c r="AB552" s="51">
        <v>0</v>
      </c>
      <c r="AC552" s="51">
        <v>0</v>
      </c>
      <c r="AD552" s="51">
        <v>0</v>
      </c>
      <c r="AE552" s="51">
        <v>0</v>
      </c>
      <c r="AF552" s="51">
        <v>0</v>
      </c>
      <c r="AG552" s="51">
        <v>0</v>
      </c>
      <c r="AH552" s="51">
        <v>1</v>
      </c>
      <c r="AI552" s="51">
        <v>0</v>
      </c>
      <c r="AJ552" s="51">
        <v>0</v>
      </c>
      <c r="AK552" s="51">
        <v>2</v>
      </c>
      <c r="AL552" s="107">
        <v>6.15740740740741E-3</v>
      </c>
      <c r="AM552">
        <v>50.715000000000003</v>
      </c>
    </row>
    <row r="553" spans="1:39" x14ac:dyDescent="0.45">
      <c r="A553" s="4" t="s">
        <v>159</v>
      </c>
      <c r="B553" s="4">
        <v>2019</v>
      </c>
      <c r="C553" s="5">
        <v>43484</v>
      </c>
      <c r="D553" s="4" t="s">
        <v>72</v>
      </c>
      <c r="E553" s="51" t="s">
        <v>268</v>
      </c>
      <c r="F553" s="51" t="s">
        <v>47</v>
      </c>
      <c r="G553" s="13">
        <f>(C553-VLOOKUP(E553,Riders!$A$2:$C$3501,2,FALSE))/365</f>
        <v>22.049315068493151</v>
      </c>
      <c r="H553" s="29">
        <v>5</v>
      </c>
      <c r="I553" s="51">
        <v>1</v>
      </c>
      <c r="J553" s="51">
        <v>0</v>
      </c>
      <c r="K553" s="51">
        <v>1</v>
      </c>
      <c r="L553" s="51">
        <v>0</v>
      </c>
      <c r="M553" s="51">
        <v>0</v>
      </c>
      <c r="N553" s="51">
        <v>0</v>
      </c>
      <c r="O553" s="51">
        <v>0</v>
      </c>
      <c r="P553" s="51">
        <v>0</v>
      </c>
      <c r="Q553" s="51">
        <v>0</v>
      </c>
      <c r="R553" s="51">
        <v>0</v>
      </c>
      <c r="S553" s="51">
        <v>0</v>
      </c>
      <c r="T553" s="51">
        <v>0</v>
      </c>
      <c r="U553" s="51">
        <v>0</v>
      </c>
      <c r="V553" s="51">
        <v>0</v>
      </c>
      <c r="W553" s="51">
        <v>0</v>
      </c>
      <c r="X553" s="51">
        <v>0</v>
      </c>
      <c r="Y553" s="51">
        <v>0</v>
      </c>
      <c r="Z553" s="51">
        <v>0</v>
      </c>
      <c r="AA553" s="51">
        <v>0</v>
      </c>
      <c r="AB553" s="51">
        <v>0</v>
      </c>
      <c r="AC553" s="51">
        <v>0</v>
      </c>
      <c r="AD553" s="51">
        <v>0</v>
      </c>
      <c r="AE553" s="51">
        <v>0</v>
      </c>
      <c r="AF553" s="51">
        <v>0</v>
      </c>
      <c r="AG553" s="51">
        <v>0</v>
      </c>
      <c r="AH553" s="51">
        <v>0</v>
      </c>
      <c r="AI553" s="51">
        <v>0</v>
      </c>
      <c r="AJ553" s="51">
        <v>0</v>
      </c>
      <c r="AK553" s="51">
        <v>2</v>
      </c>
      <c r="AL553" s="107">
        <v>6.15740740740741E-3</v>
      </c>
      <c r="AM553">
        <v>50.715000000000003</v>
      </c>
    </row>
    <row r="554" spans="1:39" x14ac:dyDescent="0.45">
      <c r="A554" s="4" t="s">
        <v>159</v>
      </c>
      <c r="B554" s="4">
        <v>2019</v>
      </c>
      <c r="C554" s="5">
        <v>43484</v>
      </c>
      <c r="D554" s="4" t="s">
        <v>72</v>
      </c>
      <c r="E554" s="51" t="s">
        <v>227</v>
      </c>
      <c r="F554" s="51" t="s">
        <v>53</v>
      </c>
      <c r="G554" s="13">
        <f>(C554-VLOOKUP(E554,Riders!$A$2:$C$3501,2,FALSE))/365</f>
        <v>20.906849315068492</v>
      </c>
      <c r="H554" s="29">
        <v>6</v>
      </c>
      <c r="I554" s="51">
        <v>0</v>
      </c>
      <c r="J554" s="51">
        <v>0</v>
      </c>
      <c r="K554" s="51">
        <v>0</v>
      </c>
      <c r="L554" s="51">
        <v>0</v>
      </c>
      <c r="M554" s="51">
        <v>1</v>
      </c>
      <c r="N554" s="51">
        <v>0</v>
      </c>
      <c r="O554" s="51">
        <v>0</v>
      </c>
      <c r="P554" s="51">
        <v>0</v>
      </c>
      <c r="Q554" s="51">
        <v>0</v>
      </c>
      <c r="R554" s="51">
        <v>0</v>
      </c>
      <c r="S554" s="51">
        <v>0</v>
      </c>
      <c r="T554" s="51">
        <v>0</v>
      </c>
      <c r="U554" s="51">
        <v>0</v>
      </c>
      <c r="V554" s="51">
        <v>0</v>
      </c>
      <c r="W554" s="51">
        <v>0</v>
      </c>
      <c r="X554" s="51">
        <v>0</v>
      </c>
      <c r="Y554" s="51">
        <v>0</v>
      </c>
      <c r="Z554" s="51">
        <v>0</v>
      </c>
      <c r="AA554" s="51">
        <v>0</v>
      </c>
      <c r="AB554" s="51">
        <v>0</v>
      </c>
      <c r="AC554" s="51">
        <v>0</v>
      </c>
      <c r="AD554" s="51">
        <v>0</v>
      </c>
      <c r="AE554" s="51">
        <v>0</v>
      </c>
      <c r="AF554" s="51">
        <v>0</v>
      </c>
      <c r="AG554" s="51">
        <v>0</v>
      </c>
      <c r="AH554" s="51">
        <v>0</v>
      </c>
      <c r="AI554" s="51">
        <v>0</v>
      </c>
      <c r="AJ554" s="51">
        <v>0</v>
      </c>
      <c r="AK554" s="51">
        <v>1</v>
      </c>
      <c r="AL554" s="107">
        <v>6.15740740740741E-3</v>
      </c>
      <c r="AM554">
        <v>50.715000000000003</v>
      </c>
    </row>
    <row r="555" spans="1:39" x14ac:dyDescent="0.45">
      <c r="A555" s="29" t="s">
        <v>159</v>
      </c>
      <c r="B555" s="29">
        <v>2019</v>
      </c>
      <c r="C555" s="52">
        <v>43484</v>
      </c>
      <c r="D555" s="29" t="s">
        <v>72</v>
      </c>
      <c r="E555" s="51" t="s">
        <v>276</v>
      </c>
      <c r="F555" s="51" t="s">
        <v>120</v>
      </c>
      <c r="G555" s="13" t="e">
        <f>(C555-VLOOKUP(E555,Riders!$A$2:$C$3501,2,FALSE))/365</f>
        <v>#N/A</v>
      </c>
      <c r="H555" s="29">
        <v>7</v>
      </c>
      <c r="I555" s="51">
        <v>0</v>
      </c>
      <c r="J555" s="51">
        <v>1</v>
      </c>
      <c r="K555" s="51">
        <v>0</v>
      </c>
      <c r="L555" s="51">
        <v>0</v>
      </c>
      <c r="M555" s="51">
        <v>0</v>
      </c>
      <c r="N555" s="51">
        <v>0</v>
      </c>
      <c r="O555" s="51">
        <v>0</v>
      </c>
      <c r="P555" s="51">
        <v>0</v>
      </c>
      <c r="Q555" s="51">
        <v>0</v>
      </c>
      <c r="R555" s="51">
        <v>0</v>
      </c>
      <c r="S555" s="51">
        <v>0</v>
      </c>
      <c r="T555" s="51">
        <v>0</v>
      </c>
      <c r="U555" s="51">
        <v>0</v>
      </c>
      <c r="V555" s="51">
        <v>0</v>
      </c>
      <c r="W555" s="51">
        <v>0</v>
      </c>
      <c r="X555" s="51">
        <v>0</v>
      </c>
      <c r="Y555" s="51">
        <v>0</v>
      </c>
      <c r="Z555" s="51">
        <v>0</v>
      </c>
      <c r="AA555" s="51">
        <v>0</v>
      </c>
      <c r="AB555" s="51">
        <v>0</v>
      </c>
      <c r="AC555" s="51">
        <v>0</v>
      </c>
      <c r="AD555" s="51">
        <v>0</v>
      </c>
      <c r="AE555" s="51">
        <v>0</v>
      </c>
      <c r="AF555" s="51">
        <v>0</v>
      </c>
      <c r="AG555" s="51">
        <v>0</v>
      </c>
      <c r="AH555" s="51">
        <v>0</v>
      </c>
      <c r="AI555" s="51">
        <v>0</v>
      </c>
      <c r="AJ555" s="51">
        <v>0</v>
      </c>
      <c r="AK555" s="51">
        <v>1</v>
      </c>
      <c r="AL555" s="107">
        <v>6.15740740740741E-3</v>
      </c>
      <c r="AM555">
        <v>50.715000000000003</v>
      </c>
    </row>
    <row r="556" spans="1:39" x14ac:dyDescent="0.45">
      <c r="A556" s="29" t="s">
        <v>159</v>
      </c>
      <c r="B556" s="29">
        <v>2019</v>
      </c>
      <c r="C556" s="52">
        <v>43484</v>
      </c>
      <c r="D556" s="29" t="s">
        <v>72</v>
      </c>
      <c r="E556" s="51" t="s">
        <v>242</v>
      </c>
      <c r="F556" s="51" t="s">
        <v>243</v>
      </c>
      <c r="G556" s="13">
        <f>(C556-VLOOKUP(E556,Riders!$A$2:$C$3501,2,FALSE))/365</f>
        <v>24.136986301369863</v>
      </c>
      <c r="H556" s="29">
        <v>8</v>
      </c>
      <c r="I556" s="51">
        <v>0</v>
      </c>
      <c r="J556" s="51">
        <v>0</v>
      </c>
      <c r="K556" s="51">
        <v>0</v>
      </c>
      <c r="L556" s="51">
        <v>1</v>
      </c>
      <c r="M556" s="51">
        <v>0</v>
      </c>
      <c r="N556" s="51">
        <v>0</v>
      </c>
      <c r="O556" s="51">
        <v>0</v>
      </c>
      <c r="P556" s="51">
        <v>0</v>
      </c>
      <c r="Q556" s="51">
        <v>0</v>
      </c>
      <c r="R556" s="51">
        <v>0</v>
      </c>
      <c r="S556" s="51">
        <v>0</v>
      </c>
      <c r="T556" s="51">
        <v>0</v>
      </c>
      <c r="U556" s="51">
        <v>0</v>
      </c>
      <c r="V556" s="51">
        <v>0</v>
      </c>
      <c r="W556" s="51">
        <v>0</v>
      </c>
      <c r="X556" s="51">
        <v>0</v>
      </c>
      <c r="Y556" s="51">
        <v>0</v>
      </c>
      <c r="Z556" s="51">
        <v>0</v>
      </c>
      <c r="AA556" s="51">
        <v>0</v>
      </c>
      <c r="AB556" s="51">
        <v>0</v>
      </c>
      <c r="AC556" s="51">
        <v>0</v>
      </c>
      <c r="AD556" s="51">
        <v>0</v>
      </c>
      <c r="AE556" s="51">
        <v>0</v>
      </c>
      <c r="AF556" s="51">
        <v>0</v>
      </c>
      <c r="AG556" s="51">
        <v>0</v>
      </c>
      <c r="AH556" s="51">
        <v>0</v>
      </c>
      <c r="AI556" s="51">
        <v>0</v>
      </c>
      <c r="AJ556" s="51">
        <v>0</v>
      </c>
      <c r="AK556" s="51">
        <v>1</v>
      </c>
      <c r="AL556" s="107">
        <v>6.15740740740741E-3</v>
      </c>
      <c r="AM556">
        <v>50.715000000000003</v>
      </c>
    </row>
    <row r="557" spans="1:39" x14ac:dyDescent="0.45">
      <c r="A557" s="29" t="s">
        <v>159</v>
      </c>
      <c r="B557" s="29">
        <v>2019</v>
      </c>
      <c r="C557" s="52">
        <v>43484</v>
      </c>
      <c r="D557" s="29" t="s">
        <v>72</v>
      </c>
      <c r="E557" s="51" t="s">
        <v>221</v>
      </c>
      <c r="F557" s="51" t="s">
        <v>40</v>
      </c>
      <c r="G557" s="13">
        <f>(C557-VLOOKUP(E557,Riders!$A$2:$C$3501,2,FALSE))/365</f>
        <v>21.791780821917808</v>
      </c>
      <c r="H557" s="29">
        <v>9</v>
      </c>
      <c r="I557" s="51">
        <v>0</v>
      </c>
      <c r="J557" s="51">
        <v>0</v>
      </c>
      <c r="K557" s="51">
        <v>0</v>
      </c>
      <c r="L557" s="51">
        <v>0</v>
      </c>
      <c r="M557" s="51">
        <v>0</v>
      </c>
      <c r="N557" s="51">
        <v>0</v>
      </c>
      <c r="O557" s="51">
        <v>0</v>
      </c>
      <c r="P557" s="51">
        <v>0</v>
      </c>
      <c r="Q557" s="51">
        <v>0</v>
      </c>
      <c r="R557" s="51">
        <v>0</v>
      </c>
      <c r="S557" s="51">
        <v>0</v>
      </c>
      <c r="T557" s="51">
        <v>0</v>
      </c>
      <c r="U557" s="51">
        <v>0</v>
      </c>
      <c r="V557" s="51">
        <v>0</v>
      </c>
      <c r="W557" s="51">
        <v>0</v>
      </c>
      <c r="X557" s="51">
        <v>0</v>
      </c>
      <c r="Y557" s="51">
        <v>0</v>
      </c>
      <c r="Z557" s="51">
        <v>0</v>
      </c>
      <c r="AA557" s="51">
        <v>0</v>
      </c>
      <c r="AB557" s="51">
        <v>0</v>
      </c>
      <c r="AC557" s="51">
        <v>0</v>
      </c>
      <c r="AD557" s="51">
        <v>0</v>
      </c>
      <c r="AE557" s="51">
        <v>0</v>
      </c>
      <c r="AF557" s="51">
        <v>0</v>
      </c>
      <c r="AG557" s="51">
        <v>0</v>
      </c>
      <c r="AH557" s="51">
        <v>0</v>
      </c>
      <c r="AI557" s="51">
        <v>0</v>
      </c>
      <c r="AJ557" s="51">
        <v>0</v>
      </c>
      <c r="AK557" s="51">
        <v>0</v>
      </c>
      <c r="AL557" s="107">
        <v>6.15740740740741E-3</v>
      </c>
      <c r="AM557">
        <v>50.715000000000003</v>
      </c>
    </row>
    <row r="558" spans="1:39" x14ac:dyDescent="0.45">
      <c r="A558" s="29" t="s">
        <v>159</v>
      </c>
      <c r="B558" s="29">
        <v>2019</v>
      </c>
      <c r="C558" s="52">
        <v>43484</v>
      </c>
      <c r="D558" s="29" t="s">
        <v>72</v>
      </c>
      <c r="E558" s="51" t="s">
        <v>324</v>
      </c>
      <c r="F558" s="51" t="s">
        <v>61</v>
      </c>
      <c r="G558" s="13">
        <f>(C558-VLOOKUP(E558,Riders!$A$2:$C$3501,2,FALSE))/365</f>
        <v>25.342465753424658</v>
      </c>
      <c r="H558" s="29">
        <v>10</v>
      </c>
      <c r="I558" s="51">
        <v>0</v>
      </c>
      <c r="J558" s="51">
        <v>0</v>
      </c>
      <c r="K558" s="51">
        <v>0</v>
      </c>
      <c r="L558" s="51">
        <v>0</v>
      </c>
      <c r="M558" s="51">
        <v>0</v>
      </c>
      <c r="N558" s="51">
        <v>0</v>
      </c>
      <c r="O558" s="51">
        <v>0</v>
      </c>
      <c r="P558" s="51">
        <v>0</v>
      </c>
      <c r="Q558" s="51">
        <v>0</v>
      </c>
      <c r="R558" s="51">
        <v>0</v>
      </c>
      <c r="S558" s="51">
        <v>0</v>
      </c>
      <c r="T558" s="51">
        <v>0</v>
      </c>
      <c r="U558" s="51">
        <v>0</v>
      </c>
      <c r="V558" s="51">
        <v>0</v>
      </c>
      <c r="W558" s="51">
        <v>0</v>
      </c>
      <c r="X558" s="51">
        <v>0</v>
      </c>
      <c r="Y558" s="51">
        <v>0</v>
      </c>
      <c r="Z558" s="51">
        <v>0</v>
      </c>
      <c r="AA558" s="51">
        <v>0</v>
      </c>
      <c r="AB558" s="51">
        <v>0</v>
      </c>
      <c r="AC558" s="51">
        <v>0</v>
      </c>
      <c r="AD558" s="51">
        <v>0</v>
      </c>
      <c r="AE558" s="51">
        <v>0</v>
      </c>
      <c r="AF558" s="51">
        <v>0</v>
      </c>
      <c r="AG558" s="51">
        <v>0</v>
      </c>
      <c r="AH558" s="51">
        <v>0</v>
      </c>
      <c r="AI558" s="51">
        <v>0</v>
      </c>
      <c r="AJ558" s="51">
        <v>0</v>
      </c>
      <c r="AK558" s="51">
        <v>0</v>
      </c>
      <c r="AL558" s="107">
        <v>6.15740740740741E-3</v>
      </c>
      <c r="AM558">
        <v>50.715000000000003</v>
      </c>
    </row>
    <row r="559" spans="1:39" x14ac:dyDescent="0.45">
      <c r="A559" s="29" t="s">
        <v>159</v>
      </c>
      <c r="B559" s="29">
        <v>2019</v>
      </c>
      <c r="C559" s="52">
        <v>43484</v>
      </c>
      <c r="D559" s="29" t="s">
        <v>72</v>
      </c>
      <c r="E559" s="51" t="s">
        <v>283</v>
      </c>
      <c r="F559" s="51" t="s">
        <v>31</v>
      </c>
      <c r="G559" s="13">
        <f>(C559-VLOOKUP(E559,Riders!$A$2:$C$3501,2,FALSE))/365</f>
        <v>24.717808219178082</v>
      </c>
      <c r="H559" s="29">
        <v>11</v>
      </c>
      <c r="I559" s="51">
        <v>0</v>
      </c>
      <c r="J559" s="51">
        <v>0</v>
      </c>
      <c r="K559" s="51">
        <v>0</v>
      </c>
      <c r="L559" s="51">
        <v>0</v>
      </c>
      <c r="M559" s="51">
        <v>0</v>
      </c>
      <c r="N559" s="51">
        <v>0</v>
      </c>
      <c r="O559" s="51">
        <v>0</v>
      </c>
      <c r="P559" s="51">
        <v>0</v>
      </c>
      <c r="Q559" s="51">
        <v>0</v>
      </c>
      <c r="R559" s="51">
        <v>0</v>
      </c>
      <c r="S559" s="51">
        <v>0</v>
      </c>
      <c r="T559" s="51">
        <v>0</v>
      </c>
      <c r="U559" s="51">
        <v>0</v>
      </c>
      <c r="V559" s="51">
        <v>0</v>
      </c>
      <c r="W559" s="51">
        <v>0</v>
      </c>
      <c r="X559" s="51">
        <v>0</v>
      </c>
      <c r="Y559" s="51">
        <v>0</v>
      </c>
      <c r="Z559" s="51">
        <v>0</v>
      </c>
      <c r="AA559" s="51">
        <v>0</v>
      </c>
      <c r="AB559" s="51">
        <v>0</v>
      </c>
      <c r="AC559" s="51">
        <v>0</v>
      </c>
      <c r="AD559" s="51">
        <v>0</v>
      </c>
      <c r="AE559" s="51">
        <v>0</v>
      </c>
      <c r="AF559" s="51">
        <v>0</v>
      </c>
      <c r="AG559" s="51">
        <v>0</v>
      </c>
      <c r="AH559" s="51">
        <v>0</v>
      </c>
      <c r="AI559" s="51">
        <v>0</v>
      </c>
      <c r="AJ559" s="51">
        <v>0</v>
      </c>
      <c r="AK559" s="51">
        <v>0</v>
      </c>
      <c r="AL559" s="107">
        <v>6.15740740740741E-3</v>
      </c>
      <c r="AM559">
        <v>50.715000000000003</v>
      </c>
    </row>
    <row r="560" spans="1:39" x14ac:dyDescent="0.45">
      <c r="A560" s="29" t="s">
        <v>159</v>
      </c>
      <c r="B560" s="29">
        <v>2019</v>
      </c>
      <c r="C560" s="52">
        <v>43484</v>
      </c>
      <c r="D560" s="29" t="s">
        <v>72</v>
      </c>
      <c r="E560" s="51" t="s">
        <v>280</v>
      </c>
      <c r="F560" s="51" t="s">
        <v>172</v>
      </c>
      <c r="G560" s="13">
        <f>(C560-VLOOKUP(E560,Riders!$A$2:$C$3501,2,FALSE))/365</f>
        <v>20.38082191780822</v>
      </c>
      <c r="H560" s="29">
        <v>12</v>
      </c>
      <c r="I560" s="51">
        <v>0</v>
      </c>
      <c r="J560" s="51">
        <v>0</v>
      </c>
      <c r="K560" s="51">
        <v>0</v>
      </c>
      <c r="L560" s="51">
        <v>0</v>
      </c>
      <c r="M560" s="51">
        <v>0</v>
      </c>
      <c r="N560" s="51">
        <v>0</v>
      </c>
      <c r="O560" s="51">
        <v>0</v>
      </c>
      <c r="P560" s="51">
        <v>0</v>
      </c>
      <c r="Q560" s="51">
        <v>0</v>
      </c>
      <c r="R560" s="51">
        <v>0</v>
      </c>
      <c r="S560" s="51">
        <v>0</v>
      </c>
      <c r="T560" s="51">
        <v>0</v>
      </c>
      <c r="U560" s="51">
        <v>0</v>
      </c>
      <c r="V560" s="51">
        <v>0</v>
      </c>
      <c r="W560" s="51">
        <v>0</v>
      </c>
      <c r="X560" s="51">
        <v>0</v>
      </c>
      <c r="Y560" s="51">
        <v>0</v>
      </c>
      <c r="Z560" s="51">
        <v>0</v>
      </c>
      <c r="AA560" s="51">
        <v>0</v>
      </c>
      <c r="AB560" s="51">
        <v>0</v>
      </c>
      <c r="AC560" s="51">
        <v>0</v>
      </c>
      <c r="AD560" s="51">
        <v>0</v>
      </c>
      <c r="AE560" s="51">
        <v>0</v>
      </c>
      <c r="AF560" s="51">
        <v>0</v>
      </c>
      <c r="AG560" s="51">
        <v>0</v>
      </c>
      <c r="AH560" s="51">
        <v>0</v>
      </c>
      <c r="AI560" s="51">
        <v>0</v>
      </c>
      <c r="AJ560" s="51">
        <v>0</v>
      </c>
      <c r="AK560" s="51">
        <v>0</v>
      </c>
      <c r="AL560" s="107">
        <v>6.15740740740741E-3</v>
      </c>
      <c r="AM560">
        <v>50.715000000000003</v>
      </c>
    </row>
    <row r="561" spans="1:39" x14ac:dyDescent="0.45">
      <c r="A561" s="29" t="s">
        <v>159</v>
      </c>
      <c r="B561" s="29">
        <v>2019</v>
      </c>
      <c r="C561" s="52">
        <v>43484</v>
      </c>
      <c r="D561" s="29" t="s">
        <v>72</v>
      </c>
      <c r="E561" s="51" t="s">
        <v>236</v>
      </c>
      <c r="F561" s="51" t="s">
        <v>51</v>
      </c>
      <c r="G561" s="13">
        <f>(C561-VLOOKUP(E561,Riders!$A$2:$C$3501,2,FALSE))/365</f>
        <v>23.208219178082192</v>
      </c>
      <c r="H561" s="29">
        <v>13</v>
      </c>
      <c r="I561" s="51">
        <v>0</v>
      </c>
      <c r="J561" s="51">
        <v>0</v>
      </c>
      <c r="K561" s="51">
        <v>0</v>
      </c>
      <c r="L561" s="51">
        <v>0</v>
      </c>
      <c r="M561" s="51">
        <v>0</v>
      </c>
      <c r="N561" s="51">
        <v>0</v>
      </c>
      <c r="O561" s="51">
        <v>0</v>
      </c>
      <c r="P561" s="51">
        <v>0</v>
      </c>
      <c r="Q561" s="51">
        <v>0</v>
      </c>
      <c r="R561" s="51">
        <v>0</v>
      </c>
      <c r="S561" s="51">
        <v>0</v>
      </c>
      <c r="T561" s="51">
        <v>0</v>
      </c>
      <c r="U561" s="51">
        <v>0</v>
      </c>
      <c r="V561" s="51">
        <v>0</v>
      </c>
      <c r="W561" s="51">
        <v>0</v>
      </c>
      <c r="X561" s="51">
        <v>0</v>
      </c>
      <c r="Y561" s="51">
        <v>0</v>
      </c>
      <c r="Z561" s="51">
        <v>0</v>
      </c>
      <c r="AA561" s="51">
        <v>0</v>
      </c>
      <c r="AB561" s="51">
        <v>0</v>
      </c>
      <c r="AC561" s="51">
        <v>0</v>
      </c>
      <c r="AD561" s="51">
        <v>0</v>
      </c>
      <c r="AE561" s="51">
        <v>0</v>
      </c>
      <c r="AF561" s="51">
        <v>0</v>
      </c>
      <c r="AG561" s="51">
        <v>0</v>
      </c>
      <c r="AH561" s="51">
        <v>0</v>
      </c>
      <c r="AI561" s="51">
        <v>0</v>
      </c>
      <c r="AJ561" s="51">
        <v>0</v>
      </c>
      <c r="AK561" s="51">
        <v>0</v>
      </c>
      <c r="AL561" s="107">
        <v>6.15740740740741E-3</v>
      </c>
      <c r="AM561">
        <v>50.715000000000003</v>
      </c>
    </row>
    <row r="562" spans="1:39" x14ac:dyDescent="0.45">
      <c r="A562" s="29" t="s">
        <v>159</v>
      </c>
      <c r="B562" s="29">
        <v>2019</v>
      </c>
      <c r="C562" s="52">
        <v>43484</v>
      </c>
      <c r="D562" s="29" t="s">
        <v>72</v>
      </c>
      <c r="E562" s="51" t="s">
        <v>299</v>
      </c>
      <c r="F562" s="51" t="s">
        <v>38</v>
      </c>
      <c r="G562" s="13">
        <f>(C562-VLOOKUP(E562,Riders!$A$2:$C$3501,2,FALSE))/365</f>
        <v>26.402739726027399</v>
      </c>
      <c r="H562" s="29">
        <v>14</v>
      </c>
      <c r="I562" s="51">
        <v>0</v>
      </c>
      <c r="J562" s="51">
        <v>0</v>
      </c>
      <c r="K562" s="51">
        <v>0</v>
      </c>
      <c r="L562" s="51">
        <v>0</v>
      </c>
      <c r="M562" s="51">
        <v>0</v>
      </c>
      <c r="N562" s="51">
        <v>0</v>
      </c>
      <c r="O562" s="51">
        <v>0</v>
      </c>
      <c r="P562" s="51">
        <v>0</v>
      </c>
      <c r="Q562" s="51">
        <v>0</v>
      </c>
      <c r="R562" s="51">
        <v>0</v>
      </c>
      <c r="S562" s="51">
        <v>0</v>
      </c>
      <c r="T562" s="51">
        <v>0</v>
      </c>
      <c r="U562" s="51">
        <v>0</v>
      </c>
      <c r="V562" s="51">
        <v>0</v>
      </c>
      <c r="W562" s="51">
        <v>0</v>
      </c>
      <c r="X562" s="51">
        <v>0</v>
      </c>
      <c r="Y562" s="51">
        <v>0</v>
      </c>
      <c r="Z562" s="51">
        <v>0</v>
      </c>
      <c r="AA562" s="51">
        <v>0</v>
      </c>
      <c r="AB562" s="51">
        <v>0</v>
      </c>
      <c r="AC562" s="51">
        <v>0</v>
      </c>
      <c r="AD562" s="51">
        <v>0</v>
      </c>
      <c r="AE562" s="51">
        <v>0</v>
      </c>
      <c r="AF562" s="51">
        <v>0</v>
      </c>
      <c r="AG562" s="51">
        <v>0</v>
      </c>
      <c r="AH562" s="51">
        <v>0</v>
      </c>
      <c r="AI562" s="51">
        <v>0</v>
      </c>
      <c r="AJ562" s="51">
        <v>0</v>
      </c>
      <c r="AK562" s="51">
        <v>0</v>
      </c>
      <c r="AL562" s="107">
        <v>6.15740740740741E-3</v>
      </c>
      <c r="AM562">
        <v>50.715000000000003</v>
      </c>
    </row>
    <row r="563" spans="1:39" x14ac:dyDescent="0.45">
      <c r="A563" s="29" t="s">
        <v>159</v>
      </c>
      <c r="B563" s="29">
        <v>2019</v>
      </c>
      <c r="C563" s="52">
        <v>43484</v>
      </c>
      <c r="D563" s="29" t="s">
        <v>72</v>
      </c>
      <c r="E563" s="51" t="s">
        <v>222</v>
      </c>
      <c r="F563" s="51" t="s">
        <v>223</v>
      </c>
      <c r="G563" s="13">
        <f>(C563-VLOOKUP(E563,Riders!$A$2:$C$3501,2,FALSE))/365</f>
        <v>19.545205479452054</v>
      </c>
      <c r="H563" s="29">
        <v>15</v>
      </c>
      <c r="I563" s="51">
        <v>0</v>
      </c>
      <c r="J563" s="51">
        <v>0</v>
      </c>
      <c r="K563" s="51">
        <v>0</v>
      </c>
      <c r="L563" s="51">
        <v>0</v>
      </c>
      <c r="M563" s="51">
        <v>0</v>
      </c>
      <c r="N563" s="51">
        <v>0</v>
      </c>
      <c r="O563" s="51">
        <v>0</v>
      </c>
      <c r="P563" s="51">
        <v>0</v>
      </c>
      <c r="Q563" s="51">
        <v>0</v>
      </c>
      <c r="R563" s="51">
        <v>0</v>
      </c>
      <c r="S563" s="51">
        <v>0</v>
      </c>
      <c r="T563" s="51">
        <v>0</v>
      </c>
      <c r="U563" s="51">
        <v>0</v>
      </c>
      <c r="V563" s="51">
        <v>0</v>
      </c>
      <c r="W563" s="51">
        <v>0</v>
      </c>
      <c r="X563" s="51">
        <v>0</v>
      </c>
      <c r="Y563" s="51">
        <v>0</v>
      </c>
      <c r="Z563" s="51">
        <v>0</v>
      </c>
      <c r="AA563" s="51">
        <v>0</v>
      </c>
      <c r="AB563" s="51">
        <v>0</v>
      </c>
      <c r="AC563" s="51">
        <v>0</v>
      </c>
      <c r="AD563" s="51">
        <v>0</v>
      </c>
      <c r="AE563" s="51">
        <v>0</v>
      </c>
      <c r="AF563" s="51">
        <v>0</v>
      </c>
      <c r="AG563" s="51">
        <v>0</v>
      </c>
      <c r="AH563" s="51">
        <v>0</v>
      </c>
      <c r="AI563" s="51">
        <v>0</v>
      </c>
      <c r="AJ563" s="51">
        <v>0</v>
      </c>
      <c r="AK563" s="51">
        <v>0</v>
      </c>
      <c r="AL563" s="107">
        <v>6.15740740740741E-3</v>
      </c>
      <c r="AM563">
        <v>50.715000000000003</v>
      </c>
    </row>
    <row r="564" spans="1:39" x14ac:dyDescent="0.45">
      <c r="A564" s="29" t="s">
        <v>159</v>
      </c>
      <c r="B564" s="29">
        <v>2019</v>
      </c>
      <c r="C564" s="52">
        <v>43484</v>
      </c>
      <c r="D564" s="29" t="s">
        <v>72</v>
      </c>
      <c r="E564" s="51" t="s">
        <v>342</v>
      </c>
      <c r="F564" s="51" t="s">
        <v>15</v>
      </c>
      <c r="G564" s="13" t="e">
        <f>(C564-VLOOKUP(E564,Riders!$A$2:$C$3501,2,FALSE))/365</f>
        <v>#N/A</v>
      </c>
      <c r="H564" s="29">
        <v>16</v>
      </c>
      <c r="I564" s="51">
        <v>0</v>
      </c>
      <c r="J564" s="51">
        <v>0</v>
      </c>
      <c r="K564" s="51">
        <v>0</v>
      </c>
      <c r="L564" s="51">
        <v>0</v>
      </c>
      <c r="M564" s="51">
        <v>0</v>
      </c>
      <c r="N564" s="51">
        <v>0</v>
      </c>
      <c r="O564" s="51">
        <v>0</v>
      </c>
      <c r="P564" s="51">
        <v>0</v>
      </c>
      <c r="Q564" s="51">
        <v>0</v>
      </c>
      <c r="R564" s="51">
        <v>0</v>
      </c>
      <c r="S564" s="51">
        <v>0</v>
      </c>
      <c r="T564" s="51">
        <v>0</v>
      </c>
      <c r="U564" s="51">
        <v>0</v>
      </c>
      <c r="V564" s="51">
        <v>0</v>
      </c>
      <c r="W564" s="51">
        <v>0</v>
      </c>
      <c r="X564" s="51">
        <v>0</v>
      </c>
      <c r="Y564" s="51">
        <v>0</v>
      </c>
      <c r="Z564" s="51">
        <v>0</v>
      </c>
      <c r="AA564" s="51">
        <v>0</v>
      </c>
      <c r="AB564" s="51">
        <v>0</v>
      </c>
      <c r="AC564" s="51">
        <v>0</v>
      </c>
      <c r="AD564" s="51">
        <v>0</v>
      </c>
      <c r="AE564" s="51">
        <v>0</v>
      </c>
      <c r="AF564" s="51">
        <v>0</v>
      </c>
      <c r="AG564" s="51">
        <v>0</v>
      </c>
      <c r="AH564" s="51">
        <v>0</v>
      </c>
      <c r="AI564" s="51">
        <v>0</v>
      </c>
      <c r="AJ564" s="51">
        <v>0</v>
      </c>
      <c r="AK564" s="51">
        <v>0</v>
      </c>
      <c r="AL564" s="107">
        <v>6.15740740740741E-3</v>
      </c>
      <c r="AM564">
        <v>50.715000000000003</v>
      </c>
    </row>
    <row r="565" spans="1:39" x14ac:dyDescent="0.45">
      <c r="A565" s="29" t="s">
        <v>159</v>
      </c>
      <c r="B565" s="29">
        <v>2019</v>
      </c>
      <c r="C565" s="52">
        <v>43484</v>
      </c>
      <c r="D565" s="29" t="s">
        <v>72</v>
      </c>
      <c r="E565" s="51" t="s">
        <v>326</v>
      </c>
      <c r="F565" s="51" t="s">
        <v>49</v>
      </c>
      <c r="G565" s="13" t="e">
        <f>(C565-VLOOKUP(E565,Riders!$A$2:$C$3501,2,FALSE))/365</f>
        <v>#N/A</v>
      </c>
      <c r="H565" s="29">
        <v>17</v>
      </c>
      <c r="I565" s="51">
        <v>0</v>
      </c>
      <c r="J565" s="51">
        <v>0</v>
      </c>
      <c r="K565" s="51">
        <v>0</v>
      </c>
      <c r="L565" s="51">
        <v>0</v>
      </c>
      <c r="M565" s="51">
        <v>0</v>
      </c>
      <c r="N565" s="51">
        <v>0</v>
      </c>
      <c r="O565" s="51">
        <v>0</v>
      </c>
      <c r="P565" s="51">
        <v>0</v>
      </c>
      <c r="Q565" s="51">
        <v>0</v>
      </c>
      <c r="R565" s="51">
        <v>0</v>
      </c>
      <c r="S565" s="51">
        <v>0</v>
      </c>
      <c r="T565" s="51">
        <v>0</v>
      </c>
      <c r="U565" s="51">
        <v>0</v>
      </c>
      <c r="V565" s="51">
        <v>0</v>
      </c>
      <c r="W565" s="51">
        <v>0</v>
      </c>
      <c r="X565" s="51">
        <v>0</v>
      </c>
      <c r="Y565" s="51">
        <v>0</v>
      </c>
      <c r="Z565" s="51">
        <v>0</v>
      </c>
      <c r="AA565" s="51">
        <v>0</v>
      </c>
      <c r="AB565" s="51">
        <v>0</v>
      </c>
      <c r="AC565" s="51">
        <v>0</v>
      </c>
      <c r="AD565" s="51">
        <v>0</v>
      </c>
      <c r="AE565" s="51">
        <v>0</v>
      </c>
      <c r="AF565" s="51">
        <v>0</v>
      </c>
      <c r="AG565" s="51">
        <v>0</v>
      </c>
      <c r="AH565" s="51">
        <v>0</v>
      </c>
      <c r="AI565" s="51">
        <v>0</v>
      </c>
      <c r="AJ565" s="51">
        <v>0</v>
      </c>
      <c r="AK565" s="51">
        <v>0</v>
      </c>
      <c r="AL565" s="107">
        <v>6.15740740740741E-3</v>
      </c>
      <c r="AM565">
        <v>50.715000000000003</v>
      </c>
    </row>
    <row r="566" spans="1:39" x14ac:dyDescent="0.45">
      <c r="A566" s="29" t="s">
        <v>159</v>
      </c>
      <c r="B566" s="29">
        <v>2019</v>
      </c>
      <c r="C566" s="52">
        <v>43484</v>
      </c>
      <c r="D566" s="29" t="s">
        <v>72</v>
      </c>
      <c r="E566" s="51" t="s">
        <v>340</v>
      </c>
      <c r="F566" s="51" t="s">
        <v>65</v>
      </c>
      <c r="G566" s="13">
        <f>(C566-VLOOKUP(E566,Riders!$A$2:$C$3501,2,FALSE))/365</f>
        <v>23.665753424657535</v>
      </c>
      <c r="H566" s="29">
        <v>18</v>
      </c>
      <c r="I566" s="51">
        <v>0</v>
      </c>
      <c r="J566" s="51">
        <v>0</v>
      </c>
      <c r="K566" s="51">
        <v>0</v>
      </c>
      <c r="L566" s="51">
        <v>0</v>
      </c>
      <c r="M566" s="51">
        <v>0</v>
      </c>
      <c r="N566" s="51">
        <v>0</v>
      </c>
      <c r="O566" s="51">
        <v>0</v>
      </c>
      <c r="P566" s="51">
        <v>0</v>
      </c>
      <c r="Q566" s="51">
        <v>0</v>
      </c>
      <c r="R566" s="51">
        <v>0</v>
      </c>
      <c r="S566" s="51">
        <v>0</v>
      </c>
      <c r="T566" s="51">
        <v>0</v>
      </c>
      <c r="U566" s="51">
        <v>0</v>
      </c>
      <c r="V566" s="51">
        <v>0</v>
      </c>
      <c r="W566" s="51">
        <v>0</v>
      </c>
      <c r="X566" s="51">
        <v>0</v>
      </c>
      <c r="Y566" s="51">
        <v>0</v>
      </c>
      <c r="Z566" s="51">
        <v>0</v>
      </c>
      <c r="AA566" s="51">
        <v>0</v>
      </c>
      <c r="AB566" s="51">
        <v>0</v>
      </c>
      <c r="AC566" s="51">
        <v>0</v>
      </c>
      <c r="AD566" s="51">
        <v>0</v>
      </c>
      <c r="AE566" s="51">
        <v>0</v>
      </c>
      <c r="AF566" s="51">
        <v>0</v>
      </c>
      <c r="AG566" s="51">
        <v>0</v>
      </c>
      <c r="AH566" s="51">
        <v>0</v>
      </c>
      <c r="AI566" s="51">
        <v>0</v>
      </c>
      <c r="AJ566" s="51">
        <v>0</v>
      </c>
      <c r="AK566" s="51">
        <v>0</v>
      </c>
      <c r="AL566" s="107">
        <v>6.15740740740741E-3</v>
      </c>
      <c r="AM566">
        <v>50.715000000000003</v>
      </c>
    </row>
    <row r="567" spans="1:39" x14ac:dyDescent="0.45">
      <c r="A567" s="29" t="s">
        <v>159</v>
      </c>
      <c r="B567" s="29">
        <v>2019</v>
      </c>
      <c r="C567" s="52">
        <v>43484</v>
      </c>
      <c r="D567" s="29" t="s">
        <v>72</v>
      </c>
      <c r="E567" s="51" t="s">
        <v>219</v>
      </c>
      <c r="F567" s="51" t="s">
        <v>220</v>
      </c>
      <c r="G567" s="13">
        <f>(C567-VLOOKUP(E567,Riders!$A$2:$C$3501,2,FALSE))/365</f>
        <v>26.410958904109588</v>
      </c>
      <c r="H567" s="29">
        <v>19</v>
      </c>
      <c r="I567" s="51">
        <v>0</v>
      </c>
      <c r="J567" s="51">
        <v>0</v>
      </c>
      <c r="K567" s="51">
        <v>0</v>
      </c>
      <c r="L567" s="51">
        <v>0</v>
      </c>
      <c r="M567" s="51">
        <v>0</v>
      </c>
      <c r="N567" s="51">
        <v>0</v>
      </c>
      <c r="O567" s="51">
        <v>0</v>
      </c>
      <c r="P567" s="51">
        <v>0</v>
      </c>
      <c r="Q567" s="51">
        <v>0</v>
      </c>
      <c r="R567" s="51">
        <v>0</v>
      </c>
      <c r="S567" s="51">
        <v>0</v>
      </c>
      <c r="T567" s="51">
        <v>0</v>
      </c>
      <c r="U567" s="51">
        <v>0</v>
      </c>
      <c r="V567" s="51">
        <v>0</v>
      </c>
      <c r="W567" s="51">
        <v>0</v>
      </c>
      <c r="X567" s="51">
        <v>0</v>
      </c>
      <c r="Y567" s="51">
        <v>0</v>
      </c>
      <c r="Z567" s="51">
        <v>0</v>
      </c>
      <c r="AA567" s="51">
        <v>0</v>
      </c>
      <c r="AB567" s="51">
        <v>0</v>
      </c>
      <c r="AC567" s="51">
        <v>0</v>
      </c>
      <c r="AD567" s="51">
        <v>0</v>
      </c>
      <c r="AE567" s="51">
        <v>0</v>
      </c>
      <c r="AF567" s="51">
        <v>0</v>
      </c>
      <c r="AG567" s="51">
        <v>0</v>
      </c>
      <c r="AH567" s="51">
        <v>0</v>
      </c>
      <c r="AI567" s="51">
        <v>0</v>
      </c>
      <c r="AJ567" s="51">
        <v>0</v>
      </c>
      <c r="AK567" s="51">
        <v>0</v>
      </c>
      <c r="AL567" s="107">
        <v>6.15740740740741E-3</v>
      </c>
      <c r="AM567">
        <v>50.715000000000003</v>
      </c>
    </row>
    <row r="568" spans="1:39" x14ac:dyDescent="0.45">
      <c r="A568" s="29" t="s">
        <v>159</v>
      </c>
      <c r="B568" s="29">
        <v>2019</v>
      </c>
      <c r="C568" s="52">
        <v>43484</v>
      </c>
      <c r="D568" s="29" t="s">
        <v>72</v>
      </c>
      <c r="E568" s="51" t="s">
        <v>310</v>
      </c>
      <c r="F568" s="51" t="s">
        <v>158</v>
      </c>
      <c r="G568" s="13">
        <f>(C568-VLOOKUP(E568,Riders!$A$2:$C$3501,2,FALSE))/365</f>
        <v>28.663013698630138</v>
      </c>
      <c r="H568" s="29">
        <v>20</v>
      </c>
      <c r="I568" s="51">
        <v>0</v>
      </c>
      <c r="J568" s="51">
        <v>0</v>
      </c>
      <c r="K568" s="51">
        <v>0</v>
      </c>
      <c r="L568" s="51">
        <v>0</v>
      </c>
      <c r="M568" s="51">
        <v>0</v>
      </c>
      <c r="N568" s="51">
        <v>0</v>
      </c>
      <c r="O568" s="51">
        <v>0</v>
      </c>
      <c r="P568" s="51">
        <v>0</v>
      </c>
      <c r="Q568" s="51">
        <v>0</v>
      </c>
      <c r="R568" s="51">
        <v>0</v>
      </c>
      <c r="S568" s="51">
        <v>0</v>
      </c>
      <c r="T568" s="51">
        <v>0</v>
      </c>
      <c r="U568" s="51">
        <v>0</v>
      </c>
      <c r="V568" s="51">
        <v>0</v>
      </c>
      <c r="W568" s="51">
        <v>0</v>
      </c>
      <c r="X568" s="51">
        <v>0</v>
      </c>
      <c r="Y568" s="51">
        <v>0</v>
      </c>
      <c r="Z568" s="51">
        <v>0</v>
      </c>
      <c r="AA568" s="51">
        <v>0</v>
      </c>
      <c r="AB568" s="51">
        <v>0</v>
      </c>
      <c r="AC568" s="51">
        <v>0</v>
      </c>
      <c r="AD568" s="51">
        <v>0</v>
      </c>
      <c r="AE568" s="51">
        <v>0</v>
      </c>
      <c r="AF568" s="51">
        <v>0</v>
      </c>
      <c r="AG568" s="51">
        <v>0</v>
      </c>
      <c r="AH568" s="51">
        <v>0</v>
      </c>
      <c r="AI568" s="51">
        <v>0</v>
      </c>
      <c r="AJ568" s="51">
        <v>0</v>
      </c>
      <c r="AK568" s="51">
        <v>0</v>
      </c>
      <c r="AL568" s="107">
        <v>6.15740740740741E-3</v>
      </c>
      <c r="AM568">
        <v>50.715000000000003</v>
      </c>
    </row>
    <row r="569" spans="1:39" x14ac:dyDescent="0.45">
      <c r="A569" s="29" t="s">
        <v>159</v>
      </c>
      <c r="B569" s="29">
        <v>2019</v>
      </c>
      <c r="C569" s="52">
        <v>43484</v>
      </c>
      <c r="D569" s="29" t="s">
        <v>72</v>
      </c>
      <c r="E569" s="51" t="s">
        <v>338</v>
      </c>
      <c r="F569" s="51" t="s">
        <v>339</v>
      </c>
      <c r="G569" s="13">
        <f>(C569-VLOOKUP(E569,Riders!$A$2:$C$3501,2,FALSE))/365</f>
        <v>29.021917808219179</v>
      </c>
      <c r="H569" s="29">
        <v>21</v>
      </c>
      <c r="I569" s="51">
        <v>0</v>
      </c>
      <c r="J569" s="51">
        <v>0</v>
      </c>
      <c r="K569" s="51">
        <v>0</v>
      </c>
      <c r="L569" s="51">
        <v>0</v>
      </c>
      <c r="M569" s="51">
        <v>0</v>
      </c>
      <c r="N569" s="51">
        <v>0</v>
      </c>
      <c r="O569" s="51">
        <v>0</v>
      </c>
      <c r="P569" s="51">
        <v>0</v>
      </c>
      <c r="Q569" s="51">
        <v>0</v>
      </c>
      <c r="R569" s="51">
        <v>0</v>
      </c>
      <c r="S569" s="51">
        <v>0</v>
      </c>
      <c r="T569" s="51">
        <v>0</v>
      </c>
      <c r="U569" s="51">
        <v>0</v>
      </c>
      <c r="V569" s="51">
        <v>0</v>
      </c>
      <c r="W569" s="51">
        <v>0</v>
      </c>
      <c r="X569" s="51">
        <v>0</v>
      </c>
      <c r="Y569" s="51">
        <v>0</v>
      </c>
      <c r="Z569" s="51">
        <v>0</v>
      </c>
      <c r="AA569" s="51">
        <v>0</v>
      </c>
      <c r="AB569" s="51">
        <v>0</v>
      </c>
      <c r="AC569" s="51">
        <v>0</v>
      </c>
      <c r="AD569" s="51">
        <v>0</v>
      </c>
      <c r="AE569" s="51">
        <v>0</v>
      </c>
      <c r="AF569" s="51">
        <v>0</v>
      </c>
      <c r="AG569" s="51">
        <v>0</v>
      </c>
      <c r="AH569" s="51">
        <v>0</v>
      </c>
      <c r="AI569" s="51">
        <v>0</v>
      </c>
      <c r="AJ569" s="51">
        <v>0</v>
      </c>
      <c r="AK569" s="51">
        <v>0</v>
      </c>
      <c r="AL569" s="107">
        <v>6.15740740740741E-3</v>
      </c>
      <c r="AM569">
        <v>50.715000000000003</v>
      </c>
    </row>
    <row r="570" spans="1:39" x14ac:dyDescent="0.45">
      <c r="A570" s="29" t="s">
        <v>159</v>
      </c>
      <c r="B570" s="29">
        <v>2019</v>
      </c>
      <c r="C570" s="52">
        <v>43484</v>
      </c>
      <c r="D570" s="29" t="s">
        <v>72</v>
      </c>
      <c r="E570" s="51" t="s">
        <v>224</v>
      </c>
      <c r="F570" s="51" t="s">
        <v>225</v>
      </c>
      <c r="G570" s="13">
        <f>(C570-VLOOKUP(E570,Riders!$A$2:$C$3501,2,FALSE))/365</f>
        <v>19.109589041095891</v>
      </c>
      <c r="H570" s="29">
        <v>22</v>
      </c>
      <c r="I570" s="51">
        <v>0</v>
      </c>
      <c r="J570" s="51">
        <v>0</v>
      </c>
      <c r="K570" s="51">
        <v>0</v>
      </c>
      <c r="L570" s="51">
        <v>0</v>
      </c>
      <c r="M570" s="51">
        <v>0</v>
      </c>
      <c r="N570" s="51">
        <v>0</v>
      </c>
      <c r="O570" s="51">
        <v>0</v>
      </c>
      <c r="P570" s="51">
        <v>0</v>
      </c>
      <c r="Q570" s="51">
        <v>0</v>
      </c>
      <c r="R570" s="51">
        <v>0</v>
      </c>
      <c r="S570" s="51">
        <v>0</v>
      </c>
      <c r="T570" s="51">
        <v>0</v>
      </c>
      <c r="U570" s="51">
        <v>0</v>
      </c>
      <c r="V570" s="51">
        <v>0</v>
      </c>
      <c r="W570" s="51">
        <v>0</v>
      </c>
      <c r="X570" s="51">
        <v>0</v>
      </c>
      <c r="Y570" s="51">
        <v>0</v>
      </c>
      <c r="Z570" s="51">
        <v>0</v>
      </c>
      <c r="AA570" s="51">
        <v>0</v>
      </c>
      <c r="AB570" s="51">
        <v>0</v>
      </c>
      <c r="AC570" s="51">
        <v>0</v>
      </c>
      <c r="AD570" s="51">
        <v>0</v>
      </c>
      <c r="AE570" s="51">
        <v>0</v>
      </c>
      <c r="AF570" s="51">
        <v>0</v>
      </c>
      <c r="AG570" s="51">
        <v>0</v>
      </c>
      <c r="AH570" s="51">
        <v>0</v>
      </c>
      <c r="AI570" s="51">
        <v>0</v>
      </c>
      <c r="AJ570" s="51">
        <v>40</v>
      </c>
      <c r="AK570" s="51">
        <v>-40</v>
      </c>
      <c r="AL570" s="107">
        <v>6.15740740740741E-3</v>
      </c>
      <c r="AM570">
        <v>50.715000000000003</v>
      </c>
    </row>
    <row r="571" spans="1:39" x14ac:dyDescent="0.45">
      <c r="A571" s="30" t="s">
        <v>181</v>
      </c>
      <c r="B571" s="30">
        <v>2018</v>
      </c>
      <c r="C571" s="49">
        <v>43449</v>
      </c>
      <c r="D571" s="30" t="s">
        <v>72</v>
      </c>
      <c r="E571" s="47" t="s">
        <v>355</v>
      </c>
      <c r="F571" s="47" t="s">
        <v>44</v>
      </c>
      <c r="G571" s="13" t="e">
        <f>(C571-VLOOKUP(E571,Riders!$A$2:$C$3501,2,FALSE))/365</f>
        <v>#N/A</v>
      </c>
      <c r="H571" s="30">
        <v>1</v>
      </c>
      <c r="I571" s="47">
        <v>0</v>
      </c>
      <c r="J571" s="47">
        <v>1</v>
      </c>
      <c r="K571" s="47">
        <v>0</v>
      </c>
      <c r="L571" s="47">
        <v>1</v>
      </c>
      <c r="M571" s="47">
        <v>1</v>
      </c>
      <c r="N571" s="47">
        <v>1</v>
      </c>
      <c r="O571" s="47">
        <v>1</v>
      </c>
      <c r="P571" s="47">
        <v>1</v>
      </c>
      <c r="Q571" s="47">
        <v>1</v>
      </c>
      <c r="R571" s="47">
        <v>1</v>
      </c>
      <c r="S571" s="47">
        <v>1</v>
      </c>
      <c r="T571" s="47">
        <v>1</v>
      </c>
      <c r="U571" s="47">
        <v>0</v>
      </c>
      <c r="V571" s="47">
        <v>0</v>
      </c>
      <c r="W571" s="47">
        <v>0</v>
      </c>
      <c r="X571" s="47">
        <v>0</v>
      </c>
      <c r="Y571" s="47">
        <v>0</v>
      </c>
      <c r="Z571" s="47">
        <v>0</v>
      </c>
      <c r="AA571" s="47">
        <v>0</v>
      </c>
      <c r="AB571" s="47">
        <v>0</v>
      </c>
      <c r="AC571" s="47">
        <v>0</v>
      </c>
      <c r="AD571" s="47">
        <v>0</v>
      </c>
      <c r="AE571" s="47">
        <v>0</v>
      </c>
      <c r="AF571" s="47">
        <v>0</v>
      </c>
      <c r="AG571" s="47">
        <v>0</v>
      </c>
      <c r="AH571" s="47">
        <v>0</v>
      </c>
      <c r="AI571" s="47">
        <v>20</v>
      </c>
      <c r="AJ571" s="47">
        <v>0</v>
      </c>
      <c r="AK571" s="47">
        <v>30</v>
      </c>
      <c r="AL571" s="107">
        <v>6.030092592592593E-3</v>
      </c>
      <c r="AM571">
        <v>51.765999999999998</v>
      </c>
    </row>
    <row r="572" spans="1:39" x14ac:dyDescent="0.45">
      <c r="A572" s="30" t="s">
        <v>181</v>
      </c>
      <c r="B572" s="30">
        <v>2018</v>
      </c>
      <c r="C572" s="49">
        <v>43449</v>
      </c>
      <c r="D572" s="30" t="s">
        <v>72</v>
      </c>
      <c r="E572" s="47" t="s">
        <v>214</v>
      </c>
      <c r="F572" s="47" t="s">
        <v>67</v>
      </c>
      <c r="G572" s="13">
        <f>(C572-VLOOKUP(E572,Riders!$A$2:$C$3501,2,FALSE))/365</f>
        <v>23.991780821917807</v>
      </c>
      <c r="H572" s="30">
        <v>2</v>
      </c>
      <c r="I572" s="47">
        <v>0</v>
      </c>
      <c r="J572" s="47">
        <v>0</v>
      </c>
      <c r="K572" s="47">
        <v>0</v>
      </c>
      <c r="L572" s="47">
        <v>0</v>
      </c>
      <c r="M572" s="47">
        <v>0</v>
      </c>
      <c r="N572" s="47">
        <v>0</v>
      </c>
      <c r="O572" s="47">
        <v>0</v>
      </c>
      <c r="P572" s="47">
        <v>0</v>
      </c>
      <c r="Q572" s="47">
        <v>0</v>
      </c>
      <c r="R572" s="47">
        <v>0</v>
      </c>
      <c r="S572" s="47">
        <v>0</v>
      </c>
      <c r="T572" s="47">
        <v>0</v>
      </c>
      <c r="U572" s="47">
        <v>0</v>
      </c>
      <c r="V572" s="47">
        <v>0</v>
      </c>
      <c r="W572" s="47">
        <v>0</v>
      </c>
      <c r="X572" s="47">
        <v>0</v>
      </c>
      <c r="Y572" s="47">
        <v>0</v>
      </c>
      <c r="Z572" s="47">
        <v>0</v>
      </c>
      <c r="AA572" s="47">
        <v>0</v>
      </c>
      <c r="AB572" s="47">
        <v>1</v>
      </c>
      <c r="AC572" s="47">
        <v>0</v>
      </c>
      <c r="AD572" s="47">
        <v>1</v>
      </c>
      <c r="AE572" s="47">
        <v>0</v>
      </c>
      <c r="AF572" s="47">
        <v>1</v>
      </c>
      <c r="AG572" s="47">
        <v>0</v>
      </c>
      <c r="AH572" s="47">
        <v>0</v>
      </c>
      <c r="AI572" s="47">
        <v>0</v>
      </c>
      <c r="AJ572" s="47">
        <v>0</v>
      </c>
      <c r="AK572" s="47">
        <v>3</v>
      </c>
      <c r="AL572" s="107">
        <v>6.030092592592593E-3</v>
      </c>
      <c r="AM572">
        <v>51.765999999999998</v>
      </c>
    </row>
    <row r="573" spans="1:39" x14ac:dyDescent="0.45">
      <c r="A573" s="30" t="s">
        <v>181</v>
      </c>
      <c r="B573" s="30">
        <v>2018</v>
      </c>
      <c r="C573" s="49">
        <v>43449</v>
      </c>
      <c r="D573" s="30" t="s">
        <v>72</v>
      </c>
      <c r="E573" s="47" t="s">
        <v>306</v>
      </c>
      <c r="F573" s="47" t="s">
        <v>19</v>
      </c>
      <c r="G573" s="13">
        <f>(C573-VLOOKUP(E573,Riders!$A$2:$C$3501,2,FALSE))/365</f>
        <v>36.19178082191781</v>
      </c>
      <c r="H573" s="30">
        <v>3</v>
      </c>
      <c r="I573" s="47">
        <v>0</v>
      </c>
      <c r="J573" s="47">
        <v>0</v>
      </c>
      <c r="K573" s="47">
        <v>0</v>
      </c>
      <c r="L573" s="47">
        <v>0</v>
      </c>
      <c r="M573" s="47">
        <v>0</v>
      </c>
      <c r="N573" s="47">
        <v>0</v>
      </c>
      <c r="O573" s="47">
        <v>0</v>
      </c>
      <c r="P573" s="47">
        <v>0</v>
      </c>
      <c r="Q573" s="47">
        <v>0</v>
      </c>
      <c r="R573" s="47">
        <v>0</v>
      </c>
      <c r="S573" s="47">
        <v>0</v>
      </c>
      <c r="T573" s="47">
        <v>0</v>
      </c>
      <c r="U573" s="47">
        <v>0</v>
      </c>
      <c r="V573" s="47">
        <v>0</v>
      </c>
      <c r="W573" s="47">
        <v>1</v>
      </c>
      <c r="X573" s="47">
        <v>0</v>
      </c>
      <c r="Y573" s="47">
        <v>1</v>
      </c>
      <c r="Z573" s="47">
        <v>1</v>
      </c>
      <c r="AA573" s="47">
        <v>0</v>
      </c>
      <c r="AB573" s="47">
        <v>0</v>
      </c>
      <c r="AC573" s="47">
        <v>0</v>
      </c>
      <c r="AD573" s="47">
        <v>0</v>
      </c>
      <c r="AE573" s="47">
        <v>0</v>
      </c>
      <c r="AF573" s="47">
        <v>0</v>
      </c>
      <c r="AG573" s="47">
        <v>0</v>
      </c>
      <c r="AH573" s="47">
        <v>0</v>
      </c>
      <c r="AI573" s="47">
        <v>0</v>
      </c>
      <c r="AJ573" s="47">
        <v>0</v>
      </c>
      <c r="AK573" s="47">
        <v>3</v>
      </c>
      <c r="AL573" s="107">
        <v>6.0300925925925904E-3</v>
      </c>
      <c r="AM573">
        <v>51.765999999999998</v>
      </c>
    </row>
    <row r="574" spans="1:39" x14ac:dyDescent="0.45">
      <c r="A574" s="47" t="s">
        <v>181</v>
      </c>
      <c r="B574" s="47">
        <v>2018</v>
      </c>
      <c r="C574" s="49">
        <v>43449</v>
      </c>
      <c r="D574" s="47" t="s">
        <v>72</v>
      </c>
      <c r="E574" s="47" t="s">
        <v>307</v>
      </c>
      <c r="F574" s="47" t="s">
        <v>27</v>
      </c>
      <c r="G574" s="13">
        <f>(C574-VLOOKUP(E574,Riders!$A$2:$C$3501,2,FALSE))/365</f>
        <v>25.556164383561644</v>
      </c>
      <c r="H574" s="30">
        <v>4</v>
      </c>
      <c r="I574" s="47">
        <v>0</v>
      </c>
      <c r="J574" s="47">
        <v>0</v>
      </c>
      <c r="K574" s="47">
        <v>0</v>
      </c>
      <c r="L574" s="47">
        <v>0</v>
      </c>
      <c r="M574" s="47">
        <v>0</v>
      </c>
      <c r="N574" s="47">
        <v>0</v>
      </c>
      <c r="O574" s="47">
        <v>0</v>
      </c>
      <c r="P574" s="47">
        <v>0</v>
      </c>
      <c r="Q574" s="47">
        <v>0</v>
      </c>
      <c r="R574" s="47">
        <v>0</v>
      </c>
      <c r="S574" s="47">
        <v>0</v>
      </c>
      <c r="T574" s="47">
        <v>0</v>
      </c>
      <c r="U574" s="47">
        <v>0</v>
      </c>
      <c r="V574" s="47">
        <v>0</v>
      </c>
      <c r="W574" s="47">
        <v>0</v>
      </c>
      <c r="X574" s="47">
        <v>0</v>
      </c>
      <c r="Y574" s="47">
        <v>0</v>
      </c>
      <c r="Z574" s="47">
        <v>0</v>
      </c>
      <c r="AA574" s="47">
        <v>0</v>
      </c>
      <c r="AB574" s="47">
        <v>0</v>
      </c>
      <c r="AC574" s="47">
        <v>1</v>
      </c>
      <c r="AD574" s="47">
        <v>0</v>
      </c>
      <c r="AE574" s="47">
        <v>1</v>
      </c>
      <c r="AF574" s="47">
        <v>0</v>
      </c>
      <c r="AG574" s="47">
        <v>0</v>
      </c>
      <c r="AH574" s="47">
        <v>0</v>
      </c>
      <c r="AI574" s="47">
        <v>0</v>
      </c>
      <c r="AJ574" s="47">
        <v>0</v>
      </c>
      <c r="AK574" s="47">
        <v>2</v>
      </c>
      <c r="AL574" s="107">
        <v>6.0300925925925904E-3</v>
      </c>
      <c r="AM574">
        <v>51.765999999999998</v>
      </c>
    </row>
    <row r="575" spans="1:39" x14ac:dyDescent="0.45">
      <c r="A575" s="47" t="s">
        <v>181</v>
      </c>
      <c r="B575" s="47">
        <v>2018</v>
      </c>
      <c r="C575" s="49">
        <v>43449</v>
      </c>
      <c r="D575" s="47" t="s">
        <v>72</v>
      </c>
      <c r="E575" s="47" t="s">
        <v>276</v>
      </c>
      <c r="F575" s="47" t="s">
        <v>120</v>
      </c>
      <c r="G575" s="13" t="e">
        <f>(C575-VLOOKUP(E575,Riders!$A$2:$C$3501,2,FALSE))/365</f>
        <v>#N/A</v>
      </c>
      <c r="H575" s="30">
        <v>5</v>
      </c>
      <c r="I575" s="47">
        <v>1</v>
      </c>
      <c r="J575" s="47">
        <v>0</v>
      </c>
      <c r="K575" s="47">
        <v>1</v>
      </c>
      <c r="L575" s="47">
        <v>0</v>
      </c>
      <c r="M575" s="47">
        <v>0</v>
      </c>
      <c r="N575" s="47">
        <v>0</v>
      </c>
      <c r="O575" s="47">
        <v>0</v>
      </c>
      <c r="P575" s="47">
        <v>0</v>
      </c>
      <c r="Q575" s="47">
        <v>0</v>
      </c>
      <c r="R575" s="47">
        <v>0</v>
      </c>
      <c r="S575" s="47">
        <v>0</v>
      </c>
      <c r="T575" s="47">
        <v>0</v>
      </c>
      <c r="U575" s="47">
        <v>0</v>
      </c>
      <c r="V575" s="47">
        <v>0</v>
      </c>
      <c r="W575" s="47">
        <v>0</v>
      </c>
      <c r="X575" s="47">
        <v>0</v>
      </c>
      <c r="Y575" s="47">
        <v>0</v>
      </c>
      <c r="Z575" s="47">
        <v>0</v>
      </c>
      <c r="AA575" s="47">
        <v>0</v>
      </c>
      <c r="AB575" s="47">
        <v>0</v>
      </c>
      <c r="AC575" s="47">
        <v>0</v>
      </c>
      <c r="AD575" s="47">
        <v>0</v>
      </c>
      <c r="AE575" s="47">
        <v>0</v>
      </c>
      <c r="AF575" s="47">
        <v>0</v>
      </c>
      <c r="AG575" s="47">
        <v>0</v>
      </c>
      <c r="AH575" s="47">
        <v>0</v>
      </c>
      <c r="AI575" s="47">
        <v>20</v>
      </c>
      <c r="AJ575" s="47">
        <v>20</v>
      </c>
      <c r="AK575" s="47">
        <v>2</v>
      </c>
      <c r="AL575" s="107">
        <v>6.0300925925925904E-3</v>
      </c>
      <c r="AM575">
        <v>51.765999999999998</v>
      </c>
    </row>
    <row r="576" spans="1:39" x14ac:dyDescent="0.45">
      <c r="A576" s="47" t="s">
        <v>181</v>
      </c>
      <c r="B576" s="47">
        <v>2018</v>
      </c>
      <c r="C576" s="49">
        <v>43449</v>
      </c>
      <c r="D576" s="47" t="s">
        <v>72</v>
      </c>
      <c r="E576" s="47" t="s">
        <v>221</v>
      </c>
      <c r="F576" s="47" t="s">
        <v>40</v>
      </c>
      <c r="G576" s="13">
        <f>(C576-VLOOKUP(E576,Riders!$A$2:$C$3501,2,FALSE))/365</f>
        <v>21.695890410958903</v>
      </c>
      <c r="H576" s="30">
        <v>6</v>
      </c>
      <c r="I576" s="47">
        <v>0</v>
      </c>
      <c r="J576" s="47">
        <v>0</v>
      </c>
      <c r="K576" s="47">
        <v>0</v>
      </c>
      <c r="L576" s="47">
        <v>0</v>
      </c>
      <c r="M576" s="47">
        <v>0</v>
      </c>
      <c r="N576" s="47">
        <v>0</v>
      </c>
      <c r="O576" s="47">
        <v>0</v>
      </c>
      <c r="P576" s="47">
        <v>0</v>
      </c>
      <c r="Q576" s="47">
        <v>0</v>
      </c>
      <c r="R576" s="47">
        <v>0</v>
      </c>
      <c r="S576" s="47">
        <v>0</v>
      </c>
      <c r="T576" s="47">
        <v>0</v>
      </c>
      <c r="U576" s="47">
        <v>0</v>
      </c>
      <c r="V576" s="47">
        <v>0</v>
      </c>
      <c r="W576" s="47">
        <v>0</v>
      </c>
      <c r="X576" s="47">
        <v>0</v>
      </c>
      <c r="Y576" s="47">
        <v>0</v>
      </c>
      <c r="Z576" s="47">
        <v>0</v>
      </c>
      <c r="AA576" s="47">
        <v>0</v>
      </c>
      <c r="AB576" s="47">
        <v>0</v>
      </c>
      <c r="AC576" s="47">
        <v>0</v>
      </c>
      <c r="AD576" s="47">
        <v>0</v>
      </c>
      <c r="AE576" s="47">
        <v>0</v>
      </c>
      <c r="AF576" s="47">
        <v>0</v>
      </c>
      <c r="AG576" s="47">
        <v>0</v>
      </c>
      <c r="AH576" s="47">
        <v>1</v>
      </c>
      <c r="AI576" s="47">
        <v>0</v>
      </c>
      <c r="AJ576" s="47">
        <v>0</v>
      </c>
      <c r="AK576" s="47">
        <v>1</v>
      </c>
      <c r="AL576" s="107">
        <v>6.0300925925925904E-3</v>
      </c>
      <c r="AM576">
        <v>51.765999999999998</v>
      </c>
    </row>
    <row r="577" spans="1:39" x14ac:dyDescent="0.45">
      <c r="A577" s="47" t="s">
        <v>181</v>
      </c>
      <c r="B577" s="47">
        <v>2018</v>
      </c>
      <c r="C577" s="49">
        <v>43449</v>
      </c>
      <c r="D577" s="47" t="s">
        <v>72</v>
      </c>
      <c r="E577" s="47" t="s">
        <v>343</v>
      </c>
      <c r="F577" s="47" t="s">
        <v>25</v>
      </c>
      <c r="G577" s="13">
        <f>(C577-VLOOKUP(E577,Riders!$A$2:$C$3501,2,FALSE))/365</f>
        <v>24.287671232876711</v>
      </c>
      <c r="H577" s="30">
        <v>7</v>
      </c>
      <c r="I577" s="47">
        <v>0</v>
      </c>
      <c r="J577" s="47">
        <v>0</v>
      </c>
      <c r="K577" s="47">
        <v>0</v>
      </c>
      <c r="L577" s="47">
        <v>0</v>
      </c>
      <c r="M577" s="47">
        <v>0</v>
      </c>
      <c r="N577" s="47">
        <v>0</v>
      </c>
      <c r="O577" s="47">
        <v>0</v>
      </c>
      <c r="P577" s="47">
        <v>0</v>
      </c>
      <c r="Q577" s="47">
        <v>0</v>
      </c>
      <c r="R577" s="47">
        <v>0</v>
      </c>
      <c r="S577" s="47">
        <v>0</v>
      </c>
      <c r="T577" s="47">
        <v>0</v>
      </c>
      <c r="U577" s="47">
        <v>1</v>
      </c>
      <c r="V577" s="47">
        <v>0</v>
      </c>
      <c r="W577" s="47">
        <v>0</v>
      </c>
      <c r="X577" s="47">
        <v>0</v>
      </c>
      <c r="Y577" s="47">
        <v>0</v>
      </c>
      <c r="Z577" s="47">
        <v>0</v>
      </c>
      <c r="AA577" s="47">
        <v>0</v>
      </c>
      <c r="AB577" s="47">
        <v>0</v>
      </c>
      <c r="AC577" s="47">
        <v>0</v>
      </c>
      <c r="AD577" s="47">
        <v>0</v>
      </c>
      <c r="AE577" s="47">
        <v>0</v>
      </c>
      <c r="AF577" s="47">
        <v>0</v>
      </c>
      <c r="AG577" s="47">
        <v>0</v>
      </c>
      <c r="AH577" s="47">
        <v>0</v>
      </c>
      <c r="AI577" s="47">
        <v>0</v>
      </c>
      <c r="AJ577" s="47">
        <v>0</v>
      </c>
      <c r="AK577" s="47">
        <v>1</v>
      </c>
      <c r="AL577" s="107">
        <v>6.0300925925925904E-3</v>
      </c>
      <c r="AM577">
        <v>51.765999999999998</v>
      </c>
    </row>
    <row r="578" spans="1:39" x14ac:dyDescent="0.45">
      <c r="A578" s="47" t="s">
        <v>181</v>
      </c>
      <c r="B578" s="47">
        <v>2018</v>
      </c>
      <c r="C578" s="49">
        <v>43449</v>
      </c>
      <c r="D578" s="47" t="s">
        <v>72</v>
      </c>
      <c r="E578" s="47" t="s">
        <v>332</v>
      </c>
      <c r="F578" s="47" t="s">
        <v>17</v>
      </c>
      <c r="G578" s="13">
        <f>(C578-VLOOKUP(E578,Riders!$A$2:$C$3501,2,FALSE))/365</f>
        <v>27.323287671232876</v>
      </c>
      <c r="H578" s="30">
        <v>8</v>
      </c>
      <c r="I578" s="47">
        <v>0</v>
      </c>
      <c r="J578" s="47">
        <v>0</v>
      </c>
      <c r="K578" s="47">
        <v>0</v>
      </c>
      <c r="L578" s="47">
        <v>0</v>
      </c>
      <c r="M578" s="47">
        <v>0</v>
      </c>
      <c r="N578" s="47">
        <v>0</v>
      </c>
      <c r="O578" s="47">
        <v>0</v>
      </c>
      <c r="P578" s="47">
        <v>0</v>
      </c>
      <c r="Q578" s="47">
        <v>0</v>
      </c>
      <c r="R578" s="47">
        <v>0</v>
      </c>
      <c r="S578" s="47">
        <v>0</v>
      </c>
      <c r="T578" s="47">
        <v>0</v>
      </c>
      <c r="U578" s="47">
        <v>0</v>
      </c>
      <c r="V578" s="47">
        <v>0</v>
      </c>
      <c r="W578" s="47">
        <v>0</v>
      </c>
      <c r="X578" s="47">
        <v>0</v>
      </c>
      <c r="Y578" s="47">
        <v>0</v>
      </c>
      <c r="Z578" s="47">
        <v>0</v>
      </c>
      <c r="AA578" s="47">
        <v>1</v>
      </c>
      <c r="AB578" s="47">
        <v>0</v>
      </c>
      <c r="AC578" s="47">
        <v>0</v>
      </c>
      <c r="AD578" s="47">
        <v>0</v>
      </c>
      <c r="AE578" s="47">
        <v>0</v>
      </c>
      <c r="AF578" s="47">
        <v>0</v>
      </c>
      <c r="AG578" s="47">
        <v>0</v>
      </c>
      <c r="AH578" s="47">
        <v>0</v>
      </c>
      <c r="AI578" s="47">
        <v>0</v>
      </c>
      <c r="AJ578" s="47">
        <v>0</v>
      </c>
      <c r="AK578" s="47">
        <v>1</v>
      </c>
      <c r="AL578" s="107">
        <v>6.0300925925925904E-3</v>
      </c>
      <c r="AM578">
        <v>51.765999999999998</v>
      </c>
    </row>
    <row r="579" spans="1:39" x14ac:dyDescent="0.45">
      <c r="A579" s="47" t="s">
        <v>181</v>
      </c>
      <c r="B579" s="47">
        <v>2018</v>
      </c>
      <c r="C579" s="49">
        <v>43449</v>
      </c>
      <c r="D579" s="47" t="s">
        <v>72</v>
      </c>
      <c r="E579" s="47" t="s">
        <v>236</v>
      </c>
      <c r="F579" s="47" t="s">
        <v>51</v>
      </c>
      <c r="G579" s="13">
        <f>(C579-VLOOKUP(E579,Riders!$A$2:$C$3501,2,FALSE))/365</f>
        <v>23.112328767123287</v>
      </c>
      <c r="H579" s="30">
        <v>9</v>
      </c>
      <c r="I579" s="47">
        <v>0</v>
      </c>
      <c r="J579" s="47">
        <v>0</v>
      </c>
      <c r="K579" s="47">
        <v>0</v>
      </c>
      <c r="L579" s="47">
        <v>0</v>
      </c>
      <c r="M579" s="47">
        <v>0</v>
      </c>
      <c r="N579" s="47">
        <v>0</v>
      </c>
      <c r="O579" s="47">
        <v>0</v>
      </c>
      <c r="P579" s="47">
        <v>0</v>
      </c>
      <c r="Q579" s="47">
        <v>0</v>
      </c>
      <c r="R579" s="47">
        <v>0</v>
      </c>
      <c r="S579" s="47">
        <v>0</v>
      </c>
      <c r="T579" s="47">
        <v>0</v>
      </c>
      <c r="U579" s="47">
        <v>0</v>
      </c>
      <c r="V579" s="47">
        <v>1</v>
      </c>
      <c r="W579" s="47">
        <v>0</v>
      </c>
      <c r="X579" s="47">
        <v>0</v>
      </c>
      <c r="Y579" s="47">
        <v>0</v>
      </c>
      <c r="Z579" s="47">
        <v>0</v>
      </c>
      <c r="AA579" s="47">
        <v>0</v>
      </c>
      <c r="AB579" s="47">
        <v>0</v>
      </c>
      <c r="AC579" s="47">
        <v>0</v>
      </c>
      <c r="AD579" s="47">
        <v>0</v>
      </c>
      <c r="AE579" s="47">
        <v>0</v>
      </c>
      <c r="AF579" s="47">
        <v>0</v>
      </c>
      <c r="AG579" s="47">
        <v>0</v>
      </c>
      <c r="AH579" s="47">
        <v>0</v>
      </c>
      <c r="AI579" s="47">
        <v>0</v>
      </c>
      <c r="AJ579" s="47">
        <v>0</v>
      </c>
      <c r="AK579" s="47">
        <v>1</v>
      </c>
      <c r="AL579" s="107">
        <v>6.0300925925925904E-3</v>
      </c>
      <c r="AM579">
        <v>51.765999999999998</v>
      </c>
    </row>
    <row r="580" spans="1:39" x14ac:dyDescent="0.45">
      <c r="A580" s="47" t="s">
        <v>181</v>
      </c>
      <c r="B580" s="47">
        <v>2018</v>
      </c>
      <c r="C580" s="49">
        <v>43449</v>
      </c>
      <c r="D580" s="47" t="s">
        <v>72</v>
      </c>
      <c r="E580" s="47" t="s">
        <v>331</v>
      </c>
      <c r="F580" s="47" t="s">
        <v>56</v>
      </c>
      <c r="G580" s="13">
        <f>(C580-VLOOKUP(E580,Riders!$A$2:$C$3501,2,FALSE))/365</f>
        <v>26.654794520547945</v>
      </c>
      <c r="H580" s="30">
        <v>10</v>
      </c>
      <c r="I580" s="47">
        <v>0</v>
      </c>
      <c r="J580" s="47">
        <v>0</v>
      </c>
      <c r="K580" s="47">
        <v>0</v>
      </c>
      <c r="L580" s="47">
        <v>0</v>
      </c>
      <c r="M580" s="47">
        <v>0</v>
      </c>
      <c r="N580" s="47">
        <v>0</v>
      </c>
      <c r="O580" s="47">
        <v>0</v>
      </c>
      <c r="P580" s="47">
        <v>0</v>
      </c>
      <c r="Q580" s="47">
        <v>0</v>
      </c>
      <c r="R580" s="47">
        <v>0</v>
      </c>
      <c r="S580" s="47">
        <v>0</v>
      </c>
      <c r="T580" s="47">
        <v>0</v>
      </c>
      <c r="U580" s="47">
        <v>0</v>
      </c>
      <c r="V580" s="47">
        <v>0</v>
      </c>
      <c r="W580" s="47">
        <v>0</v>
      </c>
      <c r="X580" s="47">
        <v>1</v>
      </c>
      <c r="Y580" s="47">
        <v>0</v>
      </c>
      <c r="Z580" s="47">
        <v>0</v>
      </c>
      <c r="AA580" s="47">
        <v>0</v>
      </c>
      <c r="AB580" s="47">
        <v>0</v>
      </c>
      <c r="AC580" s="47">
        <v>0</v>
      </c>
      <c r="AD580" s="47">
        <v>0</v>
      </c>
      <c r="AE580" s="47">
        <v>0</v>
      </c>
      <c r="AF580" s="47">
        <v>0</v>
      </c>
      <c r="AG580" s="47">
        <v>0</v>
      </c>
      <c r="AH580" s="47">
        <v>0</v>
      </c>
      <c r="AI580" s="47">
        <v>0</v>
      </c>
      <c r="AJ580" s="47">
        <v>0</v>
      </c>
      <c r="AK580" s="47">
        <v>1</v>
      </c>
      <c r="AL580" s="107">
        <v>6.0300925925925904E-3</v>
      </c>
      <c r="AM580">
        <v>51.765999999999998</v>
      </c>
    </row>
    <row r="581" spans="1:39" x14ac:dyDescent="0.45">
      <c r="A581" s="47" t="s">
        <v>181</v>
      </c>
      <c r="B581" s="47">
        <v>2018</v>
      </c>
      <c r="C581" s="49">
        <v>43449</v>
      </c>
      <c r="D581" s="47" t="s">
        <v>72</v>
      </c>
      <c r="E581" s="47" t="s">
        <v>299</v>
      </c>
      <c r="F581" s="47" t="s">
        <v>38</v>
      </c>
      <c r="G581" s="13">
        <f>(C581-VLOOKUP(E581,Riders!$A$2:$C$3501,2,FALSE))/365</f>
        <v>26.306849315068494</v>
      </c>
      <c r="H581" s="30">
        <v>11</v>
      </c>
      <c r="I581" s="47">
        <v>0</v>
      </c>
      <c r="J581" s="47">
        <v>0</v>
      </c>
      <c r="K581" s="47">
        <v>0</v>
      </c>
      <c r="L581" s="47">
        <v>0</v>
      </c>
      <c r="M581" s="47">
        <v>0</v>
      </c>
      <c r="N581" s="47">
        <v>0</v>
      </c>
      <c r="O581" s="47">
        <v>0</v>
      </c>
      <c r="P581" s="47">
        <v>0</v>
      </c>
      <c r="Q581" s="47">
        <v>0</v>
      </c>
      <c r="R581" s="47">
        <v>0</v>
      </c>
      <c r="S581" s="47">
        <v>0</v>
      </c>
      <c r="T581" s="47">
        <v>0</v>
      </c>
      <c r="U581" s="47">
        <v>0</v>
      </c>
      <c r="V581" s="47">
        <v>0</v>
      </c>
      <c r="W581" s="47">
        <v>0</v>
      </c>
      <c r="X581" s="47">
        <v>0</v>
      </c>
      <c r="Y581" s="47">
        <v>0</v>
      </c>
      <c r="Z581" s="47">
        <v>0</v>
      </c>
      <c r="AA581" s="47">
        <v>0</v>
      </c>
      <c r="AB581" s="47">
        <v>0</v>
      </c>
      <c r="AC581" s="47">
        <v>0</v>
      </c>
      <c r="AD581" s="47">
        <v>0</v>
      </c>
      <c r="AE581" s="47">
        <v>0</v>
      </c>
      <c r="AF581" s="47">
        <v>0</v>
      </c>
      <c r="AG581" s="47">
        <v>0</v>
      </c>
      <c r="AH581" s="47">
        <v>0</v>
      </c>
      <c r="AI581" s="47">
        <v>0</v>
      </c>
      <c r="AJ581" s="47">
        <v>0</v>
      </c>
      <c r="AK581" s="47">
        <v>0</v>
      </c>
      <c r="AL581" s="107">
        <v>6.0300925925925904E-3</v>
      </c>
      <c r="AM581">
        <v>51.765999999999998</v>
      </c>
    </row>
    <row r="582" spans="1:39" x14ac:dyDescent="0.45">
      <c r="A582" s="47" t="s">
        <v>181</v>
      </c>
      <c r="B582" s="47">
        <v>2018</v>
      </c>
      <c r="C582" s="49">
        <v>43449</v>
      </c>
      <c r="D582" s="47" t="s">
        <v>72</v>
      </c>
      <c r="E582" s="47" t="s">
        <v>346</v>
      </c>
      <c r="F582" s="47" t="s">
        <v>36</v>
      </c>
      <c r="G582" s="13">
        <f>(C582-VLOOKUP(E582,Riders!$A$2:$C$3501,2,FALSE))/365</f>
        <v>25.972602739726028</v>
      </c>
      <c r="H582" s="30">
        <v>12</v>
      </c>
      <c r="I582" s="47">
        <v>0</v>
      </c>
      <c r="J582" s="47">
        <v>0</v>
      </c>
      <c r="K582" s="47">
        <v>0</v>
      </c>
      <c r="L582" s="47">
        <v>0</v>
      </c>
      <c r="M582" s="47">
        <v>0</v>
      </c>
      <c r="N582" s="47">
        <v>0</v>
      </c>
      <c r="O582" s="47">
        <v>0</v>
      </c>
      <c r="P582" s="47">
        <v>0</v>
      </c>
      <c r="Q582" s="47">
        <v>0</v>
      </c>
      <c r="R582" s="47">
        <v>0</v>
      </c>
      <c r="S582" s="47">
        <v>0</v>
      </c>
      <c r="T582" s="47">
        <v>0</v>
      </c>
      <c r="U582" s="47">
        <v>0</v>
      </c>
      <c r="V582" s="47">
        <v>0</v>
      </c>
      <c r="W582" s="47">
        <v>0</v>
      </c>
      <c r="X582" s="47">
        <v>0</v>
      </c>
      <c r="Y582" s="47">
        <v>0</v>
      </c>
      <c r="Z582" s="47">
        <v>0</v>
      </c>
      <c r="AA582" s="47">
        <v>0</v>
      </c>
      <c r="AB582" s="47">
        <v>0</v>
      </c>
      <c r="AC582" s="47">
        <v>0</v>
      </c>
      <c r="AD582" s="47">
        <v>0</v>
      </c>
      <c r="AE582" s="47">
        <v>0</v>
      </c>
      <c r="AF582" s="47">
        <v>0</v>
      </c>
      <c r="AG582" s="47">
        <v>0</v>
      </c>
      <c r="AH582" s="47">
        <v>0</v>
      </c>
      <c r="AI582" s="47">
        <v>0</v>
      </c>
      <c r="AJ582" s="47">
        <v>0</v>
      </c>
      <c r="AK582" s="47">
        <v>0</v>
      </c>
      <c r="AL582" s="107">
        <v>6.0300925925925904E-3</v>
      </c>
      <c r="AM582">
        <v>51.765999999999998</v>
      </c>
    </row>
    <row r="583" spans="1:39" x14ac:dyDescent="0.45">
      <c r="A583" s="47" t="s">
        <v>181</v>
      </c>
      <c r="B583" s="47">
        <v>2018</v>
      </c>
      <c r="C583" s="49">
        <v>43449</v>
      </c>
      <c r="D583" s="47" t="s">
        <v>72</v>
      </c>
      <c r="E583" s="47" t="s">
        <v>222</v>
      </c>
      <c r="F583" s="47" t="s">
        <v>223</v>
      </c>
      <c r="G583" s="13">
        <f>(C583-VLOOKUP(E583,Riders!$A$2:$C$3501,2,FALSE))/365</f>
        <v>19.449315068493149</v>
      </c>
      <c r="H583" s="30">
        <v>13</v>
      </c>
      <c r="I583" s="47">
        <v>0</v>
      </c>
      <c r="J583" s="47">
        <v>0</v>
      </c>
      <c r="K583" s="47">
        <v>0</v>
      </c>
      <c r="L583" s="47">
        <v>0</v>
      </c>
      <c r="M583" s="47">
        <v>0</v>
      </c>
      <c r="N583" s="47">
        <v>0</v>
      </c>
      <c r="O583" s="47">
        <v>0</v>
      </c>
      <c r="P583" s="47">
        <v>0</v>
      </c>
      <c r="Q583" s="47">
        <v>0</v>
      </c>
      <c r="R583" s="47">
        <v>0</v>
      </c>
      <c r="S583" s="47">
        <v>0</v>
      </c>
      <c r="T583" s="47">
        <v>0</v>
      </c>
      <c r="U583" s="47">
        <v>0</v>
      </c>
      <c r="V583" s="47">
        <v>0</v>
      </c>
      <c r="W583" s="47">
        <v>0</v>
      </c>
      <c r="X583" s="47">
        <v>0</v>
      </c>
      <c r="Y583" s="47">
        <v>0</v>
      </c>
      <c r="Z583" s="47">
        <v>0</v>
      </c>
      <c r="AA583" s="47">
        <v>0</v>
      </c>
      <c r="AB583" s="47">
        <v>0</v>
      </c>
      <c r="AC583" s="47">
        <v>0</v>
      </c>
      <c r="AD583" s="47">
        <v>0</v>
      </c>
      <c r="AE583" s="47">
        <v>0</v>
      </c>
      <c r="AF583" s="47">
        <v>0</v>
      </c>
      <c r="AG583" s="47">
        <v>0</v>
      </c>
      <c r="AH583" s="47">
        <v>0</v>
      </c>
      <c r="AI583" s="47">
        <v>0</v>
      </c>
      <c r="AJ583" s="47">
        <v>0</v>
      </c>
      <c r="AK583" s="47">
        <v>0</v>
      </c>
      <c r="AL583" s="107">
        <v>6.0300925925925904E-3</v>
      </c>
      <c r="AM583">
        <v>51.765999999999998</v>
      </c>
    </row>
    <row r="584" spans="1:39" x14ac:dyDescent="0.45">
      <c r="A584" s="47" t="s">
        <v>181</v>
      </c>
      <c r="B584" s="47">
        <v>2018</v>
      </c>
      <c r="C584" s="49">
        <v>43449</v>
      </c>
      <c r="D584" s="47" t="s">
        <v>72</v>
      </c>
      <c r="E584" s="47" t="s">
        <v>344</v>
      </c>
      <c r="F584" s="47" t="s">
        <v>118</v>
      </c>
      <c r="G584" s="13" t="e">
        <f>(C584-VLOOKUP(E584,Riders!$A$2:$C$3501,2,FALSE))/365</f>
        <v>#N/A</v>
      </c>
      <c r="H584" s="30">
        <v>14</v>
      </c>
      <c r="I584" s="47">
        <v>0</v>
      </c>
      <c r="J584" s="47">
        <v>0</v>
      </c>
      <c r="K584" s="47">
        <v>0</v>
      </c>
      <c r="L584" s="47">
        <v>0</v>
      </c>
      <c r="M584" s="47">
        <v>0</v>
      </c>
      <c r="N584" s="47">
        <v>0</v>
      </c>
      <c r="O584" s="47">
        <v>0</v>
      </c>
      <c r="P584" s="47">
        <v>0</v>
      </c>
      <c r="Q584" s="47">
        <v>0</v>
      </c>
      <c r="R584" s="47">
        <v>0</v>
      </c>
      <c r="S584" s="47">
        <v>0</v>
      </c>
      <c r="T584" s="47">
        <v>0</v>
      </c>
      <c r="U584" s="47">
        <v>0</v>
      </c>
      <c r="V584" s="47">
        <v>0</v>
      </c>
      <c r="W584" s="47">
        <v>0</v>
      </c>
      <c r="X584" s="47">
        <v>0</v>
      </c>
      <c r="Y584" s="47">
        <v>0</v>
      </c>
      <c r="Z584" s="47">
        <v>0</v>
      </c>
      <c r="AA584" s="47">
        <v>0</v>
      </c>
      <c r="AB584" s="47">
        <v>0</v>
      </c>
      <c r="AC584" s="47">
        <v>0</v>
      </c>
      <c r="AD584" s="47">
        <v>0</v>
      </c>
      <c r="AE584" s="47">
        <v>0</v>
      </c>
      <c r="AF584" s="47">
        <v>0</v>
      </c>
      <c r="AG584" s="47">
        <v>0</v>
      </c>
      <c r="AH584" s="47">
        <v>0</v>
      </c>
      <c r="AI584" s="47">
        <v>0</v>
      </c>
      <c r="AJ584" s="47">
        <v>0</v>
      </c>
      <c r="AK584" s="47">
        <v>0</v>
      </c>
      <c r="AL584" s="107">
        <v>6.0300925925925904E-3</v>
      </c>
      <c r="AM584">
        <v>51.765999999999998</v>
      </c>
    </row>
    <row r="585" spans="1:39" x14ac:dyDescent="0.45">
      <c r="A585" s="47" t="s">
        <v>181</v>
      </c>
      <c r="B585" s="47">
        <v>2018</v>
      </c>
      <c r="C585" s="49">
        <v>43449</v>
      </c>
      <c r="D585" s="47" t="s">
        <v>72</v>
      </c>
      <c r="E585" s="47" t="s">
        <v>345</v>
      </c>
      <c r="F585" s="47" t="s">
        <v>53</v>
      </c>
      <c r="G585" s="13">
        <f>(C585-VLOOKUP(E585,Riders!$A$2:$C$3501,2,FALSE))/365</f>
        <v>25.728767123287671</v>
      </c>
      <c r="H585" s="30">
        <v>15</v>
      </c>
      <c r="I585" s="47">
        <v>0</v>
      </c>
      <c r="J585" s="47">
        <v>0</v>
      </c>
      <c r="K585" s="47">
        <v>0</v>
      </c>
      <c r="L585" s="47">
        <v>0</v>
      </c>
      <c r="M585" s="47">
        <v>0</v>
      </c>
      <c r="N585" s="47">
        <v>0</v>
      </c>
      <c r="O585" s="47">
        <v>0</v>
      </c>
      <c r="P585" s="47">
        <v>0</v>
      </c>
      <c r="Q585" s="47">
        <v>0</v>
      </c>
      <c r="R585" s="47">
        <v>0</v>
      </c>
      <c r="S585" s="47">
        <v>0</v>
      </c>
      <c r="T585" s="47">
        <v>0</v>
      </c>
      <c r="U585" s="47">
        <v>0</v>
      </c>
      <c r="V585" s="47">
        <v>0</v>
      </c>
      <c r="W585" s="47">
        <v>0</v>
      </c>
      <c r="X585" s="47">
        <v>0</v>
      </c>
      <c r="Y585" s="47">
        <v>0</v>
      </c>
      <c r="Z585" s="47">
        <v>0</v>
      </c>
      <c r="AA585" s="47">
        <v>0</v>
      </c>
      <c r="AB585" s="47">
        <v>0</v>
      </c>
      <c r="AC585" s="47">
        <v>0</v>
      </c>
      <c r="AD585" s="47">
        <v>0</v>
      </c>
      <c r="AE585" s="47">
        <v>0</v>
      </c>
      <c r="AF585" s="47">
        <v>0</v>
      </c>
      <c r="AG585" s="47">
        <v>0</v>
      </c>
      <c r="AH585" s="47">
        <v>0</v>
      </c>
      <c r="AI585" s="47">
        <v>0</v>
      </c>
      <c r="AJ585" s="47">
        <v>0</v>
      </c>
      <c r="AK585" s="47">
        <v>0</v>
      </c>
      <c r="AL585" s="107">
        <v>6.0300925925925904E-3</v>
      </c>
      <c r="AM585">
        <v>51.765999999999998</v>
      </c>
    </row>
    <row r="586" spans="1:39" x14ac:dyDescent="0.45">
      <c r="A586" s="47" t="s">
        <v>181</v>
      </c>
      <c r="B586" s="47">
        <v>2018</v>
      </c>
      <c r="C586" s="49">
        <v>43449</v>
      </c>
      <c r="D586" s="47" t="s">
        <v>72</v>
      </c>
      <c r="E586" s="47" t="s">
        <v>347</v>
      </c>
      <c r="F586" s="47" t="s">
        <v>31</v>
      </c>
      <c r="G586" s="13">
        <f>(C586-VLOOKUP(E586,Riders!$A$2:$C$3501,2,FALSE))/365</f>
        <v>30.227397260273971</v>
      </c>
      <c r="H586" s="30">
        <v>16</v>
      </c>
      <c r="I586" s="47">
        <v>0</v>
      </c>
      <c r="J586" s="47">
        <v>0</v>
      </c>
      <c r="K586" s="47">
        <v>0</v>
      </c>
      <c r="L586" s="47">
        <v>0</v>
      </c>
      <c r="M586" s="47">
        <v>0</v>
      </c>
      <c r="N586" s="47">
        <v>0</v>
      </c>
      <c r="O586" s="47">
        <v>0</v>
      </c>
      <c r="P586" s="47">
        <v>0</v>
      </c>
      <c r="Q586" s="47">
        <v>0</v>
      </c>
      <c r="R586" s="47">
        <v>0</v>
      </c>
      <c r="S586" s="47">
        <v>0</v>
      </c>
      <c r="T586" s="47">
        <v>0</v>
      </c>
      <c r="U586" s="47">
        <v>0</v>
      </c>
      <c r="V586" s="47">
        <v>0</v>
      </c>
      <c r="W586" s="47">
        <v>0</v>
      </c>
      <c r="X586" s="47">
        <v>0</v>
      </c>
      <c r="Y586" s="47">
        <v>0</v>
      </c>
      <c r="Z586" s="47">
        <v>0</v>
      </c>
      <c r="AA586" s="47">
        <v>0</v>
      </c>
      <c r="AB586" s="47">
        <v>0</v>
      </c>
      <c r="AC586" s="47">
        <v>0</v>
      </c>
      <c r="AD586" s="47">
        <v>0</v>
      </c>
      <c r="AE586" s="47">
        <v>0</v>
      </c>
      <c r="AF586" s="47">
        <v>0</v>
      </c>
      <c r="AG586" s="47">
        <v>0</v>
      </c>
      <c r="AH586" s="47">
        <v>0</v>
      </c>
      <c r="AI586" s="47">
        <v>0</v>
      </c>
      <c r="AJ586" s="47">
        <v>0</v>
      </c>
      <c r="AK586" s="47">
        <v>0</v>
      </c>
      <c r="AL586" s="107">
        <v>6.0300925925925904E-3</v>
      </c>
      <c r="AM586">
        <v>51.765999999999998</v>
      </c>
    </row>
    <row r="587" spans="1:39" x14ac:dyDescent="0.45">
      <c r="A587" s="47" t="s">
        <v>181</v>
      </c>
      <c r="B587" s="47">
        <v>2018</v>
      </c>
      <c r="C587" s="49">
        <v>43449</v>
      </c>
      <c r="D587" s="47" t="s">
        <v>72</v>
      </c>
      <c r="E587" s="47" t="s">
        <v>303</v>
      </c>
      <c r="F587" s="47" t="s">
        <v>232</v>
      </c>
      <c r="G587" s="13">
        <f>(C587-VLOOKUP(E587,Riders!$A$2:$C$3501,2,FALSE))/365</f>
        <v>24.523287671232875</v>
      </c>
      <c r="H587" s="30">
        <v>17</v>
      </c>
      <c r="I587" s="47">
        <v>0</v>
      </c>
      <c r="J587" s="47">
        <v>0</v>
      </c>
      <c r="K587" s="47">
        <v>0</v>
      </c>
      <c r="L587" s="47">
        <v>0</v>
      </c>
      <c r="M587" s="47">
        <v>0</v>
      </c>
      <c r="N587" s="47">
        <v>0</v>
      </c>
      <c r="O587" s="47">
        <v>0</v>
      </c>
      <c r="P587" s="47">
        <v>0</v>
      </c>
      <c r="Q587" s="47">
        <v>0</v>
      </c>
      <c r="R587" s="47">
        <v>0</v>
      </c>
      <c r="S587" s="47">
        <v>0</v>
      </c>
      <c r="T587" s="47">
        <v>0</v>
      </c>
      <c r="U587" s="47">
        <v>0</v>
      </c>
      <c r="V587" s="47">
        <v>0</v>
      </c>
      <c r="W587" s="47">
        <v>0</v>
      </c>
      <c r="X587" s="47">
        <v>0</v>
      </c>
      <c r="Y587" s="47">
        <v>0</v>
      </c>
      <c r="Z587" s="47">
        <v>0</v>
      </c>
      <c r="AA587" s="47">
        <v>0</v>
      </c>
      <c r="AB587" s="47">
        <v>0</v>
      </c>
      <c r="AC587" s="47">
        <v>0</v>
      </c>
      <c r="AD587" s="47">
        <v>0</v>
      </c>
      <c r="AE587" s="47">
        <v>0</v>
      </c>
      <c r="AF587" s="47">
        <v>0</v>
      </c>
      <c r="AG587" s="47">
        <v>0</v>
      </c>
      <c r="AH587" s="47">
        <v>0</v>
      </c>
      <c r="AI587" s="47">
        <v>0</v>
      </c>
      <c r="AJ587" s="47">
        <v>0</v>
      </c>
      <c r="AK587" s="47">
        <v>0</v>
      </c>
      <c r="AL587" s="107">
        <v>6.0300925925925904E-3</v>
      </c>
      <c r="AM587">
        <v>51.765999999999998</v>
      </c>
    </row>
    <row r="588" spans="1:39" x14ac:dyDescent="0.45">
      <c r="A588" s="47" t="s">
        <v>181</v>
      </c>
      <c r="B588" s="47">
        <v>2018</v>
      </c>
      <c r="C588" s="49">
        <v>43449</v>
      </c>
      <c r="D588" s="47" t="s">
        <v>72</v>
      </c>
      <c r="E588" s="47" t="s">
        <v>324</v>
      </c>
      <c r="F588" s="47" t="s">
        <v>61</v>
      </c>
      <c r="G588" s="13">
        <f>(C588-VLOOKUP(E588,Riders!$A$2:$C$3501,2,FALSE))/365</f>
        <v>25.246575342465754</v>
      </c>
      <c r="H588" s="30">
        <v>18</v>
      </c>
      <c r="I588" s="47">
        <v>0</v>
      </c>
      <c r="J588" s="47">
        <v>0</v>
      </c>
      <c r="K588" s="47">
        <v>0</v>
      </c>
      <c r="L588" s="47">
        <v>0</v>
      </c>
      <c r="M588" s="47">
        <v>0</v>
      </c>
      <c r="N588" s="47">
        <v>0</v>
      </c>
      <c r="O588" s="47">
        <v>0</v>
      </c>
      <c r="P588" s="47">
        <v>0</v>
      </c>
      <c r="Q588" s="47">
        <v>0</v>
      </c>
      <c r="R588" s="47">
        <v>0</v>
      </c>
      <c r="S588" s="47">
        <v>0</v>
      </c>
      <c r="T588" s="47">
        <v>0</v>
      </c>
      <c r="U588" s="47">
        <v>0</v>
      </c>
      <c r="V588" s="47">
        <v>0</v>
      </c>
      <c r="W588" s="47">
        <v>0</v>
      </c>
      <c r="X588" s="47">
        <v>0</v>
      </c>
      <c r="Y588" s="47">
        <v>0</v>
      </c>
      <c r="Z588" s="47">
        <v>0</v>
      </c>
      <c r="AA588" s="47">
        <v>0</v>
      </c>
      <c r="AB588" s="47">
        <v>0</v>
      </c>
      <c r="AC588" s="47">
        <v>0</v>
      </c>
      <c r="AD588" s="47">
        <v>0</v>
      </c>
      <c r="AE588" s="47">
        <v>0</v>
      </c>
      <c r="AF588" s="47">
        <v>0</v>
      </c>
      <c r="AG588" s="47">
        <v>0</v>
      </c>
      <c r="AH588" s="47">
        <v>0</v>
      </c>
      <c r="AI588" s="47">
        <v>0</v>
      </c>
      <c r="AJ588" s="47">
        <v>0</v>
      </c>
      <c r="AK588" s="47">
        <v>0</v>
      </c>
      <c r="AL588" s="107">
        <v>6.0300925925925904E-3</v>
      </c>
      <c r="AM588">
        <v>51.765999999999998</v>
      </c>
    </row>
    <row r="589" spans="1:39" x14ac:dyDescent="0.45">
      <c r="A589" s="47" t="s">
        <v>181</v>
      </c>
      <c r="B589" s="47">
        <v>2018</v>
      </c>
      <c r="C589" s="49">
        <v>43449</v>
      </c>
      <c r="D589" s="47" t="s">
        <v>72</v>
      </c>
      <c r="E589" s="47" t="s">
        <v>219</v>
      </c>
      <c r="F589" s="47" t="s">
        <v>220</v>
      </c>
      <c r="G589" s="13">
        <f>(C589-VLOOKUP(E589,Riders!$A$2:$C$3501,2,FALSE))/365</f>
        <v>26.315068493150687</v>
      </c>
      <c r="H589" s="30">
        <v>19</v>
      </c>
      <c r="I589" s="47">
        <v>0</v>
      </c>
      <c r="J589" s="47">
        <v>0</v>
      </c>
      <c r="K589" s="47">
        <v>0</v>
      </c>
      <c r="L589" s="47">
        <v>0</v>
      </c>
      <c r="M589" s="47">
        <v>0</v>
      </c>
      <c r="N589" s="47">
        <v>0</v>
      </c>
      <c r="O589" s="47">
        <v>0</v>
      </c>
      <c r="P589" s="47">
        <v>0</v>
      </c>
      <c r="Q589" s="47">
        <v>0</v>
      </c>
      <c r="R589" s="47">
        <v>0</v>
      </c>
      <c r="S589" s="47">
        <v>0</v>
      </c>
      <c r="T589" s="47">
        <v>0</v>
      </c>
      <c r="U589" s="47">
        <v>0</v>
      </c>
      <c r="V589" s="47">
        <v>0</v>
      </c>
      <c r="W589" s="47">
        <v>0</v>
      </c>
      <c r="X589" s="47">
        <v>0</v>
      </c>
      <c r="Y589" s="47">
        <v>0</v>
      </c>
      <c r="Z589" s="47">
        <v>0</v>
      </c>
      <c r="AA589" s="47">
        <v>0</v>
      </c>
      <c r="AB589" s="47">
        <v>0</v>
      </c>
      <c r="AC589" s="47">
        <v>0</v>
      </c>
      <c r="AD589" s="47">
        <v>0</v>
      </c>
      <c r="AE589" s="47">
        <v>0</v>
      </c>
      <c r="AF589" s="47">
        <v>0</v>
      </c>
      <c r="AG589" s="47">
        <v>0</v>
      </c>
      <c r="AH589" s="47">
        <v>0</v>
      </c>
      <c r="AI589" s="47">
        <v>0</v>
      </c>
      <c r="AJ589" s="47">
        <v>0</v>
      </c>
      <c r="AK589" s="47">
        <v>0</v>
      </c>
      <c r="AL589" s="107">
        <v>6.0300925925925904E-3</v>
      </c>
      <c r="AM589">
        <v>51.765999999999998</v>
      </c>
    </row>
    <row r="590" spans="1:39" x14ac:dyDescent="0.45">
      <c r="A590" s="47" t="s">
        <v>181</v>
      </c>
      <c r="B590" s="47">
        <v>2018</v>
      </c>
      <c r="C590" s="49">
        <v>43449</v>
      </c>
      <c r="D590" s="47" t="s">
        <v>72</v>
      </c>
      <c r="E590" s="47" t="s">
        <v>296</v>
      </c>
      <c r="F590" s="47" t="s">
        <v>49</v>
      </c>
      <c r="G590" s="13" t="e">
        <f>(C590-VLOOKUP(E590,Riders!$A$2:$C$3501,2,FALSE))/365</f>
        <v>#N/A</v>
      </c>
      <c r="H590" s="30">
        <v>20</v>
      </c>
      <c r="I590" s="47">
        <v>0</v>
      </c>
      <c r="J590" s="47">
        <v>0</v>
      </c>
      <c r="K590" s="47">
        <v>0</v>
      </c>
      <c r="L590" s="47">
        <v>0</v>
      </c>
      <c r="M590" s="47">
        <v>0</v>
      </c>
      <c r="N590" s="47">
        <v>0</v>
      </c>
      <c r="O590" s="47">
        <v>0</v>
      </c>
      <c r="P590" s="47">
        <v>0</v>
      </c>
      <c r="Q590" s="47">
        <v>0</v>
      </c>
      <c r="R590" s="47">
        <v>0</v>
      </c>
      <c r="S590" s="47">
        <v>0</v>
      </c>
      <c r="T590" s="47">
        <v>0</v>
      </c>
      <c r="U590" s="47">
        <v>0</v>
      </c>
      <c r="V590" s="47">
        <v>0</v>
      </c>
      <c r="W590" s="47">
        <v>0</v>
      </c>
      <c r="X590" s="47">
        <v>0</v>
      </c>
      <c r="Y590" s="47">
        <v>0</v>
      </c>
      <c r="Z590" s="47">
        <v>0</v>
      </c>
      <c r="AA590" s="47">
        <v>0</v>
      </c>
      <c r="AB590" s="47">
        <v>0</v>
      </c>
      <c r="AC590" s="47">
        <v>0</v>
      </c>
      <c r="AD590" s="47">
        <v>0</v>
      </c>
      <c r="AE590" s="47">
        <v>0</v>
      </c>
      <c r="AF590" s="47">
        <v>0</v>
      </c>
      <c r="AG590" s="47">
        <v>0</v>
      </c>
      <c r="AH590" s="47">
        <v>0</v>
      </c>
      <c r="AI590" s="47">
        <v>0</v>
      </c>
      <c r="AJ590" s="47">
        <v>0</v>
      </c>
      <c r="AK590" s="47">
        <v>0</v>
      </c>
      <c r="AL590" s="107">
        <v>6.0300925925925904E-3</v>
      </c>
      <c r="AM590">
        <v>51.765999999999998</v>
      </c>
    </row>
    <row r="591" spans="1:39" x14ac:dyDescent="0.45">
      <c r="A591" s="47" t="s">
        <v>181</v>
      </c>
      <c r="B591" s="47">
        <v>2018</v>
      </c>
      <c r="C591" s="49">
        <v>43449</v>
      </c>
      <c r="D591" s="47" t="s">
        <v>72</v>
      </c>
      <c r="E591" s="47" t="s">
        <v>348</v>
      </c>
      <c r="F591" s="47" t="s">
        <v>65</v>
      </c>
      <c r="G591" s="13">
        <f>(C591-VLOOKUP(E591,Riders!$A$2:$C$3501,2,FALSE))/365</f>
        <v>25.791780821917808</v>
      </c>
      <c r="H591" s="30">
        <v>21</v>
      </c>
      <c r="I591" s="47">
        <v>0</v>
      </c>
      <c r="J591" s="47">
        <v>0</v>
      </c>
      <c r="K591" s="47">
        <v>0</v>
      </c>
      <c r="L591" s="47">
        <v>0</v>
      </c>
      <c r="M591" s="47">
        <v>0</v>
      </c>
      <c r="N591" s="47">
        <v>0</v>
      </c>
      <c r="O591" s="47">
        <v>0</v>
      </c>
      <c r="P591" s="47">
        <v>0</v>
      </c>
      <c r="Q591" s="47">
        <v>0</v>
      </c>
      <c r="R591" s="47">
        <v>0</v>
      </c>
      <c r="S591" s="47">
        <v>0</v>
      </c>
      <c r="T591" s="47">
        <v>0</v>
      </c>
      <c r="U591" s="47">
        <v>0</v>
      </c>
      <c r="V591" s="47">
        <v>0</v>
      </c>
      <c r="W591" s="47">
        <v>0</v>
      </c>
      <c r="X591" s="47">
        <v>0</v>
      </c>
      <c r="Y591" s="47">
        <v>0</v>
      </c>
      <c r="Z591" s="47">
        <v>0</v>
      </c>
      <c r="AA591" s="47">
        <v>0</v>
      </c>
      <c r="AB591" s="47">
        <v>0</v>
      </c>
      <c r="AC591" s="47">
        <v>0</v>
      </c>
      <c r="AD591" s="47">
        <v>0</v>
      </c>
      <c r="AE591" s="47">
        <v>0</v>
      </c>
      <c r="AF591" s="47">
        <v>0</v>
      </c>
      <c r="AG591" s="47">
        <v>0</v>
      </c>
      <c r="AH591" s="47">
        <v>0</v>
      </c>
      <c r="AI591" s="47">
        <v>0</v>
      </c>
      <c r="AJ591" s="47">
        <v>0</v>
      </c>
      <c r="AK591" s="47">
        <v>0</v>
      </c>
      <c r="AL591" s="107">
        <v>6.0300925925925904E-3</v>
      </c>
      <c r="AM591">
        <v>51.765999999999998</v>
      </c>
    </row>
    <row r="592" spans="1:39" x14ac:dyDescent="0.45">
      <c r="A592" s="47" t="s">
        <v>181</v>
      </c>
      <c r="B592" s="47">
        <v>2018</v>
      </c>
      <c r="C592" s="49">
        <v>43449</v>
      </c>
      <c r="D592" s="47" t="s">
        <v>72</v>
      </c>
      <c r="E592" s="47" t="s">
        <v>228</v>
      </c>
      <c r="F592" s="47" t="s">
        <v>15</v>
      </c>
      <c r="G592" s="13">
        <f>(C592-VLOOKUP(E592,Riders!$A$2:$C$3501,2,FALSE))/365</f>
        <v>19.468493150684932</v>
      </c>
      <c r="H592" s="30">
        <v>22</v>
      </c>
      <c r="I592" s="47">
        <v>0</v>
      </c>
      <c r="J592" s="47">
        <v>0</v>
      </c>
      <c r="K592" s="47">
        <v>0</v>
      </c>
      <c r="L592" s="47">
        <v>0</v>
      </c>
      <c r="M592" s="47">
        <v>0</v>
      </c>
      <c r="N592" s="47">
        <v>0</v>
      </c>
      <c r="O592" s="47">
        <v>0</v>
      </c>
      <c r="P592" s="47">
        <v>0</v>
      </c>
      <c r="Q592" s="47">
        <v>0</v>
      </c>
      <c r="R592" s="47">
        <v>0</v>
      </c>
      <c r="S592" s="47">
        <v>0</v>
      </c>
      <c r="T592" s="47">
        <v>0</v>
      </c>
      <c r="U592" s="47">
        <v>0</v>
      </c>
      <c r="V592" s="47">
        <v>0</v>
      </c>
      <c r="W592" s="47">
        <v>0</v>
      </c>
      <c r="X592" s="47">
        <v>0</v>
      </c>
      <c r="Y592" s="47">
        <v>0</v>
      </c>
      <c r="Z592" s="47">
        <v>0</v>
      </c>
      <c r="AA592" s="47">
        <v>0</v>
      </c>
      <c r="AB592" s="47">
        <v>0</v>
      </c>
      <c r="AC592" s="47">
        <v>0</v>
      </c>
      <c r="AD592" s="47">
        <v>0</v>
      </c>
      <c r="AE592" s="47">
        <v>0</v>
      </c>
      <c r="AF592" s="47">
        <v>0</v>
      </c>
      <c r="AG592" s="47">
        <v>0</v>
      </c>
      <c r="AH592" s="47">
        <v>0</v>
      </c>
      <c r="AI592" s="47">
        <v>0</v>
      </c>
      <c r="AJ592" s="47">
        <v>0</v>
      </c>
      <c r="AK592" s="47">
        <v>0</v>
      </c>
      <c r="AL592" s="107">
        <v>6.0300925925925904E-3</v>
      </c>
      <c r="AM592">
        <v>51.765999999999998</v>
      </c>
    </row>
    <row r="593" spans="1:39" x14ac:dyDescent="0.45">
      <c r="A593" s="47" t="s">
        <v>181</v>
      </c>
      <c r="B593" s="47">
        <v>2018</v>
      </c>
      <c r="C593" s="49">
        <v>43449</v>
      </c>
      <c r="D593" s="47" t="s">
        <v>72</v>
      </c>
      <c r="E593" s="47" t="s">
        <v>317</v>
      </c>
      <c r="F593" s="47" t="s">
        <v>230</v>
      </c>
      <c r="G593" s="13" t="e">
        <f>(C593-VLOOKUP(E593,Riders!$A$2:$C$3501,2,FALSE))/365</f>
        <v>#N/A</v>
      </c>
      <c r="H593" s="30">
        <v>23</v>
      </c>
      <c r="I593" s="47">
        <v>0</v>
      </c>
      <c r="J593" s="47">
        <v>0</v>
      </c>
      <c r="K593" s="47">
        <v>0</v>
      </c>
      <c r="L593" s="47">
        <v>0</v>
      </c>
      <c r="M593" s="47">
        <v>0</v>
      </c>
      <c r="N593" s="47">
        <v>0</v>
      </c>
      <c r="O593" s="47">
        <v>0</v>
      </c>
      <c r="P593" s="47">
        <v>0</v>
      </c>
      <c r="Q593" s="47">
        <v>0</v>
      </c>
      <c r="R593" s="47">
        <v>0</v>
      </c>
      <c r="S593" s="47">
        <v>0</v>
      </c>
      <c r="T593" s="47">
        <v>0</v>
      </c>
      <c r="U593" s="47">
        <v>0</v>
      </c>
      <c r="V593" s="47">
        <v>0</v>
      </c>
      <c r="W593" s="47">
        <v>0</v>
      </c>
      <c r="X593" s="47">
        <v>0</v>
      </c>
      <c r="Y593" s="47">
        <v>0</v>
      </c>
      <c r="Z593" s="47">
        <v>0</v>
      </c>
      <c r="AA593" s="47">
        <v>0</v>
      </c>
      <c r="AB593" s="47">
        <v>0</v>
      </c>
      <c r="AC593" s="47">
        <v>0</v>
      </c>
      <c r="AD593" s="47">
        <v>0</v>
      </c>
      <c r="AE593" s="47">
        <v>0</v>
      </c>
      <c r="AF593" s="47">
        <v>0</v>
      </c>
      <c r="AG593" s="47">
        <v>0</v>
      </c>
      <c r="AH593" s="47">
        <v>0</v>
      </c>
      <c r="AI593" s="47">
        <v>0</v>
      </c>
      <c r="AJ593" s="47">
        <v>0</v>
      </c>
      <c r="AK593" s="47">
        <v>0</v>
      </c>
      <c r="AL593" s="107">
        <v>6.0300925925925904E-3</v>
      </c>
      <c r="AM593">
        <v>51.765999999999998</v>
      </c>
    </row>
    <row r="594" spans="1:39" x14ac:dyDescent="0.45">
      <c r="A594" s="47" t="s">
        <v>181</v>
      </c>
      <c r="B594" s="47">
        <v>2018</v>
      </c>
      <c r="C594" s="49">
        <v>43449</v>
      </c>
      <c r="D594" s="47" t="s">
        <v>72</v>
      </c>
      <c r="E594" s="47" t="s">
        <v>242</v>
      </c>
      <c r="F594" s="47" t="s">
        <v>243</v>
      </c>
      <c r="G594" s="13">
        <f>(C594-VLOOKUP(E594,Riders!$A$2:$C$3501,2,FALSE))/365</f>
        <v>24.041095890410958</v>
      </c>
      <c r="H594" s="30">
        <v>24</v>
      </c>
      <c r="I594" s="47">
        <v>0</v>
      </c>
      <c r="J594" s="47">
        <v>0</v>
      </c>
      <c r="K594" s="47">
        <v>0</v>
      </c>
      <c r="L594" s="47">
        <v>0</v>
      </c>
      <c r="M594" s="47">
        <v>0</v>
      </c>
      <c r="N594" s="47">
        <v>0</v>
      </c>
      <c r="O594" s="47">
        <v>0</v>
      </c>
      <c r="P594" s="47">
        <v>0</v>
      </c>
      <c r="Q594" s="47">
        <v>0</v>
      </c>
      <c r="R594" s="47">
        <v>0</v>
      </c>
      <c r="S594" s="47">
        <v>0</v>
      </c>
      <c r="T594" s="47">
        <v>0</v>
      </c>
      <c r="U594" s="47">
        <v>0</v>
      </c>
      <c r="V594" s="47">
        <v>0</v>
      </c>
      <c r="W594" s="47">
        <v>0</v>
      </c>
      <c r="X594" s="47">
        <v>0</v>
      </c>
      <c r="Y594" s="47">
        <v>0</v>
      </c>
      <c r="Z594" s="47">
        <v>0</v>
      </c>
      <c r="AA594" s="47">
        <v>0</v>
      </c>
      <c r="AB594" s="47">
        <v>0</v>
      </c>
      <c r="AC594" s="47">
        <v>0</v>
      </c>
      <c r="AD594" s="47">
        <v>0</v>
      </c>
      <c r="AE594" s="47">
        <v>0</v>
      </c>
      <c r="AF594" s="47">
        <v>0</v>
      </c>
      <c r="AG594" s="47">
        <v>0</v>
      </c>
      <c r="AH594" s="47">
        <v>0</v>
      </c>
      <c r="AI594" s="47">
        <v>0</v>
      </c>
      <c r="AJ594" s="47">
        <v>20</v>
      </c>
      <c r="AK594" s="47">
        <v>-20</v>
      </c>
      <c r="AL594" s="107">
        <v>6.0300925925925904E-3</v>
      </c>
      <c r="AM594">
        <v>51.765999999999998</v>
      </c>
    </row>
    <row r="595" spans="1:39" x14ac:dyDescent="0.45">
      <c r="A595" s="51" t="s">
        <v>131</v>
      </c>
      <c r="B595" s="51">
        <v>2018</v>
      </c>
      <c r="C595" s="52">
        <v>43435</v>
      </c>
      <c r="D595" s="51" t="s">
        <v>72</v>
      </c>
      <c r="E595" s="51" t="s">
        <v>269</v>
      </c>
      <c r="F595" s="51" t="s">
        <v>25</v>
      </c>
      <c r="G595" s="13">
        <f>(C595-VLOOKUP(E595,Riders!$A$2:$C$3501,2,FALSE))/365</f>
        <v>24.739726027397261</v>
      </c>
      <c r="H595" s="29">
        <v>1</v>
      </c>
      <c r="I595" s="51">
        <v>0</v>
      </c>
      <c r="J595" s="51">
        <v>0</v>
      </c>
      <c r="K595" s="51">
        <v>0</v>
      </c>
      <c r="L595" s="51">
        <v>0</v>
      </c>
      <c r="M595" s="51">
        <v>0</v>
      </c>
      <c r="N595" s="51">
        <v>0</v>
      </c>
      <c r="O595" s="51">
        <v>0</v>
      </c>
      <c r="P595" s="51">
        <v>0</v>
      </c>
      <c r="Q595" s="51">
        <v>0</v>
      </c>
      <c r="R595" s="51">
        <v>1</v>
      </c>
      <c r="S595" s="51">
        <v>1</v>
      </c>
      <c r="T595" s="51">
        <v>1</v>
      </c>
      <c r="U595" s="51">
        <v>1</v>
      </c>
      <c r="V595" s="51">
        <v>0</v>
      </c>
      <c r="W595" s="51">
        <v>0</v>
      </c>
      <c r="X595" s="51">
        <v>0</v>
      </c>
      <c r="Y595" s="51">
        <v>0</v>
      </c>
      <c r="Z595" s="51">
        <v>0</v>
      </c>
      <c r="AA595" s="51">
        <v>0</v>
      </c>
      <c r="AB595" s="51">
        <v>0</v>
      </c>
      <c r="AC595" s="51">
        <v>0</v>
      </c>
      <c r="AD595" s="51">
        <v>0</v>
      </c>
      <c r="AE595" s="51">
        <v>0</v>
      </c>
      <c r="AF595" s="51">
        <v>0</v>
      </c>
      <c r="AG595" s="51">
        <v>0</v>
      </c>
      <c r="AH595" s="51">
        <v>0</v>
      </c>
      <c r="AI595" s="51">
        <v>0</v>
      </c>
      <c r="AJ595" s="51">
        <v>0</v>
      </c>
      <c r="AK595" s="51">
        <v>4</v>
      </c>
      <c r="AL595" s="107">
        <v>6.0069444444444441E-3</v>
      </c>
      <c r="AM595">
        <v>51.98</v>
      </c>
    </row>
    <row r="596" spans="1:39" x14ac:dyDescent="0.45">
      <c r="A596" s="51" t="s">
        <v>131</v>
      </c>
      <c r="B596" s="51">
        <v>2018</v>
      </c>
      <c r="C596" s="52">
        <v>43435</v>
      </c>
      <c r="D596" s="51" t="s">
        <v>72</v>
      </c>
      <c r="E596" s="51" t="s">
        <v>325</v>
      </c>
      <c r="F596" s="51" t="s">
        <v>238</v>
      </c>
      <c r="G596" s="13">
        <f>(C596-VLOOKUP(E596,Riders!$A$2:$C$3501,2,FALSE))/365</f>
        <v>26.402739726027399</v>
      </c>
      <c r="H596" s="29">
        <v>2</v>
      </c>
      <c r="I596" s="51">
        <v>0</v>
      </c>
      <c r="J596" s="51">
        <v>0</v>
      </c>
      <c r="K596" s="51">
        <v>0</v>
      </c>
      <c r="L596" s="51">
        <v>0</v>
      </c>
      <c r="M596" s="51">
        <v>0</v>
      </c>
      <c r="N596" s="51">
        <v>0</v>
      </c>
      <c r="O596" s="51">
        <v>0</v>
      </c>
      <c r="P596" s="51">
        <v>0</v>
      </c>
      <c r="Q596" s="51">
        <v>0</v>
      </c>
      <c r="R596" s="51">
        <v>0</v>
      </c>
      <c r="S596" s="51">
        <v>0</v>
      </c>
      <c r="T596" s="51">
        <v>0</v>
      </c>
      <c r="U596" s="51">
        <v>0</v>
      </c>
      <c r="V596" s="51">
        <v>0</v>
      </c>
      <c r="W596" s="51">
        <v>0</v>
      </c>
      <c r="X596" s="51">
        <v>0</v>
      </c>
      <c r="Y596" s="51">
        <v>0</v>
      </c>
      <c r="Z596" s="51">
        <v>0</v>
      </c>
      <c r="AA596" s="51">
        <v>0</v>
      </c>
      <c r="AB596" s="51">
        <v>0</v>
      </c>
      <c r="AC596" s="51">
        <v>0</v>
      </c>
      <c r="AD596" s="51">
        <v>1</v>
      </c>
      <c r="AE596" s="51">
        <v>1</v>
      </c>
      <c r="AF596" s="51">
        <v>1</v>
      </c>
      <c r="AG596" s="51">
        <v>0</v>
      </c>
      <c r="AH596" s="51">
        <v>0</v>
      </c>
      <c r="AI596" s="51">
        <v>0</v>
      </c>
      <c r="AJ596" s="51">
        <v>0</v>
      </c>
      <c r="AK596" s="51">
        <v>3</v>
      </c>
      <c r="AL596" s="107">
        <v>6.0069444444444441E-3</v>
      </c>
      <c r="AM596">
        <v>51.98</v>
      </c>
    </row>
    <row r="597" spans="1:39" x14ac:dyDescent="0.45">
      <c r="A597" s="51" t="s">
        <v>131</v>
      </c>
      <c r="B597" s="51">
        <v>2018</v>
      </c>
      <c r="C597" s="52">
        <v>43435</v>
      </c>
      <c r="D597" s="51" t="s">
        <v>72</v>
      </c>
      <c r="E597" s="51" t="s">
        <v>298</v>
      </c>
      <c r="F597" s="51" t="s">
        <v>53</v>
      </c>
      <c r="G597" s="13">
        <f>(C597-VLOOKUP(E597,Riders!$A$2:$C$3501,2,FALSE))/365</f>
        <v>19.375342465753423</v>
      </c>
      <c r="H597" s="29">
        <v>3</v>
      </c>
      <c r="I597" s="51">
        <v>0</v>
      </c>
      <c r="J597" s="51">
        <v>0</v>
      </c>
      <c r="K597" s="51">
        <v>0</v>
      </c>
      <c r="L597" s="51">
        <v>0</v>
      </c>
      <c r="M597" s="51">
        <v>0</v>
      </c>
      <c r="N597" s="51">
        <v>0</v>
      </c>
      <c r="O597" s="51">
        <v>0</v>
      </c>
      <c r="P597" s="51">
        <v>0</v>
      </c>
      <c r="Q597" s="51">
        <v>0</v>
      </c>
      <c r="R597" s="51">
        <v>0</v>
      </c>
      <c r="S597" s="51">
        <v>0</v>
      </c>
      <c r="T597" s="51">
        <v>0</v>
      </c>
      <c r="U597" s="51">
        <v>0</v>
      </c>
      <c r="V597" s="51">
        <v>0</v>
      </c>
      <c r="W597" s="51">
        <v>0</v>
      </c>
      <c r="X597" s="51">
        <v>1</v>
      </c>
      <c r="Y597" s="51">
        <v>1</v>
      </c>
      <c r="Z597" s="51">
        <v>1</v>
      </c>
      <c r="AA597" s="51">
        <v>0</v>
      </c>
      <c r="AB597" s="51">
        <v>0</v>
      </c>
      <c r="AC597" s="51">
        <v>0</v>
      </c>
      <c r="AD597" s="51">
        <v>0</v>
      </c>
      <c r="AE597" s="51">
        <v>0</v>
      </c>
      <c r="AF597" s="51">
        <v>0</v>
      </c>
      <c r="AG597" s="51">
        <v>0</v>
      </c>
      <c r="AH597" s="51">
        <v>0</v>
      </c>
      <c r="AI597" s="51">
        <v>0</v>
      </c>
      <c r="AJ597" s="51">
        <v>0</v>
      </c>
      <c r="AK597" s="51">
        <v>3</v>
      </c>
      <c r="AL597" s="107">
        <v>6.0069444444444398E-3</v>
      </c>
      <c r="AM597">
        <v>51.98</v>
      </c>
    </row>
    <row r="598" spans="1:39" x14ac:dyDescent="0.45">
      <c r="A598" s="51" t="s">
        <v>131</v>
      </c>
      <c r="B598" s="51">
        <v>2018</v>
      </c>
      <c r="C598" s="52">
        <v>43435</v>
      </c>
      <c r="D598" s="51" t="s">
        <v>72</v>
      </c>
      <c r="E598" s="51" t="s">
        <v>214</v>
      </c>
      <c r="F598" s="51" t="s">
        <v>67</v>
      </c>
      <c r="G598" s="13">
        <f>(C598-VLOOKUP(E598,Riders!$A$2:$C$3501,2,FALSE))/365</f>
        <v>23.953424657534246</v>
      </c>
      <c r="H598" s="29">
        <v>4</v>
      </c>
      <c r="I598" s="51">
        <v>0</v>
      </c>
      <c r="J598" s="51">
        <v>0</v>
      </c>
      <c r="K598" s="51">
        <v>0</v>
      </c>
      <c r="L598" s="51">
        <v>0</v>
      </c>
      <c r="M598" s="51">
        <v>0</v>
      </c>
      <c r="N598" s="51">
        <v>0</v>
      </c>
      <c r="O598" s="51">
        <v>0</v>
      </c>
      <c r="P598" s="51">
        <v>0</v>
      </c>
      <c r="Q598" s="51">
        <v>0</v>
      </c>
      <c r="R598" s="51">
        <v>0</v>
      </c>
      <c r="S598" s="51">
        <v>0</v>
      </c>
      <c r="T598" s="51">
        <v>0</v>
      </c>
      <c r="U598" s="51">
        <v>0</v>
      </c>
      <c r="V598" s="51">
        <v>1</v>
      </c>
      <c r="W598" s="51">
        <v>0</v>
      </c>
      <c r="X598" s="51">
        <v>0</v>
      </c>
      <c r="Y598" s="51">
        <v>0</v>
      </c>
      <c r="Z598" s="51">
        <v>0</v>
      </c>
      <c r="AA598" s="51">
        <v>0</v>
      </c>
      <c r="AB598" s="51">
        <v>0</v>
      </c>
      <c r="AC598" s="51">
        <v>0</v>
      </c>
      <c r="AD598" s="51">
        <v>0</v>
      </c>
      <c r="AE598" s="51">
        <v>0</v>
      </c>
      <c r="AF598" s="51">
        <v>0</v>
      </c>
      <c r="AG598" s="51">
        <v>0</v>
      </c>
      <c r="AH598" s="51">
        <v>1</v>
      </c>
      <c r="AI598" s="51">
        <v>0</v>
      </c>
      <c r="AJ598" s="51">
        <v>0</v>
      </c>
      <c r="AK598" s="51">
        <v>2</v>
      </c>
      <c r="AL598" s="107">
        <v>6.0069444444444398E-3</v>
      </c>
      <c r="AM598">
        <v>51.98</v>
      </c>
    </row>
    <row r="599" spans="1:39" x14ac:dyDescent="0.45">
      <c r="A599" s="51" t="s">
        <v>131</v>
      </c>
      <c r="B599" s="51">
        <v>2018</v>
      </c>
      <c r="C599" s="52">
        <v>43435</v>
      </c>
      <c r="D599" s="51" t="s">
        <v>72</v>
      </c>
      <c r="E599" s="51" t="s">
        <v>333</v>
      </c>
      <c r="F599" s="51" t="s">
        <v>172</v>
      </c>
      <c r="G599" s="13">
        <f>(C599-VLOOKUP(E599,Riders!$A$2:$C$3501,2,FALSE))/365</f>
        <v>24.339726027397262</v>
      </c>
      <c r="H599" s="29">
        <v>5</v>
      </c>
      <c r="I599" s="51">
        <v>1</v>
      </c>
      <c r="J599" s="51">
        <v>0</v>
      </c>
      <c r="K599" s="51">
        <v>1</v>
      </c>
      <c r="L599" s="51">
        <v>0</v>
      </c>
      <c r="M599" s="51">
        <v>0</v>
      </c>
      <c r="N599" s="51">
        <v>0</v>
      </c>
      <c r="O599" s="51">
        <v>0</v>
      </c>
      <c r="P599" s="51">
        <v>0</v>
      </c>
      <c r="Q599" s="51">
        <v>0</v>
      </c>
      <c r="R599" s="51">
        <v>0</v>
      </c>
      <c r="S599" s="51">
        <v>0</v>
      </c>
      <c r="T599" s="51">
        <v>0</v>
      </c>
      <c r="U599" s="51">
        <v>0</v>
      </c>
      <c r="V599" s="51">
        <v>0</v>
      </c>
      <c r="W599" s="51">
        <v>0</v>
      </c>
      <c r="X599" s="51">
        <v>0</v>
      </c>
      <c r="Y599" s="51">
        <v>0</v>
      </c>
      <c r="Z599" s="51">
        <v>0</v>
      </c>
      <c r="AA599" s="51">
        <v>0</v>
      </c>
      <c r="AB599" s="51">
        <v>0</v>
      </c>
      <c r="AC599" s="51">
        <v>0</v>
      </c>
      <c r="AD599" s="51">
        <v>0</v>
      </c>
      <c r="AE599" s="51">
        <v>0</v>
      </c>
      <c r="AF599" s="51">
        <v>0</v>
      </c>
      <c r="AG599" s="51">
        <v>0</v>
      </c>
      <c r="AH599" s="51">
        <v>0</v>
      </c>
      <c r="AI599" s="51">
        <v>20</v>
      </c>
      <c r="AJ599" s="51">
        <v>20</v>
      </c>
      <c r="AK599" s="51">
        <v>2</v>
      </c>
      <c r="AL599" s="107">
        <v>6.0069444444444398E-3</v>
      </c>
      <c r="AM599">
        <v>51.98</v>
      </c>
    </row>
    <row r="600" spans="1:39" x14ac:dyDescent="0.45">
      <c r="A600" s="51" t="s">
        <v>131</v>
      </c>
      <c r="B600" s="51">
        <v>2018</v>
      </c>
      <c r="C600" s="52">
        <v>43435</v>
      </c>
      <c r="D600" s="51" t="s">
        <v>72</v>
      </c>
      <c r="E600" s="51" t="s">
        <v>242</v>
      </c>
      <c r="F600" s="51" t="s">
        <v>243</v>
      </c>
      <c r="G600" s="13">
        <f>(C600-VLOOKUP(E600,Riders!$A$2:$C$3501,2,FALSE))/365</f>
        <v>24.002739726027396</v>
      </c>
      <c r="H600" s="29">
        <v>6</v>
      </c>
      <c r="I600" s="51">
        <v>0</v>
      </c>
      <c r="J600" s="51">
        <v>1</v>
      </c>
      <c r="K600" s="51">
        <v>0</v>
      </c>
      <c r="L600" s="51">
        <v>1</v>
      </c>
      <c r="M600" s="51">
        <v>0</v>
      </c>
      <c r="N600" s="51">
        <v>0</v>
      </c>
      <c r="O600" s="51">
        <v>0</v>
      </c>
      <c r="P600" s="51">
        <v>0</v>
      </c>
      <c r="Q600" s="51">
        <v>0</v>
      </c>
      <c r="R600" s="51">
        <v>0</v>
      </c>
      <c r="S600" s="51">
        <v>0</v>
      </c>
      <c r="T600" s="51">
        <v>0</v>
      </c>
      <c r="U600" s="51">
        <v>0</v>
      </c>
      <c r="V600" s="51">
        <v>0</v>
      </c>
      <c r="W600" s="51">
        <v>0</v>
      </c>
      <c r="X600" s="51">
        <v>0</v>
      </c>
      <c r="Y600" s="51">
        <v>0</v>
      </c>
      <c r="Z600" s="51">
        <v>0</v>
      </c>
      <c r="AA600" s="51">
        <v>0</v>
      </c>
      <c r="AB600" s="51">
        <v>0</v>
      </c>
      <c r="AC600" s="51">
        <v>0</v>
      </c>
      <c r="AD600" s="51">
        <v>0</v>
      </c>
      <c r="AE600" s="51">
        <v>0</v>
      </c>
      <c r="AF600" s="51">
        <v>0</v>
      </c>
      <c r="AG600" s="51">
        <v>0</v>
      </c>
      <c r="AH600" s="51">
        <v>0</v>
      </c>
      <c r="AI600" s="51">
        <v>20</v>
      </c>
      <c r="AJ600" s="51">
        <v>20</v>
      </c>
      <c r="AK600" s="51">
        <v>2</v>
      </c>
      <c r="AL600" s="107">
        <v>6.0069444444444398E-3</v>
      </c>
      <c r="AM600">
        <v>51.98</v>
      </c>
    </row>
    <row r="601" spans="1:39" x14ac:dyDescent="0.45">
      <c r="A601" s="51" t="s">
        <v>131</v>
      </c>
      <c r="B601" s="51">
        <v>2018</v>
      </c>
      <c r="C601" s="52">
        <v>43435</v>
      </c>
      <c r="D601" s="51" t="s">
        <v>72</v>
      </c>
      <c r="E601" s="51" t="s">
        <v>236</v>
      </c>
      <c r="F601" s="51" t="s">
        <v>51</v>
      </c>
      <c r="G601" s="13">
        <f>(C601-VLOOKUP(E601,Riders!$A$2:$C$3501,2,FALSE))/365</f>
        <v>23.073972602739726</v>
      </c>
      <c r="H601" s="29">
        <v>7</v>
      </c>
      <c r="I601" s="51">
        <v>0</v>
      </c>
      <c r="J601" s="51">
        <v>0</v>
      </c>
      <c r="K601" s="51">
        <v>0</v>
      </c>
      <c r="L601" s="51">
        <v>0</v>
      </c>
      <c r="M601" s="51">
        <v>0</v>
      </c>
      <c r="N601" s="51">
        <v>0</v>
      </c>
      <c r="O601" s="51">
        <v>0</v>
      </c>
      <c r="P601" s="51">
        <v>0</v>
      </c>
      <c r="Q601" s="51">
        <v>0</v>
      </c>
      <c r="R601" s="51">
        <v>0</v>
      </c>
      <c r="S601" s="51">
        <v>0</v>
      </c>
      <c r="T601" s="51">
        <v>0</v>
      </c>
      <c r="U601" s="51">
        <v>0</v>
      </c>
      <c r="V601" s="51">
        <v>0</v>
      </c>
      <c r="W601" s="51">
        <v>0</v>
      </c>
      <c r="X601" s="51">
        <v>0</v>
      </c>
      <c r="Y601" s="51">
        <v>0</v>
      </c>
      <c r="Z601" s="51">
        <v>0</v>
      </c>
      <c r="AA601" s="51">
        <v>0</v>
      </c>
      <c r="AB601" s="51">
        <v>0</v>
      </c>
      <c r="AC601" s="51">
        <v>0</v>
      </c>
      <c r="AD601" s="51">
        <v>0</v>
      </c>
      <c r="AE601" s="51">
        <v>0</v>
      </c>
      <c r="AF601" s="51">
        <v>0</v>
      </c>
      <c r="AG601" s="51">
        <v>1</v>
      </c>
      <c r="AH601" s="51">
        <v>0</v>
      </c>
      <c r="AI601" s="51">
        <v>0</v>
      </c>
      <c r="AJ601" s="51">
        <v>0</v>
      </c>
      <c r="AK601" s="51">
        <v>1</v>
      </c>
      <c r="AL601" s="107">
        <v>6.0069444444444398E-3</v>
      </c>
      <c r="AM601">
        <v>51.98</v>
      </c>
    </row>
    <row r="602" spans="1:39" x14ac:dyDescent="0.45">
      <c r="A602" s="51" t="s">
        <v>131</v>
      </c>
      <c r="B602" s="51">
        <v>2018</v>
      </c>
      <c r="C602" s="52">
        <v>43435</v>
      </c>
      <c r="D602" s="51" t="s">
        <v>72</v>
      </c>
      <c r="E602" s="51" t="s">
        <v>315</v>
      </c>
      <c r="F602" s="51" t="s">
        <v>36</v>
      </c>
      <c r="G602" s="13">
        <f>(C602-VLOOKUP(E602,Riders!$A$2:$C$3501,2,FALSE))/365</f>
        <v>26.989041095890411</v>
      </c>
      <c r="H602" s="29">
        <v>8</v>
      </c>
      <c r="I602" s="51">
        <v>0</v>
      </c>
      <c r="J602" s="51">
        <v>0</v>
      </c>
      <c r="K602" s="51">
        <v>0</v>
      </c>
      <c r="L602" s="51">
        <v>0</v>
      </c>
      <c r="M602" s="51">
        <v>0</v>
      </c>
      <c r="N602" s="51">
        <v>0</v>
      </c>
      <c r="O602" s="51">
        <v>0</v>
      </c>
      <c r="P602" s="51">
        <v>0</v>
      </c>
      <c r="Q602" s="51">
        <v>0</v>
      </c>
      <c r="R602" s="51">
        <v>0</v>
      </c>
      <c r="S602" s="51">
        <v>0</v>
      </c>
      <c r="T602" s="51">
        <v>0</v>
      </c>
      <c r="U602" s="51">
        <v>0</v>
      </c>
      <c r="V602" s="51">
        <v>0</v>
      </c>
      <c r="W602" s="51">
        <v>0</v>
      </c>
      <c r="X602" s="51">
        <v>0</v>
      </c>
      <c r="Y602" s="51">
        <v>0</v>
      </c>
      <c r="Z602" s="51">
        <v>0</v>
      </c>
      <c r="AA602" s="51">
        <v>1</v>
      </c>
      <c r="AB602" s="51">
        <v>0</v>
      </c>
      <c r="AC602" s="51">
        <v>0</v>
      </c>
      <c r="AD602" s="51">
        <v>0</v>
      </c>
      <c r="AE602" s="51">
        <v>0</v>
      </c>
      <c r="AF602" s="51">
        <v>0</v>
      </c>
      <c r="AG602" s="51">
        <v>0</v>
      </c>
      <c r="AH602" s="51">
        <v>0</v>
      </c>
      <c r="AI602" s="51">
        <v>0</v>
      </c>
      <c r="AJ602" s="51">
        <v>0</v>
      </c>
      <c r="AK602" s="51">
        <v>1</v>
      </c>
      <c r="AL602" s="107">
        <v>6.0069444444444398E-3</v>
      </c>
      <c r="AM602">
        <v>51.98</v>
      </c>
    </row>
    <row r="603" spans="1:39" x14ac:dyDescent="0.45">
      <c r="A603" s="51" t="s">
        <v>131</v>
      </c>
      <c r="B603" s="51">
        <v>2018</v>
      </c>
      <c r="C603" s="52">
        <v>43435</v>
      </c>
      <c r="D603" s="51" t="s">
        <v>72</v>
      </c>
      <c r="E603" s="51" t="s">
        <v>219</v>
      </c>
      <c r="F603" s="51" t="s">
        <v>220</v>
      </c>
      <c r="G603" s="13">
        <f>(C603-VLOOKUP(E603,Riders!$A$2:$C$3501,2,FALSE))/365</f>
        <v>26.276712328767122</v>
      </c>
      <c r="H603" s="29">
        <v>9</v>
      </c>
      <c r="I603" s="51">
        <v>0</v>
      </c>
      <c r="J603" s="51">
        <v>0</v>
      </c>
      <c r="K603" s="51">
        <v>0</v>
      </c>
      <c r="L603" s="51">
        <v>0</v>
      </c>
      <c r="M603" s="51">
        <v>0</v>
      </c>
      <c r="N603" s="51">
        <v>0</v>
      </c>
      <c r="O603" s="51">
        <v>0</v>
      </c>
      <c r="P603" s="51">
        <v>0</v>
      </c>
      <c r="Q603" s="51">
        <v>0</v>
      </c>
      <c r="R603" s="51">
        <v>0</v>
      </c>
      <c r="S603" s="51">
        <v>0</v>
      </c>
      <c r="T603" s="51">
        <v>0</v>
      </c>
      <c r="U603" s="51">
        <v>0</v>
      </c>
      <c r="V603" s="51">
        <v>0</v>
      </c>
      <c r="W603" s="51">
        <v>0</v>
      </c>
      <c r="X603" s="51">
        <v>0</v>
      </c>
      <c r="Y603" s="51">
        <v>0</v>
      </c>
      <c r="Z603" s="51">
        <v>0</v>
      </c>
      <c r="AA603" s="51">
        <v>0</v>
      </c>
      <c r="AB603" s="51">
        <v>0</v>
      </c>
      <c r="AC603" s="51">
        <v>1</v>
      </c>
      <c r="AD603" s="51">
        <v>0</v>
      </c>
      <c r="AE603" s="51">
        <v>0</v>
      </c>
      <c r="AF603" s="51">
        <v>0</v>
      </c>
      <c r="AG603" s="51">
        <v>0</v>
      </c>
      <c r="AH603" s="51">
        <v>0</v>
      </c>
      <c r="AI603" s="51">
        <v>0</v>
      </c>
      <c r="AJ603" s="51">
        <v>0</v>
      </c>
      <c r="AK603" s="51">
        <v>1</v>
      </c>
      <c r="AL603" s="107">
        <v>6.0069444444444398E-3</v>
      </c>
      <c r="AM603">
        <v>51.98</v>
      </c>
    </row>
    <row r="604" spans="1:39" x14ac:dyDescent="0.45">
      <c r="A604" s="51" t="s">
        <v>131</v>
      </c>
      <c r="B604" s="51">
        <v>2018</v>
      </c>
      <c r="C604" s="52">
        <v>43435</v>
      </c>
      <c r="D604" s="51" t="s">
        <v>72</v>
      </c>
      <c r="E604" s="51" t="s">
        <v>355</v>
      </c>
      <c r="F604" s="51" t="s">
        <v>44</v>
      </c>
      <c r="G604" s="13" t="e">
        <f>(C604-VLOOKUP(E604,Riders!$A$2:$C$3501,2,FALSE))/365</f>
        <v>#N/A</v>
      </c>
      <c r="H604" s="29">
        <v>10</v>
      </c>
      <c r="I604" s="51">
        <v>0</v>
      </c>
      <c r="J604" s="51">
        <v>0</v>
      </c>
      <c r="K604" s="51">
        <v>0</v>
      </c>
      <c r="L604" s="51">
        <v>0</v>
      </c>
      <c r="M604" s="51">
        <v>0</v>
      </c>
      <c r="N604" s="51">
        <v>0</v>
      </c>
      <c r="O604" s="51">
        <v>0</v>
      </c>
      <c r="P604" s="51">
        <v>0</v>
      </c>
      <c r="Q604" s="51">
        <v>0</v>
      </c>
      <c r="R604" s="51">
        <v>0</v>
      </c>
      <c r="S604" s="51">
        <v>0</v>
      </c>
      <c r="T604" s="51">
        <v>0</v>
      </c>
      <c r="U604" s="51">
        <v>0</v>
      </c>
      <c r="V604" s="51">
        <v>0</v>
      </c>
      <c r="W604" s="51">
        <v>0</v>
      </c>
      <c r="X604" s="51">
        <v>0</v>
      </c>
      <c r="Y604" s="51">
        <v>0</v>
      </c>
      <c r="Z604" s="51">
        <v>0</v>
      </c>
      <c r="AA604" s="51">
        <v>0</v>
      </c>
      <c r="AB604" s="51">
        <v>1</v>
      </c>
      <c r="AC604" s="51">
        <v>0</v>
      </c>
      <c r="AD604" s="51">
        <v>0</v>
      </c>
      <c r="AE604" s="51">
        <v>0</v>
      </c>
      <c r="AF604" s="51">
        <v>0</v>
      </c>
      <c r="AG604" s="51">
        <v>0</v>
      </c>
      <c r="AH604" s="51">
        <v>0</v>
      </c>
      <c r="AI604" s="51">
        <v>0</v>
      </c>
      <c r="AJ604" s="51">
        <v>0</v>
      </c>
      <c r="AK604" s="51">
        <v>1</v>
      </c>
      <c r="AL604" s="107">
        <v>6.0069444444444398E-3</v>
      </c>
      <c r="AM604">
        <v>51.98</v>
      </c>
    </row>
    <row r="605" spans="1:39" x14ac:dyDescent="0.45">
      <c r="A605" s="51" t="s">
        <v>131</v>
      </c>
      <c r="B605" s="51">
        <v>2018</v>
      </c>
      <c r="C605" s="52">
        <v>43435</v>
      </c>
      <c r="D605" s="51" t="s">
        <v>72</v>
      </c>
      <c r="E605" s="51" t="s">
        <v>336</v>
      </c>
      <c r="F605" s="51" t="s">
        <v>118</v>
      </c>
      <c r="G605" s="13" t="e">
        <f>(C605-VLOOKUP(E605,Riders!$A$2:$C$3501,2,FALSE))/365</f>
        <v>#N/A</v>
      </c>
      <c r="H605" s="29">
        <v>11</v>
      </c>
      <c r="I605" s="51">
        <v>0</v>
      </c>
      <c r="J605" s="51">
        <v>0</v>
      </c>
      <c r="K605" s="51">
        <v>0</v>
      </c>
      <c r="L605" s="51">
        <v>0</v>
      </c>
      <c r="M605" s="51">
        <v>0</v>
      </c>
      <c r="N605" s="51">
        <v>0</v>
      </c>
      <c r="O605" s="51">
        <v>0</v>
      </c>
      <c r="P605" s="51">
        <v>0</v>
      </c>
      <c r="Q605" s="51">
        <v>0</v>
      </c>
      <c r="R605" s="51">
        <v>0</v>
      </c>
      <c r="S605" s="51">
        <v>0</v>
      </c>
      <c r="T605" s="51">
        <v>0</v>
      </c>
      <c r="U605" s="51">
        <v>0</v>
      </c>
      <c r="V605" s="51">
        <v>0</v>
      </c>
      <c r="W605" s="51">
        <v>1</v>
      </c>
      <c r="X605" s="51">
        <v>0</v>
      </c>
      <c r="Y605" s="51">
        <v>0</v>
      </c>
      <c r="Z605" s="51">
        <v>0</v>
      </c>
      <c r="AA605" s="51">
        <v>0</v>
      </c>
      <c r="AB605" s="51">
        <v>0</v>
      </c>
      <c r="AC605" s="51">
        <v>0</v>
      </c>
      <c r="AD605" s="51">
        <v>0</v>
      </c>
      <c r="AE605" s="51">
        <v>0</v>
      </c>
      <c r="AF605" s="51">
        <v>0</v>
      </c>
      <c r="AG605" s="51">
        <v>0</v>
      </c>
      <c r="AH605" s="51">
        <v>0</v>
      </c>
      <c r="AI605" s="51">
        <v>0</v>
      </c>
      <c r="AJ605" s="51">
        <v>0</v>
      </c>
      <c r="AK605" s="51">
        <v>1</v>
      </c>
      <c r="AL605" s="107">
        <v>6.0069444444444398E-3</v>
      </c>
      <c r="AM605">
        <v>51.98</v>
      </c>
    </row>
    <row r="606" spans="1:39" x14ac:dyDescent="0.45">
      <c r="A606" s="51" t="s">
        <v>131</v>
      </c>
      <c r="B606" s="51">
        <v>2018</v>
      </c>
      <c r="C606" s="52">
        <v>43435</v>
      </c>
      <c r="D606" s="51" t="s">
        <v>72</v>
      </c>
      <c r="E606" s="51" t="s">
        <v>276</v>
      </c>
      <c r="F606" s="51" t="s">
        <v>120</v>
      </c>
      <c r="G606" s="13" t="e">
        <f>(C606-VLOOKUP(E606,Riders!$A$2:$C$3501,2,FALSE))/365</f>
        <v>#N/A</v>
      </c>
      <c r="H606" s="29">
        <v>12</v>
      </c>
      <c r="I606" s="51">
        <v>0</v>
      </c>
      <c r="J606" s="51">
        <v>0</v>
      </c>
      <c r="K606" s="51">
        <v>0</v>
      </c>
      <c r="L606" s="51">
        <v>0</v>
      </c>
      <c r="M606" s="51">
        <v>0</v>
      </c>
      <c r="N606" s="51">
        <v>0</v>
      </c>
      <c r="O606" s="51">
        <v>0</v>
      </c>
      <c r="P606" s="51">
        <v>0</v>
      </c>
      <c r="Q606" s="51">
        <v>0</v>
      </c>
      <c r="R606" s="51">
        <v>0</v>
      </c>
      <c r="S606" s="51">
        <v>0</v>
      </c>
      <c r="T606" s="51">
        <v>0</v>
      </c>
      <c r="U606" s="51">
        <v>0</v>
      </c>
      <c r="V606" s="51">
        <v>0</v>
      </c>
      <c r="W606" s="51">
        <v>0</v>
      </c>
      <c r="X606" s="51">
        <v>0</v>
      </c>
      <c r="Y606" s="51">
        <v>0</v>
      </c>
      <c r="Z606" s="51">
        <v>0</v>
      </c>
      <c r="AA606" s="51">
        <v>0</v>
      </c>
      <c r="AB606" s="51">
        <v>0</v>
      </c>
      <c r="AC606" s="51">
        <v>0</v>
      </c>
      <c r="AD606" s="51">
        <v>0</v>
      </c>
      <c r="AE606" s="51">
        <v>0</v>
      </c>
      <c r="AF606" s="51">
        <v>0</v>
      </c>
      <c r="AG606" s="51">
        <v>0</v>
      </c>
      <c r="AH606" s="51">
        <v>0</v>
      </c>
      <c r="AI606" s="51">
        <v>0</v>
      </c>
      <c r="AJ606" s="51">
        <v>0</v>
      </c>
      <c r="AK606" s="51">
        <v>0</v>
      </c>
      <c r="AL606" s="107">
        <v>6.0069444444444398E-3</v>
      </c>
      <c r="AM606">
        <v>51.98</v>
      </c>
    </row>
    <row r="607" spans="1:39" x14ac:dyDescent="0.45">
      <c r="A607" s="51" t="s">
        <v>131</v>
      </c>
      <c r="B607" s="51">
        <v>2018</v>
      </c>
      <c r="C607" s="52">
        <v>43435</v>
      </c>
      <c r="D607" s="51" t="s">
        <v>72</v>
      </c>
      <c r="E607" s="51" t="s">
        <v>349</v>
      </c>
      <c r="F607" s="51" t="s">
        <v>19</v>
      </c>
      <c r="G607" s="13">
        <f>(C607-VLOOKUP(E607,Riders!$A$2:$C$3501,2,FALSE))/365</f>
        <v>27.520547945205479</v>
      </c>
      <c r="H607" s="29">
        <v>13</v>
      </c>
      <c r="I607" s="51">
        <v>0</v>
      </c>
      <c r="J607" s="51">
        <v>0</v>
      </c>
      <c r="K607" s="51">
        <v>0</v>
      </c>
      <c r="L607" s="51">
        <v>0</v>
      </c>
      <c r="M607" s="51">
        <v>0</v>
      </c>
      <c r="N607" s="51">
        <v>0</v>
      </c>
      <c r="O607" s="51">
        <v>0</v>
      </c>
      <c r="P607" s="51">
        <v>0</v>
      </c>
      <c r="Q607" s="51">
        <v>0</v>
      </c>
      <c r="R607" s="51">
        <v>0</v>
      </c>
      <c r="S607" s="51">
        <v>0</v>
      </c>
      <c r="T607" s="51">
        <v>0</v>
      </c>
      <c r="U607" s="51">
        <v>0</v>
      </c>
      <c r="V607" s="51">
        <v>0</v>
      </c>
      <c r="W607" s="51">
        <v>0</v>
      </c>
      <c r="X607" s="51">
        <v>0</v>
      </c>
      <c r="Y607" s="51">
        <v>0</v>
      </c>
      <c r="Z607" s="51">
        <v>0</v>
      </c>
      <c r="AA607" s="51">
        <v>0</v>
      </c>
      <c r="AB607" s="51">
        <v>0</v>
      </c>
      <c r="AC607" s="51">
        <v>0</v>
      </c>
      <c r="AD607" s="51">
        <v>0</v>
      </c>
      <c r="AE607" s="51">
        <v>0</v>
      </c>
      <c r="AF607" s="51">
        <v>0</v>
      </c>
      <c r="AG607" s="51">
        <v>0</v>
      </c>
      <c r="AH607" s="51">
        <v>0</v>
      </c>
      <c r="AI607" s="51">
        <v>0</v>
      </c>
      <c r="AJ607" s="51">
        <v>0</v>
      </c>
      <c r="AK607" s="51">
        <v>0</v>
      </c>
      <c r="AL607" s="107">
        <v>6.0069444444444398E-3</v>
      </c>
      <c r="AM607">
        <v>51.98</v>
      </c>
    </row>
    <row r="608" spans="1:39" x14ac:dyDescent="0.45">
      <c r="A608" s="51" t="s">
        <v>131</v>
      </c>
      <c r="B608" s="51">
        <v>2018</v>
      </c>
      <c r="C608" s="52">
        <v>43435</v>
      </c>
      <c r="D608" s="51" t="s">
        <v>72</v>
      </c>
      <c r="E608" s="51" t="s">
        <v>300</v>
      </c>
      <c r="F608" s="51" t="s">
        <v>56</v>
      </c>
      <c r="G608" s="13">
        <f>(C608-VLOOKUP(E608,Riders!$A$2:$C$3501,2,FALSE))/365</f>
        <v>31.391780821917809</v>
      </c>
      <c r="H608" s="29">
        <v>14</v>
      </c>
      <c r="I608" s="51">
        <v>0</v>
      </c>
      <c r="J608" s="51">
        <v>0</v>
      </c>
      <c r="K608" s="51">
        <v>0</v>
      </c>
      <c r="L608" s="51">
        <v>0</v>
      </c>
      <c r="M608" s="51">
        <v>0</v>
      </c>
      <c r="N608" s="51">
        <v>0</v>
      </c>
      <c r="O608" s="51">
        <v>0</v>
      </c>
      <c r="P608" s="51">
        <v>0</v>
      </c>
      <c r="Q608" s="51">
        <v>0</v>
      </c>
      <c r="R608" s="51">
        <v>0</v>
      </c>
      <c r="S608" s="51">
        <v>0</v>
      </c>
      <c r="T608" s="51">
        <v>0</v>
      </c>
      <c r="U608" s="51">
        <v>0</v>
      </c>
      <c r="V608" s="51">
        <v>0</v>
      </c>
      <c r="W608" s="51">
        <v>0</v>
      </c>
      <c r="X608" s="51">
        <v>0</v>
      </c>
      <c r="Y608" s="51">
        <v>0</v>
      </c>
      <c r="Z608" s="51">
        <v>0</v>
      </c>
      <c r="AA608" s="51">
        <v>0</v>
      </c>
      <c r="AB608" s="51">
        <v>0</v>
      </c>
      <c r="AC608" s="51">
        <v>0</v>
      </c>
      <c r="AD608" s="51">
        <v>0</v>
      </c>
      <c r="AE608" s="51">
        <v>0</v>
      </c>
      <c r="AF608" s="51">
        <v>0</v>
      </c>
      <c r="AG608" s="51">
        <v>0</v>
      </c>
      <c r="AH608" s="51">
        <v>0</v>
      </c>
      <c r="AI608" s="51">
        <v>0</v>
      </c>
      <c r="AJ608" s="51">
        <v>0</v>
      </c>
      <c r="AK608" s="51">
        <v>0</v>
      </c>
      <c r="AL608" s="107">
        <v>6.0069444444444398E-3</v>
      </c>
      <c r="AM608">
        <v>51.98</v>
      </c>
    </row>
    <row r="609" spans="1:39" x14ac:dyDescent="0.45">
      <c r="A609" s="51" t="s">
        <v>131</v>
      </c>
      <c r="B609" s="51">
        <v>2018</v>
      </c>
      <c r="C609" s="52">
        <v>43435</v>
      </c>
      <c r="D609" s="51" t="s">
        <v>72</v>
      </c>
      <c r="E609" s="51" t="s">
        <v>299</v>
      </c>
      <c r="F609" s="51" t="s">
        <v>38</v>
      </c>
      <c r="G609" s="13">
        <f>(C609-VLOOKUP(E609,Riders!$A$2:$C$3501,2,FALSE))/365</f>
        <v>26.268493150684932</v>
      </c>
      <c r="H609" s="29">
        <v>15</v>
      </c>
      <c r="I609" s="51">
        <v>0</v>
      </c>
      <c r="J609" s="51">
        <v>0</v>
      </c>
      <c r="K609" s="51">
        <v>0</v>
      </c>
      <c r="L609" s="51">
        <v>0</v>
      </c>
      <c r="M609" s="51">
        <v>0</v>
      </c>
      <c r="N609" s="51">
        <v>0</v>
      </c>
      <c r="O609" s="51">
        <v>0</v>
      </c>
      <c r="P609" s="51">
        <v>0</v>
      </c>
      <c r="Q609" s="51">
        <v>0</v>
      </c>
      <c r="R609" s="51">
        <v>0</v>
      </c>
      <c r="S609" s="51">
        <v>0</v>
      </c>
      <c r="T609" s="51">
        <v>0</v>
      </c>
      <c r="U609" s="51">
        <v>0</v>
      </c>
      <c r="V609" s="51">
        <v>0</v>
      </c>
      <c r="W609" s="51">
        <v>0</v>
      </c>
      <c r="X609" s="51">
        <v>0</v>
      </c>
      <c r="Y609" s="51">
        <v>0</v>
      </c>
      <c r="Z609" s="51">
        <v>0</v>
      </c>
      <c r="AA609" s="51">
        <v>0</v>
      </c>
      <c r="AB609" s="51">
        <v>0</v>
      </c>
      <c r="AC609" s="51">
        <v>0</v>
      </c>
      <c r="AD609" s="51">
        <v>0</v>
      </c>
      <c r="AE609" s="51">
        <v>0</v>
      </c>
      <c r="AF609" s="51">
        <v>0</v>
      </c>
      <c r="AG609" s="51">
        <v>0</v>
      </c>
      <c r="AH609" s="51">
        <v>0</v>
      </c>
      <c r="AI609" s="51">
        <v>0</v>
      </c>
      <c r="AJ609" s="51">
        <v>0</v>
      </c>
      <c r="AK609" s="51">
        <v>0</v>
      </c>
      <c r="AL609" s="107">
        <v>6.0069444444444398E-3</v>
      </c>
      <c r="AM609">
        <v>51.98</v>
      </c>
    </row>
    <row r="610" spans="1:39" x14ac:dyDescent="0.45">
      <c r="A610" s="51" t="s">
        <v>131</v>
      </c>
      <c r="B610" s="51">
        <v>2018</v>
      </c>
      <c r="C610" s="52">
        <v>43435</v>
      </c>
      <c r="D610" s="51" t="s">
        <v>72</v>
      </c>
      <c r="E610" s="51" t="s">
        <v>307</v>
      </c>
      <c r="F610" s="51" t="s">
        <v>27</v>
      </c>
      <c r="G610" s="13">
        <f>(C610-VLOOKUP(E610,Riders!$A$2:$C$3501,2,FALSE))/365</f>
        <v>25.517808219178082</v>
      </c>
      <c r="H610" s="29">
        <v>16</v>
      </c>
      <c r="I610" s="51">
        <v>0</v>
      </c>
      <c r="J610" s="51">
        <v>0</v>
      </c>
      <c r="K610" s="51">
        <v>0</v>
      </c>
      <c r="L610" s="51">
        <v>0</v>
      </c>
      <c r="M610" s="51">
        <v>0</v>
      </c>
      <c r="N610" s="51">
        <v>0</v>
      </c>
      <c r="O610" s="51">
        <v>0</v>
      </c>
      <c r="P610" s="51">
        <v>0</v>
      </c>
      <c r="Q610" s="51">
        <v>0</v>
      </c>
      <c r="R610" s="51">
        <v>0</v>
      </c>
      <c r="S610" s="51">
        <v>0</v>
      </c>
      <c r="T610" s="51">
        <v>0</v>
      </c>
      <c r="U610" s="51">
        <v>0</v>
      </c>
      <c r="V610" s="51">
        <v>0</v>
      </c>
      <c r="W610" s="51">
        <v>0</v>
      </c>
      <c r="X610" s="51">
        <v>0</v>
      </c>
      <c r="Y610" s="51">
        <v>0</v>
      </c>
      <c r="Z610" s="51">
        <v>0</v>
      </c>
      <c r="AA610" s="51">
        <v>0</v>
      </c>
      <c r="AB610" s="51">
        <v>0</v>
      </c>
      <c r="AC610" s="51">
        <v>0</v>
      </c>
      <c r="AD610" s="51">
        <v>0</v>
      </c>
      <c r="AE610" s="51">
        <v>0</v>
      </c>
      <c r="AF610" s="51">
        <v>0</v>
      </c>
      <c r="AG610" s="51">
        <v>0</v>
      </c>
      <c r="AH610" s="51">
        <v>0</v>
      </c>
      <c r="AI610" s="51">
        <v>0</v>
      </c>
      <c r="AJ610" s="51">
        <v>0</v>
      </c>
      <c r="AK610" s="51">
        <v>0</v>
      </c>
      <c r="AL610" s="107">
        <v>6.0069444444444398E-3</v>
      </c>
      <c r="AM610">
        <v>51.98</v>
      </c>
    </row>
    <row r="611" spans="1:39" x14ac:dyDescent="0.45">
      <c r="A611" s="51" t="s">
        <v>131</v>
      </c>
      <c r="B611" s="51">
        <v>2018</v>
      </c>
      <c r="C611" s="52">
        <v>43435</v>
      </c>
      <c r="D611" s="51" t="s">
        <v>72</v>
      </c>
      <c r="E611" s="51" t="s">
        <v>311</v>
      </c>
      <c r="F611" s="51" t="s">
        <v>61</v>
      </c>
      <c r="G611" s="13">
        <f>(C611-VLOOKUP(E611,Riders!$A$2:$C$3501,2,FALSE))/365</f>
        <v>28.884931506849316</v>
      </c>
      <c r="H611" s="29">
        <v>17</v>
      </c>
      <c r="I611" s="51">
        <v>0</v>
      </c>
      <c r="J611" s="51">
        <v>0</v>
      </c>
      <c r="K611" s="51">
        <v>0</v>
      </c>
      <c r="L611" s="51">
        <v>0</v>
      </c>
      <c r="M611" s="51">
        <v>0</v>
      </c>
      <c r="N611" s="51">
        <v>0</v>
      </c>
      <c r="O611" s="51">
        <v>0</v>
      </c>
      <c r="P611" s="51">
        <v>0</v>
      </c>
      <c r="Q611" s="51">
        <v>0</v>
      </c>
      <c r="R611" s="51">
        <v>0</v>
      </c>
      <c r="S611" s="51">
        <v>0</v>
      </c>
      <c r="T611" s="51">
        <v>0</v>
      </c>
      <c r="U611" s="51">
        <v>0</v>
      </c>
      <c r="V611" s="51">
        <v>0</v>
      </c>
      <c r="W611" s="51">
        <v>0</v>
      </c>
      <c r="X611" s="51">
        <v>0</v>
      </c>
      <c r="Y611" s="51">
        <v>0</v>
      </c>
      <c r="Z611" s="51">
        <v>0</v>
      </c>
      <c r="AA611" s="51">
        <v>0</v>
      </c>
      <c r="AB611" s="51">
        <v>0</v>
      </c>
      <c r="AC611" s="51">
        <v>0</v>
      </c>
      <c r="AD611" s="51">
        <v>0</v>
      </c>
      <c r="AE611" s="51">
        <v>0</v>
      </c>
      <c r="AF611" s="51">
        <v>0</v>
      </c>
      <c r="AG611" s="51">
        <v>0</v>
      </c>
      <c r="AH611" s="51">
        <v>0</v>
      </c>
      <c r="AI611" s="51">
        <v>0</v>
      </c>
      <c r="AJ611" s="51">
        <v>0</v>
      </c>
      <c r="AK611" s="51">
        <v>0</v>
      </c>
      <c r="AL611" s="107">
        <v>6.0069444444444398E-3</v>
      </c>
      <c r="AM611">
        <v>51.98</v>
      </c>
    </row>
    <row r="612" spans="1:39" x14ac:dyDescent="0.45">
      <c r="A612" s="51" t="s">
        <v>131</v>
      </c>
      <c r="B612" s="51">
        <v>2018</v>
      </c>
      <c r="C612" s="52">
        <v>43435</v>
      </c>
      <c r="D612" s="51" t="s">
        <v>72</v>
      </c>
      <c r="E612" s="51" t="s">
        <v>326</v>
      </c>
      <c r="F612" s="51" t="s">
        <v>49</v>
      </c>
      <c r="G612" s="13" t="e">
        <f>(C612-VLOOKUP(E612,Riders!$A$2:$C$3501,2,FALSE))/365</f>
        <v>#N/A</v>
      </c>
      <c r="H612" s="29">
        <v>18</v>
      </c>
      <c r="I612" s="51">
        <v>0</v>
      </c>
      <c r="J612" s="51">
        <v>0</v>
      </c>
      <c r="K612" s="51">
        <v>0</v>
      </c>
      <c r="L612" s="51">
        <v>0</v>
      </c>
      <c r="M612" s="51">
        <v>0</v>
      </c>
      <c r="N612" s="51">
        <v>0</v>
      </c>
      <c r="O612" s="51">
        <v>0</v>
      </c>
      <c r="P612" s="51">
        <v>0</v>
      </c>
      <c r="Q612" s="51">
        <v>0</v>
      </c>
      <c r="R612" s="51">
        <v>0</v>
      </c>
      <c r="S612" s="51">
        <v>0</v>
      </c>
      <c r="T612" s="51">
        <v>0</v>
      </c>
      <c r="U612" s="51">
        <v>0</v>
      </c>
      <c r="V612" s="51">
        <v>0</v>
      </c>
      <c r="W612" s="51">
        <v>0</v>
      </c>
      <c r="X612" s="51">
        <v>0</v>
      </c>
      <c r="Y612" s="51">
        <v>0</v>
      </c>
      <c r="Z612" s="51">
        <v>0</v>
      </c>
      <c r="AA612" s="51">
        <v>0</v>
      </c>
      <c r="AB612" s="51">
        <v>0</v>
      </c>
      <c r="AC612" s="51">
        <v>0</v>
      </c>
      <c r="AD612" s="51">
        <v>0</v>
      </c>
      <c r="AE612" s="51">
        <v>0</v>
      </c>
      <c r="AF612" s="51">
        <v>0</v>
      </c>
      <c r="AG612" s="51">
        <v>0</v>
      </c>
      <c r="AH612" s="51">
        <v>0</v>
      </c>
      <c r="AI612" s="51">
        <v>0</v>
      </c>
      <c r="AJ612" s="51">
        <v>0</v>
      </c>
      <c r="AK612" s="51">
        <v>0</v>
      </c>
      <c r="AL612" s="107">
        <v>6.0069444444444398E-3</v>
      </c>
      <c r="AM612">
        <v>51.98</v>
      </c>
    </row>
    <row r="613" spans="1:39" x14ac:dyDescent="0.45">
      <c r="A613" s="51" t="s">
        <v>131</v>
      </c>
      <c r="B613" s="51">
        <v>2018</v>
      </c>
      <c r="C613" s="52">
        <v>43435</v>
      </c>
      <c r="D613" s="51" t="s">
        <v>72</v>
      </c>
      <c r="E613" s="51" t="s">
        <v>347</v>
      </c>
      <c r="F613" s="51" t="s">
        <v>31</v>
      </c>
      <c r="G613" s="13">
        <f>(C613-VLOOKUP(E613,Riders!$A$2:$C$3501,2,FALSE))/365</f>
        <v>30.18904109589041</v>
      </c>
      <c r="H613" s="29">
        <v>19</v>
      </c>
      <c r="I613" s="51">
        <v>0</v>
      </c>
      <c r="J613" s="51">
        <v>0</v>
      </c>
      <c r="K613" s="51">
        <v>0</v>
      </c>
      <c r="L613" s="51">
        <v>0</v>
      </c>
      <c r="M613" s="51">
        <v>0</v>
      </c>
      <c r="N613" s="51">
        <v>0</v>
      </c>
      <c r="O613" s="51">
        <v>0</v>
      </c>
      <c r="P613" s="51">
        <v>0</v>
      </c>
      <c r="Q613" s="51">
        <v>0</v>
      </c>
      <c r="R613" s="51">
        <v>0</v>
      </c>
      <c r="S613" s="51">
        <v>0</v>
      </c>
      <c r="T613" s="51">
        <v>0</v>
      </c>
      <c r="U613" s="51">
        <v>0</v>
      </c>
      <c r="V613" s="51">
        <v>0</v>
      </c>
      <c r="W613" s="51">
        <v>0</v>
      </c>
      <c r="X613" s="51">
        <v>0</v>
      </c>
      <c r="Y613" s="51">
        <v>0</v>
      </c>
      <c r="Z613" s="51">
        <v>0</v>
      </c>
      <c r="AA613" s="51">
        <v>0</v>
      </c>
      <c r="AB613" s="51">
        <v>0</v>
      </c>
      <c r="AC613" s="51">
        <v>0</v>
      </c>
      <c r="AD613" s="51">
        <v>0</v>
      </c>
      <c r="AE613" s="51">
        <v>0</v>
      </c>
      <c r="AF613" s="51">
        <v>0</v>
      </c>
      <c r="AG613" s="51">
        <v>0</v>
      </c>
      <c r="AH613" s="51">
        <v>0</v>
      </c>
      <c r="AI613" s="51">
        <v>0</v>
      </c>
      <c r="AJ613" s="51">
        <v>0</v>
      </c>
      <c r="AK613" s="51">
        <v>0</v>
      </c>
      <c r="AL613" s="107">
        <v>6.0069444444444398E-3</v>
      </c>
      <c r="AM613">
        <v>51.98</v>
      </c>
    </row>
    <row r="614" spans="1:39" x14ac:dyDescent="0.45">
      <c r="A614" s="51" t="s">
        <v>131</v>
      </c>
      <c r="B614" s="51">
        <v>2018</v>
      </c>
      <c r="C614" s="52">
        <v>43435</v>
      </c>
      <c r="D614" s="51" t="s">
        <v>72</v>
      </c>
      <c r="E614" s="51" t="s">
        <v>303</v>
      </c>
      <c r="F614" s="51" t="s">
        <v>232</v>
      </c>
      <c r="G614" s="13">
        <f>(C614-VLOOKUP(E614,Riders!$A$2:$C$3501,2,FALSE))/365</f>
        <v>24.484931506849314</v>
      </c>
      <c r="H614" s="29">
        <v>20</v>
      </c>
      <c r="I614" s="51">
        <v>0</v>
      </c>
      <c r="J614" s="51">
        <v>0</v>
      </c>
      <c r="K614" s="51">
        <v>0</v>
      </c>
      <c r="L614" s="51">
        <v>0</v>
      </c>
      <c r="M614" s="51">
        <v>1</v>
      </c>
      <c r="N614" s="51">
        <v>1</v>
      </c>
      <c r="O614" s="51">
        <v>0</v>
      </c>
      <c r="P614" s="51">
        <v>1</v>
      </c>
      <c r="Q614" s="51">
        <v>1</v>
      </c>
      <c r="R614" s="51">
        <v>0</v>
      </c>
      <c r="S614" s="51">
        <v>0</v>
      </c>
      <c r="T614" s="51">
        <v>0</v>
      </c>
      <c r="U614" s="51">
        <v>0</v>
      </c>
      <c r="V614" s="51">
        <v>0</v>
      </c>
      <c r="W614" s="51">
        <v>0</v>
      </c>
      <c r="X614" s="51">
        <v>0</v>
      </c>
      <c r="Y614" s="51">
        <v>0</v>
      </c>
      <c r="Z614" s="51">
        <v>0</v>
      </c>
      <c r="AA614" s="51">
        <v>0</v>
      </c>
      <c r="AB614" s="51">
        <v>0</v>
      </c>
      <c r="AC614" s="51">
        <v>0</v>
      </c>
      <c r="AD614" s="51">
        <v>0</v>
      </c>
      <c r="AE614" s="51">
        <v>0</v>
      </c>
      <c r="AF614" s="51">
        <v>0</v>
      </c>
      <c r="AG614" s="51">
        <v>0</v>
      </c>
      <c r="AH614" s="51">
        <v>0</v>
      </c>
      <c r="AI614" s="51">
        <v>0</v>
      </c>
      <c r="AJ614" s="51">
        <v>20</v>
      </c>
      <c r="AK614" s="51">
        <v>-16</v>
      </c>
      <c r="AL614" s="107">
        <v>6.0069444444444398E-3</v>
      </c>
      <c r="AM614">
        <v>51.98</v>
      </c>
    </row>
    <row r="615" spans="1:39" x14ac:dyDescent="0.45">
      <c r="A615" s="51" t="s">
        <v>131</v>
      </c>
      <c r="B615" s="51">
        <v>2018</v>
      </c>
      <c r="C615" s="52">
        <v>43435</v>
      </c>
      <c r="D615" s="51" t="s">
        <v>72</v>
      </c>
      <c r="E615" s="51" t="s">
        <v>320</v>
      </c>
      <c r="F615" s="51" t="s">
        <v>40</v>
      </c>
      <c r="G615" s="13">
        <f>(C615-VLOOKUP(E615,Riders!$A$2:$C$3501,2,FALSE))/365</f>
        <v>21.378082191780823</v>
      </c>
      <c r="H615" s="29">
        <v>21</v>
      </c>
      <c r="I615" s="51">
        <v>0</v>
      </c>
      <c r="J615" s="51">
        <v>0</v>
      </c>
      <c r="K615" s="51">
        <v>0</v>
      </c>
      <c r="L615" s="51">
        <v>0</v>
      </c>
      <c r="M615" s="51">
        <v>0</v>
      </c>
      <c r="N615" s="51">
        <v>0</v>
      </c>
      <c r="O615" s="51">
        <v>1</v>
      </c>
      <c r="P615" s="51">
        <v>0</v>
      </c>
      <c r="Q615" s="51">
        <v>0</v>
      </c>
      <c r="R615" s="51">
        <v>0</v>
      </c>
      <c r="S615" s="51">
        <v>0</v>
      </c>
      <c r="T615" s="51">
        <v>0</v>
      </c>
      <c r="U615" s="51">
        <v>0</v>
      </c>
      <c r="V615" s="51">
        <v>0</v>
      </c>
      <c r="W615" s="51">
        <v>0</v>
      </c>
      <c r="X615" s="51">
        <v>0</v>
      </c>
      <c r="Y615" s="51">
        <v>0</v>
      </c>
      <c r="Z615" s="51">
        <v>0</v>
      </c>
      <c r="AA615" s="51">
        <v>0</v>
      </c>
      <c r="AB615" s="51">
        <v>0</v>
      </c>
      <c r="AC615" s="51">
        <v>0</v>
      </c>
      <c r="AD615" s="51">
        <v>0</v>
      </c>
      <c r="AE615" s="51">
        <v>0</v>
      </c>
      <c r="AF615" s="51">
        <v>0</v>
      </c>
      <c r="AG615" s="51">
        <v>0</v>
      </c>
      <c r="AH615" s="51">
        <v>0</v>
      </c>
      <c r="AI615" s="51">
        <v>0</v>
      </c>
      <c r="AJ615" s="51">
        <v>20</v>
      </c>
      <c r="AK615" s="51">
        <v>-19</v>
      </c>
      <c r="AL615" s="107">
        <v>6.0069444444444398E-3</v>
      </c>
      <c r="AM615">
        <v>51.98</v>
      </c>
    </row>
    <row r="616" spans="1:39" x14ac:dyDescent="0.45">
      <c r="A616" s="51" t="s">
        <v>131</v>
      </c>
      <c r="B616" s="51">
        <v>2018</v>
      </c>
      <c r="C616" s="52">
        <v>43435</v>
      </c>
      <c r="D616" s="51" t="s">
        <v>72</v>
      </c>
      <c r="E616" s="51" t="s">
        <v>340</v>
      </c>
      <c r="F616" s="51" t="s">
        <v>65</v>
      </c>
      <c r="G616" s="13">
        <f>(C616-VLOOKUP(E616,Riders!$A$2:$C$3501,2,FALSE))/365</f>
        <v>23.531506849315068</v>
      </c>
      <c r="H616" s="29">
        <v>22</v>
      </c>
      <c r="I616" s="51">
        <v>0</v>
      </c>
      <c r="J616" s="51">
        <v>0</v>
      </c>
      <c r="K616" s="51">
        <v>0</v>
      </c>
      <c r="L616" s="51">
        <v>0</v>
      </c>
      <c r="M616" s="51">
        <v>0</v>
      </c>
      <c r="N616" s="51">
        <v>0</v>
      </c>
      <c r="O616" s="51">
        <v>0</v>
      </c>
      <c r="P616" s="51">
        <v>0</v>
      </c>
      <c r="Q616" s="51">
        <v>0</v>
      </c>
      <c r="R616" s="51">
        <v>0</v>
      </c>
      <c r="S616" s="51">
        <v>0</v>
      </c>
      <c r="T616" s="51">
        <v>0</v>
      </c>
      <c r="U616" s="51">
        <v>0</v>
      </c>
      <c r="V616" s="51">
        <v>0</v>
      </c>
      <c r="W616" s="51">
        <v>0</v>
      </c>
      <c r="X616" s="51">
        <v>0</v>
      </c>
      <c r="Y616" s="51">
        <v>0</v>
      </c>
      <c r="Z616" s="51">
        <v>0</v>
      </c>
      <c r="AA616" s="51">
        <v>0</v>
      </c>
      <c r="AB616" s="51">
        <v>0</v>
      </c>
      <c r="AC616" s="51">
        <v>0</v>
      </c>
      <c r="AD616" s="51">
        <v>0</v>
      </c>
      <c r="AE616" s="51">
        <v>0</v>
      </c>
      <c r="AF616" s="51">
        <v>0</v>
      </c>
      <c r="AG616" s="51">
        <v>0</v>
      </c>
      <c r="AH616" s="51">
        <v>0</v>
      </c>
      <c r="AI616" s="51">
        <v>0</v>
      </c>
      <c r="AJ616" s="51">
        <v>20</v>
      </c>
      <c r="AK616" s="51">
        <v>-20</v>
      </c>
      <c r="AL616" s="107">
        <v>6.0069444444444398E-3</v>
      </c>
      <c r="AM616">
        <v>51.98</v>
      </c>
    </row>
    <row r="617" spans="1:39" x14ac:dyDescent="0.45">
      <c r="A617" s="51" t="s">
        <v>131</v>
      </c>
      <c r="B617" s="51">
        <v>2018</v>
      </c>
      <c r="C617" s="52">
        <v>43435</v>
      </c>
      <c r="D617" s="51" t="s">
        <v>72</v>
      </c>
      <c r="E617" s="51" t="s">
        <v>350</v>
      </c>
      <c r="F617" s="51" t="s">
        <v>15</v>
      </c>
      <c r="G617" s="13">
        <f>(C617-VLOOKUP(E617,Riders!$A$2:$C$3501,2,FALSE))/365</f>
        <v>23.24931506849315</v>
      </c>
      <c r="H617" s="29">
        <v>23</v>
      </c>
      <c r="I617" s="51">
        <v>0</v>
      </c>
      <c r="J617" s="51">
        <v>0</v>
      </c>
      <c r="K617" s="51">
        <v>0</v>
      </c>
      <c r="L617" s="51">
        <v>0</v>
      </c>
      <c r="M617" s="51">
        <v>0</v>
      </c>
      <c r="N617" s="51">
        <v>0</v>
      </c>
      <c r="O617" s="51">
        <v>0</v>
      </c>
      <c r="P617" s="51">
        <v>0</v>
      </c>
      <c r="Q617" s="51">
        <v>0</v>
      </c>
      <c r="R617" s="51">
        <v>0</v>
      </c>
      <c r="S617" s="51">
        <v>0</v>
      </c>
      <c r="T617" s="51">
        <v>0</v>
      </c>
      <c r="U617" s="51">
        <v>0</v>
      </c>
      <c r="V617" s="51">
        <v>0</v>
      </c>
      <c r="W617" s="51">
        <v>0</v>
      </c>
      <c r="X617" s="51">
        <v>0</v>
      </c>
      <c r="Y617" s="51">
        <v>0</v>
      </c>
      <c r="Z617" s="51">
        <v>0</v>
      </c>
      <c r="AA617" s="51">
        <v>0</v>
      </c>
      <c r="AB617" s="51">
        <v>0</v>
      </c>
      <c r="AC617" s="51">
        <v>0</v>
      </c>
      <c r="AD617" s="51">
        <v>0</v>
      </c>
      <c r="AE617" s="51">
        <v>0</v>
      </c>
      <c r="AF617" s="51">
        <v>0</v>
      </c>
      <c r="AG617" s="51">
        <v>0</v>
      </c>
      <c r="AH617" s="51">
        <v>0</v>
      </c>
      <c r="AI617" s="51">
        <v>0</v>
      </c>
      <c r="AJ617" s="51">
        <v>20</v>
      </c>
      <c r="AK617" s="51">
        <v>-20</v>
      </c>
      <c r="AL617" s="107">
        <v>6.0069444444444398E-3</v>
      </c>
      <c r="AM617">
        <v>51.98</v>
      </c>
    </row>
    <row r="618" spans="1:39" x14ac:dyDescent="0.45">
      <c r="A618" s="51" t="s">
        <v>131</v>
      </c>
      <c r="B618" s="51">
        <v>2018</v>
      </c>
      <c r="C618" s="52">
        <v>43435</v>
      </c>
      <c r="D618" s="51" t="s">
        <v>72</v>
      </c>
      <c r="E618" s="51" t="s">
        <v>1415</v>
      </c>
      <c r="F618" s="51" t="s">
        <v>230</v>
      </c>
      <c r="G618" s="13">
        <f>(C618-VLOOKUP(E618,Riders!$A$2:$C$3501,2,FALSE))/365</f>
        <v>28.835616438356166</v>
      </c>
      <c r="H618" s="29">
        <v>24</v>
      </c>
      <c r="I618" s="51">
        <v>0</v>
      </c>
      <c r="J618" s="51">
        <v>0</v>
      </c>
      <c r="K618" s="51">
        <v>0</v>
      </c>
      <c r="L618" s="51">
        <v>0</v>
      </c>
      <c r="M618" s="51">
        <v>0</v>
      </c>
      <c r="N618" s="51">
        <v>0</v>
      </c>
      <c r="O618" s="51">
        <v>0</v>
      </c>
      <c r="P618" s="51">
        <v>0</v>
      </c>
      <c r="Q618" s="51">
        <v>0</v>
      </c>
      <c r="R618" s="51">
        <v>0</v>
      </c>
      <c r="S618" s="51">
        <v>0</v>
      </c>
      <c r="T618" s="51">
        <v>0</v>
      </c>
      <c r="U618" s="51">
        <v>0</v>
      </c>
      <c r="V618" s="51">
        <v>0</v>
      </c>
      <c r="W618" s="51">
        <v>0</v>
      </c>
      <c r="X618" s="51">
        <v>0</v>
      </c>
      <c r="Y618" s="51">
        <v>0</v>
      </c>
      <c r="Z618" s="51">
        <v>0</v>
      </c>
      <c r="AA618" s="51">
        <v>0</v>
      </c>
      <c r="AB618" s="51">
        <v>0</v>
      </c>
      <c r="AC618" s="51">
        <v>0</v>
      </c>
      <c r="AD618" s="51">
        <v>0</v>
      </c>
      <c r="AE618" s="51">
        <v>0</v>
      </c>
      <c r="AF618" s="51">
        <v>0</v>
      </c>
      <c r="AG618" s="51">
        <v>0</v>
      </c>
      <c r="AH618" s="51">
        <v>0</v>
      </c>
      <c r="AI618" s="51">
        <v>0</v>
      </c>
      <c r="AJ618" s="51">
        <v>20</v>
      </c>
      <c r="AK618" s="51">
        <v>-20</v>
      </c>
      <c r="AL618" s="107">
        <v>6.0069444444444398E-3</v>
      </c>
      <c r="AM618">
        <v>51.98</v>
      </c>
    </row>
    <row r="619" spans="1:39" x14ac:dyDescent="0.45">
      <c r="A619" s="47" t="s">
        <v>93</v>
      </c>
      <c r="B619" s="47">
        <v>2018</v>
      </c>
      <c r="C619" s="49">
        <v>43401</v>
      </c>
      <c r="D619" s="47" t="s">
        <v>72</v>
      </c>
      <c r="E619" s="47" t="s">
        <v>300</v>
      </c>
      <c r="F619" s="47" t="s">
        <v>56</v>
      </c>
      <c r="G619" s="13">
        <f>(C619-VLOOKUP(E619,Riders!$A$2:$C$3501,2,FALSE))/365</f>
        <v>31.298630136986301</v>
      </c>
      <c r="H619" s="30">
        <v>1</v>
      </c>
      <c r="I619" s="47">
        <v>0</v>
      </c>
      <c r="J619" s="47">
        <v>0</v>
      </c>
      <c r="K619" s="47">
        <v>0</v>
      </c>
      <c r="L619" s="47">
        <v>0</v>
      </c>
      <c r="M619" s="47">
        <v>0</v>
      </c>
      <c r="N619" s="47">
        <v>0</v>
      </c>
      <c r="O619" s="47">
        <v>0</v>
      </c>
      <c r="P619" s="47">
        <v>0</v>
      </c>
      <c r="Q619" s="47">
        <v>0</v>
      </c>
      <c r="R619" s="47">
        <v>0</v>
      </c>
      <c r="S619" s="47">
        <v>0</v>
      </c>
      <c r="T619" s="47">
        <v>0</v>
      </c>
      <c r="U619" s="47">
        <v>0</v>
      </c>
      <c r="V619" s="47">
        <v>0</v>
      </c>
      <c r="W619" s="47">
        <v>0</v>
      </c>
      <c r="X619" s="47">
        <v>0</v>
      </c>
      <c r="Y619" s="47">
        <v>0</v>
      </c>
      <c r="Z619" s="47">
        <v>0</v>
      </c>
      <c r="AA619" s="47">
        <v>1</v>
      </c>
      <c r="AB619" s="47">
        <v>1</v>
      </c>
      <c r="AC619" s="47">
        <v>0</v>
      </c>
      <c r="AD619" s="47">
        <v>0</v>
      </c>
      <c r="AE619" s="47">
        <v>0</v>
      </c>
      <c r="AF619" s="47">
        <v>0</v>
      </c>
      <c r="AG619" s="47">
        <v>0</v>
      </c>
      <c r="AH619" s="47">
        <v>0</v>
      </c>
      <c r="AI619" s="47">
        <v>20</v>
      </c>
      <c r="AJ619" s="47">
        <v>0</v>
      </c>
      <c r="AK619" s="47">
        <v>22</v>
      </c>
      <c r="AL619" s="107">
        <v>6.0648148148148145E-3</v>
      </c>
      <c r="AM619">
        <v>51.512</v>
      </c>
    </row>
    <row r="620" spans="1:39" x14ac:dyDescent="0.45">
      <c r="A620" s="47" t="s">
        <v>93</v>
      </c>
      <c r="B620" s="47">
        <v>2018</v>
      </c>
      <c r="C620" s="49">
        <v>43401</v>
      </c>
      <c r="D620" s="47" t="s">
        <v>72</v>
      </c>
      <c r="E620" s="47" t="s">
        <v>840</v>
      </c>
      <c r="F620" s="47" t="s">
        <v>44</v>
      </c>
      <c r="G620" s="13" t="e">
        <f>(C620-VLOOKUP(E620,Riders!$A$2:$C$3501,2,FALSE))/365</f>
        <v>#N/A</v>
      </c>
      <c r="H620" s="30">
        <v>2</v>
      </c>
      <c r="I620" s="47">
        <v>0</v>
      </c>
      <c r="J620" s="47">
        <v>0</v>
      </c>
      <c r="K620" s="47">
        <v>0</v>
      </c>
      <c r="L620" s="47">
        <v>0</v>
      </c>
      <c r="M620" s="47">
        <v>0</v>
      </c>
      <c r="N620" s="47">
        <v>0</v>
      </c>
      <c r="O620" s="47">
        <v>0</v>
      </c>
      <c r="P620" s="47">
        <v>0</v>
      </c>
      <c r="Q620" s="47">
        <v>0</v>
      </c>
      <c r="R620" s="47">
        <v>0</v>
      </c>
      <c r="S620" s="47">
        <v>0</v>
      </c>
      <c r="T620" s="47">
        <v>0</v>
      </c>
      <c r="U620" s="47">
        <v>0</v>
      </c>
      <c r="V620" s="47">
        <v>0</v>
      </c>
      <c r="W620" s="47">
        <v>0</v>
      </c>
      <c r="X620" s="47">
        <v>1</v>
      </c>
      <c r="Y620" s="47">
        <v>1</v>
      </c>
      <c r="Z620" s="47">
        <v>1</v>
      </c>
      <c r="AA620" s="47">
        <v>0</v>
      </c>
      <c r="AB620" s="47">
        <v>0</v>
      </c>
      <c r="AC620" s="47">
        <v>1</v>
      </c>
      <c r="AD620" s="47">
        <v>1</v>
      </c>
      <c r="AE620" s="47">
        <v>1</v>
      </c>
      <c r="AF620" s="47">
        <v>1</v>
      </c>
      <c r="AG620" s="47">
        <v>1</v>
      </c>
      <c r="AH620" s="47">
        <v>1</v>
      </c>
      <c r="AI620" s="47">
        <v>0</v>
      </c>
      <c r="AJ620" s="47">
        <v>0</v>
      </c>
      <c r="AK620" s="47">
        <v>9</v>
      </c>
      <c r="AL620" s="107">
        <v>6.0648148148148145E-3</v>
      </c>
      <c r="AM620">
        <v>51.512</v>
      </c>
    </row>
    <row r="621" spans="1:39" x14ac:dyDescent="0.45">
      <c r="A621" s="47" t="s">
        <v>93</v>
      </c>
      <c r="B621" s="47">
        <v>2018</v>
      </c>
      <c r="C621" s="49">
        <v>43401</v>
      </c>
      <c r="D621" s="47" t="s">
        <v>72</v>
      </c>
      <c r="E621" s="47" t="s">
        <v>309</v>
      </c>
      <c r="F621" s="47" t="s">
        <v>25</v>
      </c>
      <c r="G621" s="13">
        <f>(C621-VLOOKUP(E621,Riders!$A$2:$C$3501,2,FALSE))/365</f>
        <v>26.528767123287672</v>
      </c>
      <c r="H621" s="30">
        <v>3</v>
      </c>
      <c r="I621" s="47">
        <v>1</v>
      </c>
      <c r="J621" s="47">
        <v>0</v>
      </c>
      <c r="K621" s="47">
        <v>0</v>
      </c>
      <c r="L621" s="47">
        <v>0</v>
      </c>
      <c r="M621" s="47">
        <v>0</v>
      </c>
      <c r="N621" s="47">
        <v>0</v>
      </c>
      <c r="O621" s="47">
        <v>0</v>
      </c>
      <c r="P621" s="47">
        <v>0</v>
      </c>
      <c r="Q621" s="47">
        <v>0</v>
      </c>
      <c r="R621" s="47">
        <v>1</v>
      </c>
      <c r="S621" s="47">
        <v>1</v>
      </c>
      <c r="T621" s="47">
        <v>0</v>
      </c>
      <c r="U621" s="47">
        <v>0</v>
      </c>
      <c r="V621" s="47">
        <v>0</v>
      </c>
      <c r="W621" s="47">
        <v>0</v>
      </c>
      <c r="X621" s="47">
        <v>0</v>
      </c>
      <c r="Y621" s="47">
        <v>0</v>
      </c>
      <c r="Z621" s="47">
        <v>0</v>
      </c>
      <c r="AA621" s="47">
        <v>0</v>
      </c>
      <c r="AB621" s="47">
        <v>0</v>
      </c>
      <c r="AC621" s="47">
        <v>0</v>
      </c>
      <c r="AD621" s="47">
        <v>0</v>
      </c>
      <c r="AE621" s="47">
        <v>0</v>
      </c>
      <c r="AF621" s="47">
        <v>0</v>
      </c>
      <c r="AG621" s="47">
        <v>0</v>
      </c>
      <c r="AH621" s="47">
        <v>0</v>
      </c>
      <c r="AI621" s="47">
        <v>0</v>
      </c>
      <c r="AJ621" s="47">
        <v>0</v>
      </c>
      <c r="AK621" s="47">
        <v>3</v>
      </c>
      <c r="AL621" s="107">
        <v>6.0648148148148102E-3</v>
      </c>
      <c r="AM621">
        <v>51.512</v>
      </c>
    </row>
    <row r="622" spans="1:39" x14ac:dyDescent="0.45">
      <c r="A622" s="47" t="s">
        <v>93</v>
      </c>
      <c r="B622" s="47">
        <v>2018</v>
      </c>
      <c r="C622" s="49">
        <v>43401</v>
      </c>
      <c r="D622" s="47" t="s">
        <v>72</v>
      </c>
      <c r="E622" s="47" t="s">
        <v>237</v>
      </c>
      <c r="F622" s="47" t="s">
        <v>238</v>
      </c>
      <c r="G622" s="13">
        <f>(C622-VLOOKUP(E622,Riders!$A$2:$C$3501,2,FALSE))/365</f>
        <v>22.443835616438356</v>
      </c>
      <c r="H622" s="30">
        <v>4</v>
      </c>
      <c r="I622" s="47">
        <v>0</v>
      </c>
      <c r="J622" s="47">
        <v>0</v>
      </c>
      <c r="K622" s="47">
        <v>0</v>
      </c>
      <c r="L622" s="47">
        <v>0</v>
      </c>
      <c r="M622" s="47">
        <v>1</v>
      </c>
      <c r="N622" s="47">
        <v>0</v>
      </c>
      <c r="O622" s="47">
        <v>0</v>
      </c>
      <c r="P622" s="47">
        <v>1</v>
      </c>
      <c r="Q622" s="47">
        <v>0</v>
      </c>
      <c r="R622" s="47">
        <v>0</v>
      </c>
      <c r="S622" s="47">
        <v>0</v>
      </c>
      <c r="T622" s="47">
        <v>0</v>
      </c>
      <c r="U622" s="47">
        <v>0</v>
      </c>
      <c r="V622" s="47">
        <v>0</v>
      </c>
      <c r="W622" s="47">
        <v>0</v>
      </c>
      <c r="X622" s="47">
        <v>0</v>
      </c>
      <c r="Y622" s="47">
        <v>0</v>
      </c>
      <c r="Z622" s="47">
        <v>0</v>
      </c>
      <c r="AA622" s="47">
        <v>0</v>
      </c>
      <c r="AB622" s="47">
        <v>0</v>
      </c>
      <c r="AC622" s="47">
        <v>0</v>
      </c>
      <c r="AD622" s="47">
        <v>0</v>
      </c>
      <c r="AE622" s="47">
        <v>0</v>
      </c>
      <c r="AF622" s="47">
        <v>0</v>
      </c>
      <c r="AG622" s="47">
        <v>0</v>
      </c>
      <c r="AH622" s="47">
        <v>0</v>
      </c>
      <c r="AI622" s="47">
        <v>0</v>
      </c>
      <c r="AJ622" s="47">
        <v>0</v>
      </c>
      <c r="AK622" s="47">
        <v>2</v>
      </c>
      <c r="AL622" s="107">
        <v>6.0648148148148102E-3</v>
      </c>
      <c r="AM622">
        <v>51.512</v>
      </c>
    </row>
    <row r="623" spans="1:39" x14ac:dyDescent="0.45">
      <c r="A623" s="47" t="s">
        <v>93</v>
      </c>
      <c r="B623" s="47">
        <v>2018</v>
      </c>
      <c r="C623" s="49">
        <v>43401</v>
      </c>
      <c r="D623" s="47" t="s">
        <v>72</v>
      </c>
      <c r="E623" s="47" t="s">
        <v>322</v>
      </c>
      <c r="F623" s="47" t="s">
        <v>29</v>
      </c>
      <c r="G623" s="13">
        <f>(C623-VLOOKUP(E623,Riders!$A$2:$C$3501,2,FALSE))/365</f>
        <v>30.791780821917808</v>
      </c>
      <c r="H623" s="30">
        <v>5</v>
      </c>
      <c r="I623" s="47">
        <v>0</v>
      </c>
      <c r="J623" s="47">
        <v>0</v>
      </c>
      <c r="K623" s="47">
        <v>0</v>
      </c>
      <c r="L623" s="47">
        <v>0</v>
      </c>
      <c r="M623" s="47">
        <v>0</v>
      </c>
      <c r="N623" s="47">
        <v>0</v>
      </c>
      <c r="O623" s="47">
        <v>0</v>
      </c>
      <c r="P623" s="47">
        <v>0</v>
      </c>
      <c r="Q623" s="47">
        <v>1</v>
      </c>
      <c r="R623" s="47">
        <v>0</v>
      </c>
      <c r="S623" s="47">
        <v>0</v>
      </c>
      <c r="T623" s="47">
        <v>0</v>
      </c>
      <c r="U623" s="47">
        <v>0</v>
      </c>
      <c r="V623" s="47">
        <v>0</v>
      </c>
      <c r="W623" s="47">
        <v>1</v>
      </c>
      <c r="X623" s="47">
        <v>0</v>
      </c>
      <c r="Y623" s="47">
        <v>0</v>
      </c>
      <c r="Z623" s="47">
        <v>0</v>
      </c>
      <c r="AA623" s="47">
        <v>0</v>
      </c>
      <c r="AB623" s="47">
        <v>0</v>
      </c>
      <c r="AC623" s="47">
        <v>0</v>
      </c>
      <c r="AD623" s="47">
        <v>0</v>
      </c>
      <c r="AE623" s="47">
        <v>0</v>
      </c>
      <c r="AF623" s="47">
        <v>0</v>
      </c>
      <c r="AG623" s="47">
        <v>0</v>
      </c>
      <c r="AH623" s="47">
        <v>0</v>
      </c>
      <c r="AI623" s="47">
        <v>0</v>
      </c>
      <c r="AJ623" s="47">
        <v>0</v>
      </c>
      <c r="AK623" s="47">
        <v>2</v>
      </c>
      <c r="AL623" s="107">
        <v>6.0648148148148102E-3</v>
      </c>
      <c r="AM623">
        <v>51.512</v>
      </c>
    </row>
    <row r="624" spans="1:39" x14ac:dyDescent="0.45">
      <c r="A624" s="47" t="s">
        <v>93</v>
      </c>
      <c r="B624" s="47">
        <v>2018</v>
      </c>
      <c r="C624" s="49">
        <v>43401</v>
      </c>
      <c r="D624" s="47" t="s">
        <v>72</v>
      </c>
      <c r="E624" s="47" t="s">
        <v>221</v>
      </c>
      <c r="F624" s="47" t="s">
        <v>40</v>
      </c>
      <c r="G624" s="13">
        <f>(C624-VLOOKUP(E624,Riders!$A$2:$C$3501,2,FALSE))/365</f>
        <v>21.564383561643837</v>
      </c>
      <c r="H624" s="30">
        <v>6</v>
      </c>
      <c r="I624" s="47">
        <v>0</v>
      </c>
      <c r="J624" s="47">
        <v>0</v>
      </c>
      <c r="K624" s="47">
        <v>0</v>
      </c>
      <c r="L624" s="47">
        <v>0</v>
      </c>
      <c r="M624" s="47">
        <v>0</v>
      </c>
      <c r="N624" s="47">
        <v>0</v>
      </c>
      <c r="O624" s="47">
        <v>0</v>
      </c>
      <c r="P624" s="47">
        <v>0</v>
      </c>
      <c r="Q624" s="47">
        <v>0</v>
      </c>
      <c r="R624" s="47">
        <v>0</v>
      </c>
      <c r="S624" s="47">
        <v>0</v>
      </c>
      <c r="T624" s="47">
        <v>1</v>
      </c>
      <c r="U624" s="47">
        <v>0</v>
      </c>
      <c r="V624" s="47">
        <v>1</v>
      </c>
      <c r="W624" s="47">
        <v>0</v>
      </c>
      <c r="X624" s="47">
        <v>0</v>
      </c>
      <c r="Y624" s="47">
        <v>0</v>
      </c>
      <c r="Z624" s="47">
        <v>0</v>
      </c>
      <c r="AA624" s="47">
        <v>0</v>
      </c>
      <c r="AB624" s="47">
        <v>0</v>
      </c>
      <c r="AC624" s="47">
        <v>0</v>
      </c>
      <c r="AD624" s="47">
        <v>0</v>
      </c>
      <c r="AE624" s="47">
        <v>0</v>
      </c>
      <c r="AF624" s="47">
        <v>0</v>
      </c>
      <c r="AG624" s="47">
        <v>0</v>
      </c>
      <c r="AH624" s="47">
        <v>0</v>
      </c>
      <c r="AI624" s="47">
        <v>0</v>
      </c>
      <c r="AJ624" s="47">
        <v>0</v>
      </c>
      <c r="AK624" s="47">
        <v>2</v>
      </c>
      <c r="AL624" s="107">
        <v>6.0648148148148102E-3</v>
      </c>
      <c r="AM624">
        <v>51.512</v>
      </c>
    </row>
    <row r="625" spans="1:39" x14ac:dyDescent="0.45">
      <c r="A625" s="47" t="s">
        <v>93</v>
      </c>
      <c r="B625" s="47">
        <v>2018</v>
      </c>
      <c r="C625" s="49">
        <v>43401</v>
      </c>
      <c r="D625" s="47" t="s">
        <v>72</v>
      </c>
      <c r="E625" s="47" t="s">
        <v>214</v>
      </c>
      <c r="F625" s="47" t="s">
        <v>67</v>
      </c>
      <c r="G625" s="13">
        <f>(C625-VLOOKUP(E625,Riders!$A$2:$C$3501,2,FALSE))/365</f>
        <v>23.860273972602741</v>
      </c>
      <c r="H625" s="30">
        <v>7</v>
      </c>
      <c r="I625" s="47">
        <v>0</v>
      </c>
      <c r="J625" s="47">
        <v>0</v>
      </c>
      <c r="K625" s="47">
        <v>1</v>
      </c>
      <c r="L625" s="47">
        <v>0</v>
      </c>
      <c r="M625" s="47">
        <v>0</v>
      </c>
      <c r="N625" s="47">
        <v>1</v>
      </c>
      <c r="O625" s="47">
        <v>0</v>
      </c>
      <c r="P625" s="47">
        <v>0</v>
      </c>
      <c r="Q625" s="47">
        <v>0</v>
      </c>
      <c r="R625" s="47">
        <v>0</v>
      </c>
      <c r="S625" s="47">
        <v>0</v>
      </c>
      <c r="T625" s="47">
        <v>0</v>
      </c>
      <c r="U625" s="47">
        <v>0</v>
      </c>
      <c r="V625" s="47">
        <v>0</v>
      </c>
      <c r="W625" s="47">
        <v>0</v>
      </c>
      <c r="X625" s="47">
        <v>0</v>
      </c>
      <c r="Y625" s="47">
        <v>0</v>
      </c>
      <c r="Z625" s="47">
        <v>0</v>
      </c>
      <c r="AA625" s="47">
        <v>0</v>
      </c>
      <c r="AB625" s="47">
        <v>0</v>
      </c>
      <c r="AC625" s="47">
        <v>0</v>
      </c>
      <c r="AD625" s="47">
        <v>0</v>
      </c>
      <c r="AE625" s="47">
        <v>0</v>
      </c>
      <c r="AF625" s="47">
        <v>0</v>
      </c>
      <c r="AG625" s="47">
        <v>0</v>
      </c>
      <c r="AH625" s="47">
        <v>0</v>
      </c>
      <c r="AI625" s="47">
        <v>0</v>
      </c>
      <c r="AJ625" s="47">
        <v>0</v>
      </c>
      <c r="AK625" s="47">
        <v>2</v>
      </c>
      <c r="AL625" s="107">
        <v>6.0648148148148102E-3</v>
      </c>
      <c r="AM625">
        <v>51.512</v>
      </c>
    </row>
    <row r="626" spans="1:39" x14ac:dyDescent="0.45">
      <c r="A626" s="47" t="s">
        <v>93</v>
      </c>
      <c r="B626" s="47">
        <v>2018</v>
      </c>
      <c r="C626" s="49">
        <v>43401</v>
      </c>
      <c r="D626" s="47" t="s">
        <v>72</v>
      </c>
      <c r="E626" s="47" t="s">
        <v>332</v>
      </c>
      <c r="F626" s="47" t="s">
        <v>17</v>
      </c>
      <c r="G626" s="13">
        <f>(C626-VLOOKUP(E626,Riders!$A$2:$C$3501,2,FALSE))/365</f>
        <v>27.19178082191781</v>
      </c>
      <c r="H626" s="30">
        <v>8</v>
      </c>
      <c r="I626" s="47">
        <v>0</v>
      </c>
      <c r="J626" s="47">
        <v>0</v>
      </c>
      <c r="K626" s="47">
        <v>0</v>
      </c>
      <c r="L626" s="47">
        <v>1</v>
      </c>
      <c r="M626" s="47">
        <v>0</v>
      </c>
      <c r="N626" s="47">
        <v>0</v>
      </c>
      <c r="O626" s="47">
        <v>0</v>
      </c>
      <c r="P626" s="47">
        <v>0</v>
      </c>
      <c r="Q626" s="47">
        <v>0</v>
      </c>
      <c r="R626" s="47">
        <v>0</v>
      </c>
      <c r="S626" s="47">
        <v>0</v>
      </c>
      <c r="T626" s="47">
        <v>0</v>
      </c>
      <c r="U626" s="47">
        <v>0</v>
      </c>
      <c r="V626" s="47">
        <v>0</v>
      </c>
      <c r="W626" s="47">
        <v>0</v>
      </c>
      <c r="X626" s="47">
        <v>0</v>
      </c>
      <c r="Y626" s="47">
        <v>0</v>
      </c>
      <c r="Z626" s="47">
        <v>0</v>
      </c>
      <c r="AA626" s="47">
        <v>0</v>
      </c>
      <c r="AB626" s="47">
        <v>0</v>
      </c>
      <c r="AC626" s="47">
        <v>0</v>
      </c>
      <c r="AD626" s="47">
        <v>0</v>
      </c>
      <c r="AE626" s="47">
        <v>0</v>
      </c>
      <c r="AF626" s="47">
        <v>0</v>
      </c>
      <c r="AG626" s="47">
        <v>0</v>
      </c>
      <c r="AH626" s="47">
        <v>0</v>
      </c>
      <c r="AI626" s="47">
        <v>0</v>
      </c>
      <c r="AJ626" s="47">
        <v>0</v>
      </c>
      <c r="AK626" s="47">
        <v>1</v>
      </c>
      <c r="AL626" s="107">
        <v>6.0648148148148102E-3</v>
      </c>
      <c r="AM626">
        <v>51.512</v>
      </c>
    </row>
    <row r="627" spans="1:39" x14ac:dyDescent="0.45">
      <c r="A627" s="47" t="s">
        <v>93</v>
      </c>
      <c r="B627" s="47">
        <v>2018</v>
      </c>
      <c r="C627" s="49">
        <v>43401</v>
      </c>
      <c r="D627" s="47" t="s">
        <v>72</v>
      </c>
      <c r="E627" s="47" t="s">
        <v>307</v>
      </c>
      <c r="F627" s="47" t="s">
        <v>27</v>
      </c>
      <c r="G627" s="13">
        <f>(C627-VLOOKUP(E627,Riders!$A$2:$C$3501,2,FALSE))/365</f>
        <v>25.424657534246574</v>
      </c>
      <c r="H627" s="30">
        <v>9</v>
      </c>
      <c r="I627" s="47">
        <v>0</v>
      </c>
      <c r="J627" s="47">
        <v>0</v>
      </c>
      <c r="K627" s="47">
        <v>0</v>
      </c>
      <c r="L627" s="47">
        <v>0</v>
      </c>
      <c r="M627" s="47">
        <v>0</v>
      </c>
      <c r="N627" s="47">
        <v>0</v>
      </c>
      <c r="O627" s="47">
        <v>1</v>
      </c>
      <c r="P627" s="47">
        <v>0</v>
      </c>
      <c r="Q627" s="47">
        <v>0</v>
      </c>
      <c r="R627" s="47">
        <v>0</v>
      </c>
      <c r="S627" s="47">
        <v>0</v>
      </c>
      <c r="T627" s="47">
        <v>0</v>
      </c>
      <c r="U627" s="47">
        <v>0</v>
      </c>
      <c r="V627" s="47">
        <v>0</v>
      </c>
      <c r="W627" s="47">
        <v>0</v>
      </c>
      <c r="X627" s="47">
        <v>0</v>
      </c>
      <c r="Y627" s="47">
        <v>0</v>
      </c>
      <c r="Z627" s="47">
        <v>0</v>
      </c>
      <c r="AA627" s="47">
        <v>0</v>
      </c>
      <c r="AB627" s="47">
        <v>0</v>
      </c>
      <c r="AC627" s="47">
        <v>0</v>
      </c>
      <c r="AD627" s="47">
        <v>0</v>
      </c>
      <c r="AE627" s="47">
        <v>0</v>
      </c>
      <c r="AF627" s="47">
        <v>0</v>
      </c>
      <c r="AG627" s="47">
        <v>0</v>
      </c>
      <c r="AH627" s="47">
        <v>0</v>
      </c>
      <c r="AI627" s="47">
        <v>0</v>
      </c>
      <c r="AJ627" s="47">
        <v>0</v>
      </c>
      <c r="AK627" s="47">
        <v>1</v>
      </c>
      <c r="AL627" s="107">
        <v>6.0648148148148102E-3</v>
      </c>
      <c r="AM627">
        <v>51.512</v>
      </c>
    </row>
    <row r="628" spans="1:39" x14ac:dyDescent="0.45">
      <c r="A628" s="47" t="s">
        <v>93</v>
      </c>
      <c r="B628" s="47">
        <v>2018</v>
      </c>
      <c r="C628" s="49">
        <v>43401</v>
      </c>
      <c r="D628" s="47" t="s">
        <v>72</v>
      </c>
      <c r="E628" s="47" t="s">
        <v>227</v>
      </c>
      <c r="F628" s="47" t="s">
        <v>53</v>
      </c>
      <c r="G628" s="13">
        <f>(C628-VLOOKUP(E628,Riders!$A$2:$C$3501,2,FALSE))/365</f>
        <v>20.67945205479452</v>
      </c>
      <c r="H628" s="30">
        <v>10</v>
      </c>
      <c r="I628" s="47">
        <v>0</v>
      </c>
      <c r="J628" s="47">
        <v>1</v>
      </c>
      <c r="K628" s="47">
        <v>0</v>
      </c>
      <c r="L628" s="47">
        <v>0</v>
      </c>
      <c r="M628" s="47">
        <v>0</v>
      </c>
      <c r="N628" s="47">
        <v>0</v>
      </c>
      <c r="O628" s="47">
        <v>0</v>
      </c>
      <c r="P628" s="47">
        <v>0</v>
      </c>
      <c r="Q628" s="47">
        <v>0</v>
      </c>
      <c r="R628" s="47">
        <v>0</v>
      </c>
      <c r="S628" s="47">
        <v>0</v>
      </c>
      <c r="T628" s="47">
        <v>0</v>
      </c>
      <c r="U628" s="47">
        <v>0</v>
      </c>
      <c r="V628" s="47">
        <v>0</v>
      </c>
      <c r="W628" s="47">
        <v>0</v>
      </c>
      <c r="X628" s="47">
        <v>0</v>
      </c>
      <c r="Y628" s="47">
        <v>0</v>
      </c>
      <c r="Z628" s="47">
        <v>0</v>
      </c>
      <c r="AA628" s="47">
        <v>0</v>
      </c>
      <c r="AB628" s="47">
        <v>0</v>
      </c>
      <c r="AC628" s="47">
        <v>0</v>
      </c>
      <c r="AD628" s="47">
        <v>0</v>
      </c>
      <c r="AE628" s="47">
        <v>0</v>
      </c>
      <c r="AF628" s="47">
        <v>0</v>
      </c>
      <c r="AG628" s="47">
        <v>0</v>
      </c>
      <c r="AH628" s="47">
        <v>0</v>
      </c>
      <c r="AI628" s="47">
        <v>0</v>
      </c>
      <c r="AJ628" s="47">
        <v>0</v>
      </c>
      <c r="AK628" s="47">
        <v>1</v>
      </c>
      <c r="AL628" s="107">
        <v>6.0648148148148102E-3</v>
      </c>
      <c r="AM628">
        <v>51.512</v>
      </c>
    </row>
    <row r="629" spans="1:39" x14ac:dyDescent="0.45">
      <c r="A629" s="47" t="s">
        <v>93</v>
      </c>
      <c r="B629" s="47">
        <v>2018</v>
      </c>
      <c r="C629" s="49">
        <v>43401</v>
      </c>
      <c r="D629" s="47" t="s">
        <v>72</v>
      </c>
      <c r="E629" s="47" t="s">
        <v>334</v>
      </c>
      <c r="F629" s="47" t="s">
        <v>118</v>
      </c>
      <c r="G629" s="13">
        <f>(C629-VLOOKUP(E629,Riders!$A$2:$C$3501,2,FALSE))/365</f>
        <v>26.021917808219179</v>
      </c>
      <c r="H629" s="30">
        <v>11</v>
      </c>
      <c r="I629" s="47">
        <v>0</v>
      </c>
      <c r="J629" s="47">
        <v>0</v>
      </c>
      <c r="K629" s="47">
        <v>0</v>
      </c>
      <c r="L629" s="47">
        <v>0</v>
      </c>
      <c r="M629" s="47">
        <v>0</v>
      </c>
      <c r="N629" s="47">
        <v>0</v>
      </c>
      <c r="O629" s="47">
        <v>0</v>
      </c>
      <c r="P629" s="47">
        <v>0</v>
      </c>
      <c r="Q629" s="47">
        <v>0</v>
      </c>
      <c r="R629" s="47">
        <v>0</v>
      </c>
      <c r="S629" s="47">
        <v>0</v>
      </c>
      <c r="T629" s="47">
        <v>0</v>
      </c>
      <c r="U629" s="47">
        <v>1</v>
      </c>
      <c r="V629" s="47">
        <v>0</v>
      </c>
      <c r="W629" s="47">
        <v>0</v>
      </c>
      <c r="X629" s="47">
        <v>0</v>
      </c>
      <c r="Y629" s="47">
        <v>0</v>
      </c>
      <c r="Z629" s="47">
        <v>0</v>
      </c>
      <c r="AA629" s="47">
        <v>0</v>
      </c>
      <c r="AB629" s="47">
        <v>0</v>
      </c>
      <c r="AC629" s="47">
        <v>0</v>
      </c>
      <c r="AD629" s="47">
        <v>0</v>
      </c>
      <c r="AE629" s="47">
        <v>0</v>
      </c>
      <c r="AF629" s="47">
        <v>0</v>
      </c>
      <c r="AG629" s="47">
        <v>0</v>
      </c>
      <c r="AH629" s="47">
        <v>0</v>
      </c>
      <c r="AI629" s="47">
        <v>0</v>
      </c>
      <c r="AJ629" s="47">
        <v>0</v>
      </c>
      <c r="AK629" s="47">
        <v>1</v>
      </c>
      <c r="AL629" s="107">
        <v>6.0648148148148102E-3</v>
      </c>
      <c r="AM629">
        <v>51.512</v>
      </c>
    </row>
    <row r="630" spans="1:39" x14ac:dyDescent="0.45">
      <c r="A630" s="47" t="s">
        <v>93</v>
      </c>
      <c r="B630" s="47">
        <v>2018</v>
      </c>
      <c r="C630" s="49">
        <v>43401</v>
      </c>
      <c r="D630" s="47" t="s">
        <v>72</v>
      </c>
      <c r="E630" s="47" t="s">
        <v>348</v>
      </c>
      <c r="F630" s="47" t="s">
        <v>65</v>
      </c>
      <c r="G630" s="13">
        <f>(C630-VLOOKUP(E630,Riders!$A$2:$C$3501,2,FALSE))/365</f>
        <v>25.660273972602738</v>
      </c>
      <c r="H630" s="30">
        <v>12</v>
      </c>
      <c r="I630" s="47">
        <v>0</v>
      </c>
      <c r="J630" s="47">
        <v>0</v>
      </c>
      <c r="K630" s="47">
        <v>0</v>
      </c>
      <c r="L630" s="47">
        <v>0</v>
      </c>
      <c r="M630" s="47">
        <v>0</v>
      </c>
      <c r="N630" s="47">
        <v>0</v>
      </c>
      <c r="O630" s="47">
        <v>0</v>
      </c>
      <c r="P630" s="47">
        <v>0</v>
      </c>
      <c r="Q630" s="47">
        <v>0</v>
      </c>
      <c r="R630" s="47">
        <v>0</v>
      </c>
      <c r="S630" s="47">
        <v>0</v>
      </c>
      <c r="T630" s="47">
        <v>0</v>
      </c>
      <c r="U630" s="47">
        <v>0</v>
      </c>
      <c r="V630" s="47">
        <v>0</v>
      </c>
      <c r="W630" s="47">
        <v>0</v>
      </c>
      <c r="X630" s="47">
        <v>0</v>
      </c>
      <c r="Y630" s="47">
        <v>0</v>
      </c>
      <c r="Z630" s="47">
        <v>0</v>
      </c>
      <c r="AA630" s="47">
        <v>0</v>
      </c>
      <c r="AB630" s="47">
        <v>0</v>
      </c>
      <c r="AC630" s="47">
        <v>0</v>
      </c>
      <c r="AD630" s="47">
        <v>0</v>
      </c>
      <c r="AE630" s="47">
        <v>0</v>
      </c>
      <c r="AF630" s="47">
        <v>0</v>
      </c>
      <c r="AG630" s="47">
        <v>0</v>
      </c>
      <c r="AH630" s="47">
        <v>0</v>
      </c>
      <c r="AI630" s="47">
        <v>0</v>
      </c>
      <c r="AJ630" s="47">
        <v>0</v>
      </c>
      <c r="AK630" s="47">
        <v>0</v>
      </c>
      <c r="AL630" s="107">
        <v>6.0648148148148102E-3</v>
      </c>
      <c r="AM630">
        <v>51.512</v>
      </c>
    </row>
    <row r="631" spans="1:39" x14ac:dyDescent="0.45">
      <c r="A631" s="47" t="s">
        <v>93</v>
      </c>
      <c r="B631" s="47">
        <v>2018</v>
      </c>
      <c r="C631" s="49">
        <v>43401</v>
      </c>
      <c r="D631" s="47" t="s">
        <v>72</v>
      </c>
      <c r="E631" s="47" t="s">
        <v>231</v>
      </c>
      <c r="F631" s="47" t="s">
        <v>232</v>
      </c>
      <c r="G631" s="13">
        <f>(C631-VLOOKUP(E631,Riders!$A$2:$C$3501,2,FALSE))/365</f>
        <v>21.706849315068492</v>
      </c>
      <c r="H631" s="30">
        <v>13</v>
      </c>
      <c r="I631" s="47">
        <v>0</v>
      </c>
      <c r="J631" s="47">
        <v>0</v>
      </c>
      <c r="K631" s="47">
        <v>0</v>
      </c>
      <c r="L631" s="47">
        <v>0</v>
      </c>
      <c r="M631" s="47">
        <v>0</v>
      </c>
      <c r="N631" s="47">
        <v>0</v>
      </c>
      <c r="O631" s="47">
        <v>0</v>
      </c>
      <c r="P631" s="47">
        <v>0</v>
      </c>
      <c r="Q631" s="47">
        <v>0</v>
      </c>
      <c r="R631" s="47">
        <v>0</v>
      </c>
      <c r="S631" s="47">
        <v>0</v>
      </c>
      <c r="T631" s="47">
        <v>0</v>
      </c>
      <c r="U631" s="47">
        <v>0</v>
      </c>
      <c r="V631" s="47">
        <v>0</v>
      </c>
      <c r="W631" s="47">
        <v>0</v>
      </c>
      <c r="X631" s="47">
        <v>0</v>
      </c>
      <c r="Y631" s="47">
        <v>0</v>
      </c>
      <c r="Z631" s="47">
        <v>0</v>
      </c>
      <c r="AA631" s="47">
        <v>0</v>
      </c>
      <c r="AB631" s="47">
        <v>0</v>
      </c>
      <c r="AC631" s="47">
        <v>0</v>
      </c>
      <c r="AD631" s="47">
        <v>0</v>
      </c>
      <c r="AE631" s="47">
        <v>0</v>
      </c>
      <c r="AF631" s="47">
        <v>0</v>
      </c>
      <c r="AG631" s="47">
        <v>0</v>
      </c>
      <c r="AH631" s="47">
        <v>0</v>
      </c>
      <c r="AI631" s="47">
        <v>0</v>
      </c>
      <c r="AJ631" s="47">
        <v>0</v>
      </c>
      <c r="AK631" s="47">
        <v>0</v>
      </c>
      <c r="AL631" s="107">
        <v>6.0648148148148102E-3</v>
      </c>
      <c r="AM631">
        <v>51.512</v>
      </c>
    </row>
    <row r="632" spans="1:39" x14ac:dyDescent="0.45">
      <c r="A632" s="47" t="s">
        <v>93</v>
      </c>
      <c r="B632" s="47">
        <v>2018</v>
      </c>
      <c r="C632" s="49">
        <v>43401</v>
      </c>
      <c r="D632" s="47" t="s">
        <v>72</v>
      </c>
      <c r="E632" s="47" t="s">
        <v>311</v>
      </c>
      <c r="F632" s="47" t="s">
        <v>61</v>
      </c>
      <c r="G632" s="13">
        <f>(C632-VLOOKUP(E632,Riders!$A$2:$C$3501,2,FALSE))/365</f>
        <v>28.791780821917808</v>
      </c>
      <c r="H632" s="30">
        <v>14</v>
      </c>
      <c r="I632" s="47">
        <v>0</v>
      </c>
      <c r="J632" s="47">
        <v>0</v>
      </c>
      <c r="K632" s="47">
        <v>0</v>
      </c>
      <c r="L632" s="47">
        <v>0</v>
      </c>
      <c r="M632" s="47">
        <v>0</v>
      </c>
      <c r="N632" s="47">
        <v>0</v>
      </c>
      <c r="O632" s="47">
        <v>0</v>
      </c>
      <c r="P632" s="47">
        <v>0</v>
      </c>
      <c r="Q632" s="47">
        <v>0</v>
      </c>
      <c r="R632" s="47">
        <v>0</v>
      </c>
      <c r="S632" s="47">
        <v>0</v>
      </c>
      <c r="T632" s="47">
        <v>0</v>
      </c>
      <c r="U632" s="47">
        <v>0</v>
      </c>
      <c r="V632" s="47">
        <v>0</v>
      </c>
      <c r="W632" s="47">
        <v>0</v>
      </c>
      <c r="X632" s="47">
        <v>0</v>
      </c>
      <c r="Y632" s="47">
        <v>0</v>
      </c>
      <c r="Z632" s="47">
        <v>0</v>
      </c>
      <c r="AA632" s="47">
        <v>0</v>
      </c>
      <c r="AB632" s="47">
        <v>0</v>
      </c>
      <c r="AC632" s="47">
        <v>0</v>
      </c>
      <c r="AD632" s="47">
        <v>0</v>
      </c>
      <c r="AE632" s="47">
        <v>0</v>
      </c>
      <c r="AF632" s="47">
        <v>0</v>
      </c>
      <c r="AG632" s="47">
        <v>0</v>
      </c>
      <c r="AH632" s="47">
        <v>0</v>
      </c>
      <c r="AI632" s="47">
        <v>0</v>
      </c>
      <c r="AJ632" s="47">
        <v>0</v>
      </c>
      <c r="AK632" s="47">
        <v>0</v>
      </c>
      <c r="AL632" s="107">
        <v>6.0648148148148102E-3</v>
      </c>
      <c r="AM632">
        <v>51.512</v>
      </c>
    </row>
    <row r="633" spans="1:39" x14ac:dyDescent="0.45">
      <c r="A633" s="47" t="s">
        <v>93</v>
      </c>
      <c r="B633" s="47">
        <v>2018</v>
      </c>
      <c r="C633" s="49">
        <v>43401</v>
      </c>
      <c r="D633" s="47" t="s">
        <v>72</v>
      </c>
      <c r="E633" s="47" t="s">
        <v>586</v>
      </c>
      <c r="F633" s="47" t="s">
        <v>172</v>
      </c>
      <c r="G633" s="13" t="e">
        <f>(C633-VLOOKUP(E633,Riders!$A$2:$C$3501,2,FALSE))/365</f>
        <v>#N/A</v>
      </c>
      <c r="H633" s="30">
        <v>15</v>
      </c>
      <c r="I633" s="47">
        <v>0</v>
      </c>
      <c r="J633" s="47">
        <v>0</v>
      </c>
      <c r="K633" s="47">
        <v>0</v>
      </c>
      <c r="L633" s="47">
        <v>0</v>
      </c>
      <c r="M633" s="47">
        <v>0</v>
      </c>
      <c r="N633" s="47">
        <v>0</v>
      </c>
      <c r="O633" s="47">
        <v>0</v>
      </c>
      <c r="P633" s="47">
        <v>0</v>
      </c>
      <c r="Q633" s="47">
        <v>0</v>
      </c>
      <c r="R633" s="47">
        <v>0</v>
      </c>
      <c r="S633" s="47">
        <v>0</v>
      </c>
      <c r="T633" s="47">
        <v>0</v>
      </c>
      <c r="U633" s="47">
        <v>0</v>
      </c>
      <c r="V633" s="47">
        <v>0</v>
      </c>
      <c r="W633" s="47">
        <v>0</v>
      </c>
      <c r="X633" s="47">
        <v>0</v>
      </c>
      <c r="Y633" s="47">
        <v>0</v>
      </c>
      <c r="Z633" s="47">
        <v>0</v>
      </c>
      <c r="AA633" s="47">
        <v>0</v>
      </c>
      <c r="AB633" s="47">
        <v>0</v>
      </c>
      <c r="AC633" s="47">
        <v>0</v>
      </c>
      <c r="AD633" s="47">
        <v>0</v>
      </c>
      <c r="AE633" s="47">
        <v>0</v>
      </c>
      <c r="AF633" s="47">
        <v>0</v>
      </c>
      <c r="AG633" s="47">
        <v>0</v>
      </c>
      <c r="AH633" s="47">
        <v>0</v>
      </c>
      <c r="AI633" s="47">
        <v>0</v>
      </c>
      <c r="AJ633" s="47">
        <v>0</v>
      </c>
      <c r="AK633" s="47">
        <v>0</v>
      </c>
      <c r="AL633" s="107">
        <v>6.0648148148148102E-3</v>
      </c>
      <c r="AM633">
        <v>51.512</v>
      </c>
    </row>
    <row r="634" spans="1:39" x14ac:dyDescent="0.45">
      <c r="A634" s="47" t="s">
        <v>93</v>
      </c>
      <c r="B634" s="47">
        <v>2018</v>
      </c>
      <c r="C634" s="49">
        <v>43401</v>
      </c>
      <c r="D634" s="47" t="s">
        <v>72</v>
      </c>
      <c r="E634" s="47" t="s">
        <v>338</v>
      </c>
      <c r="F634" s="47" t="s">
        <v>339</v>
      </c>
      <c r="G634" s="13">
        <f>(C634-VLOOKUP(E634,Riders!$A$2:$C$3501,2,FALSE))/365</f>
        <v>28.794520547945204</v>
      </c>
      <c r="H634" s="30">
        <v>16</v>
      </c>
      <c r="I634" s="47">
        <v>0</v>
      </c>
      <c r="J634" s="47">
        <v>0</v>
      </c>
      <c r="K634" s="47">
        <v>0</v>
      </c>
      <c r="L634" s="47">
        <v>0</v>
      </c>
      <c r="M634" s="47">
        <v>0</v>
      </c>
      <c r="N634" s="47">
        <v>0</v>
      </c>
      <c r="O634" s="47">
        <v>0</v>
      </c>
      <c r="P634" s="47">
        <v>0</v>
      </c>
      <c r="Q634" s="47">
        <v>0</v>
      </c>
      <c r="R634" s="47">
        <v>0</v>
      </c>
      <c r="S634" s="47">
        <v>0</v>
      </c>
      <c r="T634" s="47">
        <v>0</v>
      </c>
      <c r="U634" s="47">
        <v>0</v>
      </c>
      <c r="V634" s="47">
        <v>0</v>
      </c>
      <c r="W634" s="47">
        <v>0</v>
      </c>
      <c r="X634" s="47">
        <v>0</v>
      </c>
      <c r="Y634" s="47">
        <v>0</v>
      </c>
      <c r="Z634" s="47">
        <v>0</v>
      </c>
      <c r="AA634" s="47">
        <v>0</v>
      </c>
      <c r="AB634" s="47">
        <v>0</v>
      </c>
      <c r="AC634" s="47">
        <v>0</v>
      </c>
      <c r="AD634" s="47">
        <v>0</v>
      </c>
      <c r="AE634" s="47">
        <v>0</v>
      </c>
      <c r="AF634" s="47">
        <v>0</v>
      </c>
      <c r="AG634" s="47">
        <v>0</v>
      </c>
      <c r="AH634" s="47">
        <v>0</v>
      </c>
      <c r="AI634" s="47">
        <v>0</v>
      </c>
      <c r="AJ634" s="47">
        <v>0</v>
      </c>
      <c r="AK634" s="47">
        <v>0</v>
      </c>
      <c r="AL634" s="107">
        <v>6.0648148148148102E-3</v>
      </c>
      <c r="AM634">
        <v>51.512</v>
      </c>
    </row>
    <row r="635" spans="1:39" x14ac:dyDescent="0.45">
      <c r="A635" s="47" t="s">
        <v>93</v>
      </c>
      <c r="B635" s="47">
        <v>2018</v>
      </c>
      <c r="C635" s="49">
        <v>43401</v>
      </c>
      <c r="D635" s="47" t="s">
        <v>72</v>
      </c>
      <c r="E635" s="47" t="s">
        <v>276</v>
      </c>
      <c r="F635" s="47" t="s">
        <v>120</v>
      </c>
      <c r="G635" s="13" t="e">
        <f>(C635-VLOOKUP(E635,Riders!$A$2:$C$3501,2,FALSE))/365</f>
        <v>#N/A</v>
      </c>
      <c r="H635" s="30">
        <v>17</v>
      </c>
      <c r="I635" s="47">
        <v>0</v>
      </c>
      <c r="J635" s="47">
        <v>0</v>
      </c>
      <c r="K635" s="47">
        <v>0</v>
      </c>
      <c r="L635" s="47">
        <v>0</v>
      </c>
      <c r="M635" s="47">
        <v>0</v>
      </c>
      <c r="N635" s="47">
        <v>0</v>
      </c>
      <c r="O635" s="47">
        <v>0</v>
      </c>
      <c r="P635" s="47">
        <v>0</v>
      </c>
      <c r="Q635" s="47">
        <v>0</v>
      </c>
      <c r="R635" s="47">
        <v>0</v>
      </c>
      <c r="S635" s="47">
        <v>0</v>
      </c>
      <c r="T635" s="47">
        <v>0</v>
      </c>
      <c r="U635" s="47">
        <v>0</v>
      </c>
      <c r="V635" s="47">
        <v>0</v>
      </c>
      <c r="W635" s="47">
        <v>0</v>
      </c>
      <c r="X635" s="47">
        <v>0</v>
      </c>
      <c r="Y635" s="47">
        <v>0</v>
      </c>
      <c r="Z635" s="47">
        <v>0</v>
      </c>
      <c r="AA635" s="47">
        <v>0</v>
      </c>
      <c r="AB635" s="47">
        <v>0</v>
      </c>
      <c r="AC635" s="47">
        <v>0</v>
      </c>
      <c r="AD635" s="47">
        <v>0</v>
      </c>
      <c r="AE635" s="47">
        <v>0</v>
      </c>
      <c r="AF635" s="47">
        <v>0</v>
      </c>
      <c r="AG635" s="47">
        <v>0</v>
      </c>
      <c r="AH635" s="47">
        <v>0</v>
      </c>
      <c r="AI635" s="47">
        <v>0</v>
      </c>
      <c r="AJ635" s="47">
        <v>0</v>
      </c>
      <c r="AK635" s="47">
        <v>0</v>
      </c>
      <c r="AL635" s="107">
        <v>6.0648148148148102E-3</v>
      </c>
      <c r="AM635">
        <v>51.512</v>
      </c>
    </row>
    <row r="636" spans="1:39" x14ac:dyDescent="0.45">
      <c r="A636" s="47" t="s">
        <v>93</v>
      </c>
      <c r="B636" s="47">
        <v>2018</v>
      </c>
      <c r="C636" s="49">
        <v>43401</v>
      </c>
      <c r="D636" s="47" t="s">
        <v>72</v>
      </c>
      <c r="E636" s="47" t="s">
        <v>299</v>
      </c>
      <c r="F636" s="47" t="s">
        <v>38</v>
      </c>
      <c r="G636" s="13">
        <f>(C636-VLOOKUP(E636,Riders!$A$2:$C$3501,2,FALSE))/365</f>
        <v>26.175342465753424</v>
      </c>
      <c r="H636" s="30">
        <v>18</v>
      </c>
      <c r="I636" s="47">
        <v>0</v>
      </c>
      <c r="J636" s="47">
        <v>0</v>
      </c>
      <c r="K636" s="47">
        <v>0</v>
      </c>
      <c r="L636" s="47">
        <v>0</v>
      </c>
      <c r="M636" s="47">
        <v>0</v>
      </c>
      <c r="N636" s="47">
        <v>0</v>
      </c>
      <c r="O636" s="47">
        <v>0</v>
      </c>
      <c r="P636" s="47">
        <v>0</v>
      </c>
      <c r="Q636" s="47">
        <v>0</v>
      </c>
      <c r="R636" s="47">
        <v>0</v>
      </c>
      <c r="S636" s="47">
        <v>0</v>
      </c>
      <c r="T636" s="47">
        <v>0</v>
      </c>
      <c r="U636" s="47">
        <v>0</v>
      </c>
      <c r="V636" s="47">
        <v>0</v>
      </c>
      <c r="W636" s="47">
        <v>0</v>
      </c>
      <c r="X636" s="47">
        <v>0</v>
      </c>
      <c r="Y636" s="47">
        <v>0</v>
      </c>
      <c r="Z636" s="47">
        <v>0</v>
      </c>
      <c r="AA636" s="47">
        <v>0</v>
      </c>
      <c r="AB636" s="47">
        <v>0</v>
      </c>
      <c r="AC636" s="47">
        <v>0</v>
      </c>
      <c r="AD636" s="47">
        <v>0</v>
      </c>
      <c r="AE636" s="47">
        <v>0</v>
      </c>
      <c r="AF636" s="47">
        <v>0</v>
      </c>
      <c r="AG636" s="47">
        <v>0</v>
      </c>
      <c r="AH636" s="47">
        <v>0</v>
      </c>
      <c r="AI636" s="47">
        <v>0</v>
      </c>
      <c r="AJ636" s="47">
        <v>0</v>
      </c>
      <c r="AK636" s="47">
        <v>0</v>
      </c>
      <c r="AL636" s="107">
        <v>6.0648148148148102E-3</v>
      </c>
      <c r="AM636">
        <v>51.512</v>
      </c>
    </row>
    <row r="637" spans="1:39" x14ac:dyDescent="0.45">
      <c r="A637" s="47" t="s">
        <v>93</v>
      </c>
      <c r="B637" s="47">
        <v>2018</v>
      </c>
      <c r="C637" s="49">
        <v>43401</v>
      </c>
      <c r="D637" s="47" t="s">
        <v>72</v>
      </c>
      <c r="E637" s="47" t="s">
        <v>562</v>
      </c>
      <c r="F637" s="47" t="s">
        <v>47</v>
      </c>
      <c r="G637" s="13">
        <f>(C637-VLOOKUP(E637,Riders!$A$2:$C$3501,2,FALSE))/365</f>
        <v>21.07123287671233</v>
      </c>
      <c r="H637" s="30">
        <v>19</v>
      </c>
      <c r="I637" s="47">
        <v>0</v>
      </c>
      <c r="J637" s="47">
        <v>0</v>
      </c>
      <c r="K637" s="47">
        <v>0</v>
      </c>
      <c r="L637" s="47">
        <v>0</v>
      </c>
      <c r="M637" s="47">
        <v>0</v>
      </c>
      <c r="N637" s="47">
        <v>0</v>
      </c>
      <c r="O637" s="47">
        <v>0</v>
      </c>
      <c r="P637" s="47">
        <v>0</v>
      </c>
      <c r="Q637" s="47">
        <v>0</v>
      </c>
      <c r="R637" s="47">
        <v>0</v>
      </c>
      <c r="S637" s="47">
        <v>0</v>
      </c>
      <c r="T637" s="47">
        <v>0</v>
      </c>
      <c r="U637" s="47">
        <v>0</v>
      </c>
      <c r="V637" s="47">
        <v>0</v>
      </c>
      <c r="W637" s="47">
        <v>0</v>
      </c>
      <c r="X637" s="47">
        <v>0</v>
      </c>
      <c r="Y637" s="47">
        <v>0</v>
      </c>
      <c r="Z637" s="47">
        <v>0</v>
      </c>
      <c r="AA637" s="47">
        <v>0</v>
      </c>
      <c r="AB637" s="47">
        <v>0</v>
      </c>
      <c r="AC637" s="47">
        <v>0</v>
      </c>
      <c r="AD637" s="47">
        <v>0</v>
      </c>
      <c r="AE637" s="47">
        <v>0</v>
      </c>
      <c r="AF637" s="47">
        <v>0</v>
      </c>
      <c r="AG637" s="47">
        <v>0</v>
      </c>
      <c r="AH637" s="47">
        <v>0</v>
      </c>
      <c r="AI637" s="47">
        <v>0</v>
      </c>
      <c r="AJ637" s="47">
        <v>0</v>
      </c>
      <c r="AK637" s="47">
        <v>0</v>
      </c>
      <c r="AL637" s="107">
        <v>6.0648148148148102E-3</v>
      </c>
      <c r="AM637">
        <v>51.512</v>
      </c>
    </row>
    <row r="638" spans="1:39" x14ac:dyDescent="0.45">
      <c r="A638" s="47" t="s">
        <v>93</v>
      </c>
      <c r="B638" s="47">
        <v>2018</v>
      </c>
      <c r="C638" s="49">
        <v>43401</v>
      </c>
      <c r="D638" s="47" t="s">
        <v>72</v>
      </c>
      <c r="E638" s="47" t="s">
        <v>1415</v>
      </c>
      <c r="F638" s="47" t="s">
        <v>230</v>
      </c>
      <c r="G638" s="13">
        <f>(C638-VLOOKUP(E638,Riders!$A$2:$C$3501,2,FALSE))/365</f>
        <v>28.742465753424657</v>
      </c>
      <c r="H638" s="30">
        <v>20</v>
      </c>
      <c r="I638" s="47">
        <v>0</v>
      </c>
      <c r="J638" s="47">
        <v>0</v>
      </c>
      <c r="K638" s="47">
        <v>0</v>
      </c>
      <c r="L638" s="47">
        <v>0</v>
      </c>
      <c r="M638" s="47">
        <v>0</v>
      </c>
      <c r="N638" s="47">
        <v>0</v>
      </c>
      <c r="O638" s="47">
        <v>0</v>
      </c>
      <c r="P638" s="47">
        <v>0</v>
      </c>
      <c r="Q638" s="47">
        <v>0</v>
      </c>
      <c r="R638" s="47">
        <v>0</v>
      </c>
      <c r="S638" s="47">
        <v>0</v>
      </c>
      <c r="T638" s="47">
        <v>0</v>
      </c>
      <c r="U638" s="47">
        <v>0</v>
      </c>
      <c r="V638" s="47">
        <v>0</v>
      </c>
      <c r="W638" s="47">
        <v>0</v>
      </c>
      <c r="X638" s="47">
        <v>0</v>
      </c>
      <c r="Y638" s="47">
        <v>0</v>
      </c>
      <c r="Z638" s="47">
        <v>0</v>
      </c>
      <c r="AA638" s="47">
        <v>0</v>
      </c>
      <c r="AB638" s="47">
        <v>0</v>
      </c>
      <c r="AC638" s="47">
        <v>0</v>
      </c>
      <c r="AD638" s="47">
        <v>0</v>
      </c>
      <c r="AE638" s="47">
        <v>0</v>
      </c>
      <c r="AF638" s="47">
        <v>0</v>
      </c>
      <c r="AG638" s="47">
        <v>0</v>
      </c>
      <c r="AH638" s="47">
        <v>0</v>
      </c>
      <c r="AI638" s="47">
        <v>0</v>
      </c>
      <c r="AJ638" s="47">
        <v>0</v>
      </c>
      <c r="AK638" s="47">
        <v>0</v>
      </c>
      <c r="AL638" s="107">
        <v>6.0648148148148102E-3</v>
      </c>
      <c r="AM638">
        <v>51.512</v>
      </c>
    </row>
    <row r="639" spans="1:39" x14ac:dyDescent="0.45">
      <c r="A639" s="47" t="s">
        <v>93</v>
      </c>
      <c r="B639" s="47">
        <v>2018</v>
      </c>
      <c r="C639" s="49">
        <v>43401</v>
      </c>
      <c r="D639" s="47" t="s">
        <v>72</v>
      </c>
      <c r="E639" s="47" t="s">
        <v>459</v>
      </c>
      <c r="F639" s="47" t="s">
        <v>15</v>
      </c>
      <c r="G639" s="13">
        <f>(C639-VLOOKUP(E639,Riders!$A$2:$C$3501,2,FALSE))/365</f>
        <v>19.950684931506849</v>
      </c>
      <c r="H639" s="30">
        <v>21</v>
      </c>
      <c r="I639" s="47">
        <v>0</v>
      </c>
      <c r="J639" s="47">
        <v>0</v>
      </c>
      <c r="K639" s="47">
        <v>0</v>
      </c>
      <c r="L639" s="47">
        <v>0</v>
      </c>
      <c r="M639" s="47">
        <v>0</v>
      </c>
      <c r="N639" s="47">
        <v>0</v>
      </c>
      <c r="O639" s="47">
        <v>0</v>
      </c>
      <c r="P639" s="47">
        <v>0</v>
      </c>
      <c r="Q639" s="47">
        <v>0</v>
      </c>
      <c r="R639" s="47">
        <v>0</v>
      </c>
      <c r="S639" s="47">
        <v>0</v>
      </c>
      <c r="T639" s="47">
        <v>0</v>
      </c>
      <c r="U639" s="47">
        <v>0</v>
      </c>
      <c r="V639" s="47">
        <v>0</v>
      </c>
      <c r="W639" s="47">
        <v>0</v>
      </c>
      <c r="X639" s="47">
        <v>0</v>
      </c>
      <c r="Y639" s="47">
        <v>0</v>
      </c>
      <c r="Z639" s="47">
        <v>0</v>
      </c>
      <c r="AA639" s="47">
        <v>0</v>
      </c>
      <c r="AB639" s="47">
        <v>0</v>
      </c>
      <c r="AC639" s="47">
        <v>0</v>
      </c>
      <c r="AD639" s="47">
        <v>0</v>
      </c>
      <c r="AE639" s="47">
        <v>0</v>
      </c>
      <c r="AF639" s="47">
        <v>0</v>
      </c>
      <c r="AG639" s="47">
        <v>0</v>
      </c>
      <c r="AH639" s="47">
        <v>0</v>
      </c>
      <c r="AI639" s="47">
        <v>0</v>
      </c>
      <c r="AJ639" s="47">
        <v>0</v>
      </c>
      <c r="AK639" s="47">
        <v>0</v>
      </c>
      <c r="AL639" s="107">
        <v>6.0648148148148102E-3</v>
      </c>
      <c r="AM639">
        <v>51.512</v>
      </c>
    </row>
    <row r="640" spans="1:39" x14ac:dyDescent="0.45">
      <c r="A640" s="47" t="s">
        <v>93</v>
      </c>
      <c r="B640" s="47">
        <v>2018</v>
      </c>
      <c r="C640" s="49">
        <v>43401</v>
      </c>
      <c r="D640" s="47" t="s">
        <v>72</v>
      </c>
      <c r="E640" s="47" t="s">
        <v>219</v>
      </c>
      <c r="F640" s="47" t="s">
        <v>220</v>
      </c>
      <c r="G640" s="13">
        <f>(C640-VLOOKUP(E640,Riders!$A$2:$C$3501,2,FALSE))/365</f>
        <v>26.183561643835617</v>
      </c>
      <c r="H640" s="30">
        <v>22</v>
      </c>
      <c r="I640" s="47">
        <v>0</v>
      </c>
      <c r="J640" s="47">
        <v>0</v>
      </c>
      <c r="K640" s="47">
        <v>0</v>
      </c>
      <c r="L640" s="47">
        <v>0</v>
      </c>
      <c r="M640" s="47">
        <v>0</v>
      </c>
      <c r="N640" s="47">
        <v>0</v>
      </c>
      <c r="O640" s="47">
        <v>0</v>
      </c>
      <c r="P640" s="47">
        <v>0</v>
      </c>
      <c r="Q640" s="47">
        <v>0</v>
      </c>
      <c r="R640" s="47">
        <v>0</v>
      </c>
      <c r="S640" s="47">
        <v>0</v>
      </c>
      <c r="T640" s="47">
        <v>0</v>
      </c>
      <c r="U640" s="47">
        <v>0</v>
      </c>
      <c r="V640" s="47">
        <v>0</v>
      </c>
      <c r="W640" s="47">
        <v>0</v>
      </c>
      <c r="X640" s="47">
        <v>0</v>
      </c>
      <c r="Y640" s="47">
        <v>0</v>
      </c>
      <c r="Z640" s="47">
        <v>0</v>
      </c>
      <c r="AA640" s="47">
        <v>0</v>
      </c>
      <c r="AB640" s="47">
        <v>0</v>
      </c>
      <c r="AC640" s="47">
        <v>0</v>
      </c>
      <c r="AD640" s="47">
        <v>0</v>
      </c>
      <c r="AE640" s="47">
        <v>0</v>
      </c>
      <c r="AF640" s="47">
        <v>0</v>
      </c>
      <c r="AG640" s="47">
        <v>0</v>
      </c>
      <c r="AH640" s="47">
        <v>0</v>
      </c>
      <c r="AI640" s="47">
        <v>0</v>
      </c>
      <c r="AJ640" s="47">
        <v>0</v>
      </c>
      <c r="AK640" s="47">
        <v>0</v>
      </c>
      <c r="AL640" s="107">
        <v>6.0648148148148102E-3</v>
      </c>
      <c r="AM640">
        <v>51.512</v>
      </c>
    </row>
    <row r="641" spans="1:39" x14ac:dyDescent="0.45">
      <c r="A641" s="47" t="s">
        <v>93</v>
      </c>
      <c r="B641" s="47">
        <v>2018</v>
      </c>
      <c r="C641" s="49">
        <v>43401</v>
      </c>
      <c r="D641" s="47" t="s">
        <v>72</v>
      </c>
      <c r="E641" s="47" t="s">
        <v>224</v>
      </c>
      <c r="F641" s="47" t="s">
        <v>225</v>
      </c>
      <c r="G641" s="13">
        <f>(C641-VLOOKUP(E641,Riders!$A$2:$C$3501,2,FALSE))/365</f>
        <v>18.882191780821916</v>
      </c>
      <c r="H641" s="30">
        <v>23</v>
      </c>
      <c r="I641" s="47">
        <v>0</v>
      </c>
      <c r="J641" s="47">
        <v>0</v>
      </c>
      <c r="K641" s="47">
        <v>0</v>
      </c>
      <c r="L641" s="47">
        <v>0</v>
      </c>
      <c r="M641" s="47">
        <v>0</v>
      </c>
      <c r="N641" s="47">
        <v>0</v>
      </c>
      <c r="O641" s="47">
        <v>0</v>
      </c>
      <c r="P641" s="47">
        <v>0</v>
      </c>
      <c r="Q641" s="47">
        <v>0</v>
      </c>
      <c r="R641" s="47">
        <v>0</v>
      </c>
      <c r="S641" s="47">
        <v>0</v>
      </c>
      <c r="T641" s="47">
        <v>0</v>
      </c>
      <c r="U641" s="47">
        <v>0</v>
      </c>
      <c r="V641" s="47">
        <v>0</v>
      </c>
      <c r="W641" s="47">
        <v>0</v>
      </c>
      <c r="X641" s="47">
        <v>0</v>
      </c>
      <c r="Y641" s="47">
        <v>0</v>
      </c>
      <c r="Z641" s="47">
        <v>0</v>
      </c>
      <c r="AA641" s="47">
        <v>0</v>
      </c>
      <c r="AB641" s="47">
        <v>0</v>
      </c>
      <c r="AC641" s="47">
        <v>0</v>
      </c>
      <c r="AD641" s="47">
        <v>0</v>
      </c>
      <c r="AE641" s="47">
        <v>0</v>
      </c>
      <c r="AF641" s="47">
        <v>0</v>
      </c>
      <c r="AG641" s="47">
        <v>0</v>
      </c>
      <c r="AH641" s="47">
        <v>0</v>
      </c>
      <c r="AI641" s="47">
        <v>0</v>
      </c>
      <c r="AJ641" s="47">
        <v>0</v>
      </c>
      <c r="AK641" s="47">
        <v>0</v>
      </c>
      <c r="AL641" s="107">
        <v>6.0648148148148102E-3</v>
      </c>
      <c r="AM641">
        <v>51.512</v>
      </c>
    </row>
    <row r="642" spans="1:39" x14ac:dyDescent="0.45">
      <c r="A642" s="47" t="s">
        <v>93</v>
      </c>
      <c r="B642" s="47">
        <v>2018</v>
      </c>
      <c r="C642" s="49">
        <v>43401</v>
      </c>
      <c r="D642" s="47" t="s">
        <v>72</v>
      </c>
      <c r="E642" s="47" t="s">
        <v>326</v>
      </c>
      <c r="F642" s="47" t="s">
        <v>49</v>
      </c>
      <c r="G642" s="13" t="e">
        <f>(C642-VLOOKUP(E642,Riders!$A$2:$C$3501,2,FALSE))/365</f>
        <v>#N/A</v>
      </c>
      <c r="H642" s="30">
        <v>24</v>
      </c>
      <c r="I642" s="47">
        <v>0</v>
      </c>
      <c r="J642" s="47">
        <v>0</v>
      </c>
      <c r="K642" s="47">
        <v>0</v>
      </c>
      <c r="L642" s="47">
        <v>0</v>
      </c>
      <c r="M642" s="47">
        <v>0</v>
      </c>
      <c r="N642" s="47">
        <v>0</v>
      </c>
      <c r="O642" s="47">
        <v>0</v>
      </c>
      <c r="P642" s="47">
        <v>0</v>
      </c>
      <c r="Q642" s="47">
        <v>0</v>
      </c>
      <c r="R642" s="47">
        <v>0</v>
      </c>
      <c r="S642" s="47">
        <v>0</v>
      </c>
      <c r="T642" s="47">
        <v>0</v>
      </c>
      <c r="U642" s="47">
        <v>0</v>
      </c>
      <c r="V642" s="47">
        <v>0</v>
      </c>
      <c r="W642" s="47">
        <v>0</v>
      </c>
      <c r="X642" s="47">
        <v>0</v>
      </c>
      <c r="Y642" s="47">
        <v>0</v>
      </c>
      <c r="Z642" s="47">
        <v>0</v>
      </c>
      <c r="AA642" s="47">
        <v>0</v>
      </c>
      <c r="AB642" s="47">
        <v>0</v>
      </c>
      <c r="AC642" s="47">
        <v>0</v>
      </c>
      <c r="AD642" s="47">
        <v>0</v>
      </c>
      <c r="AE642" s="47">
        <v>0</v>
      </c>
      <c r="AF642" s="47">
        <v>0</v>
      </c>
      <c r="AG642" s="47">
        <v>0</v>
      </c>
      <c r="AH642" s="47">
        <v>0</v>
      </c>
      <c r="AI642" s="47">
        <v>0</v>
      </c>
      <c r="AJ642" s="47">
        <v>0</v>
      </c>
      <c r="AK642" s="47">
        <v>0</v>
      </c>
      <c r="AL642" s="107">
        <v>6.0648148148148102E-3</v>
      </c>
      <c r="AM642">
        <v>51.512</v>
      </c>
    </row>
  </sheetData>
  <autoFilter ref="A1:AM506" xr:uid="{BE93CFBC-57A1-4321-B672-F6E88CDB8B0A}">
    <sortState xmlns:xlrd2="http://schemas.microsoft.com/office/spreadsheetml/2017/richdata2" ref="A2:AM642">
      <sortCondition descending="1" ref="C1:C506"/>
    </sortState>
  </autoFilter>
  <sortState xmlns:xlrd2="http://schemas.microsoft.com/office/spreadsheetml/2017/richdata2" ref="E113:F128">
    <sortCondition ref="F113:F128"/>
  </sortState>
  <conditionalFormatting sqref="I2:AH128 I147:AH2000 K129:AJ146">
    <cfRule type="cellIs" dxfId="402" priority="86" operator="between">
      <formula>1</formula>
      <formula>1</formula>
    </cfRule>
  </conditionalFormatting>
  <conditionalFormatting sqref="D89:D112">
    <cfRule type="expression" dxfId="401" priority="76">
      <formula>$E89="F"</formula>
    </cfRule>
    <cfRule type="expression" dxfId="400" priority="77">
      <formula>$E89="SF"</formula>
    </cfRule>
    <cfRule type="expression" dxfId="399" priority="78">
      <formula>$E89="QF"</formula>
    </cfRule>
    <cfRule type="expression" dxfId="398" priority="79">
      <formula>$E89="R16"</formula>
    </cfRule>
    <cfRule type="expression" dxfId="397" priority="80">
      <formula>$E89="R8"</formula>
    </cfRule>
  </conditionalFormatting>
  <conditionalFormatting sqref="I129">
    <cfRule type="cellIs" dxfId="396" priority="75" operator="between">
      <formula>1</formula>
      <formula>1</formula>
    </cfRule>
  </conditionalFormatting>
  <conditionalFormatting sqref="J129">
    <cfRule type="cellIs" dxfId="395" priority="74" operator="between">
      <formula>1</formula>
      <formula>1</formula>
    </cfRule>
  </conditionalFormatting>
  <conditionalFormatting sqref="C145:C165">
    <cfRule type="expression" dxfId="394" priority="72">
      <formula>$E145="F"</formula>
    </cfRule>
    <cfRule type="expression" dxfId="393" priority="73">
      <formula>$E145="Q"</formula>
    </cfRule>
  </conditionalFormatting>
  <conditionalFormatting sqref="A145:B165">
    <cfRule type="expression" dxfId="392" priority="69">
      <formula>$E145="Q"</formula>
    </cfRule>
    <cfRule type="expression" dxfId="391" priority="70">
      <formula>$E145="G"</formula>
    </cfRule>
    <cfRule type="expression" dxfId="390" priority="71">
      <formula>$E145="B"</formula>
    </cfRule>
  </conditionalFormatting>
  <conditionalFormatting sqref="D145:D165">
    <cfRule type="expression" dxfId="389" priority="66">
      <formula>$E145="Q"</formula>
    </cfRule>
    <cfRule type="expression" dxfId="388" priority="67">
      <formula>$E145="G"</formula>
    </cfRule>
    <cfRule type="expression" dxfId="387" priority="68">
      <formula>$E145="B"</formula>
    </cfRule>
  </conditionalFormatting>
  <conditionalFormatting sqref="I144:J145">
    <cfRule type="cellIs" dxfId="386" priority="65" operator="between">
      <formula>1</formula>
      <formula>1</formula>
    </cfRule>
  </conditionalFormatting>
  <conditionalFormatting sqref="A166:B187 D166:D187">
    <cfRule type="expression" dxfId="385" priority="63">
      <formula>#REF!="F"</formula>
    </cfRule>
    <cfRule type="expression" dxfId="384" priority="64">
      <formula>#REF!="Q"</formula>
    </cfRule>
  </conditionalFormatting>
  <conditionalFormatting sqref="A188:B205 D188:D205">
    <cfRule type="expression" dxfId="383" priority="61">
      <formula>#REF!="F"</formula>
    </cfRule>
    <cfRule type="expression" dxfId="382" priority="62">
      <formula>#REF!="Q"</formula>
    </cfRule>
  </conditionalFormatting>
  <conditionalFormatting sqref="A206:B226 D206:D226">
    <cfRule type="expression" dxfId="381" priority="59">
      <formula>#REF!="F"</formula>
    </cfRule>
    <cfRule type="expression" dxfId="380" priority="60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379" priority="57">
      <formula>#REF!="F"</formula>
    </cfRule>
    <cfRule type="expression" dxfId="378" priority="58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377" priority="55">
      <formula>#REF!="F"</formula>
    </cfRule>
    <cfRule type="expression" dxfId="376" priority="56">
      <formula>#REF!="Q"</formula>
    </cfRule>
  </conditionalFormatting>
  <conditionalFormatting sqref="A250:B272 D250:D272">
    <cfRule type="expression" dxfId="375" priority="53">
      <formula>#REF!="F"</formula>
    </cfRule>
    <cfRule type="expression" dxfId="374" priority="54">
      <formula>#REF!="Q"</formula>
    </cfRule>
  </conditionalFormatting>
  <conditionalFormatting sqref="A273:B296 D273:D296">
    <cfRule type="expression" dxfId="373" priority="51">
      <formula>#REF!="F"</formula>
    </cfRule>
    <cfRule type="expression" dxfId="372" priority="52">
      <formula>#REF!="Q"</formula>
    </cfRule>
  </conditionalFormatting>
  <conditionalFormatting sqref="A297:B320 D297:D320">
    <cfRule type="expression" dxfId="371" priority="49">
      <formula>#REF!="F"</formula>
    </cfRule>
    <cfRule type="expression" dxfId="370" priority="50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369" priority="47">
      <formula>#REF!="F"</formula>
    </cfRule>
    <cfRule type="expression" dxfId="368" priority="48">
      <formula>#REF!="Q"</formula>
    </cfRule>
  </conditionalFormatting>
  <conditionalFormatting sqref="A321:B321 A323:B323 A325:B325 A327:B327 A329:B329 A331:B331 A333:B333 A335:B335 A337:B337 A339:B339 A341:B341 A343:B343">
    <cfRule type="expression" dxfId="367" priority="45">
      <formula>#REF!="F"</formula>
    </cfRule>
    <cfRule type="expression" dxfId="366" priority="46">
      <formula>#REF!="Q"</formula>
    </cfRule>
  </conditionalFormatting>
  <conditionalFormatting sqref="D345:D366">
    <cfRule type="expression" dxfId="365" priority="43">
      <formula>#REF!="F"</formula>
    </cfRule>
    <cfRule type="expression" dxfId="364" priority="44">
      <formula>#REF!="Q"</formula>
    </cfRule>
  </conditionalFormatting>
  <conditionalFormatting sqref="A345:B345 A347:B347 A349:B349 A351:B351 A353:B353 A355:B355 A357:B357 A359:B359 A361:B361 A363:B363 A365:B365">
    <cfRule type="expression" dxfId="363" priority="41">
      <formula>#REF!="F"</formula>
    </cfRule>
    <cfRule type="expression" dxfId="362" priority="42">
      <formula>#REF!="Q"</formula>
    </cfRule>
  </conditionalFormatting>
  <conditionalFormatting sqref="A346:B346 A348:B348 A350:B350 A352:B352 A354:B354 A356:B356 A358:B358 A360:B360 A362:B362 A364:B364 A366:B366">
    <cfRule type="expression" dxfId="361" priority="39">
      <formula>#REF!="F"</formula>
    </cfRule>
    <cfRule type="expression" dxfId="360" priority="40">
      <formula>#REF!="Q"</formula>
    </cfRule>
  </conditionalFormatting>
  <conditionalFormatting sqref="D367:D390">
    <cfRule type="expression" dxfId="359" priority="37">
      <formula>#REF!="F"</formula>
    </cfRule>
    <cfRule type="expression" dxfId="358" priority="38">
      <formula>#REF!="Q"</formula>
    </cfRule>
  </conditionalFormatting>
  <conditionalFormatting sqref="A368:B368 A370:B370 A372:B372 A374:B374 A376:B376 A378:B378 A380:B380 A382:B382 A384:B384 A386:B386 A388:B388 A390:B390">
    <cfRule type="expression" dxfId="357" priority="35">
      <formula>#REF!="F"</formula>
    </cfRule>
    <cfRule type="expression" dxfId="356" priority="36">
      <formula>#REF!="Q"</formula>
    </cfRule>
  </conditionalFormatting>
  <conditionalFormatting sqref="A367:B367 A369:B369 A371:B371 A373:B373 A375:B375 A377:B377 A379:B379 A381:B381 A383:B383 A385:B385 A387:B387 A389:B389">
    <cfRule type="expression" dxfId="355" priority="33">
      <formula>#REF!="F"</formula>
    </cfRule>
    <cfRule type="expression" dxfId="354" priority="34">
      <formula>#REF!="Q"</formula>
    </cfRule>
  </conditionalFormatting>
  <conditionalFormatting sqref="D391:D414">
    <cfRule type="expression" dxfId="353" priority="31">
      <formula>#REF!="F"</formula>
    </cfRule>
    <cfRule type="expression" dxfId="352" priority="32">
      <formula>#REF!="Q"</formula>
    </cfRule>
  </conditionalFormatting>
  <conditionalFormatting sqref="A391:B391 A393:B393 A395:B395 A397:B397 A399:B399 A401:B401 A403:B403 A405:B405 A407:B407 A409:B409 A411:B411 A413:B413">
    <cfRule type="expression" dxfId="351" priority="29">
      <formula>#REF!="F"</formula>
    </cfRule>
    <cfRule type="expression" dxfId="350" priority="30">
      <formula>#REF!="Q"</formula>
    </cfRule>
  </conditionalFormatting>
  <conditionalFormatting sqref="A392:B392 A394:B394 A396:B396 A398:B398 A400:B400 A402:B402 A404:B404 A406:B406 A408:B408 A410:B410 A412:B412 A414:B414">
    <cfRule type="expression" dxfId="349" priority="27">
      <formula>#REF!="F"</formula>
    </cfRule>
    <cfRule type="expression" dxfId="348" priority="28">
      <formula>#REF!="Q"</formula>
    </cfRule>
  </conditionalFormatting>
  <conditionalFormatting sqref="D507:D530 A507:B530">
    <cfRule type="expression" dxfId="347" priority="25">
      <formula>#REF!="F"</formula>
    </cfRule>
    <cfRule type="expression" dxfId="346" priority="26">
      <formula>#REF!="Q"</formula>
    </cfRule>
  </conditionalFormatting>
  <conditionalFormatting sqref="A555:D573">
    <cfRule type="expression" dxfId="345" priority="22">
      <formula>$E555="Q"</formula>
    </cfRule>
    <cfRule type="expression" dxfId="344" priority="23">
      <formula>$E555="G"</formula>
    </cfRule>
    <cfRule type="expression" dxfId="343" priority="24">
      <formula>$E555="B"</formula>
    </cfRule>
  </conditionalFormatting>
  <conditionalFormatting sqref="A574:B596">
    <cfRule type="expression" dxfId="342" priority="19">
      <formula>#REF!="R1"</formula>
    </cfRule>
    <cfRule type="expression" dxfId="341" priority="20">
      <formula>#REF!="F"</formula>
    </cfRule>
    <cfRule type="expression" dxfId="340" priority="21">
      <formula>#REF!="Q"</formula>
    </cfRule>
  </conditionalFormatting>
  <conditionalFormatting sqref="D574:D596">
    <cfRule type="expression" dxfId="339" priority="16">
      <formula>#REF!="R1"</formula>
    </cfRule>
    <cfRule type="expression" dxfId="338" priority="17">
      <formula>#REF!="F"</formula>
    </cfRule>
    <cfRule type="expression" dxfId="337" priority="18">
      <formula>#REF!="Q"</formula>
    </cfRule>
  </conditionalFormatting>
  <conditionalFormatting sqref="C574:C596">
    <cfRule type="expression" dxfId="336" priority="13">
      <formula>$E574="R1"</formula>
    </cfRule>
    <cfRule type="expression" dxfId="335" priority="14">
      <formula>$E574="F"</formula>
    </cfRule>
    <cfRule type="expression" dxfId="334" priority="15">
      <formula>$E574="Q"</formula>
    </cfRule>
  </conditionalFormatting>
  <conditionalFormatting sqref="A597:B619">
    <cfRule type="expression" dxfId="333" priority="10">
      <formula>#REF!="R1"</formula>
    </cfRule>
    <cfRule type="expression" dxfId="332" priority="11">
      <formula>#REF!="F"</formula>
    </cfRule>
    <cfRule type="expression" dxfId="331" priority="12">
      <formula>#REF!="Q"</formula>
    </cfRule>
  </conditionalFormatting>
  <conditionalFormatting sqref="D597:D619">
    <cfRule type="expression" dxfId="330" priority="7">
      <formula>#REF!="R1"</formula>
    </cfRule>
    <cfRule type="expression" dxfId="329" priority="8">
      <formula>#REF!="F"</formula>
    </cfRule>
    <cfRule type="expression" dxfId="328" priority="9">
      <formula>#REF!="Q"</formula>
    </cfRule>
  </conditionalFormatting>
  <conditionalFormatting sqref="A620:B642">
    <cfRule type="expression" dxfId="327" priority="4">
      <formula>#REF!="R1"</formula>
    </cfRule>
    <cfRule type="expression" dxfId="326" priority="5">
      <formula>#REF!="F"</formula>
    </cfRule>
    <cfRule type="expression" dxfId="325" priority="6">
      <formula>#REF!="Q"</formula>
    </cfRule>
  </conditionalFormatting>
  <conditionalFormatting sqref="D620:D642">
    <cfRule type="expression" dxfId="324" priority="1">
      <formula>#REF!="R1"</formula>
    </cfRule>
    <cfRule type="expression" dxfId="323" priority="2">
      <formula>#REF!="F"</formula>
    </cfRule>
    <cfRule type="expression" dxfId="322" priority="3">
      <formula>#REF!="Q"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sheetPr codeName="Sheet12"/>
  <dimension ref="A1:N632"/>
  <sheetViews>
    <sheetView zoomScaleNormal="100" workbookViewId="0">
      <pane ySplit="1" topLeftCell="A2" activePane="bottomLeft" state="frozen"/>
      <selection pane="bottomLeft" activeCell="E20" sqref="E20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53125" bestFit="1" customWidth="1"/>
    <col min="5" max="5" width="24.46484375" bestFit="1" customWidth="1"/>
    <col min="6" max="6" width="4.796875" bestFit="1" customWidth="1"/>
    <col min="7" max="7" width="5.796875" bestFit="1" customWidth="1"/>
    <col min="8" max="8" width="5" bestFit="1" customWidth="1"/>
    <col min="9" max="9" width="8.1328125" bestFit="1" customWidth="1"/>
    <col min="10" max="10" width="9.53125" bestFit="1" customWidth="1"/>
  </cols>
  <sheetData>
    <row r="1" spans="1:10" x14ac:dyDescent="0.45">
      <c r="A1" s="3" t="s">
        <v>0</v>
      </c>
      <c r="B1" s="8" t="s">
        <v>1</v>
      </c>
      <c r="C1" s="8" t="s">
        <v>2</v>
      </c>
      <c r="D1" s="8" t="s">
        <v>3</v>
      </c>
      <c r="E1" t="s">
        <v>211</v>
      </c>
      <c r="F1" t="s">
        <v>212</v>
      </c>
      <c r="G1" t="s">
        <v>6</v>
      </c>
      <c r="H1" t="s">
        <v>7</v>
      </c>
      <c r="I1" t="s">
        <v>213</v>
      </c>
      <c r="J1" t="s">
        <v>11</v>
      </c>
    </row>
    <row r="2" spans="1:10" x14ac:dyDescent="0.45">
      <c r="A2" s="1" t="s">
        <v>93</v>
      </c>
      <c r="B2" s="1">
        <v>2024</v>
      </c>
      <c r="C2" s="19">
        <v>45396</v>
      </c>
      <c r="D2" s="1" t="s">
        <v>72</v>
      </c>
      <c r="E2" s="3" t="s">
        <v>269</v>
      </c>
      <c r="F2" s="3" t="s">
        <v>25</v>
      </c>
      <c r="G2" s="13">
        <f>(C2-VLOOKUP(E2,Riders!$A$2:$C$3501,2,FALSE))/365</f>
        <v>30.112328767123287</v>
      </c>
      <c r="H2" s="1">
        <v>1</v>
      </c>
      <c r="I2" s="108">
        <v>9.3518518518518525E-3</v>
      </c>
      <c r="J2" s="3">
        <v>47.896000000000001</v>
      </c>
    </row>
    <row r="3" spans="1:10" x14ac:dyDescent="0.45">
      <c r="A3" s="1" t="s">
        <v>93</v>
      </c>
      <c r="B3" s="1">
        <v>2024</v>
      </c>
      <c r="C3" s="19">
        <v>45396</v>
      </c>
      <c r="D3" s="1" t="s">
        <v>72</v>
      </c>
      <c r="E3" s="3" t="s">
        <v>214</v>
      </c>
      <c r="F3" s="3" t="s">
        <v>67</v>
      </c>
      <c r="G3" s="13">
        <f>(C3-VLOOKUP(E3,Riders!$A$2:$C$3501,2,FALSE))/365</f>
        <v>29.326027397260273</v>
      </c>
      <c r="H3" s="1">
        <v>2</v>
      </c>
      <c r="I3" s="107">
        <v>9.3518518518518525E-3</v>
      </c>
      <c r="J3" s="3">
        <v>47.896000000000001</v>
      </c>
    </row>
    <row r="4" spans="1:10" x14ac:dyDescent="0.45">
      <c r="A4" s="1" t="s">
        <v>93</v>
      </c>
      <c r="B4" s="1">
        <v>2024</v>
      </c>
      <c r="C4" s="19">
        <v>45396</v>
      </c>
      <c r="D4" s="1" t="s">
        <v>72</v>
      </c>
      <c r="E4" s="3" t="s">
        <v>268</v>
      </c>
      <c r="F4" s="3" t="s">
        <v>47</v>
      </c>
      <c r="G4" s="13">
        <f>(C4-VLOOKUP(E4,Riders!$A$2:$C$3501,2,FALSE))/365</f>
        <v>27.287671232876711</v>
      </c>
      <c r="H4" s="1">
        <v>3</v>
      </c>
      <c r="I4" s="107">
        <v>9.3518518518518508E-3</v>
      </c>
      <c r="J4" s="3">
        <v>47.896000000000001</v>
      </c>
    </row>
    <row r="5" spans="1:10" x14ac:dyDescent="0.45">
      <c r="A5" s="1" t="s">
        <v>93</v>
      </c>
      <c r="B5" s="1">
        <v>2024</v>
      </c>
      <c r="C5" s="19">
        <v>45396</v>
      </c>
      <c r="D5" s="1" t="s">
        <v>72</v>
      </c>
      <c r="E5" s="3" t="s">
        <v>298</v>
      </c>
      <c r="F5" s="3" t="s">
        <v>53</v>
      </c>
      <c r="G5" s="13">
        <f>(C5-VLOOKUP(E5,Riders!$A$2:$C$3501,2,FALSE))/365</f>
        <v>24.747945205479454</v>
      </c>
      <c r="H5" s="1">
        <v>4</v>
      </c>
      <c r="I5" s="107">
        <v>9.3518518518518508E-3</v>
      </c>
      <c r="J5" s="3">
        <v>47.896000000000001</v>
      </c>
    </row>
    <row r="6" spans="1:10" x14ac:dyDescent="0.45">
      <c r="A6" s="1" t="s">
        <v>93</v>
      </c>
      <c r="B6" s="1">
        <v>2024</v>
      </c>
      <c r="C6" s="19">
        <v>45396</v>
      </c>
      <c r="D6" s="1" t="s">
        <v>72</v>
      </c>
      <c r="E6" s="3" t="s">
        <v>216</v>
      </c>
      <c r="F6" s="3" t="s">
        <v>27</v>
      </c>
      <c r="G6" s="13">
        <f>(C6-VLOOKUP(E6,Riders!$A$2:$C$3501,2,FALSE))/365</f>
        <v>25.186301369863013</v>
      </c>
      <c r="H6" s="1">
        <v>5</v>
      </c>
      <c r="I6" s="107">
        <v>9.3518518518518508E-3</v>
      </c>
      <c r="J6" s="3">
        <v>47.896000000000001</v>
      </c>
    </row>
    <row r="7" spans="1:10" x14ac:dyDescent="0.45">
      <c r="A7" s="1" t="s">
        <v>93</v>
      </c>
      <c r="B7" s="1">
        <v>2024</v>
      </c>
      <c r="C7" s="19">
        <v>45396</v>
      </c>
      <c r="D7" s="1" t="s">
        <v>72</v>
      </c>
      <c r="E7" s="3" t="s">
        <v>237</v>
      </c>
      <c r="F7" s="3" t="s">
        <v>238</v>
      </c>
      <c r="G7" s="13">
        <f>(C7-VLOOKUP(E7,Riders!$A$2:$C$3501,2,FALSE))/365</f>
        <v>27.909589041095892</v>
      </c>
      <c r="H7" s="1">
        <v>6</v>
      </c>
      <c r="I7" s="107">
        <v>9.3518518518518508E-3</v>
      </c>
      <c r="J7" s="3">
        <v>47.896000000000001</v>
      </c>
    </row>
    <row r="8" spans="1:10" x14ac:dyDescent="0.45">
      <c r="A8" s="1" t="s">
        <v>93</v>
      </c>
      <c r="B8" s="1">
        <v>2024</v>
      </c>
      <c r="C8" s="19">
        <v>45396</v>
      </c>
      <c r="D8" s="1" t="s">
        <v>72</v>
      </c>
      <c r="E8" s="3" t="s">
        <v>215</v>
      </c>
      <c r="F8" s="3" t="s">
        <v>17</v>
      </c>
      <c r="G8" s="13">
        <f>(C8-VLOOKUP(E8,Riders!$A$2:$C$3501,2,FALSE))/365</f>
        <v>25.271232876712329</v>
      </c>
      <c r="H8" s="1">
        <v>7</v>
      </c>
      <c r="I8" s="107">
        <v>9.3518518518518508E-3</v>
      </c>
      <c r="J8" s="3">
        <v>47.896000000000001</v>
      </c>
    </row>
    <row r="9" spans="1:10" x14ac:dyDescent="0.45">
      <c r="A9" s="1" t="s">
        <v>93</v>
      </c>
      <c r="B9" s="1">
        <v>2024</v>
      </c>
      <c r="C9" s="19">
        <v>45396</v>
      </c>
      <c r="D9" s="1" t="s">
        <v>72</v>
      </c>
      <c r="E9" s="3" t="s">
        <v>218</v>
      </c>
      <c r="F9" s="3" t="s">
        <v>19</v>
      </c>
      <c r="G9" s="13">
        <f>(C9-VLOOKUP(E9,Riders!$A$2:$C$3501,2,FALSE))/365</f>
        <v>22.602739726027398</v>
      </c>
      <c r="H9" s="1">
        <v>8</v>
      </c>
      <c r="I9" s="107">
        <v>9.3518518518518508E-3</v>
      </c>
      <c r="J9" s="3">
        <v>47.896000000000001</v>
      </c>
    </row>
    <row r="10" spans="1:10" x14ac:dyDescent="0.45">
      <c r="A10" s="1" t="s">
        <v>93</v>
      </c>
      <c r="B10" s="1">
        <v>2024</v>
      </c>
      <c r="C10" s="19">
        <v>45396</v>
      </c>
      <c r="D10" s="1" t="s">
        <v>72</v>
      </c>
      <c r="E10" s="3" t="s">
        <v>251</v>
      </c>
      <c r="F10" s="3" t="s">
        <v>65</v>
      </c>
      <c r="G10" s="13">
        <f>(C10-VLOOKUP(E10,Riders!$A$2:$C$3501,2,FALSE))/365</f>
        <v>22.958904109589042</v>
      </c>
      <c r="H10" s="1">
        <v>9</v>
      </c>
      <c r="I10" s="107">
        <v>9.3518518518518508E-3</v>
      </c>
      <c r="J10" s="3">
        <v>47.896000000000001</v>
      </c>
    </row>
    <row r="11" spans="1:10" x14ac:dyDescent="0.45">
      <c r="A11" s="1" t="s">
        <v>93</v>
      </c>
      <c r="B11" s="1">
        <v>2024</v>
      </c>
      <c r="C11" s="19">
        <v>45396</v>
      </c>
      <c r="D11" s="1" t="s">
        <v>72</v>
      </c>
      <c r="E11" s="3" t="s">
        <v>3857</v>
      </c>
      <c r="F11" s="3" t="s">
        <v>49</v>
      </c>
      <c r="G11" s="13">
        <f>(C11-VLOOKUP(E11,Riders!$A$2:$C$3501,2,FALSE))/365</f>
        <v>23.632876712328766</v>
      </c>
      <c r="H11" s="1">
        <v>10</v>
      </c>
      <c r="I11" s="107">
        <v>9.3518518518518508E-3</v>
      </c>
      <c r="J11" s="3">
        <v>47.896000000000001</v>
      </c>
    </row>
    <row r="12" spans="1:10" x14ac:dyDescent="0.45">
      <c r="A12" s="1" t="s">
        <v>93</v>
      </c>
      <c r="B12" s="1">
        <v>2024</v>
      </c>
      <c r="C12" s="19">
        <v>45396</v>
      </c>
      <c r="D12" s="1" t="s">
        <v>72</v>
      </c>
      <c r="E12" s="3" t="s">
        <v>228</v>
      </c>
      <c r="F12" s="3" t="s">
        <v>15</v>
      </c>
      <c r="G12" s="13">
        <f>(C12-VLOOKUP(E12,Riders!$A$2:$C$3501,2,FALSE))/365</f>
        <v>24.802739726027397</v>
      </c>
      <c r="H12" s="1">
        <v>11</v>
      </c>
      <c r="I12" s="107">
        <v>9.3518518518518508E-3</v>
      </c>
      <c r="J12" s="3">
        <v>47.896000000000001</v>
      </c>
    </row>
    <row r="13" spans="1:10" x14ac:dyDescent="0.45">
      <c r="A13" s="1" t="s">
        <v>93</v>
      </c>
      <c r="B13" s="1">
        <v>2024</v>
      </c>
      <c r="C13" s="19">
        <v>45396</v>
      </c>
      <c r="D13" s="1" t="s">
        <v>72</v>
      </c>
      <c r="E13" s="3" t="s">
        <v>219</v>
      </c>
      <c r="F13" s="3" t="s">
        <v>220</v>
      </c>
      <c r="G13" s="13">
        <f>(C13-VLOOKUP(E13,Riders!$A$2:$C$3501,2,FALSE))/365</f>
        <v>31.649315068493152</v>
      </c>
      <c r="H13" s="1">
        <v>12</v>
      </c>
      <c r="I13" s="107">
        <v>9.3518518518518508E-3</v>
      </c>
      <c r="J13" s="3">
        <v>47.896000000000001</v>
      </c>
    </row>
    <row r="14" spans="1:10" x14ac:dyDescent="0.45">
      <c r="A14" s="1" t="s">
        <v>93</v>
      </c>
      <c r="B14" s="1">
        <v>2024</v>
      </c>
      <c r="C14" s="19">
        <v>45396</v>
      </c>
      <c r="D14" s="1" t="s">
        <v>72</v>
      </c>
      <c r="E14" s="3" t="s">
        <v>429</v>
      </c>
      <c r="F14" s="3" t="s">
        <v>40</v>
      </c>
      <c r="G14" s="13">
        <f>(C14-VLOOKUP(E14,Riders!$A$2:$C$3501,2,FALSE))/365</f>
        <v>19.701369863013699</v>
      </c>
      <c r="H14" s="1">
        <v>13</v>
      </c>
      <c r="I14" s="107">
        <v>9.3518518518518508E-3</v>
      </c>
      <c r="J14" s="3">
        <v>47.896000000000001</v>
      </c>
    </row>
    <row r="15" spans="1:10" x14ac:dyDescent="0.45">
      <c r="A15" s="1" t="s">
        <v>93</v>
      </c>
      <c r="B15" s="1">
        <v>2024</v>
      </c>
      <c r="C15" s="19">
        <v>45396</v>
      </c>
      <c r="D15" s="1" t="s">
        <v>72</v>
      </c>
      <c r="E15" s="3" t="s">
        <v>234</v>
      </c>
      <c r="F15" s="3" t="s">
        <v>235</v>
      </c>
      <c r="G15" s="13">
        <f>(C15-VLOOKUP(E15,Riders!$A$2:$C$3501,2,FALSE))/365</f>
        <v>27.56986301369863</v>
      </c>
      <c r="H15" s="1">
        <v>14</v>
      </c>
      <c r="I15" s="107">
        <v>9.3518518518518508E-3</v>
      </c>
      <c r="J15" s="3">
        <v>47.896000000000001</v>
      </c>
    </row>
    <row r="16" spans="1:10" x14ac:dyDescent="0.45">
      <c r="A16" s="1" t="s">
        <v>93</v>
      </c>
      <c r="B16" s="1">
        <v>2024</v>
      </c>
      <c r="C16" s="19">
        <v>45396</v>
      </c>
      <c r="D16" s="1" t="s">
        <v>72</v>
      </c>
      <c r="E16" s="3" t="s">
        <v>430</v>
      </c>
      <c r="F16" s="3" t="s">
        <v>97</v>
      </c>
      <c r="G16" s="13">
        <f>(C16-VLOOKUP(E16,Riders!$A$2:$C$3501,2,FALSE))/365</f>
        <v>22.265753424657536</v>
      </c>
      <c r="H16" s="1">
        <v>15</v>
      </c>
      <c r="I16" s="107">
        <v>9.3518518518518508E-3</v>
      </c>
      <c r="J16" s="3">
        <v>47.896000000000001</v>
      </c>
    </row>
    <row r="17" spans="1:10" x14ac:dyDescent="0.45">
      <c r="A17" s="1" t="s">
        <v>93</v>
      </c>
      <c r="B17" s="1">
        <v>2024</v>
      </c>
      <c r="C17" s="19">
        <v>45396</v>
      </c>
      <c r="D17" s="1" t="s">
        <v>72</v>
      </c>
      <c r="E17" s="3" t="s">
        <v>853</v>
      </c>
      <c r="F17" s="3" t="s">
        <v>232</v>
      </c>
      <c r="G17" s="13">
        <f>(C17-VLOOKUP(E17,Riders!$A$2:$C$3501,2,FALSE))/365</f>
        <v>21.528767123287672</v>
      </c>
      <c r="H17" s="1">
        <v>16</v>
      </c>
      <c r="I17" s="107">
        <v>9.3518518518518508E-3</v>
      </c>
      <c r="J17" s="3">
        <v>47.896000000000001</v>
      </c>
    </row>
    <row r="18" spans="1:10" x14ac:dyDescent="0.45">
      <c r="A18" s="1" t="s">
        <v>93</v>
      </c>
      <c r="B18" s="1">
        <v>2024</v>
      </c>
      <c r="C18" s="19">
        <v>45396</v>
      </c>
      <c r="D18" s="1" t="s">
        <v>72</v>
      </c>
      <c r="E18" s="3" t="s">
        <v>617</v>
      </c>
      <c r="F18" s="3" t="s">
        <v>223</v>
      </c>
      <c r="G18" s="13">
        <f>(C18-VLOOKUP(E18,Riders!$A$2:$C$3501,2,FALSE))/365</f>
        <v>22.054794520547944</v>
      </c>
      <c r="H18" s="1">
        <v>17</v>
      </c>
      <c r="I18" s="107">
        <v>9.3518518518518508E-3</v>
      </c>
      <c r="J18" s="3">
        <v>47.896000000000001</v>
      </c>
    </row>
    <row r="19" spans="1:10" x14ac:dyDescent="0.45">
      <c r="A19" s="1" t="s">
        <v>93</v>
      </c>
      <c r="B19" s="1">
        <v>2024</v>
      </c>
      <c r="C19" s="19">
        <v>45396</v>
      </c>
      <c r="D19" s="1" t="s">
        <v>72</v>
      </c>
      <c r="E19" s="3" t="s">
        <v>420</v>
      </c>
      <c r="F19" s="3" t="s">
        <v>151</v>
      </c>
      <c r="G19" s="13">
        <f>(C19-VLOOKUP(E19,Riders!$A$2:$C$3501,2,FALSE))/365</f>
        <v>25.027397260273972</v>
      </c>
      <c r="H19" s="1">
        <v>18</v>
      </c>
      <c r="I19" s="107">
        <v>9.3518518518518508E-3</v>
      </c>
      <c r="J19" s="3">
        <v>47.896000000000001</v>
      </c>
    </row>
    <row r="20" spans="1:10" x14ac:dyDescent="0.45">
      <c r="A20" s="1" t="s">
        <v>93</v>
      </c>
      <c r="B20" s="1">
        <v>2024</v>
      </c>
      <c r="C20" s="19">
        <v>45396</v>
      </c>
      <c r="D20" s="1" t="s">
        <v>72</v>
      </c>
      <c r="E20" s="3" t="s">
        <v>275</v>
      </c>
      <c r="F20" s="3" t="s">
        <v>21</v>
      </c>
      <c r="G20" s="13">
        <f>(C20-VLOOKUP(E20,Riders!$A$2:$C$3501,2,FALSE))/365</f>
        <v>25.293150684931508</v>
      </c>
      <c r="H20" s="1">
        <v>19</v>
      </c>
      <c r="I20" s="107">
        <v>9.3518518518518508E-3</v>
      </c>
      <c r="J20" s="3">
        <v>47.896000000000001</v>
      </c>
    </row>
    <row r="21" spans="1:10" x14ac:dyDescent="0.45">
      <c r="A21" s="1" t="s">
        <v>93</v>
      </c>
      <c r="B21" s="1">
        <v>2024</v>
      </c>
      <c r="C21" s="19">
        <v>45396</v>
      </c>
      <c r="D21" s="1" t="s">
        <v>72</v>
      </c>
      <c r="E21" s="3" t="s">
        <v>224</v>
      </c>
      <c r="F21" s="3" t="s">
        <v>225</v>
      </c>
      <c r="G21" s="13">
        <f>(C21-VLOOKUP(E21,Riders!$A$2:$C$3501,2,FALSE))/365</f>
        <v>24.347945205479451</v>
      </c>
      <c r="H21" s="1">
        <v>20</v>
      </c>
      <c r="I21" s="107">
        <v>9.3518518518518508E-3</v>
      </c>
      <c r="J21" s="3">
        <v>47.896000000000001</v>
      </c>
    </row>
    <row r="22" spans="1:10" x14ac:dyDescent="0.45">
      <c r="A22" s="1" t="s">
        <v>93</v>
      </c>
      <c r="B22" s="1">
        <v>2024</v>
      </c>
      <c r="C22" s="19">
        <v>45396</v>
      </c>
      <c r="D22" s="1" t="s">
        <v>72</v>
      </c>
      <c r="E22" s="3" t="s">
        <v>244</v>
      </c>
      <c r="F22" s="3" t="s">
        <v>38</v>
      </c>
      <c r="G22" s="13">
        <f>(C22-VLOOKUP(E22,Riders!$A$2:$C$3501,2,FALSE))/365</f>
        <v>30.043835616438358</v>
      </c>
      <c r="H22" s="1">
        <v>21</v>
      </c>
      <c r="I22" s="107">
        <v>9.3518518518518508E-3</v>
      </c>
      <c r="J22" s="3">
        <v>47.896000000000001</v>
      </c>
    </row>
    <row r="23" spans="1:10" x14ac:dyDescent="0.45">
      <c r="A23" s="1" t="s">
        <v>93</v>
      </c>
      <c r="B23" s="1">
        <v>2024</v>
      </c>
      <c r="C23" s="19">
        <v>45396</v>
      </c>
      <c r="D23" s="1" t="s">
        <v>72</v>
      </c>
      <c r="E23" s="3" t="s">
        <v>241</v>
      </c>
      <c r="F23" s="3" t="s">
        <v>44</v>
      </c>
      <c r="G23" s="13">
        <f>(C23-VLOOKUP(E23,Riders!$A$2:$C$3501,2,FALSE))/365</f>
        <v>21.706849315068492</v>
      </c>
      <c r="H23" s="1">
        <v>22</v>
      </c>
      <c r="I23" s="107">
        <v>9.3518518518518508E-3</v>
      </c>
      <c r="J23" s="3">
        <v>47.896000000000001</v>
      </c>
    </row>
    <row r="24" spans="1:10" x14ac:dyDescent="0.45">
      <c r="A24" s="1" t="s">
        <v>93</v>
      </c>
      <c r="B24" s="1">
        <v>2024</v>
      </c>
      <c r="C24" s="19">
        <v>45396</v>
      </c>
      <c r="D24" s="1" t="s">
        <v>72</v>
      </c>
      <c r="E24" s="3" t="s">
        <v>263</v>
      </c>
      <c r="F24" s="3" t="s">
        <v>3842</v>
      </c>
      <c r="G24" s="13">
        <f>(C24-VLOOKUP(E24,Riders!$A$2:$C$3501,2,FALSE))/365</f>
        <v>21.010958904109589</v>
      </c>
      <c r="H24" s="1">
        <v>23</v>
      </c>
      <c r="I24" s="107">
        <v>9.3518518518518508E-3</v>
      </c>
      <c r="J24" s="3">
        <v>47.896000000000001</v>
      </c>
    </row>
    <row r="25" spans="1:10" x14ac:dyDescent="0.45">
      <c r="A25" s="1" t="s">
        <v>127</v>
      </c>
      <c r="B25" s="1">
        <v>2024</v>
      </c>
      <c r="C25" s="19">
        <v>45368</v>
      </c>
      <c r="D25" s="1" t="s">
        <v>72</v>
      </c>
      <c r="E25" s="3" t="s">
        <v>221</v>
      </c>
      <c r="F25" s="3" t="s">
        <v>40</v>
      </c>
      <c r="G25" s="13">
        <f>(C25-VLOOKUP(E25,Riders!$A$2:$C$3501,2,FALSE))/365</f>
        <v>26.953424657534246</v>
      </c>
      <c r="H25" s="1">
        <v>1</v>
      </c>
      <c r="I25" s="107">
        <v>9.3865740740740732E-3</v>
      </c>
      <c r="J25">
        <v>47.719000000000001</v>
      </c>
    </row>
    <row r="26" spans="1:10" x14ac:dyDescent="0.45">
      <c r="A26" s="1" t="s">
        <v>127</v>
      </c>
      <c r="B26" s="1">
        <v>2024</v>
      </c>
      <c r="C26" s="19">
        <v>45368</v>
      </c>
      <c r="D26" s="1" t="s">
        <v>72</v>
      </c>
      <c r="E26" s="3" t="s">
        <v>416</v>
      </c>
      <c r="F26" s="3" t="s">
        <v>29</v>
      </c>
      <c r="G26" s="13">
        <f>(C26-VLOOKUP(E26,Riders!$A$2:$C$3501,2,FALSE))/365</f>
        <v>26.383561643835616</v>
      </c>
      <c r="H26" s="1">
        <v>2</v>
      </c>
      <c r="I26" s="107">
        <v>9.3865740740740732E-3</v>
      </c>
      <c r="J26">
        <v>47.719000000000001</v>
      </c>
    </row>
    <row r="27" spans="1:10" x14ac:dyDescent="0.45">
      <c r="A27" s="1" t="s">
        <v>127</v>
      </c>
      <c r="B27" s="1">
        <v>2024</v>
      </c>
      <c r="C27" s="19">
        <v>45368</v>
      </c>
      <c r="D27" s="1" t="s">
        <v>72</v>
      </c>
      <c r="E27" s="3" t="s">
        <v>222</v>
      </c>
      <c r="F27" s="3" t="s">
        <v>223</v>
      </c>
      <c r="G27" s="13">
        <f>(C27-VLOOKUP(E27,Riders!$A$2:$C$3501,2,FALSE))/365</f>
        <v>24.706849315068492</v>
      </c>
      <c r="H27" s="1">
        <v>3</v>
      </c>
      <c r="I27" s="107">
        <v>9.3865740740740698E-3</v>
      </c>
      <c r="J27">
        <v>47.719000000000001</v>
      </c>
    </row>
    <row r="28" spans="1:10" x14ac:dyDescent="0.45">
      <c r="A28" s="1" t="s">
        <v>127</v>
      </c>
      <c r="B28" s="1">
        <v>2024</v>
      </c>
      <c r="C28" s="19">
        <v>45368</v>
      </c>
      <c r="D28" s="1" t="s">
        <v>72</v>
      </c>
      <c r="E28" s="3" t="s">
        <v>219</v>
      </c>
      <c r="F28" s="3" t="s">
        <v>220</v>
      </c>
      <c r="G28" s="13">
        <f>(C28-VLOOKUP(E28,Riders!$A$2:$C$3501,2,FALSE))/365</f>
        <v>31.572602739726026</v>
      </c>
      <c r="H28" s="1">
        <v>4</v>
      </c>
      <c r="I28" s="107">
        <v>9.3865740740740698E-3</v>
      </c>
      <c r="J28">
        <v>47.719000000000001</v>
      </c>
    </row>
    <row r="29" spans="1:10" x14ac:dyDescent="0.45">
      <c r="A29" s="1" t="s">
        <v>127</v>
      </c>
      <c r="B29" s="1">
        <v>2024</v>
      </c>
      <c r="C29" s="19">
        <v>45368</v>
      </c>
      <c r="D29" s="1" t="s">
        <v>72</v>
      </c>
      <c r="E29" s="3" t="s">
        <v>291</v>
      </c>
      <c r="F29" s="3" t="s">
        <v>56</v>
      </c>
      <c r="G29" s="13">
        <f>(C29-VLOOKUP(E29,Riders!$A$2:$C$3501,2,FALSE))/365</f>
        <v>22.920547945205481</v>
      </c>
      <c r="H29" s="1">
        <v>5</v>
      </c>
      <c r="I29" s="107">
        <v>9.3865740740740698E-3</v>
      </c>
      <c r="J29">
        <v>47.719000000000001</v>
      </c>
    </row>
    <row r="30" spans="1:10" x14ac:dyDescent="0.45">
      <c r="A30" s="1" t="s">
        <v>127</v>
      </c>
      <c r="B30" s="1">
        <v>2024</v>
      </c>
      <c r="C30" s="19">
        <v>45368</v>
      </c>
      <c r="D30" s="1" t="s">
        <v>72</v>
      </c>
      <c r="E30" s="3" t="s">
        <v>231</v>
      </c>
      <c r="F30" s="3" t="s">
        <v>232</v>
      </c>
      <c r="G30" s="13">
        <f>(C30-VLOOKUP(E30,Riders!$A$2:$C$3501,2,FALSE))/365</f>
        <v>27.095890410958905</v>
      </c>
      <c r="H30" s="1">
        <v>6</v>
      </c>
      <c r="I30" s="107">
        <v>9.3865740740740698E-3</v>
      </c>
      <c r="J30">
        <v>47.719000000000001</v>
      </c>
    </row>
    <row r="31" spans="1:10" x14ac:dyDescent="0.45">
      <c r="A31" s="1" t="s">
        <v>127</v>
      </c>
      <c r="B31" s="1">
        <v>2024</v>
      </c>
      <c r="C31" s="19">
        <v>45368</v>
      </c>
      <c r="D31" s="1" t="s">
        <v>72</v>
      </c>
      <c r="E31" s="3" t="s">
        <v>226</v>
      </c>
      <c r="F31" s="3" t="s">
        <v>120</v>
      </c>
      <c r="G31" s="13">
        <f>(C31-VLOOKUP(E31,Riders!$A$2:$C$3501,2,FALSE))/365</f>
        <v>25.553424657534247</v>
      </c>
      <c r="H31" s="1">
        <v>7</v>
      </c>
      <c r="I31" s="107">
        <v>9.3865740740740698E-3</v>
      </c>
      <c r="J31">
        <v>47.719000000000001</v>
      </c>
    </row>
    <row r="32" spans="1:10" x14ac:dyDescent="0.45">
      <c r="A32" s="1" t="s">
        <v>127</v>
      </c>
      <c r="B32" s="1">
        <v>2024</v>
      </c>
      <c r="C32" s="19">
        <v>45368</v>
      </c>
      <c r="D32" s="1" t="s">
        <v>72</v>
      </c>
      <c r="E32" s="3" t="s">
        <v>310</v>
      </c>
      <c r="F32" s="3" t="s">
        <v>158</v>
      </c>
      <c r="G32" s="13">
        <f>(C32-VLOOKUP(E32,Riders!$A$2:$C$3501,2,FALSE))/365</f>
        <v>33.824657534246576</v>
      </c>
      <c r="H32" s="1">
        <v>8</v>
      </c>
      <c r="I32" s="107">
        <v>9.3865740740740698E-3</v>
      </c>
      <c r="J32">
        <v>47.719000000000001</v>
      </c>
    </row>
    <row r="33" spans="1:10" x14ac:dyDescent="0.45">
      <c r="A33" s="1" t="s">
        <v>127</v>
      </c>
      <c r="B33" s="1">
        <v>2024</v>
      </c>
      <c r="C33" s="19">
        <v>45368</v>
      </c>
      <c r="D33" s="1" t="s">
        <v>72</v>
      </c>
      <c r="E33" s="3" t="s">
        <v>430</v>
      </c>
      <c r="F33" s="3" t="s">
        <v>97</v>
      </c>
      <c r="G33" s="13">
        <f>(C33-VLOOKUP(E33,Riders!$A$2:$C$3501,2,FALSE))/365</f>
        <v>22.18904109589041</v>
      </c>
      <c r="H33" s="1">
        <v>9</v>
      </c>
      <c r="I33" s="107">
        <v>9.3865740740740698E-3</v>
      </c>
      <c r="J33">
        <v>47.719000000000001</v>
      </c>
    </row>
    <row r="34" spans="1:10" x14ac:dyDescent="0.45">
      <c r="A34" s="1" t="s">
        <v>127</v>
      </c>
      <c r="B34" s="1">
        <v>2024</v>
      </c>
      <c r="C34" s="19">
        <v>45368</v>
      </c>
      <c r="D34" s="1" t="s">
        <v>72</v>
      </c>
      <c r="E34" s="3" t="s">
        <v>251</v>
      </c>
      <c r="F34" s="3" t="s">
        <v>65</v>
      </c>
      <c r="G34" s="13">
        <f>(C34-VLOOKUP(E34,Riders!$A$2:$C$3501,2,FALSE))/365</f>
        <v>22.882191780821916</v>
      </c>
      <c r="H34" s="1">
        <v>10</v>
      </c>
      <c r="I34" s="107">
        <v>9.3865740740740698E-3</v>
      </c>
      <c r="J34">
        <v>47.719000000000001</v>
      </c>
    </row>
    <row r="35" spans="1:10" x14ac:dyDescent="0.45">
      <c r="A35" s="1" t="s">
        <v>127</v>
      </c>
      <c r="B35" s="1">
        <v>2024</v>
      </c>
      <c r="C35" s="19">
        <v>45368</v>
      </c>
      <c r="D35" s="1" t="s">
        <v>72</v>
      </c>
      <c r="E35" s="3" t="s">
        <v>462</v>
      </c>
      <c r="F35" s="3" t="s">
        <v>19</v>
      </c>
      <c r="G35" s="13">
        <f>(C35-VLOOKUP(E35,Riders!$A$2:$C$3501,2,FALSE))/365</f>
        <v>24.80821917808219</v>
      </c>
      <c r="H35" s="1">
        <v>11</v>
      </c>
      <c r="I35" s="107">
        <v>9.3865740740740698E-3</v>
      </c>
      <c r="J35">
        <v>47.719000000000001</v>
      </c>
    </row>
    <row r="36" spans="1:10" x14ac:dyDescent="0.45">
      <c r="A36" s="1" t="s">
        <v>127</v>
      </c>
      <c r="B36" s="1">
        <v>2024</v>
      </c>
      <c r="C36" s="19">
        <v>45368</v>
      </c>
      <c r="D36" s="1" t="s">
        <v>72</v>
      </c>
      <c r="E36" s="3" t="s">
        <v>244</v>
      </c>
      <c r="F36" s="3" t="s">
        <v>38</v>
      </c>
      <c r="G36" s="13">
        <f>(C36-VLOOKUP(E36,Riders!$A$2:$C$3501,2,FALSE))/365</f>
        <v>29.967123287671232</v>
      </c>
      <c r="H36" s="1">
        <v>12</v>
      </c>
      <c r="I36" s="107">
        <v>9.3865740740740698E-3</v>
      </c>
      <c r="J36">
        <v>47.719000000000001</v>
      </c>
    </row>
    <row r="37" spans="1:10" x14ac:dyDescent="0.45">
      <c r="A37" s="1" t="s">
        <v>127</v>
      </c>
      <c r="B37" s="1">
        <v>2024</v>
      </c>
      <c r="C37" s="19">
        <v>45368</v>
      </c>
      <c r="D37" s="1" t="s">
        <v>72</v>
      </c>
      <c r="E37" s="3" t="s">
        <v>3857</v>
      </c>
      <c r="F37" s="3" t="s">
        <v>49</v>
      </c>
      <c r="G37" s="13">
        <f>(C37-VLOOKUP(E37,Riders!$A$2:$C$3501,2,FALSE))/365</f>
        <v>23.556164383561644</v>
      </c>
      <c r="H37" s="1">
        <v>13</v>
      </c>
      <c r="I37" s="107">
        <v>9.3865740740740698E-3</v>
      </c>
      <c r="J37">
        <v>47.719000000000001</v>
      </c>
    </row>
    <row r="38" spans="1:10" x14ac:dyDescent="0.45">
      <c r="A38" s="1" t="s">
        <v>127</v>
      </c>
      <c r="B38" s="1">
        <v>2024</v>
      </c>
      <c r="C38" s="19">
        <v>45368</v>
      </c>
      <c r="D38" s="1" t="s">
        <v>72</v>
      </c>
      <c r="E38" s="3" t="s">
        <v>216</v>
      </c>
      <c r="F38" s="3" t="s">
        <v>3817</v>
      </c>
      <c r="G38" s="13">
        <f>(C38-VLOOKUP(E38,Riders!$A$2:$C$3501,2,FALSE))/365</f>
        <v>25.109589041095891</v>
      </c>
      <c r="H38" s="1">
        <v>14</v>
      </c>
      <c r="I38" s="107">
        <v>9.3865740740740698E-3</v>
      </c>
      <c r="J38">
        <v>47.719000000000001</v>
      </c>
    </row>
    <row r="39" spans="1:10" x14ac:dyDescent="0.45">
      <c r="A39" s="1" t="s">
        <v>127</v>
      </c>
      <c r="B39" s="1">
        <v>2024</v>
      </c>
      <c r="C39" s="19">
        <v>45368</v>
      </c>
      <c r="D39" s="1" t="s">
        <v>72</v>
      </c>
      <c r="E39" s="3" t="s">
        <v>241</v>
      </c>
      <c r="F39" s="3" t="s">
        <v>44</v>
      </c>
      <c r="G39" s="13">
        <f>(C39-VLOOKUP(E39,Riders!$A$2:$C$3501,2,FALSE))/365</f>
        <v>21.63013698630137</v>
      </c>
      <c r="H39" s="1">
        <v>15</v>
      </c>
      <c r="I39" s="107">
        <v>9.3865740740740698E-3</v>
      </c>
      <c r="J39">
        <v>47.719000000000001</v>
      </c>
    </row>
    <row r="40" spans="1:10" x14ac:dyDescent="0.45">
      <c r="A40" s="1" t="s">
        <v>127</v>
      </c>
      <c r="B40" s="1">
        <v>2024</v>
      </c>
      <c r="C40" s="19">
        <v>45368</v>
      </c>
      <c r="D40" s="1" t="s">
        <v>72</v>
      </c>
      <c r="E40" s="3" t="s">
        <v>302</v>
      </c>
      <c r="F40" s="3" t="s">
        <v>264</v>
      </c>
      <c r="G40" s="13">
        <f>(C40-VLOOKUP(E40,Riders!$A$2:$C$3501,2,FALSE))/365</f>
        <v>43.88219178082192</v>
      </c>
      <c r="H40" s="1">
        <v>16</v>
      </c>
      <c r="I40" s="107">
        <v>9.3865740740740698E-3</v>
      </c>
      <c r="J40">
        <v>47.719000000000001</v>
      </c>
    </row>
    <row r="41" spans="1:10" x14ac:dyDescent="0.45">
      <c r="A41" s="1" t="s">
        <v>127</v>
      </c>
      <c r="B41" s="1">
        <v>2024</v>
      </c>
      <c r="C41" s="19">
        <v>45368</v>
      </c>
      <c r="D41" s="1" t="s">
        <v>72</v>
      </c>
      <c r="E41" s="3" t="s">
        <v>434</v>
      </c>
      <c r="F41" s="3" t="s">
        <v>53</v>
      </c>
      <c r="G41" s="13">
        <f>(C41-VLOOKUP(E41,Riders!$A$2:$C$3501,2,FALSE))/365</f>
        <v>24.054794520547944</v>
      </c>
      <c r="H41" s="1">
        <v>17</v>
      </c>
      <c r="I41" s="107">
        <v>9.3865740740740698E-3</v>
      </c>
      <c r="J41">
        <v>47.719000000000001</v>
      </c>
    </row>
    <row r="42" spans="1:10" x14ac:dyDescent="0.45">
      <c r="A42" s="1" t="s">
        <v>127</v>
      </c>
      <c r="B42" s="1">
        <v>2024</v>
      </c>
      <c r="C42" s="19">
        <v>45368</v>
      </c>
      <c r="D42" s="1" t="s">
        <v>72</v>
      </c>
      <c r="E42" s="3" t="s">
        <v>229</v>
      </c>
      <c r="F42" s="3" t="s">
        <v>61</v>
      </c>
      <c r="G42" s="13">
        <f>(C42-VLOOKUP(E42,Riders!$A$2:$C$3501,2,FALSE))/365</f>
        <v>25.526027397260275</v>
      </c>
      <c r="H42" s="1">
        <v>18</v>
      </c>
      <c r="I42" s="107">
        <v>9.3865740740740698E-3</v>
      </c>
      <c r="J42">
        <v>47.719000000000001</v>
      </c>
    </row>
    <row r="43" spans="1:10" x14ac:dyDescent="0.45">
      <c r="A43" s="1" t="s">
        <v>127</v>
      </c>
      <c r="B43" s="1">
        <v>2024</v>
      </c>
      <c r="C43" s="19">
        <v>45368</v>
      </c>
      <c r="D43" s="1" t="s">
        <v>72</v>
      </c>
      <c r="E43" s="3" t="s">
        <v>2546</v>
      </c>
      <c r="F43" s="3" t="s">
        <v>17</v>
      </c>
      <c r="G43" s="13">
        <f>(C43-VLOOKUP(E43,Riders!$A$2:$C$3501,2,FALSE))/365</f>
        <v>18.454794520547946</v>
      </c>
      <c r="H43" s="1">
        <v>19</v>
      </c>
      <c r="I43" s="107">
        <v>9.3865740740740698E-3</v>
      </c>
      <c r="J43">
        <v>47.719000000000001</v>
      </c>
    </row>
    <row r="44" spans="1:10" x14ac:dyDescent="0.45">
      <c r="A44" s="1" t="s">
        <v>127</v>
      </c>
      <c r="B44" s="1">
        <v>2024</v>
      </c>
      <c r="C44" s="19">
        <v>45368</v>
      </c>
      <c r="D44" s="1" t="s">
        <v>72</v>
      </c>
      <c r="E44" s="3" t="s">
        <v>234</v>
      </c>
      <c r="F44" s="3" t="s">
        <v>235</v>
      </c>
      <c r="G44" s="13">
        <f>(C44-VLOOKUP(E44,Riders!$A$2:$C$3501,2,FALSE))/365</f>
        <v>27.493150684931507</v>
      </c>
      <c r="H44" s="1">
        <v>20</v>
      </c>
      <c r="I44" s="107">
        <v>9.3865740740740698E-3</v>
      </c>
      <c r="J44">
        <v>47.719000000000001</v>
      </c>
    </row>
    <row r="45" spans="1:10" x14ac:dyDescent="0.45">
      <c r="A45" s="1" t="s">
        <v>127</v>
      </c>
      <c r="B45" s="1">
        <v>2024</v>
      </c>
      <c r="C45" s="19">
        <v>45368</v>
      </c>
      <c r="D45" s="1" t="s">
        <v>72</v>
      </c>
      <c r="E45" s="3" t="s">
        <v>277</v>
      </c>
      <c r="F45" s="3" t="s">
        <v>278</v>
      </c>
      <c r="G45" s="13">
        <f>(C45-VLOOKUP(E45,Riders!$A$2:$C$3501,2,FALSE))/365</f>
        <v>26.019178082191782</v>
      </c>
      <c r="H45" s="1">
        <v>21</v>
      </c>
      <c r="I45" s="107">
        <v>9.3865740740740698E-3</v>
      </c>
      <c r="J45">
        <v>47.719000000000001</v>
      </c>
    </row>
    <row r="46" spans="1:10" x14ac:dyDescent="0.45">
      <c r="A46" s="1" t="s">
        <v>127</v>
      </c>
      <c r="B46" s="1">
        <v>2024</v>
      </c>
      <c r="C46" s="19">
        <v>45368</v>
      </c>
      <c r="D46" s="1" t="s">
        <v>72</v>
      </c>
      <c r="E46" s="3" t="s">
        <v>2496</v>
      </c>
      <c r="F46" s="3" t="s">
        <v>36</v>
      </c>
      <c r="G46" s="13">
        <f>(C46-VLOOKUP(E46,Riders!$A$2:$C$3501,2,FALSE))/365</f>
        <v>18.641095890410959</v>
      </c>
      <c r="H46" s="1">
        <v>22</v>
      </c>
      <c r="I46" s="107">
        <v>9.3865740740740698E-3</v>
      </c>
      <c r="J46">
        <v>47.719000000000001</v>
      </c>
    </row>
    <row r="47" spans="1:10" x14ac:dyDescent="0.45">
      <c r="A47" s="1" t="s">
        <v>127</v>
      </c>
      <c r="B47" s="1">
        <v>2024</v>
      </c>
      <c r="C47" s="19">
        <v>45368</v>
      </c>
      <c r="D47" s="1" t="s">
        <v>72</v>
      </c>
      <c r="E47" s="3" t="s">
        <v>263</v>
      </c>
      <c r="F47" s="3" t="s">
        <v>3842</v>
      </c>
      <c r="G47" s="13">
        <f>(C47-VLOOKUP(E47,Riders!$A$2:$C$3501,2,FALSE))/365</f>
        <v>20.934246575342467</v>
      </c>
      <c r="H47" s="1">
        <v>23</v>
      </c>
      <c r="I47" s="107">
        <v>9.3865740740740698E-3</v>
      </c>
      <c r="J47">
        <v>47.719000000000001</v>
      </c>
    </row>
    <row r="48" spans="1:10" x14ac:dyDescent="0.45">
      <c r="A48" s="1" t="s">
        <v>693</v>
      </c>
      <c r="B48" s="1">
        <v>2024</v>
      </c>
      <c r="C48" s="2">
        <v>45325</v>
      </c>
      <c r="D48" s="1" t="s">
        <v>72</v>
      </c>
      <c r="E48" s="3" t="s">
        <v>274</v>
      </c>
      <c r="F48" s="3" t="s">
        <v>29</v>
      </c>
      <c r="G48" s="13">
        <f>(C48-VLOOKUP(E48,Riders!$A$2:$C$3501,2,FALSE))/365</f>
        <v>23.095890410958905</v>
      </c>
      <c r="H48" s="1">
        <v>1</v>
      </c>
      <c r="I48" s="107">
        <v>1.0787037037037038E-2</v>
      </c>
      <c r="J48">
        <v>47.317999999999998</v>
      </c>
    </row>
    <row r="49" spans="1:10" x14ac:dyDescent="0.45">
      <c r="A49" s="1" t="s">
        <v>693</v>
      </c>
      <c r="B49" s="1">
        <v>2024</v>
      </c>
      <c r="C49" s="2">
        <v>45325</v>
      </c>
      <c r="D49" s="1" t="s">
        <v>72</v>
      </c>
      <c r="E49" s="3" t="s">
        <v>214</v>
      </c>
      <c r="F49" s="3" t="s">
        <v>67</v>
      </c>
      <c r="G49" s="13">
        <f>(C49-VLOOKUP(E49,Riders!$A$2:$C$3501,2,FALSE))/365</f>
        <v>29.13150684931507</v>
      </c>
      <c r="H49" s="1">
        <v>2</v>
      </c>
      <c r="I49" s="107">
        <v>1.0787037037037038E-2</v>
      </c>
      <c r="J49">
        <v>47.317999999999998</v>
      </c>
    </row>
    <row r="50" spans="1:10" x14ac:dyDescent="0.45">
      <c r="A50" s="1" t="s">
        <v>693</v>
      </c>
      <c r="B50" s="1">
        <v>2024</v>
      </c>
      <c r="C50" s="2">
        <v>45325</v>
      </c>
      <c r="D50" s="1" t="s">
        <v>72</v>
      </c>
      <c r="E50" s="3" t="s">
        <v>269</v>
      </c>
      <c r="F50" s="3" t="s">
        <v>25</v>
      </c>
      <c r="G50" s="13">
        <f>(C50-VLOOKUP(E50,Riders!$A$2:$C$3501,2,FALSE))/365</f>
        <v>29.917808219178081</v>
      </c>
      <c r="H50" s="1">
        <v>3</v>
      </c>
      <c r="I50" s="107">
        <v>1.0787037037037E-2</v>
      </c>
      <c r="J50">
        <v>47.317999999999998</v>
      </c>
    </row>
    <row r="51" spans="1:10" x14ac:dyDescent="0.45">
      <c r="A51" s="1" t="s">
        <v>693</v>
      </c>
      <c r="B51" s="1">
        <v>2024</v>
      </c>
      <c r="C51" s="2">
        <v>45325</v>
      </c>
      <c r="D51" s="1" t="s">
        <v>72</v>
      </c>
      <c r="E51" s="3" t="s">
        <v>216</v>
      </c>
      <c r="F51" s="3" t="s">
        <v>27</v>
      </c>
      <c r="G51" s="13">
        <f>(C51-VLOOKUP(E51,Riders!$A$2:$C$3501,2,FALSE))/365</f>
        <v>24.991780821917807</v>
      </c>
      <c r="H51" s="1">
        <v>4</v>
      </c>
      <c r="I51" s="107">
        <v>1.0787037037037E-2</v>
      </c>
      <c r="J51">
        <v>47.317999999999998</v>
      </c>
    </row>
    <row r="52" spans="1:10" x14ac:dyDescent="0.45">
      <c r="A52" s="1" t="s">
        <v>693</v>
      </c>
      <c r="B52" s="1">
        <v>2024</v>
      </c>
      <c r="C52" s="2">
        <v>45325</v>
      </c>
      <c r="D52" s="1" t="s">
        <v>72</v>
      </c>
      <c r="E52" s="3" t="s">
        <v>270</v>
      </c>
      <c r="F52" s="3" t="s">
        <v>36</v>
      </c>
      <c r="G52" s="13">
        <f>(C52-VLOOKUP(E52,Riders!$A$2:$C$3501,2,FALSE))/365</f>
        <v>29.389041095890413</v>
      </c>
      <c r="H52" s="1">
        <v>5</v>
      </c>
      <c r="I52" s="107">
        <v>1.0787037037037E-2</v>
      </c>
      <c r="J52">
        <v>47.317999999999998</v>
      </c>
    </row>
    <row r="53" spans="1:10" x14ac:dyDescent="0.45">
      <c r="A53" s="1" t="s">
        <v>693</v>
      </c>
      <c r="B53" s="1">
        <v>2024</v>
      </c>
      <c r="C53" s="2">
        <v>45325</v>
      </c>
      <c r="D53" s="1" t="s">
        <v>72</v>
      </c>
      <c r="E53" s="3" t="s">
        <v>244</v>
      </c>
      <c r="F53" s="3" t="s">
        <v>38</v>
      </c>
      <c r="G53" s="13">
        <f>(C53-VLOOKUP(E53,Riders!$A$2:$C$3501,2,FALSE))/365</f>
        <v>29.849315068493151</v>
      </c>
      <c r="H53" s="1">
        <v>6</v>
      </c>
      <c r="I53" s="107">
        <v>1.0787037037037E-2</v>
      </c>
      <c r="J53">
        <v>47.317999999999998</v>
      </c>
    </row>
    <row r="54" spans="1:10" x14ac:dyDescent="0.45">
      <c r="A54" s="1" t="s">
        <v>693</v>
      </c>
      <c r="B54" s="1">
        <v>2024</v>
      </c>
      <c r="C54" s="2">
        <v>45325</v>
      </c>
      <c r="D54" s="1" t="s">
        <v>72</v>
      </c>
      <c r="E54" s="3" t="s">
        <v>221</v>
      </c>
      <c r="F54" s="3" t="s">
        <v>40</v>
      </c>
      <c r="G54" s="13">
        <f>(C54-VLOOKUP(E54,Riders!$A$2:$C$3501,2,FALSE))/365</f>
        <v>26.835616438356166</v>
      </c>
      <c r="H54" s="1">
        <v>7</v>
      </c>
      <c r="I54" s="107">
        <v>1.0787037037037E-2</v>
      </c>
      <c r="J54">
        <v>47.317999999999998</v>
      </c>
    </row>
    <row r="55" spans="1:10" x14ac:dyDescent="0.45">
      <c r="A55" s="1" t="s">
        <v>693</v>
      </c>
      <c r="B55" s="1">
        <v>2024</v>
      </c>
      <c r="C55" s="2">
        <v>45325</v>
      </c>
      <c r="D55" s="1" t="s">
        <v>72</v>
      </c>
      <c r="E55" s="3" t="s">
        <v>328</v>
      </c>
      <c r="F55" s="3" t="s">
        <v>151</v>
      </c>
      <c r="G55" s="13">
        <f>(C55-VLOOKUP(E55,Riders!$A$2:$C$3501,2,FALSE))/365</f>
        <v>33.531506849315072</v>
      </c>
      <c r="H55" s="1">
        <v>8</v>
      </c>
      <c r="I55" s="107">
        <v>1.0787037037037E-2</v>
      </c>
      <c r="J55">
        <v>47.317999999999998</v>
      </c>
    </row>
    <row r="56" spans="1:10" x14ac:dyDescent="0.45">
      <c r="A56" s="1" t="s">
        <v>693</v>
      </c>
      <c r="B56" s="1">
        <v>2024</v>
      </c>
      <c r="C56" s="2">
        <v>45325</v>
      </c>
      <c r="D56" s="1" t="s">
        <v>72</v>
      </c>
      <c r="E56" s="3" t="s">
        <v>226</v>
      </c>
      <c r="F56" s="3" t="s">
        <v>120</v>
      </c>
      <c r="G56" s="13">
        <f>(C56-VLOOKUP(E56,Riders!$A$2:$C$3501,2,FALSE))/365</f>
        <v>25.435616438356163</v>
      </c>
      <c r="H56" s="1">
        <v>9</v>
      </c>
      <c r="I56" s="107">
        <v>1.0787037037037E-2</v>
      </c>
      <c r="J56">
        <v>47.317999999999998</v>
      </c>
    </row>
    <row r="57" spans="1:10" x14ac:dyDescent="0.45">
      <c r="A57" s="1" t="s">
        <v>693</v>
      </c>
      <c r="B57" s="1">
        <v>2024</v>
      </c>
      <c r="C57" s="2">
        <v>45325</v>
      </c>
      <c r="D57" s="1" t="s">
        <v>72</v>
      </c>
      <c r="E57" s="3" t="s">
        <v>853</v>
      </c>
      <c r="F57" s="3" t="s">
        <v>232</v>
      </c>
      <c r="G57" s="13">
        <f>(C57-VLOOKUP(E57,Riders!$A$2:$C$3501,2,FALSE))/365</f>
        <v>21.334246575342465</v>
      </c>
      <c r="H57" s="1">
        <v>10</v>
      </c>
      <c r="I57" s="107">
        <v>1.0787037037037E-2</v>
      </c>
      <c r="J57">
        <v>47.317999999999998</v>
      </c>
    </row>
    <row r="58" spans="1:10" x14ac:dyDescent="0.45">
      <c r="A58" s="1" t="s">
        <v>693</v>
      </c>
      <c r="B58" s="1">
        <v>2024</v>
      </c>
      <c r="C58" s="2">
        <v>45325</v>
      </c>
      <c r="D58" s="1" t="s">
        <v>72</v>
      </c>
      <c r="E58" s="3" t="s">
        <v>222</v>
      </c>
      <c r="F58" s="3" t="s">
        <v>223</v>
      </c>
      <c r="G58" s="13">
        <f>(C58-VLOOKUP(E58,Riders!$A$2:$C$3501,2,FALSE))/365</f>
        <v>24.589041095890412</v>
      </c>
      <c r="H58" s="1">
        <v>11</v>
      </c>
      <c r="I58" s="107">
        <v>1.0787037037037E-2</v>
      </c>
      <c r="J58">
        <v>47.317999999999998</v>
      </c>
    </row>
    <row r="59" spans="1:10" x14ac:dyDescent="0.45">
      <c r="A59" s="1" t="s">
        <v>693</v>
      </c>
      <c r="B59" s="1">
        <v>2024</v>
      </c>
      <c r="C59" s="2">
        <v>45325</v>
      </c>
      <c r="D59" s="1" t="s">
        <v>72</v>
      </c>
      <c r="E59" s="3" t="s">
        <v>251</v>
      </c>
      <c r="F59" s="3" t="s">
        <v>65</v>
      </c>
      <c r="G59" s="13">
        <f>(C59-VLOOKUP(E59,Riders!$A$2:$C$3501,2,FALSE))/365</f>
        <v>22.764383561643836</v>
      </c>
      <c r="H59" s="1">
        <v>12</v>
      </c>
      <c r="I59" s="107">
        <v>1.0787037037037E-2</v>
      </c>
      <c r="J59">
        <v>47.317999999999998</v>
      </c>
    </row>
    <row r="60" spans="1:10" x14ac:dyDescent="0.45">
      <c r="A60" s="1" t="s">
        <v>693</v>
      </c>
      <c r="B60" s="1">
        <v>2024</v>
      </c>
      <c r="C60" s="2">
        <v>45325</v>
      </c>
      <c r="D60" s="1" t="s">
        <v>72</v>
      </c>
      <c r="E60" s="3" t="s">
        <v>430</v>
      </c>
      <c r="F60" s="3" t="s">
        <v>97</v>
      </c>
      <c r="G60" s="13">
        <f>(C60-VLOOKUP(E60,Riders!$A$2:$C$3501,2,FALSE))/365</f>
        <v>22.07123287671233</v>
      </c>
      <c r="H60" s="1">
        <v>13</v>
      </c>
      <c r="I60" s="107">
        <v>1.0787037037037E-2</v>
      </c>
      <c r="J60">
        <v>47.317999999999998</v>
      </c>
    </row>
    <row r="61" spans="1:10" x14ac:dyDescent="0.45">
      <c r="A61" s="1" t="s">
        <v>693</v>
      </c>
      <c r="B61" s="1">
        <v>2024</v>
      </c>
      <c r="C61" s="2">
        <v>45325</v>
      </c>
      <c r="D61" s="1" t="s">
        <v>72</v>
      </c>
      <c r="E61" s="3" t="s">
        <v>3857</v>
      </c>
      <c r="F61" s="3" t="s">
        <v>49</v>
      </c>
      <c r="G61" s="13">
        <f>(C61-VLOOKUP(E61,Riders!$A$2:$C$3501,2,FALSE))/365</f>
        <v>23.438356164383563</v>
      </c>
      <c r="H61" s="1">
        <v>14</v>
      </c>
      <c r="I61" s="107">
        <v>1.0787037037037E-2</v>
      </c>
      <c r="J61">
        <v>47.317999999999998</v>
      </c>
    </row>
    <row r="62" spans="1:10" x14ac:dyDescent="0.45">
      <c r="A62" s="1" t="s">
        <v>693</v>
      </c>
      <c r="B62" s="1">
        <v>2024</v>
      </c>
      <c r="C62" s="2">
        <v>45325</v>
      </c>
      <c r="D62" s="1" t="s">
        <v>72</v>
      </c>
      <c r="E62" s="3" t="s">
        <v>446</v>
      </c>
      <c r="F62" s="3" t="s">
        <v>44</v>
      </c>
      <c r="G62" s="13">
        <f>(C62-VLOOKUP(E62,Riders!$A$2:$C$3501,2,FALSE))/365</f>
        <v>22.531506849315068</v>
      </c>
      <c r="H62" s="1">
        <v>15</v>
      </c>
      <c r="I62" s="107">
        <v>1.0787037037037E-2</v>
      </c>
      <c r="J62">
        <v>47.317999999999998</v>
      </c>
    </row>
    <row r="63" spans="1:10" x14ac:dyDescent="0.45">
      <c r="A63" s="1" t="s">
        <v>693</v>
      </c>
      <c r="B63" s="1">
        <v>2024</v>
      </c>
      <c r="C63" s="2">
        <v>45325</v>
      </c>
      <c r="D63" s="1" t="s">
        <v>72</v>
      </c>
      <c r="E63" s="3" t="s">
        <v>229</v>
      </c>
      <c r="F63" s="3" t="s">
        <v>61</v>
      </c>
      <c r="G63" s="13">
        <f>(C63-VLOOKUP(E63,Riders!$A$2:$C$3501,2,FALSE))/365</f>
        <v>25.408219178082192</v>
      </c>
      <c r="H63" s="1">
        <v>16</v>
      </c>
      <c r="I63" s="107">
        <v>1.0787037037037E-2</v>
      </c>
      <c r="J63">
        <v>47.317999999999998</v>
      </c>
    </row>
    <row r="64" spans="1:10" x14ac:dyDescent="0.45">
      <c r="A64" s="1" t="s">
        <v>693</v>
      </c>
      <c r="B64" s="1">
        <v>2024</v>
      </c>
      <c r="C64" s="2">
        <v>45325</v>
      </c>
      <c r="D64" s="1" t="s">
        <v>72</v>
      </c>
      <c r="E64" s="3" t="s">
        <v>310</v>
      </c>
      <c r="F64" s="3" t="s">
        <v>158</v>
      </c>
      <c r="G64" s="13">
        <f>(C64-VLOOKUP(E64,Riders!$A$2:$C$3501,2,FALSE))/365</f>
        <v>33.706849315068496</v>
      </c>
      <c r="H64" s="1">
        <v>17</v>
      </c>
      <c r="I64" s="107">
        <v>1.0787037037037E-2</v>
      </c>
      <c r="J64">
        <v>47.317999999999998</v>
      </c>
    </row>
    <row r="65" spans="1:10" x14ac:dyDescent="0.45">
      <c r="A65" s="1" t="s">
        <v>693</v>
      </c>
      <c r="B65" s="1">
        <v>2024</v>
      </c>
      <c r="C65" s="2">
        <v>45325</v>
      </c>
      <c r="D65" s="1" t="s">
        <v>72</v>
      </c>
      <c r="E65" s="3" t="s">
        <v>291</v>
      </c>
      <c r="F65" s="3" t="s">
        <v>56</v>
      </c>
      <c r="G65" s="13">
        <f>(C65-VLOOKUP(E65,Riders!$A$2:$C$3501,2,FALSE))/365</f>
        <v>22.802739726027397</v>
      </c>
      <c r="H65" s="1">
        <v>18</v>
      </c>
      <c r="I65" s="107">
        <v>1.0787037037037E-2</v>
      </c>
      <c r="J65">
        <v>47.317999999999998</v>
      </c>
    </row>
    <row r="66" spans="1:10" x14ac:dyDescent="0.45">
      <c r="A66" s="1" t="s">
        <v>693</v>
      </c>
      <c r="B66" s="1">
        <v>2024</v>
      </c>
      <c r="C66" s="2">
        <v>45325</v>
      </c>
      <c r="D66" s="1" t="s">
        <v>72</v>
      </c>
      <c r="E66" s="3" t="s">
        <v>591</v>
      </c>
      <c r="F66" s="3" t="s">
        <v>47</v>
      </c>
      <c r="G66" s="13">
        <f>(C66-VLOOKUP(E66,Riders!$A$2:$C$3501,2,FALSE))/365</f>
        <v>20.652054794520549</v>
      </c>
      <c r="H66" s="1">
        <v>19</v>
      </c>
      <c r="I66" s="107">
        <v>1.0787037037037E-2</v>
      </c>
      <c r="J66">
        <v>47.317999999999998</v>
      </c>
    </row>
    <row r="67" spans="1:10" x14ac:dyDescent="0.45">
      <c r="A67" s="1" t="s">
        <v>693</v>
      </c>
      <c r="B67" s="1">
        <v>2024</v>
      </c>
      <c r="C67" s="2">
        <v>45325</v>
      </c>
      <c r="D67" s="1" t="s">
        <v>72</v>
      </c>
      <c r="E67" s="3" t="s">
        <v>302</v>
      </c>
      <c r="F67" s="3" t="s">
        <v>264</v>
      </c>
      <c r="G67" s="13">
        <f>(C67-VLOOKUP(E67,Riders!$A$2:$C$3501,2,FALSE))/365</f>
        <v>43.764383561643832</v>
      </c>
      <c r="H67" s="1">
        <v>20</v>
      </c>
      <c r="I67" s="107">
        <v>1.0787037037037E-2</v>
      </c>
      <c r="J67">
        <v>47.317999999999998</v>
      </c>
    </row>
    <row r="68" spans="1:10" x14ac:dyDescent="0.45">
      <c r="A68" s="1" t="s">
        <v>693</v>
      </c>
      <c r="B68" s="1">
        <v>2024</v>
      </c>
      <c r="C68" s="2">
        <v>45325</v>
      </c>
      <c r="D68" s="1" t="s">
        <v>72</v>
      </c>
      <c r="E68" s="3" t="s">
        <v>389</v>
      </c>
      <c r="F68" s="3" t="s">
        <v>53</v>
      </c>
      <c r="G68" s="13">
        <f>(C68-VLOOKUP(E68,Riders!$A$2:$C$3501,2,FALSE))/365</f>
        <v>24.263013698630136</v>
      </c>
      <c r="H68" s="1">
        <v>21</v>
      </c>
      <c r="I68" s="107">
        <v>1.0787037037037E-2</v>
      </c>
      <c r="J68">
        <v>47.317999999999998</v>
      </c>
    </row>
    <row r="69" spans="1:10" x14ac:dyDescent="0.45">
      <c r="A69" s="1" t="s">
        <v>693</v>
      </c>
      <c r="B69" s="1">
        <v>2024</v>
      </c>
      <c r="C69" s="2">
        <v>45325</v>
      </c>
      <c r="D69" s="1" t="s">
        <v>72</v>
      </c>
      <c r="E69" s="3" t="s">
        <v>219</v>
      </c>
      <c r="F69" s="3" t="s">
        <v>220</v>
      </c>
      <c r="G69" s="13">
        <f>(C69-VLOOKUP(E69,Riders!$A$2:$C$3501,2,FALSE))/365</f>
        <v>31.454794520547946</v>
      </c>
      <c r="H69" s="1">
        <v>22</v>
      </c>
      <c r="I69" s="107">
        <v>1.0787037037037E-2</v>
      </c>
      <c r="J69">
        <v>47.317999999999998</v>
      </c>
    </row>
    <row r="70" spans="1:10" x14ac:dyDescent="0.45">
      <c r="A70" s="1" t="s">
        <v>693</v>
      </c>
      <c r="B70" s="1">
        <v>2024</v>
      </c>
      <c r="C70" s="2">
        <v>45325</v>
      </c>
      <c r="D70" s="1" t="s">
        <v>72</v>
      </c>
      <c r="E70" s="3" t="s">
        <v>263</v>
      </c>
      <c r="F70" s="3" t="s">
        <v>3842</v>
      </c>
      <c r="G70" s="13">
        <f>(C70-VLOOKUP(E70,Riders!$A$2:$C$3501,2,FALSE))/365</f>
        <v>20.816438356164383</v>
      </c>
      <c r="H70" s="1">
        <v>23</v>
      </c>
      <c r="I70" s="107">
        <v>1.0787037037037E-2</v>
      </c>
      <c r="J70">
        <v>47.317999999999998</v>
      </c>
    </row>
    <row r="71" spans="1:10" x14ac:dyDescent="0.45">
      <c r="A71" s="4" t="s">
        <v>657</v>
      </c>
      <c r="B71" s="4">
        <v>2024</v>
      </c>
      <c r="C71" s="19">
        <v>45302</v>
      </c>
      <c r="D71" s="4" t="s">
        <v>3826</v>
      </c>
      <c r="E71" s="3" t="s">
        <v>236</v>
      </c>
      <c r="F71" s="3" t="s">
        <v>51</v>
      </c>
      <c r="G71" s="13">
        <f>(C71-VLOOKUP(E71,Riders!$A$2:$C$3501,2,FALSE))/365</f>
        <v>28.18904109589041</v>
      </c>
      <c r="H71" s="1">
        <v>1</v>
      </c>
      <c r="I71" s="107">
        <v>7.7314814814814815E-3</v>
      </c>
      <c r="J71">
        <v>47.155999999999999</v>
      </c>
    </row>
    <row r="72" spans="1:10" x14ac:dyDescent="0.45">
      <c r="A72" s="4" t="s">
        <v>657</v>
      </c>
      <c r="B72" s="4">
        <v>2024</v>
      </c>
      <c r="C72" s="19">
        <v>45302</v>
      </c>
      <c r="D72" s="4" t="s">
        <v>3826</v>
      </c>
      <c r="E72" s="3" t="s">
        <v>298</v>
      </c>
      <c r="F72" s="3" t="s">
        <v>53</v>
      </c>
      <c r="G72" s="13">
        <f>(C72-VLOOKUP(E72,Riders!$A$2:$C$3501,2,FALSE))/365</f>
        <v>24.490410958904111</v>
      </c>
      <c r="H72" s="1">
        <v>2</v>
      </c>
      <c r="I72" s="107">
        <v>7.7314814814814815E-3</v>
      </c>
      <c r="J72">
        <v>47.155999999999999</v>
      </c>
    </row>
    <row r="73" spans="1:10" x14ac:dyDescent="0.45">
      <c r="A73" s="4" t="s">
        <v>657</v>
      </c>
      <c r="B73" s="4">
        <v>2024</v>
      </c>
      <c r="C73" s="19">
        <v>45302</v>
      </c>
      <c r="D73" s="4" t="s">
        <v>3826</v>
      </c>
      <c r="E73" s="3" t="s">
        <v>219</v>
      </c>
      <c r="F73" s="3" t="s">
        <v>220</v>
      </c>
      <c r="G73" s="13">
        <f>(C73-VLOOKUP(E73,Riders!$A$2:$C$3501,2,FALSE))/365</f>
        <v>31.391780821917809</v>
      </c>
      <c r="H73" s="1">
        <v>3</v>
      </c>
      <c r="I73" s="107">
        <v>7.7314814814814798E-3</v>
      </c>
      <c r="J73">
        <v>47.155999999999999</v>
      </c>
    </row>
    <row r="74" spans="1:10" x14ac:dyDescent="0.45">
      <c r="A74" s="4" t="s">
        <v>657</v>
      </c>
      <c r="B74" s="4">
        <v>2024</v>
      </c>
      <c r="C74" s="19">
        <v>45302</v>
      </c>
      <c r="D74" s="4" t="s">
        <v>3826</v>
      </c>
      <c r="E74" s="3" t="s">
        <v>328</v>
      </c>
      <c r="F74" s="3" t="s">
        <v>25</v>
      </c>
      <c r="G74" s="13">
        <f>(C74-VLOOKUP(E74,Riders!$A$2:$C$3501,2,FALSE))/365</f>
        <v>33.468493150684928</v>
      </c>
      <c r="H74" s="1">
        <v>4</v>
      </c>
      <c r="I74" s="107">
        <v>7.7314814814814798E-3</v>
      </c>
      <c r="J74">
        <v>47.155999999999999</v>
      </c>
    </row>
    <row r="75" spans="1:10" x14ac:dyDescent="0.45">
      <c r="A75" s="4" t="s">
        <v>657</v>
      </c>
      <c r="B75" s="4">
        <v>2024</v>
      </c>
      <c r="C75" s="19">
        <v>45302</v>
      </c>
      <c r="D75" s="4" t="s">
        <v>3826</v>
      </c>
      <c r="E75" s="3" t="s">
        <v>422</v>
      </c>
      <c r="F75" s="3" t="s">
        <v>17</v>
      </c>
      <c r="G75" s="13">
        <f>(C75-VLOOKUP(E75,Riders!$A$2:$C$3501,2,FALSE))/365</f>
        <v>24.734246575342464</v>
      </c>
      <c r="H75" s="1">
        <v>5</v>
      </c>
      <c r="I75" s="107">
        <v>7.7314814814814798E-3</v>
      </c>
      <c r="J75">
        <v>47.155999999999999</v>
      </c>
    </row>
    <row r="76" spans="1:10" x14ac:dyDescent="0.45">
      <c r="A76" s="4" t="s">
        <v>657</v>
      </c>
      <c r="B76" s="4">
        <v>2024</v>
      </c>
      <c r="C76" s="19">
        <v>45302</v>
      </c>
      <c r="D76" s="4" t="s">
        <v>3826</v>
      </c>
      <c r="E76" s="3" t="s">
        <v>222</v>
      </c>
      <c r="F76" s="3" t="s">
        <v>223</v>
      </c>
      <c r="G76" s="13">
        <f>(C76-VLOOKUP(E76,Riders!$A$2:$C$3501,2,FALSE))/365</f>
        <v>24.526027397260275</v>
      </c>
      <c r="H76" s="1">
        <v>6</v>
      </c>
      <c r="I76" s="107">
        <v>7.7314814814814798E-3</v>
      </c>
      <c r="J76">
        <v>47.155999999999999</v>
      </c>
    </row>
    <row r="77" spans="1:10" x14ac:dyDescent="0.45">
      <c r="A77" s="4" t="s">
        <v>657</v>
      </c>
      <c r="B77" s="4">
        <v>2024</v>
      </c>
      <c r="C77" s="19">
        <v>45302</v>
      </c>
      <c r="D77" s="4" t="s">
        <v>3826</v>
      </c>
      <c r="E77" s="3" t="s">
        <v>268</v>
      </c>
      <c r="F77" s="3" t="s">
        <v>47</v>
      </c>
      <c r="G77" s="13">
        <f>(C77-VLOOKUP(E77,Riders!$A$2:$C$3501,2,FALSE))/365</f>
        <v>27.030136986301368</v>
      </c>
      <c r="H77" s="1">
        <v>7</v>
      </c>
      <c r="I77" s="107">
        <v>7.7314814814814798E-3</v>
      </c>
      <c r="J77">
        <v>47.155999999999999</v>
      </c>
    </row>
    <row r="78" spans="1:10" x14ac:dyDescent="0.45">
      <c r="A78" s="4" t="s">
        <v>657</v>
      </c>
      <c r="B78" s="4">
        <v>2024</v>
      </c>
      <c r="C78" s="19">
        <v>45302</v>
      </c>
      <c r="D78" s="4" t="s">
        <v>3826</v>
      </c>
      <c r="E78" s="3" t="s">
        <v>226</v>
      </c>
      <c r="F78" s="3" t="s">
        <v>120</v>
      </c>
      <c r="G78" s="13">
        <f>(C78-VLOOKUP(E78,Riders!$A$2:$C$3501,2,FALSE))/365</f>
        <v>25.372602739726027</v>
      </c>
      <c r="H78" s="1">
        <v>8</v>
      </c>
      <c r="I78" s="107">
        <v>7.7314814814814798E-3</v>
      </c>
      <c r="J78">
        <v>47.155999999999999</v>
      </c>
    </row>
    <row r="79" spans="1:10" x14ac:dyDescent="0.45">
      <c r="A79" s="4" t="s">
        <v>657</v>
      </c>
      <c r="B79" s="4">
        <v>2024</v>
      </c>
      <c r="C79" s="19">
        <v>45302</v>
      </c>
      <c r="D79" s="4" t="s">
        <v>3826</v>
      </c>
      <c r="E79" s="3" t="s">
        <v>231</v>
      </c>
      <c r="F79" s="3" t="s">
        <v>232</v>
      </c>
      <c r="G79" s="13">
        <f>(C79-VLOOKUP(E79,Riders!$A$2:$C$3501,2,FALSE))/365</f>
        <v>26.915068493150685</v>
      </c>
      <c r="H79" s="1">
        <v>9</v>
      </c>
      <c r="I79" s="107">
        <v>7.7314814814814798E-3</v>
      </c>
      <c r="J79">
        <v>47.155999999999999</v>
      </c>
    </row>
    <row r="80" spans="1:10" x14ac:dyDescent="0.45">
      <c r="A80" s="4" t="s">
        <v>657</v>
      </c>
      <c r="B80" s="4">
        <v>2024</v>
      </c>
      <c r="C80" s="19">
        <v>45302</v>
      </c>
      <c r="D80" s="4" t="s">
        <v>3826</v>
      </c>
      <c r="E80" s="3" t="s">
        <v>426</v>
      </c>
      <c r="F80" s="3" t="s">
        <v>56</v>
      </c>
      <c r="G80" s="13">
        <f>(C80-VLOOKUP(E80,Riders!$A$2:$C$3501,2,FALSE))/365</f>
        <v>22.739726027397261</v>
      </c>
      <c r="H80" s="1">
        <v>10</v>
      </c>
      <c r="I80" s="107">
        <v>7.7314814814814798E-3</v>
      </c>
      <c r="J80">
        <v>47.155999999999999</v>
      </c>
    </row>
    <row r="81" spans="1:10" x14ac:dyDescent="0.45">
      <c r="A81" s="4" t="s">
        <v>657</v>
      </c>
      <c r="B81" s="4">
        <v>2024</v>
      </c>
      <c r="C81" s="19">
        <v>45302</v>
      </c>
      <c r="D81" s="4" t="s">
        <v>3826</v>
      </c>
      <c r="E81" s="3" t="s">
        <v>3833</v>
      </c>
      <c r="F81" s="3" t="s">
        <v>49</v>
      </c>
      <c r="G81" s="13" t="e">
        <f>(C81-VLOOKUP(E81,Riders!$A$2:$C$3501,2,FALSE))/365</f>
        <v>#N/A</v>
      </c>
      <c r="H81" s="1">
        <v>11</v>
      </c>
      <c r="I81" s="107">
        <v>7.7314814814814798E-3</v>
      </c>
      <c r="J81">
        <v>47.155999999999999</v>
      </c>
    </row>
    <row r="82" spans="1:10" x14ac:dyDescent="0.45">
      <c r="A82" s="4" t="s">
        <v>657</v>
      </c>
      <c r="B82" s="4">
        <v>2024</v>
      </c>
      <c r="C82" s="19">
        <v>45302</v>
      </c>
      <c r="D82" s="4" t="s">
        <v>3826</v>
      </c>
      <c r="E82" s="3" t="s">
        <v>1333</v>
      </c>
      <c r="F82" s="3" t="s">
        <v>238</v>
      </c>
      <c r="G82" s="13">
        <f>(C82-VLOOKUP(E82,Riders!$A$2:$C$3501,2,FALSE))/365</f>
        <v>23.043835616438358</v>
      </c>
      <c r="H82" s="1">
        <v>12</v>
      </c>
      <c r="I82" s="107">
        <v>7.7314814814814798E-3</v>
      </c>
      <c r="J82">
        <v>47.155999999999999</v>
      </c>
    </row>
    <row r="83" spans="1:10" x14ac:dyDescent="0.45">
      <c r="A83" s="4" t="s">
        <v>657</v>
      </c>
      <c r="B83" s="4">
        <v>2024</v>
      </c>
      <c r="C83" s="19">
        <v>45302</v>
      </c>
      <c r="D83" s="4" t="s">
        <v>3826</v>
      </c>
      <c r="E83" s="3" t="s">
        <v>3828</v>
      </c>
      <c r="F83" s="3" t="s">
        <v>230</v>
      </c>
      <c r="G83" s="13" t="e">
        <f>(C83-VLOOKUP(E83,Riders!$A$2:$C$3501,2,FALSE))/365</f>
        <v>#N/A</v>
      </c>
      <c r="H83" s="1">
        <v>13</v>
      </c>
      <c r="I83" s="107">
        <v>7.7314814814814798E-3</v>
      </c>
      <c r="J83">
        <v>47.155999999999999</v>
      </c>
    </row>
    <row r="84" spans="1:10" x14ac:dyDescent="0.45">
      <c r="A84" s="4" t="s">
        <v>657</v>
      </c>
      <c r="B84" s="4">
        <v>2024</v>
      </c>
      <c r="C84" s="19">
        <v>45302</v>
      </c>
      <c r="D84" s="4" t="s">
        <v>3826</v>
      </c>
      <c r="E84" s="3" t="s">
        <v>462</v>
      </c>
      <c r="F84" s="3" t="s">
        <v>19</v>
      </c>
      <c r="G84" s="13">
        <f>(C84-VLOOKUP(E84,Riders!$A$2:$C$3501,2,FALSE))/365</f>
        <v>24.627397260273973</v>
      </c>
      <c r="H84" s="1">
        <v>14</v>
      </c>
      <c r="I84" s="107">
        <v>7.7314814814814798E-3</v>
      </c>
      <c r="J84">
        <v>47.155999999999999</v>
      </c>
    </row>
    <row r="85" spans="1:10" x14ac:dyDescent="0.45">
      <c r="A85" s="4" t="s">
        <v>657</v>
      </c>
      <c r="B85" s="4">
        <v>2024</v>
      </c>
      <c r="C85" s="19">
        <v>45302</v>
      </c>
      <c r="D85" s="4" t="s">
        <v>3826</v>
      </c>
      <c r="E85" s="3" t="s">
        <v>228</v>
      </c>
      <c r="F85" s="3" t="s">
        <v>15</v>
      </c>
      <c r="G85" s="13">
        <f>(C85-VLOOKUP(E85,Riders!$A$2:$C$3501,2,FALSE))/365</f>
        <v>24.545205479452054</v>
      </c>
      <c r="H85" s="1">
        <v>15</v>
      </c>
      <c r="I85" s="107">
        <v>7.7314814814814798E-3</v>
      </c>
      <c r="J85">
        <v>47.155999999999999</v>
      </c>
    </row>
    <row r="86" spans="1:10" x14ac:dyDescent="0.45">
      <c r="A86" s="4" t="s">
        <v>657</v>
      </c>
      <c r="B86" s="4">
        <v>2024</v>
      </c>
      <c r="C86" s="19">
        <v>45302</v>
      </c>
      <c r="D86" s="4" t="s">
        <v>3826</v>
      </c>
      <c r="E86" s="3" t="s">
        <v>3829</v>
      </c>
      <c r="F86" s="3" t="s">
        <v>247</v>
      </c>
      <c r="G86" s="13" t="e">
        <f>(C86-VLOOKUP(E86,Riders!$A$2:$C$3501,2,FALSE))/365</f>
        <v>#N/A</v>
      </c>
      <c r="H86" s="1">
        <v>16</v>
      </c>
      <c r="I86" s="107">
        <v>7.7314814814814798E-3</v>
      </c>
      <c r="J86">
        <v>47.155999999999999</v>
      </c>
    </row>
    <row r="87" spans="1:10" x14ac:dyDescent="0.45">
      <c r="A87" s="4" t="s">
        <v>657</v>
      </c>
      <c r="B87" s="4">
        <v>2024</v>
      </c>
      <c r="C87" s="19">
        <v>45302</v>
      </c>
      <c r="D87" s="4" t="s">
        <v>3826</v>
      </c>
      <c r="E87" s="3" t="s">
        <v>229</v>
      </c>
      <c r="F87" s="3" t="s">
        <v>61</v>
      </c>
      <c r="G87" s="13">
        <f>(C87-VLOOKUP(E87,Riders!$A$2:$C$3501,2,FALSE))/365</f>
        <v>25.345205479452055</v>
      </c>
      <c r="H87" s="1">
        <v>17</v>
      </c>
      <c r="I87" s="107">
        <v>7.7314814814814798E-3</v>
      </c>
      <c r="J87">
        <v>47.155999999999999</v>
      </c>
    </row>
    <row r="88" spans="1:10" x14ac:dyDescent="0.45">
      <c r="A88" s="4" t="s">
        <v>657</v>
      </c>
      <c r="B88" s="4">
        <v>2024</v>
      </c>
      <c r="C88" s="19">
        <v>45302</v>
      </c>
      <c r="D88" s="4" t="s">
        <v>3826</v>
      </c>
      <c r="E88" s="3" t="s">
        <v>597</v>
      </c>
      <c r="F88" s="3" t="s">
        <v>243</v>
      </c>
      <c r="G88" s="13">
        <f>(C88-VLOOKUP(E88,Riders!$A$2:$C$3501,2,FALSE))/365</f>
        <v>20.232876712328768</v>
      </c>
      <c r="H88" s="1">
        <v>18</v>
      </c>
      <c r="I88" s="107">
        <v>7.7314814814814798E-3</v>
      </c>
      <c r="J88">
        <v>47.155999999999999</v>
      </c>
    </row>
    <row r="89" spans="1:10" x14ac:dyDescent="0.45">
      <c r="A89" s="4" t="s">
        <v>657</v>
      </c>
      <c r="B89" s="4">
        <v>2024</v>
      </c>
      <c r="C89" s="19">
        <v>45302</v>
      </c>
      <c r="D89" s="4" t="s">
        <v>3826</v>
      </c>
      <c r="E89" s="3" t="s">
        <v>2453</v>
      </c>
      <c r="F89" s="3" t="s">
        <v>31</v>
      </c>
      <c r="G89" s="13">
        <f>(C89-VLOOKUP(E89,Riders!$A$2:$C$3501,2,FALSE))/365</f>
        <v>22.827397260273973</v>
      </c>
      <c r="H89" s="1">
        <v>19</v>
      </c>
      <c r="I89" s="107">
        <v>7.7314814814814798E-3</v>
      </c>
      <c r="J89">
        <v>47.155999999999999</v>
      </c>
    </row>
    <row r="90" spans="1:10" x14ac:dyDescent="0.45">
      <c r="A90" s="3" t="s">
        <v>102</v>
      </c>
      <c r="B90" s="3">
        <v>2023</v>
      </c>
      <c r="C90" s="19">
        <v>45147</v>
      </c>
      <c r="D90" s="3" t="s">
        <v>13</v>
      </c>
      <c r="E90" s="3" t="s">
        <v>236</v>
      </c>
      <c r="F90" s="3" t="s">
        <v>51</v>
      </c>
      <c r="G90" s="13">
        <f>(C90-VLOOKUP(E90,Riders!$A$2:$C$3501,2,FALSE))/365</f>
        <v>27.764383561643836</v>
      </c>
      <c r="H90" s="1">
        <v>1</v>
      </c>
      <c r="I90" s="107">
        <v>1.0266203703703703E-2</v>
      </c>
      <c r="J90">
        <v>58.85</v>
      </c>
    </row>
    <row r="91" spans="1:10" x14ac:dyDescent="0.45">
      <c r="A91" s="3" t="s">
        <v>102</v>
      </c>
      <c r="B91" s="3">
        <v>2023</v>
      </c>
      <c r="C91" s="19">
        <v>45147</v>
      </c>
      <c r="D91" s="3" t="s">
        <v>13</v>
      </c>
      <c r="E91" s="3" t="s">
        <v>214</v>
      </c>
      <c r="F91" s="3" t="s">
        <v>67</v>
      </c>
      <c r="G91" s="13">
        <f>(C91-VLOOKUP(E91,Riders!$A$2:$C$3501,2,FALSE))/365</f>
        <v>28.643835616438356</v>
      </c>
      <c r="H91" s="1">
        <v>2</v>
      </c>
      <c r="I91" s="107">
        <v>1.0266203703703703E-2</v>
      </c>
      <c r="J91">
        <v>58.85</v>
      </c>
    </row>
    <row r="92" spans="1:10" x14ac:dyDescent="0.45">
      <c r="A92" s="3" t="s">
        <v>102</v>
      </c>
      <c r="B92" s="3">
        <v>2023</v>
      </c>
      <c r="C92" s="19">
        <v>45147</v>
      </c>
      <c r="D92" s="3" t="s">
        <v>13</v>
      </c>
      <c r="E92" s="3" t="s">
        <v>422</v>
      </c>
      <c r="F92" s="3" t="s">
        <v>17</v>
      </c>
      <c r="G92" s="13">
        <f>(C92-VLOOKUP(E92,Riders!$A$2:$C$3501,2,FALSE))/365</f>
        <v>24.30958904109589</v>
      </c>
      <c r="H92" s="1">
        <v>3</v>
      </c>
      <c r="I92" s="107">
        <v>1.0266203703703699E-2</v>
      </c>
      <c r="J92">
        <v>58.85</v>
      </c>
    </row>
    <row r="93" spans="1:10" x14ac:dyDescent="0.45">
      <c r="A93" s="3" t="s">
        <v>102</v>
      </c>
      <c r="B93" s="3">
        <v>2023</v>
      </c>
      <c r="C93" s="19">
        <v>45147</v>
      </c>
      <c r="D93" s="3" t="s">
        <v>13</v>
      </c>
      <c r="E93" s="3" t="s">
        <v>298</v>
      </c>
      <c r="F93" s="3" t="s">
        <v>53</v>
      </c>
      <c r="G93" s="13">
        <f>(C93-VLOOKUP(E93,Riders!$A$2:$C$3501,2,FALSE))/365</f>
        <v>24.065753424657533</v>
      </c>
      <c r="H93" s="1">
        <v>4</v>
      </c>
      <c r="I93" s="107">
        <v>1.0266203703703699E-2</v>
      </c>
      <c r="J93">
        <v>58.85</v>
      </c>
    </row>
    <row r="94" spans="1:10" x14ac:dyDescent="0.45">
      <c r="A94" s="3" t="s">
        <v>102</v>
      </c>
      <c r="B94" s="3">
        <v>2023</v>
      </c>
      <c r="C94" s="19">
        <v>45147</v>
      </c>
      <c r="D94" s="3" t="s">
        <v>13</v>
      </c>
      <c r="E94" s="3" t="s">
        <v>222</v>
      </c>
      <c r="F94" s="3" t="s">
        <v>223</v>
      </c>
      <c r="G94" s="13">
        <f>(C94-VLOOKUP(E94,Riders!$A$2:$C$3501,2,FALSE))/365</f>
        <v>24.101369863013698</v>
      </c>
      <c r="H94" s="1">
        <v>5</v>
      </c>
      <c r="I94" s="107">
        <v>1.0266203703703699E-2</v>
      </c>
      <c r="J94">
        <v>58.85</v>
      </c>
    </row>
    <row r="95" spans="1:10" x14ac:dyDescent="0.45">
      <c r="A95" s="3" t="s">
        <v>102</v>
      </c>
      <c r="B95" s="3">
        <v>2023</v>
      </c>
      <c r="C95" s="19">
        <v>45147</v>
      </c>
      <c r="D95" s="3" t="s">
        <v>13</v>
      </c>
      <c r="E95" s="3" t="s">
        <v>237</v>
      </c>
      <c r="F95" s="3" t="s">
        <v>238</v>
      </c>
      <c r="G95" s="13">
        <f>(C95-VLOOKUP(E95,Riders!$A$2:$C$3501,2,FALSE))/365</f>
        <v>27.227397260273971</v>
      </c>
      <c r="H95" s="1">
        <v>6</v>
      </c>
      <c r="I95" s="107">
        <v>1.0266203703703699E-2</v>
      </c>
      <c r="J95">
        <v>58.85</v>
      </c>
    </row>
    <row r="96" spans="1:10" x14ac:dyDescent="0.45">
      <c r="A96" s="3" t="s">
        <v>102</v>
      </c>
      <c r="B96" s="3">
        <v>2023</v>
      </c>
      <c r="C96" s="19">
        <v>45147</v>
      </c>
      <c r="D96" s="3" t="s">
        <v>13</v>
      </c>
      <c r="E96" s="3" t="s">
        <v>219</v>
      </c>
      <c r="F96" s="3" t="s">
        <v>220</v>
      </c>
      <c r="G96" s="13">
        <f>(C96-VLOOKUP(E96,Riders!$A$2:$C$3501,2,FALSE))/365</f>
        <v>30.967123287671232</v>
      </c>
      <c r="H96" s="1">
        <v>7</v>
      </c>
      <c r="I96" s="107">
        <v>1.0266203703703699E-2</v>
      </c>
      <c r="J96">
        <v>58.85</v>
      </c>
    </row>
    <row r="97" spans="1:10" x14ac:dyDescent="0.45">
      <c r="A97" s="3" t="s">
        <v>102</v>
      </c>
      <c r="B97" s="3">
        <v>2023</v>
      </c>
      <c r="C97" s="19">
        <v>45147</v>
      </c>
      <c r="D97" s="3" t="s">
        <v>13</v>
      </c>
      <c r="E97" s="3" t="s">
        <v>462</v>
      </c>
      <c r="F97" s="3" t="s">
        <v>19</v>
      </c>
      <c r="G97" s="13">
        <f>(C97-VLOOKUP(E97,Riders!$A$2:$C$3501,2,FALSE))/365</f>
        <v>24.202739726027396</v>
      </c>
      <c r="H97" s="1">
        <v>8</v>
      </c>
      <c r="I97" s="107">
        <v>1.0266203703703699E-2</v>
      </c>
      <c r="J97">
        <v>58.85</v>
      </c>
    </row>
    <row r="98" spans="1:10" x14ac:dyDescent="0.45">
      <c r="A98" s="3" t="s">
        <v>102</v>
      </c>
      <c r="B98" s="3">
        <v>2023</v>
      </c>
      <c r="C98" s="19">
        <v>45147</v>
      </c>
      <c r="D98" s="3" t="s">
        <v>13</v>
      </c>
      <c r="E98" s="3" t="s">
        <v>291</v>
      </c>
      <c r="F98" s="3" t="s">
        <v>56</v>
      </c>
      <c r="G98" s="13">
        <f>(C98-VLOOKUP(E98,Riders!$A$2:$C$3501,2,FALSE))/365</f>
        <v>22.315068493150687</v>
      </c>
      <c r="H98" s="1">
        <v>9</v>
      </c>
      <c r="I98" s="107">
        <v>1.0266203703703699E-2</v>
      </c>
      <c r="J98">
        <v>58.85</v>
      </c>
    </row>
    <row r="99" spans="1:10" x14ac:dyDescent="0.45">
      <c r="A99" s="3" t="s">
        <v>102</v>
      </c>
      <c r="B99" s="3">
        <v>2023</v>
      </c>
      <c r="C99" s="19">
        <v>45147</v>
      </c>
      <c r="D99" s="3" t="s">
        <v>13</v>
      </c>
      <c r="E99" s="3" t="s">
        <v>226</v>
      </c>
      <c r="F99" s="3" t="s">
        <v>120</v>
      </c>
      <c r="G99" s="13">
        <f>(C99-VLOOKUP(E99,Riders!$A$2:$C$3501,2,FALSE))/365</f>
        <v>24.947945205479453</v>
      </c>
      <c r="H99" s="1">
        <v>10</v>
      </c>
      <c r="I99" s="107">
        <v>1.0266203703703699E-2</v>
      </c>
      <c r="J99">
        <v>58.85</v>
      </c>
    </row>
    <row r="100" spans="1:10" x14ac:dyDescent="0.45">
      <c r="A100" s="3" t="s">
        <v>102</v>
      </c>
      <c r="B100" s="3">
        <v>2023</v>
      </c>
      <c r="C100" s="19">
        <v>45147</v>
      </c>
      <c r="D100" s="3" t="s">
        <v>13</v>
      </c>
      <c r="E100" s="3" t="s">
        <v>274</v>
      </c>
      <c r="F100" s="3" t="s">
        <v>29</v>
      </c>
      <c r="G100" s="13">
        <f>(C100-VLOOKUP(E100,Riders!$A$2:$C$3501,2,FALSE))/365</f>
        <v>22.608219178082191</v>
      </c>
      <c r="H100" s="1">
        <v>11</v>
      </c>
      <c r="I100" s="107">
        <v>1.0266203703703699E-2</v>
      </c>
      <c r="J100">
        <v>58.85</v>
      </c>
    </row>
    <row r="101" spans="1:10" x14ac:dyDescent="0.45">
      <c r="A101" s="3" t="s">
        <v>102</v>
      </c>
      <c r="B101" s="3">
        <v>2023</v>
      </c>
      <c r="C101" s="19">
        <v>45147</v>
      </c>
      <c r="D101" s="3" t="s">
        <v>13</v>
      </c>
      <c r="E101" s="3" t="s">
        <v>221</v>
      </c>
      <c r="F101" s="3" t="s">
        <v>40</v>
      </c>
      <c r="G101" s="13">
        <f>(C101-VLOOKUP(E101,Riders!$A$2:$C$3501,2,FALSE))/365</f>
        <v>26.347945205479451</v>
      </c>
      <c r="H101" s="1">
        <v>12</v>
      </c>
      <c r="I101" s="107">
        <v>1.0266203703703699E-2</v>
      </c>
      <c r="J101">
        <v>58.85</v>
      </c>
    </row>
    <row r="102" spans="1:10" x14ac:dyDescent="0.45">
      <c r="A102" s="3" t="s">
        <v>102</v>
      </c>
      <c r="B102" s="3">
        <v>2023</v>
      </c>
      <c r="C102" s="19">
        <v>45147</v>
      </c>
      <c r="D102" s="3" t="s">
        <v>13</v>
      </c>
      <c r="E102" s="3" t="s">
        <v>216</v>
      </c>
      <c r="F102" s="3" t="s">
        <v>27</v>
      </c>
      <c r="G102" s="13">
        <f>(C102-VLOOKUP(E102,Riders!$A$2:$C$3501,2,FALSE))/365</f>
        <v>24.504109589041096</v>
      </c>
      <c r="H102" s="1">
        <v>13</v>
      </c>
      <c r="I102" s="107">
        <v>1.0266203703703699E-2</v>
      </c>
      <c r="J102">
        <v>58.85</v>
      </c>
    </row>
    <row r="103" spans="1:10" x14ac:dyDescent="0.45">
      <c r="A103" s="3" t="s">
        <v>102</v>
      </c>
      <c r="B103" s="3">
        <v>2023</v>
      </c>
      <c r="C103" s="19">
        <v>45147</v>
      </c>
      <c r="D103" s="3" t="s">
        <v>13</v>
      </c>
      <c r="E103" s="3" t="s">
        <v>269</v>
      </c>
      <c r="F103" s="3" t="s">
        <v>25</v>
      </c>
      <c r="G103" s="13">
        <f>(C103-VLOOKUP(E103,Riders!$A$2:$C$3501,2,FALSE))/365</f>
        <v>29.43013698630137</v>
      </c>
      <c r="H103" s="1">
        <v>14</v>
      </c>
      <c r="I103" s="107">
        <v>1.0266203703703699E-2</v>
      </c>
      <c r="J103">
        <v>58.85</v>
      </c>
    </row>
    <row r="104" spans="1:10" x14ac:dyDescent="0.45">
      <c r="A104" s="3" t="s">
        <v>102</v>
      </c>
      <c r="B104" s="3">
        <v>2023</v>
      </c>
      <c r="C104" s="19">
        <v>45147</v>
      </c>
      <c r="D104" s="3" t="s">
        <v>13</v>
      </c>
      <c r="E104" s="3" t="s">
        <v>229</v>
      </c>
      <c r="F104" s="3" t="s">
        <v>61</v>
      </c>
      <c r="G104" s="13">
        <f>(C104-VLOOKUP(E104,Riders!$A$2:$C$3501,2,FALSE))/365</f>
        <v>24.920547945205481</v>
      </c>
      <c r="H104" s="1">
        <v>15</v>
      </c>
      <c r="I104" s="107">
        <v>1.0266203703703699E-2</v>
      </c>
      <c r="J104">
        <v>58.85</v>
      </c>
    </row>
    <row r="105" spans="1:10" x14ac:dyDescent="0.45">
      <c r="A105" s="3" t="s">
        <v>102</v>
      </c>
      <c r="B105" s="3">
        <v>2023</v>
      </c>
      <c r="C105" s="19">
        <v>45147</v>
      </c>
      <c r="D105" s="3" t="s">
        <v>13</v>
      </c>
      <c r="E105" s="3" t="s">
        <v>251</v>
      </c>
      <c r="F105" s="3" t="s">
        <v>65</v>
      </c>
      <c r="G105" s="13">
        <f>(C105-VLOOKUP(E105,Riders!$A$2:$C$3501,2,FALSE))/365</f>
        <v>22.276712328767122</v>
      </c>
      <c r="H105" s="1">
        <v>16</v>
      </c>
      <c r="I105" s="107">
        <v>1.0266203703703699E-2</v>
      </c>
      <c r="J105">
        <v>58.85</v>
      </c>
    </row>
    <row r="106" spans="1:10" x14ac:dyDescent="0.45">
      <c r="A106" s="3" t="s">
        <v>102</v>
      </c>
      <c r="B106" s="3">
        <v>2023</v>
      </c>
      <c r="C106" s="19">
        <v>45147</v>
      </c>
      <c r="D106" s="3" t="s">
        <v>13</v>
      </c>
      <c r="E106" s="3" t="s">
        <v>246</v>
      </c>
      <c r="F106" s="3" t="s">
        <v>247</v>
      </c>
      <c r="G106" s="13">
        <f>(C106-VLOOKUP(E106,Riders!$A$2:$C$3501,2,FALSE))/365</f>
        <v>31.12054794520548</v>
      </c>
      <c r="H106" s="1">
        <v>17</v>
      </c>
      <c r="I106" s="107">
        <v>1.0266203703703699E-2</v>
      </c>
      <c r="J106">
        <v>58.85</v>
      </c>
    </row>
    <row r="107" spans="1:10" x14ac:dyDescent="0.45">
      <c r="A107" s="3" t="s">
        <v>102</v>
      </c>
      <c r="B107" s="3">
        <v>2023</v>
      </c>
      <c r="C107" s="19">
        <v>45147</v>
      </c>
      <c r="D107" s="3" t="s">
        <v>13</v>
      </c>
      <c r="E107" s="3" t="s">
        <v>2329</v>
      </c>
      <c r="F107" s="3" t="s">
        <v>49</v>
      </c>
      <c r="G107" s="13">
        <f>(C107-VLOOKUP(E107,Riders!$A$2:$C$3501,2,FALSE))/365</f>
        <v>22.950684931506849</v>
      </c>
      <c r="H107" s="1">
        <v>18</v>
      </c>
      <c r="I107" s="107">
        <v>1.0266203703703699E-2</v>
      </c>
      <c r="J107">
        <v>58.85</v>
      </c>
    </row>
    <row r="108" spans="1:10" x14ac:dyDescent="0.45">
      <c r="A108" s="3" t="s">
        <v>102</v>
      </c>
      <c r="B108" s="3">
        <v>2023</v>
      </c>
      <c r="C108" s="19">
        <v>45147</v>
      </c>
      <c r="D108" s="3" t="s">
        <v>13</v>
      </c>
      <c r="E108" s="3" t="s">
        <v>268</v>
      </c>
      <c r="F108" s="3" t="s">
        <v>47</v>
      </c>
      <c r="G108" s="13">
        <f>(C108-VLOOKUP(E108,Riders!$A$2:$C$3501,2,FALSE))/365</f>
        <v>26.605479452054794</v>
      </c>
      <c r="H108" s="1">
        <v>19</v>
      </c>
      <c r="I108" s="107">
        <v>1.0266203703703699E-2</v>
      </c>
      <c r="J108">
        <v>58.85</v>
      </c>
    </row>
    <row r="109" spans="1:10" x14ac:dyDescent="0.45">
      <c r="A109" s="3" t="s">
        <v>102</v>
      </c>
      <c r="B109" s="3">
        <v>2023</v>
      </c>
      <c r="C109" s="19">
        <v>45147</v>
      </c>
      <c r="D109" s="3" t="s">
        <v>13</v>
      </c>
      <c r="E109" s="3" t="s">
        <v>234</v>
      </c>
      <c r="F109" s="3" t="s">
        <v>235</v>
      </c>
      <c r="G109" s="13">
        <f>(C109-VLOOKUP(E109,Riders!$A$2:$C$3501,2,FALSE))/365</f>
        <v>26.887671232876713</v>
      </c>
      <c r="H109" s="1">
        <v>20</v>
      </c>
      <c r="I109" s="107">
        <v>1.0266203703703699E-2</v>
      </c>
      <c r="J109">
        <v>58.85</v>
      </c>
    </row>
    <row r="110" spans="1:10" x14ac:dyDescent="0.45">
      <c r="A110" s="3" t="s">
        <v>102</v>
      </c>
      <c r="B110" s="3">
        <v>2023</v>
      </c>
      <c r="C110" s="19">
        <v>45147</v>
      </c>
      <c r="D110" s="3" t="s">
        <v>13</v>
      </c>
      <c r="E110" s="3" t="s">
        <v>231</v>
      </c>
      <c r="F110" s="3" t="s">
        <v>232</v>
      </c>
      <c r="G110" s="13">
        <f>(C110-VLOOKUP(E110,Riders!$A$2:$C$3501,2,FALSE))/365</f>
        <v>26.490410958904111</v>
      </c>
      <c r="H110" s="1">
        <v>21</v>
      </c>
      <c r="I110" s="107">
        <v>1.0266203703703699E-2</v>
      </c>
      <c r="J110">
        <v>58.85</v>
      </c>
    </row>
    <row r="111" spans="1:10" x14ac:dyDescent="0.45">
      <c r="A111" s="3" t="s">
        <v>102</v>
      </c>
      <c r="B111" s="3">
        <v>2023</v>
      </c>
      <c r="C111" s="19">
        <v>45147</v>
      </c>
      <c r="D111" s="3" t="s">
        <v>13</v>
      </c>
      <c r="E111" s="3" t="s">
        <v>241</v>
      </c>
      <c r="F111" s="3" t="s">
        <v>44</v>
      </c>
      <c r="G111" s="13">
        <f>(C111-VLOOKUP(E111,Riders!$A$2:$C$3501,2,FALSE))/365</f>
        <v>21.024657534246575</v>
      </c>
      <c r="H111" s="1">
        <v>22</v>
      </c>
      <c r="I111" s="107">
        <v>1.0266203703703699E-2</v>
      </c>
      <c r="J111">
        <v>58.85</v>
      </c>
    </row>
    <row r="112" spans="1:10" x14ac:dyDescent="0.45">
      <c r="A112" s="3" t="s">
        <v>102</v>
      </c>
      <c r="B112" s="3">
        <v>2023</v>
      </c>
      <c r="C112" s="19">
        <v>45147</v>
      </c>
      <c r="D112" s="3" t="s">
        <v>13</v>
      </c>
      <c r="E112" s="3" t="s">
        <v>224</v>
      </c>
      <c r="F112" s="3" t="s">
        <v>225</v>
      </c>
      <c r="G112" s="13">
        <f>(C112-VLOOKUP(E112,Riders!$A$2:$C$3501,2,FALSE))/365</f>
        <v>23.665753424657535</v>
      </c>
      <c r="H112" s="1">
        <v>23</v>
      </c>
      <c r="I112" s="107">
        <v>1.0266203703703699E-2</v>
      </c>
      <c r="J112">
        <v>58.85</v>
      </c>
    </row>
    <row r="113" spans="1:10" x14ac:dyDescent="0.45">
      <c r="A113" s="3" t="s">
        <v>102</v>
      </c>
      <c r="B113" s="3">
        <v>2023</v>
      </c>
      <c r="C113" s="19">
        <v>45147</v>
      </c>
      <c r="D113" s="3" t="s">
        <v>13</v>
      </c>
      <c r="E113" s="3" t="s">
        <v>458</v>
      </c>
      <c r="F113" s="3" t="s">
        <v>36</v>
      </c>
      <c r="G113" s="13">
        <f>(C113-VLOOKUP(E113,Riders!$A$2:$C$3501,2,FALSE))/365</f>
        <v>24.745205479452054</v>
      </c>
      <c r="H113" s="1">
        <v>24</v>
      </c>
      <c r="I113" s="107">
        <v>1.0266203703703699E-2</v>
      </c>
      <c r="J113">
        <v>58.85</v>
      </c>
    </row>
    <row r="114" spans="1:10" x14ac:dyDescent="0.45">
      <c r="A114" s="4" t="s">
        <v>93</v>
      </c>
      <c r="B114" s="4">
        <v>2023</v>
      </c>
      <c r="C114" s="5">
        <v>45039</v>
      </c>
      <c r="D114" s="4" t="s">
        <v>72</v>
      </c>
      <c r="E114" s="3" t="s">
        <v>269</v>
      </c>
      <c r="F114" s="3" t="s">
        <v>25</v>
      </c>
      <c r="G114" s="13">
        <f>(C114-VLOOKUP(E114,Riders!$A$2:$C$3501,2,FALSE))/365</f>
        <v>29.134246575342466</v>
      </c>
      <c r="H114" s="1">
        <v>1</v>
      </c>
      <c r="I114" s="107">
        <v>9.7569444444444448E-3</v>
      </c>
      <c r="J114">
        <v>48.042999999999999</v>
      </c>
    </row>
    <row r="115" spans="1:10" x14ac:dyDescent="0.45">
      <c r="A115" s="4" t="s">
        <v>93</v>
      </c>
      <c r="B115" s="4">
        <v>2023</v>
      </c>
      <c r="C115" s="5">
        <v>45039</v>
      </c>
      <c r="D115" s="4" t="s">
        <v>72</v>
      </c>
      <c r="E115" s="3" t="s">
        <v>236</v>
      </c>
      <c r="F115" s="3" t="s">
        <v>51</v>
      </c>
      <c r="G115" s="13">
        <f>(C115-VLOOKUP(E115,Riders!$A$2:$C$3501,2,FALSE))/365</f>
        <v>27.468493150684932</v>
      </c>
      <c r="H115" s="1">
        <v>2</v>
      </c>
      <c r="I115" s="107">
        <v>9.7569444444444448E-3</v>
      </c>
      <c r="J115">
        <v>48.042999999999999</v>
      </c>
    </row>
    <row r="116" spans="1:10" x14ac:dyDescent="0.45">
      <c r="A116" s="4" t="s">
        <v>93</v>
      </c>
      <c r="B116" s="4">
        <v>2023</v>
      </c>
      <c r="C116" s="5">
        <v>45039</v>
      </c>
      <c r="D116" s="4" t="s">
        <v>72</v>
      </c>
      <c r="E116" s="3" t="s">
        <v>227</v>
      </c>
      <c r="F116" s="3" t="s">
        <v>53</v>
      </c>
      <c r="G116" s="13">
        <f>(C116-VLOOKUP(E116,Riders!$A$2:$C$3501,2,FALSE))/365</f>
        <v>25.167123287671235</v>
      </c>
      <c r="H116" s="1">
        <v>3</v>
      </c>
      <c r="I116" s="107">
        <v>9.7569444444444396E-3</v>
      </c>
      <c r="J116">
        <v>48.042999999999999</v>
      </c>
    </row>
    <row r="117" spans="1:10" x14ac:dyDescent="0.45">
      <c r="A117" s="4" t="s">
        <v>93</v>
      </c>
      <c r="B117" s="4">
        <v>2023</v>
      </c>
      <c r="C117" s="5">
        <v>45039</v>
      </c>
      <c r="D117" s="4" t="s">
        <v>72</v>
      </c>
      <c r="E117" s="3" t="s">
        <v>214</v>
      </c>
      <c r="F117" s="3" t="s">
        <v>67</v>
      </c>
      <c r="G117" s="13">
        <f>(C117-VLOOKUP(E117,Riders!$A$2:$C$3501,2,FALSE))/365</f>
        <v>28.347945205479451</v>
      </c>
      <c r="H117" s="1">
        <v>4</v>
      </c>
      <c r="I117" s="107">
        <v>9.7569444444444396E-3</v>
      </c>
      <c r="J117">
        <v>48.042999999999999</v>
      </c>
    </row>
    <row r="118" spans="1:10" x14ac:dyDescent="0.45">
      <c r="A118" s="4" t="s">
        <v>93</v>
      </c>
      <c r="B118" s="4">
        <v>2023</v>
      </c>
      <c r="C118" s="5">
        <v>45039</v>
      </c>
      <c r="D118" s="4" t="s">
        <v>72</v>
      </c>
      <c r="E118" s="3" t="s">
        <v>216</v>
      </c>
      <c r="F118" s="3" t="s">
        <v>3817</v>
      </c>
      <c r="G118" s="13">
        <f>(C118-VLOOKUP(E118,Riders!$A$2:$C$3501,2,FALSE))/365</f>
        <v>24.208219178082192</v>
      </c>
      <c r="H118" s="1">
        <v>5</v>
      </c>
      <c r="I118" s="107">
        <v>9.7569444444444396E-3</v>
      </c>
      <c r="J118">
        <v>48.042999999999999</v>
      </c>
    </row>
    <row r="119" spans="1:10" x14ac:dyDescent="0.45">
      <c r="A119" s="4" t="s">
        <v>93</v>
      </c>
      <c r="B119" s="4">
        <v>2023</v>
      </c>
      <c r="C119" s="5">
        <v>45039</v>
      </c>
      <c r="D119" s="4" t="s">
        <v>72</v>
      </c>
      <c r="E119" s="3" t="s">
        <v>268</v>
      </c>
      <c r="F119" s="3" t="s">
        <v>47</v>
      </c>
      <c r="G119" s="13">
        <f>(C119-VLOOKUP(E119,Riders!$A$2:$C$3501,2,FALSE))/365</f>
        <v>26.30958904109589</v>
      </c>
      <c r="H119" s="1">
        <v>6</v>
      </c>
      <c r="I119" s="107">
        <v>9.7569444444444396E-3</v>
      </c>
      <c r="J119">
        <v>48.042999999999999</v>
      </c>
    </row>
    <row r="120" spans="1:10" x14ac:dyDescent="0.45">
      <c r="A120" s="4" t="s">
        <v>93</v>
      </c>
      <c r="B120" s="4">
        <v>2023</v>
      </c>
      <c r="C120" s="5">
        <v>45039</v>
      </c>
      <c r="D120" s="4" t="s">
        <v>72</v>
      </c>
      <c r="E120" s="3" t="s">
        <v>463</v>
      </c>
      <c r="F120" s="3" t="s">
        <v>27</v>
      </c>
      <c r="G120" s="13">
        <f>(C120-VLOOKUP(E120,Riders!$A$2:$C$3501,2,FALSE))/365</f>
        <v>21.397260273972602</v>
      </c>
      <c r="H120" s="1">
        <v>7</v>
      </c>
      <c r="I120" s="107">
        <v>9.7569444444444396E-3</v>
      </c>
      <c r="J120">
        <v>48.042999999999999</v>
      </c>
    </row>
    <row r="121" spans="1:10" x14ac:dyDescent="0.45">
      <c r="A121" s="4" t="s">
        <v>93</v>
      </c>
      <c r="B121" s="4">
        <v>2023</v>
      </c>
      <c r="C121" s="5">
        <v>45039</v>
      </c>
      <c r="D121" s="4" t="s">
        <v>72</v>
      </c>
      <c r="E121" s="3" t="s">
        <v>291</v>
      </c>
      <c r="F121" s="3" t="s">
        <v>56</v>
      </c>
      <c r="G121" s="13">
        <f>(C121-VLOOKUP(E121,Riders!$A$2:$C$3501,2,FALSE))/365</f>
        <v>22.019178082191782</v>
      </c>
      <c r="H121" s="1">
        <v>8</v>
      </c>
      <c r="I121" s="107">
        <v>9.7569444444444396E-3</v>
      </c>
      <c r="J121">
        <v>48.042999999999999</v>
      </c>
    </row>
    <row r="122" spans="1:10" x14ac:dyDescent="0.45">
      <c r="A122" s="4" t="s">
        <v>93</v>
      </c>
      <c r="B122" s="4">
        <v>2023</v>
      </c>
      <c r="C122" s="5">
        <v>45039</v>
      </c>
      <c r="D122" s="4" t="s">
        <v>72</v>
      </c>
      <c r="E122" s="3" t="s">
        <v>218</v>
      </c>
      <c r="F122" s="3" t="s">
        <v>19</v>
      </c>
      <c r="G122" s="13">
        <f>(C122-VLOOKUP(E122,Riders!$A$2:$C$3501,2,FALSE))/365</f>
        <v>21.624657534246577</v>
      </c>
      <c r="H122" s="1">
        <v>9</v>
      </c>
      <c r="I122" s="107">
        <v>9.7569444444444396E-3</v>
      </c>
      <c r="J122">
        <v>48.042999999999999</v>
      </c>
    </row>
    <row r="123" spans="1:10" x14ac:dyDescent="0.45">
      <c r="A123" s="4" t="s">
        <v>93</v>
      </c>
      <c r="B123" s="4">
        <v>2023</v>
      </c>
      <c r="C123" s="5">
        <v>45039</v>
      </c>
      <c r="D123" s="4" t="s">
        <v>72</v>
      </c>
      <c r="E123" s="3" t="s">
        <v>231</v>
      </c>
      <c r="F123" s="3" t="s">
        <v>232</v>
      </c>
      <c r="G123" s="13">
        <f>(C123-VLOOKUP(E123,Riders!$A$2:$C$3501,2,FALSE))/365</f>
        <v>26.194520547945206</v>
      </c>
      <c r="H123" s="1">
        <v>10</v>
      </c>
      <c r="I123" s="107">
        <v>9.7569444444444396E-3</v>
      </c>
      <c r="J123">
        <v>48.042999999999999</v>
      </c>
    </row>
    <row r="124" spans="1:10" x14ac:dyDescent="0.45">
      <c r="A124" s="4" t="s">
        <v>93</v>
      </c>
      <c r="B124" s="4">
        <v>2023</v>
      </c>
      <c r="C124" s="5">
        <v>45039</v>
      </c>
      <c r="D124" s="4" t="s">
        <v>72</v>
      </c>
      <c r="E124" s="3" t="s">
        <v>251</v>
      </c>
      <c r="F124" s="3" t="s">
        <v>65</v>
      </c>
      <c r="G124" s="13">
        <f>(C124-VLOOKUP(E124,Riders!$A$2:$C$3501,2,FALSE))/365</f>
        <v>21.980821917808218</v>
      </c>
      <c r="H124" s="1">
        <v>11</v>
      </c>
      <c r="I124" s="107">
        <v>9.7569444444444396E-3</v>
      </c>
      <c r="J124">
        <v>48.042999999999999</v>
      </c>
    </row>
    <row r="125" spans="1:10" x14ac:dyDescent="0.45">
      <c r="A125" s="4" t="s">
        <v>93</v>
      </c>
      <c r="B125" s="4">
        <v>2023</v>
      </c>
      <c r="C125" s="5">
        <v>45039</v>
      </c>
      <c r="D125" s="4" t="s">
        <v>72</v>
      </c>
      <c r="E125" s="3" t="s">
        <v>222</v>
      </c>
      <c r="F125" s="3" t="s">
        <v>223</v>
      </c>
      <c r="G125" s="13">
        <f>(C125-VLOOKUP(E125,Riders!$A$2:$C$3501,2,FALSE))/365</f>
        <v>23.805479452054794</v>
      </c>
      <c r="H125" s="1">
        <v>12</v>
      </c>
      <c r="I125" s="107">
        <v>9.7569444444444396E-3</v>
      </c>
      <c r="J125">
        <v>48.042999999999999</v>
      </c>
    </row>
    <row r="126" spans="1:10" x14ac:dyDescent="0.45">
      <c r="A126" s="4" t="s">
        <v>93</v>
      </c>
      <c r="B126" s="4">
        <v>2023</v>
      </c>
      <c r="C126" s="5">
        <v>45039</v>
      </c>
      <c r="D126" s="4" t="s">
        <v>72</v>
      </c>
      <c r="E126" s="3" t="s">
        <v>229</v>
      </c>
      <c r="F126" s="3" t="s">
        <v>61</v>
      </c>
      <c r="G126" s="13">
        <f>(C126-VLOOKUP(E126,Riders!$A$2:$C$3501,2,FALSE))/365</f>
        <v>24.624657534246577</v>
      </c>
      <c r="H126" s="1">
        <v>13</v>
      </c>
      <c r="I126" s="107">
        <v>9.7569444444444396E-3</v>
      </c>
      <c r="J126">
        <v>48.042999999999999</v>
      </c>
    </row>
    <row r="127" spans="1:10" x14ac:dyDescent="0.45">
      <c r="A127" s="4" t="s">
        <v>93</v>
      </c>
      <c r="B127" s="4">
        <v>2023</v>
      </c>
      <c r="C127" s="5">
        <v>45039</v>
      </c>
      <c r="D127" s="4" t="s">
        <v>72</v>
      </c>
      <c r="E127" s="3" t="s">
        <v>2329</v>
      </c>
      <c r="F127" s="3" t="s">
        <v>49</v>
      </c>
      <c r="G127" s="13">
        <f>(C127-VLOOKUP(E127,Riders!$A$2:$C$3501,2,FALSE))/365</f>
        <v>22.654794520547945</v>
      </c>
      <c r="H127" s="1">
        <v>14</v>
      </c>
      <c r="I127" s="107">
        <v>9.7569444444444396E-3</v>
      </c>
      <c r="J127">
        <v>48.042999999999999</v>
      </c>
    </row>
    <row r="128" spans="1:10" x14ac:dyDescent="0.45">
      <c r="A128" s="4" t="s">
        <v>93</v>
      </c>
      <c r="B128" s="4">
        <v>2023</v>
      </c>
      <c r="C128" s="5">
        <v>45039</v>
      </c>
      <c r="D128" s="4" t="s">
        <v>72</v>
      </c>
      <c r="E128" s="3" t="s">
        <v>228</v>
      </c>
      <c r="F128" s="3" t="s">
        <v>15</v>
      </c>
      <c r="G128" s="13">
        <f>(C128-VLOOKUP(E128,Riders!$A$2:$C$3501,2,FALSE))/365</f>
        <v>23.824657534246576</v>
      </c>
      <c r="H128" s="1">
        <v>15</v>
      </c>
      <c r="I128" s="107">
        <v>9.7569444444444396E-3</v>
      </c>
      <c r="J128">
        <v>48.042999999999999</v>
      </c>
    </row>
    <row r="129" spans="1:10" x14ac:dyDescent="0.45">
      <c r="A129" s="4" t="s">
        <v>93</v>
      </c>
      <c r="B129" s="4">
        <v>2023</v>
      </c>
      <c r="C129" s="5">
        <v>45039</v>
      </c>
      <c r="D129" s="4" t="s">
        <v>72</v>
      </c>
      <c r="E129" s="3" t="s">
        <v>217</v>
      </c>
      <c r="F129" s="3" t="s">
        <v>29</v>
      </c>
      <c r="G129" s="13">
        <f>(C129-VLOOKUP(E129,Riders!$A$2:$C$3501,2,FALSE))/365</f>
        <v>25.065753424657533</v>
      </c>
      <c r="H129" s="1">
        <v>16</v>
      </c>
      <c r="I129" s="107">
        <v>9.7569444444444396E-3</v>
      </c>
      <c r="J129">
        <v>48.042999999999999</v>
      </c>
    </row>
    <row r="130" spans="1:10" x14ac:dyDescent="0.45">
      <c r="A130" s="4" t="s">
        <v>93</v>
      </c>
      <c r="B130" s="4">
        <v>2023</v>
      </c>
      <c r="C130" s="5">
        <v>45039</v>
      </c>
      <c r="D130" s="4" t="s">
        <v>72</v>
      </c>
      <c r="E130" s="3" t="s">
        <v>431</v>
      </c>
      <c r="F130" s="3" t="s">
        <v>97</v>
      </c>
      <c r="G130" s="13">
        <f>(C130-VLOOKUP(E130,Riders!$A$2:$C$3501,2,FALSE))/365</f>
        <v>18.367123287671234</v>
      </c>
      <c r="H130" s="1">
        <v>17</v>
      </c>
      <c r="I130" s="107">
        <v>9.7569444444444396E-3</v>
      </c>
      <c r="J130">
        <v>48.042999999999999</v>
      </c>
    </row>
    <row r="131" spans="1:10" x14ac:dyDescent="0.45">
      <c r="A131" s="4" t="s">
        <v>93</v>
      </c>
      <c r="B131" s="4">
        <v>2023</v>
      </c>
      <c r="C131" s="5">
        <v>45039</v>
      </c>
      <c r="D131" s="4" t="s">
        <v>72</v>
      </c>
      <c r="E131" s="3" t="s">
        <v>246</v>
      </c>
      <c r="F131" s="3" t="s">
        <v>247</v>
      </c>
      <c r="G131" s="13">
        <f>(C131-VLOOKUP(E131,Riders!$A$2:$C$3501,2,FALSE))/365</f>
        <v>30.824657534246576</v>
      </c>
      <c r="H131" s="1">
        <v>18</v>
      </c>
      <c r="I131" s="107">
        <v>9.7569444444444396E-3</v>
      </c>
      <c r="J131">
        <v>48.042999999999999</v>
      </c>
    </row>
    <row r="132" spans="1:10" x14ac:dyDescent="0.45">
      <c r="A132" s="4" t="s">
        <v>93</v>
      </c>
      <c r="B132" s="4">
        <v>2023</v>
      </c>
      <c r="C132" s="5">
        <v>45039</v>
      </c>
      <c r="D132" s="4" t="s">
        <v>72</v>
      </c>
      <c r="E132" s="3" t="s">
        <v>458</v>
      </c>
      <c r="F132" s="3" t="s">
        <v>36</v>
      </c>
      <c r="G132" s="13">
        <f>(C132-VLOOKUP(E132,Riders!$A$2:$C$3501,2,FALSE))/365</f>
        <v>24.449315068493149</v>
      </c>
      <c r="H132" s="1">
        <v>19</v>
      </c>
      <c r="I132" s="107">
        <v>9.7569444444444396E-3</v>
      </c>
      <c r="J132">
        <v>48.042999999999999</v>
      </c>
    </row>
    <row r="133" spans="1:10" x14ac:dyDescent="0.45">
      <c r="A133" s="4" t="s">
        <v>93</v>
      </c>
      <c r="B133" s="4">
        <v>2023</v>
      </c>
      <c r="C133" s="5">
        <v>45039</v>
      </c>
      <c r="D133" s="4" t="s">
        <v>72</v>
      </c>
      <c r="E133" s="3" t="s">
        <v>244</v>
      </c>
      <c r="F133" s="3" t="s">
        <v>38</v>
      </c>
      <c r="G133" s="13">
        <f>(C133-VLOOKUP(E133,Riders!$A$2:$C$3501,2,FALSE))/365</f>
        <v>29.065753424657533</v>
      </c>
      <c r="H133" s="1">
        <v>20</v>
      </c>
      <c r="I133" s="107">
        <v>9.7569444444444396E-3</v>
      </c>
      <c r="J133">
        <v>48.042999999999999</v>
      </c>
    </row>
    <row r="134" spans="1:10" x14ac:dyDescent="0.45">
      <c r="A134" s="4" t="s">
        <v>93</v>
      </c>
      <c r="B134" s="4">
        <v>2023</v>
      </c>
      <c r="C134" s="5">
        <v>45039</v>
      </c>
      <c r="D134" s="4" t="s">
        <v>72</v>
      </c>
      <c r="E134" s="3" t="s">
        <v>224</v>
      </c>
      <c r="F134" s="3" t="s">
        <v>225</v>
      </c>
      <c r="G134" s="13">
        <f>(C134-VLOOKUP(E134,Riders!$A$2:$C$3501,2,FALSE))/365</f>
        <v>23.36986301369863</v>
      </c>
      <c r="H134" s="1">
        <v>21</v>
      </c>
      <c r="I134" s="107">
        <v>9.7569444444444396E-3</v>
      </c>
      <c r="J134">
        <v>48.042999999999999</v>
      </c>
    </row>
    <row r="135" spans="1:10" x14ac:dyDescent="0.45">
      <c r="A135" s="4" t="s">
        <v>93</v>
      </c>
      <c r="B135" s="4">
        <v>2023</v>
      </c>
      <c r="C135" s="5">
        <v>45039</v>
      </c>
      <c r="D135" s="4" t="s">
        <v>72</v>
      </c>
      <c r="E135" s="3" t="s">
        <v>219</v>
      </c>
      <c r="F135" s="3" t="s">
        <v>220</v>
      </c>
      <c r="G135" s="13">
        <f>(C135-VLOOKUP(E135,Riders!$A$2:$C$3501,2,FALSE))/365</f>
        <v>30.671232876712327</v>
      </c>
      <c r="H135" s="1">
        <v>22</v>
      </c>
      <c r="I135" s="107">
        <v>9.7569444444444396E-3</v>
      </c>
      <c r="J135">
        <v>48.042999999999999</v>
      </c>
    </row>
    <row r="136" spans="1:10" x14ac:dyDescent="0.45">
      <c r="A136" s="4" t="s">
        <v>93</v>
      </c>
      <c r="B136" s="4">
        <v>2023</v>
      </c>
      <c r="C136" s="5">
        <v>45039</v>
      </c>
      <c r="D136" s="4" t="s">
        <v>72</v>
      </c>
      <c r="E136" s="3" t="s">
        <v>221</v>
      </c>
      <c r="F136" s="3" t="s">
        <v>40</v>
      </c>
      <c r="G136" s="13">
        <f>(C136-VLOOKUP(E136,Riders!$A$2:$C$3501,2,FALSE))/365</f>
        <v>26.052054794520547</v>
      </c>
      <c r="H136" s="1">
        <v>23</v>
      </c>
      <c r="I136" s="107">
        <v>9.7569444444444396E-3</v>
      </c>
      <c r="J136">
        <v>48.042999999999999</v>
      </c>
    </row>
    <row r="137" spans="1:10" x14ac:dyDescent="0.45">
      <c r="A137" s="4" t="s">
        <v>93</v>
      </c>
      <c r="B137" s="4">
        <v>2023</v>
      </c>
      <c r="C137" s="5">
        <v>45039</v>
      </c>
      <c r="D137" s="4" t="s">
        <v>72</v>
      </c>
      <c r="E137" s="3" t="s">
        <v>851</v>
      </c>
      <c r="F137" s="3" t="s">
        <v>142</v>
      </c>
      <c r="G137" s="13">
        <f>(C137-VLOOKUP(E137,Riders!$A$2:$C$3501,2,FALSE))/365</f>
        <v>26.93972602739726</v>
      </c>
      <c r="H137" s="1">
        <v>24</v>
      </c>
      <c r="I137" s="107">
        <v>9.7569444444444396E-3</v>
      </c>
      <c r="J137">
        <v>48.042999999999999</v>
      </c>
    </row>
    <row r="138" spans="1:10" x14ac:dyDescent="0.45">
      <c r="A138" s="4" t="s">
        <v>844</v>
      </c>
      <c r="B138" s="4">
        <v>2023</v>
      </c>
      <c r="C138" s="5">
        <v>45002</v>
      </c>
      <c r="D138" s="4" t="s">
        <v>72</v>
      </c>
      <c r="E138" s="4" t="s">
        <v>421</v>
      </c>
      <c r="F138" s="4" t="s">
        <v>17</v>
      </c>
      <c r="G138" s="13">
        <f>(C138-VLOOKUP(E138,Riders!$A$2:$C$3501,2,FALSE))/365</f>
        <v>22.597260273972601</v>
      </c>
      <c r="H138" s="4">
        <v>1</v>
      </c>
      <c r="I138" s="107">
        <v>1.0092592592592592E-2</v>
      </c>
      <c r="J138">
        <v>50.573</v>
      </c>
    </row>
    <row r="139" spans="1:10" x14ac:dyDescent="0.45">
      <c r="A139" s="4" t="s">
        <v>844</v>
      </c>
      <c r="B139" s="4">
        <v>2023</v>
      </c>
      <c r="C139" s="5">
        <v>45002</v>
      </c>
      <c r="D139" s="4" t="s">
        <v>72</v>
      </c>
      <c r="E139" s="4" t="s">
        <v>214</v>
      </c>
      <c r="F139" s="4" t="s">
        <v>67</v>
      </c>
      <c r="G139" s="13">
        <f>(C139-VLOOKUP(E139,Riders!$A$2:$C$3501,2,FALSE))/365</f>
        <v>28.246575342465754</v>
      </c>
      <c r="H139" s="4">
        <v>2</v>
      </c>
      <c r="I139" s="107">
        <v>1.0092592592592592E-2</v>
      </c>
      <c r="J139">
        <v>50.573</v>
      </c>
    </row>
    <row r="140" spans="1:10" x14ac:dyDescent="0.45">
      <c r="A140" s="4" t="s">
        <v>844</v>
      </c>
      <c r="B140" s="4">
        <v>2023</v>
      </c>
      <c r="C140" s="5">
        <v>45002</v>
      </c>
      <c r="D140" s="4" t="s">
        <v>72</v>
      </c>
      <c r="E140" s="4" t="s">
        <v>219</v>
      </c>
      <c r="F140" s="4" t="s">
        <v>220</v>
      </c>
      <c r="G140" s="13">
        <f>(C140-VLOOKUP(E140,Riders!$A$2:$C$3501,2,FALSE))/365</f>
        <v>30.56986301369863</v>
      </c>
      <c r="H140" s="4">
        <v>3</v>
      </c>
      <c r="I140" s="107">
        <v>1.0092592592592599E-2</v>
      </c>
      <c r="J140">
        <v>50.573</v>
      </c>
    </row>
    <row r="141" spans="1:10" x14ac:dyDescent="0.45">
      <c r="A141" s="4" t="s">
        <v>844</v>
      </c>
      <c r="B141" s="4">
        <v>2023</v>
      </c>
      <c r="C141" s="5">
        <v>45002</v>
      </c>
      <c r="D141" s="4" t="s">
        <v>72</v>
      </c>
      <c r="E141" s="4" t="s">
        <v>222</v>
      </c>
      <c r="F141" s="4" t="s">
        <v>223</v>
      </c>
      <c r="G141" s="13">
        <f>(C141-VLOOKUP(E141,Riders!$A$2:$C$3501,2,FALSE))/365</f>
        <v>23.704109589041096</v>
      </c>
      <c r="H141" s="4">
        <v>4</v>
      </c>
      <c r="I141" s="107">
        <v>1.0092592592592599E-2</v>
      </c>
      <c r="J141">
        <v>50.573</v>
      </c>
    </row>
    <row r="142" spans="1:10" x14ac:dyDescent="0.45">
      <c r="A142" s="4" t="s">
        <v>844</v>
      </c>
      <c r="B142" s="4">
        <v>2023</v>
      </c>
      <c r="C142" s="5">
        <v>45002</v>
      </c>
      <c r="D142" s="4" t="s">
        <v>72</v>
      </c>
      <c r="E142" s="4" t="s">
        <v>237</v>
      </c>
      <c r="F142" s="4" t="s">
        <v>238</v>
      </c>
      <c r="G142" s="13">
        <f>(C142-VLOOKUP(E142,Riders!$A$2:$C$3501,2,FALSE))/365</f>
        <v>26.830136986301369</v>
      </c>
      <c r="H142" s="4">
        <v>5</v>
      </c>
      <c r="I142" s="107">
        <v>1.0092592592592599E-2</v>
      </c>
      <c r="J142">
        <v>50.573</v>
      </c>
    </row>
    <row r="143" spans="1:10" x14ac:dyDescent="0.45">
      <c r="A143" s="4" t="s">
        <v>844</v>
      </c>
      <c r="B143" s="4">
        <v>2023</v>
      </c>
      <c r="C143" s="5">
        <v>45002</v>
      </c>
      <c r="D143" s="4" t="s">
        <v>72</v>
      </c>
      <c r="E143" s="4" t="s">
        <v>497</v>
      </c>
      <c r="F143" s="4" t="s">
        <v>25</v>
      </c>
      <c r="G143" s="13">
        <f>(C143-VLOOKUP(E143,Riders!$A$2:$C$3501,2,FALSE))/365</f>
        <v>19.882191780821916</v>
      </c>
      <c r="H143" s="4">
        <v>6</v>
      </c>
      <c r="I143" s="107">
        <v>1.0092592592592599E-2</v>
      </c>
      <c r="J143">
        <v>50.573</v>
      </c>
    </row>
    <row r="144" spans="1:10" x14ac:dyDescent="0.45">
      <c r="A144" s="4" t="s">
        <v>844</v>
      </c>
      <c r="B144" s="4">
        <v>2023</v>
      </c>
      <c r="C144" s="5">
        <v>45002</v>
      </c>
      <c r="D144" s="4" t="s">
        <v>72</v>
      </c>
      <c r="E144" s="4" t="s">
        <v>228</v>
      </c>
      <c r="F144" s="4" t="s">
        <v>15</v>
      </c>
      <c r="G144" s="13">
        <f>(C144-VLOOKUP(E144,Riders!$A$2:$C$3501,2,FALSE))/365</f>
        <v>23.723287671232878</v>
      </c>
      <c r="H144" s="4">
        <v>7</v>
      </c>
      <c r="I144" s="107">
        <v>1.0092592592592599E-2</v>
      </c>
      <c r="J144">
        <v>50.573</v>
      </c>
    </row>
    <row r="145" spans="1:10" x14ac:dyDescent="0.45">
      <c r="A145" s="4" t="s">
        <v>844</v>
      </c>
      <c r="B145" s="4">
        <v>2023</v>
      </c>
      <c r="C145" s="5">
        <v>45002</v>
      </c>
      <c r="D145" s="4" t="s">
        <v>72</v>
      </c>
      <c r="E145" s="4" t="s">
        <v>218</v>
      </c>
      <c r="F145" s="4" t="s">
        <v>19</v>
      </c>
      <c r="G145" s="13">
        <f>(C145-VLOOKUP(E145,Riders!$A$2:$C$3501,2,FALSE))/365</f>
        <v>21.523287671232875</v>
      </c>
      <c r="H145" s="4">
        <v>8</v>
      </c>
      <c r="I145" s="107">
        <v>1.0092592592592599E-2</v>
      </c>
      <c r="J145">
        <v>50.573</v>
      </c>
    </row>
    <row r="146" spans="1:10" x14ac:dyDescent="0.45">
      <c r="A146" s="4" t="s">
        <v>844</v>
      </c>
      <c r="B146" s="4">
        <v>2023</v>
      </c>
      <c r="C146" s="5">
        <v>45002</v>
      </c>
      <c r="D146" s="4" t="s">
        <v>72</v>
      </c>
      <c r="E146" s="4" t="s">
        <v>2329</v>
      </c>
      <c r="F146" s="4" t="s">
        <v>49</v>
      </c>
      <c r="G146" s="13">
        <f>(C146-VLOOKUP(E146,Riders!$A$2:$C$3501,2,FALSE))/365</f>
        <v>22.553424657534247</v>
      </c>
      <c r="H146" s="4">
        <v>9</v>
      </c>
      <c r="I146" s="107">
        <v>1.0092592592592599E-2</v>
      </c>
      <c r="J146">
        <v>50.573</v>
      </c>
    </row>
    <row r="147" spans="1:10" x14ac:dyDescent="0.45">
      <c r="A147" s="4" t="s">
        <v>844</v>
      </c>
      <c r="B147" s="4">
        <v>2023</v>
      </c>
      <c r="C147" s="5">
        <v>45002</v>
      </c>
      <c r="D147" s="4" t="s">
        <v>72</v>
      </c>
      <c r="E147" s="4" t="s">
        <v>258</v>
      </c>
      <c r="F147" s="4" t="s">
        <v>51</v>
      </c>
      <c r="G147" s="13">
        <f>(C147-VLOOKUP(E147,Riders!$A$2:$C$3501,2,FALSE))/365</f>
        <v>21.123287671232877</v>
      </c>
      <c r="H147" s="4">
        <v>10</v>
      </c>
      <c r="I147" s="107">
        <v>1.0092592592592599E-2</v>
      </c>
      <c r="J147">
        <v>50.573</v>
      </c>
    </row>
    <row r="148" spans="1:10" x14ac:dyDescent="0.45">
      <c r="A148" s="4" t="s">
        <v>844</v>
      </c>
      <c r="B148" s="4">
        <v>2023</v>
      </c>
      <c r="C148" s="5">
        <v>45002</v>
      </c>
      <c r="D148" s="4" t="s">
        <v>72</v>
      </c>
      <c r="E148" s="4" t="s">
        <v>274</v>
      </c>
      <c r="F148" s="4" t="s">
        <v>29</v>
      </c>
      <c r="G148" s="13">
        <f>(C148-VLOOKUP(E148,Riders!$A$2:$C$3501,2,FALSE))/365</f>
        <v>22.210958904109589</v>
      </c>
      <c r="H148" s="4">
        <v>11</v>
      </c>
      <c r="I148" s="107">
        <v>1.0092592592592599E-2</v>
      </c>
      <c r="J148">
        <v>50.573</v>
      </c>
    </row>
    <row r="149" spans="1:10" x14ac:dyDescent="0.45">
      <c r="A149" s="4" t="s">
        <v>844</v>
      </c>
      <c r="B149" s="4">
        <v>2023</v>
      </c>
      <c r="C149" s="5">
        <v>45002</v>
      </c>
      <c r="D149" s="4" t="s">
        <v>72</v>
      </c>
      <c r="E149" s="4" t="s">
        <v>244</v>
      </c>
      <c r="F149" s="4" t="s">
        <v>38</v>
      </c>
      <c r="G149" s="13">
        <f>(C149-VLOOKUP(E149,Riders!$A$2:$C$3501,2,FALSE))/365</f>
        <v>28.964383561643835</v>
      </c>
      <c r="H149" s="4">
        <v>12</v>
      </c>
      <c r="I149" s="107">
        <v>1.0092592592592599E-2</v>
      </c>
      <c r="J149">
        <v>50.573</v>
      </c>
    </row>
    <row r="150" spans="1:10" x14ac:dyDescent="0.45">
      <c r="A150" s="4" t="s">
        <v>844</v>
      </c>
      <c r="B150" s="4">
        <v>2023</v>
      </c>
      <c r="C150" s="5">
        <v>45002</v>
      </c>
      <c r="D150" s="4" t="s">
        <v>72</v>
      </c>
      <c r="E150" s="4" t="s">
        <v>224</v>
      </c>
      <c r="F150" s="4" t="s">
        <v>225</v>
      </c>
      <c r="G150" s="13">
        <f>(C150-VLOOKUP(E150,Riders!$A$2:$C$3501,2,FALSE))/365</f>
        <v>23.268493150684932</v>
      </c>
      <c r="H150" s="4">
        <v>13</v>
      </c>
      <c r="I150" s="107">
        <v>1.0092592592592599E-2</v>
      </c>
      <c r="J150">
        <v>50.573</v>
      </c>
    </row>
    <row r="151" spans="1:10" x14ac:dyDescent="0.45">
      <c r="A151" s="4" t="s">
        <v>844</v>
      </c>
      <c r="B151" s="4">
        <v>2023</v>
      </c>
      <c r="C151" s="5">
        <v>45002</v>
      </c>
      <c r="D151" s="4" t="s">
        <v>72</v>
      </c>
      <c r="E151" s="4" t="s">
        <v>231</v>
      </c>
      <c r="F151" s="4" t="s">
        <v>232</v>
      </c>
      <c r="G151" s="13">
        <f>(C151-VLOOKUP(E151,Riders!$A$2:$C$3501,2,FALSE))/365</f>
        <v>26.093150684931508</v>
      </c>
      <c r="H151" s="4">
        <v>14</v>
      </c>
      <c r="I151" s="107">
        <v>1.0092592592592599E-2</v>
      </c>
      <c r="J151">
        <v>50.573</v>
      </c>
    </row>
    <row r="152" spans="1:10" x14ac:dyDescent="0.45">
      <c r="A152" s="4" t="s">
        <v>844</v>
      </c>
      <c r="B152" s="4">
        <v>2023</v>
      </c>
      <c r="C152" s="5">
        <v>45002</v>
      </c>
      <c r="D152" s="4" t="s">
        <v>72</v>
      </c>
      <c r="E152" s="4" t="s">
        <v>229</v>
      </c>
      <c r="F152" s="4" t="s">
        <v>61</v>
      </c>
      <c r="G152" s="13">
        <f>(C152-VLOOKUP(E152,Riders!$A$2:$C$3501,2,FALSE))/365</f>
        <v>24.523287671232875</v>
      </c>
      <c r="H152" s="4">
        <v>15</v>
      </c>
      <c r="I152" s="107">
        <v>1.0092592592592599E-2</v>
      </c>
      <c r="J152">
        <v>50.573</v>
      </c>
    </row>
    <row r="153" spans="1:10" x14ac:dyDescent="0.45">
      <c r="A153" s="4" t="s">
        <v>844</v>
      </c>
      <c r="B153" s="4">
        <v>2023</v>
      </c>
      <c r="C153" s="5">
        <v>45002</v>
      </c>
      <c r="D153" s="4" t="s">
        <v>72</v>
      </c>
      <c r="E153" s="4" t="s">
        <v>431</v>
      </c>
      <c r="F153" s="4" t="s">
        <v>97</v>
      </c>
      <c r="G153" s="13">
        <f>(C153-VLOOKUP(E153,Riders!$A$2:$C$3501,2,FALSE))/365</f>
        <v>18.265753424657536</v>
      </c>
      <c r="H153" s="4">
        <v>16</v>
      </c>
      <c r="I153" s="107">
        <v>1.0092592592592599E-2</v>
      </c>
      <c r="J153">
        <v>50.573</v>
      </c>
    </row>
    <row r="154" spans="1:10" x14ac:dyDescent="0.45">
      <c r="A154" s="4" t="s">
        <v>844</v>
      </c>
      <c r="B154" s="4">
        <v>2023</v>
      </c>
      <c r="C154" s="5">
        <v>45002</v>
      </c>
      <c r="D154" s="4" t="s">
        <v>72</v>
      </c>
      <c r="E154" s="4" t="s">
        <v>234</v>
      </c>
      <c r="F154" s="4" t="s">
        <v>235</v>
      </c>
      <c r="G154" s="13">
        <f>(C154-VLOOKUP(E154,Riders!$A$2:$C$3501,2,FALSE))/365</f>
        <v>26.490410958904111</v>
      </c>
      <c r="H154" s="4">
        <v>17</v>
      </c>
      <c r="I154" s="107">
        <v>1.0092592592592599E-2</v>
      </c>
      <c r="J154">
        <v>50.573</v>
      </c>
    </row>
    <row r="155" spans="1:10" x14ac:dyDescent="0.45">
      <c r="A155" s="4" t="s">
        <v>844</v>
      </c>
      <c r="B155" s="4">
        <v>2023</v>
      </c>
      <c r="C155" s="5">
        <v>45002</v>
      </c>
      <c r="D155" s="4" t="s">
        <v>72</v>
      </c>
      <c r="E155" s="4" t="s">
        <v>246</v>
      </c>
      <c r="F155" s="4" t="s">
        <v>247</v>
      </c>
      <c r="G155" s="13">
        <f>(C155-VLOOKUP(E155,Riders!$A$2:$C$3501,2,FALSE))/365</f>
        <v>30.723287671232878</v>
      </c>
      <c r="H155" s="4">
        <v>18</v>
      </c>
      <c r="I155" s="107">
        <v>1.0092592592592599E-2</v>
      </c>
      <c r="J155">
        <v>50.573</v>
      </c>
    </row>
    <row r="156" spans="1:10" x14ac:dyDescent="0.45">
      <c r="A156" s="4" t="s">
        <v>844</v>
      </c>
      <c r="B156" s="4">
        <v>2023</v>
      </c>
      <c r="C156" s="5">
        <v>45002</v>
      </c>
      <c r="D156" s="4" t="s">
        <v>72</v>
      </c>
      <c r="E156" s="4" t="s">
        <v>242</v>
      </c>
      <c r="F156" s="4" t="s">
        <v>243</v>
      </c>
      <c r="G156" s="13">
        <f>(C156-VLOOKUP(E156,Riders!$A$2:$C$3501,2,FALSE))/365</f>
        <v>28.295890410958904</v>
      </c>
      <c r="H156" s="4">
        <v>19</v>
      </c>
      <c r="I156" s="107">
        <v>1.0092592592592599E-2</v>
      </c>
      <c r="J156">
        <v>50.573</v>
      </c>
    </row>
    <row r="157" spans="1:10" x14ac:dyDescent="0.45">
      <c r="A157" s="4" t="s">
        <v>844</v>
      </c>
      <c r="B157" s="4">
        <v>2023</v>
      </c>
      <c r="C157" s="5">
        <v>45002</v>
      </c>
      <c r="D157" s="4" t="s">
        <v>72</v>
      </c>
      <c r="E157" s="4" t="s">
        <v>267</v>
      </c>
      <c r="F157" s="4" t="s">
        <v>56</v>
      </c>
      <c r="G157" s="13">
        <f>(C157-VLOOKUP(E157,Riders!$A$2:$C$3501,2,FALSE))/365</f>
        <v>24.227397260273971</v>
      </c>
      <c r="H157" s="4">
        <v>20</v>
      </c>
      <c r="I157" s="107">
        <v>1.0092592592592599E-2</v>
      </c>
      <c r="J157">
        <v>50.573</v>
      </c>
    </row>
    <row r="158" spans="1:10" x14ac:dyDescent="0.45">
      <c r="A158" s="4" t="s">
        <v>844</v>
      </c>
      <c r="B158" s="4">
        <v>2023</v>
      </c>
      <c r="C158" s="5">
        <v>45002</v>
      </c>
      <c r="D158" s="4" t="s">
        <v>72</v>
      </c>
      <c r="E158" s="4" t="s">
        <v>241</v>
      </c>
      <c r="F158" s="4" t="s">
        <v>44</v>
      </c>
      <c r="G158" s="13">
        <f>(C158-VLOOKUP(E158,Riders!$A$2:$C$3501,2,FALSE))/365</f>
        <v>20.627397260273973</v>
      </c>
      <c r="H158" s="4">
        <v>21</v>
      </c>
      <c r="I158" s="107">
        <v>1.0092592592592599E-2</v>
      </c>
      <c r="J158">
        <v>50.573</v>
      </c>
    </row>
    <row r="159" spans="1:10" x14ac:dyDescent="0.45">
      <c r="A159" s="4" t="s">
        <v>844</v>
      </c>
      <c r="B159" s="4">
        <v>2023</v>
      </c>
      <c r="C159" s="5">
        <v>45002</v>
      </c>
      <c r="D159" s="4" t="s">
        <v>72</v>
      </c>
      <c r="E159" s="4" t="s">
        <v>851</v>
      </c>
      <c r="F159" s="4" t="s">
        <v>142</v>
      </c>
      <c r="G159" s="13">
        <f>(C159-VLOOKUP(E159,Riders!$A$2:$C$3501,2,FALSE))/365</f>
        <v>26.838356164383562</v>
      </c>
      <c r="H159" s="4">
        <v>22</v>
      </c>
      <c r="I159" s="107">
        <v>1.0092592592592599E-2</v>
      </c>
      <c r="J159">
        <v>50.573</v>
      </c>
    </row>
    <row r="160" spans="1:10" x14ac:dyDescent="0.45">
      <c r="A160" s="4" t="s">
        <v>844</v>
      </c>
      <c r="B160" s="4">
        <v>2023</v>
      </c>
      <c r="C160" s="5">
        <v>45002</v>
      </c>
      <c r="D160" s="4" t="s">
        <v>72</v>
      </c>
      <c r="E160" s="4" t="s">
        <v>251</v>
      </c>
      <c r="F160" s="4" t="s">
        <v>153</v>
      </c>
      <c r="G160" s="13">
        <f>(C160-VLOOKUP(E160,Riders!$A$2:$C$3501,2,FALSE))/365</f>
        <v>21.87945205479452</v>
      </c>
      <c r="H160" s="4">
        <v>23</v>
      </c>
      <c r="I160" s="107">
        <v>1.0092592592592599E-2</v>
      </c>
      <c r="J160">
        <v>50.573</v>
      </c>
    </row>
    <row r="161" spans="1:10" x14ac:dyDescent="0.45">
      <c r="A161" s="1" t="s">
        <v>415</v>
      </c>
      <c r="B161" s="1">
        <v>2023</v>
      </c>
      <c r="C161" s="2">
        <v>44983</v>
      </c>
      <c r="D161" s="1" t="s">
        <v>72</v>
      </c>
      <c r="E161" s="1" t="s">
        <v>274</v>
      </c>
      <c r="F161" s="1" t="s">
        <v>29</v>
      </c>
      <c r="G161" s="13">
        <f>(C161-VLOOKUP(E161,Riders!$A$2:$C$3501,2,FALSE))/365</f>
        <v>22.158904109589042</v>
      </c>
      <c r="H161" s="1">
        <v>1</v>
      </c>
      <c r="I161" s="107">
        <v>9.2129629629629627E-3</v>
      </c>
      <c r="J161" s="106">
        <v>44.729008888888892</v>
      </c>
    </row>
    <row r="162" spans="1:10" x14ac:dyDescent="0.45">
      <c r="A162" s="1" t="s">
        <v>415</v>
      </c>
      <c r="B162" s="1">
        <v>2023</v>
      </c>
      <c r="C162" s="2">
        <v>44983</v>
      </c>
      <c r="D162" s="1" t="s">
        <v>72</v>
      </c>
      <c r="E162" s="1" t="s">
        <v>215</v>
      </c>
      <c r="F162" s="1" t="s">
        <v>17</v>
      </c>
      <c r="G162" s="13">
        <f>(C162-VLOOKUP(E162,Riders!$A$2:$C$3501,2,FALSE))/365</f>
        <v>24.139726027397259</v>
      </c>
      <c r="H162" s="1">
        <v>2</v>
      </c>
      <c r="I162" s="107">
        <v>9.2129629629629627E-3</v>
      </c>
      <c r="J162" s="106">
        <v>44.729008888888892</v>
      </c>
    </row>
    <row r="163" spans="1:10" x14ac:dyDescent="0.45">
      <c r="A163" s="1" t="s">
        <v>415</v>
      </c>
      <c r="B163" s="1">
        <v>2023</v>
      </c>
      <c r="C163" s="2">
        <v>44983</v>
      </c>
      <c r="D163" s="1" t="s">
        <v>72</v>
      </c>
      <c r="E163" s="1" t="s">
        <v>434</v>
      </c>
      <c r="F163" s="1" t="s">
        <v>53</v>
      </c>
      <c r="G163" s="13">
        <f>(C163-VLOOKUP(E163,Riders!$A$2:$C$3501,2,FALSE))/365</f>
        <v>23</v>
      </c>
      <c r="H163" s="1">
        <v>3</v>
      </c>
      <c r="I163" s="107">
        <v>9.2129629629629593E-3</v>
      </c>
      <c r="J163" s="106">
        <v>44.729008888888892</v>
      </c>
    </row>
    <row r="164" spans="1:10" x14ac:dyDescent="0.45">
      <c r="A164" s="1" t="s">
        <v>415</v>
      </c>
      <c r="B164" s="1">
        <v>2023</v>
      </c>
      <c r="C164" s="2">
        <v>44983</v>
      </c>
      <c r="D164" s="1" t="s">
        <v>72</v>
      </c>
      <c r="E164" s="1" t="s">
        <v>256</v>
      </c>
      <c r="F164" s="1" t="s">
        <v>36</v>
      </c>
      <c r="G164" s="13">
        <f>(C164-VLOOKUP(E164,Riders!$A$2:$C$3501,2,FALSE))/365</f>
        <v>27.013698630136986</v>
      </c>
      <c r="H164" s="1">
        <v>4</v>
      </c>
      <c r="I164" s="107">
        <v>9.2129629629629593E-3</v>
      </c>
      <c r="J164" s="106">
        <v>44.729008888888892</v>
      </c>
    </row>
    <row r="165" spans="1:10" x14ac:dyDescent="0.45">
      <c r="A165" s="1" t="s">
        <v>415</v>
      </c>
      <c r="B165" s="1">
        <v>2023</v>
      </c>
      <c r="C165" s="2">
        <v>44983</v>
      </c>
      <c r="D165" s="1" t="s">
        <v>72</v>
      </c>
      <c r="E165" s="1" t="s">
        <v>237</v>
      </c>
      <c r="F165" s="1" t="s">
        <v>238</v>
      </c>
      <c r="G165" s="13">
        <f>(C165-VLOOKUP(E165,Riders!$A$2:$C$3501,2,FALSE))/365</f>
        <v>26.778082191780822</v>
      </c>
      <c r="H165" s="1">
        <v>5</v>
      </c>
      <c r="I165" s="107">
        <v>9.2129629629629593E-3</v>
      </c>
      <c r="J165" s="106">
        <v>44.729008888888892</v>
      </c>
    </row>
    <row r="166" spans="1:10" x14ac:dyDescent="0.45">
      <c r="A166" s="1" t="s">
        <v>415</v>
      </c>
      <c r="B166" s="1">
        <v>2023</v>
      </c>
      <c r="C166" s="2">
        <v>44983</v>
      </c>
      <c r="D166" s="1" t="s">
        <v>72</v>
      </c>
      <c r="E166" s="47" t="s">
        <v>328</v>
      </c>
      <c r="F166" s="1" t="s">
        <v>25</v>
      </c>
      <c r="G166" s="13">
        <f>(C166-VLOOKUP(E166,Riders!$A$2:$C$3501,2,FALSE))/365</f>
        <v>32.594520547945208</v>
      </c>
      <c r="H166" s="1">
        <v>6</v>
      </c>
      <c r="I166" s="107">
        <v>9.2129629629629593E-3</v>
      </c>
      <c r="J166" s="106">
        <v>44.729008888888892</v>
      </c>
    </row>
    <row r="167" spans="1:10" x14ac:dyDescent="0.45">
      <c r="A167" s="1" t="s">
        <v>415</v>
      </c>
      <c r="B167" s="1">
        <v>2023</v>
      </c>
      <c r="C167" s="2">
        <v>44983</v>
      </c>
      <c r="D167" s="1" t="s">
        <v>72</v>
      </c>
      <c r="E167" s="1" t="s">
        <v>251</v>
      </c>
      <c r="F167" s="1" t="s">
        <v>65</v>
      </c>
      <c r="G167" s="13">
        <f>(C167-VLOOKUP(E167,Riders!$A$2:$C$3501,2,FALSE))/365</f>
        <v>21.827397260273973</v>
      </c>
      <c r="H167" s="1">
        <v>7</v>
      </c>
      <c r="I167" s="107">
        <v>9.2129629629629593E-3</v>
      </c>
      <c r="J167" s="106">
        <v>44.729008888888892</v>
      </c>
    </row>
    <row r="168" spans="1:10" x14ac:dyDescent="0.45">
      <c r="A168" s="1" t="s">
        <v>415</v>
      </c>
      <c r="B168" s="1">
        <v>2023</v>
      </c>
      <c r="C168" s="2">
        <v>44983</v>
      </c>
      <c r="D168" s="1" t="s">
        <v>72</v>
      </c>
      <c r="E168" s="1" t="s">
        <v>312</v>
      </c>
      <c r="F168" s="1" t="s">
        <v>27</v>
      </c>
      <c r="G168" s="13">
        <f>(C168-VLOOKUP(E168,Riders!$A$2:$C$3501,2,FALSE))/365</f>
        <v>24.621917808219177</v>
      </c>
      <c r="H168" s="1">
        <v>8</v>
      </c>
      <c r="I168" s="107">
        <v>9.2129629629629593E-3</v>
      </c>
      <c r="J168" s="106">
        <v>44.729008888888892</v>
      </c>
    </row>
    <row r="169" spans="1:10" x14ac:dyDescent="0.45">
      <c r="A169" s="1" t="s">
        <v>415</v>
      </c>
      <c r="B169" s="1">
        <v>2023</v>
      </c>
      <c r="C169" s="2">
        <v>44983</v>
      </c>
      <c r="D169" s="1" t="s">
        <v>72</v>
      </c>
      <c r="E169" s="1" t="s">
        <v>226</v>
      </c>
      <c r="F169" s="1" t="s">
        <v>120</v>
      </c>
      <c r="G169" s="13">
        <f>(C169-VLOOKUP(E169,Riders!$A$2:$C$3501,2,FALSE))/365</f>
        <v>24.4986301369863</v>
      </c>
      <c r="H169" s="1">
        <v>9</v>
      </c>
      <c r="I169" s="107">
        <v>9.2129629629629593E-3</v>
      </c>
      <c r="J169" s="106">
        <v>44.729008888888892</v>
      </c>
    </row>
    <row r="170" spans="1:10" x14ac:dyDescent="0.45">
      <c r="A170" s="1" t="s">
        <v>415</v>
      </c>
      <c r="B170" s="1">
        <v>2023</v>
      </c>
      <c r="C170" s="2">
        <v>44983</v>
      </c>
      <c r="D170" s="1" t="s">
        <v>72</v>
      </c>
      <c r="E170" s="1" t="s">
        <v>231</v>
      </c>
      <c r="F170" s="1" t="s">
        <v>232</v>
      </c>
      <c r="G170" s="13">
        <f>(C170-VLOOKUP(E170,Riders!$A$2:$C$3501,2,FALSE))/365</f>
        <v>26.041095890410958</v>
      </c>
      <c r="H170" s="1">
        <v>10</v>
      </c>
      <c r="I170" s="107">
        <v>9.2129629629629593E-3</v>
      </c>
      <c r="J170" s="106">
        <v>44.729008888888892</v>
      </c>
    </row>
    <row r="171" spans="1:10" x14ac:dyDescent="0.45">
      <c r="A171" s="1" t="s">
        <v>415</v>
      </c>
      <c r="B171" s="1">
        <v>2023</v>
      </c>
      <c r="C171" s="2">
        <v>44983</v>
      </c>
      <c r="D171" s="1" t="s">
        <v>72</v>
      </c>
      <c r="E171" s="1" t="s">
        <v>431</v>
      </c>
      <c r="F171" s="1" t="s">
        <v>97</v>
      </c>
      <c r="G171" s="13">
        <f>(C171-VLOOKUP(E171,Riders!$A$2:$C$3501,2,FALSE))/365</f>
        <v>18.213698630136985</v>
      </c>
      <c r="H171" s="1">
        <v>11</v>
      </c>
      <c r="I171" s="107">
        <v>9.2129629629629593E-3</v>
      </c>
      <c r="J171" s="106">
        <v>44.729008888888892</v>
      </c>
    </row>
    <row r="172" spans="1:10" x14ac:dyDescent="0.45">
      <c r="A172" s="1" t="s">
        <v>415</v>
      </c>
      <c r="B172" s="1">
        <v>2023</v>
      </c>
      <c r="C172" s="2">
        <v>44983</v>
      </c>
      <c r="D172" s="1" t="s">
        <v>72</v>
      </c>
      <c r="E172" s="1" t="s">
        <v>1415</v>
      </c>
      <c r="F172" s="1" t="s">
        <v>230</v>
      </c>
      <c r="G172" s="13">
        <f>(C172-VLOOKUP(E172,Riders!$A$2:$C$3501,2,FALSE))/365</f>
        <v>33.076712328767123</v>
      </c>
      <c r="H172" s="1">
        <v>12</v>
      </c>
      <c r="I172" s="107">
        <v>9.2129629629629593E-3</v>
      </c>
      <c r="J172" s="106">
        <v>44.729008888888892</v>
      </c>
    </row>
    <row r="173" spans="1:10" x14ac:dyDescent="0.45">
      <c r="A173" s="1" t="s">
        <v>415</v>
      </c>
      <c r="B173" s="1">
        <v>2023</v>
      </c>
      <c r="C173" s="2">
        <v>44983</v>
      </c>
      <c r="D173" s="1" t="s">
        <v>72</v>
      </c>
      <c r="E173" s="1" t="s">
        <v>234</v>
      </c>
      <c r="F173" s="1" t="s">
        <v>235</v>
      </c>
      <c r="G173" s="13">
        <f>(C173-VLOOKUP(E173,Riders!$A$2:$C$3501,2,FALSE))/365</f>
        <v>26.438356164383563</v>
      </c>
      <c r="H173" s="1">
        <v>13</v>
      </c>
      <c r="I173" s="107">
        <v>9.2129629629629593E-3</v>
      </c>
      <c r="J173" s="106">
        <v>44.729008888888892</v>
      </c>
    </row>
    <row r="174" spans="1:10" x14ac:dyDescent="0.45">
      <c r="A174" s="1" t="s">
        <v>415</v>
      </c>
      <c r="B174" s="1">
        <v>2023</v>
      </c>
      <c r="C174" s="2">
        <v>44983</v>
      </c>
      <c r="D174" s="1" t="s">
        <v>72</v>
      </c>
      <c r="E174" s="1" t="s">
        <v>440</v>
      </c>
      <c r="F174" s="1" t="s">
        <v>15</v>
      </c>
      <c r="G174" s="13">
        <f>(C174-VLOOKUP(E174,Riders!$A$2:$C$3501,2,FALSE))/365</f>
        <v>22.298630136986301</v>
      </c>
      <c r="H174" s="1">
        <v>14</v>
      </c>
      <c r="I174" s="107">
        <v>9.2129629629629593E-3</v>
      </c>
      <c r="J174" s="106">
        <v>44.729008888888892</v>
      </c>
    </row>
    <row r="175" spans="1:10" x14ac:dyDescent="0.45">
      <c r="A175" s="1" t="s">
        <v>415</v>
      </c>
      <c r="B175" s="1">
        <v>2023</v>
      </c>
      <c r="C175" s="2">
        <v>44983</v>
      </c>
      <c r="D175" s="1" t="s">
        <v>72</v>
      </c>
      <c r="E175" s="1" t="s">
        <v>267</v>
      </c>
      <c r="F175" s="1" t="s">
        <v>56</v>
      </c>
      <c r="G175" s="13">
        <f>(C175-VLOOKUP(E175,Riders!$A$2:$C$3501,2,FALSE))/365</f>
        <v>24.175342465753424</v>
      </c>
      <c r="H175" s="1">
        <v>15</v>
      </c>
      <c r="I175" s="107">
        <v>9.2129629629629593E-3</v>
      </c>
      <c r="J175" s="106">
        <v>44.729008888888892</v>
      </c>
    </row>
    <row r="176" spans="1:10" x14ac:dyDescent="0.45">
      <c r="A176" s="1" t="s">
        <v>415</v>
      </c>
      <c r="B176" s="1">
        <v>2023</v>
      </c>
      <c r="C176" s="2">
        <v>44983</v>
      </c>
      <c r="D176" s="1" t="s">
        <v>72</v>
      </c>
      <c r="E176" s="1" t="s">
        <v>2329</v>
      </c>
      <c r="F176" s="1" t="s">
        <v>49</v>
      </c>
      <c r="G176" s="13">
        <f>(C176-VLOOKUP(E176,Riders!$A$2:$C$3501,2,FALSE))/365</f>
        <v>22.5013698630137</v>
      </c>
      <c r="H176" s="1">
        <v>16</v>
      </c>
      <c r="I176" s="107">
        <v>9.2129629629629593E-3</v>
      </c>
      <c r="J176" s="106">
        <v>44.729008888888892</v>
      </c>
    </row>
    <row r="177" spans="1:10" x14ac:dyDescent="0.45">
      <c r="A177" s="1" t="s">
        <v>415</v>
      </c>
      <c r="B177" s="1">
        <v>2023</v>
      </c>
      <c r="C177" s="2">
        <v>44983</v>
      </c>
      <c r="D177" s="1" t="s">
        <v>72</v>
      </c>
      <c r="E177" s="1" t="s">
        <v>462</v>
      </c>
      <c r="F177" s="1" t="s">
        <v>19</v>
      </c>
      <c r="G177" s="13">
        <f>(C177-VLOOKUP(E177,Riders!$A$2:$C$3501,2,FALSE))/365</f>
        <v>23.753424657534246</v>
      </c>
      <c r="H177" s="1">
        <v>17</v>
      </c>
      <c r="I177" s="107">
        <v>9.2129629629629593E-3</v>
      </c>
      <c r="J177" s="106">
        <v>44.729008888888892</v>
      </c>
    </row>
    <row r="178" spans="1:10" x14ac:dyDescent="0.45">
      <c r="A178" s="1" t="s">
        <v>415</v>
      </c>
      <c r="B178" s="1">
        <v>2023</v>
      </c>
      <c r="C178" s="2">
        <v>44983</v>
      </c>
      <c r="D178" s="1" t="s">
        <v>72</v>
      </c>
      <c r="E178" s="1" t="s">
        <v>263</v>
      </c>
      <c r="F178" s="1" t="s">
        <v>264</v>
      </c>
      <c r="G178" s="13">
        <f>(C178-VLOOKUP(E178,Riders!$A$2:$C$3501,2,FALSE))/365</f>
        <v>19.87945205479452</v>
      </c>
      <c r="H178" s="1">
        <v>18</v>
      </c>
      <c r="I178" s="107">
        <v>9.2129629629629593E-3</v>
      </c>
      <c r="J178" s="106">
        <v>44.729008888888892</v>
      </c>
    </row>
    <row r="179" spans="1:10" x14ac:dyDescent="0.45">
      <c r="A179" s="1" t="s">
        <v>415</v>
      </c>
      <c r="B179" s="1">
        <v>2023</v>
      </c>
      <c r="C179" s="2">
        <v>44983</v>
      </c>
      <c r="D179" s="1" t="s">
        <v>72</v>
      </c>
      <c r="E179" s="1" t="s">
        <v>219</v>
      </c>
      <c r="F179" s="1" t="s">
        <v>220</v>
      </c>
      <c r="G179" s="13">
        <f>(C179-VLOOKUP(E179,Riders!$A$2:$C$3501,2,FALSE))/365</f>
        <v>30.517808219178082</v>
      </c>
      <c r="H179" s="1">
        <v>19</v>
      </c>
      <c r="I179" s="107">
        <v>9.2129629629629593E-3</v>
      </c>
      <c r="J179" s="106">
        <v>44.729008888888892</v>
      </c>
    </row>
    <row r="180" spans="1:10" x14ac:dyDescent="0.45">
      <c r="A180" s="1" t="s">
        <v>415</v>
      </c>
      <c r="B180" s="1">
        <v>2023</v>
      </c>
      <c r="C180" s="2">
        <v>44983</v>
      </c>
      <c r="D180" s="1" t="s">
        <v>72</v>
      </c>
      <c r="E180" s="1" t="s">
        <v>310</v>
      </c>
      <c r="F180" s="1" t="s">
        <v>158</v>
      </c>
      <c r="G180" s="13">
        <f>(C180-VLOOKUP(E180,Riders!$A$2:$C$3501,2,FALSE))/365</f>
        <v>32.769863013698632</v>
      </c>
      <c r="H180" s="1">
        <v>20</v>
      </c>
      <c r="I180" s="107">
        <v>9.2129629629629593E-3</v>
      </c>
      <c r="J180" s="106">
        <v>44.729008888888892</v>
      </c>
    </row>
    <row r="181" spans="1:10" x14ac:dyDescent="0.45">
      <c r="A181" s="1" t="s">
        <v>415</v>
      </c>
      <c r="B181" s="1">
        <v>2023</v>
      </c>
      <c r="C181" s="2">
        <v>44983</v>
      </c>
      <c r="D181" s="1" t="s">
        <v>72</v>
      </c>
      <c r="E181" s="1" t="s">
        <v>252</v>
      </c>
      <c r="F181" s="1" t="s">
        <v>145</v>
      </c>
      <c r="G181" s="13" t="e">
        <f>(C181-VLOOKUP(E181,Riders!$A$2:$C$3501,2,FALSE))/365</f>
        <v>#N/A</v>
      </c>
      <c r="H181" s="1">
        <v>21</v>
      </c>
      <c r="I181" s="107">
        <v>9.2129629629629593E-3</v>
      </c>
      <c r="J181" s="106">
        <v>44.729008888888892</v>
      </c>
    </row>
    <row r="182" spans="1:10" x14ac:dyDescent="0.45">
      <c r="A182" s="1" t="s">
        <v>415</v>
      </c>
      <c r="B182" s="1">
        <v>2023</v>
      </c>
      <c r="C182" s="2">
        <v>44983</v>
      </c>
      <c r="D182" s="1" t="s">
        <v>72</v>
      </c>
      <c r="E182" s="1" t="s">
        <v>241</v>
      </c>
      <c r="F182" s="1" t="s">
        <v>44</v>
      </c>
      <c r="G182" s="13">
        <f>(C182-VLOOKUP(E182,Riders!$A$2:$C$3501,2,FALSE))/365</f>
        <v>20.575342465753426</v>
      </c>
      <c r="H182" s="1">
        <v>22</v>
      </c>
      <c r="I182" s="107">
        <v>9.2129629629629593E-3</v>
      </c>
      <c r="J182" s="106">
        <v>44.729008888888892</v>
      </c>
    </row>
    <row r="183" spans="1:10" x14ac:dyDescent="0.45">
      <c r="A183" s="4" t="s">
        <v>12</v>
      </c>
      <c r="B183" s="4">
        <v>2022</v>
      </c>
      <c r="C183" s="5">
        <v>44848</v>
      </c>
      <c r="D183" s="4" t="s">
        <v>13</v>
      </c>
      <c r="E183" s="4" t="s">
        <v>214</v>
      </c>
      <c r="F183" s="4" t="s">
        <v>67</v>
      </c>
      <c r="G183" s="13">
        <f>(C183-VLOOKUP(E183,Riders!$A$2:$C$3501,2,FALSE))/365</f>
        <v>27.824657534246576</v>
      </c>
      <c r="H183" s="4">
        <v>1</v>
      </c>
      <c r="I183" s="107">
        <v>1.0694444444444444E-2</v>
      </c>
      <c r="J183">
        <v>48.701000000000001</v>
      </c>
    </row>
    <row r="184" spans="1:10" x14ac:dyDescent="0.45">
      <c r="A184" s="4" t="s">
        <v>12</v>
      </c>
      <c r="B184" s="4">
        <v>2022</v>
      </c>
      <c r="C184" s="5">
        <v>44848</v>
      </c>
      <c r="D184" s="4" t="s">
        <v>13</v>
      </c>
      <c r="E184" s="4" t="s">
        <v>227</v>
      </c>
      <c r="F184" s="4" t="s">
        <v>53</v>
      </c>
      <c r="G184" s="13">
        <f>(C184-VLOOKUP(E184,Riders!$A$2:$C$3501,2,FALSE))/365</f>
        <v>24.643835616438356</v>
      </c>
      <c r="H184" s="4">
        <v>2</v>
      </c>
      <c r="I184" s="107">
        <v>1.0694444444444444E-2</v>
      </c>
      <c r="J184">
        <v>48.701000000000001</v>
      </c>
    </row>
    <row r="185" spans="1:10" x14ac:dyDescent="0.45">
      <c r="A185" s="4" t="s">
        <v>12</v>
      </c>
      <c r="B185" s="4">
        <v>2022</v>
      </c>
      <c r="C185" s="5">
        <v>44848</v>
      </c>
      <c r="D185" s="4" t="s">
        <v>13</v>
      </c>
      <c r="E185" s="4" t="s">
        <v>236</v>
      </c>
      <c r="F185" s="4" t="s">
        <v>51</v>
      </c>
      <c r="G185" s="13">
        <f>(C185-VLOOKUP(E185,Riders!$A$2:$C$3501,2,FALSE))/365</f>
        <v>26.945205479452056</v>
      </c>
      <c r="H185" s="4">
        <v>3</v>
      </c>
      <c r="I185" s="107">
        <v>1.0694444444444401E-2</v>
      </c>
      <c r="J185">
        <v>48.701000000000001</v>
      </c>
    </row>
    <row r="186" spans="1:10" x14ac:dyDescent="0.45">
      <c r="A186" s="4" t="s">
        <v>12</v>
      </c>
      <c r="B186" s="4">
        <v>2022</v>
      </c>
      <c r="C186" s="5">
        <v>44848</v>
      </c>
      <c r="D186" s="4" t="s">
        <v>13</v>
      </c>
      <c r="E186" s="4" t="s">
        <v>222</v>
      </c>
      <c r="F186" s="4" t="s">
        <v>223</v>
      </c>
      <c r="G186" s="13">
        <f>(C186-VLOOKUP(E186,Riders!$A$2:$C$3501,2,FALSE))/365</f>
        <v>23.282191780821918</v>
      </c>
      <c r="H186" s="4">
        <v>4</v>
      </c>
      <c r="I186" s="107">
        <v>1.0694444444444401E-2</v>
      </c>
      <c r="J186">
        <v>48.701000000000001</v>
      </c>
    </row>
    <row r="187" spans="1:10" x14ac:dyDescent="0.45">
      <c r="A187" s="4" t="s">
        <v>12</v>
      </c>
      <c r="B187" s="4">
        <v>2022</v>
      </c>
      <c r="C187" s="5">
        <v>44848</v>
      </c>
      <c r="D187" s="4" t="s">
        <v>13</v>
      </c>
      <c r="E187" s="4" t="s">
        <v>216</v>
      </c>
      <c r="F187" s="4" t="s">
        <v>27</v>
      </c>
      <c r="G187" s="13">
        <f>(C187-VLOOKUP(E187,Riders!$A$2:$C$3501,2,FALSE))/365</f>
        <v>23.684931506849313</v>
      </c>
      <c r="H187" s="4">
        <v>5</v>
      </c>
      <c r="I187" s="107">
        <v>1.0694444444444401E-2</v>
      </c>
      <c r="J187">
        <v>48.701000000000001</v>
      </c>
    </row>
    <row r="188" spans="1:10" x14ac:dyDescent="0.45">
      <c r="A188" s="4" t="s">
        <v>12</v>
      </c>
      <c r="B188" s="4">
        <v>2022</v>
      </c>
      <c r="C188" s="5">
        <v>44848</v>
      </c>
      <c r="D188" s="4" t="s">
        <v>13</v>
      </c>
      <c r="E188" s="4" t="s">
        <v>218</v>
      </c>
      <c r="F188" s="4" t="s">
        <v>19</v>
      </c>
      <c r="G188" s="13">
        <f>(C188-VLOOKUP(E188,Riders!$A$2:$C$3501,2,FALSE))/365</f>
        <v>21.101369863013698</v>
      </c>
      <c r="H188" s="4">
        <v>6</v>
      </c>
      <c r="I188" s="107">
        <v>1.0694444444444401E-2</v>
      </c>
      <c r="J188">
        <v>48.701000000000001</v>
      </c>
    </row>
    <row r="189" spans="1:10" x14ac:dyDescent="0.45">
      <c r="A189" s="4" t="s">
        <v>12</v>
      </c>
      <c r="B189" s="4">
        <v>2022</v>
      </c>
      <c r="C189" s="5">
        <v>44848</v>
      </c>
      <c r="D189" s="4" t="s">
        <v>13</v>
      </c>
      <c r="E189" s="4" t="s">
        <v>219</v>
      </c>
      <c r="F189" s="4" t="s">
        <v>220</v>
      </c>
      <c r="G189" s="13">
        <f>(C189-VLOOKUP(E189,Riders!$A$2:$C$3501,2,FALSE))/365</f>
        <v>30.147945205479452</v>
      </c>
      <c r="H189" s="4">
        <v>7</v>
      </c>
      <c r="I189" s="107">
        <v>1.0694444444444401E-2</v>
      </c>
      <c r="J189">
        <v>48.701000000000001</v>
      </c>
    </row>
    <row r="190" spans="1:10" x14ac:dyDescent="0.45">
      <c r="A190" s="4" t="s">
        <v>12</v>
      </c>
      <c r="B190" s="4">
        <v>2022</v>
      </c>
      <c r="C190" s="5">
        <v>44848</v>
      </c>
      <c r="D190" s="4" t="s">
        <v>13</v>
      </c>
      <c r="E190" s="4" t="s">
        <v>228</v>
      </c>
      <c r="F190" s="4" t="s">
        <v>15</v>
      </c>
      <c r="G190" s="13">
        <f>(C190-VLOOKUP(E190,Riders!$A$2:$C$3501,2,FALSE))/365</f>
        <v>23.301369863013697</v>
      </c>
      <c r="H190" s="4">
        <v>8</v>
      </c>
      <c r="I190" s="107">
        <v>1.0694444444444401E-2</v>
      </c>
      <c r="J190">
        <v>48.701000000000001</v>
      </c>
    </row>
    <row r="191" spans="1:10" x14ac:dyDescent="0.45">
      <c r="A191" s="4" t="s">
        <v>12</v>
      </c>
      <c r="B191" s="4">
        <v>2022</v>
      </c>
      <c r="C191" s="5">
        <v>44848</v>
      </c>
      <c r="D191" s="4" t="s">
        <v>13</v>
      </c>
      <c r="E191" s="4" t="s">
        <v>237</v>
      </c>
      <c r="F191" s="4" t="s">
        <v>238</v>
      </c>
      <c r="G191" s="13">
        <f>(C191-VLOOKUP(E191,Riders!$A$2:$C$3501,2,FALSE))/365</f>
        <v>26.408219178082192</v>
      </c>
      <c r="H191" s="4">
        <v>9</v>
      </c>
      <c r="I191" s="107">
        <v>1.0694444444444401E-2</v>
      </c>
      <c r="J191">
        <v>48.701000000000001</v>
      </c>
    </row>
    <row r="192" spans="1:10" x14ac:dyDescent="0.45">
      <c r="A192" s="4" t="s">
        <v>12</v>
      </c>
      <c r="B192" s="4">
        <v>2022</v>
      </c>
      <c r="C192" s="5">
        <v>44848</v>
      </c>
      <c r="D192" s="4" t="s">
        <v>13</v>
      </c>
      <c r="E192" s="4" t="s">
        <v>233</v>
      </c>
      <c r="F192" s="4" t="s">
        <v>56</v>
      </c>
      <c r="G192" s="13">
        <f>(C192-VLOOKUP(E192,Riders!$A$2:$C$3501,2,FALSE))/365</f>
        <v>27.12054794520548</v>
      </c>
      <c r="H192" s="4">
        <v>10</v>
      </c>
      <c r="I192" s="107">
        <v>1.0694444444444401E-2</v>
      </c>
      <c r="J192">
        <v>48.701000000000001</v>
      </c>
    </row>
    <row r="193" spans="1:10" x14ac:dyDescent="0.45">
      <c r="A193" s="4" t="s">
        <v>12</v>
      </c>
      <c r="B193" s="4">
        <v>2022</v>
      </c>
      <c r="C193" s="5">
        <v>44848</v>
      </c>
      <c r="D193" s="4" t="s">
        <v>13</v>
      </c>
      <c r="E193" s="4" t="s">
        <v>215</v>
      </c>
      <c r="F193" s="4" t="s">
        <v>17</v>
      </c>
      <c r="G193" s="13">
        <f>(C193-VLOOKUP(E193,Riders!$A$2:$C$3501,2,FALSE))/365</f>
        <v>23.769863013698629</v>
      </c>
      <c r="H193" s="4">
        <v>11</v>
      </c>
      <c r="I193" s="107">
        <v>1.0694444444444401E-2</v>
      </c>
      <c r="J193">
        <v>48.701000000000001</v>
      </c>
    </row>
    <row r="194" spans="1:10" x14ac:dyDescent="0.45">
      <c r="A194" s="4" t="s">
        <v>12</v>
      </c>
      <c r="B194" s="4">
        <v>2022</v>
      </c>
      <c r="C194" s="5">
        <v>44848</v>
      </c>
      <c r="D194" s="4" t="s">
        <v>13</v>
      </c>
      <c r="E194" s="4" t="s">
        <v>217</v>
      </c>
      <c r="F194" s="4" t="s">
        <v>29</v>
      </c>
      <c r="G194" s="13">
        <f>(C194-VLOOKUP(E194,Riders!$A$2:$C$3501,2,FALSE))/365</f>
        <v>24.542465753424658</v>
      </c>
      <c r="H194" s="4">
        <v>12</v>
      </c>
      <c r="I194" s="107">
        <v>1.0694444444444401E-2</v>
      </c>
      <c r="J194">
        <v>48.701000000000001</v>
      </c>
    </row>
    <row r="195" spans="1:10" x14ac:dyDescent="0.45">
      <c r="A195" s="4" t="s">
        <v>12</v>
      </c>
      <c r="B195" s="4">
        <v>2022</v>
      </c>
      <c r="C195" s="5">
        <v>44848</v>
      </c>
      <c r="D195" s="4" t="s">
        <v>13</v>
      </c>
      <c r="E195" s="4" t="s">
        <v>2329</v>
      </c>
      <c r="F195" s="4" t="s">
        <v>49</v>
      </c>
      <c r="G195" s="13">
        <f>(C195-VLOOKUP(E195,Riders!$A$2:$C$3501,2,FALSE))/365</f>
        <v>22.13150684931507</v>
      </c>
      <c r="H195" s="4">
        <v>13</v>
      </c>
      <c r="I195" s="107">
        <v>1.0694444444444401E-2</v>
      </c>
      <c r="J195">
        <v>48.701000000000001</v>
      </c>
    </row>
    <row r="196" spans="1:10" x14ac:dyDescent="0.45">
      <c r="A196" s="4" t="s">
        <v>12</v>
      </c>
      <c r="B196" s="4">
        <v>2022</v>
      </c>
      <c r="C196" s="5">
        <v>44848</v>
      </c>
      <c r="D196" s="4" t="s">
        <v>13</v>
      </c>
      <c r="E196" s="4" t="s">
        <v>231</v>
      </c>
      <c r="F196" s="4" t="s">
        <v>232</v>
      </c>
      <c r="G196" s="13">
        <f>(C196-VLOOKUP(E196,Riders!$A$2:$C$3501,2,FALSE))/365</f>
        <v>25.671232876712327</v>
      </c>
      <c r="H196" s="4">
        <v>14</v>
      </c>
      <c r="I196" s="107">
        <v>1.0694444444444401E-2</v>
      </c>
      <c r="J196">
        <v>48.701000000000001</v>
      </c>
    </row>
    <row r="197" spans="1:10" x14ac:dyDescent="0.45">
      <c r="A197" s="4" t="s">
        <v>12</v>
      </c>
      <c r="B197" s="4">
        <v>2022</v>
      </c>
      <c r="C197" s="5">
        <v>44848</v>
      </c>
      <c r="D197" s="4" t="s">
        <v>13</v>
      </c>
      <c r="E197" s="4" t="s">
        <v>229</v>
      </c>
      <c r="F197" s="4" t="s">
        <v>61</v>
      </c>
      <c r="G197" s="13">
        <f>(C197-VLOOKUP(E197,Riders!$A$2:$C$3501,2,FALSE))/365</f>
        <v>24.101369863013698</v>
      </c>
      <c r="H197" s="4">
        <v>15</v>
      </c>
      <c r="I197" s="107">
        <v>1.0694444444444401E-2</v>
      </c>
      <c r="J197">
        <v>48.701000000000001</v>
      </c>
    </row>
    <row r="198" spans="1:10" x14ac:dyDescent="0.45">
      <c r="A198" s="4" t="s">
        <v>12</v>
      </c>
      <c r="B198" s="4">
        <v>2022</v>
      </c>
      <c r="C198" s="5">
        <v>44848</v>
      </c>
      <c r="D198" s="4" t="s">
        <v>13</v>
      </c>
      <c r="E198" s="4" t="s">
        <v>242</v>
      </c>
      <c r="F198" s="4" t="s">
        <v>243</v>
      </c>
      <c r="G198" s="13">
        <f>(C198-VLOOKUP(E198,Riders!$A$2:$C$3501,2,FALSE))/365</f>
        <v>27.873972602739727</v>
      </c>
      <c r="H198" s="4">
        <v>16</v>
      </c>
      <c r="I198" s="107">
        <v>1.0694444444444401E-2</v>
      </c>
      <c r="J198">
        <v>48.701000000000001</v>
      </c>
    </row>
    <row r="199" spans="1:10" x14ac:dyDescent="0.45">
      <c r="A199" s="4" t="s">
        <v>12</v>
      </c>
      <c r="B199" s="4">
        <v>2022</v>
      </c>
      <c r="C199" s="5">
        <v>44848</v>
      </c>
      <c r="D199" s="4" t="s">
        <v>13</v>
      </c>
      <c r="E199" s="4" t="s">
        <v>234</v>
      </c>
      <c r="F199" s="4" t="s">
        <v>235</v>
      </c>
      <c r="G199" s="13">
        <f>(C199-VLOOKUP(E199,Riders!$A$2:$C$3501,2,FALSE))/365</f>
        <v>26.068493150684933</v>
      </c>
      <c r="H199" s="4">
        <v>17</v>
      </c>
      <c r="I199" s="107">
        <v>1.0694444444444401E-2</v>
      </c>
      <c r="J199">
        <v>48.701000000000001</v>
      </c>
    </row>
    <row r="200" spans="1:10" x14ac:dyDescent="0.45">
      <c r="A200" s="4" t="s">
        <v>12</v>
      </c>
      <c r="B200" s="4">
        <v>2022</v>
      </c>
      <c r="C200" s="5">
        <v>44848</v>
      </c>
      <c r="D200" s="4" t="s">
        <v>13</v>
      </c>
      <c r="E200" s="4" t="s">
        <v>239</v>
      </c>
      <c r="F200" s="4" t="s">
        <v>25</v>
      </c>
      <c r="G200" s="13">
        <f>(C200-VLOOKUP(E200,Riders!$A$2:$C$3501,2,FALSE))/365</f>
        <v>20.339726027397262</v>
      </c>
      <c r="H200" s="4">
        <v>18</v>
      </c>
      <c r="I200" s="107">
        <v>1.0694444444444401E-2</v>
      </c>
      <c r="J200">
        <v>48.701000000000001</v>
      </c>
    </row>
    <row r="201" spans="1:10" x14ac:dyDescent="0.45">
      <c r="A201" s="4" t="s">
        <v>12</v>
      </c>
      <c r="B201" s="4">
        <v>2022</v>
      </c>
      <c r="C201" s="5">
        <v>44848</v>
      </c>
      <c r="D201" s="4" t="s">
        <v>13</v>
      </c>
      <c r="E201" s="4" t="s">
        <v>221</v>
      </c>
      <c r="F201" s="4" t="s">
        <v>40</v>
      </c>
      <c r="G201" s="13">
        <f>(C201-VLOOKUP(E201,Riders!$A$2:$C$3501,2,FALSE))/365</f>
        <v>25.528767123287672</v>
      </c>
      <c r="H201" s="4">
        <v>19</v>
      </c>
      <c r="I201" s="107">
        <v>1.0694444444444401E-2</v>
      </c>
      <c r="J201">
        <v>48.701000000000001</v>
      </c>
    </row>
    <row r="202" spans="1:10" x14ac:dyDescent="0.45">
      <c r="A202" s="4" t="s">
        <v>12</v>
      </c>
      <c r="B202" s="4">
        <v>2022</v>
      </c>
      <c r="C202" s="5">
        <v>44848</v>
      </c>
      <c r="D202" s="4" t="s">
        <v>13</v>
      </c>
      <c r="E202" s="4" t="s">
        <v>240</v>
      </c>
      <c r="F202" s="4" t="s">
        <v>47</v>
      </c>
      <c r="G202" s="13">
        <f>(C202-VLOOKUP(E202,Riders!$A$2:$C$3501,2,FALSE))/365</f>
        <v>30.246575342465754</v>
      </c>
      <c r="H202" s="4">
        <v>20</v>
      </c>
      <c r="I202" s="107">
        <v>1.0694444444444401E-2</v>
      </c>
      <c r="J202">
        <v>48.701000000000001</v>
      </c>
    </row>
    <row r="203" spans="1:10" x14ac:dyDescent="0.45">
      <c r="A203" s="4" t="s">
        <v>12</v>
      </c>
      <c r="B203" s="4">
        <v>2022</v>
      </c>
      <c r="C203" s="5">
        <v>44848</v>
      </c>
      <c r="D203" s="4" t="s">
        <v>13</v>
      </c>
      <c r="E203" s="4" t="s">
        <v>1415</v>
      </c>
      <c r="F203" s="4" t="s">
        <v>230</v>
      </c>
      <c r="G203" s="13">
        <f>(C203-VLOOKUP(E203,Riders!$A$2:$C$3501,2,FALSE))/365</f>
        <v>32.706849315068496</v>
      </c>
      <c r="H203" s="4">
        <v>21</v>
      </c>
      <c r="I203" s="107">
        <v>1.0694444444444401E-2</v>
      </c>
      <c r="J203">
        <v>48.701000000000001</v>
      </c>
    </row>
    <row r="204" spans="1:10" x14ac:dyDescent="0.45">
      <c r="A204" s="4" t="s">
        <v>12</v>
      </c>
      <c r="B204" s="4">
        <v>2022</v>
      </c>
      <c r="C204" s="5">
        <v>44848</v>
      </c>
      <c r="D204" s="4" t="s">
        <v>13</v>
      </c>
      <c r="E204" s="4" t="s">
        <v>241</v>
      </c>
      <c r="F204" s="4" t="s">
        <v>44</v>
      </c>
      <c r="G204" s="13">
        <f>(C204-VLOOKUP(E204,Riders!$A$2:$C$3501,2,FALSE))/365</f>
        <v>20.205479452054796</v>
      </c>
      <c r="H204" s="4">
        <v>22</v>
      </c>
      <c r="I204" s="107">
        <v>1.0694444444444401E-2</v>
      </c>
      <c r="J204">
        <v>48.701000000000001</v>
      </c>
    </row>
    <row r="205" spans="1:10" x14ac:dyDescent="0.45">
      <c r="A205" s="4" t="s">
        <v>12</v>
      </c>
      <c r="B205" s="4">
        <v>2022</v>
      </c>
      <c r="C205" s="5">
        <v>44848</v>
      </c>
      <c r="D205" s="4" t="s">
        <v>13</v>
      </c>
      <c r="E205" s="4" t="s">
        <v>224</v>
      </c>
      <c r="F205" s="4" t="s">
        <v>225</v>
      </c>
      <c r="G205" s="13">
        <f>(C205-VLOOKUP(E205,Riders!$A$2:$C$3501,2,FALSE))/365</f>
        <v>22.846575342465755</v>
      </c>
      <c r="H205" s="4">
        <v>23</v>
      </c>
      <c r="I205" s="107">
        <v>1.0694444444444401E-2</v>
      </c>
      <c r="J205">
        <v>48.701000000000001</v>
      </c>
    </row>
    <row r="206" spans="1:10" x14ac:dyDescent="0.45">
      <c r="A206" s="4" t="s">
        <v>12</v>
      </c>
      <c r="B206" s="4">
        <v>2022</v>
      </c>
      <c r="C206" s="5">
        <v>44848</v>
      </c>
      <c r="D206" s="4" t="s">
        <v>13</v>
      </c>
      <c r="E206" s="4" t="s">
        <v>226</v>
      </c>
      <c r="F206" s="4" t="s">
        <v>120</v>
      </c>
      <c r="G206" s="13">
        <f>(C206-VLOOKUP(E206,Riders!$A$2:$C$3501,2,FALSE))/365</f>
        <v>24.12876712328767</v>
      </c>
      <c r="H206" s="4">
        <v>24</v>
      </c>
      <c r="I206" s="107">
        <v>1.0694444444444401E-2</v>
      </c>
      <c r="J206">
        <v>48.701000000000001</v>
      </c>
    </row>
    <row r="207" spans="1:10" x14ac:dyDescent="0.45">
      <c r="A207" s="1" t="s">
        <v>71</v>
      </c>
      <c r="B207" s="1">
        <v>2022</v>
      </c>
      <c r="C207" s="2">
        <v>44751</v>
      </c>
      <c r="D207" s="1" t="s">
        <v>72</v>
      </c>
      <c r="E207" s="1" t="s">
        <v>214</v>
      </c>
      <c r="F207" s="1" t="s">
        <v>67</v>
      </c>
      <c r="G207" s="13">
        <f>(C207-VLOOKUP(E207,Riders!$A$2:$C$3501,2,FALSE))/365</f>
        <v>27.55890410958904</v>
      </c>
      <c r="H207" s="1">
        <v>1</v>
      </c>
      <c r="I207" s="107">
        <v>8.0671296296296307E-3</v>
      </c>
      <c r="J207">
        <v>46.484999999999999</v>
      </c>
    </row>
    <row r="208" spans="1:10" x14ac:dyDescent="0.45">
      <c r="A208" s="1" t="s">
        <v>71</v>
      </c>
      <c r="B208" s="1">
        <v>2022</v>
      </c>
      <c r="C208" s="2">
        <v>44751</v>
      </c>
      <c r="D208" s="1" t="s">
        <v>72</v>
      </c>
      <c r="E208" s="1" t="s">
        <v>241</v>
      </c>
      <c r="F208" s="1" t="s">
        <v>44</v>
      </c>
      <c r="G208" s="13">
        <f>(C208-VLOOKUP(E208,Riders!$A$2:$C$3501,2,FALSE))/365</f>
        <v>19.93972602739726</v>
      </c>
      <c r="H208" s="1">
        <v>2</v>
      </c>
      <c r="I208" s="107">
        <v>8.0671296296296307E-3</v>
      </c>
      <c r="J208">
        <v>46.484999999999999</v>
      </c>
    </row>
    <row r="209" spans="1:10" x14ac:dyDescent="0.45">
      <c r="A209" s="1" t="s">
        <v>71</v>
      </c>
      <c r="B209" s="1">
        <v>2022</v>
      </c>
      <c r="C209" s="2">
        <v>44751</v>
      </c>
      <c r="D209" s="1" t="s">
        <v>72</v>
      </c>
      <c r="E209" s="1" t="s">
        <v>226</v>
      </c>
      <c r="F209" s="1" t="s">
        <v>120</v>
      </c>
      <c r="G209" s="13">
        <f>(C209-VLOOKUP(E209,Riders!$A$2:$C$3501,2,FALSE))/365</f>
        <v>23.863013698630137</v>
      </c>
      <c r="H209" s="1">
        <v>3</v>
      </c>
      <c r="I209" s="107">
        <v>8.0671296296296307E-3</v>
      </c>
      <c r="J209">
        <v>46.484999999999999</v>
      </c>
    </row>
    <row r="210" spans="1:10" x14ac:dyDescent="0.45">
      <c r="A210" s="1" t="s">
        <v>71</v>
      </c>
      <c r="B210" s="1">
        <v>2022</v>
      </c>
      <c r="C210" s="2">
        <v>44751</v>
      </c>
      <c r="D210" s="1" t="s">
        <v>72</v>
      </c>
      <c r="E210" s="1" t="s">
        <v>250</v>
      </c>
      <c r="F210" s="1" t="s">
        <v>21</v>
      </c>
      <c r="G210" s="13">
        <f>(C210-VLOOKUP(E210,Riders!$A$2:$C$3501,2,FALSE))/365</f>
        <v>21.5013698630137</v>
      </c>
      <c r="H210" s="1">
        <v>4</v>
      </c>
      <c r="I210" s="107">
        <v>8.0671296296296307E-3</v>
      </c>
      <c r="J210">
        <v>46.484999999999999</v>
      </c>
    </row>
    <row r="211" spans="1:10" x14ac:dyDescent="0.45">
      <c r="A211" s="1" t="s">
        <v>71</v>
      </c>
      <c r="B211" s="1">
        <v>2022</v>
      </c>
      <c r="C211" s="2">
        <v>44751</v>
      </c>
      <c r="D211" s="1" t="s">
        <v>72</v>
      </c>
      <c r="E211" s="1" t="s">
        <v>139</v>
      </c>
      <c r="F211" s="1" t="s">
        <v>61</v>
      </c>
      <c r="G211" s="13">
        <f>(C211-VLOOKUP(E211,Riders!$A$2:$C$3501,2,FALSE))/365</f>
        <v>30.082191780821919</v>
      </c>
      <c r="H211" s="1">
        <v>5</v>
      </c>
      <c r="I211" s="107">
        <v>8.0671296296296307E-3</v>
      </c>
      <c r="J211">
        <v>46.484999999999999</v>
      </c>
    </row>
    <row r="212" spans="1:10" x14ac:dyDescent="0.45">
      <c r="A212" s="1" t="s">
        <v>71</v>
      </c>
      <c r="B212" s="1">
        <v>2022</v>
      </c>
      <c r="C212" s="2">
        <v>44751</v>
      </c>
      <c r="D212" s="1" t="s">
        <v>72</v>
      </c>
      <c r="E212" s="1" t="s">
        <v>249</v>
      </c>
      <c r="F212" s="1" t="s">
        <v>53</v>
      </c>
      <c r="G212" s="13">
        <f>(C212-VLOOKUP(E212,Riders!$A$2:$C$3501,2,FALSE))/365</f>
        <v>32.210958904109589</v>
      </c>
      <c r="H212" s="1">
        <v>6</v>
      </c>
      <c r="I212" s="107">
        <v>8.0671296296296307E-3</v>
      </c>
      <c r="J212">
        <v>46.484999999999999</v>
      </c>
    </row>
    <row r="213" spans="1:10" x14ac:dyDescent="0.45">
      <c r="A213" s="1" t="s">
        <v>71</v>
      </c>
      <c r="B213" s="1">
        <v>2022</v>
      </c>
      <c r="C213" s="2">
        <v>44751</v>
      </c>
      <c r="D213" s="1" t="s">
        <v>72</v>
      </c>
      <c r="E213" s="1" t="s">
        <v>248</v>
      </c>
      <c r="F213" s="1" t="s">
        <v>91</v>
      </c>
      <c r="G213" s="13">
        <f>(C213-VLOOKUP(E213,Riders!$A$2:$C$3501,2,FALSE))/365</f>
        <v>22.893150684931506</v>
      </c>
      <c r="H213" s="1">
        <v>7</v>
      </c>
      <c r="I213" s="107">
        <v>8.0671296296296307E-3</v>
      </c>
      <c r="J213">
        <v>46.484999999999999</v>
      </c>
    </row>
    <row r="214" spans="1:10" x14ac:dyDescent="0.45">
      <c r="A214" s="1" t="s">
        <v>71</v>
      </c>
      <c r="B214" s="1">
        <v>2022</v>
      </c>
      <c r="C214" s="2">
        <v>44751</v>
      </c>
      <c r="D214" s="1" t="s">
        <v>72</v>
      </c>
      <c r="E214" s="1" t="s">
        <v>244</v>
      </c>
      <c r="F214" s="1" t="s">
        <v>38</v>
      </c>
      <c r="G214" s="13">
        <f>(C214-VLOOKUP(E214,Riders!$A$2:$C$3501,2,FALSE))/365</f>
        <v>28.276712328767122</v>
      </c>
      <c r="H214" s="1">
        <v>8</v>
      </c>
      <c r="I214" s="107">
        <v>8.0671296296296307E-3</v>
      </c>
      <c r="J214">
        <v>46.484999999999999</v>
      </c>
    </row>
    <row r="215" spans="1:10" x14ac:dyDescent="0.45">
      <c r="A215" s="1" t="s">
        <v>71</v>
      </c>
      <c r="B215" s="1">
        <v>2022</v>
      </c>
      <c r="C215" s="2">
        <v>44751</v>
      </c>
      <c r="D215" s="1" t="s">
        <v>72</v>
      </c>
      <c r="E215" s="1" t="s">
        <v>251</v>
      </c>
      <c r="F215" s="1" t="s">
        <v>65</v>
      </c>
      <c r="G215" s="13">
        <f>(C215-VLOOKUP(E215,Riders!$A$2:$C$3501,2,FALSE))/365</f>
        <v>21.19178082191781</v>
      </c>
      <c r="H215" s="1">
        <v>9</v>
      </c>
      <c r="I215" s="107">
        <v>8.0671296296296307E-3</v>
      </c>
      <c r="J215">
        <v>46.484999999999999</v>
      </c>
    </row>
    <row r="216" spans="1:10" x14ac:dyDescent="0.45">
      <c r="A216" s="1" t="s">
        <v>71</v>
      </c>
      <c r="B216" s="1">
        <v>2022</v>
      </c>
      <c r="C216" s="2">
        <v>44751</v>
      </c>
      <c r="D216" s="1" t="s">
        <v>72</v>
      </c>
      <c r="E216" s="1" t="s">
        <v>246</v>
      </c>
      <c r="F216" s="1" t="s">
        <v>247</v>
      </c>
      <c r="G216" s="13">
        <f>(C216-VLOOKUP(E216,Riders!$A$2:$C$3501,2,FALSE))/365</f>
        <v>30.035616438356165</v>
      </c>
      <c r="H216" s="1">
        <v>10</v>
      </c>
      <c r="I216" s="107">
        <v>8.0671296296296307E-3</v>
      </c>
      <c r="J216">
        <v>46.484999999999999</v>
      </c>
    </row>
    <row r="217" spans="1:10" x14ac:dyDescent="0.45">
      <c r="A217" s="1" t="s">
        <v>71</v>
      </c>
      <c r="B217" s="1">
        <v>2022</v>
      </c>
      <c r="C217" s="2">
        <v>44751</v>
      </c>
      <c r="D217" s="1" t="s">
        <v>72</v>
      </c>
      <c r="E217" s="1" t="s">
        <v>217</v>
      </c>
      <c r="F217" s="1" t="s">
        <v>29</v>
      </c>
      <c r="G217" s="13">
        <f>(C217-VLOOKUP(E217,Riders!$A$2:$C$3501,2,FALSE))/365</f>
        <v>24.276712328767122</v>
      </c>
      <c r="H217" s="1">
        <v>11</v>
      </c>
      <c r="I217" s="107">
        <v>8.0671296296296307E-3</v>
      </c>
      <c r="J217">
        <v>46.484999999999999</v>
      </c>
    </row>
    <row r="218" spans="1:10" x14ac:dyDescent="0.45">
      <c r="A218" s="1" t="s">
        <v>71</v>
      </c>
      <c r="B218" s="1">
        <v>2022</v>
      </c>
      <c r="C218" s="2">
        <v>44751</v>
      </c>
      <c r="D218" s="1" t="s">
        <v>72</v>
      </c>
      <c r="E218" s="1" t="s">
        <v>245</v>
      </c>
      <c r="F218" s="1" t="s">
        <v>19</v>
      </c>
      <c r="G218" s="13">
        <f>(C218-VLOOKUP(E218,Riders!$A$2:$C$3501,2,FALSE))/365</f>
        <v>23.528767123287672</v>
      </c>
      <c r="H218" s="1">
        <v>12</v>
      </c>
      <c r="I218" s="107">
        <v>8.0671296296296307E-3</v>
      </c>
      <c r="J218">
        <v>46.484999999999999</v>
      </c>
    </row>
    <row r="219" spans="1:10" x14ac:dyDescent="0.45">
      <c r="A219" s="1" t="s">
        <v>71</v>
      </c>
      <c r="B219" s="1">
        <v>2022</v>
      </c>
      <c r="C219" s="2">
        <v>44751</v>
      </c>
      <c r="D219" s="1" t="s">
        <v>72</v>
      </c>
      <c r="E219" s="1" t="s">
        <v>224</v>
      </c>
      <c r="F219" s="1" t="s">
        <v>225</v>
      </c>
      <c r="G219" s="13">
        <f>(C219-VLOOKUP(E219,Riders!$A$2:$C$3501,2,FALSE))/365</f>
        <v>22.580821917808219</v>
      </c>
      <c r="H219" s="1">
        <v>13</v>
      </c>
      <c r="I219" s="107">
        <v>8.0671296296296307E-3</v>
      </c>
      <c r="J219">
        <v>46.484999999999999</v>
      </c>
    </row>
    <row r="220" spans="1:10" x14ac:dyDescent="0.45">
      <c r="A220" s="1" t="s">
        <v>71</v>
      </c>
      <c r="B220" s="1">
        <v>2022</v>
      </c>
      <c r="C220" s="2">
        <v>44751</v>
      </c>
      <c r="D220" s="1" t="s">
        <v>72</v>
      </c>
      <c r="E220" s="1" t="s">
        <v>253</v>
      </c>
      <c r="F220" s="1" t="s">
        <v>254</v>
      </c>
      <c r="G220" s="13">
        <f>(C220-VLOOKUP(E220,Riders!$A$2:$C$3501,2,FALSE))/365</f>
        <v>26.989041095890411</v>
      </c>
      <c r="H220" s="1">
        <v>14</v>
      </c>
      <c r="I220" s="107">
        <v>8.0671296296296307E-3</v>
      </c>
      <c r="J220">
        <v>46.484999999999999</v>
      </c>
    </row>
    <row r="221" spans="1:10" x14ac:dyDescent="0.45">
      <c r="A221" s="1" t="s">
        <v>71</v>
      </c>
      <c r="B221" s="1">
        <v>2022</v>
      </c>
      <c r="C221" s="2">
        <v>44751</v>
      </c>
      <c r="D221" s="1" t="s">
        <v>72</v>
      </c>
      <c r="E221" s="1" t="s">
        <v>234</v>
      </c>
      <c r="F221" s="1" t="s">
        <v>235</v>
      </c>
      <c r="G221" s="13">
        <f>(C221-VLOOKUP(E221,Riders!$A$2:$C$3501,2,FALSE))/365</f>
        <v>25.802739726027397</v>
      </c>
      <c r="H221" s="1">
        <v>15</v>
      </c>
      <c r="I221" s="107">
        <v>8.0671296296296307E-3</v>
      </c>
      <c r="J221">
        <v>46.484999999999999</v>
      </c>
    </row>
    <row r="222" spans="1:10" x14ac:dyDescent="0.45">
      <c r="A222" s="1" t="s">
        <v>71</v>
      </c>
      <c r="B222" s="1">
        <v>2022</v>
      </c>
      <c r="C222" s="2">
        <v>44751</v>
      </c>
      <c r="D222" s="1" t="s">
        <v>72</v>
      </c>
      <c r="E222" s="1" t="s">
        <v>252</v>
      </c>
      <c r="F222" s="1" t="s">
        <v>145</v>
      </c>
      <c r="G222" s="13" t="e">
        <f>(C222-VLOOKUP(E222,Riders!$A$2:$C$3501,2,FALSE))/365</f>
        <v>#N/A</v>
      </c>
      <c r="H222" s="1">
        <v>16</v>
      </c>
      <c r="I222" s="107">
        <v>8.0671296296296307E-3</v>
      </c>
      <c r="J222">
        <v>46.484999999999999</v>
      </c>
    </row>
    <row r="223" spans="1:10" x14ac:dyDescent="0.45">
      <c r="A223" s="4" t="s">
        <v>93</v>
      </c>
      <c r="B223" s="4">
        <v>2022</v>
      </c>
      <c r="C223" s="5">
        <v>44695</v>
      </c>
      <c r="D223" s="4" t="s">
        <v>72</v>
      </c>
      <c r="E223" s="4" t="s">
        <v>227</v>
      </c>
      <c r="F223" s="4" t="s">
        <v>53</v>
      </c>
      <c r="G223" s="13">
        <f>(C223-VLOOKUP(E223,Riders!$A$2:$C$3501,2,FALSE))/365</f>
        <v>24.224657534246575</v>
      </c>
      <c r="H223" s="4">
        <v>1</v>
      </c>
      <c r="I223" s="107">
        <v>6.2615740740740748E-3</v>
      </c>
      <c r="J223">
        <v>49.908000000000001</v>
      </c>
    </row>
    <row r="224" spans="1:10" x14ac:dyDescent="0.45">
      <c r="A224" s="4" t="s">
        <v>93</v>
      </c>
      <c r="B224" s="4">
        <v>2022</v>
      </c>
      <c r="C224" s="5">
        <v>44695</v>
      </c>
      <c r="D224" s="4" t="s">
        <v>72</v>
      </c>
      <c r="E224" s="4" t="s">
        <v>221</v>
      </c>
      <c r="F224" s="4" t="s">
        <v>40</v>
      </c>
      <c r="G224" s="13">
        <f>(C224-VLOOKUP(E224,Riders!$A$2:$C$3501,2,FALSE))/365</f>
        <v>25.109589041095891</v>
      </c>
      <c r="H224" s="4">
        <v>2</v>
      </c>
      <c r="I224" s="107">
        <v>6.2615740740740748E-3</v>
      </c>
      <c r="J224">
        <v>49.908000000000001</v>
      </c>
    </row>
    <row r="225" spans="1:14" x14ac:dyDescent="0.45">
      <c r="A225" s="4" t="s">
        <v>93</v>
      </c>
      <c r="B225" s="4">
        <v>2022</v>
      </c>
      <c r="C225" s="5">
        <v>44695</v>
      </c>
      <c r="D225" s="4" t="s">
        <v>72</v>
      </c>
      <c r="E225" s="4" t="s">
        <v>256</v>
      </c>
      <c r="F225" s="4" t="s">
        <v>36</v>
      </c>
      <c r="G225" s="13">
        <f>(C225-VLOOKUP(E225,Riders!$A$2:$C$3501,2,FALSE))/365</f>
        <v>26.224657534246575</v>
      </c>
      <c r="H225" s="4">
        <v>3</v>
      </c>
      <c r="I225" s="107">
        <v>6.2615740740740696E-3</v>
      </c>
      <c r="J225">
        <v>49.908000000000001</v>
      </c>
    </row>
    <row r="226" spans="1:14" x14ac:dyDescent="0.45">
      <c r="A226" s="4" t="s">
        <v>93</v>
      </c>
      <c r="B226" s="4">
        <v>2022</v>
      </c>
      <c r="C226" s="5">
        <v>44695</v>
      </c>
      <c r="D226" s="4" t="s">
        <v>72</v>
      </c>
      <c r="E226" s="4" t="s">
        <v>214</v>
      </c>
      <c r="F226" s="4" t="s">
        <v>67</v>
      </c>
      <c r="G226" s="13">
        <f>(C226-VLOOKUP(E226,Riders!$A$2:$C$3501,2,FALSE))/365</f>
        <v>27.405479452054795</v>
      </c>
      <c r="H226" s="4">
        <v>4</v>
      </c>
      <c r="I226" s="107">
        <v>6.2615740740740696E-3</v>
      </c>
      <c r="J226">
        <v>49.908000000000001</v>
      </c>
      <c r="N226" s="31"/>
    </row>
    <row r="227" spans="1:14" x14ac:dyDescent="0.45">
      <c r="A227" s="4" t="s">
        <v>93</v>
      </c>
      <c r="B227" s="4">
        <v>2022</v>
      </c>
      <c r="C227" s="5">
        <v>44695</v>
      </c>
      <c r="D227" s="4" t="s">
        <v>72</v>
      </c>
      <c r="E227" s="4" t="s">
        <v>228</v>
      </c>
      <c r="F227" s="4" t="s">
        <v>15</v>
      </c>
      <c r="G227" s="13">
        <f>(C227-VLOOKUP(E227,Riders!$A$2:$C$3501,2,FALSE))/365</f>
        <v>22.882191780821916</v>
      </c>
      <c r="H227" s="4">
        <v>5</v>
      </c>
      <c r="I227" s="107">
        <v>6.2615740740740696E-3</v>
      </c>
      <c r="J227">
        <v>49.908000000000001</v>
      </c>
      <c r="N227" s="32"/>
    </row>
    <row r="228" spans="1:14" x14ac:dyDescent="0.45">
      <c r="A228" s="4" t="s">
        <v>93</v>
      </c>
      <c r="B228" s="4">
        <v>2022</v>
      </c>
      <c r="C228" s="5">
        <v>44695</v>
      </c>
      <c r="D228" s="4" t="s">
        <v>72</v>
      </c>
      <c r="E228" s="4" t="s">
        <v>233</v>
      </c>
      <c r="F228" s="4" t="s">
        <v>56</v>
      </c>
      <c r="G228" s="13">
        <f>(C228-VLOOKUP(E228,Riders!$A$2:$C$3501,2,FALSE))/365</f>
        <v>26.701369863013699</v>
      </c>
      <c r="H228" s="4">
        <v>6</v>
      </c>
      <c r="I228" s="107">
        <v>6.2615740740740696E-3</v>
      </c>
      <c r="J228">
        <v>49.908000000000001</v>
      </c>
    </row>
    <row r="229" spans="1:14" x14ac:dyDescent="0.45">
      <c r="A229" s="4" t="s">
        <v>93</v>
      </c>
      <c r="B229" s="4">
        <v>2022</v>
      </c>
      <c r="C229" s="5">
        <v>44695</v>
      </c>
      <c r="D229" s="4" t="s">
        <v>72</v>
      </c>
      <c r="E229" s="4" t="s">
        <v>231</v>
      </c>
      <c r="F229" s="4" t="s">
        <v>232</v>
      </c>
      <c r="G229" s="13">
        <f>(C229-VLOOKUP(E229,Riders!$A$2:$C$3501,2,FALSE))/365</f>
        <v>25.252054794520546</v>
      </c>
      <c r="H229" s="4">
        <v>7</v>
      </c>
      <c r="I229" s="107">
        <v>6.2615740740740696E-3</v>
      </c>
      <c r="J229">
        <v>49.908000000000001</v>
      </c>
    </row>
    <row r="230" spans="1:14" x14ac:dyDescent="0.45">
      <c r="A230" s="4" t="s">
        <v>93</v>
      </c>
      <c r="B230" s="4">
        <v>2022</v>
      </c>
      <c r="C230" s="5">
        <v>44695</v>
      </c>
      <c r="D230" s="4" t="s">
        <v>72</v>
      </c>
      <c r="E230" s="4" t="s">
        <v>258</v>
      </c>
      <c r="F230" s="4" t="s">
        <v>51</v>
      </c>
      <c r="G230" s="13">
        <f>(C230-VLOOKUP(E230,Riders!$A$2:$C$3501,2,FALSE))/365</f>
        <v>20.282191780821918</v>
      </c>
      <c r="H230" s="4">
        <v>8</v>
      </c>
      <c r="I230" s="107">
        <v>6.2615740740740696E-3</v>
      </c>
      <c r="J230">
        <v>49.908000000000001</v>
      </c>
    </row>
    <row r="231" spans="1:14" x14ac:dyDescent="0.45">
      <c r="A231" s="4" t="s">
        <v>93</v>
      </c>
      <c r="B231" s="4">
        <v>2022</v>
      </c>
      <c r="C231" s="5">
        <v>44695</v>
      </c>
      <c r="D231" s="4" t="s">
        <v>72</v>
      </c>
      <c r="E231" s="4" t="s">
        <v>139</v>
      </c>
      <c r="F231" s="4" t="s">
        <v>61</v>
      </c>
      <c r="G231" s="13">
        <f>(C231-VLOOKUP(E231,Riders!$A$2:$C$3501,2,FALSE))/365</f>
        <v>29.92876712328767</v>
      </c>
      <c r="H231" s="4">
        <v>9</v>
      </c>
      <c r="I231" s="107">
        <v>6.2615740740740696E-3</v>
      </c>
      <c r="J231">
        <v>49.908000000000001</v>
      </c>
    </row>
    <row r="232" spans="1:14" x14ac:dyDescent="0.45">
      <c r="A232" s="4" t="s">
        <v>93</v>
      </c>
      <c r="B232" s="4">
        <v>2022</v>
      </c>
      <c r="C232" s="5">
        <v>44695</v>
      </c>
      <c r="D232" s="4" t="s">
        <v>72</v>
      </c>
      <c r="E232" s="4" t="s">
        <v>255</v>
      </c>
      <c r="F232" s="4" t="s">
        <v>27</v>
      </c>
      <c r="G232" s="13">
        <f>(C232-VLOOKUP(E232,Riders!$A$2:$C$3501,2,FALSE))/365</f>
        <v>19.830136986301369</v>
      </c>
      <c r="H232" s="4">
        <v>10</v>
      </c>
      <c r="I232" s="107">
        <v>6.2615740740740696E-3</v>
      </c>
      <c r="J232">
        <v>49.908000000000001</v>
      </c>
    </row>
    <row r="233" spans="1:14" x14ac:dyDescent="0.45">
      <c r="A233" s="4" t="s">
        <v>93</v>
      </c>
      <c r="B233" s="4">
        <v>2022</v>
      </c>
      <c r="C233" s="5">
        <v>44695</v>
      </c>
      <c r="D233" s="4" t="s">
        <v>72</v>
      </c>
      <c r="E233" s="4" t="s">
        <v>219</v>
      </c>
      <c r="F233" s="4" t="s">
        <v>220</v>
      </c>
      <c r="G233" s="13">
        <f>(C233-VLOOKUP(E233,Riders!$A$2:$C$3501,2,FALSE))/365</f>
        <v>29.728767123287671</v>
      </c>
      <c r="H233" s="4">
        <v>11</v>
      </c>
      <c r="I233" s="107">
        <v>6.2615740740740696E-3</v>
      </c>
      <c r="J233">
        <v>49.908000000000001</v>
      </c>
    </row>
    <row r="234" spans="1:14" x14ac:dyDescent="0.45">
      <c r="A234" s="4" t="s">
        <v>93</v>
      </c>
      <c r="B234" s="4">
        <v>2022</v>
      </c>
      <c r="C234" s="5">
        <v>44695</v>
      </c>
      <c r="D234" s="4" t="s">
        <v>72</v>
      </c>
      <c r="E234" s="4" t="s">
        <v>1415</v>
      </c>
      <c r="F234" s="4" t="s">
        <v>230</v>
      </c>
      <c r="G234" s="13">
        <f>(C234-VLOOKUP(E234,Riders!$A$2:$C$3501,2,FALSE))/365</f>
        <v>32.287671232876711</v>
      </c>
      <c r="H234" s="4">
        <v>12</v>
      </c>
      <c r="I234" s="107">
        <v>6.2615740740740696E-3</v>
      </c>
      <c r="J234">
        <v>49.908000000000001</v>
      </c>
    </row>
    <row r="235" spans="1:14" x14ac:dyDescent="0.45">
      <c r="A235" s="4" t="s">
        <v>93</v>
      </c>
      <c r="B235" s="4">
        <v>2022</v>
      </c>
      <c r="C235" s="5">
        <v>44695</v>
      </c>
      <c r="D235" s="4" t="s">
        <v>72</v>
      </c>
      <c r="E235" s="4" t="s">
        <v>246</v>
      </c>
      <c r="F235" s="4" t="s">
        <v>247</v>
      </c>
      <c r="G235" s="13">
        <f>(C235-VLOOKUP(E235,Riders!$A$2:$C$3501,2,FALSE))/365</f>
        <v>29.882191780821916</v>
      </c>
      <c r="H235" s="4">
        <v>13</v>
      </c>
      <c r="I235" s="107">
        <v>6.2615740740740696E-3</v>
      </c>
      <c r="J235">
        <v>49.908000000000001</v>
      </c>
    </row>
    <row r="236" spans="1:14" x14ac:dyDescent="0.45">
      <c r="A236" s="4" t="s">
        <v>93</v>
      </c>
      <c r="B236" s="4">
        <v>2022</v>
      </c>
      <c r="C236" s="5">
        <v>44695</v>
      </c>
      <c r="D236" s="4" t="s">
        <v>72</v>
      </c>
      <c r="E236" s="4" t="s">
        <v>244</v>
      </c>
      <c r="F236" s="4" t="s">
        <v>38</v>
      </c>
      <c r="G236" s="13">
        <f>(C236-VLOOKUP(E236,Riders!$A$2:$C$3501,2,FALSE))/365</f>
        <v>28.123287671232877</v>
      </c>
      <c r="H236" s="4">
        <v>14</v>
      </c>
      <c r="I236" s="107">
        <v>6.2615740740740696E-3</v>
      </c>
      <c r="J236">
        <v>49.908000000000001</v>
      </c>
    </row>
    <row r="237" spans="1:14" x14ac:dyDescent="0.45">
      <c r="A237" s="4" t="s">
        <v>93</v>
      </c>
      <c r="B237" s="4">
        <v>2022</v>
      </c>
      <c r="C237" s="5">
        <v>44695</v>
      </c>
      <c r="D237" s="4" t="s">
        <v>72</v>
      </c>
      <c r="E237" s="4" t="s">
        <v>2329</v>
      </c>
      <c r="F237" s="4" t="s">
        <v>49</v>
      </c>
      <c r="G237" s="13">
        <f>(C237-VLOOKUP(E237,Riders!$A$2:$C$3501,2,FALSE))/365</f>
        <v>21.712328767123289</v>
      </c>
      <c r="H237" s="4">
        <v>15</v>
      </c>
      <c r="I237" s="107">
        <v>6.2615740740740696E-3</v>
      </c>
      <c r="J237">
        <v>49.908000000000001</v>
      </c>
    </row>
    <row r="238" spans="1:14" x14ac:dyDescent="0.45">
      <c r="A238" s="4" t="s">
        <v>93</v>
      </c>
      <c r="B238" s="4">
        <v>2022</v>
      </c>
      <c r="C238" s="5">
        <v>44695</v>
      </c>
      <c r="D238" s="4" t="s">
        <v>72</v>
      </c>
      <c r="E238" s="4" t="s">
        <v>259</v>
      </c>
      <c r="F238" s="4" t="s">
        <v>25</v>
      </c>
      <c r="G238" s="13">
        <f>(C238-VLOOKUP(E238,Riders!$A$2:$C$3501,2,FALSE))/365</f>
        <v>21.342465753424658</v>
      </c>
      <c r="H238" s="4">
        <v>16</v>
      </c>
      <c r="I238" s="107">
        <v>6.2615740740740696E-3</v>
      </c>
      <c r="J238">
        <v>49.908000000000001</v>
      </c>
    </row>
    <row r="239" spans="1:14" x14ac:dyDescent="0.45">
      <c r="A239" s="4" t="s">
        <v>93</v>
      </c>
      <c r="B239" s="4">
        <v>2022</v>
      </c>
      <c r="C239" s="5">
        <v>44695</v>
      </c>
      <c r="D239" s="4" t="s">
        <v>72</v>
      </c>
      <c r="E239" s="4" t="s">
        <v>241</v>
      </c>
      <c r="F239" s="4" t="s">
        <v>44</v>
      </c>
      <c r="G239" s="13">
        <f>(C239-VLOOKUP(E239,Riders!$A$2:$C$3501,2,FALSE))/365</f>
        <v>19.786301369863015</v>
      </c>
      <c r="H239" s="4">
        <v>17</v>
      </c>
      <c r="I239" s="107">
        <v>6.2615740740740696E-3</v>
      </c>
      <c r="J239">
        <v>49.908000000000001</v>
      </c>
    </row>
    <row r="240" spans="1:14" x14ac:dyDescent="0.45">
      <c r="A240" s="4" t="s">
        <v>93</v>
      </c>
      <c r="B240" s="4">
        <v>2022</v>
      </c>
      <c r="C240" s="5">
        <v>44695</v>
      </c>
      <c r="D240" s="4" t="s">
        <v>72</v>
      </c>
      <c r="E240" s="4" t="s">
        <v>257</v>
      </c>
      <c r="F240" s="4" t="s">
        <v>19</v>
      </c>
      <c r="G240" s="13">
        <f>(C240-VLOOKUP(E240,Riders!$A$2:$C$3501,2,FALSE))/365</f>
        <v>22.213698630136985</v>
      </c>
      <c r="H240" s="4">
        <v>18</v>
      </c>
      <c r="I240" s="107">
        <v>6.2615740740740696E-3</v>
      </c>
      <c r="J240">
        <v>49.908000000000001</v>
      </c>
    </row>
    <row r="241" spans="1:10" x14ac:dyDescent="0.45">
      <c r="A241" s="4" t="s">
        <v>93</v>
      </c>
      <c r="B241" s="4">
        <v>2022</v>
      </c>
      <c r="C241" s="5">
        <v>44695</v>
      </c>
      <c r="D241" s="4" t="s">
        <v>72</v>
      </c>
      <c r="E241" s="4" t="s">
        <v>262</v>
      </c>
      <c r="F241" s="4" t="s">
        <v>91</v>
      </c>
      <c r="G241" s="13">
        <f>(C241-VLOOKUP(E241,Riders!$A$2:$C$3501,2,FALSE))/365</f>
        <v>25.986301369863014</v>
      </c>
      <c r="H241" s="4">
        <v>19</v>
      </c>
      <c r="I241" s="107">
        <v>6.2615740740740696E-3</v>
      </c>
      <c r="J241">
        <v>49.908000000000001</v>
      </c>
    </row>
    <row r="242" spans="1:10" x14ac:dyDescent="0.45">
      <c r="A242" s="4" t="s">
        <v>93</v>
      </c>
      <c r="B242" s="4">
        <v>2022</v>
      </c>
      <c r="C242" s="5">
        <v>44695</v>
      </c>
      <c r="D242" s="4" t="s">
        <v>72</v>
      </c>
      <c r="E242" s="4" t="s">
        <v>224</v>
      </c>
      <c r="F242" s="4" t="s">
        <v>225</v>
      </c>
      <c r="G242" s="13">
        <f>(C242-VLOOKUP(E242,Riders!$A$2:$C$3501,2,FALSE))/365</f>
        <v>22.427397260273974</v>
      </c>
      <c r="H242" s="4">
        <v>20</v>
      </c>
      <c r="I242" s="107">
        <v>6.2615740740740696E-3</v>
      </c>
      <c r="J242">
        <v>49.908000000000001</v>
      </c>
    </row>
    <row r="243" spans="1:10" x14ac:dyDescent="0.45">
      <c r="A243" s="4" t="s">
        <v>93</v>
      </c>
      <c r="B243" s="4">
        <v>2022</v>
      </c>
      <c r="C243" s="5">
        <v>44695</v>
      </c>
      <c r="D243" s="4" t="s">
        <v>72</v>
      </c>
      <c r="E243" s="4" t="s">
        <v>260</v>
      </c>
      <c r="F243" s="4" t="s">
        <v>261</v>
      </c>
      <c r="G243" s="13">
        <f>(C243-VLOOKUP(E243,Riders!$A$2:$C$3501,2,FALSE))/365</f>
        <v>28.353424657534248</v>
      </c>
      <c r="H243" s="4">
        <v>21</v>
      </c>
      <c r="I243" s="107">
        <v>6.2615740740740696E-3</v>
      </c>
      <c r="J243">
        <v>49.908000000000001</v>
      </c>
    </row>
    <row r="244" spans="1:10" x14ac:dyDescent="0.45">
      <c r="A244" s="4" t="s">
        <v>93</v>
      </c>
      <c r="B244" s="4">
        <v>2022</v>
      </c>
      <c r="C244" s="5">
        <v>44695</v>
      </c>
      <c r="D244" s="4" t="s">
        <v>72</v>
      </c>
      <c r="E244" s="4" t="s">
        <v>354</v>
      </c>
      <c r="F244" s="4" t="s">
        <v>266</v>
      </c>
      <c r="G244" s="13">
        <f>(C244-VLOOKUP(E244,Riders!$A$2:$C$3501,2,FALSE))/365</f>
        <v>21.350684931506848</v>
      </c>
      <c r="H244" s="4">
        <v>22</v>
      </c>
      <c r="I244" s="107">
        <v>6.2615740740740696E-3</v>
      </c>
      <c r="J244">
        <v>49.908000000000001</v>
      </c>
    </row>
    <row r="245" spans="1:10" x14ac:dyDescent="0.45">
      <c r="A245" s="4" t="s">
        <v>93</v>
      </c>
      <c r="B245" s="4">
        <v>2022</v>
      </c>
      <c r="C245" s="5">
        <v>44695</v>
      </c>
      <c r="D245" s="4" t="s">
        <v>72</v>
      </c>
      <c r="E245" s="4" t="s">
        <v>263</v>
      </c>
      <c r="F245" s="4" t="s">
        <v>264</v>
      </c>
      <c r="G245" s="13">
        <f>(C245-VLOOKUP(E245,Riders!$A$2:$C$3501,2,FALSE))/365</f>
        <v>19.090410958904108</v>
      </c>
      <c r="H245" s="4">
        <v>23</v>
      </c>
      <c r="I245" s="107">
        <v>6.2615740740740696E-3</v>
      </c>
      <c r="J245">
        <v>49.908000000000001</v>
      </c>
    </row>
    <row r="246" spans="1:10" x14ac:dyDescent="0.45">
      <c r="A246" s="1" t="s">
        <v>102</v>
      </c>
      <c r="B246" s="1">
        <v>2022</v>
      </c>
      <c r="C246" s="2">
        <v>44674</v>
      </c>
      <c r="D246" s="1" t="s">
        <v>72</v>
      </c>
      <c r="E246" s="1" t="s">
        <v>269</v>
      </c>
      <c r="F246" s="1" t="s">
        <v>25</v>
      </c>
      <c r="G246" s="13">
        <f>(C246-VLOOKUP(E246,Riders!$A$2:$C$3501,2,FALSE))/365</f>
        <v>28.134246575342466</v>
      </c>
      <c r="H246" s="1">
        <v>1</v>
      </c>
      <c r="I246" s="107">
        <v>8.9699074074074073E-3</v>
      </c>
      <c r="J246">
        <v>47.613</v>
      </c>
    </row>
    <row r="247" spans="1:10" x14ac:dyDescent="0.45">
      <c r="A247" s="1" t="s">
        <v>102</v>
      </c>
      <c r="B247" s="1">
        <v>2022</v>
      </c>
      <c r="C247" s="2">
        <v>44674</v>
      </c>
      <c r="D247" s="1" t="s">
        <v>72</v>
      </c>
      <c r="E247" s="1" t="s">
        <v>221</v>
      </c>
      <c r="F247" s="1" t="s">
        <v>40</v>
      </c>
      <c r="G247" s="13">
        <f>(C247-VLOOKUP(E247,Riders!$A$2:$C$3501,2,FALSE))/365</f>
        <v>25.052054794520547</v>
      </c>
      <c r="H247" s="1">
        <v>2</v>
      </c>
      <c r="I247" s="107">
        <v>8.9699074074074073E-3</v>
      </c>
      <c r="J247">
        <v>47.613</v>
      </c>
    </row>
    <row r="248" spans="1:10" x14ac:dyDescent="0.45">
      <c r="A248" s="1" t="s">
        <v>102</v>
      </c>
      <c r="B248" s="1">
        <v>2022</v>
      </c>
      <c r="C248" s="2">
        <v>44674</v>
      </c>
      <c r="D248" s="1" t="s">
        <v>72</v>
      </c>
      <c r="E248" s="1" t="s">
        <v>218</v>
      </c>
      <c r="F248" s="1" t="s">
        <v>19</v>
      </c>
      <c r="G248" s="13">
        <f>(C248-VLOOKUP(E248,Riders!$A$2:$C$3501,2,FALSE))/365</f>
        <v>20.624657534246577</v>
      </c>
      <c r="H248" s="1">
        <v>3</v>
      </c>
      <c r="I248" s="107">
        <v>8.9699074074074108E-3</v>
      </c>
      <c r="J248">
        <v>47.613</v>
      </c>
    </row>
    <row r="249" spans="1:10" x14ac:dyDescent="0.45">
      <c r="A249" s="1" t="s">
        <v>102</v>
      </c>
      <c r="B249" s="1">
        <v>2022</v>
      </c>
      <c r="C249" s="2">
        <v>44674</v>
      </c>
      <c r="D249" s="1" t="s">
        <v>72</v>
      </c>
      <c r="E249" s="1" t="s">
        <v>270</v>
      </c>
      <c r="F249" s="1" t="s">
        <v>36</v>
      </c>
      <c r="G249" s="13">
        <f>(C249-VLOOKUP(E249,Riders!$A$2:$C$3501,2,FALSE))/365</f>
        <v>27.605479452054794</v>
      </c>
      <c r="H249" s="1">
        <v>4</v>
      </c>
      <c r="I249" s="107">
        <v>8.9699074074074108E-3</v>
      </c>
      <c r="J249">
        <v>47.613</v>
      </c>
    </row>
    <row r="250" spans="1:10" x14ac:dyDescent="0.45">
      <c r="A250" s="1" t="s">
        <v>102</v>
      </c>
      <c r="B250" s="1">
        <v>2022</v>
      </c>
      <c r="C250" s="2">
        <v>44674</v>
      </c>
      <c r="D250" s="1" t="s">
        <v>72</v>
      </c>
      <c r="E250" s="1" t="s">
        <v>236</v>
      </c>
      <c r="F250" s="1" t="s">
        <v>51</v>
      </c>
      <c r="G250" s="13">
        <f>(C250-VLOOKUP(E250,Riders!$A$2:$C$3501,2,FALSE))/365</f>
        <v>26.468493150684932</v>
      </c>
      <c r="H250" s="1">
        <v>5</v>
      </c>
      <c r="I250" s="107">
        <v>8.9699074074074108E-3</v>
      </c>
      <c r="J250">
        <v>47.613</v>
      </c>
    </row>
    <row r="251" spans="1:10" x14ac:dyDescent="0.45">
      <c r="A251" s="1" t="s">
        <v>102</v>
      </c>
      <c r="B251" s="1">
        <v>2022</v>
      </c>
      <c r="C251" s="2">
        <v>44674</v>
      </c>
      <c r="D251" s="1" t="s">
        <v>72</v>
      </c>
      <c r="E251" s="1" t="s">
        <v>228</v>
      </c>
      <c r="F251" s="1" t="s">
        <v>15</v>
      </c>
      <c r="G251" s="13">
        <f>(C251-VLOOKUP(E251,Riders!$A$2:$C$3501,2,FALSE))/365</f>
        <v>22.824657534246576</v>
      </c>
      <c r="H251" s="1">
        <v>6</v>
      </c>
      <c r="I251" s="107">
        <v>8.9699074074074108E-3</v>
      </c>
      <c r="J251">
        <v>47.613</v>
      </c>
    </row>
    <row r="252" spans="1:10" x14ac:dyDescent="0.45">
      <c r="A252" s="1" t="s">
        <v>102</v>
      </c>
      <c r="B252" s="1">
        <v>2022</v>
      </c>
      <c r="C252" s="2">
        <v>44674</v>
      </c>
      <c r="D252" s="1" t="s">
        <v>72</v>
      </c>
      <c r="E252" s="1" t="s">
        <v>219</v>
      </c>
      <c r="F252" s="1" t="s">
        <v>220</v>
      </c>
      <c r="G252" s="13">
        <f>(C252-VLOOKUP(E252,Riders!$A$2:$C$3501,2,FALSE))/365</f>
        <v>29.671232876712327</v>
      </c>
      <c r="H252" s="1">
        <v>7</v>
      </c>
      <c r="I252" s="107">
        <v>8.9699074074074108E-3</v>
      </c>
      <c r="J252">
        <v>47.613</v>
      </c>
    </row>
    <row r="253" spans="1:10" x14ac:dyDescent="0.45">
      <c r="A253" s="1" t="s">
        <v>102</v>
      </c>
      <c r="B253" s="1">
        <v>2022</v>
      </c>
      <c r="C253" s="2">
        <v>44674</v>
      </c>
      <c r="D253" s="1" t="s">
        <v>72</v>
      </c>
      <c r="E253" s="1" t="s">
        <v>237</v>
      </c>
      <c r="F253" s="1" t="s">
        <v>238</v>
      </c>
      <c r="G253" s="13">
        <f>(C253-VLOOKUP(E253,Riders!$A$2:$C$3501,2,FALSE))/365</f>
        <v>25.931506849315067</v>
      </c>
      <c r="H253" s="1">
        <v>8</v>
      </c>
      <c r="I253" s="107">
        <v>8.9699074074074108E-3</v>
      </c>
      <c r="J253">
        <v>47.613</v>
      </c>
    </row>
    <row r="254" spans="1:10" x14ac:dyDescent="0.45">
      <c r="A254" s="1" t="s">
        <v>102</v>
      </c>
      <c r="B254" s="1">
        <v>2022</v>
      </c>
      <c r="C254" s="2">
        <v>44674</v>
      </c>
      <c r="D254" s="1" t="s">
        <v>72</v>
      </c>
      <c r="E254" s="1" t="s">
        <v>222</v>
      </c>
      <c r="F254" s="1" t="s">
        <v>223</v>
      </c>
      <c r="G254" s="13">
        <f>(C254-VLOOKUP(E254,Riders!$A$2:$C$3501,2,FALSE))/365</f>
        <v>22.805479452054794</v>
      </c>
      <c r="H254" s="1">
        <v>9</v>
      </c>
      <c r="I254" s="107">
        <v>8.9699074074074108E-3</v>
      </c>
      <c r="J254">
        <v>47.613</v>
      </c>
    </row>
    <row r="255" spans="1:10" x14ac:dyDescent="0.45">
      <c r="A255" s="1" t="s">
        <v>102</v>
      </c>
      <c r="B255" s="1">
        <v>2022</v>
      </c>
      <c r="C255" s="2">
        <v>44674</v>
      </c>
      <c r="D255" s="1" t="s">
        <v>72</v>
      </c>
      <c r="E255" s="1" t="s">
        <v>268</v>
      </c>
      <c r="F255" s="1" t="s">
        <v>47</v>
      </c>
      <c r="G255" s="13">
        <f>(C255-VLOOKUP(E255,Riders!$A$2:$C$3501,2,FALSE))/365</f>
        <v>25.30958904109589</v>
      </c>
      <c r="H255" s="1">
        <v>10</v>
      </c>
      <c r="I255" s="107">
        <v>8.9699074074074108E-3</v>
      </c>
      <c r="J255">
        <v>47.613</v>
      </c>
    </row>
    <row r="256" spans="1:10" x14ac:dyDescent="0.45">
      <c r="A256" s="1" t="s">
        <v>102</v>
      </c>
      <c r="B256" s="1">
        <v>2022</v>
      </c>
      <c r="C256" s="2">
        <v>44674</v>
      </c>
      <c r="D256" s="1" t="s">
        <v>72</v>
      </c>
      <c r="E256" s="1" t="s">
        <v>272</v>
      </c>
      <c r="F256" s="1" t="s">
        <v>53</v>
      </c>
      <c r="G256" s="13">
        <f>(C256-VLOOKUP(E256,Riders!$A$2:$C$3501,2,FALSE))/365</f>
        <v>25.183561643835617</v>
      </c>
      <c r="H256" s="1">
        <v>11</v>
      </c>
      <c r="I256" s="107">
        <v>8.9699074074074108E-3</v>
      </c>
      <c r="J256">
        <v>47.613</v>
      </c>
    </row>
    <row r="257" spans="1:10" x14ac:dyDescent="0.45">
      <c r="A257" s="1" t="s">
        <v>102</v>
      </c>
      <c r="B257" s="1">
        <v>2022</v>
      </c>
      <c r="C257" s="2">
        <v>44674</v>
      </c>
      <c r="D257" s="1" t="s">
        <v>72</v>
      </c>
      <c r="E257" s="1" t="s">
        <v>239</v>
      </c>
      <c r="F257" s="1" t="s">
        <v>273</v>
      </c>
      <c r="G257" s="13">
        <f>(C257-VLOOKUP(E257,Riders!$A$2:$C$3501,2,FALSE))/365</f>
        <v>19.863013698630137</v>
      </c>
      <c r="H257" s="1">
        <v>12</v>
      </c>
      <c r="I257" s="107">
        <v>8.9699074074074108E-3</v>
      </c>
      <c r="J257">
        <v>47.613</v>
      </c>
    </row>
    <row r="258" spans="1:10" x14ac:dyDescent="0.45">
      <c r="A258" s="1" t="s">
        <v>102</v>
      </c>
      <c r="B258" s="1">
        <v>2022</v>
      </c>
      <c r="C258" s="2">
        <v>44674</v>
      </c>
      <c r="D258" s="1" t="s">
        <v>72</v>
      </c>
      <c r="E258" s="1" t="s">
        <v>271</v>
      </c>
      <c r="F258" s="1" t="s">
        <v>67</v>
      </c>
      <c r="G258" s="13">
        <f>(C258-VLOOKUP(E258,Riders!$A$2:$C$3501,2,FALSE))/365</f>
        <v>27.849315068493151</v>
      </c>
      <c r="H258" s="1">
        <v>13</v>
      </c>
      <c r="I258" s="107">
        <v>8.9699074074074108E-3</v>
      </c>
      <c r="J258">
        <v>47.613</v>
      </c>
    </row>
    <row r="259" spans="1:10" x14ac:dyDescent="0.45">
      <c r="A259" s="1" t="s">
        <v>102</v>
      </c>
      <c r="B259" s="1">
        <v>2022</v>
      </c>
      <c r="C259" s="2">
        <v>44674</v>
      </c>
      <c r="D259" s="1" t="s">
        <v>72</v>
      </c>
      <c r="E259" s="1" t="s">
        <v>216</v>
      </c>
      <c r="F259" s="1" t="s">
        <v>27</v>
      </c>
      <c r="G259" s="13">
        <f>(C259-VLOOKUP(E259,Riders!$A$2:$C$3501,2,FALSE))/365</f>
        <v>23.208219178082192</v>
      </c>
      <c r="H259" s="1">
        <v>14</v>
      </c>
      <c r="I259" s="107">
        <v>8.9699074074074108E-3</v>
      </c>
      <c r="J259">
        <v>47.613</v>
      </c>
    </row>
    <row r="260" spans="1:10" x14ac:dyDescent="0.45">
      <c r="A260" s="1" t="s">
        <v>102</v>
      </c>
      <c r="B260" s="1">
        <v>2022</v>
      </c>
      <c r="C260" s="2">
        <v>44674</v>
      </c>
      <c r="D260" s="1" t="s">
        <v>72</v>
      </c>
      <c r="E260" s="1" t="s">
        <v>246</v>
      </c>
      <c r="F260" s="1" t="s">
        <v>247</v>
      </c>
      <c r="G260" s="13">
        <f>(C260-VLOOKUP(E260,Riders!$A$2:$C$3501,2,FALSE))/365</f>
        <v>29.824657534246576</v>
      </c>
      <c r="H260" s="1">
        <v>15</v>
      </c>
      <c r="I260" s="107">
        <v>8.9699074074074108E-3</v>
      </c>
      <c r="J260">
        <v>47.613</v>
      </c>
    </row>
    <row r="261" spans="1:10" x14ac:dyDescent="0.45">
      <c r="A261" s="1" t="s">
        <v>102</v>
      </c>
      <c r="B261" s="1">
        <v>2022</v>
      </c>
      <c r="C261" s="2">
        <v>44674</v>
      </c>
      <c r="D261" s="1" t="s">
        <v>72</v>
      </c>
      <c r="E261" s="1" t="s">
        <v>274</v>
      </c>
      <c r="F261" s="1" t="s">
        <v>29</v>
      </c>
      <c r="G261" s="13">
        <f>(C261-VLOOKUP(E261,Riders!$A$2:$C$3501,2,FALSE))/365</f>
        <v>21.312328767123287</v>
      </c>
      <c r="H261" s="1">
        <v>16</v>
      </c>
      <c r="I261" s="107">
        <v>8.9699074074074108E-3</v>
      </c>
      <c r="J261">
        <v>47.613</v>
      </c>
    </row>
    <row r="262" spans="1:10" x14ac:dyDescent="0.45">
      <c r="A262" s="1" t="s">
        <v>102</v>
      </c>
      <c r="B262" s="1">
        <v>2022</v>
      </c>
      <c r="C262" s="2">
        <v>44674</v>
      </c>
      <c r="D262" s="1" t="s">
        <v>72</v>
      </c>
      <c r="E262" s="1" t="s">
        <v>275</v>
      </c>
      <c r="F262" s="1" t="s">
        <v>21</v>
      </c>
      <c r="G262" s="13">
        <f>(C262-VLOOKUP(E262,Riders!$A$2:$C$3501,2,FALSE))/365</f>
        <v>23.315068493150687</v>
      </c>
      <c r="H262" s="1">
        <v>17</v>
      </c>
      <c r="I262" s="107">
        <v>8.9699074074074108E-3</v>
      </c>
      <c r="J262">
        <v>47.613</v>
      </c>
    </row>
    <row r="263" spans="1:10" x14ac:dyDescent="0.45">
      <c r="A263" s="1" t="s">
        <v>102</v>
      </c>
      <c r="B263" s="1">
        <v>2022</v>
      </c>
      <c r="C263" s="2">
        <v>44674</v>
      </c>
      <c r="D263" s="1" t="s">
        <v>72</v>
      </c>
      <c r="E263" s="1" t="s">
        <v>267</v>
      </c>
      <c r="F263" s="1" t="s">
        <v>56</v>
      </c>
      <c r="G263" s="13">
        <f>(C263-VLOOKUP(E263,Riders!$A$2:$C$3501,2,FALSE))/365</f>
        <v>23.328767123287673</v>
      </c>
      <c r="H263" s="1">
        <v>18</v>
      </c>
      <c r="I263" s="107">
        <v>8.9699074074074108E-3</v>
      </c>
      <c r="J263">
        <v>47.613</v>
      </c>
    </row>
    <row r="264" spans="1:10" x14ac:dyDescent="0.45">
      <c r="A264" s="1" t="s">
        <v>102</v>
      </c>
      <c r="B264" s="1">
        <v>2022</v>
      </c>
      <c r="C264" s="2">
        <v>44674</v>
      </c>
      <c r="D264" s="1" t="s">
        <v>72</v>
      </c>
      <c r="E264" s="1" t="s">
        <v>2329</v>
      </c>
      <c r="F264" s="1" t="s">
        <v>49</v>
      </c>
      <c r="G264" s="13">
        <f>(C264-VLOOKUP(E264,Riders!$A$2:$C$3501,2,FALSE))/365</f>
        <v>21.654794520547945</v>
      </c>
      <c r="H264" s="1">
        <v>19</v>
      </c>
      <c r="I264" s="107">
        <v>8.9699074074074108E-3</v>
      </c>
      <c r="J264">
        <v>47.613</v>
      </c>
    </row>
    <row r="265" spans="1:10" x14ac:dyDescent="0.45">
      <c r="A265" s="1" t="s">
        <v>102</v>
      </c>
      <c r="B265" s="1">
        <v>2022</v>
      </c>
      <c r="C265" s="2">
        <v>44674</v>
      </c>
      <c r="D265" s="1" t="s">
        <v>72</v>
      </c>
      <c r="E265" s="1" t="s">
        <v>231</v>
      </c>
      <c r="F265" s="1" t="s">
        <v>232</v>
      </c>
      <c r="G265" s="13">
        <f>(C265-VLOOKUP(E265,Riders!$A$2:$C$3501,2,FALSE))/365</f>
        <v>25.194520547945206</v>
      </c>
      <c r="H265" s="1">
        <v>20</v>
      </c>
      <c r="I265" s="107">
        <v>8.9699074074074108E-3</v>
      </c>
      <c r="J265">
        <v>47.613</v>
      </c>
    </row>
    <row r="266" spans="1:10" x14ac:dyDescent="0.45">
      <c r="A266" s="1" t="s">
        <v>102</v>
      </c>
      <c r="B266" s="1">
        <v>2022</v>
      </c>
      <c r="C266" s="2">
        <v>44674</v>
      </c>
      <c r="D266" s="1" t="s">
        <v>72</v>
      </c>
      <c r="E266" s="1" t="s">
        <v>260</v>
      </c>
      <c r="F266" s="1" t="s">
        <v>261</v>
      </c>
      <c r="G266" s="13">
        <f>(C266-VLOOKUP(E266,Riders!$A$2:$C$3501,2,FALSE))/365</f>
        <v>28.295890410958904</v>
      </c>
      <c r="H266" s="1">
        <v>21</v>
      </c>
      <c r="I266" s="107">
        <v>8.9699074074074108E-3</v>
      </c>
      <c r="J266">
        <v>47.613</v>
      </c>
    </row>
    <row r="267" spans="1:10" x14ac:dyDescent="0.45">
      <c r="A267" s="1" t="s">
        <v>102</v>
      </c>
      <c r="B267" s="1">
        <v>2022</v>
      </c>
      <c r="C267" s="2">
        <v>44674</v>
      </c>
      <c r="D267" s="1" t="s">
        <v>72</v>
      </c>
      <c r="E267" s="1" t="s">
        <v>242</v>
      </c>
      <c r="F267" s="1" t="s">
        <v>243</v>
      </c>
      <c r="G267" s="13">
        <f>(C267-VLOOKUP(E267,Riders!$A$2:$C$3501,2,FALSE))/365</f>
        <v>27.397260273972602</v>
      </c>
      <c r="H267" s="1">
        <v>22</v>
      </c>
      <c r="I267" s="107">
        <v>8.9699074074074108E-3</v>
      </c>
      <c r="J267">
        <v>47.613</v>
      </c>
    </row>
    <row r="268" spans="1:10" x14ac:dyDescent="0.45">
      <c r="A268" s="4" t="s">
        <v>108</v>
      </c>
      <c r="B268" s="4">
        <v>2021</v>
      </c>
      <c r="C268" s="5">
        <v>44491</v>
      </c>
      <c r="D268" s="4" t="s">
        <v>13</v>
      </c>
      <c r="E268" s="4" t="s">
        <v>269</v>
      </c>
      <c r="F268" s="4" t="s">
        <v>25</v>
      </c>
      <c r="G268" s="13">
        <f>(C268-VLOOKUP(E268,Riders!$A$2:$C$3501,2,FALSE))/365</f>
        <v>27.632876712328766</v>
      </c>
      <c r="H268" s="4">
        <v>1</v>
      </c>
      <c r="I268" s="107">
        <v>1.1342592592592592E-2</v>
      </c>
      <c r="J268">
        <v>47.755000000000003</v>
      </c>
    </row>
    <row r="269" spans="1:10" x14ac:dyDescent="0.45">
      <c r="A269" s="4" t="s">
        <v>108</v>
      </c>
      <c r="B269" s="4">
        <v>2021</v>
      </c>
      <c r="C269" s="5">
        <v>44491</v>
      </c>
      <c r="D269" s="4" t="s">
        <v>13</v>
      </c>
      <c r="E269" s="4" t="s">
        <v>227</v>
      </c>
      <c r="F269" s="4" t="s">
        <v>53</v>
      </c>
      <c r="G269" s="13">
        <f>(C269-VLOOKUP(E269,Riders!$A$2:$C$3501,2,FALSE))/365</f>
        <v>23.665753424657535</v>
      </c>
      <c r="H269" s="4">
        <v>2</v>
      </c>
      <c r="I269" s="107">
        <v>1.1342592592592592E-2</v>
      </c>
      <c r="J269">
        <v>47.755000000000003</v>
      </c>
    </row>
    <row r="270" spans="1:10" x14ac:dyDescent="0.45">
      <c r="A270" s="4" t="s">
        <v>108</v>
      </c>
      <c r="B270" s="4">
        <v>2021</v>
      </c>
      <c r="C270" s="5">
        <v>44491</v>
      </c>
      <c r="D270" s="4" t="s">
        <v>13</v>
      </c>
      <c r="E270" s="4" t="s">
        <v>215</v>
      </c>
      <c r="F270" s="4" t="s">
        <v>17</v>
      </c>
      <c r="G270" s="13">
        <f>(C270-VLOOKUP(E270,Riders!$A$2:$C$3501,2,FALSE))/365</f>
        <v>22.791780821917808</v>
      </c>
      <c r="H270" s="4">
        <v>3</v>
      </c>
      <c r="I270" s="107">
        <v>1.13425925925926E-2</v>
      </c>
      <c r="J270">
        <v>47.755000000000003</v>
      </c>
    </row>
    <row r="271" spans="1:10" x14ac:dyDescent="0.45">
      <c r="A271" s="4" t="s">
        <v>108</v>
      </c>
      <c r="B271" s="4">
        <v>2021</v>
      </c>
      <c r="C271" s="5">
        <v>44491</v>
      </c>
      <c r="D271" s="4" t="s">
        <v>13</v>
      </c>
      <c r="E271" s="4" t="s">
        <v>236</v>
      </c>
      <c r="F271" s="4" t="s">
        <v>51</v>
      </c>
      <c r="G271" s="13">
        <f>(C271-VLOOKUP(E271,Riders!$A$2:$C$3501,2,FALSE))/365</f>
        <v>25.967123287671232</v>
      </c>
      <c r="H271" s="4">
        <v>4</v>
      </c>
      <c r="I271" s="107">
        <v>1.13425925925926E-2</v>
      </c>
      <c r="J271">
        <v>47.755000000000003</v>
      </c>
    </row>
    <row r="272" spans="1:10" x14ac:dyDescent="0.45">
      <c r="A272" s="4" t="s">
        <v>108</v>
      </c>
      <c r="B272" s="4">
        <v>2021</v>
      </c>
      <c r="C272" s="5">
        <v>44491</v>
      </c>
      <c r="D272" s="4" t="s">
        <v>13</v>
      </c>
      <c r="E272" s="4" t="s">
        <v>214</v>
      </c>
      <c r="F272" s="4" t="s">
        <v>67</v>
      </c>
      <c r="G272" s="13">
        <f>(C272-VLOOKUP(E272,Riders!$A$2:$C$3501,2,FALSE))/365</f>
        <v>26.846575342465755</v>
      </c>
      <c r="H272" s="4">
        <v>5</v>
      </c>
      <c r="I272" s="107">
        <v>1.13425925925926E-2</v>
      </c>
      <c r="J272">
        <v>47.755000000000003</v>
      </c>
    </row>
    <row r="273" spans="1:10" x14ac:dyDescent="0.45">
      <c r="A273" s="4" t="s">
        <v>108</v>
      </c>
      <c r="B273" s="4">
        <v>2021</v>
      </c>
      <c r="C273" s="5">
        <v>44491</v>
      </c>
      <c r="D273" s="4" t="s">
        <v>13</v>
      </c>
      <c r="E273" s="4" t="s">
        <v>222</v>
      </c>
      <c r="F273" s="4" t="s">
        <v>223</v>
      </c>
      <c r="G273" s="13">
        <f>(C273-VLOOKUP(E273,Riders!$A$2:$C$3501,2,FALSE))/365</f>
        <v>22.304109589041097</v>
      </c>
      <c r="H273" s="4">
        <v>6</v>
      </c>
      <c r="I273" s="107">
        <v>1.13425925925926E-2</v>
      </c>
      <c r="J273">
        <v>47.755000000000003</v>
      </c>
    </row>
    <row r="274" spans="1:10" x14ac:dyDescent="0.45">
      <c r="A274" s="4" t="s">
        <v>108</v>
      </c>
      <c r="B274" s="4">
        <v>2021</v>
      </c>
      <c r="C274" s="5">
        <v>44491</v>
      </c>
      <c r="D274" s="4" t="s">
        <v>13</v>
      </c>
      <c r="E274" s="4" t="s">
        <v>276</v>
      </c>
      <c r="F274" s="4" t="s">
        <v>120</v>
      </c>
      <c r="G274" s="13" t="e">
        <f>(C274-VLOOKUP(E274,Riders!$A$2:$C$3501,2,FALSE))/365</f>
        <v>#N/A</v>
      </c>
      <c r="H274" s="4">
        <v>7</v>
      </c>
      <c r="I274" s="107">
        <v>1.13425925925926E-2</v>
      </c>
      <c r="J274">
        <v>47.755000000000003</v>
      </c>
    </row>
    <row r="275" spans="1:10" x14ac:dyDescent="0.45">
      <c r="A275" s="4" t="s">
        <v>108</v>
      </c>
      <c r="B275" s="4">
        <v>2021</v>
      </c>
      <c r="C275" s="5">
        <v>44491</v>
      </c>
      <c r="D275" s="4" t="s">
        <v>13</v>
      </c>
      <c r="E275" s="4" t="s">
        <v>218</v>
      </c>
      <c r="F275" s="4" t="s">
        <v>19</v>
      </c>
      <c r="G275" s="13">
        <f>(C275-VLOOKUP(E275,Riders!$A$2:$C$3501,2,FALSE))/365</f>
        <v>20.123287671232877</v>
      </c>
      <c r="H275" s="4">
        <v>8</v>
      </c>
      <c r="I275" s="107">
        <v>1.13425925925926E-2</v>
      </c>
      <c r="J275">
        <v>47.755000000000003</v>
      </c>
    </row>
    <row r="276" spans="1:10" x14ac:dyDescent="0.45">
      <c r="A276" s="4" t="s">
        <v>108</v>
      </c>
      <c r="B276" s="4">
        <v>2021</v>
      </c>
      <c r="C276" s="5">
        <v>44491</v>
      </c>
      <c r="D276" s="4" t="s">
        <v>13</v>
      </c>
      <c r="E276" s="4" t="s">
        <v>229</v>
      </c>
      <c r="F276" s="4" t="s">
        <v>61</v>
      </c>
      <c r="G276" s="13">
        <f>(C276-VLOOKUP(E276,Riders!$A$2:$C$3501,2,FALSE))/365</f>
        <v>23.123287671232877</v>
      </c>
      <c r="H276" s="4">
        <v>9</v>
      </c>
      <c r="I276" s="107">
        <v>1.13425925925926E-2</v>
      </c>
      <c r="J276">
        <v>47.755000000000003</v>
      </c>
    </row>
    <row r="277" spans="1:10" x14ac:dyDescent="0.45">
      <c r="A277" s="4" t="s">
        <v>108</v>
      </c>
      <c r="B277" s="4">
        <v>2021</v>
      </c>
      <c r="C277" s="5">
        <v>44491</v>
      </c>
      <c r="D277" s="4" t="s">
        <v>13</v>
      </c>
      <c r="E277" s="4" t="s">
        <v>242</v>
      </c>
      <c r="F277" s="4" t="s">
        <v>243</v>
      </c>
      <c r="G277" s="13">
        <f>(C277-VLOOKUP(E277,Riders!$A$2:$C$3501,2,FALSE))/365</f>
        <v>26.895890410958906</v>
      </c>
      <c r="H277" s="4">
        <v>10</v>
      </c>
      <c r="I277" s="107">
        <v>1.13425925925926E-2</v>
      </c>
      <c r="J277">
        <v>47.755000000000003</v>
      </c>
    </row>
    <row r="278" spans="1:10" x14ac:dyDescent="0.45">
      <c r="A278" s="4" t="s">
        <v>108</v>
      </c>
      <c r="B278" s="4">
        <v>2021</v>
      </c>
      <c r="C278" s="5">
        <v>44491</v>
      </c>
      <c r="D278" s="4" t="s">
        <v>13</v>
      </c>
      <c r="E278" s="4" t="s">
        <v>237</v>
      </c>
      <c r="F278" s="4" t="s">
        <v>238</v>
      </c>
      <c r="G278" s="13">
        <f>(C278-VLOOKUP(E278,Riders!$A$2:$C$3501,2,FALSE))/365</f>
        <v>25.43013698630137</v>
      </c>
      <c r="H278" s="4">
        <v>11</v>
      </c>
      <c r="I278" s="107">
        <v>1.13425925925926E-2</v>
      </c>
      <c r="J278">
        <v>47.755000000000003</v>
      </c>
    </row>
    <row r="279" spans="1:10" x14ac:dyDescent="0.45">
      <c r="A279" s="4" t="s">
        <v>108</v>
      </c>
      <c r="B279" s="4">
        <v>2021</v>
      </c>
      <c r="C279" s="5">
        <v>44491</v>
      </c>
      <c r="D279" s="4" t="s">
        <v>13</v>
      </c>
      <c r="E279" s="4" t="s">
        <v>1415</v>
      </c>
      <c r="F279" s="4" t="s">
        <v>230</v>
      </c>
      <c r="G279" s="13">
        <f>(C279-VLOOKUP(E279,Riders!$A$2:$C$3501,2,FALSE))/365</f>
        <v>31.728767123287671</v>
      </c>
      <c r="H279" s="4">
        <v>12</v>
      </c>
      <c r="I279" s="107">
        <v>1.13425925925926E-2</v>
      </c>
      <c r="J279">
        <v>47.755000000000003</v>
      </c>
    </row>
    <row r="280" spans="1:10" x14ac:dyDescent="0.45">
      <c r="A280" s="4" t="s">
        <v>108</v>
      </c>
      <c r="B280" s="4">
        <v>2021</v>
      </c>
      <c r="C280" s="5">
        <v>44491</v>
      </c>
      <c r="D280" s="4" t="s">
        <v>13</v>
      </c>
      <c r="E280" s="4" t="s">
        <v>274</v>
      </c>
      <c r="F280" s="4" t="s">
        <v>29</v>
      </c>
      <c r="G280" s="13">
        <f>(C280-VLOOKUP(E280,Riders!$A$2:$C$3501,2,FALSE))/365</f>
        <v>20.81095890410959</v>
      </c>
      <c r="H280" s="4">
        <v>13</v>
      </c>
      <c r="I280" s="107">
        <v>1.13425925925926E-2</v>
      </c>
      <c r="J280">
        <v>47.755000000000003</v>
      </c>
    </row>
    <row r="281" spans="1:10" x14ac:dyDescent="0.45">
      <c r="A281" s="4" t="s">
        <v>108</v>
      </c>
      <c r="B281" s="4">
        <v>2021</v>
      </c>
      <c r="C281" s="5">
        <v>44491</v>
      </c>
      <c r="D281" s="4" t="s">
        <v>13</v>
      </c>
      <c r="E281" s="4" t="s">
        <v>231</v>
      </c>
      <c r="F281" s="4" t="s">
        <v>232</v>
      </c>
      <c r="G281" s="13">
        <f>(C281-VLOOKUP(E281,Riders!$A$2:$C$3501,2,FALSE))/365</f>
        <v>24.693150684931506</v>
      </c>
      <c r="H281" s="4">
        <v>14</v>
      </c>
      <c r="I281" s="107">
        <v>1.13425925925926E-2</v>
      </c>
      <c r="J281">
        <v>47.755000000000003</v>
      </c>
    </row>
    <row r="282" spans="1:10" x14ac:dyDescent="0.45">
      <c r="A282" s="4" t="s">
        <v>108</v>
      </c>
      <c r="B282" s="4">
        <v>2021</v>
      </c>
      <c r="C282" s="5">
        <v>44491</v>
      </c>
      <c r="D282" s="4" t="s">
        <v>13</v>
      </c>
      <c r="E282" s="4" t="s">
        <v>2329</v>
      </c>
      <c r="F282" s="4" t="s">
        <v>49</v>
      </c>
      <c r="G282" s="13">
        <f>(C282-VLOOKUP(E282,Riders!$A$2:$C$3501,2,FALSE))/365</f>
        <v>21.153424657534245</v>
      </c>
      <c r="H282" s="4">
        <v>15</v>
      </c>
      <c r="I282" s="107">
        <v>1.13425925925926E-2</v>
      </c>
      <c r="J282">
        <v>47.755000000000003</v>
      </c>
    </row>
    <row r="283" spans="1:10" x14ac:dyDescent="0.45">
      <c r="A283" s="4" t="s">
        <v>108</v>
      </c>
      <c r="B283" s="4">
        <v>2021</v>
      </c>
      <c r="C283" s="5">
        <v>44491</v>
      </c>
      <c r="D283" s="4" t="s">
        <v>13</v>
      </c>
      <c r="E283" s="4" t="s">
        <v>279</v>
      </c>
      <c r="F283" s="4" t="s">
        <v>47</v>
      </c>
      <c r="G283" s="13">
        <f>(C283-VLOOKUP(E283,Riders!$A$2:$C$3501,2,FALSE))/365</f>
        <v>25.435616438356163</v>
      </c>
      <c r="H283" s="4">
        <v>16</v>
      </c>
      <c r="I283" s="107">
        <v>1.13425925925926E-2</v>
      </c>
      <c r="J283">
        <v>47.755000000000003</v>
      </c>
    </row>
    <row r="284" spans="1:10" x14ac:dyDescent="0.45">
      <c r="A284" s="4" t="s">
        <v>108</v>
      </c>
      <c r="B284" s="4">
        <v>2021</v>
      </c>
      <c r="C284" s="5">
        <v>44491</v>
      </c>
      <c r="D284" s="4" t="s">
        <v>13</v>
      </c>
      <c r="E284" s="4" t="s">
        <v>282</v>
      </c>
      <c r="F284" s="4" t="s">
        <v>31</v>
      </c>
      <c r="G284" s="13">
        <f>(C284-VLOOKUP(E284,Riders!$A$2:$C$3501,2,FALSE))/365</f>
        <v>29.745205479452054</v>
      </c>
      <c r="H284" s="4">
        <v>17</v>
      </c>
      <c r="I284" s="107">
        <v>1.13425925925926E-2</v>
      </c>
      <c r="J284">
        <v>47.755000000000003</v>
      </c>
    </row>
    <row r="285" spans="1:10" x14ac:dyDescent="0.45">
      <c r="A285" s="4" t="s">
        <v>108</v>
      </c>
      <c r="B285" s="4">
        <v>2021</v>
      </c>
      <c r="C285" s="5">
        <v>44491</v>
      </c>
      <c r="D285" s="4" t="s">
        <v>13</v>
      </c>
      <c r="E285" s="4" t="s">
        <v>281</v>
      </c>
      <c r="F285" s="4" t="s">
        <v>110</v>
      </c>
      <c r="G285" s="13">
        <f>(C285-VLOOKUP(E285,Riders!$A$2:$C$3501,2,FALSE))/365</f>
        <v>27.523287671232875</v>
      </c>
      <c r="H285" s="4">
        <v>18</v>
      </c>
      <c r="I285" s="107">
        <v>1.13425925925926E-2</v>
      </c>
      <c r="J285">
        <v>47.755000000000003</v>
      </c>
    </row>
    <row r="286" spans="1:10" x14ac:dyDescent="0.45">
      <c r="A286" s="4" t="s">
        <v>108</v>
      </c>
      <c r="B286" s="4">
        <v>2021</v>
      </c>
      <c r="C286" s="5">
        <v>44491</v>
      </c>
      <c r="D286" s="4" t="s">
        <v>13</v>
      </c>
      <c r="E286" s="4" t="s">
        <v>277</v>
      </c>
      <c r="F286" s="4" t="s">
        <v>278</v>
      </c>
      <c r="G286" s="13">
        <f>(C286-VLOOKUP(E286,Riders!$A$2:$C$3501,2,FALSE))/365</f>
        <v>23.616438356164384</v>
      </c>
      <c r="H286" s="4">
        <v>19</v>
      </c>
      <c r="I286" s="107">
        <v>1.13425925925926E-2</v>
      </c>
      <c r="J286">
        <v>47.755000000000003</v>
      </c>
    </row>
    <row r="287" spans="1:10" x14ac:dyDescent="0.45">
      <c r="A287" s="4" t="s">
        <v>108</v>
      </c>
      <c r="B287" s="4">
        <v>2021</v>
      </c>
      <c r="C287" s="5">
        <v>44491</v>
      </c>
      <c r="D287" s="4" t="s">
        <v>13</v>
      </c>
      <c r="E287" s="4" t="s">
        <v>221</v>
      </c>
      <c r="F287" s="4" t="s">
        <v>40</v>
      </c>
      <c r="G287" s="13">
        <f>(C287-VLOOKUP(E287,Riders!$A$2:$C$3501,2,FALSE))/365</f>
        <v>24.550684931506851</v>
      </c>
      <c r="H287" s="4">
        <v>20</v>
      </c>
      <c r="I287" s="107">
        <v>1.13425925925926E-2</v>
      </c>
      <c r="J287">
        <v>47.755000000000003</v>
      </c>
    </row>
    <row r="288" spans="1:10" x14ac:dyDescent="0.45">
      <c r="A288" s="4" t="s">
        <v>108</v>
      </c>
      <c r="B288" s="4">
        <v>2021</v>
      </c>
      <c r="C288" s="5">
        <v>44491</v>
      </c>
      <c r="D288" s="4" t="s">
        <v>13</v>
      </c>
      <c r="E288" s="4" t="s">
        <v>255</v>
      </c>
      <c r="F288" s="4" t="s">
        <v>27</v>
      </c>
      <c r="G288" s="13">
        <f>(C288-VLOOKUP(E288,Riders!$A$2:$C$3501,2,FALSE))/365</f>
        <v>19.271232876712329</v>
      </c>
      <c r="H288" s="4">
        <v>21</v>
      </c>
      <c r="I288" s="107">
        <v>1.13425925925926E-2</v>
      </c>
      <c r="J288">
        <v>47.755000000000003</v>
      </c>
    </row>
    <row r="289" spans="1:10" x14ac:dyDescent="0.45">
      <c r="A289" s="4" t="s">
        <v>108</v>
      </c>
      <c r="B289" s="4">
        <v>2021</v>
      </c>
      <c r="C289" s="5">
        <v>44491</v>
      </c>
      <c r="D289" s="4" t="s">
        <v>13</v>
      </c>
      <c r="E289" s="4" t="s">
        <v>241</v>
      </c>
      <c r="F289" s="4" t="s">
        <v>44</v>
      </c>
      <c r="G289" s="13">
        <f>(C289-VLOOKUP(E289,Riders!$A$2:$C$3501,2,FALSE))/365</f>
        <v>19.227397260273971</v>
      </c>
      <c r="H289" s="4">
        <v>22</v>
      </c>
      <c r="I289" s="107">
        <v>1.13425925925926E-2</v>
      </c>
      <c r="J289">
        <v>47.755000000000003</v>
      </c>
    </row>
    <row r="290" spans="1:10" x14ac:dyDescent="0.45">
      <c r="A290" s="4" t="s">
        <v>108</v>
      </c>
      <c r="B290" s="4">
        <v>2021</v>
      </c>
      <c r="C290" s="5">
        <v>44491</v>
      </c>
      <c r="D290" s="4" t="s">
        <v>13</v>
      </c>
      <c r="E290" s="4" t="s">
        <v>280</v>
      </c>
      <c r="F290" s="4" t="s">
        <v>172</v>
      </c>
      <c r="G290" s="13">
        <f>(C290-VLOOKUP(E290,Riders!$A$2:$C$3501,2,FALSE))/365</f>
        <v>23.139726027397259</v>
      </c>
      <c r="H290" s="4">
        <v>23</v>
      </c>
      <c r="I290" s="107">
        <v>1.13425925925926E-2</v>
      </c>
      <c r="J290">
        <v>47.755000000000003</v>
      </c>
    </row>
    <row r="291" spans="1:10" x14ac:dyDescent="0.45">
      <c r="A291" s="4" t="s">
        <v>108</v>
      </c>
      <c r="B291" s="4">
        <v>2021</v>
      </c>
      <c r="C291" s="5">
        <v>44491</v>
      </c>
      <c r="D291" s="4" t="s">
        <v>13</v>
      </c>
      <c r="E291" s="4" t="s">
        <v>219</v>
      </c>
      <c r="F291" s="4" t="s">
        <v>220</v>
      </c>
      <c r="G291" s="13">
        <f>(C291-VLOOKUP(E291,Riders!$A$2:$C$3501,2,FALSE))/365</f>
        <v>29.169863013698631</v>
      </c>
      <c r="H291" s="4">
        <v>24</v>
      </c>
      <c r="I291" s="107">
        <v>1.13425925925926E-2</v>
      </c>
      <c r="J291">
        <v>47.755000000000003</v>
      </c>
    </row>
    <row r="292" spans="1:10" x14ac:dyDescent="0.45">
      <c r="A292" s="1" t="s">
        <v>71</v>
      </c>
      <c r="B292" s="1">
        <v>2021</v>
      </c>
      <c r="C292" s="2">
        <v>44450</v>
      </c>
      <c r="D292" s="1" t="s">
        <v>72</v>
      </c>
      <c r="E292" s="1" t="s">
        <v>268</v>
      </c>
      <c r="F292" s="1" t="s">
        <v>47</v>
      </c>
      <c r="G292" s="13">
        <f>(C292-VLOOKUP(E292,Riders!$A$2:$C$3501,2,FALSE))/365</f>
        <v>24.695890410958903</v>
      </c>
      <c r="H292" s="1">
        <v>1</v>
      </c>
      <c r="I292" s="107">
        <v>7.9282407407407409E-3</v>
      </c>
      <c r="J292">
        <v>44.646999999999998</v>
      </c>
    </row>
    <row r="293" spans="1:10" x14ac:dyDescent="0.45">
      <c r="A293" s="1" t="s">
        <v>71</v>
      </c>
      <c r="B293" s="1">
        <v>2021</v>
      </c>
      <c r="C293" s="2">
        <v>44450</v>
      </c>
      <c r="D293" s="1" t="s">
        <v>72</v>
      </c>
      <c r="E293" s="1" t="s">
        <v>283</v>
      </c>
      <c r="F293" s="1" t="s">
        <v>31</v>
      </c>
      <c r="G293" s="13">
        <f>(C293-VLOOKUP(E293,Riders!$A$2:$C$3501,2,FALSE))/365</f>
        <v>27.364383561643837</v>
      </c>
      <c r="H293" s="1">
        <v>2</v>
      </c>
      <c r="I293" s="107">
        <v>7.9282407407407409E-3</v>
      </c>
      <c r="J293">
        <v>44.646999999999998</v>
      </c>
    </row>
    <row r="294" spans="1:10" x14ac:dyDescent="0.45">
      <c r="A294" s="1" t="s">
        <v>71</v>
      </c>
      <c r="B294" s="1">
        <v>2021</v>
      </c>
      <c r="C294" s="2">
        <v>44450</v>
      </c>
      <c r="D294" s="1" t="s">
        <v>72</v>
      </c>
      <c r="E294" s="1" t="s">
        <v>275</v>
      </c>
      <c r="F294" s="1" t="s">
        <v>21</v>
      </c>
      <c r="G294" s="13">
        <f>(C294-VLOOKUP(E294,Riders!$A$2:$C$3501,2,FALSE))/365</f>
        <v>22.701369863013699</v>
      </c>
      <c r="H294" s="1">
        <v>3</v>
      </c>
      <c r="I294" s="107">
        <v>7.9282407407407392E-3</v>
      </c>
      <c r="J294">
        <v>44.646999999999998</v>
      </c>
    </row>
    <row r="295" spans="1:10" x14ac:dyDescent="0.45">
      <c r="A295" s="1" t="s">
        <v>71</v>
      </c>
      <c r="B295" s="1">
        <v>2021</v>
      </c>
      <c r="C295" s="2">
        <v>44450</v>
      </c>
      <c r="D295" s="1" t="s">
        <v>72</v>
      </c>
      <c r="E295" s="1" t="s">
        <v>2329</v>
      </c>
      <c r="F295" s="1" t="s">
        <v>49</v>
      </c>
      <c r="G295" s="13">
        <f>(C295-VLOOKUP(E295,Riders!$A$2:$C$3501,2,FALSE))/365</f>
        <v>21.041095890410958</v>
      </c>
      <c r="H295" s="1">
        <v>4</v>
      </c>
      <c r="I295" s="107">
        <v>7.9282407407407392E-3</v>
      </c>
      <c r="J295">
        <v>44.646999999999998</v>
      </c>
    </row>
    <row r="296" spans="1:10" x14ac:dyDescent="0.45">
      <c r="A296" s="1" t="s">
        <v>71</v>
      </c>
      <c r="B296" s="1">
        <v>2021</v>
      </c>
      <c r="C296" s="2">
        <v>44450</v>
      </c>
      <c r="D296" s="1" t="s">
        <v>72</v>
      </c>
      <c r="E296" s="1" t="s">
        <v>284</v>
      </c>
      <c r="F296" s="1" t="s">
        <v>51</v>
      </c>
      <c r="G296" s="13">
        <f>(C296-VLOOKUP(E296,Riders!$A$2:$C$3501,2,FALSE))/365</f>
        <v>19.610958904109587</v>
      </c>
      <c r="H296" s="1">
        <v>5</v>
      </c>
      <c r="I296" s="107">
        <v>7.9282407407407392E-3</v>
      </c>
      <c r="J296">
        <v>44.646999999999998</v>
      </c>
    </row>
    <row r="297" spans="1:10" x14ac:dyDescent="0.45">
      <c r="A297" s="1" t="s">
        <v>71</v>
      </c>
      <c r="B297" s="1">
        <v>2021</v>
      </c>
      <c r="C297" s="2">
        <v>44450</v>
      </c>
      <c r="D297" s="1" t="s">
        <v>72</v>
      </c>
      <c r="E297" s="1" t="s">
        <v>241</v>
      </c>
      <c r="F297" s="1" t="s">
        <v>44</v>
      </c>
      <c r="G297" s="13">
        <f>(C297-VLOOKUP(E297,Riders!$A$2:$C$3501,2,FALSE))/365</f>
        <v>19.115068493150684</v>
      </c>
      <c r="H297" s="1">
        <v>6</v>
      </c>
      <c r="I297" s="107">
        <v>7.9282407407407392E-3</v>
      </c>
      <c r="J297">
        <v>44.646999999999998</v>
      </c>
    </row>
    <row r="298" spans="1:10" x14ac:dyDescent="0.45">
      <c r="A298" s="1" t="s">
        <v>71</v>
      </c>
      <c r="B298" s="1">
        <v>2021</v>
      </c>
      <c r="C298" s="2">
        <v>44450</v>
      </c>
      <c r="D298" s="1" t="s">
        <v>72</v>
      </c>
      <c r="E298" s="1" t="s">
        <v>248</v>
      </c>
      <c r="F298" s="1" t="s">
        <v>91</v>
      </c>
      <c r="G298" s="13">
        <f>(C298-VLOOKUP(E298,Riders!$A$2:$C$3501,2,FALSE))/365</f>
        <v>22.068493150684933</v>
      </c>
      <c r="H298" s="1">
        <v>7</v>
      </c>
      <c r="I298" s="107">
        <v>7.9282407407407392E-3</v>
      </c>
      <c r="J298">
        <v>44.646999999999998</v>
      </c>
    </row>
    <row r="299" spans="1:10" x14ac:dyDescent="0.45">
      <c r="A299" s="1" t="s">
        <v>71</v>
      </c>
      <c r="B299" s="1">
        <v>2021</v>
      </c>
      <c r="C299" s="2">
        <v>44450</v>
      </c>
      <c r="D299" s="1" t="s">
        <v>72</v>
      </c>
      <c r="E299" s="1" t="s">
        <v>228</v>
      </c>
      <c r="F299" s="1" t="s">
        <v>15</v>
      </c>
      <c r="G299" s="13">
        <f>(C299-VLOOKUP(E299,Riders!$A$2:$C$3501,2,FALSE))/365</f>
        <v>22.210958904109589</v>
      </c>
      <c r="H299" s="1">
        <v>8</v>
      </c>
      <c r="I299" s="107">
        <v>7.9282407407407392E-3</v>
      </c>
      <c r="J299">
        <v>44.646999999999998</v>
      </c>
    </row>
    <row r="300" spans="1:10" x14ac:dyDescent="0.45">
      <c r="A300" s="1" t="s">
        <v>71</v>
      </c>
      <c r="B300" s="1">
        <v>2021</v>
      </c>
      <c r="C300" s="2">
        <v>44450</v>
      </c>
      <c r="D300" s="1" t="s">
        <v>72</v>
      </c>
      <c r="E300" s="1" t="s">
        <v>224</v>
      </c>
      <c r="F300" s="1" t="s">
        <v>225</v>
      </c>
      <c r="G300" s="13">
        <f>(C300-VLOOKUP(E300,Riders!$A$2:$C$3501,2,FALSE))/365</f>
        <v>21.756164383561643</v>
      </c>
      <c r="H300" s="1">
        <v>9</v>
      </c>
      <c r="I300" s="107">
        <v>7.9282407407407392E-3</v>
      </c>
      <c r="J300">
        <v>44.646999999999998</v>
      </c>
    </row>
    <row r="301" spans="1:10" x14ac:dyDescent="0.45">
      <c r="A301" s="1" t="s">
        <v>71</v>
      </c>
      <c r="B301" s="1">
        <v>2021</v>
      </c>
      <c r="C301" s="2">
        <v>44450</v>
      </c>
      <c r="D301" s="1" t="s">
        <v>72</v>
      </c>
      <c r="E301" s="1" t="s">
        <v>271</v>
      </c>
      <c r="F301" s="1" t="s">
        <v>67</v>
      </c>
      <c r="G301" s="13">
        <f>(C301-VLOOKUP(E301,Riders!$A$2:$C$3501,2,FALSE))/365</f>
        <v>27.235616438356164</v>
      </c>
      <c r="H301" s="1">
        <v>10</v>
      </c>
      <c r="I301" s="107">
        <v>7.9282407407407392E-3</v>
      </c>
      <c r="J301">
        <v>44.646999999999998</v>
      </c>
    </row>
    <row r="302" spans="1:10" x14ac:dyDescent="0.45">
      <c r="A302" s="1" t="s">
        <v>71</v>
      </c>
      <c r="B302" s="1">
        <v>2021</v>
      </c>
      <c r="C302" s="2">
        <v>44450</v>
      </c>
      <c r="D302" s="1" t="s">
        <v>72</v>
      </c>
      <c r="E302" s="3" t="s">
        <v>253</v>
      </c>
      <c r="F302" s="1" t="s">
        <v>254</v>
      </c>
      <c r="G302" s="13">
        <f>(C302-VLOOKUP(E302,Riders!$A$2:$C$3501,2,FALSE))/365</f>
        <v>26.164383561643834</v>
      </c>
      <c r="H302" s="1">
        <v>11</v>
      </c>
      <c r="I302" s="107">
        <v>7.9282407407407392E-3</v>
      </c>
      <c r="J302">
        <v>44.646999999999998</v>
      </c>
    </row>
    <row r="303" spans="1:10" x14ac:dyDescent="0.45">
      <c r="A303" s="1" t="s">
        <v>71</v>
      </c>
      <c r="B303" s="1">
        <v>2021</v>
      </c>
      <c r="C303" s="2">
        <v>44450</v>
      </c>
      <c r="D303" s="1" t="s">
        <v>72</v>
      </c>
      <c r="E303" s="1" t="s">
        <v>285</v>
      </c>
      <c r="F303" s="1" t="s">
        <v>286</v>
      </c>
      <c r="G303" s="13">
        <f>(C303-VLOOKUP(E303,Riders!$A$2:$C$3501,2,FALSE))/365</f>
        <v>21.2</v>
      </c>
      <c r="H303" s="1">
        <v>12</v>
      </c>
      <c r="I303" s="107">
        <v>7.9282407407407392E-3</v>
      </c>
      <c r="J303">
        <v>44.646999999999998</v>
      </c>
    </row>
    <row r="304" spans="1:10" x14ac:dyDescent="0.45">
      <c r="A304" s="1" t="s">
        <v>71</v>
      </c>
      <c r="B304" s="1">
        <v>2021</v>
      </c>
      <c r="C304" s="2">
        <v>44450</v>
      </c>
      <c r="D304" s="1" t="s">
        <v>72</v>
      </c>
      <c r="E304" s="1" t="s">
        <v>288</v>
      </c>
      <c r="F304" s="1" t="s">
        <v>264</v>
      </c>
      <c r="G304" s="13">
        <f>(C304-VLOOKUP(E304,Riders!$A$2:$C$3501,2,FALSE))/365</f>
        <v>19.780821917808218</v>
      </c>
      <c r="H304" s="1">
        <v>13</v>
      </c>
      <c r="I304" s="107">
        <v>7.9282407407407392E-3</v>
      </c>
      <c r="J304">
        <v>44.646999999999998</v>
      </c>
    </row>
    <row r="305" spans="1:10" x14ac:dyDescent="0.45">
      <c r="A305" s="1" t="s">
        <v>71</v>
      </c>
      <c r="B305" s="1">
        <v>2021</v>
      </c>
      <c r="C305" s="2">
        <v>44450</v>
      </c>
      <c r="D305" s="1" t="s">
        <v>72</v>
      </c>
      <c r="E305" s="1" t="s">
        <v>287</v>
      </c>
      <c r="F305" s="1" t="s">
        <v>59</v>
      </c>
      <c r="G305" s="13">
        <f>(C305-VLOOKUP(E305,Riders!$A$2:$C$3501,2,FALSE))/365</f>
        <v>23.953424657534246</v>
      </c>
      <c r="H305" s="1">
        <v>14</v>
      </c>
      <c r="I305" s="107">
        <v>7.9282407407407392E-3</v>
      </c>
      <c r="J305">
        <v>44.646999999999998</v>
      </c>
    </row>
    <row r="306" spans="1:10" x14ac:dyDescent="0.45">
      <c r="A306" s="1" t="s">
        <v>71</v>
      </c>
      <c r="B306" s="1">
        <v>2021</v>
      </c>
      <c r="C306" s="2">
        <v>44450</v>
      </c>
      <c r="D306" s="1" t="s">
        <v>72</v>
      </c>
      <c r="E306" s="1" t="s">
        <v>289</v>
      </c>
      <c r="F306" s="1" t="s">
        <v>70</v>
      </c>
      <c r="G306" s="13">
        <f>(C306-VLOOKUP(E306,Riders!$A$2:$C$3501,2,FALSE))/365</f>
        <v>22.493150684931507</v>
      </c>
      <c r="H306" s="1">
        <v>15</v>
      </c>
      <c r="I306" s="107">
        <v>7.9282407407407392E-3</v>
      </c>
      <c r="J306">
        <v>44.646999999999998</v>
      </c>
    </row>
    <row r="307" spans="1:10" x14ac:dyDescent="0.45">
      <c r="A307" s="1" t="s">
        <v>862</v>
      </c>
      <c r="B307" s="1">
        <v>2021</v>
      </c>
      <c r="C307" s="19">
        <v>44416</v>
      </c>
      <c r="D307" s="1" t="s">
        <v>654</v>
      </c>
      <c r="E307" s="3" t="s">
        <v>215</v>
      </c>
      <c r="F307" s="3" t="s">
        <v>17</v>
      </c>
      <c r="G307" s="13">
        <f>(C307-VLOOKUP(E307,Riders!$A$2:$C$3501,2,FALSE))/365</f>
        <v>22.586301369863012</v>
      </c>
      <c r="H307" s="1">
        <v>1</v>
      </c>
      <c r="I307" s="107">
        <v>7.5115740740740742E-3</v>
      </c>
      <c r="J307">
        <v>48.478999999999999</v>
      </c>
    </row>
    <row r="308" spans="1:10" x14ac:dyDescent="0.45">
      <c r="A308" s="1" t="s">
        <v>862</v>
      </c>
      <c r="B308" s="1">
        <v>2021</v>
      </c>
      <c r="C308" s="19">
        <v>44416</v>
      </c>
      <c r="D308" s="1" t="s">
        <v>654</v>
      </c>
      <c r="E308" s="3" t="s">
        <v>221</v>
      </c>
      <c r="F308" s="3" t="s">
        <v>40</v>
      </c>
      <c r="G308" s="13">
        <f>(C308-VLOOKUP(E308,Riders!$A$2:$C$3501,2,FALSE))/365</f>
        <v>24.345205479452055</v>
      </c>
      <c r="H308" s="1">
        <v>2</v>
      </c>
      <c r="I308" s="107">
        <v>7.5115740740740742E-3</v>
      </c>
      <c r="J308">
        <v>48.478999999999999</v>
      </c>
    </row>
    <row r="309" spans="1:10" x14ac:dyDescent="0.45">
      <c r="A309" s="1" t="s">
        <v>862</v>
      </c>
      <c r="B309" s="1">
        <v>2021</v>
      </c>
      <c r="C309" s="19">
        <v>44416</v>
      </c>
      <c r="D309" s="1" t="s">
        <v>654</v>
      </c>
      <c r="E309" s="3" t="s">
        <v>237</v>
      </c>
      <c r="F309" s="3" t="s">
        <v>238</v>
      </c>
      <c r="G309" s="13">
        <f>(C309-VLOOKUP(E309,Riders!$A$2:$C$3501,2,FALSE))/365</f>
        <v>25.224657534246575</v>
      </c>
      <c r="H309" s="1">
        <v>3</v>
      </c>
      <c r="I309" s="107">
        <v>7.5115740740740698E-3</v>
      </c>
      <c r="J309">
        <v>48.478999999999999</v>
      </c>
    </row>
    <row r="310" spans="1:10" x14ac:dyDescent="0.45">
      <c r="A310" s="1" t="s">
        <v>862</v>
      </c>
      <c r="B310" s="1">
        <v>2021</v>
      </c>
      <c r="C310" s="19">
        <v>44416</v>
      </c>
      <c r="D310" s="1" t="s">
        <v>654</v>
      </c>
      <c r="E310" s="3" t="s">
        <v>214</v>
      </c>
      <c r="F310" s="3" t="s">
        <v>67</v>
      </c>
      <c r="G310" s="13">
        <f>(C310-VLOOKUP(E310,Riders!$A$2:$C$3501,2,FALSE))/365</f>
        <v>26.641095890410959</v>
      </c>
      <c r="H310" s="1">
        <v>4</v>
      </c>
      <c r="I310" s="107">
        <v>7.5115740740740698E-3</v>
      </c>
      <c r="J310">
        <v>48.478999999999999</v>
      </c>
    </row>
    <row r="311" spans="1:10" x14ac:dyDescent="0.45">
      <c r="A311" s="1" t="s">
        <v>862</v>
      </c>
      <c r="B311" s="1">
        <v>2021</v>
      </c>
      <c r="C311" s="19">
        <v>44416</v>
      </c>
      <c r="D311" s="1" t="s">
        <v>654</v>
      </c>
      <c r="E311" s="3" t="s">
        <v>222</v>
      </c>
      <c r="F311" s="3" t="s">
        <v>223</v>
      </c>
      <c r="G311" s="13">
        <f>(C311-VLOOKUP(E311,Riders!$A$2:$C$3501,2,FALSE))/365</f>
        <v>22.098630136986301</v>
      </c>
      <c r="H311" s="1">
        <v>5</v>
      </c>
      <c r="I311" s="107">
        <v>7.5115740740740698E-3</v>
      </c>
      <c r="J311">
        <v>48.478999999999999</v>
      </c>
    </row>
    <row r="312" spans="1:10" x14ac:dyDescent="0.45">
      <c r="A312" s="1" t="s">
        <v>862</v>
      </c>
      <c r="B312" s="1">
        <v>2021</v>
      </c>
      <c r="C312" s="19">
        <v>44416</v>
      </c>
      <c r="D312" s="1" t="s">
        <v>654</v>
      </c>
      <c r="E312" s="3" t="s">
        <v>276</v>
      </c>
      <c r="F312" s="3" t="s">
        <v>120</v>
      </c>
      <c r="G312" s="13" t="e">
        <f>(C312-VLOOKUP(E312,Riders!$A$2:$C$3501,2,FALSE))/365</f>
        <v>#N/A</v>
      </c>
      <c r="H312" s="1">
        <v>6</v>
      </c>
      <c r="I312" s="107">
        <v>7.5115740740740698E-3</v>
      </c>
      <c r="J312">
        <v>48.478999999999999</v>
      </c>
    </row>
    <row r="313" spans="1:10" x14ac:dyDescent="0.45">
      <c r="A313" s="1" t="s">
        <v>862</v>
      </c>
      <c r="B313" s="1">
        <v>2021</v>
      </c>
      <c r="C313" s="19">
        <v>44416</v>
      </c>
      <c r="D313" s="1" t="s">
        <v>654</v>
      </c>
      <c r="E313" s="3" t="s">
        <v>307</v>
      </c>
      <c r="F313" s="3" t="s">
        <v>27</v>
      </c>
      <c r="G313" s="13">
        <f>(C313-VLOOKUP(E313,Riders!$A$2:$C$3501,2,FALSE))/365</f>
        <v>28.205479452054796</v>
      </c>
      <c r="H313" s="1">
        <v>7</v>
      </c>
      <c r="I313" s="107">
        <v>7.5115740740740698E-3</v>
      </c>
      <c r="J313">
        <v>48.478999999999999</v>
      </c>
    </row>
    <row r="314" spans="1:10" x14ac:dyDescent="0.45">
      <c r="A314" s="1" t="s">
        <v>862</v>
      </c>
      <c r="B314" s="1">
        <v>2021</v>
      </c>
      <c r="C314" s="19">
        <v>44416</v>
      </c>
      <c r="D314" s="1" t="s">
        <v>654</v>
      </c>
      <c r="E314" s="3" t="s">
        <v>219</v>
      </c>
      <c r="F314" s="3" t="s">
        <v>220</v>
      </c>
      <c r="G314" s="13">
        <f>(C314-VLOOKUP(E314,Riders!$A$2:$C$3501,2,FALSE))/365</f>
        <v>28.964383561643835</v>
      </c>
      <c r="H314" s="1">
        <v>8</v>
      </c>
      <c r="I314" s="107">
        <v>7.5115740740740698E-3</v>
      </c>
      <c r="J314">
        <v>48.478999999999999</v>
      </c>
    </row>
    <row r="315" spans="1:10" x14ac:dyDescent="0.45">
      <c r="A315" s="1" t="s">
        <v>862</v>
      </c>
      <c r="B315" s="1">
        <v>2021</v>
      </c>
      <c r="C315" s="19">
        <v>44416</v>
      </c>
      <c r="D315" s="1" t="s">
        <v>654</v>
      </c>
      <c r="E315" s="3" t="s">
        <v>233</v>
      </c>
      <c r="F315" s="3" t="s">
        <v>56</v>
      </c>
      <c r="G315" s="13">
        <f>(C315-VLOOKUP(E315,Riders!$A$2:$C$3501,2,FALSE))/365</f>
        <v>25.936986301369863</v>
      </c>
      <c r="H315" s="1">
        <v>9</v>
      </c>
      <c r="I315" s="107">
        <v>7.5115740740740698E-3</v>
      </c>
      <c r="J315">
        <v>48.478999999999999</v>
      </c>
    </row>
    <row r="316" spans="1:10" x14ac:dyDescent="0.45">
      <c r="A316" s="1" t="s">
        <v>862</v>
      </c>
      <c r="B316" s="1">
        <v>2021</v>
      </c>
      <c r="C316" s="19">
        <v>44416</v>
      </c>
      <c r="D316" s="1" t="s">
        <v>654</v>
      </c>
      <c r="E316" s="3" t="s">
        <v>304</v>
      </c>
      <c r="F316" s="3" t="s">
        <v>29</v>
      </c>
      <c r="G316" s="13">
        <f>(C316-VLOOKUP(E316,Riders!$A$2:$C$3501,2,FALSE))/365</f>
        <v>24.69041095890411</v>
      </c>
      <c r="H316" s="1">
        <v>10</v>
      </c>
      <c r="I316" s="107">
        <v>7.5115740740740698E-3</v>
      </c>
      <c r="J316">
        <v>48.478999999999999</v>
      </c>
    </row>
    <row r="317" spans="1:10" x14ac:dyDescent="0.45">
      <c r="A317" s="1" t="s">
        <v>862</v>
      </c>
      <c r="B317" s="1">
        <v>2021</v>
      </c>
      <c r="C317" s="19">
        <v>44416</v>
      </c>
      <c r="D317" s="1" t="s">
        <v>654</v>
      </c>
      <c r="E317" s="3" t="s">
        <v>306</v>
      </c>
      <c r="F317" s="3" t="s">
        <v>19</v>
      </c>
      <c r="G317" s="13">
        <f>(C317-VLOOKUP(E317,Riders!$A$2:$C$3501,2,FALSE))/365</f>
        <v>38.841095890410962</v>
      </c>
      <c r="H317" s="1">
        <v>11</v>
      </c>
      <c r="I317" s="107">
        <v>7.5115740740740698E-3</v>
      </c>
      <c r="J317">
        <v>48.478999999999999</v>
      </c>
    </row>
    <row r="318" spans="1:10" x14ac:dyDescent="0.45">
      <c r="A318" s="1" t="s">
        <v>862</v>
      </c>
      <c r="B318" s="1">
        <v>2021</v>
      </c>
      <c r="C318" s="19">
        <v>44416</v>
      </c>
      <c r="D318" s="1" t="s">
        <v>654</v>
      </c>
      <c r="E318" s="3" t="s">
        <v>599</v>
      </c>
      <c r="F318" s="3" t="s">
        <v>863</v>
      </c>
      <c r="G318" s="13" t="e">
        <f>(C318-VLOOKUP(E318,Riders!$A$2:$C$3501,2,FALSE))/365</f>
        <v>#N/A</v>
      </c>
      <c r="H318" s="1">
        <v>12</v>
      </c>
      <c r="I318" s="107">
        <v>7.5115740740740698E-3</v>
      </c>
      <c r="J318">
        <v>48.478999999999999</v>
      </c>
    </row>
    <row r="319" spans="1:10" x14ac:dyDescent="0.45">
      <c r="A319" s="1" t="s">
        <v>862</v>
      </c>
      <c r="B319" s="1">
        <v>2021</v>
      </c>
      <c r="C319" s="19">
        <v>44416</v>
      </c>
      <c r="D319" s="1" t="s">
        <v>654</v>
      </c>
      <c r="E319" s="3" t="s">
        <v>309</v>
      </c>
      <c r="F319" s="3" t="s">
        <v>25</v>
      </c>
      <c r="G319" s="13">
        <f>(C319-VLOOKUP(E319,Riders!$A$2:$C$3501,2,FALSE))/365</f>
        <v>29.30958904109589</v>
      </c>
      <c r="H319" s="1">
        <v>13</v>
      </c>
      <c r="I319" s="107">
        <v>7.5115740740740698E-3</v>
      </c>
      <c r="J319">
        <v>48.478999999999999</v>
      </c>
    </row>
    <row r="320" spans="1:10" x14ac:dyDescent="0.45">
      <c r="A320" s="1" t="s">
        <v>862</v>
      </c>
      <c r="B320" s="1">
        <v>2021</v>
      </c>
      <c r="C320" s="19">
        <v>44416</v>
      </c>
      <c r="D320" s="1" t="s">
        <v>654</v>
      </c>
      <c r="E320" s="3" t="s">
        <v>244</v>
      </c>
      <c r="F320" s="3" t="s">
        <v>38</v>
      </c>
      <c r="G320" s="13">
        <f>(C320-VLOOKUP(E320,Riders!$A$2:$C$3501,2,FALSE))/365</f>
        <v>27.358904109589041</v>
      </c>
      <c r="H320" s="1">
        <v>14</v>
      </c>
      <c r="I320" s="107">
        <v>7.5115740740740698E-3</v>
      </c>
      <c r="J320">
        <v>48.478999999999999</v>
      </c>
    </row>
    <row r="321" spans="1:10" x14ac:dyDescent="0.45">
      <c r="A321" s="1" t="s">
        <v>862</v>
      </c>
      <c r="B321" s="1">
        <v>2021</v>
      </c>
      <c r="C321" s="19">
        <v>44416</v>
      </c>
      <c r="D321" s="1" t="s">
        <v>654</v>
      </c>
      <c r="E321" s="3" t="s">
        <v>227</v>
      </c>
      <c r="F321" s="3" t="s">
        <v>53</v>
      </c>
      <c r="G321" s="13">
        <f>(C321-VLOOKUP(E321,Riders!$A$2:$C$3501,2,FALSE))/365</f>
        <v>23.460273972602739</v>
      </c>
      <c r="H321" s="1">
        <v>15</v>
      </c>
      <c r="I321" s="107">
        <v>7.5115740740740698E-3</v>
      </c>
      <c r="J321">
        <v>48.478999999999999</v>
      </c>
    </row>
    <row r="322" spans="1:10" x14ac:dyDescent="0.45">
      <c r="A322" s="1" t="s">
        <v>862</v>
      </c>
      <c r="B322" s="1">
        <v>2021</v>
      </c>
      <c r="C322" s="19">
        <v>44416</v>
      </c>
      <c r="D322" s="1" t="s">
        <v>654</v>
      </c>
      <c r="E322" s="3" t="s">
        <v>340</v>
      </c>
      <c r="F322" s="3" t="s">
        <v>65</v>
      </c>
      <c r="G322" s="13">
        <f>(C322-VLOOKUP(E322,Riders!$A$2:$C$3501,2,FALSE))/365</f>
        <v>26.219178082191782</v>
      </c>
      <c r="H322" s="1">
        <v>16</v>
      </c>
      <c r="I322" s="107">
        <v>7.5115740740740698E-3</v>
      </c>
      <c r="J322">
        <v>48.478999999999999</v>
      </c>
    </row>
    <row r="323" spans="1:10" x14ac:dyDescent="0.45">
      <c r="A323" s="1" t="s">
        <v>862</v>
      </c>
      <c r="B323" s="1">
        <v>2021</v>
      </c>
      <c r="C323" s="19">
        <v>44416</v>
      </c>
      <c r="D323" s="1" t="s">
        <v>654</v>
      </c>
      <c r="E323" s="3" t="s">
        <v>234</v>
      </c>
      <c r="F323" s="3" t="s">
        <v>235</v>
      </c>
      <c r="G323" s="13">
        <f>(C323-VLOOKUP(E323,Riders!$A$2:$C$3501,2,FALSE))/365</f>
        <v>24.884931506849316</v>
      </c>
      <c r="H323" s="1">
        <v>17</v>
      </c>
      <c r="I323" s="107">
        <v>7.5115740740740698E-3</v>
      </c>
      <c r="J323">
        <v>48.478999999999999</v>
      </c>
    </row>
    <row r="324" spans="1:10" x14ac:dyDescent="0.45">
      <c r="A324" s="1" t="s">
        <v>862</v>
      </c>
      <c r="B324" s="1">
        <v>2021</v>
      </c>
      <c r="C324" s="19">
        <v>44416</v>
      </c>
      <c r="D324" s="1" t="s">
        <v>654</v>
      </c>
      <c r="E324" s="3" t="s">
        <v>315</v>
      </c>
      <c r="F324" s="3" t="s">
        <v>36</v>
      </c>
      <c r="G324" s="13">
        <f>(C324-VLOOKUP(E324,Riders!$A$2:$C$3501,2,FALSE))/365</f>
        <v>29.676712328767124</v>
      </c>
      <c r="H324" s="1">
        <v>18</v>
      </c>
      <c r="I324" s="107">
        <v>7.5115740740740698E-3</v>
      </c>
      <c r="J324">
        <v>48.478999999999999</v>
      </c>
    </row>
    <row r="325" spans="1:10" x14ac:dyDescent="0.45">
      <c r="A325" s="1" t="s">
        <v>862</v>
      </c>
      <c r="B325" s="1">
        <v>2021</v>
      </c>
      <c r="C325" s="19">
        <v>44416</v>
      </c>
      <c r="D325" s="1" t="s">
        <v>654</v>
      </c>
      <c r="E325" s="3" t="s">
        <v>305</v>
      </c>
      <c r="F325" s="3" t="s">
        <v>172</v>
      </c>
      <c r="G325" s="13">
        <f>(C325-VLOOKUP(E325,Riders!$A$2:$C$3501,2,FALSE))/365</f>
        <v>37.046575342465751</v>
      </c>
      <c r="H325" s="1">
        <v>19</v>
      </c>
      <c r="I325" s="107">
        <v>7.5115740740740698E-3</v>
      </c>
      <c r="J325">
        <v>48.478999999999999</v>
      </c>
    </row>
    <row r="326" spans="1:10" x14ac:dyDescent="0.45">
      <c r="A326" s="4" t="s">
        <v>117</v>
      </c>
      <c r="B326" s="4">
        <v>2021</v>
      </c>
      <c r="C326" s="5">
        <v>44387</v>
      </c>
      <c r="D326" s="4" t="s">
        <v>72</v>
      </c>
      <c r="E326" s="4" t="s">
        <v>222</v>
      </c>
      <c r="F326" s="4" t="s">
        <v>223</v>
      </c>
      <c r="G326" s="13">
        <f>(C326-VLOOKUP(E326,Riders!$A$2:$C$3501,2,FALSE))/365</f>
        <v>22.019178082191782</v>
      </c>
      <c r="H326" s="4">
        <v>1</v>
      </c>
      <c r="I326" s="107">
        <v>6.5046296296296302E-3</v>
      </c>
      <c r="J326">
        <v>46.423000000000002</v>
      </c>
    </row>
    <row r="327" spans="1:10" x14ac:dyDescent="0.45">
      <c r="A327" s="4" t="s">
        <v>117</v>
      </c>
      <c r="B327" s="4">
        <v>2021</v>
      </c>
      <c r="C327" s="5">
        <v>44387</v>
      </c>
      <c r="D327" s="4" t="s">
        <v>72</v>
      </c>
      <c r="E327" s="4" t="s">
        <v>277</v>
      </c>
      <c r="F327" s="4" t="s">
        <v>278</v>
      </c>
      <c r="G327" s="13">
        <f>(C327-VLOOKUP(E327,Riders!$A$2:$C$3501,2,FALSE))/365</f>
        <v>23.331506849315069</v>
      </c>
      <c r="H327" s="4">
        <v>2</v>
      </c>
      <c r="I327" s="107">
        <v>6.5046296296296302E-3</v>
      </c>
      <c r="J327">
        <v>46.423000000000002</v>
      </c>
    </row>
    <row r="328" spans="1:10" x14ac:dyDescent="0.45">
      <c r="A328" s="4" t="s">
        <v>117</v>
      </c>
      <c r="B328" s="4">
        <v>2021</v>
      </c>
      <c r="C328" s="5">
        <v>44387</v>
      </c>
      <c r="D328" s="4" t="s">
        <v>72</v>
      </c>
      <c r="E328" s="4" t="s">
        <v>242</v>
      </c>
      <c r="F328" s="4" t="s">
        <v>243</v>
      </c>
      <c r="G328" s="13">
        <f>(C328-VLOOKUP(E328,Riders!$A$2:$C$3501,2,FALSE))/365</f>
        <v>26.610958904109587</v>
      </c>
      <c r="H328" s="4">
        <v>3</v>
      </c>
      <c r="I328" s="107">
        <v>6.5046296296296302E-3</v>
      </c>
      <c r="J328">
        <v>46.423000000000002</v>
      </c>
    </row>
    <row r="329" spans="1:10" x14ac:dyDescent="0.45">
      <c r="A329" s="4" t="s">
        <v>117</v>
      </c>
      <c r="B329" s="4">
        <v>2021</v>
      </c>
      <c r="C329" s="5">
        <v>44387</v>
      </c>
      <c r="D329" s="4" t="s">
        <v>72</v>
      </c>
      <c r="E329" s="4" t="s">
        <v>293</v>
      </c>
      <c r="F329" s="4" t="s">
        <v>172</v>
      </c>
      <c r="G329" s="13">
        <f>(C329-VLOOKUP(E329,Riders!$A$2:$C$3501,2,FALSE))/365</f>
        <v>22.038356164383561</v>
      </c>
      <c r="H329" s="4">
        <v>4</v>
      </c>
      <c r="I329" s="107">
        <v>6.5046296296296302E-3</v>
      </c>
      <c r="J329">
        <v>46.423000000000002</v>
      </c>
    </row>
    <row r="330" spans="1:10" x14ac:dyDescent="0.45">
      <c r="A330" s="4" t="s">
        <v>117</v>
      </c>
      <c r="B330" s="4">
        <v>2021</v>
      </c>
      <c r="C330" s="5">
        <v>44387</v>
      </c>
      <c r="D330" s="4" t="s">
        <v>72</v>
      </c>
      <c r="E330" s="4" t="s">
        <v>292</v>
      </c>
      <c r="F330" s="4" t="s">
        <v>118</v>
      </c>
      <c r="G330" s="13">
        <f>(C330-VLOOKUP(E330,Riders!$A$2:$C$3501,2,FALSE))/365</f>
        <v>27.783561643835615</v>
      </c>
      <c r="H330" s="4">
        <v>5</v>
      </c>
      <c r="I330" s="107">
        <v>6.5046296296296302E-3</v>
      </c>
      <c r="J330">
        <v>46.423000000000002</v>
      </c>
    </row>
    <row r="331" spans="1:10" x14ac:dyDescent="0.45">
      <c r="A331" s="4" t="s">
        <v>117</v>
      </c>
      <c r="B331" s="4">
        <v>2021</v>
      </c>
      <c r="C331" s="5">
        <v>44387</v>
      </c>
      <c r="D331" s="4" t="s">
        <v>72</v>
      </c>
      <c r="E331" s="4" t="s">
        <v>296</v>
      </c>
      <c r="F331" s="4" t="s">
        <v>49</v>
      </c>
      <c r="G331" s="13" t="e">
        <f>(C331-VLOOKUP(E331,Riders!$A$2:$C$3501,2,FALSE))/365</f>
        <v>#N/A</v>
      </c>
      <c r="H331" s="4">
        <v>6</v>
      </c>
      <c r="I331" s="107">
        <v>6.5046296296296302E-3</v>
      </c>
      <c r="J331">
        <v>46.423000000000002</v>
      </c>
    </row>
    <row r="332" spans="1:10" x14ac:dyDescent="0.45">
      <c r="A332" s="4" t="s">
        <v>117</v>
      </c>
      <c r="B332" s="4">
        <v>2021</v>
      </c>
      <c r="C332" s="5">
        <v>44387</v>
      </c>
      <c r="D332" s="4" t="s">
        <v>72</v>
      </c>
      <c r="E332" s="4" t="s">
        <v>290</v>
      </c>
      <c r="F332" s="4" t="s">
        <v>232</v>
      </c>
      <c r="G332" s="13">
        <f>(C332-VLOOKUP(E332,Riders!$A$2:$C$3501,2,FALSE))/365</f>
        <v>22.852054794520548</v>
      </c>
      <c r="H332" s="4">
        <v>7</v>
      </c>
      <c r="I332" s="107">
        <v>6.5046296296296302E-3</v>
      </c>
      <c r="J332">
        <v>46.423000000000002</v>
      </c>
    </row>
    <row r="333" spans="1:10" x14ac:dyDescent="0.45">
      <c r="A333" s="4" t="s">
        <v>117</v>
      </c>
      <c r="B333" s="4">
        <v>2021</v>
      </c>
      <c r="C333" s="5">
        <v>44387</v>
      </c>
      <c r="D333" s="4" t="s">
        <v>72</v>
      </c>
      <c r="E333" s="4" t="s">
        <v>291</v>
      </c>
      <c r="F333" s="4" t="s">
        <v>56</v>
      </c>
      <c r="G333" s="13">
        <f>(C333-VLOOKUP(E333,Riders!$A$2:$C$3501,2,FALSE))/365</f>
        <v>20.232876712328768</v>
      </c>
      <c r="H333" s="4">
        <v>8</v>
      </c>
      <c r="I333" s="107">
        <v>6.5046296296296302E-3</v>
      </c>
      <c r="J333">
        <v>46.423000000000002</v>
      </c>
    </row>
    <row r="334" spans="1:10" x14ac:dyDescent="0.45">
      <c r="A334" s="4" t="s">
        <v>117</v>
      </c>
      <c r="B334" s="4">
        <v>2021</v>
      </c>
      <c r="C334" s="5">
        <v>44387</v>
      </c>
      <c r="D334" s="4" t="s">
        <v>72</v>
      </c>
      <c r="E334" s="4" t="s">
        <v>281</v>
      </c>
      <c r="F334" s="4" t="s">
        <v>124</v>
      </c>
      <c r="G334" s="13">
        <f>(C334-VLOOKUP(E334,Riders!$A$2:$C$3501,2,FALSE))/365</f>
        <v>27.238356164383561</v>
      </c>
      <c r="H334" s="4">
        <v>9</v>
      </c>
      <c r="I334" s="107">
        <v>6.5046296296296302E-3</v>
      </c>
      <c r="J334">
        <v>46.423000000000002</v>
      </c>
    </row>
    <row r="335" spans="1:10" x14ac:dyDescent="0.45">
      <c r="A335" s="4" t="s">
        <v>117</v>
      </c>
      <c r="B335" s="4">
        <v>2021</v>
      </c>
      <c r="C335" s="5">
        <v>44387</v>
      </c>
      <c r="D335" s="4" t="s">
        <v>72</v>
      </c>
      <c r="E335" s="4" t="s">
        <v>1415</v>
      </c>
      <c r="F335" s="4" t="s">
        <v>230</v>
      </c>
      <c r="G335" s="13">
        <f>(C335-VLOOKUP(E335,Riders!$A$2:$C$3501,2,FALSE))/365</f>
        <v>31.443835616438356</v>
      </c>
      <c r="H335" s="4">
        <v>10</v>
      </c>
      <c r="I335" s="107">
        <v>6.5046296296296302E-3</v>
      </c>
      <c r="J335">
        <v>46.423000000000002</v>
      </c>
    </row>
    <row r="336" spans="1:10" x14ac:dyDescent="0.45">
      <c r="A336" s="4" t="s">
        <v>117</v>
      </c>
      <c r="B336" s="4">
        <v>2021</v>
      </c>
      <c r="C336" s="5">
        <v>44387</v>
      </c>
      <c r="D336" s="4" t="s">
        <v>72</v>
      </c>
      <c r="E336" s="4" t="s">
        <v>234</v>
      </c>
      <c r="F336" s="4" t="s">
        <v>235</v>
      </c>
      <c r="G336" s="13">
        <f>(C336-VLOOKUP(E336,Riders!$A$2:$C$3501,2,FALSE))/365</f>
        <v>24.805479452054794</v>
      </c>
      <c r="H336" s="4">
        <v>11</v>
      </c>
      <c r="I336" s="107">
        <v>6.5046296296296302E-3</v>
      </c>
      <c r="J336">
        <v>46.423000000000002</v>
      </c>
    </row>
    <row r="337" spans="1:10" x14ac:dyDescent="0.45">
      <c r="A337" s="4" t="s">
        <v>117</v>
      </c>
      <c r="B337" s="4">
        <v>2021</v>
      </c>
      <c r="C337" s="5">
        <v>44387</v>
      </c>
      <c r="D337" s="4" t="s">
        <v>72</v>
      </c>
      <c r="E337" s="4" t="s">
        <v>276</v>
      </c>
      <c r="F337" s="4" t="s">
        <v>120</v>
      </c>
      <c r="G337" s="13" t="e">
        <f>(C337-VLOOKUP(E337,Riders!$A$2:$C$3501,2,FALSE))/365</f>
        <v>#N/A</v>
      </c>
      <c r="H337" s="4">
        <v>12</v>
      </c>
      <c r="I337" s="107">
        <v>6.5046296296296302E-3</v>
      </c>
      <c r="J337">
        <v>46.423000000000002</v>
      </c>
    </row>
    <row r="338" spans="1:10" x14ac:dyDescent="0.45">
      <c r="A338" s="4" t="s">
        <v>117</v>
      </c>
      <c r="B338" s="4">
        <v>2021</v>
      </c>
      <c r="C338" s="5">
        <v>44387</v>
      </c>
      <c r="D338" s="4" t="s">
        <v>72</v>
      </c>
      <c r="E338" s="4" t="s">
        <v>260</v>
      </c>
      <c r="F338" s="4" t="s">
        <v>238</v>
      </c>
      <c r="G338" s="13">
        <f>(C338-VLOOKUP(E338,Riders!$A$2:$C$3501,2,FALSE))/365</f>
        <v>27.509589041095889</v>
      </c>
      <c r="H338" s="4">
        <v>13</v>
      </c>
      <c r="I338" s="107">
        <v>6.5046296296296302E-3</v>
      </c>
      <c r="J338">
        <v>46.423000000000002</v>
      </c>
    </row>
    <row r="339" spans="1:10" x14ac:dyDescent="0.45">
      <c r="A339" s="4" t="s">
        <v>117</v>
      </c>
      <c r="B339" s="4">
        <v>2021</v>
      </c>
      <c r="C339" s="5">
        <v>44387</v>
      </c>
      <c r="D339" s="4" t="s">
        <v>72</v>
      </c>
      <c r="E339" s="4" t="s">
        <v>294</v>
      </c>
      <c r="F339" s="4" t="s">
        <v>295</v>
      </c>
      <c r="G339" s="13">
        <f>(C339-VLOOKUP(E339,Riders!$A$2:$C$3501,2,FALSE))/365</f>
        <v>23.739726027397261</v>
      </c>
      <c r="H339" s="4">
        <v>14</v>
      </c>
      <c r="I339" s="107">
        <v>6.5046296296296302E-3</v>
      </c>
      <c r="J339">
        <v>46.423000000000002</v>
      </c>
    </row>
    <row r="340" spans="1:10" x14ac:dyDescent="0.45">
      <c r="A340" s="4" t="s">
        <v>117</v>
      </c>
      <c r="B340" s="4">
        <v>2021</v>
      </c>
      <c r="C340" s="5">
        <v>44387</v>
      </c>
      <c r="D340" s="4" t="s">
        <v>72</v>
      </c>
      <c r="E340" s="4" t="s">
        <v>253</v>
      </c>
      <c r="F340" s="4" t="s">
        <v>254</v>
      </c>
      <c r="G340" s="13">
        <f>(C340-VLOOKUP(E340,Riders!$A$2:$C$3501,2,FALSE))/365</f>
        <v>25.991780821917807</v>
      </c>
      <c r="H340" s="4">
        <v>15</v>
      </c>
      <c r="I340" s="107">
        <v>6.5046296296296302E-3</v>
      </c>
      <c r="J340">
        <v>46.423000000000002</v>
      </c>
    </row>
    <row r="341" spans="1:10" x14ac:dyDescent="0.45">
      <c r="A341" s="4" t="s">
        <v>117</v>
      </c>
      <c r="B341" s="4">
        <v>2021</v>
      </c>
      <c r="C341" s="5">
        <v>44387</v>
      </c>
      <c r="D341" s="4" t="s">
        <v>72</v>
      </c>
      <c r="E341" s="4" t="s">
        <v>297</v>
      </c>
      <c r="F341" s="4" t="s">
        <v>31</v>
      </c>
      <c r="G341" s="13">
        <f>(C341-VLOOKUP(E341,Riders!$A$2:$C$3501,2,FALSE))/365</f>
        <v>22.010958904109589</v>
      </c>
      <c r="H341" s="4">
        <v>16</v>
      </c>
      <c r="I341" s="107">
        <v>6.5046296296296302E-3</v>
      </c>
      <c r="J341">
        <v>46.423000000000002</v>
      </c>
    </row>
    <row r="342" spans="1:10" x14ac:dyDescent="0.45">
      <c r="A342" s="1" t="s">
        <v>131</v>
      </c>
      <c r="B342" s="1">
        <v>2020</v>
      </c>
      <c r="C342" s="2">
        <v>43889</v>
      </c>
      <c r="D342" s="1" t="s">
        <v>13</v>
      </c>
      <c r="E342" s="1" t="s">
        <v>306</v>
      </c>
      <c r="F342" s="1" t="s">
        <v>19</v>
      </c>
      <c r="G342" s="13">
        <f>(C342-VLOOKUP(E342,Riders!$A$2:$C$3501,2,FALSE))/365</f>
        <v>37.397260273972606</v>
      </c>
      <c r="H342" s="1">
        <v>1</v>
      </c>
      <c r="I342" s="107">
        <v>9.8842592592592576E-3</v>
      </c>
      <c r="J342">
        <v>46.341999999999999</v>
      </c>
    </row>
    <row r="343" spans="1:10" x14ac:dyDescent="0.45">
      <c r="A343" s="1" t="s">
        <v>131</v>
      </c>
      <c r="B343" s="1">
        <v>2020</v>
      </c>
      <c r="C343" s="2">
        <v>43889</v>
      </c>
      <c r="D343" s="1" t="s">
        <v>13</v>
      </c>
      <c r="E343" s="1" t="s">
        <v>298</v>
      </c>
      <c r="F343" s="1" t="s">
        <v>53</v>
      </c>
      <c r="G343" s="13">
        <f>(C343-VLOOKUP(E343,Riders!$A$2:$C$3501,2,FALSE))/365</f>
        <v>20.61917808219178</v>
      </c>
      <c r="H343" s="1">
        <v>2</v>
      </c>
      <c r="I343" s="107">
        <v>9.8842592592592576E-3</v>
      </c>
      <c r="J343">
        <v>46.341999999999999</v>
      </c>
    </row>
    <row r="344" spans="1:10" x14ac:dyDescent="0.45">
      <c r="A344" s="1" t="s">
        <v>131</v>
      </c>
      <c r="B344" s="1">
        <v>2020</v>
      </c>
      <c r="C344" s="2">
        <v>43889</v>
      </c>
      <c r="D344" s="1" t="s">
        <v>13</v>
      </c>
      <c r="E344" s="1" t="s">
        <v>221</v>
      </c>
      <c r="F344" s="1" t="s">
        <v>40</v>
      </c>
      <c r="G344" s="13">
        <f>(C344-VLOOKUP(E344,Riders!$A$2:$C$3501,2,FALSE))/365</f>
        <v>22.901369863013699</v>
      </c>
      <c r="H344" s="1">
        <v>3</v>
      </c>
      <c r="I344" s="107">
        <v>9.8842592592592593E-3</v>
      </c>
      <c r="J344">
        <v>46.341999999999999</v>
      </c>
    </row>
    <row r="345" spans="1:10" x14ac:dyDescent="0.45">
      <c r="A345" s="1" t="s">
        <v>131</v>
      </c>
      <c r="B345" s="1">
        <v>2020</v>
      </c>
      <c r="C345" s="2">
        <v>43889</v>
      </c>
      <c r="D345" s="1" t="s">
        <v>13</v>
      </c>
      <c r="E345" s="1" t="s">
        <v>301</v>
      </c>
      <c r="F345" s="1" t="s">
        <v>51</v>
      </c>
      <c r="G345" s="13">
        <f>(C345-VLOOKUP(E345,Riders!$A$2:$C$3501,2,FALSE))/365</f>
        <v>29.980821917808218</v>
      </c>
      <c r="H345" s="1">
        <v>4</v>
      </c>
      <c r="I345" s="107">
        <v>9.8842592592592593E-3</v>
      </c>
      <c r="J345">
        <v>46.341999999999999</v>
      </c>
    </row>
    <row r="346" spans="1:10" x14ac:dyDescent="0.45">
      <c r="A346" s="1" t="s">
        <v>131</v>
      </c>
      <c r="B346" s="1">
        <v>2020</v>
      </c>
      <c r="C346" s="2">
        <v>43889</v>
      </c>
      <c r="D346" s="1" t="s">
        <v>13</v>
      </c>
      <c r="E346" s="1" t="s">
        <v>222</v>
      </c>
      <c r="F346" s="1" t="s">
        <v>223</v>
      </c>
      <c r="G346" s="13">
        <f>(C346-VLOOKUP(E346,Riders!$A$2:$C$3501,2,FALSE))/365</f>
        <v>20.654794520547945</v>
      </c>
      <c r="H346" s="1">
        <v>5</v>
      </c>
      <c r="I346" s="107">
        <v>9.8842592592592593E-3</v>
      </c>
      <c r="J346">
        <v>46.341999999999999</v>
      </c>
    </row>
    <row r="347" spans="1:10" x14ac:dyDescent="0.45">
      <c r="A347" s="1" t="s">
        <v>131</v>
      </c>
      <c r="B347" s="1">
        <v>2020</v>
      </c>
      <c r="C347" s="2">
        <v>43889</v>
      </c>
      <c r="D347" s="1" t="s">
        <v>13</v>
      </c>
      <c r="E347" s="1" t="s">
        <v>270</v>
      </c>
      <c r="F347" s="1" t="s">
        <v>36</v>
      </c>
      <c r="G347" s="13">
        <f>(C347-VLOOKUP(E347,Riders!$A$2:$C$3501,2,FALSE))/365</f>
        <v>25.454794520547946</v>
      </c>
      <c r="H347" s="1">
        <v>6</v>
      </c>
      <c r="I347" s="107">
        <v>9.8842592592592593E-3</v>
      </c>
      <c r="J347">
        <v>46.341999999999999</v>
      </c>
    </row>
    <row r="348" spans="1:10" x14ac:dyDescent="0.45">
      <c r="A348" s="1" t="s">
        <v>131</v>
      </c>
      <c r="B348" s="1">
        <v>2020</v>
      </c>
      <c r="C348" s="2">
        <v>43889</v>
      </c>
      <c r="D348" s="1" t="s">
        <v>13</v>
      </c>
      <c r="E348" s="1" t="s">
        <v>237</v>
      </c>
      <c r="F348" s="1" t="s">
        <v>238</v>
      </c>
      <c r="G348" s="13">
        <f>(C348-VLOOKUP(E348,Riders!$A$2:$C$3501,2,FALSE))/365</f>
        <v>23.780821917808218</v>
      </c>
      <c r="H348" s="1">
        <v>7</v>
      </c>
      <c r="I348" s="107">
        <v>9.8842592592592593E-3</v>
      </c>
      <c r="J348">
        <v>46.341999999999999</v>
      </c>
    </row>
    <row r="349" spans="1:10" x14ac:dyDescent="0.45">
      <c r="A349" s="1" t="s">
        <v>131</v>
      </c>
      <c r="B349" s="1">
        <v>2020</v>
      </c>
      <c r="C349" s="2">
        <v>43889</v>
      </c>
      <c r="D349" s="1" t="s">
        <v>13</v>
      </c>
      <c r="E349" s="1" t="s">
        <v>268</v>
      </c>
      <c r="F349" s="1" t="s">
        <v>47</v>
      </c>
      <c r="G349" s="13">
        <f>(C349-VLOOKUP(E349,Riders!$A$2:$C$3501,2,FALSE))/365</f>
        <v>23.158904109589042</v>
      </c>
      <c r="H349" s="1">
        <v>8</v>
      </c>
      <c r="I349" s="107">
        <v>9.8842592592592593E-3</v>
      </c>
      <c r="J349">
        <v>46.341999999999999</v>
      </c>
    </row>
    <row r="350" spans="1:10" x14ac:dyDescent="0.45">
      <c r="A350" s="1" t="s">
        <v>131</v>
      </c>
      <c r="B350" s="1">
        <v>2020</v>
      </c>
      <c r="C350" s="2">
        <v>43889</v>
      </c>
      <c r="D350" s="1" t="s">
        <v>13</v>
      </c>
      <c r="E350" s="1" t="s">
        <v>219</v>
      </c>
      <c r="F350" s="1" t="s">
        <v>220</v>
      </c>
      <c r="G350" s="13">
        <f>(C350-VLOOKUP(E350,Riders!$A$2:$C$3501,2,FALSE))/365</f>
        <v>27.520547945205479</v>
      </c>
      <c r="H350" s="1">
        <v>9</v>
      </c>
      <c r="I350" s="107">
        <v>9.8842592592592593E-3</v>
      </c>
      <c r="J350">
        <v>46.341999999999999</v>
      </c>
    </row>
    <row r="351" spans="1:10" x14ac:dyDescent="0.45">
      <c r="A351" s="1" t="s">
        <v>131</v>
      </c>
      <c r="B351" s="1">
        <v>2020</v>
      </c>
      <c r="C351" s="2">
        <v>43889</v>
      </c>
      <c r="D351" s="1" t="s">
        <v>13</v>
      </c>
      <c r="E351" s="1" t="s">
        <v>299</v>
      </c>
      <c r="F351" s="1" t="s">
        <v>38</v>
      </c>
      <c r="G351" s="13">
        <f>(C351-VLOOKUP(E351,Riders!$A$2:$C$3501,2,FALSE))/365</f>
        <v>27.512328767123286</v>
      </c>
      <c r="H351" s="1">
        <v>10</v>
      </c>
      <c r="I351" s="107">
        <v>9.8842592592592593E-3</v>
      </c>
      <c r="J351">
        <v>46.341999999999999</v>
      </c>
    </row>
    <row r="352" spans="1:10" x14ac:dyDescent="0.45">
      <c r="A352" s="1" t="s">
        <v>131</v>
      </c>
      <c r="B352" s="1">
        <v>2020</v>
      </c>
      <c r="C352" s="2">
        <v>43889</v>
      </c>
      <c r="D352" s="1" t="s">
        <v>13</v>
      </c>
      <c r="E352" s="1" t="s">
        <v>309</v>
      </c>
      <c r="F352" s="1" t="s">
        <v>25</v>
      </c>
      <c r="G352" s="13">
        <f>(C352-VLOOKUP(E352,Riders!$A$2:$C$3501,2,FALSE))/365</f>
        <v>27.865753424657534</v>
      </c>
      <c r="H352" s="1">
        <v>11</v>
      </c>
      <c r="I352" s="107">
        <v>9.8842592592592593E-3</v>
      </c>
      <c r="J352">
        <v>46.341999999999999</v>
      </c>
    </row>
    <row r="353" spans="1:10" x14ac:dyDescent="0.45">
      <c r="A353" s="1" t="s">
        <v>131</v>
      </c>
      <c r="B353" s="1">
        <v>2020</v>
      </c>
      <c r="C353" s="2">
        <v>43889</v>
      </c>
      <c r="D353" s="1" t="s">
        <v>13</v>
      </c>
      <c r="E353" s="1" t="s">
        <v>303</v>
      </c>
      <c r="F353" s="1" t="s">
        <v>232</v>
      </c>
      <c r="G353" s="13">
        <f>(C353-VLOOKUP(E353,Riders!$A$2:$C$3501,2,FALSE))/365</f>
        <v>25.728767123287671</v>
      </c>
      <c r="H353" s="1">
        <v>12</v>
      </c>
      <c r="I353" s="107">
        <v>9.8842592592592593E-3</v>
      </c>
      <c r="J353">
        <v>46.341999999999999</v>
      </c>
    </row>
    <row r="354" spans="1:10" x14ac:dyDescent="0.45">
      <c r="A354" s="1" t="s">
        <v>131</v>
      </c>
      <c r="B354" s="1">
        <v>2020</v>
      </c>
      <c r="C354" s="2">
        <v>43889</v>
      </c>
      <c r="D354" s="1" t="s">
        <v>13</v>
      </c>
      <c r="E354" s="1" t="s">
        <v>300</v>
      </c>
      <c r="F354" s="1" t="s">
        <v>56</v>
      </c>
      <c r="G354" s="13">
        <f>(C354-VLOOKUP(E354,Riders!$A$2:$C$3501,2,FALSE))/365</f>
        <v>32.635616438356166</v>
      </c>
      <c r="H354" s="1">
        <v>13</v>
      </c>
      <c r="I354" s="107">
        <v>9.8842592592592593E-3</v>
      </c>
      <c r="J354">
        <v>46.341999999999999</v>
      </c>
    </row>
    <row r="355" spans="1:10" x14ac:dyDescent="0.45">
      <c r="A355" s="1" t="s">
        <v>131</v>
      </c>
      <c r="B355" s="1">
        <v>2020</v>
      </c>
      <c r="C355" s="2">
        <v>43889</v>
      </c>
      <c r="D355" s="1" t="s">
        <v>13</v>
      </c>
      <c r="E355" s="1" t="s">
        <v>304</v>
      </c>
      <c r="F355" s="1" t="s">
        <v>29</v>
      </c>
      <c r="G355" s="13">
        <f>(C355-VLOOKUP(E355,Riders!$A$2:$C$3501,2,FALSE))/365</f>
        <v>23.246575342465754</v>
      </c>
      <c r="H355" s="1">
        <v>14</v>
      </c>
      <c r="I355" s="107">
        <v>9.8842592592592593E-3</v>
      </c>
      <c r="J355">
        <v>46.341999999999999</v>
      </c>
    </row>
    <row r="356" spans="1:10" x14ac:dyDescent="0.45">
      <c r="A356" s="1" t="s">
        <v>131</v>
      </c>
      <c r="B356" s="1">
        <v>2020</v>
      </c>
      <c r="C356" s="2">
        <v>43889</v>
      </c>
      <c r="D356" s="1" t="s">
        <v>13</v>
      </c>
      <c r="E356" s="1" t="s">
        <v>276</v>
      </c>
      <c r="F356" s="1" t="s">
        <v>120</v>
      </c>
      <c r="G356" s="13" t="e">
        <f>(C356-VLOOKUP(E356,Riders!$A$2:$C$3501,2,FALSE))/365</f>
        <v>#N/A</v>
      </c>
      <c r="H356" s="1">
        <v>15</v>
      </c>
      <c r="I356" s="107">
        <v>9.8842592592592593E-3</v>
      </c>
      <c r="J356">
        <v>46.341999999999999</v>
      </c>
    </row>
    <row r="357" spans="1:10" x14ac:dyDescent="0.45">
      <c r="A357" s="1" t="s">
        <v>131</v>
      </c>
      <c r="B357" s="1">
        <v>2020</v>
      </c>
      <c r="C357" s="2">
        <v>43889</v>
      </c>
      <c r="D357" s="1" t="s">
        <v>13</v>
      </c>
      <c r="E357" s="1" t="s">
        <v>305</v>
      </c>
      <c r="F357" s="1" t="s">
        <v>172</v>
      </c>
      <c r="G357" s="13">
        <f>(C357-VLOOKUP(E357,Riders!$A$2:$C$3501,2,FALSE))/365</f>
        <v>35.602739726027394</v>
      </c>
      <c r="H357" s="1">
        <v>16</v>
      </c>
      <c r="I357" s="107">
        <v>9.8842592592592593E-3</v>
      </c>
      <c r="J357">
        <v>46.341999999999999</v>
      </c>
    </row>
    <row r="358" spans="1:10" x14ac:dyDescent="0.45">
      <c r="A358" s="1" t="s">
        <v>131</v>
      </c>
      <c r="B358" s="1">
        <v>2020</v>
      </c>
      <c r="C358" s="2">
        <v>43889</v>
      </c>
      <c r="D358" s="1" t="s">
        <v>13</v>
      </c>
      <c r="E358" s="1" t="s">
        <v>215</v>
      </c>
      <c r="F358" s="1" t="s">
        <v>17</v>
      </c>
      <c r="G358" s="13">
        <f>(C358-VLOOKUP(E358,Riders!$A$2:$C$3501,2,FALSE))/365</f>
        <v>21.142465753424659</v>
      </c>
      <c r="H358" s="1">
        <v>17</v>
      </c>
      <c r="I358" s="107">
        <v>9.8842592592592593E-3</v>
      </c>
      <c r="J358">
        <v>46.341999999999999</v>
      </c>
    </row>
    <row r="359" spans="1:10" x14ac:dyDescent="0.45">
      <c r="A359" s="1" t="s">
        <v>131</v>
      </c>
      <c r="B359" s="1">
        <v>2020</v>
      </c>
      <c r="C359" s="2">
        <v>43889</v>
      </c>
      <c r="D359" s="1" t="s">
        <v>13</v>
      </c>
      <c r="E359" s="47" t="s">
        <v>302</v>
      </c>
      <c r="F359" s="1" t="s">
        <v>264</v>
      </c>
      <c r="G359" s="13">
        <f>(C359-VLOOKUP(E359,Riders!$A$2:$C$3501,2,FALSE))/365</f>
        <v>39.830136986301369</v>
      </c>
      <c r="H359" s="1">
        <v>18</v>
      </c>
      <c r="I359" s="107">
        <v>9.8842592592592593E-3</v>
      </c>
      <c r="J359">
        <v>46.341999999999999</v>
      </c>
    </row>
    <row r="360" spans="1:10" x14ac:dyDescent="0.45">
      <c r="A360" s="1" t="s">
        <v>131</v>
      </c>
      <c r="B360" s="1">
        <v>2020</v>
      </c>
      <c r="C360" s="2">
        <v>43889</v>
      </c>
      <c r="D360" s="1" t="s">
        <v>13</v>
      </c>
      <c r="E360" s="1" t="s">
        <v>251</v>
      </c>
      <c r="F360" s="1" t="s">
        <v>65</v>
      </c>
      <c r="G360" s="13">
        <f>(C360-VLOOKUP(E360,Riders!$A$2:$C$3501,2,FALSE))/365</f>
        <v>18.830136986301369</v>
      </c>
      <c r="H360" s="1">
        <v>19</v>
      </c>
      <c r="I360" s="107">
        <v>9.8842592592592593E-3</v>
      </c>
      <c r="J360">
        <v>46.341999999999999</v>
      </c>
    </row>
    <row r="361" spans="1:10" x14ac:dyDescent="0.45">
      <c r="A361" s="1" t="s">
        <v>131</v>
      </c>
      <c r="B361" s="1">
        <v>2020</v>
      </c>
      <c r="C361" s="2">
        <v>43889</v>
      </c>
      <c r="D361" s="1" t="s">
        <v>13</v>
      </c>
      <c r="E361" s="1" t="s">
        <v>214</v>
      </c>
      <c r="F361" s="1" t="s">
        <v>67</v>
      </c>
      <c r="G361" s="13">
        <f>(C361-VLOOKUP(E361,Riders!$A$2:$C$3501,2,FALSE))/365</f>
        <v>25.197260273972603</v>
      </c>
      <c r="H361" s="1">
        <v>20</v>
      </c>
      <c r="I361" s="107">
        <v>9.8842592592592593E-3</v>
      </c>
      <c r="J361">
        <v>46.341999999999999</v>
      </c>
    </row>
    <row r="362" spans="1:10" x14ac:dyDescent="0.45">
      <c r="A362" s="1" t="s">
        <v>131</v>
      </c>
      <c r="B362" s="1">
        <v>2020</v>
      </c>
      <c r="C362" s="2">
        <v>43889</v>
      </c>
      <c r="D362" s="1" t="s">
        <v>13</v>
      </c>
      <c r="E362" s="1" t="s">
        <v>277</v>
      </c>
      <c r="F362" s="1" t="s">
        <v>278</v>
      </c>
      <c r="G362" s="13">
        <f>(C362-VLOOKUP(E362,Riders!$A$2:$C$3501,2,FALSE))/365</f>
        <v>21.967123287671232</v>
      </c>
      <c r="H362" s="1">
        <v>21</v>
      </c>
      <c r="I362" s="107">
        <v>9.8842592592592593E-3</v>
      </c>
      <c r="J362">
        <v>46.341999999999999</v>
      </c>
    </row>
    <row r="363" spans="1:10" x14ac:dyDescent="0.45">
      <c r="A363" s="4" t="s">
        <v>93</v>
      </c>
      <c r="B363" s="4">
        <v>2020</v>
      </c>
      <c r="C363" s="5">
        <v>43856</v>
      </c>
      <c r="D363" s="4" t="s">
        <v>72</v>
      </c>
      <c r="E363" s="4" t="s">
        <v>214</v>
      </c>
      <c r="F363" s="4" t="s">
        <v>67</v>
      </c>
      <c r="G363" s="13">
        <f>(C363-VLOOKUP(E363,Riders!$A$2:$C$3501,2,FALSE))/365</f>
        <v>25.106849315068494</v>
      </c>
      <c r="H363" s="4">
        <v>1</v>
      </c>
      <c r="I363" s="107">
        <v>8.6574074074074071E-3</v>
      </c>
      <c r="J363">
        <v>46.872</v>
      </c>
    </row>
    <row r="364" spans="1:10" x14ac:dyDescent="0.45">
      <c r="A364" s="4" t="s">
        <v>93</v>
      </c>
      <c r="B364" s="4">
        <v>2020</v>
      </c>
      <c r="C364" s="5">
        <v>43856</v>
      </c>
      <c r="D364" s="4" t="s">
        <v>72</v>
      </c>
      <c r="E364" s="4" t="s">
        <v>298</v>
      </c>
      <c r="F364" s="4" t="s">
        <v>53</v>
      </c>
      <c r="G364" s="13">
        <f>(C364-VLOOKUP(E364,Riders!$A$2:$C$3501,2,FALSE))/365</f>
        <v>20.528767123287672</v>
      </c>
      <c r="H364" s="4">
        <v>2</v>
      </c>
      <c r="I364" s="107">
        <v>8.6574074074074071E-3</v>
      </c>
      <c r="J364">
        <v>46.872</v>
      </c>
    </row>
    <row r="365" spans="1:10" x14ac:dyDescent="0.45">
      <c r="A365" s="4" t="s">
        <v>93</v>
      </c>
      <c r="B365" s="4">
        <v>2020</v>
      </c>
      <c r="C365" s="5">
        <v>43856</v>
      </c>
      <c r="D365" s="4" t="s">
        <v>72</v>
      </c>
      <c r="E365" s="4" t="s">
        <v>301</v>
      </c>
      <c r="F365" s="4" t="s">
        <v>51</v>
      </c>
      <c r="G365" s="13">
        <f>(C365-VLOOKUP(E365,Riders!$A$2:$C$3501,2,FALSE))/365</f>
        <v>29.890410958904109</v>
      </c>
      <c r="H365" s="4">
        <v>3</v>
      </c>
      <c r="I365" s="107">
        <v>8.6574074074074105E-3</v>
      </c>
      <c r="J365">
        <v>46.872</v>
      </c>
    </row>
    <row r="366" spans="1:10" x14ac:dyDescent="0.45">
      <c r="A366" s="4" t="s">
        <v>93</v>
      </c>
      <c r="B366" s="4">
        <v>2020</v>
      </c>
      <c r="C366" s="5">
        <v>43856</v>
      </c>
      <c r="D366" s="4" t="s">
        <v>72</v>
      </c>
      <c r="E366" s="4" t="s">
        <v>215</v>
      </c>
      <c r="F366" s="4" t="s">
        <v>17</v>
      </c>
      <c r="G366" s="13">
        <f>(C366-VLOOKUP(E366,Riders!$A$2:$C$3501,2,FALSE))/365</f>
        <v>21.052054794520547</v>
      </c>
      <c r="H366" s="4">
        <v>4</v>
      </c>
      <c r="I366" s="107">
        <v>8.6574074074074105E-3</v>
      </c>
      <c r="J366">
        <v>46.872</v>
      </c>
    </row>
    <row r="367" spans="1:10" x14ac:dyDescent="0.45">
      <c r="A367" s="4" t="s">
        <v>93</v>
      </c>
      <c r="B367" s="4">
        <v>2020</v>
      </c>
      <c r="C367" s="5">
        <v>43856</v>
      </c>
      <c r="D367" s="4" t="s">
        <v>72</v>
      </c>
      <c r="E367" s="4" t="s">
        <v>222</v>
      </c>
      <c r="F367" s="4" t="s">
        <v>223</v>
      </c>
      <c r="G367" s="13">
        <f>(C367-VLOOKUP(E367,Riders!$A$2:$C$3501,2,FALSE))/365</f>
        <v>20.564383561643837</v>
      </c>
      <c r="H367" s="4">
        <v>5</v>
      </c>
      <c r="I367" s="107">
        <v>8.6574074074074105E-3</v>
      </c>
      <c r="J367">
        <v>46.872</v>
      </c>
    </row>
    <row r="368" spans="1:10" x14ac:dyDescent="0.45">
      <c r="A368" s="4" t="s">
        <v>93</v>
      </c>
      <c r="B368" s="4">
        <v>2020</v>
      </c>
      <c r="C368" s="5">
        <v>43856</v>
      </c>
      <c r="D368" s="4" t="s">
        <v>72</v>
      </c>
      <c r="E368" s="4" t="s">
        <v>314</v>
      </c>
      <c r="F368" s="4" t="s">
        <v>118</v>
      </c>
      <c r="G368" s="13">
        <f>(C368-VLOOKUP(E368,Riders!$A$2:$C$3501,2,FALSE))/365</f>
        <v>23.315068493150687</v>
      </c>
      <c r="H368" s="4">
        <v>6</v>
      </c>
      <c r="I368" s="107">
        <v>8.6574074074074105E-3</v>
      </c>
      <c r="J368">
        <v>46.872</v>
      </c>
    </row>
    <row r="369" spans="1:10" x14ac:dyDescent="0.45">
      <c r="A369" s="4" t="s">
        <v>93</v>
      </c>
      <c r="B369" s="4">
        <v>2020</v>
      </c>
      <c r="C369" s="5">
        <v>43856</v>
      </c>
      <c r="D369" s="4" t="s">
        <v>72</v>
      </c>
      <c r="E369" s="4" t="s">
        <v>303</v>
      </c>
      <c r="F369" s="4" t="s">
        <v>232</v>
      </c>
      <c r="G369" s="13">
        <f>(C369-VLOOKUP(E369,Riders!$A$2:$C$3501,2,FALSE))/365</f>
        <v>25.638356164383563</v>
      </c>
      <c r="H369" s="4">
        <v>7</v>
      </c>
      <c r="I369" s="107">
        <v>8.6574074074074105E-3</v>
      </c>
      <c r="J369">
        <v>46.872</v>
      </c>
    </row>
    <row r="370" spans="1:10" x14ac:dyDescent="0.45">
      <c r="A370" s="4" t="s">
        <v>93</v>
      </c>
      <c r="B370" s="4">
        <v>2020</v>
      </c>
      <c r="C370" s="5">
        <v>43856</v>
      </c>
      <c r="D370" s="4" t="s">
        <v>72</v>
      </c>
      <c r="E370" s="4" t="s">
        <v>233</v>
      </c>
      <c r="F370" s="4" t="s">
        <v>56</v>
      </c>
      <c r="G370" s="13">
        <f>(C370-VLOOKUP(E370,Riders!$A$2:$C$3501,2,FALSE))/365</f>
        <v>24.402739726027399</v>
      </c>
      <c r="H370" s="4">
        <v>8</v>
      </c>
      <c r="I370" s="107">
        <v>8.6574074074074105E-3</v>
      </c>
      <c r="J370">
        <v>46.872</v>
      </c>
    </row>
    <row r="371" spans="1:10" x14ac:dyDescent="0.45">
      <c r="A371" s="4" t="s">
        <v>93</v>
      </c>
      <c r="B371" s="4">
        <v>2020</v>
      </c>
      <c r="C371" s="5">
        <v>43856</v>
      </c>
      <c r="D371" s="4" t="s">
        <v>72</v>
      </c>
      <c r="E371" s="4" t="s">
        <v>242</v>
      </c>
      <c r="F371" s="4" t="s">
        <v>243</v>
      </c>
      <c r="G371" s="13">
        <f>(C371-VLOOKUP(E371,Riders!$A$2:$C$3501,2,FALSE))/365</f>
        <v>25.156164383561645</v>
      </c>
      <c r="H371" s="4">
        <v>9</v>
      </c>
      <c r="I371" s="107">
        <v>8.6574074074074105E-3</v>
      </c>
      <c r="J371">
        <v>46.872</v>
      </c>
    </row>
    <row r="372" spans="1:10" x14ac:dyDescent="0.45">
      <c r="A372" s="4" t="s">
        <v>93</v>
      </c>
      <c r="B372" s="4">
        <v>2020</v>
      </c>
      <c r="C372" s="5">
        <v>43856</v>
      </c>
      <c r="D372" s="4" t="s">
        <v>72</v>
      </c>
      <c r="E372" s="4" t="s">
        <v>311</v>
      </c>
      <c r="F372" s="4" t="s">
        <v>61</v>
      </c>
      <c r="G372" s="13">
        <f>(C372-VLOOKUP(E372,Riders!$A$2:$C$3501,2,FALSE))/365</f>
        <v>30.038356164383561</v>
      </c>
      <c r="H372" s="4">
        <v>10</v>
      </c>
      <c r="I372" s="107">
        <v>8.6574074074074105E-3</v>
      </c>
      <c r="J372">
        <v>46.872</v>
      </c>
    </row>
    <row r="373" spans="1:10" x14ac:dyDescent="0.45">
      <c r="A373" s="4" t="s">
        <v>93</v>
      </c>
      <c r="B373" s="4">
        <v>2020</v>
      </c>
      <c r="C373" s="5">
        <v>43856</v>
      </c>
      <c r="D373" s="4" t="s">
        <v>72</v>
      </c>
      <c r="E373" s="4" t="s">
        <v>276</v>
      </c>
      <c r="F373" s="4" t="s">
        <v>120</v>
      </c>
      <c r="G373" s="13" t="e">
        <f>(C373-VLOOKUP(E373,Riders!$A$2:$C$3501,2,FALSE))/365</f>
        <v>#N/A</v>
      </c>
      <c r="H373" s="4">
        <v>11</v>
      </c>
      <c r="I373" s="107">
        <v>8.6574074074074105E-3</v>
      </c>
      <c r="J373">
        <v>46.872</v>
      </c>
    </row>
    <row r="374" spans="1:10" x14ac:dyDescent="0.45">
      <c r="A374" s="4" t="s">
        <v>93</v>
      </c>
      <c r="B374" s="4">
        <v>2020</v>
      </c>
      <c r="C374" s="5">
        <v>43856</v>
      </c>
      <c r="D374" s="4" t="s">
        <v>72</v>
      </c>
      <c r="E374" s="4" t="s">
        <v>2329</v>
      </c>
      <c r="F374" s="4" t="s">
        <v>49</v>
      </c>
      <c r="G374" s="13">
        <f>(C374-VLOOKUP(E374,Riders!$A$2:$C$3501,2,FALSE))/365</f>
        <v>19.413698630136988</v>
      </c>
      <c r="H374" s="4">
        <v>12</v>
      </c>
      <c r="I374" s="107">
        <v>8.6574074074074105E-3</v>
      </c>
      <c r="J374">
        <v>46.872</v>
      </c>
    </row>
    <row r="375" spans="1:10" x14ac:dyDescent="0.45">
      <c r="A375" s="4" t="s">
        <v>93</v>
      </c>
      <c r="B375" s="4">
        <v>2020</v>
      </c>
      <c r="C375" s="5">
        <v>43856</v>
      </c>
      <c r="D375" s="4" t="s">
        <v>72</v>
      </c>
      <c r="E375" s="4" t="s">
        <v>312</v>
      </c>
      <c r="F375" s="4" t="s">
        <v>27</v>
      </c>
      <c r="G375" s="13">
        <f>(C375-VLOOKUP(E375,Riders!$A$2:$C$3501,2,FALSE))/365</f>
        <v>21.534246575342465</v>
      </c>
      <c r="H375" s="4">
        <v>13</v>
      </c>
      <c r="I375" s="107">
        <v>8.6574074074074105E-3</v>
      </c>
      <c r="J375">
        <v>46.872</v>
      </c>
    </row>
    <row r="376" spans="1:10" x14ac:dyDescent="0.45">
      <c r="A376" s="4" t="s">
        <v>93</v>
      </c>
      <c r="B376" s="4">
        <v>2020</v>
      </c>
      <c r="C376" s="5">
        <v>43856</v>
      </c>
      <c r="D376" s="4" t="s">
        <v>72</v>
      </c>
      <c r="E376" s="4" t="s">
        <v>302</v>
      </c>
      <c r="F376" s="4" t="s">
        <v>264</v>
      </c>
      <c r="G376" s="13">
        <f>(C376-VLOOKUP(E376,Riders!$A$2:$C$3501,2,FALSE))/365</f>
        <v>39.739726027397261</v>
      </c>
      <c r="H376" s="4">
        <v>14</v>
      </c>
      <c r="I376" s="107">
        <v>8.6574074074074105E-3</v>
      </c>
      <c r="J376">
        <v>46.872</v>
      </c>
    </row>
    <row r="377" spans="1:10" x14ac:dyDescent="0.45">
      <c r="A377" s="4" t="s">
        <v>93</v>
      </c>
      <c r="B377" s="4">
        <v>2020</v>
      </c>
      <c r="C377" s="5">
        <v>43856</v>
      </c>
      <c r="D377" s="4" t="s">
        <v>72</v>
      </c>
      <c r="E377" s="4" t="s">
        <v>299</v>
      </c>
      <c r="F377" s="4" t="s">
        <v>38</v>
      </c>
      <c r="G377" s="13">
        <f>(C377-VLOOKUP(E377,Riders!$A$2:$C$3501,2,FALSE))/365</f>
        <v>27.421917808219177</v>
      </c>
      <c r="H377" s="4">
        <v>15</v>
      </c>
      <c r="I377" s="107">
        <v>8.6574074074074105E-3</v>
      </c>
      <c r="J377">
        <v>46.872</v>
      </c>
    </row>
    <row r="378" spans="1:10" x14ac:dyDescent="0.45">
      <c r="A378" s="4" t="s">
        <v>93</v>
      </c>
      <c r="B378" s="4">
        <v>2020</v>
      </c>
      <c r="C378" s="5">
        <v>43856</v>
      </c>
      <c r="D378" s="4" t="s">
        <v>72</v>
      </c>
      <c r="E378" s="4" t="s">
        <v>305</v>
      </c>
      <c r="F378" s="4" t="s">
        <v>172</v>
      </c>
      <c r="G378" s="13">
        <f>(C378-VLOOKUP(E378,Riders!$A$2:$C$3501,2,FALSE))/365</f>
        <v>35.512328767123286</v>
      </c>
      <c r="H378" s="4">
        <v>16</v>
      </c>
      <c r="I378" s="107">
        <v>8.6574074074074105E-3</v>
      </c>
      <c r="J378">
        <v>46.872</v>
      </c>
    </row>
    <row r="379" spans="1:10" x14ac:dyDescent="0.45">
      <c r="A379" s="4" t="s">
        <v>93</v>
      </c>
      <c r="B379" s="4">
        <v>2020</v>
      </c>
      <c r="C379" s="5">
        <v>43856</v>
      </c>
      <c r="D379" s="4" t="s">
        <v>72</v>
      </c>
      <c r="E379" s="4" t="s">
        <v>224</v>
      </c>
      <c r="F379" s="4" t="s">
        <v>225</v>
      </c>
      <c r="G379" s="13">
        <f>(C379-VLOOKUP(E379,Riders!$A$2:$C$3501,2,FALSE))/365</f>
        <v>20.12876712328767</v>
      </c>
      <c r="H379" s="4">
        <v>17</v>
      </c>
      <c r="I379" s="107">
        <v>8.6574074074074105E-3</v>
      </c>
      <c r="J379">
        <v>46.872</v>
      </c>
    </row>
    <row r="380" spans="1:10" x14ac:dyDescent="0.45">
      <c r="A380" s="4" t="s">
        <v>93</v>
      </c>
      <c r="B380" s="4">
        <v>2020</v>
      </c>
      <c r="C380" s="5">
        <v>43856</v>
      </c>
      <c r="D380" s="4" t="s">
        <v>72</v>
      </c>
      <c r="E380" s="4" t="s">
        <v>313</v>
      </c>
      <c r="F380" s="4" t="s">
        <v>40</v>
      </c>
      <c r="G380" s="13">
        <f>(C380-VLOOKUP(E380,Riders!$A$2:$C$3501,2,FALSE))/365</f>
        <v>27.068493150684933</v>
      </c>
      <c r="H380" s="4">
        <v>18</v>
      </c>
      <c r="I380" s="107">
        <v>8.6574074074074105E-3</v>
      </c>
      <c r="J380">
        <v>46.872</v>
      </c>
    </row>
    <row r="381" spans="1:10" x14ac:dyDescent="0.45">
      <c r="A381" s="4" t="s">
        <v>93</v>
      </c>
      <c r="B381" s="4">
        <v>2020</v>
      </c>
      <c r="C381" s="5">
        <v>43856</v>
      </c>
      <c r="D381" s="4" t="s">
        <v>72</v>
      </c>
      <c r="E381" s="4" t="s">
        <v>219</v>
      </c>
      <c r="F381" s="4" t="s">
        <v>220</v>
      </c>
      <c r="G381" s="13">
        <f>(C381-VLOOKUP(E381,Riders!$A$2:$C$3501,2,FALSE))/365</f>
        <v>27.43013698630137</v>
      </c>
      <c r="H381" s="4">
        <v>19</v>
      </c>
      <c r="I381" s="107">
        <v>8.6574074074074105E-3</v>
      </c>
      <c r="J381">
        <v>46.872</v>
      </c>
    </row>
    <row r="382" spans="1:10" x14ac:dyDescent="0.45">
      <c r="A382" s="4" t="s">
        <v>93</v>
      </c>
      <c r="B382" s="4">
        <v>2020</v>
      </c>
      <c r="C382" s="5">
        <v>43856</v>
      </c>
      <c r="D382" s="4" t="s">
        <v>72</v>
      </c>
      <c r="E382" s="4" t="s">
        <v>251</v>
      </c>
      <c r="F382" s="4" t="s">
        <v>65</v>
      </c>
      <c r="G382" s="13">
        <f>(C382-VLOOKUP(E382,Riders!$A$2:$C$3501,2,FALSE))/365</f>
        <v>18.739726027397261</v>
      </c>
      <c r="H382" s="4">
        <v>20</v>
      </c>
      <c r="I382" s="107">
        <v>8.6574074074074105E-3</v>
      </c>
      <c r="J382">
        <v>46.872</v>
      </c>
    </row>
    <row r="383" spans="1:10" x14ac:dyDescent="0.45">
      <c r="A383" s="4" t="s">
        <v>93</v>
      </c>
      <c r="B383" s="4">
        <v>2020</v>
      </c>
      <c r="C383" s="5">
        <v>43856</v>
      </c>
      <c r="D383" s="4" t="s">
        <v>72</v>
      </c>
      <c r="E383" s="4" t="s">
        <v>310</v>
      </c>
      <c r="F383" s="4" t="s">
        <v>158</v>
      </c>
      <c r="G383" s="13">
        <f>(C383-VLOOKUP(E383,Riders!$A$2:$C$3501,2,FALSE))/365</f>
        <v>29.682191780821917</v>
      </c>
      <c r="H383" s="4">
        <v>21</v>
      </c>
      <c r="I383" s="107">
        <v>8.6574074074074105E-3</v>
      </c>
      <c r="J383">
        <v>46.872</v>
      </c>
    </row>
    <row r="384" spans="1:10" x14ac:dyDescent="0.45">
      <c r="A384" s="1" t="s">
        <v>149</v>
      </c>
      <c r="B384" s="1">
        <v>2019</v>
      </c>
      <c r="C384" s="2">
        <v>43814</v>
      </c>
      <c r="D384" s="1" t="s">
        <v>72</v>
      </c>
      <c r="E384" s="1" t="s">
        <v>214</v>
      </c>
      <c r="F384" s="1" t="s">
        <v>67</v>
      </c>
      <c r="G384" s="13">
        <f>(C384-VLOOKUP(E384,Riders!$A$2:$C$3501,2,FALSE))/365</f>
        <v>24.991780821917807</v>
      </c>
      <c r="H384" s="1">
        <v>1</v>
      </c>
      <c r="I384" s="107">
        <v>6.851851851851852E-3</v>
      </c>
      <c r="J384">
        <v>47.100999999999999</v>
      </c>
    </row>
    <row r="385" spans="1:10" x14ac:dyDescent="0.45">
      <c r="A385" s="1" t="s">
        <v>149</v>
      </c>
      <c r="B385" s="1">
        <v>2019</v>
      </c>
      <c r="C385" s="2">
        <v>43814</v>
      </c>
      <c r="D385" s="1" t="s">
        <v>72</v>
      </c>
      <c r="E385" s="1" t="s">
        <v>307</v>
      </c>
      <c r="F385" s="1" t="s">
        <v>27</v>
      </c>
      <c r="G385" s="13">
        <f>(C385-VLOOKUP(E385,Riders!$A$2:$C$3501,2,FALSE))/365</f>
        <v>26.556164383561644</v>
      </c>
      <c r="H385" s="1">
        <v>2</v>
      </c>
      <c r="I385" s="107">
        <v>6.851851851851852E-3</v>
      </c>
      <c r="J385">
        <v>47.100999999999999</v>
      </c>
    </row>
    <row r="386" spans="1:10" x14ac:dyDescent="0.45">
      <c r="A386" s="1" t="s">
        <v>149</v>
      </c>
      <c r="B386" s="1">
        <v>2019</v>
      </c>
      <c r="C386" s="2">
        <v>43814</v>
      </c>
      <c r="D386" s="1" t="s">
        <v>72</v>
      </c>
      <c r="E386" s="1" t="s">
        <v>315</v>
      </c>
      <c r="F386" s="1" t="s">
        <v>36</v>
      </c>
      <c r="G386" s="13">
        <f>(C386-VLOOKUP(E386,Riders!$A$2:$C$3501,2,FALSE))/365</f>
        <v>28.027397260273972</v>
      </c>
      <c r="H386" s="1">
        <v>3</v>
      </c>
      <c r="I386" s="107">
        <v>6.8518518518518503E-3</v>
      </c>
      <c r="J386">
        <v>47.100999999999999</v>
      </c>
    </row>
    <row r="387" spans="1:10" x14ac:dyDescent="0.45">
      <c r="A387" s="1" t="s">
        <v>149</v>
      </c>
      <c r="B387" s="1">
        <v>2019</v>
      </c>
      <c r="C387" s="2">
        <v>43814</v>
      </c>
      <c r="D387" s="1" t="s">
        <v>72</v>
      </c>
      <c r="E387" s="1" t="s">
        <v>219</v>
      </c>
      <c r="F387" s="1" t="s">
        <v>220</v>
      </c>
      <c r="G387" s="13">
        <f>(C387-VLOOKUP(E387,Riders!$A$2:$C$3501,2,FALSE))/365</f>
        <v>27.315068493150687</v>
      </c>
      <c r="H387" s="1">
        <v>4</v>
      </c>
      <c r="I387" s="107">
        <v>6.8518518518518503E-3</v>
      </c>
      <c r="J387">
        <v>47.100999999999999</v>
      </c>
    </row>
    <row r="388" spans="1:10" x14ac:dyDescent="0.45">
      <c r="A388" s="1" t="s">
        <v>149</v>
      </c>
      <c r="B388" s="1">
        <v>2019</v>
      </c>
      <c r="C388" s="2">
        <v>43814</v>
      </c>
      <c r="D388" s="1" t="s">
        <v>72</v>
      </c>
      <c r="E388" s="1" t="s">
        <v>316</v>
      </c>
      <c r="F388" s="1" t="s">
        <v>53</v>
      </c>
      <c r="G388" s="13">
        <f>(C388-VLOOKUP(E388,Riders!$A$2:$C$3501,2,FALSE))/365</f>
        <v>18.980821917808218</v>
      </c>
      <c r="H388" s="1">
        <v>5</v>
      </c>
      <c r="I388" s="107">
        <v>6.8518518518518503E-3</v>
      </c>
      <c r="J388">
        <v>47.100999999999999</v>
      </c>
    </row>
    <row r="389" spans="1:10" x14ac:dyDescent="0.45">
      <c r="A389" s="1" t="s">
        <v>149</v>
      </c>
      <c r="B389" s="1">
        <v>2019</v>
      </c>
      <c r="C389" s="2">
        <v>43814</v>
      </c>
      <c r="D389" s="1" t="s">
        <v>72</v>
      </c>
      <c r="E389" s="1" t="s">
        <v>304</v>
      </c>
      <c r="F389" s="1" t="s">
        <v>29</v>
      </c>
      <c r="G389" s="13">
        <f>(C389-VLOOKUP(E389,Riders!$A$2:$C$3501,2,FALSE))/365</f>
        <v>23.041095890410958</v>
      </c>
      <c r="H389" s="1">
        <v>6</v>
      </c>
      <c r="I389" s="107">
        <v>6.8518518518518503E-3</v>
      </c>
      <c r="J389">
        <v>47.100999999999999</v>
      </c>
    </row>
    <row r="390" spans="1:10" x14ac:dyDescent="0.45">
      <c r="A390" s="1" t="s">
        <v>149</v>
      </c>
      <c r="B390" s="1">
        <v>2019</v>
      </c>
      <c r="C390" s="2">
        <v>43814</v>
      </c>
      <c r="D390" s="1" t="s">
        <v>72</v>
      </c>
      <c r="E390" s="1" t="s">
        <v>299</v>
      </c>
      <c r="F390" s="1" t="s">
        <v>38</v>
      </c>
      <c r="G390" s="13">
        <f>(C390-VLOOKUP(E390,Riders!$A$2:$C$3501,2,FALSE))/365</f>
        <v>27.306849315068494</v>
      </c>
      <c r="H390" s="1">
        <v>7</v>
      </c>
      <c r="I390" s="107">
        <v>6.8518518518518503E-3</v>
      </c>
      <c r="J390">
        <v>47.100999999999999</v>
      </c>
    </row>
    <row r="391" spans="1:10" x14ac:dyDescent="0.45">
      <c r="A391" s="1" t="s">
        <v>149</v>
      </c>
      <c r="B391" s="1">
        <v>2019</v>
      </c>
      <c r="C391" s="2">
        <v>43814</v>
      </c>
      <c r="D391" s="1" t="s">
        <v>72</v>
      </c>
      <c r="E391" s="1" t="s">
        <v>279</v>
      </c>
      <c r="F391" s="1" t="s">
        <v>47</v>
      </c>
      <c r="G391" s="13">
        <f>(C391-VLOOKUP(E391,Riders!$A$2:$C$3501,2,FALSE))/365</f>
        <v>23.580821917808219</v>
      </c>
      <c r="H391" s="1">
        <v>8</v>
      </c>
      <c r="I391" s="107">
        <v>6.8518518518518503E-3</v>
      </c>
      <c r="J391">
        <v>47.100999999999999</v>
      </c>
    </row>
    <row r="392" spans="1:10" x14ac:dyDescent="0.45">
      <c r="A392" s="1" t="s">
        <v>149</v>
      </c>
      <c r="B392" s="1">
        <v>2019</v>
      </c>
      <c r="C392" s="2">
        <v>43814</v>
      </c>
      <c r="D392" s="1" t="s">
        <v>72</v>
      </c>
      <c r="E392" s="1" t="s">
        <v>318</v>
      </c>
      <c r="F392" s="1" t="s">
        <v>319</v>
      </c>
      <c r="G392" s="13">
        <f>(C392-VLOOKUP(E392,Riders!$A$2:$C$3501,2,FALSE))/365</f>
        <v>34.797260273972604</v>
      </c>
      <c r="H392" s="1">
        <v>9</v>
      </c>
      <c r="I392" s="107">
        <v>6.8518518518518503E-3</v>
      </c>
      <c r="J392">
        <v>47.100999999999999</v>
      </c>
    </row>
    <row r="393" spans="1:10" x14ac:dyDescent="0.45">
      <c r="A393" s="1" t="s">
        <v>149</v>
      </c>
      <c r="B393" s="1">
        <v>2019</v>
      </c>
      <c r="C393" s="2">
        <v>43814</v>
      </c>
      <c r="D393" s="1" t="s">
        <v>72</v>
      </c>
      <c r="E393" s="1" t="s">
        <v>224</v>
      </c>
      <c r="F393" s="1" t="s">
        <v>225</v>
      </c>
      <c r="G393" s="13">
        <f>(C393-VLOOKUP(E393,Riders!$A$2:$C$3501,2,FALSE))/365</f>
        <v>20.013698630136986</v>
      </c>
      <c r="H393" s="1">
        <v>10</v>
      </c>
      <c r="I393" s="107">
        <v>6.8518518518518503E-3</v>
      </c>
      <c r="J393">
        <v>47.100999999999999</v>
      </c>
    </row>
    <row r="394" spans="1:10" x14ac:dyDescent="0.45">
      <c r="A394" s="1" t="s">
        <v>149</v>
      </c>
      <c r="B394" s="1">
        <v>2019</v>
      </c>
      <c r="C394" s="2">
        <v>43814</v>
      </c>
      <c r="D394" s="1" t="s">
        <v>72</v>
      </c>
      <c r="E394" s="1" t="s">
        <v>311</v>
      </c>
      <c r="F394" s="1" t="s">
        <v>61</v>
      </c>
      <c r="G394" s="13">
        <f>(C394-VLOOKUP(E394,Riders!$A$2:$C$3501,2,FALSE))/365</f>
        <v>29.923287671232877</v>
      </c>
      <c r="H394" s="1">
        <v>11</v>
      </c>
      <c r="I394" s="107">
        <v>6.8518518518518503E-3</v>
      </c>
      <c r="J394">
        <v>47.100999999999999</v>
      </c>
    </row>
    <row r="395" spans="1:10" x14ac:dyDescent="0.45">
      <c r="A395" s="1" t="s">
        <v>149</v>
      </c>
      <c r="B395" s="1">
        <v>2019</v>
      </c>
      <c r="C395" s="2">
        <v>43814</v>
      </c>
      <c r="D395" s="1" t="s">
        <v>72</v>
      </c>
      <c r="E395" s="1" t="s">
        <v>317</v>
      </c>
      <c r="F395" s="1" t="s">
        <v>230</v>
      </c>
      <c r="G395" s="13" t="e">
        <f>(C395-VLOOKUP(E395,Riders!$A$2:$C$3501,2,FALSE))/365</f>
        <v>#N/A</v>
      </c>
      <c r="H395" s="1">
        <v>12</v>
      </c>
      <c r="I395" s="107">
        <v>6.8518518518518503E-3</v>
      </c>
      <c r="J395">
        <v>47.100999999999999</v>
      </c>
    </row>
    <row r="396" spans="1:10" x14ac:dyDescent="0.45">
      <c r="A396" s="1" t="s">
        <v>149</v>
      </c>
      <c r="B396" s="1">
        <v>2019</v>
      </c>
      <c r="C396" s="2">
        <v>43814</v>
      </c>
      <c r="D396" s="1" t="s">
        <v>72</v>
      </c>
      <c r="E396" s="1" t="s">
        <v>310</v>
      </c>
      <c r="F396" s="1" t="s">
        <v>158</v>
      </c>
      <c r="G396" s="13">
        <f>(C396-VLOOKUP(E396,Riders!$A$2:$C$3501,2,FALSE))/365</f>
        <v>29.567123287671233</v>
      </c>
      <c r="H396" s="1">
        <v>13</v>
      </c>
      <c r="I396" s="107">
        <v>6.8518518518518503E-3</v>
      </c>
      <c r="J396">
        <v>47.100999999999999</v>
      </c>
    </row>
    <row r="397" spans="1:10" x14ac:dyDescent="0.45">
      <c r="A397" s="1" t="s">
        <v>149</v>
      </c>
      <c r="B397" s="1">
        <v>2019</v>
      </c>
      <c r="C397" s="2">
        <v>43814</v>
      </c>
      <c r="D397" s="1" t="s">
        <v>72</v>
      </c>
      <c r="E397" s="1" t="s">
        <v>2331</v>
      </c>
      <c r="F397" s="1" t="s">
        <v>44</v>
      </c>
      <c r="G397" s="13">
        <f>(C397-VLOOKUP(E397,Riders!$A$2:$C$3501,2,FALSE))/365</f>
        <v>23.032876712328768</v>
      </c>
      <c r="H397" s="1">
        <v>14</v>
      </c>
      <c r="I397" s="107">
        <v>6.8518518518518503E-3</v>
      </c>
      <c r="J397">
        <v>47.100999999999999</v>
      </c>
    </row>
    <row r="398" spans="1:10" x14ac:dyDescent="0.45">
      <c r="A398" s="1" t="s">
        <v>149</v>
      </c>
      <c r="B398" s="1">
        <v>2019</v>
      </c>
      <c r="C398" s="2">
        <v>43814</v>
      </c>
      <c r="D398" s="1" t="s">
        <v>72</v>
      </c>
      <c r="E398" s="1" t="s">
        <v>251</v>
      </c>
      <c r="F398" s="1" t="s">
        <v>65</v>
      </c>
      <c r="G398" s="13">
        <f>(C398-VLOOKUP(E398,Riders!$A$2:$C$3501,2,FALSE))/365</f>
        <v>18.624657534246577</v>
      </c>
      <c r="H398" s="1">
        <v>15</v>
      </c>
      <c r="I398" s="107">
        <v>6.8518518518518503E-3</v>
      </c>
      <c r="J398">
        <v>47.100999999999999</v>
      </c>
    </row>
    <row r="399" spans="1:10" x14ac:dyDescent="0.45">
      <c r="A399" s="1" t="s">
        <v>149</v>
      </c>
      <c r="B399" s="1">
        <v>2019</v>
      </c>
      <c r="C399" s="2">
        <v>43814</v>
      </c>
      <c r="D399" s="1" t="s">
        <v>72</v>
      </c>
      <c r="E399" s="1" t="s">
        <v>231</v>
      </c>
      <c r="F399" s="1" t="s">
        <v>232</v>
      </c>
      <c r="G399" s="13">
        <f>(C399-VLOOKUP(E399,Riders!$A$2:$C$3501,2,FALSE))/365</f>
        <v>22.838356164383562</v>
      </c>
      <c r="H399" s="1">
        <v>16</v>
      </c>
      <c r="I399" s="107">
        <v>6.8518518518518503E-3</v>
      </c>
      <c r="J399">
        <v>47.100999999999999</v>
      </c>
    </row>
    <row r="400" spans="1:10" x14ac:dyDescent="0.45">
      <c r="A400" s="1" t="s">
        <v>149</v>
      </c>
      <c r="B400" s="1">
        <v>2019</v>
      </c>
      <c r="C400" s="2">
        <v>43814</v>
      </c>
      <c r="D400" s="1" t="s">
        <v>72</v>
      </c>
      <c r="E400" s="1" t="s">
        <v>302</v>
      </c>
      <c r="F400" s="1" t="s">
        <v>264</v>
      </c>
      <c r="G400" s="13">
        <f>(C400-VLOOKUP(E400,Riders!$A$2:$C$3501,2,FALSE))/365</f>
        <v>39.624657534246573</v>
      </c>
      <c r="H400" s="1">
        <v>17</v>
      </c>
      <c r="I400" s="107">
        <v>6.8518518518518503E-3</v>
      </c>
      <c r="J400">
        <v>47.100999999999999</v>
      </c>
    </row>
    <row r="401" spans="1:10" x14ac:dyDescent="0.45">
      <c r="A401" s="4" t="s">
        <v>159</v>
      </c>
      <c r="B401" s="4">
        <v>2019</v>
      </c>
      <c r="C401" s="5">
        <v>43807</v>
      </c>
      <c r="D401" s="4" t="s">
        <v>72</v>
      </c>
      <c r="E401" s="4" t="s">
        <v>270</v>
      </c>
      <c r="F401" s="4" t="s">
        <v>36</v>
      </c>
      <c r="G401" s="13">
        <f>(C401-VLOOKUP(E401,Riders!$A$2:$C$3501,2,FALSE))/365</f>
        <v>25.230136986301371</v>
      </c>
      <c r="H401" s="4">
        <v>1</v>
      </c>
      <c r="I401" s="107">
        <v>8.9699074074074073E-3</v>
      </c>
      <c r="J401">
        <v>47.585000000000001</v>
      </c>
    </row>
    <row r="402" spans="1:10" x14ac:dyDescent="0.45">
      <c r="A402" s="4" t="s">
        <v>159</v>
      </c>
      <c r="B402" s="4">
        <v>2019</v>
      </c>
      <c r="C402" s="5">
        <v>43807</v>
      </c>
      <c r="D402" s="4" t="s">
        <v>72</v>
      </c>
      <c r="E402" s="4" t="s">
        <v>221</v>
      </c>
      <c r="F402" s="4" t="s">
        <v>40</v>
      </c>
      <c r="G402" s="13">
        <f>(C402-VLOOKUP(E402,Riders!$A$2:$C$3501,2,FALSE))/365</f>
        <v>22.676712328767124</v>
      </c>
      <c r="H402" s="4">
        <v>2</v>
      </c>
      <c r="I402" s="107">
        <v>8.9699074074074073E-3</v>
      </c>
      <c r="J402">
        <v>47.585000000000001</v>
      </c>
    </row>
    <row r="403" spans="1:10" x14ac:dyDescent="0.45">
      <c r="A403" s="4" t="s">
        <v>159</v>
      </c>
      <c r="B403" s="4">
        <v>2019</v>
      </c>
      <c r="C403" s="5">
        <v>43807</v>
      </c>
      <c r="D403" s="4" t="s">
        <v>72</v>
      </c>
      <c r="E403" s="4" t="s">
        <v>214</v>
      </c>
      <c r="F403" s="4" t="s">
        <v>67</v>
      </c>
      <c r="G403" s="13">
        <f>(C403-VLOOKUP(E403,Riders!$A$2:$C$3501,2,FALSE))/365</f>
        <v>24.972602739726028</v>
      </c>
      <c r="H403" s="4">
        <v>3</v>
      </c>
      <c r="I403" s="107">
        <v>8.9699074074074108E-3</v>
      </c>
      <c r="J403">
        <v>47.585000000000001</v>
      </c>
    </row>
    <row r="404" spans="1:10" x14ac:dyDescent="0.45">
      <c r="A404" s="4" t="s">
        <v>159</v>
      </c>
      <c r="B404" s="4">
        <v>2019</v>
      </c>
      <c r="C404" s="5">
        <v>43807</v>
      </c>
      <c r="D404" s="4" t="s">
        <v>72</v>
      </c>
      <c r="E404" s="4" t="s">
        <v>222</v>
      </c>
      <c r="F404" s="4" t="s">
        <v>223</v>
      </c>
      <c r="G404" s="13">
        <f>(C404-VLOOKUP(E404,Riders!$A$2:$C$3501,2,FALSE))/365</f>
        <v>20.43013698630137</v>
      </c>
      <c r="H404" s="4">
        <v>4</v>
      </c>
      <c r="I404" s="107">
        <v>8.9699074074074108E-3</v>
      </c>
      <c r="J404">
        <v>47.585000000000001</v>
      </c>
    </row>
    <row r="405" spans="1:10" x14ac:dyDescent="0.45">
      <c r="A405" s="4" t="s">
        <v>159</v>
      </c>
      <c r="B405" s="4">
        <v>2019</v>
      </c>
      <c r="C405" s="5">
        <v>43807</v>
      </c>
      <c r="D405" s="4" t="s">
        <v>72</v>
      </c>
      <c r="E405" s="4" t="s">
        <v>307</v>
      </c>
      <c r="F405" s="4" t="s">
        <v>27</v>
      </c>
      <c r="G405" s="13">
        <f>(C405-VLOOKUP(E405,Riders!$A$2:$C$3501,2,FALSE))/365</f>
        <v>26.536986301369861</v>
      </c>
      <c r="H405" s="4">
        <v>5</v>
      </c>
      <c r="I405" s="107">
        <v>8.9699074074074108E-3</v>
      </c>
      <c r="J405">
        <v>47.585000000000001</v>
      </c>
    </row>
    <row r="406" spans="1:10" x14ac:dyDescent="0.45">
      <c r="A406" s="4" t="s">
        <v>159</v>
      </c>
      <c r="B406" s="4">
        <v>2019</v>
      </c>
      <c r="C406" s="5">
        <v>43807</v>
      </c>
      <c r="D406" s="4" t="s">
        <v>72</v>
      </c>
      <c r="E406" s="4" t="s">
        <v>302</v>
      </c>
      <c r="F406" s="4" t="s">
        <v>264</v>
      </c>
      <c r="G406" s="13">
        <f>(C406-VLOOKUP(E406,Riders!$A$2:$C$3501,2,FALSE))/365</f>
        <v>39.605479452054794</v>
      </c>
      <c r="H406" s="4">
        <v>6</v>
      </c>
      <c r="I406" s="107">
        <v>8.9699074074074108E-3</v>
      </c>
      <c r="J406">
        <v>47.585000000000001</v>
      </c>
    </row>
    <row r="407" spans="1:10" x14ac:dyDescent="0.45">
      <c r="A407" s="4" t="s">
        <v>159</v>
      </c>
      <c r="B407" s="4">
        <v>2019</v>
      </c>
      <c r="C407" s="5">
        <v>43807</v>
      </c>
      <c r="D407" s="4" t="s">
        <v>72</v>
      </c>
      <c r="E407" s="4" t="s">
        <v>268</v>
      </c>
      <c r="F407" s="4" t="s">
        <v>47</v>
      </c>
      <c r="G407" s="13">
        <f>(C407-VLOOKUP(E407,Riders!$A$2:$C$3501,2,FALSE))/365</f>
        <v>22.934246575342467</v>
      </c>
      <c r="H407" s="4">
        <v>7</v>
      </c>
      <c r="I407" s="107">
        <v>8.9699074074074108E-3</v>
      </c>
      <c r="J407">
        <v>47.585000000000001</v>
      </c>
    </row>
    <row r="408" spans="1:10" x14ac:dyDescent="0.45">
      <c r="A408" s="4" t="s">
        <v>159</v>
      </c>
      <c r="B408" s="4">
        <v>2019</v>
      </c>
      <c r="C408" s="5">
        <v>43807</v>
      </c>
      <c r="D408" s="4" t="s">
        <v>72</v>
      </c>
      <c r="E408" s="4" t="s">
        <v>277</v>
      </c>
      <c r="F408" s="4" t="s">
        <v>278</v>
      </c>
      <c r="G408" s="13">
        <f>(C408-VLOOKUP(E408,Riders!$A$2:$C$3501,2,FALSE))/365</f>
        <v>21.742465753424657</v>
      </c>
      <c r="H408" s="4">
        <v>8</v>
      </c>
      <c r="I408" s="107">
        <v>8.9699074074074108E-3</v>
      </c>
      <c r="J408">
        <v>47.585000000000001</v>
      </c>
    </row>
    <row r="409" spans="1:10" x14ac:dyDescent="0.45">
      <c r="A409" s="4" t="s">
        <v>159</v>
      </c>
      <c r="B409" s="4">
        <v>2019</v>
      </c>
      <c r="C409" s="5">
        <v>43807</v>
      </c>
      <c r="D409" s="4" t="s">
        <v>72</v>
      </c>
      <c r="E409" s="51" t="s">
        <v>219</v>
      </c>
      <c r="F409" s="51" t="s">
        <v>220</v>
      </c>
      <c r="G409" s="13">
        <f>(C409-VLOOKUP(E409,Riders!$A$2:$C$3501,2,FALSE))/365</f>
        <v>27.295890410958904</v>
      </c>
      <c r="H409" s="29">
        <v>9</v>
      </c>
      <c r="I409" s="107">
        <v>8.9699074074074108E-3</v>
      </c>
      <c r="J409">
        <v>47.585000000000001</v>
      </c>
    </row>
    <row r="410" spans="1:10" x14ac:dyDescent="0.45">
      <c r="A410" s="4" t="s">
        <v>159</v>
      </c>
      <c r="B410" s="4">
        <v>2019</v>
      </c>
      <c r="C410" s="5">
        <v>43807</v>
      </c>
      <c r="D410" s="4" t="s">
        <v>72</v>
      </c>
      <c r="E410" s="51" t="s">
        <v>317</v>
      </c>
      <c r="F410" s="51" t="s">
        <v>230</v>
      </c>
      <c r="G410" s="13" t="e">
        <f>(C410-VLOOKUP(E410,Riders!$A$2:$C$3501,2,FALSE))/365</f>
        <v>#N/A</v>
      </c>
      <c r="H410" s="29">
        <v>10</v>
      </c>
      <c r="I410" s="107">
        <v>8.9699074074074108E-3</v>
      </c>
      <c r="J410">
        <v>47.585000000000001</v>
      </c>
    </row>
    <row r="411" spans="1:10" x14ac:dyDescent="0.45">
      <c r="A411" s="4" t="s">
        <v>159</v>
      </c>
      <c r="B411" s="4">
        <v>2019</v>
      </c>
      <c r="C411" s="5">
        <v>43807</v>
      </c>
      <c r="D411" s="4" t="s">
        <v>72</v>
      </c>
      <c r="E411" s="51" t="s">
        <v>300</v>
      </c>
      <c r="F411" s="51" t="s">
        <v>56</v>
      </c>
      <c r="G411" s="13">
        <f>(C411-VLOOKUP(E411,Riders!$A$2:$C$3501,2,FALSE))/365</f>
        <v>32.410958904109592</v>
      </c>
      <c r="H411" s="29">
        <v>11</v>
      </c>
      <c r="I411" s="107">
        <v>8.9699074074074108E-3</v>
      </c>
      <c r="J411">
        <v>47.585000000000001</v>
      </c>
    </row>
    <row r="412" spans="1:10" x14ac:dyDescent="0.45">
      <c r="A412" s="4" t="s">
        <v>159</v>
      </c>
      <c r="B412" s="4">
        <v>2019</v>
      </c>
      <c r="C412" s="5">
        <v>43807</v>
      </c>
      <c r="D412" s="4" t="s">
        <v>72</v>
      </c>
      <c r="E412" s="51" t="s">
        <v>2331</v>
      </c>
      <c r="F412" s="51" t="s">
        <v>44</v>
      </c>
      <c r="G412" s="13">
        <f>(C412-VLOOKUP(E412,Riders!$A$2:$C$3501,2,FALSE))/365</f>
        <v>23.013698630136986</v>
      </c>
      <c r="H412" s="29">
        <v>12</v>
      </c>
      <c r="I412" s="107">
        <v>8.9699074074074108E-3</v>
      </c>
      <c r="J412">
        <v>47.585000000000001</v>
      </c>
    </row>
    <row r="413" spans="1:10" x14ac:dyDescent="0.45">
      <c r="A413" s="4" t="s">
        <v>159</v>
      </c>
      <c r="B413" s="4">
        <v>2019</v>
      </c>
      <c r="C413" s="5">
        <v>43807</v>
      </c>
      <c r="D413" s="4" t="s">
        <v>72</v>
      </c>
      <c r="E413" s="51" t="s">
        <v>251</v>
      </c>
      <c r="F413" s="51" t="s">
        <v>65</v>
      </c>
      <c r="G413" s="13">
        <f>(C413-VLOOKUP(E413,Riders!$A$2:$C$3501,2,FALSE))/365</f>
        <v>18.605479452054794</v>
      </c>
      <c r="H413" s="29">
        <v>13</v>
      </c>
      <c r="I413" s="107">
        <v>8.9699074074074108E-3</v>
      </c>
      <c r="J413">
        <v>47.585000000000001</v>
      </c>
    </row>
    <row r="414" spans="1:10" x14ac:dyDescent="0.45">
      <c r="A414" s="4" t="s">
        <v>159</v>
      </c>
      <c r="B414" s="4">
        <v>2019</v>
      </c>
      <c r="C414" s="5">
        <v>43807</v>
      </c>
      <c r="D414" s="4" t="s">
        <v>72</v>
      </c>
      <c r="E414" s="51" t="s">
        <v>322</v>
      </c>
      <c r="F414" s="51" t="s">
        <v>29</v>
      </c>
      <c r="G414" s="13">
        <f>(C414-VLOOKUP(E414,Riders!$A$2:$C$3501,2,FALSE))/365</f>
        <v>31.904109589041095</v>
      </c>
      <c r="H414" s="29">
        <v>14</v>
      </c>
      <c r="I414" s="107">
        <v>8.9699074074074108E-3</v>
      </c>
      <c r="J414">
        <v>47.585000000000001</v>
      </c>
    </row>
    <row r="415" spans="1:10" x14ac:dyDescent="0.45">
      <c r="A415" s="4" t="s">
        <v>159</v>
      </c>
      <c r="B415" s="4">
        <v>2019</v>
      </c>
      <c r="C415" s="5">
        <v>43807</v>
      </c>
      <c r="D415" s="4" t="s">
        <v>72</v>
      </c>
      <c r="E415" s="51" t="s">
        <v>318</v>
      </c>
      <c r="F415" s="51" t="s">
        <v>319</v>
      </c>
      <c r="G415" s="13">
        <f>(C415-VLOOKUP(E415,Riders!$A$2:$C$3501,2,FALSE))/365</f>
        <v>34.778082191780825</v>
      </c>
      <c r="H415" s="29">
        <v>15</v>
      </c>
      <c r="I415" s="107">
        <v>8.9699074074074108E-3</v>
      </c>
      <c r="J415">
        <v>47.585000000000001</v>
      </c>
    </row>
    <row r="416" spans="1:10" x14ac:dyDescent="0.45">
      <c r="A416" s="4" t="s">
        <v>159</v>
      </c>
      <c r="B416" s="4">
        <v>2019</v>
      </c>
      <c r="C416" s="5">
        <v>43807</v>
      </c>
      <c r="D416" s="4" t="s">
        <v>72</v>
      </c>
      <c r="E416" s="51" t="s">
        <v>311</v>
      </c>
      <c r="F416" s="51" t="s">
        <v>61</v>
      </c>
      <c r="G416" s="13">
        <f>(C416-VLOOKUP(E416,Riders!$A$2:$C$3501,2,FALSE))/365</f>
        <v>29.904109589041095</v>
      </c>
      <c r="H416" s="29">
        <v>16</v>
      </c>
      <c r="I416" s="107">
        <v>8.9699074074074108E-3</v>
      </c>
      <c r="J416">
        <v>47.585000000000001</v>
      </c>
    </row>
    <row r="417" spans="1:10" x14ac:dyDescent="0.45">
      <c r="A417" s="4" t="s">
        <v>159</v>
      </c>
      <c r="B417" s="4">
        <v>2019</v>
      </c>
      <c r="C417" s="5">
        <v>43807</v>
      </c>
      <c r="D417" s="4" t="s">
        <v>72</v>
      </c>
      <c r="E417" s="51" t="s">
        <v>224</v>
      </c>
      <c r="F417" s="51" t="s">
        <v>225</v>
      </c>
      <c r="G417" s="13">
        <f>(C417-VLOOKUP(E417,Riders!$A$2:$C$3501,2,FALSE))/365</f>
        <v>19.994520547945207</v>
      </c>
      <c r="H417" s="29">
        <v>17</v>
      </c>
      <c r="I417" s="107">
        <v>8.9699074074074108E-3</v>
      </c>
      <c r="J417">
        <v>47.585000000000001</v>
      </c>
    </row>
    <row r="418" spans="1:10" x14ac:dyDescent="0.45">
      <c r="A418" s="4" t="s">
        <v>159</v>
      </c>
      <c r="B418" s="4">
        <v>2019</v>
      </c>
      <c r="C418" s="5">
        <v>43807</v>
      </c>
      <c r="D418" s="4" t="s">
        <v>72</v>
      </c>
      <c r="E418" s="51" t="s">
        <v>299</v>
      </c>
      <c r="F418" s="51" t="s">
        <v>38</v>
      </c>
      <c r="G418" s="13">
        <f>(C418-VLOOKUP(E418,Riders!$A$2:$C$3501,2,FALSE))/365</f>
        <v>27.287671232876711</v>
      </c>
      <c r="H418" s="29">
        <v>18</v>
      </c>
      <c r="I418" s="107">
        <v>8.9699074074074108E-3</v>
      </c>
      <c r="J418">
        <v>47.585000000000001</v>
      </c>
    </row>
    <row r="419" spans="1:10" x14ac:dyDescent="0.45">
      <c r="A419" s="4" t="s">
        <v>159</v>
      </c>
      <c r="B419" s="4">
        <v>2019</v>
      </c>
      <c r="C419" s="5">
        <v>43807</v>
      </c>
      <c r="D419" s="4" t="s">
        <v>72</v>
      </c>
      <c r="E419" s="51" t="s">
        <v>316</v>
      </c>
      <c r="F419" s="51" t="s">
        <v>53</v>
      </c>
      <c r="G419" s="13">
        <f>(C419-VLOOKUP(E419,Riders!$A$2:$C$3501,2,FALSE))/365</f>
        <v>18.961643835616439</v>
      </c>
      <c r="H419" s="29">
        <v>19</v>
      </c>
      <c r="I419" s="107">
        <v>8.9699074074074108E-3</v>
      </c>
      <c r="J419">
        <v>47.585000000000001</v>
      </c>
    </row>
    <row r="420" spans="1:10" x14ac:dyDescent="0.45">
      <c r="A420" s="4" t="s">
        <v>159</v>
      </c>
      <c r="B420" s="4">
        <v>2019</v>
      </c>
      <c r="C420" s="5">
        <v>43807</v>
      </c>
      <c r="D420" s="4" t="s">
        <v>72</v>
      </c>
      <c r="E420" s="51" t="s">
        <v>231</v>
      </c>
      <c r="F420" s="51" t="s">
        <v>232</v>
      </c>
      <c r="G420" s="13">
        <f>(C420-VLOOKUP(E420,Riders!$A$2:$C$3501,2,FALSE))/365</f>
        <v>22.81917808219178</v>
      </c>
      <c r="H420" s="29">
        <v>20</v>
      </c>
      <c r="I420" s="107">
        <v>8.9699074074074108E-3</v>
      </c>
      <c r="J420">
        <v>47.585000000000001</v>
      </c>
    </row>
    <row r="421" spans="1:10" x14ac:dyDescent="0.45">
      <c r="A421" s="4" t="s">
        <v>159</v>
      </c>
      <c r="B421" s="4">
        <v>2019</v>
      </c>
      <c r="C421" s="5">
        <v>43807</v>
      </c>
      <c r="D421" s="4" t="s">
        <v>72</v>
      </c>
      <c r="E421" s="51" t="s">
        <v>310</v>
      </c>
      <c r="F421" s="51" t="s">
        <v>158</v>
      </c>
      <c r="G421" s="13">
        <f>(C421-VLOOKUP(E421,Riders!$A$2:$C$3501,2,FALSE))/365</f>
        <v>29.547945205479451</v>
      </c>
      <c r="H421" s="29">
        <v>21</v>
      </c>
      <c r="I421" s="107">
        <v>8.9699074074074108E-3</v>
      </c>
      <c r="J421">
        <v>47.585000000000001</v>
      </c>
    </row>
    <row r="422" spans="1:10" x14ac:dyDescent="0.45">
      <c r="A422" s="1" t="s">
        <v>127</v>
      </c>
      <c r="B422" s="1">
        <v>2019</v>
      </c>
      <c r="C422" s="2">
        <v>43800</v>
      </c>
      <c r="D422" s="1" t="s">
        <v>72</v>
      </c>
      <c r="E422" s="47" t="s">
        <v>221</v>
      </c>
      <c r="F422" s="47" t="s">
        <v>40</v>
      </c>
      <c r="G422" s="13">
        <f>(C422-VLOOKUP(E422,Riders!$A$2:$C$3501,2,FALSE))/365</f>
        <v>22.657534246575342</v>
      </c>
      <c r="H422" s="30">
        <v>1</v>
      </c>
      <c r="I422" s="107">
        <v>9.4907407407407406E-3</v>
      </c>
      <c r="J422">
        <v>47.183</v>
      </c>
    </row>
    <row r="423" spans="1:10" x14ac:dyDescent="0.45">
      <c r="A423" s="1" t="s">
        <v>127</v>
      </c>
      <c r="B423" s="1">
        <v>2019</v>
      </c>
      <c r="C423" s="2">
        <v>43800</v>
      </c>
      <c r="D423" s="1" t="s">
        <v>72</v>
      </c>
      <c r="E423" s="47" t="s">
        <v>222</v>
      </c>
      <c r="F423" s="47" t="s">
        <v>223</v>
      </c>
      <c r="G423" s="13">
        <f>(C423-VLOOKUP(E423,Riders!$A$2:$C$3501,2,FALSE))/365</f>
        <v>20.410958904109588</v>
      </c>
      <c r="H423" s="30">
        <v>2</v>
      </c>
      <c r="I423" s="107">
        <v>9.4907407407407406E-3</v>
      </c>
      <c r="J423">
        <v>47.183</v>
      </c>
    </row>
    <row r="424" spans="1:10" x14ac:dyDescent="0.45">
      <c r="A424" s="1" t="s">
        <v>127</v>
      </c>
      <c r="B424" s="1">
        <v>2019</v>
      </c>
      <c r="C424" s="2">
        <v>43800</v>
      </c>
      <c r="D424" s="1" t="s">
        <v>72</v>
      </c>
      <c r="E424" s="47" t="s">
        <v>325</v>
      </c>
      <c r="F424" s="47" t="s">
        <v>238</v>
      </c>
      <c r="G424" s="13">
        <f>(C424-VLOOKUP(E424,Riders!$A$2:$C$3501,2,FALSE))/365</f>
        <v>27.402739726027399</v>
      </c>
      <c r="H424" s="30">
        <v>3</v>
      </c>
      <c r="I424" s="107">
        <v>9.4907407407407406E-3</v>
      </c>
      <c r="J424">
        <v>47.183</v>
      </c>
    </row>
    <row r="425" spans="1:10" x14ac:dyDescent="0.45">
      <c r="A425" s="1" t="s">
        <v>127</v>
      </c>
      <c r="B425" s="1">
        <v>2019</v>
      </c>
      <c r="C425" s="2">
        <v>43800</v>
      </c>
      <c r="D425" s="1" t="s">
        <v>72</v>
      </c>
      <c r="E425" s="47" t="s">
        <v>217</v>
      </c>
      <c r="F425" s="47" t="s">
        <v>29</v>
      </c>
      <c r="G425" s="13">
        <f>(C425-VLOOKUP(E425,Riders!$A$2:$C$3501,2,FALSE))/365</f>
        <v>21.671232876712327</v>
      </c>
      <c r="H425" s="30">
        <v>4</v>
      </c>
      <c r="I425" s="107">
        <v>9.4907407407407406E-3</v>
      </c>
      <c r="J425">
        <v>47.183</v>
      </c>
    </row>
    <row r="426" spans="1:10" x14ac:dyDescent="0.45">
      <c r="A426" s="1" t="s">
        <v>127</v>
      </c>
      <c r="B426" s="1">
        <v>2019</v>
      </c>
      <c r="C426" s="2">
        <v>43800</v>
      </c>
      <c r="D426" s="1" t="s">
        <v>72</v>
      </c>
      <c r="E426" s="47" t="s">
        <v>312</v>
      </c>
      <c r="F426" s="47" t="s">
        <v>27</v>
      </c>
      <c r="G426" s="13">
        <f>(C426-VLOOKUP(E426,Riders!$A$2:$C$3501,2,FALSE))/365</f>
        <v>21.38082191780822</v>
      </c>
      <c r="H426" s="30">
        <v>5</v>
      </c>
      <c r="I426" s="107">
        <v>9.4907407407407406E-3</v>
      </c>
      <c r="J426">
        <v>47.183</v>
      </c>
    </row>
    <row r="427" spans="1:10" x14ac:dyDescent="0.45">
      <c r="A427" s="1" t="s">
        <v>127</v>
      </c>
      <c r="B427" s="1">
        <v>2019</v>
      </c>
      <c r="C427" s="2">
        <v>43800</v>
      </c>
      <c r="D427" s="1" t="s">
        <v>72</v>
      </c>
      <c r="E427" s="47" t="s">
        <v>301</v>
      </c>
      <c r="F427" s="47" t="s">
        <v>51</v>
      </c>
      <c r="G427" s="13">
        <f>(C427-VLOOKUP(E427,Riders!$A$2:$C$3501,2,FALSE))/365</f>
        <v>29.736986301369864</v>
      </c>
      <c r="H427" s="30">
        <v>6</v>
      </c>
      <c r="I427" s="107">
        <v>9.4907407407407406E-3</v>
      </c>
      <c r="J427">
        <v>47.183</v>
      </c>
    </row>
    <row r="428" spans="1:10" x14ac:dyDescent="0.45">
      <c r="A428" s="1" t="s">
        <v>127</v>
      </c>
      <c r="B428" s="1">
        <v>2019</v>
      </c>
      <c r="C428" s="2">
        <v>43800</v>
      </c>
      <c r="D428" s="1" t="s">
        <v>72</v>
      </c>
      <c r="E428" s="47" t="s">
        <v>251</v>
      </c>
      <c r="F428" s="47" t="s">
        <v>65</v>
      </c>
      <c r="G428" s="13">
        <f>(C428-VLOOKUP(E428,Riders!$A$2:$C$3501,2,FALSE))/365</f>
        <v>18.586301369863012</v>
      </c>
      <c r="H428" s="30">
        <v>7</v>
      </c>
      <c r="I428" s="107">
        <v>9.4907407407407406E-3</v>
      </c>
      <c r="J428">
        <v>47.183</v>
      </c>
    </row>
    <row r="429" spans="1:10" x14ac:dyDescent="0.45">
      <c r="A429" s="1" t="s">
        <v>127</v>
      </c>
      <c r="B429" s="1">
        <v>2019</v>
      </c>
      <c r="C429" s="2">
        <v>43800</v>
      </c>
      <c r="D429" s="1" t="s">
        <v>72</v>
      </c>
      <c r="E429" s="47" t="s">
        <v>219</v>
      </c>
      <c r="F429" s="47" t="s">
        <v>220</v>
      </c>
      <c r="G429" s="13">
        <f>(C429-VLOOKUP(E429,Riders!$A$2:$C$3501,2,FALSE))/365</f>
        <v>27.276712328767122</v>
      </c>
      <c r="H429" s="30">
        <v>8</v>
      </c>
      <c r="I429" s="107">
        <v>9.4907407407407406E-3</v>
      </c>
      <c r="J429">
        <v>47.183</v>
      </c>
    </row>
    <row r="430" spans="1:10" x14ac:dyDescent="0.45">
      <c r="A430" s="15" t="s">
        <v>127</v>
      </c>
      <c r="B430" s="15">
        <v>2019</v>
      </c>
      <c r="C430" s="14">
        <v>43800</v>
      </c>
      <c r="D430" s="15" t="s">
        <v>72</v>
      </c>
      <c r="E430" s="47" t="s">
        <v>233</v>
      </c>
      <c r="F430" s="47" t="s">
        <v>56</v>
      </c>
      <c r="G430" s="13">
        <f>(C430-VLOOKUP(E430,Riders!$A$2:$C$3501,2,FALSE))/365</f>
        <v>24.24931506849315</v>
      </c>
      <c r="H430" s="30">
        <v>9</v>
      </c>
      <c r="I430" s="107">
        <v>9.4907407407407406E-3</v>
      </c>
      <c r="J430">
        <v>47.183</v>
      </c>
    </row>
    <row r="431" spans="1:10" x14ac:dyDescent="0.45">
      <c r="A431" s="1" t="s">
        <v>127</v>
      </c>
      <c r="B431" s="1">
        <v>2019</v>
      </c>
      <c r="C431" s="2">
        <v>43800</v>
      </c>
      <c r="D431" s="1" t="s">
        <v>72</v>
      </c>
      <c r="E431" s="1" t="s">
        <v>299</v>
      </c>
      <c r="F431" s="1" t="s">
        <v>38</v>
      </c>
      <c r="G431" s="13">
        <f>(C431-VLOOKUP(E431,Riders!$A$2:$C$3501,2,FALSE))/365</f>
        <v>27.268493150684932</v>
      </c>
      <c r="H431" s="1">
        <v>10</v>
      </c>
      <c r="I431" s="107">
        <v>9.4907407407407406E-3</v>
      </c>
      <c r="J431">
        <v>47.183</v>
      </c>
    </row>
    <row r="432" spans="1:10" x14ac:dyDescent="0.45">
      <c r="A432" s="1" t="s">
        <v>127</v>
      </c>
      <c r="B432" s="1">
        <v>2019</v>
      </c>
      <c r="C432" s="2">
        <v>43800</v>
      </c>
      <c r="D432" s="1" t="s">
        <v>72</v>
      </c>
      <c r="E432" s="1" t="s">
        <v>324</v>
      </c>
      <c r="F432" s="1" t="s">
        <v>61</v>
      </c>
      <c r="G432" s="13">
        <f>(C432-VLOOKUP(E432,Riders!$A$2:$C$3501,2,FALSE))/365</f>
        <v>26.208219178082192</v>
      </c>
      <c r="H432" s="1">
        <v>11</v>
      </c>
      <c r="I432" s="107">
        <v>9.4907407407407406E-3</v>
      </c>
      <c r="J432">
        <v>47.183</v>
      </c>
    </row>
    <row r="433" spans="1:10" x14ac:dyDescent="0.45">
      <c r="A433" s="1" t="s">
        <v>127</v>
      </c>
      <c r="B433" s="1">
        <v>2019</v>
      </c>
      <c r="C433" s="2">
        <v>43800</v>
      </c>
      <c r="D433" s="1" t="s">
        <v>72</v>
      </c>
      <c r="E433" s="1" t="s">
        <v>276</v>
      </c>
      <c r="F433" s="1" t="s">
        <v>120</v>
      </c>
      <c r="G433" s="13" t="e">
        <f>(C433-VLOOKUP(E433,Riders!$A$2:$C$3501,2,FALSE))/365</f>
        <v>#N/A</v>
      </c>
      <c r="H433" s="1">
        <v>12</v>
      </c>
      <c r="I433" s="107">
        <v>9.4907407407407406E-3</v>
      </c>
      <c r="J433">
        <v>47.183</v>
      </c>
    </row>
    <row r="434" spans="1:10" x14ac:dyDescent="0.45">
      <c r="A434" s="1" t="s">
        <v>127</v>
      </c>
      <c r="B434" s="1">
        <v>2019</v>
      </c>
      <c r="C434" s="2">
        <v>43800</v>
      </c>
      <c r="D434" s="1" t="s">
        <v>72</v>
      </c>
      <c r="E434" s="1" t="s">
        <v>277</v>
      </c>
      <c r="F434" s="1" t="s">
        <v>278</v>
      </c>
      <c r="G434" s="13">
        <f>(C434-VLOOKUP(E434,Riders!$A$2:$C$3501,2,FALSE))/365</f>
        <v>21.723287671232878</v>
      </c>
      <c r="H434" s="1">
        <v>13</v>
      </c>
      <c r="I434" s="107">
        <v>9.4907407407407406E-3</v>
      </c>
      <c r="J434">
        <v>47.183</v>
      </c>
    </row>
    <row r="435" spans="1:10" x14ac:dyDescent="0.45">
      <c r="A435" s="1" t="s">
        <v>127</v>
      </c>
      <c r="B435" s="1">
        <v>2019</v>
      </c>
      <c r="C435" s="2">
        <v>43800</v>
      </c>
      <c r="D435" s="1" t="s">
        <v>72</v>
      </c>
      <c r="E435" s="1" t="s">
        <v>323</v>
      </c>
      <c r="F435" s="1" t="s">
        <v>118</v>
      </c>
      <c r="G435" s="13">
        <f>(C435-VLOOKUP(E435,Riders!$A$2:$C$3501,2,FALSE))/365</f>
        <v>26.317808219178083</v>
      </c>
      <c r="H435" s="1">
        <v>14</v>
      </c>
      <c r="I435" s="107">
        <v>9.4907407407407406E-3</v>
      </c>
      <c r="J435">
        <v>47.183</v>
      </c>
    </row>
    <row r="436" spans="1:10" x14ac:dyDescent="0.45">
      <c r="A436" s="1" t="s">
        <v>127</v>
      </c>
      <c r="B436" s="1">
        <v>2019</v>
      </c>
      <c r="C436" s="2">
        <v>43800</v>
      </c>
      <c r="D436" s="1" t="s">
        <v>72</v>
      </c>
      <c r="E436" s="1" t="s">
        <v>310</v>
      </c>
      <c r="F436" s="1" t="s">
        <v>158</v>
      </c>
      <c r="G436" s="13">
        <f>(C436-VLOOKUP(E436,Riders!$A$2:$C$3501,2,FALSE))/365</f>
        <v>29.528767123287672</v>
      </c>
      <c r="H436" s="1">
        <v>15</v>
      </c>
      <c r="I436" s="107">
        <v>9.4907407407407406E-3</v>
      </c>
      <c r="J436">
        <v>47.183</v>
      </c>
    </row>
    <row r="437" spans="1:10" x14ac:dyDescent="0.45">
      <c r="A437" s="1" t="s">
        <v>127</v>
      </c>
      <c r="B437" s="1">
        <v>2019</v>
      </c>
      <c r="C437" s="2">
        <v>43800</v>
      </c>
      <c r="D437" s="1" t="s">
        <v>72</v>
      </c>
      <c r="E437" s="1" t="s">
        <v>242</v>
      </c>
      <c r="F437" s="1" t="s">
        <v>243</v>
      </c>
      <c r="G437" s="13">
        <f>(C437-VLOOKUP(E437,Riders!$A$2:$C$3501,2,FALSE))/365</f>
        <v>25.002739726027396</v>
      </c>
      <c r="H437" s="1">
        <v>16</v>
      </c>
      <c r="I437" s="107">
        <v>9.4907407407407406E-3</v>
      </c>
      <c r="J437">
        <v>47.183</v>
      </c>
    </row>
    <row r="438" spans="1:10" x14ac:dyDescent="0.45">
      <c r="A438" s="1" t="s">
        <v>127</v>
      </c>
      <c r="B438" s="1">
        <v>2019</v>
      </c>
      <c r="C438" s="2">
        <v>43800</v>
      </c>
      <c r="D438" s="1" t="s">
        <v>72</v>
      </c>
      <c r="E438" s="1" t="s">
        <v>2331</v>
      </c>
      <c r="F438" s="1" t="s">
        <v>44</v>
      </c>
      <c r="G438" s="13">
        <f>(C438-VLOOKUP(E438,Riders!$A$2:$C$3501,2,FALSE))/365</f>
        <v>22.994520547945207</v>
      </c>
      <c r="H438" s="1">
        <v>17</v>
      </c>
      <c r="I438" s="107">
        <v>9.4907407407407406E-3</v>
      </c>
      <c r="J438">
        <v>47.183</v>
      </c>
    </row>
    <row r="439" spans="1:10" x14ac:dyDescent="0.45">
      <c r="A439" s="1" t="s">
        <v>127</v>
      </c>
      <c r="B439" s="1">
        <v>2019</v>
      </c>
      <c r="C439" s="2">
        <v>43800</v>
      </c>
      <c r="D439" s="1" t="s">
        <v>72</v>
      </c>
      <c r="E439" s="1" t="s">
        <v>272</v>
      </c>
      <c r="F439" s="1" t="s">
        <v>53</v>
      </c>
      <c r="G439" s="13">
        <f>(C439-VLOOKUP(E439,Riders!$A$2:$C$3501,2,FALSE))/365</f>
        <v>22.789041095890411</v>
      </c>
      <c r="H439" s="1">
        <v>18</v>
      </c>
      <c r="I439" s="107">
        <v>9.4907407407407406E-3</v>
      </c>
      <c r="J439">
        <v>47.183</v>
      </c>
    </row>
    <row r="440" spans="1:10" x14ac:dyDescent="0.45">
      <c r="A440" s="1" t="s">
        <v>127</v>
      </c>
      <c r="B440" s="1">
        <v>2019</v>
      </c>
      <c r="C440" s="2">
        <v>43800</v>
      </c>
      <c r="D440" s="1" t="s">
        <v>72</v>
      </c>
      <c r="E440" s="1" t="s">
        <v>224</v>
      </c>
      <c r="F440" s="1" t="s">
        <v>225</v>
      </c>
      <c r="G440" s="13">
        <f>(C440-VLOOKUP(E440,Riders!$A$2:$C$3501,2,FALSE))/365</f>
        <v>19.975342465753425</v>
      </c>
      <c r="H440" s="1">
        <v>19</v>
      </c>
      <c r="I440" s="107">
        <v>9.4907407407407406E-3</v>
      </c>
      <c r="J440">
        <v>47.183</v>
      </c>
    </row>
    <row r="441" spans="1:10" x14ac:dyDescent="0.45">
      <c r="A441" s="1" t="s">
        <v>127</v>
      </c>
      <c r="B441" s="1">
        <v>2019</v>
      </c>
      <c r="C441" s="2">
        <v>43800</v>
      </c>
      <c r="D441" s="1" t="s">
        <v>72</v>
      </c>
      <c r="E441" s="1" t="s">
        <v>303</v>
      </c>
      <c r="F441" s="1" t="s">
        <v>232</v>
      </c>
      <c r="G441" s="13">
        <f>(C441-VLOOKUP(E441,Riders!$A$2:$C$3501,2,FALSE))/365</f>
        <v>25.484931506849314</v>
      </c>
      <c r="H441" s="1">
        <v>20</v>
      </c>
      <c r="I441" s="107">
        <v>9.4907407407407406E-3</v>
      </c>
      <c r="J441">
        <v>47.183</v>
      </c>
    </row>
    <row r="442" spans="1:10" x14ac:dyDescent="0.45">
      <c r="A442" s="1" t="s">
        <v>127</v>
      </c>
      <c r="B442" s="1">
        <v>2019</v>
      </c>
      <c r="C442" s="2">
        <v>43800</v>
      </c>
      <c r="D442" s="1" t="s">
        <v>72</v>
      </c>
      <c r="E442" s="1" t="s">
        <v>317</v>
      </c>
      <c r="F442" s="1" t="s">
        <v>230</v>
      </c>
      <c r="G442" s="13" t="e">
        <f>(C442-VLOOKUP(E442,Riders!$A$2:$C$3501,2,FALSE))/365</f>
        <v>#N/A</v>
      </c>
      <c r="H442" s="1">
        <v>21</v>
      </c>
      <c r="I442" s="107">
        <v>9.4907407407407406E-3</v>
      </c>
      <c r="J442">
        <v>47.183</v>
      </c>
    </row>
    <row r="443" spans="1:10" x14ac:dyDescent="0.45">
      <c r="A443" s="1" t="s">
        <v>127</v>
      </c>
      <c r="B443" s="1">
        <v>2019</v>
      </c>
      <c r="C443" s="2">
        <v>43800</v>
      </c>
      <c r="D443" s="1" t="s">
        <v>72</v>
      </c>
      <c r="E443" s="1" t="s">
        <v>326</v>
      </c>
      <c r="F443" s="1" t="s">
        <v>49</v>
      </c>
      <c r="G443" s="13" t="e">
        <f>(C443-VLOOKUP(E443,Riders!$A$2:$C$3501,2,FALSE))/365</f>
        <v>#N/A</v>
      </c>
      <c r="H443" s="1">
        <v>22</v>
      </c>
      <c r="I443" s="107">
        <v>9.4907407407407406E-3</v>
      </c>
      <c r="J443">
        <v>47.183</v>
      </c>
    </row>
    <row r="444" spans="1:10" x14ac:dyDescent="0.45">
      <c r="A444" s="1" t="s">
        <v>127</v>
      </c>
      <c r="B444" s="1">
        <v>2019</v>
      </c>
      <c r="C444" s="2">
        <v>43800</v>
      </c>
      <c r="D444" s="1" t="s">
        <v>72</v>
      </c>
      <c r="E444" s="1" t="s">
        <v>302</v>
      </c>
      <c r="F444" s="1" t="s">
        <v>264</v>
      </c>
      <c r="G444" s="13">
        <f>(C444-VLOOKUP(E444,Riders!$A$2:$C$3501,2,FALSE))/365</f>
        <v>39.586301369863016</v>
      </c>
      <c r="H444" s="1">
        <v>23</v>
      </c>
      <c r="I444" s="107">
        <v>9.4907407407407406E-3</v>
      </c>
      <c r="J444">
        <v>47.183</v>
      </c>
    </row>
    <row r="445" spans="1:10" x14ac:dyDescent="0.45">
      <c r="A445" s="4" t="s">
        <v>102</v>
      </c>
      <c r="B445" s="4">
        <v>2019</v>
      </c>
      <c r="C445" s="5">
        <v>43778</v>
      </c>
      <c r="D445" s="4" t="s">
        <v>72</v>
      </c>
      <c r="E445" s="4" t="s">
        <v>306</v>
      </c>
      <c r="F445" s="4" t="s">
        <v>19</v>
      </c>
      <c r="G445" s="13">
        <f>(C445-VLOOKUP(E445,Riders!$A$2:$C$3501,2,FALSE))/365</f>
        <v>37.093150684931508</v>
      </c>
      <c r="H445" s="4">
        <v>1</v>
      </c>
      <c r="I445" s="107">
        <v>1.383101851851852E-2</v>
      </c>
      <c r="J445">
        <v>39.131999999999998</v>
      </c>
    </row>
    <row r="446" spans="1:10" x14ac:dyDescent="0.45">
      <c r="A446" s="4" t="s">
        <v>102</v>
      </c>
      <c r="B446" s="4">
        <v>2019</v>
      </c>
      <c r="C446" s="5">
        <v>43778</v>
      </c>
      <c r="D446" s="4" t="s">
        <v>72</v>
      </c>
      <c r="E446" s="4" t="s">
        <v>268</v>
      </c>
      <c r="F446" s="4" t="s">
        <v>47</v>
      </c>
      <c r="G446" s="13">
        <f>(C446-VLOOKUP(E446,Riders!$A$2:$C$3501,2,FALSE))/365</f>
        <v>22.854794520547944</v>
      </c>
      <c r="H446" s="4">
        <v>2</v>
      </c>
      <c r="I446" s="107">
        <v>1.383101851851852E-2</v>
      </c>
      <c r="J446">
        <v>39.131999999999998</v>
      </c>
    </row>
    <row r="447" spans="1:10" x14ac:dyDescent="0.45">
      <c r="A447" s="4" t="s">
        <v>102</v>
      </c>
      <c r="B447" s="4">
        <v>2019</v>
      </c>
      <c r="C447" s="5">
        <v>43778</v>
      </c>
      <c r="D447" s="4" t="s">
        <v>72</v>
      </c>
      <c r="E447" s="4" t="s">
        <v>236</v>
      </c>
      <c r="F447" s="4" t="s">
        <v>51</v>
      </c>
      <c r="G447" s="13">
        <f>(C447-VLOOKUP(E447,Riders!$A$2:$C$3501,2,FALSE))/365</f>
        <v>24.013698630136986</v>
      </c>
      <c r="H447" s="4">
        <v>3</v>
      </c>
      <c r="I447" s="107">
        <v>1.3831018518518499E-2</v>
      </c>
      <c r="J447">
        <v>39.131999999999998</v>
      </c>
    </row>
    <row r="448" spans="1:10" x14ac:dyDescent="0.45">
      <c r="A448" s="4" t="s">
        <v>102</v>
      </c>
      <c r="B448" s="4">
        <v>2019</v>
      </c>
      <c r="C448" s="5">
        <v>43778</v>
      </c>
      <c r="D448" s="4" t="s">
        <v>72</v>
      </c>
      <c r="E448" s="4" t="s">
        <v>315</v>
      </c>
      <c r="F448" s="4" t="s">
        <v>36</v>
      </c>
      <c r="G448" s="13">
        <f>(C448-VLOOKUP(E448,Riders!$A$2:$C$3501,2,FALSE))/365</f>
        <v>27.92876712328767</v>
      </c>
      <c r="H448" s="4">
        <v>4</v>
      </c>
      <c r="I448" s="107">
        <v>1.3831018518518499E-2</v>
      </c>
      <c r="J448">
        <v>39.131999999999998</v>
      </c>
    </row>
    <row r="449" spans="1:10" x14ac:dyDescent="0.45">
      <c r="A449" s="4" t="s">
        <v>102</v>
      </c>
      <c r="B449" s="4">
        <v>2019</v>
      </c>
      <c r="C449" s="5">
        <v>43778</v>
      </c>
      <c r="D449" s="4" t="s">
        <v>72</v>
      </c>
      <c r="E449" s="4" t="s">
        <v>222</v>
      </c>
      <c r="F449" s="4" t="s">
        <v>223</v>
      </c>
      <c r="G449" s="13">
        <f>(C449-VLOOKUP(E449,Riders!$A$2:$C$3501,2,FALSE))/365</f>
        <v>20.350684931506848</v>
      </c>
      <c r="H449" s="4">
        <v>5</v>
      </c>
      <c r="I449" s="107">
        <v>1.3831018518518499E-2</v>
      </c>
      <c r="J449">
        <v>39.131999999999998</v>
      </c>
    </row>
    <row r="450" spans="1:10" x14ac:dyDescent="0.45">
      <c r="A450" s="4" t="s">
        <v>102</v>
      </c>
      <c r="B450" s="4">
        <v>2019</v>
      </c>
      <c r="C450" s="5">
        <v>43778</v>
      </c>
      <c r="D450" s="4" t="s">
        <v>72</v>
      </c>
      <c r="E450" s="4" t="s">
        <v>328</v>
      </c>
      <c r="F450" s="4" t="s">
        <v>25</v>
      </c>
      <c r="G450" s="13">
        <f>(C450-VLOOKUP(E450,Riders!$A$2:$C$3501,2,FALSE))/365</f>
        <v>29.293150684931508</v>
      </c>
      <c r="H450" s="4">
        <v>6</v>
      </c>
      <c r="I450" s="107">
        <v>1.3831018518518499E-2</v>
      </c>
      <c r="J450">
        <v>39.131999999999998</v>
      </c>
    </row>
    <row r="451" spans="1:10" x14ac:dyDescent="0.45">
      <c r="A451" s="4" t="s">
        <v>102</v>
      </c>
      <c r="B451" s="4">
        <v>2019</v>
      </c>
      <c r="C451" s="5">
        <v>43778</v>
      </c>
      <c r="D451" s="4" t="s">
        <v>72</v>
      </c>
      <c r="E451" s="4" t="s">
        <v>307</v>
      </c>
      <c r="F451" s="4" t="s">
        <v>27</v>
      </c>
      <c r="G451" s="13">
        <f>(C451-VLOOKUP(E451,Riders!$A$2:$C$3501,2,FALSE))/365</f>
        <v>26.457534246575342</v>
      </c>
      <c r="H451" s="4">
        <v>7</v>
      </c>
      <c r="I451" s="107">
        <v>1.3831018518518499E-2</v>
      </c>
      <c r="J451">
        <v>39.131999999999998</v>
      </c>
    </row>
    <row r="452" spans="1:10" x14ac:dyDescent="0.45">
      <c r="A452" s="4" t="s">
        <v>102</v>
      </c>
      <c r="B452" s="4">
        <v>2019</v>
      </c>
      <c r="C452" s="5">
        <v>43778</v>
      </c>
      <c r="D452" s="4" t="s">
        <v>72</v>
      </c>
      <c r="E452" s="4" t="s">
        <v>221</v>
      </c>
      <c r="F452" s="4" t="s">
        <v>40</v>
      </c>
      <c r="G452" s="13">
        <f>(C452-VLOOKUP(E452,Riders!$A$2:$C$3501,2,FALSE))/365</f>
        <v>22.597260273972601</v>
      </c>
      <c r="H452" s="4">
        <v>8</v>
      </c>
      <c r="I452" s="107">
        <v>1.3831018518518499E-2</v>
      </c>
      <c r="J452">
        <v>39.131999999999998</v>
      </c>
    </row>
    <row r="453" spans="1:10" x14ac:dyDescent="0.45">
      <c r="A453" s="4" t="s">
        <v>102</v>
      </c>
      <c r="B453" s="4">
        <v>2019</v>
      </c>
      <c r="C453" s="5">
        <v>43778</v>
      </c>
      <c r="D453" s="4" t="s">
        <v>72</v>
      </c>
      <c r="E453" s="4" t="s">
        <v>233</v>
      </c>
      <c r="F453" s="4" t="s">
        <v>56</v>
      </c>
      <c r="G453" s="13">
        <f>(C453-VLOOKUP(E453,Riders!$A$2:$C$3501,2,FALSE))/365</f>
        <v>24.18904109589041</v>
      </c>
      <c r="H453" s="4">
        <v>9</v>
      </c>
      <c r="I453" s="107">
        <v>1.3831018518518499E-2</v>
      </c>
      <c r="J453">
        <v>39.131999999999998</v>
      </c>
    </row>
    <row r="454" spans="1:10" x14ac:dyDescent="0.45">
      <c r="A454" s="4" t="s">
        <v>102</v>
      </c>
      <c r="B454" s="4">
        <v>2019</v>
      </c>
      <c r="C454" s="5">
        <v>43778</v>
      </c>
      <c r="D454" s="4" t="s">
        <v>72</v>
      </c>
      <c r="E454" s="4" t="s">
        <v>276</v>
      </c>
      <c r="F454" s="4" t="s">
        <v>120</v>
      </c>
      <c r="G454" s="13" t="e">
        <f>(C454-VLOOKUP(E454,Riders!$A$2:$C$3501,2,FALSE))/365</f>
        <v>#N/A</v>
      </c>
      <c r="H454" s="4">
        <v>10</v>
      </c>
      <c r="I454" s="107">
        <v>1.3831018518518499E-2</v>
      </c>
      <c r="J454">
        <v>39.131999999999998</v>
      </c>
    </row>
    <row r="455" spans="1:10" x14ac:dyDescent="0.45">
      <c r="A455" s="4" t="s">
        <v>102</v>
      </c>
      <c r="B455" s="4">
        <v>2019</v>
      </c>
      <c r="C455" s="5">
        <v>43778</v>
      </c>
      <c r="D455" s="4" t="s">
        <v>72</v>
      </c>
      <c r="E455" s="4" t="s">
        <v>244</v>
      </c>
      <c r="F455" s="4" t="s">
        <v>38</v>
      </c>
      <c r="G455" s="13">
        <f>(C455-VLOOKUP(E455,Riders!$A$2:$C$3501,2,FALSE))/365</f>
        <v>25.610958904109587</v>
      </c>
      <c r="H455" s="4">
        <v>11</v>
      </c>
      <c r="I455" s="107">
        <v>1.3831018518518499E-2</v>
      </c>
      <c r="J455">
        <v>39.131999999999998</v>
      </c>
    </row>
    <row r="456" spans="1:10" x14ac:dyDescent="0.45">
      <c r="A456" s="4" t="s">
        <v>102</v>
      </c>
      <c r="B456" s="4">
        <v>2019</v>
      </c>
      <c r="C456" s="5">
        <v>43778</v>
      </c>
      <c r="D456" s="4" t="s">
        <v>72</v>
      </c>
      <c r="E456" s="4" t="s">
        <v>1415</v>
      </c>
      <c r="F456" s="4" t="s">
        <v>230</v>
      </c>
      <c r="G456" s="13">
        <f>(C456-VLOOKUP(E456,Riders!$A$2:$C$3501,2,FALSE))/365</f>
        <v>29.775342465753425</v>
      </c>
      <c r="H456" s="4">
        <v>12</v>
      </c>
      <c r="I456" s="107">
        <v>1.3831018518518499E-2</v>
      </c>
      <c r="J456">
        <v>39.131999999999998</v>
      </c>
    </row>
    <row r="457" spans="1:10" x14ac:dyDescent="0.45">
      <c r="A457" s="4" t="s">
        <v>102</v>
      </c>
      <c r="B457" s="4">
        <v>2019</v>
      </c>
      <c r="C457" s="5">
        <v>43778</v>
      </c>
      <c r="D457" s="4" t="s">
        <v>72</v>
      </c>
      <c r="E457" s="4" t="s">
        <v>231</v>
      </c>
      <c r="F457" s="4" t="s">
        <v>232</v>
      </c>
      <c r="G457" s="13">
        <f>(C457-VLOOKUP(E457,Riders!$A$2:$C$3501,2,FALSE))/365</f>
        <v>22.739726027397261</v>
      </c>
      <c r="H457" s="4">
        <v>13</v>
      </c>
      <c r="I457" s="107">
        <v>1.3831018518518499E-2</v>
      </c>
      <c r="J457">
        <v>39.131999999999998</v>
      </c>
    </row>
    <row r="458" spans="1:10" x14ac:dyDescent="0.45">
      <c r="A458" s="4" t="s">
        <v>102</v>
      </c>
      <c r="B458" s="4">
        <v>2019</v>
      </c>
      <c r="C458" s="5">
        <v>43778</v>
      </c>
      <c r="D458" s="4" t="s">
        <v>72</v>
      </c>
      <c r="E458" s="4" t="s">
        <v>302</v>
      </c>
      <c r="F458" s="4" t="s">
        <v>264</v>
      </c>
      <c r="G458" s="13">
        <f>(C458-VLOOKUP(E458,Riders!$A$2:$C$3501,2,FALSE))/365</f>
        <v>39.526027397260272</v>
      </c>
      <c r="H458" s="4">
        <v>14</v>
      </c>
      <c r="I458" s="107">
        <v>1.3831018518518499E-2</v>
      </c>
      <c r="J458">
        <v>39.131999999999998</v>
      </c>
    </row>
    <row r="459" spans="1:10" x14ac:dyDescent="0.45">
      <c r="A459" s="4" t="s">
        <v>102</v>
      </c>
      <c r="B459" s="4">
        <v>2019</v>
      </c>
      <c r="C459" s="5">
        <v>43778</v>
      </c>
      <c r="D459" s="4" t="s">
        <v>72</v>
      </c>
      <c r="E459" s="4" t="s">
        <v>219</v>
      </c>
      <c r="F459" s="4" t="s">
        <v>220</v>
      </c>
      <c r="G459" s="13">
        <f>(C459-VLOOKUP(E459,Riders!$A$2:$C$3501,2,FALSE))/365</f>
        <v>27.216438356164385</v>
      </c>
      <c r="H459" s="4">
        <v>15</v>
      </c>
      <c r="I459" s="107">
        <v>1.3831018518518499E-2</v>
      </c>
      <c r="J459">
        <v>39.131999999999998</v>
      </c>
    </row>
    <row r="460" spans="1:10" x14ac:dyDescent="0.45">
      <c r="A460" s="4" t="s">
        <v>102</v>
      </c>
      <c r="B460" s="4">
        <v>2019</v>
      </c>
      <c r="C460" s="5">
        <v>43778</v>
      </c>
      <c r="D460" s="4" t="s">
        <v>72</v>
      </c>
      <c r="E460" s="4" t="s">
        <v>324</v>
      </c>
      <c r="F460" s="4" t="s">
        <v>61</v>
      </c>
      <c r="G460" s="13">
        <f>(C460-VLOOKUP(E460,Riders!$A$2:$C$3501,2,FALSE))/365</f>
        <v>26.147945205479452</v>
      </c>
      <c r="H460" s="4">
        <v>16</v>
      </c>
      <c r="I460" s="107">
        <v>1.3831018518518499E-2</v>
      </c>
      <c r="J460">
        <v>39.131999999999998</v>
      </c>
    </row>
    <row r="461" spans="1:10" x14ac:dyDescent="0.45">
      <c r="A461" s="4" t="s">
        <v>102</v>
      </c>
      <c r="B461" s="4">
        <v>2019</v>
      </c>
      <c r="C461" s="5">
        <v>43778</v>
      </c>
      <c r="D461" s="4" t="s">
        <v>72</v>
      </c>
      <c r="E461" s="4" t="s">
        <v>316</v>
      </c>
      <c r="F461" s="4" t="s">
        <v>53</v>
      </c>
      <c r="G461" s="13">
        <f>(C461-VLOOKUP(E461,Riders!$A$2:$C$3501,2,FALSE))/365</f>
        <v>18.882191780821916</v>
      </c>
      <c r="H461" s="4">
        <v>17</v>
      </c>
      <c r="I461" s="107">
        <v>1.3831018518518499E-2</v>
      </c>
      <c r="J461">
        <v>39.131999999999998</v>
      </c>
    </row>
    <row r="462" spans="1:10" x14ac:dyDescent="0.45">
      <c r="A462" s="4" t="s">
        <v>102</v>
      </c>
      <c r="B462" s="4">
        <v>2019</v>
      </c>
      <c r="C462" s="5">
        <v>43778</v>
      </c>
      <c r="D462" s="4" t="s">
        <v>72</v>
      </c>
      <c r="E462" s="4" t="s">
        <v>251</v>
      </c>
      <c r="F462" s="4" t="s">
        <v>65</v>
      </c>
      <c r="G462" s="13">
        <f>(C462-VLOOKUP(E462,Riders!$A$2:$C$3501,2,FALSE))/365</f>
        <v>18.526027397260275</v>
      </c>
      <c r="H462" s="4">
        <v>18</v>
      </c>
      <c r="I462" s="107">
        <v>1.3831018518518499E-2</v>
      </c>
      <c r="J462">
        <v>39.131999999999998</v>
      </c>
    </row>
    <row r="463" spans="1:10" x14ac:dyDescent="0.45">
      <c r="A463" s="4" t="s">
        <v>102</v>
      </c>
      <c r="B463" s="4">
        <v>2019</v>
      </c>
      <c r="C463" s="5">
        <v>43778</v>
      </c>
      <c r="D463" s="4" t="s">
        <v>72</v>
      </c>
      <c r="E463" s="4" t="s">
        <v>329</v>
      </c>
      <c r="F463" s="4" t="s">
        <v>67</v>
      </c>
      <c r="G463" s="13">
        <f>(C463-VLOOKUP(E463,Riders!$A$2:$C$3501,2,FALSE))/365</f>
        <v>33</v>
      </c>
      <c r="H463" s="4">
        <v>19</v>
      </c>
      <c r="I463" s="107">
        <v>1.3831018518518499E-2</v>
      </c>
      <c r="J463">
        <v>39.131999999999998</v>
      </c>
    </row>
    <row r="464" spans="1:10" x14ac:dyDescent="0.45">
      <c r="A464" s="4" t="s">
        <v>102</v>
      </c>
      <c r="B464" s="4">
        <v>2019</v>
      </c>
      <c r="C464" s="5">
        <v>43778</v>
      </c>
      <c r="D464" s="4" t="s">
        <v>72</v>
      </c>
      <c r="E464" s="4" t="s">
        <v>237</v>
      </c>
      <c r="F464" s="4" t="s">
        <v>238</v>
      </c>
      <c r="G464" s="13">
        <f>(C464-VLOOKUP(E464,Riders!$A$2:$C$3501,2,FALSE))/365</f>
        <v>23.476712328767125</v>
      </c>
      <c r="H464" s="4">
        <v>20</v>
      </c>
      <c r="I464" s="107">
        <v>1.3831018518518499E-2</v>
      </c>
      <c r="J464">
        <v>39.131999999999998</v>
      </c>
    </row>
    <row r="465" spans="1:10" x14ac:dyDescent="0.45">
      <c r="A465" s="4" t="s">
        <v>102</v>
      </c>
      <c r="B465" s="4">
        <v>2019</v>
      </c>
      <c r="C465" s="5">
        <v>43778</v>
      </c>
      <c r="D465" s="4" t="s">
        <v>72</v>
      </c>
      <c r="E465" s="4" t="s">
        <v>330</v>
      </c>
      <c r="F465" s="4" t="s">
        <v>118</v>
      </c>
      <c r="G465" s="13">
        <f>(C465-VLOOKUP(E465,Riders!$A$2:$C$3501,2,FALSE))/365</f>
        <v>20.504109589041096</v>
      </c>
      <c r="H465" s="4">
        <v>21</v>
      </c>
      <c r="I465" s="107">
        <v>1.3831018518518499E-2</v>
      </c>
      <c r="J465">
        <v>39.131999999999998</v>
      </c>
    </row>
    <row r="466" spans="1:10" x14ac:dyDescent="0.45">
      <c r="A466" s="4" t="s">
        <v>102</v>
      </c>
      <c r="B466" s="4">
        <v>2019</v>
      </c>
      <c r="C466" s="5">
        <v>43778</v>
      </c>
      <c r="D466" s="4" t="s">
        <v>72</v>
      </c>
      <c r="E466" s="4" t="s">
        <v>327</v>
      </c>
      <c r="F466" s="4" t="s">
        <v>17</v>
      </c>
      <c r="G466" s="13">
        <f>(C466-VLOOKUP(E466,Riders!$A$2:$C$3501,2,FALSE))/365</f>
        <v>27.098630136986301</v>
      </c>
      <c r="H466" s="4">
        <v>22</v>
      </c>
      <c r="I466" s="107">
        <v>1.3831018518518499E-2</v>
      </c>
      <c r="J466">
        <v>39.131999999999998</v>
      </c>
    </row>
    <row r="467" spans="1:10" x14ac:dyDescent="0.45">
      <c r="A467" s="4" t="s">
        <v>102</v>
      </c>
      <c r="B467" s="4">
        <v>2019</v>
      </c>
      <c r="C467" s="5">
        <v>43778</v>
      </c>
      <c r="D467" s="4" t="s">
        <v>72</v>
      </c>
      <c r="E467" s="4" t="s">
        <v>242</v>
      </c>
      <c r="F467" s="4" t="s">
        <v>243</v>
      </c>
      <c r="G467" s="13">
        <f>(C467-VLOOKUP(E467,Riders!$A$2:$C$3501,2,FALSE))/365</f>
        <v>24.942465753424656</v>
      </c>
      <c r="H467" s="4">
        <v>23</v>
      </c>
      <c r="I467" s="107">
        <v>1.3831018518518499E-2</v>
      </c>
      <c r="J467">
        <v>39.131999999999998</v>
      </c>
    </row>
    <row r="468" spans="1:10" x14ac:dyDescent="0.45">
      <c r="A468" s="1" t="s">
        <v>170</v>
      </c>
      <c r="B468" s="1">
        <v>2019</v>
      </c>
      <c r="C468" s="2">
        <v>43772</v>
      </c>
      <c r="D468" s="1" t="s">
        <v>72</v>
      </c>
      <c r="E468" s="1" t="s">
        <v>309</v>
      </c>
      <c r="F468" s="1" t="s">
        <v>25</v>
      </c>
      <c r="G468" s="13">
        <f>(C468-VLOOKUP(E468,Riders!$A$2:$C$3501,2,FALSE))/365</f>
        <v>27.545205479452054</v>
      </c>
      <c r="H468" s="1">
        <v>1</v>
      </c>
      <c r="I468" s="107">
        <v>9.6990740740740735E-3</v>
      </c>
      <c r="J468">
        <v>49.399000000000001</v>
      </c>
    </row>
    <row r="469" spans="1:10" x14ac:dyDescent="0.45">
      <c r="A469" s="1" t="s">
        <v>170</v>
      </c>
      <c r="B469" s="1">
        <v>2019</v>
      </c>
      <c r="C469" s="2">
        <v>43772</v>
      </c>
      <c r="D469" s="1" t="s">
        <v>72</v>
      </c>
      <c r="E469" s="1" t="s">
        <v>298</v>
      </c>
      <c r="F469" s="1" t="s">
        <v>53</v>
      </c>
      <c r="G469" s="13">
        <f>(C469-VLOOKUP(E469,Riders!$A$2:$C$3501,2,FALSE))/365</f>
        <v>20.298630136986301</v>
      </c>
      <c r="H469" s="1">
        <v>2</v>
      </c>
      <c r="I469" s="107">
        <v>9.6990740740740735E-3</v>
      </c>
      <c r="J469">
        <v>49.399000000000001</v>
      </c>
    </row>
    <row r="470" spans="1:10" x14ac:dyDescent="0.45">
      <c r="A470" s="1" t="s">
        <v>170</v>
      </c>
      <c r="B470" s="1">
        <v>2019</v>
      </c>
      <c r="C470" s="2">
        <v>43772</v>
      </c>
      <c r="D470" s="1" t="s">
        <v>72</v>
      </c>
      <c r="E470" s="1" t="s">
        <v>214</v>
      </c>
      <c r="F470" s="1" t="s">
        <v>67</v>
      </c>
      <c r="G470" s="13">
        <f>(C470-VLOOKUP(E470,Riders!$A$2:$C$3501,2,FALSE))/365</f>
        <v>24.876712328767123</v>
      </c>
      <c r="H470" s="1">
        <v>3</v>
      </c>
      <c r="I470" s="107">
        <v>9.69907407407407E-3</v>
      </c>
      <c r="J470">
        <v>49.399000000000001</v>
      </c>
    </row>
    <row r="471" spans="1:10" x14ac:dyDescent="0.45">
      <c r="A471" s="1" t="s">
        <v>170</v>
      </c>
      <c r="B471" s="1">
        <v>2019</v>
      </c>
      <c r="C471" s="2">
        <v>43772</v>
      </c>
      <c r="D471" s="1" t="s">
        <v>72</v>
      </c>
      <c r="E471" s="1" t="s">
        <v>268</v>
      </c>
      <c r="F471" s="1" t="s">
        <v>47</v>
      </c>
      <c r="G471" s="13">
        <f>(C471-VLOOKUP(E471,Riders!$A$2:$C$3501,2,FALSE))/365</f>
        <v>22.838356164383562</v>
      </c>
      <c r="H471" s="1">
        <v>4</v>
      </c>
      <c r="I471" s="107">
        <v>9.69907407407407E-3</v>
      </c>
      <c r="J471">
        <v>49.399000000000001</v>
      </c>
    </row>
    <row r="472" spans="1:10" x14ac:dyDescent="0.45">
      <c r="A472" s="1" t="s">
        <v>170</v>
      </c>
      <c r="B472" s="1">
        <v>2019</v>
      </c>
      <c r="C472" s="2">
        <v>43772</v>
      </c>
      <c r="D472" s="1" t="s">
        <v>72</v>
      </c>
      <c r="E472" s="1" t="s">
        <v>306</v>
      </c>
      <c r="F472" s="1" t="s">
        <v>19</v>
      </c>
      <c r="G472" s="13">
        <f>(C472-VLOOKUP(E472,Riders!$A$2:$C$3501,2,FALSE))/365</f>
        <v>37.076712328767123</v>
      </c>
      <c r="H472" s="1">
        <v>5</v>
      </c>
      <c r="I472" s="107">
        <v>9.69907407407407E-3</v>
      </c>
      <c r="J472">
        <v>49.399000000000001</v>
      </c>
    </row>
    <row r="473" spans="1:10" x14ac:dyDescent="0.45">
      <c r="A473" s="1" t="s">
        <v>170</v>
      </c>
      <c r="B473" s="1">
        <v>2019</v>
      </c>
      <c r="C473" s="2">
        <v>43772</v>
      </c>
      <c r="D473" s="1" t="s">
        <v>72</v>
      </c>
      <c r="E473" s="1" t="s">
        <v>301</v>
      </c>
      <c r="F473" s="1" t="s">
        <v>51</v>
      </c>
      <c r="G473" s="13">
        <f>(C473-VLOOKUP(E473,Riders!$A$2:$C$3501,2,FALSE))/365</f>
        <v>29.660273972602738</v>
      </c>
      <c r="H473" s="1">
        <v>6</v>
      </c>
      <c r="I473" s="107">
        <v>9.69907407407407E-3</v>
      </c>
      <c r="J473">
        <v>49.399000000000001</v>
      </c>
    </row>
    <row r="474" spans="1:10" x14ac:dyDescent="0.45">
      <c r="A474" s="1" t="s">
        <v>170</v>
      </c>
      <c r="B474" s="1">
        <v>2019</v>
      </c>
      <c r="C474" s="2">
        <v>43772</v>
      </c>
      <c r="D474" s="1" t="s">
        <v>72</v>
      </c>
      <c r="E474" s="1" t="s">
        <v>305</v>
      </c>
      <c r="F474" s="1" t="s">
        <v>172</v>
      </c>
      <c r="G474" s="13">
        <f>(C474-VLOOKUP(E474,Riders!$A$2:$C$3501,2,FALSE))/365</f>
        <v>35.282191780821918</v>
      </c>
      <c r="H474" s="1">
        <v>7</v>
      </c>
      <c r="I474" s="107">
        <v>9.69907407407407E-3</v>
      </c>
      <c r="J474">
        <v>49.399000000000001</v>
      </c>
    </row>
    <row r="475" spans="1:10" x14ac:dyDescent="0.45">
      <c r="A475" s="1" t="s">
        <v>170</v>
      </c>
      <c r="B475" s="1">
        <v>2019</v>
      </c>
      <c r="C475" s="2">
        <v>43772</v>
      </c>
      <c r="D475" s="1" t="s">
        <v>72</v>
      </c>
      <c r="E475" s="1" t="s">
        <v>324</v>
      </c>
      <c r="F475" s="1" t="s">
        <v>61</v>
      </c>
      <c r="G475" s="13">
        <f>(C475-VLOOKUP(E475,Riders!$A$2:$C$3501,2,FALSE))/365</f>
        <v>26.13150684931507</v>
      </c>
      <c r="H475" s="1">
        <v>8</v>
      </c>
      <c r="I475" s="107">
        <v>9.69907407407407E-3</v>
      </c>
      <c r="J475">
        <v>49.399000000000001</v>
      </c>
    </row>
    <row r="476" spans="1:10" x14ac:dyDescent="0.45">
      <c r="A476" s="1" t="s">
        <v>170</v>
      </c>
      <c r="B476" s="1">
        <v>2019</v>
      </c>
      <c r="C476" s="2">
        <v>43772</v>
      </c>
      <c r="D476" s="1" t="s">
        <v>72</v>
      </c>
      <c r="E476" s="1" t="s">
        <v>215</v>
      </c>
      <c r="F476" s="1" t="s">
        <v>17</v>
      </c>
      <c r="G476" s="13">
        <f>(C476-VLOOKUP(E476,Riders!$A$2:$C$3501,2,FALSE))/365</f>
        <v>20.82191780821918</v>
      </c>
      <c r="H476" s="1">
        <v>9</v>
      </c>
      <c r="I476" s="107">
        <v>9.69907407407407E-3</v>
      </c>
      <c r="J476">
        <v>49.399000000000001</v>
      </c>
    </row>
    <row r="477" spans="1:10" x14ac:dyDescent="0.45">
      <c r="A477" s="1" t="s">
        <v>170</v>
      </c>
      <c r="B477" s="1">
        <v>2019</v>
      </c>
      <c r="C477" s="2">
        <v>43772</v>
      </c>
      <c r="D477" s="1" t="s">
        <v>72</v>
      </c>
      <c r="E477" s="1" t="s">
        <v>237</v>
      </c>
      <c r="F477" s="1" t="s">
        <v>238</v>
      </c>
      <c r="G477" s="13">
        <f>(C477-VLOOKUP(E477,Riders!$A$2:$C$3501,2,FALSE))/365</f>
        <v>23.460273972602739</v>
      </c>
      <c r="H477" s="1">
        <v>10</v>
      </c>
      <c r="I477" s="107">
        <v>9.69907407407407E-3</v>
      </c>
      <c r="J477">
        <v>49.399000000000001</v>
      </c>
    </row>
    <row r="478" spans="1:10" x14ac:dyDescent="0.45">
      <c r="A478" s="30" t="s">
        <v>170</v>
      </c>
      <c r="B478" s="30">
        <v>2019</v>
      </c>
      <c r="C478" s="49">
        <v>43772</v>
      </c>
      <c r="D478" s="30" t="s">
        <v>72</v>
      </c>
      <c r="E478" s="47" t="s">
        <v>251</v>
      </c>
      <c r="F478" s="47" t="s">
        <v>65</v>
      </c>
      <c r="G478" s="13">
        <f>(C478-VLOOKUP(E478,Riders!$A$2:$C$3501,2,FALSE))/365</f>
        <v>18.509589041095889</v>
      </c>
      <c r="H478" s="30">
        <v>11</v>
      </c>
      <c r="I478" s="107">
        <v>9.69907407407407E-3</v>
      </c>
      <c r="J478">
        <v>49.399000000000001</v>
      </c>
    </row>
    <row r="479" spans="1:10" x14ac:dyDescent="0.45">
      <c r="A479" s="30" t="s">
        <v>170</v>
      </c>
      <c r="B479" s="30">
        <v>2019</v>
      </c>
      <c r="C479" s="49">
        <v>43772</v>
      </c>
      <c r="D479" s="30" t="s">
        <v>72</v>
      </c>
      <c r="E479" s="47" t="s">
        <v>303</v>
      </c>
      <c r="F479" s="47" t="s">
        <v>232</v>
      </c>
      <c r="G479" s="13">
        <f>(C479-VLOOKUP(E479,Riders!$A$2:$C$3501,2,FALSE))/365</f>
        <v>25.408219178082192</v>
      </c>
      <c r="H479" s="30">
        <v>12</v>
      </c>
      <c r="I479" s="107">
        <v>9.69907407407407E-3</v>
      </c>
      <c r="J479">
        <v>49.399000000000001</v>
      </c>
    </row>
    <row r="480" spans="1:10" x14ac:dyDescent="0.45">
      <c r="A480" s="30" t="s">
        <v>170</v>
      </c>
      <c r="B480" s="30">
        <v>2019</v>
      </c>
      <c r="C480" s="49">
        <v>43772</v>
      </c>
      <c r="D480" s="30" t="s">
        <v>72</v>
      </c>
      <c r="E480" s="47" t="s">
        <v>216</v>
      </c>
      <c r="F480" s="47" t="s">
        <v>27</v>
      </c>
      <c r="G480" s="13">
        <f>(C480-VLOOKUP(E480,Riders!$A$2:$C$3501,2,FALSE))/365</f>
        <v>20.736986301369864</v>
      </c>
      <c r="H480" s="30">
        <v>13</v>
      </c>
      <c r="I480" s="107">
        <v>9.69907407407407E-3</v>
      </c>
      <c r="J480">
        <v>49.399000000000001</v>
      </c>
    </row>
    <row r="481" spans="1:10" x14ac:dyDescent="0.45">
      <c r="A481" s="30" t="s">
        <v>170</v>
      </c>
      <c r="B481" s="30">
        <v>2019</v>
      </c>
      <c r="C481" s="49">
        <v>43772</v>
      </c>
      <c r="D481" s="30" t="s">
        <v>72</v>
      </c>
      <c r="E481" s="47" t="s">
        <v>219</v>
      </c>
      <c r="F481" s="47" t="s">
        <v>220</v>
      </c>
      <c r="G481" s="13">
        <f>(C481-VLOOKUP(E481,Riders!$A$2:$C$3501,2,FALSE))/365</f>
        <v>27.2</v>
      </c>
      <c r="H481" s="30">
        <v>14</v>
      </c>
      <c r="I481" s="107">
        <v>9.69907407407407E-3</v>
      </c>
      <c r="J481">
        <v>49.399000000000001</v>
      </c>
    </row>
    <row r="482" spans="1:10" x14ac:dyDescent="0.45">
      <c r="A482" s="30" t="s">
        <v>170</v>
      </c>
      <c r="B482" s="30">
        <v>2019</v>
      </c>
      <c r="C482" s="49">
        <v>43772</v>
      </c>
      <c r="D482" s="30" t="s">
        <v>72</v>
      </c>
      <c r="E482" s="47" t="s">
        <v>233</v>
      </c>
      <c r="F482" s="47" t="s">
        <v>56</v>
      </c>
      <c r="G482" s="13">
        <f>(C482-VLOOKUP(E482,Riders!$A$2:$C$3501,2,FALSE))/365</f>
        <v>24.172602739726027</v>
      </c>
      <c r="H482" s="30">
        <v>15</v>
      </c>
      <c r="I482" s="107">
        <v>9.69907407407407E-3</v>
      </c>
      <c r="J482">
        <v>49.399000000000001</v>
      </c>
    </row>
    <row r="483" spans="1:10" x14ac:dyDescent="0.45">
      <c r="A483" s="30" t="s">
        <v>170</v>
      </c>
      <c r="B483" s="30">
        <v>2019</v>
      </c>
      <c r="C483" s="49">
        <v>43772</v>
      </c>
      <c r="D483" s="30" t="s">
        <v>72</v>
      </c>
      <c r="E483" s="47" t="s">
        <v>317</v>
      </c>
      <c r="F483" s="47" t="s">
        <v>230</v>
      </c>
      <c r="G483" s="13" t="e">
        <f>(C483-VLOOKUP(E483,Riders!$A$2:$C$3501,2,FALSE))/365</f>
        <v>#N/A</v>
      </c>
      <c r="H483" s="30">
        <v>16</v>
      </c>
      <c r="I483" s="107">
        <v>9.69907407407407E-3</v>
      </c>
      <c r="J483">
        <v>49.399000000000001</v>
      </c>
    </row>
    <row r="484" spans="1:10" x14ac:dyDescent="0.45">
      <c r="A484" s="30" t="s">
        <v>170</v>
      </c>
      <c r="B484" s="30">
        <v>2019</v>
      </c>
      <c r="C484" s="49">
        <v>43772</v>
      </c>
      <c r="D484" s="30" t="s">
        <v>72</v>
      </c>
      <c r="E484" s="47" t="s">
        <v>276</v>
      </c>
      <c r="F484" s="47" t="s">
        <v>120</v>
      </c>
      <c r="G484" s="13" t="e">
        <f>(C484-VLOOKUP(E484,Riders!$A$2:$C$3501,2,FALSE))/365</f>
        <v>#N/A</v>
      </c>
      <c r="H484" s="30">
        <v>17</v>
      </c>
      <c r="I484" s="107">
        <v>9.69907407407407E-3</v>
      </c>
      <c r="J484">
        <v>49.399000000000001</v>
      </c>
    </row>
    <row r="485" spans="1:10" x14ac:dyDescent="0.45">
      <c r="A485" s="30" t="s">
        <v>170</v>
      </c>
      <c r="B485" s="30">
        <v>2019</v>
      </c>
      <c r="C485" s="49">
        <v>43772</v>
      </c>
      <c r="D485" s="30" t="s">
        <v>72</v>
      </c>
      <c r="E485" s="47" t="s">
        <v>242</v>
      </c>
      <c r="F485" s="47" t="s">
        <v>243</v>
      </c>
      <c r="G485" s="13">
        <f>(C485-VLOOKUP(E485,Riders!$A$2:$C$3501,2,FALSE))/365</f>
        <v>24.926027397260274</v>
      </c>
      <c r="H485" s="30">
        <v>18</v>
      </c>
      <c r="I485" s="107">
        <v>9.69907407407407E-3</v>
      </c>
      <c r="J485">
        <v>49.399000000000001</v>
      </c>
    </row>
    <row r="486" spans="1:10" x14ac:dyDescent="0.45">
      <c r="A486" s="30" t="s">
        <v>170</v>
      </c>
      <c r="B486" s="30">
        <v>2019</v>
      </c>
      <c r="C486" s="49">
        <v>43772</v>
      </c>
      <c r="D486" s="30" t="s">
        <v>72</v>
      </c>
      <c r="E486" s="47" t="s">
        <v>299</v>
      </c>
      <c r="F486" s="47" t="s">
        <v>38</v>
      </c>
      <c r="G486" s="13">
        <f>(C486-VLOOKUP(E486,Riders!$A$2:$C$3501,2,FALSE))/365</f>
        <v>27.19178082191781</v>
      </c>
      <c r="H486" s="30">
        <v>19</v>
      </c>
      <c r="I486" s="107">
        <v>9.69907407407407E-3</v>
      </c>
      <c r="J486">
        <v>49.399000000000001</v>
      </c>
    </row>
    <row r="487" spans="1:10" x14ac:dyDescent="0.45">
      <c r="A487" s="30" t="s">
        <v>170</v>
      </c>
      <c r="B487" s="30">
        <v>2019</v>
      </c>
      <c r="C487" s="49">
        <v>43772</v>
      </c>
      <c r="D487" s="30" t="s">
        <v>72</v>
      </c>
      <c r="E487" s="47" t="s">
        <v>224</v>
      </c>
      <c r="F487" s="47" t="s">
        <v>225</v>
      </c>
      <c r="G487" s="13">
        <f>(C487-VLOOKUP(E487,Riders!$A$2:$C$3501,2,FALSE))/365</f>
        <v>19.898630136986302</v>
      </c>
      <c r="H487" s="30">
        <v>20</v>
      </c>
      <c r="I487" s="107">
        <v>9.69907407407407E-3</v>
      </c>
      <c r="J487">
        <v>49.399000000000001</v>
      </c>
    </row>
    <row r="488" spans="1:10" x14ac:dyDescent="0.45">
      <c r="A488" s="30" t="s">
        <v>170</v>
      </c>
      <c r="B488" s="30">
        <v>2019</v>
      </c>
      <c r="C488" s="49">
        <v>43772</v>
      </c>
      <c r="D488" s="30" t="s">
        <v>72</v>
      </c>
      <c r="E488" s="47" t="s">
        <v>302</v>
      </c>
      <c r="F488" s="47" t="s">
        <v>264</v>
      </c>
      <c r="G488" s="13">
        <f>(C488-VLOOKUP(E488,Riders!$A$2:$C$3501,2,FALSE))/365</f>
        <v>39.509589041095893</v>
      </c>
      <c r="H488" s="30">
        <v>21</v>
      </c>
      <c r="I488" s="107">
        <v>9.69907407407407E-3</v>
      </c>
      <c r="J488">
        <v>49.399000000000001</v>
      </c>
    </row>
    <row r="489" spans="1:10" x14ac:dyDescent="0.45">
      <c r="A489" s="30" t="s">
        <v>170</v>
      </c>
      <c r="B489" s="30">
        <v>2019</v>
      </c>
      <c r="C489" s="49">
        <v>43772</v>
      </c>
      <c r="D489" s="30" t="s">
        <v>72</v>
      </c>
      <c r="E489" s="47" t="s">
        <v>314</v>
      </c>
      <c r="F489" s="47" t="s">
        <v>118</v>
      </c>
      <c r="G489" s="13">
        <f>(C489-VLOOKUP(E489,Riders!$A$2:$C$3501,2,FALSE))/365</f>
        <v>23.084931506849315</v>
      </c>
      <c r="H489" s="30">
        <v>22</v>
      </c>
      <c r="I489" s="107">
        <v>9.69907407407407E-3</v>
      </c>
      <c r="J489">
        <v>49.399000000000001</v>
      </c>
    </row>
    <row r="490" spans="1:10" x14ac:dyDescent="0.45">
      <c r="A490" s="30" t="s">
        <v>170</v>
      </c>
      <c r="B490" s="30">
        <v>2019</v>
      </c>
      <c r="C490" s="49">
        <v>43772</v>
      </c>
      <c r="D490" s="30" t="s">
        <v>72</v>
      </c>
      <c r="E490" s="47" t="s">
        <v>222</v>
      </c>
      <c r="F490" s="47" t="s">
        <v>223</v>
      </c>
      <c r="G490" s="13">
        <f>(C490-VLOOKUP(E490,Riders!$A$2:$C$3501,2,FALSE))/365</f>
        <v>20.334246575342465</v>
      </c>
      <c r="H490" s="30">
        <v>23</v>
      </c>
      <c r="I490" s="107">
        <v>9.69907407407407E-3</v>
      </c>
      <c r="J490">
        <v>49.399000000000001</v>
      </c>
    </row>
    <row r="491" spans="1:10" x14ac:dyDescent="0.45">
      <c r="A491" s="30" t="s">
        <v>170</v>
      </c>
      <c r="B491" s="30">
        <v>2019</v>
      </c>
      <c r="C491" s="49">
        <v>43772</v>
      </c>
      <c r="D491" s="30" t="s">
        <v>72</v>
      </c>
      <c r="E491" s="47" t="s">
        <v>277</v>
      </c>
      <c r="F491" s="47" t="s">
        <v>278</v>
      </c>
      <c r="G491" s="13">
        <f>(C491-VLOOKUP(E491,Riders!$A$2:$C$3501,2,FALSE))/365</f>
        <v>21.646575342465752</v>
      </c>
      <c r="H491" s="30">
        <v>24</v>
      </c>
      <c r="I491" s="107">
        <v>9.69907407407407E-3</v>
      </c>
      <c r="J491">
        <v>49.399000000000001</v>
      </c>
    </row>
    <row r="492" spans="1:10" x14ac:dyDescent="0.45">
      <c r="A492" s="29" t="s">
        <v>173</v>
      </c>
      <c r="B492" s="29">
        <v>2019</v>
      </c>
      <c r="C492" s="52">
        <v>43525</v>
      </c>
      <c r="D492" s="29" t="s">
        <v>13</v>
      </c>
      <c r="E492" s="51" t="s">
        <v>214</v>
      </c>
      <c r="F492" s="51" t="s">
        <v>67</v>
      </c>
      <c r="G492" s="13">
        <f>(C492-VLOOKUP(E492,Riders!$A$2:$C$3501,2,FALSE))/365</f>
        <v>24.2</v>
      </c>
      <c r="H492" s="29">
        <v>1</v>
      </c>
      <c r="I492" s="107">
        <v>1.0300925925925927E-2</v>
      </c>
      <c r="J492">
        <v>47.524000000000001</v>
      </c>
    </row>
    <row r="493" spans="1:10" x14ac:dyDescent="0.45">
      <c r="A493" s="29" t="s">
        <v>173</v>
      </c>
      <c r="B493" s="29">
        <v>2019</v>
      </c>
      <c r="C493" s="52">
        <v>43525</v>
      </c>
      <c r="D493" s="29" t="s">
        <v>13</v>
      </c>
      <c r="E493" s="51" t="s">
        <v>306</v>
      </c>
      <c r="F493" s="51" t="s">
        <v>19</v>
      </c>
      <c r="G493" s="13">
        <f>(C493-VLOOKUP(E493,Riders!$A$2:$C$3501,2,FALSE))/365</f>
        <v>36.4</v>
      </c>
      <c r="H493" s="29">
        <v>2</v>
      </c>
      <c r="I493" s="107">
        <v>1.0300925925925927E-2</v>
      </c>
      <c r="J493">
        <v>47.524000000000001</v>
      </c>
    </row>
    <row r="494" spans="1:10" x14ac:dyDescent="0.45">
      <c r="A494" s="29" t="s">
        <v>173</v>
      </c>
      <c r="B494" s="29">
        <v>2019</v>
      </c>
      <c r="C494" s="52">
        <v>43525</v>
      </c>
      <c r="D494" s="29" t="s">
        <v>13</v>
      </c>
      <c r="E494" s="51" t="s">
        <v>298</v>
      </c>
      <c r="F494" s="51" t="s">
        <v>53</v>
      </c>
      <c r="G494" s="13">
        <f>(C494-VLOOKUP(E494,Riders!$A$2:$C$3501,2,FALSE))/365</f>
        <v>19.621917808219177</v>
      </c>
      <c r="H494" s="29">
        <v>3</v>
      </c>
      <c r="I494" s="107">
        <v>1.0300925925925899E-2</v>
      </c>
      <c r="J494">
        <v>47.524000000000001</v>
      </c>
    </row>
    <row r="495" spans="1:10" x14ac:dyDescent="0.45">
      <c r="A495" s="29" t="s">
        <v>173</v>
      </c>
      <c r="B495" s="29">
        <v>2019</v>
      </c>
      <c r="C495" s="52">
        <v>43525</v>
      </c>
      <c r="D495" s="29" t="s">
        <v>13</v>
      </c>
      <c r="E495" t="s">
        <v>2331</v>
      </c>
      <c r="F495" s="51" t="s">
        <v>44</v>
      </c>
      <c r="G495" s="13">
        <f>(C495-VLOOKUP(E495,Riders!$A$2:$C$3501,2,FALSE))/365</f>
        <v>22.241095890410961</v>
      </c>
      <c r="H495" s="29">
        <v>4</v>
      </c>
      <c r="I495" s="107">
        <v>1.0300925925925899E-2</v>
      </c>
      <c r="J495">
        <v>47.524000000000001</v>
      </c>
    </row>
    <row r="496" spans="1:10" x14ac:dyDescent="0.45">
      <c r="A496" s="29" t="s">
        <v>173</v>
      </c>
      <c r="B496" s="29">
        <v>2019</v>
      </c>
      <c r="C496" s="52">
        <v>43525</v>
      </c>
      <c r="D496" s="29" t="s">
        <v>13</v>
      </c>
      <c r="E496" s="51" t="s">
        <v>237</v>
      </c>
      <c r="F496" s="51" t="s">
        <v>238</v>
      </c>
      <c r="G496" s="13">
        <f>(C496-VLOOKUP(E496,Riders!$A$2:$C$3501,2,FALSE))/365</f>
        <v>22.783561643835615</v>
      </c>
      <c r="H496" s="29">
        <v>5</v>
      </c>
      <c r="I496" s="107">
        <v>1.0300925925925899E-2</v>
      </c>
      <c r="J496">
        <v>47.524000000000001</v>
      </c>
    </row>
    <row r="497" spans="1:10" x14ac:dyDescent="0.45">
      <c r="A497" s="29" t="s">
        <v>173</v>
      </c>
      <c r="B497" s="29">
        <v>2019</v>
      </c>
      <c r="C497" s="52">
        <v>43525</v>
      </c>
      <c r="D497" s="29" t="s">
        <v>13</v>
      </c>
      <c r="E497" s="51" t="s">
        <v>332</v>
      </c>
      <c r="F497" s="51" t="s">
        <v>17</v>
      </c>
      <c r="G497" s="13">
        <f>(C497-VLOOKUP(E497,Riders!$A$2:$C$3501,2,FALSE))/365</f>
        <v>27.531506849315068</v>
      </c>
      <c r="H497" s="29">
        <v>6</v>
      </c>
      <c r="I497" s="107">
        <v>1.0300925925925899E-2</v>
      </c>
      <c r="J497">
        <v>47.524000000000001</v>
      </c>
    </row>
    <row r="498" spans="1:10" x14ac:dyDescent="0.45">
      <c r="A498" s="29" t="s">
        <v>173</v>
      </c>
      <c r="B498" s="29">
        <v>2019</v>
      </c>
      <c r="C498" s="52">
        <v>43525</v>
      </c>
      <c r="D498" s="29" t="s">
        <v>13</v>
      </c>
      <c r="E498" s="51" t="s">
        <v>221</v>
      </c>
      <c r="F498" s="51" t="s">
        <v>40</v>
      </c>
      <c r="G498" s="13">
        <f>(C498-VLOOKUP(E498,Riders!$A$2:$C$3501,2,FALSE))/365</f>
        <v>21.904109589041095</v>
      </c>
      <c r="H498" s="29">
        <v>7</v>
      </c>
      <c r="I498" s="107">
        <v>1.0300925925925899E-2</v>
      </c>
      <c r="J498">
        <v>47.524000000000001</v>
      </c>
    </row>
    <row r="499" spans="1:10" x14ac:dyDescent="0.45">
      <c r="A499" s="29" t="s">
        <v>173</v>
      </c>
      <c r="B499" s="29">
        <v>2019</v>
      </c>
      <c r="C499" s="52">
        <v>43525</v>
      </c>
      <c r="D499" s="29" t="s">
        <v>13</v>
      </c>
      <c r="E499" s="51" t="s">
        <v>303</v>
      </c>
      <c r="F499" s="51" t="s">
        <v>232</v>
      </c>
      <c r="G499" s="13">
        <f>(C499-VLOOKUP(E499,Riders!$A$2:$C$3501,2,FALSE))/365</f>
        <v>24.731506849315068</v>
      </c>
      <c r="H499" s="29">
        <v>8</v>
      </c>
      <c r="I499" s="107">
        <v>1.0300925925925899E-2</v>
      </c>
      <c r="J499">
        <v>47.524000000000001</v>
      </c>
    </row>
    <row r="500" spans="1:10" x14ac:dyDescent="0.45">
      <c r="A500" s="29" t="s">
        <v>173</v>
      </c>
      <c r="B500" s="29">
        <v>2019</v>
      </c>
      <c r="C500" s="52">
        <v>43525</v>
      </c>
      <c r="D500" s="29" t="s">
        <v>13</v>
      </c>
      <c r="E500" s="51" t="s">
        <v>269</v>
      </c>
      <c r="F500" s="51" t="s">
        <v>25</v>
      </c>
      <c r="G500" s="13">
        <f>(C500-VLOOKUP(E500,Riders!$A$2:$C$3501,2,FALSE))/365</f>
        <v>24.986301369863014</v>
      </c>
      <c r="H500" s="29">
        <v>9</v>
      </c>
      <c r="I500" s="107">
        <v>1.0300925925925899E-2</v>
      </c>
      <c r="J500">
        <v>47.524000000000001</v>
      </c>
    </row>
    <row r="501" spans="1:10" x14ac:dyDescent="0.45">
      <c r="A501" s="29" t="s">
        <v>173</v>
      </c>
      <c r="B501" s="29">
        <v>2019</v>
      </c>
      <c r="C501" s="52">
        <v>43525</v>
      </c>
      <c r="D501" s="29" t="s">
        <v>13</v>
      </c>
      <c r="E501" s="51" t="s">
        <v>219</v>
      </c>
      <c r="F501" s="51" t="s">
        <v>220</v>
      </c>
      <c r="G501" s="13">
        <f>(C501-VLOOKUP(E501,Riders!$A$2:$C$3501,2,FALSE))/365</f>
        <v>26.523287671232875</v>
      </c>
      <c r="H501" s="29">
        <v>10</v>
      </c>
      <c r="I501" s="107">
        <v>1.0300925925925899E-2</v>
      </c>
      <c r="J501">
        <v>47.524000000000001</v>
      </c>
    </row>
    <row r="502" spans="1:10" x14ac:dyDescent="0.45">
      <c r="A502" s="29" t="s">
        <v>173</v>
      </c>
      <c r="B502" s="29">
        <v>2019</v>
      </c>
      <c r="C502" s="52">
        <v>43525</v>
      </c>
      <c r="D502" s="29" t="s">
        <v>13</v>
      </c>
      <c r="E502" s="51" t="s">
        <v>1415</v>
      </c>
      <c r="F502" s="51" t="s">
        <v>230</v>
      </c>
      <c r="G502" s="13">
        <f>(C502-VLOOKUP(E502,Riders!$A$2:$C$3501,2,FALSE))/365</f>
        <v>29.082191780821919</v>
      </c>
      <c r="H502" s="29">
        <v>11</v>
      </c>
      <c r="I502" s="107">
        <v>1.0300925925925899E-2</v>
      </c>
      <c r="J502">
        <v>47.524000000000001</v>
      </c>
    </row>
    <row r="503" spans="1:10" x14ac:dyDescent="0.45">
      <c r="A503" s="29" t="s">
        <v>173</v>
      </c>
      <c r="B503" s="29">
        <v>2019</v>
      </c>
      <c r="C503" s="52">
        <v>43525</v>
      </c>
      <c r="D503" s="29" t="s">
        <v>13</v>
      </c>
      <c r="E503" s="51" t="s">
        <v>299</v>
      </c>
      <c r="F503" s="51" t="s">
        <v>38</v>
      </c>
      <c r="G503" s="13">
        <f>(C503-VLOOKUP(E503,Riders!$A$2:$C$3501,2,FALSE))/365</f>
        <v>26.515068493150686</v>
      </c>
      <c r="H503" s="29">
        <v>12</v>
      </c>
      <c r="I503" s="107">
        <v>1.0300925925925899E-2</v>
      </c>
      <c r="J503">
        <v>47.524000000000001</v>
      </c>
    </row>
    <row r="504" spans="1:10" x14ac:dyDescent="0.45">
      <c r="A504" s="29" t="s">
        <v>173</v>
      </c>
      <c r="B504" s="29">
        <v>2019</v>
      </c>
      <c r="C504" s="52">
        <v>43525</v>
      </c>
      <c r="D504" s="29" t="s">
        <v>13</v>
      </c>
      <c r="E504" s="51" t="s">
        <v>222</v>
      </c>
      <c r="F504" s="51" t="s">
        <v>223</v>
      </c>
      <c r="G504" s="13">
        <f>(C504-VLOOKUP(E504,Riders!$A$2:$C$3501,2,FALSE))/365</f>
        <v>19.657534246575342</v>
      </c>
      <c r="H504" s="29">
        <v>13</v>
      </c>
      <c r="I504" s="107">
        <v>1.0300925925925899E-2</v>
      </c>
      <c r="J504">
        <v>47.524000000000001</v>
      </c>
    </row>
    <row r="505" spans="1:10" x14ac:dyDescent="0.45">
      <c r="A505" s="29" t="s">
        <v>173</v>
      </c>
      <c r="B505" s="29">
        <v>2019</v>
      </c>
      <c r="C505" s="52">
        <v>43525</v>
      </c>
      <c r="D505" s="29" t="s">
        <v>13</v>
      </c>
      <c r="E505" s="51" t="s">
        <v>315</v>
      </c>
      <c r="F505" s="51" t="s">
        <v>36</v>
      </c>
      <c r="G505" s="13">
        <f>(C505-VLOOKUP(E505,Riders!$A$2:$C$3501,2,FALSE))/365</f>
        <v>27.235616438356164</v>
      </c>
      <c r="H505" s="29">
        <v>14</v>
      </c>
      <c r="I505" s="107">
        <v>1.0300925925925899E-2</v>
      </c>
      <c r="J505">
        <v>47.524000000000001</v>
      </c>
    </row>
    <row r="506" spans="1:10" x14ac:dyDescent="0.45">
      <c r="A506" s="29" t="s">
        <v>173</v>
      </c>
      <c r="B506" s="29">
        <v>2019</v>
      </c>
      <c r="C506" s="52">
        <v>43525</v>
      </c>
      <c r="D506" s="29" t="s">
        <v>13</v>
      </c>
      <c r="E506" s="51" t="s">
        <v>307</v>
      </c>
      <c r="F506" s="51" t="s">
        <v>27</v>
      </c>
      <c r="G506" s="13">
        <f>(C506-VLOOKUP(E506,Riders!$A$2:$C$3501,2,FALSE))/365</f>
        <v>25.764383561643836</v>
      </c>
      <c r="H506" s="29">
        <v>15</v>
      </c>
      <c r="I506" s="107">
        <v>1.0300925925925899E-2</v>
      </c>
      <c r="J506">
        <v>47.524000000000001</v>
      </c>
    </row>
    <row r="507" spans="1:10" x14ac:dyDescent="0.45">
      <c r="A507" s="29" t="s">
        <v>173</v>
      </c>
      <c r="B507" s="29">
        <v>2019</v>
      </c>
      <c r="C507" s="52">
        <v>43525</v>
      </c>
      <c r="D507" s="29" t="s">
        <v>13</v>
      </c>
      <c r="E507" s="51" t="s">
        <v>268</v>
      </c>
      <c r="F507" s="51" t="s">
        <v>47</v>
      </c>
      <c r="G507" s="13">
        <f>(C507-VLOOKUP(E507,Riders!$A$2:$C$3501,2,FALSE))/365</f>
        <v>22.161643835616438</v>
      </c>
      <c r="H507" s="29">
        <v>16</v>
      </c>
      <c r="I507" s="107">
        <v>1.0300925925925899E-2</v>
      </c>
      <c r="J507">
        <v>47.524000000000001</v>
      </c>
    </row>
    <row r="508" spans="1:10" x14ac:dyDescent="0.45">
      <c r="A508" s="29" t="s">
        <v>173</v>
      </c>
      <c r="B508" s="29">
        <v>2019</v>
      </c>
      <c r="C508" s="52">
        <v>43525</v>
      </c>
      <c r="D508" s="29" t="s">
        <v>13</v>
      </c>
      <c r="E508" s="51" t="s">
        <v>331</v>
      </c>
      <c r="F508" s="51" t="s">
        <v>56</v>
      </c>
      <c r="G508" s="13">
        <f>(C508-VLOOKUP(E508,Riders!$A$2:$C$3501,2,FALSE))/365</f>
        <v>26.863013698630137</v>
      </c>
      <c r="H508" s="29">
        <v>17</v>
      </c>
      <c r="I508" s="107">
        <v>1.0300925925925899E-2</v>
      </c>
      <c r="J508">
        <v>47.524000000000001</v>
      </c>
    </row>
    <row r="509" spans="1:10" x14ac:dyDescent="0.45">
      <c r="A509" s="29" t="s">
        <v>173</v>
      </c>
      <c r="B509" s="29">
        <v>2019</v>
      </c>
      <c r="C509" s="52">
        <v>43525</v>
      </c>
      <c r="D509" s="29" t="s">
        <v>13</v>
      </c>
      <c r="E509" s="51" t="s">
        <v>322</v>
      </c>
      <c r="F509" s="51" t="s">
        <v>29</v>
      </c>
      <c r="G509" s="13">
        <f>(C509-VLOOKUP(E509,Riders!$A$2:$C$3501,2,FALSE))/365</f>
        <v>31.13150684931507</v>
      </c>
      <c r="H509" s="29">
        <v>18</v>
      </c>
      <c r="I509" s="107">
        <v>1.0300925925925899E-2</v>
      </c>
      <c r="J509">
        <v>47.524000000000001</v>
      </c>
    </row>
    <row r="510" spans="1:10" x14ac:dyDescent="0.45">
      <c r="A510" s="29" t="s">
        <v>173</v>
      </c>
      <c r="B510" s="29">
        <v>2019</v>
      </c>
      <c r="C510" s="52">
        <v>43525</v>
      </c>
      <c r="D510" s="29" t="s">
        <v>13</v>
      </c>
      <c r="E510" s="51" t="s">
        <v>276</v>
      </c>
      <c r="F510" s="51" t="s">
        <v>120</v>
      </c>
      <c r="G510" s="13" t="e">
        <f>(C510-VLOOKUP(E510,Riders!$A$2:$C$3501,2,FALSE))/365</f>
        <v>#N/A</v>
      </c>
      <c r="H510" s="29">
        <v>19</v>
      </c>
      <c r="I510" s="107">
        <v>1.0300925925925899E-2</v>
      </c>
      <c r="J510">
        <v>47.524000000000001</v>
      </c>
    </row>
    <row r="511" spans="1:10" x14ac:dyDescent="0.45">
      <c r="A511" s="29" t="s">
        <v>173</v>
      </c>
      <c r="B511" s="29">
        <v>2019</v>
      </c>
      <c r="C511" s="52">
        <v>43525</v>
      </c>
      <c r="D511" s="29" t="s">
        <v>13</v>
      </c>
      <c r="E511" s="51" t="s">
        <v>311</v>
      </c>
      <c r="F511" s="51" t="s">
        <v>61</v>
      </c>
      <c r="G511" s="13">
        <f>(C511-VLOOKUP(E511,Riders!$A$2:$C$3501,2,FALSE))/365</f>
        <v>29.13150684931507</v>
      </c>
      <c r="H511" s="29">
        <v>20</v>
      </c>
      <c r="I511" s="107">
        <v>1.0300925925925899E-2</v>
      </c>
      <c r="J511">
        <v>47.524000000000001</v>
      </c>
    </row>
    <row r="512" spans="1:10" x14ac:dyDescent="0.45">
      <c r="A512" s="29" t="s">
        <v>173</v>
      </c>
      <c r="B512" s="29">
        <v>2019</v>
      </c>
      <c r="C512" s="52">
        <v>43525</v>
      </c>
      <c r="D512" s="29" t="s">
        <v>13</v>
      </c>
      <c r="E512" s="51" t="s">
        <v>310</v>
      </c>
      <c r="F512" s="51" t="s">
        <v>158</v>
      </c>
      <c r="G512" s="13">
        <f>(C512-VLOOKUP(E512,Riders!$A$2:$C$3501,2,FALSE))/365</f>
        <v>28.775342465753425</v>
      </c>
      <c r="H512" s="29">
        <v>21</v>
      </c>
      <c r="I512" s="107">
        <v>1.0300925925925899E-2</v>
      </c>
      <c r="J512">
        <v>47.524000000000001</v>
      </c>
    </row>
    <row r="513" spans="1:10" x14ac:dyDescent="0.45">
      <c r="A513" s="29" t="s">
        <v>173</v>
      </c>
      <c r="B513" s="29">
        <v>2019</v>
      </c>
      <c r="C513" s="52">
        <v>43525</v>
      </c>
      <c r="D513" s="29" t="s">
        <v>13</v>
      </c>
      <c r="E513" s="51" t="s">
        <v>236</v>
      </c>
      <c r="F513" s="51" t="s">
        <v>51</v>
      </c>
      <c r="G513" s="13">
        <f>(C513-VLOOKUP(E513,Riders!$A$2:$C$3501,2,FALSE))/365</f>
        <v>23.32054794520548</v>
      </c>
      <c r="H513" s="29">
        <v>22</v>
      </c>
      <c r="I513" s="107">
        <v>1.0300925925925899E-2</v>
      </c>
      <c r="J513">
        <v>47.524000000000001</v>
      </c>
    </row>
    <row r="514" spans="1:10" x14ac:dyDescent="0.45">
      <c r="A514" s="29" t="s">
        <v>173</v>
      </c>
      <c r="B514" s="29">
        <v>2019</v>
      </c>
      <c r="C514" s="52">
        <v>43525</v>
      </c>
      <c r="D514" s="29" t="s">
        <v>13</v>
      </c>
      <c r="E514" s="51" t="s">
        <v>334</v>
      </c>
      <c r="F514" s="51" t="s">
        <v>118</v>
      </c>
      <c r="G514" s="13">
        <f>(C514-VLOOKUP(E514,Riders!$A$2:$C$3501,2,FALSE))/365</f>
        <v>26.361643835616437</v>
      </c>
      <c r="H514" s="29">
        <v>23</v>
      </c>
      <c r="I514" s="107">
        <v>1.0300925925925899E-2</v>
      </c>
      <c r="J514">
        <v>47.524000000000001</v>
      </c>
    </row>
    <row r="515" spans="1:10" x14ac:dyDescent="0.45">
      <c r="A515" s="29" t="s">
        <v>173</v>
      </c>
      <c r="B515" s="29">
        <v>2019</v>
      </c>
      <c r="C515" s="52">
        <v>43525</v>
      </c>
      <c r="D515" s="29" t="s">
        <v>13</v>
      </c>
      <c r="E515" s="51" t="s">
        <v>333</v>
      </c>
      <c r="F515" s="51" t="s">
        <v>172</v>
      </c>
      <c r="G515" s="13">
        <f>(C515-VLOOKUP(E515,Riders!$A$2:$C$3501,2,FALSE))/365</f>
        <v>24.586301369863012</v>
      </c>
      <c r="H515" s="29">
        <v>24</v>
      </c>
      <c r="I515" s="107">
        <v>1.0300925925925899E-2</v>
      </c>
      <c r="J515">
        <v>47.524000000000001</v>
      </c>
    </row>
    <row r="516" spans="1:10" x14ac:dyDescent="0.45">
      <c r="A516" s="30" t="s">
        <v>127</v>
      </c>
      <c r="B516" s="30">
        <v>2019</v>
      </c>
      <c r="C516" s="49">
        <v>43492</v>
      </c>
      <c r="D516" s="30" t="s">
        <v>72</v>
      </c>
      <c r="E516" s="47" t="s">
        <v>306</v>
      </c>
      <c r="F516" s="47" t="s">
        <v>19</v>
      </c>
      <c r="G516" s="13">
        <f>(C516-VLOOKUP(E516,Riders!$A$2:$C$3501,2,FALSE))/365</f>
        <v>36.30958904109589</v>
      </c>
      <c r="H516" s="30">
        <v>1</v>
      </c>
      <c r="I516" s="107">
        <v>1.2546296296296297E-2</v>
      </c>
      <c r="J516">
        <v>46.454999999999998</v>
      </c>
    </row>
    <row r="517" spans="1:10" x14ac:dyDescent="0.45">
      <c r="A517" s="30" t="s">
        <v>127</v>
      </c>
      <c r="B517" s="30">
        <v>2019</v>
      </c>
      <c r="C517" s="49">
        <v>43492</v>
      </c>
      <c r="D517" s="30" t="s">
        <v>72</v>
      </c>
      <c r="E517" s="47" t="s">
        <v>298</v>
      </c>
      <c r="F517" s="47" t="s">
        <v>53</v>
      </c>
      <c r="G517" s="13">
        <f>(C517-VLOOKUP(E517,Riders!$A$2:$C$3501,2,FALSE))/365</f>
        <v>19.531506849315068</v>
      </c>
      <c r="H517" s="30">
        <v>2</v>
      </c>
      <c r="I517" s="107">
        <v>1.2546296296296297E-2</v>
      </c>
      <c r="J517">
        <v>46.454999999999998</v>
      </c>
    </row>
    <row r="518" spans="1:10" x14ac:dyDescent="0.45">
      <c r="A518" s="30" t="s">
        <v>127</v>
      </c>
      <c r="B518" s="30">
        <v>2019</v>
      </c>
      <c r="C518" s="49">
        <v>43492</v>
      </c>
      <c r="D518" s="30" t="s">
        <v>72</v>
      </c>
      <c r="E518" s="47" t="s">
        <v>332</v>
      </c>
      <c r="F518" s="47" t="s">
        <v>17</v>
      </c>
      <c r="G518" s="13">
        <f>(C518-VLOOKUP(E518,Riders!$A$2:$C$3501,2,FALSE))/365</f>
        <v>27.44109589041096</v>
      </c>
      <c r="H518" s="30">
        <v>3</v>
      </c>
      <c r="I518" s="107">
        <v>1.25462962962963E-2</v>
      </c>
      <c r="J518">
        <v>46.454999999999998</v>
      </c>
    </row>
    <row r="519" spans="1:10" x14ac:dyDescent="0.45">
      <c r="A519" s="30" t="s">
        <v>127</v>
      </c>
      <c r="B519" s="30">
        <v>2019</v>
      </c>
      <c r="C519" s="49">
        <v>43492</v>
      </c>
      <c r="D519" s="30" t="s">
        <v>72</v>
      </c>
      <c r="E519" s="47" t="s">
        <v>236</v>
      </c>
      <c r="F519" s="47" t="s">
        <v>51</v>
      </c>
      <c r="G519" s="13">
        <f>(C519-VLOOKUP(E519,Riders!$A$2:$C$3501,2,FALSE))/365</f>
        <v>23.230136986301371</v>
      </c>
      <c r="H519" s="30">
        <v>4</v>
      </c>
      <c r="I519" s="107">
        <v>1.25462962962963E-2</v>
      </c>
      <c r="J519">
        <v>46.454999999999998</v>
      </c>
    </row>
    <row r="520" spans="1:10" x14ac:dyDescent="0.45">
      <c r="A520" s="30" t="s">
        <v>127</v>
      </c>
      <c r="B520" s="30">
        <v>2019</v>
      </c>
      <c r="C520" s="49">
        <v>43492</v>
      </c>
      <c r="D520" s="30" t="s">
        <v>72</v>
      </c>
      <c r="E520" s="47" t="s">
        <v>256</v>
      </c>
      <c r="F520" s="47" t="s">
        <v>36</v>
      </c>
      <c r="G520" s="13">
        <f>(C520-VLOOKUP(E520,Riders!$A$2:$C$3501,2,FALSE))/365</f>
        <v>22.92876712328767</v>
      </c>
      <c r="H520" s="30">
        <v>5</v>
      </c>
      <c r="I520" s="107">
        <v>1.25462962962963E-2</v>
      </c>
      <c r="J520">
        <v>46.454999999999998</v>
      </c>
    </row>
    <row r="521" spans="1:10" x14ac:dyDescent="0.45">
      <c r="A521" s="1" t="s">
        <v>127</v>
      </c>
      <c r="B521" s="1">
        <v>2019</v>
      </c>
      <c r="C521" s="2">
        <v>43492</v>
      </c>
      <c r="D521" s="1" t="s">
        <v>72</v>
      </c>
      <c r="E521" s="47" t="s">
        <v>336</v>
      </c>
      <c r="F521" s="47" t="s">
        <v>118</v>
      </c>
      <c r="G521" s="13" t="e">
        <f>(C521-VLOOKUP(E521,Riders!$A$2:$C$3501,2,FALSE))/365</f>
        <v>#N/A</v>
      </c>
      <c r="H521" s="30">
        <v>6</v>
      </c>
      <c r="I521" s="107">
        <v>1.25462962962963E-2</v>
      </c>
      <c r="J521">
        <v>46.454999999999998</v>
      </c>
    </row>
    <row r="522" spans="1:10" x14ac:dyDescent="0.45">
      <c r="A522" s="1" t="s">
        <v>127</v>
      </c>
      <c r="B522" s="1">
        <v>2019</v>
      </c>
      <c r="C522" s="2">
        <v>43492</v>
      </c>
      <c r="D522" s="1" t="s">
        <v>72</v>
      </c>
      <c r="E522" s="47" t="s">
        <v>324</v>
      </c>
      <c r="F522" s="47" t="s">
        <v>61</v>
      </c>
      <c r="G522" s="13">
        <f>(C522-VLOOKUP(E522,Riders!$A$2:$C$3501,2,FALSE))/365</f>
        <v>25.364383561643837</v>
      </c>
      <c r="H522" s="30">
        <v>7</v>
      </c>
      <c r="I522" s="107">
        <v>1.25462962962963E-2</v>
      </c>
      <c r="J522">
        <v>46.454999999999998</v>
      </c>
    </row>
    <row r="523" spans="1:10" x14ac:dyDescent="0.45">
      <c r="A523" s="1" t="s">
        <v>127</v>
      </c>
      <c r="B523" s="1">
        <v>2019</v>
      </c>
      <c r="C523" s="2">
        <v>43492</v>
      </c>
      <c r="D523" s="1" t="s">
        <v>72</v>
      </c>
      <c r="E523" s="47" t="s">
        <v>310</v>
      </c>
      <c r="F523" s="47" t="s">
        <v>158</v>
      </c>
      <c r="G523" s="13">
        <f>(C523-VLOOKUP(E523,Riders!$A$2:$C$3501,2,FALSE))/365</f>
        <v>28.684931506849313</v>
      </c>
      <c r="H523" s="30">
        <v>8</v>
      </c>
      <c r="I523" s="107">
        <v>1.25462962962963E-2</v>
      </c>
      <c r="J523">
        <v>46.454999999999998</v>
      </c>
    </row>
    <row r="524" spans="1:10" x14ac:dyDescent="0.45">
      <c r="A524" s="1" t="s">
        <v>127</v>
      </c>
      <c r="B524" s="1">
        <v>2019</v>
      </c>
      <c r="C524" s="2">
        <v>43492</v>
      </c>
      <c r="D524" s="1" t="s">
        <v>72</v>
      </c>
      <c r="E524" s="47" t="s">
        <v>335</v>
      </c>
      <c r="F524" s="47" t="s">
        <v>29</v>
      </c>
      <c r="G524" s="13">
        <f>(C524-VLOOKUP(E524,Riders!$A$2:$C$3501,2,FALSE))/365</f>
        <v>24.183561643835617</v>
      </c>
      <c r="H524" s="30">
        <v>9</v>
      </c>
      <c r="I524" s="107">
        <v>1.25462962962963E-2</v>
      </c>
      <c r="J524">
        <v>46.454999999999998</v>
      </c>
    </row>
    <row r="525" spans="1:10" x14ac:dyDescent="0.45">
      <c r="A525" s="1" t="s">
        <v>127</v>
      </c>
      <c r="B525" s="1">
        <v>2019</v>
      </c>
      <c r="C525" s="2">
        <v>43492</v>
      </c>
      <c r="D525" s="1" t="s">
        <v>72</v>
      </c>
      <c r="E525" s="47" t="s">
        <v>1415</v>
      </c>
      <c r="F525" s="47" t="s">
        <v>230</v>
      </c>
      <c r="G525" s="13">
        <f>(C525-VLOOKUP(E525,Riders!$A$2:$C$3501,2,FALSE))/365</f>
        <v>28.991780821917807</v>
      </c>
      <c r="H525" s="30">
        <v>10</v>
      </c>
      <c r="I525" s="107">
        <v>1.25462962962963E-2</v>
      </c>
      <c r="J525">
        <v>46.454999999999998</v>
      </c>
    </row>
    <row r="526" spans="1:10" x14ac:dyDescent="0.45">
      <c r="A526" s="1" t="s">
        <v>127</v>
      </c>
      <c r="B526" s="1">
        <v>2019</v>
      </c>
      <c r="C526" s="2">
        <v>43492</v>
      </c>
      <c r="D526" s="1" t="s">
        <v>72</v>
      </c>
      <c r="E526" s="47" t="s">
        <v>222</v>
      </c>
      <c r="F526" s="47" t="s">
        <v>223</v>
      </c>
      <c r="G526" s="13">
        <f>(C526-VLOOKUP(E526,Riders!$A$2:$C$3501,2,FALSE))/365</f>
        <v>19.567123287671233</v>
      </c>
      <c r="H526" s="30">
        <v>11</v>
      </c>
      <c r="I526" s="107">
        <v>1.25462962962963E-2</v>
      </c>
      <c r="J526">
        <v>46.454999999999998</v>
      </c>
    </row>
    <row r="527" spans="1:10" x14ac:dyDescent="0.45">
      <c r="A527" s="1" t="s">
        <v>127</v>
      </c>
      <c r="B527" s="1">
        <v>2019</v>
      </c>
      <c r="C527" s="2">
        <v>43492</v>
      </c>
      <c r="D527" s="1" t="s">
        <v>72</v>
      </c>
      <c r="E527" s="47" t="s">
        <v>242</v>
      </c>
      <c r="F527" s="47" t="s">
        <v>243</v>
      </c>
      <c r="G527" s="13">
        <f>(C527-VLOOKUP(E527,Riders!$A$2:$C$3501,2,FALSE))/365</f>
        <v>24.158904109589042</v>
      </c>
      <c r="H527" s="30">
        <v>12</v>
      </c>
      <c r="I527" s="107">
        <v>1.25462962962963E-2</v>
      </c>
      <c r="J527">
        <v>46.454999999999998</v>
      </c>
    </row>
    <row r="528" spans="1:10" x14ac:dyDescent="0.45">
      <c r="A528" s="1" t="s">
        <v>127</v>
      </c>
      <c r="B528" s="1">
        <v>2019</v>
      </c>
      <c r="C528" s="2">
        <v>43492</v>
      </c>
      <c r="D528" s="1" t="s">
        <v>72</v>
      </c>
      <c r="E528" s="47" t="s">
        <v>340</v>
      </c>
      <c r="F528" s="47" t="s">
        <v>65</v>
      </c>
      <c r="G528" s="13">
        <f>(C528-VLOOKUP(E528,Riders!$A$2:$C$3501,2,FALSE))/365</f>
        <v>23.687671232876713</v>
      </c>
      <c r="H528" s="30">
        <v>13</v>
      </c>
      <c r="I528" s="107">
        <v>1.25462962962963E-2</v>
      </c>
      <c r="J528">
        <v>46.454999999999998</v>
      </c>
    </row>
    <row r="529" spans="1:10" x14ac:dyDescent="0.45">
      <c r="A529" s="1" t="s">
        <v>127</v>
      </c>
      <c r="B529" s="1">
        <v>2019</v>
      </c>
      <c r="C529" s="2">
        <v>43492</v>
      </c>
      <c r="D529" s="1" t="s">
        <v>72</v>
      </c>
      <c r="E529" s="47" t="s">
        <v>219</v>
      </c>
      <c r="F529" s="47" t="s">
        <v>220</v>
      </c>
      <c r="G529" s="13">
        <f>(C529-VLOOKUP(E529,Riders!$A$2:$C$3501,2,FALSE))/365</f>
        <v>26.432876712328767</v>
      </c>
      <c r="H529" s="30">
        <v>14</v>
      </c>
      <c r="I529" s="107">
        <v>1.25462962962963E-2</v>
      </c>
      <c r="J529">
        <v>46.454999999999998</v>
      </c>
    </row>
    <row r="530" spans="1:10" x14ac:dyDescent="0.45">
      <c r="A530" s="1" t="s">
        <v>127</v>
      </c>
      <c r="B530" s="1">
        <v>2019</v>
      </c>
      <c r="C530" s="2">
        <v>43492</v>
      </c>
      <c r="D530" s="1" t="s">
        <v>72</v>
      </c>
      <c r="E530" s="47" t="s">
        <v>331</v>
      </c>
      <c r="F530" s="47" t="s">
        <v>56</v>
      </c>
      <c r="G530" s="13">
        <f>(C530-VLOOKUP(E530,Riders!$A$2:$C$3501,2,FALSE))/365</f>
        <v>26.772602739726029</v>
      </c>
      <c r="H530" s="30">
        <v>15</v>
      </c>
      <c r="I530" s="107">
        <v>1.25462962962963E-2</v>
      </c>
      <c r="J530">
        <v>46.454999999999998</v>
      </c>
    </row>
    <row r="531" spans="1:10" x14ac:dyDescent="0.45">
      <c r="A531" s="1" t="s">
        <v>127</v>
      </c>
      <c r="B531" s="1">
        <v>2019</v>
      </c>
      <c r="C531" s="2">
        <v>43492</v>
      </c>
      <c r="D531" s="1" t="s">
        <v>72</v>
      </c>
      <c r="E531" s="47" t="s">
        <v>303</v>
      </c>
      <c r="F531" s="47" t="s">
        <v>232</v>
      </c>
      <c r="G531" s="13">
        <f>(C531-VLOOKUP(E531,Riders!$A$2:$C$3501,2,FALSE))/365</f>
        <v>24.641095890410959</v>
      </c>
      <c r="H531" s="30">
        <v>16</v>
      </c>
      <c r="I531" s="107">
        <v>1.25462962962963E-2</v>
      </c>
      <c r="J531">
        <v>46.454999999999998</v>
      </c>
    </row>
    <row r="532" spans="1:10" x14ac:dyDescent="0.45">
      <c r="A532" s="1" t="s">
        <v>127</v>
      </c>
      <c r="B532" s="1">
        <v>2019</v>
      </c>
      <c r="C532" s="2">
        <v>43492</v>
      </c>
      <c r="D532" s="1" t="s">
        <v>72</v>
      </c>
      <c r="E532" s="47" t="s">
        <v>337</v>
      </c>
      <c r="F532" s="47" t="s">
        <v>15</v>
      </c>
      <c r="G532" s="13">
        <f>(C532-VLOOKUP(E532,Riders!$A$2:$C$3501,2,FALSE))/365</f>
        <v>23.698630136986303</v>
      </c>
      <c r="H532" s="30">
        <v>17</v>
      </c>
      <c r="I532" s="107">
        <v>1.25462962962963E-2</v>
      </c>
      <c r="J532">
        <v>46.454999999999998</v>
      </c>
    </row>
    <row r="533" spans="1:10" x14ac:dyDescent="0.45">
      <c r="A533" s="1" t="s">
        <v>127</v>
      </c>
      <c r="B533" s="1">
        <v>2019</v>
      </c>
      <c r="C533" s="2">
        <v>43492</v>
      </c>
      <c r="D533" s="1" t="s">
        <v>72</v>
      </c>
      <c r="E533" s="47" t="s">
        <v>326</v>
      </c>
      <c r="F533" s="47" t="s">
        <v>49</v>
      </c>
      <c r="G533" s="13" t="e">
        <f>(C533-VLOOKUP(E533,Riders!$A$2:$C$3501,2,FALSE))/365</f>
        <v>#N/A</v>
      </c>
      <c r="H533" s="30">
        <v>18</v>
      </c>
      <c r="I533" s="107">
        <v>1.25462962962963E-2</v>
      </c>
      <c r="J533">
        <v>46.454999999999998</v>
      </c>
    </row>
    <row r="534" spans="1:10" x14ac:dyDescent="0.45">
      <c r="A534" s="1" t="s">
        <v>127</v>
      </c>
      <c r="B534" s="1">
        <v>2019</v>
      </c>
      <c r="C534" s="2">
        <v>43492</v>
      </c>
      <c r="D534" s="1" t="s">
        <v>72</v>
      </c>
      <c r="E534" s="47" t="s">
        <v>216</v>
      </c>
      <c r="F534" s="47" t="s">
        <v>27</v>
      </c>
      <c r="G534" s="13">
        <f>(C534-VLOOKUP(E534,Riders!$A$2:$C$3501,2,FALSE))/365</f>
        <v>19.969863013698632</v>
      </c>
      <c r="H534" s="30">
        <v>19</v>
      </c>
      <c r="I534" s="107">
        <v>1.25462962962963E-2</v>
      </c>
      <c r="J534">
        <v>46.454999999999998</v>
      </c>
    </row>
    <row r="535" spans="1:10" x14ac:dyDescent="0.45">
      <c r="A535" s="1" t="s">
        <v>127</v>
      </c>
      <c r="B535" s="1">
        <v>2019</v>
      </c>
      <c r="C535" s="2">
        <v>43492</v>
      </c>
      <c r="D535" s="1" t="s">
        <v>72</v>
      </c>
      <c r="E535" s="47" t="s">
        <v>333</v>
      </c>
      <c r="F535" s="47" t="s">
        <v>172</v>
      </c>
      <c r="G535" s="13">
        <f>(C535-VLOOKUP(E535,Riders!$A$2:$C$3501,2,FALSE))/365</f>
        <v>24.495890410958904</v>
      </c>
      <c r="H535" s="30">
        <v>20</v>
      </c>
      <c r="I535" s="107">
        <v>1.25462962962963E-2</v>
      </c>
      <c r="J535">
        <v>46.454999999999998</v>
      </c>
    </row>
    <row r="536" spans="1:10" x14ac:dyDescent="0.45">
      <c r="A536" s="1" t="s">
        <v>127</v>
      </c>
      <c r="B536" s="1">
        <v>2019</v>
      </c>
      <c r="C536" s="2">
        <v>43492</v>
      </c>
      <c r="D536" s="1" t="s">
        <v>72</v>
      </c>
      <c r="E536" s="47" t="s">
        <v>299</v>
      </c>
      <c r="F536" s="47" t="s">
        <v>38</v>
      </c>
      <c r="G536" s="13">
        <f>(C536-VLOOKUP(E536,Riders!$A$2:$C$3501,2,FALSE))/365</f>
        <v>26.424657534246574</v>
      </c>
      <c r="H536" s="30">
        <v>21</v>
      </c>
      <c r="I536" s="107">
        <v>1.25462962962963E-2</v>
      </c>
      <c r="J536">
        <v>46.454999999999998</v>
      </c>
    </row>
    <row r="537" spans="1:10" x14ac:dyDescent="0.45">
      <c r="A537" s="1" t="s">
        <v>127</v>
      </c>
      <c r="B537" s="1">
        <v>2019</v>
      </c>
      <c r="C537" s="2">
        <v>43492</v>
      </c>
      <c r="D537" s="1" t="s">
        <v>72</v>
      </c>
      <c r="E537" s="47" t="s">
        <v>338</v>
      </c>
      <c r="F537" s="47" t="s">
        <v>339</v>
      </c>
      <c r="G537" s="13">
        <f>(C537-VLOOKUP(E537,Riders!$A$2:$C$3501,2,FALSE))/365</f>
        <v>29.043835616438358</v>
      </c>
      <c r="H537" s="30">
        <v>22</v>
      </c>
      <c r="I537" s="107">
        <v>1.25462962962963E-2</v>
      </c>
      <c r="J537">
        <v>46.454999999999998</v>
      </c>
    </row>
    <row r="538" spans="1:10" x14ac:dyDescent="0.45">
      <c r="A538" s="1" t="s">
        <v>127</v>
      </c>
      <c r="B538" s="1">
        <v>2019</v>
      </c>
      <c r="C538" s="2">
        <v>43492</v>
      </c>
      <c r="D538" s="1" t="s">
        <v>72</v>
      </c>
      <c r="E538" s="47" t="s">
        <v>320</v>
      </c>
      <c r="F538" s="47" t="s">
        <v>40</v>
      </c>
      <c r="G538" s="13">
        <f>(C538-VLOOKUP(E538,Riders!$A$2:$C$3501,2,FALSE))/365</f>
        <v>21.534246575342465</v>
      </c>
      <c r="H538" s="30">
        <v>23</v>
      </c>
      <c r="I538" s="107">
        <v>1.25462962962963E-2</v>
      </c>
      <c r="J538">
        <v>46.454999999999998</v>
      </c>
    </row>
    <row r="539" spans="1:10" x14ac:dyDescent="0.45">
      <c r="A539" s="1" t="s">
        <v>127</v>
      </c>
      <c r="B539" s="1">
        <v>2019</v>
      </c>
      <c r="C539" s="2">
        <v>43492</v>
      </c>
      <c r="D539" s="1" t="s">
        <v>72</v>
      </c>
      <c r="E539" s="47" t="s">
        <v>283</v>
      </c>
      <c r="F539" s="47" t="s">
        <v>31</v>
      </c>
      <c r="G539" s="13">
        <f>(C539-VLOOKUP(E539,Riders!$A$2:$C$3501,2,FALSE))/365</f>
        <v>24.739726027397261</v>
      </c>
      <c r="H539" s="30">
        <v>24</v>
      </c>
      <c r="I539" s="107">
        <v>1.25462962962963E-2</v>
      </c>
      <c r="J539">
        <v>46.454999999999998</v>
      </c>
    </row>
    <row r="540" spans="1:10" x14ac:dyDescent="0.45">
      <c r="A540" s="4" t="s">
        <v>159</v>
      </c>
      <c r="B540" s="4">
        <v>2019</v>
      </c>
      <c r="C540" s="5">
        <v>43484</v>
      </c>
      <c r="D540" s="4" t="s">
        <v>72</v>
      </c>
      <c r="E540" s="51" t="s">
        <v>341</v>
      </c>
      <c r="F540" s="51" t="s">
        <v>36</v>
      </c>
      <c r="G540" s="13" t="e">
        <f>(C540-VLOOKUP(E540,Riders!$A$2:$C$3501,2,FALSE))/365</f>
        <v>#N/A</v>
      </c>
      <c r="H540" s="29">
        <v>1</v>
      </c>
      <c r="I540" s="107">
        <v>1.1168981481481481E-2</v>
      </c>
      <c r="J540">
        <v>45.654000000000003</v>
      </c>
    </row>
    <row r="541" spans="1:10" x14ac:dyDescent="0.45">
      <c r="A541" s="4" t="s">
        <v>159</v>
      </c>
      <c r="B541" s="4">
        <v>2019</v>
      </c>
      <c r="C541" s="5">
        <v>43484</v>
      </c>
      <c r="D541" s="4" t="s">
        <v>72</v>
      </c>
      <c r="E541" s="51" t="s">
        <v>221</v>
      </c>
      <c r="F541" s="51" t="s">
        <v>40</v>
      </c>
      <c r="G541" s="13">
        <f>(C541-VLOOKUP(E541,Riders!$A$2:$C$3501,2,FALSE))/365</f>
        <v>21.791780821917808</v>
      </c>
      <c r="H541" s="29">
        <v>2</v>
      </c>
      <c r="I541" s="107">
        <v>1.1168981481481481E-2</v>
      </c>
      <c r="J541">
        <v>45.654000000000003</v>
      </c>
    </row>
    <row r="542" spans="1:10" x14ac:dyDescent="0.45">
      <c r="A542" s="4" t="s">
        <v>159</v>
      </c>
      <c r="B542" s="4">
        <v>2019</v>
      </c>
      <c r="C542" s="5">
        <v>43484</v>
      </c>
      <c r="D542" s="4" t="s">
        <v>72</v>
      </c>
      <c r="E542" s="51" t="s">
        <v>236</v>
      </c>
      <c r="F542" s="51" t="s">
        <v>51</v>
      </c>
      <c r="G542" s="13">
        <f>(C542-VLOOKUP(E542,Riders!$A$2:$C$3501,2,FALSE))/365</f>
        <v>23.208219178082192</v>
      </c>
      <c r="H542" s="29">
        <v>3</v>
      </c>
      <c r="I542" s="107">
        <v>1.11689814814815E-2</v>
      </c>
      <c r="J542">
        <v>45.654000000000003</v>
      </c>
    </row>
    <row r="543" spans="1:10" x14ac:dyDescent="0.45">
      <c r="A543" s="4" t="s">
        <v>159</v>
      </c>
      <c r="B543" s="4">
        <v>2019</v>
      </c>
      <c r="C543" s="5">
        <v>43484</v>
      </c>
      <c r="D543" s="4" t="s">
        <v>72</v>
      </c>
      <c r="E543" s="51" t="s">
        <v>307</v>
      </c>
      <c r="F543" s="51" t="s">
        <v>27</v>
      </c>
      <c r="G543" s="13">
        <f>(C543-VLOOKUP(E543,Riders!$A$2:$C$3501,2,FALSE))/365</f>
        <v>25.652054794520549</v>
      </c>
      <c r="H543" s="29">
        <v>4</v>
      </c>
      <c r="I543" s="107">
        <v>1.11689814814815E-2</v>
      </c>
      <c r="J543">
        <v>45.654000000000003</v>
      </c>
    </row>
    <row r="544" spans="1:10" x14ac:dyDescent="0.45">
      <c r="A544" s="4" t="s">
        <v>159</v>
      </c>
      <c r="B544" s="4">
        <v>2019</v>
      </c>
      <c r="C544" s="5">
        <v>43484</v>
      </c>
      <c r="D544" s="4" t="s">
        <v>72</v>
      </c>
      <c r="E544" s="51" t="s">
        <v>268</v>
      </c>
      <c r="F544" s="51" t="s">
        <v>47</v>
      </c>
      <c r="G544" s="13">
        <f>(C544-VLOOKUP(E544,Riders!$A$2:$C$3501,2,FALSE))/365</f>
        <v>22.049315068493151</v>
      </c>
      <c r="H544" s="29">
        <v>5</v>
      </c>
      <c r="I544" s="107">
        <v>1.11689814814815E-2</v>
      </c>
      <c r="J544">
        <v>45.654000000000003</v>
      </c>
    </row>
    <row r="545" spans="1:10" x14ac:dyDescent="0.45">
      <c r="A545" s="29" t="s">
        <v>159</v>
      </c>
      <c r="B545" s="29">
        <v>2019</v>
      </c>
      <c r="C545" s="52">
        <v>43484</v>
      </c>
      <c r="D545" s="29" t="s">
        <v>72</v>
      </c>
      <c r="E545" s="51" t="s">
        <v>342</v>
      </c>
      <c r="F545" s="51" t="s">
        <v>15</v>
      </c>
      <c r="G545" s="13" t="e">
        <f>(C545-VLOOKUP(E545,Riders!$A$2:$C$3501,2,FALSE))/365</f>
        <v>#N/A</v>
      </c>
      <c r="H545" s="29">
        <v>6</v>
      </c>
      <c r="I545" s="107">
        <v>1.11689814814815E-2</v>
      </c>
      <c r="J545">
        <v>45.654000000000003</v>
      </c>
    </row>
    <row r="546" spans="1:10" x14ac:dyDescent="0.45">
      <c r="A546" s="29" t="s">
        <v>159</v>
      </c>
      <c r="B546" s="29">
        <v>2019</v>
      </c>
      <c r="C546" s="52">
        <v>43484</v>
      </c>
      <c r="D546" s="29" t="s">
        <v>72</v>
      </c>
      <c r="E546" s="51" t="s">
        <v>219</v>
      </c>
      <c r="F546" s="51" t="s">
        <v>220</v>
      </c>
      <c r="G546" s="13">
        <f>(C546-VLOOKUP(E546,Riders!$A$2:$C$3501,2,FALSE))/365</f>
        <v>26.410958904109588</v>
      </c>
      <c r="H546" s="29">
        <v>7</v>
      </c>
      <c r="I546" s="107">
        <v>1.11689814814815E-2</v>
      </c>
      <c r="J546">
        <v>45.654000000000003</v>
      </c>
    </row>
    <row r="547" spans="1:10" x14ac:dyDescent="0.45">
      <c r="A547" s="29" t="s">
        <v>159</v>
      </c>
      <c r="B547" s="29">
        <v>2019</v>
      </c>
      <c r="C547" s="52">
        <v>43484</v>
      </c>
      <c r="D547" s="29" t="s">
        <v>72</v>
      </c>
      <c r="E547" s="51" t="s">
        <v>322</v>
      </c>
      <c r="F547" s="51" t="s">
        <v>29</v>
      </c>
      <c r="G547" s="13">
        <f>(C547-VLOOKUP(E547,Riders!$A$2:$C$3501,2,FALSE))/365</f>
        <v>31.019178082191782</v>
      </c>
      <c r="H547" s="29">
        <v>8</v>
      </c>
      <c r="I547" s="107">
        <v>1.11689814814815E-2</v>
      </c>
      <c r="J547">
        <v>45.654000000000003</v>
      </c>
    </row>
    <row r="548" spans="1:10" x14ac:dyDescent="0.45">
      <c r="A548" s="29" t="s">
        <v>159</v>
      </c>
      <c r="B548" s="29">
        <v>2019</v>
      </c>
      <c r="C548" s="52">
        <v>43484</v>
      </c>
      <c r="D548" s="29" t="s">
        <v>72</v>
      </c>
      <c r="E548" s="51" t="s">
        <v>324</v>
      </c>
      <c r="F548" s="51" t="s">
        <v>61</v>
      </c>
      <c r="G548" s="13">
        <f>(C548-VLOOKUP(E548,Riders!$A$2:$C$3501,2,FALSE))/365</f>
        <v>25.342465753424658</v>
      </c>
      <c r="H548" s="29">
        <v>9</v>
      </c>
      <c r="I548" s="107">
        <v>1.11689814814815E-2</v>
      </c>
      <c r="J548">
        <v>45.654000000000003</v>
      </c>
    </row>
    <row r="549" spans="1:10" x14ac:dyDescent="0.45">
      <c r="A549" s="29" t="s">
        <v>159</v>
      </c>
      <c r="B549" s="29">
        <v>2019</v>
      </c>
      <c r="C549" s="52">
        <v>43484</v>
      </c>
      <c r="D549" s="29" t="s">
        <v>72</v>
      </c>
      <c r="E549" s="51" t="s">
        <v>222</v>
      </c>
      <c r="F549" s="51" t="s">
        <v>223</v>
      </c>
      <c r="G549" s="13">
        <f>(C549-VLOOKUP(E549,Riders!$A$2:$C$3501,2,FALSE))/365</f>
        <v>19.545205479452054</v>
      </c>
      <c r="H549" s="29">
        <v>10</v>
      </c>
      <c r="I549" s="107">
        <v>1.11689814814815E-2</v>
      </c>
      <c r="J549">
        <v>45.654000000000003</v>
      </c>
    </row>
    <row r="550" spans="1:10" x14ac:dyDescent="0.45">
      <c r="A550" s="29" t="s">
        <v>159</v>
      </c>
      <c r="B550" s="29">
        <v>2019</v>
      </c>
      <c r="C550" s="52">
        <v>43484</v>
      </c>
      <c r="D550" s="29" t="s">
        <v>72</v>
      </c>
      <c r="E550" s="51" t="s">
        <v>276</v>
      </c>
      <c r="F550" s="51" t="s">
        <v>120</v>
      </c>
      <c r="G550" s="13" t="e">
        <f>(C550-VLOOKUP(E550,Riders!$A$2:$C$3501,2,FALSE))/365</f>
        <v>#N/A</v>
      </c>
      <c r="H550" s="29">
        <v>11</v>
      </c>
      <c r="I550" s="107">
        <v>1.11689814814815E-2</v>
      </c>
      <c r="J550">
        <v>45.654000000000003</v>
      </c>
    </row>
    <row r="551" spans="1:10" x14ac:dyDescent="0.45">
      <c r="A551" s="29" t="s">
        <v>159</v>
      </c>
      <c r="B551" s="29">
        <v>2019</v>
      </c>
      <c r="C551" s="52">
        <v>43484</v>
      </c>
      <c r="D551" s="29" t="s">
        <v>72</v>
      </c>
      <c r="E551" s="51" t="s">
        <v>283</v>
      </c>
      <c r="F551" s="51" t="s">
        <v>31</v>
      </c>
      <c r="G551" s="13">
        <f>(C551-VLOOKUP(E551,Riders!$A$2:$C$3501,2,FALSE))/365</f>
        <v>24.717808219178082</v>
      </c>
      <c r="H551" s="29">
        <v>12</v>
      </c>
      <c r="I551" s="107">
        <v>1.11689814814815E-2</v>
      </c>
      <c r="J551">
        <v>45.654000000000003</v>
      </c>
    </row>
    <row r="552" spans="1:10" x14ac:dyDescent="0.45">
      <c r="A552" s="29" t="s">
        <v>159</v>
      </c>
      <c r="B552" s="29">
        <v>2019</v>
      </c>
      <c r="C552" s="52">
        <v>43484</v>
      </c>
      <c r="D552" s="29" t="s">
        <v>72</v>
      </c>
      <c r="E552" s="51" t="s">
        <v>334</v>
      </c>
      <c r="F552" s="51" t="s">
        <v>118</v>
      </c>
      <c r="G552" s="13">
        <f>(C552-VLOOKUP(E552,Riders!$A$2:$C$3501,2,FALSE))/365</f>
        <v>26.24931506849315</v>
      </c>
      <c r="H552" s="29">
        <v>13</v>
      </c>
      <c r="I552" s="107">
        <v>1.11689814814815E-2</v>
      </c>
      <c r="J552">
        <v>45.654000000000003</v>
      </c>
    </row>
    <row r="553" spans="1:10" x14ac:dyDescent="0.45">
      <c r="A553" s="29" t="s">
        <v>159</v>
      </c>
      <c r="B553" s="29">
        <v>2019</v>
      </c>
      <c r="C553" s="52">
        <v>43484</v>
      </c>
      <c r="D553" s="29" t="s">
        <v>72</v>
      </c>
      <c r="E553" s="51" t="s">
        <v>280</v>
      </c>
      <c r="F553" s="51" t="s">
        <v>172</v>
      </c>
      <c r="G553" s="13">
        <f>(C553-VLOOKUP(E553,Riders!$A$2:$C$3501,2,FALSE))/365</f>
        <v>20.38082191780822</v>
      </c>
      <c r="H553" s="29">
        <v>14</v>
      </c>
      <c r="I553" s="107">
        <v>1.11689814814815E-2</v>
      </c>
      <c r="J553">
        <v>45.654000000000003</v>
      </c>
    </row>
    <row r="554" spans="1:10" x14ac:dyDescent="0.45">
      <c r="A554" s="29" t="s">
        <v>159</v>
      </c>
      <c r="B554" s="29">
        <v>2019</v>
      </c>
      <c r="C554" s="52">
        <v>43484</v>
      </c>
      <c r="D554" s="29" t="s">
        <v>72</v>
      </c>
      <c r="E554" s="51" t="s">
        <v>310</v>
      </c>
      <c r="F554" s="51" t="s">
        <v>158</v>
      </c>
      <c r="G554" s="13">
        <f>(C554-VLOOKUP(E554,Riders!$A$2:$C$3501,2,FALSE))/365</f>
        <v>28.663013698630138</v>
      </c>
      <c r="H554" s="29">
        <v>15</v>
      </c>
      <c r="I554" s="107">
        <v>1.11689814814815E-2</v>
      </c>
      <c r="J554">
        <v>45.654000000000003</v>
      </c>
    </row>
    <row r="555" spans="1:10" x14ac:dyDescent="0.45">
      <c r="A555" s="29" t="s">
        <v>159</v>
      </c>
      <c r="B555" s="29">
        <v>2019</v>
      </c>
      <c r="C555" s="52">
        <v>43484</v>
      </c>
      <c r="D555" s="29" t="s">
        <v>72</v>
      </c>
      <c r="E555" s="51" t="s">
        <v>326</v>
      </c>
      <c r="F555" s="51" t="s">
        <v>49</v>
      </c>
      <c r="G555" s="13" t="e">
        <f>(C555-VLOOKUP(E555,Riders!$A$2:$C$3501,2,FALSE))/365</f>
        <v>#N/A</v>
      </c>
      <c r="H555" s="29">
        <v>16</v>
      </c>
      <c r="I555" s="107">
        <v>1.11689814814815E-2</v>
      </c>
      <c r="J555">
        <v>45.654000000000003</v>
      </c>
    </row>
    <row r="556" spans="1:10" x14ac:dyDescent="0.45">
      <c r="A556" s="29" t="s">
        <v>159</v>
      </c>
      <c r="B556" s="29">
        <v>2019</v>
      </c>
      <c r="C556" s="52">
        <v>43484</v>
      </c>
      <c r="D556" s="29" t="s">
        <v>72</v>
      </c>
      <c r="E556" s="51" t="s">
        <v>340</v>
      </c>
      <c r="F556" s="51" t="s">
        <v>65</v>
      </c>
      <c r="G556" s="13">
        <f>(C556-VLOOKUP(E556,Riders!$A$2:$C$3501,2,FALSE))/365</f>
        <v>23.665753424657535</v>
      </c>
      <c r="H556" s="29">
        <v>17</v>
      </c>
      <c r="I556" s="107">
        <v>1.11689814814815E-2</v>
      </c>
      <c r="J556">
        <v>45.654000000000003</v>
      </c>
    </row>
    <row r="557" spans="1:10" x14ac:dyDescent="0.45">
      <c r="A557" s="29" t="s">
        <v>159</v>
      </c>
      <c r="B557" s="29">
        <v>2019</v>
      </c>
      <c r="C557" s="52">
        <v>43484</v>
      </c>
      <c r="D557" s="29" t="s">
        <v>72</v>
      </c>
      <c r="E557" s="51" t="s">
        <v>338</v>
      </c>
      <c r="F557" s="51" t="s">
        <v>339</v>
      </c>
      <c r="G557" s="13">
        <f>(C557-VLOOKUP(E557,Riders!$A$2:$C$3501,2,FALSE))/365</f>
        <v>29.021917808219179</v>
      </c>
      <c r="H557" s="29">
        <v>18</v>
      </c>
      <c r="I557" s="107">
        <v>1.11689814814815E-2</v>
      </c>
      <c r="J557">
        <v>45.654000000000003</v>
      </c>
    </row>
    <row r="558" spans="1:10" x14ac:dyDescent="0.45">
      <c r="A558" s="29" t="s">
        <v>159</v>
      </c>
      <c r="B558" s="29">
        <v>2019</v>
      </c>
      <c r="C558" s="52">
        <v>43484</v>
      </c>
      <c r="D558" s="29" t="s">
        <v>72</v>
      </c>
      <c r="E558" s="51" t="s">
        <v>242</v>
      </c>
      <c r="F558" s="51" t="s">
        <v>243</v>
      </c>
      <c r="G558" s="13">
        <f>(C558-VLOOKUP(E558,Riders!$A$2:$C$3501,2,FALSE))/365</f>
        <v>24.136986301369863</v>
      </c>
      <c r="H558" s="29">
        <v>19</v>
      </c>
      <c r="I558" s="107">
        <v>1.11689814814815E-2</v>
      </c>
      <c r="J558">
        <v>45.654000000000003</v>
      </c>
    </row>
    <row r="559" spans="1:10" x14ac:dyDescent="0.45">
      <c r="A559" s="29" t="s">
        <v>159</v>
      </c>
      <c r="B559" s="29">
        <v>2019</v>
      </c>
      <c r="C559" s="52">
        <v>43484</v>
      </c>
      <c r="D559" s="29" t="s">
        <v>72</v>
      </c>
      <c r="E559" s="51" t="s">
        <v>227</v>
      </c>
      <c r="F559" s="51" t="s">
        <v>53</v>
      </c>
      <c r="G559" s="13">
        <f>(C559-VLOOKUP(E559,Riders!$A$2:$C$3501,2,FALSE))/365</f>
        <v>20.906849315068492</v>
      </c>
      <c r="H559" s="29">
        <v>20</v>
      </c>
      <c r="I559" s="107">
        <v>1.11689814814815E-2</v>
      </c>
      <c r="J559">
        <v>45.654000000000003</v>
      </c>
    </row>
    <row r="560" spans="1:10" x14ac:dyDescent="0.45">
      <c r="A560" s="29" t="s">
        <v>159</v>
      </c>
      <c r="B560" s="29">
        <v>2019</v>
      </c>
      <c r="C560" s="52">
        <v>43484</v>
      </c>
      <c r="D560" s="29" t="s">
        <v>72</v>
      </c>
      <c r="E560" s="51" t="s">
        <v>299</v>
      </c>
      <c r="F560" s="51" t="s">
        <v>38</v>
      </c>
      <c r="G560" s="13">
        <f>(C560-VLOOKUP(E560,Riders!$A$2:$C$3501,2,FALSE))/365</f>
        <v>26.402739726027399</v>
      </c>
      <c r="H560" s="29">
        <v>21</v>
      </c>
      <c r="I560" s="107">
        <v>1.11689814814815E-2</v>
      </c>
      <c r="J560">
        <v>45.654000000000003</v>
      </c>
    </row>
    <row r="561" spans="1:10" x14ac:dyDescent="0.45">
      <c r="A561" s="30" t="s">
        <v>181</v>
      </c>
      <c r="B561" s="30">
        <v>2018</v>
      </c>
      <c r="C561" s="49">
        <v>43449</v>
      </c>
      <c r="D561" s="30" t="s">
        <v>72</v>
      </c>
      <c r="E561" s="47" t="s">
        <v>306</v>
      </c>
      <c r="F561" s="47" t="s">
        <v>19</v>
      </c>
      <c r="G561" s="13">
        <f>(C561-VLOOKUP(E561,Riders!$A$2:$C$3501,2,FALSE))/365</f>
        <v>36.19178082191781</v>
      </c>
      <c r="H561" s="30">
        <v>1</v>
      </c>
      <c r="I561" s="107">
        <v>1.0046296296296296E-2</v>
      </c>
      <c r="J561">
        <v>49.723999999999997</v>
      </c>
    </row>
    <row r="562" spans="1:10" x14ac:dyDescent="0.45">
      <c r="A562" s="30" t="s">
        <v>181</v>
      </c>
      <c r="B562" s="30">
        <v>2018</v>
      </c>
      <c r="C562" s="49">
        <v>43449</v>
      </c>
      <c r="D562" s="30" t="s">
        <v>72</v>
      </c>
      <c r="E562" s="47" t="s">
        <v>346</v>
      </c>
      <c r="F562" s="47" t="s">
        <v>36</v>
      </c>
      <c r="G562" s="13">
        <f>(C562-VLOOKUP(E562,Riders!$A$2:$C$3501,2,FALSE))/365</f>
        <v>25.972602739726028</v>
      </c>
      <c r="H562" s="30">
        <v>2</v>
      </c>
      <c r="I562" s="107">
        <v>1.0046296296296296E-2</v>
      </c>
      <c r="J562">
        <v>49.723999999999997</v>
      </c>
    </row>
    <row r="563" spans="1:10" x14ac:dyDescent="0.45">
      <c r="A563" s="30" t="s">
        <v>181</v>
      </c>
      <c r="B563" s="30">
        <v>2018</v>
      </c>
      <c r="C563" s="49">
        <v>43449</v>
      </c>
      <c r="D563" s="30" t="s">
        <v>72</v>
      </c>
      <c r="E563" s="47" t="s">
        <v>236</v>
      </c>
      <c r="F563" s="47" t="s">
        <v>51</v>
      </c>
      <c r="G563" s="13">
        <f>(C563-VLOOKUP(E563,Riders!$A$2:$C$3501,2,FALSE))/365</f>
        <v>23.112328767123287</v>
      </c>
      <c r="H563" s="30">
        <v>3</v>
      </c>
      <c r="I563" s="107">
        <v>1.00462962962963E-2</v>
      </c>
      <c r="J563">
        <v>49.723999999999997</v>
      </c>
    </row>
    <row r="564" spans="1:10" x14ac:dyDescent="0.45">
      <c r="A564" s="47" t="s">
        <v>181</v>
      </c>
      <c r="B564" s="47">
        <v>2018</v>
      </c>
      <c r="C564" s="49">
        <v>43449</v>
      </c>
      <c r="D564" s="47" t="s">
        <v>72</v>
      </c>
      <c r="E564" s="47" t="s">
        <v>214</v>
      </c>
      <c r="F564" s="47" t="s">
        <v>67</v>
      </c>
      <c r="G564" s="13">
        <f>(C564-VLOOKUP(E564,Riders!$A$2:$C$3501,2,FALSE))/365</f>
        <v>23.991780821917807</v>
      </c>
      <c r="H564" s="30">
        <v>4</v>
      </c>
      <c r="I564" s="107">
        <v>1.00462962962963E-2</v>
      </c>
      <c r="J564">
        <v>49.723999999999997</v>
      </c>
    </row>
    <row r="565" spans="1:10" x14ac:dyDescent="0.45">
      <c r="A565" s="47" t="s">
        <v>181</v>
      </c>
      <c r="B565" s="47">
        <v>2018</v>
      </c>
      <c r="C565" s="49">
        <v>43449</v>
      </c>
      <c r="D565" s="47" t="s">
        <v>72</v>
      </c>
      <c r="E565" s="47" t="s">
        <v>344</v>
      </c>
      <c r="F565" s="47" t="s">
        <v>118</v>
      </c>
      <c r="G565" s="13" t="e">
        <f>(C565-VLOOKUP(E565,Riders!$A$2:$C$3501,2,FALSE))/365</f>
        <v>#N/A</v>
      </c>
      <c r="H565" s="30">
        <v>5</v>
      </c>
      <c r="I565" s="107">
        <v>1.00462962962963E-2</v>
      </c>
      <c r="J565">
        <v>49.723999999999997</v>
      </c>
    </row>
    <row r="566" spans="1:10" x14ac:dyDescent="0.45">
      <c r="A566" s="47" t="s">
        <v>181</v>
      </c>
      <c r="B566" s="47">
        <v>2018</v>
      </c>
      <c r="C566" s="49">
        <v>43449</v>
      </c>
      <c r="D566" s="47" t="s">
        <v>72</v>
      </c>
      <c r="E566" s="47" t="s">
        <v>332</v>
      </c>
      <c r="F566" s="47" t="s">
        <v>17</v>
      </c>
      <c r="G566" s="13">
        <f>(C566-VLOOKUP(E566,Riders!$A$2:$C$3501,2,FALSE))/365</f>
        <v>27.323287671232876</v>
      </c>
      <c r="H566" s="30">
        <v>6</v>
      </c>
      <c r="I566" s="107">
        <v>1.00462962962963E-2</v>
      </c>
      <c r="J566">
        <v>49.723999999999997</v>
      </c>
    </row>
    <row r="567" spans="1:10" x14ac:dyDescent="0.45">
      <c r="A567" s="47" t="s">
        <v>181</v>
      </c>
      <c r="B567" s="47">
        <v>2018</v>
      </c>
      <c r="C567" s="49">
        <v>43449</v>
      </c>
      <c r="D567" s="47" t="s">
        <v>72</v>
      </c>
      <c r="E567" s="47" t="s">
        <v>307</v>
      </c>
      <c r="F567" s="47" t="s">
        <v>27</v>
      </c>
      <c r="G567" s="13">
        <f>(C567-VLOOKUP(E567,Riders!$A$2:$C$3501,2,FALSE))/365</f>
        <v>25.556164383561644</v>
      </c>
      <c r="H567" s="30">
        <v>7</v>
      </c>
      <c r="I567" s="107">
        <v>1.00462962962963E-2</v>
      </c>
      <c r="J567">
        <v>49.723999999999997</v>
      </c>
    </row>
    <row r="568" spans="1:10" x14ac:dyDescent="0.45">
      <c r="A568" s="47" t="s">
        <v>181</v>
      </c>
      <c r="B568" s="47">
        <v>2018</v>
      </c>
      <c r="C568" s="49">
        <v>43449</v>
      </c>
      <c r="D568" s="47" t="s">
        <v>72</v>
      </c>
      <c r="E568" s="47" t="s">
        <v>222</v>
      </c>
      <c r="F568" s="47" t="s">
        <v>223</v>
      </c>
      <c r="G568" s="13">
        <f>(C568-VLOOKUP(E568,Riders!$A$2:$C$3501,2,FALSE))/365</f>
        <v>19.449315068493149</v>
      </c>
      <c r="H568" s="30">
        <v>8</v>
      </c>
      <c r="I568" s="107">
        <v>1.00462962962963E-2</v>
      </c>
      <c r="J568">
        <v>49.723999999999997</v>
      </c>
    </row>
    <row r="569" spans="1:10" x14ac:dyDescent="0.45">
      <c r="A569" s="47" t="s">
        <v>181</v>
      </c>
      <c r="B569" s="47">
        <v>2018</v>
      </c>
      <c r="C569" s="49">
        <v>43449</v>
      </c>
      <c r="D569" s="47" t="s">
        <v>72</v>
      </c>
      <c r="E569" s="47" t="s">
        <v>324</v>
      </c>
      <c r="F569" s="47" t="s">
        <v>61</v>
      </c>
      <c r="G569" s="13">
        <f>(C569-VLOOKUP(E569,Riders!$A$2:$C$3501,2,FALSE))/365</f>
        <v>25.246575342465754</v>
      </c>
      <c r="H569" s="30">
        <v>9</v>
      </c>
      <c r="I569" s="107">
        <v>1.00462962962963E-2</v>
      </c>
      <c r="J569">
        <v>49.723999999999997</v>
      </c>
    </row>
    <row r="570" spans="1:10" x14ac:dyDescent="0.45">
      <c r="A570" s="47" t="s">
        <v>181</v>
      </c>
      <c r="B570" s="47">
        <v>2018</v>
      </c>
      <c r="C570" s="49">
        <v>43449</v>
      </c>
      <c r="D570" s="47" t="s">
        <v>72</v>
      </c>
      <c r="E570" s="47" t="s">
        <v>303</v>
      </c>
      <c r="F570" s="47" t="s">
        <v>232</v>
      </c>
      <c r="G570" s="13">
        <f>(C570-VLOOKUP(E570,Riders!$A$2:$C$3501,2,FALSE))/365</f>
        <v>24.523287671232875</v>
      </c>
      <c r="H570" s="30">
        <v>10</v>
      </c>
      <c r="I570" s="107">
        <v>1.00462962962963E-2</v>
      </c>
      <c r="J570">
        <v>49.723999999999997</v>
      </c>
    </row>
    <row r="571" spans="1:10" x14ac:dyDescent="0.45">
      <c r="A571" s="47" t="s">
        <v>181</v>
      </c>
      <c r="B571" s="47">
        <v>2018</v>
      </c>
      <c r="C571" s="49">
        <v>43449</v>
      </c>
      <c r="D571" s="47" t="s">
        <v>72</v>
      </c>
      <c r="E571" s="47" t="s">
        <v>343</v>
      </c>
      <c r="F571" s="47" t="s">
        <v>25</v>
      </c>
      <c r="G571" s="13">
        <f>(C571-VLOOKUP(E571,Riders!$A$2:$C$3501,2,FALSE))/365</f>
        <v>24.287671232876711</v>
      </c>
      <c r="H571" s="30">
        <v>11</v>
      </c>
      <c r="I571" s="107">
        <v>1.00462962962963E-2</v>
      </c>
      <c r="J571">
        <v>49.723999999999997</v>
      </c>
    </row>
    <row r="572" spans="1:10" x14ac:dyDescent="0.45">
      <c r="A572" s="47" t="s">
        <v>181</v>
      </c>
      <c r="B572" s="47">
        <v>2018</v>
      </c>
      <c r="C572" s="49">
        <v>43449</v>
      </c>
      <c r="D572" s="47" t="s">
        <v>72</v>
      </c>
      <c r="E572" s="47" t="s">
        <v>276</v>
      </c>
      <c r="F572" s="47" t="s">
        <v>120</v>
      </c>
      <c r="G572" s="13" t="e">
        <f>(C572-VLOOKUP(E572,Riders!$A$2:$C$3501,2,FALSE))/365</f>
        <v>#N/A</v>
      </c>
      <c r="H572" s="30">
        <v>12</v>
      </c>
      <c r="I572" s="107">
        <v>1.00462962962963E-2</v>
      </c>
      <c r="J572">
        <v>49.723999999999997</v>
      </c>
    </row>
    <row r="573" spans="1:10" x14ac:dyDescent="0.45">
      <c r="A573" s="47" t="s">
        <v>181</v>
      </c>
      <c r="B573" s="47">
        <v>2018</v>
      </c>
      <c r="C573" s="49">
        <v>43449</v>
      </c>
      <c r="D573" s="47" t="s">
        <v>72</v>
      </c>
      <c r="E573" s="47" t="s">
        <v>331</v>
      </c>
      <c r="F573" s="47" t="s">
        <v>56</v>
      </c>
      <c r="G573" s="13">
        <f>(C573-VLOOKUP(E573,Riders!$A$2:$C$3501,2,FALSE))/365</f>
        <v>26.654794520547945</v>
      </c>
      <c r="H573" s="30">
        <v>13</v>
      </c>
      <c r="I573" s="107">
        <v>1.00462962962963E-2</v>
      </c>
      <c r="J573">
        <v>49.723999999999997</v>
      </c>
    </row>
    <row r="574" spans="1:10" x14ac:dyDescent="0.45">
      <c r="A574" s="47" t="s">
        <v>181</v>
      </c>
      <c r="B574" s="47">
        <v>2018</v>
      </c>
      <c r="C574" s="49">
        <v>43449</v>
      </c>
      <c r="D574" s="47" t="s">
        <v>72</v>
      </c>
      <c r="E574" s="47" t="s">
        <v>299</v>
      </c>
      <c r="F574" s="47" t="s">
        <v>38</v>
      </c>
      <c r="G574" s="13">
        <f>(C574-VLOOKUP(E574,Riders!$A$2:$C$3501,2,FALSE))/365</f>
        <v>26.306849315068494</v>
      </c>
      <c r="H574" s="30">
        <v>14</v>
      </c>
      <c r="I574" s="107">
        <v>1.00462962962963E-2</v>
      </c>
      <c r="J574">
        <v>49.723999999999997</v>
      </c>
    </row>
    <row r="575" spans="1:10" x14ac:dyDescent="0.45">
      <c r="A575" s="47" t="s">
        <v>181</v>
      </c>
      <c r="B575" s="47">
        <v>2018</v>
      </c>
      <c r="C575" s="49">
        <v>43449</v>
      </c>
      <c r="D575" s="47" t="s">
        <v>72</v>
      </c>
      <c r="E575" s="47" t="s">
        <v>2331</v>
      </c>
      <c r="F575" s="47" t="s">
        <v>44</v>
      </c>
      <c r="G575" s="13">
        <f>(C575-VLOOKUP(E575,Riders!$A$2:$C$3501,2,FALSE))/365</f>
        <v>22.032876712328768</v>
      </c>
      <c r="H575" s="30">
        <v>15</v>
      </c>
      <c r="I575" s="107">
        <v>1.00462962962963E-2</v>
      </c>
      <c r="J575">
        <v>49.723999999999997</v>
      </c>
    </row>
    <row r="576" spans="1:10" x14ac:dyDescent="0.45">
      <c r="A576" s="47" t="s">
        <v>181</v>
      </c>
      <c r="B576" s="47">
        <v>2018</v>
      </c>
      <c r="C576" s="49">
        <v>43449</v>
      </c>
      <c r="D576" s="47" t="s">
        <v>72</v>
      </c>
      <c r="E576" s="47" t="s">
        <v>228</v>
      </c>
      <c r="F576" s="47" t="s">
        <v>15</v>
      </c>
      <c r="G576" s="13">
        <f>(C576-VLOOKUP(E576,Riders!$A$2:$C$3501,2,FALSE))/365</f>
        <v>19.468493150684932</v>
      </c>
      <c r="H576" s="30">
        <v>16</v>
      </c>
      <c r="I576" s="107">
        <v>1.00462962962963E-2</v>
      </c>
      <c r="J576">
        <v>49.723999999999997</v>
      </c>
    </row>
    <row r="577" spans="1:10" x14ac:dyDescent="0.45">
      <c r="A577" s="47" t="s">
        <v>181</v>
      </c>
      <c r="B577" s="47">
        <v>2018</v>
      </c>
      <c r="C577" s="49">
        <v>43449</v>
      </c>
      <c r="D577" s="47" t="s">
        <v>72</v>
      </c>
      <c r="E577" s="47" t="s">
        <v>221</v>
      </c>
      <c r="F577" s="47" t="s">
        <v>40</v>
      </c>
      <c r="G577" s="13">
        <f>(C577-VLOOKUP(E577,Riders!$A$2:$C$3501,2,FALSE))/365</f>
        <v>21.695890410958903</v>
      </c>
      <c r="H577" s="30">
        <v>17</v>
      </c>
      <c r="I577" s="107">
        <v>1.00462962962963E-2</v>
      </c>
      <c r="J577">
        <v>49.723999999999997</v>
      </c>
    </row>
    <row r="578" spans="1:10" x14ac:dyDescent="0.45">
      <c r="A578" s="47" t="s">
        <v>181</v>
      </c>
      <c r="B578" s="47">
        <v>2018</v>
      </c>
      <c r="C578" s="49">
        <v>43449</v>
      </c>
      <c r="D578" s="47" t="s">
        <v>72</v>
      </c>
      <c r="E578" s="47" t="s">
        <v>317</v>
      </c>
      <c r="F578" s="47" t="s">
        <v>230</v>
      </c>
      <c r="G578" s="13" t="e">
        <f>(C578-VLOOKUP(E578,Riders!$A$2:$C$3501,2,FALSE))/365</f>
        <v>#N/A</v>
      </c>
      <c r="H578" s="30">
        <v>18</v>
      </c>
      <c r="I578" s="107">
        <v>1.00462962962963E-2</v>
      </c>
      <c r="J578">
        <v>49.723999999999997</v>
      </c>
    </row>
    <row r="579" spans="1:10" x14ac:dyDescent="0.45">
      <c r="A579" s="47" t="s">
        <v>181</v>
      </c>
      <c r="B579" s="47">
        <v>2018</v>
      </c>
      <c r="C579" s="49">
        <v>43449</v>
      </c>
      <c r="D579" s="47" t="s">
        <v>72</v>
      </c>
      <c r="E579" s="47" t="s">
        <v>345</v>
      </c>
      <c r="F579" s="47" t="s">
        <v>53</v>
      </c>
      <c r="G579" s="13">
        <f>(C579-VLOOKUP(E579,Riders!$A$2:$C$3501,2,FALSE))/365</f>
        <v>25.728767123287671</v>
      </c>
      <c r="H579" s="30">
        <v>19</v>
      </c>
      <c r="I579" s="107">
        <v>1.00462962962963E-2</v>
      </c>
      <c r="J579">
        <v>49.723999999999997</v>
      </c>
    </row>
    <row r="580" spans="1:10" x14ac:dyDescent="0.45">
      <c r="A580" s="47" t="s">
        <v>181</v>
      </c>
      <c r="B580" s="47">
        <v>2018</v>
      </c>
      <c r="C580" s="49">
        <v>43449</v>
      </c>
      <c r="D580" s="47" t="s">
        <v>72</v>
      </c>
      <c r="E580" s="47" t="s">
        <v>219</v>
      </c>
      <c r="F580" s="47" t="s">
        <v>220</v>
      </c>
      <c r="G580" s="13">
        <f>(C580-VLOOKUP(E580,Riders!$A$2:$C$3501,2,FALSE))/365</f>
        <v>26.315068493150687</v>
      </c>
      <c r="H580" s="30">
        <v>20</v>
      </c>
      <c r="I580" s="107">
        <v>1.00462962962963E-2</v>
      </c>
      <c r="J580">
        <v>49.723999999999997</v>
      </c>
    </row>
    <row r="581" spans="1:10" x14ac:dyDescent="0.45">
      <c r="A581" s="47" t="s">
        <v>181</v>
      </c>
      <c r="B581" s="47">
        <v>2018</v>
      </c>
      <c r="C581" s="49">
        <v>43449</v>
      </c>
      <c r="D581" s="47" t="s">
        <v>72</v>
      </c>
      <c r="E581" s="47" t="s">
        <v>242</v>
      </c>
      <c r="F581" s="47" t="s">
        <v>243</v>
      </c>
      <c r="G581" s="13">
        <f>(C581-VLOOKUP(E581,Riders!$A$2:$C$3501,2,FALSE))/365</f>
        <v>24.041095890410958</v>
      </c>
      <c r="H581" s="30">
        <v>21</v>
      </c>
      <c r="I581" s="107">
        <v>1.00462962962963E-2</v>
      </c>
      <c r="J581">
        <v>49.723999999999997</v>
      </c>
    </row>
    <row r="582" spans="1:10" x14ac:dyDescent="0.45">
      <c r="A582" s="47" t="s">
        <v>181</v>
      </c>
      <c r="B582" s="47">
        <v>2018</v>
      </c>
      <c r="C582" s="49">
        <v>43449</v>
      </c>
      <c r="D582" s="47" t="s">
        <v>72</v>
      </c>
      <c r="E582" s="47" t="s">
        <v>296</v>
      </c>
      <c r="F582" s="47" t="s">
        <v>49</v>
      </c>
      <c r="G582" s="13" t="e">
        <f>(C582-VLOOKUP(E582,Riders!$A$2:$C$3501,2,FALSE))/365</f>
        <v>#N/A</v>
      </c>
      <c r="H582" s="30">
        <v>22</v>
      </c>
      <c r="I582" s="107">
        <v>1.00462962962963E-2</v>
      </c>
      <c r="J582">
        <v>49.723999999999997</v>
      </c>
    </row>
    <row r="583" spans="1:10" x14ac:dyDescent="0.45">
      <c r="A583" s="47" t="s">
        <v>181</v>
      </c>
      <c r="B583" s="47">
        <v>2018</v>
      </c>
      <c r="C583" s="49">
        <v>43449</v>
      </c>
      <c r="D583" s="47" t="s">
        <v>72</v>
      </c>
      <c r="E583" s="47" t="s">
        <v>348</v>
      </c>
      <c r="F583" s="47" t="s">
        <v>65</v>
      </c>
      <c r="G583" s="13">
        <f>(C583-VLOOKUP(E583,Riders!$A$2:$C$3501,2,FALSE))/365</f>
        <v>25.791780821917808</v>
      </c>
      <c r="H583" s="30">
        <v>23</v>
      </c>
      <c r="I583" s="107">
        <v>1.00462962962963E-2</v>
      </c>
      <c r="J583">
        <v>49.723999999999997</v>
      </c>
    </row>
    <row r="584" spans="1:10" x14ac:dyDescent="0.45">
      <c r="A584" s="47" t="s">
        <v>181</v>
      </c>
      <c r="B584" s="47">
        <v>2018</v>
      </c>
      <c r="C584" s="49">
        <v>43449</v>
      </c>
      <c r="D584" s="47" t="s">
        <v>72</v>
      </c>
      <c r="E584" s="47" t="s">
        <v>347</v>
      </c>
      <c r="F584" s="47" t="s">
        <v>31</v>
      </c>
      <c r="G584" s="13">
        <f>(C584-VLOOKUP(E584,Riders!$A$2:$C$3501,2,FALSE))/365</f>
        <v>30.227397260273971</v>
      </c>
      <c r="H584" s="30">
        <v>24</v>
      </c>
      <c r="I584" s="107">
        <v>1.00462962962963E-2</v>
      </c>
      <c r="J584">
        <v>49.723999999999997</v>
      </c>
    </row>
    <row r="585" spans="1:10" x14ac:dyDescent="0.45">
      <c r="A585" s="51" t="s">
        <v>131</v>
      </c>
      <c r="B585" s="51">
        <v>2018</v>
      </c>
      <c r="C585" s="52">
        <v>43435</v>
      </c>
      <c r="D585" s="51" t="s">
        <v>72</v>
      </c>
      <c r="E585" s="51" t="s">
        <v>269</v>
      </c>
      <c r="F585" s="51" t="s">
        <v>25</v>
      </c>
      <c r="G585" s="13">
        <f>(C585-VLOOKUP(E585,Riders!$A$2:$C$3501,2,FALSE))/365</f>
        <v>24.739726027397261</v>
      </c>
      <c r="H585" s="29">
        <v>1</v>
      </c>
      <c r="I585" s="107">
        <v>9.8263888888888897E-3</v>
      </c>
      <c r="J585">
        <v>47.703000000000003</v>
      </c>
    </row>
    <row r="586" spans="1:10" x14ac:dyDescent="0.45">
      <c r="A586" s="51" t="s">
        <v>131</v>
      </c>
      <c r="B586" s="51">
        <v>2018</v>
      </c>
      <c r="C586" s="52">
        <v>43435</v>
      </c>
      <c r="D586" s="51" t="s">
        <v>72</v>
      </c>
      <c r="E586" s="51" t="s">
        <v>315</v>
      </c>
      <c r="F586" s="51" t="s">
        <v>36</v>
      </c>
      <c r="G586" s="13">
        <f>(C586-VLOOKUP(E586,Riders!$A$2:$C$3501,2,FALSE))/365</f>
        <v>26.989041095890411</v>
      </c>
      <c r="H586" s="29">
        <v>2</v>
      </c>
      <c r="I586" s="107">
        <v>9.8263888888888897E-3</v>
      </c>
      <c r="J586">
        <v>47.703000000000003</v>
      </c>
    </row>
    <row r="587" spans="1:10" x14ac:dyDescent="0.45">
      <c r="A587" s="51" t="s">
        <v>131</v>
      </c>
      <c r="B587" s="51">
        <v>2018</v>
      </c>
      <c r="C587" s="52">
        <v>43435</v>
      </c>
      <c r="D587" s="51" t="s">
        <v>72</v>
      </c>
      <c r="E587" s="51" t="s">
        <v>214</v>
      </c>
      <c r="F587" s="51" t="s">
        <v>67</v>
      </c>
      <c r="G587" s="13">
        <f>(C587-VLOOKUP(E587,Riders!$A$2:$C$3501,2,FALSE))/365</f>
        <v>23.953424657534246</v>
      </c>
      <c r="H587" s="29">
        <v>3</v>
      </c>
      <c r="I587" s="107">
        <v>9.8263888888888897E-3</v>
      </c>
      <c r="J587">
        <v>47.703000000000003</v>
      </c>
    </row>
    <row r="588" spans="1:10" x14ac:dyDescent="0.45">
      <c r="A588" s="51" t="s">
        <v>131</v>
      </c>
      <c r="B588" s="51">
        <v>2018</v>
      </c>
      <c r="C588" s="52">
        <v>43435</v>
      </c>
      <c r="D588" s="51" t="s">
        <v>72</v>
      </c>
      <c r="E588" s="51" t="s">
        <v>236</v>
      </c>
      <c r="F588" s="51" t="s">
        <v>51</v>
      </c>
      <c r="G588" s="13">
        <f>(C588-VLOOKUP(E588,Riders!$A$2:$C$3501,2,FALSE))/365</f>
        <v>23.073972602739726</v>
      </c>
      <c r="H588" s="29">
        <v>4</v>
      </c>
      <c r="I588" s="107">
        <v>9.8263888888888897E-3</v>
      </c>
      <c r="J588">
        <v>47.703000000000003</v>
      </c>
    </row>
    <row r="589" spans="1:10" x14ac:dyDescent="0.45">
      <c r="A589" s="51" t="s">
        <v>131</v>
      </c>
      <c r="B589" s="51">
        <v>2018</v>
      </c>
      <c r="C589" s="52">
        <v>43435</v>
      </c>
      <c r="D589" s="51" t="s">
        <v>72</v>
      </c>
      <c r="E589" s="51" t="s">
        <v>298</v>
      </c>
      <c r="F589" s="51" t="s">
        <v>53</v>
      </c>
      <c r="G589" s="13">
        <f>(C589-VLOOKUP(E589,Riders!$A$2:$C$3501,2,FALSE))/365</f>
        <v>19.375342465753423</v>
      </c>
      <c r="H589" s="29">
        <v>5</v>
      </c>
      <c r="I589" s="107">
        <v>9.8263888888888897E-3</v>
      </c>
      <c r="J589">
        <v>47.703000000000003</v>
      </c>
    </row>
    <row r="590" spans="1:10" x14ac:dyDescent="0.45">
      <c r="A590" s="51" t="s">
        <v>131</v>
      </c>
      <c r="B590" s="51">
        <v>2018</v>
      </c>
      <c r="C590" s="52">
        <v>43435</v>
      </c>
      <c r="D590" s="51" t="s">
        <v>72</v>
      </c>
      <c r="E590" s="51" t="s">
        <v>307</v>
      </c>
      <c r="F590" s="51" t="s">
        <v>27</v>
      </c>
      <c r="G590" s="13">
        <f>(C590-VLOOKUP(E590,Riders!$A$2:$C$3501,2,FALSE))/365</f>
        <v>25.517808219178082</v>
      </c>
      <c r="H590" s="29">
        <v>6</v>
      </c>
      <c r="I590" s="107">
        <v>9.8263888888888897E-3</v>
      </c>
      <c r="J590">
        <v>47.703000000000003</v>
      </c>
    </row>
    <row r="591" spans="1:10" x14ac:dyDescent="0.45">
      <c r="A591" s="51" t="s">
        <v>131</v>
      </c>
      <c r="B591" s="51">
        <v>2018</v>
      </c>
      <c r="C591" s="52">
        <v>43435</v>
      </c>
      <c r="D591" s="51" t="s">
        <v>72</v>
      </c>
      <c r="E591" s="51" t="s">
        <v>299</v>
      </c>
      <c r="F591" s="51" t="s">
        <v>38</v>
      </c>
      <c r="G591" s="13">
        <f>(C591-VLOOKUP(E591,Riders!$A$2:$C$3501,2,FALSE))/365</f>
        <v>26.268493150684932</v>
      </c>
      <c r="H591" s="29">
        <v>7</v>
      </c>
      <c r="I591" s="107">
        <v>9.8263888888888897E-3</v>
      </c>
      <c r="J591">
        <v>47.703000000000003</v>
      </c>
    </row>
    <row r="592" spans="1:10" x14ac:dyDescent="0.45">
      <c r="A592" s="51" t="s">
        <v>131</v>
      </c>
      <c r="B592" s="51">
        <v>2018</v>
      </c>
      <c r="C592" s="52">
        <v>43435</v>
      </c>
      <c r="D592" s="51" t="s">
        <v>72</v>
      </c>
      <c r="E592" s="51" t="s">
        <v>325</v>
      </c>
      <c r="F592" s="51" t="s">
        <v>238</v>
      </c>
      <c r="G592" s="13">
        <f>(C592-VLOOKUP(E592,Riders!$A$2:$C$3501,2,FALSE))/365</f>
        <v>26.402739726027399</v>
      </c>
      <c r="H592" s="29">
        <v>8</v>
      </c>
      <c r="I592" s="107">
        <v>9.8263888888888897E-3</v>
      </c>
      <c r="J592">
        <v>47.703000000000003</v>
      </c>
    </row>
    <row r="593" spans="1:10" x14ac:dyDescent="0.45">
      <c r="A593" s="51" t="s">
        <v>131</v>
      </c>
      <c r="B593" s="51">
        <v>2018</v>
      </c>
      <c r="C593" s="52">
        <v>43435</v>
      </c>
      <c r="D593" s="51" t="s">
        <v>72</v>
      </c>
      <c r="E593" s="51" t="s">
        <v>311</v>
      </c>
      <c r="F593" s="51" t="s">
        <v>61</v>
      </c>
      <c r="G593" s="13">
        <f>(C593-VLOOKUP(E593,Riders!$A$2:$C$3501,2,FALSE))/365</f>
        <v>28.884931506849316</v>
      </c>
      <c r="H593" s="29">
        <v>9</v>
      </c>
      <c r="I593" s="107">
        <v>9.8263888888888897E-3</v>
      </c>
      <c r="J593">
        <v>47.703000000000003</v>
      </c>
    </row>
    <row r="594" spans="1:10" x14ac:dyDescent="0.45">
      <c r="A594" s="51" t="s">
        <v>131</v>
      </c>
      <c r="B594" s="51">
        <v>2018</v>
      </c>
      <c r="C594" s="52">
        <v>43435</v>
      </c>
      <c r="D594" s="51" t="s">
        <v>72</v>
      </c>
      <c r="E594" s="51" t="s">
        <v>276</v>
      </c>
      <c r="F594" s="51" t="s">
        <v>120</v>
      </c>
      <c r="G594" s="13" t="e">
        <f>(C594-VLOOKUP(E594,Riders!$A$2:$C$3501,2,FALSE))/365</f>
        <v>#N/A</v>
      </c>
      <c r="H594" s="29">
        <v>10</v>
      </c>
      <c r="I594" s="107">
        <v>9.8263888888888897E-3</v>
      </c>
      <c r="J594">
        <v>47.703000000000003</v>
      </c>
    </row>
    <row r="595" spans="1:10" x14ac:dyDescent="0.45">
      <c r="A595" s="51" t="s">
        <v>131</v>
      </c>
      <c r="B595" s="51">
        <v>2018</v>
      </c>
      <c r="C595" s="52">
        <v>43435</v>
      </c>
      <c r="D595" s="51" t="s">
        <v>72</v>
      </c>
      <c r="E595" s="51" t="s">
        <v>336</v>
      </c>
      <c r="F595" s="51" t="s">
        <v>118</v>
      </c>
      <c r="G595" s="13" t="e">
        <f>(C595-VLOOKUP(E595,Riders!$A$2:$C$3501,2,FALSE))/365</f>
        <v>#N/A</v>
      </c>
      <c r="H595" s="29">
        <v>11</v>
      </c>
      <c r="I595" s="107">
        <v>9.8263888888888897E-3</v>
      </c>
      <c r="J595">
        <v>47.703000000000003</v>
      </c>
    </row>
    <row r="596" spans="1:10" x14ac:dyDescent="0.45">
      <c r="A596" s="51" t="s">
        <v>131</v>
      </c>
      <c r="B596" s="51">
        <v>2018</v>
      </c>
      <c r="C596" s="52">
        <v>43435</v>
      </c>
      <c r="D596" s="51" t="s">
        <v>72</v>
      </c>
      <c r="E596" s="51" t="s">
        <v>349</v>
      </c>
      <c r="F596" s="51" t="s">
        <v>19</v>
      </c>
      <c r="G596" s="13">
        <f>(C596-VLOOKUP(E596,Riders!$A$2:$C$3501,2,FALSE))/365</f>
        <v>27.520547945205479</v>
      </c>
      <c r="H596" s="29">
        <v>12</v>
      </c>
      <c r="I596" s="107">
        <v>9.8263888888888897E-3</v>
      </c>
      <c r="J596">
        <v>47.703000000000003</v>
      </c>
    </row>
    <row r="597" spans="1:10" x14ac:dyDescent="0.45">
      <c r="A597" s="51" t="s">
        <v>131</v>
      </c>
      <c r="B597" s="51">
        <v>2018</v>
      </c>
      <c r="C597" s="52">
        <v>43435</v>
      </c>
      <c r="D597" s="51" t="s">
        <v>72</v>
      </c>
      <c r="E597" s="51" t="s">
        <v>2331</v>
      </c>
      <c r="F597" s="51" t="s">
        <v>44</v>
      </c>
      <c r="G597" s="13">
        <f>(C597-VLOOKUP(E597,Riders!$A$2:$C$3501,2,FALSE))/365</f>
        <v>21.994520547945207</v>
      </c>
      <c r="H597" s="29">
        <v>13</v>
      </c>
      <c r="I597" s="107">
        <v>9.8263888888888897E-3</v>
      </c>
      <c r="J597">
        <v>47.703000000000003</v>
      </c>
    </row>
    <row r="598" spans="1:10" x14ac:dyDescent="0.45">
      <c r="A598" s="51" t="s">
        <v>131</v>
      </c>
      <c r="B598" s="51">
        <v>2018</v>
      </c>
      <c r="C598" s="52">
        <v>43435</v>
      </c>
      <c r="D598" s="51" t="s">
        <v>72</v>
      </c>
      <c r="E598" s="51" t="s">
        <v>1415</v>
      </c>
      <c r="F598" s="51" t="s">
        <v>230</v>
      </c>
      <c r="G598" s="13">
        <f>(C598-VLOOKUP(E598,Riders!$A$2:$C$3501,2,FALSE))/365</f>
        <v>28.835616438356166</v>
      </c>
      <c r="H598" s="29">
        <v>14</v>
      </c>
      <c r="I598" s="107">
        <v>9.8263888888888897E-3</v>
      </c>
      <c r="J598">
        <v>47.703000000000003</v>
      </c>
    </row>
    <row r="599" spans="1:10" x14ac:dyDescent="0.45">
      <c r="A599" s="51" t="s">
        <v>131</v>
      </c>
      <c r="B599" s="51">
        <v>2018</v>
      </c>
      <c r="C599" s="52">
        <v>43435</v>
      </c>
      <c r="D599" s="51" t="s">
        <v>72</v>
      </c>
      <c r="E599" s="51" t="s">
        <v>303</v>
      </c>
      <c r="F599" s="51" t="s">
        <v>232</v>
      </c>
      <c r="G599" s="13">
        <f>(C599-VLOOKUP(E599,Riders!$A$2:$C$3501,2,FALSE))/365</f>
        <v>24.484931506849314</v>
      </c>
      <c r="H599" s="29">
        <v>15</v>
      </c>
      <c r="I599" s="107">
        <v>9.8263888888888897E-3</v>
      </c>
      <c r="J599">
        <v>47.703000000000003</v>
      </c>
    </row>
    <row r="600" spans="1:10" x14ac:dyDescent="0.45">
      <c r="A600" s="51" t="s">
        <v>131</v>
      </c>
      <c r="B600" s="51">
        <v>2018</v>
      </c>
      <c r="C600" s="52">
        <v>43435</v>
      </c>
      <c r="D600" s="51" t="s">
        <v>72</v>
      </c>
      <c r="E600" s="51" t="s">
        <v>242</v>
      </c>
      <c r="F600" s="51" t="s">
        <v>243</v>
      </c>
      <c r="G600" s="13">
        <f>(C600-VLOOKUP(E600,Riders!$A$2:$C$3501,2,FALSE))/365</f>
        <v>24.002739726027396</v>
      </c>
      <c r="H600" s="29">
        <v>16</v>
      </c>
      <c r="I600" s="107">
        <v>9.8263888888888897E-3</v>
      </c>
      <c r="J600">
        <v>47.703000000000003</v>
      </c>
    </row>
    <row r="601" spans="1:10" x14ac:dyDescent="0.45">
      <c r="A601" s="51" t="s">
        <v>131</v>
      </c>
      <c r="B601" s="51">
        <v>2018</v>
      </c>
      <c r="C601" s="52">
        <v>43435</v>
      </c>
      <c r="D601" s="51" t="s">
        <v>72</v>
      </c>
      <c r="E601" s="51" t="s">
        <v>333</v>
      </c>
      <c r="F601" s="51" t="s">
        <v>172</v>
      </c>
      <c r="G601" s="13">
        <f>(C601-VLOOKUP(E601,Riders!$A$2:$C$3501,2,FALSE))/365</f>
        <v>24.339726027397262</v>
      </c>
      <c r="H601" s="29">
        <v>17</v>
      </c>
      <c r="I601" s="107">
        <v>9.8263888888888897E-3</v>
      </c>
      <c r="J601">
        <v>47.703000000000003</v>
      </c>
    </row>
    <row r="602" spans="1:10" x14ac:dyDescent="0.45">
      <c r="A602" s="51" t="s">
        <v>131</v>
      </c>
      <c r="B602" s="51">
        <v>2018</v>
      </c>
      <c r="C602" s="52">
        <v>43435</v>
      </c>
      <c r="D602" s="51" t="s">
        <v>72</v>
      </c>
      <c r="E602" s="51" t="s">
        <v>219</v>
      </c>
      <c r="F602" s="51" t="s">
        <v>220</v>
      </c>
      <c r="G602" s="13">
        <f>(C602-VLOOKUP(E602,Riders!$A$2:$C$3501,2,FALSE))/365</f>
        <v>26.276712328767122</v>
      </c>
      <c r="H602" s="29">
        <v>18</v>
      </c>
      <c r="I602" s="107">
        <v>9.8263888888888897E-3</v>
      </c>
      <c r="J602">
        <v>47.703000000000003</v>
      </c>
    </row>
    <row r="603" spans="1:10" x14ac:dyDescent="0.45">
      <c r="A603" s="51" t="s">
        <v>131</v>
      </c>
      <c r="B603" s="51">
        <v>2018</v>
      </c>
      <c r="C603" s="52">
        <v>43435</v>
      </c>
      <c r="D603" s="51" t="s">
        <v>72</v>
      </c>
      <c r="E603" s="51" t="s">
        <v>347</v>
      </c>
      <c r="F603" s="51" t="s">
        <v>31</v>
      </c>
      <c r="G603" s="13">
        <f>(C603-VLOOKUP(E603,Riders!$A$2:$C$3501,2,FALSE))/365</f>
        <v>30.18904109589041</v>
      </c>
      <c r="H603" s="29">
        <v>19</v>
      </c>
      <c r="I603" s="107">
        <v>9.8263888888888897E-3</v>
      </c>
      <c r="J603">
        <v>47.703000000000003</v>
      </c>
    </row>
    <row r="604" spans="1:10" x14ac:dyDescent="0.45">
      <c r="A604" s="51" t="s">
        <v>131</v>
      </c>
      <c r="B604" s="51">
        <v>2018</v>
      </c>
      <c r="C604" s="52">
        <v>43435</v>
      </c>
      <c r="D604" s="51" t="s">
        <v>72</v>
      </c>
      <c r="E604" s="51" t="s">
        <v>320</v>
      </c>
      <c r="F604" s="51" t="s">
        <v>40</v>
      </c>
      <c r="G604" s="13">
        <f>(C604-VLOOKUP(E604,Riders!$A$2:$C$3501,2,FALSE))/365</f>
        <v>21.378082191780823</v>
      </c>
      <c r="H604" s="29">
        <v>20</v>
      </c>
      <c r="I604" s="107">
        <v>9.8263888888888897E-3</v>
      </c>
      <c r="J604">
        <v>47.703000000000003</v>
      </c>
    </row>
    <row r="605" spans="1:10" x14ac:dyDescent="0.45">
      <c r="A605" s="51" t="s">
        <v>131</v>
      </c>
      <c r="B605" s="51">
        <v>2018</v>
      </c>
      <c r="C605" s="52">
        <v>43435</v>
      </c>
      <c r="D605" s="51" t="s">
        <v>72</v>
      </c>
      <c r="E605" s="51" t="s">
        <v>300</v>
      </c>
      <c r="F605" s="51" t="s">
        <v>56</v>
      </c>
      <c r="G605" s="13">
        <f>(C605-VLOOKUP(E605,Riders!$A$2:$C$3501,2,FALSE))/365</f>
        <v>31.391780821917809</v>
      </c>
      <c r="H605" s="29">
        <v>21</v>
      </c>
      <c r="I605" s="107">
        <v>9.8263888888888897E-3</v>
      </c>
      <c r="J605">
        <v>47.703000000000003</v>
      </c>
    </row>
    <row r="606" spans="1:10" x14ac:dyDescent="0.45">
      <c r="A606" s="51" t="s">
        <v>131</v>
      </c>
      <c r="B606" s="51">
        <v>2018</v>
      </c>
      <c r="C606" s="52">
        <v>43435</v>
      </c>
      <c r="D606" s="51" t="s">
        <v>72</v>
      </c>
      <c r="E606" s="51" t="s">
        <v>326</v>
      </c>
      <c r="F606" s="51" t="s">
        <v>49</v>
      </c>
      <c r="G606" s="13" t="e">
        <f>(C606-VLOOKUP(E606,Riders!$A$2:$C$3501,2,FALSE))/365</f>
        <v>#N/A</v>
      </c>
      <c r="H606" s="29">
        <v>22</v>
      </c>
      <c r="I606" s="107">
        <v>9.8263888888888897E-3</v>
      </c>
      <c r="J606">
        <v>47.703000000000003</v>
      </c>
    </row>
    <row r="607" spans="1:10" x14ac:dyDescent="0.45">
      <c r="A607" s="51" t="s">
        <v>131</v>
      </c>
      <c r="B607" s="51">
        <v>2018</v>
      </c>
      <c r="C607" s="52">
        <v>43435</v>
      </c>
      <c r="D607" s="51" t="s">
        <v>72</v>
      </c>
      <c r="E607" s="51" t="s">
        <v>340</v>
      </c>
      <c r="F607" s="51" t="s">
        <v>65</v>
      </c>
      <c r="G607" s="13">
        <f>(C607-VLOOKUP(E607,Riders!$A$2:$C$3501,2,FALSE))/365</f>
        <v>23.531506849315068</v>
      </c>
      <c r="H607" s="29">
        <v>23</v>
      </c>
      <c r="I607" s="107">
        <v>9.8263888888888897E-3</v>
      </c>
      <c r="J607">
        <v>47.703000000000003</v>
      </c>
    </row>
    <row r="608" spans="1:10" x14ac:dyDescent="0.45">
      <c r="A608" s="51" t="s">
        <v>131</v>
      </c>
      <c r="B608" s="51">
        <v>2018</v>
      </c>
      <c r="C608" s="52">
        <v>43435</v>
      </c>
      <c r="D608" s="51" t="s">
        <v>72</v>
      </c>
      <c r="E608" s="51" t="s">
        <v>350</v>
      </c>
      <c r="F608" s="51" t="s">
        <v>15</v>
      </c>
      <c r="G608" s="13">
        <f>(C608-VLOOKUP(E608,Riders!$A$2:$C$3501,2,FALSE))/365</f>
        <v>23.24931506849315</v>
      </c>
      <c r="H608" s="29">
        <v>24</v>
      </c>
      <c r="I608" s="107">
        <v>9.8263888888888897E-3</v>
      </c>
      <c r="J608">
        <v>47.703000000000003</v>
      </c>
    </row>
    <row r="609" spans="1:10" x14ac:dyDescent="0.45">
      <c r="A609" s="47" t="s">
        <v>93</v>
      </c>
      <c r="B609" s="47">
        <v>2018</v>
      </c>
      <c r="C609" s="49">
        <v>43401</v>
      </c>
      <c r="D609" s="47" t="s">
        <v>72</v>
      </c>
      <c r="E609" s="47" t="s">
        <v>309</v>
      </c>
      <c r="F609" s="47" t="s">
        <v>25</v>
      </c>
      <c r="G609" s="13">
        <f>(C609-VLOOKUP(E609,Riders!$A$2:$C$3501,2,FALSE))/365</f>
        <v>26.528767123287672</v>
      </c>
      <c r="H609" s="30">
        <v>1</v>
      </c>
      <c r="I609" s="107">
        <v>9.7337962962962977E-3</v>
      </c>
      <c r="J609">
        <v>49.210999999999999</v>
      </c>
    </row>
    <row r="610" spans="1:10" x14ac:dyDescent="0.45">
      <c r="A610" s="47" t="s">
        <v>93</v>
      </c>
      <c r="B610" s="47">
        <v>2018</v>
      </c>
      <c r="C610" s="49">
        <v>43401</v>
      </c>
      <c r="D610" s="47" t="s">
        <v>72</v>
      </c>
      <c r="E610" s="47" t="s">
        <v>839</v>
      </c>
      <c r="F610" s="47" t="s">
        <v>44</v>
      </c>
      <c r="G610" s="13" t="e">
        <f>(C610-VLOOKUP(E610,Riders!$A$2:$C$3501,2,FALSE))/365</f>
        <v>#N/A</v>
      </c>
      <c r="H610" s="30">
        <v>2</v>
      </c>
      <c r="I610" s="107">
        <v>9.7337962962962977E-3</v>
      </c>
      <c r="J610">
        <v>49.210999999999999</v>
      </c>
    </row>
    <row r="611" spans="1:10" x14ac:dyDescent="0.45">
      <c r="A611" s="47" t="s">
        <v>93</v>
      </c>
      <c r="B611" s="47">
        <v>2018</v>
      </c>
      <c r="C611" s="49">
        <v>43401</v>
      </c>
      <c r="D611" s="47" t="s">
        <v>72</v>
      </c>
      <c r="E611" s="47" t="s">
        <v>214</v>
      </c>
      <c r="F611" s="47" t="s">
        <v>67</v>
      </c>
      <c r="G611" s="13">
        <f>(C611-VLOOKUP(E611,Riders!$A$2:$C$3501,2,FALSE))/365</f>
        <v>23.860273972602741</v>
      </c>
      <c r="H611" s="30">
        <v>3</v>
      </c>
      <c r="I611" s="107">
        <v>9.7337962962962994E-3</v>
      </c>
      <c r="J611">
        <v>49.210999999999999</v>
      </c>
    </row>
    <row r="612" spans="1:10" x14ac:dyDescent="0.45">
      <c r="A612" s="47" t="s">
        <v>93</v>
      </c>
      <c r="B612" s="47">
        <v>2018</v>
      </c>
      <c r="C612" s="49">
        <v>43401</v>
      </c>
      <c r="D612" s="47" t="s">
        <v>72</v>
      </c>
      <c r="E612" s="47" t="s">
        <v>231</v>
      </c>
      <c r="F612" s="47" t="s">
        <v>232</v>
      </c>
      <c r="G612" s="13">
        <f>(C612-VLOOKUP(E612,Riders!$A$2:$C$3501,2,FALSE))/365</f>
        <v>21.706849315068492</v>
      </c>
      <c r="H612" s="30">
        <v>4</v>
      </c>
      <c r="I612" s="107">
        <v>9.7337962962962994E-3</v>
      </c>
      <c r="J612">
        <v>49.210999999999999</v>
      </c>
    </row>
    <row r="613" spans="1:10" x14ac:dyDescent="0.45">
      <c r="A613" s="47" t="s">
        <v>93</v>
      </c>
      <c r="B613" s="47">
        <v>2018</v>
      </c>
      <c r="C613" s="49">
        <v>43401</v>
      </c>
      <c r="D613" s="47" t="s">
        <v>72</v>
      </c>
      <c r="E613" s="47" t="s">
        <v>227</v>
      </c>
      <c r="F613" s="47" t="s">
        <v>53</v>
      </c>
      <c r="G613" s="13">
        <f>(C613-VLOOKUP(E613,Riders!$A$2:$C$3501,2,FALSE))/365</f>
        <v>20.67945205479452</v>
      </c>
      <c r="H613" s="30">
        <v>5</v>
      </c>
      <c r="I613" s="107">
        <v>9.7337962962962994E-3</v>
      </c>
      <c r="J613">
        <v>49.210999999999999</v>
      </c>
    </row>
    <row r="614" spans="1:10" x14ac:dyDescent="0.45">
      <c r="A614" s="47" t="s">
        <v>93</v>
      </c>
      <c r="B614" s="47">
        <v>2018</v>
      </c>
      <c r="C614" s="49">
        <v>43401</v>
      </c>
      <c r="D614" s="47" t="s">
        <v>72</v>
      </c>
      <c r="E614" s="47" t="s">
        <v>322</v>
      </c>
      <c r="F614" s="47" t="s">
        <v>29</v>
      </c>
      <c r="G614" s="13">
        <f>(C614-VLOOKUP(E614,Riders!$A$2:$C$3501,2,FALSE))/365</f>
        <v>30.791780821917808</v>
      </c>
      <c r="H614" s="30">
        <v>6</v>
      </c>
      <c r="I614" s="107">
        <v>9.7337962962962994E-3</v>
      </c>
      <c r="J614">
        <v>49.210999999999999</v>
      </c>
    </row>
    <row r="615" spans="1:10" x14ac:dyDescent="0.45">
      <c r="A615" s="47" t="s">
        <v>93</v>
      </c>
      <c r="B615" s="47">
        <v>2018</v>
      </c>
      <c r="C615" s="49">
        <v>43401</v>
      </c>
      <c r="D615" s="47" t="s">
        <v>72</v>
      </c>
      <c r="E615" s="47" t="s">
        <v>237</v>
      </c>
      <c r="F615" s="47" t="s">
        <v>238</v>
      </c>
      <c r="G615" s="13">
        <f>(C615-VLOOKUP(E615,Riders!$A$2:$C$3501,2,FALSE))/365</f>
        <v>22.443835616438356</v>
      </c>
      <c r="H615" s="30">
        <v>7</v>
      </c>
      <c r="I615" s="107">
        <v>9.7337962962962994E-3</v>
      </c>
      <c r="J615">
        <v>49.210999999999999</v>
      </c>
    </row>
    <row r="616" spans="1:10" x14ac:dyDescent="0.45">
      <c r="A616" s="47" t="s">
        <v>93</v>
      </c>
      <c r="B616" s="47">
        <v>2018</v>
      </c>
      <c r="C616" s="49">
        <v>43401</v>
      </c>
      <c r="D616" s="47" t="s">
        <v>72</v>
      </c>
      <c r="E616" s="47" t="s">
        <v>334</v>
      </c>
      <c r="F616" s="47" t="s">
        <v>118</v>
      </c>
      <c r="G616" s="13">
        <f>(C616-VLOOKUP(E616,Riders!$A$2:$C$3501,2,FALSE))/365</f>
        <v>26.021917808219179</v>
      </c>
      <c r="H616" s="30">
        <v>8</v>
      </c>
      <c r="I616" s="107">
        <v>9.7337962962962994E-3</v>
      </c>
      <c r="J616">
        <v>49.210999999999999</v>
      </c>
    </row>
    <row r="617" spans="1:10" x14ac:dyDescent="0.45">
      <c r="A617" s="47" t="s">
        <v>93</v>
      </c>
      <c r="B617" s="47">
        <v>2018</v>
      </c>
      <c r="C617" s="49">
        <v>43401</v>
      </c>
      <c r="D617" s="47" t="s">
        <v>72</v>
      </c>
      <c r="E617" s="47" t="s">
        <v>332</v>
      </c>
      <c r="F617" s="47" t="s">
        <v>17</v>
      </c>
      <c r="G617" s="13">
        <f>(C617-VLOOKUP(E617,Riders!$A$2:$C$3501,2,FALSE))/365</f>
        <v>27.19178082191781</v>
      </c>
      <c r="H617" s="30">
        <v>9</v>
      </c>
      <c r="I617" s="107">
        <v>9.7337962962962994E-3</v>
      </c>
      <c r="J617">
        <v>49.210999999999999</v>
      </c>
    </row>
    <row r="618" spans="1:10" x14ac:dyDescent="0.45">
      <c r="A618" s="47" t="s">
        <v>93</v>
      </c>
      <c r="B618" s="47">
        <v>2018</v>
      </c>
      <c r="C618" s="49">
        <v>43401</v>
      </c>
      <c r="D618" s="47" t="s">
        <v>72</v>
      </c>
      <c r="E618" s="47" t="s">
        <v>276</v>
      </c>
      <c r="F618" s="47" t="s">
        <v>120</v>
      </c>
      <c r="G618" s="13" t="e">
        <f>(C618-VLOOKUP(E618,Riders!$A$2:$C$3501,2,FALSE))/365</f>
        <v>#N/A</v>
      </c>
      <c r="H618" s="30">
        <v>10</v>
      </c>
      <c r="I618" s="107">
        <v>9.7337962962962994E-3</v>
      </c>
      <c r="J618">
        <v>49.210999999999999</v>
      </c>
    </row>
    <row r="619" spans="1:10" x14ac:dyDescent="0.45">
      <c r="A619" s="47" t="s">
        <v>93</v>
      </c>
      <c r="B619" s="47">
        <v>2018</v>
      </c>
      <c r="C619" s="49">
        <v>43401</v>
      </c>
      <c r="D619" s="47" t="s">
        <v>72</v>
      </c>
      <c r="E619" s="47" t="s">
        <v>1415</v>
      </c>
      <c r="F619" s="47" t="s">
        <v>230</v>
      </c>
      <c r="G619" s="13">
        <f>(C619-VLOOKUP(E619,Riders!$A$2:$C$3501,2,FALSE))/365</f>
        <v>28.742465753424657</v>
      </c>
      <c r="H619" s="30">
        <v>11</v>
      </c>
      <c r="I619" s="107">
        <v>9.7337962962962994E-3</v>
      </c>
      <c r="J619">
        <v>49.210999999999999</v>
      </c>
    </row>
    <row r="620" spans="1:10" x14ac:dyDescent="0.45">
      <c r="A620" s="47" t="s">
        <v>93</v>
      </c>
      <c r="B620" s="47">
        <v>2018</v>
      </c>
      <c r="C620" s="49">
        <v>43401</v>
      </c>
      <c r="D620" s="47" t="s">
        <v>72</v>
      </c>
      <c r="E620" s="47" t="s">
        <v>459</v>
      </c>
      <c r="F620" s="47" t="s">
        <v>15</v>
      </c>
      <c r="G620" s="13">
        <f>(C620-VLOOKUP(E620,Riders!$A$2:$C$3501,2,FALSE))/365</f>
        <v>19.950684931506849</v>
      </c>
      <c r="H620" s="30">
        <v>12</v>
      </c>
      <c r="I620" s="107">
        <v>9.7337962962962994E-3</v>
      </c>
      <c r="J620">
        <v>49.210999999999999</v>
      </c>
    </row>
    <row r="621" spans="1:10" x14ac:dyDescent="0.45">
      <c r="A621" s="47" t="s">
        <v>93</v>
      </c>
      <c r="B621" s="47">
        <v>2018</v>
      </c>
      <c r="C621" s="49">
        <v>43401</v>
      </c>
      <c r="D621" s="47" t="s">
        <v>72</v>
      </c>
      <c r="E621" s="47" t="s">
        <v>586</v>
      </c>
      <c r="F621" s="47" t="s">
        <v>172</v>
      </c>
      <c r="G621" s="13" t="e">
        <f>(C621-VLOOKUP(E621,Riders!$A$2:$C$3501,2,FALSE))/365</f>
        <v>#N/A</v>
      </c>
      <c r="H621" s="30">
        <v>13</v>
      </c>
      <c r="I621" s="107">
        <v>9.7337962962962994E-3</v>
      </c>
      <c r="J621">
        <v>49.210999999999999</v>
      </c>
    </row>
    <row r="622" spans="1:10" x14ac:dyDescent="0.45">
      <c r="A622" s="47" t="s">
        <v>93</v>
      </c>
      <c r="B622" s="47">
        <v>2018</v>
      </c>
      <c r="C622" s="49">
        <v>43401</v>
      </c>
      <c r="D622" s="47" t="s">
        <v>72</v>
      </c>
      <c r="E622" s="47" t="s">
        <v>311</v>
      </c>
      <c r="F622" s="47" t="s">
        <v>61</v>
      </c>
      <c r="G622" s="13">
        <f>(C622-VLOOKUP(E622,Riders!$A$2:$C$3501,2,FALSE))/365</f>
        <v>28.791780821917808</v>
      </c>
      <c r="H622" s="30">
        <v>14</v>
      </c>
      <c r="I622" s="107">
        <v>9.7337962962962994E-3</v>
      </c>
      <c r="J622">
        <v>49.210999999999999</v>
      </c>
    </row>
    <row r="623" spans="1:10" x14ac:dyDescent="0.45">
      <c r="A623" s="47" t="s">
        <v>93</v>
      </c>
      <c r="B623" s="47">
        <v>2018</v>
      </c>
      <c r="C623" s="49">
        <v>43401</v>
      </c>
      <c r="D623" s="47" t="s">
        <v>72</v>
      </c>
      <c r="E623" s="47" t="s">
        <v>219</v>
      </c>
      <c r="F623" s="47" t="s">
        <v>220</v>
      </c>
      <c r="G623" s="13">
        <f>(C623-VLOOKUP(E623,Riders!$A$2:$C$3501,2,FALSE))/365</f>
        <v>26.183561643835617</v>
      </c>
      <c r="H623" s="30">
        <v>15</v>
      </c>
      <c r="I623" s="107">
        <v>9.7337962962962994E-3</v>
      </c>
      <c r="J623">
        <v>49.210999999999999</v>
      </c>
    </row>
    <row r="624" spans="1:10" x14ac:dyDescent="0.45">
      <c r="A624" s="47" t="s">
        <v>93</v>
      </c>
      <c r="B624" s="47">
        <v>2018</v>
      </c>
      <c r="C624" s="49">
        <v>43401</v>
      </c>
      <c r="D624" s="47" t="s">
        <v>72</v>
      </c>
      <c r="E624" s="47" t="s">
        <v>221</v>
      </c>
      <c r="F624" s="47" t="s">
        <v>40</v>
      </c>
      <c r="G624" s="13">
        <f>(C624-VLOOKUP(E624,Riders!$A$2:$C$3501,2,FALSE))/365</f>
        <v>21.564383561643837</v>
      </c>
      <c r="H624" s="30">
        <v>16</v>
      </c>
      <c r="I624" s="107">
        <v>9.7337962962962994E-3</v>
      </c>
      <c r="J624">
        <v>49.210999999999999</v>
      </c>
    </row>
    <row r="625" spans="1:10" x14ac:dyDescent="0.45">
      <c r="A625" s="47" t="s">
        <v>93</v>
      </c>
      <c r="B625" s="47">
        <v>2018</v>
      </c>
      <c r="C625" s="49">
        <v>43401</v>
      </c>
      <c r="D625" s="47" t="s">
        <v>72</v>
      </c>
      <c r="E625" s="47" t="s">
        <v>299</v>
      </c>
      <c r="F625" s="47" t="s">
        <v>38</v>
      </c>
      <c r="G625" s="13">
        <f>(C625-VLOOKUP(E625,Riders!$A$2:$C$3501,2,FALSE))/365</f>
        <v>26.175342465753424</v>
      </c>
      <c r="H625" s="30">
        <v>17</v>
      </c>
      <c r="I625" s="107">
        <v>9.7337962962962994E-3</v>
      </c>
      <c r="J625">
        <v>49.210999999999999</v>
      </c>
    </row>
    <row r="626" spans="1:10" x14ac:dyDescent="0.45">
      <c r="A626" s="47" t="s">
        <v>93</v>
      </c>
      <c r="B626" s="47">
        <v>2018</v>
      </c>
      <c r="C626" s="49">
        <v>43401</v>
      </c>
      <c r="D626" s="47" t="s">
        <v>72</v>
      </c>
      <c r="E626" s="47" t="s">
        <v>224</v>
      </c>
      <c r="F626" s="47" t="s">
        <v>225</v>
      </c>
      <c r="G626" s="13">
        <f>(C626-VLOOKUP(E626,Riders!$A$2:$C$3501,2,FALSE))/365</f>
        <v>18.882191780821916</v>
      </c>
      <c r="H626" s="30">
        <v>18</v>
      </c>
      <c r="I626" s="107">
        <v>9.7337962962962994E-3</v>
      </c>
      <c r="J626">
        <v>49.210999999999999</v>
      </c>
    </row>
    <row r="627" spans="1:10" x14ac:dyDescent="0.45">
      <c r="A627" s="47" t="s">
        <v>93</v>
      </c>
      <c r="B627" s="47">
        <v>2018</v>
      </c>
      <c r="C627" s="49">
        <v>43401</v>
      </c>
      <c r="D627" s="47" t="s">
        <v>72</v>
      </c>
      <c r="E627" s="47" t="s">
        <v>307</v>
      </c>
      <c r="F627" s="47" t="s">
        <v>27</v>
      </c>
      <c r="G627" s="13">
        <f>(C627-VLOOKUP(E627,Riders!$A$2:$C$3501,2,FALSE))/365</f>
        <v>25.424657534246574</v>
      </c>
      <c r="H627" s="30">
        <v>19</v>
      </c>
      <c r="I627" s="107">
        <v>9.7337962962962994E-3</v>
      </c>
      <c r="J627">
        <v>49.210999999999999</v>
      </c>
    </row>
    <row r="628" spans="1:10" x14ac:dyDescent="0.45">
      <c r="A628" s="47" t="s">
        <v>93</v>
      </c>
      <c r="B628" s="47">
        <v>2018</v>
      </c>
      <c r="C628" s="49">
        <v>43401</v>
      </c>
      <c r="D628" s="47" t="s">
        <v>72</v>
      </c>
      <c r="E628" s="47" t="s">
        <v>326</v>
      </c>
      <c r="F628" s="47" t="s">
        <v>49</v>
      </c>
      <c r="G628" s="13" t="e">
        <f>(C628-VLOOKUP(E628,Riders!$A$2:$C$3501,2,FALSE))/365</f>
        <v>#N/A</v>
      </c>
      <c r="H628" s="30">
        <v>20</v>
      </c>
      <c r="I628" s="107">
        <v>9.7337962962962994E-3</v>
      </c>
      <c r="J628">
        <v>49.210999999999999</v>
      </c>
    </row>
    <row r="629" spans="1:10" x14ac:dyDescent="0.45">
      <c r="A629" s="47" t="s">
        <v>93</v>
      </c>
      <c r="B629" s="47">
        <v>2018</v>
      </c>
      <c r="C629" s="49">
        <v>43401</v>
      </c>
      <c r="D629" s="47" t="s">
        <v>72</v>
      </c>
      <c r="E629" s="47" t="s">
        <v>562</v>
      </c>
      <c r="F629" s="47" t="s">
        <v>47</v>
      </c>
      <c r="G629" s="13">
        <f>(C629-VLOOKUP(E629,Riders!$A$2:$C$3501,2,FALSE))/365</f>
        <v>21.07123287671233</v>
      </c>
      <c r="H629" s="30">
        <v>21</v>
      </c>
      <c r="I629" s="107">
        <v>9.7337962962962994E-3</v>
      </c>
      <c r="J629">
        <v>49.210999999999999</v>
      </c>
    </row>
    <row r="630" spans="1:10" x14ac:dyDescent="0.45">
      <c r="A630" s="47" t="s">
        <v>93</v>
      </c>
      <c r="B630" s="47">
        <v>2018</v>
      </c>
      <c r="C630" s="49">
        <v>43401</v>
      </c>
      <c r="D630" s="47" t="s">
        <v>72</v>
      </c>
      <c r="E630" s="47" t="s">
        <v>338</v>
      </c>
      <c r="F630" s="47" t="s">
        <v>339</v>
      </c>
      <c r="G630" s="13">
        <f>(C630-VLOOKUP(E630,Riders!$A$2:$C$3501,2,FALSE))/365</f>
        <v>28.794520547945204</v>
      </c>
      <c r="H630" s="30">
        <v>22</v>
      </c>
      <c r="I630" s="107">
        <v>9.7337962962962994E-3</v>
      </c>
      <c r="J630">
        <v>49.210999999999999</v>
      </c>
    </row>
    <row r="631" spans="1:10" x14ac:dyDescent="0.45">
      <c r="A631" s="47" t="s">
        <v>93</v>
      </c>
      <c r="B631" s="47">
        <v>2018</v>
      </c>
      <c r="C631" s="49">
        <v>43401</v>
      </c>
      <c r="D631" s="47" t="s">
        <v>72</v>
      </c>
      <c r="E631" s="47" t="s">
        <v>300</v>
      </c>
      <c r="F631" s="47" t="s">
        <v>56</v>
      </c>
      <c r="G631" s="13">
        <f>(C631-VLOOKUP(E631,Riders!$A$2:$C$3501,2,FALSE))/365</f>
        <v>31.298630136986301</v>
      </c>
      <c r="H631" s="30">
        <v>23</v>
      </c>
      <c r="I631" s="107">
        <v>9.7337962962962994E-3</v>
      </c>
      <c r="J631">
        <v>49.210999999999999</v>
      </c>
    </row>
    <row r="632" spans="1:10" x14ac:dyDescent="0.45">
      <c r="A632" s="47" t="s">
        <v>93</v>
      </c>
      <c r="B632" s="47">
        <v>2018</v>
      </c>
      <c r="C632" s="49">
        <v>43401</v>
      </c>
      <c r="D632" s="47" t="s">
        <v>72</v>
      </c>
      <c r="E632" s="47" t="s">
        <v>348</v>
      </c>
      <c r="F632" s="47" t="s">
        <v>65</v>
      </c>
      <c r="G632" s="13">
        <f>(C632-VLOOKUP(E632,Riders!$A$2:$C$3501,2,FALSE))/365</f>
        <v>25.660273972602738</v>
      </c>
      <c r="H632" s="30">
        <v>24</v>
      </c>
      <c r="I632" s="107">
        <v>9.7337962962962994E-3</v>
      </c>
      <c r="J632">
        <v>49.210999999999999</v>
      </c>
    </row>
  </sheetData>
  <autoFilter ref="A1:N430" xr:uid="{14191AF7-DF5B-4676-9640-1AAD35999D6A}">
    <sortState xmlns:xlrd2="http://schemas.microsoft.com/office/spreadsheetml/2017/richdata2" ref="A2:N632">
      <sortCondition descending="1" ref="C1:C430"/>
    </sortState>
  </autoFilter>
  <conditionalFormatting sqref="D87:D110">
    <cfRule type="expression" dxfId="321" priority="73">
      <formula>$E87="F"</formula>
    </cfRule>
    <cfRule type="expression" dxfId="320" priority="74">
      <formula>$E87="SF"</formula>
    </cfRule>
    <cfRule type="expression" dxfId="319" priority="75">
      <formula>$E87="QF"</formula>
    </cfRule>
    <cfRule type="expression" dxfId="318" priority="76">
      <formula>$E87="R16"</formula>
    </cfRule>
    <cfRule type="expression" dxfId="317" priority="77">
      <formula>$E87="R8"</formula>
    </cfRule>
  </conditionalFormatting>
  <conditionalFormatting sqref="C142:C162">
    <cfRule type="expression" dxfId="316" priority="71">
      <formula>$E142="F"</formula>
    </cfRule>
    <cfRule type="expression" dxfId="315" priority="72">
      <formula>$E142="Q"</formula>
    </cfRule>
  </conditionalFormatting>
  <conditionalFormatting sqref="A142:B162">
    <cfRule type="expression" dxfId="314" priority="68">
      <formula>$E142="Q"</formula>
    </cfRule>
    <cfRule type="expression" dxfId="313" priority="69">
      <formula>$E142="G"</formula>
    </cfRule>
    <cfRule type="expression" dxfId="312" priority="70">
      <formula>$E142="B"</formula>
    </cfRule>
  </conditionalFormatting>
  <conditionalFormatting sqref="D142:D162">
    <cfRule type="expression" dxfId="311" priority="65">
      <formula>$E142="Q"</formula>
    </cfRule>
    <cfRule type="expression" dxfId="310" priority="66">
      <formula>$E142="G"</formula>
    </cfRule>
    <cfRule type="expression" dxfId="309" priority="67">
      <formula>$E142="B"</formula>
    </cfRule>
  </conditionalFormatting>
  <conditionalFormatting sqref="A163:B183 D163:D183">
    <cfRule type="expression" dxfId="308" priority="63">
      <formula>#REF!="F"</formula>
    </cfRule>
    <cfRule type="expression" dxfId="307" priority="64">
      <formula>#REF!="Q"</formula>
    </cfRule>
  </conditionalFormatting>
  <conditionalFormatting sqref="A184:B200 D184:D200">
    <cfRule type="expression" dxfId="306" priority="61">
      <formula>#REF!="F"</formula>
    </cfRule>
    <cfRule type="expression" dxfId="305" priority="62">
      <formula>#REF!="Q"</formula>
    </cfRule>
  </conditionalFormatting>
  <conditionalFormatting sqref="A201:B221 D201:D221">
    <cfRule type="expression" dxfId="304" priority="59">
      <formula>#REF!="F"</formula>
    </cfRule>
    <cfRule type="expression" dxfId="303" priority="60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302" priority="57">
      <formula>#REF!="F"</formula>
    </cfRule>
    <cfRule type="expression" dxfId="301" priority="58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300" priority="55">
      <formula>#REF!="F"</formula>
    </cfRule>
    <cfRule type="expression" dxfId="299" priority="56">
      <formula>#REF!="Q"</formula>
    </cfRule>
  </conditionalFormatting>
  <conditionalFormatting sqref="A245:B267 D245:D267">
    <cfRule type="expression" dxfId="298" priority="53">
      <formula>#REF!="F"</formula>
    </cfRule>
    <cfRule type="expression" dxfId="297" priority="54">
      <formula>#REF!="Q"</formula>
    </cfRule>
  </conditionalFormatting>
  <conditionalFormatting sqref="A268:B291 D268:D291">
    <cfRule type="expression" dxfId="296" priority="51">
      <formula>#REF!="F"</formula>
    </cfRule>
    <cfRule type="expression" dxfId="295" priority="52">
      <formula>#REF!="Q"</formula>
    </cfRule>
  </conditionalFormatting>
  <conditionalFormatting sqref="A292:B315 D292:D315">
    <cfRule type="expression" dxfId="294" priority="49">
      <formula>#REF!="F"</formula>
    </cfRule>
    <cfRule type="expression" dxfId="293" priority="50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292" priority="47">
      <formula>#REF!="F"</formula>
    </cfRule>
    <cfRule type="expression" dxfId="291" priority="48">
      <formula>#REF!="Q"</formula>
    </cfRule>
  </conditionalFormatting>
  <conditionalFormatting sqref="A316:B316 A318:B318 A320:B320 A322:B322 A324:B324 A326:B326 A328:B328 A330:B330 A332:B332 A334:B334 A336:B336 A338:B338">
    <cfRule type="expression" dxfId="290" priority="45">
      <formula>#REF!="F"</formula>
    </cfRule>
    <cfRule type="expression" dxfId="289" priority="46">
      <formula>#REF!="Q"</formula>
    </cfRule>
  </conditionalFormatting>
  <conditionalFormatting sqref="D340:D360">
    <cfRule type="expression" dxfId="288" priority="43">
      <formula>#REF!="F"</formula>
    </cfRule>
    <cfRule type="expression" dxfId="287" priority="44">
      <formula>#REF!="Q"</formula>
    </cfRule>
  </conditionalFormatting>
  <conditionalFormatting sqref="A340:B340 A342:B342 A344:B344 A346:B346 A348:B348 A350:B350 A352:B352 A354:B354 A356:B356 A358:B358 A360:B360">
    <cfRule type="expression" dxfId="286" priority="41">
      <formula>#REF!="F"</formula>
    </cfRule>
    <cfRule type="expression" dxfId="285" priority="42">
      <formula>#REF!="Q"</formula>
    </cfRule>
  </conditionalFormatting>
  <conditionalFormatting sqref="A341:B341 A343:B343 A345:B345 A347:B347 A349:B349 A351:B351 A353:B353 A355:B355 A357:B357 A359:B359">
    <cfRule type="expression" dxfId="284" priority="39">
      <formula>#REF!="F"</formula>
    </cfRule>
    <cfRule type="expression" dxfId="283" priority="40">
      <formula>#REF!="Q"</formula>
    </cfRule>
  </conditionalFormatting>
  <conditionalFormatting sqref="D361:D384">
    <cfRule type="expression" dxfId="282" priority="37">
      <formula>#REF!="F"</formula>
    </cfRule>
    <cfRule type="expression" dxfId="281" priority="38">
      <formula>#REF!="Q"</formula>
    </cfRule>
  </conditionalFormatting>
  <conditionalFormatting sqref="A362:B362 A364:B364 A366:B366 A368:B368 A370:B370 A372:B372 A374:B374 A376:B376 A378:B378 A380:B380 A382:B382 A384:B384">
    <cfRule type="expression" dxfId="280" priority="35">
      <formula>#REF!="F"</formula>
    </cfRule>
    <cfRule type="expression" dxfId="279" priority="36">
      <formula>#REF!="Q"</formula>
    </cfRule>
  </conditionalFormatting>
  <conditionalFormatting sqref="A361:B361 A363:B363 A365:B365 A367:B367 A369:B369 A371:B371 A373:B373 A375:B375 A377:B377 A379:B379 A381:B381 A383:B383">
    <cfRule type="expression" dxfId="278" priority="33">
      <formula>#REF!="F"</formula>
    </cfRule>
    <cfRule type="expression" dxfId="277" priority="34">
      <formula>#REF!="Q"</formula>
    </cfRule>
  </conditionalFormatting>
  <conditionalFormatting sqref="D385:D408">
    <cfRule type="expression" dxfId="276" priority="31">
      <formula>#REF!="F"</formula>
    </cfRule>
    <cfRule type="expression" dxfId="275" priority="32">
      <formula>#REF!="Q"</formula>
    </cfRule>
  </conditionalFormatting>
  <conditionalFormatting sqref="A385:B385 A387:B387 A389:B389 A391:B391 A393:B393 A395:B395 A397:B397 A399:B399 A401:B401 A403:B403 A405:B405 A407:B407">
    <cfRule type="expression" dxfId="274" priority="29">
      <formula>#REF!="F"</formula>
    </cfRule>
    <cfRule type="expression" dxfId="273" priority="30">
      <formula>#REF!="Q"</formula>
    </cfRule>
  </conditionalFormatting>
  <conditionalFormatting sqref="A386:B386 A388:B388 A390:B390 A392:B392 A394:B394 A396:B396 A398:B398 A400:B400 A402:B402 A404:B404 A406:B406 A408:B408">
    <cfRule type="expression" dxfId="272" priority="27">
      <formula>#REF!="F"</formula>
    </cfRule>
    <cfRule type="expression" dxfId="271" priority="28">
      <formula>#REF!="Q"</formula>
    </cfRule>
  </conditionalFormatting>
  <conditionalFormatting sqref="D497:D520 A497:B520">
    <cfRule type="expression" dxfId="270" priority="25">
      <formula>#REF!="F"</formula>
    </cfRule>
    <cfRule type="expression" dxfId="269" priority="26">
      <formula>#REF!="Q"</formula>
    </cfRule>
  </conditionalFormatting>
  <conditionalFormatting sqref="A545:D563">
    <cfRule type="expression" dxfId="268" priority="22">
      <formula>$E545="Q"</formula>
    </cfRule>
    <cfRule type="expression" dxfId="267" priority="23">
      <formula>$E545="G"</formula>
    </cfRule>
    <cfRule type="expression" dxfId="266" priority="24">
      <formula>$E545="B"</formula>
    </cfRule>
  </conditionalFormatting>
  <conditionalFormatting sqref="A564:B586">
    <cfRule type="expression" dxfId="265" priority="19">
      <formula>#REF!="R1"</formula>
    </cfRule>
    <cfRule type="expression" dxfId="264" priority="20">
      <formula>#REF!="F"</formula>
    </cfRule>
    <cfRule type="expression" dxfId="263" priority="21">
      <formula>#REF!="Q"</formula>
    </cfRule>
  </conditionalFormatting>
  <conditionalFormatting sqref="D564:D586">
    <cfRule type="expression" dxfId="262" priority="16">
      <formula>#REF!="R1"</formula>
    </cfRule>
    <cfRule type="expression" dxfId="261" priority="17">
      <formula>#REF!="F"</formula>
    </cfRule>
    <cfRule type="expression" dxfId="260" priority="18">
      <formula>#REF!="Q"</formula>
    </cfRule>
  </conditionalFormatting>
  <conditionalFormatting sqref="C564:C586">
    <cfRule type="expression" dxfId="259" priority="13">
      <formula>$E564="R1"</formula>
    </cfRule>
    <cfRule type="expression" dxfId="258" priority="14">
      <formula>$E564="F"</formula>
    </cfRule>
    <cfRule type="expression" dxfId="257" priority="15">
      <formula>$E564="Q"</formula>
    </cfRule>
  </conditionalFormatting>
  <conditionalFormatting sqref="A587:B609">
    <cfRule type="expression" dxfId="256" priority="10">
      <formula>#REF!="R1"</formula>
    </cfRule>
    <cfRule type="expression" dxfId="255" priority="11">
      <formula>#REF!="F"</formula>
    </cfRule>
    <cfRule type="expression" dxfId="254" priority="12">
      <formula>#REF!="Q"</formula>
    </cfRule>
  </conditionalFormatting>
  <conditionalFormatting sqref="D587:D609">
    <cfRule type="expression" dxfId="253" priority="7">
      <formula>#REF!="R1"</formula>
    </cfRule>
    <cfRule type="expression" dxfId="252" priority="8">
      <formula>#REF!="F"</formula>
    </cfRule>
    <cfRule type="expression" dxfId="251" priority="9">
      <formula>#REF!="Q"</formula>
    </cfRule>
  </conditionalFormatting>
  <conditionalFormatting sqref="A610:B632">
    <cfRule type="expression" dxfId="250" priority="4">
      <formula>#REF!="R1"</formula>
    </cfRule>
    <cfRule type="expression" dxfId="249" priority="5">
      <formula>#REF!="F"</formula>
    </cfRule>
    <cfRule type="expression" dxfId="248" priority="6">
      <formula>#REF!="Q"</formula>
    </cfRule>
  </conditionalFormatting>
  <conditionalFormatting sqref="D610:D632">
    <cfRule type="expression" dxfId="247" priority="1">
      <formula>#REF!="R1"</formula>
    </cfRule>
    <cfRule type="expression" dxfId="246" priority="2">
      <formula>#REF!="F"</formula>
    </cfRule>
    <cfRule type="expression" dxfId="245" priority="3">
      <formula>#REF!="Q"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sheetPr codeName="Sheet13"/>
  <dimension ref="A1:Y649"/>
  <sheetViews>
    <sheetView zoomScaleNormal="100" workbookViewId="0">
      <pane ySplit="1" topLeftCell="A2" activePane="bottomLeft" state="frozen"/>
      <selection activeCell="J221" sqref="J221"/>
      <selection pane="bottomLeft" activeCell="R638" sqref="R638"/>
    </sheetView>
  </sheetViews>
  <sheetFormatPr defaultColWidth="8.53125" defaultRowHeight="14.25" x14ac:dyDescent="0.45"/>
  <cols>
    <col min="1" max="1" width="12.1328125" bestFit="1" customWidth="1"/>
    <col min="2" max="2" width="7.19921875" bestFit="1" customWidth="1"/>
    <col min="3" max="3" width="11" bestFit="1" customWidth="1"/>
    <col min="4" max="4" width="8.19921875" bestFit="1" customWidth="1"/>
    <col min="5" max="5" width="38.86328125" bestFit="1" customWidth="1"/>
    <col min="6" max="6" width="6.53125" bestFit="1" customWidth="1"/>
    <col min="7" max="7" width="6.796875" bestFit="1" customWidth="1"/>
    <col min="8" max="8" width="7.796875" bestFit="1" customWidth="1"/>
    <col min="9" max="9" width="9.796875" bestFit="1" customWidth="1"/>
    <col min="10" max="10" width="9.19921875" bestFit="1" customWidth="1"/>
    <col min="11" max="11" width="12.796875" bestFit="1" customWidth="1"/>
    <col min="12" max="12" width="11.19921875" bestFit="1" customWidth="1"/>
    <col min="13" max="20" width="10" bestFit="1" customWidth="1"/>
    <col min="21" max="21" width="7.86328125" bestFit="1" customWidth="1"/>
    <col min="22" max="22" width="7.53125" bestFit="1" customWidth="1"/>
    <col min="23" max="23" width="7.46484375" bestFit="1" customWidth="1"/>
    <col min="24" max="24" width="9.796875" bestFit="1" customWidth="1"/>
    <col min="25" max="25" width="11.06640625" bestFit="1" customWidth="1"/>
  </cols>
  <sheetData>
    <row r="1" spans="1:25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211</v>
      </c>
      <c r="F1" s="3" t="s">
        <v>212</v>
      </c>
      <c r="G1" s="3" t="s">
        <v>6</v>
      </c>
      <c r="H1" s="3" t="s">
        <v>7</v>
      </c>
      <c r="I1" s="3" t="s">
        <v>356</v>
      </c>
      <c r="J1" s="3" t="s">
        <v>357</v>
      </c>
      <c r="K1" s="3" t="s">
        <v>358</v>
      </c>
      <c r="L1" s="3" t="s">
        <v>359</v>
      </c>
      <c r="M1" s="3" t="s">
        <v>360</v>
      </c>
      <c r="N1" s="3" t="s">
        <v>361</v>
      </c>
      <c r="O1" s="3" t="s">
        <v>362</v>
      </c>
      <c r="P1" s="3" t="s">
        <v>363</v>
      </c>
      <c r="Q1" s="3" t="s">
        <v>364</v>
      </c>
      <c r="R1" s="3" t="s">
        <v>365</v>
      </c>
      <c r="S1" s="3" t="s">
        <v>366</v>
      </c>
      <c r="T1" s="3" t="s">
        <v>367</v>
      </c>
      <c r="U1" s="3" t="s">
        <v>368</v>
      </c>
      <c r="V1" s="3" t="s">
        <v>369</v>
      </c>
      <c r="W1" s="3" t="s">
        <v>370</v>
      </c>
      <c r="X1" s="33" t="s">
        <v>213</v>
      </c>
      <c r="Y1" s="33" t="s">
        <v>11</v>
      </c>
    </row>
    <row r="2" spans="1:25" x14ac:dyDescent="0.45">
      <c r="A2" s="1" t="s">
        <v>93</v>
      </c>
      <c r="B2" s="1">
        <v>2024</v>
      </c>
      <c r="C2" s="19">
        <v>45396</v>
      </c>
      <c r="D2" s="1" t="s">
        <v>72</v>
      </c>
      <c r="E2" s="3" t="s">
        <v>269</v>
      </c>
      <c r="F2" s="3" t="s">
        <v>25</v>
      </c>
      <c r="G2" s="13">
        <f>(C2-VLOOKUP(E2,Riders!$A$2:$C$3501,2,FALSE))/365</f>
        <v>30.112328767123287</v>
      </c>
      <c r="H2" s="1">
        <v>1</v>
      </c>
      <c r="I2" s="3">
        <v>40</v>
      </c>
      <c r="J2" s="3">
        <v>40</v>
      </c>
      <c r="K2" s="3">
        <v>40</v>
      </c>
      <c r="L2" s="3">
        <v>120</v>
      </c>
      <c r="M2" s="3">
        <f>0</f>
        <v>0</v>
      </c>
      <c r="N2" s="3">
        <v>1</v>
      </c>
      <c r="O2" s="3">
        <f>0</f>
        <v>0</v>
      </c>
      <c r="P2" s="3">
        <v>5</v>
      </c>
      <c r="Q2" s="3">
        <f>0</f>
        <v>0</v>
      </c>
      <c r="R2" s="3">
        <v>3</v>
      </c>
      <c r="S2" s="3">
        <f>0</f>
        <v>0</v>
      </c>
      <c r="T2" s="3">
        <v>2</v>
      </c>
      <c r="U2" s="3">
        <f>0</f>
        <v>0</v>
      </c>
      <c r="V2" s="3">
        <f>0</f>
        <v>0</v>
      </c>
      <c r="W2" s="3">
        <v>131</v>
      </c>
      <c r="X2" s="107">
        <v>1.7256944444444443E-2</v>
      </c>
      <c r="Y2">
        <v>48.29</v>
      </c>
    </row>
    <row r="3" spans="1:25" x14ac:dyDescent="0.45">
      <c r="A3" s="1" t="s">
        <v>93</v>
      </c>
      <c r="B3" s="1">
        <v>2024</v>
      </c>
      <c r="C3" s="19">
        <v>45396</v>
      </c>
      <c r="D3" s="1" t="s">
        <v>72</v>
      </c>
      <c r="E3" s="3" t="s">
        <v>298</v>
      </c>
      <c r="F3" s="3" t="s">
        <v>53</v>
      </c>
      <c r="G3" s="13">
        <f>(C3-VLOOKUP(E3,Riders!$A$2:$C$3501,2,FALSE))/365</f>
        <v>24.747945205479454</v>
      </c>
      <c r="H3" s="1">
        <v>2</v>
      </c>
      <c r="I3" s="3">
        <v>38</v>
      </c>
      <c r="J3" s="3">
        <v>30</v>
      </c>
      <c r="K3" s="3">
        <v>34</v>
      </c>
      <c r="L3" s="3">
        <v>102</v>
      </c>
      <c r="M3" s="3">
        <f>0</f>
        <v>0</v>
      </c>
      <c r="N3" s="3">
        <v>5</v>
      </c>
      <c r="O3" s="3">
        <v>1</v>
      </c>
      <c r="P3" s="3">
        <v>1</v>
      </c>
      <c r="Q3" s="3">
        <f>0</f>
        <v>0</v>
      </c>
      <c r="R3" s="3">
        <v>2</v>
      </c>
      <c r="S3" s="3">
        <f>0</f>
        <v>0</v>
      </c>
      <c r="T3" s="3">
        <f>0</f>
        <v>0</v>
      </c>
      <c r="U3" s="3">
        <f>0</f>
        <v>0</v>
      </c>
      <c r="V3" s="3">
        <f>0</f>
        <v>0</v>
      </c>
      <c r="W3" s="3">
        <v>111</v>
      </c>
      <c r="X3" s="107">
        <v>1.7256944444444443E-2</v>
      </c>
      <c r="Y3">
        <v>48.29</v>
      </c>
    </row>
    <row r="4" spans="1:25" x14ac:dyDescent="0.45">
      <c r="A4" s="1" t="s">
        <v>93</v>
      </c>
      <c r="B4" s="1">
        <v>2024</v>
      </c>
      <c r="C4" s="19">
        <v>45396</v>
      </c>
      <c r="D4" s="1" t="s">
        <v>72</v>
      </c>
      <c r="E4" s="3" t="s">
        <v>214</v>
      </c>
      <c r="F4" s="3" t="s">
        <v>67</v>
      </c>
      <c r="G4" s="13">
        <f>(C4-VLOOKUP(E4,Riders!$A$2:$C$3501,2,FALSE))/365</f>
        <v>29.326027397260273</v>
      </c>
      <c r="H4" s="1">
        <v>3</v>
      </c>
      <c r="I4" s="3">
        <v>30</v>
      </c>
      <c r="J4" s="3">
        <v>34</v>
      </c>
      <c r="K4" s="3">
        <v>38</v>
      </c>
      <c r="L4" s="3">
        <v>102</v>
      </c>
      <c r="M4" s="3">
        <v>5</v>
      </c>
      <c r="N4" s="3">
        <f>0</f>
        <v>0</v>
      </c>
      <c r="O4" s="3">
        <f>0</f>
        <v>0</v>
      </c>
      <c r="P4" s="3">
        <f>0</f>
        <v>0</v>
      </c>
      <c r="Q4" s="3">
        <f>0</f>
        <v>0</v>
      </c>
      <c r="R4" s="3">
        <f>0</f>
        <v>0</v>
      </c>
      <c r="S4" s="3">
        <f>0</f>
        <v>0</v>
      </c>
      <c r="T4" s="3">
        <f>0</f>
        <v>0</v>
      </c>
      <c r="U4" s="3">
        <f>0</f>
        <v>0</v>
      </c>
      <c r="V4" s="3">
        <f>0</f>
        <v>0</v>
      </c>
      <c r="W4" s="3">
        <v>107</v>
      </c>
      <c r="X4" s="107">
        <v>1.7256944444444401E-2</v>
      </c>
      <c r="Y4">
        <v>48.29</v>
      </c>
    </row>
    <row r="5" spans="1:25" x14ac:dyDescent="0.45">
      <c r="A5" s="1" t="s">
        <v>93</v>
      </c>
      <c r="B5" s="1">
        <v>2024</v>
      </c>
      <c r="C5" s="19">
        <v>45396</v>
      </c>
      <c r="D5" s="1" t="s">
        <v>72</v>
      </c>
      <c r="E5" s="3" t="s">
        <v>268</v>
      </c>
      <c r="F5" s="3" t="s">
        <v>47</v>
      </c>
      <c r="G5" s="13">
        <f>(C5-VLOOKUP(E5,Riders!$A$2:$C$3501,2,FALSE))/365</f>
        <v>27.287671232876711</v>
      </c>
      <c r="H5" s="1">
        <v>4</v>
      </c>
      <c r="I5" s="3">
        <v>32</v>
      </c>
      <c r="J5" s="3">
        <v>22</v>
      </c>
      <c r="K5" s="3">
        <v>36</v>
      </c>
      <c r="L5" s="3">
        <v>90</v>
      </c>
      <c r="M5" s="3">
        <v>1</v>
      </c>
      <c r="N5" s="3">
        <v>2</v>
      </c>
      <c r="O5" s="3">
        <v>5</v>
      </c>
      <c r="P5" s="3">
        <f>0</f>
        <v>0</v>
      </c>
      <c r="Q5" s="3">
        <v>1</v>
      </c>
      <c r="R5" s="3">
        <v>1</v>
      </c>
      <c r="S5" s="3">
        <f>0</f>
        <v>0</v>
      </c>
      <c r="T5" s="3">
        <v>4</v>
      </c>
      <c r="U5" s="3">
        <f>0</f>
        <v>0</v>
      </c>
      <c r="V5" s="3">
        <f>0</f>
        <v>0</v>
      </c>
      <c r="W5" s="3">
        <v>104</v>
      </c>
      <c r="X5" s="107">
        <v>1.7256944444444401E-2</v>
      </c>
      <c r="Y5">
        <v>48.29</v>
      </c>
    </row>
    <row r="6" spans="1:25" x14ac:dyDescent="0.45">
      <c r="A6" s="1" t="s">
        <v>93</v>
      </c>
      <c r="B6" s="1">
        <v>2024</v>
      </c>
      <c r="C6" s="19">
        <v>45396</v>
      </c>
      <c r="D6" s="1" t="s">
        <v>72</v>
      </c>
      <c r="E6" s="3" t="s">
        <v>237</v>
      </c>
      <c r="F6" s="3" t="s">
        <v>238</v>
      </c>
      <c r="G6" s="13">
        <f>(C6-VLOOKUP(E6,Riders!$A$2:$C$3501,2,FALSE))/365</f>
        <v>27.909589041095892</v>
      </c>
      <c r="H6" s="1">
        <v>5</v>
      </c>
      <c r="I6" s="3">
        <v>22</v>
      </c>
      <c r="J6" s="3">
        <v>20</v>
      </c>
      <c r="K6" s="3">
        <v>30</v>
      </c>
      <c r="L6" s="3">
        <v>72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f>0</f>
        <v>0</v>
      </c>
      <c r="R6" s="3">
        <v>5</v>
      </c>
      <c r="S6" s="3">
        <v>3</v>
      </c>
      <c r="T6" s="3">
        <f>0</f>
        <v>0</v>
      </c>
      <c r="U6" s="3">
        <v>20</v>
      </c>
      <c r="V6" s="3">
        <f>0</f>
        <v>0</v>
      </c>
      <c r="W6" s="3">
        <v>100</v>
      </c>
      <c r="X6" s="107">
        <v>1.7256944444444401E-2</v>
      </c>
      <c r="Y6">
        <v>48.29</v>
      </c>
    </row>
    <row r="7" spans="1:25" x14ac:dyDescent="0.45">
      <c r="A7" s="1" t="s">
        <v>93</v>
      </c>
      <c r="B7" s="1">
        <v>2024</v>
      </c>
      <c r="C7" s="19">
        <v>45396</v>
      </c>
      <c r="D7" s="1" t="s">
        <v>72</v>
      </c>
      <c r="E7" s="3" t="s">
        <v>216</v>
      </c>
      <c r="F7" s="3" t="s">
        <v>27</v>
      </c>
      <c r="G7" s="13">
        <f>(C7-VLOOKUP(E7,Riders!$A$2:$C$3501,2,FALSE))/365</f>
        <v>25.186301369863013</v>
      </c>
      <c r="H7" s="1">
        <v>6</v>
      </c>
      <c r="I7" s="3">
        <v>34</v>
      </c>
      <c r="J7" s="3">
        <v>26</v>
      </c>
      <c r="K7" s="3">
        <v>32</v>
      </c>
      <c r="L7" s="3">
        <v>92</v>
      </c>
      <c r="M7" s="3">
        <v>3</v>
      </c>
      <c r="N7" s="3">
        <f>0</f>
        <v>0</v>
      </c>
      <c r="O7" s="3">
        <f>0</f>
        <v>0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f>0</f>
        <v>0</v>
      </c>
      <c r="V7" s="3">
        <f>0</f>
        <v>0</v>
      </c>
      <c r="W7" s="3">
        <v>95</v>
      </c>
      <c r="X7" s="107">
        <v>1.7256944444444401E-2</v>
      </c>
      <c r="Y7">
        <v>48.29</v>
      </c>
    </row>
    <row r="8" spans="1:25" x14ac:dyDescent="0.45">
      <c r="A8" s="1" t="s">
        <v>93</v>
      </c>
      <c r="B8" s="1">
        <v>2024</v>
      </c>
      <c r="C8" s="19">
        <v>45396</v>
      </c>
      <c r="D8" s="1" t="s">
        <v>72</v>
      </c>
      <c r="E8" s="3" t="s">
        <v>371</v>
      </c>
      <c r="F8" s="3" t="s">
        <v>19</v>
      </c>
      <c r="G8" s="13">
        <f>(C8-VLOOKUP(E8,Riders!$A$2:$C$3501,2,FALSE))/365</f>
        <v>22.602739726027398</v>
      </c>
      <c r="H8" s="1">
        <v>7</v>
      </c>
      <c r="I8" s="3">
        <v>26</v>
      </c>
      <c r="J8" s="3">
        <v>18</v>
      </c>
      <c r="K8" s="3">
        <v>26</v>
      </c>
      <c r="L8" s="3">
        <v>70</v>
      </c>
      <c r="M8" s="3">
        <v>2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f>0</f>
        <v>0</v>
      </c>
      <c r="T8" s="3">
        <f>0</f>
        <v>0</v>
      </c>
      <c r="U8" s="3">
        <v>20</v>
      </c>
      <c r="V8" s="3">
        <f>0</f>
        <v>0</v>
      </c>
      <c r="W8" s="3">
        <v>92</v>
      </c>
      <c r="X8" s="107">
        <v>1.7256944444444401E-2</v>
      </c>
      <c r="Y8">
        <v>48.29</v>
      </c>
    </row>
    <row r="9" spans="1:25" x14ac:dyDescent="0.45">
      <c r="A9" s="1" t="s">
        <v>93</v>
      </c>
      <c r="B9" s="1">
        <v>2024</v>
      </c>
      <c r="C9" s="19">
        <v>45396</v>
      </c>
      <c r="D9" s="1" t="s">
        <v>72</v>
      </c>
      <c r="E9" s="3" t="s">
        <v>275</v>
      </c>
      <c r="F9" s="3" t="s">
        <v>21</v>
      </c>
      <c r="G9" s="13">
        <f>(C9-VLOOKUP(E9,Riders!$A$2:$C$3501,2,FALSE))/365</f>
        <v>25.293150684931508</v>
      </c>
      <c r="H9" s="1">
        <v>8</v>
      </c>
      <c r="I9" s="3">
        <v>24</v>
      </c>
      <c r="J9" s="3">
        <v>36</v>
      </c>
      <c r="K9" s="3">
        <v>4</v>
      </c>
      <c r="L9" s="3">
        <v>64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v>2</v>
      </c>
      <c r="R9" s="3">
        <f>0</f>
        <v>0</v>
      </c>
      <c r="S9" s="3">
        <v>2</v>
      </c>
      <c r="T9" s="3">
        <f>0</f>
        <v>0</v>
      </c>
      <c r="U9" s="3">
        <v>20</v>
      </c>
      <c r="V9" s="3">
        <f>0</f>
        <v>0</v>
      </c>
      <c r="W9" s="3">
        <v>88</v>
      </c>
      <c r="X9" s="107">
        <v>1.7256944444444401E-2</v>
      </c>
      <c r="Y9">
        <v>48.29</v>
      </c>
    </row>
    <row r="10" spans="1:25" x14ac:dyDescent="0.45">
      <c r="A10" s="1" t="s">
        <v>93</v>
      </c>
      <c r="B10" s="1">
        <v>2024</v>
      </c>
      <c r="C10" s="19">
        <v>45396</v>
      </c>
      <c r="D10" s="1" t="s">
        <v>72</v>
      </c>
      <c r="E10" s="3" t="s">
        <v>241</v>
      </c>
      <c r="F10" s="3" t="s">
        <v>44</v>
      </c>
      <c r="G10" s="13">
        <f>(C10-VLOOKUP(E10,Riders!$A$2:$C$3501,2,FALSE))/365</f>
        <v>21.706849315068492</v>
      </c>
      <c r="H10" s="1">
        <v>9</v>
      </c>
      <c r="I10" s="3">
        <v>18</v>
      </c>
      <c r="J10" s="3">
        <v>38</v>
      </c>
      <c r="K10" s="3">
        <v>1</v>
      </c>
      <c r="L10" s="3">
        <v>57</v>
      </c>
      <c r="M10" s="3">
        <f>0</f>
        <v>0</v>
      </c>
      <c r="N10" s="3">
        <v>3</v>
      </c>
      <c r="O10" s="3">
        <v>3</v>
      </c>
      <c r="P10" s="3">
        <f>0</f>
        <v>0</v>
      </c>
      <c r="Q10" s="3">
        <f>0</f>
        <v>0</v>
      </c>
      <c r="R10" s="3">
        <f>0</f>
        <v>0</v>
      </c>
      <c r="S10" s="3">
        <v>1</v>
      </c>
      <c r="T10" s="3">
        <f>0</f>
        <v>0</v>
      </c>
      <c r="U10" s="3">
        <v>20</v>
      </c>
      <c r="V10" s="3">
        <f>0</f>
        <v>0</v>
      </c>
      <c r="W10" s="3">
        <v>84</v>
      </c>
      <c r="X10" s="107">
        <v>1.7256944444444401E-2</v>
      </c>
      <c r="Y10">
        <v>48.29</v>
      </c>
    </row>
    <row r="11" spans="1:25" x14ac:dyDescent="0.45">
      <c r="A11" s="1" t="s">
        <v>93</v>
      </c>
      <c r="B11" s="1">
        <v>2024</v>
      </c>
      <c r="C11" s="19">
        <v>45396</v>
      </c>
      <c r="D11" s="1" t="s">
        <v>72</v>
      </c>
      <c r="E11" s="3" t="s">
        <v>430</v>
      </c>
      <c r="F11" s="3" t="s">
        <v>97</v>
      </c>
      <c r="G11" s="13">
        <f>(C11-VLOOKUP(E11,Riders!$A$2:$C$3501,2,FALSE))/365</f>
        <v>22.265753424657536</v>
      </c>
      <c r="H11" s="1">
        <v>10</v>
      </c>
      <c r="I11" s="3">
        <v>16</v>
      </c>
      <c r="J11" s="3">
        <v>32</v>
      </c>
      <c r="K11" s="3">
        <v>12</v>
      </c>
      <c r="L11" s="3">
        <v>60</v>
      </c>
      <c r="M11" s="3">
        <f>0</f>
        <v>0</v>
      </c>
      <c r="N11" s="3">
        <f>0</f>
        <v>0</v>
      </c>
      <c r="O11" s="3">
        <f>0</f>
        <v>0</v>
      </c>
      <c r="P11" s="3">
        <v>3</v>
      </c>
      <c r="Q11" s="3">
        <f>0</f>
        <v>0</v>
      </c>
      <c r="R11" s="3">
        <f>0</f>
        <v>0</v>
      </c>
      <c r="S11" s="3">
        <f>0</f>
        <v>0</v>
      </c>
      <c r="T11" s="3">
        <v>10</v>
      </c>
      <c r="U11" s="3">
        <f>0</f>
        <v>0</v>
      </c>
      <c r="V11" s="3">
        <f>0</f>
        <v>0</v>
      </c>
      <c r="W11" s="3">
        <v>73</v>
      </c>
      <c r="X11" s="107">
        <v>1.7256944444444401E-2</v>
      </c>
      <c r="Y11">
        <v>48.29</v>
      </c>
    </row>
    <row r="12" spans="1:25" x14ac:dyDescent="0.45">
      <c r="A12" s="1" t="s">
        <v>93</v>
      </c>
      <c r="B12" s="1">
        <v>2024</v>
      </c>
      <c r="C12" s="19">
        <v>45396</v>
      </c>
      <c r="D12" s="1" t="s">
        <v>72</v>
      </c>
      <c r="E12" s="3" t="s">
        <v>215</v>
      </c>
      <c r="F12" s="3" t="s">
        <v>17</v>
      </c>
      <c r="G12" s="13">
        <f>(C12-VLOOKUP(E12,Riders!$A$2:$C$3501,2,FALSE))/365</f>
        <v>25.271232876712329</v>
      </c>
      <c r="H12" s="1">
        <v>11</v>
      </c>
      <c r="I12" s="3">
        <v>36</v>
      </c>
      <c r="J12" s="3">
        <v>1</v>
      </c>
      <c r="K12" s="3">
        <v>28</v>
      </c>
      <c r="L12" s="3">
        <v>65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v>3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v>68</v>
      </c>
      <c r="X12" s="107">
        <v>1.7256944444444401E-2</v>
      </c>
      <c r="Y12">
        <v>48.29</v>
      </c>
    </row>
    <row r="13" spans="1:25" x14ac:dyDescent="0.45">
      <c r="A13" s="1" t="s">
        <v>93</v>
      </c>
      <c r="B13" s="1">
        <v>2024</v>
      </c>
      <c r="C13" s="19">
        <v>45396</v>
      </c>
      <c r="D13" s="1" t="s">
        <v>72</v>
      </c>
      <c r="E13" s="3" t="s">
        <v>219</v>
      </c>
      <c r="F13" s="3" t="s">
        <v>220</v>
      </c>
      <c r="G13" s="13">
        <f>(C13-VLOOKUP(E13,Riders!$A$2:$C$3501,2,FALSE))/365</f>
        <v>31.649315068493152</v>
      </c>
      <c r="H13" s="1">
        <v>12</v>
      </c>
      <c r="I13" s="3">
        <v>14</v>
      </c>
      <c r="J13" s="3">
        <v>28</v>
      </c>
      <c r="K13" s="3">
        <v>18</v>
      </c>
      <c r="L13" s="3">
        <v>60</v>
      </c>
      <c r="M13" s="3">
        <f>0</f>
        <v>0</v>
      </c>
      <c r="N13" s="3">
        <f>0</f>
        <v>0</v>
      </c>
      <c r="O13" s="3">
        <f>0</f>
        <v>0</v>
      </c>
      <c r="P13" s="3">
        <v>2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v>62</v>
      </c>
      <c r="X13" s="107">
        <v>1.7256944444444401E-2</v>
      </c>
      <c r="Y13">
        <v>48.29</v>
      </c>
    </row>
    <row r="14" spans="1:25" x14ac:dyDescent="0.45">
      <c r="A14" s="1" t="s">
        <v>93</v>
      </c>
      <c r="B14" s="1">
        <v>2024</v>
      </c>
      <c r="C14" s="19">
        <v>45396</v>
      </c>
      <c r="D14" s="1" t="s">
        <v>72</v>
      </c>
      <c r="E14" s="3" t="s">
        <v>429</v>
      </c>
      <c r="F14" s="3" t="s">
        <v>40</v>
      </c>
      <c r="G14" s="13">
        <f>(C14-VLOOKUP(E14,Riders!$A$2:$C$3501,2,FALSE))/365</f>
        <v>19.701369863013699</v>
      </c>
      <c r="H14" s="1">
        <v>13</v>
      </c>
      <c r="I14" s="3">
        <v>4</v>
      </c>
      <c r="J14" s="3">
        <v>8</v>
      </c>
      <c r="K14" s="3">
        <v>16</v>
      </c>
      <c r="L14" s="3">
        <v>28</v>
      </c>
      <c r="M14" s="3">
        <f>0</f>
        <v>0</v>
      </c>
      <c r="N14" s="3">
        <f>0</f>
        <v>0</v>
      </c>
      <c r="O14" s="3">
        <v>2</v>
      </c>
      <c r="P14" s="3">
        <f>0</f>
        <v>0</v>
      </c>
      <c r="Q14" s="3">
        <f>0</f>
        <v>0</v>
      </c>
      <c r="R14" s="3">
        <f>0</f>
        <v>0</v>
      </c>
      <c r="S14" s="3">
        <v>5</v>
      </c>
      <c r="T14" s="3">
        <f>0</f>
        <v>0</v>
      </c>
      <c r="U14" s="3">
        <v>20</v>
      </c>
      <c r="V14" s="3">
        <f>0</f>
        <v>0</v>
      </c>
      <c r="W14" s="3">
        <v>55</v>
      </c>
      <c r="X14" s="107">
        <v>1.7256944444444401E-2</v>
      </c>
      <c r="Y14">
        <v>48.29</v>
      </c>
    </row>
    <row r="15" spans="1:25" x14ac:dyDescent="0.45">
      <c r="A15" s="1" t="s">
        <v>93</v>
      </c>
      <c r="B15" s="1">
        <v>2024</v>
      </c>
      <c r="C15" s="19">
        <v>45396</v>
      </c>
      <c r="D15" s="1" t="s">
        <v>72</v>
      </c>
      <c r="E15" s="3" t="s">
        <v>3857</v>
      </c>
      <c r="F15" s="3" t="s">
        <v>49</v>
      </c>
      <c r="G15" s="13">
        <f>(C15-VLOOKUP(E15,Riders!$A$2:$C$3501,2,FALSE))/365</f>
        <v>23.632876712328766</v>
      </c>
      <c r="H15" s="1">
        <v>14</v>
      </c>
      <c r="I15" s="3">
        <v>28</v>
      </c>
      <c r="J15" s="3">
        <v>1</v>
      </c>
      <c r="K15" s="3">
        <v>22</v>
      </c>
      <c r="L15" s="3">
        <v>51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v>51</v>
      </c>
      <c r="X15" s="107">
        <v>1.7256944444444401E-2</v>
      </c>
      <c r="Y15">
        <v>48.29</v>
      </c>
    </row>
    <row r="16" spans="1:25" x14ac:dyDescent="0.45">
      <c r="A16" s="1" t="s">
        <v>93</v>
      </c>
      <c r="B16" s="1">
        <v>2024</v>
      </c>
      <c r="C16" s="19">
        <v>45396</v>
      </c>
      <c r="D16" s="1" t="s">
        <v>72</v>
      </c>
      <c r="E16" s="3" t="s">
        <v>617</v>
      </c>
      <c r="F16" s="3" t="s">
        <v>223</v>
      </c>
      <c r="G16" s="13">
        <f>(C16-VLOOKUP(E16,Riders!$A$2:$C$3501,2,FALSE))/365</f>
        <v>22.054794520547944</v>
      </c>
      <c r="H16" s="1">
        <v>15</v>
      </c>
      <c r="I16" s="3">
        <v>8</v>
      </c>
      <c r="J16" s="3">
        <v>12</v>
      </c>
      <c r="K16" s="3">
        <v>8</v>
      </c>
      <c r="L16" s="3">
        <v>28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v>20</v>
      </c>
      <c r="V16" s="3">
        <f>0</f>
        <v>0</v>
      </c>
      <c r="W16" s="3">
        <v>48</v>
      </c>
      <c r="X16" s="107">
        <v>1.7256944444444401E-2</v>
      </c>
      <c r="Y16">
        <v>48.29</v>
      </c>
    </row>
    <row r="17" spans="1:25" x14ac:dyDescent="0.45">
      <c r="A17" s="1" t="s">
        <v>93</v>
      </c>
      <c r="B17" s="1">
        <v>2024</v>
      </c>
      <c r="C17" s="19">
        <v>45396</v>
      </c>
      <c r="D17" s="1" t="s">
        <v>72</v>
      </c>
      <c r="E17" s="3" t="s">
        <v>234</v>
      </c>
      <c r="F17" s="3" t="s">
        <v>235</v>
      </c>
      <c r="G17" s="13">
        <f>(C17-VLOOKUP(E17,Riders!$A$2:$C$3501,2,FALSE))/365</f>
        <v>27.56986301369863</v>
      </c>
      <c r="H17" s="1">
        <v>16</v>
      </c>
      <c r="I17" s="3">
        <v>10</v>
      </c>
      <c r="J17" s="3">
        <v>24</v>
      </c>
      <c r="K17" s="3">
        <v>14</v>
      </c>
      <c r="L17" s="3">
        <v>48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v>48</v>
      </c>
      <c r="X17" s="107">
        <v>1.7256944444444401E-2</v>
      </c>
      <c r="Y17">
        <v>48.29</v>
      </c>
    </row>
    <row r="18" spans="1:25" x14ac:dyDescent="0.45">
      <c r="A18" s="1" t="s">
        <v>93</v>
      </c>
      <c r="B18" s="1">
        <v>2024</v>
      </c>
      <c r="C18" s="19">
        <v>45396</v>
      </c>
      <c r="D18" s="1" t="s">
        <v>72</v>
      </c>
      <c r="E18" s="3" t="s">
        <v>228</v>
      </c>
      <c r="F18" s="3" t="s">
        <v>15</v>
      </c>
      <c r="G18" s="13">
        <f>(C18-VLOOKUP(E18,Riders!$A$2:$C$3501,2,FALSE))/365</f>
        <v>24.802739726027397</v>
      </c>
      <c r="H18" s="1">
        <v>17</v>
      </c>
      <c r="I18" s="3">
        <v>12</v>
      </c>
      <c r="J18" s="3">
        <v>10</v>
      </c>
      <c r="K18" s="3">
        <v>20</v>
      </c>
      <c r="L18" s="3">
        <v>42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v>42</v>
      </c>
      <c r="X18" s="107">
        <v>1.7256944444444401E-2</v>
      </c>
      <c r="Y18">
        <v>48.29</v>
      </c>
    </row>
    <row r="19" spans="1:25" x14ac:dyDescent="0.45">
      <c r="A19" s="1" t="s">
        <v>93</v>
      </c>
      <c r="B19" s="1">
        <v>2024</v>
      </c>
      <c r="C19" s="19">
        <v>45396</v>
      </c>
      <c r="D19" s="1" t="s">
        <v>72</v>
      </c>
      <c r="E19" s="3" t="s">
        <v>244</v>
      </c>
      <c r="F19" s="3" t="s">
        <v>38</v>
      </c>
      <c r="G19" s="13">
        <f>(C19-VLOOKUP(E19,Riders!$A$2:$C$3501,2,FALSE))/365</f>
        <v>30.043835616438358</v>
      </c>
      <c r="H19" s="1">
        <v>18</v>
      </c>
      <c r="I19" s="3">
        <v>20</v>
      </c>
      <c r="J19" s="3">
        <v>14</v>
      </c>
      <c r="K19" s="3">
        <v>1</v>
      </c>
      <c r="L19" s="3">
        <v>35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v>6</v>
      </c>
      <c r="U19" s="3">
        <f>0</f>
        <v>0</v>
      </c>
      <c r="V19" s="3">
        <f>0</f>
        <v>0</v>
      </c>
      <c r="W19" s="3">
        <v>41</v>
      </c>
      <c r="X19" s="107">
        <v>1.7256944444444401E-2</v>
      </c>
      <c r="Y19">
        <v>48.29</v>
      </c>
    </row>
    <row r="20" spans="1:25" x14ac:dyDescent="0.45">
      <c r="A20" s="1" t="s">
        <v>93</v>
      </c>
      <c r="B20" s="1">
        <v>2024</v>
      </c>
      <c r="C20" s="19">
        <v>45396</v>
      </c>
      <c r="D20" s="1" t="s">
        <v>72</v>
      </c>
      <c r="E20" s="3" t="s">
        <v>420</v>
      </c>
      <c r="F20" s="3" t="s">
        <v>151</v>
      </c>
      <c r="G20" s="13">
        <f>(C20-VLOOKUP(E20,Riders!$A$2:$C$3501,2,FALSE))/365</f>
        <v>25.027397260273972</v>
      </c>
      <c r="H20" s="1">
        <v>19</v>
      </c>
      <c r="I20" s="3">
        <v>6</v>
      </c>
      <c r="J20" s="3">
        <v>16</v>
      </c>
      <c r="K20" s="3">
        <v>6</v>
      </c>
      <c r="L20" s="3">
        <v>28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v>5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v>33</v>
      </c>
      <c r="X20" s="107">
        <v>1.7256944444444401E-2</v>
      </c>
      <c r="Y20">
        <v>48.29</v>
      </c>
    </row>
    <row r="21" spans="1:25" x14ac:dyDescent="0.45">
      <c r="A21" s="1" t="s">
        <v>93</v>
      </c>
      <c r="B21" s="1">
        <v>2024</v>
      </c>
      <c r="C21" s="19">
        <v>45396</v>
      </c>
      <c r="D21" s="1" t="s">
        <v>72</v>
      </c>
      <c r="E21" s="3" t="s">
        <v>251</v>
      </c>
      <c r="F21" s="3" t="s">
        <v>65</v>
      </c>
      <c r="G21" s="13">
        <f>(C21-VLOOKUP(E21,Riders!$A$2:$C$3501,2,FALSE))/365</f>
        <v>22.958904109589042</v>
      </c>
      <c r="H21" s="1">
        <v>20</v>
      </c>
      <c r="I21" s="3">
        <v>2</v>
      </c>
      <c r="J21" s="3">
        <v>6</v>
      </c>
      <c r="K21" s="3">
        <v>24</v>
      </c>
      <c r="L21" s="3">
        <v>32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v>32</v>
      </c>
      <c r="X21" s="107">
        <v>1.7256944444444401E-2</v>
      </c>
      <c r="Y21">
        <v>48.29</v>
      </c>
    </row>
    <row r="22" spans="1:25" x14ac:dyDescent="0.45">
      <c r="A22" s="1" t="s">
        <v>93</v>
      </c>
      <c r="B22" s="1">
        <v>2024</v>
      </c>
      <c r="C22" s="19">
        <v>45396</v>
      </c>
      <c r="D22" s="1" t="s">
        <v>72</v>
      </c>
      <c r="E22" s="3" t="s">
        <v>263</v>
      </c>
      <c r="F22" s="3" t="s">
        <v>3842</v>
      </c>
      <c r="G22" s="13">
        <f>(C22-VLOOKUP(E22,Riders!$A$2:$C$3501,2,FALSE))/365</f>
        <v>21.010958904109589</v>
      </c>
      <c r="H22" s="1">
        <v>21</v>
      </c>
      <c r="I22" s="3">
        <v>1</v>
      </c>
      <c r="J22" s="3">
        <v>1</v>
      </c>
      <c r="K22" s="3">
        <v>1</v>
      </c>
      <c r="L22" s="3">
        <v>3</v>
      </c>
      <c r="M22" s="3">
        <f>0</f>
        <v>0</v>
      </c>
      <c r="N22" s="3">
        <f>0</f>
        <v>0</v>
      </c>
      <c r="O22" s="3">
        <f>0</f>
        <v>0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v>20</v>
      </c>
      <c r="V22" s="3">
        <f>0</f>
        <v>0</v>
      </c>
      <c r="W22" s="3">
        <v>23</v>
      </c>
      <c r="X22" s="107">
        <v>1.7256944444444401E-2</v>
      </c>
      <c r="Y22">
        <v>48.29</v>
      </c>
    </row>
    <row r="23" spans="1:25" x14ac:dyDescent="0.45">
      <c r="A23" s="1" t="s">
        <v>93</v>
      </c>
      <c r="B23" s="1">
        <v>2024</v>
      </c>
      <c r="C23" s="19">
        <v>45396</v>
      </c>
      <c r="D23" s="1" t="s">
        <v>72</v>
      </c>
      <c r="E23" s="3" t="s">
        <v>853</v>
      </c>
      <c r="F23" s="3" t="s">
        <v>232</v>
      </c>
      <c r="G23" s="13">
        <f>(C23-VLOOKUP(E23,Riders!$A$2:$C$3501,2,FALSE))/365</f>
        <v>21.528767123287672</v>
      </c>
      <c r="H23" s="1">
        <v>22</v>
      </c>
      <c r="I23" s="3">
        <v>1</v>
      </c>
      <c r="J23" s="3">
        <v>4</v>
      </c>
      <c r="K23" s="3">
        <v>10</v>
      </c>
      <c r="L23" s="3">
        <v>15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v>15</v>
      </c>
      <c r="X23" s="107">
        <v>1.7256944444444401E-2</v>
      </c>
      <c r="Y23">
        <v>48.29</v>
      </c>
    </row>
    <row r="24" spans="1:25" x14ac:dyDescent="0.45">
      <c r="A24" s="1" t="s">
        <v>93</v>
      </c>
      <c r="B24" s="1">
        <v>2024</v>
      </c>
      <c r="C24" s="19">
        <v>45396</v>
      </c>
      <c r="D24" s="1" t="s">
        <v>72</v>
      </c>
      <c r="E24" s="3" t="s">
        <v>224</v>
      </c>
      <c r="F24" s="3" t="s">
        <v>225</v>
      </c>
      <c r="G24" s="13">
        <f>(C24-VLOOKUP(E24,Riders!$A$2:$C$3501,2,FALSE))/365</f>
        <v>24.347945205479451</v>
      </c>
      <c r="H24" s="1">
        <v>23</v>
      </c>
      <c r="I24" s="3">
        <v>1</v>
      </c>
      <c r="J24" s="3">
        <v>2</v>
      </c>
      <c r="K24" s="3">
        <v>2</v>
      </c>
      <c r="L24" s="3">
        <v>5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 t="s">
        <v>308</v>
      </c>
      <c r="X24" s="107">
        <v>1.7256944444444401E-2</v>
      </c>
      <c r="Y24">
        <v>48.29</v>
      </c>
    </row>
    <row r="25" spans="1:25" x14ac:dyDescent="0.45">
      <c r="A25" s="1" t="s">
        <v>127</v>
      </c>
      <c r="B25" s="1">
        <v>2024</v>
      </c>
      <c r="C25" s="19">
        <v>45368</v>
      </c>
      <c r="D25" s="1" t="s">
        <v>72</v>
      </c>
      <c r="E25" s="3" t="s">
        <v>221</v>
      </c>
      <c r="F25" s="3" t="s">
        <v>40</v>
      </c>
      <c r="G25" s="13">
        <f>(C25-VLOOKUP(E25,Riders!$A$2:$C$3501,2,FALSE))/365</f>
        <v>26.953424657534246</v>
      </c>
      <c r="H25" s="1">
        <v>1</v>
      </c>
      <c r="I25" s="3">
        <v>40</v>
      </c>
      <c r="J25" s="3">
        <v>34</v>
      </c>
      <c r="K25" s="3">
        <v>40</v>
      </c>
      <c r="L25" s="3">
        <v>114</v>
      </c>
      <c r="M25" s="3">
        <v>2</v>
      </c>
      <c r="N25" s="3">
        <f>0</f>
        <v>0</v>
      </c>
      <c r="O25" s="3">
        <v>5</v>
      </c>
      <c r="P25" s="3">
        <f>0</f>
        <v>0</v>
      </c>
      <c r="Q25" s="3">
        <f>0</f>
        <v>0</v>
      </c>
      <c r="R25" s="3">
        <v>3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v>124</v>
      </c>
      <c r="X25" s="107">
        <v>1.6805555555555556E-2</v>
      </c>
      <c r="Y25">
        <v>49.587000000000003</v>
      </c>
    </row>
    <row r="26" spans="1:25" x14ac:dyDescent="0.45">
      <c r="A26" s="1" t="s">
        <v>127</v>
      </c>
      <c r="B26" s="1">
        <v>2024</v>
      </c>
      <c r="C26" s="19">
        <v>45368</v>
      </c>
      <c r="D26" s="1" t="s">
        <v>72</v>
      </c>
      <c r="E26" s="3" t="s">
        <v>430</v>
      </c>
      <c r="F26" s="3" t="s">
        <v>97</v>
      </c>
      <c r="G26" s="13">
        <f>(C26-VLOOKUP(E26,Riders!$A$2:$C$3501,2,FALSE))/365</f>
        <v>22.18904109589041</v>
      </c>
      <c r="H26" s="1">
        <v>2</v>
      </c>
      <c r="I26" s="3">
        <v>38</v>
      </c>
      <c r="J26" s="3">
        <v>38</v>
      </c>
      <c r="K26" s="3">
        <v>24</v>
      </c>
      <c r="L26" s="3">
        <v>100</v>
      </c>
      <c r="M26" s="3">
        <v>3</v>
      </c>
      <c r="N26" s="3">
        <f>0</f>
        <v>0</v>
      </c>
      <c r="O26" s="3">
        <v>3</v>
      </c>
      <c r="P26" s="3">
        <f>0</f>
        <v>0</v>
      </c>
      <c r="Q26" s="3">
        <v>3</v>
      </c>
      <c r="R26" s="3">
        <f>0</f>
        <v>0</v>
      </c>
      <c r="S26" s="3">
        <f>0</f>
        <v>0</v>
      </c>
      <c r="T26" s="3">
        <v>4</v>
      </c>
      <c r="U26" s="3">
        <f>0</f>
        <v>0</v>
      </c>
      <c r="V26" s="3">
        <f>0</f>
        <v>0</v>
      </c>
      <c r="W26" s="3">
        <v>113</v>
      </c>
      <c r="X26" s="107">
        <v>1.6805555555555556E-2</v>
      </c>
      <c r="Y26">
        <v>49.587000000000003</v>
      </c>
    </row>
    <row r="27" spans="1:25" x14ac:dyDescent="0.45">
      <c r="A27" s="1" t="s">
        <v>127</v>
      </c>
      <c r="B27" s="1">
        <v>2024</v>
      </c>
      <c r="C27" s="19">
        <v>45368</v>
      </c>
      <c r="D27" s="1" t="s">
        <v>72</v>
      </c>
      <c r="E27" s="3" t="s">
        <v>291</v>
      </c>
      <c r="F27" s="3" t="s">
        <v>56</v>
      </c>
      <c r="G27" s="13">
        <f>(C27-VLOOKUP(E27,Riders!$A$2:$C$3501,2,FALSE))/365</f>
        <v>22.920547945205481</v>
      </c>
      <c r="H27" s="1">
        <v>3</v>
      </c>
      <c r="I27" s="3">
        <v>36</v>
      </c>
      <c r="J27" s="3">
        <v>36</v>
      </c>
      <c r="K27" s="3">
        <v>32</v>
      </c>
      <c r="L27" s="3">
        <v>104</v>
      </c>
      <c r="M27" s="3">
        <f>0</f>
        <v>0</v>
      </c>
      <c r="N27" s="3">
        <f>0</f>
        <v>0</v>
      </c>
      <c r="O27" s="3">
        <v>2</v>
      </c>
      <c r="P27" s="3">
        <f>0</f>
        <v>0</v>
      </c>
      <c r="Q27" s="3">
        <v>2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v>108</v>
      </c>
      <c r="X27" s="107">
        <v>1.6805555555555601E-2</v>
      </c>
      <c r="Y27">
        <v>49.587000000000003</v>
      </c>
    </row>
    <row r="28" spans="1:25" x14ac:dyDescent="0.45">
      <c r="A28" s="1" t="s">
        <v>127</v>
      </c>
      <c r="B28" s="1">
        <v>2024</v>
      </c>
      <c r="C28" s="19">
        <v>45368</v>
      </c>
      <c r="D28" s="1" t="s">
        <v>72</v>
      </c>
      <c r="E28" s="3" t="s">
        <v>231</v>
      </c>
      <c r="F28" s="3" t="s">
        <v>232</v>
      </c>
      <c r="G28" s="13">
        <f>(C28-VLOOKUP(E28,Riders!$A$2:$C$3501,2,FALSE))/365</f>
        <v>27.095890410958905</v>
      </c>
      <c r="H28" s="1">
        <v>4</v>
      </c>
      <c r="I28" s="3">
        <v>28</v>
      </c>
      <c r="J28" s="3">
        <v>20</v>
      </c>
      <c r="K28" s="3">
        <v>30</v>
      </c>
      <c r="L28" s="3">
        <v>78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v>5</v>
      </c>
      <c r="R28" s="3">
        <f>0</f>
        <v>0</v>
      </c>
      <c r="S28" s="3">
        <v>3</v>
      </c>
      <c r="T28" s="3">
        <v>6</v>
      </c>
      <c r="U28" s="3">
        <f>0</f>
        <v>0</v>
      </c>
      <c r="V28" s="3">
        <f>0</f>
        <v>0</v>
      </c>
      <c r="W28" s="3">
        <v>92</v>
      </c>
      <c r="X28" s="107">
        <v>1.6805555555555601E-2</v>
      </c>
      <c r="Y28">
        <v>49.587000000000003</v>
      </c>
    </row>
    <row r="29" spans="1:25" x14ac:dyDescent="0.45">
      <c r="A29" s="1" t="s">
        <v>127</v>
      </c>
      <c r="B29" s="1">
        <v>2024</v>
      </c>
      <c r="C29" s="19">
        <v>45368</v>
      </c>
      <c r="D29" s="1" t="s">
        <v>72</v>
      </c>
      <c r="E29" s="3" t="s">
        <v>226</v>
      </c>
      <c r="F29" s="3" t="s">
        <v>120</v>
      </c>
      <c r="G29" s="13">
        <f>(C29-VLOOKUP(E29,Riders!$A$2:$C$3501,2,FALSE))/365</f>
        <v>25.553424657534247</v>
      </c>
      <c r="H29" s="1">
        <v>5</v>
      </c>
      <c r="I29" s="3">
        <v>32</v>
      </c>
      <c r="J29" s="3">
        <v>24</v>
      </c>
      <c r="K29" s="3">
        <v>28</v>
      </c>
      <c r="L29" s="3">
        <v>84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v>2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v>86</v>
      </c>
      <c r="X29" s="107">
        <v>1.6805555555555601E-2</v>
      </c>
      <c r="Y29">
        <v>49.587000000000003</v>
      </c>
    </row>
    <row r="30" spans="1:25" x14ac:dyDescent="0.45">
      <c r="A30" s="1" t="s">
        <v>127</v>
      </c>
      <c r="B30" s="1">
        <v>2024</v>
      </c>
      <c r="C30" s="19">
        <v>45368</v>
      </c>
      <c r="D30" s="1" t="s">
        <v>72</v>
      </c>
      <c r="E30" s="3" t="s">
        <v>244</v>
      </c>
      <c r="F30" s="3" t="s">
        <v>38</v>
      </c>
      <c r="G30" s="13">
        <f>(C30-VLOOKUP(E30,Riders!$A$2:$C$3501,2,FALSE))/365</f>
        <v>29.967123287671232</v>
      </c>
      <c r="H30" s="1">
        <v>6</v>
      </c>
      <c r="I30" s="3">
        <v>34</v>
      </c>
      <c r="J30" s="3">
        <v>30</v>
      </c>
      <c r="K30" s="3">
        <v>18</v>
      </c>
      <c r="L30" s="3">
        <v>82</v>
      </c>
      <c r="M30" s="3">
        <f>0</f>
        <v>0</v>
      </c>
      <c r="N30" s="3">
        <f>0</f>
        <v>0</v>
      </c>
      <c r="O30" s="3">
        <f>0</f>
        <v>0</v>
      </c>
      <c r="P30" s="3">
        <v>2</v>
      </c>
      <c r="Q30" s="3">
        <f>0</f>
        <v>0</v>
      </c>
      <c r="R30" s="3">
        <v>1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v>85</v>
      </c>
      <c r="X30" s="107">
        <v>1.6805555555555601E-2</v>
      </c>
      <c r="Y30">
        <v>49.587000000000003</v>
      </c>
    </row>
    <row r="31" spans="1:25" x14ac:dyDescent="0.45">
      <c r="A31" s="1" t="s">
        <v>127</v>
      </c>
      <c r="B31" s="1">
        <v>2024</v>
      </c>
      <c r="C31" s="19">
        <v>45368</v>
      </c>
      <c r="D31" s="1" t="s">
        <v>72</v>
      </c>
      <c r="E31" s="3" t="s">
        <v>416</v>
      </c>
      <c r="F31" s="3" t="s">
        <v>29</v>
      </c>
      <c r="G31" s="13">
        <f>(C31-VLOOKUP(E31,Riders!$A$2:$C$3501,2,FALSE))/365</f>
        <v>26.383561643835616</v>
      </c>
      <c r="H31" s="1">
        <v>7</v>
      </c>
      <c r="I31" s="3">
        <v>1</v>
      </c>
      <c r="J31" s="3">
        <v>40</v>
      </c>
      <c r="K31" s="3">
        <v>38</v>
      </c>
      <c r="L31" s="3">
        <v>79</v>
      </c>
      <c r="M31" s="3">
        <v>1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v>2</v>
      </c>
      <c r="T31" s="3">
        <f>0</f>
        <v>0</v>
      </c>
      <c r="U31" s="3">
        <f>0</f>
        <v>0</v>
      </c>
      <c r="V31" s="3">
        <f>0</f>
        <v>0</v>
      </c>
      <c r="W31" s="3">
        <v>82</v>
      </c>
      <c r="X31" s="107">
        <v>1.6805555555555601E-2</v>
      </c>
      <c r="Y31">
        <v>49.587000000000003</v>
      </c>
    </row>
    <row r="32" spans="1:25" x14ac:dyDescent="0.45">
      <c r="A32" s="1" t="s">
        <v>127</v>
      </c>
      <c r="B32" s="1">
        <v>2024</v>
      </c>
      <c r="C32" s="19">
        <v>45368</v>
      </c>
      <c r="D32" s="1" t="s">
        <v>72</v>
      </c>
      <c r="E32" s="3" t="s">
        <v>219</v>
      </c>
      <c r="F32" s="3" t="s">
        <v>220</v>
      </c>
      <c r="G32" s="13">
        <f>(C32-VLOOKUP(E32,Riders!$A$2:$C$3501,2,FALSE))/365</f>
        <v>31.572602739726026</v>
      </c>
      <c r="H32" s="1">
        <v>8</v>
      </c>
      <c r="I32" s="3">
        <v>20</v>
      </c>
      <c r="J32" s="3">
        <v>22</v>
      </c>
      <c r="K32" s="3">
        <v>34</v>
      </c>
      <c r="L32" s="3">
        <v>76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v>1</v>
      </c>
      <c r="R32" s="3">
        <f>0</f>
        <v>0</v>
      </c>
      <c r="S32" s="3">
        <v>5</v>
      </c>
      <c r="T32" s="3">
        <f>0</f>
        <v>0</v>
      </c>
      <c r="U32" s="3">
        <f>0</f>
        <v>0</v>
      </c>
      <c r="V32" s="3">
        <f>0</f>
        <v>0</v>
      </c>
      <c r="W32" s="3">
        <v>82</v>
      </c>
      <c r="X32" s="107">
        <v>1.6805555555555601E-2</v>
      </c>
      <c r="Y32">
        <v>49.587000000000003</v>
      </c>
    </row>
    <row r="33" spans="1:25" x14ac:dyDescent="0.45">
      <c r="A33" s="1" t="s">
        <v>127</v>
      </c>
      <c r="B33" s="1">
        <v>2024</v>
      </c>
      <c r="C33" s="19">
        <v>45368</v>
      </c>
      <c r="D33" s="1" t="s">
        <v>72</v>
      </c>
      <c r="E33" s="3" t="s">
        <v>222</v>
      </c>
      <c r="F33" s="3" t="s">
        <v>223</v>
      </c>
      <c r="G33" s="13">
        <f>(C33-VLOOKUP(E33,Riders!$A$2:$C$3501,2,FALSE))/365</f>
        <v>24.706849315068492</v>
      </c>
      <c r="H33" s="1">
        <v>9</v>
      </c>
      <c r="I33" s="3">
        <v>22</v>
      </c>
      <c r="J33" s="3">
        <v>14</v>
      </c>
      <c r="K33" s="3">
        <v>36</v>
      </c>
      <c r="L33" s="3">
        <v>72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v>72</v>
      </c>
      <c r="X33" s="107">
        <v>1.6805555555555601E-2</v>
      </c>
      <c r="Y33">
        <v>49.587000000000003</v>
      </c>
    </row>
    <row r="34" spans="1:25" x14ac:dyDescent="0.45">
      <c r="A34" s="1" t="s">
        <v>127</v>
      </c>
      <c r="B34" s="1">
        <v>2024</v>
      </c>
      <c r="C34" s="19">
        <v>45368</v>
      </c>
      <c r="D34" s="1" t="s">
        <v>72</v>
      </c>
      <c r="E34" s="3" t="s">
        <v>241</v>
      </c>
      <c r="F34" s="3" t="s">
        <v>44</v>
      </c>
      <c r="G34" s="13">
        <f>(C34-VLOOKUP(E34,Riders!$A$2:$C$3501,2,FALSE))/365</f>
        <v>21.63013698630137</v>
      </c>
      <c r="H34" s="1">
        <v>10</v>
      </c>
      <c r="I34" s="3">
        <v>16</v>
      </c>
      <c r="J34" s="3">
        <v>32</v>
      </c>
      <c r="K34" s="3">
        <v>12</v>
      </c>
      <c r="L34" s="3">
        <v>60</v>
      </c>
      <c r="M34" s="3">
        <f>0</f>
        <v>0</v>
      </c>
      <c r="N34" s="3">
        <v>5</v>
      </c>
      <c r="O34" s="3">
        <f>0</f>
        <v>0</v>
      </c>
      <c r="P34" s="3">
        <v>3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v>68</v>
      </c>
      <c r="X34" s="107">
        <v>1.6805555555555601E-2</v>
      </c>
      <c r="Y34">
        <v>49.587000000000003</v>
      </c>
    </row>
    <row r="35" spans="1:25" x14ac:dyDescent="0.45">
      <c r="A35" s="1" t="s">
        <v>127</v>
      </c>
      <c r="B35" s="1">
        <v>2024</v>
      </c>
      <c r="C35" s="19">
        <v>45368</v>
      </c>
      <c r="D35" s="1" t="s">
        <v>72</v>
      </c>
      <c r="E35" s="3" t="s">
        <v>2329</v>
      </c>
      <c r="F35" s="3" t="s">
        <v>49</v>
      </c>
      <c r="G35" s="13">
        <f>(C35-VLOOKUP(E35,Riders!$A$2:$C$3501,2,FALSE))/365</f>
        <v>23.556164383561644</v>
      </c>
      <c r="H35" s="1">
        <v>11</v>
      </c>
      <c r="I35" s="3">
        <v>30</v>
      </c>
      <c r="J35" s="3">
        <v>4</v>
      </c>
      <c r="K35" s="3">
        <v>16</v>
      </c>
      <c r="L35" s="3">
        <v>50</v>
      </c>
      <c r="M35" s="3">
        <f>0</f>
        <v>0</v>
      </c>
      <c r="N35" s="3">
        <v>1</v>
      </c>
      <c r="O35" s="3">
        <f>0</f>
        <v>0</v>
      </c>
      <c r="P35" s="3">
        <v>5</v>
      </c>
      <c r="Q35" s="3">
        <f>0</f>
        <v>0</v>
      </c>
      <c r="R35" s="3">
        <f>0</f>
        <v>0</v>
      </c>
      <c r="S35" s="3">
        <f>0</f>
        <v>0</v>
      </c>
      <c r="T35" s="3">
        <v>10</v>
      </c>
      <c r="U35" s="3">
        <f>0</f>
        <v>0</v>
      </c>
      <c r="V35" s="3">
        <f>0</f>
        <v>0</v>
      </c>
      <c r="W35" s="3">
        <v>66</v>
      </c>
      <c r="X35" s="107">
        <v>1.6805555555555601E-2</v>
      </c>
      <c r="Y35">
        <v>49.587000000000003</v>
      </c>
    </row>
    <row r="36" spans="1:25" x14ac:dyDescent="0.45">
      <c r="A36" s="1" t="s">
        <v>127</v>
      </c>
      <c r="B36" s="1">
        <v>2024</v>
      </c>
      <c r="C36" s="19">
        <v>45368</v>
      </c>
      <c r="D36" s="1" t="s">
        <v>72</v>
      </c>
      <c r="E36" s="3" t="s">
        <v>251</v>
      </c>
      <c r="F36" s="3" t="s">
        <v>65</v>
      </c>
      <c r="G36" s="13">
        <f>(C36-VLOOKUP(E36,Riders!$A$2:$C$3501,2,FALSE))/365</f>
        <v>22.882191780821916</v>
      </c>
      <c r="H36" s="1">
        <v>12</v>
      </c>
      <c r="I36" s="3">
        <v>12</v>
      </c>
      <c r="J36" s="3">
        <v>28</v>
      </c>
      <c r="K36" s="3">
        <v>22</v>
      </c>
      <c r="L36" s="3">
        <v>62</v>
      </c>
      <c r="M36" s="3">
        <f>0</f>
        <v>0</v>
      </c>
      <c r="N36" s="3">
        <v>2</v>
      </c>
      <c r="O36" s="3">
        <f>0</f>
        <v>0</v>
      </c>
      <c r="P36" s="3">
        <f>0</f>
        <v>0</v>
      </c>
      <c r="Q36" s="3">
        <f>0</f>
        <v>0</v>
      </c>
      <c r="R36" s="3">
        <f>0</f>
        <v>0</v>
      </c>
      <c r="S36" s="3">
        <f>0</f>
        <v>0</v>
      </c>
      <c r="T36" s="3">
        <v>2</v>
      </c>
      <c r="U36" s="3">
        <f>0</f>
        <v>0</v>
      </c>
      <c r="V36" s="3">
        <f>0</f>
        <v>0</v>
      </c>
      <c r="W36" s="3">
        <v>66</v>
      </c>
      <c r="X36" s="107">
        <v>1.6805555555555601E-2</v>
      </c>
      <c r="Y36">
        <v>49.587000000000003</v>
      </c>
    </row>
    <row r="37" spans="1:25" x14ac:dyDescent="0.45">
      <c r="A37" s="1" t="s">
        <v>127</v>
      </c>
      <c r="B37" s="1">
        <v>2024</v>
      </c>
      <c r="C37" s="19">
        <v>45368</v>
      </c>
      <c r="D37" s="1" t="s">
        <v>72</v>
      </c>
      <c r="E37" s="3" t="s">
        <v>462</v>
      </c>
      <c r="F37" s="3" t="s">
        <v>19</v>
      </c>
      <c r="G37" s="13">
        <f>(C37-VLOOKUP(E37,Riders!$A$2:$C$3501,2,FALSE))/365</f>
        <v>24.80821917808219</v>
      </c>
      <c r="H37" s="1">
        <v>13</v>
      </c>
      <c r="I37" s="3">
        <v>18</v>
      </c>
      <c r="J37" s="3">
        <v>18</v>
      </c>
      <c r="K37" s="3">
        <v>20</v>
      </c>
      <c r="L37" s="3">
        <v>56</v>
      </c>
      <c r="M37" s="3">
        <f>0</f>
        <v>0</v>
      </c>
      <c r="N37" s="3">
        <f>0</f>
        <v>0</v>
      </c>
      <c r="O37" s="3">
        <f>0</f>
        <v>0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v>56</v>
      </c>
      <c r="X37" s="107">
        <v>1.6805555555555601E-2</v>
      </c>
      <c r="Y37">
        <v>49.587000000000003</v>
      </c>
    </row>
    <row r="38" spans="1:25" x14ac:dyDescent="0.45">
      <c r="A38" s="1" t="s">
        <v>127</v>
      </c>
      <c r="B38" s="1">
        <v>2024</v>
      </c>
      <c r="C38" s="19">
        <v>45368</v>
      </c>
      <c r="D38" s="1" t="s">
        <v>72</v>
      </c>
      <c r="E38" s="3" t="s">
        <v>302</v>
      </c>
      <c r="F38" s="3" t="s">
        <v>264</v>
      </c>
      <c r="G38" s="13">
        <f>(C38-VLOOKUP(E38,Riders!$A$2:$C$3501,2,FALSE))/365</f>
        <v>43.88219178082192</v>
      </c>
      <c r="H38" s="1">
        <v>14</v>
      </c>
      <c r="I38" s="3">
        <v>8</v>
      </c>
      <c r="J38" s="3">
        <v>1</v>
      </c>
      <c r="K38" s="3">
        <v>10</v>
      </c>
      <c r="L38" s="3">
        <v>19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v>5</v>
      </c>
      <c r="S38" s="3">
        <f>0</f>
        <v>0</v>
      </c>
      <c r="T38" s="3">
        <f>0</f>
        <v>0</v>
      </c>
      <c r="U38" s="3">
        <v>20</v>
      </c>
      <c r="V38" s="3">
        <f>0</f>
        <v>0</v>
      </c>
      <c r="W38" s="3">
        <v>44</v>
      </c>
      <c r="X38" s="107">
        <v>1.6805555555555601E-2</v>
      </c>
      <c r="Y38">
        <v>49.587000000000003</v>
      </c>
    </row>
    <row r="39" spans="1:25" x14ac:dyDescent="0.45">
      <c r="A39" s="1" t="s">
        <v>127</v>
      </c>
      <c r="B39" s="1">
        <v>2024</v>
      </c>
      <c r="C39" s="19">
        <v>45368</v>
      </c>
      <c r="D39" s="1" t="s">
        <v>72</v>
      </c>
      <c r="E39" s="3" t="s">
        <v>229</v>
      </c>
      <c r="F39" s="3" t="s">
        <v>61</v>
      </c>
      <c r="G39" s="13">
        <f>(C39-VLOOKUP(E39,Riders!$A$2:$C$3501,2,FALSE))/365</f>
        <v>25.526027397260275</v>
      </c>
      <c r="H39" s="1">
        <v>15</v>
      </c>
      <c r="I39" s="3">
        <v>24</v>
      </c>
      <c r="J39" s="3">
        <v>10</v>
      </c>
      <c r="K39" s="3">
        <v>6</v>
      </c>
      <c r="L39" s="3">
        <v>40</v>
      </c>
      <c r="M39" s="3">
        <f>0</f>
        <v>0</v>
      </c>
      <c r="N39" s="3">
        <v>3</v>
      </c>
      <c r="O39" s="3">
        <f>0</f>
        <v>0</v>
      </c>
      <c r="P39" s="3">
        <v>1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v>44</v>
      </c>
      <c r="X39" s="107">
        <v>1.6805555555555601E-2</v>
      </c>
      <c r="Y39">
        <v>49.587000000000003</v>
      </c>
    </row>
    <row r="40" spans="1:25" x14ac:dyDescent="0.45">
      <c r="A40" s="1" t="s">
        <v>127</v>
      </c>
      <c r="B40" s="1">
        <v>2024</v>
      </c>
      <c r="C40" s="19">
        <v>45368</v>
      </c>
      <c r="D40" s="1" t="s">
        <v>72</v>
      </c>
      <c r="E40" s="3" t="s">
        <v>216</v>
      </c>
      <c r="F40" s="3" t="s">
        <v>3817</v>
      </c>
      <c r="G40" s="13">
        <f>(C40-VLOOKUP(E40,Riders!$A$2:$C$3501,2,FALSE))/365</f>
        <v>25.109589041095891</v>
      </c>
      <c r="H40" s="1">
        <v>16</v>
      </c>
      <c r="I40" s="3">
        <v>26</v>
      </c>
      <c r="J40" s="3">
        <v>1</v>
      </c>
      <c r="K40" s="3">
        <v>14</v>
      </c>
      <c r="L40" s="3">
        <v>41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v>41</v>
      </c>
      <c r="X40" s="107">
        <v>1.6805555555555601E-2</v>
      </c>
      <c r="Y40">
        <v>49.587000000000003</v>
      </c>
    </row>
    <row r="41" spans="1:25" x14ac:dyDescent="0.45">
      <c r="A41" s="1" t="s">
        <v>127</v>
      </c>
      <c r="B41" s="1">
        <v>2024</v>
      </c>
      <c r="C41" s="19">
        <v>45368</v>
      </c>
      <c r="D41" s="1" t="s">
        <v>72</v>
      </c>
      <c r="E41" s="3" t="s">
        <v>310</v>
      </c>
      <c r="F41" s="3" t="s">
        <v>158</v>
      </c>
      <c r="G41" s="13">
        <f>(C41-VLOOKUP(E41,Riders!$A$2:$C$3501,2,FALSE))/365</f>
        <v>33.824657534246576</v>
      </c>
      <c r="H41" s="1">
        <v>17</v>
      </c>
      <c r="I41" s="3">
        <v>6</v>
      </c>
      <c r="J41" s="3">
        <v>6</v>
      </c>
      <c r="K41" s="3">
        <v>26</v>
      </c>
      <c r="L41" s="3">
        <v>38</v>
      </c>
      <c r="M41" s="3">
        <f>0</f>
        <v>0</v>
      </c>
      <c r="N41" s="3">
        <f>0</f>
        <v>0</v>
      </c>
      <c r="O41" s="3">
        <v>1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v>39</v>
      </c>
      <c r="X41" s="107">
        <v>1.6805555555555601E-2</v>
      </c>
      <c r="Y41">
        <v>49.587000000000003</v>
      </c>
    </row>
    <row r="42" spans="1:25" x14ac:dyDescent="0.45">
      <c r="A42" s="1" t="s">
        <v>127</v>
      </c>
      <c r="B42" s="1">
        <v>2024</v>
      </c>
      <c r="C42" s="19">
        <v>45368</v>
      </c>
      <c r="D42" s="1" t="s">
        <v>72</v>
      </c>
      <c r="E42" s="3" t="s">
        <v>2496</v>
      </c>
      <c r="F42" s="3" t="s">
        <v>36</v>
      </c>
      <c r="G42" s="13">
        <f>(C42-VLOOKUP(E42,Riders!$A$2:$C$3501,2,FALSE))/365</f>
        <v>18.641095890410959</v>
      </c>
      <c r="H42" s="1">
        <v>18</v>
      </c>
      <c r="I42" s="3">
        <v>2</v>
      </c>
      <c r="J42" s="3">
        <v>26</v>
      </c>
      <c r="K42" s="3">
        <v>1</v>
      </c>
      <c r="L42" s="3">
        <v>29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v>29</v>
      </c>
      <c r="X42" s="107">
        <v>1.6805555555555601E-2</v>
      </c>
      <c r="Y42">
        <v>49.587000000000003</v>
      </c>
    </row>
    <row r="43" spans="1:25" x14ac:dyDescent="0.45">
      <c r="A43" s="1" t="s">
        <v>127</v>
      </c>
      <c r="B43" s="1">
        <v>2024</v>
      </c>
      <c r="C43" s="19">
        <v>45368</v>
      </c>
      <c r="D43" s="1" t="s">
        <v>72</v>
      </c>
      <c r="E43" s="3" t="s">
        <v>234</v>
      </c>
      <c r="F43" s="3" t="s">
        <v>235</v>
      </c>
      <c r="G43" s="13">
        <f>(C43-VLOOKUP(E43,Riders!$A$2:$C$3501,2,FALSE))/365</f>
        <v>27.493150684931507</v>
      </c>
      <c r="H43" s="1">
        <v>19</v>
      </c>
      <c r="I43" s="3">
        <v>10</v>
      </c>
      <c r="J43" s="3">
        <v>16</v>
      </c>
      <c r="K43" s="3">
        <v>2</v>
      </c>
      <c r="L43" s="3">
        <v>28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v>28</v>
      </c>
      <c r="X43" s="107">
        <v>1.6805555555555601E-2</v>
      </c>
      <c r="Y43">
        <v>49.587000000000003</v>
      </c>
    </row>
    <row r="44" spans="1:25" x14ac:dyDescent="0.45">
      <c r="A44" s="1" t="s">
        <v>127</v>
      </c>
      <c r="B44" s="1">
        <v>2024</v>
      </c>
      <c r="C44" s="19">
        <v>45368</v>
      </c>
      <c r="D44" s="1" t="s">
        <v>72</v>
      </c>
      <c r="E44" s="3" t="s">
        <v>2546</v>
      </c>
      <c r="F44" s="3" t="s">
        <v>17</v>
      </c>
      <c r="G44" s="13">
        <f>(C44-VLOOKUP(E44,Riders!$A$2:$C$3501,2,FALSE))/365</f>
        <v>18.454794520547946</v>
      </c>
      <c r="H44" s="1">
        <v>20</v>
      </c>
      <c r="I44" s="3">
        <v>14</v>
      </c>
      <c r="J44" s="3">
        <v>2</v>
      </c>
      <c r="K44" s="3">
        <v>4</v>
      </c>
      <c r="L44" s="3">
        <v>20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v>20</v>
      </c>
      <c r="X44" s="107">
        <v>1.6805555555555601E-2</v>
      </c>
      <c r="Y44">
        <v>49.587000000000003</v>
      </c>
    </row>
    <row r="45" spans="1:25" x14ac:dyDescent="0.45">
      <c r="A45" s="1" t="s">
        <v>127</v>
      </c>
      <c r="B45" s="1">
        <v>2024</v>
      </c>
      <c r="C45" s="19">
        <v>45368</v>
      </c>
      <c r="D45" s="1" t="s">
        <v>72</v>
      </c>
      <c r="E45" s="3" t="s">
        <v>434</v>
      </c>
      <c r="F45" s="3" t="s">
        <v>53</v>
      </c>
      <c r="G45" s="13">
        <f>(C45-VLOOKUP(E45,Riders!$A$2:$C$3501,2,FALSE))/365</f>
        <v>24.054794520547944</v>
      </c>
      <c r="H45" s="1">
        <v>21</v>
      </c>
      <c r="I45" s="3">
        <v>4</v>
      </c>
      <c r="J45" s="3">
        <v>8</v>
      </c>
      <c r="K45" s="3">
        <v>8</v>
      </c>
      <c r="L45" s="3">
        <v>20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v>20</v>
      </c>
      <c r="X45" s="107">
        <v>1.6805555555555601E-2</v>
      </c>
      <c r="Y45">
        <v>49.587000000000003</v>
      </c>
    </row>
    <row r="46" spans="1:25" x14ac:dyDescent="0.45">
      <c r="A46" s="1" t="s">
        <v>127</v>
      </c>
      <c r="B46" s="1">
        <v>2024</v>
      </c>
      <c r="C46" s="19">
        <v>45368</v>
      </c>
      <c r="D46" s="1" t="s">
        <v>72</v>
      </c>
      <c r="E46" s="3" t="s">
        <v>277</v>
      </c>
      <c r="F46" s="3" t="s">
        <v>278</v>
      </c>
      <c r="G46" s="13">
        <f>(C46-VLOOKUP(E46,Riders!$A$2:$C$3501,2,FALSE))/365</f>
        <v>26.019178082191782</v>
      </c>
      <c r="H46" s="1">
        <v>22</v>
      </c>
      <c r="I46" s="3">
        <v>1</v>
      </c>
      <c r="J46" s="3">
        <v>1</v>
      </c>
      <c r="K46" s="3">
        <v>1</v>
      </c>
      <c r="L46" s="3">
        <v>3</v>
      </c>
      <c r="M46" s="3">
        <v>5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v>1</v>
      </c>
      <c r="T46" s="3">
        <f>0</f>
        <v>0</v>
      </c>
      <c r="U46" s="3">
        <f>0</f>
        <v>0</v>
      </c>
      <c r="V46" s="3">
        <f>0</f>
        <v>0</v>
      </c>
      <c r="W46" s="3">
        <v>9</v>
      </c>
      <c r="X46" s="107">
        <v>1.6805555555555601E-2</v>
      </c>
      <c r="Y46">
        <v>49.587000000000003</v>
      </c>
    </row>
    <row r="47" spans="1:25" x14ac:dyDescent="0.45">
      <c r="A47" s="1" t="s">
        <v>127</v>
      </c>
      <c r="B47" s="1">
        <v>2024</v>
      </c>
      <c r="C47" s="19">
        <v>45368</v>
      </c>
      <c r="D47" s="1" t="s">
        <v>72</v>
      </c>
      <c r="E47" s="3" t="s">
        <v>263</v>
      </c>
      <c r="F47" s="3" t="s">
        <v>3842</v>
      </c>
      <c r="G47" s="13">
        <f>(C47-VLOOKUP(E47,Riders!$A$2:$C$3501,2,FALSE))/365</f>
        <v>20.934246575342467</v>
      </c>
      <c r="H47" s="1" t="s">
        <v>308</v>
      </c>
      <c r="I47" s="3">
        <v>1</v>
      </c>
      <c r="J47" s="3">
        <v>12</v>
      </c>
      <c r="K47" s="3">
        <v>1</v>
      </c>
      <c r="L47" s="3">
        <v>14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 t="s">
        <v>308</v>
      </c>
      <c r="X47" s="107">
        <v>1.6805555555555601E-2</v>
      </c>
      <c r="Y47">
        <v>49.587000000000003</v>
      </c>
    </row>
    <row r="48" spans="1:25" x14ac:dyDescent="0.45">
      <c r="A48" s="1" t="s">
        <v>693</v>
      </c>
      <c r="B48" s="1">
        <v>2024</v>
      </c>
      <c r="C48" s="2">
        <v>45325</v>
      </c>
      <c r="D48" s="1" t="s">
        <v>72</v>
      </c>
      <c r="E48" s="3" t="s">
        <v>274</v>
      </c>
      <c r="F48" s="3" t="s">
        <v>29</v>
      </c>
      <c r="G48" s="13">
        <f>(C48-VLOOKUP(E48,Riders!$A$2:$C$3501,2,FALSE))/365</f>
        <v>23.095890410958905</v>
      </c>
      <c r="H48" s="1">
        <v>1</v>
      </c>
      <c r="I48" s="3">
        <v>40</v>
      </c>
      <c r="J48" s="3">
        <v>36</v>
      </c>
      <c r="K48" s="3">
        <v>40</v>
      </c>
      <c r="L48" s="3">
        <v>116</v>
      </c>
      <c r="M48" s="3">
        <f>0</f>
        <v>0</v>
      </c>
      <c r="N48" s="3">
        <v>3</v>
      </c>
      <c r="O48" s="3">
        <f>0</f>
        <v>0</v>
      </c>
      <c r="P48" s="3">
        <v>5</v>
      </c>
      <c r="Q48" s="3">
        <f>0</f>
        <v>0</v>
      </c>
      <c r="R48" s="3">
        <f>0</f>
        <v>0</v>
      </c>
      <c r="S48" s="3">
        <f>0</f>
        <v>0</v>
      </c>
      <c r="T48" s="3">
        <v>10</v>
      </c>
      <c r="U48" s="3">
        <f>0</f>
        <v>0</v>
      </c>
      <c r="V48" s="3">
        <f>0</f>
        <v>0</v>
      </c>
      <c r="W48" s="3">
        <v>134</v>
      </c>
      <c r="X48" s="107">
        <v>1.7106481481481483E-2</v>
      </c>
      <c r="Y48">
        <v>48.713999999999999</v>
      </c>
    </row>
    <row r="49" spans="1:25" x14ac:dyDescent="0.45">
      <c r="A49" s="1" t="s">
        <v>693</v>
      </c>
      <c r="B49" s="1">
        <v>2024</v>
      </c>
      <c r="C49" s="2">
        <v>45325</v>
      </c>
      <c r="D49" s="1" t="s">
        <v>72</v>
      </c>
      <c r="E49" s="3" t="s">
        <v>269</v>
      </c>
      <c r="F49" s="3" t="s">
        <v>25</v>
      </c>
      <c r="G49" s="13">
        <f>(C49-VLOOKUP(E49,Riders!$A$2:$C$3501,2,FALSE))/365</f>
        <v>29.917808219178081</v>
      </c>
      <c r="H49" s="1">
        <v>2</v>
      </c>
      <c r="I49" s="3">
        <v>38</v>
      </c>
      <c r="J49" s="3">
        <v>38</v>
      </c>
      <c r="K49" s="3">
        <v>36</v>
      </c>
      <c r="L49" s="3">
        <v>112</v>
      </c>
      <c r="M49" s="3">
        <v>2</v>
      </c>
      <c r="N49" s="3">
        <f>0</f>
        <v>0</v>
      </c>
      <c r="O49" s="3">
        <v>5</v>
      </c>
      <c r="P49" s="3">
        <v>1</v>
      </c>
      <c r="Q49" s="3">
        <v>3</v>
      </c>
      <c r="R49" s="3">
        <f>0</f>
        <v>0</v>
      </c>
      <c r="S49" s="3">
        <f>0</f>
        <v>0</v>
      </c>
      <c r="T49" s="3">
        <v>2</v>
      </c>
      <c r="U49" s="3">
        <f>0</f>
        <v>0</v>
      </c>
      <c r="V49" s="3">
        <f>0</f>
        <v>0</v>
      </c>
      <c r="W49" s="3">
        <v>125</v>
      </c>
      <c r="X49" s="107">
        <v>1.7106481481481483E-2</v>
      </c>
      <c r="Y49">
        <v>48.713999999999999</v>
      </c>
    </row>
    <row r="50" spans="1:25" x14ac:dyDescent="0.45">
      <c r="A50" s="1" t="s">
        <v>693</v>
      </c>
      <c r="B50" s="1">
        <v>2024</v>
      </c>
      <c r="C50" s="2">
        <v>45325</v>
      </c>
      <c r="D50" s="1" t="s">
        <v>72</v>
      </c>
      <c r="E50" s="3" t="s">
        <v>214</v>
      </c>
      <c r="F50" s="3" t="s">
        <v>67</v>
      </c>
      <c r="G50" s="13">
        <f>(C50-VLOOKUP(E50,Riders!$A$2:$C$3501,2,FALSE))/365</f>
        <v>29.13150684931507</v>
      </c>
      <c r="H50" s="1">
        <v>3</v>
      </c>
      <c r="I50" s="3">
        <v>20</v>
      </c>
      <c r="J50" s="3">
        <v>32</v>
      </c>
      <c r="K50" s="3">
        <v>38</v>
      </c>
      <c r="L50" s="3">
        <v>90</v>
      </c>
      <c r="M50" s="3">
        <f>0</f>
        <v>0</v>
      </c>
      <c r="N50" s="3">
        <v>5</v>
      </c>
      <c r="O50" s="3">
        <f>0</f>
        <v>0</v>
      </c>
      <c r="P50" s="3">
        <f>0</f>
        <v>0</v>
      </c>
      <c r="Q50" s="3">
        <f>0</f>
        <v>0</v>
      </c>
      <c r="R50" s="3">
        <v>5</v>
      </c>
      <c r="S50" s="3">
        <f>0</f>
        <v>0</v>
      </c>
      <c r="T50" s="3">
        <f>0</f>
        <v>0</v>
      </c>
      <c r="U50" s="3">
        <f>0</f>
        <v>0</v>
      </c>
      <c r="V50" s="3">
        <f>0</f>
        <v>0</v>
      </c>
      <c r="W50" s="3">
        <v>100</v>
      </c>
      <c r="X50" s="107">
        <v>1.71064814814815E-2</v>
      </c>
      <c r="Y50">
        <v>48.713999999999999</v>
      </c>
    </row>
    <row r="51" spans="1:25" x14ac:dyDescent="0.45">
      <c r="A51" s="1" t="s">
        <v>693</v>
      </c>
      <c r="B51" s="1">
        <v>2024</v>
      </c>
      <c r="C51" s="2">
        <v>45325</v>
      </c>
      <c r="D51" s="1" t="s">
        <v>72</v>
      </c>
      <c r="E51" s="3" t="s">
        <v>328</v>
      </c>
      <c r="F51" s="3" t="s">
        <v>151</v>
      </c>
      <c r="G51" s="13">
        <f>(C51-VLOOKUP(E51,Riders!$A$2:$C$3501,2,FALSE))/365</f>
        <v>33.531506849315072</v>
      </c>
      <c r="H51" s="1">
        <v>4</v>
      </c>
      <c r="I51" s="3">
        <v>10</v>
      </c>
      <c r="J51" s="3">
        <v>34</v>
      </c>
      <c r="K51" s="3">
        <v>26</v>
      </c>
      <c r="L51" s="3">
        <v>70</v>
      </c>
      <c r="M51" s="3">
        <f>0</f>
        <v>0</v>
      </c>
      <c r="N51" s="3">
        <f>0</f>
        <v>0</v>
      </c>
      <c r="O51" s="3">
        <f>0</f>
        <v>0</v>
      </c>
      <c r="P51" s="3">
        <f>0</f>
        <v>0</v>
      </c>
      <c r="Q51" s="3">
        <v>5</v>
      </c>
      <c r="R51" s="3">
        <f>0</f>
        <v>0</v>
      </c>
      <c r="S51" s="3">
        <v>5</v>
      </c>
      <c r="T51" s="3">
        <f>0</f>
        <v>0</v>
      </c>
      <c r="U51" s="3">
        <v>20</v>
      </c>
      <c r="V51" s="3">
        <f>0</f>
        <v>0</v>
      </c>
      <c r="W51" s="3">
        <v>100</v>
      </c>
      <c r="X51" s="107">
        <v>1.71064814814815E-2</v>
      </c>
      <c r="Y51">
        <v>48.713999999999999</v>
      </c>
    </row>
    <row r="52" spans="1:25" x14ac:dyDescent="0.45">
      <c r="A52" s="1" t="s">
        <v>693</v>
      </c>
      <c r="B52" s="1">
        <v>2024</v>
      </c>
      <c r="C52" s="2">
        <v>45325</v>
      </c>
      <c r="D52" s="1" t="s">
        <v>72</v>
      </c>
      <c r="E52" s="3" t="s">
        <v>244</v>
      </c>
      <c r="F52" s="3" t="s">
        <v>38</v>
      </c>
      <c r="G52" s="13">
        <f>(C52-VLOOKUP(E52,Riders!$A$2:$C$3501,2,FALSE))/365</f>
        <v>29.849315068493151</v>
      </c>
      <c r="H52" s="1">
        <v>5</v>
      </c>
      <c r="I52" s="3">
        <v>22</v>
      </c>
      <c r="J52" s="3">
        <v>26</v>
      </c>
      <c r="K52" s="3">
        <v>30</v>
      </c>
      <c r="L52" s="3">
        <v>78</v>
      </c>
      <c r="M52" s="3">
        <f>0</f>
        <v>0</v>
      </c>
      <c r="N52" s="3">
        <f>0</f>
        <v>0</v>
      </c>
      <c r="O52" s="3">
        <f>0</f>
        <v>0</v>
      </c>
      <c r="P52" s="3">
        <f>0</f>
        <v>0</v>
      </c>
      <c r="Q52" s="3">
        <f>0</f>
        <v>0</v>
      </c>
      <c r="R52" s="3">
        <v>2</v>
      </c>
      <c r="S52" s="3">
        <f>0</f>
        <v>0</v>
      </c>
      <c r="T52" s="3">
        <f>0</f>
        <v>0</v>
      </c>
      <c r="U52" s="3">
        <f>0</f>
        <v>0</v>
      </c>
      <c r="V52" s="3">
        <f>0</f>
        <v>0</v>
      </c>
      <c r="W52" s="3">
        <v>80</v>
      </c>
      <c r="X52" s="107">
        <v>1.71064814814815E-2</v>
      </c>
      <c r="Y52">
        <v>48.713999999999999</v>
      </c>
    </row>
    <row r="53" spans="1:25" x14ac:dyDescent="0.45">
      <c r="A53" s="1" t="s">
        <v>693</v>
      </c>
      <c r="B53" s="1">
        <v>2024</v>
      </c>
      <c r="C53" s="2">
        <v>45325</v>
      </c>
      <c r="D53" s="1" t="s">
        <v>72</v>
      </c>
      <c r="E53" s="3" t="s">
        <v>270</v>
      </c>
      <c r="F53" s="3" t="s">
        <v>36</v>
      </c>
      <c r="G53" s="13">
        <f>(C53-VLOOKUP(E53,Riders!$A$2:$C$3501,2,FALSE))/365</f>
        <v>29.389041095890413</v>
      </c>
      <c r="H53" s="1">
        <v>6</v>
      </c>
      <c r="I53" s="3">
        <v>36</v>
      </c>
      <c r="J53" s="3">
        <v>10</v>
      </c>
      <c r="K53" s="3">
        <v>32</v>
      </c>
      <c r="L53" s="3">
        <v>78</v>
      </c>
      <c r="M53" s="3">
        <f>0</f>
        <v>0</v>
      </c>
      <c r="N53" s="3">
        <f>0</f>
        <v>0</v>
      </c>
      <c r="O53" s="3">
        <f>0</f>
        <v>0</v>
      </c>
      <c r="P53" s="3">
        <v>2</v>
      </c>
      <c r="Q53" s="3">
        <f>0</f>
        <v>0</v>
      </c>
      <c r="R53" s="3">
        <f>0</f>
        <v>0</v>
      </c>
      <c r="S53" s="3">
        <f>0</f>
        <v>0</v>
      </c>
      <c r="T53" s="3">
        <f>0</f>
        <v>0</v>
      </c>
      <c r="U53" s="3">
        <f>0</f>
        <v>0</v>
      </c>
      <c r="V53" s="3">
        <f>0</f>
        <v>0</v>
      </c>
      <c r="W53" s="3">
        <v>80</v>
      </c>
      <c r="X53" s="107">
        <v>1.71064814814815E-2</v>
      </c>
      <c r="Y53">
        <v>48.713999999999999</v>
      </c>
    </row>
    <row r="54" spans="1:25" x14ac:dyDescent="0.45">
      <c r="A54" s="1" t="s">
        <v>693</v>
      </c>
      <c r="B54" s="1">
        <v>2024</v>
      </c>
      <c r="C54" s="2">
        <v>45325</v>
      </c>
      <c r="D54" s="1" t="s">
        <v>72</v>
      </c>
      <c r="E54" s="3" t="s">
        <v>221</v>
      </c>
      <c r="F54" s="3" t="s">
        <v>40</v>
      </c>
      <c r="G54" s="13">
        <f>(C54-VLOOKUP(E54,Riders!$A$2:$C$3501,2,FALSE))/365</f>
        <v>26.835616438356166</v>
      </c>
      <c r="H54" s="1">
        <v>7</v>
      </c>
      <c r="I54" s="3">
        <v>2</v>
      </c>
      <c r="J54" s="3">
        <v>40</v>
      </c>
      <c r="K54" s="3">
        <v>28</v>
      </c>
      <c r="L54" s="3">
        <v>70</v>
      </c>
      <c r="M54" s="3">
        <f>0</f>
        <v>0</v>
      </c>
      <c r="N54" s="3">
        <f>0</f>
        <v>0</v>
      </c>
      <c r="O54" s="3">
        <f>0</f>
        <v>0</v>
      </c>
      <c r="P54" s="3">
        <v>3</v>
      </c>
      <c r="Q54" s="3">
        <f>0</f>
        <v>0</v>
      </c>
      <c r="R54" s="3">
        <f>0</f>
        <v>0</v>
      </c>
      <c r="S54" s="3">
        <f>0</f>
        <v>0</v>
      </c>
      <c r="T54" s="3">
        <v>6</v>
      </c>
      <c r="U54" s="3">
        <f>0</f>
        <v>0</v>
      </c>
      <c r="V54" s="3">
        <f>0</f>
        <v>0</v>
      </c>
      <c r="W54" s="3">
        <v>79</v>
      </c>
      <c r="X54" s="107">
        <v>1.71064814814815E-2</v>
      </c>
      <c r="Y54">
        <v>48.713999999999999</v>
      </c>
    </row>
    <row r="55" spans="1:25" x14ac:dyDescent="0.45">
      <c r="A55" s="1" t="s">
        <v>693</v>
      </c>
      <c r="B55" s="1">
        <v>2024</v>
      </c>
      <c r="C55" s="2">
        <v>45325</v>
      </c>
      <c r="D55" s="1" t="s">
        <v>72</v>
      </c>
      <c r="E55" s="3" t="s">
        <v>226</v>
      </c>
      <c r="F55" s="3" t="s">
        <v>120</v>
      </c>
      <c r="G55" s="13">
        <f>(C55-VLOOKUP(E55,Riders!$A$2:$C$3501,2,FALSE))/365</f>
        <v>25.435616438356163</v>
      </c>
      <c r="H55" s="1">
        <v>8</v>
      </c>
      <c r="I55" s="3">
        <v>26</v>
      </c>
      <c r="J55" s="3">
        <v>22</v>
      </c>
      <c r="K55" s="3">
        <v>24</v>
      </c>
      <c r="L55" s="3">
        <v>72</v>
      </c>
      <c r="M55" s="3">
        <f>0</f>
        <v>0</v>
      </c>
      <c r="N55" s="3">
        <v>1</v>
      </c>
      <c r="O55" s="3">
        <f>0</f>
        <v>0</v>
      </c>
      <c r="P55" s="3">
        <f>0</f>
        <v>0</v>
      </c>
      <c r="Q55" s="3">
        <f>0</f>
        <v>0</v>
      </c>
      <c r="R55" s="3">
        <v>3</v>
      </c>
      <c r="S55" s="3">
        <v>3</v>
      </c>
      <c r="T55" s="3">
        <f>0</f>
        <v>0</v>
      </c>
      <c r="U55" s="3">
        <f>0</f>
        <v>0</v>
      </c>
      <c r="V55" s="3">
        <f>0</f>
        <v>0</v>
      </c>
      <c r="W55" s="3">
        <v>79</v>
      </c>
      <c r="X55" s="107">
        <v>1.71064814814815E-2</v>
      </c>
      <c r="Y55">
        <v>48.713999999999999</v>
      </c>
    </row>
    <row r="56" spans="1:25" x14ac:dyDescent="0.45">
      <c r="A56" s="1" t="s">
        <v>693</v>
      </c>
      <c r="B56" s="1">
        <v>2024</v>
      </c>
      <c r="C56" s="2">
        <v>45325</v>
      </c>
      <c r="D56" s="1" t="s">
        <v>72</v>
      </c>
      <c r="E56" s="3" t="s">
        <v>291</v>
      </c>
      <c r="F56" s="3" t="s">
        <v>56</v>
      </c>
      <c r="G56" s="13">
        <f>(C56-VLOOKUP(E56,Riders!$A$2:$C$3501,2,FALSE))/365</f>
        <v>22.802739726027397</v>
      </c>
      <c r="H56" s="1">
        <v>9</v>
      </c>
      <c r="I56" s="3">
        <v>28</v>
      </c>
      <c r="J56" s="3">
        <v>30</v>
      </c>
      <c r="K56" s="3">
        <v>6</v>
      </c>
      <c r="L56" s="3">
        <v>64</v>
      </c>
      <c r="M56" s="3">
        <v>5</v>
      </c>
      <c r="N56" s="3">
        <f>0</f>
        <v>0</v>
      </c>
      <c r="O56" s="3">
        <f>0</f>
        <v>0</v>
      </c>
      <c r="P56" s="3">
        <f>0</f>
        <v>0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v>69</v>
      </c>
      <c r="X56" s="107">
        <v>1.71064814814815E-2</v>
      </c>
      <c r="Y56">
        <v>48.713999999999999</v>
      </c>
    </row>
    <row r="57" spans="1:25" x14ac:dyDescent="0.45">
      <c r="A57" s="1" t="s">
        <v>693</v>
      </c>
      <c r="B57" s="1">
        <v>2024</v>
      </c>
      <c r="C57" s="2">
        <v>45325</v>
      </c>
      <c r="D57" s="1" t="s">
        <v>72</v>
      </c>
      <c r="E57" s="3" t="s">
        <v>2329</v>
      </c>
      <c r="F57" s="3" t="s">
        <v>49</v>
      </c>
      <c r="G57" s="13">
        <f>(C57-VLOOKUP(E57,Riders!$A$2:$C$3501,2,FALSE))/365</f>
        <v>23.438356164383563</v>
      </c>
      <c r="H57" s="1">
        <v>10</v>
      </c>
      <c r="I57" s="3">
        <v>32</v>
      </c>
      <c r="J57" s="3">
        <v>20</v>
      </c>
      <c r="K57" s="3">
        <v>14</v>
      </c>
      <c r="L57" s="3">
        <v>66</v>
      </c>
      <c r="M57" s="3">
        <f>0</f>
        <v>0</v>
      </c>
      <c r="N57" s="3">
        <f>0</f>
        <v>0</v>
      </c>
      <c r="O57" s="3">
        <f>0</f>
        <v>0</v>
      </c>
      <c r="P57" s="3">
        <f>0</f>
        <v>0</v>
      </c>
      <c r="Q57" s="3">
        <f>0</f>
        <v>0</v>
      </c>
      <c r="R57" s="3">
        <f>0</f>
        <v>0</v>
      </c>
      <c r="S57" s="3">
        <f>0</f>
        <v>0</v>
      </c>
      <c r="T57" s="3">
        <f>0</f>
        <v>0</v>
      </c>
      <c r="U57" s="3">
        <f>0</f>
        <v>0</v>
      </c>
      <c r="V57" s="3">
        <f>0</f>
        <v>0</v>
      </c>
      <c r="W57" s="3">
        <v>66</v>
      </c>
      <c r="X57" s="107">
        <v>1.71064814814815E-2</v>
      </c>
      <c r="Y57">
        <v>48.713999999999999</v>
      </c>
    </row>
    <row r="58" spans="1:25" x14ac:dyDescent="0.45">
      <c r="A58" s="1" t="s">
        <v>693</v>
      </c>
      <c r="B58" s="1">
        <v>2024</v>
      </c>
      <c r="C58" s="2">
        <v>45325</v>
      </c>
      <c r="D58" s="1" t="s">
        <v>72</v>
      </c>
      <c r="E58" s="3" t="s">
        <v>430</v>
      </c>
      <c r="F58" s="3" t="s">
        <v>97</v>
      </c>
      <c r="G58" s="13">
        <f>(C58-VLOOKUP(E58,Riders!$A$2:$C$3501,2,FALSE))/365</f>
        <v>22.07123287671233</v>
      </c>
      <c r="H58" s="1">
        <v>11</v>
      </c>
      <c r="I58" s="3">
        <v>34</v>
      </c>
      <c r="J58" s="3">
        <v>6</v>
      </c>
      <c r="K58" s="3">
        <v>16</v>
      </c>
      <c r="L58" s="3">
        <v>56</v>
      </c>
      <c r="M58" s="3">
        <f>0</f>
        <v>0</v>
      </c>
      <c r="N58" s="3">
        <v>2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v>2</v>
      </c>
      <c r="T58" s="3">
        <v>4</v>
      </c>
      <c r="U58" s="3">
        <f>0</f>
        <v>0</v>
      </c>
      <c r="V58" s="3">
        <f>0</f>
        <v>0</v>
      </c>
      <c r="W58" s="3">
        <v>64</v>
      </c>
      <c r="X58" s="107">
        <v>1.71064814814815E-2</v>
      </c>
      <c r="Y58">
        <v>48.713999999999999</v>
      </c>
    </row>
    <row r="59" spans="1:25" x14ac:dyDescent="0.45">
      <c r="A59" s="1" t="s">
        <v>693</v>
      </c>
      <c r="B59" s="1">
        <v>2024</v>
      </c>
      <c r="C59" s="2">
        <v>45325</v>
      </c>
      <c r="D59" s="1" t="s">
        <v>72</v>
      </c>
      <c r="E59" s="3" t="s">
        <v>251</v>
      </c>
      <c r="F59" s="3" t="s">
        <v>65</v>
      </c>
      <c r="G59" s="13">
        <f>(C59-VLOOKUP(E59,Riders!$A$2:$C$3501,2,FALSE))/365</f>
        <v>22.764383561643836</v>
      </c>
      <c r="H59" s="1">
        <v>12</v>
      </c>
      <c r="I59" s="3">
        <v>18</v>
      </c>
      <c r="J59" s="3">
        <v>24</v>
      </c>
      <c r="K59" s="3">
        <v>18</v>
      </c>
      <c r="L59" s="3">
        <v>60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v>1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v>61</v>
      </c>
      <c r="X59" s="107">
        <v>1.71064814814815E-2</v>
      </c>
      <c r="Y59">
        <v>48.713999999999999</v>
      </c>
    </row>
    <row r="60" spans="1:25" x14ac:dyDescent="0.45">
      <c r="A60" s="1" t="s">
        <v>693</v>
      </c>
      <c r="B60" s="1">
        <v>2024</v>
      </c>
      <c r="C60" s="2">
        <v>45325</v>
      </c>
      <c r="D60" s="1" t="s">
        <v>72</v>
      </c>
      <c r="E60" s="3" t="s">
        <v>222</v>
      </c>
      <c r="F60" s="3" t="s">
        <v>223</v>
      </c>
      <c r="G60" s="13">
        <f>(C60-VLOOKUP(E60,Riders!$A$2:$C$3501,2,FALSE))/365</f>
        <v>24.589041095890412</v>
      </c>
      <c r="H60" s="1">
        <v>13</v>
      </c>
      <c r="I60" s="3">
        <v>14</v>
      </c>
      <c r="J60" s="3">
        <v>18</v>
      </c>
      <c r="K60" s="3">
        <v>20</v>
      </c>
      <c r="L60" s="3">
        <v>52</v>
      </c>
      <c r="M60" s="3">
        <f>0</f>
        <v>0</v>
      </c>
      <c r="N60" s="3">
        <f>0</f>
        <v>0</v>
      </c>
      <c r="O60" s="3">
        <v>3</v>
      </c>
      <c r="P60" s="3">
        <f>0</f>
        <v>0</v>
      </c>
      <c r="Q60" s="3">
        <f>0</f>
        <v>0</v>
      </c>
      <c r="R60" s="3">
        <f>0</f>
        <v>0</v>
      </c>
      <c r="S60" s="3">
        <v>1</v>
      </c>
      <c r="T60" s="3">
        <f>0</f>
        <v>0</v>
      </c>
      <c r="U60" s="3">
        <f>0</f>
        <v>0</v>
      </c>
      <c r="V60" s="3">
        <f>0</f>
        <v>0</v>
      </c>
      <c r="W60" s="3">
        <v>56</v>
      </c>
      <c r="X60" s="107">
        <v>1.71064814814815E-2</v>
      </c>
      <c r="Y60">
        <v>48.713999999999999</v>
      </c>
    </row>
    <row r="61" spans="1:25" x14ac:dyDescent="0.45">
      <c r="A61" s="1" t="s">
        <v>693</v>
      </c>
      <c r="B61" s="1">
        <v>2024</v>
      </c>
      <c r="C61" s="2">
        <v>45325</v>
      </c>
      <c r="D61" s="1" t="s">
        <v>72</v>
      </c>
      <c r="E61" s="3" t="s">
        <v>216</v>
      </c>
      <c r="F61" s="3" t="s">
        <v>27</v>
      </c>
      <c r="G61" s="13">
        <f>(C61-VLOOKUP(E61,Riders!$A$2:$C$3501,2,FALSE))/365</f>
        <v>24.991780821917807</v>
      </c>
      <c r="H61" s="1">
        <v>14</v>
      </c>
      <c r="I61" s="3">
        <v>6</v>
      </c>
      <c r="J61" s="3">
        <v>12</v>
      </c>
      <c r="K61" s="3">
        <v>34</v>
      </c>
      <c r="L61" s="3">
        <v>52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v>52</v>
      </c>
      <c r="X61" s="107">
        <v>1.71064814814815E-2</v>
      </c>
      <c r="Y61">
        <v>48.713999999999999</v>
      </c>
    </row>
    <row r="62" spans="1:25" x14ac:dyDescent="0.45">
      <c r="A62" s="1" t="s">
        <v>693</v>
      </c>
      <c r="B62" s="1">
        <v>2024</v>
      </c>
      <c r="C62" s="2">
        <v>45325</v>
      </c>
      <c r="D62" s="1" t="s">
        <v>72</v>
      </c>
      <c r="E62" s="3" t="s">
        <v>219</v>
      </c>
      <c r="F62" s="3" t="s">
        <v>220</v>
      </c>
      <c r="G62" s="13">
        <f>(C62-VLOOKUP(E62,Riders!$A$2:$C$3501,2,FALSE))/365</f>
        <v>31.454794520547946</v>
      </c>
      <c r="H62" s="1">
        <v>15</v>
      </c>
      <c r="I62" s="3">
        <v>30</v>
      </c>
      <c r="J62" s="3">
        <v>14</v>
      </c>
      <c r="K62" s="3">
        <v>1</v>
      </c>
      <c r="L62" s="3">
        <v>45</v>
      </c>
      <c r="M62" s="3">
        <v>3</v>
      </c>
      <c r="N62" s="3">
        <f>0</f>
        <v>0</v>
      </c>
      <c r="O62" s="3">
        <v>1</v>
      </c>
      <c r="P62" s="3">
        <f>0</f>
        <v>0</v>
      </c>
      <c r="Q62" s="3">
        <v>1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v>50</v>
      </c>
      <c r="X62" s="107">
        <v>1.71064814814815E-2</v>
      </c>
      <c r="Y62">
        <v>48.713999999999999</v>
      </c>
    </row>
    <row r="63" spans="1:25" x14ac:dyDescent="0.45">
      <c r="A63" s="1" t="s">
        <v>693</v>
      </c>
      <c r="B63" s="1">
        <v>2024</v>
      </c>
      <c r="C63" s="2">
        <v>45325</v>
      </c>
      <c r="D63" s="1" t="s">
        <v>72</v>
      </c>
      <c r="E63" s="3" t="s">
        <v>389</v>
      </c>
      <c r="F63" s="3" t="s">
        <v>53</v>
      </c>
      <c r="G63" s="13">
        <f>(C63-VLOOKUP(E63,Riders!$A$2:$C$3501,2,FALSE))/365</f>
        <v>24.263013698630136</v>
      </c>
      <c r="H63" s="1">
        <v>16</v>
      </c>
      <c r="I63" s="3">
        <v>16</v>
      </c>
      <c r="J63" s="3">
        <v>28</v>
      </c>
      <c r="K63" s="3">
        <v>1</v>
      </c>
      <c r="L63" s="3">
        <v>45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v>45</v>
      </c>
      <c r="X63" s="107">
        <v>1.71064814814815E-2</v>
      </c>
      <c r="Y63">
        <v>48.713999999999999</v>
      </c>
    </row>
    <row r="64" spans="1:25" x14ac:dyDescent="0.45">
      <c r="A64" s="1" t="s">
        <v>693</v>
      </c>
      <c r="B64" s="1">
        <v>2024</v>
      </c>
      <c r="C64" s="2">
        <v>45325</v>
      </c>
      <c r="D64" s="1" t="s">
        <v>72</v>
      </c>
      <c r="E64" s="3" t="s">
        <v>853</v>
      </c>
      <c r="F64" s="3" t="s">
        <v>232</v>
      </c>
      <c r="G64" s="13">
        <f>(C64-VLOOKUP(E64,Riders!$A$2:$C$3501,2,FALSE))/365</f>
        <v>21.334246575342465</v>
      </c>
      <c r="H64" s="1">
        <v>17</v>
      </c>
      <c r="I64" s="3">
        <v>12</v>
      </c>
      <c r="J64" s="3">
        <v>4</v>
      </c>
      <c r="K64" s="3">
        <v>22</v>
      </c>
      <c r="L64" s="3">
        <v>38</v>
      </c>
      <c r="M64" s="3">
        <v>1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v>39</v>
      </c>
      <c r="X64" s="107">
        <v>1.71064814814815E-2</v>
      </c>
      <c r="Y64">
        <v>48.713999999999999</v>
      </c>
    </row>
    <row r="65" spans="1:25" x14ac:dyDescent="0.45">
      <c r="A65" s="144" t="s">
        <v>693</v>
      </c>
      <c r="B65" s="144">
        <v>2024</v>
      </c>
      <c r="C65" s="145">
        <v>45325</v>
      </c>
      <c r="D65" s="1" t="s">
        <v>72</v>
      </c>
      <c r="E65" s="3" t="s">
        <v>591</v>
      </c>
      <c r="F65" s="3" t="s">
        <v>47</v>
      </c>
      <c r="G65" s="13">
        <f>(C65-VLOOKUP(E65,Riders!$A$2:$C$3501,2,FALSE))/365</f>
        <v>20.652054794520549</v>
      </c>
      <c r="H65" s="1">
        <v>18</v>
      </c>
      <c r="I65" s="3">
        <v>24</v>
      </c>
      <c r="J65" s="3">
        <v>1</v>
      </c>
      <c r="K65" s="3">
        <v>4</v>
      </c>
      <c r="L65" s="3">
        <v>29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v>29</v>
      </c>
      <c r="X65" s="107">
        <v>1.71064814814815E-2</v>
      </c>
      <c r="Y65">
        <v>48.713999999999999</v>
      </c>
    </row>
    <row r="66" spans="1:25" x14ac:dyDescent="0.45">
      <c r="A66" s="1" t="s">
        <v>693</v>
      </c>
      <c r="B66" s="1">
        <v>2024</v>
      </c>
      <c r="C66" s="2">
        <v>45325</v>
      </c>
      <c r="D66" s="1" t="s">
        <v>72</v>
      </c>
      <c r="E66" s="3" t="s">
        <v>229</v>
      </c>
      <c r="F66" s="3" t="s">
        <v>61</v>
      </c>
      <c r="G66" s="13">
        <f>(C66-VLOOKUP(E66,Riders!$A$2:$C$3501,2,FALSE))/365</f>
        <v>25.408219178082192</v>
      </c>
      <c r="H66" s="1">
        <v>19</v>
      </c>
      <c r="I66" s="3">
        <v>8</v>
      </c>
      <c r="J66" s="3">
        <v>8</v>
      </c>
      <c r="K66" s="3">
        <v>10</v>
      </c>
      <c r="L66" s="3">
        <v>26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>
        <v>26</v>
      </c>
      <c r="X66" s="107">
        <v>1.71064814814815E-2</v>
      </c>
      <c r="Y66">
        <v>48.713999999999999</v>
      </c>
    </row>
    <row r="67" spans="1:25" x14ac:dyDescent="0.45">
      <c r="A67" s="1" t="s">
        <v>693</v>
      </c>
      <c r="B67" s="1">
        <v>2024</v>
      </c>
      <c r="C67" s="2">
        <v>45325</v>
      </c>
      <c r="D67" s="1" t="s">
        <v>72</v>
      </c>
      <c r="E67" s="3" t="s">
        <v>302</v>
      </c>
      <c r="F67" s="3" t="s">
        <v>264</v>
      </c>
      <c r="G67" s="13">
        <f>(C67-VLOOKUP(E67,Riders!$A$2:$C$3501,2,FALSE))/365</f>
        <v>43.764383561643832</v>
      </c>
      <c r="H67" s="1">
        <v>20</v>
      </c>
      <c r="I67" s="3">
        <v>1</v>
      </c>
      <c r="J67" s="3">
        <v>16</v>
      </c>
      <c r="K67" s="3">
        <v>2</v>
      </c>
      <c r="L67" s="3">
        <v>19</v>
      </c>
      <c r="M67" s="3">
        <f>0</f>
        <v>0</v>
      </c>
      <c r="N67" s="3">
        <f>0</f>
        <v>0</v>
      </c>
      <c r="O67" s="3">
        <f>0</f>
        <v>0</v>
      </c>
      <c r="P67" s="3">
        <f>0</f>
        <v>0</v>
      </c>
      <c r="Q67" s="3">
        <f>0</f>
        <v>0</v>
      </c>
      <c r="R67" s="3">
        <f>0</f>
        <v>0</v>
      </c>
      <c r="S67" s="3">
        <f>0</f>
        <v>0</v>
      </c>
      <c r="T67" s="3">
        <f>0</f>
        <v>0</v>
      </c>
      <c r="U67" s="3">
        <f>0</f>
        <v>0</v>
      </c>
      <c r="V67" s="3">
        <f>0</f>
        <v>0</v>
      </c>
      <c r="W67" s="3">
        <v>19</v>
      </c>
      <c r="X67" s="107">
        <v>1.71064814814815E-2</v>
      </c>
      <c r="Y67">
        <v>48.713999999999999</v>
      </c>
    </row>
    <row r="68" spans="1:25" x14ac:dyDescent="0.45">
      <c r="A68" s="1" t="s">
        <v>693</v>
      </c>
      <c r="B68" s="1">
        <v>2024</v>
      </c>
      <c r="C68" s="2">
        <v>45325</v>
      </c>
      <c r="D68" s="1" t="s">
        <v>72</v>
      </c>
      <c r="E68" s="3" t="s">
        <v>446</v>
      </c>
      <c r="F68" s="3" t="s">
        <v>44</v>
      </c>
      <c r="G68" s="13">
        <f>(C68-VLOOKUP(E68,Riders!$A$2:$C$3501,2,FALSE))/365</f>
        <v>22.531506849315068</v>
      </c>
      <c r="H68" s="1">
        <v>21</v>
      </c>
      <c r="I68" s="3">
        <v>1</v>
      </c>
      <c r="J68" s="3">
        <v>1</v>
      </c>
      <c r="K68" s="3">
        <v>12</v>
      </c>
      <c r="L68" s="3">
        <v>14</v>
      </c>
      <c r="M68" s="3">
        <f>0</f>
        <v>0</v>
      </c>
      <c r="N68" s="3">
        <f>0</f>
        <v>0</v>
      </c>
      <c r="O68" s="3">
        <v>2</v>
      </c>
      <c r="P68" s="3">
        <f>0</f>
        <v>0</v>
      </c>
      <c r="Q68" s="3">
        <v>2</v>
      </c>
      <c r="R68" s="3">
        <f>0</f>
        <v>0</v>
      </c>
      <c r="S68" s="3">
        <f>0</f>
        <v>0</v>
      </c>
      <c r="T68" s="3">
        <f>0</f>
        <v>0</v>
      </c>
      <c r="U68" s="3">
        <f>0</f>
        <v>0</v>
      </c>
      <c r="V68" s="3">
        <f>0</f>
        <v>0</v>
      </c>
      <c r="W68" s="3">
        <v>18</v>
      </c>
      <c r="X68" s="107">
        <v>1.71064814814815E-2</v>
      </c>
      <c r="Y68">
        <v>48.713999999999999</v>
      </c>
    </row>
    <row r="69" spans="1:25" x14ac:dyDescent="0.45">
      <c r="A69" s="1" t="s">
        <v>693</v>
      </c>
      <c r="B69" s="1">
        <v>2024</v>
      </c>
      <c r="C69" s="2">
        <v>45325</v>
      </c>
      <c r="D69" s="1" t="s">
        <v>72</v>
      </c>
      <c r="E69" s="3" t="s">
        <v>310</v>
      </c>
      <c r="F69" s="3" t="s">
        <v>158</v>
      </c>
      <c r="G69" s="13">
        <f>(C69-VLOOKUP(E69,Riders!$A$2:$C$3501,2,FALSE))/365</f>
        <v>33.706849315068496</v>
      </c>
      <c r="H69" s="1">
        <v>22</v>
      </c>
      <c r="I69" s="3">
        <v>4</v>
      </c>
      <c r="J69" s="3">
        <v>2</v>
      </c>
      <c r="K69" s="3">
        <v>8</v>
      </c>
      <c r="L69" s="3">
        <v>14</v>
      </c>
      <c r="M69" s="3">
        <f>0</f>
        <v>0</v>
      </c>
      <c r="N69" s="3">
        <f>0</f>
        <v>0</v>
      </c>
      <c r="O69" s="3">
        <f>0</f>
        <v>0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f>0</f>
        <v>0</v>
      </c>
      <c r="V69" s="3">
        <f>0</f>
        <v>0</v>
      </c>
      <c r="W69" s="3">
        <v>14</v>
      </c>
      <c r="X69" s="107">
        <v>1.71064814814815E-2</v>
      </c>
      <c r="Y69">
        <v>48.713999999999999</v>
      </c>
    </row>
    <row r="70" spans="1:25" x14ac:dyDescent="0.45">
      <c r="A70" s="1" t="s">
        <v>693</v>
      </c>
      <c r="B70" s="1">
        <v>2024</v>
      </c>
      <c r="C70" s="2">
        <v>45325</v>
      </c>
      <c r="D70" s="1" t="s">
        <v>72</v>
      </c>
      <c r="E70" s="3" t="s">
        <v>263</v>
      </c>
      <c r="F70" s="3" t="s">
        <v>3842</v>
      </c>
      <c r="G70" s="13">
        <f>(C70-VLOOKUP(E70,Riders!$A$2:$C$3501,2,FALSE))/365</f>
        <v>20.816438356164383</v>
      </c>
      <c r="H70" s="1">
        <v>23</v>
      </c>
      <c r="I70" s="3">
        <v>1</v>
      </c>
      <c r="J70" s="3">
        <v>1</v>
      </c>
      <c r="K70" s="3">
        <v>1</v>
      </c>
      <c r="L70" s="3">
        <v>3</v>
      </c>
      <c r="M70" s="3">
        <f>0</f>
        <v>0</v>
      </c>
      <c r="N70" s="3">
        <f>0</f>
        <v>0</v>
      </c>
      <c r="O70" s="3">
        <f>0</f>
        <v>0</v>
      </c>
      <c r="P70" s="3">
        <f>0</f>
        <v>0</v>
      </c>
      <c r="Q70" s="3">
        <f>0</f>
        <v>0</v>
      </c>
      <c r="R70" s="3">
        <f>0</f>
        <v>0</v>
      </c>
      <c r="S70" s="3">
        <f>0</f>
        <v>0</v>
      </c>
      <c r="T70" s="3">
        <f>0</f>
        <v>0</v>
      </c>
      <c r="U70" s="3">
        <f>0</f>
        <v>0</v>
      </c>
      <c r="V70" s="3">
        <v>20</v>
      </c>
      <c r="W70" s="3">
        <v>-17</v>
      </c>
      <c r="X70" s="107">
        <v>1.71064814814815E-2</v>
      </c>
      <c r="Y70">
        <v>48.713999999999999</v>
      </c>
    </row>
    <row r="71" spans="1:25" x14ac:dyDescent="0.45">
      <c r="A71" s="4" t="s">
        <v>657</v>
      </c>
      <c r="B71" s="4">
        <v>2024</v>
      </c>
      <c r="C71" s="19">
        <v>45302</v>
      </c>
      <c r="D71" s="4" t="s">
        <v>3826</v>
      </c>
      <c r="E71" s="3" t="s">
        <v>219</v>
      </c>
      <c r="F71" s="3" t="s">
        <v>220</v>
      </c>
      <c r="G71" s="13">
        <f>(C71-VLOOKUP(E71,Riders!$A$2:$C$3501,2,FALSE))/365</f>
        <v>31.391780821917809</v>
      </c>
      <c r="H71" s="1">
        <v>1</v>
      </c>
      <c r="I71" s="3">
        <v>40</v>
      </c>
      <c r="J71" s="3">
        <v>38</v>
      </c>
      <c r="K71" s="3">
        <v>36</v>
      </c>
      <c r="L71" s="3">
        <v>114</v>
      </c>
      <c r="M71" s="3">
        <f>0</f>
        <v>0</v>
      </c>
      <c r="N71" s="3">
        <f>0</f>
        <v>0</v>
      </c>
      <c r="O71" s="3">
        <f>0</f>
        <v>0</v>
      </c>
      <c r="P71" s="3">
        <v>3</v>
      </c>
      <c r="Q71" s="3">
        <v>1</v>
      </c>
      <c r="R71" s="3">
        <v>2</v>
      </c>
      <c r="S71" s="3">
        <v>2</v>
      </c>
      <c r="T71" s="3">
        <f>0</f>
        <v>0</v>
      </c>
      <c r="U71" s="3">
        <v>20</v>
      </c>
      <c r="V71" s="3">
        <f>0</f>
        <v>0</v>
      </c>
      <c r="W71" s="3">
        <v>142</v>
      </c>
      <c r="X71" s="107">
        <v>1.7615740740740741E-2</v>
      </c>
      <c r="Y71">
        <v>47.305999999999997</v>
      </c>
    </row>
    <row r="72" spans="1:25" x14ac:dyDescent="0.45">
      <c r="A72" s="4" t="s">
        <v>657</v>
      </c>
      <c r="B72" s="4">
        <v>2024</v>
      </c>
      <c r="C72" s="19">
        <v>45302</v>
      </c>
      <c r="D72" s="4" t="s">
        <v>3826</v>
      </c>
      <c r="E72" s="3" t="s">
        <v>328</v>
      </c>
      <c r="F72" s="3" t="s">
        <v>25</v>
      </c>
      <c r="G72" s="13">
        <f>(C72-VLOOKUP(E72,Riders!$A$2:$C$3501,2,FALSE))/365</f>
        <v>33.468493150684928</v>
      </c>
      <c r="H72" s="1">
        <v>2</v>
      </c>
      <c r="I72" s="3">
        <v>34</v>
      </c>
      <c r="J72" s="3">
        <v>34</v>
      </c>
      <c r="K72" s="3">
        <v>34</v>
      </c>
      <c r="L72" s="3">
        <v>102</v>
      </c>
      <c r="M72" s="3">
        <f>0</f>
        <v>0</v>
      </c>
      <c r="N72" s="3">
        <f>0</f>
        <v>0</v>
      </c>
      <c r="O72" s="3">
        <f>0</f>
        <v>0</v>
      </c>
      <c r="P72" s="3">
        <v>5</v>
      </c>
      <c r="Q72" s="3">
        <v>2</v>
      </c>
      <c r="R72" s="3">
        <f>0</f>
        <v>0</v>
      </c>
      <c r="S72" s="3">
        <v>5</v>
      </c>
      <c r="T72" s="3">
        <v>2</v>
      </c>
      <c r="U72" s="3">
        <v>20</v>
      </c>
      <c r="V72" s="3">
        <f>0</f>
        <v>0</v>
      </c>
      <c r="W72" s="3">
        <v>136</v>
      </c>
      <c r="X72" s="107">
        <v>1.7615740740740741E-2</v>
      </c>
      <c r="Y72">
        <v>47.305999999999997</v>
      </c>
    </row>
    <row r="73" spans="1:25" x14ac:dyDescent="0.45">
      <c r="A73" s="4" t="s">
        <v>657</v>
      </c>
      <c r="B73" s="4">
        <v>2024</v>
      </c>
      <c r="C73" s="19">
        <v>45302</v>
      </c>
      <c r="D73" s="4" t="s">
        <v>3826</v>
      </c>
      <c r="E73" s="3" t="s">
        <v>422</v>
      </c>
      <c r="F73" s="3" t="s">
        <v>17</v>
      </c>
      <c r="G73" s="13">
        <f>(C73-VLOOKUP(E73,Riders!$A$2:$C$3501,2,FALSE))/365</f>
        <v>24.734246575342464</v>
      </c>
      <c r="H73" s="1">
        <v>3</v>
      </c>
      <c r="I73" s="3">
        <v>26</v>
      </c>
      <c r="J73" s="3">
        <v>40</v>
      </c>
      <c r="K73" s="3">
        <v>32</v>
      </c>
      <c r="L73" s="3">
        <v>98</v>
      </c>
      <c r="M73" s="3">
        <f>0</f>
        <v>0</v>
      </c>
      <c r="N73" s="3">
        <f>0</f>
        <v>0</v>
      </c>
      <c r="O73" s="3">
        <f>0</f>
        <v>0</v>
      </c>
      <c r="P73" s="3">
        <v>2</v>
      </c>
      <c r="Q73" s="3">
        <f>0</f>
        <v>0</v>
      </c>
      <c r="R73" s="3">
        <v>5</v>
      </c>
      <c r="S73" s="3">
        <f>0</f>
        <v>0</v>
      </c>
      <c r="T73" s="3">
        <v>6</v>
      </c>
      <c r="U73" s="3">
        <v>20</v>
      </c>
      <c r="V73" s="3">
        <f>0</f>
        <v>0</v>
      </c>
      <c r="W73" s="3">
        <v>131</v>
      </c>
      <c r="X73" s="107">
        <v>1.7615740740740699E-2</v>
      </c>
      <c r="Y73">
        <v>47.305999999999997</v>
      </c>
    </row>
    <row r="74" spans="1:25" x14ac:dyDescent="0.45">
      <c r="A74" s="4" t="s">
        <v>657</v>
      </c>
      <c r="B74" s="4">
        <v>2024</v>
      </c>
      <c r="C74" s="19">
        <v>45302</v>
      </c>
      <c r="D74" s="4" t="s">
        <v>3826</v>
      </c>
      <c r="E74" s="3" t="s">
        <v>291</v>
      </c>
      <c r="F74" s="3" t="s">
        <v>56</v>
      </c>
      <c r="G74" s="13">
        <f>(C74-VLOOKUP(E74,Riders!$A$2:$C$3501,2,FALSE))/365</f>
        <v>22.739726027397261</v>
      </c>
      <c r="H74" s="1">
        <v>4</v>
      </c>
      <c r="I74" s="3">
        <v>32</v>
      </c>
      <c r="J74" s="3">
        <v>24</v>
      </c>
      <c r="K74" s="3">
        <v>22</v>
      </c>
      <c r="L74" s="3">
        <v>78</v>
      </c>
      <c r="M74" s="3">
        <v>5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v>3</v>
      </c>
      <c r="S74" s="3">
        <f>0</f>
        <v>0</v>
      </c>
      <c r="T74" s="3">
        <v>4</v>
      </c>
      <c r="U74" s="3">
        <v>40</v>
      </c>
      <c r="V74" s="3">
        <f>0</f>
        <v>0</v>
      </c>
      <c r="W74" s="3">
        <v>130</v>
      </c>
      <c r="X74" s="107">
        <v>1.7615740740740699E-2</v>
      </c>
      <c r="Y74">
        <v>47.305999999999997</v>
      </c>
    </row>
    <row r="75" spans="1:25" x14ac:dyDescent="0.45">
      <c r="A75" s="4" t="s">
        <v>657</v>
      </c>
      <c r="B75" s="4">
        <v>2024</v>
      </c>
      <c r="C75" s="19">
        <v>45302</v>
      </c>
      <c r="D75" s="4" t="s">
        <v>3826</v>
      </c>
      <c r="E75" s="3" t="s">
        <v>268</v>
      </c>
      <c r="F75" s="3" t="s">
        <v>47</v>
      </c>
      <c r="G75" s="13">
        <f>(C75-VLOOKUP(E75,Riders!$A$2:$C$3501,2,FALSE))/365</f>
        <v>27.030136986301368</v>
      </c>
      <c r="H75" s="1">
        <v>5</v>
      </c>
      <c r="I75" s="3">
        <v>36</v>
      </c>
      <c r="J75" s="3">
        <v>22</v>
      </c>
      <c r="K75" s="3">
        <v>28</v>
      </c>
      <c r="L75" s="3">
        <v>86</v>
      </c>
      <c r="M75" s="3">
        <f>0</f>
        <v>0</v>
      </c>
      <c r="N75" s="3">
        <v>2</v>
      </c>
      <c r="O75" s="3">
        <v>5</v>
      </c>
      <c r="P75" s="3">
        <f>0</f>
        <v>0</v>
      </c>
      <c r="Q75" s="3">
        <v>5</v>
      </c>
      <c r="R75" s="3">
        <v>1</v>
      </c>
      <c r="S75" s="3">
        <f>0</f>
        <v>0</v>
      </c>
      <c r="T75" s="3">
        <v>10</v>
      </c>
      <c r="U75" s="3">
        <v>20</v>
      </c>
      <c r="V75" s="3">
        <f>0</f>
        <v>0</v>
      </c>
      <c r="W75" s="3">
        <v>129</v>
      </c>
      <c r="X75" s="107">
        <v>1.7615740740740699E-2</v>
      </c>
      <c r="Y75">
        <v>47.305999999999997</v>
      </c>
    </row>
    <row r="76" spans="1:25" x14ac:dyDescent="0.45">
      <c r="A76" s="4" t="s">
        <v>657</v>
      </c>
      <c r="B76" s="4">
        <v>2024</v>
      </c>
      <c r="C76" s="19">
        <v>45302</v>
      </c>
      <c r="D76" s="4" t="s">
        <v>3826</v>
      </c>
      <c r="E76" s="3" t="s">
        <v>298</v>
      </c>
      <c r="F76" s="3" t="s">
        <v>53</v>
      </c>
      <c r="G76" s="13">
        <f>(C76-VLOOKUP(E76,Riders!$A$2:$C$3501,2,FALSE))/365</f>
        <v>24.490410958904111</v>
      </c>
      <c r="H76" s="1">
        <v>6</v>
      </c>
      <c r="I76" s="3">
        <v>38</v>
      </c>
      <c r="J76" s="3">
        <v>20</v>
      </c>
      <c r="K76" s="3">
        <v>38</v>
      </c>
      <c r="L76" s="3">
        <v>96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v>3</v>
      </c>
      <c r="R76" s="3">
        <f>0</f>
        <v>0</v>
      </c>
      <c r="S76" s="3">
        <f>0</f>
        <v>0</v>
      </c>
      <c r="T76" s="3">
        <f>0</f>
        <v>0</v>
      </c>
      <c r="U76" s="3">
        <v>20</v>
      </c>
      <c r="V76" s="3">
        <f>0</f>
        <v>0</v>
      </c>
      <c r="W76" s="3">
        <v>119</v>
      </c>
      <c r="X76" s="107">
        <v>1.7615740740740699E-2</v>
      </c>
      <c r="Y76">
        <v>47.305999999999997</v>
      </c>
    </row>
    <row r="77" spans="1:25" x14ac:dyDescent="0.45">
      <c r="A77" s="4" t="s">
        <v>657</v>
      </c>
      <c r="B77" s="4">
        <v>2024</v>
      </c>
      <c r="C77" s="19">
        <v>45302</v>
      </c>
      <c r="D77" s="4" t="s">
        <v>3826</v>
      </c>
      <c r="E77" s="3" t="s">
        <v>236</v>
      </c>
      <c r="F77" s="3" t="s">
        <v>51</v>
      </c>
      <c r="G77" s="13">
        <f>(C77-VLOOKUP(E77,Riders!$A$2:$C$3501,2,FALSE))/365</f>
        <v>28.18904109589041</v>
      </c>
      <c r="H77" s="1">
        <v>7</v>
      </c>
      <c r="I77" s="3">
        <v>24</v>
      </c>
      <c r="J77" s="3">
        <v>26</v>
      </c>
      <c r="K77" s="3">
        <v>40</v>
      </c>
      <c r="L77" s="3">
        <v>90</v>
      </c>
      <c r="M77" s="3">
        <f>0</f>
        <v>0</v>
      </c>
      <c r="N77" s="3">
        <v>1</v>
      </c>
      <c r="O77" s="3">
        <f>0</f>
        <v>0</v>
      </c>
      <c r="P77" s="3">
        <v>1</v>
      </c>
      <c r="Q77" s="3">
        <f>0</f>
        <v>0</v>
      </c>
      <c r="R77" s="3">
        <f>0</f>
        <v>0</v>
      </c>
      <c r="S77" s="3">
        <v>3</v>
      </c>
      <c r="T77" s="3">
        <f>0</f>
        <v>0</v>
      </c>
      <c r="U77" s="3">
        <v>20</v>
      </c>
      <c r="V77" s="3">
        <f>0</f>
        <v>0</v>
      </c>
      <c r="W77" s="3">
        <v>115</v>
      </c>
      <c r="X77" s="107">
        <v>1.7615740740740699E-2</v>
      </c>
      <c r="Y77">
        <v>47.305999999999997</v>
      </c>
    </row>
    <row r="78" spans="1:25" x14ac:dyDescent="0.45">
      <c r="A78" s="4" t="s">
        <v>657</v>
      </c>
      <c r="B78" s="4">
        <v>2024</v>
      </c>
      <c r="C78" s="19">
        <v>45302</v>
      </c>
      <c r="D78" s="4" t="s">
        <v>3826</v>
      </c>
      <c r="E78" s="3" t="s">
        <v>222</v>
      </c>
      <c r="F78" s="3" t="s">
        <v>223</v>
      </c>
      <c r="G78" s="13">
        <f>(C78-VLOOKUP(E78,Riders!$A$2:$C$3501,2,FALSE))/365</f>
        <v>24.526027397260275</v>
      </c>
      <c r="H78" s="1">
        <v>8</v>
      </c>
      <c r="I78" s="3">
        <v>14</v>
      </c>
      <c r="J78" s="3">
        <v>30</v>
      </c>
      <c r="K78" s="3">
        <v>30</v>
      </c>
      <c r="L78" s="3">
        <v>74</v>
      </c>
      <c r="M78" s="3">
        <f>0</f>
        <v>0</v>
      </c>
      <c r="N78" s="3">
        <f>0</f>
        <v>0</v>
      </c>
      <c r="O78" s="3">
        <v>3</v>
      </c>
      <c r="P78" s="3">
        <f>0</f>
        <v>0</v>
      </c>
      <c r="Q78" s="3">
        <f>0</f>
        <v>0</v>
      </c>
      <c r="R78" s="3">
        <f>0</f>
        <v>0</v>
      </c>
      <c r="S78" s="3">
        <v>1</v>
      </c>
      <c r="T78" s="3">
        <f>0</f>
        <v>0</v>
      </c>
      <c r="U78" s="3">
        <v>20</v>
      </c>
      <c r="V78" s="3">
        <f>0</f>
        <v>0</v>
      </c>
      <c r="W78" s="3">
        <v>98</v>
      </c>
      <c r="X78" s="107">
        <v>1.7615740740740699E-2</v>
      </c>
      <c r="Y78">
        <v>47.305999999999997</v>
      </c>
    </row>
    <row r="79" spans="1:25" x14ac:dyDescent="0.45">
      <c r="A79" s="4" t="s">
        <v>657</v>
      </c>
      <c r="B79" s="4">
        <v>2024</v>
      </c>
      <c r="C79" s="19">
        <v>45302</v>
      </c>
      <c r="D79" s="4" t="s">
        <v>3826</v>
      </c>
      <c r="E79" s="3" t="s">
        <v>462</v>
      </c>
      <c r="F79" s="3" t="s">
        <v>19</v>
      </c>
      <c r="G79" s="13">
        <f>(C79-VLOOKUP(E79,Riders!$A$2:$C$3501,2,FALSE))/365</f>
        <v>24.627397260273973</v>
      </c>
      <c r="H79" s="1">
        <v>9</v>
      </c>
      <c r="I79" s="3">
        <v>28</v>
      </c>
      <c r="J79" s="3">
        <v>32</v>
      </c>
      <c r="K79" s="3">
        <v>14</v>
      </c>
      <c r="L79" s="3">
        <v>74</v>
      </c>
      <c r="M79" s="3">
        <f>0</f>
        <v>0</v>
      </c>
      <c r="N79" s="3">
        <f>0</f>
        <v>0</v>
      </c>
      <c r="O79" s="3">
        <v>2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f>0</f>
        <v>0</v>
      </c>
      <c r="U79" s="3">
        <v>20</v>
      </c>
      <c r="V79" s="3">
        <f>0</f>
        <v>0</v>
      </c>
      <c r="W79" s="3">
        <v>96</v>
      </c>
      <c r="X79" s="107">
        <v>1.7615740740740699E-2</v>
      </c>
      <c r="Y79">
        <v>47.305999999999997</v>
      </c>
    </row>
    <row r="80" spans="1:25" x14ac:dyDescent="0.45">
      <c r="A80" s="4" t="s">
        <v>657</v>
      </c>
      <c r="B80" s="4">
        <v>2024</v>
      </c>
      <c r="C80" s="19">
        <v>45302</v>
      </c>
      <c r="D80" s="4" t="s">
        <v>3826</v>
      </c>
      <c r="E80" s="3" t="s">
        <v>231</v>
      </c>
      <c r="F80" s="3" t="s">
        <v>232</v>
      </c>
      <c r="G80" s="13">
        <f>(C80-VLOOKUP(E80,Riders!$A$2:$C$3501,2,FALSE))/365</f>
        <v>26.915068493150685</v>
      </c>
      <c r="H80" s="1">
        <v>10</v>
      </c>
      <c r="I80" s="3">
        <v>30</v>
      </c>
      <c r="J80" s="3">
        <v>14</v>
      </c>
      <c r="K80" s="3">
        <v>24</v>
      </c>
      <c r="L80" s="3">
        <v>68</v>
      </c>
      <c r="M80" s="3">
        <v>3</v>
      </c>
      <c r="N80" s="3">
        <f>0</f>
        <v>0</v>
      </c>
      <c r="O80" s="3">
        <f>0</f>
        <v>0</v>
      </c>
      <c r="P80" s="3">
        <f>0</f>
        <v>0</v>
      </c>
      <c r="Q80" s="3">
        <f>0</f>
        <v>0</v>
      </c>
      <c r="R80" s="3">
        <f>0</f>
        <v>0</v>
      </c>
      <c r="S80" s="3">
        <f>0</f>
        <v>0</v>
      </c>
      <c r="T80" s="3">
        <f>0</f>
        <v>0</v>
      </c>
      <c r="U80" s="3">
        <v>20</v>
      </c>
      <c r="V80" s="3">
        <f>0</f>
        <v>0</v>
      </c>
      <c r="W80" s="3">
        <v>91</v>
      </c>
      <c r="X80" s="107">
        <v>1.7615740740740699E-2</v>
      </c>
      <c r="Y80">
        <v>47.305999999999997</v>
      </c>
    </row>
    <row r="81" spans="1:25" x14ac:dyDescent="0.45">
      <c r="A81" s="4" t="s">
        <v>657</v>
      </c>
      <c r="B81" s="4">
        <v>2024</v>
      </c>
      <c r="C81" s="19">
        <v>45302</v>
      </c>
      <c r="D81" s="4" t="s">
        <v>3826</v>
      </c>
      <c r="E81" s="3" t="s">
        <v>226</v>
      </c>
      <c r="F81" s="3" t="s">
        <v>120</v>
      </c>
      <c r="G81" s="13">
        <f>(C81-VLOOKUP(E81,Riders!$A$2:$C$3501,2,FALSE))/365</f>
        <v>25.372602739726027</v>
      </c>
      <c r="H81" s="1">
        <v>11</v>
      </c>
      <c r="I81" s="3">
        <v>22</v>
      </c>
      <c r="J81" s="3">
        <v>16</v>
      </c>
      <c r="K81" s="3">
        <v>26</v>
      </c>
      <c r="L81" s="3">
        <v>64</v>
      </c>
      <c r="M81" s="3">
        <f>0</f>
        <v>0</v>
      </c>
      <c r="N81" s="3">
        <f>0</f>
        <v>0</v>
      </c>
      <c r="O81" s="3">
        <v>1</v>
      </c>
      <c r="P81" s="3">
        <f>0</f>
        <v>0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v>20</v>
      </c>
      <c r="V81" s="3">
        <f>0</f>
        <v>0</v>
      </c>
      <c r="W81" s="3">
        <v>85</v>
      </c>
      <c r="X81" s="107">
        <v>1.7615740740740699E-2</v>
      </c>
      <c r="Y81">
        <v>47.305999999999997</v>
      </c>
    </row>
    <row r="82" spans="1:25" x14ac:dyDescent="0.45">
      <c r="A82" s="4" t="s">
        <v>657</v>
      </c>
      <c r="B82" s="4">
        <v>2024</v>
      </c>
      <c r="C82" s="19">
        <v>45302</v>
      </c>
      <c r="D82" s="4" t="s">
        <v>3826</v>
      </c>
      <c r="E82" s="3" t="s">
        <v>228</v>
      </c>
      <c r="F82" s="3" t="s">
        <v>15</v>
      </c>
      <c r="G82" s="13">
        <f>(C82-VLOOKUP(E82,Riders!$A$2:$C$3501,2,FALSE))/365</f>
        <v>24.545205479452054</v>
      </c>
      <c r="H82" s="1">
        <v>12</v>
      </c>
      <c r="I82" s="3">
        <v>20</v>
      </c>
      <c r="J82" s="3">
        <v>18</v>
      </c>
      <c r="K82" s="3">
        <v>12</v>
      </c>
      <c r="L82" s="3">
        <v>50</v>
      </c>
      <c r="M82" s="3">
        <v>1</v>
      </c>
      <c r="N82" s="3">
        <v>5</v>
      </c>
      <c r="O82" s="3">
        <f>0</f>
        <v>0</v>
      </c>
      <c r="P82" s="3">
        <f>0</f>
        <v>0</v>
      </c>
      <c r="Q82" s="3">
        <f>0</f>
        <v>0</v>
      </c>
      <c r="R82" s="3">
        <f>0</f>
        <v>0</v>
      </c>
      <c r="S82" s="3">
        <f>0</f>
        <v>0</v>
      </c>
      <c r="T82" s="3">
        <f>0</f>
        <v>0</v>
      </c>
      <c r="U82" s="3">
        <v>20</v>
      </c>
      <c r="V82" s="3">
        <f>0</f>
        <v>0</v>
      </c>
      <c r="W82" s="3">
        <v>76</v>
      </c>
      <c r="X82" s="107">
        <v>1.7615740740740699E-2</v>
      </c>
      <c r="Y82">
        <v>47.305999999999997</v>
      </c>
    </row>
    <row r="83" spans="1:25" x14ac:dyDescent="0.45">
      <c r="A83" s="4" t="s">
        <v>657</v>
      </c>
      <c r="B83" s="4">
        <v>2024</v>
      </c>
      <c r="C83" s="19">
        <v>45302</v>
      </c>
      <c r="D83" s="4" t="s">
        <v>3826</v>
      </c>
      <c r="E83" s="3" t="s">
        <v>3834</v>
      </c>
      <c r="F83" s="3" t="s">
        <v>49</v>
      </c>
      <c r="G83" s="13" t="e">
        <f>(C83-VLOOKUP(E83,Riders!$A$2:$C$3501,2,FALSE))/365</f>
        <v>#N/A</v>
      </c>
      <c r="H83" s="1">
        <v>13</v>
      </c>
      <c r="I83" s="3">
        <v>18</v>
      </c>
      <c r="J83" s="3">
        <v>36</v>
      </c>
      <c r="K83" s="3">
        <v>20</v>
      </c>
      <c r="L83" s="3">
        <v>74</v>
      </c>
      <c r="M83" s="3">
        <f>0</f>
        <v>0</v>
      </c>
      <c r="N83" s="3">
        <f>0</f>
        <v>0</v>
      </c>
      <c r="O83" s="3">
        <f>0</f>
        <v>0</v>
      </c>
      <c r="P83" s="3">
        <f>0</f>
        <v>0</v>
      </c>
      <c r="Q83" s="3">
        <f>0</f>
        <v>0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v>74</v>
      </c>
      <c r="X83" s="107">
        <v>1.7615740740740699E-2</v>
      </c>
      <c r="Y83">
        <v>47.305999999999997</v>
      </c>
    </row>
    <row r="84" spans="1:25" x14ac:dyDescent="0.45">
      <c r="A84" s="4" t="s">
        <v>657</v>
      </c>
      <c r="B84" s="4">
        <v>2024</v>
      </c>
      <c r="C84" s="19">
        <v>45302</v>
      </c>
      <c r="D84" s="4" t="s">
        <v>3826</v>
      </c>
      <c r="E84" s="3" t="s">
        <v>229</v>
      </c>
      <c r="F84" s="3" t="s">
        <v>61</v>
      </c>
      <c r="G84" s="13">
        <f>(C84-VLOOKUP(E84,Riders!$A$2:$C$3501,2,FALSE))/365</f>
        <v>25.345205479452055</v>
      </c>
      <c r="H84" s="1">
        <v>14</v>
      </c>
      <c r="I84" s="3">
        <v>16</v>
      </c>
      <c r="J84" s="3">
        <v>28</v>
      </c>
      <c r="K84" s="3">
        <v>8</v>
      </c>
      <c r="L84" s="3">
        <v>52</v>
      </c>
      <c r="M84" s="3">
        <v>2</v>
      </c>
      <c r="N84" s="3">
        <v>3</v>
      </c>
      <c r="O84" s="3">
        <f>0</f>
        <v>0</v>
      </c>
      <c r="P84" s="3">
        <f>0</f>
        <v>0</v>
      </c>
      <c r="Q84" s="3">
        <f>0</f>
        <v>0</v>
      </c>
      <c r="R84" s="3">
        <f>0</f>
        <v>0</v>
      </c>
      <c r="S84" s="3">
        <f>0</f>
        <v>0</v>
      </c>
      <c r="T84" s="3">
        <f>0</f>
        <v>0</v>
      </c>
      <c r="U84" s="3">
        <f>0</f>
        <v>0</v>
      </c>
      <c r="V84" s="3">
        <f>0</f>
        <v>0</v>
      </c>
      <c r="W84" s="3">
        <v>57</v>
      </c>
      <c r="X84" s="107">
        <v>1.7615740740740699E-2</v>
      </c>
      <c r="Y84">
        <v>47.305999999999997</v>
      </c>
    </row>
    <row r="85" spans="1:25" x14ac:dyDescent="0.45">
      <c r="A85" s="4" t="s">
        <v>657</v>
      </c>
      <c r="B85" s="4">
        <v>2024</v>
      </c>
      <c r="C85" s="19">
        <v>45302</v>
      </c>
      <c r="D85" s="4" t="s">
        <v>3826</v>
      </c>
      <c r="E85" s="3" t="s">
        <v>1333</v>
      </c>
      <c r="F85" s="3" t="s">
        <v>238</v>
      </c>
      <c r="G85" s="13">
        <f>(C85-VLOOKUP(E85,Riders!$A$2:$C$3501,2,FALSE))/365</f>
        <v>23.043835616438358</v>
      </c>
      <c r="H85" s="1">
        <v>15</v>
      </c>
      <c r="I85" s="3">
        <v>4</v>
      </c>
      <c r="J85" s="3">
        <v>12</v>
      </c>
      <c r="K85" s="3">
        <v>18</v>
      </c>
      <c r="L85" s="3">
        <v>34</v>
      </c>
      <c r="M85" s="3">
        <f>0</f>
        <v>0</v>
      </c>
      <c r="N85" s="3">
        <f>0</f>
        <v>0</v>
      </c>
      <c r="O85" s="3">
        <f>0</f>
        <v>0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v>20</v>
      </c>
      <c r="V85" s="3">
        <f>0</f>
        <v>0</v>
      </c>
      <c r="W85" s="3">
        <v>54</v>
      </c>
      <c r="X85" s="107">
        <v>1.7615740740740699E-2</v>
      </c>
      <c r="Y85">
        <v>47.305999999999997</v>
      </c>
    </row>
    <row r="86" spans="1:25" x14ac:dyDescent="0.45">
      <c r="A86" s="4" t="s">
        <v>657</v>
      </c>
      <c r="B86" s="4">
        <v>2024</v>
      </c>
      <c r="C86" s="19">
        <v>45302</v>
      </c>
      <c r="D86" s="4" t="s">
        <v>3826</v>
      </c>
      <c r="E86" s="3" t="s">
        <v>3835</v>
      </c>
      <c r="F86" s="3" t="s">
        <v>230</v>
      </c>
      <c r="G86" s="13" t="e">
        <f>(C86-VLOOKUP(E86,Riders!$A$2:$C$3501,2,FALSE))/365</f>
        <v>#N/A</v>
      </c>
      <c r="H86" s="1">
        <v>16</v>
      </c>
      <c r="I86" s="3">
        <v>12</v>
      </c>
      <c r="J86" s="3">
        <v>6</v>
      </c>
      <c r="K86" s="3">
        <v>16</v>
      </c>
      <c r="L86" s="3">
        <v>34</v>
      </c>
      <c r="M86" s="3">
        <f>0</f>
        <v>0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f>0</f>
        <v>0</v>
      </c>
      <c r="U86" s="3">
        <f>0</f>
        <v>0</v>
      </c>
      <c r="V86" s="3">
        <v>20</v>
      </c>
      <c r="W86" s="3">
        <v>14</v>
      </c>
      <c r="X86" s="107">
        <v>1.7615740740740699E-2</v>
      </c>
      <c r="Y86">
        <v>47.305999999999997</v>
      </c>
    </row>
    <row r="87" spans="1:25" x14ac:dyDescent="0.45">
      <c r="A87" s="4" t="s">
        <v>657</v>
      </c>
      <c r="B87" s="4">
        <v>2024</v>
      </c>
      <c r="C87" s="19">
        <v>45302</v>
      </c>
      <c r="D87" s="4" t="s">
        <v>3826</v>
      </c>
      <c r="E87" s="3" t="s">
        <v>597</v>
      </c>
      <c r="F87" s="3" t="s">
        <v>243</v>
      </c>
      <c r="G87" s="13">
        <f>(C87-VLOOKUP(E87,Riders!$A$2:$C$3501,2,FALSE))/365</f>
        <v>20.232876712328768</v>
      </c>
      <c r="H87" s="1">
        <v>17</v>
      </c>
      <c r="I87" s="3">
        <v>10</v>
      </c>
      <c r="J87" s="3">
        <v>10</v>
      </c>
      <c r="K87" s="3">
        <v>6</v>
      </c>
      <c r="L87" s="3">
        <v>26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f>0</f>
        <v>0</v>
      </c>
      <c r="V87" s="3">
        <v>20</v>
      </c>
      <c r="W87" s="3">
        <v>6</v>
      </c>
      <c r="X87" s="107">
        <v>1.7615740740740699E-2</v>
      </c>
      <c r="Y87">
        <v>47.305999999999997</v>
      </c>
    </row>
    <row r="88" spans="1:25" x14ac:dyDescent="0.45">
      <c r="A88" s="27" t="s">
        <v>657</v>
      </c>
      <c r="B88" s="27">
        <v>2024</v>
      </c>
      <c r="C88" s="129">
        <v>45302</v>
      </c>
      <c r="D88" s="4" t="s">
        <v>3826</v>
      </c>
      <c r="E88" s="3" t="s">
        <v>3829</v>
      </c>
      <c r="F88" s="3" t="s">
        <v>247</v>
      </c>
      <c r="G88" s="13" t="e">
        <f>(C88-VLOOKUP(E88,Riders!$A$2:$C$3501,2,FALSE))/365</f>
        <v>#N/A</v>
      </c>
      <c r="H88" s="1">
        <v>18</v>
      </c>
      <c r="I88" s="3">
        <v>6</v>
      </c>
      <c r="J88" s="3">
        <v>8</v>
      </c>
      <c r="K88" s="3">
        <v>10</v>
      </c>
      <c r="L88" s="3">
        <v>24</v>
      </c>
      <c r="M88" s="3">
        <f>0</f>
        <v>0</v>
      </c>
      <c r="N88" s="3">
        <f>0</f>
        <v>0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v>20</v>
      </c>
      <c r="W88" s="3">
        <v>4</v>
      </c>
      <c r="X88" s="107">
        <v>1.7615740740740699E-2</v>
      </c>
      <c r="Y88">
        <v>47.305999999999997</v>
      </c>
    </row>
    <row r="89" spans="1:25" x14ac:dyDescent="0.45">
      <c r="A89" s="4" t="s">
        <v>657</v>
      </c>
      <c r="B89" s="4">
        <v>2024</v>
      </c>
      <c r="C89" s="19">
        <v>45302</v>
      </c>
      <c r="D89" s="4" t="s">
        <v>3826</v>
      </c>
      <c r="E89" s="3" t="s">
        <v>2453</v>
      </c>
      <c r="F89" s="3" t="s">
        <v>31</v>
      </c>
      <c r="G89" s="13">
        <f>(C89-VLOOKUP(E89,Riders!$A$2:$C$3501,2,FALSE))/365</f>
        <v>22.827397260273973</v>
      </c>
      <c r="H89" s="1">
        <v>19</v>
      </c>
      <c r="I89" s="3">
        <v>8</v>
      </c>
      <c r="J89" s="3">
        <v>4</v>
      </c>
      <c r="K89" s="3">
        <v>4</v>
      </c>
      <c r="L89" s="3">
        <v>16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 t="s">
        <v>308</v>
      </c>
      <c r="X89" s="107">
        <v>1.7615740740740699E-2</v>
      </c>
      <c r="Y89">
        <v>47.305999999999997</v>
      </c>
    </row>
    <row r="90" spans="1:25" x14ac:dyDescent="0.45">
      <c r="A90" s="3" t="s">
        <v>102</v>
      </c>
      <c r="B90" s="3">
        <v>2023</v>
      </c>
      <c r="C90" s="19">
        <v>45147</v>
      </c>
      <c r="D90" s="3" t="s">
        <v>13</v>
      </c>
      <c r="E90" s="3" t="s">
        <v>214</v>
      </c>
      <c r="F90" s="3" t="s">
        <v>67</v>
      </c>
      <c r="G90" s="13">
        <f>(C90-VLOOKUP(E90,Riders!$A$2:$C$3501,2,FALSE))/365</f>
        <v>28.643835616438356</v>
      </c>
      <c r="H90" s="3">
        <v>1</v>
      </c>
      <c r="I90" s="3">
        <v>38</v>
      </c>
      <c r="J90" s="3">
        <v>40</v>
      </c>
      <c r="K90" s="3">
        <v>38</v>
      </c>
      <c r="L90" s="3">
        <v>116</v>
      </c>
      <c r="M90" s="3">
        <f>0</f>
        <v>0</v>
      </c>
      <c r="N90" s="3">
        <f>0</f>
        <v>0</v>
      </c>
      <c r="O90" s="3">
        <v>5</v>
      </c>
      <c r="P90" s="3">
        <f>0</f>
        <v>0</v>
      </c>
      <c r="Q90" s="3">
        <v>3</v>
      </c>
      <c r="R90" s="3">
        <f>0</f>
        <v>0</v>
      </c>
      <c r="S90" s="3">
        <v>1</v>
      </c>
      <c r="T90" s="3">
        <f>0</f>
        <v>0</v>
      </c>
      <c r="U90" s="3">
        <v>20</v>
      </c>
      <c r="V90" s="3">
        <f>0</f>
        <v>0</v>
      </c>
      <c r="W90" s="3">
        <v>145</v>
      </c>
      <c r="X90" s="107">
        <v>1.6782407407407409E-2</v>
      </c>
      <c r="Y90">
        <v>49.655000000000001</v>
      </c>
    </row>
    <row r="91" spans="1:25" x14ac:dyDescent="0.45">
      <c r="A91" s="3" t="s">
        <v>102</v>
      </c>
      <c r="B91" s="3">
        <v>2023</v>
      </c>
      <c r="C91" s="19">
        <v>45147</v>
      </c>
      <c r="D91" s="3" t="s">
        <v>13</v>
      </c>
      <c r="E91" s="3" t="s">
        <v>237</v>
      </c>
      <c r="F91" s="3" t="s">
        <v>238</v>
      </c>
      <c r="G91" s="13">
        <f>(C91-VLOOKUP(E91,Riders!$A$2:$C$3501,2,FALSE))/365</f>
        <v>27.227397260273971</v>
      </c>
      <c r="H91" s="3">
        <v>2</v>
      </c>
      <c r="I91" s="3">
        <v>32</v>
      </c>
      <c r="J91" s="3">
        <v>26</v>
      </c>
      <c r="K91" s="3">
        <v>30</v>
      </c>
      <c r="L91" s="3">
        <v>88</v>
      </c>
      <c r="M91" s="3">
        <f>0</f>
        <v>0</v>
      </c>
      <c r="N91" s="3">
        <f>0</f>
        <v>0</v>
      </c>
      <c r="O91" s="3">
        <f>0</f>
        <v>0</v>
      </c>
      <c r="P91" s="3">
        <v>1</v>
      </c>
      <c r="Q91" s="3">
        <v>2</v>
      </c>
      <c r="R91" s="3">
        <v>2</v>
      </c>
      <c r="S91" s="3">
        <v>3</v>
      </c>
      <c r="T91" s="3">
        <f>0</f>
        <v>0</v>
      </c>
      <c r="U91" s="3">
        <v>40</v>
      </c>
      <c r="V91" s="3">
        <f>0</f>
        <v>0</v>
      </c>
      <c r="W91" s="3">
        <v>136</v>
      </c>
      <c r="X91" s="107">
        <v>1.6782407407407409E-2</v>
      </c>
      <c r="Y91">
        <v>49.655000000000001</v>
      </c>
    </row>
    <row r="92" spans="1:25" x14ac:dyDescent="0.45">
      <c r="A92" s="3" t="s">
        <v>102</v>
      </c>
      <c r="B92" s="3">
        <v>2023</v>
      </c>
      <c r="C92" s="19">
        <v>45147</v>
      </c>
      <c r="D92" s="3" t="s">
        <v>13</v>
      </c>
      <c r="E92" s="3" t="s">
        <v>236</v>
      </c>
      <c r="F92" s="3" t="s">
        <v>51</v>
      </c>
      <c r="G92" s="13">
        <f>(C92-VLOOKUP(E92,Riders!$A$2:$C$3501,2,FALSE))/365</f>
        <v>27.764383561643836</v>
      </c>
      <c r="H92" s="3">
        <v>3</v>
      </c>
      <c r="I92" s="3">
        <v>30</v>
      </c>
      <c r="J92" s="3">
        <v>8</v>
      </c>
      <c r="K92" s="3">
        <v>40</v>
      </c>
      <c r="L92" s="3">
        <v>78</v>
      </c>
      <c r="M92" s="3">
        <f>0</f>
        <v>0</v>
      </c>
      <c r="N92" s="3">
        <f>0</f>
        <v>0</v>
      </c>
      <c r="O92" s="3">
        <f>0</f>
        <v>0</v>
      </c>
      <c r="P92" s="3">
        <v>2</v>
      </c>
      <c r="Q92" s="3">
        <f>0</f>
        <v>0</v>
      </c>
      <c r="R92" s="3">
        <v>5</v>
      </c>
      <c r="S92" s="3">
        <v>2</v>
      </c>
      <c r="T92" s="3">
        <v>6</v>
      </c>
      <c r="U92" s="3">
        <v>40</v>
      </c>
      <c r="V92" s="3">
        <f>0</f>
        <v>0</v>
      </c>
      <c r="W92" s="3">
        <v>133</v>
      </c>
      <c r="X92" s="107">
        <v>1.6782407407407399E-2</v>
      </c>
      <c r="Y92">
        <v>49.655000000000001</v>
      </c>
    </row>
    <row r="93" spans="1:25" x14ac:dyDescent="0.45">
      <c r="A93" s="3" t="s">
        <v>102</v>
      </c>
      <c r="B93" s="3">
        <v>2023</v>
      </c>
      <c r="C93" s="19">
        <v>45147</v>
      </c>
      <c r="D93" s="3" t="s">
        <v>13</v>
      </c>
      <c r="E93" s="3" t="s">
        <v>269</v>
      </c>
      <c r="F93" s="3" t="s">
        <v>25</v>
      </c>
      <c r="G93" s="13">
        <f>(C93-VLOOKUP(E93,Riders!$A$2:$C$3501,2,FALSE))/365</f>
        <v>29.43013698630137</v>
      </c>
      <c r="H93" s="3">
        <v>4</v>
      </c>
      <c r="I93" s="3">
        <v>34</v>
      </c>
      <c r="J93" s="3">
        <v>22</v>
      </c>
      <c r="K93" s="3">
        <v>14</v>
      </c>
      <c r="L93" s="3">
        <v>70</v>
      </c>
      <c r="M93" s="3">
        <f>0</f>
        <v>0</v>
      </c>
      <c r="N93" s="3">
        <v>5</v>
      </c>
      <c r="O93" s="3">
        <f>0</f>
        <v>0</v>
      </c>
      <c r="P93" s="3">
        <f>0</f>
        <v>0</v>
      </c>
      <c r="Q93" s="3">
        <v>5</v>
      </c>
      <c r="R93" s="3">
        <v>3</v>
      </c>
      <c r="S93" s="3">
        <f>0</f>
        <v>0</v>
      </c>
      <c r="T93" s="3">
        <v>4</v>
      </c>
      <c r="U93" s="3">
        <v>40</v>
      </c>
      <c r="V93" s="3">
        <f>0</f>
        <v>0</v>
      </c>
      <c r="W93" s="3">
        <v>127</v>
      </c>
      <c r="X93" s="107">
        <v>1.6782407407407399E-2</v>
      </c>
      <c r="Y93">
        <v>49.655000000000001</v>
      </c>
    </row>
    <row r="94" spans="1:25" x14ac:dyDescent="0.45">
      <c r="A94" s="3" t="s">
        <v>102</v>
      </c>
      <c r="B94" s="3">
        <v>2023</v>
      </c>
      <c r="C94" s="19">
        <v>45147</v>
      </c>
      <c r="D94" s="3" t="s">
        <v>13</v>
      </c>
      <c r="E94" s="3" t="s">
        <v>422</v>
      </c>
      <c r="F94" s="3" t="s">
        <v>17</v>
      </c>
      <c r="G94" s="13">
        <f>(C94-VLOOKUP(E94,Riders!$A$2:$C$3501,2,FALSE))/365</f>
        <v>24.30958904109589</v>
      </c>
      <c r="H94" s="3">
        <v>5</v>
      </c>
      <c r="I94" s="3">
        <v>20</v>
      </c>
      <c r="J94" s="3">
        <v>38</v>
      </c>
      <c r="K94" s="3">
        <v>36</v>
      </c>
      <c r="L94" s="3">
        <v>94</v>
      </c>
      <c r="M94" s="3">
        <f>0</f>
        <v>0</v>
      </c>
      <c r="N94" s="3">
        <f>0</f>
        <v>0</v>
      </c>
      <c r="O94" s="3">
        <f>0</f>
        <v>0</v>
      </c>
      <c r="P94" s="3">
        <v>3</v>
      </c>
      <c r="Q94" s="3">
        <f>0</f>
        <v>0</v>
      </c>
      <c r="R94" s="3">
        <f>0</f>
        <v>0</v>
      </c>
      <c r="S94" s="3">
        <f>0</f>
        <v>0</v>
      </c>
      <c r="T94" s="3">
        <f>0</f>
        <v>0</v>
      </c>
      <c r="U94" s="3">
        <v>20</v>
      </c>
      <c r="V94" s="3">
        <f>0</f>
        <v>0</v>
      </c>
      <c r="W94" s="3">
        <v>117</v>
      </c>
      <c r="X94" s="107">
        <v>1.6782407407407399E-2</v>
      </c>
      <c r="Y94">
        <v>49.655000000000001</v>
      </c>
    </row>
    <row r="95" spans="1:25" x14ac:dyDescent="0.45">
      <c r="A95" s="3" t="s">
        <v>102</v>
      </c>
      <c r="B95" s="3">
        <v>2023</v>
      </c>
      <c r="C95" s="19">
        <v>45147</v>
      </c>
      <c r="D95" s="3" t="s">
        <v>13</v>
      </c>
      <c r="E95" s="3" t="s">
        <v>274</v>
      </c>
      <c r="F95" s="3" t="s">
        <v>29</v>
      </c>
      <c r="G95" s="13">
        <f>(C95-VLOOKUP(E95,Riders!$A$2:$C$3501,2,FALSE))/365</f>
        <v>22.608219178082191</v>
      </c>
      <c r="H95" s="3">
        <v>6</v>
      </c>
      <c r="I95" s="3">
        <v>40</v>
      </c>
      <c r="J95" s="3">
        <v>36</v>
      </c>
      <c r="K95" s="3">
        <v>20</v>
      </c>
      <c r="L95" s="3">
        <v>96</v>
      </c>
      <c r="M95" s="3">
        <v>5</v>
      </c>
      <c r="N95" s="3">
        <v>3</v>
      </c>
      <c r="O95" s="3">
        <v>3</v>
      </c>
      <c r="P95" s="3">
        <f>0</f>
        <v>0</v>
      </c>
      <c r="Q95" s="3">
        <f>0</f>
        <v>0</v>
      </c>
      <c r="R95" s="3">
        <f>0</f>
        <v>0</v>
      </c>
      <c r="S95" s="3">
        <v>5</v>
      </c>
      <c r="T95" s="3">
        <f>0</f>
        <v>0</v>
      </c>
      <c r="U95" s="3">
        <f>0</f>
        <v>0</v>
      </c>
      <c r="V95" s="3">
        <f>0</f>
        <v>0</v>
      </c>
      <c r="W95" s="3">
        <v>112</v>
      </c>
      <c r="X95" s="107">
        <v>1.6782407407407399E-2</v>
      </c>
      <c r="Y95">
        <v>49.655000000000001</v>
      </c>
    </row>
    <row r="96" spans="1:25" x14ac:dyDescent="0.45">
      <c r="A96" s="3" t="s">
        <v>102</v>
      </c>
      <c r="B96" s="3">
        <v>2023</v>
      </c>
      <c r="C96" s="19">
        <v>45147</v>
      </c>
      <c r="D96" s="3" t="s">
        <v>13</v>
      </c>
      <c r="E96" s="3" t="s">
        <v>268</v>
      </c>
      <c r="F96" s="3" t="s">
        <v>47</v>
      </c>
      <c r="G96" s="13">
        <f>(C96-VLOOKUP(E96,Riders!$A$2:$C$3501,2,FALSE))/365</f>
        <v>26.605479452054794</v>
      </c>
      <c r="H96" s="3">
        <v>7</v>
      </c>
      <c r="I96" s="3">
        <v>4</v>
      </c>
      <c r="J96" s="3">
        <v>34</v>
      </c>
      <c r="K96" s="3">
        <v>4</v>
      </c>
      <c r="L96" s="3">
        <v>42</v>
      </c>
      <c r="M96" s="3">
        <f>0</f>
        <v>0</v>
      </c>
      <c r="N96" s="3">
        <v>1</v>
      </c>
      <c r="O96" s="3">
        <f>0</f>
        <v>0</v>
      </c>
      <c r="P96" s="3">
        <v>5</v>
      </c>
      <c r="Q96" s="3">
        <f>0</f>
        <v>0</v>
      </c>
      <c r="R96" s="3">
        <f>0</f>
        <v>0</v>
      </c>
      <c r="S96" s="3">
        <f>0</f>
        <v>0</v>
      </c>
      <c r="T96" s="3">
        <v>10</v>
      </c>
      <c r="U96" s="3">
        <v>20</v>
      </c>
      <c r="V96" s="3">
        <f>0</f>
        <v>0</v>
      </c>
      <c r="W96" s="3">
        <v>78</v>
      </c>
      <c r="X96" s="107">
        <v>1.6782407407407399E-2</v>
      </c>
      <c r="Y96">
        <v>49.655000000000001</v>
      </c>
    </row>
    <row r="97" spans="1:25" x14ac:dyDescent="0.45">
      <c r="A97" s="3" t="s">
        <v>102</v>
      </c>
      <c r="B97" s="3">
        <v>2023</v>
      </c>
      <c r="C97" s="19">
        <v>45147</v>
      </c>
      <c r="D97" s="3" t="s">
        <v>13</v>
      </c>
      <c r="E97" s="3" t="s">
        <v>221</v>
      </c>
      <c r="F97" s="3" t="s">
        <v>40</v>
      </c>
      <c r="G97" s="13">
        <f>(C97-VLOOKUP(E97,Riders!$A$2:$C$3501,2,FALSE))/365</f>
        <v>26.347945205479451</v>
      </c>
      <c r="H97" s="3">
        <v>8</v>
      </c>
      <c r="I97" s="3">
        <v>24</v>
      </c>
      <c r="J97" s="3">
        <v>32</v>
      </c>
      <c r="K97" s="3">
        <v>18</v>
      </c>
      <c r="L97" s="3">
        <v>74</v>
      </c>
      <c r="M97" s="3">
        <f>0</f>
        <v>0</v>
      </c>
      <c r="N97" s="3">
        <f>0</f>
        <v>0</v>
      </c>
      <c r="O97" s="3">
        <f>0</f>
        <v>0</v>
      </c>
      <c r="P97" s="3">
        <f>0</f>
        <v>0</v>
      </c>
      <c r="Q97" s="3">
        <f>0</f>
        <v>0</v>
      </c>
      <c r="R97" s="3">
        <f>0</f>
        <v>0</v>
      </c>
      <c r="S97" s="3">
        <f>0</f>
        <v>0</v>
      </c>
      <c r="T97" s="3">
        <f>0</f>
        <v>0</v>
      </c>
      <c r="U97" s="3">
        <f>0</f>
        <v>0</v>
      </c>
      <c r="V97" s="3">
        <f>0</f>
        <v>0</v>
      </c>
      <c r="W97" s="3">
        <v>74</v>
      </c>
      <c r="X97" s="107">
        <v>1.6782407407407399E-2</v>
      </c>
      <c r="Y97">
        <v>49.655000000000001</v>
      </c>
    </row>
    <row r="98" spans="1:25" x14ac:dyDescent="0.45">
      <c r="A98" s="3" t="s">
        <v>102</v>
      </c>
      <c r="B98" s="3">
        <v>2023</v>
      </c>
      <c r="C98" s="19">
        <v>45147</v>
      </c>
      <c r="D98" s="3" t="s">
        <v>13</v>
      </c>
      <c r="E98" s="3" t="s">
        <v>291</v>
      </c>
      <c r="F98" s="3" t="s">
        <v>56</v>
      </c>
      <c r="G98" s="13">
        <f>(C98-VLOOKUP(E98,Riders!$A$2:$C$3501,2,FALSE))/365</f>
        <v>22.315068493150687</v>
      </c>
      <c r="H98" s="3">
        <v>9</v>
      </c>
      <c r="I98" s="3">
        <v>14</v>
      </c>
      <c r="J98" s="3">
        <v>28</v>
      </c>
      <c r="K98" s="3">
        <v>24</v>
      </c>
      <c r="L98" s="3">
        <v>66</v>
      </c>
      <c r="M98" s="3">
        <v>3</v>
      </c>
      <c r="N98" s="3">
        <f>0</f>
        <v>0</v>
      </c>
      <c r="O98" s="3">
        <f>0</f>
        <v>0</v>
      </c>
      <c r="P98" s="3">
        <f>0</f>
        <v>0</v>
      </c>
      <c r="Q98" s="3">
        <f>0</f>
        <v>0</v>
      </c>
      <c r="R98" s="3">
        <v>1</v>
      </c>
      <c r="S98" s="3">
        <f>0</f>
        <v>0</v>
      </c>
      <c r="T98" s="3">
        <f>0</f>
        <v>0</v>
      </c>
      <c r="U98" s="3">
        <f>0</f>
        <v>0</v>
      </c>
      <c r="V98" s="3">
        <f>0</f>
        <v>0</v>
      </c>
      <c r="W98" s="3">
        <v>70</v>
      </c>
      <c r="X98" s="107">
        <v>1.6782407407407399E-2</v>
      </c>
      <c r="Y98">
        <v>49.655000000000001</v>
      </c>
    </row>
    <row r="99" spans="1:25" x14ac:dyDescent="0.45">
      <c r="A99" s="3" t="s">
        <v>102</v>
      </c>
      <c r="B99" s="3">
        <v>2023</v>
      </c>
      <c r="C99" s="19">
        <v>45147</v>
      </c>
      <c r="D99" s="3" t="s">
        <v>13</v>
      </c>
      <c r="E99" s="3" t="s">
        <v>222</v>
      </c>
      <c r="F99" s="3" t="s">
        <v>223</v>
      </c>
      <c r="G99" s="13">
        <f>(C99-VLOOKUP(E99,Riders!$A$2:$C$3501,2,FALSE))/365</f>
        <v>24.101369863013698</v>
      </c>
      <c r="H99" s="3">
        <v>10</v>
      </c>
      <c r="I99" s="3">
        <v>22</v>
      </c>
      <c r="J99" s="3">
        <v>16</v>
      </c>
      <c r="K99" s="3">
        <v>32</v>
      </c>
      <c r="L99" s="3">
        <v>70</v>
      </c>
      <c r="M99" s="3">
        <f>0</f>
        <v>0</v>
      </c>
      <c r="N99" s="3">
        <f>0</f>
        <v>0</v>
      </c>
      <c r="O99" s="3">
        <f>0</f>
        <v>0</v>
      </c>
      <c r="P99" s="3">
        <f>0</f>
        <v>0</v>
      </c>
      <c r="Q99" s="3">
        <f>0</f>
        <v>0</v>
      </c>
      <c r="R99" s="3">
        <f>0</f>
        <v>0</v>
      </c>
      <c r="S99" s="3">
        <f>0</f>
        <v>0</v>
      </c>
      <c r="T99" s="3">
        <f>0</f>
        <v>0</v>
      </c>
      <c r="U99" s="3">
        <f>0</f>
        <v>0</v>
      </c>
      <c r="V99" s="3">
        <f>0</f>
        <v>0</v>
      </c>
      <c r="W99" s="3">
        <v>70</v>
      </c>
      <c r="X99" s="107">
        <v>1.6782407407407399E-2</v>
      </c>
      <c r="Y99">
        <v>49.655000000000001</v>
      </c>
    </row>
    <row r="100" spans="1:25" x14ac:dyDescent="0.45">
      <c r="A100" s="3" t="s">
        <v>102</v>
      </c>
      <c r="B100" s="3">
        <v>2023</v>
      </c>
      <c r="C100" s="19">
        <v>45147</v>
      </c>
      <c r="D100" s="3" t="s">
        <v>13</v>
      </c>
      <c r="E100" s="3" t="s">
        <v>298</v>
      </c>
      <c r="F100" s="3" t="s">
        <v>53</v>
      </c>
      <c r="G100" s="13">
        <f>(C100-VLOOKUP(E100,Riders!$A$2:$C$3501,2,FALSE))/365</f>
        <v>24.065753424657533</v>
      </c>
      <c r="H100" s="3">
        <v>11</v>
      </c>
      <c r="I100" s="3">
        <v>36</v>
      </c>
      <c r="J100" s="3">
        <v>18</v>
      </c>
      <c r="K100" s="3">
        <v>34</v>
      </c>
      <c r="L100" s="3">
        <v>88</v>
      </c>
      <c r="M100" s="3">
        <f>0</f>
        <v>0</v>
      </c>
      <c r="N100" s="3">
        <f>0</f>
        <v>0</v>
      </c>
      <c r="O100" s="3">
        <f>0</f>
        <v>0</v>
      </c>
      <c r="P100" s="3">
        <f>0</f>
        <v>0</v>
      </c>
      <c r="Q100" s="3">
        <f>0</f>
        <v>0</v>
      </c>
      <c r="R100" s="3">
        <f>0</f>
        <v>0</v>
      </c>
      <c r="S100" s="3">
        <f>0</f>
        <v>0</v>
      </c>
      <c r="T100" s="3">
        <f>0</f>
        <v>0</v>
      </c>
      <c r="U100" s="3">
        <f>0</f>
        <v>0</v>
      </c>
      <c r="V100" s="3">
        <v>20</v>
      </c>
      <c r="W100" s="3">
        <v>68</v>
      </c>
      <c r="X100" s="107">
        <v>1.6782407407407399E-2</v>
      </c>
      <c r="Y100">
        <v>49.655000000000001</v>
      </c>
    </row>
    <row r="101" spans="1:25" x14ac:dyDescent="0.45">
      <c r="A101" s="3" t="s">
        <v>102</v>
      </c>
      <c r="B101" s="3">
        <v>2023</v>
      </c>
      <c r="C101" s="19">
        <v>45147</v>
      </c>
      <c r="D101" s="3" t="s">
        <v>13</v>
      </c>
      <c r="E101" s="3" t="s">
        <v>462</v>
      </c>
      <c r="F101" s="3" t="s">
        <v>19</v>
      </c>
      <c r="G101" s="13">
        <f>(C101-VLOOKUP(E101,Riders!$A$2:$C$3501,2,FALSE))/365</f>
        <v>24.202739726027396</v>
      </c>
      <c r="H101" s="3">
        <v>12</v>
      </c>
      <c r="I101" s="3">
        <v>26</v>
      </c>
      <c r="J101" s="3">
        <v>14</v>
      </c>
      <c r="K101" s="3">
        <v>26</v>
      </c>
      <c r="L101" s="3">
        <v>66</v>
      </c>
      <c r="M101" s="3">
        <f>0</f>
        <v>0</v>
      </c>
      <c r="N101" s="3">
        <f>0</f>
        <v>0</v>
      </c>
      <c r="O101" s="3">
        <f>0</f>
        <v>0</v>
      </c>
      <c r="P101" s="3">
        <f>0</f>
        <v>0</v>
      </c>
      <c r="Q101" s="3">
        <f>0</f>
        <v>0</v>
      </c>
      <c r="R101" s="3">
        <f>0</f>
        <v>0</v>
      </c>
      <c r="S101" s="3">
        <f>0</f>
        <v>0</v>
      </c>
      <c r="T101" s="3">
        <f>0</f>
        <v>0</v>
      </c>
      <c r="U101" s="3">
        <f>0</f>
        <v>0</v>
      </c>
      <c r="V101" s="3">
        <f>0</f>
        <v>0</v>
      </c>
      <c r="W101" s="3">
        <v>66</v>
      </c>
      <c r="X101" s="107">
        <v>1.6782407407407399E-2</v>
      </c>
      <c r="Y101">
        <v>49.655000000000001</v>
      </c>
    </row>
    <row r="102" spans="1:25" x14ac:dyDescent="0.45">
      <c r="A102" s="3" t="s">
        <v>102</v>
      </c>
      <c r="B102" s="3">
        <v>2023</v>
      </c>
      <c r="C102" s="19">
        <v>45147</v>
      </c>
      <c r="D102" s="3" t="s">
        <v>13</v>
      </c>
      <c r="E102" s="3" t="s">
        <v>219</v>
      </c>
      <c r="F102" s="3" t="s">
        <v>220</v>
      </c>
      <c r="G102" s="13">
        <f>(C102-VLOOKUP(E102,Riders!$A$2:$C$3501,2,FALSE))/365</f>
        <v>30.967123287671232</v>
      </c>
      <c r="H102" s="3">
        <v>13</v>
      </c>
      <c r="I102" s="3">
        <v>8</v>
      </c>
      <c r="J102" s="3">
        <v>24</v>
      </c>
      <c r="K102" s="3">
        <v>28</v>
      </c>
      <c r="L102" s="3">
        <v>60</v>
      </c>
      <c r="M102" s="3">
        <v>2</v>
      </c>
      <c r="N102" s="3">
        <f>0</f>
        <v>0</v>
      </c>
      <c r="O102" s="3">
        <v>1</v>
      </c>
      <c r="P102" s="3">
        <f>0</f>
        <v>0</v>
      </c>
      <c r="Q102" s="3">
        <f>0</f>
        <v>0</v>
      </c>
      <c r="R102" s="3">
        <f>0</f>
        <v>0</v>
      </c>
      <c r="S102" s="3">
        <f>0</f>
        <v>0</v>
      </c>
      <c r="T102" s="3">
        <f>0</f>
        <v>0</v>
      </c>
      <c r="U102" s="3">
        <f>0</f>
        <v>0</v>
      </c>
      <c r="V102" s="3">
        <f>0</f>
        <v>0</v>
      </c>
      <c r="W102" s="3">
        <v>63</v>
      </c>
      <c r="X102" s="107">
        <v>1.6782407407407399E-2</v>
      </c>
      <c r="Y102">
        <v>49.655000000000001</v>
      </c>
    </row>
    <row r="103" spans="1:25" x14ac:dyDescent="0.45">
      <c r="A103" s="3" t="s">
        <v>102</v>
      </c>
      <c r="B103" s="3">
        <v>2023</v>
      </c>
      <c r="C103" s="19">
        <v>45147</v>
      </c>
      <c r="D103" s="3" t="s">
        <v>13</v>
      </c>
      <c r="E103" s="3" t="s">
        <v>226</v>
      </c>
      <c r="F103" s="3" t="s">
        <v>120</v>
      </c>
      <c r="G103" s="13">
        <f>(C103-VLOOKUP(E103,Riders!$A$2:$C$3501,2,FALSE))/365</f>
        <v>24.947945205479453</v>
      </c>
      <c r="H103" s="3">
        <v>14</v>
      </c>
      <c r="I103" s="3">
        <v>16</v>
      </c>
      <c r="J103" s="3">
        <v>20</v>
      </c>
      <c r="K103" s="3">
        <v>22</v>
      </c>
      <c r="L103" s="3">
        <v>58</v>
      </c>
      <c r="M103" s="3">
        <f>0</f>
        <v>0</v>
      </c>
      <c r="N103" s="3">
        <f>0</f>
        <v>0</v>
      </c>
      <c r="O103" s="3">
        <f>0</f>
        <v>0</v>
      </c>
      <c r="P103" s="3">
        <f>0</f>
        <v>0</v>
      </c>
      <c r="Q103" s="3">
        <f>0</f>
        <v>0</v>
      </c>
      <c r="R103" s="3">
        <f>0</f>
        <v>0</v>
      </c>
      <c r="S103" s="3">
        <f>0</f>
        <v>0</v>
      </c>
      <c r="T103" s="3">
        <f>0</f>
        <v>0</v>
      </c>
      <c r="U103" s="3">
        <f>0</f>
        <v>0</v>
      </c>
      <c r="V103" s="3">
        <f>0</f>
        <v>0</v>
      </c>
      <c r="W103" s="3">
        <v>58</v>
      </c>
      <c r="X103" s="107">
        <v>1.6782407407407399E-2</v>
      </c>
      <c r="Y103">
        <v>49.655000000000001</v>
      </c>
    </row>
    <row r="104" spans="1:25" x14ac:dyDescent="0.45">
      <c r="A104" s="3" t="s">
        <v>102</v>
      </c>
      <c r="B104" s="3">
        <v>2023</v>
      </c>
      <c r="C104" s="19">
        <v>45147</v>
      </c>
      <c r="D104" s="3" t="s">
        <v>13</v>
      </c>
      <c r="E104" s="3" t="s">
        <v>216</v>
      </c>
      <c r="F104" s="3" t="s">
        <v>27</v>
      </c>
      <c r="G104" s="13">
        <f>(C104-VLOOKUP(E104,Riders!$A$2:$C$3501,2,FALSE))/365</f>
        <v>24.504109589041096</v>
      </c>
      <c r="H104" s="3">
        <v>15</v>
      </c>
      <c r="I104" s="3">
        <v>28</v>
      </c>
      <c r="J104" s="3">
        <v>2</v>
      </c>
      <c r="K104" s="3">
        <v>16</v>
      </c>
      <c r="L104" s="3">
        <v>46</v>
      </c>
      <c r="M104" s="3">
        <f>0</f>
        <v>0</v>
      </c>
      <c r="N104" s="3">
        <f>0</f>
        <v>0</v>
      </c>
      <c r="O104" s="3">
        <f>0</f>
        <v>0</v>
      </c>
      <c r="P104" s="3">
        <f>0</f>
        <v>0</v>
      </c>
      <c r="Q104" s="3">
        <f>0</f>
        <v>0</v>
      </c>
      <c r="R104" s="3">
        <f>0</f>
        <v>0</v>
      </c>
      <c r="S104" s="3">
        <f>0</f>
        <v>0</v>
      </c>
      <c r="T104" s="3">
        <f>0</f>
        <v>0</v>
      </c>
      <c r="U104" s="3">
        <f>0</f>
        <v>0</v>
      </c>
      <c r="V104" s="3">
        <f>0</f>
        <v>0</v>
      </c>
      <c r="W104" s="3">
        <v>46</v>
      </c>
      <c r="X104" s="107">
        <v>1.6782407407407399E-2</v>
      </c>
      <c r="Y104">
        <v>49.655000000000001</v>
      </c>
    </row>
    <row r="105" spans="1:25" x14ac:dyDescent="0.45">
      <c r="A105" s="3" t="s">
        <v>102</v>
      </c>
      <c r="B105" s="3">
        <v>2023</v>
      </c>
      <c r="C105" s="19">
        <v>45147</v>
      </c>
      <c r="D105" s="3" t="s">
        <v>13</v>
      </c>
      <c r="E105" s="3" t="s">
        <v>229</v>
      </c>
      <c r="F105" s="3" t="s">
        <v>61</v>
      </c>
      <c r="G105" s="13">
        <f>(C105-VLOOKUP(E105,Riders!$A$2:$C$3501,2,FALSE))/365</f>
        <v>24.920547945205481</v>
      </c>
      <c r="H105" s="3">
        <v>16</v>
      </c>
      <c r="I105" s="3">
        <v>1</v>
      </c>
      <c r="J105" s="3">
        <v>30</v>
      </c>
      <c r="K105" s="3">
        <v>12</v>
      </c>
      <c r="L105" s="3">
        <v>43</v>
      </c>
      <c r="M105" s="3">
        <f>0</f>
        <v>0</v>
      </c>
      <c r="N105" s="3">
        <f>0</f>
        <v>0</v>
      </c>
      <c r="O105" s="3">
        <f>0</f>
        <v>0</v>
      </c>
      <c r="P105" s="3">
        <f>0</f>
        <v>0</v>
      </c>
      <c r="Q105" s="3">
        <f>0</f>
        <v>0</v>
      </c>
      <c r="R105" s="3">
        <f>0</f>
        <v>0</v>
      </c>
      <c r="S105" s="3">
        <f>0</f>
        <v>0</v>
      </c>
      <c r="T105" s="3">
        <f>0</f>
        <v>0</v>
      </c>
      <c r="U105" s="3">
        <f>0</f>
        <v>0</v>
      </c>
      <c r="V105" s="3">
        <f>0</f>
        <v>0</v>
      </c>
      <c r="W105" s="3">
        <v>43</v>
      </c>
      <c r="X105" s="107">
        <v>1.6782407407407399E-2</v>
      </c>
      <c r="Y105">
        <v>49.655000000000001</v>
      </c>
    </row>
    <row r="106" spans="1:25" x14ac:dyDescent="0.45">
      <c r="A106" s="3" t="s">
        <v>102</v>
      </c>
      <c r="B106" s="3">
        <v>2023</v>
      </c>
      <c r="C106" s="19">
        <v>45147</v>
      </c>
      <c r="D106" s="3" t="s">
        <v>13</v>
      </c>
      <c r="E106" s="3" t="s">
        <v>251</v>
      </c>
      <c r="F106" s="3" t="s">
        <v>65</v>
      </c>
      <c r="G106" s="13">
        <f>(C106-VLOOKUP(E106,Riders!$A$2:$C$3501,2,FALSE))/365</f>
        <v>22.276712328767122</v>
      </c>
      <c r="H106" s="3">
        <v>17</v>
      </c>
      <c r="I106" s="3">
        <v>12</v>
      </c>
      <c r="J106" s="3">
        <v>10</v>
      </c>
      <c r="K106" s="3">
        <v>10</v>
      </c>
      <c r="L106" s="3">
        <v>32</v>
      </c>
      <c r="M106" s="3">
        <f>0</f>
        <v>0</v>
      </c>
      <c r="N106" s="3">
        <v>2</v>
      </c>
      <c r="O106" s="3">
        <f>0</f>
        <v>0</v>
      </c>
      <c r="P106" s="3">
        <f>0</f>
        <v>0</v>
      </c>
      <c r="Q106" s="3">
        <f>0</f>
        <v>0</v>
      </c>
      <c r="R106" s="3">
        <f>0</f>
        <v>0</v>
      </c>
      <c r="S106" s="3">
        <f>0</f>
        <v>0</v>
      </c>
      <c r="T106" s="3">
        <f>0</f>
        <v>0</v>
      </c>
      <c r="U106" s="3">
        <f>0</f>
        <v>0</v>
      </c>
      <c r="V106" s="3">
        <f>0</f>
        <v>0</v>
      </c>
      <c r="W106" s="3">
        <v>34</v>
      </c>
      <c r="X106" s="107">
        <v>1.6782407407407399E-2</v>
      </c>
      <c r="Y106">
        <v>49.655000000000001</v>
      </c>
    </row>
    <row r="107" spans="1:25" x14ac:dyDescent="0.45">
      <c r="A107" s="3" t="s">
        <v>102</v>
      </c>
      <c r="B107" s="3">
        <v>2023</v>
      </c>
      <c r="C107" s="19">
        <v>45147</v>
      </c>
      <c r="D107" s="3" t="s">
        <v>13</v>
      </c>
      <c r="E107" s="3" t="s">
        <v>2329</v>
      </c>
      <c r="F107" s="3" t="s">
        <v>49</v>
      </c>
      <c r="G107" s="13">
        <f>(C107-VLOOKUP(E107,Riders!$A$2:$C$3501,2,FALSE))/365</f>
        <v>22.950684931506849</v>
      </c>
      <c r="H107" s="3">
        <v>18</v>
      </c>
      <c r="I107" s="3">
        <v>18</v>
      </c>
      <c r="J107" s="3">
        <v>1</v>
      </c>
      <c r="K107" s="3">
        <v>6</v>
      </c>
      <c r="L107" s="3">
        <v>25</v>
      </c>
      <c r="M107" s="3">
        <f>0</f>
        <v>0</v>
      </c>
      <c r="N107" s="3">
        <f>0</f>
        <v>0</v>
      </c>
      <c r="O107" s="3">
        <f>0</f>
        <v>0</v>
      </c>
      <c r="P107" s="3">
        <f>0</f>
        <v>0</v>
      </c>
      <c r="Q107" s="3">
        <f>0</f>
        <v>0</v>
      </c>
      <c r="R107" s="3">
        <f>0</f>
        <v>0</v>
      </c>
      <c r="S107" s="3">
        <f>0</f>
        <v>0</v>
      </c>
      <c r="T107" s="3">
        <f>0</f>
        <v>0</v>
      </c>
      <c r="U107" s="3">
        <f>0</f>
        <v>0</v>
      </c>
      <c r="V107" s="3">
        <f>0</f>
        <v>0</v>
      </c>
      <c r="W107" s="3">
        <v>25</v>
      </c>
      <c r="X107" s="107">
        <v>1.6782407407407399E-2</v>
      </c>
      <c r="Y107">
        <v>49.655000000000001</v>
      </c>
    </row>
    <row r="108" spans="1:25" x14ac:dyDescent="0.45">
      <c r="A108" s="3" t="s">
        <v>102</v>
      </c>
      <c r="B108" s="3">
        <v>2023</v>
      </c>
      <c r="C108" s="19">
        <v>45147</v>
      </c>
      <c r="D108" s="3" t="s">
        <v>13</v>
      </c>
      <c r="E108" s="3" t="s">
        <v>246</v>
      </c>
      <c r="F108" s="3" t="s">
        <v>247</v>
      </c>
      <c r="G108" s="13">
        <f>(C108-VLOOKUP(E108,Riders!$A$2:$C$3501,2,FALSE))/365</f>
        <v>31.12054794520548</v>
      </c>
      <c r="H108" s="3">
        <v>19</v>
      </c>
      <c r="I108" s="3">
        <v>10</v>
      </c>
      <c r="J108" s="3">
        <v>1</v>
      </c>
      <c r="K108" s="3">
        <v>8</v>
      </c>
      <c r="L108" s="3">
        <v>19</v>
      </c>
      <c r="M108" s="3">
        <f>0</f>
        <v>0</v>
      </c>
      <c r="N108" s="3">
        <f>0</f>
        <v>0</v>
      </c>
      <c r="O108" s="3">
        <f>0</f>
        <v>0</v>
      </c>
      <c r="P108" s="3">
        <f>0</f>
        <v>0</v>
      </c>
      <c r="Q108" s="3">
        <f>0</f>
        <v>0</v>
      </c>
      <c r="R108" s="3">
        <f>0</f>
        <v>0</v>
      </c>
      <c r="S108" s="3">
        <f>0</f>
        <v>0</v>
      </c>
      <c r="T108" s="3">
        <v>2</v>
      </c>
      <c r="U108" s="3">
        <f>0</f>
        <v>0</v>
      </c>
      <c r="V108" s="3">
        <f>0</f>
        <v>0</v>
      </c>
      <c r="W108" s="3">
        <v>21</v>
      </c>
      <c r="X108" s="107">
        <v>1.6782407407407399E-2</v>
      </c>
      <c r="Y108">
        <v>49.655000000000001</v>
      </c>
    </row>
    <row r="109" spans="1:25" x14ac:dyDescent="0.45">
      <c r="A109" s="3" t="s">
        <v>102</v>
      </c>
      <c r="B109" s="3">
        <v>2023</v>
      </c>
      <c r="C109" s="19">
        <v>45147</v>
      </c>
      <c r="D109" s="3" t="s">
        <v>13</v>
      </c>
      <c r="E109" s="3" t="s">
        <v>458</v>
      </c>
      <c r="F109" s="3" t="s">
        <v>36</v>
      </c>
      <c r="G109" s="13">
        <f>(C109-VLOOKUP(E109,Riders!$A$2:$C$3501,2,FALSE))/365</f>
        <v>24.745205479452054</v>
      </c>
      <c r="H109" s="3">
        <v>20</v>
      </c>
      <c r="I109" s="3">
        <v>2</v>
      </c>
      <c r="J109" s="3">
        <v>12</v>
      </c>
      <c r="K109" s="3">
        <v>1</v>
      </c>
      <c r="L109" s="3">
        <v>15</v>
      </c>
      <c r="M109" s="3">
        <f>0</f>
        <v>0</v>
      </c>
      <c r="N109" s="3">
        <f>0</f>
        <v>0</v>
      </c>
      <c r="O109" s="3">
        <f>0</f>
        <v>0</v>
      </c>
      <c r="P109" s="3">
        <f>0</f>
        <v>0</v>
      </c>
      <c r="Q109" s="3">
        <v>1</v>
      </c>
      <c r="R109" s="3">
        <f>0</f>
        <v>0</v>
      </c>
      <c r="S109" s="3">
        <f>0</f>
        <v>0</v>
      </c>
      <c r="T109" s="3">
        <f>0</f>
        <v>0</v>
      </c>
      <c r="U109" s="3">
        <f>0</f>
        <v>0</v>
      </c>
      <c r="V109" s="3">
        <f>0</f>
        <v>0</v>
      </c>
      <c r="W109" s="3">
        <v>16</v>
      </c>
      <c r="X109" s="107">
        <v>1.6782407407407399E-2</v>
      </c>
      <c r="Y109">
        <v>49.655000000000001</v>
      </c>
    </row>
    <row r="110" spans="1:25" x14ac:dyDescent="0.45">
      <c r="A110" s="3" t="s">
        <v>102</v>
      </c>
      <c r="B110" s="3">
        <v>2023</v>
      </c>
      <c r="C110" s="19">
        <v>45147</v>
      </c>
      <c r="D110" s="3" t="s">
        <v>13</v>
      </c>
      <c r="E110" s="3" t="s">
        <v>234</v>
      </c>
      <c r="F110" s="3" t="s">
        <v>235</v>
      </c>
      <c r="G110" s="13">
        <f>(C110-VLOOKUP(E110,Riders!$A$2:$C$3501,2,FALSE))/365</f>
        <v>26.887671232876713</v>
      </c>
      <c r="H110" s="3">
        <v>21</v>
      </c>
      <c r="I110" s="3">
        <v>6</v>
      </c>
      <c r="J110" s="3">
        <v>4</v>
      </c>
      <c r="K110" s="3">
        <v>2</v>
      </c>
      <c r="L110" s="3">
        <v>12</v>
      </c>
      <c r="M110" s="3">
        <f>0</f>
        <v>0</v>
      </c>
      <c r="N110" s="3">
        <f>0</f>
        <v>0</v>
      </c>
      <c r="O110" s="3">
        <v>2</v>
      </c>
      <c r="P110" s="3">
        <f>0</f>
        <v>0</v>
      </c>
      <c r="Q110" s="3">
        <f>0</f>
        <v>0</v>
      </c>
      <c r="R110" s="3">
        <f>0</f>
        <v>0</v>
      </c>
      <c r="S110" s="3">
        <f>0</f>
        <v>0</v>
      </c>
      <c r="T110" s="3">
        <f>0</f>
        <v>0</v>
      </c>
      <c r="U110" s="3">
        <f>0</f>
        <v>0</v>
      </c>
      <c r="V110" s="3">
        <f>0</f>
        <v>0</v>
      </c>
      <c r="W110" s="3">
        <v>14</v>
      </c>
      <c r="X110" s="107">
        <v>1.6782407407407399E-2</v>
      </c>
      <c r="Y110">
        <v>49.655000000000001</v>
      </c>
    </row>
    <row r="111" spans="1:25" x14ac:dyDescent="0.45">
      <c r="A111" s="3" t="s">
        <v>102</v>
      </c>
      <c r="B111" s="3">
        <v>2023</v>
      </c>
      <c r="C111" s="19">
        <v>45147</v>
      </c>
      <c r="D111" s="3" t="s">
        <v>13</v>
      </c>
      <c r="E111" s="3" t="s">
        <v>231</v>
      </c>
      <c r="F111" s="3" t="s">
        <v>232</v>
      </c>
      <c r="G111" s="13">
        <f>(C111-VLOOKUP(E111,Riders!$A$2:$C$3501,2,FALSE))/365</f>
        <v>26.490410958904111</v>
      </c>
      <c r="H111" s="3">
        <v>22</v>
      </c>
      <c r="I111" s="3">
        <v>1</v>
      </c>
      <c r="J111" s="3">
        <v>6</v>
      </c>
      <c r="K111" s="3">
        <v>1</v>
      </c>
      <c r="L111" s="3">
        <v>8</v>
      </c>
      <c r="M111" s="3">
        <v>1</v>
      </c>
      <c r="N111" s="3">
        <f>0</f>
        <v>0</v>
      </c>
      <c r="O111" s="3">
        <f>0</f>
        <v>0</v>
      </c>
      <c r="P111" s="3">
        <f>0</f>
        <v>0</v>
      </c>
      <c r="Q111" s="3">
        <f>0</f>
        <v>0</v>
      </c>
      <c r="R111" s="3">
        <f>0</f>
        <v>0</v>
      </c>
      <c r="S111" s="3">
        <f>0</f>
        <v>0</v>
      </c>
      <c r="T111" s="3">
        <f>0</f>
        <v>0</v>
      </c>
      <c r="U111" s="3">
        <f>0</f>
        <v>0</v>
      </c>
      <c r="V111" s="3">
        <f>0</f>
        <v>0</v>
      </c>
      <c r="W111" s="3">
        <v>9</v>
      </c>
      <c r="X111" s="107">
        <v>1.6782407407407399E-2</v>
      </c>
      <c r="Y111">
        <v>49.655000000000001</v>
      </c>
    </row>
    <row r="112" spans="1:25" x14ac:dyDescent="0.45">
      <c r="A112" s="3" t="s">
        <v>102</v>
      </c>
      <c r="B112" s="3">
        <v>2023</v>
      </c>
      <c r="C112" s="19">
        <v>45147</v>
      </c>
      <c r="D112" s="3" t="s">
        <v>13</v>
      </c>
      <c r="E112" s="3" t="s">
        <v>224</v>
      </c>
      <c r="F112" s="3" t="s">
        <v>225</v>
      </c>
      <c r="G112" s="13">
        <f>(C112-VLOOKUP(E112,Riders!$A$2:$C$3501,2,FALSE))/365</f>
        <v>23.665753424657535</v>
      </c>
      <c r="H112" s="3">
        <v>23</v>
      </c>
      <c r="I112" s="3">
        <v>1</v>
      </c>
      <c r="J112" s="3">
        <v>1</v>
      </c>
      <c r="K112" s="3">
        <v>1</v>
      </c>
      <c r="L112" s="3">
        <v>3</v>
      </c>
      <c r="M112" s="3">
        <f>0</f>
        <v>0</v>
      </c>
      <c r="N112" s="3">
        <f>0</f>
        <v>0</v>
      </c>
      <c r="O112" s="3">
        <f>0</f>
        <v>0</v>
      </c>
      <c r="P112" s="3">
        <f>0</f>
        <v>0</v>
      </c>
      <c r="Q112" s="3">
        <f>0</f>
        <v>0</v>
      </c>
      <c r="R112" s="3">
        <f>0</f>
        <v>0</v>
      </c>
      <c r="S112" s="3">
        <f>0</f>
        <v>0</v>
      </c>
      <c r="T112" s="3">
        <f>0</f>
        <v>0</v>
      </c>
      <c r="U112" s="3">
        <f>0</f>
        <v>0</v>
      </c>
      <c r="V112" s="3">
        <f>0</f>
        <v>0</v>
      </c>
      <c r="W112" s="3">
        <v>3</v>
      </c>
      <c r="X112" s="107">
        <v>1.6782407407407399E-2</v>
      </c>
      <c r="Y112">
        <v>49.655000000000001</v>
      </c>
    </row>
    <row r="113" spans="1:25" x14ac:dyDescent="0.45">
      <c r="A113" s="3" t="s">
        <v>102</v>
      </c>
      <c r="B113" s="3">
        <v>2023</v>
      </c>
      <c r="C113" s="19">
        <v>45147</v>
      </c>
      <c r="D113" s="3" t="s">
        <v>13</v>
      </c>
      <c r="E113" s="3" t="s">
        <v>241</v>
      </c>
      <c r="F113" s="3" t="s">
        <v>44</v>
      </c>
      <c r="G113" s="13">
        <f>(C113-VLOOKUP(E113,Riders!$A$2:$C$3501,2,FALSE))/365</f>
        <v>21.024657534246575</v>
      </c>
      <c r="H113" s="3">
        <v>24</v>
      </c>
      <c r="I113" s="3">
        <v>1</v>
      </c>
      <c r="J113" s="3">
        <v>1</v>
      </c>
      <c r="K113" s="3">
        <v>1</v>
      </c>
      <c r="L113" s="3">
        <v>3</v>
      </c>
      <c r="M113" s="3">
        <f>0</f>
        <v>0</v>
      </c>
      <c r="N113" s="3">
        <f>0</f>
        <v>0</v>
      </c>
      <c r="O113" s="3">
        <f>0</f>
        <v>0</v>
      </c>
      <c r="P113" s="3">
        <f>0</f>
        <v>0</v>
      </c>
      <c r="Q113" s="3">
        <f>0</f>
        <v>0</v>
      </c>
      <c r="R113" s="3">
        <f>0</f>
        <v>0</v>
      </c>
      <c r="S113" s="3">
        <f>0</f>
        <v>0</v>
      </c>
      <c r="T113" s="3">
        <f>0</f>
        <v>0</v>
      </c>
      <c r="U113" s="3">
        <f>0</f>
        <v>0</v>
      </c>
      <c r="V113" s="3">
        <f>0</f>
        <v>0</v>
      </c>
      <c r="W113" s="3">
        <v>3</v>
      </c>
      <c r="X113" s="107">
        <v>1.6782407407407399E-2</v>
      </c>
      <c r="Y113">
        <v>49.655000000000001</v>
      </c>
    </row>
    <row r="114" spans="1:25" x14ac:dyDescent="0.45">
      <c r="A114" s="4" t="s">
        <v>93</v>
      </c>
      <c r="B114" s="4">
        <v>2023</v>
      </c>
      <c r="C114" s="5">
        <v>45039</v>
      </c>
      <c r="D114" s="4" t="s">
        <v>72</v>
      </c>
      <c r="E114" s="3" t="s">
        <v>269</v>
      </c>
      <c r="F114" s="3" t="s">
        <v>25</v>
      </c>
      <c r="G114" s="13">
        <f>(C114-VLOOKUP(E114,Riders!$A$2:$C$3501,2,FALSE))/365</f>
        <v>29.134246575342466</v>
      </c>
      <c r="H114" s="3">
        <v>1</v>
      </c>
      <c r="I114" s="3">
        <v>40</v>
      </c>
      <c r="J114" s="3">
        <v>40</v>
      </c>
      <c r="K114" s="3">
        <v>40</v>
      </c>
      <c r="L114" s="3">
        <v>120</v>
      </c>
      <c r="M114" s="3">
        <v>5</v>
      </c>
      <c r="N114" s="3">
        <v>5</v>
      </c>
      <c r="O114" s="3">
        <f>0</f>
        <v>0</v>
      </c>
      <c r="P114" s="3">
        <f>0</f>
        <v>0</v>
      </c>
      <c r="Q114" s="3">
        <v>1</v>
      </c>
      <c r="R114" s="3">
        <f>0</f>
        <v>0</v>
      </c>
      <c r="S114" s="3">
        <f>0</f>
        <v>0</v>
      </c>
      <c r="T114" s="3">
        <f>0</f>
        <v>0</v>
      </c>
      <c r="U114" s="3">
        <f>0</f>
        <v>0</v>
      </c>
      <c r="V114" s="3">
        <f>0</f>
        <v>0</v>
      </c>
      <c r="W114" s="3">
        <v>131</v>
      </c>
      <c r="X114" s="107">
        <v>1.7557870370370373E-2</v>
      </c>
      <c r="Y114">
        <v>47.462000000000003</v>
      </c>
    </row>
    <row r="115" spans="1:25" x14ac:dyDescent="0.45">
      <c r="A115" s="4" t="s">
        <v>93</v>
      </c>
      <c r="B115" s="4">
        <v>2023</v>
      </c>
      <c r="C115" s="5">
        <v>45039</v>
      </c>
      <c r="D115" s="4" t="s">
        <v>72</v>
      </c>
      <c r="E115" s="3" t="s">
        <v>227</v>
      </c>
      <c r="F115" s="3" t="s">
        <v>53</v>
      </c>
      <c r="G115" s="13">
        <f>(C115-VLOOKUP(E115,Riders!$A$2:$C$3501,2,FALSE))/365</f>
        <v>25.167123287671235</v>
      </c>
      <c r="H115" s="3">
        <v>2</v>
      </c>
      <c r="I115" s="3">
        <v>38</v>
      </c>
      <c r="J115" s="3">
        <v>20</v>
      </c>
      <c r="K115" s="3">
        <v>36</v>
      </c>
      <c r="L115" s="3">
        <v>94</v>
      </c>
      <c r="M115" s="3">
        <f>0</f>
        <v>0</v>
      </c>
      <c r="N115" s="3">
        <f>0</f>
        <v>0</v>
      </c>
      <c r="O115" s="3">
        <f>0</f>
        <v>0</v>
      </c>
      <c r="P115" s="3">
        <f>0</f>
        <v>0</v>
      </c>
      <c r="Q115" s="3">
        <f>0</f>
        <v>0</v>
      </c>
      <c r="R115" s="3">
        <v>5</v>
      </c>
      <c r="S115" s="3">
        <v>1</v>
      </c>
      <c r="T115" s="3">
        <v>10</v>
      </c>
      <c r="U115" s="3">
        <f>0</f>
        <v>0</v>
      </c>
      <c r="V115" s="3">
        <f>0</f>
        <v>0</v>
      </c>
      <c r="W115" s="3">
        <v>110</v>
      </c>
      <c r="X115" s="107">
        <v>1.7557870370370373E-2</v>
      </c>
      <c r="Y115">
        <v>47.462000000000003</v>
      </c>
    </row>
    <row r="116" spans="1:25" x14ac:dyDescent="0.45">
      <c r="A116" s="4" t="s">
        <v>93</v>
      </c>
      <c r="B116" s="4">
        <v>2023</v>
      </c>
      <c r="C116" s="5">
        <v>45039</v>
      </c>
      <c r="D116" s="4" t="s">
        <v>72</v>
      </c>
      <c r="E116" s="3" t="s">
        <v>214</v>
      </c>
      <c r="F116" s="3" t="s">
        <v>67</v>
      </c>
      <c r="G116" s="13">
        <f>(C116-VLOOKUP(E116,Riders!$A$2:$C$3501,2,FALSE))/365</f>
        <v>28.347945205479451</v>
      </c>
      <c r="H116" s="3">
        <v>3</v>
      </c>
      <c r="I116" s="3">
        <v>36</v>
      </c>
      <c r="J116" s="3">
        <v>28</v>
      </c>
      <c r="K116" s="3">
        <v>34</v>
      </c>
      <c r="L116" s="3">
        <v>98</v>
      </c>
      <c r="M116" s="3">
        <v>2</v>
      </c>
      <c r="N116" s="3">
        <f>0</f>
        <v>0</v>
      </c>
      <c r="O116" s="3">
        <f>0</f>
        <v>0</v>
      </c>
      <c r="P116" s="3">
        <f>0</f>
        <v>0</v>
      </c>
      <c r="Q116" s="3">
        <v>2</v>
      </c>
      <c r="R116" s="3">
        <f>0</f>
        <v>0</v>
      </c>
      <c r="S116" s="3">
        <f>0</f>
        <v>0</v>
      </c>
      <c r="T116" s="3">
        <v>6</v>
      </c>
      <c r="U116" s="3">
        <f>0</f>
        <v>0</v>
      </c>
      <c r="V116" s="3">
        <f>0</f>
        <v>0</v>
      </c>
      <c r="W116" s="3">
        <v>108</v>
      </c>
      <c r="X116" s="107">
        <v>1.7557870370370401E-2</v>
      </c>
      <c r="Y116">
        <v>47.462000000000003</v>
      </c>
    </row>
    <row r="117" spans="1:25" x14ac:dyDescent="0.45">
      <c r="A117" s="4" t="s">
        <v>93</v>
      </c>
      <c r="B117" s="4">
        <v>2023</v>
      </c>
      <c r="C117" s="5">
        <v>45039</v>
      </c>
      <c r="D117" s="4" t="s">
        <v>72</v>
      </c>
      <c r="E117" s="3" t="s">
        <v>236</v>
      </c>
      <c r="F117" s="3" t="s">
        <v>51</v>
      </c>
      <c r="G117" s="13">
        <f>(C117-VLOOKUP(E117,Riders!$A$2:$C$3501,2,FALSE))/365</f>
        <v>27.468493150684932</v>
      </c>
      <c r="H117" s="3">
        <v>4</v>
      </c>
      <c r="I117" s="3">
        <v>26</v>
      </c>
      <c r="J117" s="3">
        <v>36</v>
      </c>
      <c r="K117" s="3">
        <v>38</v>
      </c>
      <c r="L117" s="3">
        <v>100</v>
      </c>
      <c r="M117" s="3">
        <f>0</f>
        <v>0</v>
      </c>
      <c r="N117" s="3">
        <f>0</f>
        <v>0</v>
      </c>
      <c r="O117" s="3">
        <f>0</f>
        <v>0</v>
      </c>
      <c r="P117" s="3">
        <f>0</f>
        <v>0</v>
      </c>
      <c r="Q117" s="3">
        <v>3</v>
      </c>
      <c r="R117" s="3">
        <v>3</v>
      </c>
      <c r="S117" s="3">
        <v>2</v>
      </c>
      <c r="T117" s="3">
        <f>0</f>
        <v>0</v>
      </c>
      <c r="U117" s="3">
        <f>0</f>
        <v>0</v>
      </c>
      <c r="V117" s="3">
        <f>0</f>
        <v>0</v>
      </c>
      <c r="W117" s="3">
        <v>108</v>
      </c>
      <c r="X117" s="107">
        <v>1.7557870370370401E-2</v>
      </c>
      <c r="Y117">
        <v>47.462000000000003</v>
      </c>
    </row>
    <row r="118" spans="1:25" x14ac:dyDescent="0.45">
      <c r="A118" s="4" t="s">
        <v>93</v>
      </c>
      <c r="B118" s="4">
        <v>2023</v>
      </c>
      <c r="C118" s="5">
        <v>45039</v>
      </c>
      <c r="D118" s="4" t="s">
        <v>72</v>
      </c>
      <c r="E118" s="3" t="s">
        <v>371</v>
      </c>
      <c r="F118" s="3" t="s">
        <v>19</v>
      </c>
      <c r="G118" s="13">
        <f>(C118-VLOOKUP(E118,Riders!$A$2:$C$3501,2,FALSE))/365</f>
        <v>21.624657534246577</v>
      </c>
      <c r="H118" s="3">
        <v>5</v>
      </c>
      <c r="I118" s="3">
        <v>30</v>
      </c>
      <c r="J118" s="3">
        <v>38</v>
      </c>
      <c r="K118" s="3">
        <v>24</v>
      </c>
      <c r="L118" s="3">
        <v>92</v>
      </c>
      <c r="M118" s="3">
        <f>0</f>
        <v>0</v>
      </c>
      <c r="N118" s="3">
        <f>0</f>
        <v>0</v>
      </c>
      <c r="O118" s="3">
        <f>0</f>
        <v>0</v>
      </c>
      <c r="P118" s="3">
        <f>0</f>
        <v>0</v>
      </c>
      <c r="Q118" s="3">
        <f>0</f>
        <v>0</v>
      </c>
      <c r="R118" s="3">
        <v>1</v>
      </c>
      <c r="S118" s="3">
        <f>0</f>
        <v>0</v>
      </c>
      <c r="T118" s="3">
        <f>0</f>
        <v>0</v>
      </c>
      <c r="U118" s="3">
        <f>0</f>
        <v>0</v>
      </c>
      <c r="V118" s="3">
        <f>0</f>
        <v>0</v>
      </c>
      <c r="W118" s="3">
        <v>93</v>
      </c>
      <c r="X118" s="107">
        <v>1.7557870370370401E-2</v>
      </c>
      <c r="Y118">
        <v>47.462000000000003</v>
      </c>
    </row>
    <row r="119" spans="1:25" x14ac:dyDescent="0.45">
      <c r="A119" s="4" t="s">
        <v>93</v>
      </c>
      <c r="B119" s="4">
        <v>2023</v>
      </c>
      <c r="C119" s="5">
        <v>45039</v>
      </c>
      <c r="D119" s="4" t="s">
        <v>72</v>
      </c>
      <c r="E119" s="3" t="s">
        <v>268</v>
      </c>
      <c r="F119" s="3" t="s">
        <v>47</v>
      </c>
      <c r="G119" s="13">
        <f>(C119-VLOOKUP(E119,Riders!$A$2:$C$3501,2,FALSE))/365</f>
        <v>26.30958904109589</v>
      </c>
      <c r="H119" s="3">
        <v>6</v>
      </c>
      <c r="I119" s="3">
        <v>18</v>
      </c>
      <c r="J119" s="3">
        <v>24</v>
      </c>
      <c r="K119" s="3">
        <v>30</v>
      </c>
      <c r="L119" s="3">
        <v>72</v>
      </c>
      <c r="M119" s="3">
        <f>0</f>
        <v>0</v>
      </c>
      <c r="N119" s="3">
        <v>3</v>
      </c>
      <c r="O119" s="3">
        <f>0</f>
        <v>0</v>
      </c>
      <c r="P119" s="3">
        <v>2</v>
      </c>
      <c r="Q119" s="3">
        <f>0</f>
        <v>0</v>
      </c>
      <c r="R119" s="3">
        <f>0</f>
        <v>0</v>
      </c>
      <c r="S119" s="3">
        <f>0</f>
        <v>0</v>
      </c>
      <c r="T119" s="3">
        <v>4</v>
      </c>
      <c r="U119" s="3">
        <f>0</f>
        <v>0</v>
      </c>
      <c r="V119" s="3">
        <f>0</f>
        <v>0</v>
      </c>
      <c r="W119" s="3">
        <v>81</v>
      </c>
      <c r="X119" s="107">
        <v>1.7557870370370401E-2</v>
      </c>
      <c r="Y119">
        <v>47.462000000000003</v>
      </c>
    </row>
    <row r="120" spans="1:25" x14ac:dyDescent="0.45">
      <c r="A120" s="4" t="s">
        <v>93</v>
      </c>
      <c r="B120" s="4">
        <v>2023</v>
      </c>
      <c r="C120" s="5">
        <v>45039</v>
      </c>
      <c r="D120" s="4" t="s">
        <v>72</v>
      </c>
      <c r="E120" s="3" t="s">
        <v>216</v>
      </c>
      <c r="F120" s="3" t="s">
        <v>3817</v>
      </c>
      <c r="G120" s="13">
        <f>(C120-VLOOKUP(E120,Riders!$A$2:$C$3501,2,FALSE))/365</f>
        <v>24.208219178082192</v>
      </c>
      <c r="H120" s="3">
        <v>7</v>
      </c>
      <c r="I120" s="3">
        <v>24</v>
      </c>
      <c r="J120" s="3">
        <v>18</v>
      </c>
      <c r="K120" s="3">
        <v>32</v>
      </c>
      <c r="L120" s="3">
        <v>74</v>
      </c>
      <c r="M120" s="3">
        <f>0</f>
        <v>0</v>
      </c>
      <c r="N120" s="3">
        <v>2</v>
      </c>
      <c r="O120" s="3">
        <f>0</f>
        <v>0</v>
      </c>
      <c r="P120" s="3">
        <f>0</f>
        <v>0</v>
      </c>
      <c r="Q120" s="3">
        <f>0</f>
        <v>0</v>
      </c>
      <c r="R120" s="3">
        <v>2</v>
      </c>
      <c r="S120" s="3">
        <f>0</f>
        <v>0</v>
      </c>
      <c r="T120" s="3">
        <v>2</v>
      </c>
      <c r="U120" s="3">
        <f>0</f>
        <v>0</v>
      </c>
      <c r="V120" s="3">
        <f>0</f>
        <v>0</v>
      </c>
      <c r="W120" s="3">
        <v>80</v>
      </c>
      <c r="X120" s="107">
        <v>1.7557870370370401E-2</v>
      </c>
      <c r="Y120">
        <v>47.462000000000003</v>
      </c>
    </row>
    <row r="121" spans="1:25" x14ac:dyDescent="0.45">
      <c r="A121" s="4" t="s">
        <v>93</v>
      </c>
      <c r="B121" s="4">
        <v>2023</v>
      </c>
      <c r="C121" s="5">
        <v>45039</v>
      </c>
      <c r="D121" s="4" t="s">
        <v>72</v>
      </c>
      <c r="E121" s="3" t="s">
        <v>222</v>
      </c>
      <c r="F121" s="3" t="s">
        <v>223</v>
      </c>
      <c r="G121" s="13">
        <f>(C121-VLOOKUP(E121,Riders!$A$2:$C$3501,2,FALSE))/365</f>
        <v>23.805479452054794</v>
      </c>
      <c r="H121" s="3">
        <v>8</v>
      </c>
      <c r="I121" s="3">
        <v>32</v>
      </c>
      <c r="J121" s="3">
        <v>30</v>
      </c>
      <c r="K121" s="3">
        <v>18</v>
      </c>
      <c r="L121" s="3">
        <v>80</v>
      </c>
      <c r="M121" s="3">
        <f>0</f>
        <v>0</v>
      </c>
      <c r="N121" s="3">
        <f>0</f>
        <v>0</v>
      </c>
      <c r="O121" s="3">
        <f>0</f>
        <v>0</v>
      </c>
      <c r="P121" s="3">
        <f>0</f>
        <v>0</v>
      </c>
      <c r="Q121" s="3">
        <f>0</f>
        <v>0</v>
      </c>
      <c r="R121" s="3">
        <f>0</f>
        <v>0</v>
      </c>
      <c r="S121" s="3">
        <f>0</f>
        <v>0</v>
      </c>
      <c r="T121" s="3">
        <f>0</f>
        <v>0</v>
      </c>
      <c r="U121" s="3">
        <f>0</f>
        <v>0</v>
      </c>
      <c r="V121" s="3">
        <f>0</f>
        <v>0</v>
      </c>
      <c r="W121" s="3">
        <v>80</v>
      </c>
      <c r="X121" s="107">
        <v>1.7557870370370401E-2</v>
      </c>
      <c r="Y121">
        <v>47.462000000000003</v>
      </c>
    </row>
    <row r="122" spans="1:25" x14ac:dyDescent="0.45">
      <c r="A122" s="4" t="s">
        <v>93</v>
      </c>
      <c r="B122" s="4">
        <v>2023</v>
      </c>
      <c r="C122" s="5">
        <v>45039</v>
      </c>
      <c r="D122" s="4" t="s">
        <v>72</v>
      </c>
      <c r="E122" s="3" t="s">
        <v>219</v>
      </c>
      <c r="F122" s="3" t="s">
        <v>220</v>
      </c>
      <c r="G122" s="13">
        <f>(C122-VLOOKUP(E122,Riders!$A$2:$C$3501,2,FALSE))/365</f>
        <v>30.671232876712327</v>
      </c>
      <c r="H122" s="3">
        <v>9</v>
      </c>
      <c r="I122" s="3">
        <v>34</v>
      </c>
      <c r="J122" s="3">
        <v>34</v>
      </c>
      <c r="K122" s="3">
        <v>1</v>
      </c>
      <c r="L122" s="3">
        <v>69</v>
      </c>
      <c r="M122" s="3">
        <f>0</f>
        <v>0</v>
      </c>
      <c r="N122" s="3">
        <f>0</f>
        <v>0</v>
      </c>
      <c r="O122" s="3">
        <v>2</v>
      </c>
      <c r="P122" s="3">
        <f>0</f>
        <v>0</v>
      </c>
      <c r="Q122" s="3">
        <f>0</f>
        <v>0</v>
      </c>
      <c r="R122" s="3">
        <f>0</f>
        <v>0</v>
      </c>
      <c r="S122" s="3">
        <f>0</f>
        <v>0</v>
      </c>
      <c r="T122" s="3">
        <f>0</f>
        <v>0</v>
      </c>
      <c r="U122" s="3">
        <f>0</f>
        <v>0</v>
      </c>
      <c r="V122" s="3">
        <f>0</f>
        <v>0</v>
      </c>
      <c r="W122" s="3">
        <v>71</v>
      </c>
      <c r="X122" s="107">
        <v>1.7557870370370401E-2</v>
      </c>
      <c r="Y122">
        <v>47.462000000000003</v>
      </c>
    </row>
    <row r="123" spans="1:25" x14ac:dyDescent="0.45">
      <c r="A123" s="4" t="s">
        <v>93</v>
      </c>
      <c r="B123" s="4">
        <v>2023</v>
      </c>
      <c r="C123" s="5">
        <v>45039</v>
      </c>
      <c r="D123" s="4" t="s">
        <v>72</v>
      </c>
      <c r="E123" s="3" t="s">
        <v>506</v>
      </c>
      <c r="F123" s="3" t="s">
        <v>27</v>
      </c>
      <c r="G123" s="13">
        <f>(C123-VLOOKUP(E123,Riders!$A$2:$C$3501,2,FALSE))/365</f>
        <v>21.397260273972602</v>
      </c>
      <c r="H123" s="3">
        <v>10</v>
      </c>
      <c r="I123" s="3">
        <v>4</v>
      </c>
      <c r="J123" s="3">
        <v>32</v>
      </c>
      <c r="K123" s="3">
        <v>28</v>
      </c>
      <c r="L123" s="3">
        <v>64</v>
      </c>
      <c r="M123" s="3">
        <f>0</f>
        <v>0</v>
      </c>
      <c r="N123" s="3">
        <f>0</f>
        <v>0</v>
      </c>
      <c r="O123" s="3">
        <v>5</v>
      </c>
      <c r="P123" s="3">
        <f>0</f>
        <v>0</v>
      </c>
      <c r="Q123" s="3">
        <f>0</f>
        <v>0</v>
      </c>
      <c r="R123" s="3">
        <f>0</f>
        <v>0</v>
      </c>
      <c r="S123" s="3">
        <f>0</f>
        <v>0</v>
      </c>
      <c r="T123" s="3">
        <f>0</f>
        <v>0</v>
      </c>
      <c r="U123" s="3">
        <f>0</f>
        <v>0</v>
      </c>
      <c r="V123" s="3">
        <f>0</f>
        <v>0</v>
      </c>
      <c r="W123" s="3">
        <v>69</v>
      </c>
      <c r="X123" s="107">
        <v>1.7557870370370401E-2</v>
      </c>
      <c r="Y123">
        <v>47.462000000000003</v>
      </c>
    </row>
    <row r="124" spans="1:25" x14ac:dyDescent="0.45">
      <c r="A124" s="4" t="s">
        <v>93</v>
      </c>
      <c r="B124" s="4">
        <v>2023</v>
      </c>
      <c r="C124" s="5">
        <v>45039</v>
      </c>
      <c r="D124" s="4" t="s">
        <v>72</v>
      </c>
      <c r="E124" s="3" t="s">
        <v>291</v>
      </c>
      <c r="F124" s="3" t="s">
        <v>56</v>
      </c>
      <c r="G124" s="13">
        <f>(C124-VLOOKUP(E124,Riders!$A$2:$C$3501,2,FALSE))/365</f>
        <v>22.019178082191782</v>
      </c>
      <c r="H124" s="3">
        <v>11</v>
      </c>
      <c r="I124" s="3">
        <v>8</v>
      </c>
      <c r="J124" s="3">
        <v>26</v>
      </c>
      <c r="K124" s="3">
        <v>26</v>
      </c>
      <c r="L124" s="3">
        <v>60</v>
      </c>
      <c r="M124" s="3">
        <f>0</f>
        <v>0</v>
      </c>
      <c r="N124" s="3">
        <f>0</f>
        <v>0</v>
      </c>
      <c r="O124" s="3">
        <v>3</v>
      </c>
      <c r="P124" s="3">
        <v>1</v>
      </c>
      <c r="Q124" s="3">
        <f>0</f>
        <v>0</v>
      </c>
      <c r="R124" s="3">
        <f>0</f>
        <v>0</v>
      </c>
      <c r="S124" s="3">
        <f>0</f>
        <v>0</v>
      </c>
      <c r="T124" s="3">
        <f>0</f>
        <v>0</v>
      </c>
      <c r="U124" s="3">
        <f>0</f>
        <v>0</v>
      </c>
      <c r="V124" s="3">
        <f>0</f>
        <v>0</v>
      </c>
      <c r="W124" s="3">
        <v>64</v>
      </c>
      <c r="X124" s="107">
        <v>1.7557870370370401E-2</v>
      </c>
      <c r="Y124">
        <v>47.462000000000003</v>
      </c>
    </row>
    <row r="125" spans="1:25" x14ac:dyDescent="0.45">
      <c r="A125" s="4" t="s">
        <v>93</v>
      </c>
      <c r="B125" s="4">
        <v>2023</v>
      </c>
      <c r="C125" s="5">
        <v>45039</v>
      </c>
      <c r="D125" s="4" t="s">
        <v>72</v>
      </c>
      <c r="E125" s="3" t="s">
        <v>229</v>
      </c>
      <c r="F125" s="3" t="s">
        <v>61</v>
      </c>
      <c r="G125" s="13">
        <f>(C125-VLOOKUP(E125,Riders!$A$2:$C$3501,2,FALSE))/365</f>
        <v>24.624657534246577</v>
      </c>
      <c r="H125" s="3">
        <v>12</v>
      </c>
      <c r="I125" s="3">
        <v>28</v>
      </c>
      <c r="J125" s="3">
        <v>16</v>
      </c>
      <c r="K125" s="3">
        <v>16</v>
      </c>
      <c r="L125" s="3">
        <v>60</v>
      </c>
      <c r="M125" s="3">
        <f>0</f>
        <v>0</v>
      </c>
      <c r="N125" s="3">
        <f>0</f>
        <v>0</v>
      </c>
      <c r="O125" s="3">
        <v>1</v>
      </c>
      <c r="P125" s="3">
        <f>0</f>
        <v>0</v>
      </c>
      <c r="Q125" s="3">
        <f>0</f>
        <v>0</v>
      </c>
      <c r="R125" s="3">
        <f>0</f>
        <v>0</v>
      </c>
      <c r="S125" s="3">
        <f>0</f>
        <v>0</v>
      </c>
      <c r="T125" s="3">
        <f>0</f>
        <v>0</v>
      </c>
      <c r="U125" s="3">
        <f>0</f>
        <v>0</v>
      </c>
      <c r="V125" s="3">
        <f>0</f>
        <v>0</v>
      </c>
      <c r="W125" s="3">
        <v>61</v>
      </c>
      <c r="X125" s="107">
        <v>1.7557870370370401E-2</v>
      </c>
      <c r="Y125">
        <v>47.462000000000003</v>
      </c>
    </row>
    <row r="126" spans="1:25" x14ac:dyDescent="0.45">
      <c r="A126" s="4" t="s">
        <v>93</v>
      </c>
      <c r="B126" s="4">
        <v>2023</v>
      </c>
      <c r="C126" s="5">
        <v>45039</v>
      </c>
      <c r="D126" s="4" t="s">
        <v>72</v>
      </c>
      <c r="E126" s="3" t="s">
        <v>231</v>
      </c>
      <c r="F126" s="3" t="s">
        <v>232</v>
      </c>
      <c r="G126" s="13">
        <f>(C126-VLOOKUP(E126,Riders!$A$2:$C$3501,2,FALSE))/365</f>
        <v>26.194520547945206</v>
      </c>
      <c r="H126" s="3">
        <v>13</v>
      </c>
      <c r="I126" s="3">
        <v>1</v>
      </c>
      <c r="J126" s="3">
        <v>22</v>
      </c>
      <c r="K126" s="3">
        <v>22</v>
      </c>
      <c r="L126" s="3">
        <v>45</v>
      </c>
      <c r="M126" s="3">
        <v>1</v>
      </c>
      <c r="N126" s="3">
        <f>0</f>
        <v>0</v>
      </c>
      <c r="O126" s="3">
        <f>0</f>
        <v>0</v>
      </c>
      <c r="P126" s="3">
        <f>0</f>
        <v>0</v>
      </c>
      <c r="Q126" s="3">
        <f>0</f>
        <v>0</v>
      </c>
      <c r="R126" s="3">
        <f>0</f>
        <v>0</v>
      </c>
      <c r="S126" s="3">
        <f>0</f>
        <v>0</v>
      </c>
      <c r="T126" s="3">
        <f>0</f>
        <v>0</v>
      </c>
      <c r="U126" s="3">
        <f>0</f>
        <v>0</v>
      </c>
      <c r="V126" s="3">
        <f>0</f>
        <v>0</v>
      </c>
      <c r="W126" s="3">
        <v>46</v>
      </c>
      <c r="X126" s="107">
        <v>1.7557870370370401E-2</v>
      </c>
      <c r="Y126">
        <v>47.462000000000003</v>
      </c>
    </row>
    <row r="127" spans="1:25" x14ac:dyDescent="0.45">
      <c r="A127" s="4" t="s">
        <v>93</v>
      </c>
      <c r="B127" s="4">
        <v>2023</v>
      </c>
      <c r="C127" s="5">
        <v>45039</v>
      </c>
      <c r="D127" s="4" t="s">
        <v>72</v>
      </c>
      <c r="E127" s="3" t="s">
        <v>228</v>
      </c>
      <c r="F127" s="3" t="s">
        <v>15</v>
      </c>
      <c r="G127" s="13">
        <f>(C127-VLOOKUP(E127,Riders!$A$2:$C$3501,2,FALSE))/365</f>
        <v>23.824657534246576</v>
      </c>
      <c r="H127" s="3">
        <v>14</v>
      </c>
      <c r="I127" s="3">
        <v>22</v>
      </c>
      <c r="J127" s="3">
        <v>2</v>
      </c>
      <c r="K127" s="3">
        <v>12</v>
      </c>
      <c r="L127" s="3">
        <v>36</v>
      </c>
      <c r="M127" s="3">
        <f>0</f>
        <v>0</v>
      </c>
      <c r="N127" s="3">
        <f>0</f>
        <v>0</v>
      </c>
      <c r="O127" s="3">
        <f>0</f>
        <v>0</v>
      </c>
      <c r="P127" s="3">
        <v>3</v>
      </c>
      <c r="Q127" s="3">
        <f>0</f>
        <v>0</v>
      </c>
      <c r="R127" s="3">
        <f>0</f>
        <v>0</v>
      </c>
      <c r="S127" s="3">
        <v>5</v>
      </c>
      <c r="T127" s="3">
        <f>0</f>
        <v>0</v>
      </c>
      <c r="U127" s="3">
        <f>0</f>
        <v>0</v>
      </c>
      <c r="V127" s="3">
        <f>0</f>
        <v>0</v>
      </c>
      <c r="W127" s="3">
        <v>44</v>
      </c>
      <c r="X127" s="107">
        <v>1.7557870370370401E-2</v>
      </c>
      <c r="Y127">
        <v>47.462000000000003</v>
      </c>
    </row>
    <row r="128" spans="1:25" x14ac:dyDescent="0.45">
      <c r="A128" s="4" t="s">
        <v>93</v>
      </c>
      <c r="B128" s="4">
        <v>2023</v>
      </c>
      <c r="C128" s="5">
        <v>45039</v>
      </c>
      <c r="D128" s="4" t="s">
        <v>72</v>
      </c>
      <c r="E128" s="3" t="s">
        <v>244</v>
      </c>
      <c r="F128" s="3" t="s">
        <v>38</v>
      </c>
      <c r="G128" s="13">
        <f>(C128-VLOOKUP(E128,Riders!$A$2:$C$3501,2,FALSE))/365</f>
        <v>29.065753424657533</v>
      </c>
      <c r="H128" s="3">
        <v>15</v>
      </c>
      <c r="I128" s="3">
        <v>20</v>
      </c>
      <c r="J128" s="3">
        <v>10</v>
      </c>
      <c r="K128" s="3">
        <v>2</v>
      </c>
      <c r="L128" s="3">
        <v>32</v>
      </c>
      <c r="M128" s="3">
        <v>3</v>
      </c>
      <c r="N128" s="3">
        <f>0</f>
        <v>0</v>
      </c>
      <c r="O128" s="3">
        <f>0</f>
        <v>0</v>
      </c>
      <c r="P128" s="3">
        <f>0</f>
        <v>0</v>
      </c>
      <c r="Q128" s="3">
        <f>0</f>
        <v>0</v>
      </c>
      <c r="R128" s="3">
        <f>0</f>
        <v>0</v>
      </c>
      <c r="S128" s="3">
        <v>3</v>
      </c>
      <c r="T128" s="3">
        <f>0</f>
        <v>0</v>
      </c>
      <c r="U128" s="3">
        <f>0</f>
        <v>0</v>
      </c>
      <c r="V128" s="3">
        <f>0</f>
        <v>0</v>
      </c>
      <c r="W128" s="3">
        <v>38</v>
      </c>
      <c r="X128" s="107">
        <v>1.7557870370370401E-2</v>
      </c>
      <c r="Y128">
        <v>47.462000000000003</v>
      </c>
    </row>
    <row r="129" spans="1:25" x14ac:dyDescent="0.45">
      <c r="A129" s="4" t="s">
        <v>93</v>
      </c>
      <c r="B129" s="4">
        <v>2023</v>
      </c>
      <c r="C129" s="5">
        <v>45039</v>
      </c>
      <c r="D129" s="4" t="s">
        <v>72</v>
      </c>
      <c r="E129" s="3" t="s">
        <v>221</v>
      </c>
      <c r="F129" s="3" t="s">
        <v>40</v>
      </c>
      <c r="G129" s="13">
        <f>(C129-VLOOKUP(E129,Riders!$A$2:$C$3501,2,FALSE))/365</f>
        <v>26.052054794520547</v>
      </c>
      <c r="H129" s="3">
        <v>16</v>
      </c>
      <c r="I129" s="3">
        <v>12</v>
      </c>
      <c r="J129" s="3">
        <v>14</v>
      </c>
      <c r="K129" s="3">
        <v>1</v>
      </c>
      <c r="L129" s="3">
        <v>27</v>
      </c>
      <c r="M129" s="3">
        <f>0</f>
        <v>0</v>
      </c>
      <c r="N129" s="3">
        <f>0</f>
        <v>0</v>
      </c>
      <c r="O129" s="3">
        <f>0</f>
        <v>0</v>
      </c>
      <c r="P129" s="3">
        <v>5</v>
      </c>
      <c r="Q129" s="3">
        <v>5</v>
      </c>
      <c r="R129" s="3">
        <f>0</f>
        <v>0</v>
      </c>
      <c r="S129" s="3">
        <f>0</f>
        <v>0</v>
      </c>
      <c r="T129" s="3">
        <f>0</f>
        <v>0</v>
      </c>
      <c r="U129" s="3">
        <f>0</f>
        <v>0</v>
      </c>
      <c r="V129" s="3">
        <f>0</f>
        <v>0</v>
      </c>
      <c r="W129" s="3">
        <v>37</v>
      </c>
      <c r="X129" s="107">
        <v>1.7557870370370401E-2</v>
      </c>
      <c r="Y129">
        <v>47.462000000000003</v>
      </c>
    </row>
    <row r="130" spans="1:25" x14ac:dyDescent="0.45">
      <c r="A130" s="4" t="s">
        <v>93</v>
      </c>
      <c r="B130" s="4">
        <v>2023</v>
      </c>
      <c r="C130" s="5">
        <v>45039</v>
      </c>
      <c r="D130" s="4" t="s">
        <v>72</v>
      </c>
      <c r="E130" s="3" t="s">
        <v>251</v>
      </c>
      <c r="F130" s="3" t="s">
        <v>65</v>
      </c>
      <c r="G130" s="13">
        <f>(C130-VLOOKUP(E130,Riders!$A$2:$C$3501,2,FALSE))/365</f>
        <v>21.980821917808218</v>
      </c>
      <c r="H130" s="3">
        <v>17</v>
      </c>
      <c r="I130" s="3">
        <v>2</v>
      </c>
      <c r="J130" s="3">
        <v>12</v>
      </c>
      <c r="K130" s="3">
        <v>20</v>
      </c>
      <c r="L130" s="3">
        <v>34</v>
      </c>
      <c r="M130" s="3">
        <f>0</f>
        <v>0</v>
      </c>
      <c r="N130" s="3">
        <f>0</f>
        <v>0</v>
      </c>
      <c r="O130" s="3">
        <f>0</f>
        <v>0</v>
      </c>
      <c r="P130" s="3">
        <f>0</f>
        <v>0</v>
      </c>
      <c r="Q130" s="3">
        <f>0</f>
        <v>0</v>
      </c>
      <c r="R130" s="3">
        <f>0</f>
        <v>0</v>
      </c>
      <c r="S130" s="3">
        <f>0</f>
        <v>0</v>
      </c>
      <c r="T130" s="3">
        <f>0</f>
        <v>0</v>
      </c>
      <c r="U130" s="3">
        <f>0</f>
        <v>0</v>
      </c>
      <c r="V130" s="3">
        <f>0</f>
        <v>0</v>
      </c>
      <c r="W130" s="3">
        <v>34</v>
      </c>
      <c r="X130" s="107">
        <v>1.7557870370370401E-2</v>
      </c>
      <c r="Y130">
        <v>47.462000000000003</v>
      </c>
    </row>
    <row r="131" spans="1:25" x14ac:dyDescent="0.45">
      <c r="A131" s="4" t="s">
        <v>93</v>
      </c>
      <c r="B131" s="4">
        <v>2023</v>
      </c>
      <c r="C131" s="5">
        <v>45039</v>
      </c>
      <c r="D131" s="4" t="s">
        <v>72</v>
      </c>
      <c r="E131" s="3" t="s">
        <v>217</v>
      </c>
      <c r="F131" s="3" t="s">
        <v>29</v>
      </c>
      <c r="G131" s="13">
        <f>(C131-VLOOKUP(E131,Riders!$A$2:$C$3501,2,FALSE))/365</f>
        <v>25.065753424657533</v>
      </c>
      <c r="H131" s="3">
        <v>18</v>
      </c>
      <c r="I131" s="3">
        <v>14</v>
      </c>
      <c r="J131" s="3">
        <v>6</v>
      </c>
      <c r="K131" s="3">
        <v>10</v>
      </c>
      <c r="L131" s="3">
        <v>30</v>
      </c>
      <c r="M131" s="3">
        <f>0</f>
        <v>0</v>
      </c>
      <c r="N131" s="3">
        <f>0</f>
        <v>0</v>
      </c>
      <c r="O131" s="3">
        <f>0</f>
        <v>0</v>
      </c>
      <c r="P131" s="3">
        <f>0</f>
        <v>0</v>
      </c>
      <c r="Q131" s="3">
        <f>0</f>
        <v>0</v>
      </c>
      <c r="R131" s="3">
        <f>0</f>
        <v>0</v>
      </c>
      <c r="S131" s="3">
        <f>0</f>
        <v>0</v>
      </c>
      <c r="T131" s="3">
        <f>0</f>
        <v>0</v>
      </c>
      <c r="U131" s="3">
        <f>0</f>
        <v>0</v>
      </c>
      <c r="V131" s="3">
        <f>0</f>
        <v>0</v>
      </c>
      <c r="W131" s="3">
        <v>30</v>
      </c>
      <c r="X131" s="107">
        <v>1.7557870370370401E-2</v>
      </c>
      <c r="Y131">
        <v>47.462000000000003</v>
      </c>
    </row>
    <row r="132" spans="1:25" x14ac:dyDescent="0.45">
      <c r="A132" s="4" t="s">
        <v>93</v>
      </c>
      <c r="B132" s="4">
        <v>2023</v>
      </c>
      <c r="C132" s="5">
        <v>45039</v>
      </c>
      <c r="D132" s="4" t="s">
        <v>72</v>
      </c>
      <c r="E132" s="3" t="s">
        <v>2329</v>
      </c>
      <c r="F132" s="3" t="s">
        <v>49</v>
      </c>
      <c r="G132" s="13">
        <f>(C132-VLOOKUP(E132,Riders!$A$2:$C$3501,2,FALSE))/365</f>
        <v>22.654794520547945</v>
      </c>
      <c r="H132" s="3">
        <v>19</v>
      </c>
      <c r="I132" s="3">
        <v>6</v>
      </c>
      <c r="J132" s="3">
        <v>8</v>
      </c>
      <c r="K132" s="3">
        <v>14</v>
      </c>
      <c r="L132" s="3">
        <v>28</v>
      </c>
      <c r="M132" s="3">
        <f>0</f>
        <v>0</v>
      </c>
      <c r="N132" s="3">
        <f>0</f>
        <v>0</v>
      </c>
      <c r="O132" s="3">
        <f>0</f>
        <v>0</v>
      </c>
      <c r="P132" s="3">
        <f>0</f>
        <v>0</v>
      </c>
      <c r="Q132" s="3">
        <f>0</f>
        <v>0</v>
      </c>
      <c r="R132" s="3">
        <f>0</f>
        <v>0</v>
      </c>
      <c r="S132" s="3">
        <f>0</f>
        <v>0</v>
      </c>
      <c r="T132" s="3">
        <f>0</f>
        <v>0</v>
      </c>
      <c r="U132" s="3">
        <f>0</f>
        <v>0</v>
      </c>
      <c r="V132" s="3">
        <f>0</f>
        <v>0</v>
      </c>
      <c r="W132" s="3">
        <v>28</v>
      </c>
      <c r="X132" s="107">
        <v>1.7557870370370401E-2</v>
      </c>
      <c r="Y132">
        <v>47.462000000000003</v>
      </c>
    </row>
    <row r="133" spans="1:25" x14ac:dyDescent="0.45">
      <c r="A133" s="4" t="s">
        <v>93</v>
      </c>
      <c r="B133" s="4">
        <v>2023</v>
      </c>
      <c r="C133" s="5">
        <v>45039</v>
      </c>
      <c r="D133" s="4" t="s">
        <v>72</v>
      </c>
      <c r="E133" s="3" t="s">
        <v>246</v>
      </c>
      <c r="F133" s="3" t="s">
        <v>247</v>
      </c>
      <c r="G133" s="13">
        <f>(C133-VLOOKUP(E133,Riders!$A$2:$C$3501,2,FALSE))/365</f>
        <v>30.824657534246576</v>
      </c>
      <c r="H133" s="3">
        <v>20</v>
      </c>
      <c r="I133" s="3">
        <v>10</v>
      </c>
      <c r="J133" s="3">
        <v>4</v>
      </c>
      <c r="K133" s="3">
        <v>6</v>
      </c>
      <c r="L133" s="3">
        <v>20</v>
      </c>
      <c r="M133" s="3">
        <f>0</f>
        <v>0</v>
      </c>
      <c r="N133" s="3">
        <f>0</f>
        <v>0</v>
      </c>
      <c r="O133" s="3">
        <f>0</f>
        <v>0</v>
      </c>
      <c r="P133" s="3">
        <f>0</f>
        <v>0</v>
      </c>
      <c r="Q133" s="3">
        <f>0</f>
        <v>0</v>
      </c>
      <c r="R133" s="3">
        <f>0</f>
        <v>0</v>
      </c>
      <c r="S133" s="3">
        <f>0</f>
        <v>0</v>
      </c>
      <c r="T133" s="3">
        <f>0</f>
        <v>0</v>
      </c>
      <c r="U133" s="3">
        <f>0</f>
        <v>0</v>
      </c>
      <c r="V133" s="3">
        <f>0</f>
        <v>0</v>
      </c>
      <c r="W133" s="3">
        <v>20</v>
      </c>
      <c r="X133" s="107">
        <v>1.7557870370370401E-2</v>
      </c>
      <c r="Y133">
        <v>47.462000000000003</v>
      </c>
    </row>
    <row r="134" spans="1:25" x14ac:dyDescent="0.45">
      <c r="A134" s="4" t="s">
        <v>93</v>
      </c>
      <c r="B134" s="4">
        <v>2023</v>
      </c>
      <c r="C134" s="5">
        <v>45039</v>
      </c>
      <c r="D134" s="4" t="s">
        <v>72</v>
      </c>
      <c r="E134" s="3" t="s">
        <v>224</v>
      </c>
      <c r="F134" s="3" t="s">
        <v>225</v>
      </c>
      <c r="G134" s="13">
        <f>(C134-VLOOKUP(E134,Riders!$A$2:$C$3501,2,FALSE))/365</f>
        <v>23.36986301369863</v>
      </c>
      <c r="H134" s="3">
        <v>21</v>
      </c>
      <c r="I134" s="3">
        <v>16</v>
      </c>
      <c r="J134" s="3">
        <v>1</v>
      </c>
      <c r="K134" s="3">
        <v>1</v>
      </c>
      <c r="L134" s="3">
        <v>18</v>
      </c>
      <c r="M134" s="3">
        <f>0</f>
        <v>0</v>
      </c>
      <c r="N134" s="3">
        <v>1</v>
      </c>
      <c r="O134" s="3">
        <f>0</f>
        <v>0</v>
      </c>
      <c r="P134" s="3">
        <f>0</f>
        <v>0</v>
      </c>
      <c r="Q134" s="3">
        <f>0</f>
        <v>0</v>
      </c>
      <c r="R134" s="3">
        <f>0</f>
        <v>0</v>
      </c>
      <c r="S134" s="3">
        <f>0</f>
        <v>0</v>
      </c>
      <c r="T134" s="3">
        <f>0</f>
        <v>0</v>
      </c>
      <c r="U134" s="3">
        <f>0</f>
        <v>0</v>
      </c>
      <c r="V134" s="3">
        <f>0</f>
        <v>0</v>
      </c>
      <c r="W134" s="3">
        <v>19</v>
      </c>
      <c r="X134" s="107">
        <v>1.7557870370370401E-2</v>
      </c>
      <c r="Y134">
        <v>47.462000000000003</v>
      </c>
    </row>
    <row r="135" spans="1:25" x14ac:dyDescent="0.45">
      <c r="A135" s="4" t="s">
        <v>93</v>
      </c>
      <c r="B135" s="4">
        <v>2023</v>
      </c>
      <c r="C135" s="5">
        <v>45039</v>
      </c>
      <c r="D135" s="4" t="s">
        <v>72</v>
      </c>
      <c r="E135" s="3" t="s">
        <v>431</v>
      </c>
      <c r="F135" s="3" t="s">
        <v>97</v>
      </c>
      <c r="G135" s="13">
        <f>(C135-VLOOKUP(E135,Riders!$A$2:$C$3501,2,FALSE))/365</f>
        <v>18.367123287671234</v>
      </c>
      <c r="H135" s="3">
        <v>22</v>
      </c>
      <c r="I135" s="3">
        <v>1</v>
      </c>
      <c r="J135" s="3">
        <v>1</v>
      </c>
      <c r="K135" s="3">
        <v>8</v>
      </c>
      <c r="L135" s="3">
        <v>10</v>
      </c>
      <c r="M135" s="3">
        <f>0</f>
        <v>0</v>
      </c>
      <c r="N135" s="3">
        <f>0</f>
        <v>0</v>
      </c>
      <c r="O135" s="3">
        <f>0</f>
        <v>0</v>
      </c>
      <c r="P135" s="3">
        <f>0</f>
        <v>0</v>
      </c>
      <c r="Q135" s="3">
        <f>0</f>
        <v>0</v>
      </c>
      <c r="R135" s="3">
        <f>0</f>
        <v>0</v>
      </c>
      <c r="S135" s="3">
        <f>0</f>
        <v>0</v>
      </c>
      <c r="T135" s="3">
        <f>0</f>
        <v>0</v>
      </c>
      <c r="U135" s="3">
        <f>0</f>
        <v>0</v>
      </c>
      <c r="V135" s="3">
        <f>0</f>
        <v>0</v>
      </c>
      <c r="W135" s="3">
        <v>10</v>
      </c>
      <c r="X135" s="107">
        <v>1.7557870370370401E-2</v>
      </c>
      <c r="Y135">
        <v>47.462000000000003</v>
      </c>
    </row>
    <row r="136" spans="1:25" x14ac:dyDescent="0.45">
      <c r="A136" s="4" t="s">
        <v>93</v>
      </c>
      <c r="B136" s="4">
        <v>2023</v>
      </c>
      <c r="C136" s="5">
        <v>45039</v>
      </c>
      <c r="D136" s="4" t="s">
        <v>72</v>
      </c>
      <c r="E136" s="3" t="s">
        <v>458</v>
      </c>
      <c r="F136" s="3" t="s">
        <v>36</v>
      </c>
      <c r="G136" s="13">
        <f>(C136-VLOOKUP(E136,Riders!$A$2:$C$3501,2,FALSE))/365</f>
        <v>24.449315068493149</v>
      </c>
      <c r="H136" s="3">
        <v>23</v>
      </c>
      <c r="I136" s="3">
        <v>1</v>
      </c>
      <c r="J136" s="3">
        <v>1</v>
      </c>
      <c r="K136" s="3">
        <v>4</v>
      </c>
      <c r="L136" s="3">
        <v>6</v>
      </c>
      <c r="M136" s="3">
        <f>0</f>
        <v>0</v>
      </c>
      <c r="N136" s="3">
        <f>0</f>
        <v>0</v>
      </c>
      <c r="O136" s="3">
        <f>0</f>
        <v>0</v>
      </c>
      <c r="P136" s="3">
        <f>0</f>
        <v>0</v>
      </c>
      <c r="Q136" s="3">
        <f>0</f>
        <v>0</v>
      </c>
      <c r="R136" s="3">
        <f>0</f>
        <v>0</v>
      </c>
      <c r="S136" s="3">
        <f>0</f>
        <v>0</v>
      </c>
      <c r="T136" s="3">
        <f>0</f>
        <v>0</v>
      </c>
      <c r="U136" s="3">
        <f>0</f>
        <v>0</v>
      </c>
      <c r="V136" s="3">
        <f>0</f>
        <v>0</v>
      </c>
      <c r="W136" s="3">
        <v>6</v>
      </c>
      <c r="X136" s="107">
        <v>1.7557870370370401E-2</v>
      </c>
      <c r="Y136">
        <v>47.462000000000003</v>
      </c>
    </row>
    <row r="137" spans="1:25" x14ac:dyDescent="0.45">
      <c r="A137" s="4" t="s">
        <v>93</v>
      </c>
      <c r="B137" s="4">
        <v>2023</v>
      </c>
      <c r="C137" s="5">
        <v>45039</v>
      </c>
      <c r="D137" s="4" t="s">
        <v>72</v>
      </c>
      <c r="E137" s="3" t="s">
        <v>851</v>
      </c>
      <c r="F137" s="3" t="s">
        <v>142</v>
      </c>
      <c r="G137" s="13">
        <f>(C137-VLOOKUP(E137,Riders!$A$2:$C$3501,2,FALSE))/365</f>
        <v>26.93972602739726</v>
      </c>
      <c r="H137" s="3" t="s">
        <v>308</v>
      </c>
      <c r="I137" s="3">
        <v>1</v>
      </c>
      <c r="J137" s="3">
        <v>1</v>
      </c>
      <c r="K137" s="3">
        <v>1</v>
      </c>
      <c r="L137" s="3">
        <v>3</v>
      </c>
      <c r="M137" s="3">
        <f>0</f>
        <v>0</v>
      </c>
      <c r="N137" s="3">
        <f>0</f>
        <v>0</v>
      </c>
      <c r="O137" s="3">
        <f>0</f>
        <v>0</v>
      </c>
      <c r="P137" s="3">
        <f>0</f>
        <v>0</v>
      </c>
      <c r="Q137" s="3">
        <f>0</f>
        <v>0</v>
      </c>
      <c r="R137" s="3">
        <f>0</f>
        <v>0</v>
      </c>
      <c r="S137" s="3">
        <f>0</f>
        <v>0</v>
      </c>
      <c r="T137" s="3">
        <f>0</f>
        <v>0</v>
      </c>
      <c r="U137" s="3">
        <f>0</f>
        <v>0</v>
      </c>
      <c r="V137" s="3">
        <v>60</v>
      </c>
      <c r="W137" s="3">
        <v>-57</v>
      </c>
      <c r="X137" s="107">
        <v>1.7557870370370401E-2</v>
      </c>
      <c r="Y137">
        <v>47.462000000000003</v>
      </c>
    </row>
    <row r="138" spans="1:25" x14ac:dyDescent="0.45">
      <c r="A138" s="4" t="s">
        <v>844</v>
      </c>
      <c r="B138" s="4">
        <v>2023</v>
      </c>
      <c r="C138" s="5">
        <v>45002</v>
      </c>
      <c r="D138" s="4" t="s">
        <v>72</v>
      </c>
      <c r="E138" s="4" t="s">
        <v>274</v>
      </c>
      <c r="F138" s="4" t="s">
        <v>29</v>
      </c>
      <c r="G138" s="13">
        <f>(C138-VLOOKUP(E138,Riders!$A$2:$C$3501,2,FALSE))/365</f>
        <v>22.210958904109589</v>
      </c>
      <c r="H138" s="4">
        <v>1</v>
      </c>
      <c r="I138" s="4">
        <v>40</v>
      </c>
      <c r="J138" s="4">
        <v>40</v>
      </c>
      <c r="K138" s="4">
        <v>20</v>
      </c>
      <c r="L138" s="4">
        <v>100</v>
      </c>
      <c r="M138" s="4">
        <v>0</v>
      </c>
      <c r="N138" s="4">
        <v>0</v>
      </c>
      <c r="O138" s="4">
        <v>5</v>
      </c>
      <c r="P138" s="4">
        <v>0</v>
      </c>
      <c r="Q138" s="4">
        <v>5</v>
      </c>
      <c r="R138" s="4">
        <v>0</v>
      </c>
      <c r="S138" s="4">
        <v>5</v>
      </c>
      <c r="T138" s="4">
        <v>4</v>
      </c>
      <c r="U138" s="4">
        <v>20</v>
      </c>
      <c r="V138" s="4">
        <v>0</v>
      </c>
      <c r="W138" s="4">
        <v>139</v>
      </c>
      <c r="X138" s="107">
        <v>1.7280092592592593E-2</v>
      </c>
      <c r="Y138" s="51">
        <v>48.225000000000001</v>
      </c>
    </row>
    <row r="139" spans="1:25" x14ac:dyDescent="0.45">
      <c r="A139" s="4" t="s">
        <v>844</v>
      </c>
      <c r="B139" s="4">
        <v>2023</v>
      </c>
      <c r="C139" s="5">
        <v>45002</v>
      </c>
      <c r="D139" s="4" t="s">
        <v>72</v>
      </c>
      <c r="E139" s="4" t="s">
        <v>421</v>
      </c>
      <c r="F139" s="4" t="s">
        <v>17</v>
      </c>
      <c r="G139" s="13">
        <f>(C139-VLOOKUP(E139,Riders!$A$2:$C$3501,2,FALSE))/365</f>
        <v>22.597260273972601</v>
      </c>
      <c r="H139" s="4">
        <v>2</v>
      </c>
      <c r="I139" s="4">
        <v>30</v>
      </c>
      <c r="J139" s="4">
        <v>36</v>
      </c>
      <c r="K139" s="4">
        <v>40</v>
      </c>
      <c r="L139" s="4">
        <v>106</v>
      </c>
      <c r="M139" s="4">
        <v>0</v>
      </c>
      <c r="N139" s="4">
        <v>0</v>
      </c>
      <c r="O139" s="4">
        <v>1</v>
      </c>
      <c r="P139" s="4">
        <v>0</v>
      </c>
      <c r="Q139" s="4">
        <v>0</v>
      </c>
      <c r="R139" s="4">
        <v>2</v>
      </c>
      <c r="S139" s="4">
        <v>2</v>
      </c>
      <c r="T139" s="4">
        <v>0</v>
      </c>
      <c r="U139" s="4">
        <v>20</v>
      </c>
      <c r="V139" s="4">
        <v>0</v>
      </c>
      <c r="W139" s="4">
        <v>131</v>
      </c>
      <c r="X139" s="107">
        <v>1.7280092592592593E-2</v>
      </c>
      <c r="Y139" s="51">
        <v>48.225000000000001</v>
      </c>
    </row>
    <row r="140" spans="1:25" x14ac:dyDescent="0.45">
      <c r="A140" s="4" t="s">
        <v>844</v>
      </c>
      <c r="B140" s="4">
        <v>2023</v>
      </c>
      <c r="C140" s="5">
        <v>45002</v>
      </c>
      <c r="D140" s="4" t="s">
        <v>72</v>
      </c>
      <c r="E140" s="4" t="s">
        <v>237</v>
      </c>
      <c r="F140" s="4" t="s">
        <v>238</v>
      </c>
      <c r="G140" s="13">
        <f>(C140-VLOOKUP(E140,Riders!$A$2:$C$3501,2,FALSE))/365</f>
        <v>26.830136986301369</v>
      </c>
      <c r="H140" s="4">
        <v>3</v>
      </c>
      <c r="I140" s="4">
        <v>36</v>
      </c>
      <c r="J140" s="4">
        <v>38</v>
      </c>
      <c r="K140" s="4">
        <v>32</v>
      </c>
      <c r="L140" s="4">
        <v>106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0</v>
      </c>
      <c r="S140" s="4">
        <v>0</v>
      </c>
      <c r="T140" s="4">
        <v>10</v>
      </c>
      <c r="U140" s="4">
        <v>0</v>
      </c>
      <c r="V140" s="4">
        <v>0</v>
      </c>
      <c r="W140" s="4">
        <v>116</v>
      </c>
      <c r="X140" s="107">
        <v>1.72800925925926E-2</v>
      </c>
      <c r="Y140" s="51">
        <v>48.225000000000001</v>
      </c>
    </row>
    <row r="141" spans="1:25" x14ac:dyDescent="0.45">
      <c r="A141" s="4" t="s">
        <v>844</v>
      </c>
      <c r="B141" s="4">
        <v>2023</v>
      </c>
      <c r="C141" s="5">
        <v>45002</v>
      </c>
      <c r="D141" s="4" t="s">
        <v>72</v>
      </c>
      <c r="E141" s="4" t="s">
        <v>214</v>
      </c>
      <c r="F141" s="4" t="s">
        <v>67</v>
      </c>
      <c r="G141" s="13">
        <f>(C141-VLOOKUP(E141,Riders!$A$2:$C$3501,2,FALSE))/365</f>
        <v>28.246575342465754</v>
      </c>
      <c r="H141" s="4">
        <v>4</v>
      </c>
      <c r="I141" s="4">
        <v>38</v>
      </c>
      <c r="J141" s="4">
        <v>34</v>
      </c>
      <c r="K141" s="4">
        <v>38</v>
      </c>
      <c r="L141" s="4">
        <v>110</v>
      </c>
      <c r="M141" s="4">
        <v>2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112</v>
      </c>
      <c r="X141" s="107">
        <v>1.72800925925926E-2</v>
      </c>
      <c r="Y141" s="51">
        <v>48.225000000000001</v>
      </c>
    </row>
    <row r="142" spans="1:25" x14ac:dyDescent="0.45">
      <c r="A142" s="4" t="s">
        <v>844</v>
      </c>
      <c r="B142" s="4">
        <v>2023</v>
      </c>
      <c r="C142" s="5">
        <v>45002</v>
      </c>
      <c r="D142" s="4" t="s">
        <v>72</v>
      </c>
      <c r="E142" s="4" t="s">
        <v>371</v>
      </c>
      <c r="F142" s="4" t="s">
        <v>19</v>
      </c>
      <c r="G142" s="13">
        <f>(C142-VLOOKUP(E142,Riders!$A$2:$C$3501,2,FALSE))/365</f>
        <v>21.523287671232875</v>
      </c>
      <c r="H142" s="4">
        <v>5</v>
      </c>
      <c r="I142" s="4">
        <v>34</v>
      </c>
      <c r="J142" s="4">
        <v>32</v>
      </c>
      <c r="K142" s="4">
        <v>26</v>
      </c>
      <c r="L142" s="4">
        <v>92</v>
      </c>
      <c r="M142" s="4">
        <v>5</v>
      </c>
      <c r="N142" s="4">
        <v>0</v>
      </c>
      <c r="O142" s="4">
        <v>2</v>
      </c>
      <c r="P142" s="4">
        <v>5</v>
      </c>
      <c r="Q142" s="4">
        <v>0</v>
      </c>
      <c r="R142" s="4">
        <v>1</v>
      </c>
      <c r="S142" s="4">
        <v>3</v>
      </c>
      <c r="T142" s="4">
        <v>2</v>
      </c>
      <c r="U142" s="4">
        <v>0</v>
      </c>
      <c r="V142" s="4">
        <v>0</v>
      </c>
      <c r="W142" s="4">
        <v>110</v>
      </c>
      <c r="X142" s="107">
        <v>1.72800925925926E-2</v>
      </c>
      <c r="Y142" s="51">
        <v>48.225000000000001</v>
      </c>
    </row>
    <row r="143" spans="1:25" x14ac:dyDescent="0.45">
      <c r="A143" s="4" t="s">
        <v>844</v>
      </c>
      <c r="B143" s="4">
        <v>2023</v>
      </c>
      <c r="C143" s="5">
        <v>45002</v>
      </c>
      <c r="D143" s="4" t="s">
        <v>72</v>
      </c>
      <c r="E143" s="4" t="s">
        <v>219</v>
      </c>
      <c r="F143" s="4" t="s">
        <v>220</v>
      </c>
      <c r="G143" s="13">
        <f>(C143-VLOOKUP(E143,Riders!$A$2:$C$3501,2,FALSE))/365</f>
        <v>30.56986301369863</v>
      </c>
      <c r="H143" s="4">
        <v>6</v>
      </c>
      <c r="I143" s="4">
        <v>22</v>
      </c>
      <c r="J143" s="4">
        <v>30</v>
      </c>
      <c r="K143" s="4">
        <v>36</v>
      </c>
      <c r="L143" s="4">
        <v>88</v>
      </c>
      <c r="M143" s="4">
        <v>3</v>
      </c>
      <c r="N143" s="4">
        <v>0</v>
      </c>
      <c r="O143" s="4">
        <v>3</v>
      </c>
      <c r="P143" s="4">
        <v>3</v>
      </c>
      <c r="Q143" s="4">
        <v>3</v>
      </c>
      <c r="R143" s="4">
        <v>0</v>
      </c>
      <c r="S143" s="4">
        <v>0</v>
      </c>
      <c r="T143" s="4">
        <v>0</v>
      </c>
      <c r="U143" s="4">
        <v>0</v>
      </c>
      <c r="V143" s="4">
        <v>0</v>
      </c>
      <c r="W143" s="4">
        <v>100</v>
      </c>
      <c r="X143" s="107">
        <v>1.72800925925926E-2</v>
      </c>
      <c r="Y143" s="51">
        <v>48.225000000000001</v>
      </c>
    </row>
    <row r="144" spans="1:25" x14ac:dyDescent="0.45">
      <c r="A144" s="27" t="s">
        <v>844</v>
      </c>
      <c r="B144" s="27">
        <v>2023</v>
      </c>
      <c r="C144" s="34">
        <v>45002</v>
      </c>
      <c r="D144" s="27" t="s">
        <v>72</v>
      </c>
      <c r="E144" s="27" t="s">
        <v>222</v>
      </c>
      <c r="F144" s="27" t="s">
        <v>223</v>
      </c>
      <c r="G144" s="13">
        <f>(C144-VLOOKUP(E144,Riders!$A$2:$C$3501,2,FALSE))/365</f>
        <v>23.704109589041096</v>
      </c>
      <c r="H144" s="4">
        <v>7</v>
      </c>
      <c r="I144" s="4">
        <v>24</v>
      </c>
      <c r="J144" s="4">
        <v>24</v>
      </c>
      <c r="K144" s="4">
        <v>34</v>
      </c>
      <c r="L144" s="4">
        <v>82</v>
      </c>
      <c r="M144" s="4">
        <v>0</v>
      </c>
      <c r="N144" s="4">
        <v>0</v>
      </c>
      <c r="O144" s="4">
        <v>0</v>
      </c>
      <c r="P144" s="4">
        <v>2</v>
      </c>
      <c r="Q144" s="4">
        <v>0</v>
      </c>
      <c r="R144" s="4">
        <v>0</v>
      </c>
      <c r="S144" s="4">
        <v>0</v>
      </c>
      <c r="T144" s="4">
        <v>0</v>
      </c>
      <c r="U144" s="4">
        <v>0</v>
      </c>
      <c r="V144" s="4">
        <v>0</v>
      </c>
      <c r="W144" s="4">
        <v>84</v>
      </c>
      <c r="X144" s="107">
        <v>1.72800925925926E-2</v>
      </c>
      <c r="Y144" s="51">
        <v>48.225000000000001</v>
      </c>
    </row>
    <row r="145" spans="1:25" x14ac:dyDescent="0.45">
      <c r="A145" s="4" t="s">
        <v>844</v>
      </c>
      <c r="B145" s="4">
        <v>2023</v>
      </c>
      <c r="C145" s="5">
        <v>45002</v>
      </c>
      <c r="D145" s="4" t="s">
        <v>72</v>
      </c>
      <c r="E145" s="4" t="s">
        <v>2329</v>
      </c>
      <c r="F145" s="4" t="s">
        <v>49</v>
      </c>
      <c r="G145" s="13">
        <f>(C145-VLOOKUP(E145,Riders!$A$2:$C$3501,2,FALSE))/365</f>
        <v>22.553424657534247</v>
      </c>
      <c r="H145" s="4">
        <v>8</v>
      </c>
      <c r="I145" s="4">
        <v>26</v>
      </c>
      <c r="J145" s="4">
        <v>14</v>
      </c>
      <c r="K145" s="4">
        <v>24</v>
      </c>
      <c r="L145" s="4">
        <v>64</v>
      </c>
      <c r="M145" s="4">
        <v>0</v>
      </c>
      <c r="N145" s="4">
        <v>0</v>
      </c>
      <c r="O145" s="4">
        <v>0</v>
      </c>
      <c r="P145" s="4">
        <v>0</v>
      </c>
      <c r="Q145" s="4">
        <v>1</v>
      </c>
      <c r="R145" s="4">
        <v>0</v>
      </c>
      <c r="S145" s="4">
        <v>0</v>
      </c>
      <c r="T145" s="4">
        <v>6</v>
      </c>
      <c r="U145" s="4">
        <v>0</v>
      </c>
      <c r="V145" s="4">
        <v>0</v>
      </c>
      <c r="W145" s="4">
        <v>71</v>
      </c>
      <c r="X145" s="107">
        <v>1.72800925925926E-2</v>
      </c>
      <c r="Y145" s="51">
        <v>48.225000000000001</v>
      </c>
    </row>
    <row r="146" spans="1:25" x14ac:dyDescent="0.45">
      <c r="A146" s="4" t="s">
        <v>844</v>
      </c>
      <c r="B146" s="4">
        <v>2023</v>
      </c>
      <c r="C146" s="5">
        <v>45002</v>
      </c>
      <c r="D146" s="4" t="s">
        <v>72</v>
      </c>
      <c r="E146" s="4" t="s">
        <v>224</v>
      </c>
      <c r="F146" s="4" t="s">
        <v>225</v>
      </c>
      <c r="G146" s="13">
        <f>(C146-VLOOKUP(E146,Riders!$A$2:$C$3501,2,FALSE))/365</f>
        <v>23.268493150684932</v>
      </c>
      <c r="H146" s="4">
        <v>9</v>
      </c>
      <c r="I146" s="4">
        <v>32</v>
      </c>
      <c r="J146" s="4">
        <v>18</v>
      </c>
      <c r="K146" s="4">
        <v>16</v>
      </c>
      <c r="L146" s="4">
        <v>66</v>
      </c>
      <c r="M146" s="4">
        <v>0</v>
      </c>
      <c r="N146" s="4">
        <v>0</v>
      </c>
      <c r="O146" s="4">
        <v>0</v>
      </c>
      <c r="P146" s="4">
        <v>0</v>
      </c>
      <c r="Q146" s="4">
        <v>0</v>
      </c>
      <c r="R146" s="4">
        <v>0</v>
      </c>
      <c r="S146" s="4">
        <v>0</v>
      </c>
      <c r="T146" s="4">
        <v>0</v>
      </c>
      <c r="U146" s="4">
        <v>0</v>
      </c>
      <c r="V146" s="4">
        <v>0</v>
      </c>
      <c r="W146" s="4">
        <v>66</v>
      </c>
      <c r="X146" s="107">
        <v>1.72800925925926E-2</v>
      </c>
      <c r="Y146" s="51">
        <v>48.225000000000001</v>
      </c>
    </row>
    <row r="147" spans="1:25" x14ac:dyDescent="0.45">
      <c r="A147" s="4" t="s">
        <v>844</v>
      </c>
      <c r="B147" s="4">
        <v>2023</v>
      </c>
      <c r="C147" s="5">
        <v>45002</v>
      </c>
      <c r="D147" s="4" t="s">
        <v>72</v>
      </c>
      <c r="E147" s="4" t="s">
        <v>229</v>
      </c>
      <c r="F147" s="4" t="s">
        <v>61</v>
      </c>
      <c r="G147" s="13">
        <f>(C147-VLOOKUP(E147,Riders!$A$2:$C$3501,2,FALSE))/365</f>
        <v>24.523287671232875</v>
      </c>
      <c r="H147" s="4">
        <v>10</v>
      </c>
      <c r="I147" s="4">
        <v>28</v>
      </c>
      <c r="J147" s="4">
        <v>20</v>
      </c>
      <c r="K147" s="4">
        <v>12</v>
      </c>
      <c r="L147" s="4">
        <v>60</v>
      </c>
      <c r="M147" s="4">
        <v>0</v>
      </c>
      <c r="N147" s="4">
        <v>0</v>
      </c>
      <c r="O147" s="4">
        <v>0</v>
      </c>
      <c r="P147" s="4">
        <v>0</v>
      </c>
      <c r="Q147" s="4">
        <v>0</v>
      </c>
      <c r="R147" s="4">
        <v>3</v>
      </c>
      <c r="S147" s="4">
        <v>0</v>
      </c>
      <c r="T147" s="4">
        <v>0</v>
      </c>
      <c r="U147" s="4">
        <v>0</v>
      </c>
      <c r="V147" s="4">
        <v>0</v>
      </c>
      <c r="W147" s="4">
        <v>63</v>
      </c>
      <c r="X147" s="107">
        <v>1.72800925925926E-2</v>
      </c>
      <c r="Y147" s="51">
        <v>48.225000000000001</v>
      </c>
    </row>
    <row r="148" spans="1:25" x14ac:dyDescent="0.45">
      <c r="A148" s="4" t="s">
        <v>844</v>
      </c>
      <c r="B148" s="4">
        <v>2023</v>
      </c>
      <c r="C148" s="5">
        <v>45002</v>
      </c>
      <c r="D148" s="4" t="s">
        <v>72</v>
      </c>
      <c r="E148" s="4" t="s">
        <v>497</v>
      </c>
      <c r="F148" s="4" t="s">
        <v>25</v>
      </c>
      <c r="G148" s="13">
        <f>(C148-VLOOKUP(E148,Riders!$A$2:$C$3501,2,FALSE))/365</f>
        <v>19.882191780821916</v>
      </c>
      <c r="H148" s="4">
        <v>11</v>
      </c>
      <c r="I148" s="4">
        <v>8</v>
      </c>
      <c r="J148" s="4">
        <v>22</v>
      </c>
      <c r="K148" s="4">
        <v>30</v>
      </c>
      <c r="L148" s="4">
        <v>60</v>
      </c>
      <c r="M148" s="4">
        <v>0</v>
      </c>
      <c r="N148" s="4">
        <v>0</v>
      </c>
      <c r="O148" s="4">
        <v>0</v>
      </c>
      <c r="P148" s="4">
        <v>0</v>
      </c>
      <c r="Q148" s="4">
        <v>0</v>
      </c>
      <c r="R148" s="4">
        <v>0</v>
      </c>
      <c r="S148" s="4">
        <v>0</v>
      </c>
      <c r="T148" s="4">
        <v>0</v>
      </c>
      <c r="U148" s="4">
        <v>0</v>
      </c>
      <c r="V148" s="4">
        <v>0</v>
      </c>
      <c r="W148" s="4">
        <v>60</v>
      </c>
      <c r="X148" s="107">
        <v>1.72800925925926E-2</v>
      </c>
      <c r="Y148" s="51">
        <v>48.225000000000001</v>
      </c>
    </row>
    <row r="149" spans="1:25" x14ac:dyDescent="0.45">
      <c r="A149" s="4" t="s">
        <v>844</v>
      </c>
      <c r="B149" s="4">
        <v>2023</v>
      </c>
      <c r="C149" s="5">
        <v>45002</v>
      </c>
      <c r="D149" s="4" t="s">
        <v>72</v>
      </c>
      <c r="E149" s="4" t="s">
        <v>431</v>
      </c>
      <c r="F149" s="4" t="s">
        <v>97</v>
      </c>
      <c r="G149" s="13">
        <f>(C149-VLOOKUP(E149,Riders!$A$2:$C$3501,2,FALSE))/365</f>
        <v>18.265753424657536</v>
      </c>
      <c r="H149" s="4">
        <v>12</v>
      </c>
      <c r="I149" s="4">
        <v>14</v>
      </c>
      <c r="J149" s="4">
        <v>28</v>
      </c>
      <c r="K149" s="4">
        <v>10</v>
      </c>
      <c r="L149" s="4">
        <v>52</v>
      </c>
      <c r="M149" s="4">
        <v>0</v>
      </c>
      <c r="N149" s="4">
        <v>5</v>
      </c>
      <c r="O149" s="4">
        <v>0</v>
      </c>
      <c r="P149" s="4">
        <v>0</v>
      </c>
      <c r="Q149" s="4">
        <v>0</v>
      </c>
      <c r="R149" s="4">
        <v>0</v>
      </c>
      <c r="S149" s="4">
        <v>0</v>
      </c>
      <c r="T149" s="4">
        <v>0</v>
      </c>
      <c r="U149" s="4">
        <v>0</v>
      </c>
      <c r="V149" s="4">
        <v>0</v>
      </c>
      <c r="W149" s="4">
        <v>57</v>
      </c>
      <c r="X149" s="107">
        <v>1.72800925925926E-2</v>
      </c>
      <c r="Y149" s="51">
        <v>48.225000000000001</v>
      </c>
    </row>
    <row r="150" spans="1:25" x14ac:dyDescent="0.45">
      <c r="A150" s="4" t="s">
        <v>844</v>
      </c>
      <c r="B150" s="4">
        <v>2023</v>
      </c>
      <c r="C150" s="5">
        <v>45002</v>
      </c>
      <c r="D150" s="4" t="s">
        <v>72</v>
      </c>
      <c r="E150" s="4" t="s">
        <v>284</v>
      </c>
      <c r="F150" s="4" t="s">
        <v>51</v>
      </c>
      <c r="G150" s="13">
        <f>(C150-VLOOKUP(E150,Riders!$A$2:$C$3501,2,FALSE))/365</f>
        <v>21.123287671232877</v>
      </c>
      <c r="H150" s="4">
        <v>13</v>
      </c>
      <c r="I150" s="4">
        <v>16</v>
      </c>
      <c r="J150" s="4">
        <v>4</v>
      </c>
      <c r="K150" s="4">
        <v>22</v>
      </c>
      <c r="L150" s="4">
        <v>42</v>
      </c>
      <c r="M150" s="4">
        <v>0</v>
      </c>
      <c r="N150" s="4">
        <v>3</v>
      </c>
      <c r="O150" s="4">
        <v>0</v>
      </c>
      <c r="P150" s="4">
        <v>0</v>
      </c>
      <c r="Q150" s="4">
        <v>0</v>
      </c>
      <c r="R150" s="4">
        <v>0</v>
      </c>
      <c r="S150" s="4">
        <v>0</v>
      </c>
      <c r="T150" s="4">
        <v>0</v>
      </c>
      <c r="U150" s="4">
        <v>0</v>
      </c>
      <c r="V150" s="4">
        <v>0</v>
      </c>
      <c r="W150" s="4">
        <v>45</v>
      </c>
      <c r="X150" s="107">
        <v>1.72800925925926E-2</v>
      </c>
      <c r="Y150" s="51">
        <v>48.225000000000001</v>
      </c>
    </row>
    <row r="151" spans="1:25" x14ac:dyDescent="0.45">
      <c r="A151" s="4" t="s">
        <v>844</v>
      </c>
      <c r="B151" s="4">
        <v>2023</v>
      </c>
      <c r="C151" s="5">
        <v>45002</v>
      </c>
      <c r="D151" s="4" t="s">
        <v>72</v>
      </c>
      <c r="E151" s="4" t="s">
        <v>267</v>
      </c>
      <c r="F151" s="4" t="s">
        <v>56</v>
      </c>
      <c r="G151" s="13">
        <f>(C151-VLOOKUP(E151,Riders!$A$2:$C$3501,2,FALSE))/365</f>
        <v>24.227397260273971</v>
      </c>
      <c r="H151" s="4">
        <v>14</v>
      </c>
      <c r="I151" s="4">
        <v>10</v>
      </c>
      <c r="J151" s="4">
        <v>10</v>
      </c>
      <c r="K151" s="4">
        <v>2</v>
      </c>
      <c r="L151" s="4">
        <v>22</v>
      </c>
      <c r="M151" s="4">
        <v>0</v>
      </c>
      <c r="N151" s="4">
        <v>0</v>
      </c>
      <c r="O151" s="4">
        <v>0</v>
      </c>
      <c r="P151" s="4">
        <v>0</v>
      </c>
      <c r="Q151" s="4">
        <v>2</v>
      </c>
      <c r="R151" s="4">
        <v>0</v>
      </c>
      <c r="S151" s="4">
        <v>0</v>
      </c>
      <c r="T151" s="4">
        <v>0</v>
      </c>
      <c r="U151" s="4">
        <v>20</v>
      </c>
      <c r="V151" s="4">
        <v>0</v>
      </c>
      <c r="W151" s="4">
        <v>44</v>
      </c>
      <c r="X151" s="107">
        <v>1.72800925925926E-2</v>
      </c>
      <c r="Y151" s="51">
        <v>48.225000000000001</v>
      </c>
    </row>
    <row r="152" spans="1:25" x14ac:dyDescent="0.45">
      <c r="A152" s="4" t="s">
        <v>844</v>
      </c>
      <c r="B152" s="4">
        <v>2023</v>
      </c>
      <c r="C152" s="5">
        <v>45002</v>
      </c>
      <c r="D152" s="4" t="s">
        <v>72</v>
      </c>
      <c r="E152" s="4" t="s">
        <v>228</v>
      </c>
      <c r="F152" s="4" t="s">
        <v>15</v>
      </c>
      <c r="G152" s="13">
        <f>(C152-VLOOKUP(E152,Riders!$A$2:$C$3501,2,FALSE))/365</f>
        <v>23.723287671232878</v>
      </c>
      <c r="H152" s="4">
        <v>15</v>
      </c>
      <c r="I152" s="4">
        <v>12</v>
      </c>
      <c r="J152" s="4">
        <v>2</v>
      </c>
      <c r="K152" s="4">
        <v>28</v>
      </c>
      <c r="L152" s="4">
        <v>42</v>
      </c>
      <c r="M152" s="4">
        <v>1</v>
      </c>
      <c r="N152" s="4">
        <v>0</v>
      </c>
      <c r="O152" s="4">
        <v>0</v>
      </c>
      <c r="P152" s="4">
        <v>0</v>
      </c>
      <c r="Q152" s="4">
        <v>0</v>
      </c>
      <c r="R152" s="4">
        <v>0</v>
      </c>
      <c r="S152" s="4">
        <v>0</v>
      </c>
      <c r="T152" s="4">
        <v>0</v>
      </c>
      <c r="U152" s="4">
        <v>0</v>
      </c>
      <c r="V152" s="4">
        <v>0</v>
      </c>
      <c r="W152" s="4">
        <v>43</v>
      </c>
      <c r="X152" s="107">
        <v>1.72800925925926E-2</v>
      </c>
      <c r="Y152" s="51">
        <v>48.225000000000001</v>
      </c>
    </row>
    <row r="153" spans="1:25" x14ac:dyDescent="0.45">
      <c r="A153" s="4" t="s">
        <v>844</v>
      </c>
      <c r="B153" s="4">
        <v>2023</v>
      </c>
      <c r="C153" s="5">
        <v>45002</v>
      </c>
      <c r="D153" s="4" t="s">
        <v>72</v>
      </c>
      <c r="E153" s="4" t="s">
        <v>241</v>
      </c>
      <c r="F153" s="4" t="s">
        <v>44</v>
      </c>
      <c r="G153" s="13">
        <f>(C153-VLOOKUP(E153,Riders!$A$2:$C$3501,2,FALSE))/365</f>
        <v>20.627397260273973</v>
      </c>
      <c r="H153" s="4">
        <v>16</v>
      </c>
      <c r="I153" s="4">
        <v>20</v>
      </c>
      <c r="J153" s="4">
        <v>16</v>
      </c>
      <c r="K153" s="4">
        <v>1</v>
      </c>
      <c r="L153" s="4">
        <v>37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5</v>
      </c>
      <c r="S153" s="4">
        <v>0</v>
      </c>
      <c r="T153" s="4">
        <v>0</v>
      </c>
      <c r="U153" s="4">
        <v>0</v>
      </c>
      <c r="V153" s="4">
        <v>0</v>
      </c>
      <c r="W153" s="4">
        <v>42</v>
      </c>
      <c r="X153" s="107">
        <v>1.72800925925926E-2</v>
      </c>
      <c r="Y153" s="51">
        <v>48.225000000000001</v>
      </c>
    </row>
    <row r="154" spans="1:25" x14ac:dyDescent="0.45">
      <c r="A154" s="4" t="s">
        <v>844</v>
      </c>
      <c r="B154" s="4">
        <v>2023</v>
      </c>
      <c r="C154" s="5">
        <v>45002</v>
      </c>
      <c r="D154" s="4" t="s">
        <v>72</v>
      </c>
      <c r="E154" s="4" t="s">
        <v>244</v>
      </c>
      <c r="F154" s="4" t="s">
        <v>38</v>
      </c>
      <c r="G154" s="13">
        <f>(C154-VLOOKUP(E154,Riders!$A$2:$C$3501,2,FALSE))/365</f>
        <v>28.964383561643835</v>
      </c>
      <c r="H154" s="4">
        <v>17</v>
      </c>
      <c r="I154" s="4">
        <v>18</v>
      </c>
      <c r="J154" s="4">
        <v>1</v>
      </c>
      <c r="K154" s="4">
        <v>18</v>
      </c>
      <c r="L154" s="4">
        <v>37</v>
      </c>
      <c r="M154" s="4">
        <v>0</v>
      </c>
      <c r="N154" s="4">
        <v>2</v>
      </c>
      <c r="O154" s="4">
        <v>0</v>
      </c>
      <c r="P154" s="4">
        <v>0</v>
      </c>
      <c r="Q154" s="4">
        <v>0</v>
      </c>
      <c r="R154" s="4">
        <v>0</v>
      </c>
      <c r="S154" s="4">
        <v>1</v>
      </c>
      <c r="T154" s="4">
        <v>0</v>
      </c>
      <c r="U154" s="4">
        <v>0</v>
      </c>
      <c r="V154" s="4">
        <v>0</v>
      </c>
      <c r="W154" s="4">
        <v>40</v>
      </c>
      <c r="X154" s="107">
        <v>1.72800925925926E-2</v>
      </c>
      <c r="Y154" s="51">
        <v>48.225000000000001</v>
      </c>
    </row>
    <row r="155" spans="1:25" x14ac:dyDescent="0.45">
      <c r="A155" s="4" t="s">
        <v>844</v>
      </c>
      <c r="B155" s="4">
        <v>2023</v>
      </c>
      <c r="C155" s="5">
        <v>45002</v>
      </c>
      <c r="D155" s="4" t="s">
        <v>72</v>
      </c>
      <c r="E155" s="4" t="s">
        <v>231</v>
      </c>
      <c r="F155" s="4" t="s">
        <v>232</v>
      </c>
      <c r="G155" s="13">
        <f>(C155-VLOOKUP(E155,Riders!$A$2:$C$3501,2,FALSE))/365</f>
        <v>26.093150684931508</v>
      </c>
      <c r="H155" s="4">
        <v>18</v>
      </c>
      <c r="I155" s="4">
        <v>4</v>
      </c>
      <c r="J155" s="4">
        <v>12</v>
      </c>
      <c r="K155" s="4">
        <v>14</v>
      </c>
      <c r="L155" s="4">
        <v>30</v>
      </c>
      <c r="M155" s="4">
        <v>0</v>
      </c>
      <c r="N155" s="4">
        <v>1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31</v>
      </c>
      <c r="X155" s="107">
        <v>1.72800925925926E-2</v>
      </c>
      <c r="Y155" s="51">
        <v>48.225000000000001</v>
      </c>
    </row>
    <row r="156" spans="1:25" x14ac:dyDescent="0.45">
      <c r="A156" s="4" t="s">
        <v>844</v>
      </c>
      <c r="B156" s="4">
        <v>2023</v>
      </c>
      <c r="C156" s="5">
        <v>45002</v>
      </c>
      <c r="D156" s="4" t="s">
        <v>72</v>
      </c>
      <c r="E156" s="4" t="s">
        <v>251</v>
      </c>
      <c r="F156" s="4" t="s">
        <v>153</v>
      </c>
      <c r="G156" s="13">
        <f>(C156-VLOOKUP(E156,Riders!$A$2:$C$3501,2,FALSE))/365</f>
        <v>21.87945205479452</v>
      </c>
      <c r="H156" s="4">
        <v>19</v>
      </c>
      <c r="I156" s="4">
        <v>1</v>
      </c>
      <c r="J156" s="4">
        <v>26</v>
      </c>
      <c r="K156" s="4">
        <v>1</v>
      </c>
      <c r="L156" s="4">
        <v>28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28</v>
      </c>
      <c r="X156" s="107">
        <v>1.72800925925926E-2</v>
      </c>
      <c r="Y156" s="51">
        <v>48.225000000000001</v>
      </c>
    </row>
    <row r="157" spans="1:25" x14ac:dyDescent="0.45">
      <c r="A157" s="4" t="s">
        <v>844</v>
      </c>
      <c r="B157" s="4">
        <v>2023</v>
      </c>
      <c r="C157" s="5">
        <v>45002</v>
      </c>
      <c r="D157" s="4" t="s">
        <v>72</v>
      </c>
      <c r="E157" s="4" t="s">
        <v>234</v>
      </c>
      <c r="F157" s="4" t="s">
        <v>235</v>
      </c>
      <c r="G157" s="13">
        <f>(C157-VLOOKUP(E157,Riders!$A$2:$C$3501,2,FALSE))/365</f>
        <v>26.490410958904111</v>
      </c>
      <c r="H157" s="4">
        <v>20</v>
      </c>
      <c r="I157" s="4">
        <v>6</v>
      </c>
      <c r="J157" s="4">
        <v>1</v>
      </c>
      <c r="K157" s="4">
        <v>8</v>
      </c>
      <c r="L157" s="4">
        <v>15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15</v>
      </c>
      <c r="X157" s="107">
        <v>1.72800925925926E-2</v>
      </c>
      <c r="Y157" s="51">
        <v>48.225000000000001</v>
      </c>
    </row>
    <row r="158" spans="1:25" x14ac:dyDescent="0.45">
      <c r="A158" s="4" t="s">
        <v>844</v>
      </c>
      <c r="B158" s="4">
        <v>2023</v>
      </c>
      <c r="C158" s="5">
        <v>45002</v>
      </c>
      <c r="D158" s="4" t="s">
        <v>72</v>
      </c>
      <c r="E158" s="4" t="s">
        <v>242</v>
      </c>
      <c r="F158" s="4" t="s">
        <v>243</v>
      </c>
      <c r="G158" s="13">
        <f>(C158-VLOOKUP(E158,Riders!$A$2:$C$3501,2,FALSE))/365</f>
        <v>28.295890410958904</v>
      </c>
      <c r="H158" s="4">
        <v>21</v>
      </c>
      <c r="I158" s="4">
        <v>1</v>
      </c>
      <c r="J158" s="4">
        <v>8</v>
      </c>
      <c r="K158" s="4">
        <v>4</v>
      </c>
      <c r="L158" s="4">
        <v>13</v>
      </c>
      <c r="M158" s="4">
        <v>0</v>
      </c>
      <c r="N158" s="4">
        <v>0</v>
      </c>
      <c r="O158" s="4">
        <v>0</v>
      </c>
      <c r="P158" s="4">
        <v>1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v>14</v>
      </c>
      <c r="X158" s="107">
        <v>1.72800925925926E-2</v>
      </c>
      <c r="Y158" s="51">
        <v>48.225000000000001</v>
      </c>
    </row>
    <row r="159" spans="1:25" x14ac:dyDescent="0.45">
      <c r="A159" s="4" t="s">
        <v>844</v>
      </c>
      <c r="B159" s="4">
        <v>2023</v>
      </c>
      <c r="C159" s="5">
        <v>45002</v>
      </c>
      <c r="D159" s="4" t="s">
        <v>72</v>
      </c>
      <c r="E159" s="4" t="s">
        <v>246</v>
      </c>
      <c r="F159" s="4" t="s">
        <v>247</v>
      </c>
      <c r="G159" s="13">
        <f>(C159-VLOOKUP(E159,Riders!$A$2:$C$3501,2,FALSE))/365</f>
        <v>30.723287671232878</v>
      </c>
      <c r="H159" s="4">
        <v>22</v>
      </c>
      <c r="I159" s="4">
        <v>1</v>
      </c>
      <c r="J159" s="4">
        <v>6</v>
      </c>
      <c r="K159" s="4">
        <v>6</v>
      </c>
      <c r="L159" s="4">
        <v>13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13</v>
      </c>
      <c r="X159" s="107">
        <v>1.72800925925926E-2</v>
      </c>
      <c r="Y159" s="51">
        <v>48.225000000000001</v>
      </c>
    </row>
    <row r="160" spans="1:25" x14ac:dyDescent="0.45">
      <c r="A160" s="4" t="s">
        <v>844</v>
      </c>
      <c r="B160" s="4">
        <v>2023</v>
      </c>
      <c r="C160" s="5">
        <v>45002</v>
      </c>
      <c r="D160" s="4" t="s">
        <v>72</v>
      </c>
      <c r="E160" s="4" t="s">
        <v>851</v>
      </c>
      <c r="F160" s="4" t="s">
        <v>142</v>
      </c>
      <c r="G160" s="13">
        <f>(C160-VLOOKUP(E160,Riders!$A$2:$C$3501,2,FALSE))/365</f>
        <v>26.838356164383562</v>
      </c>
      <c r="H160" s="4">
        <v>23</v>
      </c>
      <c r="I160" s="4">
        <v>1</v>
      </c>
      <c r="J160" s="4">
        <v>1</v>
      </c>
      <c r="K160" s="4">
        <v>1</v>
      </c>
      <c r="L160" s="4">
        <v>3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20</v>
      </c>
      <c r="W160" s="4">
        <v>-17</v>
      </c>
      <c r="X160" s="107">
        <v>1.72800925925926E-2</v>
      </c>
      <c r="Y160" s="51">
        <v>48.225000000000001</v>
      </c>
    </row>
    <row r="161" spans="1:25" x14ac:dyDescent="0.45">
      <c r="A161" s="4" t="s">
        <v>844</v>
      </c>
      <c r="B161" s="4">
        <v>2023</v>
      </c>
      <c r="C161" s="5">
        <v>45002</v>
      </c>
      <c r="D161" s="4" t="s">
        <v>72</v>
      </c>
      <c r="E161" s="4" t="s">
        <v>216</v>
      </c>
      <c r="F161" s="4" t="s">
        <v>27</v>
      </c>
      <c r="G161" s="13">
        <f>(C161-VLOOKUP(E161,Riders!$A$2:$C$3501,2,FALSE))/365</f>
        <v>24.106849315068494</v>
      </c>
      <c r="H161" s="4">
        <v>24</v>
      </c>
      <c r="I161" s="4">
        <v>2</v>
      </c>
      <c r="J161" s="4">
        <v>1</v>
      </c>
      <c r="K161" s="4" t="s">
        <v>373</v>
      </c>
      <c r="L161" s="4"/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 t="s">
        <v>308</v>
      </c>
      <c r="X161" s="107">
        <v>1.72800925925926E-2</v>
      </c>
      <c r="Y161" s="51">
        <v>48.225000000000001</v>
      </c>
    </row>
    <row r="162" spans="1:25" x14ac:dyDescent="0.45">
      <c r="A162" s="1" t="s">
        <v>415</v>
      </c>
      <c r="B162" s="1">
        <v>2023</v>
      </c>
      <c r="C162" s="2">
        <v>44983</v>
      </c>
      <c r="D162" s="1" t="s">
        <v>72</v>
      </c>
      <c r="E162" s="1" t="s">
        <v>274</v>
      </c>
      <c r="F162" s="1" t="s">
        <v>29</v>
      </c>
      <c r="G162" s="13">
        <f>(C162-VLOOKUP(E162,Riders!$A$2:$C$3501,2,FALSE))/365</f>
        <v>22.158904109589042</v>
      </c>
      <c r="H162" s="1">
        <v>1</v>
      </c>
      <c r="I162" s="1">
        <v>40</v>
      </c>
      <c r="J162" s="1">
        <v>38</v>
      </c>
      <c r="K162" s="1">
        <v>40</v>
      </c>
      <c r="L162" s="1">
        <v>118</v>
      </c>
      <c r="M162" s="1">
        <v>0</v>
      </c>
      <c r="N162" s="1">
        <v>5</v>
      </c>
      <c r="O162" s="1">
        <v>0</v>
      </c>
      <c r="P162" s="1">
        <v>0</v>
      </c>
      <c r="Q162" s="1">
        <v>5</v>
      </c>
      <c r="R162" s="1">
        <v>0</v>
      </c>
      <c r="S162" s="1">
        <v>0</v>
      </c>
      <c r="T162" s="1">
        <v>10</v>
      </c>
      <c r="U162" s="1">
        <v>20</v>
      </c>
      <c r="V162" s="1">
        <v>0</v>
      </c>
      <c r="W162" s="1">
        <v>158</v>
      </c>
      <c r="X162" s="107">
        <v>1.7106481481481483E-2</v>
      </c>
      <c r="Y162">
        <v>48.713999999999999</v>
      </c>
    </row>
    <row r="163" spans="1:25" x14ac:dyDescent="0.45">
      <c r="A163" s="1" t="s">
        <v>415</v>
      </c>
      <c r="B163" s="1">
        <v>2023</v>
      </c>
      <c r="C163" s="2">
        <v>44983</v>
      </c>
      <c r="D163" s="1" t="s">
        <v>72</v>
      </c>
      <c r="E163" s="1" t="s">
        <v>215</v>
      </c>
      <c r="F163" s="1" t="s">
        <v>17</v>
      </c>
      <c r="G163" s="13">
        <f>(C163-VLOOKUP(E163,Riders!$A$2:$C$3501,2,FALSE))/365</f>
        <v>24.139726027397259</v>
      </c>
      <c r="H163" s="1">
        <v>2</v>
      </c>
      <c r="I163" s="1">
        <v>30</v>
      </c>
      <c r="J163" s="1">
        <v>40</v>
      </c>
      <c r="K163" s="1">
        <v>38</v>
      </c>
      <c r="L163" s="1">
        <v>108</v>
      </c>
      <c r="M163" s="1">
        <v>1</v>
      </c>
      <c r="N163" s="1">
        <v>3</v>
      </c>
      <c r="O163" s="1">
        <v>0</v>
      </c>
      <c r="P163" s="1">
        <v>0</v>
      </c>
      <c r="Q163" s="1">
        <v>2</v>
      </c>
      <c r="R163" s="1">
        <v>0</v>
      </c>
      <c r="S163" s="1">
        <v>5</v>
      </c>
      <c r="T163" s="1">
        <v>0</v>
      </c>
      <c r="U163" s="1">
        <v>20</v>
      </c>
      <c r="V163" s="1">
        <v>0</v>
      </c>
      <c r="W163" s="1">
        <v>139</v>
      </c>
      <c r="X163" s="107">
        <v>1.7106481481481483E-2</v>
      </c>
      <c r="Y163">
        <v>48.713999999999999</v>
      </c>
    </row>
    <row r="164" spans="1:25" x14ac:dyDescent="0.45">
      <c r="A164" s="1" t="s">
        <v>415</v>
      </c>
      <c r="B164" s="1">
        <v>2023</v>
      </c>
      <c r="C164" s="2">
        <v>44983</v>
      </c>
      <c r="D164" s="1" t="s">
        <v>72</v>
      </c>
      <c r="E164" s="1" t="s">
        <v>328</v>
      </c>
      <c r="F164" s="1" t="s">
        <v>25</v>
      </c>
      <c r="G164" s="13">
        <f>(C164-VLOOKUP(E164,Riders!$A$2:$C$3501,2,FALSE))/365</f>
        <v>32.594520547945208</v>
      </c>
      <c r="H164" s="1">
        <v>3</v>
      </c>
      <c r="I164" s="1">
        <v>38</v>
      </c>
      <c r="J164" s="1">
        <v>30</v>
      </c>
      <c r="K164" s="1">
        <v>30</v>
      </c>
      <c r="L164" s="1">
        <v>98</v>
      </c>
      <c r="M164" s="1">
        <v>2</v>
      </c>
      <c r="N164" s="1">
        <v>0</v>
      </c>
      <c r="O164" s="1">
        <v>0</v>
      </c>
      <c r="P164" s="1">
        <v>0</v>
      </c>
      <c r="Q164" s="1">
        <v>1</v>
      </c>
      <c r="R164" s="1">
        <v>0</v>
      </c>
      <c r="S164" s="1">
        <v>3</v>
      </c>
      <c r="T164" s="1">
        <v>0</v>
      </c>
      <c r="U164" s="1">
        <v>20</v>
      </c>
      <c r="V164" s="1">
        <v>0</v>
      </c>
      <c r="W164" s="1">
        <v>124</v>
      </c>
      <c r="X164" s="107">
        <v>1.71064814814815E-2</v>
      </c>
      <c r="Y164">
        <v>48.713999999999999</v>
      </c>
    </row>
    <row r="165" spans="1:25" x14ac:dyDescent="0.45">
      <c r="A165" s="1" t="s">
        <v>415</v>
      </c>
      <c r="B165" s="1">
        <v>2023</v>
      </c>
      <c r="C165" s="2">
        <v>44983</v>
      </c>
      <c r="D165" s="1" t="s">
        <v>72</v>
      </c>
      <c r="E165" s="1" t="s">
        <v>237</v>
      </c>
      <c r="F165" s="1" t="s">
        <v>238</v>
      </c>
      <c r="G165" s="13">
        <f>(C165-VLOOKUP(E165,Riders!$A$2:$C$3501,2,FALSE))/365</f>
        <v>26.778082191780822</v>
      </c>
      <c r="H165" s="1">
        <v>4</v>
      </c>
      <c r="I165" s="1">
        <v>36</v>
      </c>
      <c r="J165" s="1">
        <v>26</v>
      </c>
      <c r="K165" s="1">
        <v>32</v>
      </c>
      <c r="L165" s="1">
        <v>94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S165" s="1">
        <v>1</v>
      </c>
      <c r="T165" s="1">
        <v>4</v>
      </c>
      <c r="U165" s="1">
        <v>20</v>
      </c>
      <c r="V165" s="1">
        <v>0</v>
      </c>
      <c r="W165" s="1">
        <v>119</v>
      </c>
      <c r="X165" s="107">
        <v>1.71064814814815E-2</v>
      </c>
      <c r="Y165">
        <v>48.713999999999999</v>
      </c>
    </row>
    <row r="166" spans="1:25" x14ac:dyDescent="0.45">
      <c r="A166" s="1" t="s">
        <v>415</v>
      </c>
      <c r="B166" s="1">
        <v>2023</v>
      </c>
      <c r="C166" s="2">
        <v>44983</v>
      </c>
      <c r="D166" s="1" t="s">
        <v>72</v>
      </c>
      <c r="E166" s="1" t="s">
        <v>434</v>
      </c>
      <c r="F166" s="1" t="s">
        <v>53</v>
      </c>
      <c r="G166" s="13">
        <f>(C166-VLOOKUP(E166,Riders!$A$2:$C$3501,2,FALSE))/365</f>
        <v>23</v>
      </c>
      <c r="H166" s="1">
        <v>5</v>
      </c>
      <c r="I166" s="1">
        <v>26</v>
      </c>
      <c r="J166" s="1">
        <v>14</v>
      </c>
      <c r="K166" s="1">
        <v>36</v>
      </c>
      <c r="L166" s="1">
        <v>76</v>
      </c>
      <c r="M166" s="1">
        <v>0</v>
      </c>
      <c r="N166" s="1">
        <v>2</v>
      </c>
      <c r="O166" s="1">
        <v>0</v>
      </c>
      <c r="P166" s="1">
        <v>0</v>
      </c>
      <c r="Q166" s="1">
        <v>0</v>
      </c>
      <c r="R166" s="1">
        <v>2</v>
      </c>
      <c r="S166" s="1">
        <v>2</v>
      </c>
      <c r="T166" s="1">
        <v>2</v>
      </c>
      <c r="U166" s="1">
        <v>20</v>
      </c>
      <c r="V166" s="1">
        <v>0</v>
      </c>
      <c r="W166" s="1">
        <v>104</v>
      </c>
      <c r="X166" s="107">
        <v>1.71064814814815E-2</v>
      </c>
      <c r="Y166">
        <v>48.713999999999999</v>
      </c>
    </row>
    <row r="167" spans="1:25" x14ac:dyDescent="0.45">
      <c r="A167" s="1" t="s">
        <v>415</v>
      </c>
      <c r="B167" s="1">
        <v>2023</v>
      </c>
      <c r="C167" s="2">
        <v>44983</v>
      </c>
      <c r="D167" s="1" t="s">
        <v>72</v>
      </c>
      <c r="E167" s="1" t="s">
        <v>219</v>
      </c>
      <c r="F167" s="1" t="s">
        <v>220</v>
      </c>
      <c r="G167" s="13">
        <f>(C167-VLOOKUP(E167,Riders!$A$2:$C$3501,2,FALSE))/365</f>
        <v>30.517808219178082</v>
      </c>
      <c r="H167" s="1">
        <v>6</v>
      </c>
      <c r="I167" s="1">
        <v>34</v>
      </c>
      <c r="J167" s="1">
        <v>36</v>
      </c>
      <c r="K167" s="1">
        <v>4</v>
      </c>
      <c r="L167" s="1">
        <v>74</v>
      </c>
      <c r="M167" s="1">
        <v>0</v>
      </c>
      <c r="N167" s="1">
        <v>0</v>
      </c>
      <c r="O167" s="1">
        <v>1</v>
      </c>
      <c r="P167" s="1">
        <v>1</v>
      </c>
      <c r="Q167" s="1">
        <v>3</v>
      </c>
      <c r="R167" s="1">
        <v>3</v>
      </c>
      <c r="S167" s="1">
        <v>0</v>
      </c>
      <c r="T167" s="1">
        <v>0</v>
      </c>
      <c r="U167" s="1">
        <v>20</v>
      </c>
      <c r="V167" s="1">
        <v>0</v>
      </c>
      <c r="W167" s="1">
        <v>102</v>
      </c>
      <c r="X167" s="107">
        <v>1.71064814814815E-2</v>
      </c>
      <c r="Y167">
        <v>48.713999999999999</v>
      </c>
    </row>
    <row r="168" spans="1:25" x14ac:dyDescent="0.45">
      <c r="A168" s="15" t="s">
        <v>415</v>
      </c>
      <c r="B168" s="15">
        <v>2023</v>
      </c>
      <c r="C168" s="14">
        <v>44983</v>
      </c>
      <c r="D168" s="15" t="s">
        <v>72</v>
      </c>
      <c r="E168" s="15" t="s">
        <v>231</v>
      </c>
      <c r="F168" s="15" t="s">
        <v>232</v>
      </c>
      <c r="G168" s="13">
        <f>(C168-VLOOKUP(E168,Riders!$A$2:$C$3501,2,FALSE))/365</f>
        <v>26.041095890410958</v>
      </c>
      <c r="H168" s="15">
        <v>7</v>
      </c>
      <c r="I168" s="15">
        <v>28</v>
      </c>
      <c r="J168" s="15">
        <v>18</v>
      </c>
      <c r="K168" s="15">
        <v>22</v>
      </c>
      <c r="L168" s="15">
        <v>68</v>
      </c>
      <c r="M168" s="15">
        <v>0</v>
      </c>
      <c r="N168" s="15">
        <v>0</v>
      </c>
      <c r="O168" s="15">
        <v>0</v>
      </c>
      <c r="P168" s="15">
        <v>2</v>
      </c>
      <c r="Q168" s="15">
        <v>0</v>
      </c>
      <c r="R168" s="15">
        <v>0</v>
      </c>
      <c r="S168" s="15">
        <v>0</v>
      </c>
      <c r="T168" s="15">
        <v>0</v>
      </c>
      <c r="U168" s="15">
        <v>20</v>
      </c>
      <c r="V168" s="15">
        <v>0</v>
      </c>
      <c r="W168" s="15">
        <v>90</v>
      </c>
      <c r="X168" s="107">
        <v>1.71064814814815E-2</v>
      </c>
      <c r="Y168">
        <v>48.713999999999999</v>
      </c>
    </row>
    <row r="169" spans="1:25" x14ac:dyDescent="0.45">
      <c r="A169" s="1" t="s">
        <v>415</v>
      </c>
      <c r="B169" s="1">
        <v>2023</v>
      </c>
      <c r="C169" s="2">
        <v>44983</v>
      </c>
      <c r="D169" s="1" t="s">
        <v>72</v>
      </c>
      <c r="E169" s="1" t="s">
        <v>267</v>
      </c>
      <c r="F169" s="1" t="s">
        <v>56</v>
      </c>
      <c r="G169" s="13">
        <f>(C169-VLOOKUP(E169,Riders!$A$2:$C$3501,2,FALSE))/365</f>
        <v>24.175342465753424</v>
      </c>
      <c r="H169" s="1">
        <v>8</v>
      </c>
      <c r="I169" s="1">
        <v>14</v>
      </c>
      <c r="J169" s="1">
        <v>32</v>
      </c>
      <c r="K169" s="1">
        <v>12</v>
      </c>
      <c r="L169" s="1">
        <v>58</v>
      </c>
      <c r="M169" s="1">
        <v>0</v>
      </c>
      <c r="N169" s="1">
        <v>0</v>
      </c>
      <c r="O169" s="1">
        <v>5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20</v>
      </c>
      <c r="V169" s="1">
        <v>0</v>
      </c>
      <c r="W169" s="1">
        <v>83</v>
      </c>
      <c r="X169" s="107">
        <v>1.71064814814815E-2</v>
      </c>
      <c r="Y169">
        <v>48.713999999999999</v>
      </c>
    </row>
    <row r="170" spans="1:25" x14ac:dyDescent="0.45">
      <c r="A170" s="1" t="s">
        <v>415</v>
      </c>
      <c r="B170" s="1">
        <v>2023</v>
      </c>
      <c r="C170" s="2">
        <v>44983</v>
      </c>
      <c r="D170" s="1" t="s">
        <v>72</v>
      </c>
      <c r="E170" s="1" t="s">
        <v>226</v>
      </c>
      <c r="F170" s="1" t="s">
        <v>120</v>
      </c>
      <c r="G170" s="13">
        <f>(C170-VLOOKUP(E170,Riders!$A$2:$C$3501,2,FALSE))/365</f>
        <v>24.4986301369863</v>
      </c>
      <c r="H170" s="1">
        <v>9</v>
      </c>
      <c r="I170" s="1">
        <v>32</v>
      </c>
      <c r="J170" s="1">
        <v>22</v>
      </c>
      <c r="K170" s="1">
        <v>24</v>
      </c>
      <c r="L170" s="1">
        <v>78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78</v>
      </c>
      <c r="X170" s="107">
        <v>1.71064814814815E-2</v>
      </c>
      <c r="Y170">
        <v>48.713999999999999</v>
      </c>
    </row>
    <row r="171" spans="1:25" x14ac:dyDescent="0.45">
      <c r="A171" s="1" t="s">
        <v>415</v>
      </c>
      <c r="B171" s="1">
        <v>2023</v>
      </c>
      <c r="C171" s="2">
        <v>44983</v>
      </c>
      <c r="D171" s="1" t="s">
        <v>72</v>
      </c>
      <c r="E171" s="1" t="s">
        <v>462</v>
      </c>
      <c r="F171" s="1" t="s">
        <v>19</v>
      </c>
      <c r="G171" s="13">
        <f>(C171-VLOOKUP(E171,Riders!$A$2:$C$3501,2,FALSE))/365</f>
        <v>23.753424657534246</v>
      </c>
      <c r="H171" s="1">
        <v>10</v>
      </c>
      <c r="I171" s="1">
        <v>20</v>
      </c>
      <c r="J171" s="1">
        <v>24</v>
      </c>
      <c r="K171" s="1">
        <v>8</v>
      </c>
      <c r="L171" s="1">
        <v>52</v>
      </c>
      <c r="M171" s="1">
        <v>0</v>
      </c>
      <c r="N171" s="1">
        <v>0</v>
      </c>
      <c r="O171" s="1">
        <v>0</v>
      </c>
      <c r="P171" s="1">
        <v>5</v>
      </c>
      <c r="Q171" s="1">
        <v>0</v>
      </c>
      <c r="R171" s="1">
        <v>1</v>
      </c>
      <c r="S171" s="1">
        <v>0</v>
      </c>
      <c r="T171" s="1">
        <v>0</v>
      </c>
      <c r="U171" s="1">
        <v>20</v>
      </c>
      <c r="V171" s="1">
        <v>0</v>
      </c>
      <c r="W171" s="1">
        <v>78</v>
      </c>
      <c r="X171" s="107">
        <v>1.71064814814815E-2</v>
      </c>
      <c r="Y171">
        <v>48.713999999999999</v>
      </c>
    </row>
    <row r="172" spans="1:25" x14ac:dyDescent="0.45">
      <c r="A172" s="1" t="s">
        <v>415</v>
      </c>
      <c r="B172" s="1">
        <v>2023</v>
      </c>
      <c r="C172" s="2">
        <v>44983</v>
      </c>
      <c r="D172" s="1" t="s">
        <v>72</v>
      </c>
      <c r="E172" s="1" t="s">
        <v>256</v>
      </c>
      <c r="F172" s="1" t="s">
        <v>36</v>
      </c>
      <c r="G172" s="13">
        <f>(C172-VLOOKUP(E172,Riders!$A$2:$C$3501,2,FALSE))/365</f>
        <v>27.013698630136986</v>
      </c>
      <c r="H172" s="1">
        <v>11</v>
      </c>
      <c r="I172" s="1">
        <v>1</v>
      </c>
      <c r="J172" s="1">
        <v>12</v>
      </c>
      <c r="K172" s="1">
        <v>34</v>
      </c>
      <c r="L172" s="1">
        <v>47</v>
      </c>
      <c r="M172" s="1">
        <v>0</v>
      </c>
      <c r="N172" s="1">
        <v>0</v>
      </c>
      <c r="O172" s="1">
        <v>2</v>
      </c>
      <c r="P172" s="1">
        <v>3</v>
      </c>
      <c r="Q172" s="1">
        <v>0</v>
      </c>
      <c r="R172" s="1">
        <v>5</v>
      </c>
      <c r="S172" s="1">
        <v>0</v>
      </c>
      <c r="T172" s="1">
        <v>0</v>
      </c>
      <c r="U172" s="1">
        <v>20</v>
      </c>
      <c r="V172" s="1">
        <v>0</v>
      </c>
      <c r="W172" s="1">
        <v>77</v>
      </c>
      <c r="X172" s="107">
        <v>1.71064814814815E-2</v>
      </c>
      <c r="Y172">
        <v>48.713999999999999</v>
      </c>
    </row>
    <row r="173" spans="1:25" x14ac:dyDescent="0.45">
      <c r="A173" s="1" t="s">
        <v>415</v>
      </c>
      <c r="B173" s="1">
        <v>2023</v>
      </c>
      <c r="C173" s="2">
        <v>44983</v>
      </c>
      <c r="D173" s="1" t="s">
        <v>72</v>
      </c>
      <c r="E173" s="1" t="s">
        <v>251</v>
      </c>
      <c r="F173" s="1" t="s">
        <v>65</v>
      </c>
      <c r="G173" s="13">
        <f>(C173-VLOOKUP(E173,Riders!$A$2:$C$3501,2,FALSE))/365</f>
        <v>21.827397260273973</v>
      </c>
      <c r="H173" s="1">
        <v>12</v>
      </c>
      <c r="I173" s="1">
        <v>8</v>
      </c>
      <c r="J173" s="1">
        <v>34</v>
      </c>
      <c r="K173" s="1">
        <v>28</v>
      </c>
      <c r="L173" s="1">
        <v>70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70</v>
      </c>
      <c r="X173" s="107">
        <v>1.71064814814815E-2</v>
      </c>
      <c r="Y173">
        <v>48.713999999999999</v>
      </c>
    </row>
    <row r="174" spans="1:25" x14ac:dyDescent="0.45">
      <c r="A174" s="1" t="s">
        <v>415</v>
      </c>
      <c r="B174" s="1">
        <v>2023</v>
      </c>
      <c r="C174" s="2">
        <v>44983</v>
      </c>
      <c r="D174" s="1" t="s">
        <v>72</v>
      </c>
      <c r="E174" s="1" t="s">
        <v>431</v>
      </c>
      <c r="F174" s="1" t="s">
        <v>97</v>
      </c>
      <c r="G174" s="13">
        <f>(C174-VLOOKUP(E174,Riders!$A$2:$C$3501,2,FALSE))/365</f>
        <v>18.213698630136985</v>
      </c>
      <c r="H174" s="1">
        <v>13</v>
      </c>
      <c r="I174" s="1">
        <v>2</v>
      </c>
      <c r="J174" s="1">
        <v>20</v>
      </c>
      <c r="K174" s="1">
        <v>20</v>
      </c>
      <c r="L174" s="1">
        <v>42</v>
      </c>
      <c r="M174" s="1">
        <v>5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20</v>
      </c>
      <c r="V174" s="1">
        <v>0</v>
      </c>
      <c r="W174" s="1">
        <v>67</v>
      </c>
      <c r="X174" s="107">
        <v>1.71064814814815E-2</v>
      </c>
      <c r="Y174">
        <v>48.713999999999999</v>
      </c>
    </row>
    <row r="175" spans="1:25" x14ac:dyDescent="0.45">
      <c r="A175" s="1" t="s">
        <v>415</v>
      </c>
      <c r="B175" s="1">
        <v>2023</v>
      </c>
      <c r="C175" s="2">
        <v>44983</v>
      </c>
      <c r="D175" s="1" t="s">
        <v>72</v>
      </c>
      <c r="E175" s="1" t="s">
        <v>2329</v>
      </c>
      <c r="F175" s="1" t="s">
        <v>49</v>
      </c>
      <c r="G175" s="13">
        <f>(C175-VLOOKUP(E175,Riders!$A$2:$C$3501,2,FALSE))/365</f>
        <v>22.5013698630137</v>
      </c>
      <c r="H175" s="1">
        <v>14</v>
      </c>
      <c r="I175" s="1">
        <v>24</v>
      </c>
      <c r="J175" s="1">
        <v>16</v>
      </c>
      <c r="K175" s="1">
        <v>10</v>
      </c>
      <c r="L175" s="1">
        <v>50</v>
      </c>
      <c r="M175" s="1">
        <v>0</v>
      </c>
      <c r="N175" s="1">
        <v>1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51</v>
      </c>
      <c r="X175" s="107">
        <v>1.71064814814815E-2</v>
      </c>
      <c r="Y175">
        <v>48.713999999999999</v>
      </c>
    </row>
    <row r="176" spans="1:25" x14ac:dyDescent="0.45">
      <c r="A176" s="1" t="s">
        <v>415</v>
      </c>
      <c r="B176" s="1">
        <v>2023</v>
      </c>
      <c r="C176" s="2">
        <v>44983</v>
      </c>
      <c r="D176" s="1" t="s">
        <v>72</v>
      </c>
      <c r="E176" s="1" t="s">
        <v>1415</v>
      </c>
      <c r="F176" s="1" t="s">
        <v>230</v>
      </c>
      <c r="G176" s="13">
        <f>(C176-VLOOKUP(E176,Riders!$A$2:$C$3501,2,FALSE))/365</f>
        <v>33.076712328767123</v>
      </c>
      <c r="H176" s="1">
        <v>15</v>
      </c>
      <c r="I176" s="1">
        <v>22</v>
      </c>
      <c r="J176" s="1">
        <v>4</v>
      </c>
      <c r="K176" s="1">
        <v>18</v>
      </c>
      <c r="L176" s="1">
        <v>44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>
        <v>44</v>
      </c>
      <c r="X176" s="107">
        <v>1.71064814814815E-2</v>
      </c>
      <c r="Y176">
        <v>48.713999999999999</v>
      </c>
    </row>
    <row r="177" spans="1:25" x14ac:dyDescent="0.45">
      <c r="A177" s="1" t="s">
        <v>415</v>
      </c>
      <c r="B177" s="1">
        <v>2023</v>
      </c>
      <c r="C177" s="2">
        <v>44983</v>
      </c>
      <c r="D177" s="1" t="s">
        <v>72</v>
      </c>
      <c r="E177" s="1" t="s">
        <v>234</v>
      </c>
      <c r="F177" s="1" t="s">
        <v>235</v>
      </c>
      <c r="G177" s="13">
        <f>(C177-VLOOKUP(E177,Riders!$A$2:$C$3501,2,FALSE))/365</f>
        <v>26.438356164383563</v>
      </c>
      <c r="H177" s="1">
        <v>16</v>
      </c>
      <c r="I177" s="1">
        <v>4</v>
      </c>
      <c r="J177" s="1">
        <v>1</v>
      </c>
      <c r="K177" s="1">
        <v>16</v>
      </c>
      <c r="L177" s="1">
        <v>21</v>
      </c>
      <c r="M177" s="1">
        <v>3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20</v>
      </c>
      <c r="V177" s="1">
        <v>0</v>
      </c>
      <c r="W177" s="1">
        <v>44</v>
      </c>
      <c r="X177" s="107">
        <v>1.71064814814815E-2</v>
      </c>
      <c r="Y177">
        <v>48.713999999999999</v>
      </c>
    </row>
    <row r="178" spans="1:25" x14ac:dyDescent="0.45">
      <c r="A178" s="1" t="s">
        <v>415</v>
      </c>
      <c r="B178" s="1">
        <v>2023</v>
      </c>
      <c r="C178" s="2">
        <v>44983</v>
      </c>
      <c r="D178" s="1" t="s">
        <v>72</v>
      </c>
      <c r="E178" s="1" t="s">
        <v>440</v>
      </c>
      <c r="F178" s="1" t="s">
        <v>15</v>
      </c>
      <c r="G178" s="13">
        <f>(C178-VLOOKUP(E178,Riders!$A$2:$C$3501,2,FALSE))/365</f>
        <v>22.298630136986301</v>
      </c>
      <c r="H178" s="1">
        <v>17</v>
      </c>
      <c r="I178" s="1">
        <v>16</v>
      </c>
      <c r="J178" s="1">
        <v>8</v>
      </c>
      <c r="K178" s="1">
        <v>14</v>
      </c>
      <c r="L178" s="1">
        <v>38</v>
      </c>
      <c r="M178" s="1">
        <v>0</v>
      </c>
      <c r="N178" s="1">
        <v>0</v>
      </c>
      <c r="O178" s="1">
        <v>3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41</v>
      </c>
      <c r="X178" s="107">
        <v>1.71064814814815E-2</v>
      </c>
      <c r="Y178">
        <v>48.713999999999999</v>
      </c>
    </row>
    <row r="179" spans="1:25" x14ac:dyDescent="0.45">
      <c r="A179" s="1" t="s">
        <v>415</v>
      </c>
      <c r="B179" s="1">
        <v>2023</v>
      </c>
      <c r="C179" s="2">
        <v>44983</v>
      </c>
      <c r="D179" s="1" t="s">
        <v>72</v>
      </c>
      <c r="E179" s="1" t="s">
        <v>312</v>
      </c>
      <c r="F179" s="1" t="s">
        <v>27</v>
      </c>
      <c r="G179" s="13">
        <f>(C179-VLOOKUP(E179,Riders!$A$2:$C$3501,2,FALSE))/365</f>
        <v>24.621917808219177</v>
      </c>
      <c r="H179" s="1">
        <v>18</v>
      </c>
      <c r="I179" s="1">
        <v>1</v>
      </c>
      <c r="J179" s="1">
        <v>2</v>
      </c>
      <c r="K179" s="1">
        <v>26</v>
      </c>
      <c r="L179" s="1">
        <v>29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29</v>
      </c>
      <c r="X179" s="107">
        <v>1.71064814814815E-2</v>
      </c>
      <c r="Y179">
        <v>48.713999999999999</v>
      </c>
    </row>
    <row r="180" spans="1:25" x14ac:dyDescent="0.45">
      <c r="A180" s="1" t="s">
        <v>415</v>
      </c>
      <c r="B180" s="1">
        <v>2023</v>
      </c>
      <c r="C180" s="2">
        <v>44983</v>
      </c>
      <c r="D180" s="1" t="s">
        <v>72</v>
      </c>
      <c r="E180" s="1" t="s">
        <v>310</v>
      </c>
      <c r="F180" s="1" t="s">
        <v>158</v>
      </c>
      <c r="G180" s="13">
        <f>(C180-VLOOKUP(E180,Riders!$A$2:$C$3501,2,FALSE))/365</f>
        <v>32.769863013698632</v>
      </c>
      <c r="H180" s="1">
        <v>19</v>
      </c>
      <c r="I180" s="1">
        <v>12</v>
      </c>
      <c r="J180" s="1">
        <v>1</v>
      </c>
      <c r="K180" s="1">
        <v>2</v>
      </c>
      <c r="L180" s="1">
        <v>15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6</v>
      </c>
      <c r="U180" s="1">
        <v>0</v>
      </c>
      <c r="V180" s="1">
        <v>0</v>
      </c>
      <c r="W180" s="1">
        <v>21</v>
      </c>
      <c r="X180" s="107">
        <v>1.71064814814815E-2</v>
      </c>
      <c r="Y180">
        <v>48.713999999999999</v>
      </c>
    </row>
    <row r="181" spans="1:25" x14ac:dyDescent="0.45">
      <c r="A181" s="1" t="s">
        <v>415</v>
      </c>
      <c r="B181" s="1">
        <v>2023</v>
      </c>
      <c r="C181" s="2">
        <v>44983</v>
      </c>
      <c r="D181" s="1" t="s">
        <v>72</v>
      </c>
      <c r="E181" s="1" t="s">
        <v>252</v>
      </c>
      <c r="F181" s="1" t="s">
        <v>145</v>
      </c>
      <c r="G181" s="13" t="e">
        <f>(C181-VLOOKUP(E181,Riders!$A$2:$C$3501,2,FALSE))/365</f>
        <v>#N/A</v>
      </c>
      <c r="H181" s="1">
        <v>20</v>
      </c>
      <c r="I181" s="1">
        <v>18</v>
      </c>
      <c r="J181" s="1">
        <v>1</v>
      </c>
      <c r="K181" s="1">
        <v>1</v>
      </c>
      <c r="L181" s="1">
        <v>20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20</v>
      </c>
      <c r="X181" s="107">
        <v>1.71064814814815E-2</v>
      </c>
      <c r="Y181">
        <v>48.713999999999999</v>
      </c>
    </row>
    <row r="182" spans="1:25" x14ac:dyDescent="0.45">
      <c r="A182" s="1" t="s">
        <v>415</v>
      </c>
      <c r="B182" s="1">
        <v>2023</v>
      </c>
      <c r="C182" s="2">
        <v>44983</v>
      </c>
      <c r="D182" s="1" t="s">
        <v>72</v>
      </c>
      <c r="E182" s="1" t="s">
        <v>263</v>
      </c>
      <c r="F182" s="1" t="s">
        <v>264</v>
      </c>
      <c r="G182" s="13">
        <f>(C182-VLOOKUP(E182,Riders!$A$2:$C$3501,2,FALSE))/365</f>
        <v>19.87945205479452</v>
      </c>
      <c r="H182" s="1">
        <v>21</v>
      </c>
      <c r="I182" s="1">
        <v>10</v>
      </c>
      <c r="J182" s="1">
        <v>6</v>
      </c>
      <c r="K182" s="1">
        <v>6</v>
      </c>
      <c r="L182" s="1">
        <v>22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20</v>
      </c>
      <c r="W182" s="1">
        <v>2</v>
      </c>
      <c r="X182" s="107">
        <v>1.71064814814815E-2</v>
      </c>
      <c r="Y182">
        <v>48.713999999999999</v>
      </c>
    </row>
    <row r="183" spans="1:25" x14ac:dyDescent="0.45">
      <c r="A183" s="1" t="s">
        <v>415</v>
      </c>
      <c r="B183" s="1">
        <v>2023</v>
      </c>
      <c r="C183" s="2">
        <v>44983</v>
      </c>
      <c r="D183" s="1" t="s">
        <v>72</v>
      </c>
      <c r="E183" s="1" t="s">
        <v>241</v>
      </c>
      <c r="F183" s="1" t="s">
        <v>44</v>
      </c>
      <c r="G183" s="13">
        <f>(C183-VLOOKUP(E183,Riders!$A$2:$C$3501,2,FALSE))/365</f>
        <v>20.575342465753426</v>
      </c>
      <c r="H183" s="1" t="s">
        <v>308</v>
      </c>
      <c r="I183" s="1">
        <v>1</v>
      </c>
      <c r="J183" s="1">
        <v>28</v>
      </c>
      <c r="K183" s="1">
        <v>1</v>
      </c>
      <c r="L183" s="1">
        <v>30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 t="s">
        <v>308</v>
      </c>
      <c r="X183" s="107">
        <v>1.71064814814815E-2</v>
      </c>
      <c r="Y183">
        <v>48.713999999999999</v>
      </c>
    </row>
    <row r="184" spans="1:25" x14ac:dyDescent="0.45">
      <c r="A184" s="1" t="s">
        <v>415</v>
      </c>
      <c r="B184" s="1">
        <v>2023</v>
      </c>
      <c r="C184" s="2">
        <v>44983</v>
      </c>
      <c r="D184" s="1" t="s">
        <v>72</v>
      </c>
      <c r="E184" s="1" t="s">
        <v>271</v>
      </c>
      <c r="F184" s="1" t="s">
        <v>67</v>
      </c>
      <c r="G184" s="13">
        <f>(C184-VLOOKUP(E184,Riders!$A$2:$C$3501,2,FALSE))/365</f>
        <v>28.695890410958903</v>
      </c>
      <c r="H184" s="1" t="s">
        <v>308</v>
      </c>
      <c r="I184" s="1">
        <v>6</v>
      </c>
      <c r="J184" s="1">
        <v>10</v>
      </c>
      <c r="K184" s="1" t="s">
        <v>373</v>
      </c>
      <c r="L184" s="1"/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 t="s">
        <v>308</v>
      </c>
      <c r="X184" s="107">
        <v>1.71064814814815E-2</v>
      </c>
      <c r="Y184">
        <v>48.713999999999999</v>
      </c>
    </row>
    <row r="185" spans="1:25" x14ac:dyDescent="0.45">
      <c r="A185" s="1" t="s">
        <v>415</v>
      </c>
      <c r="B185" s="1">
        <v>2023</v>
      </c>
      <c r="C185" s="2">
        <v>44983</v>
      </c>
      <c r="D185" s="1" t="s">
        <v>72</v>
      </c>
      <c r="E185" s="1" t="s">
        <v>221</v>
      </c>
      <c r="F185" s="1" t="s">
        <v>40</v>
      </c>
      <c r="G185" s="13">
        <f>(C185-VLOOKUP(E185,Riders!$A$2:$C$3501,2,FALSE))/365</f>
        <v>25.898630136986302</v>
      </c>
      <c r="H185" s="1" t="s">
        <v>308</v>
      </c>
      <c r="I185" s="1">
        <v>1</v>
      </c>
      <c r="J185" s="1"/>
      <c r="K185" s="1"/>
      <c r="L185" s="1"/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 t="s">
        <v>308</v>
      </c>
      <c r="X185" s="107">
        <v>1.71064814814815E-2</v>
      </c>
      <c r="Y185">
        <v>48.713999999999999</v>
      </c>
    </row>
    <row r="186" spans="1:25" x14ac:dyDescent="0.45">
      <c r="A186" s="4" t="s">
        <v>12</v>
      </c>
      <c r="B186" s="4">
        <v>2022</v>
      </c>
      <c r="C186" s="5">
        <v>44849</v>
      </c>
      <c r="D186" s="4" t="s">
        <v>13</v>
      </c>
      <c r="E186" s="4" t="s">
        <v>214</v>
      </c>
      <c r="F186" s="4" t="s">
        <v>67</v>
      </c>
      <c r="G186" s="13">
        <f>(C186-VLOOKUP(E186,Riders!$A$2:$C$3501,2,FALSE))/365</f>
        <v>27.827397260273973</v>
      </c>
      <c r="H186" s="4">
        <v>1</v>
      </c>
      <c r="I186" s="39">
        <v>40</v>
      </c>
      <c r="J186" s="39">
        <v>30</v>
      </c>
      <c r="K186" s="39">
        <v>40</v>
      </c>
      <c r="L186" s="39">
        <v>110</v>
      </c>
      <c r="M186" s="40">
        <v>1</v>
      </c>
      <c r="N186" s="40">
        <v>5</v>
      </c>
      <c r="O186" s="41">
        <v>0</v>
      </c>
      <c r="P186" s="41">
        <v>0</v>
      </c>
      <c r="Q186" s="41">
        <v>0</v>
      </c>
      <c r="R186" s="40">
        <v>2</v>
      </c>
      <c r="S186" s="41">
        <v>0</v>
      </c>
      <c r="T186" s="41">
        <v>0</v>
      </c>
      <c r="U186" s="41">
        <v>0</v>
      </c>
      <c r="V186" s="41">
        <v>0</v>
      </c>
      <c r="W186" s="42">
        <v>118</v>
      </c>
      <c r="X186" s="107"/>
    </row>
    <row r="187" spans="1:25" x14ac:dyDescent="0.45">
      <c r="A187" s="4" t="s">
        <v>12</v>
      </c>
      <c r="B187" s="4">
        <v>2022</v>
      </c>
      <c r="C187" s="5">
        <v>44849</v>
      </c>
      <c r="D187" s="4" t="s">
        <v>13</v>
      </c>
      <c r="E187" s="4" t="s">
        <v>371</v>
      </c>
      <c r="F187" s="4" t="s">
        <v>19</v>
      </c>
      <c r="G187" s="13">
        <f>(C187-VLOOKUP(E187,Riders!$A$2:$C$3501,2,FALSE))/365</f>
        <v>21.104109589041094</v>
      </c>
      <c r="H187" s="4">
        <v>2</v>
      </c>
      <c r="I187" s="39">
        <v>32</v>
      </c>
      <c r="J187" s="39">
        <v>40</v>
      </c>
      <c r="K187" s="39">
        <v>30</v>
      </c>
      <c r="L187" s="39">
        <v>102</v>
      </c>
      <c r="M187" s="41">
        <v>0</v>
      </c>
      <c r="N187" s="40">
        <v>2</v>
      </c>
      <c r="O187" s="41">
        <v>0</v>
      </c>
      <c r="P187" s="41">
        <v>0</v>
      </c>
      <c r="Q187" s="41">
        <v>0</v>
      </c>
      <c r="R187" s="40">
        <v>5</v>
      </c>
      <c r="S187" s="41">
        <v>0</v>
      </c>
      <c r="T187" s="41">
        <v>0</v>
      </c>
      <c r="U187" s="41">
        <v>0</v>
      </c>
      <c r="V187" s="41">
        <v>0</v>
      </c>
      <c r="W187" s="42">
        <v>109</v>
      </c>
      <c r="X187" s="107"/>
    </row>
    <row r="188" spans="1:25" x14ac:dyDescent="0.45">
      <c r="A188" s="4" t="s">
        <v>12</v>
      </c>
      <c r="B188" s="4">
        <v>2022</v>
      </c>
      <c r="C188" s="5">
        <v>44849</v>
      </c>
      <c r="D188" s="4" t="s">
        <v>13</v>
      </c>
      <c r="E188" s="4" t="s">
        <v>222</v>
      </c>
      <c r="F188" s="4" t="s">
        <v>223</v>
      </c>
      <c r="G188" s="13">
        <f>(C188-VLOOKUP(E188,Riders!$A$2:$C$3501,2,FALSE))/365</f>
        <v>23.284931506849315</v>
      </c>
      <c r="H188" s="4">
        <v>3</v>
      </c>
      <c r="I188" s="39">
        <v>26</v>
      </c>
      <c r="J188" s="39">
        <v>36</v>
      </c>
      <c r="K188" s="39">
        <v>34</v>
      </c>
      <c r="L188" s="39">
        <v>96</v>
      </c>
      <c r="M188" s="41">
        <v>0</v>
      </c>
      <c r="N188" s="41">
        <v>0</v>
      </c>
      <c r="O188" s="40">
        <v>2</v>
      </c>
      <c r="P188" s="41">
        <v>0</v>
      </c>
      <c r="Q188" s="41">
        <v>0</v>
      </c>
      <c r="R188" s="40">
        <v>1</v>
      </c>
      <c r="S188" s="41">
        <v>0</v>
      </c>
      <c r="T188" s="41">
        <v>0</v>
      </c>
      <c r="U188" s="41">
        <v>0</v>
      </c>
      <c r="V188" s="41">
        <v>0</v>
      </c>
      <c r="W188" s="42">
        <v>99</v>
      </c>
      <c r="X188" s="107"/>
    </row>
    <row r="189" spans="1:25" x14ac:dyDescent="0.45">
      <c r="A189" s="4" t="s">
        <v>12</v>
      </c>
      <c r="B189" s="4">
        <v>2022</v>
      </c>
      <c r="C189" s="5">
        <v>44849</v>
      </c>
      <c r="D189" s="4" t="s">
        <v>13</v>
      </c>
      <c r="E189" s="4" t="s">
        <v>216</v>
      </c>
      <c r="F189" s="4" t="s">
        <v>27</v>
      </c>
      <c r="G189" s="13">
        <f>(C189-VLOOKUP(E189,Riders!$A$2:$C$3501,2,FALSE))/365</f>
        <v>23.687671232876713</v>
      </c>
      <c r="H189" s="4">
        <v>4</v>
      </c>
      <c r="I189" s="39">
        <v>36</v>
      </c>
      <c r="J189" s="39">
        <v>26</v>
      </c>
      <c r="K189" s="39">
        <v>32</v>
      </c>
      <c r="L189" s="39">
        <v>94</v>
      </c>
      <c r="M189" s="41">
        <v>0</v>
      </c>
      <c r="N189" s="41">
        <v>0</v>
      </c>
      <c r="O189" s="41">
        <v>0</v>
      </c>
      <c r="P189" s="41">
        <v>0</v>
      </c>
      <c r="Q189" s="41">
        <v>0</v>
      </c>
      <c r="R189" s="40">
        <v>3</v>
      </c>
      <c r="S189" s="41">
        <v>0</v>
      </c>
      <c r="T189" s="41">
        <v>0</v>
      </c>
      <c r="U189" s="41">
        <v>0</v>
      </c>
      <c r="V189" s="41">
        <v>0</v>
      </c>
      <c r="W189" s="42">
        <v>97</v>
      </c>
      <c r="X189" s="107"/>
    </row>
    <row r="190" spans="1:25" x14ac:dyDescent="0.45">
      <c r="A190" s="4" t="s">
        <v>12</v>
      </c>
      <c r="B190" s="4">
        <v>2022</v>
      </c>
      <c r="C190" s="5">
        <v>44849</v>
      </c>
      <c r="D190" s="27" t="s">
        <v>13</v>
      </c>
      <c r="E190" s="27" t="s">
        <v>219</v>
      </c>
      <c r="F190" s="27" t="s">
        <v>220</v>
      </c>
      <c r="G190" s="13">
        <f>(C190-VLOOKUP(E190,Riders!$A$2:$C$3501,2,FALSE))/365</f>
        <v>30.150684931506849</v>
      </c>
      <c r="H190" s="27">
        <v>5</v>
      </c>
      <c r="I190" s="136">
        <v>30</v>
      </c>
      <c r="J190" s="136">
        <v>38</v>
      </c>
      <c r="K190" s="136">
        <v>28</v>
      </c>
      <c r="L190" s="136">
        <v>96</v>
      </c>
      <c r="M190" s="137">
        <v>0</v>
      </c>
      <c r="N190" s="137">
        <v>0</v>
      </c>
      <c r="O190" s="137">
        <v>0</v>
      </c>
      <c r="P190" s="137">
        <v>0</v>
      </c>
      <c r="Q190" s="137">
        <v>0</v>
      </c>
      <c r="R190" s="137">
        <v>0</v>
      </c>
      <c r="S190" s="137">
        <v>0</v>
      </c>
      <c r="T190" s="137">
        <v>0</v>
      </c>
      <c r="U190" s="137">
        <v>0</v>
      </c>
      <c r="V190" s="137">
        <v>0</v>
      </c>
      <c r="W190" s="138">
        <v>96</v>
      </c>
      <c r="X190" s="107"/>
    </row>
    <row r="191" spans="1:25" x14ac:dyDescent="0.45">
      <c r="A191" s="4" t="s">
        <v>12</v>
      </c>
      <c r="B191" s="4">
        <v>2022</v>
      </c>
      <c r="C191" s="59">
        <v>44849</v>
      </c>
      <c r="D191" s="4" t="s">
        <v>13</v>
      </c>
      <c r="E191" s="4" t="s">
        <v>236</v>
      </c>
      <c r="F191" s="4" t="s">
        <v>51</v>
      </c>
      <c r="G191" s="13">
        <f>(C191-VLOOKUP(E191,Riders!$A$2:$C$3501,2,FALSE))/365</f>
        <v>26.947945205479453</v>
      </c>
      <c r="H191" s="4">
        <v>6</v>
      </c>
      <c r="I191" s="39">
        <v>4</v>
      </c>
      <c r="J191" s="39">
        <v>22</v>
      </c>
      <c r="K191" s="39">
        <v>36</v>
      </c>
      <c r="L191" s="39">
        <v>62</v>
      </c>
      <c r="M191" s="41">
        <v>0</v>
      </c>
      <c r="N191" s="41">
        <v>0</v>
      </c>
      <c r="O191" s="40">
        <v>5</v>
      </c>
      <c r="P191" s="41">
        <v>0</v>
      </c>
      <c r="Q191" s="41">
        <v>0</v>
      </c>
      <c r="R191" s="41">
        <v>0</v>
      </c>
      <c r="S191" s="41">
        <v>0</v>
      </c>
      <c r="T191" s="40">
        <v>6</v>
      </c>
      <c r="U191" s="40">
        <v>20</v>
      </c>
      <c r="V191" s="41">
        <v>0</v>
      </c>
      <c r="W191" s="42">
        <v>93</v>
      </c>
      <c r="X191" s="107"/>
    </row>
    <row r="192" spans="1:25" x14ac:dyDescent="0.45">
      <c r="A192" s="4" t="s">
        <v>12</v>
      </c>
      <c r="B192" s="4">
        <v>2022</v>
      </c>
      <c r="C192" s="59">
        <v>44849</v>
      </c>
      <c r="D192" s="4" t="s">
        <v>13</v>
      </c>
      <c r="E192" s="4" t="s">
        <v>217</v>
      </c>
      <c r="F192" s="4" t="s">
        <v>29</v>
      </c>
      <c r="G192" s="13">
        <f>(C192-VLOOKUP(E192,Riders!$A$2:$C$3501,2,FALSE))/365</f>
        <v>24.545205479452054</v>
      </c>
      <c r="H192" s="4">
        <v>7</v>
      </c>
      <c r="I192" s="39">
        <v>34</v>
      </c>
      <c r="J192" s="39">
        <v>28</v>
      </c>
      <c r="K192" s="39">
        <v>18</v>
      </c>
      <c r="L192" s="39">
        <v>80</v>
      </c>
      <c r="M192" s="40">
        <v>2</v>
      </c>
      <c r="N192" s="41">
        <v>0</v>
      </c>
      <c r="O192" s="40">
        <v>3</v>
      </c>
      <c r="P192" s="41">
        <v>0</v>
      </c>
      <c r="Q192" s="41">
        <v>0</v>
      </c>
      <c r="R192" s="41">
        <v>0</v>
      </c>
      <c r="S192" s="40">
        <v>2</v>
      </c>
      <c r="T192" s="40">
        <v>2</v>
      </c>
      <c r="U192" s="41">
        <v>0</v>
      </c>
      <c r="V192" s="41">
        <v>0</v>
      </c>
      <c r="W192" s="42">
        <v>89</v>
      </c>
      <c r="X192" s="107"/>
    </row>
    <row r="193" spans="1:24" x14ac:dyDescent="0.45">
      <c r="A193" s="4" t="s">
        <v>12</v>
      </c>
      <c r="B193" s="4">
        <v>2022</v>
      </c>
      <c r="C193" s="59">
        <v>44849</v>
      </c>
      <c r="D193" s="4" t="s">
        <v>13</v>
      </c>
      <c r="E193" s="4" t="s">
        <v>215</v>
      </c>
      <c r="F193" s="4" t="s">
        <v>17</v>
      </c>
      <c r="G193" s="13">
        <f>(C193-VLOOKUP(E193,Riders!$A$2:$C$3501,2,FALSE))/365</f>
        <v>23.772602739726029</v>
      </c>
      <c r="H193" s="4">
        <v>8</v>
      </c>
      <c r="I193" s="39">
        <v>38</v>
      </c>
      <c r="J193" s="39">
        <v>24</v>
      </c>
      <c r="K193" s="39">
        <v>20</v>
      </c>
      <c r="L193" s="39">
        <v>82</v>
      </c>
      <c r="M193" s="41">
        <v>0</v>
      </c>
      <c r="N193" s="40">
        <v>1</v>
      </c>
      <c r="O193" s="40">
        <v>1</v>
      </c>
      <c r="P193" s="41">
        <v>0</v>
      </c>
      <c r="Q193" s="41">
        <v>0</v>
      </c>
      <c r="R193" s="41">
        <v>0</v>
      </c>
      <c r="S193" s="40">
        <v>3</v>
      </c>
      <c r="T193" s="41">
        <v>0</v>
      </c>
      <c r="U193" s="41">
        <v>0</v>
      </c>
      <c r="V193" s="41">
        <v>0</v>
      </c>
      <c r="W193" s="42">
        <v>87</v>
      </c>
      <c r="X193" s="107"/>
    </row>
    <row r="194" spans="1:24" x14ac:dyDescent="0.45">
      <c r="A194" s="4" t="s">
        <v>12</v>
      </c>
      <c r="B194" s="4">
        <v>2022</v>
      </c>
      <c r="C194" s="59">
        <v>44849</v>
      </c>
      <c r="D194" s="4" t="s">
        <v>13</v>
      </c>
      <c r="E194" s="4" t="s">
        <v>237</v>
      </c>
      <c r="F194" s="4" t="s">
        <v>238</v>
      </c>
      <c r="G194" s="13">
        <f>(C194-VLOOKUP(E194,Riders!$A$2:$C$3501,2,FALSE))/365</f>
        <v>26.410958904109588</v>
      </c>
      <c r="H194" s="4">
        <v>9</v>
      </c>
      <c r="I194" s="39">
        <v>2</v>
      </c>
      <c r="J194" s="39">
        <v>32</v>
      </c>
      <c r="K194" s="39">
        <v>24</v>
      </c>
      <c r="L194" s="39">
        <v>58</v>
      </c>
      <c r="M194" s="41">
        <v>0</v>
      </c>
      <c r="N194" s="41">
        <v>0</v>
      </c>
      <c r="O194" s="41">
        <v>0</v>
      </c>
      <c r="P194" s="40">
        <v>3</v>
      </c>
      <c r="Q194" s="40">
        <v>2</v>
      </c>
      <c r="R194" s="41">
        <v>0</v>
      </c>
      <c r="S194" s="41">
        <v>0</v>
      </c>
      <c r="T194" s="41">
        <v>0</v>
      </c>
      <c r="U194" s="40">
        <v>20</v>
      </c>
      <c r="V194" s="41">
        <v>0</v>
      </c>
      <c r="W194" s="42">
        <v>83</v>
      </c>
      <c r="X194" s="107"/>
    </row>
    <row r="195" spans="1:24" x14ac:dyDescent="0.45">
      <c r="A195" s="4" t="s">
        <v>12</v>
      </c>
      <c r="B195" s="4">
        <v>2022</v>
      </c>
      <c r="C195" s="59">
        <v>44849</v>
      </c>
      <c r="D195" s="4" t="s">
        <v>13</v>
      </c>
      <c r="E195" s="4" t="s">
        <v>227</v>
      </c>
      <c r="F195" s="4" t="s">
        <v>53</v>
      </c>
      <c r="G195" s="13">
        <f>(C195-VLOOKUP(E195,Riders!$A$2:$C$3501,2,FALSE))/365</f>
        <v>24.646575342465752</v>
      </c>
      <c r="H195" s="4">
        <v>10</v>
      </c>
      <c r="I195" s="39">
        <v>18</v>
      </c>
      <c r="J195" s="39">
        <v>20</v>
      </c>
      <c r="K195" s="39">
        <v>38</v>
      </c>
      <c r="L195" s="39">
        <v>76</v>
      </c>
      <c r="M195" s="41">
        <v>0</v>
      </c>
      <c r="N195" s="41">
        <v>0</v>
      </c>
      <c r="O195" s="41">
        <v>0</v>
      </c>
      <c r="P195" s="41">
        <v>0</v>
      </c>
      <c r="Q195" s="41">
        <v>0</v>
      </c>
      <c r="R195" s="41">
        <v>0</v>
      </c>
      <c r="S195" s="41">
        <v>0</v>
      </c>
      <c r="T195" s="40">
        <v>4</v>
      </c>
      <c r="U195" s="41">
        <v>0</v>
      </c>
      <c r="V195" s="41">
        <v>0</v>
      </c>
      <c r="W195" s="42">
        <v>80</v>
      </c>
      <c r="X195" s="107"/>
    </row>
    <row r="196" spans="1:24" x14ac:dyDescent="0.45">
      <c r="A196" s="4" t="s">
        <v>12</v>
      </c>
      <c r="B196" s="4">
        <v>2022</v>
      </c>
      <c r="C196" s="59">
        <v>44849</v>
      </c>
      <c r="D196" s="4" t="s">
        <v>13</v>
      </c>
      <c r="E196" s="4" t="s">
        <v>228</v>
      </c>
      <c r="F196" s="4" t="s">
        <v>15</v>
      </c>
      <c r="G196" s="13">
        <f>(C196-VLOOKUP(E196,Riders!$A$2:$C$3501,2,FALSE))/365</f>
        <v>23.304109589041097</v>
      </c>
      <c r="H196" s="4">
        <v>11</v>
      </c>
      <c r="I196" s="39">
        <v>16</v>
      </c>
      <c r="J196" s="39">
        <v>14</v>
      </c>
      <c r="K196" s="39">
        <v>26</v>
      </c>
      <c r="L196" s="39">
        <v>56</v>
      </c>
      <c r="M196" s="41">
        <v>0</v>
      </c>
      <c r="N196" s="41">
        <v>0</v>
      </c>
      <c r="O196" s="41">
        <v>0</v>
      </c>
      <c r="P196" s="40">
        <v>1</v>
      </c>
      <c r="Q196" s="40">
        <v>3</v>
      </c>
      <c r="R196" s="41">
        <v>0</v>
      </c>
      <c r="S196" s="41">
        <v>0</v>
      </c>
      <c r="T196" s="41">
        <v>0</v>
      </c>
      <c r="U196" s="40">
        <v>20</v>
      </c>
      <c r="V196" s="41">
        <v>0</v>
      </c>
      <c r="W196" s="42">
        <v>80</v>
      </c>
      <c r="X196" s="107"/>
    </row>
    <row r="197" spans="1:24" x14ac:dyDescent="0.45">
      <c r="A197" s="4" t="s">
        <v>12</v>
      </c>
      <c r="B197" s="4">
        <v>2022</v>
      </c>
      <c r="C197" s="59">
        <v>44849</v>
      </c>
      <c r="D197" s="4" t="s">
        <v>13</v>
      </c>
      <c r="E197" s="4" t="s">
        <v>233</v>
      </c>
      <c r="F197" s="4" t="s">
        <v>56</v>
      </c>
      <c r="G197" s="13">
        <f>(C197-VLOOKUP(E197,Riders!$A$2:$C$3501,2,FALSE))/365</f>
        <v>27.123287671232877</v>
      </c>
      <c r="H197" s="4">
        <v>12</v>
      </c>
      <c r="I197" s="39">
        <v>8</v>
      </c>
      <c r="J197" s="39">
        <v>34</v>
      </c>
      <c r="K197" s="39">
        <v>22</v>
      </c>
      <c r="L197" s="39">
        <v>64</v>
      </c>
      <c r="M197" s="41">
        <v>0</v>
      </c>
      <c r="N197" s="41">
        <v>0</v>
      </c>
      <c r="O197" s="41">
        <v>0</v>
      </c>
      <c r="P197" s="41">
        <v>0</v>
      </c>
      <c r="Q197" s="41">
        <v>0</v>
      </c>
      <c r="R197" s="41">
        <v>0</v>
      </c>
      <c r="S197" s="41">
        <v>0</v>
      </c>
      <c r="T197" s="41">
        <v>0</v>
      </c>
      <c r="U197" s="41">
        <v>0</v>
      </c>
      <c r="V197" s="41">
        <v>0</v>
      </c>
      <c r="W197" s="42">
        <v>64</v>
      </c>
      <c r="X197" s="107"/>
    </row>
    <row r="198" spans="1:24" x14ac:dyDescent="0.45">
      <c r="A198" s="4" t="s">
        <v>12</v>
      </c>
      <c r="B198" s="4">
        <v>2022</v>
      </c>
      <c r="C198" s="59">
        <v>44849</v>
      </c>
      <c r="D198" s="4" t="s">
        <v>13</v>
      </c>
      <c r="E198" s="4" t="s">
        <v>221</v>
      </c>
      <c r="F198" s="4" t="s">
        <v>40</v>
      </c>
      <c r="G198" s="13">
        <f>(C198-VLOOKUP(E198,Riders!$A$2:$C$3501,2,FALSE))/365</f>
        <v>25.531506849315068</v>
      </c>
      <c r="H198" s="4">
        <v>13</v>
      </c>
      <c r="I198" s="39">
        <v>28</v>
      </c>
      <c r="J198" s="39">
        <v>2</v>
      </c>
      <c r="K198" s="39">
        <v>4</v>
      </c>
      <c r="L198" s="39">
        <v>34</v>
      </c>
      <c r="M198" s="41">
        <v>0</v>
      </c>
      <c r="N198" s="41">
        <v>0</v>
      </c>
      <c r="O198" s="41">
        <v>0</v>
      </c>
      <c r="P198" s="40">
        <v>5</v>
      </c>
      <c r="Q198" s="40">
        <v>5</v>
      </c>
      <c r="R198" s="41">
        <v>0</v>
      </c>
      <c r="S198" s="41">
        <v>0</v>
      </c>
      <c r="T198" s="41">
        <v>0</v>
      </c>
      <c r="U198" s="40">
        <v>20</v>
      </c>
      <c r="V198" s="41">
        <v>0</v>
      </c>
      <c r="W198" s="42">
        <v>64</v>
      </c>
      <c r="X198" s="107"/>
    </row>
    <row r="199" spans="1:24" x14ac:dyDescent="0.45">
      <c r="A199" s="4" t="s">
        <v>12</v>
      </c>
      <c r="B199" s="4">
        <v>2022</v>
      </c>
      <c r="C199" s="59">
        <v>44849</v>
      </c>
      <c r="D199" s="4" t="s">
        <v>13</v>
      </c>
      <c r="E199" s="4" t="s">
        <v>231</v>
      </c>
      <c r="F199" s="4" t="s">
        <v>232</v>
      </c>
      <c r="G199" s="13">
        <f>(C199-VLOOKUP(E199,Riders!$A$2:$C$3501,2,FALSE))/365</f>
        <v>25.673972602739727</v>
      </c>
      <c r="H199" s="4">
        <v>14</v>
      </c>
      <c r="I199" s="39">
        <v>10</v>
      </c>
      <c r="J199" s="39">
        <v>4</v>
      </c>
      <c r="K199" s="39">
        <v>14</v>
      </c>
      <c r="L199" s="39">
        <v>28</v>
      </c>
      <c r="M199" s="41">
        <v>0</v>
      </c>
      <c r="N199" s="41">
        <v>0</v>
      </c>
      <c r="O199" s="41">
        <v>0</v>
      </c>
      <c r="P199" s="40">
        <v>2</v>
      </c>
      <c r="Q199" s="40">
        <v>1</v>
      </c>
      <c r="R199" s="41">
        <v>0</v>
      </c>
      <c r="S199" s="41">
        <v>0</v>
      </c>
      <c r="T199" s="41">
        <v>0</v>
      </c>
      <c r="U199" s="40">
        <v>20</v>
      </c>
      <c r="V199" s="41">
        <v>0</v>
      </c>
      <c r="W199" s="42">
        <v>51</v>
      </c>
      <c r="X199" s="107"/>
    </row>
    <row r="200" spans="1:24" x14ac:dyDescent="0.45">
      <c r="A200" s="4" t="s">
        <v>12</v>
      </c>
      <c r="B200" s="4">
        <v>2022</v>
      </c>
      <c r="C200" s="59">
        <v>44849</v>
      </c>
      <c r="D200" s="4" t="s">
        <v>13</v>
      </c>
      <c r="E200" s="4" t="s">
        <v>2329</v>
      </c>
      <c r="F200" s="4" t="s">
        <v>49</v>
      </c>
      <c r="G200" s="13">
        <f>(C200-VLOOKUP(E200,Riders!$A$2:$C$3501,2,FALSE))/365</f>
        <v>22.134246575342466</v>
      </c>
      <c r="H200" s="4">
        <v>15</v>
      </c>
      <c r="I200" s="39">
        <v>22</v>
      </c>
      <c r="J200" s="39">
        <v>6</v>
      </c>
      <c r="K200" s="39">
        <v>16</v>
      </c>
      <c r="L200" s="39">
        <v>44</v>
      </c>
      <c r="M200" s="41">
        <v>0</v>
      </c>
      <c r="N200" s="41">
        <v>0</v>
      </c>
      <c r="O200" s="41">
        <v>0</v>
      </c>
      <c r="P200" s="41">
        <v>0</v>
      </c>
      <c r="Q200" s="41">
        <v>0</v>
      </c>
      <c r="R200" s="41">
        <v>0</v>
      </c>
      <c r="S200" s="41">
        <v>0</v>
      </c>
      <c r="T200" s="41">
        <v>0</v>
      </c>
      <c r="U200" s="41">
        <v>0</v>
      </c>
      <c r="V200" s="41">
        <v>0</v>
      </c>
      <c r="W200" s="42">
        <v>44</v>
      </c>
      <c r="X200" s="107"/>
    </row>
    <row r="201" spans="1:24" x14ac:dyDescent="0.45">
      <c r="A201" s="4" t="s">
        <v>12</v>
      </c>
      <c r="B201" s="4">
        <v>2022</v>
      </c>
      <c r="C201" s="59">
        <v>44849</v>
      </c>
      <c r="D201" s="4" t="s">
        <v>13</v>
      </c>
      <c r="E201" s="4" t="s">
        <v>239</v>
      </c>
      <c r="F201" s="4" t="s">
        <v>25</v>
      </c>
      <c r="G201" s="13">
        <f>(C201-VLOOKUP(E201,Riders!$A$2:$C$3501,2,FALSE))/365</f>
        <v>20.342465753424658</v>
      </c>
      <c r="H201" s="4">
        <v>16</v>
      </c>
      <c r="I201" s="39">
        <v>1</v>
      </c>
      <c r="J201" s="39">
        <v>18</v>
      </c>
      <c r="K201" s="39">
        <v>6</v>
      </c>
      <c r="L201" s="39">
        <v>25</v>
      </c>
      <c r="M201" s="41">
        <v>0</v>
      </c>
      <c r="N201" s="40">
        <v>3</v>
      </c>
      <c r="O201" s="41">
        <v>0</v>
      </c>
      <c r="P201" s="41">
        <v>0</v>
      </c>
      <c r="Q201" s="41">
        <v>0</v>
      </c>
      <c r="R201" s="41">
        <v>0</v>
      </c>
      <c r="S201" s="41">
        <v>0</v>
      </c>
      <c r="T201" s="40">
        <v>10</v>
      </c>
      <c r="U201" s="41">
        <v>0</v>
      </c>
      <c r="V201" s="41">
        <v>0</v>
      </c>
      <c r="W201" s="42">
        <v>38</v>
      </c>
      <c r="X201" s="107"/>
    </row>
    <row r="202" spans="1:24" x14ac:dyDescent="0.45">
      <c r="A202" s="4" t="s">
        <v>12</v>
      </c>
      <c r="B202" s="4">
        <v>2022</v>
      </c>
      <c r="C202" s="59">
        <v>44849</v>
      </c>
      <c r="D202" s="4" t="s">
        <v>13</v>
      </c>
      <c r="E202" s="4" t="s">
        <v>229</v>
      </c>
      <c r="F202" s="4" t="s">
        <v>61</v>
      </c>
      <c r="G202" s="13">
        <f>(C202-VLOOKUP(E202,Riders!$A$2:$C$3501,2,FALSE))/365</f>
        <v>24.104109589041094</v>
      </c>
      <c r="H202" s="4">
        <v>17</v>
      </c>
      <c r="I202" s="39">
        <v>14</v>
      </c>
      <c r="J202" s="39">
        <v>8</v>
      </c>
      <c r="K202" s="39">
        <v>12</v>
      </c>
      <c r="L202" s="39">
        <v>34</v>
      </c>
      <c r="M202" s="41">
        <v>0</v>
      </c>
      <c r="N202" s="41">
        <v>0</v>
      </c>
      <c r="O202" s="41">
        <v>0</v>
      </c>
      <c r="P202" s="41">
        <v>0</v>
      </c>
      <c r="Q202" s="41">
        <v>0</v>
      </c>
      <c r="R202" s="41">
        <v>0</v>
      </c>
      <c r="S202" s="41">
        <v>0</v>
      </c>
      <c r="T202" s="41">
        <v>0</v>
      </c>
      <c r="U202" s="41">
        <v>0</v>
      </c>
      <c r="V202" s="41">
        <v>0</v>
      </c>
      <c r="W202" s="42">
        <v>34</v>
      </c>
      <c r="X202" s="107"/>
    </row>
    <row r="203" spans="1:24" x14ac:dyDescent="0.45">
      <c r="A203" s="4" t="s">
        <v>12</v>
      </c>
      <c r="B203" s="4">
        <v>2022</v>
      </c>
      <c r="C203" s="59">
        <v>44849</v>
      </c>
      <c r="D203" s="4" t="s">
        <v>13</v>
      </c>
      <c r="E203" s="4" t="s">
        <v>242</v>
      </c>
      <c r="F203" s="4" t="s">
        <v>243</v>
      </c>
      <c r="G203" s="13">
        <f>(C203-VLOOKUP(E203,Riders!$A$2:$C$3501,2,FALSE))/365</f>
        <v>27.876712328767123</v>
      </c>
      <c r="H203" s="4">
        <v>18</v>
      </c>
      <c r="I203" s="39">
        <v>1</v>
      </c>
      <c r="J203" s="39">
        <v>16</v>
      </c>
      <c r="K203" s="39">
        <v>10</v>
      </c>
      <c r="L203" s="39">
        <v>27</v>
      </c>
      <c r="M203" s="40">
        <v>3</v>
      </c>
      <c r="N203" s="41">
        <v>0</v>
      </c>
      <c r="O203" s="41">
        <v>0</v>
      </c>
      <c r="P203" s="41">
        <v>0</v>
      </c>
      <c r="Q203" s="41">
        <v>0</v>
      </c>
      <c r="R203" s="41">
        <v>0</v>
      </c>
      <c r="S203" s="41">
        <v>0</v>
      </c>
      <c r="T203" s="41">
        <v>0</v>
      </c>
      <c r="U203" s="41">
        <v>0</v>
      </c>
      <c r="V203" s="41">
        <v>0</v>
      </c>
      <c r="W203" s="42">
        <v>30</v>
      </c>
      <c r="X203" s="107"/>
    </row>
    <row r="204" spans="1:24" x14ac:dyDescent="0.45">
      <c r="A204" s="4" t="s">
        <v>12</v>
      </c>
      <c r="B204" s="4">
        <v>2022</v>
      </c>
      <c r="C204" s="59">
        <v>44849</v>
      </c>
      <c r="D204" s="4" t="s">
        <v>13</v>
      </c>
      <c r="E204" s="4" t="s">
        <v>1415</v>
      </c>
      <c r="F204" s="4" t="s">
        <v>230</v>
      </c>
      <c r="G204" s="13">
        <f>(C204-VLOOKUP(E204,Riders!$A$2:$C$3501,2,FALSE))/365</f>
        <v>32.709589041095889</v>
      </c>
      <c r="H204" s="4">
        <v>19</v>
      </c>
      <c r="I204" s="39">
        <v>12</v>
      </c>
      <c r="J204" s="39">
        <v>12</v>
      </c>
      <c r="K204" s="39">
        <v>1</v>
      </c>
      <c r="L204" s="39">
        <v>25</v>
      </c>
      <c r="M204" s="41">
        <v>0</v>
      </c>
      <c r="N204" s="41">
        <v>0</v>
      </c>
      <c r="O204" s="41">
        <v>0</v>
      </c>
      <c r="P204" s="41">
        <v>0</v>
      </c>
      <c r="Q204" s="41">
        <v>0</v>
      </c>
      <c r="R204" s="41">
        <v>0</v>
      </c>
      <c r="S204" s="41">
        <v>0</v>
      </c>
      <c r="T204" s="41">
        <v>0</v>
      </c>
      <c r="U204" s="41">
        <v>0</v>
      </c>
      <c r="V204" s="41">
        <v>0</v>
      </c>
      <c r="W204" s="42">
        <v>25</v>
      </c>
      <c r="X204" s="107"/>
    </row>
    <row r="205" spans="1:24" x14ac:dyDescent="0.45">
      <c r="A205" s="4" t="s">
        <v>12</v>
      </c>
      <c r="B205" s="4">
        <v>2022</v>
      </c>
      <c r="C205" s="59">
        <v>44849</v>
      </c>
      <c r="D205" s="4" t="s">
        <v>13</v>
      </c>
      <c r="E205" s="4" t="s">
        <v>234</v>
      </c>
      <c r="F205" s="4" t="s">
        <v>235</v>
      </c>
      <c r="G205" s="13">
        <f>(C205-VLOOKUP(E205,Riders!$A$2:$C$3501,2,FALSE))/365</f>
        <v>26.07123287671233</v>
      </c>
      <c r="H205" s="4">
        <v>20</v>
      </c>
      <c r="I205" s="39">
        <v>6</v>
      </c>
      <c r="J205" s="39">
        <v>10</v>
      </c>
      <c r="K205" s="39">
        <v>8</v>
      </c>
      <c r="L205" s="39">
        <v>24</v>
      </c>
      <c r="M205" s="41">
        <v>0</v>
      </c>
      <c r="N205" s="41">
        <v>0</v>
      </c>
      <c r="O205" s="41">
        <v>0</v>
      </c>
      <c r="P205" s="41">
        <v>0</v>
      </c>
      <c r="Q205" s="41">
        <v>0</v>
      </c>
      <c r="R205" s="41">
        <v>0</v>
      </c>
      <c r="S205" s="41">
        <v>0</v>
      </c>
      <c r="T205" s="41">
        <v>0</v>
      </c>
      <c r="U205" s="41">
        <v>0</v>
      </c>
      <c r="V205" s="41">
        <v>0</v>
      </c>
      <c r="W205" s="42">
        <v>24</v>
      </c>
      <c r="X205" s="107"/>
    </row>
    <row r="206" spans="1:24" x14ac:dyDescent="0.45">
      <c r="A206" s="4" t="s">
        <v>12</v>
      </c>
      <c r="B206" s="4">
        <v>2022</v>
      </c>
      <c r="C206" s="59">
        <v>44849</v>
      </c>
      <c r="D206" s="4" t="s">
        <v>13</v>
      </c>
      <c r="E206" s="4" t="s">
        <v>240</v>
      </c>
      <c r="F206" s="4" t="s">
        <v>47</v>
      </c>
      <c r="G206" s="13">
        <f>(C206-VLOOKUP(E206,Riders!$A$2:$C$3501,2,FALSE))/365</f>
        <v>30.24931506849315</v>
      </c>
      <c r="H206" s="4">
        <v>21</v>
      </c>
      <c r="I206" s="39">
        <v>1</v>
      </c>
      <c r="J206" s="39">
        <v>1</v>
      </c>
      <c r="K206" s="39">
        <v>2</v>
      </c>
      <c r="L206" s="39">
        <v>4</v>
      </c>
      <c r="M206" s="40">
        <v>5</v>
      </c>
      <c r="N206" s="41">
        <v>0</v>
      </c>
      <c r="O206" s="41">
        <v>0</v>
      </c>
      <c r="P206" s="41">
        <v>0</v>
      </c>
      <c r="Q206" s="41">
        <v>0</v>
      </c>
      <c r="R206" s="41">
        <v>0</v>
      </c>
      <c r="S206" s="40">
        <v>5</v>
      </c>
      <c r="T206" s="41">
        <v>0</v>
      </c>
      <c r="U206" s="41">
        <v>0</v>
      </c>
      <c r="V206" s="41">
        <v>0</v>
      </c>
      <c r="W206" s="42">
        <v>14</v>
      </c>
      <c r="X206" s="107"/>
    </row>
    <row r="207" spans="1:24" x14ac:dyDescent="0.45">
      <c r="A207" s="4" t="s">
        <v>12</v>
      </c>
      <c r="B207" s="4">
        <v>2022</v>
      </c>
      <c r="C207" s="59">
        <v>44849</v>
      </c>
      <c r="D207" s="4" t="s">
        <v>13</v>
      </c>
      <c r="E207" s="4" t="s">
        <v>241</v>
      </c>
      <c r="F207" s="4" t="s">
        <v>44</v>
      </c>
      <c r="G207" s="13">
        <f>(C207-VLOOKUP(E207,Riders!$A$2:$C$3501,2,FALSE))/365</f>
        <v>20.208219178082192</v>
      </c>
      <c r="H207" s="4">
        <v>22</v>
      </c>
      <c r="I207" s="39">
        <v>1</v>
      </c>
      <c r="J207" s="39">
        <v>1</v>
      </c>
      <c r="K207" s="39">
        <v>1</v>
      </c>
      <c r="L207" s="39">
        <v>3</v>
      </c>
      <c r="M207" s="41">
        <v>0</v>
      </c>
      <c r="N207" s="41">
        <v>0</v>
      </c>
      <c r="O207" s="41">
        <v>0</v>
      </c>
      <c r="P207" s="41">
        <v>0</v>
      </c>
      <c r="Q207" s="41">
        <v>0</v>
      </c>
      <c r="R207" s="41">
        <v>0</v>
      </c>
      <c r="S207" s="40">
        <v>1</v>
      </c>
      <c r="T207" s="41">
        <v>0</v>
      </c>
      <c r="U207" s="41">
        <v>0</v>
      </c>
      <c r="V207" s="41">
        <v>0</v>
      </c>
      <c r="W207" s="42">
        <v>4</v>
      </c>
      <c r="X207" s="107"/>
    </row>
    <row r="208" spans="1:24" x14ac:dyDescent="0.45">
      <c r="A208" s="4" t="s">
        <v>12</v>
      </c>
      <c r="B208" s="4">
        <v>2022</v>
      </c>
      <c r="C208" s="59">
        <v>44849</v>
      </c>
      <c r="D208" s="4" t="s">
        <v>13</v>
      </c>
      <c r="E208" s="4" t="s">
        <v>224</v>
      </c>
      <c r="F208" s="4" t="s">
        <v>225</v>
      </c>
      <c r="G208" s="13">
        <f>(C208-VLOOKUP(E208,Riders!$A$2:$C$3501,2,FALSE))/365</f>
        <v>22.849315068493151</v>
      </c>
      <c r="H208" s="4">
        <v>23</v>
      </c>
      <c r="I208" s="39">
        <v>24</v>
      </c>
      <c r="J208" s="39">
        <v>1</v>
      </c>
      <c r="K208" s="39">
        <v>1</v>
      </c>
      <c r="L208" s="39">
        <v>26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0">
        <v>40</v>
      </c>
      <c r="W208" s="42">
        <v>-14</v>
      </c>
      <c r="X208" s="107"/>
    </row>
    <row r="209" spans="1:25" x14ac:dyDescent="0.45">
      <c r="A209" s="4" t="s">
        <v>12</v>
      </c>
      <c r="B209" s="4">
        <v>2022</v>
      </c>
      <c r="C209" s="59">
        <v>44849</v>
      </c>
      <c r="D209" s="4" t="s">
        <v>13</v>
      </c>
      <c r="E209" s="4" t="s">
        <v>226</v>
      </c>
      <c r="F209" s="4" t="s">
        <v>120</v>
      </c>
      <c r="G209" s="13">
        <f>(C209-VLOOKUP(E209,Riders!$A$2:$C$3501,2,FALSE))/365</f>
        <v>24.13150684931507</v>
      </c>
      <c r="H209" s="4">
        <v>24</v>
      </c>
      <c r="I209" s="39">
        <v>20</v>
      </c>
      <c r="J209" s="39">
        <v>1</v>
      </c>
      <c r="K209" s="39">
        <v>1</v>
      </c>
      <c r="L209" s="39">
        <v>22</v>
      </c>
      <c r="M209" s="41">
        <v>0</v>
      </c>
      <c r="N209" s="41">
        <v>0</v>
      </c>
      <c r="O209" s="41">
        <v>0</v>
      </c>
      <c r="P209" s="41">
        <v>0</v>
      </c>
      <c r="Q209" s="41">
        <v>0</v>
      </c>
      <c r="R209" s="41">
        <v>0</v>
      </c>
      <c r="S209" s="41">
        <v>0</v>
      </c>
      <c r="T209" s="41">
        <v>0</v>
      </c>
      <c r="U209" s="41">
        <v>0</v>
      </c>
      <c r="V209" s="41">
        <v>0</v>
      </c>
      <c r="W209" s="43" t="s">
        <v>308</v>
      </c>
      <c r="X209" s="107"/>
    </row>
    <row r="210" spans="1:25" x14ac:dyDescent="0.45">
      <c r="A210" s="1" t="s">
        <v>71</v>
      </c>
      <c r="B210" s="1">
        <v>2022</v>
      </c>
      <c r="C210" s="46">
        <v>44751</v>
      </c>
      <c r="D210" s="1" t="s">
        <v>72</v>
      </c>
      <c r="E210" s="1" t="s">
        <v>214</v>
      </c>
      <c r="F210" s="1" t="s">
        <v>67</v>
      </c>
      <c r="G210" s="13">
        <f>(C210-VLOOKUP(E210,Riders!$A$2:$C$3501,2,FALSE))/365</f>
        <v>27.55890410958904</v>
      </c>
      <c r="H210" s="1">
        <v>1</v>
      </c>
      <c r="I210" s="3">
        <v>40</v>
      </c>
      <c r="J210" s="3">
        <v>40</v>
      </c>
      <c r="K210" s="3">
        <v>40</v>
      </c>
      <c r="L210" s="3">
        <v>120</v>
      </c>
      <c r="M210" s="1">
        <v>5</v>
      </c>
      <c r="N210" s="1">
        <v>3</v>
      </c>
      <c r="O210" s="1">
        <v>3</v>
      </c>
      <c r="P210" s="1">
        <v>0</v>
      </c>
      <c r="Q210" s="1">
        <v>5</v>
      </c>
      <c r="R210" s="1">
        <v>1</v>
      </c>
      <c r="S210" s="1">
        <v>0</v>
      </c>
      <c r="T210" s="1">
        <v>0</v>
      </c>
      <c r="U210" s="1">
        <v>0</v>
      </c>
      <c r="V210" s="1">
        <v>0</v>
      </c>
      <c r="W210" s="1">
        <v>137</v>
      </c>
      <c r="X210" s="107">
        <v>1.818287037037037E-2</v>
      </c>
      <c r="Y210">
        <v>45.831000000000003</v>
      </c>
    </row>
    <row r="211" spans="1:25" x14ac:dyDescent="0.45">
      <c r="A211" s="15" t="s">
        <v>71</v>
      </c>
      <c r="B211" s="15">
        <v>2022</v>
      </c>
      <c r="C211" s="72">
        <v>44751</v>
      </c>
      <c r="D211" s="15" t="s">
        <v>72</v>
      </c>
      <c r="E211" s="15" t="s">
        <v>241</v>
      </c>
      <c r="F211" s="15" t="s">
        <v>44</v>
      </c>
      <c r="G211" s="13">
        <f>(C211-VLOOKUP(E211,Riders!$A$2:$C$3501,2,FALSE))/365</f>
        <v>19.93972602739726</v>
      </c>
      <c r="H211" s="15">
        <v>2</v>
      </c>
      <c r="I211" s="8">
        <v>38</v>
      </c>
      <c r="J211" s="8">
        <v>38</v>
      </c>
      <c r="K211" s="8">
        <v>38</v>
      </c>
      <c r="L211" s="8">
        <v>114</v>
      </c>
      <c r="M211" s="15">
        <v>0</v>
      </c>
      <c r="N211" s="15">
        <v>0</v>
      </c>
      <c r="O211" s="15">
        <v>0</v>
      </c>
      <c r="P211" s="15">
        <v>0</v>
      </c>
      <c r="Q211" s="15">
        <v>0</v>
      </c>
      <c r="R211" s="15">
        <v>0</v>
      </c>
      <c r="S211" s="15">
        <v>3</v>
      </c>
      <c r="T211" s="15">
        <v>0</v>
      </c>
      <c r="U211" s="15">
        <v>0</v>
      </c>
      <c r="V211" s="15">
        <v>0</v>
      </c>
      <c r="W211" s="15">
        <v>117</v>
      </c>
      <c r="X211" s="107">
        <v>1.818287037037037E-2</v>
      </c>
      <c r="Y211">
        <v>45.831000000000003</v>
      </c>
    </row>
    <row r="212" spans="1:25" x14ac:dyDescent="0.45">
      <c r="A212" s="1" t="s">
        <v>71</v>
      </c>
      <c r="B212" s="1">
        <v>2022</v>
      </c>
      <c r="C212" s="2">
        <v>44751</v>
      </c>
      <c r="D212" s="1" t="s">
        <v>72</v>
      </c>
      <c r="E212" s="1" t="s">
        <v>244</v>
      </c>
      <c r="F212" s="1" t="s">
        <v>38</v>
      </c>
      <c r="G212" s="13">
        <f>(C212-VLOOKUP(E212,Riders!$A$2:$C$3501,2,FALSE))/365</f>
        <v>28.276712328767122</v>
      </c>
      <c r="H212" s="1">
        <v>3</v>
      </c>
      <c r="I212" s="3">
        <v>32</v>
      </c>
      <c r="J212" s="3">
        <v>36</v>
      </c>
      <c r="K212" s="3">
        <v>26</v>
      </c>
      <c r="L212" s="3">
        <v>94</v>
      </c>
      <c r="M212" s="1">
        <v>2</v>
      </c>
      <c r="N212" s="1">
        <v>1</v>
      </c>
      <c r="O212" s="1">
        <v>0</v>
      </c>
      <c r="P212" s="1">
        <v>0</v>
      </c>
      <c r="Q212" s="1">
        <v>2</v>
      </c>
      <c r="R212" s="1">
        <v>2</v>
      </c>
      <c r="S212" s="1">
        <v>0</v>
      </c>
      <c r="T212" s="1">
        <v>10</v>
      </c>
      <c r="U212" s="1">
        <v>0</v>
      </c>
      <c r="V212" s="1">
        <v>0</v>
      </c>
      <c r="W212" s="1">
        <v>111</v>
      </c>
      <c r="X212" s="107">
        <v>1.8182870370370401E-2</v>
      </c>
      <c r="Y212">
        <v>45.831000000000003</v>
      </c>
    </row>
    <row r="213" spans="1:25" x14ac:dyDescent="0.45">
      <c r="A213" s="1" t="s">
        <v>71</v>
      </c>
      <c r="B213" s="1">
        <v>2022</v>
      </c>
      <c r="C213" s="2">
        <v>44751</v>
      </c>
      <c r="D213" s="1" t="s">
        <v>72</v>
      </c>
      <c r="E213" s="1" t="s">
        <v>217</v>
      </c>
      <c r="F213" s="1" t="s">
        <v>29</v>
      </c>
      <c r="G213" s="13">
        <f>(C213-VLOOKUP(E213,Riders!$A$2:$C$3501,2,FALSE))/365</f>
        <v>24.276712328767122</v>
      </c>
      <c r="H213" s="1">
        <v>4</v>
      </c>
      <c r="I213" s="3">
        <v>36</v>
      </c>
      <c r="J213" s="3">
        <v>34</v>
      </c>
      <c r="K213" s="3">
        <v>20</v>
      </c>
      <c r="L213" s="3">
        <v>90</v>
      </c>
      <c r="M213" s="1">
        <v>0</v>
      </c>
      <c r="N213" s="1">
        <v>0</v>
      </c>
      <c r="O213" s="1">
        <v>0</v>
      </c>
      <c r="P213" s="1">
        <v>0</v>
      </c>
      <c r="Q213" s="1">
        <v>3</v>
      </c>
      <c r="R213" s="1">
        <v>0</v>
      </c>
      <c r="S213" s="1">
        <v>0</v>
      </c>
      <c r="T213" s="1">
        <v>6</v>
      </c>
      <c r="U213" s="1">
        <v>0</v>
      </c>
      <c r="V213" s="1">
        <v>0</v>
      </c>
      <c r="W213" s="1">
        <v>99</v>
      </c>
      <c r="X213" s="107">
        <v>1.8182870370370401E-2</v>
      </c>
      <c r="Y213">
        <v>45.831000000000003</v>
      </c>
    </row>
    <row r="214" spans="1:25" x14ac:dyDescent="0.45">
      <c r="A214" s="1" t="s">
        <v>71</v>
      </c>
      <c r="B214" s="1">
        <v>2022</v>
      </c>
      <c r="C214" s="2">
        <v>44751</v>
      </c>
      <c r="D214" s="1" t="s">
        <v>72</v>
      </c>
      <c r="E214" s="1" t="s">
        <v>139</v>
      </c>
      <c r="F214" s="1" t="s">
        <v>61</v>
      </c>
      <c r="G214" s="13">
        <f>(C214-VLOOKUP(E214,Riders!$A$2:$C$3501,2,FALSE))/365</f>
        <v>30.082191780821919</v>
      </c>
      <c r="H214" s="1">
        <v>5</v>
      </c>
      <c r="I214" s="3">
        <v>34</v>
      </c>
      <c r="J214" s="3">
        <v>26</v>
      </c>
      <c r="K214" s="3">
        <v>32</v>
      </c>
      <c r="L214" s="3">
        <v>92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5</v>
      </c>
      <c r="T214" s="1">
        <v>0</v>
      </c>
      <c r="U214" s="1">
        <v>0</v>
      </c>
      <c r="V214" s="1">
        <v>0</v>
      </c>
      <c r="W214" s="1">
        <v>97</v>
      </c>
      <c r="X214" s="107">
        <v>1.8182870370370401E-2</v>
      </c>
      <c r="Y214">
        <v>45.831000000000003</v>
      </c>
    </row>
    <row r="215" spans="1:25" x14ac:dyDescent="0.45">
      <c r="A215" s="1" t="s">
        <v>71</v>
      </c>
      <c r="B215" s="1">
        <v>2022</v>
      </c>
      <c r="C215" s="2">
        <v>44751</v>
      </c>
      <c r="D215" s="1" t="s">
        <v>72</v>
      </c>
      <c r="E215" s="1" t="s">
        <v>246</v>
      </c>
      <c r="F215" s="1" t="s">
        <v>247</v>
      </c>
      <c r="G215" s="13">
        <f>(C215-VLOOKUP(E215,Riders!$A$2:$C$3501,2,FALSE))/365</f>
        <v>30.035616438356165</v>
      </c>
      <c r="H215" s="1">
        <v>6</v>
      </c>
      <c r="I215" s="3">
        <v>28</v>
      </c>
      <c r="J215" s="3">
        <v>20</v>
      </c>
      <c r="K215" s="3">
        <v>22</v>
      </c>
      <c r="L215" s="3">
        <v>70</v>
      </c>
      <c r="M215" s="1">
        <v>0</v>
      </c>
      <c r="N215" s="1">
        <v>5</v>
      </c>
      <c r="O215" s="1">
        <v>0</v>
      </c>
      <c r="P215" s="1">
        <v>0</v>
      </c>
      <c r="Q215" s="1">
        <v>0</v>
      </c>
      <c r="R215" s="1">
        <v>5</v>
      </c>
      <c r="S215" s="1">
        <v>0</v>
      </c>
      <c r="T215" s="1">
        <v>4</v>
      </c>
      <c r="U215" s="1">
        <v>0</v>
      </c>
      <c r="V215" s="1">
        <v>0</v>
      </c>
      <c r="W215" s="1">
        <v>84</v>
      </c>
      <c r="X215" s="107">
        <v>1.8182870370370401E-2</v>
      </c>
      <c r="Y215">
        <v>45.831000000000003</v>
      </c>
    </row>
    <row r="216" spans="1:25" x14ac:dyDescent="0.45">
      <c r="A216" s="1" t="s">
        <v>71</v>
      </c>
      <c r="B216" s="1">
        <v>2022</v>
      </c>
      <c r="C216" s="2">
        <v>44751</v>
      </c>
      <c r="D216" s="1" t="s">
        <v>72</v>
      </c>
      <c r="E216" s="1" t="s">
        <v>249</v>
      </c>
      <c r="F216" s="1" t="s">
        <v>53</v>
      </c>
      <c r="G216" s="13">
        <f>(C216-VLOOKUP(E216,Riders!$A$2:$C$3501,2,FALSE))/365</f>
        <v>32.210958904109589</v>
      </c>
      <c r="H216" s="1">
        <v>7</v>
      </c>
      <c r="I216" s="3">
        <v>24</v>
      </c>
      <c r="J216" s="3">
        <v>12</v>
      </c>
      <c r="K216" s="3">
        <v>30</v>
      </c>
      <c r="L216" s="3">
        <v>66</v>
      </c>
      <c r="M216" s="1">
        <v>0</v>
      </c>
      <c r="N216" s="1">
        <v>0</v>
      </c>
      <c r="O216" s="1">
        <v>5</v>
      </c>
      <c r="P216" s="1">
        <v>5</v>
      </c>
      <c r="Q216" s="1">
        <v>0</v>
      </c>
      <c r="R216" s="1">
        <v>0</v>
      </c>
      <c r="S216" s="1">
        <v>0</v>
      </c>
      <c r="T216" s="1">
        <v>2</v>
      </c>
      <c r="U216" s="1">
        <v>0</v>
      </c>
      <c r="V216" s="1">
        <v>0</v>
      </c>
      <c r="W216" s="1">
        <v>78</v>
      </c>
      <c r="X216" s="107">
        <v>1.8182870370370401E-2</v>
      </c>
      <c r="Y216">
        <v>45.831000000000003</v>
      </c>
    </row>
    <row r="217" spans="1:25" x14ac:dyDescent="0.45">
      <c r="A217" s="1" t="s">
        <v>71</v>
      </c>
      <c r="B217" s="1">
        <v>2022</v>
      </c>
      <c r="C217" s="2">
        <v>44751</v>
      </c>
      <c r="D217" s="1" t="s">
        <v>72</v>
      </c>
      <c r="E217" s="1" t="s">
        <v>250</v>
      </c>
      <c r="F217" s="1" t="s">
        <v>21</v>
      </c>
      <c r="G217" s="13">
        <f>(C217-VLOOKUP(E217,Riders!$A$2:$C$3501,2,FALSE))/365</f>
        <v>21.5013698630137</v>
      </c>
      <c r="H217" s="1">
        <v>8</v>
      </c>
      <c r="I217" s="3">
        <v>22</v>
      </c>
      <c r="J217" s="3">
        <v>18</v>
      </c>
      <c r="K217" s="3">
        <v>34</v>
      </c>
      <c r="L217" s="3">
        <v>74</v>
      </c>
      <c r="M217" s="1">
        <v>0</v>
      </c>
      <c r="N217" s="1">
        <v>0</v>
      </c>
      <c r="O217" s="1">
        <v>0</v>
      </c>
      <c r="P217" s="1">
        <v>3</v>
      </c>
      <c r="Q217" s="1">
        <v>0</v>
      </c>
      <c r="R217" s="1">
        <v>0</v>
      </c>
      <c r="S217" s="1">
        <v>1</v>
      </c>
      <c r="T217" s="1">
        <v>0</v>
      </c>
      <c r="U217" s="1">
        <v>0</v>
      </c>
      <c r="V217" s="1">
        <v>0</v>
      </c>
      <c r="W217" s="1">
        <v>78</v>
      </c>
      <c r="X217" s="107">
        <v>1.8182870370370401E-2</v>
      </c>
      <c r="Y217">
        <v>45.831000000000003</v>
      </c>
    </row>
    <row r="218" spans="1:25" x14ac:dyDescent="0.45">
      <c r="A218" s="1" t="s">
        <v>71</v>
      </c>
      <c r="B218" s="1">
        <v>2022</v>
      </c>
      <c r="C218" s="2">
        <v>44751</v>
      </c>
      <c r="D218" s="1" t="s">
        <v>72</v>
      </c>
      <c r="E218" s="1" t="s">
        <v>372</v>
      </c>
      <c r="F218" s="1" t="s">
        <v>19</v>
      </c>
      <c r="G218" s="13">
        <f>(C218-VLOOKUP(E218,Riders!$A$2:$C$3501,2,FALSE))/365</f>
        <v>23.528767123287672</v>
      </c>
      <c r="H218" s="1">
        <v>9</v>
      </c>
      <c r="I218" s="3">
        <v>30</v>
      </c>
      <c r="J218" s="3">
        <v>24</v>
      </c>
      <c r="K218" s="3">
        <v>18</v>
      </c>
      <c r="L218" s="3">
        <v>72</v>
      </c>
      <c r="M218" s="1">
        <v>0</v>
      </c>
      <c r="N218" s="1">
        <v>0</v>
      </c>
      <c r="O218" s="1">
        <v>2</v>
      </c>
      <c r="P218" s="1">
        <v>0</v>
      </c>
      <c r="Q218" s="1">
        <v>1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75</v>
      </c>
      <c r="X218" s="107">
        <v>1.8182870370370401E-2</v>
      </c>
      <c r="Y218">
        <v>45.831000000000003</v>
      </c>
    </row>
    <row r="219" spans="1:25" x14ac:dyDescent="0.45">
      <c r="A219" s="1" t="s">
        <v>71</v>
      </c>
      <c r="B219" s="1">
        <v>2022</v>
      </c>
      <c r="C219" s="2">
        <v>44751</v>
      </c>
      <c r="D219" s="1" t="s">
        <v>72</v>
      </c>
      <c r="E219" s="1" t="s">
        <v>248</v>
      </c>
      <c r="F219" s="1" t="s">
        <v>91</v>
      </c>
      <c r="G219" s="13">
        <f>(C219-VLOOKUP(E219,Riders!$A$2:$C$3501,2,FALSE))/365</f>
        <v>22.893150684931506</v>
      </c>
      <c r="H219" s="1">
        <v>10</v>
      </c>
      <c r="I219" s="3">
        <v>26</v>
      </c>
      <c r="J219" s="3">
        <v>16</v>
      </c>
      <c r="K219" s="3">
        <v>28</v>
      </c>
      <c r="L219" s="3">
        <v>70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2</v>
      </c>
      <c r="T219" s="1">
        <v>0</v>
      </c>
      <c r="U219" s="1">
        <v>0</v>
      </c>
      <c r="V219" s="1">
        <v>0</v>
      </c>
      <c r="W219" s="1">
        <v>72</v>
      </c>
      <c r="X219" s="107">
        <v>1.8182870370370401E-2</v>
      </c>
      <c r="Y219">
        <v>45.831000000000003</v>
      </c>
    </row>
    <row r="220" spans="1:25" x14ac:dyDescent="0.45">
      <c r="A220" s="1" t="s">
        <v>71</v>
      </c>
      <c r="B220" s="1">
        <v>2022</v>
      </c>
      <c r="C220" s="2">
        <v>44751</v>
      </c>
      <c r="D220" s="1" t="s">
        <v>72</v>
      </c>
      <c r="E220" s="47" t="s">
        <v>226</v>
      </c>
      <c r="F220" s="1" t="s">
        <v>120</v>
      </c>
      <c r="G220" s="13">
        <f>(C220-VLOOKUP(E220,Riders!$A$2:$C$3501,2,FALSE))/365</f>
        <v>23.863013698630137</v>
      </c>
      <c r="H220" s="1">
        <v>11</v>
      </c>
      <c r="I220" s="3">
        <v>18</v>
      </c>
      <c r="J220" s="3">
        <v>14</v>
      </c>
      <c r="K220" s="3">
        <v>36</v>
      </c>
      <c r="L220" s="3">
        <v>68</v>
      </c>
      <c r="M220" s="1">
        <v>3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71</v>
      </c>
      <c r="X220" s="107">
        <v>1.8182870370370401E-2</v>
      </c>
      <c r="Y220">
        <v>45.831000000000003</v>
      </c>
    </row>
    <row r="221" spans="1:25" x14ac:dyDescent="0.45">
      <c r="A221" s="1" t="s">
        <v>71</v>
      </c>
      <c r="B221" s="1">
        <v>2022</v>
      </c>
      <c r="C221" s="2">
        <v>44751</v>
      </c>
      <c r="D221" s="1" t="s">
        <v>72</v>
      </c>
      <c r="E221" s="1" t="s">
        <v>251</v>
      </c>
      <c r="F221" s="1" t="s">
        <v>65</v>
      </c>
      <c r="G221" s="13">
        <f>(C221-VLOOKUP(E221,Riders!$A$2:$C$3501,2,FALSE))/365</f>
        <v>21.19178082191781</v>
      </c>
      <c r="H221" s="1">
        <v>12</v>
      </c>
      <c r="I221" s="3">
        <v>16</v>
      </c>
      <c r="J221" s="3">
        <v>28</v>
      </c>
      <c r="K221" s="3">
        <v>24</v>
      </c>
      <c r="L221" s="3">
        <v>68</v>
      </c>
      <c r="M221" s="1">
        <v>0</v>
      </c>
      <c r="N221" s="1">
        <v>0</v>
      </c>
      <c r="O221" s="1">
        <v>0</v>
      </c>
      <c r="P221" s="1">
        <v>1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>
        <v>0</v>
      </c>
      <c r="W221" s="1">
        <v>69</v>
      </c>
      <c r="X221" s="107">
        <v>1.8182870370370401E-2</v>
      </c>
      <c r="Y221">
        <v>45.831000000000003</v>
      </c>
    </row>
    <row r="222" spans="1:25" x14ac:dyDescent="0.45">
      <c r="A222" s="1" t="s">
        <v>71</v>
      </c>
      <c r="B222" s="1">
        <v>2022</v>
      </c>
      <c r="C222" s="2">
        <v>44751</v>
      </c>
      <c r="D222" s="1" t="s">
        <v>72</v>
      </c>
      <c r="E222" s="1" t="s">
        <v>234</v>
      </c>
      <c r="F222" s="1" t="s">
        <v>235</v>
      </c>
      <c r="G222" s="13">
        <f>(C222-VLOOKUP(E222,Riders!$A$2:$C$3501,2,FALSE))/365</f>
        <v>25.802739726027397</v>
      </c>
      <c r="H222" s="1">
        <v>13</v>
      </c>
      <c r="I222" s="3">
        <v>20</v>
      </c>
      <c r="J222" s="3">
        <v>30</v>
      </c>
      <c r="K222" s="3">
        <v>12</v>
      </c>
      <c r="L222" s="3">
        <v>62</v>
      </c>
      <c r="M222" s="1">
        <v>0</v>
      </c>
      <c r="N222" s="1">
        <v>0</v>
      </c>
      <c r="O222" s="1">
        <v>1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63</v>
      </c>
      <c r="X222" s="107">
        <v>1.8182870370370401E-2</v>
      </c>
      <c r="Y222">
        <v>45.831000000000003</v>
      </c>
    </row>
    <row r="223" spans="1:25" x14ac:dyDescent="0.45">
      <c r="A223" s="1" t="s">
        <v>71</v>
      </c>
      <c r="B223" s="1">
        <v>2022</v>
      </c>
      <c r="C223" s="2">
        <v>44751</v>
      </c>
      <c r="D223" s="1" t="s">
        <v>72</v>
      </c>
      <c r="E223" s="1" t="s">
        <v>224</v>
      </c>
      <c r="F223" s="1" t="s">
        <v>225</v>
      </c>
      <c r="G223" s="13">
        <f>(C223-VLOOKUP(E223,Riders!$A$2:$C$3501,2,FALSE))/365</f>
        <v>22.580821917808219</v>
      </c>
      <c r="H223" s="1">
        <v>14</v>
      </c>
      <c r="I223" s="3">
        <v>14</v>
      </c>
      <c r="J223" s="3">
        <v>22</v>
      </c>
      <c r="K223" s="3">
        <v>16</v>
      </c>
      <c r="L223" s="3">
        <v>52</v>
      </c>
      <c r="M223" s="1">
        <v>1</v>
      </c>
      <c r="N223" s="1">
        <v>0</v>
      </c>
      <c r="O223" s="1">
        <v>0</v>
      </c>
      <c r="P223" s="1">
        <v>2</v>
      </c>
      <c r="Q223" s="1">
        <v>0</v>
      </c>
      <c r="R223" s="1">
        <v>3</v>
      </c>
      <c r="S223" s="1">
        <v>0</v>
      </c>
      <c r="T223" s="1">
        <v>0</v>
      </c>
      <c r="U223" s="1">
        <v>0</v>
      </c>
      <c r="V223" s="1">
        <v>0</v>
      </c>
      <c r="W223" s="1">
        <v>58</v>
      </c>
      <c r="X223" s="107">
        <v>1.8182870370370401E-2</v>
      </c>
      <c r="Y223">
        <v>45.831000000000003</v>
      </c>
    </row>
    <row r="224" spans="1:25" x14ac:dyDescent="0.45">
      <c r="A224" s="1" t="s">
        <v>71</v>
      </c>
      <c r="B224" s="1">
        <v>2022</v>
      </c>
      <c r="C224" s="2">
        <v>44751</v>
      </c>
      <c r="D224" s="1" t="s">
        <v>72</v>
      </c>
      <c r="E224" s="1" t="s">
        <v>252</v>
      </c>
      <c r="F224" s="1" t="s">
        <v>145</v>
      </c>
      <c r="G224" s="13" t="e">
        <f>(C224-VLOOKUP(E224,Riders!$A$2:$C$3501,2,FALSE))/365</f>
        <v>#N/A</v>
      </c>
      <c r="H224" s="1">
        <v>15</v>
      </c>
      <c r="I224" s="3">
        <v>12</v>
      </c>
      <c r="J224" s="3">
        <v>32</v>
      </c>
      <c r="K224" s="3">
        <v>10</v>
      </c>
      <c r="L224" s="3">
        <v>54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>
        <v>54</v>
      </c>
      <c r="X224" s="107">
        <v>1.8182870370370401E-2</v>
      </c>
      <c r="Y224">
        <v>45.831000000000003</v>
      </c>
    </row>
    <row r="225" spans="1:25" x14ac:dyDescent="0.45">
      <c r="A225" s="1" t="s">
        <v>71</v>
      </c>
      <c r="B225" s="1">
        <v>2022</v>
      </c>
      <c r="C225" s="2">
        <v>44751</v>
      </c>
      <c r="D225" s="1" t="s">
        <v>72</v>
      </c>
      <c r="E225" s="1" t="s">
        <v>253</v>
      </c>
      <c r="F225" s="1" t="s">
        <v>254</v>
      </c>
      <c r="G225" s="13">
        <f>(C225-VLOOKUP(E225,Riders!$A$2:$C$3501,2,FALSE))/365</f>
        <v>26.989041095890411</v>
      </c>
      <c r="H225" s="1">
        <v>16</v>
      </c>
      <c r="I225" s="3">
        <v>10</v>
      </c>
      <c r="J225" s="3">
        <v>-30</v>
      </c>
      <c r="K225" s="3">
        <v>14</v>
      </c>
      <c r="L225" s="3">
        <v>-6</v>
      </c>
      <c r="M225" s="1">
        <v>0</v>
      </c>
      <c r="N225" s="1">
        <v>2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  <c r="V225" s="1">
        <v>40</v>
      </c>
      <c r="W225" s="1">
        <v>-44</v>
      </c>
      <c r="X225" s="107">
        <v>1.8182870370370401E-2</v>
      </c>
      <c r="Y225">
        <v>45.831000000000003</v>
      </c>
    </row>
    <row r="226" spans="1:25" x14ac:dyDescent="0.45">
      <c r="A226" s="4" t="s">
        <v>93</v>
      </c>
      <c r="B226" s="4">
        <v>2022</v>
      </c>
      <c r="C226" s="5">
        <v>44695</v>
      </c>
      <c r="D226" s="4" t="s">
        <v>72</v>
      </c>
      <c r="E226" s="4" t="s">
        <v>227</v>
      </c>
      <c r="F226" s="4" t="s">
        <v>53</v>
      </c>
      <c r="G226" s="13">
        <f>(C226-VLOOKUP(E226,Riders!$A$2:$C$3501,2,FALSE))/365</f>
        <v>24.224657534246575</v>
      </c>
      <c r="H226" s="4">
        <v>1</v>
      </c>
      <c r="I226" s="4">
        <v>34</v>
      </c>
      <c r="J226" s="4">
        <v>34</v>
      </c>
      <c r="K226" s="4">
        <v>40</v>
      </c>
      <c r="L226" s="4">
        <f t="shared" ref="L226:L248" si="0">K226+J226+I226</f>
        <v>108</v>
      </c>
      <c r="M226" s="4">
        <v>2</v>
      </c>
      <c r="N226" s="4">
        <v>0</v>
      </c>
      <c r="O226" s="4">
        <v>3</v>
      </c>
      <c r="P226" s="4">
        <v>0</v>
      </c>
      <c r="Q226" s="4">
        <v>3</v>
      </c>
      <c r="R226" s="4">
        <v>1</v>
      </c>
      <c r="S226" s="4">
        <v>0</v>
      </c>
      <c r="T226" s="4">
        <v>0</v>
      </c>
      <c r="U226" s="4">
        <v>0</v>
      </c>
      <c r="V226" s="4">
        <v>0</v>
      </c>
      <c r="W226" s="4">
        <f t="shared" ref="W226:W246" si="1">SUM(L226:V226)-H226</f>
        <v>116</v>
      </c>
      <c r="X226" s="107"/>
    </row>
    <row r="227" spans="1:25" x14ac:dyDescent="0.45">
      <c r="A227" s="4" t="s">
        <v>93</v>
      </c>
      <c r="B227" s="4">
        <v>2022</v>
      </c>
      <c r="C227" s="5">
        <v>44695</v>
      </c>
      <c r="D227" s="4" t="s">
        <v>72</v>
      </c>
      <c r="E227" s="4" t="s">
        <v>214</v>
      </c>
      <c r="F227" s="4" t="s">
        <v>67</v>
      </c>
      <c r="G227" s="13">
        <f>(C227-VLOOKUP(E227,Riders!$A$2:$C$3501,2,FALSE))/365</f>
        <v>27.405479452054795</v>
      </c>
      <c r="H227" s="4">
        <v>2</v>
      </c>
      <c r="I227" s="4">
        <v>38</v>
      </c>
      <c r="J227" s="4">
        <v>30</v>
      </c>
      <c r="K227" s="4">
        <v>34</v>
      </c>
      <c r="L227" s="4">
        <f t="shared" si="0"/>
        <v>102</v>
      </c>
      <c r="M227" s="4">
        <v>1</v>
      </c>
      <c r="N227" s="4">
        <v>0</v>
      </c>
      <c r="O227" s="4">
        <v>5</v>
      </c>
      <c r="P227" s="4">
        <v>0</v>
      </c>
      <c r="Q227" s="4">
        <v>0</v>
      </c>
      <c r="R227" s="4">
        <v>2</v>
      </c>
      <c r="S227" s="4">
        <v>0</v>
      </c>
      <c r="T227" s="4">
        <v>0</v>
      </c>
      <c r="U227" s="4">
        <v>0</v>
      </c>
      <c r="V227" s="4">
        <v>0</v>
      </c>
      <c r="W227" s="4">
        <f t="shared" si="1"/>
        <v>108</v>
      </c>
      <c r="X227" s="107"/>
    </row>
    <row r="228" spans="1:25" x14ac:dyDescent="0.45">
      <c r="A228" s="4" t="s">
        <v>93</v>
      </c>
      <c r="B228" s="4">
        <v>2022</v>
      </c>
      <c r="C228" s="5">
        <v>44695</v>
      </c>
      <c r="D228" s="4" t="s">
        <v>72</v>
      </c>
      <c r="E228" s="4" t="s">
        <v>256</v>
      </c>
      <c r="F228" s="4" t="s">
        <v>36</v>
      </c>
      <c r="G228" s="13">
        <f>(C228-VLOOKUP(E228,Riders!$A$2:$C$3501,2,FALSE))/365</f>
        <v>26.224657534246575</v>
      </c>
      <c r="H228" s="4">
        <v>3</v>
      </c>
      <c r="I228" s="4">
        <v>22</v>
      </c>
      <c r="J228" s="4">
        <v>36</v>
      </c>
      <c r="K228" s="4">
        <v>36</v>
      </c>
      <c r="L228" s="4">
        <f t="shared" si="0"/>
        <v>94</v>
      </c>
      <c r="M228" s="4">
        <v>0</v>
      </c>
      <c r="N228" s="4">
        <v>0</v>
      </c>
      <c r="O228" s="4">
        <v>2</v>
      </c>
      <c r="P228" s="4">
        <v>2</v>
      </c>
      <c r="Q228" s="4">
        <v>2</v>
      </c>
      <c r="R228" s="4">
        <v>0</v>
      </c>
      <c r="S228" s="4">
        <v>2</v>
      </c>
      <c r="T228" s="4">
        <v>2</v>
      </c>
      <c r="U228" s="4">
        <v>0</v>
      </c>
      <c r="V228" s="4">
        <v>0</v>
      </c>
      <c r="W228" s="4">
        <f t="shared" si="1"/>
        <v>101</v>
      </c>
      <c r="X228" s="107"/>
    </row>
    <row r="229" spans="1:25" x14ac:dyDescent="0.45">
      <c r="A229" s="4" t="s">
        <v>93</v>
      </c>
      <c r="B229" s="4">
        <v>2022</v>
      </c>
      <c r="C229" s="5">
        <v>44695</v>
      </c>
      <c r="D229" s="4" t="s">
        <v>72</v>
      </c>
      <c r="E229" s="4" t="s">
        <v>221</v>
      </c>
      <c r="F229" s="4" t="s">
        <v>40</v>
      </c>
      <c r="G229" s="13">
        <f>(C229-VLOOKUP(E229,Riders!$A$2:$C$3501,2,FALSE))/365</f>
        <v>25.109589041095891</v>
      </c>
      <c r="H229" s="4">
        <v>4</v>
      </c>
      <c r="I229" s="4">
        <v>36</v>
      </c>
      <c r="J229" s="4">
        <v>16</v>
      </c>
      <c r="K229" s="4">
        <v>38</v>
      </c>
      <c r="L229" s="4">
        <f t="shared" si="0"/>
        <v>90</v>
      </c>
      <c r="M229" s="4">
        <v>0</v>
      </c>
      <c r="N229" s="4">
        <v>1</v>
      </c>
      <c r="O229" s="4">
        <v>1</v>
      </c>
      <c r="P229" s="4">
        <v>0</v>
      </c>
      <c r="Q229" s="4">
        <v>5</v>
      </c>
      <c r="R229" s="4">
        <v>3</v>
      </c>
      <c r="S229" s="4">
        <v>0</v>
      </c>
      <c r="T229" s="4">
        <v>0</v>
      </c>
      <c r="U229" s="4">
        <v>0</v>
      </c>
      <c r="V229" s="4">
        <v>0</v>
      </c>
      <c r="W229" s="4">
        <f t="shared" si="1"/>
        <v>96</v>
      </c>
      <c r="X229" s="107"/>
    </row>
    <row r="230" spans="1:25" x14ac:dyDescent="0.45">
      <c r="A230" s="4" t="s">
        <v>93</v>
      </c>
      <c r="B230" s="4">
        <v>2022</v>
      </c>
      <c r="C230" s="5">
        <v>44695</v>
      </c>
      <c r="D230" s="4" t="s">
        <v>72</v>
      </c>
      <c r="E230" s="4" t="s">
        <v>255</v>
      </c>
      <c r="F230" s="4" t="s">
        <v>27</v>
      </c>
      <c r="G230" s="13">
        <f>(C230-VLOOKUP(E230,Riders!$A$2:$C$3501,2,FALSE))/365</f>
        <v>19.830136986301369</v>
      </c>
      <c r="H230" s="4">
        <v>5</v>
      </c>
      <c r="I230" s="4">
        <v>40</v>
      </c>
      <c r="J230" s="4">
        <v>24</v>
      </c>
      <c r="K230" s="4">
        <v>22</v>
      </c>
      <c r="L230" s="4">
        <f t="shared" si="0"/>
        <v>86</v>
      </c>
      <c r="M230" s="4">
        <v>0</v>
      </c>
      <c r="N230" s="4">
        <v>2</v>
      </c>
      <c r="O230" s="4">
        <v>0</v>
      </c>
      <c r="P230" s="4">
        <v>0</v>
      </c>
      <c r="Q230" s="4">
        <v>0</v>
      </c>
      <c r="R230" s="4">
        <v>0</v>
      </c>
      <c r="S230" s="4">
        <v>0</v>
      </c>
      <c r="T230" s="4">
        <v>0</v>
      </c>
      <c r="U230" s="4">
        <v>0</v>
      </c>
      <c r="V230" s="4">
        <v>0</v>
      </c>
      <c r="W230" s="4">
        <f t="shared" si="1"/>
        <v>83</v>
      </c>
      <c r="X230" s="107"/>
    </row>
    <row r="231" spans="1:25" x14ac:dyDescent="0.45">
      <c r="A231" s="4" t="s">
        <v>93</v>
      </c>
      <c r="B231" s="4">
        <v>2022</v>
      </c>
      <c r="C231" s="5">
        <v>44695</v>
      </c>
      <c r="D231" s="4" t="s">
        <v>72</v>
      </c>
      <c r="E231" s="4" t="s">
        <v>219</v>
      </c>
      <c r="F231" s="4" t="s">
        <v>220</v>
      </c>
      <c r="G231" s="13">
        <f>(C231-VLOOKUP(E231,Riders!$A$2:$C$3501,2,FALSE))/365</f>
        <v>29.728767123287671</v>
      </c>
      <c r="H231" s="4">
        <v>6</v>
      </c>
      <c r="I231" s="4">
        <v>16</v>
      </c>
      <c r="J231" s="4">
        <v>32</v>
      </c>
      <c r="K231" s="4">
        <v>20</v>
      </c>
      <c r="L231" s="4">
        <f t="shared" si="0"/>
        <v>68</v>
      </c>
      <c r="M231" s="4">
        <v>3</v>
      </c>
      <c r="N231" s="4">
        <v>0</v>
      </c>
      <c r="O231" s="4">
        <v>0</v>
      </c>
      <c r="P231" s="4">
        <v>3</v>
      </c>
      <c r="Q231" s="4">
        <v>1</v>
      </c>
      <c r="R231" s="4">
        <v>0</v>
      </c>
      <c r="S231" s="4">
        <v>5</v>
      </c>
      <c r="T231" s="4">
        <v>6</v>
      </c>
      <c r="U231" s="4">
        <v>0</v>
      </c>
      <c r="V231" s="4">
        <v>0</v>
      </c>
      <c r="W231" s="4">
        <f t="shared" si="1"/>
        <v>80</v>
      </c>
      <c r="X231" s="107"/>
    </row>
    <row r="232" spans="1:25" x14ac:dyDescent="0.45">
      <c r="A232" s="4" t="s">
        <v>93</v>
      </c>
      <c r="B232" s="4">
        <v>2022</v>
      </c>
      <c r="C232" s="5">
        <v>44695</v>
      </c>
      <c r="D232" s="4" t="s">
        <v>72</v>
      </c>
      <c r="E232" s="4" t="s">
        <v>231</v>
      </c>
      <c r="F232" s="4" t="s">
        <v>232</v>
      </c>
      <c r="G232" s="13">
        <f>(C232-VLOOKUP(E232,Riders!$A$2:$C$3501,2,FALSE))/365</f>
        <v>25.252054794520546</v>
      </c>
      <c r="H232" s="4">
        <v>7</v>
      </c>
      <c r="I232" s="4">
        <v>26</v>
      </c>
      <c r="J232" s="4">
        <v>26</v>
      </c>
      <c r="K232" s="4">
        <v>28</v>
      </c>
      <c r="L232" s="4">
        <f t="shared" si="0"/>
        <v>80</v>
      </c>
      <c r="M232" s="4">
        <v>0</v>
      </c>
      <c r="N232" s="4">
        <v>0</v>
      </c>
      <c r="O232" s="4">
        <v>0</v>
      </c>
      <c r="P232" s="4">
        <v>5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f t="shared" si="1"/>
        <v>78</v>
      </c>
      <c r="X232" s="107"/>
    </row>
    <row r="233" spans="1:25" x14ac:dyDescent="0.45">
      <c r="A233" s="4" t="s">
        <v>93</v>
      </c>
      <c r="B233" s="4">
        <v>2022</v>
      </c>
      <c r="C233" s="5">
        <v>44695</v>
      </c>
      <c r="D233" s="4" t="s">
        <v>72</v>
      </c>
      <c r="E233" s="4" t="s">
        <v>233</v>
      </c>
      <c r="F233" s="4" t="s">
        <v>56</v>
      </c>
      <c r="G233" s="13">
        <f>(C233-VLOOKUP(E233,Riders!$A$2:$C$3501,2,FALSE))/365</f>
        <v>26.701369863013699</v>
      </c>
      <c r="H233" s="4">
        <v>8</v>
      </c>
      <c r="I233" s="4">
        <v>10</v>
      </c>
      <c r="J233" s="4">
        <v>28</v>
      </c>
      <c r="K233" s="4">
        <v>30</v>
      </c>
      <c r="L233" s="4">
        <f t="shared" si="0"/>
        <v>68</v>
      </c>
      <c r="M233" s="4">
        <v>0</v>
      </c>
      <c r="N233" s="4">
        <v>3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10</v>
      </c>
      <c r="U233" s="4">
        <v>0</v>
      </c>
      <c r="V233" s="4">
        <v>0</v>
      </c>
      <c r="W233" s="4">
        <f t="shared" si="1"/>
        <v>73</v>
      </c>
      <c r="X233" s="107"/>
    </row>
    <row r="234" spans="1:25" x14ac:dyDescent="0.45">
      <c r="A234" s="4" t="s">
        <v>93</v>
      </c>
      <c r="B234" s="4">
        <v>2022</v>
      </c>
      <c r="C234" s="5">
        <v>44695</v>
      </c>
      <c r="D234" s="4" t="s">
        <v>72</v>
      </c>
      <c r="E234" s="4" t="s">
        <v>228</v>
      </c>
      <c r="F234" s="4" t="s">
        <v>15</v>
      </c>
      <c r="G234" s="13">
        <f>(C234-VLOOKUP(E234,Riders!$A$2:$C$3501,2,FALSE))/365</f>
        <v>22.882191780821916</v>
      </c>
      <c r="H234" s="4">
        <v>9</v>
      </c>
      <c r="I234" s="4">
        <v>28</v>
      </c>
      <c r="J234" s="4">
        <v>18</v>
      </c>
      <c r="K234" s="4">
        <v>32</v>
      </c>
      <c r="L234" s="4">
        <f t="shared" si="0"/>
        <v>78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3</v>
      </c>
      <c r="T234" s="4">
        <v>0</v>
      </c>
      <c r="U234" s="4">
        <v>0</v>
      </c>
      <c r="V234" s="4">
        <v>0</v>
      </c>
      <c r="W234" s="4">
        <f t="shared" si="1"/>
        <v>72</v>
      </c>
      <c r="X234" s="107"/>
    </row>
    <row r="235" spans="1:25" x14ac:dyDescent="0.45">
      <c r="A235" s="4" t="s">
        <v>93</v>
      </c>
      <c r="B235" s="4">
        <v>2022</v>
      </c>
      <c r="C235" s="5">
        <v>44695</v>
      </c>
      <c r="D235" s="4" t="s">
        <v>72</v>
      </c>
      <c r="E235" s="4" t="s">
        <v>241</v>
      </c>
      <c r="F235" s="4" t="s">
        <v>44</v>
      </c>
      <c r="G235" s="13">
        <f>(C235-VLOOKUP(E235,Riders!$A$2:$C$3501,2,FALSE))/365</f>
        <v>19.786301369863015</v>
      </c>
      <c r="H235" s="4">
        <v>10</v>
      </c>
      <c r="I235" s="4">
        <v>32</v>
      </c>
      <c r="J235" s="4">
        <v>38</v>
      </c>
      <c r="K235" s="4">
        <v>8</v>
      </c>
      <c r="L235" s="4">
        <f t="shared" si="0"/>
        <v>78</v>
      </c>
      <c r="M235" s="4">
        <v>0</v>
      </c>
      <c r="N235" s="4">
        <v>0</v>
      </c>
      <c r="O235" s="4">
        <v>0</v>
      </c>
      <c r="P235" s="4">
        <v>1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f t="shared" si="1"/>
        <v>69</v>
      </c>
      <c r="X235" s="107"/>
    </row>
    <row r="236" spans="1:25" x14ac:dyDescent="0.45">
      <c r="A236" s="4" t="s">
        <v>93</v>
      </c>
      <c r="B236" s="4">
        <v>2022</v>
      </c>
      <c r="C236" s="5">
        <v>44695</v>
      </c>
      <c r="D236" s="4" t="s">
        <v>72</v>
      </c>
      <c r="E236" s="4" t="s">
        <v>259</v>
      </c>
      <c r="F236" s="4" t="s">
        <v>25</v>
      </c>
      <c r="G236" s="13">
        <f>(C236-VLOOKUP(E236,Riders!$A$2:$C$3501,2,FALSE))/365</f>
        <v>21.342465753424658</v>
      </c>
      <c r="H236" s="4">
        <v>11</v>
      </c>
      <c r="I236" s="4">
        <v>6</v>
      </c>
      <c r="J236" s="4">
        <v>40</v>
      </c>
      <c r="K236" s="4">
        <v>10</v>
      </c>
      <c r="L236" s="4">
        <f t="shared" si="0"/>
        <v>56</v>
      </c>
      <c r="M236" s="4">
        <v>5</v>
      </c>
      <c r="N236" s="4">
        <v>5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f t="shared" si="1"/>
        <v>55</v>
      </c>
      <c r="X236" s="107"/>
    </row>
    <row r="237" spans="1:25" x14ac:dyDescent="0.45">
      <c r="A237" s="4" t="s">
        <v>93</v>
      </c>
      <c r="B237" s="4">
        <v>2022</v>
      </c>
      <c r="C237" s="5">
        <v>44695</v>
      </c>
      <c r="D237" s="4" t="s">
        <v>72</v>
      </c>
      <c r="E237" s="4" t="s">
        <v>1415</v>
      </c>
      <c r="F237" s="4" t="s">
        <v>230</v>
      </c>
      <c r="G237" s="13">
        <f>(C237-VLOOKUP(E237,Riders!$A$2:$C$3501,2,FALSE))/365</f>
        <v>32.287671232876711</v>
      </c>
      <c r="H237" s="4">
        <v>12</v>
      </c>
      <c r="I237" s="4">
        <v>24</v>
      </c>
      <c r="J237" s="4">
        <v>22</v>
      </c>
      <c r="K237" s="4">
        <v>18</v>
      </c>
      <c r="L237" s="4">
        <f t="shared" si="0"/>
        <v>64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f t="shared" si="1"/>
        <v>52</v>
      </c>
      <c r="X237" s="107"/>
    </row>
    <row r="238" spans="1:25" x14ac:dyDescent="0.45">
      <c r="A238" s="4" t="s">
        <v>93</v>
      </c>
      <c r="B238" s="4">
        <v>2022</v>
      </c>
      <c r="C238" s="5">
        <v>44695</v>
      </c>
      <c r="D238" s="4" t="s">
        <v>72</v>
      </c>
      <c r="E238" s="4" t="s">
        <v>139</v>
      </c>
      <c r="F238" s="4" t="s">
        <v>61</v>
      </c>
      <c r="G238" s="13">
        <f>(C238-VLOOKUP(E238,Riders!$A$2:$C$3501,2,FALSE))/365</f>
        <v>29.92876712328767</v>
      </c>
      <c r="H238" s="4">
        <v>13</v>
      </c>
      <c r="I238" s="4">
        <v>20</v>
      </c>
      <c r="J238" s="4">
        <v>20</v>
      </c>
      <c r="K238" s="4">
        <v>24</v>
      </c>
      <c r="L238" s="4">
        <f t="shared" si="0"/>
        <v>64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f t="shared" si="1"/>
        <v>51</v>
      </c>
      <c r="X238" s="107"/>
    </row>
    <row r="239" spans="1:25" x14ac:dyDescent="0.45">
      <c r="A239" s="4" t="s">
        <v>93</v>
      </c>
      <c r="B239" s="4">
        <v>2022</v>
      </c>
      <c r="C239" s="5">
        <v>44695</v>
      </c>
      <c r="D239" s="4" t="s">
        <v>72</v>
      </c>
      <c r="E239" s="4" t="s">
        <v>246</v>
      </c>
      <c r="F239" s="4" t="s">
        <v>247</v>
      </c>
      <c r="G239" s="13">
        <f>(C239-VLOOKUP(E239,Riders!$A$2:$C$3501,2,FALSE))/365</f>
        <v>29.882191780821916</v>
      </c>
      <c r="H239" s="4">
        <v>14</v>
      </c>
      <c r="I239" s="4">
        <v>18</v>
      </c>
      <c r="J239" s="4">
        <v>12</v>
      </c>
      <c r="K239" s="4">
        <v>16</v>
      </c>
      <c r="L239" s="4">
        <f t="shared" si="0"/>
        <v>46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f t="shared" si="1"/>
        <v>32</v>
      </c>
      <c r="X239" s="107"/>
    </row>
    <row r="240" spans="1:25" x14ac:dyDescent="0.45">
      <c r="A240" s="4" t="s">
        <v>93</v>
      </c>
      <c r="B240" s="4">
        <v>2022</v>
      </c>
      <c r="C240" s="5">
        <v>44695</v>
      </c>
      <c r="D240" s="4" t="s">
        <v>72</v>
      </c>
      <c r="E240" s="4" t="s">
        <v>284</v>
      </c>
      <c r="F240" s="4" t="s">
        <v>51</v>
      </c>
      <c r="G240" s="13">
        <f>(C240-VLOOKUP(E240,Riders!$A$2:$C$3501,2,FALSE))/365</f>
        <v>20.282191780821918</v>
      </c>
      <c r="H240" s="4">
        <v>15</v>
      </c>
      <c r="I240" s="4">
        <v>12</v>
      </c>
      <c r="J240" s="4">
        <v>6</v>
      </c>
      <c r="K240" s="4">
        <v>26</v>
      </c>
      <c r="L240" s="4">
        <f t="shared" si="0"/>
        <v>44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f t="shared" si="1"/>
        <v>29</v>
      </c>
      <c r="X240" s="107"/>
    </row>
    <row r="241" spans="1:25" x14ac:dyDescent="0.45">
      <c r="A241" s="4" t="s">
        <v>93</v>
      </c>
      <c r="B241" s="4">
        <v>2022</v>
      </c>
      <c r="C241" s="5">
        <v>44695</v>
      </c>
      <c r="D241" s="4" t="s">
        <v>72</v>
      </c>
      <c r="E241" s="4" t="s">
        <v>244</v>
      </c>
      <c r="F241" s="4" t="s">
        <v>38</v>
      </c>
      <c r="G241" s="13">
        <f>(C241-VLOOKUP(E241,Riders!$A$2:$C$3501,2,FALSE))/365</f>
        <v>28.123287671232877</v>
      </c>
      <c r="H241" s="4">
        <v>16</v>
      </c>
      <c r="I241" s="4">
        <v>8</v>
      </c>
      <c r="J241" s="4">
        <v>14</v>
      </c>
      <c r="K241" s="4">
        <v>14</v>
      </c>
      <c r="L241" s="4">
        <f t="shared" si="0"/>
        <v>36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5</v>
      </c>
      <c r="S241" s="4">
        <v>0</v>
      </c>
      <c r="T241" s="4">
        <v>0</v>
      </c>
      <c r="U241" s="4">
        <v>0</v>
      </c>
      <c r="V241" s="4">
        <v>0</v>
      </c>
      <c r="W241" s="4">
        <f t="shared" si="1"/>
        <v>25</v>
      </c>
      <c r="X241" s="107"/>
    </row>
    <row r="242" spans="1:25" x14ac:dyDescent="0.45">
      <c r="A242" s="4" t="s">
        <v>93</v>
      </c>
      <c r="B242" s="4">
        <v>2022</v>
      </c>
      <c r="C242" s="5">
        <v>44695</v>
      </c>
      <c r="D242" s="4" t="s">
        <v>72</v>
      </c>
      <c r="E242" s="4" t="s">
        <v>257</v>
      </c>
      <c r="F242" s="4" t="s">
        <v>19</v>
      </c>
      <c r="G242" s="13">
        <f>(C242-VLOOKUP(E242,Riders!$A$2:$C$3501,2,FALSE))/365</f>
        <v>22.213698630136985</v>
      </c>
      <c r="H242" s="4">
        <v>17</v>
      </c>
      <c r="I242" s="4">
        <v>14</v>
      </c>
      <c r="J242" s="4">
        <v>8</v>
      </c>
      <c r="K242" s="4">
        <v>6</v>
      </c>
      <c r="L242" s="4">
        <f t="shared" si="0"/>
        <v>28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1</v>
      </c>
      <c r="T242" s="4">
        <v>4</v>
      </c>
      <c r="U242" s="4">
        <v>0</v>
      </c>
      <c r="V242" s="4">
        <v>0</v>
      </c>
      <c r="W242" s="4">
        <f t="shared" si="1"/>
        <v>16</v>
      </c>
      <c r="X242" s="107"/>
    </row>
    <row r="243" spans="1:25" x14ac:dyDescent="0.45">
      <c r="A243" s="4" t="s">
        <v>93</v>
      </c>
      <c r="B243" s="4">
        <v>2022</v>
      </c>
      <c r="C243" s="5">
        <v>44695</v>
      </c>
      <c r="D243" s="4" t="s">
        <v>72</v>
      </c>
      <c r="E243" s="4" t="s">
        <v>2329</v>
      </c>
      <c r="F243" s="4" t="s">
        <v>49</v>
      </c>
      <c r="G243" s="13">
        <f>(C243-VLOOKUP(E243,Riders!$A$2:$C$3501,2,FALSE))/365</f>
        <v>21.712328767123289</v>
      </c>
      <c r="H243" s="4">
        <v>18</v>
      </c>
      <c r="I243" s="4">
        <v>1</v>
      </c>
      <c r="J243" s="4">
        <v>4</v>
      </c>
      <c r="K243" s="4">
        <v>12</v>
      </c>
      <c r="L243" s="4">
        <f t="shared" si="0"/>
        <v>17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>
        <v>0</v>
      </c>
      <c r="U243" s="4">
        <v>0</v>
      </c>
      <c r="V243" s="4">
        <v>0</v>
      </c>
      <c r="W243" s="4">
        <f t="shared" si="1"/>
        <v>-1</v>
      </c>
      <c r="X243" s="107"/>
    </row>
    <row r="244" spans="1:25" x14ac:dyDescent="0.45">
      <c r="A244" s="4" t="s">
        <v>93</v>
      </c>
      <c r="B244" s="4">
        <v>2022</v>
      </c>
      <c r="C244" s="5">
        <v>44695</v>
      </c>
      <c r="D244" s="4" t="s">
        <v>72</v>
      </c>
      <c r="E244" s="4" t="s">
        <v>260</v>
      </c>
      <c r="F244" s="4" t="s">
        <v>261</v>
      </c>
      <c r="G244" s="13">
        <f>(C244-VLOOKUP(E244,Riders!$A$2:$C$3501,2,FALSE))/365</f>
        <v>28.353424657534248</v>
      </c>
      <c r="H244" s="4">
        <v>19</v>
      </c>
      <c r="I244" s="4">
        <v>4</v>
      </c>
      <c r="J244" s="4">
        <v>10</v>
      </c>
      <c r="K244" s="4">
        <v>1</v>
      </c>
      <c r="L244" s="4">
        <f t="shared" si="0"/>
        <v>15</v>
      </c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>
        <f t="shared" si="1"/>
        <v>-4</v>
      </c>
      <c r="X244" s="107"/>
    </row>
    <row r="245" spans="1:25" x14ac:dyDescent="0.45">
      <c r="A245" s="4" t="s">
        <v>93</v>
      </c>
      <c r="B245" s="4">
        <v>2022</v>
      </c>
      <c r="C245" s="5">
        <v>44695</v>
      </c>
      <c r="D245" s="4" t="s">
        <v>72</v>
      </c>
      <c r="E245" s="4" t="s">
        <v>262</v>
      </c>
      <c r="F245" s="4" t="s">
        <v>91</v>
      </c>
      <c r="G245" s="13">
        <f>(C245-VLOOKUP(E245,Riders!$A$2:$C$3501,2,FALSE))/365</f>
        <v>25.986301369863014</v>
      </c>
      <c r="H245" s="4">
        <v>20</v>
      </c>
      <c r="I245" s="4">
        <v>2</v>
      </c>
      <c r="J245" s="4">
        <v>1</v>
      </c>
      <c r="K245" s="4">
        <v>4</v>
      </c>
      <c r="L245" s="4">
        <f t="shared" si="0"/>
        <v>7</v>
      </c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0</v>
      </c>
      <c r="W245" s="4">
        <f t="shared" si="1"/>
        <v>-13</v>
      </c>
      <c r="X245" s="107"/>
    </row>
    <row r="246" spans="1:25" x14ac:dyDescent="0.45">
      <c r="A246" s="4" t="s">
        <v>93</v>
      </c>
      <c r="B246" s="4">
        <v>2022</v>
      </c>
      <c r="C246" s="5">
        <v>44695</v>
      </c>
      <c r="D246" s="4" t="s">
        <v>72</v>
      </c>
      <c r="E246" s="4" t="s">
        <v>263</v>
      </c>
      <c r="F246" s="4" t="s">
        <v>264</v>
      </c>
      <c r="G246" s="13">
        <f>(C246-VLOOKUP(E246,Riders!$A$2:$C$3501,2,FALSE))/365</f>
        <v>19.090410958904108</v>
      </c>
      <c r="H246" s="4">
        <v>21</v>
      </c>
      <c r="I246" s="4">
        <v>1</v>
      </c>
      <c r="J246" s="4">
        <v>1</v>
      </c>
      <c r="K246" s="4">
        <v>1</v>
      </c>
      <c r="L246" s="4">
        <f t="shared" si="0"/>
        <v>3</v>
      </c>
      <c r="M246" s="4">
        <v>0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4">
        <v>0</v>
      </c>
      <c r="T246" s="4">
        <v>0</v>
      </c>
      <c r="U246" s="4">
        <v>0</v>
      </c>
      <c r="V246" s="4">
        <v>0</v>
      </c>
      <c r="W246" s="4">
        <f t="shared" si="1"/>
        <v>-18</v>
      </c>
      <c r="X246" s="107"/>
    </row>
    <row r="247" spans="1:25" x14ac:dyDescent="0.45">
      <c r="A247" s="4" t="s">
        <v>93</v>
      </c>
      <c r="B247" s="4">
        <v>2022</v>
      </c>
      <c r="C247" s="5">
        <v>44695</v>
      </c>
      <c r="D247" s="4" t="s">
        <v>72</v>
      </c>
      <c r="E247" s="4" t="s">
        <v>224</v>
      </c>
      <c r="F247" s="4" t="s">
        <v>225</v>
      </c>
      <c r="G247" s="13">
        <f>(C247-VLOOKUP(E247,Riders!$A$2:$C$3501,2,FALSE))/365</f>
        <v>22.427397260273974</v>
      </c>
      <c r="H247" s="4" t="s">
        <v>308</v>
      </c>
      <c r="I247" s="4">
        <v>30</v>
      </c>
      <c r="J247" s="4">
        <v>2</v>
      </c>
      <c r="K247" s="4">
        <v>2</v>
      </c>
      <c r="L247" s="4">
        <f t="shared" si="0"/>
        <v>34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4">
        <v>0</v>
      </c>
      <c r="T247" s="4">
        <v>0</v>
      </c>
      <c r="U247" s="4">
        <v>0</v>
      </c>
      <c r="V247" s="4">
        <v>20</v>
      </c>
      <c r="W247" s="4" t="s">
        <v>308</v>
      </c>
      <c r="X247" s="107"/>
    </row>
    <row r="248" spans="1:25" x14ac:dyDescent="0.45">
      <c r="A248" s="4" t="s">
        <v>93</v>
      </c>
      <c r="B248" s="4">
        <v>2022</v>
      </c>
      <c r="C248" s="5">
        <v>44695</v>
      </c>
      <c r="D248" s="4" t="s">
        <v>72</v>
      </c>
      <c r="E248" s="4" t="s">
        <v>265</v>
      </c>
      <c r="F248" s="4" t="s">
        <v>266</v>
      </c>
      <c r="G248" s="13" t="e">
        <f>(C248-VLOOKUP(E248,Riders!$A$2:$C$3501,2,FALSE))/365</f>
        <v>#N/A</v>
      </c>
      <c r="H248" s="4" t="s">
        <v>308</v>
      </c>
      <c r="I248" s="4">
        <v>1</v>
      </c>
      <c r="J248" s="4">
        <v>1</v>
      </c>
      <c r="K248" s="4">
        <v>1</v>
      </c>
      <c r="L248" s="4">
        <f t="shared" si="0"/>
        <v>3</v>
      </c>
      <c r="M248" s="4">
        <v>0</v>
      </c>
      <c r="N248" s="4">
        <v>0</v>
      </c>
      <c r="O248" s="4">
        <v>0</v>
      </c>
      <c r="P248" s="4">
        <v>0</v>
      </c>
      <c r="Q248" s="4">
        <v>0</v>
      </c>
      <c r="R248" s="4">
        <v>0</v>
      </c>
      <c r="S248" s="4">
        <v>0</v>
      </c>
      <c r="T248" s="4">
        <v>0</v>
      </c>
      <c r="U248" s="4">
        <v>0</v>
      </c>
      <c r="V248" s="4">
        <v>20</v>
      </c>
      <c r="W248" s="4" t="s">
        <v>308</v>
      </c>
      <c r="X248" s="107"/>
    </row>
    <row r="249" spans="1:25" x14ac:dyDescent="0.45">
      <c r="A249" s="1" t="s">
        <v>102</v>
      </c>
      <c r="B249" s="1">
        <v>2022</v>
      </c>
      <c r="C249" s="2">
        <v>44674</v>
      </c>
      <c r="D249" s="1" t="s">
        <v>72</v>
      </c>
      <c r="E249" s="1" t="s">
        <v>221</v>
      </c>
      <c r="F249" s="1" t="s">
        <v>40</v>
      </c>
      <c r="G249" s="13">
        <f>(C249-VLOOKUP(E249,Riders!$A$2:$C$3501,2,FALSE))/365</f>
        <v>25.052054794520547</v>
      </c>
      <c r="H249" s="1">
        <v>1</v>
      </c>
      <c r="I249" s="1">
        <v>18</v>
      </c>
      <c r="J249" s="1">
        <v>36</v>
      </c>
      <c r="K249" s="1">
        <v>38</v>
      </c>
      <c r="L249" s="1">
        <v>92</v>
      </c>
      <c r="M249" s="1">
        <v>0</v>
      </c>
      <c r="N249" s="1">
        <v>1</v>
      </c>
      <c r="O249" s="1">
        <v>0</v>
      </c>
      <c r="P249" s="1">
        <v>2</v>
      </c>
      <c r="Q249" s="1">
        <v>0</v>
      </c>
      <c r="R249" s="1">
        <v>3</v>
      </c>
      <c r="S249" s="1">
        <v>3</v>
      </c>
      <c r="T249" s="1">
        <v>0</v>
      </c>
      <c r="U249" s="1">
        <v>0</v>
      </c>
      <c r="V249" s="1">
        <v>0</v>
      </c>
      <c r="W249" s="1">
        <v>101</v>
      </c>
      <c r="X249" s="107">
        <v>2.0972222222222222E-2</v>
      </c>
      <c r="Y249">
        <v>39.734999999999999</v>
      </c>
    </row>
    <row r="250" spans="1:25" x14ac:dyDescent="0.45">
      <c r="A250" s="1" t="s">
        <v>102</v>
      </c>
      <c r="B250" s="1">
        <v>2022</v>
      </c>
      <c r="C250" s="2">
        <v>44674</v>
      </c>
      <c r="D250" s="1" t="s">
        <v>72</v>
      </c>
      <c r="E250" s="1" t="s">
        <v>371</v>
      </c>
      <c r="F250" s="1" t="s">
        <v>19</v>
      </c>
      <c r="G250" s="13">
        <f>(C250-VLOOKUP(E250,Riders!$A$2:$C$3501,2,FALSE))/365</f>
        <v>20.624657534246577</v>
      </c>
      <c r="H250" s="1">
        <v>2</v>
      </c>
      <c r="I250" s="1">
        <v>26</v>
      </c>
      <c r="J250" s="1">
        <v>34</v>
      </c>
      <c r="K250" s="1">
        <v>36</v>
      </c>
      <c r="L250" s="1">
        <v>96</v>
      </c>
      <c r="M250" s="1">
        <v>1</v>
      </c>
      <c r="N250" s="1">
        <v>0</v>
      </c>
      <c r="O250" s="1">
        <v>0</v>
      </c>
      <c r="P250" s="1">
        <v>0</v>
      </c>
      <c r="Q250" s="1">
        <v>2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99</v>
      </c>
      <c r="X250" s="107">
        <v>2.0972222222222222E-2</v>
      </c>
      <c r="Y250">
        <v>39.734999999999999</v>
      </c>
    </row>
    <row r="251" spans="1:25" x14ac:dyDescent="0.45">
      <c r="A251" s="1" t="s">
        <v>102</v>
      </c>
      <c r="B251" s="1">
        <v>2022</v>
      </c>
      <c r="C251" s="2">
        <v>44674</v>
      </c>
      <c r="D251" s="1" t="s">
        <v>72</v>
      </c>
      <c r="E251" s="1" t="s">
        <v>236</v>
      </c>
      <c r="F251" s="1" t="s">
        <v>51</v>
      </c>
      <c r="G251" s="13">
        <f>(C251-VLOOKUP(E251,Riders!$A$2:$C$3501,2,FALSE))/365</f>
        <v>26.468493150684932</v>
      </c>
      <c r="H251" s="1">
        <v>3</v>
      </c>
      <c r="I251" s="1">
        <v>34</v>
      </c>
      <c r="J251" s="1">
        <v>16</v>
      </c>
      <c r="K251" s="1">
        <v>32</v>
      </c>
      <c r="L251" s="1">
        <v>82</v>
      </c>
      <c r="M251" s="1">
        <v>0</v>
      </c>
      <c r="N251" s="1">
        <v>0</v>
      </c>
      <c r="O251" s="1">
        <v>5</v>
      </c>
      <c r="P251" s="1">
        <v>0</v>
      </c>
      <c r="Q251" s="1">
        <v>0</v>
      </c>
      <c r="R251" s="1">
        <v>0</v>
      </c>
      <c r="S251" s="1">
        <v>0</v>
      </c>
      <c r="T251" s="1">
        <v>10</v>
      </c>
      <c r="U251" s="1">
        <v>0</v>
      </c>
      <c r="V251" s="1">
        <v>0</v>
      </c>
      <c r="W251" s="1">
        <v>97</v>
      </c>
      <c r="X251" s="107">
        <v>2.0972222222222201E-2</v>
      </c>
      <c r="Y251">
        <v>39.734999999999999</v>
      </c>
    </row>
    <row r="252" spans="1:25" x14ac:dyDescent="0.45">
      <c r="A252" s="1" t="s">
        <v>102</v>
      </c>
      <c r="B252" s="1">
        <v>2022</v>
      </c>
      <c r="C252" s="2">
        <v>44674</v>
      </c>
      <c r="D252" s="1" t="s">
        <v>72</v>
      </c>
      <c r="E252" s="1" t="s">
        <v>237</v>
      </c>
      <c r="F252" s="1" t="s">
        <v>238</v>
      </c>
      <c r="G252" s="13">
        <f>(C252-VLOOKUP(E252,Riders!$A$2:$C$3501,2,FALSE))/365</f>
        <v>25.931506849315067</v>
      </c>
      <c r="H252" s="1">
        <v>4</v>
      </c>
      <c r="I252" s="1">
        <v>30</v>
      </c>
      <c r="J252" s="1">
        <v>30</v>
      </c>
      <c r="K252" s="1">
        <v>26</v>
      </c>
      <c r="L252" s="1">
        <v>86</v>
      </c>
      <c r="M252" s="1">
        <v>0</v>
      </c>
      <c r="N252" s="1">
        <v>0</v>
      </c>
      <c r="O252" s="1">
        <v>3</v>
      </c>
      <c r="P252" s="1">
        <v>0</v>
      </c>
      <c r="Q252" s="1">
        <v>0</v>
      </c>
      <c r="R252" s="1">
        <v>0</v>
      </c>
      <c r="S252" s="1">
        <v>0</v>
      </c>
      <c r="T252" s="1">
        <v>6</v>
      </c>
      <c r="U252" s="1">
        <v>0</v>
      </c>
      <c r="V252" s="1">
        <v>0</v>
      </c>
      <c r="W252" s="1">
        <v>95</v>
      </c>
      <c r="X252" s="107">
        <v>2.0972222222222201E-2</v>
      </c>
      <c r="Y252">
        <v>39.734999999999999</v>
      </c>
    </row>
    <row r="253" spans="1:25" x14ac:dyDescent="0.45">
      <c r="A253" s="1" t="s">
        <v>102</v>
      </c>
      <c r="B253" s="1">
        <v>2022</v>
      </c>
      <c r="C253" s="2">
        <v>44674</v>
      </c>
      <c r="D253" s="1" t="s">
        <v>72</v>
      </c>
      <c r="E253" s="1" t="s">
        <v>216</v>
      </c>
      <c r="F253" s="1" t="s">
        <v>27</v>
      </c>
      <c r="G253" s="13">
        <f>(C253-VLOOKUP(E253,Riders!$A$2:$C$3501,2,FALSE))/365</f>
        <v>23.208219178082192</v>
      </c>
      <c r="H253" s="1">
        <v>5</v>
      </c>
      <c r="I253" s="1">
        <v>36</v>
      </c>
      <c r="J253" s="1">
        <v>28</v>
      </c>
      <c r="K253" s="1">
        <v>14</v>
      </c>
      <c r="L253" s="1">
        <v>78</v>
      </c>
      <c r="M253" s="1">
        <v>5</v>
      </c>
      <c r="N253" s="1">
        <v>0</v>
      </c>
      <c r="O253" s="1">
        <v>0</v>
      </c>
      <c r="P253" s="1">
        <v>0</v>
      </c>
      <c r="Q253" s="1">
        <v>0</v>
      </c>
      <c r="R253" s="1">
        <v>1</v>
      </c>
      <c r="S253" s="1">
        <v>0</v>
      </c>
      <c r="T253" s="1">
        <v>4</v>
      </c>
      <c r="U253" s="1">
        <v>0</v>
      </c>
      <c r="V253" s="1">
        <v>0</v>
      </c>
      <c r="W253" s="1">
        <v>88</v>
      </c>
      <c r="X253" s="107">
        <v>2.0972222222222201E-2</v>
      </c>
      <c r="Y253">
        <v>39.734999999999999</v>
      </c>
    </row>
    <row r="254" spans="1:25" x14ac:dyDescent="0.45">
      <c r="A254" s="1" t="s">
        <v>102</v>
      </c>
      <c r="B254" s="1">
        <v>2022</v>
      </c>
      <c r="C254" s="2">
        <v>44674</v>
      </c>
      <c r="D254" s="1" t="s">
        <v>72</v>
      </c>
      <c r="E254" s="1" t="s">
        <v>219</v>
      </c>
      <c r="F254" s="1" t="s">
        <v>220</v>
      </c>
      <c r="G254" s="13">
        <f>(C254-VLOOKUP(E254,Riders!$A$2:$C$3501,2,FALSE))/365</f>
        <v>29.671232876712327</v>
      </c>
      <c r="H254" s="1">
        <v>6</v>
      </c>
      <c r="I254" s="1">
        <v>28</v>
      </c>
      <c r="J254" s="1">
        <v>24</v>
      </c>
      <c r="K254" s="1">
        <v>28</v>
      </c>
      <c r="L254" s="1">
        <v>80</v>
      </c>
      <c r="M254" s="1">
        <v>2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82</v>
      </c>
      <c r="X254" s="107">
        <v>2.0972222222222201E-2</v>
      </c>
      <c r="Y254">
        <v>39.734999999999999</v>
      </c>
    </row>
    <row r="255" spans="1:25" x14ac:dyDescent="0.45">
      <c r="A255" s="1" t="s">
        <v>102</v>
      </c>
      <c r="B255" s="1">
        <v>2022</v>
      </c>
      <c r="C255" s="2">
        <v>44674</v>
      </c>
      <c r="D255" s="1" t="s">
        <v>72</v>
      </c>
      <c r="E255" s="1" t="s">
        <v>267</v>
      </c>
      <c r="F255" s="1" t="s">
        <v>56</v>
      </c>
      <c r="G255" s="13">
        <f>(C255-VLOOKUP(E255,Riders!$A$2:$C$3501,2,FALSE))/365</f>
        <v>23.328767123287673</v>
      </c>
      <c r="H255" s="1">
        <v>7</v>
      </c>
      <c r="I255" s="1">
        <v>38</v>
      </c>
      <c r="J255" s="1">
        <v>32</v>
      </c>
      <c r="K255" s="1">
        <v>6</v>
      </c>
      <c r="L255" s="1">
        <v>76</v>
      </c>
      <c r="M255" s="1">
        <v>0</v>
      </c>
      <c r="N255" s="1">
        <v>0</v>
      </c>
      <c r="O255" s="1">
        <v>2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>
        <v>78</v>
      </c>
      <c r="X255" s="107">
        <v>2.0972222222222201E-2</v>
      </c>
      <c r="Y255">
        <v>39.734999999999999</v>
      </c>
    </row>
    <row r="256" spans="1:25" x14ac:dyDescent="0.45">
      <c r="A256" s="1" t="s">
        <v>102</v>
      </c>
      <c r="B256" s="1">
        <v>2022</v>
      </c>
      <c r="C256" s="2">
        <v>44674</v>
      </c>
      <c r="D256" s="1" t="s">
        <v>72</v>
      </c>
      <c r="E256" s="1" t="s">
        <v>270</v>
      </c>
      <c r="F256" s="1" t="s">
        <v>36</v>
      </c>
      <c r="G256" s="13">
        <f>(C256-VLOOKUP(E256,Riders!$A$2:$C$3501,2,FALSE))/365</f>
        <v>27.605479452054794</v>
      </c>
      <c r="H256" s="1">
        <v>8</v>
      </c>
      <c r="I256" s="1">
        <v>16</v>
      </c>
      <c r="J256" s="1">
        <v>22</v>
      </c>
      <c r="K256" s="1">
        <v>34</v>
      </c>
      <c r="L256" s="1">
        <v>72</v>
      </c>
      <c r="M256" s="1">
        <v>0</v>
      </c>
      <c r="N256" s="1">
        <v>3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75</v>
      </c>
      <c r="X256" s="107">
        <v>2.0972222222222201E-2</v>
      </c>
      <c r="Y256">
        <v>39.734999999999999</v>
      </c>
    </row>
    <row r="257" spans="1:25" x14ac:dyDescent="0.45">
      <c r="A257" s="1" t="s">
        <v>102</v>
      </c>
      <c r="B257" s="1">
        <v>2022</v>
      </c>
      <c r="C257" s="2">
        <v>44674</v>
      </c>
      <c r="D257" s="1" t="s">
        <v>72</v>
      </c>
      <c r="E257" s="1" t="s">
        <v>272</v>
      </c>
      <c r="F257" s="1" t="s">
        <v>53</v>
      </c>
      <c r="G257" s="13">
        <f>(C257-VLOOKUP(E257,Riders!$A$2:$C$3501,2,FALSE))/365</f>
        <v>25.183561643835617</v>
      </c>
      <c r="H257" s="1">
        <v>9</v>
      </c>
      <c r="I257" s="1">
        <v>6</v>
      </c>
      <c r="J257" s="1">
        <v>26</v>
      </c>
      <c r="K257" s="1">
        <v>20</v>
      </c>
      <c r="L257" s="1">
        <v>52</v>
      </c>
      <c r="M257" s="1">
        <v>0</v>
      </c>
      <c r="N257" s="1">
        <v>0</v>
      </c>
      <c r="O257" s="1">
        <v>0</v>
      </c>
      <c r="P257" s="1">
        <v>3</v>
      </c>
      <c r="Q257" s="1">
        <v>5</v>
      </c>
      <c r="R257" s="1">
        <v>0</v>
      </c>
      <c r="S257" s="1">
        <v>5</v>
      </c>
      <c r="T257" s="1">
        <v>2</v>
      </c>
      <c r="U257" s="1">
        <v>0</v>
      </c>
      <c r="V257" s="1">
        <v>0</v>
      </c>
      <c r="W257" s="1">
        <v>67</v>
      </c>
      <c r="X257" s="107">
        <v>2.0972222222222201E-2</v>
      </c>
      <c r="Y257">
        <v>39.734999999999999</v>
      </c>
    </row>
    <row r="258" spans="1:25" x14ac:dyDescent="0.45">
      <c r="A258" s="1" t="s">
        <v>102</v>
      </c>
      <c r="B258" s="1">
        <v>2022</v>
      </c>
      <c r="C258" s="2">
        <v>44674</v>
      </c>
      <c r="D258" s="1" t="s">
        <v>72</v>
      </c>
      <c r="E258" s="1" t="s">
        <v>268</v>
      </c>
      <c r="F258" s="1" t="s">
        <v>47</v>
      </c>
      <c r="G258" s="13">
        <f>(C258-VLOOKUP(E258,Riders!$A$2:$C$3501,2,FALSE))/365</f>
        <v>25.30958904109589</v>
      </c>
      <c r="H258" s="1">
        <v>10</v>
      </c>
      <c r="I258" s="1">
        <v>32</v>
      </c>
      <c r="J258" s="1">
        <v>4</v>
      </c>
      <c r="K258" s="1">
        <v>22</v>
      </c>
      <c r="L258" s="1">
        <v>58</v>
      </c>
      <c r="M258" s="1">
        <v>0</v>
      </c>
      <c r="N258" s="1">
        <v>0</v>
      </c>
      <c r="O258" s="1">
        <v>0</v>
      </c>
      <c r="P258" s="1">
        <v>0</v>
      </c>
      <c r="Q258" s="1">
        <v>1</v>
      </c>
      <c r="R258" s="1">
        <v>5</v>
      </c>
      <c r="S258" s="1">
        <v>0</v>
      </c>
      <c r="T258" s="1">
        <v>0</v>
      </c>
      <c r="U258" s="1">
        <v>0</v>
      </c>
      <c r="V258" s="1">
        <v>0</v>
      </c>
      <c r="W258" s="1">
        <v>64</v>
      </c>
      <c r="X258" s="107">
        <v>2.0972222222222201E-2</v>
      </c>
      <c r="Y258">
        <v>39.734999999999999</v>
      </c>
    </row>
    <row r="259" spans="1:25" x14ac:dyDescent="0.45">
      <c r="A259" s="1" t="s">
        <v>102</v>
      </c>
      <c r="B259" s="1">
        <v>2022</v>
      </c>
      <c r="C259" s="2">
        <v>44674</v>
      </c>
      <c r="D259" s="1" t="s">
        <v>72</v>
      </c>
      <c r="E259" s="47" t="s">
        <v>271</v>
      </c>
      <c r="F259" s="1" t="s">
        <v>67</v>
      </c>
      <c r="G259" s="13">
        <f>(C259-VLOOKUP(E259,Riders!$A$2:$C$3501,2,FALSE))/365</f>
        <v>27.849315068493151</v>
      </c>
      <c r="H259" s="1">
        <v>11</v>
      </c>
      <c r="I259" s="1">
        <v>10</v>
      </c>
      <c r="J259" s="1">
        <v>20</v>
      </c>
      <c r="K259" s="1">
        <v>16</v>
      </c>
      <c r="L259" s="1">
        <v>46</v>
      </c>
      <c r="M259" s="1">
        <v>0</v>
      </c>
      <c r="N259" s="1">
        <v>5</v>
      </c>
      <c r="O259" s="1">
        <v>0</v>
      </c>
      <c r="P259" s="1">
        <v>5</v>
      </c>
      <c r="Q259" s="1">
        <v>3</v>
      </c>
      <c r="R259" s="1">
        <v>0</v>
      </c>
      <c r="S259" s="1">
        <v>2</v>
      </c>
      <c r="T259" s="1">
        <v>0</v>
      </c>
      <c r="U259" s="1">
        <v>0</v>
      </c>
      <c r="V259" s="1">
        <v>0</v>
      </c>
      <c r="W259" s="1">
        <v>61</v>
      </c>
      <c r="X259" s="107">
        <v>2.0972222222222201E-2</v>
      </c>
      <c r="Y259">
        <v>39.734999999999999</v>
      </c>
    </row>
    <row r="260" spans="1:25" x14ac:dyDescent="0.45">
      <c r="A260" s="1" t="s">
        <v>102</v>
      </c>
      <c r="B260" s="1">
        <v>2022</v>
      </c>
      <c r="C260" s="2">
        <v>44674</v>
      </c>
      <c r="D260" s="1" t="s">
        <v>72</v>
      </c>
      <c r="E260" s="1" t="s">
        <v>222</v>
      </c>
      <c r="F260" s="1" t="s">
        <v>223</v>
      </c>
      <c r="G260" s="13">
        <f>(C260-VLOOKUP(E260,Riders!$A$2:$C$3501,2,FALSE))/365</f>
        <v>22.805479452054794</v>
      </c>
      <c r="H260" s="1">
        <v>12</v>
      </c>
      <c r="I260" s="1">
        <v>24</v>
      </c>
      <c r="J260" s="1">
        <v>12</v>
      </c>
      <c r="K260" s="1">
        <v>24</v>
      </c>
      <c r="L260" s="1">
        <v>60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60</v>
      </c>
      <c r="X260" s="107">
        <v>2.0972222222222201E-2</v>
      </c>
      <c r="Y260">
        <v>39.734999999999999</v>
      </c>
    </row>
    <row r="261" spans="1:25" x14ac:dyDescent="0.45">
      <c r="A261" s="1" t="s">
        <v>102</v>
      </c>
      <c r="B261" s="1">
        <v>2022</v>
      </c>
      <c r="C261" s="2">
        <v>44674</v>
      </c>
      <c r="D261" s="1" t="s">
        <v>72</v>
      </c>
      <c r="E261" s="1" t="s">
        <v>228</v>
      </c>
      <c r="F261" s="1" t="s">
        <v>15</v>
      </c>
      <c r="G261" s="13">
        <f>(C261-VLOOKUP(E261,Riders!$A$2:$C$3501,2,FALSE))/365</f>
        <v>22.824657534246576</v>
      </c>
      <c r="H261" s="1">
        <v>13</v>
      </c>
      <c r="I261" s="1">
        <v>12</v>
      </c>
      <c r="J261" s="1">
        <v>10</v>
      </c>
      <c r="K261" s="1">
        <v>30</v>
      </c>
      <c r="L261" s="1">
        <v>52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52</v>
      </c>
      <c r="X261" s="107">
        <v>2.0972222222222201E-2</v>
      </c>
      <c r="Y261">
        <v>39.734999999999999</v>
      </c>
    </row>
    <row r="262" spans="1:25" x14ac:dyDescent="0.45">
      <c r="A262" s="1" t="s">
        <v>102</v>
      </c>
      <c r="B262" s="1">
        <v>2022</v>
      </c>
      <c r="C262" s="2">
        <v>44674</v>
      </c>
      <c r="D262" s="1" t="s">
        <v>72</v>
      </c>
      <c r="E262" s="1" t="s">
        <v>274</v>
      </c>
      <c r="F262" s="1" t="s">
        <v>29</v>
      </c>
      <c r="G262" s="13">
        <f>(C262-VLOOKUP(E262,Riders!$A$2:$C$3501,2,FALSE))/365</f>
        <v>21.312328767123287</v>
      </c>
      <c r="H262" s="1">
        <v>14</v>
      </c>
      <c r="I262" s="1">
        <v>2</v>
      </c>
      <c r="J262" s="1">
        <v>38</v>
      </c>
      <c r="K262" s="1">
        <v>10</v>
      </c>
      <c r="L262" s="1">
        <v>50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50</v>
      </c>
      <c r="X262" s="107">
        <v>2.0972222222222201E-2</v>
      </c>
      <c r="Y262">
        <v>39.734999999999999</v>
      </c>
    </row>
    <row r="263" spans="1:25" x14ac:dyDescent="0.45">
      <c r="A263" s="1" t="s">
        <v>102</v>
      </c>
      <c r="B263" s="1">
        <v>2022</v>
      </c>
      <c r="C263" s="2">
        <v>44674</v>
      </c>
      <c r="D263" s="1" t="s">
        <v>72</v>
      </c>
      <c r="E263" s="1" t="s">
        <v>239</v>
      </c>
      <c r="F263" s="1" t="s">
        <v>273</v>
      </c>
      <c r="G263" s="13">
        <f>(C263-VLOOKUP(E263,Riders!$A$2:$C$3501,2,FALSE))/365</f>
        <v>19.863013698630137</v>
      </c>
      <c r="H263" s="1">
        <v>15</v>
      </c>
      <c r="I263" s="1">
        <v>4</v>
      </c>
      <c r="J263" s="1">
        <v>8</v>
      </c>
      <c r="K263" s="1">
        <v>18</v>
      </c>
      <c r="L263" s="1">
        <v>30</v>
      </c>
      <c r="M263" s="1">
        <v>3</v>
      </c>
      <c r="N263" s="1">
        <v>0</v>
      </c>
      <c r="O263" s="1">
        <v>0</v>
      </c>
      <c r="P263" s="1">
        <v>1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34</v>
      </c>
      <c r="X263" s="107">
        <v>2.0972222222222201E-2</v>
      </c>
      <c r="Y263">
        <v>39.734999999999999</v>
      </c>
    </row>
    <row r="264" spans="1:25" x14ac:dyDescent="0.45">
      <c r="A264" s="1" t="s">
        <v>102</v>
      </c>
      <c r="B264" s="1">
        <v>2022</v>
      </c>
      <c r="C264" s="2">
        <v>44674</v>
      </c>
      <c r="D264" s="1" t="s">
        <v>72</v>
      </c>
      <c r="E264" s="1" t="s">
        <v>231</v>
      </c>
      <c r="F264" s="1" t="s">
        <v>232</v>
      </c>
      <c r="G264" s="13">
        <f>(C264-VLOOKUP(E264,Riders!$A$2:$C$3501,2,FALSE))/365</f>
        <v>25.194520547945206</v>
      </c>
      <c r="H264" s="1">
        <v>16</v>
      </c>
      <c r="I264" s="1">
        <v>14</v>
      </c>
      <c r="J264" s="1">
        <v>14</v>
      </c>
      <c r="K264" s="1">
        <v>2</v>
      </c>
      <c r="L264" s="1">
        <v>30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2</v>
      </c>
      <c r="S264" s="1">
        <v>0</v>
      </c>
      <c r="T264" s="1">
        <v>0</v>
      </c>
      <c r="U264" s="1">
        <v>0</v>
      </c>
      <c r="V264" s="1">
        <v>0</v>
      </c>
      <c r="W264" s="1">
        <v>32</v>
      </c>
      <c r="X264" s="107">
        <v>2.0972222222222201E-2</v>
      </c>
      <c r="Y264">
        <v>39.734999999999999</v>
      </c>
    </row>
    <row r="265" spans="1:25" x14ac:dyDescent="0.45">
      <c r="A265" s="1" t="s">
        <v>102</v>
      </c>
      <c r="B265" s="1">
        <v>2022</v>
      </c>
      <c r="C265" s="2">
        <v>44674</v>
      </c>
      <c r="D265" s="1" t="s">
        <v>72</v>
      </c>
      <c r="E265" s="1" t="s">
        <v>275</v>
      </c>
      <c r="F265" s="1" t="s">
        <v>21</v>
      </c>
      <c r="G265" s="13">
        <f>(C265-VLOOKUP(E265,Riders!$A$2:$C$3501,2,FALSE))/365</f>
        <v>23.315068493150687</v>
      </c>
      <c r="H265" s="1">
        <v>17</v>
      </c>
      <c r="I265" s="1">
        <v>1</v>
      </c>
      <c r="J265" s="1">
        <v>18</v>
      </c>
      <c r="K265" s="1">
        <v>8</v>
      </c>
      <c r="L265" s="1">
        <v>27</v>
      </c>
      <c r="M265" s="1">
        <v>0</v>
      </c>
      <c r="N265" s="1">
        <v>0</v>
      </c>
      <c r="O265" s="1">
        <v>1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28</v>
      </c>
      <c r="X265" s="107">
        <v>2.0972222222222201E-2</v>
      </c>
      <c r="Y265">
        <v>39.734999999999999</v>
      </c>
    </row>
    <row r="266" spans="1:25" x14ac:dyDescent="0.45">
      <c r="A266" s="1" t="s">
        <v>102</v>
      </c>
      <c r="B266" s="1">
        <v>2022</v>
      </c>
      <c r="C266" s="2">
        <v>44674</v>
      </c>
      <c r="D266" s="1" t="s">
        <v>72</v>
      </c>
      <c r="E266" s="1" t="s">
        <v>2329</v>
      </c>
      <c r="F266" s="1" t="s">
        <v>49</v>
      </c>
      <c r="G266" s="13">
        <f>(C266-VLOOKUP(E266,Riders!$A$2:$C$3501,2,FALSE))/365</f>
        <v>21.654794520547945</v>
      </c>
      <c r="H266" s="1">
        <v>18</v>
      </c>
      <c r="I266" s="1">
        <v>22</v>
      </c>
      <c r="J266" s="1">
        <v>1</v>
      </c>
      <c r="K266" s="1">
        <v>4</v>
      </c>
      <c r="L266" s="1">
        <v>27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27</v>
      </c>
      <c r="X266" s="107">
        <v>2.0972222222222201E-2</v>
      </c>
      <c r="Y266">
        <v>39.734999999999999</v>
      </c>
    </row>
    <row r="267" spans="1:25" x14ac:dyDescent="0.45">
      <c r="A267" s="1" t="s">
        <v>102</v>
      </c>
      <c r="B267" s="1">
        <v>2022</v>
      </c>
      <c r="C267" s="2">
        <v>44674</v>
      </c>
      <c r="D267" s="1" t="s">
        <v>72</v>
      </c>
      <c r="E267" s="1" t="s">
        <v>246</v>
      </c>
      <c r="F267" s="1" t="s">
        <v>247</v>
      </c>
      <c r="G267" s="13">
        <f>(C267-VLOOKUP(E267,Riders!$A$2:$C$3501,2,FALSE))/365</f>
        <v>29.824657534246576</v>
      </c>
      <c r="H267" s="1">
        <v>19</v>
      </c>
      <c r="I267" s="1">
        <v>8</v>
      </c>
      <c r="J267" s="1">
        <v>1</v>
      </c>
      <c r="K267" s="1">
        <v>12</v>
      </c>
      <c r="L267" s="1">
        <v>21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1</v>
      </c>
      <c r="T267" s="1">
        <v>0</v>
      </c>
      <c r="U267" s="1">
        <v>0</v>
      </c>
      <c r="V267" s="1">
        <v>0</v>
      </c>
      <c r="W267" s="1">
        <v>22</v>
      </c>
      <c r="X267" s="107">
        <v>2.0972222222222201E-2</v>
      </c>
      <c r="Y267">
        <v>39.734999999999999</v>
      </c>
    </row>
    <row r="268" spans="1:25" x14ac:dyDescent="0.45">
      <c r="A268" s="1" t="s">
        <v>102</v>
      </c>
      <c r="B268" s="1">
        <v>2022</v>
      </c>
      <c r="C268" s="2">
        <v>44674</v>
      </c>
      <c r="D268" s="1" t="s">
        <v>72</v>
      </c>
      <c r="E268" s="1" t="s">
        <v>242</v>
      </c>
      <c r="F268" s="1" t="s">
        <v>243</v>
      </c>
      <c r="G268" s="13">
        <f>(C268-VLOOKUP(E268,Riders!$A$2:$C$3501,2,FALSE))/365</f>
        <v>27.397260273972602</v>
      </c>
      <c r="H268" s="1">
        <v>20</v>
      </c>
      <c r="I268" s="1">
        <v>1</v>
      </c>
      <c r="J268" s="1">
        <v>6</v>
      </c>
      <c r="K268" s="1">
        <v>1</v>
      </c>
      <c r="L268" s="1">
        <v>8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8</v>
      </c>
      <c r="X268" s="107">
        <v>2.0972222222222201E-2</v>
      </c>
      <c r="Y268">
        <v>39.734999999999999</v>
      </c>
    </row>
    <row r="269" spans="1:25" x14ac:dyDescent="0.45">
      <c r="A269" s="1" t="s">
        <v>102</v>
      </c>
      <c r="B269" s="1">
        <v>2022</v>
      </c>
      <c r="C269" s="2">
        <v>44674</v>
      </c>
      <c r="D269" s="1" t="s">
        <v>72</v>
      </c>
      <c r="E269" s="1" t="s">
        <v>260</v>
      </c>
      <c r="F269" s="1" t="s">
        <v>261</v>
      </c>
      <c r="G269" s="13">
        <f>(C269-VLOOKUP(E269,Riders!$A$2:$C$3501,2,FALSE))/365</f>
        <v>28.295890410958904</v>
      </c>
      <c r="H269" s="1">
        <v>21</v>
      </c>
      <c r="I269" s="1">
        <v>1</v>
      </c>
      <c r="J269" s="1">
        <v>2</v>
      </c>
      <c r="K269" s="1">
        <v>1</v>
      </c>
      <c r="L269" s="1">
        <v>4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4</v>
      </c>
      <c r="X269" s="107">
        <v>2.0972222222222201E-2</v>
      </c>
      <c r="Y269">
        <v>39.734999999999999</v>
      </c>
    </row>
    <row r="270" spans="1:25" x14ac:dyDescent="0.45">
      <c r="A270" s="1" t="s">
        <v>102</v>
      </c>
      <c r="B270" s="1">
        <v>2022</v>
      </c>
      <c r="C270" s="2">
        <v>44674</v>
      </c>
      <c r="D270" s="1" t="s">
        <v>72</v>
      </c>
      <c r="E270" s="1" t="s">
        <v>269</v>
      </c>
      <c r="F270" s="1" t="s">
        <v>25</v>
      </c>
      <c r="G270" s="13">
        <f>(C270-VLOOKUP(E270,Riders!$A$2:$C$3501,2,FALSE))/365</f>
        <v>28.134246575342466</v>
      </c>
      <c r="H270" s="1">
        <v>22</v>
      </c>
      <c r="I270" s="1">
        <v>20</v>
      </c>
      <c r="J270" s="1">
        <v>40</v>
      </c>
      <c r="K270" s="1">
        <v>40</v>
      </c>
      <c r="L270" s="1">
        <v>100</v>
      </c>
      <c r="M270" s="1">
        <v>0</v>
      </c>
      <c r="N270" s="1">
        <v>2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>
        <v>0</v>
      </c>
      <c r="W270" s="1" t="s">
        <v>308</v>
      </c>
      <c r="X270" s="107">
        <v>2.0972222222222201E-2</v>
      </c>
      <c r="Y270">
        <v>39.734999999999999</v>
      </c>
    </row>
    <row r="271" spans="1:25" x14ac:dyDescent="0.45">
      <c r="A271" s="1" t="s">
        <v>102</v>
      </c>
      <c r="B271" s="1">
        <v>2022</v>
      </c>
      <c r="C271" s="2">
        <v>44674</v>
      </c>
      <c r="D271" s="1" t="s">
        <v>72</v>
      </c>
      <c r="E271" s="1" t="s">
        <v>215</v>
      </c>
      <c r="F271" s="1" t="s">
        <v>17</v>
      </c>
      <c r="G271" s="13">
        <f>(C271-VLOOKUP(E271,Riders!$A$2:$C$3501,2,FALSE))/365</f>
        <v>23.293150684931508</v>
      </c>
      <c r="H271" s="1">
        <v>23</v>
      </c>
      <c r="I271" s="1">
        <v>40</v>
      </c>
      <c r="J271" s="1">
        <v>-39</v>
      </c>
      <c r="K271" s="1" t="s">
        <v>373</v>
      </c>
      <c r="L271" s="1"/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 t="s">
        <v>308</v>
      </c>
      <c r="X271" s="107">
        <v>2.0972222222222201E-2</v>
      </c>
      <c r="Y271">
        <v>39.734999999999999</v>
      </c>
    </row>
    <row r="272" spans="1:25" x14ac:dyDescent="0.45">
      <c r="A272" s="1" t="s">
        <v>102</v>
      </c>
      <c r="B272" s="1">
        <v>2022</v>
      </c>
      <c r="C272" s="2">
        <v>44674</v>
      </c>
      <c r="D272" s="1" t="s">
        <v>72</v>
      </c>
      <c r="E272" s="1" t="s">
        <v>259</v>
      </c>
      <c r="F272" s="1" t="s">
        <v>105</v>
      </c>
      <c r="G272" s="13">
        <f>(C272-VLOOKUP(E272,Riders!$A$2:$C$3501,2,FALSE))/365</f>
        <v>21.284931506849315</v>
      </c>
      <c r="H272" s="1">
        <v>24</v>
      </c>
      <c r="I272" s="1">
        <v>1</v>
      </c>
      <c r="J272" s="1">
        <v>-39</v>
      </c>
      <c r="K272" s="1" t="s">
        <v>373</v>
      </c>
      <c r="L272" s="1"/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 t="s">
        <v>308</v>
      </c>
      <c r="X272" s="107">
        <v>2.0972222222222201E-2</v>
      </c>
      <c r="Y272">
        <v>39.734999999999999</v>
      </c>
    </row>
    <row r="273" spans="1:25" x14ac:dyDescent="0.45">
      <c r="A273" s="4" t="s">
        <v>108</v>
      </c>
      <c r="B273" s="4">
        <v>2021</v>
      </c>
      <c r="C273" s="5">
        <v>44491</v>
      </c>
      <c r="D273" s="4" t="s">
        <v>13</v>
      </c>
      <c r="E273" s="4" t="s">
        <v>269</v>
      </c>
      <c r="F273" s="4" t="s">
        <v>25</v>
      </c>
      <c r="G273" s="13">
        <f>(C273-VLOOKUP(E273,Riders!$A$2:$C$3501,2,FALSE))/365</f>
        <v>27.632876712328766</v>
      </c>
      <c r="H273" s="4">
        <v>1</v>
      </c>
      <c r="I273" s="4">
        <v>40</v>
      </c>
      <c r="J273" s="4">
        <v>40</v>
      </c>
      <c r="K273" s="4">
        <v>40</v>
      </c>
      <c r="L273" s="4">
        <f t="shared" ref="L273:L296" si="2">SUM(I273:K273)</f>
        <v>120</v>
      </c>
      <c r="M273" s="4">
        <v>0</v>
      </c>
      <c r="N273" s="4">
        <v>5</v>
      </c>
      <c r="O273" s="4">
        <v>0</v>
      </c>
      <c r="P273" s="4">
        <v>3</v>
      </c>
      <c r="Q273" s="4">
        <v>0</v>
      </c>
      <c r="R273" s="4">
        <v>5</v>
      </c>
      <c r="S273" s="4">
        <v>0</v>
      </c>
      <c r="T273" s="4">
        <v>4</v>
      </c>
      <c r="U273" s="4">
        <v>0</v>
      </c>
      <c r="V273" s="4">
        <v>0</v>
      </c>
      <c r="W273" s="4">
        <v>137</v>
      </c>
      <c r="X273" s="107">
        <v>1.6736111111111111E-2</v>
      </c>
      <c r="Y273">
        <v>49.792999999999999</v>
      </c>
    </row>
    <row r="274" spans="1:25" x14ac:dyDescent="0.45">
      <c r="A274" s="4" t="s">
        <v>108</v>
      </c>
      <c r="B274" s="4">
        <v>2021</v>
      </c>
      <c r="C274" s="5">
        <v>44491</v>
      </c>
      <c r="D274" s="4" t="s">
        <v>13</v>
      </c>
      <c r="E274" s="4" t="s">
        <v>236</v>
      </c>
      <c r="F274" s="4" t="s">
        <v>51</v>
      </c>
      <c r="G274" s="13">
        <f>(C274-VLOOKUP(E274,Riders!$A$2:$C$3501,2,FALSE))/365</f>
        <v>25.967123287671232</v>
      </c>
      <c r="H274" s="4">
        <v>2</v>
      </c>
      <c r="I274" s="4">
        <v>1</v>
      </c>
      <c r="J274" s="4">
        <v>36</v>
      </c>
      <c r="K274" s="4">
        <v>34</v>
      </c>
      <c r="L274" s="4">
        <f t="shared" si="2"/>
        <v>71</v>
      </c>
      <c r="M274" s="4">
        <v>0</v>
      </c>
      <c r="N274" s="4">
        <v>0</v>
      </c>
      <c r="O274" s="4">
        <v>5</v>
      </c>
      <c r="P274" s="4">
        <v>0</v>
      </c>
      <c r="Q274" s="4">
        <v>0</v>
      </c>
      <c r="R274" s="4">
        <v>0</v>
      </c>
      <c r="S274" s="4">
        <v>3</v>
      </c>
      <c r="T274" s="4">
        <v>0</v>
      </c>
      <c r="U274" s="4">
        <v>40</v>
      </c>
      <c r="V274" s="4">
        <v>0</v>
      </c>
      <c r="W274" s="4">
        <v>119</v>
      </c>
      <c r="X274" s="107">
        <v>1.6736111111111111E-2</v>
      </c>
      <c r="Y274">
        <v>49.792999999999999</v>
      </c>
    </row>
    <row r="275" spans="1:25" x14ac:dyDescent="0.45">
      <c r="A275" s="4" t="s">
        <v>108</v>
      </c>
      <c r="B275" s="4">
        <v>2021</v>
      </c>
      <c r="C275" s="5">
        <v>44491</v>
      </c>
      <c r="D275" s="4" t="s">
        <v>13</v>
      </c>
      <c r="E275" s="4" t="s">
        <v>227</v>
      </c>
      <c r="F275" s="4" t="s">
        <v>53</v>
      </c>
      <c r="G275" s="13">
        <f>(C275-VLOOKUP(E275,Riders!$A$2:$C$3501,2,FALSE))/365</f>
        <v>23.665753424657535</v>
      </c>
      <c r="H275" s="4">
        <v>3</v>
      </c>
      <c r="I275" s="4">
        <v>30</v>
      </c>
      <c r="J275" s="4">
        <v>32</v>
      </c>
      <c r="K275" s="4">
        <v>38</v>
      </c>
      <c r="L275" s="4">
        <f t="shared" si="2"/>
        <v>100</v>
      </c>
      <c r="M275" s="4">
        <v>0</v>
      </c>
      <c r="N275" s="4">
        <v>2</v>
      </c>
      <c r="O275" s="4">
        <v>0</v>
      </c>
      <c r="P275" s="4">
        <v>1</v>
      </c>
      <c r="Q275" s="4">
        <v>5</v>
      </c>
      <c r="R275" s="4">
        <v>2</v>
      </c>
      <c r="S275" s="4">
        <v>0</v>
      </c>
      <c r="T275" s="4">
        <v>6</v>
      </c>
      <c r="U275" s="4">
        <v>0</v>
      </c>
      <c r="V275" s="4">
        <v>0</v>
      </c>
      <c r="W275" s="4">
        <v>116</v>
      </c>
      <c r="X275" s="107">
        <v>1.6736111111111101E-2</v>
      </c>
      <c r="Y275">
        <v>49.792999999999999</v>
      </c>
    </row>
    <row r="276" spans="1:25" x14ac:dyDescent="0.45">
      <c r="A276" s="4" t="s">
        <v>108</v>
      </c>
      <c r="B276" s="4">
        <v>2021</v>
      </c>
      <c r="C276" s="5">
        <v>44491</v>
      </c>
      <c r="D276" s="4" t="s">
        <v>13</v>
      </c>
      <c r="E276" s="4" t="s">
        <v>215</v>
      </c>
      <c r="F276" s="4" t="s">
        <v>17</v>
      </c>
      <c r="G276" s="13">
        <f>(C276-VLOOKUP(E276,Riders!$A$2:$C$3501,2,FALSE))/365</f>
        <v>22.791780821917808</v>
      </c>
      <c r="H276" s="4">
        <v>4</v>
      </c>
      <c r="I276" s="4">
        <v>36</v>
      </c>
      <c r="J276" s="4">
        <v>22</v>
      </c>
      <c r="K276" s="4">
        <v>36</v>
      </c>
      <c r="L276" s="4">
        <f t="shared" si="2"/>
        <v>94</v>
      </c>
      <c r="M276" s="4">
        <v>0</v>
      </c>
      <c r="N276" s="4">
        <v>1</v>
      </c>
      <c r="O276" s="4">
        <v>0</v>
      </c>
      <c r="P276" s="4">
        <v>2</v>
      </c>
      <c r="Q276" s="4">
        <v>3</v>
      </c>
      <c r="R276" s="4">
        <v>3</v>
      </c>
      <c r="S276" s="4">
        <v>0</v>
      </c>
      <c r="T276" s="4">
        <v>10</v>
      </c>
      <c r="U276" s="4">
        <v>0</v>
      </c>
      <c r="V276" s="4">
        <v>0</v>
      </c>
      <c r="W276" s="4">
        <v>113</v>
      </c>
      <c r="X276" s="107">
        <v>1.6736111111111101E-2</v>
      </c>
      <c r="Y276">
        <v>49.792999999999999</v>
      </c>
    </row>
    <row r="277" spans="1:25" x14ac:dyDescent="0.45">
      <c r="A277" s="4" t="s">
        <v>108</v>
      </c>
      <c r="B277" s="4">
        <v>2021</v>
      </c>
      <c r="C277" s="5">
        <v>44491</v>
      </c>
      <c r="D277" s="4" t="s">
        <v>13</v>
      </c>
      <c r="E277" s="4" t="s">
        <v>222</v>
      </c>
      <c r="F277" s="4" t="s">
        <v>223</v>
      </c>
      <c r="G277" s="13">
        <f>(C277-VLOOKUP(E277,Riders!$A$2:$C$3501,2,FALSE))/365</f>
        <v>22.304109589041097</v>
      </c>
      <c r="H277" s="4">
        <v>5</v>
      </c>
      <c r="I277" s="4">
        <v>32</v>
      </c>
      <c r="J277" s="4">
        <v>20</v>
      </c>
      <c r="K277" s="4">
        <v>30</v>
      </c>
      <c r="L277" s="4">
        <f t="shared" si="2"/>
        <v>82</v>
      </c>
      <c r="M277" s="4">
        <v>0</v>
      </c>
      <c r="N277" s="4">
        <v>0</v>
      </c>
      <c r="O277" s="4">
        <v>3</v>
      </c>
      <c r="P277" s="4">
        <v>0</v>
      </c>
      <c r="Q277" s="4">
        <v>0</v>
      </c>
      <c r="R277" s="4">
        <v>1</v>
      </c>
      <c r="S277" s="4">
        <v>0</v>
      </c>
      <c r="T277" s="4">
        <v>0</v>
      </c>
      <c r="U277" s="4">
        <v>20</v>
      </c>
      <c r="V277" s="4">
        <v>0</v>
      </c>
      <c r="W277" s="4">
        <v>106</v>
      </c>
      <c r="X277" s="107">
        <v>1.6736111111111101E-2</v>
      </c>
      <c r="Y277">
        <v>49.792999999999999</v>
      </c>
    </row>
    <row r="278" spans="1:25" x14ac:dyDescent="0.45">
      <c r="A278" s="4" t="s">
        <v>108</v>
      </c>
      <c r="B278" s="4">
        <v>2021</v>
      </c>
      <c r="C278" s="5">
        <v>44491</v>
      </c>
      <c r="D278" s="4" t="s">
        <v>13</v>
      </c>
      <c r="E278" s="4" t="s">
        <v>214</v>
      </c>
      <c r="F278" s="4" t="s">
        <v>67</v>
      </c>
      <c r="G278" s="13">
        <f>(C278-VLOOKUP(E278,Riders!$A$2:$C$3501,2,FALSE))/365</f>
        <v>26.846575342465755</v>
      </c>
      <c r="H278" s="4">
        <v>6</v>
      </c>
      <c r="I278" s="4">
        <v>38</v>
      </c>
      <c r="J278" s="4">
        <v>26</v>
      </c>
      <c r="K278" s="4">
        <v>32</v>
      </c>
      <c r="L278" s="4">
        <f t="shared" si="2"/>
        <v>96</v>
      </c>
      <c r="M278" s="4">
        <v>0</v>
      </c>
      <c r="N278" s="4">
        <v>3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99</v>
      </c>
      <c r="X278" s="107">
        <v>1.6736111111111101E-2</v>
      </c>
      <c r="Y278">
        <v>49.792999999999999</v>
      </c>
    </row>
    <row r="279" spans="1:25" x14ac:dyDescent="0.45">
      <c r="A279" s="4" t="s">
        <v>108</v>
      </c>
      <c r="B279" s="4">
        <v>2021</v>
      </c>
      <c r="C279" s="5">
        <v>44491</v>
      </c>
      <c r="D279" s="4" t="s">
        <v>13</v>
      </c>
      <c r="E279" s="4" t="s">
        <v>237</v>
      </c>
      <c r="F279" s="4" t="s">
        <v>238</v>
      </c>
      <c r="G279" s="13">
        <f>(C279-VLOOKUP(E279,Riders!$A$2:$C$3501,2,FALSE))/365</f>
        <v>25.43013698630137</v>
      </c>
      <c r="H279" s="4">
        <v>7</v>
      </c>
      <c r="I279" s="4">
        <v>24</v>
      </c>
      <c r="J279" s="4">
        <v>28</v>
      </c>
      <c r="K279" s="4">
        <v>20</v>
      </c>
      <c r="L279" s="4">
        <f t="shared" si="2"/>
        <v>72</v>
      </c>
      <c r="M279" s="4">
        <v>0</v>
      </c>
      <c r="N279" s="4">
        <v>0</v>
      </c>
      <c r="O279" s="4">
        <v>0</v>
      </c>
      <c r="P279" s="4">
        <v>0</v>
      </c>
      <c r="Q279" s="4">
        <v>2</v>
      </c>
      <c r="R279" s="4">
        <v>0</v>
      </c>
      <c r="S279" s="4">
        <v>5</v>
      </c>
      <c r="T279" s="4">
        <v>0</v>
      </c>
      <c r="U279" s="4">
        <v>20</v>
      </c>
      <c r="V279" s="4">
        <v>0</v>
      </c>
      <c r="W279" s="4">
        <v>99</v>
      </c>
      <c r="X279" s="107">
        <v>1.6736111111111101E-2</v>
      </c>
      <c r="Y279">
        <v>49.792999999999999</v>
      </c>
    </row>
    <row r="280" spans="1:25" x14ac:dyDescent="0.45">
      <c r="A280" s="4" t="s">
        <v>108</v>
      </c>
      <c r="B280" s="4">
        <v>2021</v>
      </c>
      <c r="C280" s="5">
        <v>44491</v>
      </c>
      <c r="D280" s="4" t="s">
        <v>13</v>
      </c>
      <c r="E280" s="4" t="s">
        <v>276</v>
      </c>
      <c r="F280" s="4" t="s">
        <v>120</v>
      </c>
      <c r="G280" s="13" t="e">
        <f>(C280-VLOOKUP(E280,Riders!$A$2:$C$3501,2,FALSE))/365</f>
        <v>#N/A</v>
      </c>
      <c r="H280" s="4">
        <v>8</v>
      </c>
      <c r="I280" s="4">
        <v>34</v>
      </c>
      <c r="J280" s="4">
        <v>24</v>
      </c>
      <c r="K280" s="4">
        <v>28</v>
      </c>
      <c r="L280" s="4">
        <f t="shared" si="2"/>
        <v>86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86</v>
      </c>
      <c r="X280" s="107">
        <v>1.6736111111111101E-2</v>
      </c>
      <c r="Y280">
        <v>49.792999999999999</v>
      </c>
    </row>
    <row r="281" spans="1:25" x14ac:dyDescent="0.45">
      <c r="A281" s="4" t="s">
        <v>108</v>
      </c>
      <c r="B281" s="4">
        <v>2021</v>
      </c>
      <c r="C281" s="5">
        <v>44491</v>
      </c>
      <c r="D281" s="4" t="s">
        <v>13</v>
      </c>
      <c r="E281" s="4" t="s">
        <v>371</v>
      </c>
      <c r="F281" s="4" t="s">
        <v>19</v>
      </c>
      <c r="G281" s="13">
        <f>(C281-VLOOKUP(E281,Riders!$A$2:$C$3501,2,FALSE))/365</f>
        <v>20.123287671232877</v>
      </c>
      <c r="H281" s="4">
        <v>9</v>
      </c>
      <c r="I281" s="4">
        <v>26</v>
      </c>
      <c r="J281" s="4">
        <v>16</v>
      </c>
      <c r="K281" s="4">
        <v>26</v>
      </c>
      <c r="L281" s="4">
        <f t="shared" si="2"/>
        <v>68</v>
      </c>
      <c r="M281" s="4">
        <v>0</v>
      </c>
      <c r="N281" s="4">
        <v>0</v>
      </c>
      <c r="O281" s="4">
        <v>0</v>
      </c>
      <c r="P281" s="4">
        <v>5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73</v>
      </c>
      <c r="X281" s="107">
        <v>1.6736111111111101E-2</v>
      </c>
      <c r="Y281">
        <v>49.792999999999999</v>
      </c>
    </row>
    <row r="282" spans="1:25" x14ac:dyDescent="0.45">
      <c r="A282" s="4" t="s">
        <v>108</v>
      </c>
      <c r="B282" s="4">
        <v>2021</v>
      </c>
      <c r="C282" s="5">
        <v>44491</v>
      </c>
      <c r="D282" s="4" t="s">
        <v>13</v>
      </c>
      <c r="E282" s="4" t="s">
        <v>274</v>
      </c>
      <c r="F282" s="4" t="s">
        <v>29</v>
      </c>
      <c r="G282" s="13">
        <f>(C282-VLOOKUP(E282,Riders!$A$2:$C$3501,2,FALSE))/365</f>
        <v>20.81095890410959</v>
      </c>
      <c r="H282" s="4">
        <v>10</v>
      </c>
      <c r="I282" s="4">
        <v>20</v>
      </c>
      <c r="J282" s="4">
        <v>8</v>
      </c>
      <c r="K282" s="4">
        <v>16</v>
      </c>
      <c r="L282" s="4">
        <f t="shared" si="2"/>
        <v>44</v>
      </c>
      <c r="M282" s="4">
        <v>2</v>
      </c>
      <c r="N282" s="4">
        <v>0</v>
      </c>
      <c r="O282" s="4">
        <v>1</v>
      </c>
      <c r="P282" s="4">
        <v>0</v>
      </c>
      <c r="Q282" s="4">
        <v>1</v>
      </c>
      <c r="R282" s="4">
        <v>0</v>
      </c>
      <c r="S282" s="4">
        <v>0</v>
      </c>
      <c r="T282" s="4">
        <v>0</v>
      </c>
      <c r="U282" s="4">
        <v>20</v>
      </c>
      <c r="V282" s="4">
        <v>0</v>
      </c>
      <c r="W282" s="4">
        <v>68</v>
      </c>
      <c r="X282" s="107">
        <v>1.6736111111111101E-2</v>
      </c>
      <c r="Y282">
        <v>49.792999999999999</v>
      </c>
    </row>
    <row r="283" spans="1:25" x14ac:dyDescent="0.45">
      <c r="A283" s="4" t="s">
        <v>108</v>
      </c>
      <c r="B283" s="4">
        <v>2021</v>
      </c>
      <c r="C283" s="5">
        <v>44491</v>
      </c>
      <c r="D283" s="4" t="s">
        <v>13</v>
      </c>
      <c r="E283" s="4" t="s">
        <v>279</v>
      </c>
      <c r="F283" s="4" t="s">
        <v>47</v>
      </c>
      <c r="G283" s="13">
        <f>(C283-VLOOKUP(E283,Riders!$A$2:$C$3501,2,FALSE))/365</f>
        <v>25.435616438356163</v>
      </c>
      <c r="H283" s="4">
        <v>11</v>
      </c>
      <c r="I283" s="4">
        <v>16</v>
      </c>
      <c r="J283" s="4">
        <v>30</v>
      </c>
      <c r="K283" s="4">
        <v>10</v>
      </c>
      <c r="L283" s="4">
        <f t="shared" si="2"/>
        <v>56</v>
      </c>
      <c r="M283" s="4">
        <v>5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2</v>
      </c>
      <c r="U283" s="4">
        <v>0</v>
      </c>
      <c r="V283" s="4">
        <v>0</v>
      </c>
      <c r="W283" s="4">
        <v>63</v>
      </c>
      <c r="X283" s="107">
        <v>1.6736111111111101E-2</v>
      </c>
      <c r="Y283">
        <v>49.792999999999999</v>
      </c>
    </row>
    <row r="284" spans="1:25" x14ac:dyDescent="0.45">
      <c r="A284" s="4" t="s">
        <v>108</v>
      </c>
      <c r="B284" s="4">
        <v>2021</v>
      </c>
      <c r="C284" s="5">
        <v>44491</v>
      </c>
      <c r="D284" s="4" t="s">
        <v>13</v>
      </c>
      <c r="E284" s="4" t="s">
        <v>229</v>
      </c>
      <c r="F284" s="4" t="s">
        <v>61</v>
      </c>
      <c r="G284" s="13">
        <f>(C284-VLOOKUP(E284,Riders!$A$2:$C$3501,2,FALSE))/365</f>
        <v>23.123287671232877</v>
      </c>
      <c r="H284" s="4">
        <v>12</v>
      </c>
      <c r="I284" s="4">
        <v>14</v>
      </c>
      <c r="J284" s="4">
        <v>18</v>
      </c>
      <c r="K284" s="4">
        <v>24</v>
      </c>
      <c r="L284" s="4">
        <f t="shared" si="2"/>
        <v>56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56</v>
      </c>
      <c r="X284" s="107">
        <v>1.6736111111111101E-2</v>
      </c>
      <c r="Y284">
        <v>49.792999999999999</v>
      </c>
    </row>
    <row r="285" spans="1:25" x14ac:dyDescent="0.45">
      <c r="A285" s="4" t="s">
        <v>108</v>
      </c>
      <c r="B285" s="4">
        <v>2021</v>
      </c>
      <c r="C285" s="5">
        <v>44491</v>
      </c>
      <c r="D285" s="4" t="s">
        <v>13</v>
      </c>
      <c r="E285" s="4" t="s">
        <v>282</v>
      </c>
      <c r="F285" s="4" t="s">
        <v>31</v>
      </c>
      <c r="G285" s="13">
        <f>(C285-VLOOKUP(E285,Riders!$A$2:$C$3501,2,FALSE))/365</f>
        <v>29.745205479452054</v>
      </c>
      <c r="H285" s="4">
        <v>13</v>
      </c>
      <c r="I285" s="4">
        <v>1</v>
      </c>
      <c r="J285" s="4">
        <v>38</v>
      </c>
      <c r="K285" s="4">
        <v>8</v>
      </c>
      <c r="L285" s="4">
        <f t="shared" si="2"/>
        <v>47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1</v>
      </c>
      <c r="T285" s="4">
        <v>0</v>
      </c>
      <c r="U285" s="4">
        <v>0</v>
      </c>
      <c r="V285" s="4">
        <v>0</v>
      </c>
      <c r="W285" s="4">
        <v>48</v>
      </c>
      <c r="X285" s="107">
        <v>1.6736111111111101E-2</v>
      </c>
      <c r="Y285">
        <v>49.792999999999999</v>
      </c>
    </row>
    <row r="286" spans="1:25" x14ac:dyDescent="0.45">
      <c r="A286" s="4" t="s">
        <v>108</v>
      </c>
      <c r="B286" s="4">
        <v>2021</v>
      </c>
      <c r="C286" s="5">
        <v>44491</v>
      </c>
      <c r="D286" s="4" t="s">
        <v>13</v>
      </c>
      <c r="E286" s="4" t="s">
        <v>280</v>
      </c>
      <c r="F286" s="4" t="s">
        <v>172</v>
      </c>
      <c r="G286" s="13">
        <f>(C286-VLOOKUP(E286,Riders!$A$2:$C$3501,2,FALSE))/365</f>
        <v>23.139726027397259</v>
      </c>
      <c r="H286" s="4">
        <v>14</v>
      </c>
      <c r="I286" s="4">
        <v>12</v>
      </c>
      <c r="J286" s="4">
        <v>34</v>
      </c>
      <c r="K286" s="4">
        <v>1</v>
      </c>
      <c r="L286" s="4">
        <f t="shared" si="2"/>
        <v>47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47</v>
      </c>
      <c r="X286" s="107">
        <v>1.6736111111111101E-2</v>
      </c>
      <c r="Y286">
        <v>49.792999999999999</v>
      </c>
    </row>
    <row r="287" spans="1:25" x14ac:dyDescent="0.45">
      <c r="A287" s="4" t="s">
        <v>108</v>
      </c>
      <c r="B287" s="4">
        <v>2021</v>
      </c>
      <c r="C287" s="5">
        <v>44491</v>
      </c>
      <c r="D287" s="4" t="s">
        <v>13</v>
      </c>
      <c r="E287" s="4" t="s">
        <v>221</v>
      </c>
      <c r="F287" s="4" t="s">
        <v>40</v>
      </c>
      <c r="G287" s="13">
        <f>(C287-VLOOKUP(E287,Riders!$A$2:$C$3501,2,FALSE))/365</f>
        <v>24.550684931506851</v>
      </c>
      <c r="H287" s="4">
        <v>15</v>
      </c>
      <c r="I287" s="4">
        <v>18</v>
      </c>
      <c r="J287" s="4">
        <v>1</v>
      </c>
      <c r="K287" s="4">
        <v>2</v>
      </c>
      <c r="L287" s="4">
        <f t="shared" si="2"/>
        <v>21</v>
      </c>
      <c r="M287" s="4">
        <v>0</v>
      </c>
      <c r="N287" s="4">
        <v>0</v>
      </c>
      <c r="O287" s="4">
        <v>2</v>
      </c>
      <c r="P287" s="4">
        <v>0</v>
      </c>
      <c r="Q287" s="4">
        <v>0</v>
      </c>
      <c r="R287" s="4">
        <v>0</v>
      </c>
      <c r="S287" s="4">
        <v>2</v>
      </c>
      <c r="T287" s="4">
        <v>0</v>
      </c>
      <c r="U287" s="4">
        <v>20</v>
      </c>
      <c r="V287" s="4">
        <v>0</v>
      </c>
      <c r="W287" s="4">
        <v>45</v>
      </c>
      <c r="X287" s="107">
        <v>1.6736111111111101E-2</v>
      </c>
      <c r="Y287">
        <v>49.792999999999999</v>
      </c>
    </row>
    <row r="288" spans="1:25" x14ac:dyDescent="0.45">
      <c r="A288" s="4" t="s">
        <v>108</v>
      </c>
      <c r="B288" s="4">
        <v>2021</v>
      </c>
      <c r="C288" s="5">
        <v>44491</v>
      </c>
      <c r="D288" s="4" t="s">
        <v>13</v>
      </c>
      <c r="E288" s="4" t="s">
        <v>242</v>
      </c>
      <c r="F288" s="4" t="s">
        <v>243</v>
      </c>
      <c r="G288" s="13">
        <f>(C288-VLOOKUP(E288,Riders!$A$2:$C$3501,2,FALSE))/365</f>
        <v>26.895890410958906</v>
      </c>
      <c r="H288" s="4">
        <v>16</v>
      </c>
      <c r="I288" s="4">
        <v>4</v>
      </c>
      <c r="J288" s="4">
        <v>6</v>
      </c>
      <c r="K288" s="4">
        <v>22</v>
      </c>
      <c r="L288" s="4">
        <f t="shared" si="2"/>
        <v>32</v>
      </c>
      <c r="M288" s="4">
        <v>1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33</v>
      </c>
      <c r="X288" s="107">
        <v>1.6736111111111101E-2</v>
      </c>
      <c r="Y288">
        <v>49.792999999999999</v>
      </c>
    </row>
    <row r="289" spans="1:25" x14ac:dyDescent="0.45">
      <c r="A289" s="4" t="s">
        <v>108</v>
      </c>
      <c r="B289" s="4">
        <v>2021</v>
      </c>
      <c r="C289" s="5">
        <v>44491</v>
      </c>
      <c r="D289" s="4" t="s">
        <v>13</v>
      </c>
      <c r="E289" s="4" t="s">
        <v>231</v>
      </c>
      <c r="F289" s="4" t="s">
        <v>232</v>
      </c>
      <c r="G289" s="13">
        <f>(C289-VLOOKUP(E289,Riders!$A$2:$C$3501,2,FALSE))/365</f>
        <v>24.693150684931506</v>
      </c>
      <c r="H289" s="4">
        <v>17</v>
      </c>
      <c r="I289" s="4">
        <v>10</v>
      </c>
      <c r="J289" s="4">
        <v>4</v>
      </c>
      <c r="K289" s="4">
        <v>14</v>
      </c>
      <c r="L289" s="4">
        <f t="shared" si="2"/>
        <v>28</v>
      </c>
      <c r="M289" s="4">
        <v>0</v>
      </c>
      <c r="N289" s="4">
        <v>0</v>
      </c>
      <c r="O289" s="4">
        <v>0</v>
      </c>
      <c r="P289" s="4">
        <v>0</v>
      </c>
      <c r="Q289" s="4">
        <v>0</v>
      </c>
      <c r="R289" s="4">
        <v>0</v>
      </c>
      <c r="S289" s="4">
        <v>0</v>
      </c>
      <c r="T289" s="4">
        <v>0</v>
      </c>
      <c r="U289" s="4">
        <v>0</v>
      </c>
      <c r="V289" s="4">
        <v>0</v>
      </c>
      <c r="W289" s="4">
        <v>28</v>
      </c>
      <c r="X289" s="107">
        <v>1.6736111111111101E-2</v>
      </c>
      <c r="Y289">
        <v>49.792999999999999</v>
      </c>
    </row>
    <row r="290" spans="1:25" x14ac:dyDescent="0.45">
      <c r="A290" s="4" t="s">
        <v>108</v>
      </c>
      <c r="B290" s="4">
        <v>2021</v>
      </c>
      <c r="C290" s="5">
        <v>44491</v>
      </c>
      <c r="D290" s="4" t="s">
        <v>13</v>
      </c>
      <c r="E290" s="4" t="s">
        <v>277</v>
      </c>
      <c r="F290" s="4" t="s">
        <v>278</v>
      </c>
      <c r="G290" s="13">
        <f>(C290-VLOOKUP(E290,Riders!$A$2:$C$3501,2,FALSE))/365</f>
        <v>23.616438356164384</v>
      </c>
      <c r="H290" s="4">
        <v>18</v>
      </c>
      <c r="I290" s="4">
        <v>22</v>
      </c>
      <c r="J290" s="4">
        <v>1</v>
      </c>
      <c r="K290" s="4">
        <v>4</v>
      </c>
      <c r="L290" s="4">
        <f t="shared" si="2"/>
        <v>27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>
        <v>0</v>
      </c>
      <c r="U290" s="4">
        <v>0</v>
      </c>
      <c r="V290" s="4">
        <v>0</v>
      </c>
      <c r="W290" s="4">
        <v>27</v>
      </c>
      <c r="X290" s="107">
        <v>1.6736111111111101E-2</v>
      </c>
      <c r="Y290">
        <v>49.792999999999999</v>
      </c>
    </row>
    <row r="291" spans="1:25" x14ac:dyDescent="0.45">
      <c r="A291" s="4" t="s">
        <v>108</v>
      </c>
      <c r="B291" s="4">
        <v>2021</v>
      </c>
      <c r="C291" s="5">
        <v>44491</v>
      </c>
      <c r="D291" s="4" t="s">
        <v>13</v>
      </c>
      <c r="E291" s="4" t="s">
        <v>2329</v>
      </c>
      <c r="F291" s="4" t="s">
        <v>49</v>
      </c>
      <c r="G291" s="13">
        <f>(C291-VLOOKUP(E291,Riders!$A$2:$C$3501,2,FALSE))/365</f>
        <v>21.153424657534245</v>
      </c>
      <c r="H291" s="4">
        <v>19</v>
      </c>
      <c r="I291" s="4">
        <v>28</v>
      </c>
      <c r="J291" s="4">
        <v>14</v>
      </c>
      <c r="K291" s="4">
        <v>12</v>
      </c>
      <c r="L291" s="4">
        <f t="shared" si="2"/>
        <v>54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40</v>
      </c>
      <c r="W291" s="4">
        <v>14</v>
      </c>
      <c r="X291" s="107">
        <v>1.6736111111111101E-2</v>
      </c>
      <c r="Y291">
        <v>49.792999999999999</v>
      </c>
    </row>
    <row r="292" spans="1:25" x14ac:dyDescent="0.45">
      <c r="A292" s="4" t="s">
        <v>108</v>
      </c>
      <c r="B292" s="4">
        <v>2021</v>
      </c>
      <c r="C292" s="5">
        <v>44491</v>
      </c>
      <c r="D292" s="4" t="s">
        <v>13</v>
      </c>
      <c r="E292" s="4" t="s">
        <v>241</v>
      </c>
      <c r="F292" s="4" t="s">
        <v>44</v>
      </c>
      <c r="G292" s="13">
        <f>(C292-VLOOKUP(E292,Riders!$A$2:$C$3501,2,FALSE))/365</f>
        <v>19.227397260273971</v>
      </c>
      <c r="H292" s="4">
        <v>20</v>
      </c>
      <c r="I292" s="4">
        <v>1</v>
      </c>
      <c r="J292" s="4">
        <v>1</v>
      </c>
      <c r="K292" s="4">
        <v>1</v>
      </c>
      <c r="L292" s="4">
        <f t="shared" si="2"/>
        <v>3</v>
      </c>
      <c r="M292" s="4">
        <v>3</v>
      </c>
      <c r="N292" s="4">
        <v>0</v>
      </c>
      <c r="O292" s="4">
        <v>0</v>
      </c>
      <c r="P292" s="4">
        <v>0</v>
      </c>
      <c r="Q292" s="4">
        <v>0</v>
      </c>
      <c r="R292" s="4">
        <v>0</v>
      </c>
      <c r="S292" s="4">
        <v>0</v>
      </c>
      <c r="T292" s="4">
        <v>0</v>
      </c>
      <c r="U292" s="4">
        <v>0</v>
      </c>
      <c r="V292" s="4">
        <v>0</v>
      </c>
      <c r="W292" s="4">
        <v>6</v>
      </c>
      <c r="X292" s="107">
        <v>1.6736111111111101E-2</v>
      </c>
      <c r="Y292">
        <v>49.792999999999999</v>
      </c>
    </row>
    <row r="293" spans="1:25" x14ac:dyDescent="0.45">
      <c r="A293" s="4" t="s">
        <v>108</v>
      </c>
      <c r="B293" s="4">
        <v>2021</v>
      </c>
      <c r="C293" s="5">
        <v>44491</v>
      </c>
      <c r="D293" s="4" t="s">
        <v>13</v>
      </c>
      <c r="E293" s="4" t="s">
        <v>219</v>
      </c>
      <c r="F293" s="4" t="s">
        <v>220</v>
      </c>
      <c r="G293" s="13">
        <f>(C293-VLOOKUP(E293,Riders!$A$2:$C$3501,2,FALSE))/365</f>
        <v>29.169863013698631</v>
      </c>
      <c r="H293" s="4">
        <v>21</v>
      </c>
      <c r="I293" s="4">
        <v>1</v>
      </c>
      <c r="J293" s="4">
        <v>2</v>
      </c>
      <c r="K293" s="4">
        <v>1</v>
      </c>
      <c r="L293" s="4">
        <f t="shared" si="2"/>
        <v>4</v>
      </c>
      <c r="M293" s="4">
        <v>0</v>
      </c>
      <c r="N293" s="4">
        <v>0</v>
      </c>
      <c r="O293" s="4">
        <v>0</v>
      </c>
      <c r="P293" s="4">
        <v>0</v>
      </c>
      <c r="Q293" s="4">
        <v>0</v>
      </c>
      <c r="R293" s="4">
        <v>0</v>
      </c>
      <c r="S293" s="4">
        <v>0</v>
      </c>
      <c r="T293" s="4">
        <v>0</v>
      </c>
      <c r="U293" s="4">
        <v>0</v>
      </c>
      <c r="V293" s="4">
        <v>0</v>
      </c>
      <c r="W293" s="4">
        <v>4</v>
      </c>
      <c r="X293" s="107">
        <v>1.6736111111111101E-2</v>
      </c>
      <c r="Y293">
        <v>49.792999999999999</v>
      </c>
    </row>
    <row r="294" spans="1:25" x14ac:dyDescent="0.45">
      <c r="A294" s="4" t="s">
        <v>108</v>
      </c>
      <c r="B294" s="4">
        <v>2021</v>
      </c>
      <c r="C294" s="5">
        <v>44491</v>
      </c>
      <c r="D294" s="4" t="s">
        <v>13</v>
      </c>
      <c r="E294" s="4" t="s">
        <v>1415</v>
      </c>
      <c r="F294" s="4" t="s">
        <v>230</v>
      </c>
      <c r="G294" s="13">
        <f>(C294-VLOOKUP(E294,Riders!$A$2:$C$3501,2,FALSE))/365</f>
        <v>31.728767123287671</v>
      </c>
      <c r="H294" s="4">
        <v>22</v>
      </c>
      <c r="I294" s="4">
        <v>6</v>
      </c>
      <c r="J294" s="4">
        <v>1</v>
      </c>
      <c r="K294" s="4">
        <v>18</v>
      </c>
      <c r="L294" s="4">
        <f t="shared" si="2"/>
        <v>25</v>
      </c>
      <c r="M294" s="4">
        <v>0</v>
      </c>
      <c r="N294" s="4">
        <v>0</v>
      </c>
      <c r="O294" s="4">
        <v>0</v>
      </c>
      <c r="P294" s="4">
        <v>0</v>
      </c>
      <c r="Q294" s="4">
        <v>0</v>
      </c>
      <c r="R294" s="4">
        <v>0</v>
      </c>
      <c r="S294" s="4">
        <v>0</v>
      </c>
      <c r="T294" s="4">
        <v>0</v>
      </c>
      <c r="U294" s="4">
        <v>0</v>
      </c>
      <c r="V294" s="4">
        <v>60</v>
      </c>
      <c r="W294" s="4">
        <v>-35</v>
      </c>
      <c r="X294" s="107">
        <v>1.6736111111111101E-2</v>
      </c>
      <c r="Y294">
        <v>49.792999999999999</v>
      </c>
    </row>
    <row r="295" spans="1:25" x14ac:dyDescent="0.45">
      <c r="A295" s="4" t="s">
        <v>108</v>
      </c>
      <c r="B295" s="4">
        <v>2021</v>
      </c>
      <c r="C295" s="5">
        <v>44491</v>
      </c>
      <c r="D295" s="4" t="s">
        <v>13</v>
      </c>
      <c r="E295" s="4" t="s">
        <v>255</v>
      </c>
      <c r="F295" s="4" t="s">
        <v>27</v>
      </c>
      <c r="G295" s="13">
        <f>(C295-VLOOKUP(E295,Riders!$A$2:$C$3501,2,FALSE))/365</f>
        <v>19.271232876712329</v>
      </c>
      <c r="H295" s="4">
        <v>23</v>
      </c>
      <c r="I295" s="4">
        <v>2</v>
      </c>
      <c r="J295" s="4">
        <v>10</v>
      </c>
      <c r="K295" s="4">
        <v>1</v>
      </c>
      <c r="L295" s="4">
        <f t="shared" si="2"/>
        <v>13</v>
      </c>
      <c r="M295" s="4">
        <v>0</v>
      </c>
      <c r="N295" s="4">
        <v>0</v>
      </c>
      <c r="O295" s="4">
        <v>0</v>
      </c>
      <c r="P295" s="4">
        <v>0</v>
      </c>
      <c r="Q295" s="4">
        <v>0</v>
      </c>
      <c r="R295" s="4">
        <v>0</v>
      </c>
      <c r="S295" s="4">
        <v>0</v>
      </c>
      <c r="T295" s="4">
        <v>0</v>
      </c>
      <c r="U295" s="4">
        <v>0</v>
      </c>
      <c r="V295" s="4">
        <v>0</v>
      </c>
      <c r="W295" s="4" t="s">
        <v>308</v>
      </c>
      <c r="X295" s="107">
        <v>1.6736111111111101E-2</v>
      </c>
      <c r="Y295">
        <v>49.792999999999999</v>
      </c>
    </row>
    <row r="296" spans="1:25" x14ac:dyDescent="0.45">
      <c r="A296" s="4" t="s">
        <v>108</v>
      </c>
      <c r="B296" s="4">
        <v>2021</v>
      </c>
      <c r="C296" s="5">
        <v>44491</v>
      </c>
      <c r="D296" s="4" t="s">
        <v>13</v>
      </c>
      <c r="E296" s="4" t="s">
        <v>281</v>
      </c>
      <c r="F296" s="4" t="s">
        <v>110</v>
      </c>
      <c r="G296" s="13">
        <f>(C296-VLOOKUP(E296,Riders!$A$2:$C$3501,2,FALSE))/365</f>
        <v>27.523287671232875</v>
      </c>
      <c r="H296" s="4">
        <v>24</v>
      </c>
      <c r="I296" s="4">
        <v>8</v>
      </c>
      <c r="J296" s="4">
        <v>12</v>
      </c>
      <c r="K296" s="4">
        <v>6</v>
      </c>
      <c r="L296" s="4">
        <f t="shared" si="2"/>
        <v>26</v>
      </c>
      <c r="M296" s="4">
        <v>0</v>
      </c>
      <c r="N296" s="4">
        <v>0</v>
      </c>
      <c r="O296" s="4">
        <v>0</v>
      </c>
      <c r="P296" s="4">
        <v>0</v>
      </c>
      <c r="Q296" s="4">
        <v>0</v>
      </c>
      <c r="R296" s="4">
        <v>0</v>
      </c>
      <c r="S296" s="4">
        <v>0</v>
      </c>
      <c r="T296" s="4">
        <v>0</v>
      </c>
      <c r="U296" s="4">
        <v>0</v>
      </c>
      <c r="V296" s="4">
        <v>0</v>
      </c>
      <c r="W296" s="4" t="s">
        <v>308</v>
      </c>
      <c r="X296" s="107">
        <v>1.6736111111111101E-2</v>
      </c>
      <c r="Y296">
        <v>49.792999999999999</v>
      </c>
    </row>
    <row r="297" spans="1:25" x14ac:dyDescent="0.45">
      <c r="A297" s="1" t="s">
        <v>71</v>
      </c>
      <c r="B297" s="1">
        <v>2021</v>
      </c>
      <c r="C297" s="2">
        <v>44450</v>
      </c>
      <c r="D297" s="1" t="s">
        <v>72</v>
      </c>
      <c r="E297" s="1" t="s">
        <v>268</v>
      </c>
      <c r="F297" s="1" t="s">
        <v>47</v>
      </c>
      <c r="G297" s="13">
        <f>(C297-VLOOKUP(E297,Riders!$A$2:$C$3501,2,FALSE))/365</f>
        <v>24.695890410958903</v>
      </c>
      <c r="H297" s="1">
        <v>1</v>
      </c>
      <c r="I297" s="1">
        <v>40</v>
      </c>
      <c r="J297" s="1">
        <v>36</v>
      </c>
      <c r="K297" s="1">
        <v>40</v>
      </c>
      <c r="L297" s="1">
        <v>116</v>
      </c>
      <c r="M297" s="1">
        <v>5</v>
      </c>
      <c r="N297" s="1">
        <v>5</v>
      </c>
      <c r="O297" s="1">
        <v>5</v>
      </c>
      <c r="P297" s="1">
        <v>3</v>
      </c>
      <c r="Q297" s="1">
        <v>2</v>
      </c>
      <c r="R297" s="1">
        <v>3</v>
      </c>
      <c r="S297" s="1">
        <v>2</v>
      </c>
      <c r="T297" s="1">
        <v>6</v>
      </c>
      <c r="U297" s="1">
        <v>0</v>
      </c>
      <c r="V297" s="1">
        <v>0</v>
      </c>
      <c r="W297" s="1">
        <v>147</v>
      </c>
      <c r="X297" s="107">
        <v>1.861111111111111E-2</v>
      </c>
      <c r="Y297">
        <v>44.773000000000003</v>
      </c>
    </row>
    <row r="298" spans="1:25" x14ac:dyDescent="0.45">
      <c r="A298" s="1" t="s">
        <v>71</v>
      </c>
      <c r="B298" s="1">
        <v>2021</v>
      </c>
      <c r="C298" s="2">
        <v>44450</v>
      </c>
      <c r="D298" s="1" t="s">
        <v>72</v>
      </c>
      <c r="E298" s="1" t="s">
        <v>283</v>
      </c>
      <c r="F298" s="1" t="s">
        <v>31</v>
      </c>
      <c r="G298" s="13">
        <f>(C298-VLOOKUP(E298,Riders!$A$2:$C$3501,2,FALSE))/365</f>
        <v>27.364383561643837</v>
      </c>
      <c r="H298" s="1">
        <v>2</v>
      </c>
      <c r="I298" s="1">
        <v>36</v>
      </c>
      <c r="J298" s="1">
        <v>26</v>
      </c>
      <c r="K298" s="1">
        <v>38</v>
      </c>
      <c r="L298" s="1">
        <v>100</v>
      </c>
      <c r="M298" s="1">
        <v>0</v>
      </c>
      <c r="N298" s="1">
        <v>0</v>
      </c>
      <c r="O298" s="1">
        <v>3</v>
      </c>
      <c r="P298" s="1">
        <v>5</v>
      </c>
      <c r="Q298" s="1">
        <v>0</v>
      </c>
      <c r="R298" s="1">
        <v>0</v>
      </c>
      <c r="S298" s="1">
        <v>0</v>
      </c>
      <c r="T298" s="1">
        <v>10</v>
      </c>
      <c r="U298" s="1">
        <v>0</v>
      </c>
      <c r="V298" s="1">
        <v>0</v>
      </c>
      <c r="W298" s="1">
        <v>118</v>
      </c>
      <c r="X298" s="107">
        <v>1.861111111111111E-2</v>
      </c>
      <c r="Y298">
        <v>44.773000000000003</v>
      </c>
    </row>
    <row r="299" spans="1:25" x14ac:dyDescent="0.45">
      <c r="A299" s="1" t="s">
        <v>71</v>
      </c>
      <c r="B299" s="1">
        <v>2021</v>
      </c>
      <c r="C299" s="2">
        <v>44450</v>
      </c>
      <c r="D299" s="1" t="s">
        <v>72</v>
      </c>
      <c r="E299" s="1" t="s">
        <v>275</v>
      </c>
      <c r="F299" s="1" t="s">
        <v>21</v>
      </c>
      <c r="G299" s="13">
        <f>(C299-VLOOKUP(E299,Riders!$A$2:$C$3501,2,FALSE))/365</f>
        <v>22.701369863013699</v>
      </c>
      <c r="H299" s="1">
        <v>3</v>
      </c>
      <c r="I299" s="1">
        <v>34</v>
      </c>
      <c r="J299" s="1">
        <v>40</v>
      </c>
      <c r="K299" s="1">
        <v>36</v>
      </c>
      <c r="L299" s="1">
        <v>110</v>
      </c>
      <c r="M299" s="1">
        <v>0</v>
      </c>
      <c r="N299" s="1">
        <v>1</v>
      </c>
      <c r="O299" s="1">
        <v>0</v>
      </c>
      <c r="P299" s="1">
        <v>2</v>
      </c>
      <c r="Q299" s="1">
        <v>1</v>
      </c>
      <c r="R299" s="1">
        <v>2</v>
      </c>
      <c r="S299" s="1">
        <v>0</v>
      </c>
      <c r="T299" s="1">
        <v>0</v>
      </c>
      <c r="U299" s="1">
        <v>0</v>
      </c>
      <c r="V299" s="1">
        <v>0</v>
      </c>
      <c r="W299" s="1">
        <v>116</v>
      </c>
      <c r="X299" s="107">
        <v>1.8611111111111099E-2</v>
      </c>
      <c r="Y299">
        <v>44.773000000000003</v>
      </c>
    </row>
    <row r="300" spans="1:25" x14ac:dyDescent="0.45">
      <c r="A300" s="1" t="s">
        <v>71</v>
      </c>
      <c r="B300" s="1">
        <v>2021</v>
      </c>
      <c r="C300" s="2">
        <v>44450</v>
      </c>
      <c r="D300" s="1" t="s">
        <v>72</v>
      </c>
      <c r="E300" s="1" t="s">
        <v>284</v>
      </c>
      <c r="F300" s="1" t="s">
        <v>51</v>
      </c>
      <c r="G300" s="13">
        <f>(C300-VLOOKUP(E300,Riders!$A$2:$C$3501,2,FALSE))/365</f>
        <v>19.610958904109587</v>
      </c>
      <c r="H300" s="1">
        <v>4</v>
      </c>
      <c r="I300" s="1">
        <v>30</v>
      </c>
      <c r="J300" s="1">
        <v>28</v>
      </c>
      <c r="K300" s="1">
        <v>32</v>
      </c>
      <c r="L300" s="1">
        <v>90</v>
      </c>
      <c r="M300" s="1">
        <v>0</v>
      </c>
      <c r="N300" s="1">
        <v>2</v>
      </c>
      <c r="O300" s="1">
        <v>1</v>
      </c>
      <c r="P300" s="1">
        <v>1</v>
      </c>
      <c r="Q300" s="1">
        <v>0</v>
      </c>
      <c r="R300" s="1">
        <v>0</v>
      </c>
      <c r="S300" s="1">
        <v>1</v>
      </c>
      <c r="T300" s="1">
        <v>2</v>
      </c>
      <c r="U300" s="1">
        <v>0</v>
      </c>
      <c r="V300" s="1">
        <v>0</v>
      </c>
      <c r="W300" s="1">
        <v>97</v>
      </c>
      <c r="X300" s="107">
        <v>1.8611111111111099E-2</v>
      </c>
      <c r="Y300">
        <v>44.773000000000003</v>
      </c>
    </row>
    <row r="301" spans="1:25" x14ac:dyDescent="0.45">
      <c r="A301" s="1" t="s">
        <v>71</v>
      </c>
      <c r="B301" s="1">
        <v>2021</v>
      </c>
      <c r="C301" s="2">
        <v>44450</v>
      </c>
      <c r="D301" s="1" t="s">
        <v>72</v>
      </c>
      <c r="E301" s="1" t="s">
        <v>228</v>
      </c>
      <c r="F301" s="1" t="s">
        <v>15</v>
      </c>
      <c r="G301" s="13">
        <f>(C301-VLOOKUP(E301,Riders!$A$2:$C$3501,2,FALSE))/365</f>
        <v>22.210958904109589</v>
      </c>
      <c r="H301" s="1">
        <v>5</v>
      </c>
      <c r="I301" s="1">
        <v>22</v>
      </c>
      <c r="J301" s="1">
        <v>34</v>
      </c>
      <c r="K301" s="1">
        <v>26</v>
      </c>
      <c r="L301" s="1">
        <v>82</v>
      </c>
      <c r="M301" s="1">
        <v>3</v>
      </c>
      <c r="N301" s="1">
        <v>0</v>
      </c>
      <c r="O301" s="1">
        <v>2</v>
      </c>
      <c r="P301" s="1">
        <v>0</v>
      </c>
      <c r="Q301" s="1">
        <v>0</v>
      </c>
      <c r="R301" s="1">
        <v>5</v>
      </c>
      <c r="S301" s="1">
        <v>5</v>
      </c>
      <c r="T301" s="1">
        <v>0</v>
      </c>
      <c r="U301" s="1">
        <v>0</v>
      </c>
      <c r="V301" s="1">
        <v>0</v>
      </c>
      <c r="W301" s="1">
        <v>97</v>
      </c>
      <c r="X301" s="107">
        <v>1.8611111111111099E-2</v>
      </c>
      <c r="Y301">
        <v>44.773000000000003</v>
      </c>
    </row>
    <row r="302" spans="1:25" x14ac:dyDescent="0.45">
      <c r="A302" s="1" t="s">
        <v>71</v>
      </c>
      <c r="B302" s="1">
        <v>2021</v>
      </c>
      <c r="C302" s="2">
        <v>44450</v>
      </c>
      <c r="D302" s="1" t="s">
        <v>72</v>
      </c>
      <c r="E302" s="1" t="s">
        <v>2329</v>
      </c>
      <c r="F302" s="1" t="s">
        <v>49</v>
      </c>
      <c r="G302" s="13">
        <f>(C302-VLOOKUP(E302,Riders!$A$2:$C$3501,2,FALSE))/365</f>
        <v>21.041095890410958</v>
      </c>
      <c r="H302" s="1">
        <v>6</v>
      </c>
      <c r="I302" s="1">
        <v>32</v>
      </c>
      <c r="J302" s="1">
        <v>22</v>
      </c>
      <c r="K302" s="1">
        <v>34</v>
      </c>
      <c r="L302" s="1">
        <v>88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4</v>
      </c>
      <c r="U302" s="1">
        <v>0</v>
      </c>
      <c r="V302" s="1">
        <v>0</v>
      </c>
      <c r="W302" s="1">
        <v>92</v>
      </c>
      <c r="X302" s="107">
        <v>1.8611111111111099E-2</v>
      </c>
      <c r="Y302">
        <v>44.773000000000003</v>
      </c>
    </row>
    <row r="303" spans="1:25" x14ac:dyDescent="0.45">
      <c r="A303" s="1" t="s">
        <v>71</v>
      </c>
      <c r="B303" s="1">
        <v>2021</v>
      </c>
      <c r="C303" s="2">
        <v>44450</v>
      </c>
      <c r="D303" s="1" t="s">
        <v>72</v>
      </c>
      <c r="E303" s="1" t="s">
        <v>271</v>
      </c>
      <c r="F303" s="1" t="s">
        <v>67</v>
      </c>
      <c r="G303" s="13">
        <f>(C303-VLOOKUP(E303,Riders!$A$2:$C$3501,2,FALSE))/365</f>
        <v>27.235616438356164</v>
      </c>
      <c r="H303" s="1">
        <v>7</v>
      </c>
      <c r="I303" s="1">
        <v>18</v>
      </c>
      <c r="J303" s="1">
        <v>32</v>
      </c>
      <c r="K303" s="1">
        <v>22</v>
      </c>
      <c r="L303" s="1">
        <v>72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20</v>
      </c>
      <c r="V303" s="1">
        <v>0</v>
      </c>
      <c r="W303" s="1">
        <v>92</v>
      </c>
      <c r="X303" s="107">
        <v>1.8611111111111099E-2</v>
      </c>
      <c r="Y303">
        <v>44.773000000000003</v>
      </c>
    </row>
    <row r="304" spans="1:25" x14ac:dyDescent="0.45">
      <c r="A304" s="1" t="s">
        <v>71</v>
      </c>
      <c r="B304" s="1">
        <v>2021</v>
      </c>
      <c r="C304" s="2">
        <v>44450</v>
      </c>
      <c r="D304" s="1" t="s">
        <v>72</v>
      </c>
      <c r="E304" s="1" t="s">
        <v>241</v>
      </c>
      <c r="F304" s="1" t="s">
        <v>44</v>
      </c>
      <c r="G304" s="13">
        <f>(C304-VLOOKUP(E304,Riders!$A$2:$C$3501,2,FALSE))/365</f>
        <v>19.115068493150684</v>
      </c>
      <c r="H304" s="1">
        <v>8</v>
      </c>
      <c r="I304" s="1">
        <v>20</v>
      </c>
      <c r="J304" s="1">
        <v>38</v>
      </c>
      <c r="K304" s="1">
        <v>30</v>
      </c>
      <c r="L304" s="1">
        <v>88</v>
      </c>
      <c r="M304" s="1">
        <v>0</v>
      </c>
      <c r="N304" s="1">
        <v>3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91</v>
      </c>
      <c r="X304" s="107">
        <v>1.8611111111111099E-2</v>
      </c>
      <c r="Y304">
        <v>44.773000000000003</v>
      </c>
    </row>
    <row r="305" spans="1:25" x14ac:dyDescent="0.45">
      <c r="A305" s="1" t="s">
        <v>71</v>
      </c>
      <c r="B305" s="1">
        <v>2021</v>
      </c>
      <c r="C305" s="2">
        <v>44450</v>
      </c>
      <c r="D305" s="1" t="s">
        <v>72</v>
      </c>
      <c r="E305" s="1" t="s">
        <v>248</v>
      </c>
      <c r="F305" s="1" t="s">
        <v>91</v>
      </c>
      <c r="G305" s="13">
        <f>(C305-VLOOKUP(E305,Riders!$A$2:$C$3501,2,FALSE))/365</f>
        <v>22.068493150684933</v>
      </c>
      <c r="H305" s="1">
        <v>9</v>
      </c>
      <c r="I305" s="1">
        <v>26</v>
      </c>
      <c r="J305" s="1">
        <v>24</v>
      </c>
      <c r="K305" s="1">
        <v>28</v>
      </c>
      <c r="L305" s="1">
        <v>78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1</v>
      </c>
      <c r="S305" s="1">
        <v>0</v>
      </c>
      <c r="T305" s="1">
        <v>0</v>
      </c>
      <c r="U305" s="1">
        <v>0</v>
      </c>
      <c r="V305" s="1">
        <v>0</v>
      </c>
      <c r="W305" s="1">
        <v>79</v>
      </c>
      <c r="X305" s="107">
        <v>1.8611111111111099E-2</v>
      </c>
      <c r="Y305">
        <v>44.773000000000003</v>
      </c>
    </row>
    <row r="306" spans="1:25" x14ac:dyDescent="0.45">
      <c r="A306" s="1" t="s">
        <v>71</v>
      </c>
      <c r="B306" s="1">
        <v>2021</v>
      </c>
      <c r="C306" s="2">
        <v>44450</v>
      </c>
      <c r="D306" s="1" t="s">
        <v>72</v>
      </c>
      <c r="E306" s="1" t="s">
        <v>224</v>
      </c>
      <c r="F306" s="1" t="s">
        <v>225</v>
      </c>
      <c r="G306" s="13">
        <f>(C306-VLOOKUP(E306,Riders!$A$2:$C$3501,2,FALSE))/365</f>
        <v>21.756164383561643</v>
      </c>
      <c r="H306" s="1">
        <v>10</v>
      </c>
      <c r="I306" s="1">
        <v>28</v>
      </c>
      <c r="J306" s="1">
        <v>18</v>
      </c>
      <c r="K306" s="1">
        <v>24</v>
      </c>
      <c r="L306" s="1">
        <v>70</v>
      </c>
      <c r="M306" s="1">
        <v>2</v>
      </c>
      <c r="N306" s="1">
        <v>0</v>
      </c>
      <c r="O306" s="1">
        <v>0</v>
      </c>
      <c r="P306" s="1">
        <v>0</v>
      </c>
      <c r="Q306" s="1">
        <v>5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77</v>
      </c>
      <c r="X306" s="107">
        <v>1.8611111111111099E-2</v>
      </c>
      <c r="Y306">
        <v>44.773000000000003</v>
      </c>
    </row>
    <row r="307" spans="1:25" x14ac:dyDescent="0.45">
      <c r="A307" s="1" t="s">
        <v>71</v>
      </c>
      <c r="B307" s="1">
        <v>2021</v>
      </c>
      <c r="C307" s="2">
        <v>44450</v>
      </c>
      <c r="D307" s="1" t="s">
        <v>72</v>
      </c>
      <c r="E307" s="1" t="s">
        <v>285</v>
      </c>
      <c r="F307" s="1" t="s">
        <v>286</v>
      </c>
      <c r="G307" s="13">
        <f>(C307-VLOOKUP(E307,Riders!$A$2:$C$3501,2,FALSE))/365</f>
        <v>21.2</v>
      </c>
      <c r="H307" s="1">
        <v>11</v>
      </c>
      <c r="I307" s="1">
        <v>24</v>
      </c>
      <c r="J307" s="1">
        <v>14</v>
      </c>
      <c r="K307" s="1">
        <v>18</v>
      </c>
      <c r="L307" s="1">
        <v>56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56</v>
      </c>
      <c r="X307" s="107">
        <v>1.8611111111111099E-2</v>
      </c>
      <c r="Y307">
        <v>44.773000000000003</v>
      </c>
    </row>
    <row r="308" spans="1:25" x14ac:dyDescent="0.45">
      <c r="A308" s="1" t="s">
        <v>71</v>
      </c>
      <c r="B308" s="1">
        <v>2021</v>
      </c>
      <c r="C308" s="2">
        <v>44450</v>
      </c>
      <c r="D308" s="1" t="s">
        <v>72</v>
      </c>
      <c r="E308" s="3" t="s">
        <v>253</v>
      </c>
      <c r="F308" s="1" t="s">
        <v>254</v>
      </c>
      <c r="G308" s="13">
        <f>(C308-VLOOKUP(E308,Riders!$A$2:$C$3501,2,FALSE))/365</f>
        <v>26.164383561643834</v>
      </c>
      <c r="H308" s="1">
        <v>12</v>
      </c>
      <c r="I308" s="1">
        <v>14</v>
      </c>
      <c r="J308" s="1">
        <v>20</v>
      </c>
      <c r="K308" s="1">
        <v>20</v>
      </c>
      <c r="L308" s="1">
        <v>54</v>
      </c>
      <c r="M308" s="1">
        <v>1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55</v>
      </c>
      <c r="X308" s="107">
        <v>1.8611111111111099E-2</v>
      </c>
      <c r="Y308">
        <v>44.773000000000003</v>
      </c>
    </row>
    <row r="309" spans="1:25" x14ac:dyDescent="0.45">
      <c r="A309" s="1" t="s">
        <v>71</v>
      </c>
      <c r="B309" s="1">
        <v>2021</v>
      </c>
      <c r="C309" s="2">
        <v>44450</v>
      </c>
      <c r="D309" s="1" t="s">
        <v>72</v>
      </c>
      <c r="E309" s="1" t="s">
        <v>288</v>
      </c>
      <c r="F309" s="1" t="s">
        <v>264</v>
      </c>
      <c r="G309" s="13">
        <f>(C309-VLOOKUP(E309,Riders!$A$2:$C$3501,2,FALSE))/365</f>
        <v>19.780821917808218</v>
      </c>
      <c r="H309" s="1">
        <v>13</v>
      </c>
      <c r="I309" s="1">
        <v>12</v>
      </c>
      <c r="J309" s="1">
        <v>16</v>
      </c>
      <c r="K309" s="1">
        <v>16</v>
      </c>
      <c r="L309" s="1">
        <v>44</v>
      </c>
      <c r="M309" s="1">
        <v>0</v>
      </c>
      <c r="N309" s="1">
        <v>0</v>
      </c>
      <c r="O309" s="1">
        <v>0</v>
      </c>
      <c r="P309" s="1">
        <v>0</v>
      </c>
      <c r="Q309" s="1">
        <v>3</v>
      </c>
      <c r="R309" s="1">
        <v>0</v>
      </c>
      <c r="S309" s="1">
        <v>3</v>
      </c>
      <c r="T309" s="1">
        <v>0</v>
      </c>
      <c r="U309" s="1">
        <v>0</v>
      </c>
      <c r="V309" s="1">
        <v>0</v>
      </c>
      <c r="W309" s="1">
        <v>50</v>
      </c>
      <c r="X309" s="107">
        <v>1.8611111111111099E-2</v>
      </c>
      <c r="Y309">
        <v>44.773000000000003</v>
      </c>
    </row>
    <row r="310" spans="1:25" x14ac:dyDescent="0.45">
      <c r="A310" s="1" t="s">
        <v>71</v>
      </c>
      <c r="B310" s="1">
        <v>2021</v>
      </c>
      <c r="C310" s="2">
        <v>44450</v>
      </c>
      <c r="D310" s="1" t="s">
        <v>72</v>
      </c>
      <c r="E310" s="1" t="s">
        <v>287</v>
      </c>
      <c r="F310" s="1" t="s">
        <v>59</v>
      </c>
      <c r="G310" s="13">
        <f>(C310-VLOOKUP(E310,Riders!$A$2:$C$3501,2,FALSE))/365</f>
        <v>23.953424657534246</v>
      </c>
      <c r="H310" s="1">
        <v>14</v>
      </c>
      <c r="I310" s="1">
        <v>16</v>
      </c>
      <c r="J310" s="1">
        <v>12</v>
      </c>
      <c r="K310" s="1">
        <v>14</v>
      </c>
      <c r="L310" s="1">
        <v>42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>
        <v>0</v>
      </c>
      <c r="W310" s="1">
        <v>42</v>
      </c>
      <c r="X310" s="107">
        <v>1.8611111111111099E-2</v>
      </c>
      <c r="Y310">
        <v>44.773000000000003</v>
      </c>
    </row>
    <row r="311" spans="1:25" x14ac:dyDescent="0.45">
      <c r="A311" s="1" t="s">
        <v>71</v>
      </c>
      <c r="B311" s="1">
        <v>2021</v>
      </c>
      <c r="C311" s="2">
        <v>44450</v>
      </c>
      <c r="D311" s="1" t="s">
        <v>72</v>
      </c>
      <c r="E311" s="1" t="s">
        <v>289</v>
      </c>
      <c r="F311" s="1" t="s">
        <v>70</v>
      </c>
      <c r="G311" s="13">
        <f>(C311-VLOOKUP(E311,Riders!$A$2:$C$3501,2,FALSE))/365</f>
        <v>22.493150684931507</v>
      </c>
      <c r="H311" s="1" t="s">
        <v>308</v>
      </c>
      <c r="I311" s="1">
        <v>10</v>
      </c>
      <c r="J311" s="1">
        <v>-30</v>
      </c>
      <c r="K311" s="1">
        <v>12</v>
      </c>
      <c r="L311" s="1">
        <v>-8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 t="s">
        <v>308</v>
      </c>
      <c r="X311" s="107">
        <v>1.8611111111111099E-2</v>
      </c>
      <c r="Y311">
        <v>44.773000000000003</v>
      </c>
    </row>
    <row r="312" spans="1:25" x14ac:dyDescent="0.45">
      <c r="A312" s="1" t="s">
        <v>71</v>
      </c>
      <c r="B312" s="1">
        <v>2021</v>
      </c>
      <c r="C312" s="2">
        <v>44450</v>
      </c>
      <c r="D312" s="1" t="s">
        <v>72</v>
      </c>
      <c r="E312" s="1" t="s">
        <v>255</v>
      </c>
      <c r="F312" s="1" t="s">
        <v>27</v>
      </c>
      <c r="G312" s="13">
        <f>(C312-VLOOKUP(E312,Riders!$A$2:$C$3501,2,FALSE))/365</f>
        <v>19.158904109589042</v>
      </c>
      <c r="H312" s="1" t="s">
        <v>308</v>
      </c>
      <c r="I312" s="1">
        <v>38</v>
      </c>
      <c r="J312" s="1">
        <v>30</v>
      </c>
      <c r="K312" s="1" t="s">
        <v>373</v>
      </c>
      <c r="L312" s="1"/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0</v>
      </c>
      <c r="T312" s="1">
        <v>0</v>
      </c>
      <c r="U312" s="1">
        <v>0</v>
      </c>
      <c r="V312" s="1">
        <v>0</v>
      </c>
      <c r="W312" s="1" t="s">
        <v>308</v>
      </c>
      <c r="X312" s="107">
        <v>1.8611111111111099E-2</v>
      </c>
      <c r="Y312">
        <v>44.773000000000003</v>
      </c>
    </row>
    <row r="313" spans="1:25" x14ac:dyDescent="0.45">
      <c r="A313" s="4" t="s">
        <v>862</v>
      </c>
      <c r="B313" s="4">
        <v>2021</v>
      </c>
      <c r="C313" s="5">
        <v>44416</v>
      </c>
      <c r="D313" s="4" t="s">
        <v>654</v>
      </c>
      <c r="E313" s="4" t="s">
        <v>214</v>
      </c>
      <c r="F313" s="4" t="s">
        <v>67</v>
      </c>
      <c r="G313" s="13">
        <f>(C313-VLOOKUP(E313,Riders!$A$2:$C$3501,2,FALSE))/365</f>
        <v>26.641095890410959</v>
      </c>
      <c r="H313" s="4">
        <v>1</v>
      </c>
      <c r="I313" s="4">
        <v>40</v>
      </c>
      <c r="J313" s="4">
        <v>36</v>
      </c>
      <c r="K313" s="4">
        <v>34</v>
      </c>
      <c r="L313" s="4">
        <v>110</v>
      </c>
      <c r="M313" s="4">
        <v>5</v>
      </c>
      <c r="N313" s="4">
        <v>0</v>
      </c>
      <c r="O313" s="4">
        <v>3</v>
      </c>
      <c r="P313" s="4">
        <v>0</v>
      </c>
      <c r="Q313" s="4">
        <v>0</v>
      </c>
      <c r="R313" s="4">
        <v>0</v>
      </c>
      <c r="S313" s="4">
        <v>0</v>
      </c>
      <c r="T313" s="4">
        <v>6</v>
      </c>
      <c r="U313" s="4">
        <v>0</v>
      </c>
      <c r="V313" s="4">
        <v>0</v>
      </c>
      <c r="W313" s="4">
        <v>124</v>
      </c>
      <c r="X313" s="107">
        <v>1.7037037037037038E-2</v>
      </c>
      <c r="Y313">
        <v>48.884</v>
      </c>
    </row>
    <row r="314" spans="1:25" x14ac:dyDescent="0.45">
      <c r="A314" s="4" t="s">
        <v>862</v>
      </c>
      <c r="B314" s="4">
        <v>2021</v>
      </c>
      <c r="C314" s="5">
        <v>44416</v>
      </c>
      <c r="D314" s="4" t="s">
        <v>654</v>
      </c>
      <c r="E314" s="4" t="s">
        <v>221</v>
      </c>
      <c r="F314" s="4" t="s">
        <v>40</v>
      </c>
      <c r="G314" s="13">
        <f>(C314-VLOOKUP(E314,Riders!$A$2:$C$3501,2,FALSE))/365</f>
        <v>24.345205479452055</v>
      </c>
      <c r="H314" s="4">
        <v>2</v>
      </c>
      <c r="I314" s="4">
        <v>38</v>
      </c>
      <c r="J314" s="4">
        <v>32</v>
      </c>
      <c r="K314" s="4">
        <v>38</v>
      </c>
      <c r="L314" s="4">
        <v>108</v>
      </c>
      <c r="M314" s="4">
        <v>0</v>
      </c>
      <c r="N314" s="4">
        <v>0</v>
      </c>
      <c r="O314" s="4">
        <v>2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110</v>
      </c>
      <c r="X314" s="107">
        <v>1.7037037037037038E-2</v>
      </c>
      <c r="Y314">
        <v>48.884</v>
      </c>
    </row>
    <row r="315" spans="1:25" x14ac:dyDescent="0.45">
      <c r="A315" s="4" t="s">
        <v>862</v>
      </c>
      <c r="B315" s="4">
        <v>2021</v>
      </c>
      <c r="C315" s="5">
        <v>44416</v>
      </c>
      <c r="D315" s="4" t="s">
        <v>654</v>
      </c>
      <c r="E315" s="4" t="s">
        <v>306</v>
      </c>
      <c r="F315" s="4" t="s">
        <v>19</v>
      </c>
      <c r="G315" s="13">
        <f>(C315-VLOOKUP(E315,Riders!$A$2:$C$3501,2,FALSE))/365</f>
        <v>38.841095890410962</v>
      </c>
      <c r="H315" s="4">
        <v>3</v>
      </c>
      <c r="I315" s="4">
        <v>32</v>
      </c>
      <c r="J315" s="4">
        <v>38</v>
      </c>
      <c r="K315" s="4">
        <v>20</v>
      </c>
      <c r="L315" s="4">
        <v>90</v>
      </c>
      <c r="M315" s="4">
        <v>3</v>
      </c>
      <c r="N315" s="4">
        <v>1</v>
      </c>
      <c r="O315" s="4">
        <v>0</v>
      </c>
      <c r="P315" s="4">
        <v>5</v>
      </c>
      <c r="Q315" s="4">
        <v>0</v>
      </c>
      <c r="R315" s="4">
        <v>0</v>
      </c>
      <c r="S315" s="4">
        <v>5</v>
      </c>
      <c r="T315" s="4">
        <v>4</v>
      </c>
      <c r="U315" s="4">
        <v>0</v>
      </c>
      <c r="V315" s="4">
        <v>0</v>
      </c>
      <c r="W315" s="4">
        <v>108</v>
      </c>
      <c r="X315" s="107">
        <v>1.7037037037037E-2</v>
      </c>
      <c r="Y315">
        <v>48.884</v>
      </c>
    </row>
    <row r="316" spans="1:25" x14ac:dyDescent="0.45">
      <c r="A316" s="4" t="s">
        <v>862</v>
      </c>
      <c r="B316" s="4">
        <v>2021</v>
      </c>
      <c r="C316" s="5">
        <v>44416</v>
      </c>
      <c r="D316" s="4" t="s">
        <v>654</v>
      </c>
      <c r="E316" s="4" t="s">
        <v>237</v>
      </c>
      <c r="F316" s="4" t="s">
        <v>238</v>
      </c>
      <c r="G316" s="13">
        <f>(C316-VLOOKUP(E316,Riders!$A$2:$C$3501,2,FALSE))/365</f>
        <v>25.224657534246575</v>
      </c>
      <c r="H316" s="4">
        <v>4</v>
      </c>
      <c r="I316" s="4">
        <v>26</v>
      </c>
      <c r="J316" s="4">
        <v>30</v>
      </c>
      <c r="K316" s="4">
        <v>36</v>
      </c>
      <c r="L316" s="4">
        <v>92</v>
      </c>
      <c r="M316" s="4">
        <v>0</v>
      </c>
      <c r="N316" s="4">
        <v>0</v>
      </c>
      <c r="O316" s="4">
        <v>5</v>
      </c>
      <c r="P316" s="4">
        <v>3</v>
      </c>
      <c r="Q316" s="4">
        <v>0</v>
      </c>
      <c r="R316" s="4">
        <v>0</v>
      </c>
      <c r="S316" s="4">
        <v>3</v>
      </c>
      <c r="T316" s="4">
        <v>0</v>
      </c>
      <c r="U316" s="4">
        <v>0</v>
      </c>
      <c r="V316" s="4">
        <v>0</v>
      </c>
      <c r="W316" s="4">
        <v>103</v>
      </c>
      <c r="X316" s="107">
        <v>1.7037037037037E-2</v>
      </c>
      <c r="Y316">
        <v>48.884</v>
      </c>
    </row>
    <row r="317" spans="1:25" x14ac:dyDescent="0.45">
      <c r="A317" s="4" t="s">
        <v>862</v>
      </c>
      <c r="B317" s="4">
        <v>2021</v>
      </c>
      <c r="C317" s="5">
        <v>44416</v>
      </c>
      <c r="D317" s="4" t="s">
        <v>654</v>
      </c>
      <c r="E317" s="4" t="s">
        <v>219</v>
      </c>
      <c r="F317" s="4" t="s">
        <v>220</v>
      </c>
      <c r="G317" s="13">
        <f>(C317-VLOOKUP(E317,Riders!$A$2:$C$3501,2,FALSE))/365</f>
        <v>28.964383561643835</v>
      </c>
      <c r="H317" s="4">
        <v>5</v>
      </c>
      <c r="I317" s="4">
        <v>34</v>
      </c>
      <c r="J317" s="4">
        <v>34</v>
      </c>
      <c r="K317" s="4">
        <v>26</v>
      </c>
      <c r="L317" s="4">
        <v>94</v>
      </c>
      <c r="M317" s="4">
        <v>1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2</v>
      </c>
      <c r="U317" s="4">
        <v>0</v>
      </c>
      <c r="V317" s="4">
        <v>0</v>
      </c>
      <c r="W317" s="4">
        <v>97</v>
      </c>
      <c r="X317" s="107">
        <v>1.7037037037037E-2</v>
      </c>
      <c r="Y317">
        <v>48.884</v>
      </c>
    </row>
    <row r="318" spans="1:25" x14ac:dyDescent="0.45">
      <c r="A318" s="4" t="s">
        <v>862</v>
      </c>
      <c r="B318" s="4">
        <v>2021</v>
      </c>
      <c r="C318" s="5">
        <v>44416</v>
      </c>
      <c r="D318" s="4" t="s">
        <v>654</v>
      </c>
      <c r="E318" s="4" t="s">
        <v>309</v>
      </c>
      <c r="F318" s="4" t="s">
        <v>25</v>
      </c>
      <c r="G318" s="13">
        <f>(C318-VLOOKUP(E318,Riders!$A$2:$C$3501,2,FALSE))/365</f>
        <v>29.30958904109589</v>
      </c>
      <c r="H318" s="4">
        <v>6</v>
      </c>
      <c r="I318" s="4">
        <v>16</v>
      </c>
      <c r="J318" s="4">
        <v>40</v>
      </c>
      <c r="K318" s="4">
        <v>16</v>
      </c>
      <c r="L318" s="4">
        <v>72</v>
      </c>
      <c r="M318" s="4">
        <v>0</v>
      </c>
      <c r="N318" s="4">
        <v>5</v>
      </c>
      <c r="O318" s="4">
        <v>1</v>
      </c>
      <c r="P318" s="4">
        <v>0</v>
      </c>
      <c r="Q318" s="4">
        <v>5</v>
      </c>
      <c r="R318" s="4">
        <v>3</v>
      </c>
      <c r="S318" s="4">
        <v>0</v>
      </c>
      <c r="T318" s="4">
        <v>10</v>
      </c>
      <c r="U318" s="4">
        <v>0</v>
      </c>
      <c r="V318" s="4">
        <v>0</v>
      </c>
      <c r="W318" s="4">
        <v>96</v>
      </c>
      <c r="X318" s="107">
        <v>1.7037037037037E-2</v>
      </c>
      <c r="Y318">
        <v>48.884</v>
      </c>
    </row>
    <row r="319" spans="1:25" x14ac:dyDescent="0.45">
      <c r="A319" s="4" t="s">
        <v>862</v>
      </c>
      <c r="B319" s="4">
        <v>2021</v>
      </c>
      <c r="C319" s="5">
        <v>44416</v>
      </c>
      <c r="D319" s="4" t="s">
        <v>654</v>
      </c>
      <c r="E319" s="4" t="s">
        <v>222</v>
      </c>
      <c r="F319" s="4" t="s">
        <v>223</v>
      </c>
      <c r="G319" s="13">
        <f>(C319-VLOOKUP(E319,Riders!$A$2:$C$3501,2,FALSE))/365</f>
        <v>22.098630136986301</v>
      </c>
      <c r="H319" s="4">
        <v>7</v>
      </c>
      <c r="I319" s="4">
        <v>30</v>
      </c>
      <c r="J319" s="4">
        <v>26</v>
      </c>
      <c r="K319" s="4">
        <v>32</v>
      </c>
      <c r="L319" s="4">
        <v>88</v>
      </c>
      <c r="M319" s="4">
        <v>0</v>
      </c>
      <c r="N319" s="4">
        <v>3</v>
      </c>
      <c r="O319" s="4">
        <v>0</v>
      </c>
      <c r="P319" s="4">
        <v>0</v>
      </c>
      <c r="Q319" s="4">
        <v>2</v>
      </c>
      <c r="R319" s="4">
        <v>0</v>
      </c>
      <c r="S319" s="4">
        <v>2</v>
      </c>
      <c r="T319" s="4">
        <v>0</v>
      </c>
      <c r="U319" s="4">
        <v>0</v>
      </c>
      <c r="V319" s="4">
        <v>0</v>
      </c>
      <c r="W319" s="4">
        <v>95</v>
      </c>
      <c r="X319" s="107">
        <v>1.7037037037037E-2</v>
      </c>
      <c r="Y319">
        <v>48.884</v>
      </c>
    </row>
    <row r="320" spans="1:25" x14ac:dyDescent="0.45">
      <c r="A320" s="4" t="s">
        <v>862</v>
      </c>
      <c r="B320" s="4">
        <v>2021</v>
      </c>
      <c r="C320" s="5">
        <v>44416</v>
      </c>
      <c r="D320" s="4" t="s">
        <v>654</v>
      </c>
      <c r="E320" s="4" t="s">
        <v>215</v>
      </c>
      <c r="F320" s="4" t="s">
        <v>17</v>
      </c>
      <c r="G320" s="13">
        <f>(C320-VLOOKUP(E320,Riders!$A$2:$C$3501,2,FALSE))/365</f>
        <v>22.586301369863012</v>
      </c>
      <c r="H320" s="4">
        <v>8</v>
      </c>
      <c r="I320" s="4">
        <v>16</v>
      </c>
      <c r="J320" s="4">
        <v>24</v>
      </c>
      <c r="K320" s="4">
        <v>40</v>
      </c>
      <c r="L320" s="4">
        <v>80</v>
      </c>
      <c r="M320" s="4">
        <v>0</v>
      </c>
      <c r="N320" s="4">
        <v>0</v>
      </c>
      <c r="O320" s="4">
        <v>0</v>
      </c>
      <c r="P320" s="4">
        <v>0</v>
      </c>
      <c r="Q320" s="4">
        <v>3</v>
      </c>
      <c r="R320" s="4">
        <v>2</v>
      </c>
      <c r="S320" s="4">
        <v>0</v>
      </c>
      <c r="T320" s="4">
        <v>0</v>
      </c>
      <c r="U320" s="4">
        <v>0</v>
      </c>
      <c r="V320" s="4">
        <v>0</v>
      </c>
      <c r="W320" s="4">
        <v>85</v>
      </c>
      <c r="X320" s="107">
        <v>1.7037037037037E-2</v>
      </c>
      <c r="Y320">
        <v>48.884</v>
      </c>
    </row>
    <row r="321" spans="1:25" x14ac:dyDescent="0.45">
      <c r="A321" s="4" t="s">
        <v>862</v>
      </c>
      <c r="B321" s="4">
        <v>2021</v>
      </c>
      <c r="C321" s="5">
        <v>44416</v>
      </c>
      <c r="D321" s="4" t="s">
        <v>654</v>
      </c>
      <c r="E321" s="4" t="s">
        <v>307</v>
      </c>
      <c r="F321" s="4" t="s">
        <v>27</v>
      </c>
      <c r="G321" s="13">
        <f>(C321-VLOOKUP(E321,Riders!$A$2:$C$3501,2,FALSE))/365</f>
        <v>28.205479452054796</v>
      </c>
      <c r="H321" s="4">
        <v>9</v>
      </c>
      <c r="I321" s="4">
        <v>28</v>
      </c>
      <c r="J321" s="4">
        <v>20</v>
      </c>
      <c r="K321" s="4">
        <v>28</v>
      </c>
      <c r="L321" s="4">
        <v>76</v>
      </c>
      <c r="M321" s="4">
        <v>0</v>
      </c>
      <c r="N321" s="4">
        <v>2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78</v>
      </c>
      <c r="X321" s="107">
        <v>1.7037037037037E-2</v>
      </c>
      <c r="Y321">
        <v>48.884</v>
      </c>
    </row>
    <row r="322" spans="1:25" x14ac:dyDescent="0.45">
      <c r="A322" s="4" t="s">
        <v>862</v>
      </c>
      <c r="B322" s="4">
        <v>2021</v>
      </c>
      <c r="C322" s="5">
        <v>44416</v>
      </c>
      <c r="D322" s="4" t="s">
        <v>654</v>
      </c>
      <c r="E322" s="4" t="s">
        <v>304</v>
      </c>
      <c r="F322" s="4" t="s">
        <v>29</v>
      </c>
      <c r="G322" s="13">
        <f>(C322-VLOOKUP(E322,Riders!$A$2:$C$3501,2,FALSE))/365</f>
        <v>24.69041095890411</v>
      </c>
      <c r="H322" s="4">
        <v>10</v>
      </c>
      <c r="I322" s="4">
        <v>24</v>
      </c>
      <c r="J322" s="4">
        <v>14</v>
      </c>
      <c r="K322" s="4">
        <v>22</v>
      </c>
      <c r="L322" s="4">
        <v>60</v>
      </c>
      <c r="M322" s="4">
        <v>2</v>
      </c>
      <c r="N322" s="4">
        <v>0</v>
      </c>
      <c r="O322" s="4">
        <v>0</v>
      </c>
      <c r="P322" s="4">
        <v>0</v>
      </c>
      <c r="Q322" s="4">
        <v>0</v>
      </c>
      <c r="R322" s="4">
        <v>5</v>
      </c>
      <c r="S322" s="4">
        <v>0</v>
      </c>
      <c r="T322" s="4">
        <v>0</v>
      </c>
      <c r="U322" s="4">
        <v>0</v>
      </c>
      <c r="V322" s="4">
        <v>0</v>
      </c>
      <c r="W322" s="4">
        <v>67</v>
      </c>
      <c r="X322" s="107">
        <v>1.7037037037037E-2</v>
      </c>
      <c r="Y322">
        <v>48.884</v>
      </c>
    </row>
    <row r="323" spans="1:25" x14ac:dyDescent="0.45">
      <c r="A323" s="4" t="s">
        <v>862</v>
      </c>
      <c r="B323" s="4">
        <v>2021</v>
      </c>
      <c r="C323" s="5">
        <v>44416</v>
      </c>
      <c r="D323" s="4" t="s">
        <v>654</v>
      </c>
      <c r="E323" s="4" t="s">
        <v>244</v>
      </c>
      <c r="F323" s="4" t="s">
        <v>38</v>
      </c>
      <c r="G323" s="13">
        <f>(C323-VLOOKUP(E323,Riders!$A$2:$C$3501,2,FALSE))/365</f>
        <v>27.358904109589041</v>
      </c>
      <c r="H323" s="4">
        <v>11</v>
      </c>
      <c r="I323" s="4">
        <v>22</v>
      </c>
      <c r="J323" s="4">
        <v>28</v>
      </c>
      <c r="K323" s="4">
        <v>14</v>
      </c>
      <c r="L323" s="4">
        <v>64</v>
      </c>
      <c r="M323" s="4">
        <v>0</v>
      </c>
      <c r="N323" s="4">
        <v>0</v>
      </c>
      <c r="O323" s="4">
        <v>0</v>
      </c>
      <c r="P323" s="4">
        <v>0</v>
      </c>
      <c r="Q323" s="4">
        <v>1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65</v>
      </c>
      <c r="X323" s="107">
        <v>1.7037037037037E-2</v>
      </c>
      <c r="Y323">
        <v>48.884</v>
      </c>
    </row>
    <row r="324" spans="1:25" x14ac:dyDescent="0.45">
      <c r="A324" s="4" t="s">
        <v>862</v>
      </c>
      <c r="B324" s="4">
        <v>2021</v>
      </c>
      <c r="C324" s="5">
        <v>44416</v>
      </c>
      <c r="D324" s="4" t="s">
        <v>654</v>
      </c>
      <c r="E324" s="4" t="s">
        <v>315</v>
      </c>
      <c r="F324" s="4" t="s">
        <v>36</v>
      </c>
      <c r="G324" s="13">
        <f>(C324-VLOOKUP(E324,Riders!$A$2:$C$3501,2,FALSE))/365</f>
        <v>29.676712328767124</v>
      </c>
      <c r="H324" s="4">
        <v>12</v>
      </c>
      <c r="I324" s="4">
        <v>36</v>
      </c>
      <c r="J324" s="4">
        <v>18</v>
      </c>
      <c r="K324" s="4">
        <v>6</v>
      </c>
      <c r="L324" s="4">
        <v>60</v>
      </c>
      <c r="M324" s="4">
        <v>0</v>
      </c>
      <c r="N324" s="4">
        <v>0</v>
      </c>
      <c r="O324" s="4">
        <v>0</v>
      </c>
      <c r="P324" s="4">
        <v>1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61</v>
      </c>
      <c r="X324" s="107">
        <v>1.7037037037037E-2</v>
      </c>
      <c r="Y324">
        <v>48.884</v>
      </c>
    </row>
    <row r="325" spans="1:25" x14ac:dyDescent="0.45">
      <c r="A325" s="4" t="s">
        <v>862</v>
      </c>
      <c r="B325" s="4">
        <v>2021</v>
      </c>
      <c r="C325" s="5">
        <v>44416</v>
      </c>
      <c r="D325" s="4" t="s">
        <v>654</v>
      </c>
      <c r="E325" s="4" t="s">
        <v>233</v>
      </c>
      <c r="F325" s="4" t="s">
        <v>56</v>
      </c>
      <c r="G325" s="13">
        <f>(C325-VLOOKUP(E325,Riders!$A$2:$C$3501,2,FALSE))/365</f>
        <v>25.936986301369863</v>
      </c>
      <c r="H325" s="4">
        <v>13</v>
      </c>
      <c r="I325" s="4">
        <v>16</v>
      </c>
      <c r="J325" s="4">
        <v>16</v>
      </c>
      <c r="K325" s="4">
        <v>24</v>
      </c>
      <c r="L325" s="4">
        <v>56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56</v>
      </c>
      <c r="X325" s="107">
        <v>1.7037037037037E-2</v>
      </c>
      <c r="Y325">
        <v>48.884</v>
      </c>
    </row>
    <row r="326" spans="1:25" x14ac:dyDescent="0.45">
      <c r="A326" s="4" t="s">
        <v>862</v>
      </c>
      <c r="B326" s="4">
        <v>2021</v>
      </c>
      <c r="C326" s="5">
        <v>44416</v>
      </c>
      <c r="D326" s="4" t="s">
        <v>654</v>
      </c>
      <c r="E326" s="4" t="s">
        <v>227</v>
      </c>
      <c r="F326" s="4" t="s">
        <v>53</v>
      </c>
      <c r="G326" s="13">
        <f>(C326-VLOOKUP(E326,Riders!$A$2:$C$3501,2,FALSE))/365</f>
        <v>23.460273972602739</v>
      </c>
      <c r="H326" s="4">
        <v>14</v>
      </c>
      <c r="I326" s="4">
        <v>16</v>
      </c>
      <c r="J326" s="4">
        <v>22</v>
      </c>
      <c r="K326" s="4">
        <v>12</v>
      </c>
      <c r="L326" s="4">
        <v>50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50</v>
      </c>
      <c r="X326" s="107">
        <v>1.7037037037037E-2</v>
      </c>
      <c r="Y326">
        <v>48.884</v>
      </c>
    </row>
    <row r="327" spans="1:25" x14ac:dyDescent="0.45">
      <c r="A327" s="4" t="s">
        <v>862</v>
      </c>
      <c r="B327" s="4">
        <v>2021</v>
      </c>
      <c r="C327" s="5">
        <v>44416</v>
      </c>
      <c r="D327" s="4" t="s">
        <v>654</v>
      </c>
      <c r="E327" s="4" t="s">
        <v>599</v>
      </c>
      <c r="F327" s="4" t="s">
        <v>863</v>
      </c>
      <c r="G327" s="13" t="e">
        <f>(C327-VLOOKUP(E327,Riders!$A$2:$C$3501,2,FALSE))/365</f>
        <v>#N/A</v>
      </c>
      <c r="H327" s="4">
        <v>15</v>
      </c>
      <c r="I327" s="4">
        <v>18</v>
      </c>
      <c r="J327" s="4">
        <v>10</v>
      </c>
      <c r="K327" s="4">
        <v>18</v>
      </c>
      <c r="L327" s="4">
        <v>46</v>
      </c>
      <c r="M327" s="4">
        <v>0</v>
      </c>
      <c r="N327" s="4">
        <v>0</v>
      </c>
      <c r="O327" s="4">
        <v>0</v>
      </c>
      <c r="P327" s="4">
        <v>2</v>
      </c>
      <c r="Q327" s="4">
        <v>0</v>
      </c>
      <c r="R327" s="4">
        <v>1</v>
      </c>
      <c r="S327" s="4">
        <v>1</v>
      </c>
      <c r="T327" s="4">
        <v>0</v>
      </c>
      <c r="U327" s="4">
        <v>0</v>
      </c>
      <c r="V327" s="4">
        <v>0</v>
      </c>
      <c r="W327" s="4">
        <v>50</v>
      </c>
      <c r="X327" s="107">
        <v>1.7037037037037E-2</v>
      </c>
      <c r="Y327">
        <v>48.884</v>
      </c>
    </row>
    <row r="328" spans="1:25" x14ac:dyDescent="0.45">
      <c r="A328" s="4" t="s">
        <v>862</v>
      </c>
      <c r="B328" s="4">
        <v>2021</v>
      </c>
      <c r="C328" s="5">
        <v>44416</v>
      </c>
      <c r="D328" s="4" t="s">
        <v>654</v>
      </c>
      <c r="E328" s="4" t="s">
        <v>305</v>
      </c>
      <c r="F328" s="4" t="s">
        <v>172</v>
      </c>
      <c r="G328" s="13">
        <f>(C328-VLOOKUP(E328,Riders!$A$2:$C$3501,2,FALSE))/365</f>
        <v>37.046575342465751</v>
      </c>
      <c r="H328" s="4">
        <v>16</v>
      </c>
      <c r="I328" s="4">
        <v>20</v>
      </c>
      <c r="J328" s="4">
        <v>12</v>
      </c>
      <c r="K328" s="4">
        <v>4</v>
      </c>
      <c r="L328" s="4">
        <v>36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36</v>
      </c>
      <c r="X328" s="107">
        <v>1.7037037037037E-2</v>
      </c>
      <c r="Y328">
        <v>48.884</v>
      </c>
    </row>
    <row r="329" spans="1:25" x14ac:dyDescent="0.45">
      <c r="A329" s="4" t="s">
        <v>862</v>
      </c>
      <c r="B329" s="4">
        <v>2021</v>
      </c>
      <c r="C329" s="5">
        <v>44416</v>
      </c>
      <c r="D329" s="4" t="s">
        <v>654</v>
      </c>
      <c r="E329" s="4" t="s">
        <v>276</v>
      </c>
      <c r="F329" s="4" t="s">
        <v>120</v>
      </c>
      <c r="G329" s="13" t="e">
        <f>(C329-VLOOKUP(E329,Riders!$A$2:$C$3501,2,FALSE))/365</f>
        <v>#N/A</v>
      </c>
      <c r="H329" s="4">
        <v>17</v>
      </c>
      <c r="I329" s="4">
        <v>16</v>
      </c>
      <c r="J329" s="4">
        <v>8</v>
      </c>
      <c r="K329" s="4">
        <v>30</v>
      </c>
      <c r="L329" s="4">
        <v>54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20</v>
      </c>
      <c r="W329" s="4">
        <v>34</v>
      </c>
      <c r="X329" s="107">
        <v>1.7037037037037E-2</v>
      </c>
      <c r="Y329">
        <v>48.884</v>
      </c>
    </row>
    <row r="330" spans="1:25" x14ac:dyDescent="0.45">
      <c r="A330" s="4" t="s">
        <v>862</v>
      </c>
      <c r="B330" s="4">
        <v>2021</v>
      </c>
      <c r="C330" s="5">
        <v>44416</v>
      </c>
      <c r="D330" s="4" t="s">
        <v>654</v>
      </c>
      <c r="E330" s="4" t="s">
        <v>234</v>
      </c>
      <c r="F330" s="4" t="s">
        <v>235</v>
      </c>
      <c r="G330" s="13">
        <f>(C330-VLOOKUP(E330,Riders!$A$2:$C$3501,2,FALSE))/365</f>
        <v>24.884931506849316</v>
      </c>
      <c r="H330" s="4" t="s">
        <v>308</v>
      </c>
      <c r="I330" s="4">
        <v>16</v>
      </c>
      <c r="J330" s="4">
        <v>6</v>
      </c>
      <c r="K330" s="4">
        <v>8</v>
      </c>
      <c r="L330" s="4">
        <v>30</v>
      </c>
      <c r="M330" s="4">
        <v>0</v>
      </c>
      <c r="N330" s="4">
        <v>0</v>
      </c>
      <c r="O330" s="4">
        <v>0</v>
      </c>
      <c r="P330" s="4">
        <v>0</v>
      </c>
      <c r="Q330" s="4">
        <v>0</v>
      </c>
      <c r="R330" s="4">
        <v>0</v>
      </c>
      <c r="S330" s="4">
        <v>0</v>
      </c>
      <c r="T330" s="4">
        <v>0</v>
      </c>
      <c r="U330" s="4">
        <v>0</v>
      </c>
      <c r="V330" s="4">
        <v>20</v>
      </c>
      <c r="W330" s="4" t="s">
        <v>308</v>
      </c>
      <c r="X330" s="107">
        <v>1.7037037037037E-2</v>
      </c>
      <c r="Y330">
        <v>48.884</v>
      </c>
    </row>
    <row r="331" spans="1:25" x14ac:dyDescent="0.45">
      <c r="A331" s="4" t="s">
        <v>862</v>
      </c>
      <c r="B331" s="4">
        <v>2021</v>
      </c>
      <c r="C331" s="5">
        <v>44416</v>
      </c>
      <c r="D331" s="4" t="s">
        <v>654</v>
      </c>
      <c r="E331" s="4" t="s">
        <v>340</v>
      </c>
      <c r="F331" s="4" t="s">
        <v>65</v>
      </c>
      <c r="G331" s="13">
        <f>(C331-VLOOKUP(E331,Riders!$A$2:$C$3501,2,FALSE))/365</f>
        <v>26.219178082191782</v>
      </c>
      <c r="H331" s="4" t="s">
        <v>308</v>
      </c>
      <c r="I331" s="4">
        <v>16</v>
      </c>
      <c r="J331" s="4">
        <v>4</v>
      </c>
      <c r="K331" s="4">
        <v>10</v>
      </c>
      <c r="L331" s="4">
        <v>30</v>
      </c>
      <c r="M331" s="4">
        <v>0</v>
      </c>
      <c r="N331" s="4">
        <v>0</v>
      </c>
      <c r="O331" s="4">
        <v>0</v>
      </c>
      <c r="P331" s="4">
        <v>0</v>
      </c>
      <c r="Q331" s="4">
        <v>0</v>
      </c>
      <c r="R331" s="4">
        <v>0</v>
      </c>
      <c r="S331" s="4">
        <v>0</v>
      </c>
      <c r="T331" s="4">
        <v>0</v>
      </c>
      <c r="U331" s="4">
        <v>0</v>
      </c>
      <c r="V331" s="4">
        <v>40</v>
      </c>
      <c r="W331" s="4" t="s">
        <v>308</v>
      </c>
      <c r="X331" s="107">
        <v>1.7037037037037E-2</v>
      </c>
      <c r="Y331">
        <v>48.884</v>
      </c>
    </row>
    <row r="332" spans="1:25" x14ac:dyDescent="0.45">
      <c r="A332" s="4" t="s">
        <v>862</v>
      </c>
      <c r="B332" s="4">
        <v>2021</v>
      </c>
      <c r="C332" s="5">
        <v>44416</v>
      </c>
      <c r="D332" s="4" t="s">
        <v>654</v>
      </c>
      <c r="E332" s="4" t="s">
        <v>236</v>
      </c>
      <c r="F332" s="4" t="s">
        <v>51</v>
      </c>
      <c r="G332" s="13">
        <f>(C332-VLOOKUP(E332,Riders!$A$2:$C$3501,2,FALSE))/365</f>
        <v>25.761643835616439</v>
      </c>
      <c r="H332" s="4" t="s">
        <v>308</v>
      </c>
      <c r="I332" s="4">
        <v>16</v>
      </c>
      <c r="J332" s="4" t="s">
        <v>308</v>
      </c>
      <c r="K332" s="4"/>
      <c r="L332" s="4"/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 t="s">
        <v>308</v>
      </c>
      <c r="X332" s="107">
        <v>1.7037037037037E-2</v>
      </c>
      <c r="Y332">
        <v>48.884</v>
      </c>
    </row>
    <row r="333" spans="1:25" x14ac:dyDescent="0.45">
      <c r="A333" s="4" t="s">
        <v>862</v>
      </c>
      <c r="B333" s="4">
        <v>2021</v>
      </c>
      <c r="C333" s="5">
        <v>44416</v>
      </c>
      <c r="D333" s="4" t="s">
        <v>654</v>
      </c>
      <c r="E333" s="4" t="s">
        <v>268</v>
      </c>
      <c r="F333" s="4" t="s">
        <v>47</v>
      </c>
      <c r="G333" s="13">
        <f>(C333-VLOOKUP(E333,Riders!$A$2:$C$3501,2,FALSE))/365</f>
        <v>24.602739726027398</v>
      </c>
      <c r="H333" s="4" t="s">
        <v>308</v>
      </c>
      <c r="I333" s="4">
        <v>16</v>
      </c>
      <c r="J333" s="4" t="s">
        <v>308</v>
      </c>
      <c r="K333" s="4"/>
      <c r="L333" s="4"/>
      <c r="M333" s="4">
        <v>0</v>
      </c>
      <c r="N333" s="4">
        <v>0</v>
      </c>
      <c r="O333" s="4">
        <v>0</v>
      </c>
      <c r="P333" s="4">
        <v>0</v>
      </c>
      <c r="Q333" s="4">
        <v>0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 t="s">
        <v>308</v>
      </c>
      <c r="X333" s="107">
        <v>1.7037037037037E-2</v>
      </c>
      <c r="Y333">
        <v>48.884</v>
      </c>
    </row>
    <row r="334" spans="1:25" x14ac:dyDescent="0.45">
      <c r="A334" s="4" t="s">
        <v>117</v>
      </c>
      <c r="B334" s="4">
        <v>2021</v>
      </c>
      <c r="C334" s="5">
        <v>44387</v>
      </c>
      <c r="D334" s="4" t="s">
        <v>72</v>
      </c>
      <c r="E334" s="4" t="s">
        <v>222</v>
      </c>
      <c r="F334" s="4" t="s">
        <v>223</v>
      </c>
      <c r="G334" s="13">
        <f>(C334-VLOOKUP(E334,Riders!$A$2:$C$3501,2,FALSE))/365</f>
        <v>22.019178082191782</v>
      </c>
      <c r="H334" s="4">
        <v>1</v>
      </c>
      <c r="I334" s="4">
        <v>38</v>
      </c>
      <c r="J334" s="4">
        <v>36</v>
      </c>
      <c r="K334" s="4">
        <v>40</v>
      </c>
      <c r="L334" s="4">
        <v>114</v>
      </c>
      <c r="M334" s="4">
        <v>2</v>
      </c>
      <c r="N334" s="4">
        <v>2</v>
      </c>
      <c r="O334" s="4">
        <v>2</v>
      </c>
      <c r="P334" s="4">
        <v>3</v>
      </c>
      <c r="Q334" s="4">
        <v>3</v>
      </c>
      <c r="R334" s="4">
        <v>1</v>
      </c>
      <c r="S334" s="4">
        <v>0</v>
      </c>
      <c r="T334" s="4">
        <v>4</v>
      </c>
      <c r="U334" s="4">
        <v>0</v>
      </c>
      <c r="V334" s="4">
        <v>0</v>
      </c>
      <c r="W334" s="4">
        <v>131</v>
      </c>
      <c r="X334" s="107">
        <v>1.8101851851851852E-2</v>
      </c>
      <c r="Y334">
        <v>46.023000000000003</v>
      </c>
    </row>
    <row r="335" spans="1:25" x14ac:dyDescent="0.45">
      <c r="A335" s="4" t="s">
        <v>117</v>
      </c>
      <c r="B335" s="4">
        <v>2021</v>
      </c>
      <c r="C335" s="5">
        <v>44387</v>
      </c>
      <c r="D335" s="4" t="s">
        <v>72</v>
      </c>
      <c r="E335" s="4" t="s">
        <v>242</v>
      </c>
      <c r="F335" s="4" t="s">
        <v>243</v>
      </c>
      <c r="G335" s="13">
        <f>(C335-VLOOKUP(E335,Riders!$A$2:$C$3501,2,FALSE))/365</f>
        <v>26.610958904109587</v>
      </c>
      <c r="H335" s="4">
        <v>2</v>
      </c>
      <c r="I335" s="4">
        <v>30</v>
      </c>
      <c r="J335" s="4">
        <v>40</v>
      </c>
      <c r="K335" s="4">
        <v>36</v>
      </c>
      <c r="L335" s="4">
        <v>106</v>
      </c>
      <c r="M335" s="4">
        <v>0</v>
      </c>
      <c r="N335" s="4">
        <v>5</v>
      </c>
      <c r="O335" s="4">
        <v>0</v>
      </c>
      <c r="P335" s="4">
        <v>2</v>
      </c>
      <c r="Q335" s="4">
        <v>1</v>
      </c>
      <c r="R335" s="4">
        <v>0</v>
      </c>
      <c r="S335" s="4">
        <v>3</v>
      </c>
      <c r="T335" s="4">
        <v>0</v>
      </c>
      <c r="U335" s="4">
        <v>0</v>
      </c>
      <c r="V335" s="4">
        <v>0</v>
      </c>
      <c r="W335" s="4">
        <v>117</v>
      </c>
      <c r="X335" s="107">
        <v>1.8101851851851852E-2</v>
      </c>
      <c r="Y335">
        <v>46.023000000000003</v>
      </c>
    </row>
    <row r="336" spans="1:25" x14ac:dyDescent="0.45">
      <c r="A336" s="4" t="s">
        <v>117</v>
      </c>
      <c r="B336" s="4">
        <v>2021</v>
      </c>
      <c r="C336" s="5">
        <v>44387</v>
      </c>
      <c r="D336" s="4" t="s">
        <v>72</v>
      </c>
      <c r="E336" s="4" t="s">
        <v>291</v>
      </c>
      <c r="F336" s="4" t="s">
        <v>56</v>
      </c>
      <c r="G336" s="13">
        <f>(C336-VLOOKUP(E336,Riders!$A$2:$C$3501,2,FALSE))/365</f>
        <v>20.232876712328768</v>
      </c>
      <c r="H336" s="4">
        <v>3</v>
      </c>
      <c r="I336" s="4">
        <v>32</v>
      </c>
      <c r="J336" s="4">
        <v>38</v>
      </c>
      <c r="K336" s="4">
        <v>26</v>
      </c>
      <c r="L336" s="4">
        <v>96</v>
      </c>
      <c r="M336" s="4">
        <v>1</v>
      </c>
      <c r="N336" s="4">
        <v>3</v>
      </c>
      <c r="O336" s="4">
        <v>1</v>
      </c>
      <c r="P336" s="4">
        <v>0</v>
      </c>
      <c r="Q336" s="4">
        <v>0</v>
      </c>
      <c r="R336" s="4">
        <v>5</v>
      </c>
      <c r="S336" s="4">
        <v>2</v>
      </c>
      <c r="T336" s="4">
        <v>2</v>
      </c>
      <c r="U336" s="4">
        <v>0</v>
      </c>
      <c r="V336" s="4">
        <v>0</v>
      </c>
      <c r="W336" s="4">
        <v>110</v>
      </c>
      <c r="X336" s="107">
        <v>1.81018518518519E-2</v>
      </c>
      <c r="Y336">
        <v>46.023000000000003</v>
      </c>
    </row>
    <row r="337" spans="1:25" x14ac:dyDescent="0.45">
      <c r="A337" s="4" t="s">
        <v>117</v>
      </c>
      <c r="B337" s="4">
        <v>2021</v>
      </c>
      <c r="C337" s="5">
        <v>44387</v>
      </c>
      <c r="D337" s="4" t="s">
        <v>72</v>
      </c>
      <c r="E337" s="4" t="s">
        <v>277</v>
      </c>
      <c r="F337" s="4" t="s">
        <v>278</v>
      </c>
      <c r="G337" s="13">
        <f>(C337-VLOOKUP(E337,Riders!$A$2:$C$3501,2,FALSE))/365</f>
        <v>23.331506849315069</v>
      </c>
      <c r="H337" s="4">
        <v>4</v>
      </c>
      <c r="I337" s="4">
        <v>26</v>
      </c>
      <c r="J337" s="4">
        <v>34</v>
      </c>
      <c r="K337" s="4">
        <v>38</v>
      </c>
      <c r="L337" s="4">
        <v>98</v>
      </c>
      <c r="M337" s="4">
        <v>0</v>
      </c>
      <c r="N337" s="4">
        <v>0</v>
      </c>
      <c r="O337" s="4">
        <v>5</v>
      </c>
      <c r="P337" s="4">
        <v>1</v>
      </c>
      <c r="Q337" s="4">
        <v>0</v>
      </c>
      <c r="R337" s="4">
        <v>0</v>
      </c>
      <c r="S337" s="4">
        <v>0</v>
      </c>
      <c r="T337" s="4">
        <v>0</v>
      </c>
      <c r="U337" s="4">
        <v>0</v>
      </c>
      <c r="V337" s="4">
        <v>0</v>
      </c>
      <c r="W337" s="4">
        <v>104</v>
      </c>
      <c r="X337" s="107">
        <v>1.81018518518519E-2</v>
      </c>
      <c r="Y337">
        <v>46.023000000000003</v>
      </c>
    </row>
    <row r="338" spans="1:25" x14ac:dyDescent="0.45">
      <c r="A338" s="4" t="s">
        <v>117</v>
      </c>
      <c r="B338" s="4">
        <v>2021</v>
      </c>
      <c r="C338" s="5">
        <v>44387</v>
      </c>
      <c r="D338" s="4" t="s">
        <v>72</v>
      </c>
      <c r="E338" s="4" t="s">
        <v>276</v>
      </c>
      <c r="F338" s="4" t="s">
        <v>120</v>
      </c>
      <c r="G338" s="13" t="e">
        <f>(C338-VLOOKUP(E338,Riders!$A$2:$C$3501,2,FALSE))/365</f>
        <v>#N/A</v>
      </c>
      <c r="H338" s="4">
        <v>5</v>
      </c>
      <c r="I338" s="4">
        <v>40</v>
      </c>
      <c r="J338" s="4">
        <v>28</v>
      </c>
      <c r="K338" s="4">
        <v>18</v>
      </c>
      <c r="L338" s="4">
        <v>86</v>
      </c>
      <c r="M338" s="4">
        <v>0</v>
      </c>
      <c r="N338" s="4">
        <v>0</v>
      </c>
      <c r="O338" s="4">
        <v>3</v>
      </c>
      <c r="P338" s="4">
        <v>0</v>
      </c>
      <c r="Q338" s="4">
        <v>0</v>
      </c>
      <c r="R338" s="4">
        <v>2</v>
      </c>
      <c r="S338" s="4">
        <v>0</v>
      </c>
      <c r="T338" s="4">
        <v>10</v>
      </c>
      <c r="U338" s="4">
        <v>0</v>
      </c>
      <c r="V338" s="4">
        <v>0</v>
      </c>
      <c r="W338" s="4">
        <v>101</v>
      </c>
      <c r="X338" s="107">
        <v>1.81018518518519E-2</v>
      </c>
      <c r="Y338">
        <v>46.023000000000003</v>
      </c>
    </row>
    <row r="339" spans="1:25" x14ac:dyDescent="0.45">
      <c r="A339" s="4" t="s">
        <v>117</v>
      </c>
      <c r="B339" s="4">
        <v>2021</v>
      </c>
      <c r="C339" s="5">
        <v>44387</v>
      </c>
      <c r="D339" s="4" t="s">
        <v>72</v>
      </c>
      <c r="E339" s="4" t="s">
        <v>292</v>
      </c>
      <c r="F339" s="4" t="s">
        <v>118</v>
      </c>
      <c r="G339" s="13">
        <f>(C339-VLOOKUP(E339,Riders!$A$2:$C$3501,2,FALSE))/365</f>
        <v>27.783561643835615</v>
      </c>
      <c r="H339" s="4">
        <v>6</v>
      </c>
      <c r="I339" s="4">
        <v>28</v>
      </c>
      <c r="J339" s="4">
        <v>30</v>
      </c>
      <c r="K339" s="4">
        <v>32</v>
      </c>
      <c r="L339" s="4">
        <v>90</v>
      </c>
      <c r="M339" s="4">
        <v>3</v>
      </c>
      <c r="N339" s="4">
        <v>1</v>
      </c>
      <c r="O339" s="4">
        <v>0</v>
      </c>
      <c r="P339" s="4">
        <v>0</v>
      </c>
      <c r="Q339" s="4">
        <v>2</v>
      </c>
      <c r="R339" s="4">
        <v>3</v>
      </c>
      <c r="S339" s="4">
        <v>0</v>
      </c>
      <c r="T339" s="4">
        <v>0</v>
      </c>
      <c r="U339" s="4">
        <v>0</v>
      </c>
      <c r="V339" s="4">
        <v>0</v>
      </c>
      <c r="W339" s="4">
        <v>99</v>
      </c>
      <c r="X339" s="107">
        <v>1.81018518518519E-2</v>
      </c>
      <c r="Y339">
        <v>46.023000000000003</v>
      </c>
    </row>
    <row r="340" spans="1:25" x14ac:dyDescent="0.45">
      <c r="A340" s="4" t="s">
        <v>117</v>
      </c>
      <c r="B340" s="4">
        <v>2021</v>
      </c>
      <c r="C340" s="5">
        <v>44387</v>
      </c>
      <c r="D340" s="4" t="s">
        <v>72</v>
      </c>
      <c r="E340" s="4" t="s">
        <v>290</v>
      </c>
      <c r="F340" s="4" t="s">
        <v>232</v>
      </c>
      <c r="G340" s="13">
        <f>(C340-VLOOKUP(E340,Riders!$A$2:$C$3501,2,FALSE))/365</f>
        <v>22.852054794520548</v>
      </c>
      <c r="H340" s="4">
        <v>7</v>
      </c>
      <c r="I340" s="4">
        <v>36</v>
      </c>
      <c r="J340" s="4">
        <v>24</v>
      </c>
      <c r="K340" s="4">
        <v>28</v>
      </c>
      <c r="L340" s="4">
        <v>88</v>
      </c>
      <c r="M340" s="4">
        <v>0</v>
      </c>
      <c r="N340" s="4">
        <v>0</v>
      </c>
      <c r="O340" s="4">
        <v>0</v>
      </c>
      <c r="P340" s="4">
        <v>5</v>
      </c>
      <c r="Q340" s="4">
        <v>0</v>
      </c>
      <c r="R340" s="4">
        <v>0</v>
      </c>
      <c r="S340" s="4">
        <v>1</v>
      </c>
      <c r="T340" s="4">
        <v>0</v>
      </c>
      <c r="U340" s="4">
        <v>0</v>
      </c>
      <c r="V340" s="4">
        <v>0</v>
      </c>
      <c r="W340" s="4">
        <v>94</v>
      </c>
      <c r="X340" s="107">
        <v>1.81018518518519E-2</v>
      </c>
      <c r="Y340">
        <v>46.023000000000003</v>
      </c>
    </row>
    <row r="341" spans="1:25" x14ac:dyDescent="0.45">
      <c r="A341" s="4" t="s">
        <v>117</v>
      </c>
      <c r="B341" s="4">
        <v>2021</v>
      </c>
      <c r="C341" s="5">
        <v>44387</v>
      </c>
      <c r="D341" s="4" t="s">
        <v>72</v>
      </c>
      <c r="E341" s="4" t="s">
        <v>281</v>
      </c>
      <c r="F341" s="4" t="s">
        <v>124</v>
      </c>
      <c r="G341" s="13">
        <f>(C341-VLOOKUP(E341,Riders!$A$2:$C$3501,2,FALSE))/365</f>
        <v>27.238356164383561</v>
      </c>
      <c r="H341" s="4">
        <v>8</v>
      </c>
      <c r="I341" s="4">
        <v>14</v>
      </c>
      <c r="J341" s="4">
        <v>26</v>
      </c>
      <c r="K341" s="4">
        <v>24</v>
      </c>
      <c r="L341" s="4">
        <v>64</v>
      </c>
      <c r="M341" s="4">
        <v>0</v>
      </c>
      <c r="N341" s="4">
        <v>0</v>
      </c>
      <c r="O341" s="4">
        <v>0</v>
      </c>
      <c r="P341" s="4">
        <v>0</v>
      </c>
      <c r="Q341" s="4">
        <v>5</v>
      </c>
      <c r="R341" s="4">
        <v>0</v>
      </c>
      <c r="S341" s="4">
        <v>0</v>
      </c>
      <c r="T341" s="4">
        <v>0</v>
      </c>
      <c r="U341" s="4">
        <v>20</v>
      </c>
      <c r="V341" s="4">
        <v>0</v>
      </c>
      <c r="W341" s="4">
        <v>89</v>
      </c>
      <c r="X341" s="107">
        <v>1.81018518518519E-2</v>
      </c>
      <c r="Y341">
        <v>46.023000000000003</v>
      </c>
    </row>
    <row r="342" spans="1:25" x14ac:dyDescent="0.45">
      <c r="A342" s="4" t="s">
        <v>117</v>
      </c>
      <c r="B342" s="4">
        <v>2021</v>
      </c>
      <c r="C342" s="5">
        <v>44387</v>
      </c>
      <c r="D342" s="4" t="s">
        <v>72</v>
      </c>
      <c r="E342" s="4" t="s">
        <v>293</v>
      </c>
      <c r="F342" s="4" t="s">
        <v>172</v>
      </c>
      <c r="G342" s="13">
        <f>(C342-VLOOKUP(E342,Riders!$A$2:$C$3501,2,FALSE))/365</f>
        <v>22.038356164383561</v>
      </c>
      <c r="H342" s="4">
        <v>9</v>
      </c>
      <c r="I342" s="4">
        <v>24</v>
      </c>
      <c r="J342" s="4">
        <v>16</v>
      </c>
      <c r="K342" s="4">
        <v>34</v>
      </c>
      <c r="L342" s="4">
        <v>74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>
        <v>6</v>
      </c>
      <c r="U342" s="4">
        <v>0</v>
      </c>
      <c r="V342" s="4">
        <v>0</v>
      </c>
      <c r="W342" s="4">
        <v>80</v>
      </c>
      <c r="X342" s="107">
        <v>1.81018518518519E-2</v>
      </c>
      <c r="Y342">
        <v>46.023000000000003</v>
      </c>
    </row>
    <row r="343" spans="1:25" x14ac:dyDescent="0.45">
      <c r="A343" s="4" t="s">
        <v>117</v>
      </c>
      <c r="B343" s="4">
        <v>2021</v>
      </c>
      <c r="C343" s="5">
        <v>44387</v>
      </c>
      <c r="D343" s="4" t="s">
        <v>72</v>
      </c>
      <c r="E343" s="4" t="s">
        <v>1415</v>
      </c>
      <c r="F343" s="4" t="s">
        <v>230</v>
      </c>
      <c r="G343" s="13">
        <f>(C343-VLOOKUP(E343,Riders!$A$2:$C$3501,2,FALSE))/365</f>
        <v>31.443835616438356</v>
      </c>
      <c r="H343" s="4">
        <v>10</v>
      </c>
      <c r="I343" s="4">
        <v>34</v>
      </c>
      <c r="J343" s="4">
        <v>22</v>
      </c>
      <c r="K343" s="4">
        <v>22</v>
      </c>
      <c r="L343" s="4">
        <v>78</v>
      </c>
      <c r="M343" s="4">
        <v>0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78</v>
      </c>
      <c r="X343" s="107">
        <v>1.81018518518519E-2</v>
      </c>
      <c r="Y343">
        <v>46.023000000000003</v>
      </c>
    </row>
    <row r="344" spans="1:25" x14ac:dyDescent="0.45">
      <c r="A344" s="4" t="s">
        <v>117</v>
      </c>
      <c r="B344" s="4">
        <v>2021</v>
      </c>
      <c r="C344" s="5">
        <v>44387</v>
      </c>
      <c r="D344" s="4" t="s">
        <v>72</v>
      </c>
      <c r="E344" s="4" t="s">
        <v>260</v>
      </c>
      <c r="F344" s="4" t="s">
        <v>238</v>
      </c>
      <c r="G344" s="13">
        <f>(C344-VLOOKUP(E344,Riders!$A$2:$C$3501,2,FALSE))/365</f>
        <v>27.509589041095889</v>
      </c>
      <c r="H344" s="4">
        <v>11</v>
      </c>
      <c r="I344" s="4">
        <v>18</v>
      </c>
      <c r="J344" s="4">
        <v>12</v>
      </c>
      <c r="K344" s="4">
        <v>16</v>
      </c>
      <c r="L344" s="4">
        <v>46</v>
      </c>
      <c r="M344" s="4">
        <v>0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4">
        <v>0</v>
      </c>
      <c r="T344" s="4">
        <v>0</v>
      </c>
      <c r="U344" s="4">
        <v>0</v>
      </c>
      <c r="V344" s="4">
        <v>0</v>
      </c>
      <c r="W344" s="4">
        <v>46</v>
      </c>
      <c r="X344" s="107">
        <v>1.81018518518519E-2</v>
      </c>
      <c r="Y344">
        <v>46.023000000000003</v>
      </c>
    </row>
    <row r="345" spans="1:25" x14ac:dyDescent="0.45">
      <c r="A345" s="4" t="s">
        <v>117</v>
      </c>
      <c r="B345" s="4">
        <v>2021</v>
      </c>
      <c r="C345" s="5">
        <v>44387</v>
      </c>
      <c r="D345" s="4" t="s">
        <v>72</v>
      </c>
      <c r="E345" s="4" t="s">
        <v>294</v>
      </c>
      <c r="F345" s="4" t="s">
        <v>295</v>
      </c>
      <c r="G345" s="13">
        <f>(C345-VLOOKUP(E345,Riders!$A$2:$C$3501,2,FALSE))/365</f>
        <v>23.739726027397261</v>
      </c>
      <c r="H345" s="4">
        <v>12</v>
      </c>
      <c r="I345" s="4">
        <v>22</v>
      </c>
      <c r="J345" s="4">
        <v>10</v>
      </c>
      <c r="K345" s="4">
        <v>14</v>
      </c>
      <c r="L345" s="4">
        <v>46</v>
      </c>
      <c r="M345" s="4">
        <v>0</v>
      </c>
      <c r="N345" s="4">
        <v>0</v>
      </c>
      <c r="O345" s="4">
        <v>0</v>
      </c>
      <c r="P345" s="4">
        <v>0</v>
      </c>
      <c r="Q345" s="4">
        <v>0</v>
      </c>
      <c r="R345" s="4">
        <v>0</v>
      </c>
      <c r="S345" s="4">
        <v>0</v>
      </c>
      <c r="T345" s="4">
        <v>0</v>
      </c>
      <c r="U345" s="4">
        <v>0</v>
      </c>
      <c r="V345" s="4">
        <v>0</v>
      </c>
      <c r="W345" s="4">
        <v>46</v>
      </c>
      <c r="X345" s="107">
        <v>1.81018518518519E-2</v>
      </c>
      <c r="Y345">
        <v>46.023000000000003</v>
      </c>
    </row>
    <row r="346" spans="1:25" x14ac:dyDescent="0.45">
      <c r="A346" s="4" t="s">
        <v>117</v>
      </c>
      <c r="B346" s="4">
        <v>2021</v>
      </c>
      <c r="C346" s="5">
        <v>44387</v>
      </c>
      <c r="D346" s="4" t="s">
        <v>72</v>
      </c>
      <c r="E346" s="4" t="s">
        <v>234</v>
      </c>
      <c r="F346" s="4" t="s">
        <v>235</v>
      </c>
      <c r="G346" s="13">
        <f>(C346-VLOOKUP(E346,Riders!$A$2:$C$3501,2,FALSE))/365</f>
        <v>24.805479452054794</v>
      </c>
      <c r="H346" s="4">
        <v>13</v>
      </c>
      <c r="I346" s="4">
        <v>16</v>
      </c>
      <c r="J346" s="4">
        <v>20</v>
      </c>
      <c r="K346" s="4">
        <v>20</v>
      </c>
      <c r="L346" s="4">
        <v>56</v>
      </c>
      <c r="M346" s="4">
        <v>5</v>
      </c>
      <c r="N346" s="4">
        <v>0</v>
      </c>
      <c r="O346" s="4">
        <v>0</v>
      </c>
      <c r="P346" s="4">
        <v>0</v>
      </c>
      <c r="Q346" s="4">
        <v>0</v>
      </c>
      <c r="R346" s="4">
        <v>0</v>
      </c>
      <c r="S346" s="4">
        <v>5</v>
      </c>
      <c r="T346" s="4">
        <v>0</v>
      </c>
      <c r="U346" s="4">
        <v>0</v>
      </c>
      <c r="V346" s="4">
        <v>20</v>
      </c>
      <c r="W346" s="4">
        <v>46</v>
      </c>
      <c r="X346" s="107">
        <v>1.81018518518519E-2</v>
      </c>
      <c r="Y346">
        <v>46.023000000000003</v>
      </c>
    </row>
    <row r="347" spans="1:25" x14ac:dyDescent="0.45">
      <c r="A347" s="4" t="s">
        <v>117</v>
      </c>
      <c r="B347" s="4">
        <v>2021</v>
      </c>
      <c r="C347" s="5">
        <v>44387</v>
      </c>
      <c r="D347" s="4" t="s">
        <v>72</v>
      </c>
      <c r="E347" s="3" t="s">
        <v>253</v>
      </c>
      <c r="F347" s="4" t="s">
        <v>254</v>
      </c>
      <c r="G347" s="13">
        <f>(C347-VLOOKUP(E347,Riders!$A$2:$C$3501,2,FALSE))/365</f>
        <v>25.991780821917807</v>
      </c>
      <c r="H347" s="4">
        <v>14</v>
      </c>
      <c r="I347" s="4">
        <v>12</v>
      </c>
      <c r="J347" s="4">
        <v>14</v>
      </c>
      <c r="K347" s="4">
        <v>12</v>
      </c>
      <c r="L347" s="4">
        <v>38</v>
      </c>
      <c r="M347" s="4">
        <v>0</v>
      </c>
      <c r="N347" s="4">
        <v>0</v>
      </c>
      <c r="O347" s="4">
        <v>0</v>
      </c>
      <c r="P347" s="4">
        <v>0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38</v>
      </c>
      <c r="X347" s="107">
        <v>1.81018518518519E-2</v>
      </c>
      <c r="Y347">
        <v>46.023000000000003</v>
      </c>
    </row>
    <row r="348" spans="1:25" x14ac:dyDescent="0.45">
      <c r="A348" s="4" t="s">
        <v>117</v>
      </c>
      <c r="B348" s="4">
        <v>2021</v>
      </c>
      <c r="C348" s="5">
        <v>44387</v>
      </c>
      <c r="D348" s="4" t="s">
        <v>72</v>
      </c>
      <c r="E348" s="4" t="s">
        <v>297</v>
      </c>
      <c r="F348" s="4" t="s">
        <v>31</v>
      </c>
      <c r="G348" s="13">
        <f>(C348-VLOOKUP(E348,Riders!$A$2:$C$3501,2,FALSE))/365</f>
        <v>22.010958904109589</v>
      </c>
      <c r="H348" s="4">
        <v>15</v>
      </c>
      <c r="I348" s="4">
        <v>10</v>
      </c>
      <c r="J348" s="4">
        <v>32</v>
      </c>
      <c r="K348" s="4">
        <v>10</v>
      </c>
      <c r="L348" s="4">
        <v>52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20</v>
      </c>
      <c r="W348" s="4">
        <v>32</v>
      </c>
      <c r="X348" s="107">
        <v>1.81018518518519E-2</v>
      </c>
      <c r="Y348">
        <v>46.023000000000003</v>
      </c>
    </row>
    <row r="349" spans="1:25" x14ac:dyDescent="0.45">
      <c r="A349" s="4" t="s">
        <v>117</v>
      </c>
      <c r="B349" s="4">
        <v>2021</v>
      </c>
      <c r="C349" s="5">
        <v>44387</v>
      </c>
      <c r="D349" s="4" t="s">
        <v>72</v>
      </c>
      <c r="E349" s="4" t="s">
        <v>296</v>
      </c>
      <c r="F349" s="4" t="s">
        <v>49</v>
      </c>
      <c r="G349" s="13" t="e">
        <f>(C349-VLOOKUP(E349,Riders!$A$2:$C$3501,2,FALSE))/365</f>
        <v>#N/A</v>
      </c>
      <c r="H349" s="4" t="s">
        <v>308</v>
      </c>
      <c r="I349" s="4">
        <v>20</v>
      </c>
      <c r="J349" s="4">
        <v>18</v>
      </c>
      <c r="K349" s="4">
        <v>30</v>
      </c>
      <c r="L349" s="4">
        <v>68</v>
      </c>
      <c r="M349" s="4">
        <v>0</v>
      </c>
      <c r="N349" s="4">
        <v>0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>
        <v>0</v>
      </c>
      <c r="U349" s="4">
        <v>0</v>
      </c>
      <c r="V349" s="4">
        <v>0</v>
      </c>
      <c r="W349" s="4" t="s">
        <v>308</v>
      </c>
      <c r="X349" s="107">
        <v>1.81018518518519E-2</v>
      </c>
      <c r="Y349">
        <v>46.023000000000003</v>
      </c>
    </row>
    <row r="350" spans="1:25" x14ac:dyDescent="0.45">
      <c r="A350" s="1" t="s">
        <v>131</v>
      </c>
      <c r="B350" s="1">
        <v>2020</v>
      </c>
      <c r="C350" s="2">
        <v>43889</v>
      </c>
      <c r="D350" s="1" t="s">
        <v>13</v>
      </c>
      <c r="E350" s="1" t="s">
        <v>221</v>
      </c>
      <c r="F350" s="1" t="s">
        <v>40</v>
      </c>
      <c r="G350" s="13">
        <f>(C350-VLOOKUP(E350,Riders!$A$2:$C$3501,2,FALSE))/365</f>
        <v>22.901369863013699</v>
      </c>
      <c r="H350" s="1">
        <v>1</v>
      </c>
      <c r="I350" s="1">
        <v>40</v>
      </c>
      <c r="J350" s="1">
        <v>38</v>
      </c>
      <c r="K350" s="1">
        <v>36</v>
      </c>
      <c r="L350" s="1">
        <v>114</v>
      </c>
      <c r="M350" s="1">
        <v>5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2</v>
      </c>
      <c r="T350" s="1">
        <v>0</v>
      </c>
      <c r="U350" s="1">
        <v>0</v>
      </c>
      <c r="V350" s="1">
        <v>0</v>
      </c>
      <c r="W350" s="1">
        <v>121</v>
      </c>
      <c r="X350" s="107">
        <v>1.7141203703703704E-2</v>
      </c>
      <c r="Y350">
        <v>48.603000000000002</v>
      </c>
    </row>
    <row r="351" spans="1:25" x14ac:dyDescent="0.45">
      <c r="A351" s="1" t="s">
        <v>131</v>
      </c>
      <c r="B351" s="1">
        <v>2020</v>
      </c>
      <c r="C351" s="2">
        <v>43889</v>
      </c>
      <c r="D351" s="1" t="s">
        <v>13</v>
      </c>
      <c r="E351" s="1" t="s">
        <v>298</v>
      </c>
      <c r="F351" s="1" t="s">
        <v>53</v>
      </c>
      <c r="G351" s="13">
        <f>(C351-VLOOKUP(E351,Riders!$A$2:$C$3501,2,FALSE))/365</f>
        <v>20.61917808219178</v>
      </c>
      <c r="H351" s="1">
        <v>2</v>
      </c>
      <c r="I351" s="1">
        <v>32</v>
      </c>
      <c r="J351" s="1">
        <v>24</v>
      </c>
      <c r="K351" s="1">
        <v>38</v>
      </c>
      <c r="L351" s="1">
        <v>94</v>
      </c>
      <c r="M351" s="1">
        <v>0</v>
      </c>
      <c r="N351" s="1">
        <v>1</v>
      </c>
      <c r="O351" s="1">
        <v>0</v>
      </c>
      <c r="P351" s="1">
        <v>0</v>
      </c>
      <c r="Q351" s="1">
        <v>3</v>
      </c>
      <c r="R351" s="1">
        <v>0</v>
      </c>
      <c r="S351" s="1">
        <v>1</v>
      </c>
      <c r="T351" s="1">
        <v>10</v>
      </c>
      <c r="U351" s="1">
        <v>0</v>
      </c>
      <c r="V351" s="1">
        <v>0</v>
      </c>
      <c r="W351" s="1">
        <v>109</v>
      </c>
      <c r="X351" s="107">
        <v>1.7141203703703704E-2</v>
      </c>
      <c r="Y351">
        <v>48.603000000000002</v>
      </c>
    </row>
    <row r="352" spans="1:25" x14ac:dyDescent="0.45">
      <c r="A352" s="1" t="s">
        <v>131</v>
      </c>
      <c r="B352" s="1">
        <v>2020</v>
      </c>
      <c r="C352" s="2">
        <v>43889</v>
      </c>
      <c r="D352" s="1" t="s">
        <v>13</v>
      </c>
      <c r="E352" s="1" t="s">
        <v>268</v>
      </c>
      <c r="F352" s="1" t="s">
        <v>47</v>
      </c>
      <c r="G352" s="13">
        <f>(C352-VLOOKUP(E352,Riders!$A$2:$C$3501,2,FALSE))/365</f>
        <v>23.158904109589042</v>
      </c>
      <c r="H352" s="1">
        <v>3</v>
      </c>
      <c r="I352" s="1">
        <v>30</v>
      </c>
      <c r="J352" s="1">
        <v>30</v>
      </c>
      <c r="K352" s="1">
        <v>26</v>
      </c>
      <c r="L352" s="1">
        <v>86</v>
      </c>
      <c r="M352" s="1">
        <v>0</v>
      </c>
      <c r="N352" s="1">
        <v>3</v>
      </c>
      <c r="O352" s="1">
        <v>0</v>
      </c>
      <c r="P352" s="1">
        <v>0</v>
      </c>
      <c r="Q352" s="1">
        <v>0</v>
      </c>
      <c r="R352" s="1">
        <v>0</v>
      </c>
      <c r="S352" s="1">
        <v>5</v>
      </c>
      <c r="T352" s="1">
        <v>6</v>
      </c>
      <c r="U352" s="1">
        <v>0</v>
      </c>
      <c r="V352" s="1">
        <v>0</v>
      </c>
      <c r="W352" s="1">
        <v>100</v>
      </c>
      <c r="X352" s="107">
        <v>1.71412037037037E-2</v>
      </c>
      <c r="Y352">
        <v>48.603000000000002</v>
      </c>
    </row>
    <row r="353" spans="1:25" x14ac:dyDescent="0.45">
      <c r="A353" s="1" t="s">
        <v>131</v>
      </c>
      <c r="B353" s="1">
        <v>2020</v>
      </c>
      <c r="C353" s="2">
        <v>43889</v>
      </c>
      <c r="D353" s="1" t="s">
        <v>13</v>
      </c>
      <c r="E353" s="1" t="s">
        <v>222</v>
      </c>
      <c r="F353" s="1" t="s">
        <v>223</v>
      </c>
      <c r="G353" s="13">
        <f>(C353-VLOOKUP(E353,Riders!$A$2:$C$3501,2,FALSE))/365</f>
        <v>20.654794520547945</v>
      </c>
      <c r="H353" s="1">
        <v>4</v>
      </c>
      <c r="I353" s="1">
        <v>34</v>
      </c>
      <c r="J353" s="1">
        <v>22</v>
      </c>
      <c r="K353" s="1">
        <v>32</v>
      </c>
      <c r="L353" s="1">
        <v>88</v>
      </c>
      <c r="M353" s="1">
        <v>0</v>
      </c>
      <c r="N353" s="1">
        <v>0</v>
      </c>
      <c r="O353" s="1">
        <v>0</v>
      </c>
      <c r="P353" s="1">
        <v>3</v>
      </c>
      <c r="Q353" s="1">
        <v>1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92</v>
      </c>
      <c r="X353" s="107">
        <v>1.71412037037037E-2</v>
      </c>
      <c r="Y353">
        <v>48.603000000000002</v>
      </c>
    </row>
    <row r="354" spans="1:25" x14ac:dyDescent="0.45">
      <c r="A354" s="1" t="s">
        <v>131</v>
      </c>
      <c r="B354" s="1">
        <v>2020</v>
      </c>
      <c r="C354" s="2">
        <v>43889</v>
      </c>
      <c r="D354" s="1" t="s">
        <v>13</v>
      </c>
      <c r="E354" s="1" t="s">
        <v>214</v>
      </c>
      <c r="F354" s="1" t="s">
        <v>67</v>
      </c>
      <c r="G354" s="13">
        <f>(C354-VLOOKUP(E354,Riders!$A$2:$C$3501,2,FALSE))/365</f>
        <v>25.197260273972603</v>
      </c>
      <c r="H354" s="1">
        <v>5</v>
      </c>
      <c r="I354" s="1">
        <v>38</v>
      </c>
      <c r="J354" s="1">
        <v>34</v>
      </c>
      <c r="K354" s="1">
        <v>2</v>
      </c>
      <c r="L354" s="1">
        <v>74</v>
      </c>
      <c r="M354" s="1">
        <v>0</v>
      </c>
      <c r="N354" s="1">
        <v>0</v>
      </c>
      <c r="O354" s="1">
        <v>5</v>
      </c>
      <c r="P354" s="1">
        <v>1</v>
      </c>
      <c r="Q354" s="1">
        <v>5</v>
      </c>
      <c r="R354" s="1">
        <v>0</v>
      </c>
      <c r="S354" s="1">
        <v>0</v>
      </c>
      <c r="T354" s="1">
        <v>0</v>
      </c>
      <c r="U354" s="1">
        <v>0</v>
      </c>
      <c r="V354" s="1">
        <v>0</v>
      </c>
      <c r="W354" s="1">
        <v>85</v>
      </c>
      <c r="X354" s="107">
        <v>1.71412037037037E-2</v>
      </c>
      <c r="Y354">
        <v>48.603000000000002</v>
      </c>
    </row>
    <row r="355" spans="1:25" x14ac:dyDescent="0.45">
      <c r="A355" s="1" t="s">
        <v>131</v>
      </c>
      <c r="B355" s="1">
        <v>2020</v>
      </c>
      <c r="C355" s="2">
        <v>43889</v>
      </c>
      <c r="D355" s="1" t="s">
        <v>13</v>
      </c>
      <c r="E355" s="1" t="s">
        <v>237</v>
      </c>
      <c r="F355" s="1" t="s">
        <v>238</v>
      </c>
      <c r="G355" s="13">
        <f>(C355-VLOOKUP(E355,Riders!$A$2:$C$3501,2,FALSE))/365</f>
        <v>23.780821917808218</v>
      </c>
      <c r="H355" s="1">
        <v>6</v>
      </c>
      <c r="I355" s="1">
        <v>12</v>
      </c>
      <c r="J355" s="1">
        <v>36</v>
      </c>
      <c r="K355" s="1">
        <v>28</v>
      </c>
      <c r="L355" s="1">
        <v>76</v>
      </c>
      <c r="M355" s="1">
        <v>3</v>
      </c>
      <c r="N355" s="1">
        <v>0</v>
      </c>
      <c r="O355" s="1">
        <v>3</v>
      </c>
      <c r="P355" s="1">
        <v>2</v>
      </c>
      <c r="Q355" s="1">
        <v>0</v>
      </c>
      <c r="R355" s="1">
        <v>1</v>
      </c>
      <c r="S355" s="1">
        <v>0</v>
      </c>
      <c r="T355" s="1">
        <v>0</v>
      </c>
      <c r="U355" s="1">
        <v>0</v>
      </c>
      <c r="V355" s="1">
        <v>0</v>
      </c>
      <c r="W355" s="1">
        <v>85</v>
      </c>
      <c r="X355" s="107">
        <v>1.71412037037037E-2</v>
      </c>
      <c r="Y355">
        <v>48.603000000000002</v>
      </c>
    </row>
    <row r="356" spans="1:25" x14ac:dyDescent="0.45">
      <c r="A356" s="1" t="s">
        <v>131</v>
      </c>
      <c r="B356" s="1">
        <v>2020</v>
      </c>
      <c r="C356" s="2">
        <v>43889</v>
      </c>
      <c r="D356" s="1" t="s">
        <v>13</v>
      </c>
      <c r="E356" s="1" t="s">
        <v>306</v>
      </c>
      <c r="F356" s="1" t="s">
        <v>19</v>
      </c>
      <c r="G356" s="13">
        <f>(C356-VLOOKUP(E356,Riders!$A$2:$C$3501,2,FALSE))/365</f>
        <v>37.397260273972606</v>
      </c>
      <c r="H356" s="1">
        <v>7</v>
      </c>
      <c r="I356" s="1" t="s">
        <v>207</v>
      </c>
      <c r="J356" s="1">
        <v>32</v>
      </c>
      <c r="K356" s="1">
        <v>40</v>
      </c>
      <c r="L356" s="1">
        <v>76</v>
      </c>
      <c r="M356" s="1">
        <v>0</v>
      </c>
      <c r="N356" s="1">
        <v>2</v>
      </c>
      <c r="O356" s="1">
        <v>0</v>
      </c>
      <c r="P356" s="1">
        <v>0</v>
      </c>
      <c r="Q356" s="1">
        <v>2</v>
      </c>
      <c r="R356" s="1">
        <v>0</v>
      </c>
      <c r="S356" s="1">
        <v>3</v>
      </c>
      <c r="T356" s="1">
        <v>0</v>
      </c>
      <c r="U356" s="1">
        <v>0</v>
      </c>
      <c r="V356" s="1">
        <v>0</v>
      </c>
      <c r="W356" s="1">
        <v>83</v>
      </c>
      <c r="X356" s="107">
        <v>1.71412037037037E-2</v>
      </c>
      <c r="Y356">
        <v>48.603000000000002</v>
      </c>
    </row>
    <row r="357" spans="1:25" x14ac:dyDescent="0.45">
      <c r="A357" s="1" t="s">
        <v>131</v>
      </c>
      <c r="B357" s="1">
        <v>2020</v>
      </c>
      <c r="C357" s="2">
        <v>43889</v>
      </c>
      <c r="D357" s="1" t="s">
        <v>13</v>
      </c>
      <c r="E357" s="1" t="s">
        <v>301</v>
      </c>
      <c r="F357" s="1" t="s">
        <v>51</v>
      </c>
      <c r="G357" s="13">
        <f>(C357-VLOOKUP(E357,Riders!$A$2:$C$3501,2,FALSE))/365</f>
        <v>29.980821917808218</v>
      </c>
      <c r="H357" s="1">
        <v>8</v>
      </c>
      <c r="I357" s="1">
        <v>20</v>
      </c>
      <c r="J357" s="1">
        <v>28</v>
      </c>
      <c r="K357" s="1">
        <v>34</v>
      </c>
      <c r="L357" s="1">
        <v>82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82</v>
      </c>
      <c r="X357" s="107">
        <v>1.71412037037037E-2</v>
      </c>
      <c r="Y357">
        <v>48.603000000000002</v>
      </c>
    </row>
    <row r="358" spans="1:25" x14ac:dyDescent="0.45">
      <c r="A358" s="1" t="s">
        <v>131</v>
      </c>
      <c r="B358" s="1">
        <v>2020</v>
      </c>
      <c r="C358" s="2">
        <v>43889</v>
      </c>
      <c r="D358" s="1" t="s">
        <v>13</v>
      </c>
      <c r="E358" s="1" t="s">
        <v>219</v>
      </c>
      <c r="F358" s="1" t="s">
        <v>220</v>
      </c>
      <c r="G358" s="13">
        <f>(C358-VLOOKUP(E358,Riders!$A$2:$C$3501,2,FALSE))/365</f>
        <v>27.520547945205479</v>
      </c>
      <c r="H358" s="1">
        <v>9</v>
      </c>
      <c r="I358" s="1">
        <v>18</v>
      </c>
      <c r="J358" s="1">
        <v>18</v>
      </c>
      <c r="K358" s="1">
        <v>24</v>
      </c>
      <c r="L358" s="1">
        <v>60</v>
      </c>
      <c r="M358" s="1">
        <v>0</v>
      </c>
      <c r="N358" s="1">
        <v>0</v>
      </c>
      <c r="O358" s="1">
        <v>1</v>
      </c>
      <c r="P358" s="1">
        <v>0</v>
      </c>
      <c r="Q358" s="1">
        <v>0</v>
      </c>
      <c r="R358" s="1">
        <v>5</v>
      </c>
      <c r="S358" s="1">
        <v>0</v>
      </c>
      <c r="T358" s="1">
        <v>0</v>
      </c>
      <c r="U358" s="1">
        <v>0</v>
      </c>
      <c r="V358" s="1">
        <v>0</v>
      </c>
      <c r="W358" s="1">
        <v>66</v>
      </c>
      <c r="X358" s="107">
        <v>1.71412037037037E-2</v>
      </c>
      <c r="Y358">
        <v>48.603000000000002</v>
      </c>
    </row>
    <row r="359" spans="1:25" x14ac:dyDescent="0.45">
      <c r="A359" s="1" t="s">
        <v>131</v>
      </c>
      <c r="B359" s="1">
        <v>2020</v>
      </c>
      <c r="C359" s="2">
        <v>43889</v>
      </c>
      <c r="D359" s="1" t="s">
        <v>13</v>
      </c>
      <c r="E359" s="1" t="s">
        <v>299</v>
      </c>
      <c r="F359" s="1" t="s">
        <v>38</v>
      </c>
      <c r="G359" s="13">
        <f>(C359-VLOOKUP(E359,Riders!$A$2:$C$3501,2,FALSE))/365</f>
        <v>27.512328767123286</v>
      </c>
      <c r="H359" s="1">
        <v>10</v>
      </c>
      <c r="I359" s="1">
        <v>28</v>
      </c>
      <c r="J359" s="1">
        <v>14</v>
      </c>
      <c r="K359" s="1">
        <v>22</v>
      </c>
      <c r="L359" s="1">
        <v>64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64</v>
      </c>
      <c r="X359" s="107">
        <v>1.71412037037037E-2</v>
      </c>
      <c r="Y359">
        <v>48.603000000000002</v>
      </c>
    </row>
    <row r="360" spans="1:25" x14ac:dyDescent="0.45">
      <c r="A360" s="1" t="s">
        <v>131</v>
      </c>
      <c r="B360" s="1">
        <v>2020</v>
      </c>
      <c r="C360" s="2">
        <v>43889</v>
      </c>
      <c r="D360" s="1" t="s">
        <v>13</v>
      </c>
      <c r="E360" s="1" t="s">
        <v>305</v>
      </c>
      <c r="F360" s="1" t="s">
        <v>172</v>
      </c>
      <c r="G360" s="13">
        <f>(C360-VLOOKUP(E360,Riders!$A$2:$C$3501,2,FALSE))/365</f>
        <v>35.602739726027394</v>
      </c>
      <c r="H360" s="1">
        <v>11</v>
      </c>
      <c r="I360" s="1">
        <v>6</v>
      </c>
      <c r="J360" s="1">
        <v>40</v>
      </c>
      <c r="K360" s="1">
        <v>10</v>
      </c>
      <c r="L360" s="1">
        <v>56</v>
      </c>
      <c r="M360" s="1">
        <v>0</v>
      </c>
      <c r="N360" s="1">
        <v>0</v>
      </c>
      <c r="O360" s="1">
        <v>2</v>
      </c>
      <c r="P360" s="1">
        <v>5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63</v>
      </c>
      <c r="X360" s="107">
        <v>1.71412037037037E-2</v>
      </c>
      <c r="Y360">
        <v>48.603000000000002</v>
      </c>
    </row>
    <row r="361" spans="1:25" x14ac:dyDescent="0.45">
      <c r="A361" s="1" t="s">
        <v>131</v>
      </c>
      <c r="B361" s="1">
        <v>2020</v>
      </c>
      <c r="C361" s="2">
        <v>43889</v>
      </c>
      <c r="D361" s="1" t="s">
        <v>13</v>
      </c>
      <c r="E361" s="1" t="s">
        <v>309</v>
      </c>
      <c r="F361" s="1" t="s">
        <v>25</v>
      </c>
      <c r="G361" s="13">
        <f>(C361-VLOOKUP(E361,Riders!$A$2:$C$3501,2,FALSE))/365</f>
        <v>27.865753424657534</v>
      </c>
      <c r="H361" s="1">
        <v>12</v>
      </c>
      <c r="I361" s="1" t="s">
        <v>308</v>
      </c>
      <c r="J361" s="1">
        <v>26</v>
      </c>
      <c r="K361" s="1">
        <v>20</v>
      </c>
      <c r="L361" s="1">
        <v>48</v>
      </c>
      <c r="M361" s="1">
        <v>0</v>
      </c>
      <c r="N361" s="1">
        <v>5</v>
      </c>
      <c r="O361" s="1">
        <v>0</v>
      </c>
      <c r="P361" s="1">
        <v>0</v>
      </c>
      <c r="Q361" s="1">
        <v>0</v>
      </c>
      <c r="R361" s="1">
        <v>3</v>
      </c>
      <c r="S361" s="1">
        <v>0</v>
      </c>
      <c r="T361" s="1">
        <v>4</v>
      </c>
      <c r="U361" s="1">
        <v>0</v>
      </c>
      <c r="V361" s="1">
        <v>0</v>
      </c>
      <c r="W361" s="1">
        <v>60</v>
      </c>
      <c r="X361" s="107">
        <v>1.71412037037037E-2</v>
      </c>
      <c r="Y361">
        <v>48.603000000000002</v>
      </c>
    </row>
    <row r="362" spans="1:25" x14ac:dyDescent="0.45">
      <c r="A362" s="1" t="s">
        <v>131</v>
      </c>
      <c r="B362" s="1">
        <v>2020</v>
      </c>
      <c r="C362" s="2">
        <v>43889</v>
      </c>
      <c r="D362" s="1" t="s">
        <v>13</v>
      </c>
      <c r="E362" s="1" t="s">
        <v>300</v>
      </c>
      <c r="F362" s="1" t="s">
        <v>56</v>
      </c>
      <c r="G362" s="13">
        <f>(C362-VLOOKUP(E362,Riders!$A$2:$C$3501,2,FALSE))/365</f>
        <v>32.635616438356166</v>
      </c>
      <c r="H362" s="1">
        <v>13</v>
      </c>
      <c r="I362" s="1">
        <v>24</v>
      </c>
      <c r="J362" s="1">
        <v>16</v>
      </c>
      <c r="K362" s="1">
        <v>16</v>
      </c>
      <c r="L362" s="1">
        <v>56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2</v>
      </c>
      <c r="U362" s="1">
        <v>0</v>
      </c>
      <c r="V362" s="1">
        <v>0</v>
      </c>
      <c r="W362" s="1">
        <v>58</v>
      </c>
      <c r="X362" s="107">
        <v>1.71412037037037E-2</v>
      </c>
      <c r="Y362">
        <v>48.603000000000002</v>
      </c>
    </row>
    <row r="363" spans="1:25" x14ac:dyDescent="0.45">
      <c r="A363" s="1" t="s">
        <v>131</v>
      </c>
      <c r="B363" s="1">
        <v>2020</v>
      </c>
      <c r="C363" s="2">
        <v>43889</v>
      </c>
      <c r="D363" s="1" t="s">
        <v>13</v>
      </c>
      <c r="E363" s="1" t="s">
        <v>270</v>
      </c>
      <c r="F363" s="1" t="s">
        <v>36</v>
      </c>
      <c r="G363" s="13">
        <f>(C363-VLOOKUP(E363,Riders!$A$2:$C$3501,2,FALSE))/365</f>
        <v>25.454794520547946</v>
      </c>
      <c r="H363" s="1">
        <v>14</v>
      </c>
      <c r="I363" s="1">
        <v>26</v>
      </c>
      <c r="J363" s="1">
        <v>20</v>
      </c>
      <c r="K363" s="1">
        <v>30</v>
      </c>
      <c r="L363" s="1">
        <v>76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20</v>
      </c>
      <c r="W363" s="1">
        <v>56</v>
      </c>
      <c r="X363" s="107">
        <v>1.71412037037037E-2</v>
      </c>
      <c r="Y363">
        <v>48.603000000000002</v>
      </c>
    </row>
    <row r="364" spans="1:25" x14ac:dyDescent="0.45">
      <c r="A364" s="1" t="s">
        <v>131</v>
      </c>
      <c r="B364" s="1">
        <v>2020</v>
      </c>
      <c r="C364" s="2">
        <v>43889</v>
      </c>
      <c r="D364" s="1" t="s">
        <v>13</v>
      </c>
      <c r="E364" s="1" t="s">
        <v>215</v>
      </c>
      <c r="F364" s="1" t="s">
        <v>17</v>
      </c>
      <c r="G364" s="13">
        <f>(C364-VLOOKUP(E364,Riders!$A$2:$C$3501,2,FALSE))/365</f>
        <v>21.142465753424659</v>
      </c>
      <c r="H364" s="1">
        <v>15</v>
      </c>
      <c r="I364" s="1">
        <v>36</v>
      </c>
      <c r="J364" s="1">
        <v>10</v>
      </c>
      <c r="K364" s="1">
        <v>8</v>
      </c>
      <c r="L364" s="1">
        <v>54</v>
      </c>
      <c r="M364" s="1">
        <v>1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55</v>
      </c>
      <c r="X364" s="107">
        <v>1.71412037037037E-2</v>
      </c>
      <c r="Y364">
        <v>48.603000000000002</v>
      </c>
    </row>
    <row r="365" spans="1:25" x14ac:dyDescent="0.45">
      <c r="A365" s="1" t="s">
        <v>131</v>
      </c>
      <c r="B365" s="1">
        <v>2020</v>
      </c>
      <c r="C365" s="2">
        <v>43889</v>
      </c>
      <c r="D365" s="1" t="s">
        <v>13</v>
      </c>
      <c r="E365" s="1" t="s">
        <v>304</v>
      </c>
      <c r="F365" s="1" t="s">
        <v>29</v>
      </c>
      <c r="G365" s="13">
        <f>(C365-VLOOKUP(E365,Riders!$A$2:$C$3501,2,FALSE))/365</f>
        <v>23.246575342465754</v>
      </c>
      <c r="H365" s="1">
        <v>16</v>
      </c>
      <c r="I365" s="1">
        <v>8</v>
      </c>
      <c r="J365" s="1">
        <v>12</v>
      </c>
      <c r="K365" s="1">
        <v>14</v>
      </c>
      <c r="L365" s="1">
        <v>34</v>
      </c>
      <c r="M365" s="1">
        <v>2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36</v>
      </c>
      <c r="X365" s="107">
        <v>1.71412037037037E-2</v>
      </c>
      <c r="Y365">
        <v>48.603000000000002</v>
      </c>
    </row>
    <row r="366" spans="1:25" x14ac:dyDescent="0.45">
      <c r="A366" s="1" t="s">
        <v>131</v>
      </c>
      <c r="B366" s="1">
        <v>2020</v>
      </c>
      <c r="C366" s="2">
        <v>43889</v>
      </c>
      <c r="D366" s="1" t="s">
        <v>13</v>
      </c>
      <c r="E366" s="1" t="s">
        <v>251</v>
      </c>
      <c r="F366" s="1" t="s">
        <v>65</v>
      </c>
      <c r="G366" s="13">
        <f>(C366-VLOOKUP(E366,Riders!$A$2:$C$3501,2,FALSE))/365</f>
        <v>18.830136986301369</v>
      </c>
      <c r="H366" s="1">
        <v>17</v>
      </c>
      <c r="I366" s="1">
        <v>22</v>
      </c>
      <c r="J366" s="1">
        <v>8</v>
      </c>
      <c r="K366" s="1">
        <v>4</v>
      </c>
      <c r="L366" s="1">
        <v>34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34</v>
      </c>
      <c r="X366" s="107">
        <v>1.71412037037037E-2</v>
      </c>
      <c r="Y366">
        <v>48.603000000000002</v>
      </c>
    </row>
    <row r="367" spans="1:25" x14ac:dyDescent="0.45">
      <c r="A367" s="1" t="s">
        <v>131</v>
      </c>
      <c r="B367" s="1">
        <v>2020</v>
      </c>
      <c r="C367" s="2">
        <v>43889</v>
      </c>
      <c r="D367" s="1" t="s">
        <v>13</v>
      </c>
      <c r="E367" s="1" t="s">
        <v>303</v>
      </c>
      <c r="F367" s="1" t="s">
        <v>232</v>
      </c>
      <c r="G367" s="13">
        <f>(C367-VLOOKUP(E367,Riders!$A$2:$C$3501,2,FALSE))/365</f>
        <v>25.728767123287671</v>
      </c>
      <c r="H367" s="1">
        <v>18</v>
      </c>
      <c r="I367" s="1">
        <v>10</v>
      </c>
      <c r="J367" s="1">
        <v>6</v>
      </c>
      <c r="K367" s="1">
        <v>18</v>
      </c>
      <c r="L367" s="1">
        <v>34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34</v>
      </c>
      <c r="X367" s="107">
        <v>1.71412037037037E-2</v>
      </c>
      <c r="Y367">
        <v>48.603000000000002</v>
      </c>
    </row>
    <row r="368" spans="1:25" x14ac:dyDescent="0.45">
      <c r="A368" s="1" t="s">
        <v>131</v>
      </c>
      <c r="B368" s="1">
        <v>2020</v>
      </c>
      <c r="C368" s="2">
        <v>43889</v>
      </c>
      <c r="D368" s="1" t="s">
        <v>13</v>
      </c>
      <c r="E368" s="1" t="s">
        <v>302</v>
      </c>
      <c r="F368" s="1" t="s">
        <v>264</v>
      </c>
      <c r="G368" s="13">
        <f>(C368-VLOOKUP(E368,Riders!$A$2:$C$3501,2,FALSE))/365</f>
        <v>39.830136986301369</v>
      </c>
      <c r="H368" s="1">
        <v>19</v>
      </c>
      <c r="I368" s="1">
        <v>16</v>
      </c>
      <c r="J368" s="1">
        <v>4</v>
      </c>
      <c r="K368" s="1">
        <v>6</v>
      </c>
      <c r="L368" s="1">
        <v>26</v>
      </c>
      <c r="M368" s="1">
        <v>0</v>
      </c>
      <c r="N368" s="1">
        <v>0</v>
      </c>
      <c r="O368" s="1">
        <v>0</v>
      </c>
      <c r="P368" s="1">
        <v>0</v>
      </c>
      <c r="Q368" s="1">
        <v>0</v>
      </c>
      <c r="R368" s="1">
        <v>2</v>
      </c>
      <c r="S368" s="1">
        <v>0</v>
      </c>
      <c r="T368" s="1">
        <v>0</v>
      </c>
      <c r="U368" s="1">
        <v>0</v>
      </c>
      <c r="V368" s="1">
        <v>0</v>
      </c>
      <c r="W368" s="1">
        <v>28</v>
      </c>
      <c r="X368" s="107">
        <v>1.71412037037037E-2</v>
      </c>
      <c r="Y368">
        <v>48.603000000000002</v>
      </c>
    </row>
    <row r="369" spans="1:25" x14ac:dyDescent="0.45">
      <c r="A369" s="1" t="s">
        <v>131</v>
      </c>
      <c r="B369" s="1">
        <v>2020</v>
      </c>
      <c r="C369" s="2">
        <v>43889</v>
      </c>
      <c r="D369" s="1" t="s">
        <v>13</v>
      </c>
      <c r="E369" s="1" t="s">
        <v>277</v>
      </c>
      <c r="F369" s="1" t="s">
        <v>278</v>
      </c>
      <c r="G369" s="13">
        <f>(C369-VLOOKUP(E369,Riders!$A$2:$C$3501,2,FALSE))/365</f>
        <v>21.967123287671232</v>
      </c>
      <c r="H369" s="1">
        <v>20</v>
      </c>
      <c r="I369" s="1" t="s">
        <v>308</v>
      </c>
      <c r="J369" s="1">
        <v>1</v>
      </c>
      <c r="K369" s="1">
        <v>1</v>
      </c>
      <c r="L369" s="1">
        <v>4</v>
      </c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  <c r="V369" s="1">
        <v>20</v>
      </c>
      <c r="W369" s="1">
        <v>-16</v>
      </c>
      <c r="X369" s="107">
        <v>1.71412037037037E-2</v>
      </c>
      <c r="Y369">
        <v>48.603000000000002</v>
      </c>
    </row>
    <row r="370" spans="1:25" x14ac:dyDescent="0.45">
      <c r="A370" s="1" t="s">
        <v>131</v>
      </c>
      <c r="B370" s="1">
        <v>2020</v>
      </c>
      <c r="C370" s="2">
        <v>43889</v>
      </c>
      <c r="D370" s="1" t="s">
        <v>13</v>
      </c>
      <c r="E370" s="1" t="s">
        <v>276</v>
      </c>
      <c r="F370" s="1" t="s">
        <v>120</v>
      </c>
      <c r="G370" s="13" t="e">
        <f>(C370-VLOOKUP(E370,Riders!$A$2:$C$3501,2,FALSE))/365</f>
        <v>#N/A</v>
      </c>
      <c r="H370" s="1">
        <v>21</v>
      </c>
      <c r="I370" s="1">
        <v>14</v>
      </c>
      <c r="J370" s="1">
        <v>2</v>
      </c>
      <c r="K370" s="1">
        <v>12</v>
      </c>
      <c r="L370" s="1">
        <v>28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U370" s="1">
        <v>0</v>
      </c>
      <c r="V370" s="1">
        <v>80</v>
      </c>
      <c r="W370" s="1">
        <v>-52</v>
      </c>
      <c r="X370" s="107">
        <v>1.71412037037037E-2</v>
      </c>
      <c r="Y370">
        <v>48.603000000000002</v>
      </c>
    </row>
    <row r="371" spans="1:25" x14ac:dyDescent="0.45">
      <c r="A371" s="1" t="s">
        <v>131</v>
      </c>
      <c r="B371" s="1">
        <v>2020</v>
      </c>
      <c r="C371" s="2">
        <v>43889</v>
      </c>
      <c r="D371" s="1" t="s">
        <v>13</v>
      </c>
      <c r="E371" s="1" t="s">
        <v>307</v>
      </c>
      <c r="F371" s="1" t="s">
        <v>27</v>
      </c>
      <c r="G371" s="13">
        <f>(C371-VLOOKUP(E371,Riders!$A$2:$C$3501,2,FALSE))/365</f>
        <v>26.761643835616439</v>
      </c>
      <c r="H371" s="1" t="s">
        <v>308</v>
      </c>
      <c r="I371" s="1" t="s">
        <v>308</v>
      </c>
      <c r="J371" s="1" t="s">
        <v>373</v>
      </c>
      <c r="K371" s="1"/>
      <c r="L371" s="1"/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 t="s">
        <v>308</v>
      </c>
      <c r="X371" s="107">
        <v>1.71412037037037E-2</v>
      </c>
      <c r="Y371">
        <v>48.603000000000002</v>
      </c>
    </row>
    <row r="372" spans="1:25" x14ac:dyDescent="0.45">
      <c r="A372" s="1" t="s">
        <v>131</v>
      </c>
      <c r="B372" s="1">
        <v>2020</v>
      </c>
      <c r="C372" s="2">
        <v>43889</v>
      </c>
      <c r="D372" s="1" t="s">
        <v>13</v>
      </c>
      <c r="E372" s="1" t="s">
        <v>2331</v>
      </c>
      <c r="F372" s="1" t="s">
        <v>44</v>
      </c>
      <c r="G372" s="13">
        <f>(C372-VLOOKUP(E372,Riders!$A$2:$C$3501,2,FALSE))/365</f>
        <v>23.238356164383561</v>
      </c>
      <c r="H372" s="1" t="s">
        <v>308</v>
      </c>
      <c r="I372" s="1" t="s">
        <v>308</v>
      </c>
      <c r="J372" s="1" t="s">
        <v>373</v>
      </c>
      <c r="K372" s="1"/>
      <c r="L372" s="1"/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0</v>
      </c>
      <c r="W372" s="1" t="s">
        <v>308</v>
      </c>
      <c r="X372" s="107">
        <v>1.71412037037037E-2</v>
      </c>
      <c r="Y372">
        <v>48.603000000000002</v>
      </c>
    </row>
    <row r="373" spans="1:25" x14ac:dyDescent="0.45">
      <c r="A373" s="1" t="s">
        <v>131</v>
      </c>
      <c r="B373" s="1">
        <v>2020</v>
      </c>
      <c r="C373" s="2">
        <v>43889</v>
      </c>
      <c r="D373" s="1" t="s">
        <v>13</v>
      </c>
      <c r="E373" s="1" t="s">
        <v>310</v>
      </c>
      <c r="F373" s="1" t="s">
        <v>158</v>
      </c>
      <c r="G373" s="13">
        <f>(C373-VLOOKUP(E373,Riders!$A$2:$C$3501,2,FALSE))/365</f>
        <v>29.772602739726029</v>
      </c>
      <c r="H373" s="1" t="s">
        <v>308</v>
      </c>
      <c r="I373" s="1" t="s">
        <v>308</v>
      </c>
      <c r="J373" s="1" t="s">
        <v>373</v>
      </c>
      <c r="K373" s="1"/>
      <c r="L373" s="1"/>
      <c r="M373" s="1">
        <v>0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  <c r="V373" s="1">
        <v>0</v>
      </c>
      <c r="W373" s="1" t="s">
        <v>308</v>
      </c>
      <c r="X373" s="107">
        <v>1.71412037037037E-2</v>
      </c>
      <c r="Y373">
        <v>48.603000000000002</v>
      </c>
    </row>
    <row r="374" spans="1:25" x14ac:dyDescent="0.45">
      <c r="A374" s="4" t="s">
        <v>93</v>
      </c>
      <c r="B374" s="4">
        <v>2020</v>
      </c>
      <c r="C374" s="5">
        <v>43856</v>
      </c>
      <c r="D374" s="4" t="s">
        <v>72</v>
      </c>
      <c r="E374" s="4" t="s">
        <v>214</v>
      </c>
      <c r="F374" s="4" t="s">
        <v>67</v>
      </c>
      <c r="G374" s="13">
        <f>(C374-VLOOKUP(E374,Riders!$A$2:$C$3501,2,FALSE))/365</f>
        <v>25.106849315068494</v>
      </c>
      <c r="H374" s="4">
        <v>1</v>
      </c>
      <c r="I374" s="4">
        <v>36</v>
      </c>
      <c r="J374" s="4">
        <v>32</v>
      </c>
      <c r="K374" s="4">
        <v>40</v>
      </c>
      <c r="L374" s="4">
        <v>108</v>
      </c>
      <c r="M374" s="4">
        <v>5</v>
      </c>
      <c r="N374" s="4">
        <v>0</v>
      </c>
      <c r="O374" s="4">
        <v>3</v>
      </c>
      <c r="P374" s="4">
        <v>5</v>
      </c>
      <c r="Q374" s="4">
        <v>5</v>
      </c>
      <c r="R374" s="4">
        <v>5</v>
      </c>
      <c r="S374" s="4">
        <v>3</v>
      </c>
      <c r="T374" s="4">
        <v>0</v>
      </c>
      <c r="U374" s="4">
        <v>0</v>
      </c>
      <c r="V374" s="4">
        <v>0</v>
      </c>
      <c r="W374" s="4">
        <v>134</v>
      </c>
      <c r="X374" s="107">
        <v>1.7719907407407406E-2</v>
      </c>
      <c r="Y374">
        <v>47.021999999999998</v>
      </c>
    </row>
    <row r="375" spans="1:25" x14ac:dyDescent="0.45">
      <c r="A375" s="4" t="s">
        <v>93</v>
      </c>
      <c r="B375" s="4">
        <v>2020</v>
      </c>
      <c r="C375" s="5">
        <v>43856</v>
      </c>
      <c r="D375" s="4" t="s">
        <v>72</v>
      </c>
      <c r="E375" s="4" t="s">
        <v>298</v>
      </c>
      <c r="F375" s="4" t="s">
        <v>53</v>
      </c>
      <c r="G375" s="13">
        <f>(C375-VLOOKUP(E375,Riders!$A$2:$C$3501,2,FALSE))/365</f>
        <v>20.528767123287672</v>
      </c>
      <c r="H375" s="4">
        <v>2</v>
      </c>
      <c r="I375" s="4">
        <v>38</v>
      </c>
      <c r="J375" s="4">
        <v>28</v>
      </c>
      <c r="K375" s="4">
        <v>38</v>
      </c>
      <c r="L375" s="4">
        <v>104</v>
      </c>
      <c r="M375" s="4">
        <v>0</v>
      </c>
      <c r="N375" s="4">
        <v>2</v>
      </c>
      <c r="O375" s="4">
        <v>0</v>
      </c>
      <c r="P375" s="4">
        <v>1</v>
      </c>
      <c r="Q375" s="4">
        <v>3</v>
      </c>
      <c r="R375" s="4">
        <v>0</v>
      </c>
      <c r="S375" s="4">
        <v>0</v>
      </c>
      <c r="T375" s="4">
        <v>4</v>
      </c>
      <c r="U375" s="4">
        <v>0</v>
      </c>
      <c r="V375" s="4">
        <v>0</v>
      </c>
      <c r="W375" s="4">
        <v>114</v>
      </c>
      <c r="X375" s="107">
        <v>1.7719907407407406E-2</v>
      </c>
      <c r="Y375">
        <v>47.021999999999998</v>
      </c>
    </row>
    <row r="376" spans="1:25" x14ac:dyDescent="0.45">
      <c r="A376" s="4" t="s">
        <v>93</v>
      </c>
      <c r="B376" s="4">
        <v>2020</v>
      </c>
      <c r="C376" s="5">
        <v>43856</v>
      </c>
      <c r="D376" s="4" t="s">
        <v>72</v>
      </c>
      <c r="E376" s="4" t="s">
        <v>233</v>
      </c>
      <c r="F376" s="4" t="s">
        <v>56</v>
      </c>
      <c r="G376" s="13">
        <f>(C376-VLOOKUP(E376,Riders!$A$2:$C$3501,2,FALSE))/365</f>
        <v>24.402739726027399</v>
      </c>
      <c r="H376" s="4">
        <v>3</v>
      </c>
      <c r="I376" s="4">
        <v>32</v>
      </c>
      <c r="J376" s="4">
        <v>40</v>
      </c>
      <c r="K376" s="4">
        <v>26</v>
      </c>
      <c r="L376" s="4">
        <v>98</v>
      </c>
      <c r="M376" s="4">
        <v>3</v>
      </c>
      <c r="N376" s="4">
        <v>0</v>
      </c>
      <c r="O376" s="4">
        <v>0</v>
      </c>
      <c r="P376" s="4">
        <v>0</v>
      </c>
      <c r="Q376" s="4">
        <v>1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102</v>
      </c>
      <c r="X376" s="107">
        <v>1.77199074074074E-2</v>
      </c>
      <c r="Y376">
        <v>47.021999999999998</v>
      </c>
    </row>
    <row r="377" spans="1:25" x14ac:dyDescent="0.45">
      <c r="A377" s="4" t="s">
        <v>93</v>
      </c>
      <c r="B377" s="4">
        <v>2020</v>
      </c>
      <c r="C377" s="5">
        <v>43856</v>
      </c>
      <c r="D377" s="4" t="s">
        <v>72</v>
      </c>
      <c r="E377" s="4" t="s">
        <v>301</v>
      </c>
      <c r="F377" s="4" t="s">
        <v>51</v>
      </c>
      <c r="G377" s="13">
        <f>(C377-VLOOKUP(E377,Riders!$A$2:$C$3501,2,FALSE))/365</f>
        <v>29.890410958904109</v>
      </c>
      <c r="H377" s="4">
        <v>4</v>
      </c>
      <c r="I377" s="4">
        <v>30</v>
      </c>
      <c r="J377" s="4">
        <v>20</v>
      </c>
      <c r="K377" s="4">
        <v>36</v>
      </c>
      <c r="L377" s="4">
        <v>86</v>
      </c>
      <c r="M377" s="4">
        <v>2</v>
      </c>
      <c r="N377" s="4">
        <v>1</v>
      </c>
      <c r="O377" s="4">
        <v>0</v>
      </c>
      <c r="P377" s="4">
        <v>0</v>
      </c>
      <c r="Q377" s="4">
        <v>0</v>
      </c>
      <c r="R377" s="4">
        <v>3</v>
      </c>
      <c r="S377" s="4">
        <v>0</v>
      </c>
      <c r="T377" s="4">
        <v>0</v>
      </c>
      <c r="U377" s="4">
        <v>0</v>
      </c>
      <c r="V377" s="4">
        <v>0</v>
      </c>
      <c r="W377" s="4">
        <v>92</v>
      </c>
      <c r="X377" s="107">
        <v>1.77199074074074E-2</v>
      </c>
      <c r="Y377">
        <v>47.021999999999998</v>
      </c>
    </row>
    <row r="378" spans="1:25" x14ac:dyDescent="0.45">
      <c r="A378" s="4" t="s">
        <v>93</v>
      </c>
      <c r="B378" s="4">
        <v>2020</v>
      </c>
      <c r="C378" s="5">
        <v>43856</v>
      </c>
      <c r="D378" s="4" t="s">
        <v>72</v>
      </c>
      <c r="E378" s="4" t="s">
        <v>305</v>
      </c>
      <c r="F378" s="4" t="s">
        <v>172</v>
      </c>
      <c r="G378" s="13">
        <f>(C378-VLOOKUP(E378,Riders!$A$2:$C$3501,2,FALSE))/365</f>
        <v>35.512328767123286</v>
      </c>
      <c r="H378" s="4">
        <v>5</v>
      </c>
      <c r="I378" s="4">
        <v>1</v>
      </c>
      <c r="J378" s="4">
        <v>38</v>
      </c>
      <c r="K378" s="4">
        <v>10</v>
      </c>
      <c r="L378" s="4">
        <v>49</v>
      </c>
      <c r="M378" s="4">
        <v>0</v>
      </c>
      <c r="N378" s="4">
        <v>5</v>
      </c>
      <c r="O378" s="4">
        <v>5</v>
      </c>
      <c r="P378" s="4">
        <v>0</v>
      </c>
      <c r="Q378" s="4">
        <v>0</v>
      </c>
      <c r="R378" s="4">
        <v>0</v>
      </c>
      <c r="S378" s="4">
        <v>0</v>
      </c>
      <c r="T378" s="4">
        <v>10</v>
      </c>
      <c r="U378" s="4">
        <v>20</v>
      </c>
      <c r="V378" s="4">
        <v>0</v>
      </c>
      <c r="W378" s="4">
        <v>89</v>
      </c>
      <c r="X378" s="107">
        <v>1.77199074074074E-2</v>
      </c>
      <c r="Y378">
        <v>47.021999999999998</v>
      </c>
    </row>
    <row r="379" spans="1:25" x14ac:dyDescent="0.45">
      <c r="A379" s="4" t="s">
        <v>93</v>
      </c>
      <c r="B379" s="4">
        <v>2020</v>
      </c>
      <c r="C379" s="5">
        <v>43856</v>
      </c>
      <c r="D379" s="4" t="s">
        <v>72</v>
      </c>
      <c r="E379" s="4" t="s">
        <v>222</v>
      </c>
      <c r="F379" s="4" t="s">
        <v>223</v>
      </c>
      <c r="G379" s="13">
        <f>(C379-VLOOKUP(E379,Riders!$A$2:$C$3501,2,FALSE))/365</f>
        <v>20.564383561643837</v>
      </c>
      <c r="H379" s="4">
        <v>6</v>
      </c>
      <c r="I379" s="4">
        <v>26</v>
      </c>
      <c r="J379" s="4">
        <v>24</v>
      </c>
      <c r="K379" s="4">
        <v>32</v>
      </c>
      <c r="L379" s="4">
        <v>82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6</v>
      </c>
      <c r="U379" s="4">
        <v>0</v>
      </c>
      <c r="V379" s="4">
        <v>0</v>
      </c>
      <c r="W379" s="4">
        <v>88</v>
      </c>
      <c r="X379" s="107">
        <v>1.77199074074074E-2</v>
      </c>
      <c r="Y379">
        <v>47.021999999999998</v>
      </c>
    </row>
    <row r="380" spans="1:25" x14ac:dyDescent="0.45">
      <c r="A380" s="4" t="s">
        <v>93</v>
      </c>
      <c r="B380" s="4">
        <v>2020</v>
      </c>
      <c r="C380" s="5">
        <v>43856</v>
      </c>
      <c r="D380" s="4" t="s">
        <v>72</v>
      </c>
      <c r="E380" s="4" t="s">
        <v>215</v>
      </c>
      <c r="F380" s="4" t="s">
        <v>17</v>
      </c>
      <c r="G380" s="13">
        <f>(C380-VLOOKUP(E380,Riders!$A$2:$C$3501,2,FALSE))/365</f>
        <v>21.052054794520547</v>
      </c>
      <c r="H380" s="4">
        <v>7</v>
      </c>
      <c r="I380" s="4">
        <v>34</v>
      </c>
      <c r="J380" s="4">
        <v>6</v>
      </c>
      <c r="K380" s="4">
        <v>34</v>
      </c>
      <c r="L380" s="4">
        <v>74</v>
      </c>
      <c r="M380" s="4">
        <v>0</v>
      </c>
      <c r="N380" s="4">
        <v>0</v>
      </c>
      <c r="O380" s="4">
        <v>2</v>
      </c>
      <c r="P380" s="4">
        <v>0</v>
      </c>
      <c r="Q380" s="4">
        <v>0</v>
      </c>
      <c r="R380" s="4">
        <v>0</v>
      </c>
      <c r="S380" s="4">
        <v>0</v>
      </c>
      <c r="T380" s="4">
        <v>2</v>
      </c>
      <c r="U380" s="4">
        <v>0</v>
      </c>
      <c r="V380" s="4">
        <v>0</v>
      </c>
      <c r="W380" s="4">
        <v>78</v>
      </c>
      <c r="X380" s="107">
        <v>1.77199074074074E-2</v>
      </c>
      <c r="Y380">
        <v>47.021999999999998</v>
      </c>
    </row>
    <row r="381" spans="1:25" x14ac:dyDescent="0.45">
      <c r="A381" s="4" t="s">
        <v>93</v>
      </c>
      <c r="B381" s="4">
        <v>2020</v>
      </c>
      <c r="C381" s="5">
        <v>43856</v>
      </c>
      <c r="D381" s="4" t="s">
        <v>72</v>
      </c>
      <c r="E381" s="4" t="s">
        <v>276</v>
      </c>
      <c r="F381" s="4" t="s">
        <v>120</v>
      </c>
      <c r="G381" s="13" t="e">
        <f>(C381-VLOOKUP(E381,Riders!$A$2:$C$3501,2,FALSE))/365</f>
        <v>#N/A</v>
      </c>
      <c r="H381" s="4">
        <v>8</v>
      </c>
      <c r="I381" s="4">
        <v>28</v>
      </c>
      <c r="J381" s="4">
        <v>30</v>
      </c>
      <c r="K381" s="4">
        <v>20</v>
      </c>
      <c r="L381" s="4">
        <v>78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0</v>
      </c>
      <c r="V381" s="4">
        <v>0</v>
      </c>
      <c r="W381" s="4">
        <v>78</v>
      </c>
      <c r="X381" s="107">
        <v>1.77199074074074E-2</v>
      </c>
      <c r="Y381">
        <v>47.021999999999998</v>
      </c>
    </row>
    <row r="382" spans="1:25" x14ac:dyDescent="0.45">
      <c r="A382" s="4" t="s">
        <v>93</v>
      </c>
      <c r="B382" s="4">
        <v>2020</v>
      </c>
      <c r="C382" s="5">
        <v>43856</v>
      </c>
      <c r="D382" s="4" t="s">
        <v>72</v>
      </c>
      <c r="E382" s="4" t="s">
        <v>314</v>
      </c>
      <c r="F382" s="4" t="s">
        <v>118</v>
      </c>
      <c r="G382" s="13">
        <f>(C382-VLOOKUP(E382,Riders!$A$2:$C$3501,2,FALSE))/365</f>
        <v>23.315068493150687</v>
      </c>
      <c r="H382" s="4">
        <v>9</v>
      </c>
      <c r="I382" s="4">
        <v>16</v>
      </c>
      <c r="J382" s="4">
        <v>10</v>
      </c>
      <c r="K382" s="4">
        <v>30</v>
      </c>
      <c r="L382" s="4">
        <v>56</v>
      </c>
      <c r="M382" s="4">
        <v>0</v>
      </c>
      <c r="N382" s="4">
        <v>3</v>
      </c>
      <c r="O382" s="4">
        <v>0</v>
      </c>
      <c r="P382" s="4">
        <v>3</v>
      </c>
      <c r="Q382" s="4">
        <v>0</v>
      </c>
      <c r="R382" s="4">
        <v>1</v>
      </c>
      <c r="S382" s="4">
        <v>0</v>
      </c>
      <c r="T382" s="4">
        <v>0</v>
      </c>
      <c r="U382" s="4">
        <v>0</v>
      </c>
      <c r="V382" s="4">
        <v>0</v>
      </c>
      <c r="W382" s="4">
        <v>63</v>
      </c>
      <c r="X382" s="107">
        <v>1.77199074074074E-2</v>
      </c>
      <c r="Y382">
        <v>47.021999999999998</v>
      </c>
    </row>
    <row r="383" spans="1:25" x14ac:dyDescent="0.45">
      <c r="A383" s="4" t="s">
        <v>93</v>
      </c>
      <c r="B383" s="4">
        <v>2020</v>
      </c>
      <c r="C383" s="5">
        <v>43856</v>
      </c>
      <c r="D383" s="4" t="s">
        <v>72</v>
      </c>
      <c r="E383" s="4" t="s">
        <v>303</v>
      </c>
      <c r="F383" s="4" t="s">
        <v>232</v>
      </c>
      <c r="G383" s="13">
        <f>(C383-VLOOKUP(E383,Riders!$A$2:$C$3501,2,FALSE))/365</f>
        <v>25.638356164383563</v>
      </c>
      <c r="H383" s="4">
        <v>10</v>
      </c>
      <c r="I383" s="4">
        <v>10</v>
      </c>
      <c r="J383" s="4">
        <v>22</v>
      </c>
      <c r="K383" s="4">
        <v>28</v>
      </c>
      <c r="L383" s="4">
        <v>60</v>
      </c>
      <c r="M383" s="4">
        <v>0</v>
      </c>
      <c r="N383" s="4">
        <v>0</v>
      </c>
      <c r="O383" s="4">
        <v>1</v>
      </c>
      <c r="P383" s="4">
        <v>0</v>
      </c>
      <c r="Q383" s="4">
        <v>0</v>
      </c>
      <c r="R383" s="4">
        <v>0</v>
      </c>
      <c r="S383" s="4">
        <v>1</v>
      </c>
      <c r="T383" s="4">
        <v>0</v>
      </c>
      <c r="U383" s="4">
        <v>0</v>
      </c>
      <c r="V383" s="4">
        <v>0</v>
      </c>
      <c r="W383" s="4">
        <v>62</v>
      </c>
      <c r="X383" s="107">
        <v>1.77199074074074E-2</v>
      </c>
      <c r="Y383">
        <v>47.021999999999998</v>
      </c>
    </row>
    <row r="384" spans="1:25" x14ac:dyDescent="0.45">
      <c r="A384" s="4" t="s">
        <v>93</v>
      </c>
      <c r="B384" s="4">
        <v>2020</v>
      </c>
      <c r="C384" s="5">
        <v>43856</v>
      </c>
      <c r="D384" s="4" t="s">
        <v>72</v>
      </c>
      <c r="E384" s="4" t="s">
        <v>312</v>
      </c>
      <c r="F384" s="4" t="s">
        <v>27</v>
      </c>
      <c r="G384" s="13">
        <f>(C384-VLOOKUP(E384,Riders!$A$2:$C$3501,2,FALSE))/365</f>
        <v>21.534246575342465</v>
      </c>
      <c r="H384" s="4">
        <v>11</v>
      </c>
      <c r="I384" s="4">
        <v>22</v>
      </c>
      <c r="J384" s="4">
        <v>14</v>
      </c>
      <c r="K384" s="4">
        <v>16</v>
      </c>
      <c r="L384" s="4">
        <v>52</v>
      </c>
      <c r="M384" s="4">
        <v>0</v>
      </c>
      <c r="N384" s="4">
        <v>0</v>
      </c>
      <c r="O384" s="4">
        <v>0</v>
      </c>
      <c r="P384" s="4">
        <v>0</v>
      </c>
      <c r="Q384" s="4">
        <v>2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54</v>
      </c>
      <c r="X384" s="107">
        <v>1.77199074074074E-2</v>
      </c>
      <c r="Y384">
        <v>47.021999999999998</v>
      </c>
    </row>
    <row r="385" spans="1:25" x14ac:dyDescent="0.45">
      <c r="A385" s="4" t="s">
        <v>93</v>
      </c>
      <c r="B385" s="4">
        <v>2020</v>
      </c>
      <c r="C385" s="5">
        <v>43856</v>
      </c>
      <c r="D385" s="4" t="s">
        <v>72</v>
      </c>
      <c r="E385" s="4" t="s">
        <v>311</v>
      </c>
      <c r="F385" s="4" t="s">
        <v>61</v>
      </c>
      <c r="G385" s="13">
        <f>(C385-VLOOKUP(E385,Riders!$A$2:$C$3501,2,FALSE))/365</f>
        <v>30.038356164383561</v>
      </c>
      <c r="H385" s="4">
        <v>12</v>
      </c>
      <c r="I385" s="4">
        <v>24</v>
      </c>
      <c r="J385" s="4">
        <v>8</v>
      </c>
      <c r="K385" s="4">
        <v>22</v>
      </c>
      <c r="L385" s="4">
        <v>54</v>
      </c>
      <c r="M385" s="4">
        <v>0</v>
      </c>
      <c r="N385" s="4">
        <v>0</v>
      </c>
      <c r="O385" s="4">
        <v>0</v>
      </c>
      <c r="P385" s="4">
        <v>0</v>
      </c>
      <c r="Q385" s="4">
        <v>0</v>
      </c>
      <c r="R385" s="4">
        <v>0</v>
      </c>
      <c r="S385" s="4">
        <v>0</v>
      </c>
      <c r="T385" s="4">
        <v>0</v>
      </c>
      <c r="U385" s="4">
        <v>0</v>
      </c>
      <c r="V385" s="4">
        <v>0</v>
      </c>
      <c r="W385" s="4">
        <v>54</v>
      </c>
      <c r="X385" s="107">
        <v>1.77199074074074E-2</v>
      </c>
      <c r="Y385">
        <v>47.021999999999998</v>
      </c>
    </row>
    <row r="386" spans="1:25" x14ac:dyDescent="0.45">
      <c r="A386" s="4" t="s">
        <v>93</v>
      </c>
      <c r="B386" s="4">
        <v>2020</v>
      </c>
      <c r="C386" s="5">
        <v>43856</v>
      </c>
      <c r="D386" s="4" t="s">
        <v>72</v>
      </c>
      <c r="E386" s="4" t="s">
        <v>302</v>
      </c>
      <c r="F386" s="4" t="s">
        <v>264</v>
      </c>
      <c r="G386" s="13">
        <f>(C386-VLOOKUP(E386,Riders!$A$2:$C$3501,2,FALSE))/365</f>
        <v>39.739726027397261</v>
      </c>
      <c r="H386" s="4">
        <v>13</v>
      </c>
      <c r="I386" s="4">
        <v>2</v>
      </c>
      <c r="J386" s="4">
        <v>36</v>
      </c>
      <c r="K386" s="4">
        <v>14</v>
      </c>
      <c r="L386" s="4">
        <v>52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52</v>
      </c>
      <c r="X386" s="107">
        <v>1.77199074074074E-2</v>
      </c>
      <c r="Y386">
        <v>47.021999999999998</v>
      </c>
    </row>
    <row r="387" spans="1:25" x14ac:dyDescent="0.45">
      <c r="A387" s="4" t="s">
        <v>93</v>
      </c>
      <c r="B387" s="4">
        <v>2020</v>
      </c>
      <c r="C387" s="5">
        <v>43856</v>
      </c>
      <c r="D387" s="4" t="s">
        <v>72</v>
      </c>
      <c r="E387" s="4" t="s">
        <v>299</v>
      </c>
      <c r="F387" s="4" t="s">
        <v>38</v>
      </c>
      <c r="G387" s="13">
        <f>(C387-VLOOKUP(E387,Riders!$A$2:$C$3501,2,FALSE))/365</f>
        <v>27.421917808219177</v>
      </c>
      <c r="H387" s="4">
        <v>14</v>
      </c>
      <c r="I387" s="4">
        <v>14</v>
      </c>
      <c r="J387" s="4">
        <v>16</v>
      </c>
      <c r="K387" s="4">
        <v>12</v>
      </c>
      <c r="L387" s="4">
        <v>42</v>
      </c>
      <c r="M387" s="4">
        <v>1</v>
      </c>
      <c r="N387" s="4">
        <v>0</v>
      </c>
      <c r="O387" s="4">
        <v>0</v>
      </c>
      <c r="P387" s="4">
        <v>2</v>
      </c>
      <c r="Q387" s="4">
        <v>0</v>
      </c>
      <c r="R387" s="4">
        <v>2</v>
      </c>
      <c r="S387" s="4">
        <v>5</v>
      </c>
      <c r="T387" s="4">
        <v>0</v>
      </c>
      <c r="U387" s="4">
        <v>0</v>
      </c>
      <c r="V387" s="4">
        <v>0</v>
      </c>
      <c r="W387" s="4">
        <v>52</v>
      </c>
      <c r="X387" s="107">
        <v>1.77199074074074E-2</v>
      </c>
      <c r="Y387">
        <v>47.021999999999998</v>
      </c>
    </row>
    <row r="388" spans="1:25" x14ac:dyDescent="0.45">
      <c r="A388" s="4" t="s">
        <v>93</v>
      </c>
      <c r="B388" s="4">
        <v>2020</v>
      </c>
      <c r="C388" s="5">
        <v>43856</v>
      </c>
      <c r="D388" s="4" t="s">
        <v>72</v>
      </c>
      <c r="E388" s="4" t="s">
        <v>242</v>
      </c>
      <c r="F388" s="4" t="s">
        <v>243</v>
      </c>
      <c r="G388" s="13">
        <f>(C388-VLOOKUP(E388,Riders!$A$2:$C$3501,2,FALSE))/365</f>
        <v>25.156164383561645</v>
      </c>
      <c r="H388" s="4">
        <v>15</v>
      </c>
      <c r="I388" s="4">
        <v>4</v>
      </c>
      <c r="J388" s="4">
        <v>12</v>
      </c>
      <c r="K388" s="4">
        <v>24</v>
      </c>
      <c r="L388" s="4">
        <v>40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0</v>
      </c>
      <c r="V388" s="4">
        <v>0</v>
      </c>
      <c r="W388" s="4">
        <v>40</v>
      </c>
      <c r="X388" s="107">
        <v>1.77199074074074E-2</v>
      </c>
      <c r="Y388">
        <v>47.021999999999998</v>
      </c>
    </row>
    <row r="389" spans="1:25" x14ac:dyDescent="0.45">
      <c r="A389" s="4" t="s">
        <v>93</v>
      </c>
      <c r="B389" s="4">
        <v>2020</v>
      </c>
      <c r="C389" s="5">
        <v>43856</v>
      </c>
      <c r="D389" s="4" t="s">
        <v>72</v>
      </c>
      <c r="E389" s="4" t="s">
        <v>219</v>
      </c>
      <c r="F389" s="4" t="s">
        <v>220</v>
      </c>
      <c r="G389" s="13">
        <f>(C389-VLOOKUP(E389,Riders!$A$2:$C$3501,2,FALSE))/365</f>
        <v>27.43013698630137</v>
      </c>
      <c r="H389" s="4">
        <v>16</v>
      </c>
      <c r="I389" s="4">
        <v>6</v>
      </c>
      <c r="J389" s="4">
        <v>26</v>
      </c>
      <c r="K389" s="4">
        <v>4</v>
      </c>
      <c r="L389" s="4">
        <v>36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0</v>
      </c>
      <c r="V389" s="4">
        <v>0</v>
      </c>
      <c r="W389" s="4">
        <v>36</v>
      </c>
      <c r="X389" s="107">
        <v>1.77199074074074E-2</v>
      </c>
      <c r="Y389">
        <v>47.021999999999998</v>
      </c>
    </row>
    <row r="390" spans="1:25" x14ac:dyDescent="0.45">
      <c r="A390" s="4" t="s">
        <v>93</v>
      </c>
      <c r="B390" s="4">
        <v>2020</v>
      </c>
      <c r="C390" s="5">
        <v>43856</v>
      </c>
      <c r="D390" s="4" t="s">
        <v>72</v>
      </c>
      <c r="E390" s="4" t="s">
        <v>313</v>
      </c>
      <c r="F390" s="4" t="s">
        <v>40</v>
      </c>
      <c r="G390" s="13">
        <f>(C390-VLOOKUP(E390,Riders!$A$2:$C$3501,2,FALSE))/365</f>
        <v>27.068493150684933</v>
      </c>
      <c r="H390" s="4">
        <v>17</v>
      </c>
      <c r="I390" s="4">
        <v>18</v>
      </c>
      <c r="J390" s="4">
        <v>4</v>
      </c>
      <c r="K390" s="4">
        <v>6</v>
      </c>
      <c r="L390" s="4">
        <v>28</v>
      </c>
      <c r="M390" s="4">
        <v>0</v>
      </c>
      <c r="N390" s="4">
        <v>0</v>
      </c>
      <c r="O390" s="4">
        <v>0</v>
      </c>
      <c r="P390" s="4">
        <v>0</v>
      </c>
      <c r="Q390" s="4">
        <v>0</v>
      </c>
      <c r="R390" s="4">
        <v>0</v>
      </c>
      <c r="S390" s="4">
        <v>0</v>
      </c>
      <c r="T390" s="4">
        <v>0</v>
      </c>
      <c r="U390" s="4">
        <v>0</v>
      </c>
      <c r="V390" s="4">
        <v>0</v>
      </c>
      <c r="W390" s="4">
        <v>28</v>
      </c>
      <c r="X390" s="107">
        <v>1.77199074074074E-2</v>
      </c>
      <c r="Y390">
        <v>47.021999999999998</v>
      </c>
    </row>
    <row r="391" spans="1:25" x14ac:dyDescent="0.45">
      <c r="A391" s="4" t="s">
        <v>93</v>
      </c>
      <c r="B391" s="4">
        <v>2020</v>
      </c>
      <c r="C391" s="5">
        <v>43856</v>
      </c>
      <c r="D391" s="4" t="s">
        <v>72</v>
      </c>
      <c r="E391" s="4" t="s">
        <v>251</v>
      </c>
      <c r="F391" s="4" t="s">
        <v>65</v>
      </c>
      <c r="G391" s="13">
        <f>(C391-VLOOKUP(E391,Riders!$A$2:$C$3501,2,FALSE))/365</f>
        <v>18.739726027397261</v>
      </c>
      <c r="H391" s="4">
        <v>18</v>
      </c>
      <c r="I391" s="4">
        <v>1</v>
      </c>
      <c r="J391" s="4">
        <v>18</v>
      </c>
      <c r="K391" s="4">
        <v>2</v>
      </c>
      <c r="L391" s="4">
        <v>21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21</v>
      </c>
      <c r="X391" s="107">
        <v>1.77199074074074E-2</v>
      </c>
      <c r="Y391">
        <v>47.021999999999998</v>
      </c>
    </row>
    <row r="392" spans="1:25" x14ac:dyDescent="0.45">
      <c r="A392" s="4" t="s">
        <v>93</v>
      </c>
      <c r="B392" s="4">
        <v>2020</v>
      </c>
      <c r="C392" s="5">
        <v>43856</v>
      </c>
      <c r="D392" s="4" t="s">
        <v>72</v>
      </c>
      <c r="E392" s="4" t="s">
        <v>224</v>
      </c>
      <c r="F392" s="4" t="s">
        <v>225</v>
      </c>
      <c r="G392" s="13">
        <f>(C392-VLOOKUP(E392,Riders!$A$2:$C$3501,2,FALSE))/365</f>
        <v>20.12876712328767</v>
      </c>
      <c r="H392" s="4">
        <v>19</v>
      </c>
      <c r="I392" s="4">
        <v>8</v>
      </c>
      <c r="J392" s="4">
        <v>2</v>
      </c>
      <c r="K392" s="4">
        <v>8</v>
      </c>
      <c r="L392" s="4">
        <v>18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2</v>
      </c>
      <c r="T392" s="4">
        <v>0</v>
      </c>
      <c r="U392" s="4">
        <v>0</v>
      </c>
      <c r="V392" s="4">
        <v>0</v>
      </c>
      <c r="W392" s="4">
        <v>20</v>
      </c>
      <c r="X392" s="107">
        <v>1.77199074074074E-2</v>
      </c>
      <c r="Y392">
        <v>47.021999999999998</v>
      </c>
    </row>
    <row r="393" spans="1:25" x14ac:dyDescent="0.45">
      <c r="A393" s="4" t="s">
        <v>93</v>
      </c>
      <c r="B393" s="4">
        <v>2020</v>
      </c>
      <c r="C393" s="5">
        <v>43856</v>
      </c>
      <c r="D393" s="4" t="s">
        <v>72</v>
      </c>
      <c r="E393" s="4" t="s">
        <v>310</v>
      </c>
      <c r="F393" s="4" t="s">
        <v>158</v>
      </c>
      <c r="G393" s="13">
        <f>(C393-VLOOKUP(E393,Riders!$A$2:$C$3501,2,FALSE))/365</f>
        <v>29.682191780821917</v>
      </c>
      <c r="H393" s="4">
        <v>20</v>
      </c>
      <c r="I393" s="4">
        <v>12</v>
      </c>
      <c r="J393" s="4">
        <v>1</v>
      </c>
      <c r="K393" s="4">
        <v>1</v>
      </c>
      <c r="L393" s="4">
        <v>14</v>
      </c>
      <c r="M393" s="4">
        <v>0</v>
      </c>
      <c r="N393" s="4">
        <v>0</v>
      </c>
      <c r="O393" s="4">
        <v>0</v>
      </c>
      <c r="P393" s="4">
        <v>0</v>
      </c>
      <c r="Q393" s="4">
        <v>0</v>
      </c>
      <c r="R393" s="4">
        <v>0</v>
      </c>
      <c r="S393" s="4">
        <v>0</v>
      </c>
      <c r="T393" s="4">
        <v>0</v>
      </c>
      <c r="U393" s="4">
        <v>0</v>
      </c>
      <c r="V393" s="4">
        <v>0</v>
      </c>
      <c r="W393" s="4">
        <v>14</v>
      </c>
      <c r="X393" s="107">
        <v>1.77199074074074E-2</v>
      </c>
      <c r="Y393">
        <v>47.021999999999998</v>
      </c>
    </row>
    <row r="394" spans="1:25" x14ac:dyDescent="0.45">
      <c r="A394" s="4" t="s">
        <v>93</v>
      </c>
      <c r="B394" s="4">
        <v>2020</v>
      </c>
      <c r="C394" s="5">
        <v>43856</v>
      </c>
      <c r="D394" s="4" t="s">
        <v>72</v>
      </c>
      <c r="E394" s="4" t="s">
        <v>2329</v>
      </c>
      <c r="F394" s="4" t="s">
        <v>49</v>
      </c>
      <c r="G394" s="13">
        <f>(C394-VLOOKUP(E394,Riders!$A$2:$C$3501,2,FALSE))/365</f>
        <v>19.413698630136988</v>
      </c>
      <c r="H394" s="4">
        <v>21</v>
      </c>
      <c r="I394" s="4">
        <v>20</v>
      </c>
      <c r="J394" s="4" t="s">
        <v>308</v>
      </c>
      <c r="K394" s="4">
        <v>18</v>
      </c>
      <c r="L394" s="4">
        <v>-1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0</v>
      </c>
      <c r="V394" s="4">
        <v>40</v>
      </c>
      <c r="W394" s="4">
        <v>-41</v>
      </c>
      <c r="X394" s="107">
        <v>1.77199074074074E-2</v>
      </c>
      <c r="Y394">
        <v>47.021999999999998</v>
      </c>
    </row>
    <row r="395" spans="1:25" x14ac:dyDescent="0.45">
      <c r="A395" s="4" t="s">
        <v>93</v>
      </c>
      <c r="B395" s="4">
        <v>2020</v>
      </c>
      <c r="C395" s="5">
        <v>43856</v>
      </c>
      <c r="D395" s="4" t="s">
        <v>72</v>
      </c>
      <c r="E395" s="4" t="s">
        <v>309</v>
      </c>
      <c r="F395" s="4" t="s">
        <v>25</v>
      </c>
      <c r="G395" s="13">
        <f>(C395-VLOOKUP(E395,Riders!$A$2:$C$3501,2,FALSE))/365</f>
        <v>27.775342465753425</v>
      </c>
      <c r="H395" s="4" t="s">
        <v>308</v>
      </c>
      <c r="I395" s="4">
        <v>40</v>
      </c>
      <c r="J395" s="4">
        <v>34</v>
      </c>
      <c r="K395" s="4" t="s">
        <v>373</v>
      </c>
      <c r="L395" s="4"/>
      <c r="M395" s="4">
        <v>0</v>
      </c>
      <c r="N395" s="4">
        <v>0</v>
      </c>
      <c r="O395" s="4">
        <v>0</v>
      </c>
      <c r="P395" s="4">
        <v>0</v>
      </c>
      <c r="Q395" s="4">
        <v>0</v>
      </c>
      <c r="R395" s="4">
        <v>0</v>
      </c>
      <c r="S395" s="4">
        <v>0</v>
      </c>
      <c r="T395" s="4">
        <v>0</v>
      </c>
      <c r="U395" s="4">
        <v>0</v>
      </c>
      <c r="V395" s="4">
        <v>0</v>
      </c>
      <c r="W395" s="4" t="s">
        <v>308</v>
      </c>
      <c r="X395" s="107">
        <v>1.77199074074074E-2</v>
      </c>
      <c r="Y395">
        <v>47.021999999999998</v>
      </c>
    </row>
    <row r="396" spans="1:25" x14ac:dyDescent="0.45">
      <c r="A396" s="1" t="s">
        <v>149</v>
      </c>
      <c r="B396" s="1">
        <v>2019</v>
      </c>
      <c r="C396" s="2">
        <v>43814</v>
      </c>
      <c r="D396" s="1" t="s">
        <v>72</v>
      </c>
      <c r="E396" s="1" t="s">
        <v>214</v>
      </c>
      <c r="F396" s="1" t="s">
        <v>67</v>
      </c>
      <c r="G396" s="13">
        <f>(C396-VLOOKUP(E396,Riders!$A$2:$C$3501,2,FALSE))/365</f>
        <v>24.991780821917807</v>
      </c>
      <c r="H396" s="1">
        <v>1</v>
      </c>
      <c r="I396" s="1">
        <v>38</v>
      </c>
      <c r="J396" s="1">
        <v>40</v>
      </c>
      <c r="K396" s="1">
        <v>40</v>
      </c>
      <c r="L396" s="1">
        <v>118</v>
      </c>
      <c r="M396" s="1">
        <v>5</v>
      </c>
      <c r="N396" s="1">
        <v>5</v>
      </c>
      <c r="O396" s="1">
        <v>0</v>
      </c>
      <c r="P396" s="1">
        <v>0</v>
      </c>
      <c r="Q396" s="1">
        <v>5</v>
      </c>
      <c r="R396" s="1">
        <v>5</v>
      </c>
      <c r="S396" s="1">
        <v>1</v>
      </c>
      <c r="T396" s="1">
        <v>0</v>
      </c>
      <c r="U396" s="1">
        <v>0</v>
      </c>
      <c r="V396" s="1">
        <v>0</v>
      </c>
      <c r="W396" s="1">
        <v>139</v>
      </c>
      <c r="X396" s="107">
        <v>2.2326388888888885E-2</v>
      </c>
      <c r="Y396">
        <v>37.31</v>
      </c>
    </row>
    <row r="397" spans="1:25" x14ac:dyDescent="0.45">
      <c r="A397" s="1" t="s">
        <v>149</v>
      </c>
      <c r="B397" s="1">
        <v>2019</v>
      </c>
      <c r="C397" s="2">
        <v>43814</v>
      </c>
      <c r="D397" s="1" t="s">
        <v>72</v>
      </c>
      <c r="E397" s="1" t="s">
        <v>307</v>
      </c>
      <c r="F397" s="1" t="s">
        <v>27</v>
      </c>
      <c r="G397" s="13">
        <f>(C397-VLOOKUP(E397,Riders!$A$2:$C$3501,2,FALSE))/365</f>
        <v>26.556164383561644</v>
      </c>
      <c r="H397" s="1">
        <v>2</v>
      </c>
      <c r="I397" s="1">
        <v>34</v>
      </c>
      <c r="J397" s="1">
        <v>38</v>
      </c>
      <c r="K397" s="1">
        <v>38</v>
      </c>
      <c r="L397" s="1">
        <v>110</v>
      </c>
      <c r="M397" s="1">
        <v>1</v>
      </c>
      <c r="N397" s="1">
        <v>3</v>
      </c>
      <c r="O397" s="1">
        <v>0</v>
      </c>
      <c r="P397" s="1">
        <v>1</v>
      </c>
      <c r="Q397" s="1">
        <v>1</v>
      </c>
      <c r="R397" s="1">
        <v>1</v>
      </c>
      <c r="S397" s="1">
        <v>0</v>
      </c>
      <c r="T397" s="1">
        <v>10</v>
      </c>
      <c r="U397" s="1">
        <v>0</v>
      </c>
      <c r="V397" s="1">
        <v>0</v>
      </c>
      <c r="W397" s="1">
        <v>127</v>
      </c>
      <c r="X397" s="107">
        <v>2.2326388888888885E-2</v>
      </c>
      <c r="Y397">
        <v>37.31</v>
      </c>
    </row>
    <row r="398" spans="1:25" x14ac:dyDescent="0.45">
      <c r="A398" s="1" t="s">
        <v>149</v>
      </c>
      <c r="B398" s="1">
        <v>2019</v>
      </c>
      <c r="C398" s="2">
        <v>43814</v>
      </c>
      <c r="D398" s="1" t="s">
        <v>72</v>
      </c>
      <c r="E398" s="1" t="s">
        <v>304</v>
      </c>
      <c r="F398" s="1" t="s">
        <v>29</v>
      </c>
      <c r="G398" s="13">
        <f>(C398-VLOOKUP(E398,Riders!$A$2:$C$3501,2,FALSE))/365</f>
        <v>23.041095890410958</v>
      </c>
      <c r="H398" s="1">
        <v>3</v>
      </c>
      <c r="I398" s="1">
        <v>28</v>
      </c>
      <c r="J398" s="1">
        <v>34</v>
      </c>
      <c r="K398" s="1">
        <v>30</v>
      </c>
      <c r="L398" s="1">
        <v>92</v>
      </c>
      <c r="M398" s="1">
        <v>0</v>
      </c>
      <c r="N398" s="1">
        <v>1</v>
      </c>
      <c r="O398" s="1">
        <v>0</v>
      </c>
      <c r="P398" s="1">
        <v>3</v>
      </c>
      <c r="Q398" s="1">
        <v>0</v>
      </c>
      <c r="R398" s="1">
        <v>2</v>
      </c>
      <c r="S398" s="1">
        <v>2</v>
      </c>
      <c r="T398" s="1">
        <v>0</v>
      </c>
      <c r="U398" s="1">
        <v>0</v>
      </c>
      <c r="V398" s="1">
        <v>0</v>
      </c>
      <c r="W398" s="1">
        <v>100</v>
      </c>
      <c r="X398" s="107">
        <v>2.2326388888888899E-2</v>
      </c>
      <c r="Y398">
        <v>37.31</v>
      </c>
    </row>
    <row r="399" spans="1:25" x14ac:dyDescent="0.45">
      <c r="A399" s="1" t="s">
        <v>149</v>
      </c>
      <c r="B399" s="1">
        <v>2019</v>
      </c>
      <c r="C399" s="2">
        <v>43814</v>
      </c>
      <c r="D399" s="1" t="s">
        <v>72</v>
      </c>
      <c r="E399" s="1" t="s">
        <v>316</v>
      </c>
      <c r="F399" s="1" t="s">
        <v>53</v>
      </c>
      <c r="G399" s="13">
        <f>(C399-VLOOKUP(E399,Riders!$A$2:$C$3501,2,FALSE))/365</f>
        <v>18.980821917808218</v>
      </c>
      <c r="H399" s="1">
        <v>4</v>
      </c>
      <c r="I399" s="1">
        <v>36</v>
      </c>
      <c r="J399" s="1">
        <v>20</v>
      </c>
      <c r="K399" s="1">
        <v>32</v>
      </c>
      <c r="L399" s="1">
        <v>88</v>
      </c>
      <c r="M399" s="1">
        <v>0</v>
      </c>
      <c r="N399" s="1">
        <v>0</v>
      </c>
      <c r="O399" s="1">
        <v>0</v>
      </c>
      <c r="P399" s="1">
        <v>5</v>
      </c>
      <c r="Q399" s="1">
        <v>0</v>
      </c>
      <c r="R399" s="1">
        <v>3</v>
      </c>
      <c r="S399" s="1">
        <v>3</v>
      </c>
      <c r="T399" s="1">
        <v>0</v>
      </c>
      <c r="U399" s="1">
        <v>0</v>
      </c>
      <c r="V399" s="1">
        <v>0</v>
      </c>
      <c r="W399" s="1">
        <v>99</v>
      </c>
      <c r="X399" s="107">
        <v>2.2326388888888899E-2</v>
      </c>
      <c r="Y399">
        <v>37.31</v>
      </c>
    </row>
    <row r="400" spans="1:25" x14ac:dyDescent="0.45">
      <c r="A400" s="1" t="s">
        <v>149</v>
      </c>
      <c r="B400" s="1">
        <v>2019</v>
      </c>
      <c r="C400" s="2">
        <v>43814</v>
      </c>
      <c r="D400" s="1" t="s">
        <v>72</v>
      </c>
      <c r="E400" s="1" t="s">
        <v>279</v>
      </c>
      <c r="F400" s="1" t="s">
        <v>47</v>
      </c>
      <c r="G400" s="13">
        <f>(C400-VLOOKUP(E400,Riders!$A$2:$C$3501,2,FALSE))/365</f>
        <v>23.580821917808219</v>
      </c>
      <c r="H400" s="1">
        <v>5</v>
      </c>
      <c r="I400" s="1">
        <v>32</v>
      </c>
      <c r="J400" s="1">
        <v>24</v>
      </c>
      <c r="K400" s="1">
        <v>26</v>
      </c>
      <c r="L400" s="1">
        <v>82</v>
      </c>
      <c r="M400" s="1">
        <v>2</v>
      </c>
      <c r="N400" s="1">
        <v>0</v>
      </c>
      <c r="O400" s="1">
        <v>2</v>
      </c>
      <c r="P400" s="1">
        <v>0</v>
      </c>
      <c r="Q400" s="1">
        <v>2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88</v>
      </c>
      <c r="X400" s="107">
        <v>2.2326388888888899E-2</v>
      </c>
      <c r="Y400">
        <v>37.31</v>
      </c>
    </row>
    <row r="401" spans="1:25" x14ac:dyDescent="0.45">
      <c r="A401" s="1" t="s">
        <v>149</v>
      </c>
      <c r="B401" s="1">
        <v>2019</v>
      </c>
      <c r="C401" s="2">
        <v>43814</v>
      </c>
      <c r="D401" s="1" t="s">
        <v>72</v>
      </c>
      <c r="E401" s="1" t="s">
        <v>318</v>
      </c>
      <c r="F401" s="1" t="s">
        <v>319</v>
      </c>
      <c r="G401" s="13">
        <f>(C401-VLOOKUP(E401,Riders!$A$2:$C$3501,2,FALSE))/365</f>
        <v>34.797260273972604</v>
      </c>
      <c r="H401" s="1">
        <v>6</v>
      </c>
      <c r="I401" s="1">
        <v>20</v>
      </c>
      <c r="J401" s="1">
        <v>30</v>
      </c>
      <c r="K401" s="1">
        <v>24</v>
      </c>
      <c r="L401" s="1">
        <v>74</v>
      </c>
      <c r="M401" s="1">
        <v>0</v>
      </c>
      <c r="N401" s="1">
        <v>0</v>
      </c>
      <c r="O401" s="1">
        <v>0</v>
      </c>
      <c r="P401" s="1">
        <v>2</v>
      </c>
      <c r="Q401" s="1">
        <v>0</v>
      </c>
      <c r="R401" s="1">
        <v>0</v>
      </c>
      <c r="S401" s="1">
        <v>0</v>
      </c>
      <c r="T401" s="1">
        <v>6</v>
      </c>
      <c r="U401" s="1">
        <v>0</v>
      </c>
      <c r="V401" s="1">
        <v>0</v>
      </c>
      <c r="W401" s="1">
        <v>82</v>
      </c>
      <c r="X401" s="107">
        <v>2.2326388888888899E-2</v>
      </c>
      <c r="Y401">
        <v>37.31</v>
      </c>
    </row>
    <row r="402" spans="1:25" x14ac:dyDescent="0.45">
      <c r="A402" s="1" t="s">
        <v>149</v>
      </c>
      <c r="B402" s="1">
        <v>2019</v>
      </c>
      <c r="C402" s="2">
        <v>43814</v>
      </c>
      <c r="D402" s="1" t="s">
        <v>72</v>
      </c>
      <c r="E402" s="1" t="s">
        <v>299</v>
      </c>
      <c r="F402" s="1" t="s">
        <v>38</v>
      </c>
      <c r="G402" s="13">
        <f>(C402-VLOOKUP(E402,Riders!$A$2:$C$3501,2,FALSE))/365</f>
        <v>27.306849315068494</v>
      </c>
      <c r="H402" s="1">
        <v>7</v>
      </c>
      <c r="I402" s="1">
        <v>20</v>
      </c>
      <c r="J402" s="1">
        <v>28</v>
      </c>
      <c r="K402" s="1">
        <v>28</v>
      </c>
      <c r="L402" s="1">
        <v>76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4</v>
      </c>
      <c r="U402" s="1">
        <v>0</v>
      </c>
      <c r="V402" s="1">
        <v>0</v>
      </c>
      <c r="W402" s="1">
        <v>80</v>
      </c>
      <c r="X402" s="107">
        <v>2.2326388888888899E-2</v>
      </c>
      <c r="Y402">
        <v>37.31</v>
      </c>
    </row>
    <row r="403" spans="1:25" x14ac:dyDescent="0.45">
      <c r="A403" s="1" t="s">
        <v>149</v>
      </c>
      <c r="B403" s="1">
        <v>2019</v>
      </c>
      <c r="C403" s="2">
        <v>43814</v>
      </c>
      <c r="D403" s="1" t="s">
        <v>72</v>
      </c>
      <c r="E403" s="1" t="s">
        <v>219</v>
      </c>
      <c r="F403" s="1" t="s">
        <v>220</v>
      </c>
      <c r="G403" s="13">
        <f>(C403-VLOOKUP(E403,Riders!$A$2:$C$3501,2,FALSE))/365</f>
        <v>27.315068493150687</v>
      </c>
      <c r="H403" s="1">
        <v>8</v>
      </c>
      <c r="I403" s="1">
        <v>30</v>
      </c>
      <c r="J403" s="1">
        <v>14</v>
      </c>
      <c r="K403" s="1">
        <v>34</v>
      </c>
      <c r="L403" s="1">
        <v>78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78</v>
      </c>
      <c r="X403" s="107">
        <v>2.2326388888888899E-2</v>
      </c>
      <c r="Y403">
        <v>37.31</v>
      </c>
    </row>
    <row r="404" spans="1:25" x14ac:dyDescent="0.45">
      <c r="A404" s="1" t="s">
        <v>149</v>
      </c>
      <c r="B404" s="1">
        <v>2019</v>
      </c>
      <c r="C404" s="2">
        <v>43814</v>
      </c>
      <c r="D404" s="1" t="s">
        <v>72</v>
      </c>
      <c r="E404" s="1" t="s">
        <v>2331</v>
      </c>
      <c r="F404" s="1" t="s">
        <v>44</v>
      </c>
      <c r="G404" s="13">
        <f>(C404-VLOOKUP(E404,Riders!$A$2:$C$3501,2,FALSE))/365</f>
        <v>23.032876712328768</v>
      </c>
      <c r="H404" s="1">
        <v>9</v>
      </c>
      <c r="I404" s="1">
        <v>24</v>
      </c>
      <c r="J404" s="1">
        <v>10</v>
      </c>
      <c r="K404" s="1">
        <v>14</v>
      </c>
      <c r="L404" s="1">
        <v>48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5</v>
      </c>
      <c r="T404" s="1">
        <v>0</v>
      </c>
      <c r="U404" s="1">
        <v>20</v>
      </c>
      <c r="V404" s="1">
        <v>0</v>
      </c>
      <c r="W404" s="1">
        <v>73</v>
      </c>
      <c r="X404" s="107">
        <v>2.2326388888888899E-2</v>
      </c>
      <c r="Y404">
        <v>37.31</v>
      </c>
    </row>
    <row r="405" spans="1:25" x14ac:dyDescent="0.45">
      <c r="A405" s="1" t="s">
        <v>149</v>
      </c>
      <c r="B405" s="1">
        <v>2019</v>
      </c>
      <c r="C405" s="2">
        <v>43814</v>
      </c>
      <c r="D405" s="1" t="s">
        <v>72</v>
      </c>
      <c r="E405" s="1" t="s">
        <v>224</v>
      </c>
      <c r="F405" s="1" t="s">
        <v>225</v>
      </c>
      <c r="G405" s="13">
        <f>(C405-VLOOKUP(E405,Riders!$A$2:$C$3501,2,FALSE))/365</f>
        <v>20.013698630136986</v>
      </c>
      <c r="H405" s="1">
        <v>10</v>
      </c>
      <c r="I405" s="1">
        <v>26</v>
      </c>
      <c r="J405" s="1">
        <v>18</v>
      </c>
      <c r="K405" s="1">
        <v>22</v>
      </c>
      <c r="L405" s="1">
        <v>66</v>
      </c>
      <c r="M405" s="1">
        <v>0</v>
      </c>
      <c r="N405" s="1">
        <v>0</v>
      </c>
      <c r="O405" s="1">
        <v>5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71</v>
      </c>
      <c r="X405" s="107">
        <v>2.2326388888888899E-2</v>
      </c>
      <c r="Y405">
        <v>37.31</v>
      </c>
    </row>
    <row r="406" spans="1:25" x14ac:dyDescent="0.45">
      <c r="A406" s="1" t="s">
        <v>149</v>
      </c>
      <c r="B406" s="1">
        <v>2019</v>
      </c>
      <c r="C406" s="2">
        <v>43814</v>
      </c>
      <c r="D406" s="1" t="s">
        <v>72</v>
      </c>
      <c r="E406" s="1" t="s">
        <v>302</v>
      </c>
      <c r="F406" s="1" t="s">
        <v>264</v>
      </c>
      <c r="G406" s="13">
        <f>(C406-VLOOKUP(E406,Riders!$A$2:$C$3501,2,FALSE))/365</f>
        <v>39.624657534246573</v>
      </c>
      <c r="H406" s="1">
        <v>11</v>
      </c>
      <c r="I406" s="1">
        <v>20</v>
      </c>
      <c r="J406" s="1">
        <v>32</v>
      </c>
      <c r="K406" s="1">
        <v>8</v>
      </c>
      <c r="L406" s="1">
        <v>60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60</v>
      </c>
      <c r="X406" s="107">
        <v>2.2326388888888899E-2</v>
      </c>
      <c r="Y406">
        <v>37.31</v>
      </c>
    </row>
    <row r="407" spans="1:25" x14ac:dyDescent="0.45">
      <c r="A407" s="1" t="s">
        <v>149</v>
      </c>
      <c r="B407" s="1">
        <v>2019</v>
      </c>
      <c r="C407" s="2">
        <v>43814</v>
      </c>
      <c r="D407" s="1" t="s">
        <v>72</v>
      </c>
      <c r="E407" s="1" t="s">
        <v>317</v>
      </c>
      <c r="F407" s="1" t="s">
        <v>230</v>
      </c>
      <c r="G407" s="13" t="e">
        <f>(C407-VLOOKUP(E407,Riders!$A$2:$C$3501,2,FALSE))/365</f>
        <v>#N/A</v>
      </c>
      <c r="H407" s="1">
        <v>12</v>
      </c>
      <c r="I407" s="1">
        <v>22</v>
      </c>
      <c r="J407" s="1">
        <v>16</v>
      </c>
      <c r="K407" s="1">
        <v>18</v>
      </c>
      <c r="L407" s="1">
        <v>56</v>
      </c>
      <c r="M407" s="1">
        <v>0</v>
      </c>
      <c r="N407" s="1">
        <v>0</v>
      </c>
      <c r="O407" s="1">
        <v>1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U407" s="1">
        <v>0</v>
      </c>
      <c r="V407" s="1">
        <v>0</v>
      </c>
      <c r="W407" s="1">
        <v>57</v>
      </c>
      <c r="X407" s="107">
        <v>2.2326388888888899E-2</v>
      </c>
      <c r="Y407">
        <v>37.31</v>
      </c>
    </row>
    <row r="408" spans="1:25" x14ac:dyDescent="0.45">
      <c r="A408" s="1" t="s">
        <v>149</v>
      </c>
      <c r="B408" s="1">
        <v>2019</v>
      </c>
      <c r="C408" s="2">
        <v>43814</v>
      </c>
      <c r="D408" s="1" t="s">
        <v>72</v>
      </c>
      <c r="E408" s="1" t="s">
        <v>231</v>
      </c>
      <c r="F408" s="1" t="s">
        <v>232</v>
      </c>
      <c r="G408" s="13">
        <f>(C408-VLOOKUP(E408,Riders!$A$2:$C$3501,2,FALSE))/365</f>
        <v>22.838356164383562</v>
      </c>
      <c r="H408" s="1">
        <v>13</v>
      </c>
      <c r="I408" s="1">
        <v>20</v>
      </c>
      <c r="J408" s="1">
        <v>22</v>
      </c>
      <c r="K408" s="1">
        <v>10</v>
      </c>
      <c r="L408" s="1">
        <v>52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2</v>
      </c>
      <c r="U408" s="1">
        <v>0</v>
      </c>
      <c r="V408" s="1">
        <v>0</v>
      </c>
      <c r="W408" s="1">
        <v>54</v>
      </c>
      <c r="X408" s="107">
        <v>2.2326388888888899E-2</v>
      </c>
      <c r="Y408">
        <v>37.31</v>
      </c>
    </row>
    <row r="409" spans="1:25" x14ac:dyDescent="0.45">
      <c r="A409" s="1" t="s">
        <v>149</v>
      </c>
      <c r="B409" s="1">
        <v>2019</v>
      </c>
      <c r="C409" s="2">
        <v>43814</v>
      </c>
      <c r="D409" s="1" t="s">
        <v>72</v>
      </c>
      <c r="E409" s="1" t="s">
        <v>311</v>
      </c>
      <c r="F409" s="1" t="s">
        <v>61</v>
      </c>
      <c r="G409" s="13">
        <f>(C409-VLOOKUP(E409,Riders!$A$2:$C$3501,2,FALSE))/365</f>
        <v>29.923287671232877</v>
      </c>
      <c r="H409" s="1">
        <v>14</v>
      </c>
      <c r="I409" s="1">
        <v>20</v>
      </c>
      <c r="J409" s="1">
        <v>12</v>
      </c>
      <c r="K409" s="1">
        <v>20</v>
      </c>
      <c r="L409" s="1">
        <v>52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0</v>
      </c>
      <c r="W409" s="1">
        <v>52</v>
      </c>
      <c r="X409" s="107">
        <v>2.2326388888888899E-2</v>
      </c>
      <c r="Y409">
        <v>37.31</v>
      </c>
    </row>
    <row r="410" spans="1:25" x14ac:dyDescent="0.45">
      <c r="A410" s="1" t="s">
        <v>149</v>
      </c>
      <c r="B410" s="1">
        <v>2019</v>
      </c>
      <c r="C410" s="2">
        <v>43814</v>
      </c>
      <c r="D410" s="1" t="s">
        <v>72</v>
      </c>
      <c r="E410" s="1" t="s">
        <v>310</v>
      </c>
      <c r="F410" s="1" t="s">
        <v>158</v>
      </c>
      <c r="G410" s="13">
        <f>(C410-VLOOKUP(E410,Riders!$A$2:$C$3501,2,FALSE))/365</f>
        <v>29.567123287671233</v>
      </c>
      <c r="H410" s="1">
        <v>15</v>
      </c>
      <c r="I410" s="1">
        <v>20</v>
      </c>
      <c r="J410" s="1">
        <v>26</v>
      </c>
      <c r="K410" s="1">
        <v>16</v>
      </c>
      <c r="L410" s="1">
        <v>62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20</v>
      </c>
      <c r="W410" s="1">
        <v>42</v>
      </c>
      <c r="X410" s="107">
        <v>2.2326388888888899E-2</v>
      </c>
      <c r="Y410">
        <v>37.31</v>
      </c>
    </row>
    <row r="411" spans="1:25" x14ac:dyDescent="0.45">
      <c r="A411" s="1" t="s">
        <v>149</v>
      </c>
      <c r="B411" s="1">
        <v>2019</v>
      </c>
      <c r="C411" s="2">
        <v>43814</v>
      </c>
      <c r="D411" s="1" t="s">
        <v>72</v>
      </c>
      <c r="E411" s="1" t="s">
        <v>251</v>
      </c>
      <c r="F411" s="1" t="s">
        <v>65</v>
      </c>
      <c r="G411" s="13">
        <f>(C411-VLOOKUP(E411,Riders!$A$2:$C$3501,2,FALSE))/365</f>
        <v>18.624657534246577</v>
      </c>
      <c r="H411" s="1">
        <v>16</v>
      </c>
      <c r="I411" s="1">
        <v>20</v>
      </c>
      <c r="J411" s="1">
        <v>6</v>
      </c>
      <c r="K411" s="1">
        <v>12</v>
      </c>
      <c r="L411" s="1">
        <v>38</v>
      </c>
      <c r="M411" s="1">
        <v>0</v>
      </c>
      <c r="N411" s="1">
        <v>0</v>
      </c>
      <c r="O411" s="1">
        <v>0</v>
      </c>
      <c r="P411" s="1">
        <v>0</v>
      </c>
      <c r="Q411" s="1">
        <v>3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41</v>
      </c>
      <c r="X411" s="107">
        <v>2.2326388888888899E-2</v>
      </c>
      <c r="Y411">
        <v>37.31</v>
      </c>
    </row>
    <row r="412" spans="1:25" x14ac:dyDescent="0.45">
      <c r="A412" s="1" t="s">
        <v>149</v>
      </c>
      <c r="B412" s="1">
        <v>2019</v>
      </c>
      <c r="C412" s="2">
        <v>43814</v>
      </c>
      <c r="D412" s="1" t="s">
        <v>72</v>
      </c>
      <c r="E412" s="1" t="s">
        <v>315</v>
      </c>
      <c r="F412" s="1" t="s">
        <v>36</v>
      </c>
      <c r="G412" s="13">
        <f>(C412-VLOOKUP(E412,Riders!$A$2:$C$3501,2,FALSE))/365</f>
        <v>28.027397260273972</v>
      </c>
      <c r="H412" s="1" t="s">
        <v>308</v>
      </c>
      <c r="I412" s="1">
        <v>40</v>
      </c>
      <c r="J412" s="1">
        <v>36</v>
      </c>
      <c r="K412" s="1">
        <v>36</v>
      </c>
      <c r="L412" s="1">
        <v>112</v>
      </c>
      <c r="M412" s="1">
        <v>3</v>
      </c>
      <c r="N412" s="1">
        <v>2</v>
      </c>
      <c r="O412" s="1">
        <v>3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 t="s">
        <v>308</v>
      </c>
      <c r="X412" s="107">
        <v>2.2326388888888899E-2</v>
      </c>
      <c r="Y412">
        <v>37.31</v>
      </c>
    </row>
    <row r="413" spans="1:25" x14ac:dyDescent="0.45">
      <c r="A413" s="1" t="s">
        <v>149</v>
      </c>
      <c r="B413" s="1">
        <v>2019</v>
      </c>
      <c r="C413" s="2">
        <v>43814</v>
      </c>
      <c r="D413" s="1" t="s">
        <v>72</v>
      </c>
      <c r="E413" s="1" t="s">
        <v>331</v>
      </c>
      <c r="F413" s="1" t="s">
        <v>56</v>
      </c>
      <c r="G413" s="13">
        <f>(C413-VLOOKUP(E413,Riders!$A$2:$C$3501,2,FALSE))/365</f>
        <v>27.654794520547945</v>
      </c>
      <c r="H413" s="1" t="s">
        <v>308</v>
      </c>
      <c r="I413" s="1">
        <v>20</v>
      </c>
      <c r="J413" s="1">
        <v>8</v>
      </c>
      <c r="K413" s="1" t="s">
        <v>373</v>
      </c>
      <c r="L413" s="1"/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 t="s">
        <v>308</v>
      </c>
      <c r="X413" s="107">
        <v>2.2326388888888899E-2</v>
      </c>
      <c r="Y413">
        <v>37.31</v>
      </c>
    </row>
    <row r="414" spans="1:25" x14ac:dyDescent="0.45">
      <c r="A414" s="1" t="s">
        <v>149</v>
      </c>
      <c r="B414" s="1">
        <v>2019</v>
      </c>
      <c r="C414" s="2">
        <v>43814</v>
      </c>
      <c r="D414" s="1" t="s">
        <v>72</v>
      </c>
      <c r="E414" s="1" t="s">
        <v>215</v>
      </c>
      <c r="F414" s="1" t="s">
        <v>17</v>
      </c>
      <c r="G414" s="13">
        <f>(C414-VLOOKUP(E414,Riders!$A$2:$C$3501,2,FALSE))/365</f>
        <v>20.936986301369863</v>
      </c>
      <c r="H414" s="1" t="s">
        <v>308</v>
      </c>
      <c r="I414" s="1">
        <v>20</v>
      </c>
      <c r="J414" s="1" t="s">
        <v>373</v>
      </c>
      <c r="K414" s="1"/>
      <c r="L414" s="1"/>
      <c r="M414" s="1">
        <v>0</v>
      </c>
      <c r="N414" s="1">
        <v>0</v>
      </c>
      <c r="O414" s="1">
        <v>0</v>
      </c>
      <c r="P414" s="1">
        <v>0</v>
      </c>
      <c r="Q414" s="1">
        <v>0</v>
      </c>
      <c r="R414" s="1">
        <v>0</v>
      </c>
      <c r="S414" s="1">
        <v>0</v>
      </c>
      <c r="T414" s="1">
        <v>0</v>
      </c>
      <c r="U414" s="1">
        <v>0</v>
      </c>
      <c r="V414" s="1">
        <v>0</v>
      </c>
      <c r="W414" s="1" t="s">
        <v>308</v>
      </c>
      <c r="X414" s="107">
        <v>2.2326388888888899E-2</v>
      </c>
      <c r="Y414">
        <v>37.31</v>
      </c>
    </row>
    <row r="415" spans="1:25" x14ac:dyDescent="0.45">
      <c r="A415" s="1" t="s">
        <v>149</v>
      </c>
      <c r="B415" s="1">
        <v>2019</v>
      </c>
      <c r="C415" s="2">
        <v>43814</v>
      </c>
      <c r="D415" s="1" t="s">
        <v>72</v>
      </c>
      <c r="E415" s="1" t="s">
        <v>320</v>
      </c>
      <c r="F415" s="1" t="s">
        <v>40</v>
      </c>
      <c r="G415" s="13">
        <f>(C415-VLOOKUP(E415,Riders!$A$2:$C$3501,2,FALSE))/365</f>
        <v>22.416438356164385</v>
      </c>
      <c r="H415" s="1" t="s">
        <v>308</v>
      </c>
      <c r="I415" s="1">
        <v>20</v>
      </c>
      <c r="J415" s="1" t="s">
        <v>373</v>
      </c>
      <c r="K415" s="1"/>
      <c r="L415" s="1"/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0</v>
      </c>
      <c r="T415" s="1">
        <v>0</v>
      </c>
      <c r="U415" s="1">
        <v>0</v>
      </c>
      <c r="V415" s="1">
        <v>0</v>
      </c>
      <c r="W415" s="1" t="s">
        <v>308</v>
      </c>
      <c r="X415" s="107">
        <v>2.2326388888888899E-2</v>
      </c>
      <c r="Y415">
        <v>37.31</v>
      </c>
    </row>
    <row r="416" spans="1:25" x14ac:dyDescent="0.45">
      <c r="A416" s="1" t="s">
        <v>149</v>
      </c>
      <c r="B416" s="1">
        <v>2019</v>
      </c>
      <c r="C416" s="2">
        <v>43814</v>
      </c>
      <c r="D416" s="1" t="s">
        <v>72</v>
      </c>
      <c r="E416" s="1" t="s">
        <v>277</v>
      </c>
      <c r="F416" s="1" t="s">
        <v>278</v>
      </c>
      <c r="G416" s="13">
        <f>(C416-VLOOKUP(E416,Riders!$A$2:$C$3501,2,FALSE))/365</f>
        <v>21.761643835616439</v>
      </c>
      <c r="H416" s="1" t="s">
        <v>308</v>
      </c>
      <c r="I416" s="1">
        <v>20</v>
      </c>
      <c r="J416" s="1" t="s">
        <v>373</v>
      </c>
      <c r="K416" s="1"/>
      <c r="L416" s="1"/>
      <c r="M416" s="1">
        <v>0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S416" s="1">
        <v>0</v>
      </c>
      <c r="T416" s="1">
        <v>0</v>
      </c>
      <c r="U416" s="1">
        <v>0</v>
      </c>
      <c r="V416" s="1">
        <v>0</v>
      </c>
      <c r="W416" s="1" t="s">
        <v>308</v>
      </c>
      <c r="X416" s="107">
        <v>2.2326388888888899E-2</v>
      </c>
      <c r="Y416">
        <v>37.31</v>
      </c>
    </row>
    <row r="417" spans="1:25" x14ac:dyDescent="0.45">
      <c r="A417" s="4" t="s">
        <v>159</v>
      </c>
      <c r="B417" s="4">
        <v>2019</v>
      </c>
      <c r="C417" s="5">
        <v>43807</v>
      </c>
      <c r="D417" s="4" t="s">
        <v>72</v>
      </c>
      <c r="E417" s="4" t="s">
        <v>221</v>
      </c>
      <c r="F417" s="4" t="s">
        <v>40</v>
      </c>
      <c r="G417" s="13">
        <f>(C417-VLOOKUP(E417,Riders!$A$2:$C$3501,2,FALSE))/365</f>
        <v>22.676712328767124</v>
      </c>
      <c r="H417" s="4">
        <v>1</v>
      </c>
      <c r="I417" s="4">
        <v>40</v>
      </c>
      <c r="J417" s="4">
        <v>38</v>
      </c>
      <c r="K417" s="4">
        <v>38</v>
      </c>
      <c r="L417" s="4">
        <v>116</v>
      </c>
      <c r="M417" s="4">
        <v>0</v>
      </c>
      <c r="N417" s="4">
        <v>1</v>
      </c>
      <c r="O417" s="4">
        <v>0</v>
      </c>
      <c r="P417" s="4">
        <v>5</v>
      </c>
      <c r="Q417" s="4">
        <v>2</v>
      </c>
      <c r="R417" s="4">
        <v>1</v>
      </c>
      <c r="S417" s="4">
        <v>0</v>
      </c>
      <c r="T417" s="4">
        <v>4</v>
      </c>
      <c r="U417" s="4">
        <v>0</v>
      </c>
      <c r="V417" s="4">
        <v>0</v>
      </c>
      <c r="W417" s="4">
        <v>129</v>
      </c>
      <c r="X417" s="107">
        <v>1.7303240740740741E-2</v>
      </c>
      <c r="Y417">
        <v>48.146000000000001</v>
      </c>
    </row>
    <row r="418" spans="1:25" x14ac:dyDescent="0.45">
      <c r="A418" s="4" t="s">
        <v>159</v>
      </c>
      <c r="B418" s="4">
        <v>2019</v>
      </c>
      <c r="C418" s="5">
        <v>43807</v>
      </c>
      <c r="D418" s="4" t="s">
        <v>72</v>
      </c>
      <c r="E418" s="4" t="s">
        <v>214</v>
      </c>
      <c r="F418" s="4" t="s">
        <v>67</v>
      </c>
      <c r="G418" s="13">
        <f>(C418-VLOOKUP(E418,Riders!$A$2:$C$3501,2,FALSE))/365</f>
        <v>24.972602739726028</v>
      </c>
      <c r="H418" s="4">
        <v>2</v>
      </c>
      <c r="I418" s="4">
        <v>38</v>
      </c>
      <c r="J418" s="4">
        <v>36</v>
      </c>
      <c r="K418" s="4">
        <v>36</v>
      </c>
      <c r="L418" s="4">
        <v>110</v>
      </c>
      <c r="M418" s="4">
        <v>0</v>
      </c>
      <c r="N418" s="4">
        <v>0</v>
      </c>
      <c r="O418" s="4">
        <v>0</v>
      </c>
      <c r="P418" s="4">
        <v>3</v>
      </c>
      <c r="Q418" s="4">
        <v>5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118</v>
      </c>
      <c r="X418" s="107">
        <v>1.7303240740740741E-2</v>
      </c>
      <c r="Y418">
        <v>48.146000000000001</v>
      </c>
    </row>
    <row r="419" spans="1:25" x14ac:dyDescent="0.45">
      <c r="A419" s="4" t="s">
        <v>159</v>
      </c>
      <c r="B419" s="4">
        <v>2019</v>
      </c>
      <c r="C419" s="5">
        <v>43807</v>
      </c>
      <c r="D419" s="4" t="s">
        <v>72</v>
      </c>
      <c r="E419" s="4" t="s">
        <v>307</v>
      </c>
      <c r="F419" s="4" t="s">
        <v>27</v>
      </c>
      <c r="G419" s="13">
        <f>(C419-VLOOKUP(E419,Riders!$A$2:$C$3501,2,FALSE))/365</f>
        <v>26.536986301369861</v>
      </c>
      <c r="H419" s="4">
        <v>3</v>
      </c>
      <c r="I419" s="4">
        <v>32</v>
      </c>
      <c r="J419" s="4">
        <v>40</v>
      </c>
      <c r="K419" s="4">
        <v>32</v>
      </c>
      <c r="L419" s="4">
        <v>104</v>
      </c>
      <c r="M419" s="4">
        <v>0</v>
      </c>
      <c r="N419" s="4">
        <v>0</v>
      </c>
      <c r="O419" s="4">
        <v>0</v>
      </c>
      <c r="P419" s="4">
        <v>2</v>
      </c>
      <c r="Q419" s="4">
        <v>3</v>
      </c>
      <c r="R419" s="4">
        <v>0</v>
      </c>
      <c r="S419" s="4">
        <v>2</v>
      </c>
      <c r="T419" s="4">
        <v>0</v>
      </c>
      <c r="U419" s="4">
        <v>0</v>
      </c>
      <c r="V419" s="4">
        <v>0</v>
      </c>
      <c r="W419" s="4">
        <v>111</v>
      </c>
      <c r="X419" s="107">
        <v>1.7303240740740699E-2</v>
      </c>
      <c r="Y419">
        <v>48.146000000000001</v>
      </c>
    </row>
    <row r="420" spans="1:25" x14ac:dyDescent="0.45">
      <c r="A420" s="4" t="s">
        <v>159</v>
      </c>
      <c r="B420" s="4">
        <v>2019</v>
      </c>
      <c r="C420" s="5">
        <v>43807</v>
      </c>
      <c r="D420" s="4" t="s">
        <v>72</v>
      </c>
      <c r="E420" s="4" t="s">
        <v>222</v>
      </c>
      <c r="F420" s="4" t="s">
        <v>223</v>
      </c>
      <c r="G420" s="13">
        <f>(C420-VLOOKUP(E420,Riders!$A$2:$C$3501,2,FALSE))/365</f>
        <v>20.43013698630137</v>
      </c>
      <c r="H420" s="4">
        <v>4</v>
      </c>
      <c r="I420" s="4">
        <v>36</v>
      </c>
      <c r="J420" s="4">
        <v>32</v>
      </c>
      <c r="K420" s="4">
        <v>34</v>
      </c>
      <c r="L420" s="4">
        <v>102</v>
      </c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4">
        <v>0</v>
      </c>
      <c r="T420" s="4">
        <v>0</v>
      </c>
      <c r="U420" s="4">
        <v>0</v>
      </c>
      <c r="V420" s="4">
        <v>0</v>
      </c>
      <c r="W420" s="4">
        <v>102</v>
      </c>
      <c r="X420" s="107">
        <v>1.7303240740740699E-2</v>
      </c>
      <c r="Y420">
        <v>48.146000000000001</v>
      </c>
    </row>
    <row r="421" spans="1:25" x14ac:dyDescent="0.45">
      <c r="A421" s="4" t="s">
        <v>159</v>
      </c>
      <c r="B421" s="4">
        <v>2019</v>
      </c>
      <c r="C421" s="5">
        <v>43807</v>
      </c>
      <c r="D421" s="4" t="s">
        <v>72</v>
      </c>
      <c r="E421" s="51" t="s">
        <v>268</v>
      </c>
      <c r="F421" s="51" t="s">
        <v>47</v>
      </c>
      <c r="G421" s="13">
        <f>(C421-VLOOKUP(E421,Riders!$A$2:$C$3501,2,FALSE))/365</f>
        <v>22.934246575342467</v>
      </c>
      <c r="H421" s="29">
        <v>5</v>
      </c>
      <c r="I421" s="51">
        <v>34</v>
      </c>
      <c r="J421" s="51">
        <v>28</v>
      </c>
      <c r="K421" s="51">
        <v>28</v>
      </c>
      <c r="L421" s="51">
        <v>90</v>
      </c>
      <c r="M421" s="51">
        <v>0</v>
      </c>
      <c r="N421" s="51">
        <v>0</v>
      </c>
      <c r="O421" s="51">
        <v>0</v>
      </c>
      <c r="P421" s="51">
        <v>1</v>
      </c>
      <c r="Q421" s="51">
        <v>1</v>
      </c>
      <c r="R421" s="51">
        <v>0</v>
      </c>
      <c r="S421" s="51">
        <v>0</v>
      </c>
      <c r="T421" s="51">
        <v>0</v>
      </c>
      <c r="U421" s="51">
        <v>0</v>
      </c>
      <c r="V421" s="51">
        <v>0</v>
      </c>
      <c r="W421" s="51">
        <v>92</v>
      </c>
      <c r="X421" s="107">
        <v>1.7303240740740699E-2</v>
      </c>
      <c r="Y421">
        <v>48.146000000000001</v>
      </c>
    </row>
    <row r="422" spans="1:25" x14ac:dyDescent="0.45">
      <c r="A422" s="4" t="s">
        <v>159</v>
      </c>
      <c r="B422" s="4">
        <v>2019</v>
      </c>
      <c r="C422" s="5">
        <v>43807</v>
      </c>
      <c r="D422" s="4" t="s">
        <v>72</v>
      </c>
      <c r="E422" s="51" t="s">
        <v>277</v>
      </c>
      <c r="F422" s="51" t="s">
        <v>278</v>
      </c>
      <c r="G422" s="13">
        <f>(C422-VLOOKUP(E422,Riders!$A$2:$C$3501,2,FALSE))/365</f>
        <v>21.742465753424657</v>
      </c>
      <c r="H422" s="29">
        <v>6</v>
      </c>
      <c r="I422" s="51">
        <v>22</v>
      </c>
      <c r="J422" s="51">
        <v>12</v>
      </c>
      <c r="K422" s="51">
        <v>26</v>
      </c>
      <c r="L422" s="51">
        <v>60</v>
      </c>
      <c r="M422" s="51">
        <v>2</v>
      </c>
      <c r="N422" s="51">
        <v>5</v>
      </c>
      <c r="O422" s="51">
        <v>2</v>
      </c>
      <c r="P422" s="51">
        <v>0</v>
      </c>
      <c r="Q422" s="51">
        <v>0</v>
      </c>
      <c r="R422" s="51">
        <v>0</v>
      </c>
      <c r="S422" s="51">
        <v>0</v>
      </c>
      <c r="T422" s="51">
        <v>0</v>
      </c>
      <c r="U422" s="51">
        <v>20</v>
      </c>
      <c r="V422" s="51">
        <v>0</v>
      </c>
      <c r="W422" s="51">
        <v>89</v>
      </c>
      <c r="X422" s="107">
        <v>1.7303240740740699E-2</v>
      </c>
      <c r="Y422">
        <v>48.146000000000001</v>
      </c>
    </row>
    <row r="423" spans="1:25" x14ac:dyDescent="0.45">
      <c r="A423" s="4" t="s">
        <v>159</v>
      </c>
      <c r="B423" s="4">
        <v>2019</v>
      </c>
      <c r="C423" s="5">
        <v>43807</v>
      </c>
      <c r="D423" s="4" t="s">
        <v>72</v>
      </c>
      <c r="E423" s="51" t="s">
        <v>251</v>
      </c>
      <c r="F423" s="51" t="s">
        <v>65</v>
      </c>
      <c r="G423" s="13">
        <f>(C423-VLOOKUP(E423,Riders!$A$2:$C$3501,2,FALSE))/365</f>
        <v>18.605479452054794</v>
      </c>
      <c r="H423" s="29">
        <v>7</v>
      </c>
      <c r="I423" s="51">
        <v>26</v>
      </c>
      <c r="J423" s="51">
        <v>16</v>
      </c>
      <c r="K423" s="51">
        <v>16</v>
      </c>
      <c r="L423" s="51">
        <v>58</v>
      </c>
      <c r="M423" s="51">
        <v>3</v>
      </c>
      <c r="N423" s="51">
        <v>3</v>
      </c>
      <c r="O423" s="51">
        <v>0</v>
      </c>
      <c r="P423" s="51">
        <v>0</v>
      </c>
      <c r="Q423" s="51">
        <v>0</v>
      </c>
      <c r="R423" s="51">
        <v>0</v>
      </c>
      <c r="S423" s="51">
        <v>0</v>
      </c>
      <c r="T423" s="51">
        <v>0</v>
      </c>
      <c r="U423" s="51">
        <v>20</v>
      </c>
      <c r="V423" s="51">
        <v>0</v>
      </c>
      <c r="W423" s="51">
        <v>84</v>
      </c>
      <c r="X423" s="107">
        <v>1.7303240740740699E-2</v>
      </c>
      <c r="Y423">
        <v>48.146000000000001</v>
      </c>
    </row>
    <row r="424" spans="1:25" x14ac:dyDescent="0.45">
      <c r="A424" s="4" t="s">
        <v>159</v>
      </c>
      <c r="B424" s="4">
        <v>2019</v>
      </c>
      <c r="C424" s="5">
        <v>43807</v>
      </c>
      <c r="D424" s="4" t="s">
        <v>72</v>
      </c>
      <c r="E424" s="51" t="s">
        <v>219</v>
      </c>
      <c r="F424" s="51" t="s">
        <v>220</v>
      </c>
      <c r="G424" s="13">
        <f>(C424-VLOOKUP(E424,Riders!$A$2:$C$3501,2,FALSE))/365</f>
        <v>27.295890410958904</v>
      </c>
      <c r="H424" s="29">
        <v>8</v>
      </c>
      <c r="I424" s="51">
        <v>6</v>
      </c>
      <c r="J424" s="51">
        <v>30</v>
      </c>
      <c r="K424" s="51">
        <v>24</v>
      </c>
      <c r="L424" s="51">
        <v>60</v>
      </c>
      <c r="M424" s="51">
        <v>0</v>
      </c>
      <c r="N424" s="51">
        <v>0</v>
      </c>
      <c r="O424" s="51">
        <v>5</v>
      </c>
      <c r="P424" s="51">
        <v>0</v>
      </c>
      <c r="Q424" s="51">
        <v>0</v>
      </c>
      <c r="R424" s="51">
        <v>0</v>
      </c>
      <c r="S424" s="51">
        <v>5</v>
      </c>
      <c r="T424" s="51">
        <v>10</v>
      </c>
      <c r="U424" s="51">
        <v>0</v>
      </c>
      <c r="V424" s="51">
        <v>0</v>
      </c>
      <c r="W424" s="51">
        <v>80</v>
      </c>
      <c r="X424" s="107">
        <v>1.7303240740740699E-2</v>
      </c>
      <c r="Y424">
        <v>48.146000000000001</v>
      </c>
    </row>
    <row r="425" spans="1:25" x14ac:dyDescent="0.45">
      <c r="A425" s="4" t="s">
        <v>159</v>
      </c>
      <c r="B425" s="4">
        <v>2019</v>
      </c>
      <c r="C425" s="5">
        <v>43807</v>
      </c>
      <c r="D425" s="4" t="s">
        <v>72</v>
      </c>
      <c r="E425" s="51" t="s">
        <v>270</v>
      </c>
      <c r="F425" s="51" t="s">
        <v>36</v>
      </c>
      <c r="G425" s="13">
        <f>(C425-VLOOKUP(E425,Riders!$A$2:$C$3501,2,FALSE))/365</f>
        <v>25.230136986301371</v>
      </c>
      <c r="H425" s="29">
        <v>9</v>
      </c>
      <c r="I425" s="51" t="s">
        <v>207</v>
      </c>
      <c r="J425" s="51">
        <v>34</v>
      </c>
      <c r="K425" s="51">
        <v>40</v>
      </c>
      <c r="L425" s="51">
        <v>78</v>
      </c>
      <c r="M425" s="51">
        <v>0</v>
      </c>
      <c r="N425" s="51">
        <v>0</v>
      </c>
      <c r="O425" s="51">
        <v>0</v>
      </c>
      <c r="P425" s="51">
        <v>0</v>
      </c>
      <c r="Q425" s="51">
        <v>0</v>
      </c>
      <c r="R425" s="51">
        <v>2</v>
      </c>
      <c r="S425" s="51">
        <v>0</v>
      </c>
      <c r="T425" s="51">
        <v>0</v>
      </c>
      <c r="U425" s="51">
        <v>0</v>
      </c>
      <c r="V425" s="51">
        <v>0</v>
      </c>
      <c r="W425" s="51">
        <v>80</v>
      </c>
      <c r="X425" s="107">
        <v>1.7303240740740699E-2</v>
      </c>
      <c r="Y425">
        <v>48.146000000000001</v>
      </c>
    </row>
    <row r="426" spans="1:25" x14ac:dyDescent="0.45">
      <c r="A426" s="4" t="s">
        <v>159</v>
      </c>
      <c r="B426" s="4">
        <v>2019</v>
      </c>
      <c r="C426" s="5">
        <v>43807</v>
      </c>
      <c r="D426" s="4" t="s">
        <v>72</v>
      </c>
      <c r="E426" s="51" t="s">
        <v>302</v>
      </c>
      <c r="F426" s="51" t="s">
        <v>264</v>
      </c>
      <c r="G426" s="13">
        <f>(C426-VLOOKUP(E426,Riders!$A$2:$C$3501,2,FALSE))/365</f>
        <v>39.605479452054794</v>
      </c>
      <c r="H426" s="29">
        <v>10</v>
      </c>
      <c r="I426" s="51">
        <v>16</v>
      </c>
      <c r="J426" s="51">
        <v>18</v>
      </c>
      <c r="K426" s="51">
        <v>30</v>
      </c>
      <c r="L426" s="51">
        <v>64</v>
      </c>
      <c r="M426" s="51">
        <v>0</v>
      </c>
      <c r="N426" s="51">
        <v>0</v>
      </c>
      <c r="O426" s="51">
        <v>3</v>
      </c>
      <c r="P426" s="51">
        <v>0</v>
      </c>
      <c r="Q426" s="51">
        <v>0</v>
      </c>
      <c r="R426" s="51">
        <v>0</v>
      </c>
      <c r="S426" s="51">
        <v>3</v>
      </c>
      <c r="T426" s="51">
        <v>6</v>
      </c>
      <c r="U426" s="51">
        <v>0</v>
      </c>
      <c r="V426" s="51">
        <v>0</v>
      </c>
      <c r="W426" s="51">
        <v>76</v>
      </c>
      <c r="X426" s="107">
        <v>1.7303240740740699E-2</v>
      </c>
      <c r="Y426">
        <v>48.146000000000001</v>
      </c>
    </row>
    <row r="427" spans="1:25" x14ac:dyDescent="0.45">
      <c r="A427" s="4" t="s">
        <v>159</v>
      </c>
      <c r="B427" s="4">
        <v>2019</v>
      </c>
      <c r="C427" s="5">
        <v>43807</v>
      </c>
      <c r="D427" s="4" t="s">
        <v>72</v>
      </c>
      <c r="E427" s="51" t="s">
        <v>300</v>
      </c>
      <c r="F427" s="51" t="s">
        <v>56</v>
      </c>
      <c r="G427" s="13">
        <f>(C427-VLOOKUP(E427,Riders!$A$2:$C$3501,2,FALSE))/365</f>
        <v>32.410958904109592</v>
      </c>
      <c r="H427" s="29">
        <v>11</v>
      </c>
      <c r="I427" s="51">
        <v>30</v>
      </c>
      <c r="J427" s="51">
        <v>24</v>
      </c>
      <c r="K427" s="51">
        <v>20</v>
      </c>
      <c r="L427" s="51">
        <v>74</v>
      </c>
      <c r="M427" s="51">
        <v>1</v>
      </c>
      <c r="N427" s="51">
        <v>0</v>
      </c>
      <c r="O427" s="51">
        <v>0</v>
      </c>
      <c r="P427" s="51">
        <v>0</v>
      </c>
      <c r="Q427" s="51">
        <v>0</v>
      </c>
      <c r="R427" s="51">
        <v>0</v>
      </c>
      <c r="S427" s="51">
        <v>1</v>
      </c>
      <c r="T427" s="51">
        <v>0</v>
      </c>
      <c r="U427" s="51">
        <v>0</v>
      </c>
      <c r="V427" s="51">
        <v>0</v>
      </c>
      <c r="W427" s="51">
        <v>76</v>
      </c>
      <c r="X427" s="107">
        <v>1.7303240740740699E-2</v>
      </c>
      <c r="Y427">
        <v>48.146000000000001</v>
      </c>
    </row>
    <row r="428" spans="1:25" x14ac:dyDescent="0.45">
      <c r="A428" s="4" t="s">
        <v>159</v>
      </c>
      <c r="B428" s="4">
        <v>2019</v>
      </c>
      <c r="C428" s="5">
        <v>43807</v>
      </c>
      <c r="D428" s="4" t="s">
        <v>72</v>
      </c>
      <c r="E428" s="51" t="s">
        <v>316</v>
      </c>
      <c r="F428" s="51" t="s">
        <v>53</v>
      </c>
      <c r="G428" s="13">
        <f>(C428-VLOOKUP(E428,Riders!$A$2:$C$3501,2,FALSE))/365</f>
        <v>18.961643835616439</v>
      </c>
      <c r="H428" s="29">
        <v>12</v>
      </c>
      <c r="I428" s="51">
        <v>12</v>
      </c>
      <c r="J428" s="51">
        <v>22</v>
      </c>
      <c r="K428" s="51">
        <v>4</v>
      </c>
      <c r="L428" s="51">
        <v>38</v>
      </c>
      <c r="M428" s="51">
        <v>5</v>
      </c>
      <c r="N428" s="51">
        <v>2</v>
      </c>
      <c r="O428" s="51">
        <v>0</v>
      </c>
      <c r="P428" s="51">
        <v>0</v>
      </c>
      <c r="Q428" s="51">
        <v>0</v>
      </c>
      <c r="R428" s="51">
        <v>3</v>
      </c>
      <c r="S428" s="51">
        <v>0</v>
      </c>
      <c r="T428" s="51">
        <v>0</v>
      </c>
      <c r="U428" s="51">
        <v>20</v>
      </c>
      <c r="V428" s="51">
        <v>0</v>
      </c>
      <c r="W428" s="51">
        <v>68</v>
      </c>
      <c r="X428" s="107">
        <v>1.7303240740740699E-2</v>
      </c>
      <c r="Y428">
        <v>48.146000000000001</v>
      </c>
    </row>
    <row r="429" spans="1:25" x14ac:dyDescent="0.45">
      <c r="A429" s="4" t="s">
        <v>159</v>
      </c>
      <c r="B429" s="4">
        <v>2019</v>
      </c>
      <c r="C429" s="5">
        <v>43807</v>
      </c>
      <c r="D429" s="4" t="s">
        <v>72</v>
      </c>
      <c r="E429" s="51" t="s">
        <v>299</v>
      </c>
      <c r="F429" s="51" t="s">
        <v>38</v>
      </c>
      <c r="G429" s="13">
        <f>(C429-VLOOKUP(E429,Riders!$A$2:$C$3501,2,FALSE))/365</f>
        <v>27.287671232876711</v>
      </c>
      <c r="H429" s="29">
        <v>13</v>
      </c>
      <c r="I429" s="51">
        <v>28</v>
      </c>
      <c r="J429" s="51">
        <v>20</v>
      </c>
      <c r="K429" s="51">
        <v>6</v>
      </c>
      <c r="L429" s="51">
        <v>54</v>
      </c>
      <c r="M429" s="51">
        <v>0</v>
      </c>
      <c r="N429" s="51">
        <v>0</v>
      </c>
      <c r="O429" s="51">
        <v>0</v>
      </c>
      <c r="P429" s="51">
        <v>0</v>
      </c>
      <c r="Q429" s="51">
        <v>0</v>
      </c>
      <c r="R429" s="51">
        <v>0</v>
      </c>
      <c r="S429" s="51">
        <v>0</v>
      </c>
      <c r="T429" s="51">
        <v>0</v>
      </c>
      <c r="U429" s="51">
        <v>0</v>
      </c>
      <c r="V429" s="51">
        <v>0</v>
      </c>
      <c r="W429" s="51">
        <v>54</v>
      </c>
      <c r="X429" s="107">
        <v>1.7303240740740699E-2</v>
      </c>
      <c r="Y429">
        <v>48.146000000000001</v>
      </c>
    </row>
    <row r="430" spans="1:25" x14ac:dyDescent="0.45">
      <c r="A430" s="4" t="s">
        <v>159</v>
      </c>
      <c r="B430" s="4">
        <v>2019</v>
      </c>
      <c r="C430" s="5">
        <v>43807</v>
      </c>
      <c r="D430" s="4" t="s">
        <v>72</v>
      </c>
      <c r="E430" s="51" t="s">
        <v>2331</v>
      </c>
      <c r="F430" s="51" t="s">
        <v>44</v>
      </c>
      <c r="G430" s="13">
        <f>(C430-VLOOKUP(E430,Riders!$A$2:$C$3501,2,FALSE))/365</f>
        <v>23.013698630136986</v>
      </c>
      <c r="H430" s="29">
        <v>14</v>
      </c>
      <c r="I430" s="51">
        <v>24</v>
      </c>
      <c r="J430" s="51">
        <v>6</v>
      </c>
      <c r="K430" s="51">
        <v>18</v>
      </c>
      <c r="L430" s="51">
        <v>48</v>
      </c>
      <c r="M430" s="51">
        <v>0</v>
      </c>
      <c r="N430" s="51">
        <v>0</v>
      </c>
      <c r="O430" s="51">
        <v>0</v>
      </c>
      <c r="P430" s="51">
        <v>0</v>
      </c>
      <c r="Q430" s="51">
        <v>0</v>
      </c>
      <c r="R430" s="51">
        <v>0</v>
      </c>
      <c r="S430" s="51">
        <v>0</v>
      </c>
      <c r="T430" s="51">
        <v>0</v>
      </c>
      <c r="U430" s="51">
        <v>0</v>
      </c>
      <c r="V430" s="51">
        <v>0</v>
      </c>
      <c r="W430" s="51">
        <v>48</v>
      </c>
      <c r="X430" s="107">
        <v>1.7303240740740699E-2</v>
      </c>
      <c r="Y430">
        <v>48.146000000000001</v>
      </c>
    </row>
    <row r="431" spans="1:25" x14ac:dyDescent="0.45">
      <c r="A431" s="4" t="s">
        <v>159</v>
      </c>
      <c r="B431" s="4">
        <v>2019</v>
      </c>
      <c r="C431" s="5">
        <v>43807</v>
      </c>
      <c r="D431" s="4" t="s">
        <v>72</v>
      </c>
      <c r="E431" s="51" t="s">
        <v>322</v>
      </c>
      <c r="F431" s="51" t="s">
        <v>29</v>
      </c>
      <c r="G431" s="13">
        <f>(C431-VLOOKUP(E431,Riders!$A$2:$C$3501,2,FALSE))/365</f>
        <v>31.904109589041095</v>
      </c>
      <c r="H431" s="29">
        <v>15</v>
      </c>
      <c r="I431" s="51">
        <v>2</v>
      </c>
      <c r="J431" s="51">
        <v>26</v>
      </c>
      <c r="K431" s="51">
        <v>14</v>
      </c>
      <c r="L431" s="51">
        <v>42</v>
      </c>
      <c r="M431" s="51">
        <v>0</v>
      </c>
      <c r="N431" s="51">
        <v>0</v>
      </c>
      <c r="O431" s="51">
        <v>0</v>
      </c>
      <c r="P431" s="51">
        <v>0</v>
      </c>
      <c r="Q431" s="51">
        <v>0</v>
      </c>
      <c r="R431" s="51">
        <v>5</v>
      </c>
      <c r="S431" s="51">
        <v>0</v>
      </c>
      <c r="T431" s="51">
        <v>0</v>
      </c>
      <c r="U431" s="51">
        <v>0</v>
      </c>
      <c r="V431" s="51">
        <v>0</v>
      </c>
      <c r="W431" s="51">
        <v>47</v>
      </c>
      <c r="X431" s="107">
        <v>1.7303240740740699E-2</v>
      </c>
      <c r="Y431">
        <v>48.146000000000001</v>
      </c>
    </row>
    <row r="432" spans="1:25" x14ac:dyDescent="0.45">
      <c r="A432" s="4" t="s">
        <v>159</v>
      </c>
      <c r="B432" s="4">
        <v>2019</v>
      </c>
      <c r="C432" s="5">
        <v>43807</v>
      </c>
      <c r="D432" s="4" t="s">
        <v>72</v>
      </c>
      <c r="E432" s="51" t="s">
        <v>311</v>
      </c>
      <c r="F432" s="51" t="s">
        <v>61</v>
      </c>
      <c r="G432" s="13">
        <f>(C432-VLOOKUP(E432,Riders!$A$2:$C$3501,2,FALSE))/365</f>
        <v>29.904109589041095</v>
      </c>
      <c r="H432" s="29">
        <v>16</v>
      </c>
      <c r="I432" s="51">
        <v>18</v>
      </c>
      <c r="J432" s="51">
        <v>14</v>
      </c>
      <c r="K432" s="51">
        <v>10</v>
      </c>
      <c r="L432" s="51">
        <v>42</v>
      </c>
      <c r="M432" s="51">
        <v>0</v>
      </c>
      <c r="N432" s="51">
        <v>0</v>
      </c>
      <c r="O432" s="51">
        <v>0</v>
      </c>
      <c r="P432" s="51">
        <v>0</v>
      </c>
      <c r="Q432" s="51">
        <v>0</v>
      </c>
      <c r="R432" s="51">
        <v>0</v>
      </c>
      <c r="S432" s="51">
        <v>0</v>
      </c>
      <c r="T432" s="51">
        <v>0</v>
      </c>
      <c r="U432" s="51">
        <v>0</v>
      </c>
      <c r="V432" s="51">
        <v>0</v>
      </c>
      <c r="W432" s="51">
        <v>42</v>
      </c>
      <c r="X432" s="107">
        <v>1.7303240740740699E-2</v>
      </c>
      <c r="Y432">
        <v>48.146000000000001</v>
      </c>
    </row>
    <row r="433" spans="1:25" x14ac:dyDescent="0.45">
      <c r="A433" s="4" t="s">
        <v>159</v>
      </c>
      <c r="B433" s="4">
        <v>2019</v>
      </c>
      <c r="C433" s="5">
        <v>43807</v>
      </c>
      <c r="D433" s="4" t="s">
        <v>72</v>
      </c>
      <c r="E433" s="51" t="s">
        <v>224</v>
      </c>
      <c r="F433" s="51" t="s">
        <v>225</v>
      </c>
      <c r="G433" s="13">
        <f>(C433-VLOOKUP(E433,Riders!$A$2:$C$3501,2,FALSE))/365</f>
        <v>19.994520547945207</v>
      </c>
      <c r="H433" s="29">
        <v>17</v>
      </c>
      <c r="I433" s="51">
        <v>10</v>
      </c>
      <c r="J433" s="51">
        <v>10</v>
      </c>
      <c r="K433" s="51">
        <v>8</v>
      </c>
      <c r="L433" s="51">
        <v>28</v>
      </c>
      <c r="M433" s="51">
        <v>0</v>
      </c>
      <c r="N433" s="51">
        <v>0</v>
      </c>
      <c r="O433" s="51">
        <v>1</v>
      </c>
      <c r="P433" s="51">
        <v>0</v>
      </c>
      <c r="Q433" s="51">
        <v>0</v>
      </c>
      <c r="R433" s="51">
        <v>0</v>
      </c>
      <c r="S433" s="51">
        <v>0</v>
      </c>
      <c r="T433" s="51">
        <v>2</v>
      </c>
      <c r="U433" s="51">
        <v>0</v>
      </c>
      <c r="V433" s="51">
        <v>0</v>
      </c>
      <c r="W433" s="51">
        <v>31</v>
      </c>
      <c r="X433" s="107">
        <v>1.7303240740740699E-2</v>
      </c>
      <c r="Y433">
        <v>48.146000000000001</v>
      </c>
    </row>
    <row r="434" spans="1:25" x14ac:dyDescent="0.45">
      <c r="A434" s="4" t="s">
        <v>159</v>
      </c>
      <c r="B434" s="4">
        <v>2019</v>
      </c>
      <c r="C434" s="5">
        <v>43807</v>
      </c>
      <c r="D434" s="4" t="s">
        <v>72</v>
      </c>
      <c r="E434" s="51" t="s">
        <v>317</v>
      </c>
      <c r="F434" s="51" t="s">
        <v>230</v>
      </c>
      <c r="G434" s="13" t="e">
        <f>(C434-VLOOKUP(E434,Riders!$A$2:$C$3501,2,FALSE))/365</f>
        <v>#N/A</v>
      </c>
      <c r="H434" s="29">
        <v>18</v>
      </c>
      <c r="I434" s="51">
        <v>8</v>
      </c>
      <c r="J434" s="51">
        <v>1</v>
      </c>
      <c r="K434" s="51">
        <v>22</v>
      </c>
      <c r="L434" s="51">
        <v>31</v>
      </c>
      <c r="M434" s="51">
        <v>0</v>
      </c>
      <c r="N434" s="51">
        <v>0</v>
      </c>
      <c r="O434" s="51">
        <v>0</v>
      </c>
      <c r="P434" s="51">
        <v>0</v>
      </c>
      <c r="Q434" s="51">
        <v>0</v>
      </c>
      <c r="R434" s="51">
        <v>0</v>
      </c>
      <c r="S434" s="51">
        <v>0</v>
      </c>
      <c r="T434" s="51">
        <v>0</v>
      </c>
      <c r="U434" s="51">
        <v>0</v>
      </c>
      <c r="V434" s="51">
        <v>0</v>
      </c>
      <c r="W434" s="51">
        <v>31</v>
      </c>
      <c r="X434" s="107">
        <v>1.7303240740740699E-2</v>
      </c>
      <c r="Y434">
        <v>48.146000000000001</v>
      </c>
    </row>
    <row r="435" spans="1:25" x14ac:dyDescent="0.45">
      <c r="A435" s="4" t="s">
        <v>159</v>
      </c>
      <c r="B435" s="4">
        <v>2019</v>
      </c>
      <c r="C435" s="5">
        <v>43807</v>
      </c>
      <c r="D435" s="4" t="s">
        <v>72</v>
      </c>
      <c r="E435" s="51" t="s">
        <v>310</v>
      </c>
      <c r="F435" s="51" t="s">
        <v>158</v>
      </c>
      <c r="G435" s="13">
        <f>(C435-VLOOKUP(E435,Riders!$A$2:$C$3501,2,FALSE))/365</f>
        <v>29.547945205479451</v>
      </c>
      <c r="H435" s="29">
        <v>19</v>
      </c>
      <c r="I435" s="51">
        <v>20</v>
      </c>
      <c r="J435" s="51">
        <v>8</v>
      </c>
      <c r="K435" s="51">
        <v>1</v>
      </c>
      <c r="L435" s="51">
        <v>29</v>
      </c>
      <c r="M435" s="51">
        <v>0</v>
      </c>
      <c r="N435" s="51">
        <v>0</v>
      </c>
      <c r="O435" s="51">
        <v>0</v>
      </c>
      <c r="P435" s="51">
        <v>0</v>
      </c>
      <c r="Q435" s="51">
        <v>0</v>
      </c>
      <c r="R435" s="51">
        <v>0</v>
      </c>
      <c r="S435" s="51">
        <v>0</v>
      </c>
      <c r="T435" s="51">
        <v>0</v>
      </c>
      <c r="U435" s="51">
        <v>0</v>
      </c>
      <c r="V435" s="51">
        <v>0</v>
      </c>
      <c r="W435" s="51">
        <v>29</v>
      </c>
      <c r="X435" s="107">
        <v>1.7303240740740699E-2</v>
      </c>
      <c r="Y435">
        <v>48.146000000000001</v>
      </c>
    </row>
    <row r="436" spans="1:25" x14ac:dyDescent="0.45">
      <c r="A436" s="4" t="s">
        <v>159</v>
      </c>
      <c r="B436" s="4">
        <v>2019</v>
      </c>
      <c r="C436" s="5">
        <v>43807</v>
      </c>
      <c r="D436" s="4" t="s">
        <v>72</v>
      </c>
      <c r="E436" s="51" t="s">
        <v>318</v>
      </c>
      <c r="F436" s="51" t="s">
        <v>319</v>
      </c>
      <c r="G436" s="13">
        <f>(C436-VLOOKUP(E436,Riders!$A$2:$C$3501,2,FALSE))/365</f>
        <v>34.778082191780825</v>
      </c>
      <c r="H436" s="29">
        <v>20</v>
      </c>
      <c r="I436" s="51">
        <v>14</v>
      </c>
      <c r="J436" s="51">
        <v>2</v>
      </c>
      <c r="K436" s="51">
        <v>12</v>
      </c>
      <c r="L436" s="51">
        <v>28</v>
      </c>
      <c r="M436" s="51">
        <v>0</v>
      </c>
      <c r="N436" s="51">
        <v>0</v>
      </c>
      <c r="O436" s="51">
        <v>0</v>
      </c>
      <c r="P436" s="51">
        <v>0</v>
      </c>
      <c r="Q436" s="51">
        <v>0</v>
      </c>
      <c r="R436" s="51">
        <v>0</v>
      </c>
      <c r="S436" s="51">
        <v>0</v>
      </c>
      <c r="T436" s="51">
        <v>0</v>
      </c>
      <c r="U436" s="51">
        <v>0</v>
      </c>
      <c r="V436" s="51">
        <v>0</v>
      </c>
      <c r="W436" s="51">
        <v>28</v>
      </c>
      <c r="X436" s="107">
        <v>1.7303240740740699E-2</v>
      </c>
      <c r="Y436">
        <v>48.146000000000001</v>
      </c>
    </row>
    <row r="437" spans="1:25" x14ac:dyDescent="0.45">
      <c r="A437" s="4" t="s">
        <v>159</v>
      </c>
      <c r="B437" s="4">
        <v>2019</v>
      </c>
      <c r="C437" s="5">
        <v>43807</v>
      </c>
      <c r="D437" s="4" t="s">
        <v>72</v>
      </c>
      <c r="E437" s="51" t="s">
        <v>231</v>
      </c>
      <c r="F437" s="51" t="s">
        <v>232</v>
      </c>
      <c r="G437" s="13">
        <f>(C437-VLOOKUP(E437,Riders!$A$2:$C$3501,2,FALSE))/365</f>
        <v>22.81917808219178</v>
      </c>
      <c r="H437" s="29">
        <v>21</v>
      </c>
      <c r="I437" s="51">
        <v>2</v>
      </c>
      <c r="J437" s="51">
        <v>4</v>
      </c>
      <c r="K437" s="51">
        <v>2</v>
      </c>
      <c r="L437" s="51">
        <v>8</v>
      </c>
      <c r="M437" s="51">
        <v>0</v>
      </c>
      <c r="N437" s="51">
        <v>0</v>
      </c>
      <c r="O437" s="51">
        <v>0</v>
      </c>
      <c r="P437" s="51">
        <v>0</v>
      </c>
      <c r="Q437" s="51">
        <v>0</v>
      </c>
      <c r="R437" s="51">
        <v>0</v>
      </c>
      <c r="S437" s="51">
        <v>0</v>
      </c>
      <c r="T437" s="51">
        <v>0</v>
      </c>
      <c r="U437" s="51">
        <v>0</v>
      </c>
      <c r="V437" s="51">
        <v>0</v>
      </c>
      <c r="W437" s="51">
        <v>8</v>
      </c>
      <c r="X437" s="107">
        <v>1.7303240740740699E-2</v>
      </c>
      <c r="Y437">
        <v>48.146000000000001</v>
      </c>
    </row>
    <row r="438" spans="1:25" x14ac:dyDescent="0.45">
      <c r="A438" s="1" t="s">
        <v>127</v>
      </c>
      <c r="B438" s="1">
        <v>2019</v>
      </c>
      <c r="C438" s="2">
        <v>43800</v>
      </c>
      <c r="D438" s="1" t="s">
        <v>72</v>
      </c>
      <c r="E438" s="47" t="s">
        <v>221</v>
      </c>
      <c r="F438" s="47" t="s">
        <v>40</v>
      </c>
      <c r="G438" s="13">
        <f>(C438-VLOOKUP(E438,Riders!$A$2:$C$3501,2,FALSE))/365</f>
        <v>22.657534246575342</v>
      </c>
      <c r="H438" s="30">
        <v>1</v>
      </c>
      <c r="I438" s="47">
        <v>28</v>
      </c>
      <c r="J438" s="47">
        <v>36</v>
      </c>
      <c r="K438" s="47">
        <v>40</v>
      </c>
      <c r="L438" s="47">
        <v>104</v>
      </c>
      <c r="M438" s="47">
        <v>3</v>
      </c>
      <c r="N438" s="47">
        <v>3</v>
      </c>
      <c r="O438" s="47">
        <v>1</v>
      </c>
      <c r="P438" s="47">
        <v>0</v>
      </c>
      <c r="Q438" s="47">
        <v>0</v>
      </c>
      <c r="R438" s="47">
        <v>0</v>
      </c>
      <c r="S438" s="47">
        <v>2</v>
      </c>
      <c r="T438" s="47">
        <v>0</v>
      </c>
      <c r="U438" s="47">
        <v>0</v>
      </c>
      <c r="V438" s="47">
        <v>0</v>
      </c>
      <c r="W438" s="47">
        <v>113</v>
      </c>
      <c r="X438" s="107">
        <v>1.7372685185185185E-2</v>
      </c>
      <c r="Y438">
        <v>47.954000000000001</v>
      </c>
    </row>
    <row r="439" spans="1:25" x14ac:dyDescent="0.45">
      <c r="A439" s="1" t="s">
        <v>127</v>
      </c>
      <c r="B439" s="1">
        <v>2019</v>
      </c>
      <c r="C439" s="2">
        <v>43800</v>
      </c>
      <c r="D439" s="1" t="s">
        <v>72</v>
      </c>
      <c r="E439" s="47" t="s">
        <v>222</v>
      </c>
      <c r="F439" s="47" t="s">
        <v>223</v>
      </c>
      <c r="G439" s="13">
        <f>(C439-VLOOKUP(E439,Riders!$A$2:$C$3501,2,FALSE))/365</f>
        <v>20.410958904109588</v>
      </c>
      <c r="H439" s="30">
        <v>2</v>
      </c>
      <c r="I439" s="47">
        <v>36</v>
      </c>
      <c r="J439" s="47">
        <v>38</v>
      </c>
      <c r="K439" s="47">
        <v>38</v>
      </c>
      <c r="L439" s="47">
        <v>112</v>
      </c>
      <c r="M439" s="47">
        <v>0</v>
      </c>
      <c r="N439" s="47">
        <v>0</v>
      </c>
      <c r="O439" s="47">
        <v>0</v>
      </c>
      <c r="P439" s="47">
        <v>0</v>
      </c>
      <c r="Q439" s="47">
        <v>0</v>
      </c>
      <c r="R439" s="47">
        <v>0</v>
      </c>
      <c r="S439" s="47">
        <v>1</v>
      </c>
      <c r="T439" s="47">
        <v>0</v>
      </c>
      <c r="U439" s="47">
        <v>0</v>
      </c>
      <c r="V439" s="47">
        <v>0</v>
      </c>
      <c r="W439" s="47">
        <v>113</v>
      </c>
      <c r="X439" s="107">
        <v>1.7372685185185185E-2</v>
      </c>
      <c r="Y439">
        <v>47.954000000000001</v>
      </c>
    </row>
    <row r="440" spans="1:25" x14ac:dyDescent="0.45">
      <c r="A440" s="1" t="s">
        <v>127</v>
      </c>
      <c r="B440" s="1">
        <v>2019</v>
      </c>
      <c r="C440" s="2">
        <v>43800</v>
      </c>
      <c r="D440" s="1" t="s">
        <v>72</v>
      </c>
      <c r="E440" s="47" t="s">
        <v>301</v>
      </c>
      <c r="F440" s="47" t="s">
        <v>51</v>
      </c>
      <c r="G440" s="13">
        <f>(C440-VLOOKUP(E440,Riders!$A$2:$C$3501,2,FALSE))/365</f>
        <v>29.736986301369864</v>
      </c>
      <c r="H440" s="30">
        <v>3</v>
      </c>
      <c r="I440" s="47">
        <v>40</v>
      </c>
      <c r="J440" s="47">
        <v>26</v>
      </c>
      <c r="K440" s="47">
        <v>30</v>
      </c>
      <c r="L440" s="47">
        <v>96</v>
      </c>
      <c r="M440" s="47">
        <v>1</v>
      </c>
      <c r="N440" s="47">
        <v>2</v>
      </c>
      <c r="O440" s="47">
        <v>0</v>
      </c>
      <c r="P440" s="47">
        <v>0</v>
      </c>
      <c r="Q440" s="47">
        <v>0</v>
      </c>
      <c r="R440" s="47">
        <v>0</v>
      </c>
      <c r="S440" s="47">
        <v>3</v>
      </c>
      <c r="T440" s="47">
        <v>4</v>
      </c>
      <c r="U440" s="47">
        <v>0</v>
      </c>
      <c r="V440" s="47">
        <v>0</v>
      </c>
      <c r="W440" s="47">
        <v>106</v>
      </c>
      <c r="X440" s="107">
        <v>1.7372685185185199E-2</v>
      </c>
      <c r="Y440">
        <v>47.954000000000001</v>
      </c>
    </row>
    <row r="441" spans="1:25" x14ac:dyDescent="0.45">
      <c r="A441" s="1" t="s">
        <v>127</v>
      </c>
      <c r="B441" s="1">
        <v>2019</v>
      </c>
      <c r="C441" s="2">
        <v>43800</v>
      </c>
      <c r="D441" s="1" t="s">
        <v>72</v>
      </c>
      <c r="E441" s="47" t="s">
        <v>217</v>
      </c>
      <c r="F441" s="47" t="s">
        <v>29</v>
      </c>
      <c r="G441" s="13">
        <f>(C441-VLOOKUP(E441,Riders!$A$2:$C$3501,2,FALSE))/365</f>
        <v>21.671232876712327</v>
      </c>
      <c r="H441" s="30">
        <v>4</v>
      </c>
      <c r="I441" s="47">
        <v>32</v>
      </c>
      <c r="J441" s="47">
        <v>34</v>
      </c>
      <c r="K441" s="47">
        <v>34</v>
      </c>
      <c r="L441" s="47">
        <v>100</v>
      </c>
      <c r="M441" s="47">
        <v>0</v>
      </c>
      <c r="N441" s="47">
        <v>1</v>
      </c>
      <c r="O441" s="47">
        <v>2</v>
      </c>
      <c r="P441" s="47">
        <v>0</v>
      </c>
      <c r="Q441" s="47">
        <v>1</v>
      </c>
      <c r="R441" s="47">
        <v>0</v>
      </c>
      <c r="S441" s="47">
        <v>0</v>
      </c>
      <c r="T441" s="47">
        <v>2</v>
      </c>
      <c r="U441" s="47">
        <v>0</v>
      </c>
      <c r="V441" s="47">
        <v>0</v>
      </c>
      <c r="W441" s="47">
        <v>106</v>
      </c>
      <c r="X441" s="107">
        <v>1.7372685185185199E-2</v>
      </c>
      <c r="Y441">
        <v>47.954000000000001</v>
      </c>
    </row>
    <row r="442" spans="1:25" x14ac:dyDescent="0.45">
      <c r="A442" s="1" t="s">
        <v>127</v>
      </c>
      <c r="B442" s="1">
        <v>2019</v>
      </c>
      <c r="C442" s="2">
        <v>43800</v>
      </c>
      <c r="D442" s="1" t="s">
        <v>72</v>
      </c>
      <c r="E442" s="47" t="s">
        <v>219</v>
      </c>
      <c r="F442" s="47" t="s">
        <v>220</v>
      </c>
      <c r="G442" s="13">
        <f>(C442-VLOOKUP(E442,Riders!$A$2:$C$3501,2,FALSE))/365</f>
        <v>27.276712328767122</v>
      </c>
      <c r="H442" s="30">
        <v>5</v>
      </c>
      <c r="I442" s="47">
        <v>30</v>
      </c>
      <c r="J442" s="47">
        <v>32</v>
      </c>
      <c r="K442" s="47">
        <v>26</v>
      </c>
      <c r="L442" s="47">
        <v>88</v>
      </c>
      <c r="M442" s="47">
        <v>2</v>
      </c>
      <c r="N442" s="47">
        <v>0</v>
      </c>
      <c r="O442" s="47">
        <v>3</v>
      </c>
      <c r="P442" s="47">
        <v>0</v>
      </c>
      <c r="Q442" s="47">
        <v>0</v>
      </c>
      <c r="R442" s="47">
        <v>0</v>
      </c>
      <c r="S442" s="47">
        <v>0</v>
      </c>
      <c r="T442" s="47">
        <v>6</v>
      </c>
      <c r="U442" s="47">
        <v>0</v>
      </c>
      <c r="V442" s="47">
        <v>0</v>
      </c>
      <c r="W442" s="47">
        <v>99</v>
      </c>
      <c r="X442" s="107">
        <v>1.7372685185185199E-2</v>
      </c>
      <c r="Y442">
        <v>47.954000000000001</v>
      </c>
    </row>
    <row r="443" spans="1:25" x14ac:dyDescent="0.45">
      <c r="A443" s="1" t="s">
        <v>127</v>
      </c>
      <c r="B443" s="1">
        <v>2019</v>
      </c>
      <c r="C443" s="2">
        <v>43800</v>
      </c>
      <c r="D443" s="1" t="s">
        <v>72</v>
      </c>
      <c r="E443" s="47" t="s">
        <v>325</v>
      </c>
      <c r="F443" s="47" t="s">
        <v>238</v>
      </c>
      <c r="G443" s="13">
        <f>(C443-VLOOKUP(E443,Riders!$A$2:$C$3501,2,FALSE))/365</f>
        <v>27.402739726027399</v>
      </c>
      <c r="H443" s="30">
        <v>6</v>
      </c>
      <c r="I443" s="47">
        <v>4</v>
      </c>
      <c r="J443" s="47">
        <v>40</v>
      </c>
      <c r="K443" s="47">
        <v>36</v>
      </c>
      <c r="L443" s="47">
        <v>80</v>
      </c>
      <c r="M443" s="47">
        <v>0</v>
      </c>
      <c r="N443" s="47">
        <v>5</v>
      </c>
      <c r="O443" s="47">
        <v>5</v>
      </c>
      <c r="P443" s="47">
        <v>0</v>
      </c>
      <c r="Q443" s="47">
        <v>2</v>
      </c>
      <c r="R443" s="47">
        <v>1</v>
      </c>
      <c r="S443" s="47">
        <v>0</v>
      </c>
      <c r="T443" s="47">
        <v>0</v>
      </c>
      <c r="U443" s="47">
        <v>0</v>
      </c>
      <c r="V443" s="47">
        <v>0</v>
      </c>
      <c r="W443" s="47">
        <v>93</v>
      </c>
      <c r="X443" s="107">
        <v>1.7372685185185199E-2</v>
      </c>
      <c r="Y443">
        <v>47.954000000000001</v>
      </c>
    </row>
    <row r="444" spans="1:25" x14ac:dyDescent="0.45">
      <c r="A444" s="15" t="s">
        <v>127</v>
      </c>
      <c r="B444" s="15">
        <v>2019</v>
      </c>
      <c r="C444" s="14">
        <v>43800</v>
      </c>
      <c r="D444" s="15" t="s">
        <v>72</v>
      </c>
      <c r="E444" s="47" t="s">
        <v>251</v>
      </c>
      <c r="F444" s="47" t="s">
        <v>65</v>
      </c>
      <c r="G444" s="13">
        <f>(C444-VLOOKUP(E444,Riders!$A$2:$C$3501,2,FALSE))/365</f>
        <v>18.586301369863012</v>
      </c>
      <c r="H444" s="30">
        <v>7</v>
      </c>
      <c r="I444" s="47">
        <v>38</v>
      </c>
      <c r="J444" s="47">
        <v>18</v>
      </c>
      <c r="K444" s="47">
        <v>28</v>
      </c>
      <c r="L444" s="47">
        <v>84</v>
      </c>
      <c r="M444" s="47">
        <v>0</v>
      </c>
      <c r="N444" s="47">
        <v>0</v>
      </c>
      <c r="O444" s="47">
        <v>0</v>
      </c>
      <c r="P444" s="47">
        <v>0</v>
      </c>
      <c r="Q444" s="47">
        <v>0</v>
      </c>
      <c r="R444" s="47">
        <v>0</v>
      </c>
      <c r="S444" s="47">
        <v>0</v>
      </c>
      <c r="T444" s="47">
        <v>0</v>
      </c>
      <c r="U444" s="47">
        <v>0</v>
      </c>
      <c r="V444" s="47">
        <v>0</v>
      </c>
      <c r="W444" s="47">
        <v>84</v>
      </c>
      <c r="X444" s="107">
        <v>1.7372685185185199E-2</v>
      </c>
      <c r="Y444">
        <v>47.954000000000001</v>
      </c>
    </row>
    <row r="445" spans="1:25" x14ac:dyDescent="0.45">
      <c r="A445" s="1" t="s">
        <v>127</v>
      </c>
      <c r="B445" s="1">
        <v>2019</v>
      </c>
      <c r="C445" s="2">
        <v>43800</v>
      </c>
      <c r="D445" s="1" t="s">
        <v>72</v>
      </c>
      <c r="E445" s="1" t="s">
        <v>233</v>
      </c>
      <c r="F445" s="1" t="s">
        <v>56</v>
      </c>
      <c r="G445" s="13">
        <f>(C445-VLOOKUP(E445,Riders!$A$2:$C$3501,2,FALSE))/365</f>
        <v>24.24931506849315</v>
      </c>
      <c r="H445" s="1">
        <v>8</v>
      </c>
      <c r="I445" s="1">
        <v>24</v>
      </c>
      <c r="J445" s="1">
        <v>30</v>
      </c>
      <c r="K445" s="1">
        <v>24</v>
      </c>
      <c r="L445" s="1">
        <v>78</v>
      </c>
      <c r="M445" s="1">
        <v>0</v>
      </c>
      <c r="N445" s="1">
        <v>0</v>
      </c>
      <c r="O445" s="1">
        <v>0</v>
      </c>
      <c r="P445" s="1">
        <v>0</v>
      </c>
      <c r="Q445" s="1">
        <v>3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81</v>
      </c>
      <c r="X445" s="107">
        <v>1.7372685185185199E-2</v>
      </c>
      <c r="Y445">
        <v>47.954000000000001</v>
      </c>
    </row>
    <row r="446" spans="1:25" x14ac:dyDescent="0.45">
      <c r="A446" s="1" t="s">
        <v>127</v>
      </c>
      <c r="B446" s="1">
        <v>2019</v>
      </c>
      <c r="C446" s="2">
        <v>43800</v>
      </c>
      <c r="D446" s="1" t="s">
        <v>72</v>
      </c>
      <c r="E446" s="1" t="s">
        <v>277</v>
      </c>
      <c r="F446" s="1" t="s">
        <v>278</v>
      </c>
      <c r="G446" s="13">
        <f>(C446-VLOOKUP(E446,Riders!$A$2:$C$3501,2,FALSE))/365</f>
        <v>21.723287671232878</v>
      </c>
      <c r="H446" s="1">
        <v>9</v>
      </c>
      <c r="I446" s="1">
        <v>26</v>
      </c>
      <c r="J446" s="1">
        <v>14</v>
      </c>
      <c r="K446" s="1">
        <v>16</v>
      </c>
      <c r="L446" s="1">
        <v>56</v>
      </c>
      <c r="M446" s="1">
        <v>0</v>
      </c>
      <c r="N446" s="1">
        <v>0</v>
      </c>
      <c r="O446" s="1">
        <v>0</v>
      </c>
      <c r="P446" s="1">
        <v>0</v>
      </c>
      <c r="Q446" s="1">
        <v>0</v>
      </c>
      <c r="R446" s="1">
        <v>5</v>
      </c>
      <c r="S446" s="1">
        <v>0</v>
      </c>
      <c r="T446" s="1">
        <v>0</v>
      </c>
      <c r="U446" s="1">
        <v>20</v>
      </c>
      <c r="V446" s="1">
        <v>0</v>
      </c>
      <c r="W446" s="1">
        <v>81</v>
      </c>
      <c r="X446" s="107">
        <v>1.7372685185185199E-2</v>
      </c>
      <c r="Y446">
        <v>47.954000000000001</v>
      </c>
    </row>
    <row r="447" spans="1:25" x14ac:dyDescent="0.45">
      <c r="A447" s="1" t="s">
        <v>127</v>
      </c>
      <c r="B447" s="1">
        <v>2019</v>
      </c>
      <c r="C447" s="2">
        <v>43800</v>
      </c>
      <c r="D447" s="1" t="s">
        <v>72</v>
      </c>
      <c r="E447" s="1" t="s">
        <v>2331</v>
      </c>
      <c r="F447" s="1" t="s">
        <v>44</v>
      </c>
      <c r="G447" s="13">
        <f>(C447-VLOOKUP(E447,Riders!$A$2:$C$3501,2,FALSE))/365</f>
        <v>22.994520547945207</v>
      </c>
      <c r="H447" s="1">
        <v>10</v>
      </c>
      <c r="I447" s="1">
        <v>34</v>
      </c>
      <c r="J447" s="1">
        <v>24</v>
      </c>
      <c r="K447" s="1">
        <v>8</v>
      </c>
      <c r="L447" s="1">
        <v>66</v>
      </c>
      <c r="M447" s="1">
        <v>0</v>
      </c>
      <c r="N447" s="1">
        <v>0</v>
      </c>
      <c r="O447" s="1">
        <v>0</v>
      </c>
      <c r="P447" s="1">
        <v>5</v>
      </c>
      <c r="Q447" s="1">
        <v>5</v>
      </c>
      <c r="R447" s="1">
        <v>0</v>
      </c>
      <c r="S447" s="1">
        <v>0</v>
      </c>
      <c r="T447" s="1">
        <v>0</v>
      </c>
      <c r="U447" s="1">
        <v>0</v>
      </c>
      <c r="V447" s="1">
        <v>0</v>
      </c>
      <c r="W447" s="1">
        <v>76</v>
      </c>
      <c r="X447" s="107">
        <v>1.7372685185185199E-2</v>
      </c>
      <c r="Y447">
        <v>47.954000000000001</v>
      </c>
    </row>
    <row r="448" spans="1:25" x14ac:dyDescent="0.45">
      <c r="A448" s="1" t="s">
        <v>127</v>
      </c>
      <c r="B448" s="1">
        <v>2019</v>
      </c>
      <c r="C448" s="2">
        <v>43800</v>
      </c>
      <c r="D448" s="1" t="s">
        <v>72</v>
      </c>
      <c r="E448" s="1" t="s">
        <v>312</v>
      </c>
      <c r="F448" s="1" t="s">
        <v>27</v>
      </c>
      <c r="G448" s="13">
        <f>(C448-VLOOKUP(E448,Riders!$A$2:$C$3501,2,FALSE))/365</f>
        <v>21.38082191780822</v>
      </c>
      <c r="H448" s="1">
        <v>11</v>
      </c>
      <c r="I448" s="1">
        <v>1</v>
      </c>
      <c r="J448" s="1">
        <v>16</v>
      </c>
      <c r="K448" s="1">
        <v>32</v>
      </c>
      <c r="L448" s="1">
        <v>49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3</v>
      </c>
      <c r="S448" s="1">
        <v>0</v>
      </c>
      <c r="T448" s="1">
        <v>0</v>
      </c>
      <c r="U448" s="1">
        <v>20</v>
      </c>
      <c r="V448" s="1">
        <v>0</v>
      </c>
      <c r="W448" s="1">
        <v>72</v>
      </c>
      <c r="X448" s="107">
        <v>1.7372685185185199E-2</v>
      </c>
      <c r="Y448">
        <v>47.954000000000001</v>
      </c>
    </row>
    <row r="449" spans="1:25" x14ac:dyDescent="0.45">
      <c r="A449" s="1" t="s">
        <v>127</v>
      </c>
      <c r="B449" s="1">
        <v>2019</v>
      </c>
      <c r="C449" s="2">
        <v>43800</v>
      </c>
      <c r="D449" s="1" t="s">
        <v>72</v>
      </c>
      <c r="E449" s="1" t="s">
        <v>299</v>
      </c>
      <c r="F449" s="1" t="s">
        <v>38</v>
      </c>
      <c r="G449" s="13">
        <f>(C449-VLOOKUP(E449,Riders!$A$2:$C$3501,2,FALSE))/365</f>
        <v>27.268493150684932</v>
      </c>
      <c r="H449" s="1">
        <v>12</v>
      </c>
      <c r="I449" s="1">
        <v>20</v>
      </c>
      <c r="J449" s="1">
        <v>28</v>
      </c>
      <c r="K449" s="1">
        <v>22</v>
      </c>
      <c r="L449" s="1">
        <v>70</v>
      </c>
      <c r="M449" s="1">
        <v>0</v>
      </c>
      <c r="N449" s="1">
        <v>0</v>
      </c>
      <c r="O449" s="1">
        <v>0</v>
      </c>
      <c r="P449" s="1">
        <v>1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71</v>
      </c>
      <c r="X449" s="107">
        <v>1.7372685185185199E-2</v>
      </c>
      <c r="Y449">
        <v>47.954000000000001</v>
      </c>
    </row>
    <row r="450" spans="1:25" x14ac:dyDescent="0.45">
      <c r="A450" s="1" t="s">
        <v>127</v>
      </c>
      <c r="B450" s="1">
        <v>2019</v>
      </c>
      <c r="C450" s="2">
        <v>43800</v>
      </c>
      <c r="D450" s="1" t="s">
        <v>72</v>
      </c>
      <c r="E450" s="1" t="s">
        <v>323</v>
      </c>
      <c r="F450" s="1" t="s">
        <v>118</v>
      </c>
      <c r="G450" s="13">
        <f>(C450-VLOOKUP(E450,Riders!$A$2:$C$3501,2,FALSE))/365</f>
        <v>26.317808219178083</v>
      </c>
      <c r="H450" s="1">
        <v>13</v>
      </c>
      <c r="I450" s="1">
        <v>22</v>
      </c>
      <c r="J450" s="1">
        <v>22</v>
      </c>
      <c r="K450" s="1">
        <v>14</v>
      </c>
      <c r="L450" s="1">
        <v>58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58</v>
      </c>
      <c r="X450" s="107">
        <v>1.7372685185185199E-2</v>
      </c>
      <c r="Y450">
        <v>47.954000000000001</v>
      </c>
    </row>
    <row r="451" spans="1:25" x14ac:dyDescent="0.45">
      <c r="A451" s="1" t="s">
        <v>127</v>
      </c>
      <c r="B451" s="1">
        <v>2019</v>
      </c>
      <c r="C451" s="2">
        <v>43800</v>
      </c>
      <c r="D451" s="1" t="s">
        <v>72</v>
      </c>
      <c r="E451" s="1" t="s">
        <v>324</v>
      </c>
      <c r="F451" s="1" t="s">
        <v>61</v>
      </c>
      <c r="G451" s="13">
        <f>(C451-VLOOKUP(E451,Riders!$A$2:$C$3501,2,FALSE))/365</f>
        <v>26.208219178082192</v>
      </c>
      <c r="H451" s="1">
        <v>14</v>
      </c>
      <c r="I451" s="1">
        <v>14</v>
      </c>
      <c r="J451" s="1">
        <v>20</v>
      </c>
      <c r="K451" s="1">
        <v>20</v>
      </c>
      <c r="L451" s="1">
        <v>54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  <c r="W451" s="1">
        <v>54</v>
      </c>
      <c r="X451" s="107">
        <v>1.7372685185185199E-2</v>
      </c>
      <c r="Y451">
        <v>47.954000000000001</v>
      </c>
    </row>
    <row r="452" spans="1:25" x14ac:dyDescent="0.45">
      <c r="A452" s="1" t="s">
        <v>127</v>
      </c>
      <c r="B452" s="1">
        <v>2019</v>
      </c>
      <c r="C452" s="2">
        <v>43800</v>
      </c>
      <c r="D452" s="1" t="s">
        <v>72</v>
      </c>
      <c r="E452" s="1" t="s">
        <v>302</v>
      </c>
      <c r="F452" s="1" t="s">
        <v>264</v>
      </c>
      <c r="G452" s="13">
        <f>(C452-VLOOKUP(E452,Riders!$A$2:$C$3501,2,FALSE))/365</f>
        <v>39.586301369863016</v>
      </c>
      <c r="H452" s="1">
        <v>15</v>
      </c>
      <c r="I452" s="1">
        <v>2</v>
      </c>
      <c r="J452" s="1">
        <v>10</v>
      </c>
      <c r="K452" s="1">
        <v>1</v>
      </c>
      <c r="L452" s="1">
        <v>13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2</v>
      </c>
      <c r="S452" s="1">
        <v>5</v>
      </c>
      <c r="T452" s="1">
        <v>10</v>
      </c>
      <c r="U452" s="1">
        <v>20</v>
      </c>
      <c r="V452" s="1">
        <v>0</v>
      </c>
      <c r="W452" s="1">
        <v>50</v>
      </c>
      <c r="X452" s="107">
        <v>1.7372685185185199E-2</v>
      </c>
      <c r="Y452">
        <v>47.954000000000001</v>
      </c>
    </row>
    <row r="453" spans="1:25" x14ac:dyDescent="0.45">
      <c r="A453" s="1" t="s">
        <v>127</v>
      </c>
      <c r="B453" s="1">
        <v>2019</v>
      </c>
      <c r="C453" s="2">
        <v>43800</v>
      </c>
      <c r="D453" s="1" t="s">
        <v>72</v>
      </c>
      <c r="E453" s="1" t="s">
        <v>276</v>
      </c>
      <c r="F453" s="1" t="s">
        <v>120</v>
      </c>
      <c r="G453" s="13" t="e">
        <f>(C453-VLOOKUP(E453,Riders!$A$2:$C$3501,2,FALSE))/365</f>
        <v>#N/A</v>
      </c>
      <c r="H453" s="1">
        <v>16</v>
      </c>
      <c r="I453" s="1">
        <v>18</v>
      </c>
      <c r="J453" s="1">
        <v>1</v>
      </c>
      <c r="K453" s="1">
        <v>18</v>
      </c>
      <c r="L453" s="1">
        <v>37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37</v>
      </c>
      <c r="X453" s="107">
        <v>1.7372685185185199E-2</v>
      </c>
      <c r="Y453">
        <v>47.954000000000001</v>
      </c>
    </row>
    <row r="454" spans="1:25" x14ac:dyDescent="0.45">
      <c r="A454" s="1" t="s">
        <v>127</v>
      </c>
      <c r="B454" s="1">
        <v>2019</v>
      </c>
      <c r="C454" s="2">
        <v>43800</v>
      </c>
      <c r="D454" s="1" t="s">
        <v>72</v>
      </c>
      <c r="E454" s="1" t="s">
        <v>310</v>
      </c>
      <c r="F454" s="1" t="s">
        <v>158</v>
      </c>
      <c r="G454" s="13">
        <f>(C454-VLOOKUP(E454,Riders!$A$2:$C$3501,2,FALSE))/365</f>
        <v>29.528767123287672</v>
      </c>
      <c r="H454" s="1">
        <v>17</v>
      </c>
      <c r="I454" s="1">
        <v>12</v>
      </c>
      <c r="J454" s="1">
        <v>8</v>
      </c>
      <c r="K454" s="1">
        <v>12</v>
      </c>
      <c r="L454" s="1">
        <v>32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0</v>
      </c>
      <c r="U454" s="1">
        <v>0</v>
      </c>
      <c r="V454" s="1">
        <v>0</v>
      </c>
      <c r="W454" s="1">
        <v>32</v>
      </c>
      <c r="X454" s="107">
        <v>1.7372685185185199E-2</v>
      </c>
      <c r="Y454">
        <v>47.954000000000001</v>
      </c>
    </row>
    <row r="455" spans="1:25" x14ac:dyDescent="0.45">
      <c r="A455" s="1" t="s">
        <v>127</v>
      </c>
      <c r="B455" s="1">
        <v>2019</v>
      </c>
      <c r="C455" s="2">
        <v>43800</v>
      </c>
      <c r="D455" s="1" t="s">
        <v>72</v>
      </c>
      <c r="E455" s="1" t="s">
        <v>242</v>
      </c>
      <c r="F455" s="1" t="s">
        <v>243</v>
      </c>
      <c r="G455" s="13">
        <f>(C455-VLOOKUP(E455,Riders!$A$2:$C$3501,2,FALSE))/365</f>
        <v>25.002739726027396</v>
      </c>
      <c r="H455" s="1">
        <v>18</v>
      </c>
      <c r="I455" s="1">
        <v>10</v>
      </c>
      <c r="J455" s="1">
        <v>12</v>
      </c>
      <c r="K455" s="1">
        <v>10</v>
      </c>
      <c r="L455" s="1">
        <v>32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  <c r="W455" s="1">
        <v>32</v>
      </c>
      <c r="X455" s="107">
        <v>1.7372685185185199E-2</v>
      </c>
      <c r="Y455">
        <v>47.954000000000001</v>
      </c>
    </row>
    <row r="456" spans="1:25" x14ac:dyDescent="0.45">
      <c r="A456" s="1" t="s">
        <v>127</v>
      </c>
      <c r="B456" s="1">
        <v>2019</v>
      </c>
      <c r="C456" s="2">
        <v>43800</v>
      </c>
      <c r="D456" s="1" t="s">
        <v>72</v>
      </c>
      <c r="E456" s="1" t="s">
        <v>303</v>
      </c>
      <c r="F456" s="1" t="s">
        <v>232</v>
      </c>
      <c r="G456" s="13">
        <f>(C456-VLOOKUP(E456,Riders!$A$2:$C$3501,2,FALSE))/365</f>
        <v>25.484931506849314</v>
      </c>
      <c r="H456" s="1">
        <v>19</v>
      </c>
      <c r="I456" s="1">
        <v>16</v>
      </c>
      <c r="J456" s="1">
        <v>2</v>
      </c>
      <c r="K456" s="1">
        <v>2</v>
      </c>
      <c r="L456" s="1">
        <v>20</v>
      </c>
      <c r="M456" s="1">
        <v>0</v>
      </c>
      <c r="N456" s="1">
        <v>0</v>
      </c>
      <c r="O456" s="1">
        <v>0</v>
      </c>
      <c r="P456" s="1">
        <v>3</v>
      </c>
      <c r="Q456" s="1">
        <v>0</v>
      </c>
      <c r="R456" s="1">
        <v>0</v>
      </c>
      <c r="S456" s="1">
        <v>0</v>
      </c>
      <c r="T456" s="1">
        <v>0</v>
      </c>
      <c r="U456" s="1">
        <v>0</v>
      </c>
      <c r="V456" s="1">
        <v>0</v>
      </c>
      <c r="W456" s="1">
        <v>23</v>
      </c>
      <c r="X456" s="107">
        <v>1.7372685185185199E-2</v>
      </c>
      <c r="Y456">
        <v>47.954000000000001</v>
      </c>
    </row>
    <row r="457" spans="1:25" x14ac:dyDescent="0.45">
      <c r="A457" s="1" t="s">
        <v>127</v>
      </c>
      <c r="B457" s="1">
        <v>2019</v>
      </c>
      <c r="C457" s="2">
        <v>43800</v>
      </c>
      <c r="D457" s="1" t="s">
        <v>72</v>
      </c>
      <c r="E457" s="1" t="s">
        <v>272</v>
      </c>
      <c r="F457" s="1" t="s">
        <v>53</v>
      </c>
      <c r="G457" s="13">
        <f>(C457-VLOOKUP(E457,Riders!$A$2:$C$3501,2,FALSE))/365</f>
        <v>22.789041095890411</v>
      </c>
      <c r="H457" s="1">
        <v>20</v>
      </c>
      <c r="I457" s="1">
        <v>6</v>
      </c>
      <c r="J457" s="1">
        <v>4</v>
      </c>
      <c r="K457" s="1">
        <v>6</v>
      </c>
      <c r="L457" s="1">
        <v>16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0</v>
      </c>
      <c r="U457" s="1">
        <v>0</v>
      </c>
      <c r="V457" s="1">
        <v>0</v>
      </c>
      <c r="W457" s="1">
        <v>16</v>
      </c>
      <c r="X457" s="107">
        <v>1.7372685185185199E-2</v>
      </c>
      <c r="Y457">
        <v>47.954000000000001</v>
      </c>
    </row>
    <row r="458" spans="1:25" x14ac:dyDescent="0.45">
      <c r="A458" s="1" t="s">
        <v>127</v>
      </c>
      <c r="B458" s="1">
        <v>2019</v>
      </c>
      <c r="C458" s="2">
        <v>43800</v>
      </c>
      <c r="D458" s="1" t="s">
        <v>72</v>
      </c>
      <c r="E458" s="1" t="s">
        <v>317</v>
      </c>
      <c r="F458" s="1" t="s">
        <v>230</v>
      </c>
      <c r="G458" s="13" t="e">
        <f>(C458-VLOOKUP(E458,Riders!$A$2:$C$3501,2,FALSE))/365</f>
        <v>#N/A</v>
      </c>
      <c r="H458" s="1">
        <v>21</v>
      </c>
      <c r="I458" s="1">
        <v>8</v>
      </c>
      <c r="J458" s="1">
        <v>6</v>
      </c>
      <c r="K458" s="1">
        <v>1</v>
      </c>
      <c r="L458" s="1">
        <v>15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15</v>
      </c>
      <c r="X458" s="107">
        <v>1.7372685185185199E-2</v>
      </c>
      <c r="Y458">
        <v>47.954000000000001</v>
      </c>
    </row>
    <row r="459" spans="1:25" x14ac:dyDescent="0.45">
      <c r="A459" s="1" t="s">
        <v>127</v>
      </c>
      <c r="B459" s="1">
        <v>2019</v>
      </c>
      <c r="C459" s="2">
        <v>43800</v>
      </c>
      <c r="D459" s="1" t="s">
        <v>72</v>
      </c>
      <c r="E459" s="1" t="s">
        <v>326</v>
      </c>
      <c r="F459" s="1" t="s">
        <v>49</v>
      </c>
      <c r="G459" s="13" t="e">
        <f>(C459-VLOOKUP(E459,Riders!$A$2:$C$3501,2,FALSE))/365</f>
        <v>#N/A</v>
      </c>
      <c r="H459" s="1">
        <v>22</v>
      </c>
      <c r="I459" s="1">
        <v>1</v>
      </c>
      <c r="J459" s="1">
        <v>1</v>
      </c>
      <c r="K459" s="1">
        <v>1</v>
      </c>
      <c r="L459" s="1">
        <v>3</v>
      </c>
      <c r="M459" s="1">
        <v>5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8</v>
      </c>
      <c r="X459" s="107">
        <v>1.7372685185185199E-2</v>
      </c>
      <c r="Y459">
        <v>47.954000000000001</v>
      </c>
    </row>
    <row r="460" spans="1:25" x14ac:dyDescent="0.45">
      <c r="A460" s="1" t="s">
        <v>127</v>
      </c>
      <c r="B460" s="1">
        <v>2019</v>
      </c>
      <c r="C460" s="2">
        <v>43800</v>
      </c>
      <c r="D460" s="1" t="s">
        <v>72</v>
      </c>
      <c r="E460" s="1" t="s">
        <v>224</v>
      </c>
      <c r="F460" s="1" t="s">
        <v>225</v>
      </c>
      <c r="G460" s="13">
        <f>(C460-VLOOKUP(E460,Riders!$A$2:$C$3501,2,FALSE))/365</f>
        <v>19.975342465753425</v>
      </c>
      <c r="H460" s="1">
        <v>23</v>
      </c>
      <c r="I460" s="1">
        <v>1</v>
      </c>
      <c r="J460" s="1">
        <v>1</v>
      </c>
      <c r="K460" s="1">
        <v>4</v>
      </c>
      <c r="L460" s="1">
        <v>6</v>
      </c>
      <c r="M460" s="1">
        <v>0</v>
      </c>
      <c r="N460" s="1">
        <v>0</v>
      </c>
      <c r="O460" s="1">
        <v>0</v>
      </c>
      <c r="P460" s="1">
        <v>2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8</v>
      </c>
      <c r="X460" s="107">
        <v>1.7372685185185199E-2</v>
      </c>
      <c r="Y460">
        <v>47.954000000000001</v>
      </c>
    </row>
    <row r="461" spans="1:25" x14ac:dyDescent="0.45">
      <c r="A461" s="4" t="s">
        <v>102</v>
      </c>
      <c r="B461" s="4">
        <v>2019</v>
      </c>
      <c r="C461" s="5">
        <v>43778</v>
      </c>
      <c r="D461" s="4" t="s">
        <v>72</v>
      </c>
      <c r="E461" s="4" t="s">
        <v>306</v>
      </c>
      <c r="F461" s="4" t="s">
        <v>19</v>
      </c>
      <c r="G461" s="13">
        <f>(C461-VLOOKUP(E461,Riders!$A$2:$C$3501,2,FALSE))/365</f>
        <v>37.093150684931508</v>
      </c>
      <c r="H461" s="4">
        <v>1</v>
      </c>
      <c r="I461" s="4">
        <v>36</v>
      </c>
      <c r="J461" s="4">
        <v>32</v>
      </c>
      <c r="K461" s="4">
        <v>40</v>
      </c>
      <c r="L461" s="4">
        <v>108</v>
      </c>
      <c r="M461" s="4">
        <v>0</v>
      </c>
      <c r="N461" s="4">
        <v>0</v>
      </c>
      <c r="O461" s="4">
        <v>5</v>
      </c>
      <c r="P461" s="4">
        <v>0</v>
      </c>
      <c r="Q461" s="4">
        <v>0</v>
      </c>
      <c r="R461" s="4">
        <v>5</v>
      </c>
      <c r="S461" s="4">
        <v>3</v>
      </c>
      <c r="T461" s="4">
        <v>0</v>
      </c>
      <c r="U461" s="4">
        <v>0</v>
      </c>
      <c r="V461" s="4">
        <v>0</v>
      </c>
      <c r="W461" s="4">
        <v>121</v>
      </c>
      <c r="X461" s="107">
        <v>1.6712962962962961E-2</v>
      </c>
      <c r="Y461">
        <v>49.857999999999997</v>
      </c>
    </row>
    <row r="462" spans="1:25" x14ac:dyDescent="0.45">
      <c r="A462" s="4" t="s">
        <v>102</v>
      </c>
      <c r="B462" s="4">
        <v>2019</v>
      </c>
      <c r="C462" s="5">
        <v>43778</v>
      </c>
      <c r="D462" s="4" t="s">
        <v>72</v>
      </c>
      <c r="E462" s="4" t="s">
        <v>302</v>
      </c>
      <c r="F462" s="4" t="s">
        <v>264</v>
      </c>
      <c r="G462" s="13">
        <f>(C462-VLOOKUP(E462,Riders!$A$2:$C$3501,2,FALSE))/365</f>
        <v>39.526027397260272</v>
      </c>
      <c r="H462" s="4">
        <v>2</v>
      </c>
      <c r="I462" s="4">
        <v>16</v>
      </c>
      <c r="J462" s="4">
        <v>34</v>
      </c>
      <c r="K462" s="4">
        <v>14</v>
      </c>
      <c r="L462" s="4">
        <v>64</v>
      </c>
      <c r="M462" s="4">
        <v>0</v>
      </c>
      <c r="N462" s="4">
        <v>1</v>
      </c>
      <c r="O462" s="4">
        <v>0</v>
      </c>
      <c r="P462" s="4">
        <v>5</v>
      </c>
      <c r="Q462" s="4">
        <v>0</v>
      </c>
      <c r="R462" s="4">
        <v>0</v>
      </c>
      <c r="S462" s="4">
        <v>5</v>
      </c>
      <c r="T462" s="4">
        <v>0</v>
      </c>
      <c r="U462" s="4">
        <v>40</v>
      </c>
      <c r="V462" s="4">
        <v>0</v>
      </c>
      <c r="W462" s="4">
        <v>115</v>
      </c>
      <c r="X462" s="107">
        <v>1.6712962962962961E-2</v>
      </c>
      <c r="Y462">
        <v>49.857999999999997</v>
      </c>
    </row>
    <row r="463" spans="1:25" x14ac:dyDescent="0.45">
      <c r="A463" s="4" t="s">
        <v>102</v>
      </c>
      <c r="B463" s="4">
        <v>2019</v>
      </c>
      <c r="C463" s="5">
        <v>43778</v>
      </c>
      <c r="D463" s="4" t="s">
        <v>72</v>
      </c>
      <c r="E463" s="4" t="s">
        <v>315</v>
      </c>
      <c r="F463" s="4" t="s">
        <v>36</v>
      </c>
      <c r="G463" s="13">
        <f>(C463-VLOOKUP(E463,Riders!$A$2:$C$3501,2,FALSE))/365</f>
        <v>27.92876712328767</v>
      </c>
      <c r="H463" s="4">
        <v>3</v>
      </c>
      <c r="I463" s="4">
        <v>30</v>
      </c>
      <c r="J463" s="4">
        <v>36</v>
      </c>
      <c r="K463" s="4">
        <v>34</v>
      </c>
      <c r="L463" s="4">
        <v>100</v>
      </c>
      <c r="M463" s="4">
        <v>2</v>
      </c>
      <c r="N463" s="4">
        <v>0</v>
      </c>
      <c r="O463" s="4">
        <v>0</v>
      </c>
      <c r="P463" s="4">
        <v>2</v>
      </c>
      <c r="Q463" s="4">
        <v>0</v>
      </c>
      <c r="R463" s="4">
        <v>3</v>
      </c>
      <c r="S463" s="4">
        <v>0</v>
      </c>
      <c r="T463" s="4">
        <v>4</v>
      </c>
      <c r="U463" s="4">
        <v>0</v>
      </c>
      <c r="V463" s="4">
        <v>0</v>
      </c>
      <c r="W463" s="4">
        <v>111</v>
      </c>
      <c r="X463" s="107">
        <v>1.6712962962962999E-2</v>
      </c>
      <c r="Y463">
        <v>49.857999999999997</v>
      </c>
    </row>
    <row r="464" spans="1:25" x14ac:dyDescent="0.45">
      <c r="A464" s="4" t="s">
        <v>102</v>
      </c>
      <c r="B464" s="4">
        <v>2019</v>
      </c>
      <c r="C464" s="5">
        <v>43778</v>
      </c>
      <c r="D464" s="4" t="s">
        <v>72</v>
      </c>
      <c r="E464" s="4" t="s">
        <v>221</v>
      </c>
      <c r="F464" s="4" t="s">
        <v>40</v>
      </c>
      <c r="G464" s="13">
        <f>(C464-VLOOKUP(E464,Riders!$A$2:$C$3501,2,FALSE))/365</f>
        <v>22.597260273972601</v>
      </c>
      <c r="H464" s="4">
        <v>4</v>
      </c>
      <c r="I464" s="4">
        <v>32</v>
      </c>
      <c r="J464" s="4">
        <v>38</v>
      </c>
      <c r="K464" s="4">
        <v>26</v>
      </c>
      <c r="L464" s="4">
        <v>96</v>
      </c>
      <c r="M464" s="4">
        <v>5</v>
      </c>
      <c r="N464" s="4">
        <v>0</v>
      </c>
      <c r="O464" s="4">
        <v>0</v>
      </c>
      <c r="P464" s="4">
        <v>3</v>
      </c>
      <c r="Q464" s="4">
        <v>0</v>
      </c>
      <c r="R464" s="4">
        <v>0</v>
      </c>
      <c r="S464" s="4">
        <v>0</v>
      </c>
      <c r="T464" s="4">
        <v>6</v>
      </c>
      <c r="U464" s="4">
        <v>0</v>
      </c>
      <c r="V464" s="4">
        <v>0</v>
      </c>
      <c r="W464" s="4">
        <v>110</v>
      </c>
      <c r="X464" s="107">
        <v>1.6712962962962999E-2</v>
      </c>
      <c r="Y464">
        <v>49.857999999999997</v>
      </c>
    </row>
    <row r="465" spans="1:25" x14ac:dyDescent="0.45">
      <c r="A465" s="4" t="s">
        <v>102</v>
      </c>
      <c r="B465" s="4">
        <v>2019</v>
      </c>
      <c r="C465" s="5">
        <v>43778</v>
      </c>
      <c r="D465" s="4" t="s">
        <v>72</v>
      </c>
      <c r="E465" s="4" t="s">
        <v>236</v>
      </c>
      <c r="F465" s="4" t="s">
        <v>51</v>
      </c>
      <c r="G465" s="13">
        <f>(C465-VLOOKUP(E465,Riders!$A$2:$C$3501,2,FALSE))/365</f>
        <v>24.013698630136986</v>
      </c>
      <c r="H465" s="4">
        <v>5</v>
      </c>
      <c r="I465" s="4">
        <v>40</v>
      </c>
      <c r="J465" s="4">
        <v>28</v>
      </c>
      <c r="K465" s="4">
        <v>36</v>
      </c>
      <c r="L465" s="4">
        <v>104</v>
      </c>
      <c r="M465" s="4">
        <v>0</v>
      </c>
      <c r="N465" s="4">
        <v>0</v>
      </c>
      <c r="O465" s="4">
        <v>3</v>
      </c>
      <c r="P465" s="4">
        <v>1</v>
      </c>
      <c r="Q465" s="4">
        <v>1</v>
      </c>
      <c r="R465" s="4">
        <v>1</v>
      </c>
      <c r="S465" s="4">
        <v>0</v>
      </c>
      <c r="T465" s="4">
        <v>0</v>
      </c>
      <c r="U465" s="4">
        <v>0</v>
      </c>
      <c r="V465" s="4">
        <v>0</v>
      </c>
      <c r="W465" s="4">
        <v>110</v>
      </c>
      <c r="X465" s="107">
        <v>1.6712962962962999E-2</v>
      </c>
      <c r="Y465">
        <v>49.857999999999997</v>
      </c>
    </row>
    <row r="466" spans="1:25" x14ac:dyDescent="0.45">
      <c r="A466" s="4" t="s">
        <v>102</v>
      </c>
      <c r="B466" s="4">
        <v>2019</v>
      </c>
      <c r="C466" s="5">
        <v>43778</v>
      </c>
      <c r="D466" s="4" t="s">
        <v>72</v>
      </c>
      <c r="E466" s="4" t="s">
        <v>268</v>
      </c>
      <c r="F466" s="4" t="s">
        <v>47</v>
      </c>
      <c r="G466" s="13">
        <f>(C466-VLOOKUP(E466,Riders!$A$2:$C$3501,2,FALSE))/365</f>
        <v>22.854794520547944</v>
      </c>
      <c r="H466" s="4">
        <v>6</v>
      </c>
      <c r="I466" s="4">
        <v>22</v>
      </c>
      <c r="J466" s="4">
        <v>30</v>
      </c>
      <c r="K466" s="4">
        <v>38</v>
      </c>
      <c r="L466" s="4">
        <v>90</v>
      </c>
      <c r="M466" s="4">
        <v>1</v>
      </c>
      <c r="N466" s="4">
        <v>0</v>
      </c>
      <c r="O466" s="4">
        <v>0</v>
      </c>
      <c r="P466" s="4">
        <v>0</v>
      </c>
      <c r="Q466" s="4">
        <v>5</v>
      </c>
      <c r="R466" s="4">
        <v>2</v>
      </c>
      <c r="S466" s="4">
        <v>1</v>
      </c>
      <c r="T466" s="4">
        <v>10</v>
      </c>
      <c r="U466" s="4">
        <v>0</v>
      </c>
      <c r="V466" s="4">
        <v>0</v>
      </c>
      <c r="W466" s="4">
        <v>109</v>
      </c>
      <c r="X466" s="107">
        <v>1.6712962962962999E-2</v>
      </c>
      <c r="Y466">
        <v>49.857999999999997</v>
      </c>
    </row>
    <row r="467" spans="1:25" x14ac:dyDescent="0.45">
      <c r="A467" s="4" t="s">
        <v>102</v>
      </c>
      <c r="B467" s="4">
        <v>2019</v>
      </c>
      <c r="C467" s="5">
        <v>43778</v>
      </c>
      <c r="D467" s="4" t="s">
        <v>72</v>
      </c>
      <c r="E467" s="4" t="s">
        <v>219</v>
      </c>
      <c r="F467" s="4" t="s">
        <v>220</v>
      </c>
      <c r="G467" s="13">
        <f>(C467-VLOOKUP(E467,Riders!$A$2:$C$3501,2,FALSE))/365</f>
        <v>27.216438356164385</v>
      </c>
      <c r="H467" s="4">
        <v>7</v>
      </c>
      <c r="I467" s="4">
        <v>34</v>
      </c>
      <c r="J467" s="4">
        <v>20</v>
      </c>
      <c r="K467" s="4">
        <v>12</v>
      </c>
      <c r="L467" s="4">
        <v>66</v>
      </c>
      <c r="M467" s="4">
        <v>0</v>
      </c>
      <c r="N467" s="4">
        <v>2</v>
      </c>
      <c r="O467" s="4">
        <v>0</v>
      </c>
      <c r="P467" s="4">
        <v>0</v>
      </c>
      <c r="Q467" s="4">
        <v>0</v>
      </c>
      <c r="R467" s="4">
        <v>0</v>
      </c>
      <c r="S467" s="4">
        <v>0</v>
      </c>
      <c r="T467" s="4">
        <v>0</v>
      </c>
      <c r="U467" s="4">
        <v>20</v>
      </c>
      <c r="V467" s="4">
        <v>0</v>
      </c>
      <c r="W467" s="4">
        <v>88</v>
      </c>
      <c r="X467" s="107">
        <v>1.6712962962962999E-2</v>
      </c>
      <c r="Y467">
        <v>49.857999999999997</v>
      </c>
    </row>
    <row r="468" spans="1:25" x14ac:dyDescent="0.45">
      <c r="A468" s="4" t="s">
        <v>102</v>
      </c>
      <c r="B468" s="4">
        <v>2019</v>
      </c>
      <c r="C468" s="5">
        <v>43778</v>
      </c>
      <c r="D468" s="4" t="s">
        <v>72</v>
      </c>
      <c r="E468" s="4" t="s">
        <v>328</v>
      </c>
      <c r="F468" s="4" t="s">
        <v>25</v>
      </c>
      <c r="G468" s="13">
        <f>(C468-VLOOKUP(E468,Riders!$A$2:$C$3501,2,FALSE))/365</f>
        <v>29.293150684931508</v>
      </c>
      <c r="H468" s="4">
        <v>8</v>
      </c>
      <c r="I468" s="4">
        <v>12</v>
      </c>
      <c r="J468" s="4">
        <v>40</v>
      </c>
      <c r="K468" s="4">
        <v>30</v>
      </c>
      <c r="L468" s="4">
        <v>82</v>
      </c>
      <c r="M468" s="4">
        <v>0</v>
      </c>
      <c r="N468" s="4">
        <v>0</v>
      </c>
      <c r="O468" s="4">
        <v>0</v>
      </c>
      <c r="P468" s="4">
        <v>0</v>
      </c>
      <c r="Q468" s="4">
        <v>0</v>
      </c>
      <c r="R468" s="4">
        <v>0</v>
      </c>
      <c r="S468" s="4">
        <v>2</v>
      </c>
      <c r="T468" s="4">
        <v>0</v>
      </c>
      <c r="U468" s="4">
        <v>0</v>
      </c>
      <c r="V468" s="4">
        <v>0</v>
      </c>
      <c r="W468" s="4">
        <v>84</v>
      </c>
      <c r="X468" s="107">
        <v>1.6712962962962999E-2</v>
      </c>
      <c r="Y468">
        <v>49.857999999999997</v>
      </c>
    </row>
    <row r="469" spans="1:25" x14ac:dyDescent="0.45">
      <c r="A469" s="4" t="s">
        <v>102</v>
      </c>
      <c r="B469" s="4">
        <v>2019</v>
      </c>
      <c r="C469" s="5">
        <v>43778</v>
      </c>
      <c r="D469" s="4" t="s">
        <v>72</v>
      </c>
      <c r="E469" s="51" t="s">
        <v>316</v>
      </c>
      <c r="F469" s="51" t="s">
        <v>53</v>
      </c>
      <c r="G469" s="13">
        <f>(C469-VLOOKUP(E469,Riders!$A$2:$C$3501,2,FALSE))/365</f>
        <v>18.882191780821916</v>
      </c>
      <c r="H469" s="29">
        <v>9</v>
      </c>
      <c r="I469" s="51">
        <v>28</v>
      </c>
      <c r="J469" s="51">
        <v>26</v>
      </c>
      <c r="K469" s="51">
        <v>8</v>
      </c>
      <c r="L469" s="51">
        <v>62</v>
      </c>
      <c r="M469" s="51">
        <v>0</v>
      </c>
      <c r="N469" s="51">
        <v>0</v>
      </c>
      <c r="O469" s="51">
        <v>0</v>
      </c>
      <c r="P469" s="51">
        <v>0</v>
      </c>
      <c r="Q469" s="51">
        <v>0</v>
      </c>
      <c r="R469" s="51">
        <v>0</v>
      </c>
      <c r="S469" s="51">
        <v>0</v>
      </c>
      <c r="T469" s="51">
        <v>0</v>
      </c>
      <c r="U469" s="51">
        <v>20</v>
      </c>
      <c r="V469" s="51">
        <v>0</v>
      </c>
      <c r="W469" s="51">
        <v>82</v>
      </c>
      <c r="X469" s="107">
        <v>1.6712962962962999E-2</v>
      </c>
      <c r="Y469">
        <v>49.857999999999997</v>
      </c>
    </row>
    <row r="470" spans="1:25" x14ac:dyDescent="0.45">
      <c r="A470" s="4" t="s">
        <v>102</v>
      </c>
      <c r="B470" s="4">
        <v>2019</v>
      </c>
      <c r="C470" s="5">
        <v>43778</v>
      </c>
      <c r="D470" s="4" t="s">
        <v>72</v>
      </c>
      <c r="E470" s="51" t="s">
        <v>237</v>
      </c>
      <c r="F470" s="51" t="s">
        <v>238</v>
      </c>
      <c r="G470" s="13">
        <f>(C470-VLOOKUP(E470,Riders!$A$2:$C$3501,2,FALSE))/365</f>
        <v>23.476712328767125</v>
      </c>
      <c r="H470" s="29">
        <v>10</v>
      </c>
      <c r="I470" s="51">
        <v>20</v>
      </c>
      <c r="J470" s="51">
        <v>24</v>
      </c>
      <c r="K470" s="51">
        <v>2</v>
      </c>
      <c r="L470" s="51">
        <v>46</v>
      </c>
      <c r="M470" s="51">
        <v>0</v>
      </c>
      <c r="N470" s="51">
        <v>5</v>
      </c>
      <c r="O470" s="51">
        <v>0</v>
      </c>
      <c r="P470" s="51">
        <v>0</v>
      </c>
      <c r="Q470" s="51">
        <v>3</v>
      </c>
      <c r="R470" s="51">
        <v>0</v>
      </c>
      <c r="S470" s="51">
        <v>0</v>
      </c>
      <c r="T470" s="51">
        <v>0</v>
      </c>
      <c r="U470" s="51">
        <v>20</v>
      </c>
      <c r="V470" s="51">
        <v>0</v>
      </c>
      <c r="W470" s="51">
        <v>74</v>
      </c>
      <c r="X470" s="107">
        <v>1.6712962962962999E-2</v>
      </c>
      <c r="Y470">
        <v>49.857999999999997</v>
      </c>
    </row>
    <row r="471" spans="1:25" x14ac:dyDescent="0.45">
      <c r="A471" s="4" t="s">
        <v>102</v>
      </c>
      <c r="B471" s="4">
        <v>2019</v>
      </c>
      <c r="C471" s="5">
        <v>43778</v>
      </c>
      <c r="D471" s="4" t="s">
        <v>72</v>
      </c>
      <c r="E471" s="51" t="s">
        <v>222</v>
      </c>
      <c r="F471" s="51" t="s">
        <v>223</v>
      </c>
      <c r="G471" s="13">
        <f>(C471-VLOOKUP(E471,Riders!$A$2:$C$3501,2,FALSE))/365</f>
        <v>20.350684931506848</v>
      </c>
      <c r="H471" s="29">
        <v>11</v>
      </c>
      <c r="I471" s="51">
        <v>24</v>
      </c>
      <c r="J471" s="51">
        <v>12</v>
      </c>
      <c r="K471" s="51">
        <v>32</v>
      </c>
      <c r="L471" s="51">
        <v>68</v>
      </c>
      <c r="M471" s="51">
        <v>0</v>
      </c>
      <c r="N471" s="51">
        <v>0</v>
      </c>
      <c r="O471" s="51">
        <v>0</v>
      </c>
      <c r="P471" s="51">
        <v>0</v>
      </c>
      <c r="Q471" s="51">
        <v>0</v>
      </c>
      <c r="R471" s="51">
        <v>0</v>
      </c>
      <c r="S471" s="51">
        <v>0</v>
      </c>
      <c r="T471" s="51">
        <v>0</v>
      </c>
      <c r="U471" s="51">
        <v>0</v>
      </c>
      <c r="V471" s="51">
        <v>0</v>
      </c>
      <c r="W471" s="51">
        <v>68</v>
      </c>
      <c r="X471" s="107">
        <v>1.6712962962962999E-2</v>
      </c>
      <c r="Y471">
        <v>49.857999999999997</v>
      </c>
    </row>
    <row r="472" spans="1:25" x14ac:dyDescent="0.45">
      <c r="A472" s="4" t="s">
        <v>102</v>
      </c>
      <c r="B472" s="4">
        <v>2019</v>
      </c>
      <c r="C472" s="5">
        <v>43778</v>
      </c>
      <c r="D472" s="4" t="s">
        <v>72</v>
      </c>
      <c r="E472" s="51" t="s">
        <v>231</v>
      </c>
      <c r="F472" s="51" t="s">
        <v>232</v>
      </c>
      <c r="G472" s="13">
        <f>(C472-VLOOKUP(E472,Riders!$A$2:$C$3501,2,FALSE))/365</f>
        <v>22.739726027397261</v>
      </c>
      <c r="H472" s="29">
        <v>12</v>
      </c>
      <c r="I472" s="51">
        <v>26</v>
      </c>
      <c r="J472" s="51">
        <v>22</v>
      </c>
      <c r="K472" s="51">
        <v>16</v>
      </c>
      <c r="L472" s="51">
        <v>64</v>
      </c>
      <c r="M472" s="51">
        <v>0</v>
      </c>
      <c r="N472" s="51">
        <v>0</v>
      </c>
      <c r="O472" s="51">
        <v>2</v>
      </c>
      <c r="P472" s="51">
        <v>0</v>
      </c>
      <c r="Q472" s="51">
        <v>0</v>
      </c>
      <c r="R472" s="51">
        <v>0</v>
      </c>
      <c r="S472" s="51">
        <v>0</v>
      </c>
      <c r="T472" s="51">
        <v>0</v>
      </c>
      <c r="U472" s="51">
        <v>0</v>
      </c>
      <c r="V472" s="51">
        <v>0</v>
      </c>
      <c r="W472" s="51">
        <v>66</v>
      </c>
      <c r="X472" s="107">
        <v>1.6712962962962999E-2</v>
      </c>
      <c r="Y472">
        <v>49.857999999999997</v>
      </c>
    </row>
    <row r="473" spans="1:25" x14ac:dyDescent="0.45">
      <c r="A473" s="4" t="s">
        <v>102</v>
      </c>
      <c r="B473" s="4">
        <v>2019</v>
      </c>
      <c r="C473" s="5">
        <v>43778</v>
      </c>
      <c r="D473" s="4" t="s">
        <v>72</v>
      </c>
      <c r="E473" s="51" t="s">
        <v>327</v>
      </c>
      <c r="F473" s="51" t="s">
        <v>17</v>
      </c>
      <c r="G473" s="13">
        <f>(C473-VLOOKUP(E473,Riders!$A$2:$C$3501,2,FALSE))/365</f>
        <v>27.098630136986301</v>
      </c>
      <c r="H473" s="29">
        <v>13</v>
      </c>
      <c r="I473" s="51">
        <v>38</v>
      </c>
      <c r="J473" s="51">
        <v>18</v>
      </c>
      <c r="K473" s="51">
        <v>1</v>
      </c>
      <c r="L473" s="51">
        <v>57</v>
      </c>
      <c r="M473" s="51">
        <v>0</v>
      </c>
      <c r="N473" s="51">
        <v>0</v>
      </c>
      <c r="O473" s="51">
        <v>1</v>
      </c>
      <c r="P473" s="51">
        <v>0</v>
      </c>
      <c r="Q473" s="51">
        <v>0</v>
      </c>
      <c r="R473" s="51">
        <v>0</v>
      </c>
      <c r="S473" s="51">
        <v>0</v>
      </c>
      <c r="T473" s="51">
        <v>0</v>
      </c>
      <c r="U473" s="51">
        <v>0</v>
      </c>
      <c r="V473" s="51">
        <v>0</v>
      </c>
      <c r="W473" s="51">
        <v>58</v>
      </c>
      <c r="X473" s="107">
        <v>1.6712962962962999E-2</v>
      </c>
      <c r="Y473">
        <v>49.857999999999997</v>
      </c>
    </row>
    <row r="474" spans="1:25" x14ac:dyDescent="0.45">
      <c r="A474" s="4" t="s">
        <v>102</v>
      </c>
      <c r="B474" s="4">
        <v>2019</v>
      </c>
      <c r="C474" s="5">
        <v>43778</v>
      </c>
      <c r="D474" s="4" t="s">
        <v>72</v>
      </c>
      <c r="E474" s="51" t="s">
        <v>307</v>
      </c>
      <c r="F474" s="51" t="s">
        <v>27</v>
      </c>
      <c r="G474" s="13">
        <f>(C474-VLOOKUP(E474,Riders!$A$2:$C$3501,2,FALSE))/365</f>
        <v>26.457534246575342</v>
      </c>
      <c r="H474" s="29">
        <v>14</v>
      </c>
      <c r="I474" s="51">
        <v>18</v>
      </c>
      <c r="J474" s="51">
        <v>10</v>
      </c>
      <c r="K474" s="51">
        <v>28</v>
      </c>
      <c r="L474" s="51">
        <v>56</v>
      </c>
      <c r="M474" s="51">
        <v>0</v>
      </c>
      <c r="N474" s="51">
        <v>0</v>
      </c>
      <c r="O474" s="51">
        <v>0</v>
      </c>
      <c r="P474" s="51">
        <v>0</v>
      </c>
      <c r="Q474" s="51">
        <v>0</v>
      </c>
      <c r="R474" s="51">
        <v>0</v>
      </c>
      <c r="S474" s="51">
        <v>0</v>
      </c>
      <c r="T474" s="51">
        <v>0</v>
      </c>
      <c r="U474" s="51">
        <v>0</v>
      </c>
      <c r="V474" s="51">
        <v>0</v>
      </c>
      <c r="W474" s="51">
        <v>56</v>
      </c>
      <c r="X474" s="107">
        <v>1.6712962962962999E-2</v>
      </c>
      <c r="Y474">
        <v>49.857999999999997</v>
      </c>
    </row>
    <row r="475" spans="1:25" x14ac:dyDescent="0.45">
      <c r="A475" s="4" t="s">
        <v>102</v>
      </c>
      <c r="B475" s="4">
        <v>2019</v>
      </c>
      <c r="C475" s="5">
        <v>43778</v>
      </c>
      <c r="D475" s="4" t="s">
        <v>72</v>
      </c>
      <c r="E475" s="51" t="s">
        <v>233</v>
      </c>
      <c r="F475" s="51" t="s">
        <v>56</v>
      </c>
      <c r="G475" s="13">
        <f>(C475-VLOOKUP(E475,Riders!$A$2:$C$3501,2,FALSE))/365</f>
        <v>24.18904109589041</v>
      </c>
      <c r="H475" s="29">
        <v>15</v>
      </c>
      <c r="I475" s="51">
        <v>4</v>
      </c>
      <c r="J475" s="51">
        <v>14</v>
      </c>
      <c r="K475" s="51">
        <v>24</v>
      </c>
      <c r="L475" s="51">
        <v>42</v>
      </c>
      <c r="M475" s="51">
        <v>3</v>
      </c>
      <c r="N475" s="51">
        <v>0</v>
      </c>
      <c r="O475" s="51">
        <v>0</v>
      </c>
      <c r="P475" s="51">
        <v>0</v>
      </c>
      <c r="Q475" s="51">
        <v>0</v>
      </c>
      <c r="R475" s="51">
        <v>0</v>
      </c>
      <c r="S475" s="51">
        <v>0</v>
      </c>
      <c r="T475" s="51">
        <v>2</v>
      </c>
      <c r="U475" s="51">
        <v>0</v>
      </c>
      <c r="V475" s="51">
        <v>0</v>
      </c>
      <c r="W475" s="51">
        <v>47</v>
      </c>
      <c r="X475" s="107">
        <v>1.6712962962962999E-2</v>
      </c>
      <c r="Y475">
        <v>49.857999999999997</v>
      </c>
    </row>
    <row r="476" spans="1:25" x14ac:dyDescent="0.45">
      <c r="A476" s="4" t="s">
        <v>102</v>
      </c>
      <c r="B476" s="4">
        <v>2019</v>
      </c>
      <c r="C476" s="5">
        <v>43778</v>
      </c>
      <c r="D476" s="4" t="s">
        <v>72</v>
      </c>
      <c r="E476" s="51" t="s">
        <v>276</v>
      </c>
      <c r="F476" s="51" t="s">
        <v>120</v>
      </c>
      <c r="G476" s="13" t="e">
        <f>(C476-VLOOKUP(E476,Riders!$A$2:$C$3501,2,FALSE))/365</f>
        <v>#N/A</v>
      </c>
      <c r="H476" s="29">
        <v>16</v>
      </c>
      <c r="I476" s="51">
        <v>6</v>
      </c>
      <c r="J476" s="51">
        <v>4</v>
      </c>
      <c r="K476" s="51">
        <v>22</v>
      </c>
      <c r="L476" s="51">
        <v>32</v>
      </c>
      <c r="M476" s="51">
        <v>0</v>
      </c>
      <c r="N476" s="51">
        <v>3</v>
      </c>
      <c r="O476" s="51">
        <v>0</v>
      </c>
      <c r="P476" s="51">
        <v>0</v>
      </c>
      <c r="Q476" s="51">
        <v>0</v>
      </c>
      <c r="R476" s="51">
        <v>0</v>
      </c>
      <c r="S476" s="51">
        <v>0</v>
      </c>
      <c r="T476" s="51">
        <v>0</v>
      </c>
      <c r="U476" s="51">
        <v>20</v>
      </c>
      <c r="V476" s="51">
        <v>20</v>
      </c>
      <c r="W476" s="51">
        <v>35</v>
      </c>
      <c r="X476" s="107">
        <v>1.6712962962962999E-2</v>
      </c>
      <c r="Y476">
        <v>49.857999999999997</v>
      </c>
    </row>
    <row r="477" spans="1:25" x14ac:dyDescent="0.45">
      <c r="A477" s="4" t="s">
        <v>102</v>
      </c>
      <c r="B477" s="4">
        <v>2019</v>
      </c>
      <c r="C477" s="5">
        <v>43778</v>
      </c>
      <c r="D477" s="4" t="s">
        <v>72</v>
      </c>
      <c r="E477" s="51" t="s">
        <v>329</v>
      </c>
      <c r="F477" s="51" t="s">
        <v>67</v>
      </c>
      <c r="G477" s="13">
        <f>(C477-VLOOKUP(E477,Riders!$A$2:$C$3501,2,FALSE))/365</f>
        <v>33</v>
      </c>
      <c r="H477" s="29">
        <v>17</v>
      </c>
      <c r="I477" s="51">
        <v>1</v>
      </c>
      <c r="J477" s="51">
        <v>8</v>
      </c>
      <c r="K477" s="51">
        <v>4</v>
      </c>
      <c r="L477" s="51">
        <v>13</v>
      </c>
      <c r="M477" s="51">
        <v>0</v>
      </c>
      <c r="N477" s="51">
        <v>0</v>
      </c>
      <c r="O477" s="51">
        <v>0</v>
      </c>
      <c r="P477" s="51">
        <v>0</v>
      </c>
      <c r="Q477" s="51">
        <v>0</v>
      </c>
      <c r="R477" s="51">
        <v>0</v>
      </c>
      <c r="S477" s="51">
        <v>0</v>
      </c>
      <c r="T477" s="51">
        <v>0</v>
      </c>
      <c r="U477" s="51">
        <v>20</v>
      </c>
      <c r="V477" s="51">
        <v>0</v>
      </c>
      <c r="W477" s="51">
        <v>33</v>
      </c>
      <c r="X477" s="107">
        <v>1.6712962962962999E-2</v>
      </c>
      <c r="Y477">
        <v>49.857999999999997</v>
      </c>
    </row>
    <row r="478" spans="1:25" x14ac:dyDescent="0.45">
      <c r="A478" s="4" t="s">
        <v>102</v>
      </c>
      <c r="B478" s="4">
        <v>2019</v>
      </c>
      <c r="C478" s="5">
        <v>43778</v>
      </c>
      <c r="D478" s="4" t="s">
        <v>72</v>
      </c>
      <c r="E478" s="51" t="s">
        <v>251</v>
      </c>
      <c r="F478" s="51" t="s">
        <v>65</v>
      </c>
      <c r="G478" s="13">
        <f>(C478-VLOOKUP(E478,Riders!$A$2:$C$3501,2,FALSE))/365</f>
        <v>18.526027397260275</v>
      </c>
      <c r="H478" s="29">
        <v>18</v>
      </c>
      <c r="I478" s="51">
        <v>10</v>
      </c>
      <c r="J478" s="51">
        <v>16</v>
      </c>
      <c r="K478" s="51">
        <v>6</v>
      </c>
      <c r="L478" s="51">
        <v>32</v>
      </c>
      <c r="M478" s="51">
        <v>0</v>
      </c>
      <c r="N478" s="51">
        <v>0</v>
      </c>
      <c r="O478" s="51">
        <v>0</v>
      </c>
      <c r="P478" s="51">
        <v>0</v>
      </c>
      <c r="Q478" s="51">
        <v>0</v>
      </c>
      <c r="R478" s="51">
        <v>0</v>
      </c>
      <c r="S478" s="51">
        <v>0</v>
      </c>
      <c r="T478" s="51">
        <v>0</v>
      </c>
      <c r="U478" s="51">
        <v>0</v>
      </c>
      <c r="V478" s="51">
        <v>0</v>
      </c>
      <c r="W478" s="51">
        <v>32</v>
      </c>
      <c r="X478" s="107">
        <v>1.6712962962962999E-2</v>
      </c>
      <c r="Y478">
        <v>49.857999999999997</v>
      </c>
    </row>
    <row r="479" spans="1:25" x14ac:dyDescent="0.45">
      <c r="A479" s="4" t="s">
        <v>102</v>
      </c>
      <c r="B479" s="4">
        <v>2019</v>
      </c>
      <c r="C479" s="5">
        <v>43778</v>
      </c>
      <c r="D479" s="4" t="s">
        <v>72</v>
      </c>
      <c r="E479" s="51" t="s">
        <v>244</v>
      </c>
      <c r="F479" s="51" t="s">
        <v>38</v>
      </c>
      <c r="G479" s="13">
        <f>(C479-VLOOKUP(E479,Riders!$A$2:$C$3501,2,FALSE))/365</f>
        <v>25.610958904109587</v>
      </c>
      <c r="H479" s="29">
        <v>19</v>
      </c>
      <c r="I479" s="51">
        <v>8</v>
      </c>
      <c r="J479" s="51">
        <v>2</v>
      </c>
      <c r="K479" s="51">
        <v>20</v>
      </c>
      <c r="L479" s="51">
        <v>30</v>
      </c>
      <c r="M479" s="51">
        <v>0</v>
      </c>
      <c r="N479" s="51">
        <v>0</v>
      </c>
      <c r="O479" s="51">
        <v>0</v>
      </c>
      <c r="P479" s="51">
        <v>0</v>
      </c>
      <c r="Q479" s="51">
        <v>0</v>
      </c>
      <c r="R479" s="51">
        <v>0</v>
      </c>
      <c r="S479" s="51">
        <v>0</v>
      </c>
      <c r="T479" s="51">
        <v>0</v>
      </c>
      <c r="U479" s="51">
        <v>0</v>
      </c>
      <c r="V479" s="51">
        <v>0</v>
      </c>
      <c r="W479" s="51">
        <v>30</v>
      </c>
      <c r="X479" s="107">
        <v>1.6712962962962999E-2</v>
      </c>
      <c r="Y479">
        <v>49.857999999999997</v>
      </c>
    </row>
    <row r="480" spans="1:25" x14ac:dyDescent="0.45">
      <c r="A480" s="4" t="s">
        <v>102</v>
      </c>
      <c r="B480" s="4">
        <v>2019</v>
      </c>
      <c r="C480" s="5">
        <v>43778</v>
      </c>
      <c r="D480" s="4" t="s">
        <v>72</v>
      </c>
      <c r="E480" s="51" t="s">
        <v>324</v>
      </c>
      <c r="F480" s="51" t="s">
        <v>61</v>
      </c>
      <c r="G480" s="13">
        <f>(C480-VLOOKUP(E480,Riders!$A$2:$C$3501,2,FALSE))/365</f>
        <v>26.147945205479452</v>
      </c>
      <c r="H480" s="29">
        <v>20</v>
      </c>
      <c r="I480" s="51">
        <v>1</v>
      </c>
      <c r="J480" s="51">
        <v>1</v>
      </c>
      <c r="K480" s="51">
        <v>10</v>
      </c>
      <c r="L480" s="51">
        <v>12</v>
      </c>
      <c r="M480" s="51">
        <v>0</v>
      </c>
      <c r="N480" s="51">
        <v>0</v>
      </c>
      <c r="O480" s="51">
        <v>0</v>
      </c>
      <c r="P480" s="51">
        <v>0</v>
      </c>
      <c r="Q480" s="51">
        <v>0</v>
      </c>
      <c r="R480" s="51">
        <v>0</v>
      </c>
      <c r="S480" s="51">
        <v>0</v>
      </c>
      <c r="T480" s="51">
        <v>0</v>
      </c>
      <c r="U480" s="51">
        <v>0</v>
      </c>
      <c r="V480" s="51">
        <v>0</v>
      </c>
      <c r="W480" s="51">
        <v>12</v>
      </c>
      <c r="X480" s="107">
        <v>1.6712962962962999E-2</v>
      </c>
      <c r="Y480">
        <v>49.857999999999997</v>
      </c>
    </row>
    <row r="481" spans="1:25" x14ac:dyDescent="0.45">
      <c r="A481" s="4" t="s">
        <v>102</v>
      </c>
      <c r="B481" s="4">
        <v>2019</v>
      </c>
      <c r="C481" s="5">
        <v>43778</v>
      </c>
      <c r="D481" s="4" t="s">
        <v>72</v>
      </c>
      <c r="E481" s="51" t="s">
        <v>242</v>
      </c>
      <c r="F481" s="51" t="s">
        <v>243</v>
      </c>
      <c r="G481" s="13">
        <f>(C481-VLOOKUP(E481,Riders!$A$2:$C$3501,2,FALSE))/365</f>
        <v>24.942465753424656</v>
      </c>
      <c r="H481" s="29">
        <v>21</v>
      </c>
      <c r="I481" s="51">
        <v>2</v>
      </c>
      <c r="J481" s="51">
        <v>6</v>
      </c>
      <c r="K481" s="51">
        <v>1</v>
      </c>
      <c r="L481" s="51">
        <v>9</v>
      </c>
      <c r="M481" s="51">
        <v>0</v>
      </c>
      <c r="N481" s="51">
        <v>0</v>
      </c>
      <c r="O481" s="51">
        <v>0</v>
      </c>
      <c r="P481" s="51">
        <v>0</v>
      </c>
      <c r="Q481" s="51">
        <v>2</v>
      </c>
      <c r="R481" s="51">
        <v>0</v>
      </c>
      <c r="S481" s="51">
        <v>0</v>
      </c>
      <c r="T481" s="51">
        <v>0</v>
      </c>
      <c r="U481" s="51">
        <v>0</v>
      </c>
      <c r="V481" s="51">
        <v>0</v>
      </c>
      <c r="W481" s="51">
        <v>11</v>
      </c>
      <c r="X481" s="107">
        <v>1.6712962962962999E-2</v>
      </c>
      <c r="Y481">
        <v>49.857999999999997</v>
      </c>
    </row>
    <row r="482" spans="1:25" x14ac:dyDescent="0.45">
      <c r="A482" s="4" t="s">
        <v>102</v>
      </c>
      <c r="B482" s="4">
        <v>2019</v>
      </c>
      <c r="C482" s="5">
        <v>43778</v>
      </c>
      <c r="D482" s="4" t="s">
        <v>72</v>
      </c>
      <c r="E482" s="51" t="s">
        <v>330</v>
      </c>
      <c r="F482" s="51" t="s">
        <v>118</v>
      </c>
      <c r="G482" s="13">
        <f>(C482-VLOOKUP(E482,Riders!$A$2:$C$3501,2,FALSE))/365</f>
        <v>20.504109589041096</v>
      </c>
      <c r="H482" s="29">
        <v>22</v>
      </c>
      <c r="I482" s="51">
        <v>1</v>
      </c>
      <c r="J482" s="51">
        <v>1</v>
      </c>
      <c r="K482" s="51">
        <v>1</v>
      </c>
      <c r="L482" s="51">
        <v>3</v>
      </c>
      <c r="M482" s="51">
        <v>0</v>
      </c>
      <c r="N482" s="51">
        <v>0</v>
      </c>
      <c r="O482" s="51">
        <v>0</v>
      </c>
      <c r="P482" s="51">
        <v>0</v>
      </c>
      <c r="Q482" s="51">
        <v>0</v>
      </c>
      <c r="R482" s="51">
        <v>0</v>
      </c>
      <c r="S482" s="51">
        <v>0</v>
      </c>
      <c r="T482" s="51">
        <v>0</v>
      </c>
      <c r="U482" s="51">
        <v>0</v>
      </c>
      <c r="V482" s="51">
        <v>20</v>
      </c>
      <c r="W482" s="51">
        <v>-17</v>
      </c>
      <c r="X482" s="107">
        <v>1.6712962962962999E-2</v>
      </c>
      <c r="Y482">
        <v>49.857999999999997</v>
      </c>
    </row>
    <row r="483" spans="1:25" x14ac:dyDescent="0.45">
      <c r="A483" s="4" t="s">
        <v>102</v>
      </c>
      <c r="B483" s="4">
        <v>2019</v>
      </c>
      <c r="C483" s="5">
        <v>43778</v>
      </c>
      <c r="D483" s="4" t="s">
        <v>72</v>
      </c>
      <c r="E483" s="51" t="s">
        <v>1415</v>
      </c>
      <c r="F483" s="51" t="s">
        <v>230</v>
      </c>
      <c r="G483" s="13">
        <f>(C483-VLOOKUP(E483,Riders!$A$2:$C$3501,2,FALSE))/365</f>
        <v>29.775342465753425</v>
      </c>
      <c r="H483" s="29">
        <v>23</v>
      </c>
      <c r="I483" s="51">
        <v>14</v>
      </c>
      <c r="J483" s="51">
        <v>1</v>
      </c>
      <c r="K483" s="51">
        <v>18</v>
      </c>
      <c r="L483" s="51">
        <v>33</v>
      </c>
      <c r="M483" s="51">
        <v>0</v>
      </c>
      <c r="N483" s="51">
        <v>0</v>
      </c>
      <c r="O483" s="51">
        <v>0</v>
      </c>
      <c r="P483" s="51">
        <v>0</v>
      </c>
      <c r="Q483" s="51">
        <v>0</v>
      </c>
      <c r="R483" s="51">
        <v>0</v>
      </c>
      <c r="S483" s="51">
        <v>0</v>
      </c>
      <c r="T483" s="51">
        <v>0</v>
      </c>
      <c r="U483" s="51">
        <v>0</v>
      </c>
      <c r="V483" s="51">
        <v>40</v>
      </c>
      <c r="W483" s="51">
        <v>-87</v>
      </c>
      <c r="X483" s="107">
        <v>1.6712962962962999E-2</v>
      </c>
      <c r="Y483">
        <v>49.857999999999997</v>
      </c>
    </row>
    <row r="484" spans="1:25" x14ac:dyDescent="0.45">
      <c r="A484" s="1" t="s">
        <v>170</v>
      </c>
      <c r="B484" s="1">
        <v>2019</v>
      </c>
      <c r="C484" s="2">
        <v>43772</v>
      </c>
      <c r="D484" s="1" t="s">
        <v>72</v>
      </c>
      <c r="E484" s="47" t="s">
        <v>214</v>
      </c>
      <c r="F484" s="47" t="s">
        <v>67</v>
      </c>
      <c r="G484" s="13">
        <f>(C484-VLOOKUP(E484,Riders!$A$2:$C$3501,2,FALSE))/365</f>
        <v>24.876712328767123</v>
      </c>
      <c r="H484" s="30">
        <v>1</v>
      </c>
      <c r="I484" s="47">
        <v>40</v>
      </c>
      <c r="J484" s="47">
        <v>40</v>
      </c>
      <c r="K484" s="47">
        <v>36</v>
      </c>
      <c r="L484" s="47">
        <v>116</v>
      </c>
      <c r="M484" s="47">
        <v>0</v>
      </c>
      <c r="N484" s="47">
        <v>5</v>
      </c>
      <c r="O484" s="47">
        <v>1</v>
      </c>
      <c r="P484" s="47">
        <v>0</v>
      </c>
      <c r="Q484" s="47">
        <v>3</v>
      </c>
      <c r="R484" s="47">
        <v>0</v>
      </c>
      <c r="S484" s="47">
        <v>5</v>
      </c>
      <c r="T484" s="47">
        <v>0</v>
      </c>
      <c r="U484" s="47">
        <v>0</v>
      </c>
      <c r="V484" s="47">
        <v>0</v>
      </c>
      <c r="W484" s="47">
        <v>130</v>
      </c>
      <c r="X484" s="107">
        <v>1.7118055555555556E-2</v>
      </c>
      <c r="Y484">
        <v>48.651000000000003</v>
      </c>
    </row>
    <row r="485" spans="1:25" x14ac:dyDescent="0.45">
      <c r="A485" s="1" t="s">
        <v>170</v>
      </c>
      <c r="B485" s="1">
        <v>2019</v>
      </c>
      <c r="C485" s="2">
        <v>43772</v>
      </c>
      <c r="D485" s="1" t="s">
        <v>72</v>
      </c>
      <c r="E485" s="47" t="s">
        <v>298</v>
      </c>
      <c r="F485" s="47" t="s">
        <v>53</v>
      </c>
      <c r="G485" s="13">
        <f>(C485-VLOOKUP(E485,Riders!$A$2:$C$3501,2,FALSE))/365</f>
        <v>20.298630136986301</v>
      </c>
      <c r="H485" s="30">
        <v>2</v>
      </c>
      <c r="I485" s="47">
        <v>36</v>
      </c>
      <c r="J485" s="47">
        <v>38</v>
      </c>
      <c r="K485" s="47">
        <v>38</v>
      </c>
      <c r="L485" s="47">
        <v>112</v>
      </c>
      <c r="M485" s="47">
        <v>1</v>
      </c>
      <c r="N485" s="47">
        <v>0</v>
      </c>
      <c r="O485" s="47">
        <v>0</v>
      </c>
      <c r="P485" s="47">
        <v>0</v>
      </c>
      <c r="Q485" s="47">
        <v>0</v>
      </c>
      <c r="R485" s="47">
        <v>0</v>
      </c>
      <c r="S485" s="47">
        <v>3</v>
      </c>
      <c r="T485" s="47">
        <v>0</v>
      </c>
      <c r="U485" s="47">
        <v>0</v>
      </c>
      <c r="V485" s="47">
        <v>0</v>
      </c>
      <c r="W485" s="47">
        <v>116</v>
      </c>
      <c r="X485" s="107">
        <v>1.7118055555555556E-2</v>
      </c>
      <c r="Y485">
        <v>48.651000000000003</v>
      </c>
    </row>
    <row r="486" spans="1:25" x14ac:dyDescent="0.45">
      <c r="A486" s="1" t="s">
        <v>170</v>
      </c>
      <c r="B486" s="1">
        <v>2019</v>
      </c>
      <c r="C486" s="2">
        <v>43772</v>
      </c>
      <c r="D486" s="1" t="s">
        <v>72</v>
      </c>
      <c r="E486" s="47" t="s">
        <v>309</v>
      </c>
      <c r="F486" s="47" t="s">
        <v>25</v>
      </c>
      <c r="G486" s="13">
        <f>(C486-VLOOKUP(E486,Riders!$A$2:$C$3501,2,FALSE))/365</f>
        <v>27.545205479452054</v>
      </c>
      <c r="H486" s="30">
        <v>3</v>
      </c>
      <c r="I486" s="47">
        <v>38</v>
      </c>
      <c r="J486" s="47">
        <v>18</v>
      </c>
      <c r="K486" s="47">
        <v>40</v>
      </c>
      <c r="L486" s="47">
        <v>96</v>
      </c>
      <c r="M486" s="47">
        <v>3</v>
      </c>
      <c r="N486" s="47">
        <v>0</v>
      </c>
      <c r="O486" s="47">
        <v>2</v>
      </c>
      <c r="P486" s="47">
        <v>0</v>
      </c>
      <c r="Q486" s="47">
        <v>5</v>
      </c>
      <c r="R486" s="47">
        <v>0</v>
      </c>
      <c r="S486" s="47">
        <v>2</v>
      </c>
      <c r="T486" s="47">
        <v>0</v>
      </c>
      <c r="U486" s="47">
        <v>0</v>
      </c>
      <c r="V486" s="47">
        <v>0</v>
      </c>
      <c r="W486" s="47">
        <v>108</v>
      </c>
      <c r="X486" s="107">
        <v>1.7118055555555602E-2</v>
      </c>
      <c r="Y486">
        <v>48.651000000000003</v>
      </c>
    </row>
    <row r="487" spans="1:25" x14ac:dyDescent="0.45">
      <c r="A487" s="1" t="s">
        <v>170</v>
      </c>
      <c r="B487" s="1">
        <v>2019</v>
      </c>
      <c r="C487" s="2">
        <v>43772</v>
      </c>
      <c r="D487" s="1" t="s">
        <v>72</v>
      </c>
      <c r="E487" s="47" t="s">
        <v>268</v>
      </c>
      <c r="F487" s="47" t="s">
        <v>47</v>
      </c>
      <c r="G487" s="13">
        <f>(C487-VLOOKUP(E487,Riders!$A$2:$C$3501,2,FALSE))/365</f>
        <v>22.838356164383562</v>
      </c>
      <c r="H487" s="30">
        <v>4</v>
      </c>
      <c r="I487" s="47">
        <v>20</v>
      </c>
      <c r="J487" s="47">
        <v>34</v>
      </c>
      <c r="K487" s="47">
        <v>34</v>
      </c>
      <c r="L487" s="47">
        <v>88</v>
      </c>
      <c r="M487" s="47">
        <v>0</v>
      </c>
      <c r="N487" s="47">
        <v>1</v>
      </c>
      <c r="O487" s="47">
        <v>0</v>
      </c>
      <c r="P487" s="47">
        <v>0</v>
      </c>
      <c r="Q487" s="47">
        <v>0</v>
      </c>
      <c r="R487" s="47">
        <v>0</v>
      </c>
      <c r="S487" s="47">
        <v>0</v>
      </c>
      <c r="T487" s="47">
        <v>10</v>
      </c>
      <c r="U487" s="47">
        <v>0</v>
      </c>
      <c r="V487" s="47">
        <v>0</v>
      </c>
      <c r="W487" s="47">
        <v>99</v>
      </c>
      <c r="X487" s="107">
        <v>1.7118055555555602E-2</v>
      </c>
      <c r="Y487">
        <v>48.651000000000003</v>
      </c>
    </row>
    <row r="488" spans="1:25" x14ac:dyDescent="0.45">
      <c r="A488" s="1" t="s">
        <v>170</v>
      </c>
      <c r="B488" s="1">
        <v>2019</v>
      </c>
      <c r="C488" s="2">
        <v>43772</v>
      </c>
      <c r="D488" s="1" t="s">
        <v>72</v>
      </c>
      <c r="E488" s="47" t="s">
        <v>215</v>
      </c>
      <c r="F488" s="47" t="s">
        <v>17</v>
      </c>
      <c r="G488" s="13">
        <f>(C488-VLOOKUP(E488,Riders!$A$2:$C$3501,2,FALSE))/365</f>
        <v>20.82191780821918</v>
      </c>
      <c r="H488" s="30">
        <v>5</v>
      </c>
      <c r="I488" s="47">
        <v>28</v>
      </c>
      <c r="J488" s="47">
        <v>20</v>
      </c>
      <c r="K488" s="47">
        <v>24</v>
      </c>
      <c r="L488" s="47">
        <v>72</v>
      </c>
      <c r="M488" s="47">
        <v>0</v>
      </c>
      <c r="N488" s="47">
        <v>0</v>
      </c>
      <c r="O488" s="47">
        <v>0</v>
      </c>
      <c r="P488" s="47">
        <v>2</v>
      </c>
      <c r="Q488" s="47">
        <v>0</v>
      </c>
      <c r="R488" s="47">
        <v>0</v>
      </c>
      <c r="S488" s="47">
        <v>1</v>
      </c>
      <c r="T488" s="47">
        <v>4</v>
      </c>
      <c r="U488" s="47">
        <v>20</v>
      </c>
      <c r="V488" s="47">
        <v>0</v>
      </c>
      <c r="W488" s="47">
        <v>99</v>
      </c>
      <c r="X488" s="107">
        <v>1.7118055555555602E-2</v>
      </c>
      <c r="Y488">
        <v>48.651000000000003</v>
      </c>
    </row>
    <row r="489" spans="1:25" x14ac:dyDescent="0.45">
      <c r="A489" s="1" t="s">
        <v>170</v>
      </c>
      <c r="B489" s="1">
        <v>2019</v>
      </c>
      <c r="C489" s="2">
        <v>43772</v>
      </c>
      <c r="D489" s="1" t="s">
        <v>72</v>
      </c>
      <c r="E489" s="47" t="s">
        <v>237</v>
      </c>
      <c r="F489" s="47" t="s">
        <v>238</v>
      </c>
      <c r="G489" s="13">
        <f>(C489-VLOOKUP(E489,Riders!$A$2:$C$3501,2,FALSE))/365</f>
        <v>23.460273972602739</v>
      </c>
      <c r="H489" s="30">
        <v>6</v>
      </c>
      <c r="I489" s="47">
        <v>32</v>
      </c>
      <c r="J489" s="47">
        <v>36</v>
      </c>
      <c r="K489" s="47">
        <v>22</v>
      </c>
      <c r="L489" s="47">
        <v>90</v>
      </c>
      <c r="M489" s="47">
        <v>0</v>
      </c>
      <c r="N489" s="47">
        <v>0</v>
      </c>
      <c r="O489" s="47">
        <v>0</v>
      </c>
      <c r="P489" s="47">
        <v>0</v>
      </c>
      <c r="Q489" s="47">
        <v>2</v>
      </c>
      <c r="R489" s="47">
        <v>2</v>
      </c>
      <c r="S489" s="47">
        <v>0</v>
      </c>
      <c r="T489" s="47">
        <v>0</v>
      </c>
      <c r="U489" s="47">
        <v>0</v>
      </c>
      <c r="V489" s="47">
        <v>0</v>
      </c>
      <c r="W489" s="47">
        <v>94</v>
      </c>
      <c r="X489" s="107">
        <v>1.7118055555555602E-2</v>
      </c>
      <c r="Y489">
        <v>48.651000000000003</v>
      </c>
    </row>
    <row r="490" spans="1:25" x14ac:dyDescent="0.45">
      <c r="A490" s="1" t="s">
        <v>170</v>
      </c>
      <c r="B490" s="1">
        <v>2019</v>
      </c>
      <c r="C490" s="2">
        <v>43772</v>
      </c>
      <c r="D490" s="1" t="s">
        <v>72</v>
      </c>
      <c r="E490" s="47" t="s">
        <v>306</v>
      </c>
      <c r="F490" s="47" t="s">
        <v>19</v>
      </c>
      <c r="G490" s="13">
        <f>(C490-VLOOKUP(E490,Riders!$A$2:$C$3501,2,FALSE))/365</f>
        <v>37.076712328767123</v>
      </c>
      <c r="H490" s="30">
        <v>7</v>
      </c>
      <c r="I490" s="47">
        <v>34</v>
      </c>
      <c r="J490" s="47">
        <v>22</v>
      </c>
      <c r="K490" s="47">
        <v>32</v>
      </c>
      <c r="L490" s="47">
        <v>88</v>
      </c>
      <c r="M490" s="47">
        <v>0</v>
      </c>
      <c r="N490" s="47">
        <v>0</v>
      </c>
      <c r="O490" s="47">
        <v>5</v>
      </c>
      <c r="P490" s="47">
        <v>0</v>
      </c>
      <c r="Q490" s="47">
        <v>0</v>
      </c>
      <c r="R490" s="47">
        <v>0</v>
      </c>
      <c r="S490" s="47">
        <v>0</v>
      </c>
      <c r="T490" s="47">
        <v>0</v>
      </c>
      <c r="U490" s="47">
        <v>0</v>
      </c>
      <c r="V490" s="47">
        <v>0</v>
      </c>
      <c r="W490" s="47">
        <v>93</v>
      </c>
      <c r="X490" s="107">
        <v>1.7118055555555602E-2</v>
      </c>
      <c r="Y490">
        <v>48.651000000000003</v>
      </c>
    </row>
    <row r="491" spans="1:25" x14ac:dyDescent="0.45">
      <c r="A491" s="1" t="s">
        <v>170</v>
      </c>
      <c r="B491" s="1">
        <v>2019</v>
      </c>
      <c r="C491" s="2">
        <v>43772</v>
      </c>
      <c r="D491" s="1" t="s">
        <v>72</v>
      </c>
      <c r="E491" s="47" t="s">
        <v>301</v>
      </c>
      <c r="F491" s="47" t="s">
        <v>51</v>
      </c>
      <c r="G491" s="13">
        <f>(C491-VLOOKUP(E491,Riders!$A$2:$C$3501,2,FALSE))/365</f>
        <v>29.660273972602738</v>
      </c>
      <c r="H491" s="30">
        <v>8</v>
      </c>
      <c r="I491" s="47">
        <v>24</v>
      </c>
      <c r="J491" s="47">
        <v>32</v>
      </c>
      <c r="K491" s="47">
        <v>30</v>
      </c>
      <c r="L491" s="47">
        <v>86</v>
      </c>
      <c r="M491" s="47">
        <v>0</v>
      </c>
      <c r="N491" s="47">
        <v>0</v>
      </c>
      <c r="O491" s="47">
        <v>0</v>
      </c>
      <c r="P491" s="47">
        <v>0</v>
      </c>
      <c r="Q491" s="47">
        <v>0</v>
      </c>
      <c r="R491" s="47">
        <v>0</v>
      </c>
      <c r="S491" s="47">
        <v>0</v>
      </c>
      <c r="T491" s="47">
        <v>6</v>
      </c>
      <c r="U491" s="47">
        <v>0</v>
      </c>
      <c r="V491" s="47">
        <v>0</v>
      </c>
      <c r="W491" s="47">
        <v>92</v>
      </c>
      <c r="X491" s="107">
        <v>1.7118055555555602E-2</v>
      </c>
      <c r="Y491">
        <v>48.651000000000003</v>
      </c>
    </row>
    <row r="492" spans="1:25" x14ac:dyDescent="0.45">
      <c r="A492" s="15" t="s">
        <v>170</v>
      </c>
      <c r="B492" s="15">
        <v>2019</v>
      </c>
      <c r="C492" s="14">
        <v>43772</v>
      </c>
      <c r="D492" s="15" t="s">
        <v>72</v>
      </c>
      <c r="E492" s="47" t="s">
        <v>314</v>
      </c>
      <c r="F492" s="47" t="s">
        <v>118</v>
      </c>
      <c r="G492" s="13">
        <f>(C492-VLOOKUP(E492,Riders!$A$2:$C$3501,2,FALSE))/365</f>
        <v>23.084931506849315</v>
      </c>
      <c r="H492" s="30">
        <v>9</v>
      </c>
      <c r="I492" s="47">
        <v>18</v>
      </c>
      <c r="J492" s="47">
        <v>28</v>
      </c>
      <c r="K492" s="47">
        <v>1</v>
      </c>
      <c r="L492" s="47">
        <v>47</v>
      </c>
      <c r="M492" s="47">
        <v>2</v>
      </c>
      <c r="N492" s="47">
        <v>2</v>
      </c>
      <c r="O492" s="47">
        <v>0</v>
      </c>
      <c r="P492" s="47">
        <v>0</v>
      </c>
      <c r="Q492" s="47">
        <v>0</v>
      </c>
      <c r="R492" s="47">
        <v>5</v>
      </c>
      <c r="S492" s="47">
        <v>0</v>
      </c>
      <c r="T492" s="47">
        <v>0</v>
      </c>
      <c r="U492" s="47">
        <v>20</v>
      </c>
      <c r="V492" s="47">
        <v>0</v>
      </c>
      <c r="W492" s="47">
        <v>76</v>
      </c>
      <c r="X492" s="107">
        <v>1.7118055555555602E-2</v>
      </c>
      <c r="Y492">
        <v>48.651000000000003</v>
      </c>
    </row>
    <row r="493" spans="1:25" x14ac:dyDescent="0.45">
      <c r="A493" s="1" t="s">
        <v>170</v>
      </c>
      <c r="B493" s="1">
        <v>2019</v>
      </c>
      <c r="C493" s="2">
        <v>43772</v>
      </c>
      <c r="D493" s="1" t="s">
        <v>72</v>
      </c>
      <c r="E493" s="1" t="s">
        <v>305</v>
      </c>
      <c r="F493" s="1" t="s">
        <v>172</v>
      </c>
      <c r="G493" s="13">
        <f>(C493-VLOOKUP(E493,Riders!$A$2:$C$3501,2,FALSE))/365</f>
        <v>35.282191780821918</v>
      </c>
      <c r="H493" s="1">
        <v>10</v>
      </c>
      <c r="I493" s="1">
        <v>6</v>
      </c>
      <c r="J493" s="1">
        <v>1</v>
      </c>
      <c r="K493" s="1">
        <v>28</v>
      </c>
      <c r="L493" s="1">
        <v>35</v>
      </c>
      <c r="M493" s="1">
        <v>0</v>
      </c>
      <c r="N493" s="1">
        <v>0</v>
      </c>
      <c r="O493" s="1">
        <v>0</v>
      </c>
      <c r="P493" s="1">
        <v>5</v>
      </c>
      <c r="Q493" s="1">
        <v>1</v>
      </c>
      <c r="R493" s="1">
        <v>0</v>
      </c>
      <c r="S493" s="1">
        <v>0</v>
      </c>
      <c r="T493" s="1">
        <v>0</v>
      </c>
      <c r="U493" s="1">
        <v>20</v>
      </c>
      <c r="V493" s="1">
        <v>0</v>
      </c>
      <c r="W493" s="1">
        <v>61</v>
      </c>
      <c r="X493" s="107">
        <v>1.7118055555555602E-2</v>
      </c>
      <c r="Y493">
        <v>48.651000000000003</v>
      </c>
    </row>
    <row r="494" spans="1:25" x14ac:dyDescent="0.45">
      <c r="A494" s="1" t="s">
        <v>170</v>
      </c>
      <c r="B494" s="1">
        <v>2019</v>
      </c>
      <c r="C494" s="2">
        <v>43772</v>
      </c>
      <c r="D494" s="1" t="s">
        <v>72</v>
      </c>
      <c r="E494" s="1" t="s">
        <v>222</v>
      </c>
      <c r="F494" s="1" t="s">
        <v>223</v>
      </c>
      <c r="G494" s="13">
        <f>(C494-VLOOKUP(E494,Riders!$A$2:$C$3501,2,FALSE))/365</f>
        <v>20.334246575342465</v>
      </c>
      <c r="H494" s="1">
        <v>11</v>
      </c>
      <c r="I494" s="1">
        <v>26</v>
      </c>
      <c r="J494" s="1">
        <v>30</v>
      </c>
      <c r="K494" s="1">
        <v>1</v>
      </c>
      <c r="L494" s="1">
        <v>57</v>
      </c>
      <c r="M494" s="1">
        <v>0</v>
      </c>
      <c r="N494" s="1">
        <v>0</v>
      </c>
      <c r="O494" s="1">
        <v>0</v>
      </c>
      <c r="P494" s="1">
        <v>0</v>
      </c>
      <c r="Q494" s="1">
        <v>0</v>
      </c>
      <c r="R494" s="1">
        <v>0</v>
      </c>
      <c r="S494" s="1">
        <v>0</v>
      </c>
      <c r="T494" s="1">
        <v>0</v>
      </c>
      <c r="U494" s="1">
        <v>0</v>
      </c>
      <c r="V494" s="1">
        <v>0</v>
      </c>
      <c r="W494" s="1">
        <v>57</v>
      </c>
      <c r="X494" s="107">
        <v>1.7118055555555602E-2</v>
      </c>
      <c r="Y494">
        <v>48.651000000000003</v>
      </c>
    </row>
    <row r="495" spans="1:25" x14ac:dyDescent="0.45">
      <c r="A495" s="1" t="s">
        <v>170</v>
      </c>
      <c r="B495" s="1">
        <v>2019</v>
      </c>
      <c r="C495" s="2">
        <v>43772</v>
      </c>
      <c r="D495" s="1" t="s">
        <v>72</v>
      </c>
      <c r="E495" s="1" t="s">
        <v>251</v>
      </c>
      <c r="F495" s="1" t="s">
        <v>65</v>
      </c>
      <c r="G495" s="13">
        <f>(C495-VLOOKUP(E495,Riders!$A$2:$C$3501,2,FALSE))/365</f>
        <v>18.509589041095889</v>
      </c>
      <c r="H495" s="1">
        <v>12</v>
      </c>
      <c r="I495" s="1">
        <v>10</v>
      </c>
      <c r="J495" s="1">
        <v>24</v>
      </c>
      <c r="K495" s="1">
        <v>20</v>
      </c>
      <c r="L495" s="1">
        <v>54</v>
      </c>
      <c r="M495" s="1">
        <v>0</v>
      </c>
      <c r="N495" s="1">
        <v>0</v>
      </c>
      <c r="O495" s="1">
        <v>0</v>
      </c>
      <c r="P495" s="1">
        <v>0</v>
      </c>
      <c r="Q495" s="1">
        <v>0</v>
      </c>
      <c r="R495" s="1">
        <v>0</v>
      </c>
      <c r="S495" s="1">
        <v>0</v>
      </c>
      <c r="T495" s="1">
        <v>2</v>
      </c>
      <c r="U495" s="1">
        <v>0</v>
      </c>
      <c r="V495" s="1">
        <v>0</v>
      </c>
      <c r="W495" s="1">
        <v>56</v>
      </c>
      <c r="X495" s="107">
        <v>1.7118055555555602E-2</v>
      </c>
      <c r="Y495">
        <v>48.651000000000003</v>
      </c>
    </row>
    <row r="496" spans="1:25" x14ac:dyDescent="0.45">
      <c r="A496" s="1" t="s">
        <v>170</v>
      </c>
      <c r="B496" s="1">
        <v>2019</v>
      </c>
      <c r="C496" s="2">
        <v>43772</v>
      </c>
      <c r="D496" s="1" t="s">
        <v>72</v>
      </c>
      <c r="E496" s="1" t="s">
        <v>219</v>
      </c>
      <c r="F496" s="1" t="s">
        <v>220</v>
      </c>
      <c r="G496" s="13">
        <f>(C496-VLOOKUP(E496,Riders!$A$2:$C$3501,2,FALSE))/365</f>
        <v>27.2</v>
      </c>
      <c r="H496" s="1">
        <v>13</v>
      </c>
      <c r="I496" s="1">
        <v>16</v>
      </c>
      <c r="J496" s="1">
        <v>26</v>
      </c>
      <c r="K496" s="1">
        <v>14</v>
      </c>
      <c r="L496" s="1">
        <v>56</v>
      </c>
      <c r="M496" s="1">
        <v>0</v>
      </c>
      <c r="N496" s="1">
        <v>0</v>
      </c>
      <c r="O496" s="1">
        <v>0</v>
      </c>
      <c r="P496" s="1">
        <v>0</v>
      </c>
      <c r="Q496" s="1">
        <v>0</v>
      </c>
      <c r="R496" s="1">
        <v>0</v>
      </c>
      <c r="S496" s="1">
        <v>0</v>
      </c>
      <c r="T496" s="1">
        <v>0</v>
      </c>
      <c r="U496" s="1">
        <v>0</v>
      </c>
      <c r="V496" s="1">
        <v>0</v>
      </c>
      <c r="W496" s="1">
        <v>56</v>
      </c>
      <c r="X496" s="107">
        <v>1.7118055555555602E-2</v>
      </c>
      <c r="Y496">
        <v>48.651000000000003</v>
      </c>
    </row>
    <row r="497" spans="1:25" x14ac:dyDescent="0.45">
      <c r="A497" s="1" t="s">
        <v>170</v>
      </c>
      <c r="B497" s="1">
        <v>2019</v>
      </c>
      <c r="C497" s="2">
        <v>43772</v>
      </c>
      <c r="D497" s="1" t="s">
        <v>72</v>
      </c>
      <c r="E497" s="1" t="s">
        <v>242</v>
      </c>
      <c r="F497" s="1" t="s">
        <v>243</v>
      </c>
      <c r="G497" s="13">
        <f>(C497-VLOOKUP(E497,Riders!$A$2:$C$3501,2,FALSE))/365</f>
        <v>24.926027397260274</v>
      </c>
      <c r="H497" s="1">
        <v>14</v>
      </c>
      <c r="I497" s="1">
        <v>12</v>
      </c>
      <c r="J497" s="1">
        <v>10</v>
      </c>
      <c r="K497" s="1">
        <v>6</v>
      </c>
      <c r="L497" s="1">
        <v>28</v>
      </c>
      <c r="M497" s="1">
        <v>5</v>
      </c>
      <c r="N497" s="1">
        <v>0</v>
      </c>
      <c r="O497" s="1">
        <v>0</v>
      </c>
      <c r="P497" s="1">
        <v>3</v>
      </c>
      <c r="Q497" s="1">
        <v>0</v>
      </c>
      <c r="R497" s="1">
        <v>0</v>
      </c>
      <c r="S497" s="1">
        <v>0</v>
      </c>
      <c r="T497" s="1">
        <v>0</v>
      </c>
      <c r="U497" s="1">
        <v>20</v>
      </c>
      <c r="V497" s="1">
        <v>0</v>
      </c>
      <c r="W497" s="1">
        <v>56</v>
      </c>
      <c r="X497" s="107">
        <v>1.7118055555555602E-2</v>
      </c>
      <c r="Y497">
        <v>48.651000000000003</v>
      </c>
    </row>
    <row r="498" spans="1:25" x14ac:dyDescent="0.45">
      <c r="A498" s="1" t="s">
        <v>170</v>
      </c>
      <c r="B498" s="1">
        <v>2019</v>
      </c>
      <c r="C498" s="2">
        <v>43772</v>
      </c>
      <c r="D498" s="1" t="s">
        <v>72</v>
      </c>
      <c r="E498" s="1" t="s">
        <v>233</v>
      </c>
      <c r="F498" s="1" t="s">
        <v>56</v>
      </c>
      <c r="G498" s="13">
        <f>(C498-VLOOKUP(E498,Riders!$A$2:$C$3501,2,FALSE))/365</f>
        <v>24.172602739726027</v>
      </c>
      <c r="H498" s="1">
        <v>15</v>
      </c>
      <c r="I498" s="1">
        <v>22</v>
      </c>
      <c r="J498" s="1">
        <v>12</v>
      </c>
      <c r="K498" s="1">
        <v>12</v>
      </c>
      <c r="L498" s="1">
        <v>46</v>
      </c>
      <c r="M498" s="1">
        <v>0</v>
      </c>
      <c r="N498" s="1">
        <v>3</v>
      </c>
      <c r="O498" s="1">
        <v>0</v>
      </c>
      <c r="P498" s="1">
        <v>0</v>
      </c>
      <c r="Q498" s="1">
        <v>0</v>
      </c>
      <c r="R498" s="1">
        <v>0</v>
      </c>
      <c r="S498" s="1">
        <v>0</v>
      </c>
      <c r="T498" s="1">
        <v>0</v>
      </c>
      <c r="U498" s="1">
        <v>0</v>
      </c>
      <c r="V498" s="1">
        <v>0</v>
      </c>
      <c r="W498" s="1">
        <v>49</v>
      </c>
      <c r="X498" s="107">
        <v>1.7118055555555602E-2</v>
      </c>
      <c r="Y498">
        <v>48.651000000000003</v>
      </c>
    </row>
    <row r="499" spans="1:25" x14ac:dyDescent="0.45">
      <c r="A499" s="1" t="s">
        <v>170</v>
      </c>
      <c r="B499" s="1">
        <v>2019</v>
      </c>
      <c r="C499" s="2">
        <v>43772</v>
      </c>
      <c r="D499" s="1" t="s">
        <v>72</v>
      </c>
      <c r="E499" s="1" t="s">
        <v>224</v>
      </c>
      <c r="F499" s="1" t="s">
        <v>225</v>
      </c>
      <c r="G499" s="13">
        <f>(C499-VLOOKUP(E499,Riders!$A$2:$C$3501,2,FALSE))/365</f>
        <v>19.898630136986302</v>
      </c>
      <c r="H499" s="1">
        <v>16</v>
      </c>
      <c r="I499" s="1">
        <v>30</v>
      </c>
      <c r="J499" s="1">
        <v>4</v>
      </c>
      <c r="K499" s="1">
        <v>2</v>
      </c>
      <c r="L499" s="1">
        <v>36</v>
      </c>
      <c r="M499" s="1">
        <v>0</v>
      </c>
      <c r="N499" s="1">
        <v>0</v>
      </c>
      <c r="O499" s="1">
        <v>0</v>
      </c>
      <c r="P499" s="1">
        <v>0</v>
      </c>
      <c r="Q499" s="1">
        <v>0</v>
      </c>
      <c r="R499" s="1">
        <v>0</v>
      </c>
      <c r="S499" s="1">
        <v>0</v>
      </c>
      <c r="T499" s="1">
        <v>0</v>
      </c>
      <c r="U499" s="1">
        <v>0</v>
      </c>
      <c r="V499" s="1">
        <v>0</v>
      </c>
      <c r="W499" s="1">
        <v>36</v>
      </c>
      <c r="X499" s="107">
        <v>1.7118055555555602E-2</v>
      </c>
      <c r="Y499">
        <v>48.651000000000003</v>
      </c>
    </row>
    <row r="500" spans="1:25" x14ac:dyDescent="0.45">
      <c r="A500" s="1" t="s">
        <v>170</v>
      </c>
      <c r="B500" s="1">
        <v>2019</v>
      </c>
      <c r="C500" s="2">
        <v>43772</v>
      </c>
      <c r="D500" s="1" t="s">
        <v>72</v>
      </c>
      <c r="E500" s="1" t="s">
        <v>324</v>
      </c>
      <c r="F500" s="1" t="s">
        <v>61</v>
      </c>
      <c r="G500" s="13">
        <f>(C500-VLOOKUP(E500,Riders!$A$2:$C$3501,2,FALSE))/365</f>
        <v>26.13150684931507</v>
      </c>
      <c r="H500" s="1">
        <v>17</v>
      </c>
      <c r="I500" s="1">
        <v>1</v>
      </c>
      <c r="J500" s="1">
        <v>6</v>
      </c>
      <c r="K500" s="1">
        <v>26</v>
      </c>
      <c r="L500" s="1">
        <v>33</v>
      </c>
      <c r="M500" s="1">
        <v>0</v>
      </c>
      <c r="N500" s="1">
        <v>0</v>
      </c>
      <c r="O500" s="1">
        <v>0</v>
      </c>
      <c r="P500" s="1">
        <v>0</v>
      </c>
      <c r="Q500" s="1">
        <v>0</v>
      </c>
      <c r="R500" s="1">
        <v>0</v>
      </c>
      <c r="S500" s="1">
        <v>0</v>
      </c>
      <c r="T500" s="1">
        <v>0</v>
      </c>
      <c r="U500" s="1">
        <v>0</v>
      </c>
      <c r="V500" s="1">
        <v>0</v>
      </c>
      <c r="W500" s="1">
        <v>33</v>
      </c>
      <c r="X500" s="107">
        <v>1.7118055555555602E-2</v>
      </c>
      <c r="Y500">
        <v>48.651000000000003</v>
      </c>
    </row>
    <row r="501" spans="1:25" x14ac:dyDescent="0.45">
      <c r="A501" s="1" t="s">
        <v>170</v>
      </c>
      <c r="B501" s="1">
        <v>2019</v>
      </c>
      <c r="C501" s="2">
        <v>43772</v>
      </c>
      <c r="D501" s="1" t="s">
        <v>72</v>
      </c>
      <c r="E501" s="1" t="s">
        <v>299</v>
      </c>
      <c r="F501" s="1" t="s">
        <v>38</v>
      </c>
      <c r="G501" s="13">
        <f>(C501-VLOOKUP(E501,Riders!$A$2:$C$3501,2,FALSE))/365</f>
        <v>27.19178082191781</v>
      </c>
      <c r="H501" s="1">
        <v>18</v>
      </c>
      <c r="I501" s="1">
        <v>14</v>
      </c>
      <c r="J501" s="1">
        <v>14</v>
      </c>
      <c r="K501" s="1">
        <v>4</v>
      </c>
      <c r="L501" s="1">
        <v>32</v>
      </c>
      <c r="M501" s="1">
        <v>0</v>
      </c>
      <c r="N501" s="1">
        <v>0</v>
      </c>
      <c r="O501" s="1">
        <v>0</v>
      </c>
      <c r="P501" s="1">
        <v>0</v>
      </c>
      <c r="Q501" s="1">
        <v>0</v>
      </c>
      <c r="R501" s="1">
        <v>0</v>
      </c>
      <c r="S501" s="1">
        <v>0</v>
      </c>
      <c r="T501" s="1">
        <v>0</v>
      </c>
      <c r="U501" s="1">
        <v>0</v>
      </c>
      <c r="V501" s="1">
        <v>0</v>
      </c>
      <c r="W501" s="1">
        <v>32</v>
      </c>
      <c r="X501" s="107">
        <v>1.7118055555555602E-2</v>
      </c>
      <c r="Y501">
        <v>48.651000000000003</v>
      </c>
    </row>
    <row r="502" spans="1:25" x14ac:dyDescent="0.45">
      <c r="A502" s="1" t="s">
        <v>170</v>
      </c>
      <c r="B502" s="1">
        <v>2019</v>
      </c>
      <c r="C502" s="2">
        <v>43772</v>
      </c>
      <c r="D502" s="1" t="s">
        <v>72</v>
      </c>
      <c r="E502" s="1" t="s">
        <v>303</v>
      </c>
      <c r="F502" s="1" t="s">
        <v>232</v>
      </c>
      <c r="G502" s="13">
        <f>(C502-VLOOKUP(E502,Riders!$A$2:$C$3501,2,FALSE))/365</f>
        <v>25.408219178082192</v>
      </c>
      <c r="H502" s="1">
        <v>19</v>
      </c>
      <c r="I502" s="1">
        <v>4</v>
      </c>
      <c r="J502" s="1">
        <v>2</v>
      </c>
      <c r="K502" s="1">
        <v>18</v>
      </c>
      <c r="L502" s="1">
        <v>24</v>
      </c>
      <c r="M502" s="1">
        <v>0</v>
      </c>
      <c r="N502" s="1">
        <v>0</v>
      </c>
      <c r="O502" s="1">
        <v>3</v>
      </c>
      <c r="P502" s="1">
        <v>1</v>
      </c>
      <c r="Q502" s="1">
        <v>0</v>
      </c>
      <c r="R502" s="1">
        <v>0</v>
      </c>
      <c r="S502" s="1">
        <v>0</v>
      </c>
      <c r="T502" s="1">
        <v>0</v>
      </c>
      <c r="U502" s="1">
        <v>0</v>
      </c>
      <c r="V502" s="1">
        <v>0</v>
      </c>
      <c r="W502" s="1">
        <v>28</v>
      </c>
      <c r="X502" s="107">
        <v>1.7118055555555602E-2</v>
      </c>
      <c r="Y502">
        <v>48.651000000000003</v>
      </c>
    </row>
    <row r="503" spans="1:25" x14ac:dyDescent="0.45">
      <c r="A503" s="1" t="s">
        <v>170</v>
      </c>
      <c r="B503" s="1">
        <v>2019</v>
      </c>
      <c r="C503" s="2">
        <v>43772</v>
      </c>
      <c r="D503" s="1" t="s">
        <v>72</v>
      </c>
      <c r="E503" s="1" t="s">
        <v>302</v>
      </c>
      <c r="F503" s="1" t="s">
        <v>264</v>
      </c>
      <c r="G503" s="13">
        <f>(C503-VLOOKUP(E503,Riders!$A$2:$C$3501,2,FALSE))/365</f>
        <v>39.509589041095893</v>
      </c>
      <c r="H503" s="1">
        <v>20</v>
      </c>
      <c r="I503" s="1">
        <v>1</v>
      </c>
      <c r="J503" s="1">
        <v>1</v>
      </c>
      <c r="K503" s="1">
        <v>1</v>
      </c>
      <c r="L503" s="1">
        <v>3</v>
      </c>
      <c r="M503" s="1">
        <v>0</v>
      </c>
      <c r="N503" s="1">
        <v>0</v>
      </c>
      <c r="O503" s="1">
        <v>0</v>
      </c>
      <c r="P503" s="1">
        <v>0</v>
      </c>
      <c r="Q503" s="1">
        <v>0</v>
      </c>
      <c r="R503" s="1">
        <v>3</v>
      </c>
      <c r="S503" s="1">
        <v>0</v>
      </c>
      <c r="T503" s="1">
        <v>0</v>
      </c>
      <c r="U503" s="1">
        <v>20</v>
      </c>
      <c r="V503" s="1">
        <v>0</v>
      </c>
      <c r="W503" s="1">
        <v>26</v>
      </c>
      <c r="X503" s="107">
        <v>1.7118055555555602E-2</v>
      </c>
      <c r="Y503">
        <v>48.651000000000003</v>
      </c>
    </row>
    <row r="504" spans="1:25" x14ac:dyDescent="0.45">
      <c r="A504" s="1" t="s">
        <v>170</v>
      </c>
      <c r="B504" s="1">
        <v>2019</v>
      </c>
      <c r="C504" s="2">
        <v>43772</v>
      </c>
      <c r="D504" s="1" t="s">
        <v>72</v>
      </c>
      <c r="E504" s="1" t="s">
        <v>216</v>
      </c>
      <c r="F504" s="1" t="s">
        <v>27</v>
      </c>
      <c r="G504" s="13">
        <f>(C504-VLOOKUP(E504,Riders!$A$2:$C$3501,2,FALSE))/365</f>
        <v>20.736986301369864</v>
      </c>
      <c r="H504" s="1">
        <v>21</v>
      </c>
      <c r="I504" s="1">
        <v>1</v>
      </c>
      <c r="J504" s="1">
        <v>1</v>
      </c>
      <c r="K504" s="1">
        <v>16</v>
      </c>
      <c r="L504" s="1">
        <v>18</v>
      </c>
      <c r="M504" s="1">
        <v>0</v>
      </c>
      <c r="N504" s="1">
        <v>0</v>
      </c>
      <c r="O504" s="1">
        <v>0</v>
      </c>
      <c r="P504" s="1">
        <v>0</v>
      </c>
      <c r="Q504" s="1">
        <v>0</v>
      </c>
      <c r="R504" s="1">
        <v>0</v>
      </c>
      <c r="S504" s="1">
        <v>0</v>
      </c>
      <c r="T504" s="1">
        <v>0</v>
      </c>
      <c r="U504" s="1">
        <v>0</v>
      </c>
      <c r="V504" s="1">
        <v>0</v>
      </c>
      <c r="W504" s="1">
        <v>18</v>
      </c>
      <c r="X504" s="107">
        <v>1.7118055555555602E-2</v>
      </c>
      <c r="Y504">
        <v>48.651000000000003</v>
      </c>
    </row>
    <row r="505" spans="1:25" x14ac:dyDescent="0.45">
      <c r="A505" s="1" t="s">
        <v>170</v>
      </c>
      <c r="B505" s="1">
        <v>2019</v>
      </c>
      <c r="C505" s="2">
        <v>43772</v>
      </c>
      <c r="D505" s="1" t="s">
        <v>72</v>
      </c>
      <c r="E505" s="1" t="s">
        <v>276</v>
      </c>
      <c r="F505" s="1" t="s">
        <v>120</v>
      </c>
      <c r="G505" s="13" t="e">
        <f>(C505-VLOOKUP(E505,Riders!$A$2:$C$3501,2,FALSE))/365</f>
        <v>#N/A</v>
      </c>
      <c r="H505" s="1">
        <v>22</v>
      </c>
      <c r="I505" s="1">
        <v>8</v>
      </c>
      <c r="J505" s="1">
        <v>16</v>
      </c>
      <c r="K505" s="1">
        <v>8</v>
      </c>
      <c r="L505" s="1">
        <v>32</v>
      </c>
      <c r="M505" s="1">
        <v>0</v>
      </c>
      <c r="N505" s="1">
        <v>0</v>
      </c>
      <c r="O505" s="1">
        <v>0</v>
      </c>
      <c r="P505" s="1">
        <v>0</v>
      </c>
      <c r="Q505" s="1">
        <v>0</v>
      </c>
      <c r="R505" s="1">
        <v>0</v>
      </c>
      <c r="S505" s="1">
        <v>0</v>
      </c>
      <c r="T505" s="1">
        <v>0</v>
      </c>
      <c r="U505" s="1">
        <v>0</v>
      </c>
      <c r="V505" s="1">
        <v>20</v>
      </c>
      <c r="W505" s="1">
        <v>12</v>
      </c>
      <c r="X505" s="107">
        <v>1.7118055555555602E-2</v>
      </c>
      <c r="Y505">
        <v>48.651000000000003</v>
      </c>
    </row>
    <row r="506" spans="1:25" x14ac:dyDescent="0.45">
      <c r="A506" s="1" t="s">
        <v>170</v>
      </c>
      <c r="B506" s="1">
        <v>2019</v>
      </c>
      <c r="C506" s="2">
        <v>43772</v>
      </c>
      <c r="D506" s="1" t="s">
        <v>72</v>
      </c>
      <c r="E506" s="1" t="s">
        <v>277</v>
      </c>
      <c r="F506" s="1" t="s">
        <v>278</v>
      </c>
      <c r="G506" s="13">
        <f>(C506-VLOOKUP(E506,Riders!$A$2:$C$3501,2,FALSE))/365</f>
        <v>21.646575342465752</v>
      </c>
      <c r="H506" s="1">
        <v>23</v>
      </c>
      <c r="I506" s="1">
        <v>1</v>
      </c>
      <c r="J506" s="1">
        <v>1</v>
      </c>
      <c r="K506" s="1">
        <v>1</v>
      </c>
      <c r="L506" s="1">
        <v>3</v>
      </c>
      <c r="M506" s="1">
        <v>0</v>
      </c>
      <c r="N506" s="1">
        <v>0</v>
      </c>
      <c r="O506" s="1">
        <v>0</v>
      </c>
      <c r="P506" s="1">
        <v>0</v>
      </c>
      <c r="Q506" s="1">
        <v>0</v>
      </c>
      <c r="R506" s="1">
        <v>1</v>
      </c>
      <c r="S506" s="1">
        <v>0</v>
      </c>
      <c r="T506" s="1">
        <v>0</v>
      </c>
      <c r="U506" s="1">
        <v>0</v>
      </c>
      <c r="V506" s="1">
        <v>0</v>
      </c>
      <c r="W506" s="1">
        <v>4</v>
      </c>
      <c r="X506" s="107">
        <v>1.7118055555555602E-2</v>
      </c>
      <c r="Y506">
        <v>48.651000000000003</v>
      </c>
    </row>
    <row r="507" spans="1:25" x14ac:dyDescent="0.45">
      <c r="A507" s="1" t="s">
        <v>170</v>
      </c>
      <c r="B507" s="1">
        <v>2019</v>
      </c>
      <c r="C507" s="2">
        <v>43772</v>
      </c>
      <c r="D507" s="1" t="s">
        <v>72</v>
      </c>
      <c r="E507" s="1" t="s">
        <v>317</v>
      </c>
      <c r="F507" s="1" t="s">
        <v>230</v>
      </c>
      <c r="G507" s="13" t="e">
        <f>(C507-VLOOKUP(E507,Riders!$A$2:$C$3501,2,FALSE))/365</f>
        <v>#N/A</v>
      </c>
      <c r="H507" s="1">
        <v>24</v>
      </c>
      <c r="I507" s="1">
        <v>2</v>
      </c>
      <c r="J507" s="1">
        <v>8</v>
      </c>
      <c r="K507" s="1">
        <v>10</v>
      </c>
      <c r="L507" s="1">
        <v>20</v>
      </c>
      <c r="M507" s="1">
        <v>0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1">
        <v>0</v>
      </c>
      <c r="T507" s="1">
        <v>0</v>
      </c>
      <c r="U507" s="1">
        <v>0</v>
      </c>
      <c r="V507" s="1">
        <v>20</v>
      </c>
      <c r="W507" s="1">
        <v>0</v>
      </c>
      <c r="X507" s="107">
        <v>1.7118055555555602E-2</v>
      </c>
      <c r="Y507">
        <v>48.651000000000003</v>
      </c>
    </row>
    <row r="508" spans="1:25" x14ac:dyDescent="0.45">
      <c r="A508" s="4" t="s">
        <v>173</v>
      </c>
      <c r="B508" s="4">
        <v>2019</v>
      </c>
      <c r="C508" s="5">
        <v>43525</v>
      </c>
      <c r="D508" s="4" t="s">
        <v>13</v>
      </c>
      <c r="E508" s="4" t="s">
        <v>306</v>
      </c>
      <c r="F508" s="4" t="s">
        <v>19</v>
      </c>
      <c r="G508" s="13">
        <f>(C508-VLOOKUP(E508,Riders!$A$2:$C$3501,2,FALSE))/365</f>
        <v>36.4</v>
      </c>
      <c r="H508" s="4">
        <v>1</v>
      </c>
      <c r="I508" s="4">
        <v>34</v>
      </c>
      <c r="J508" s="4">
        <v>30</v>
      </c>
      <c r="K508" s="4">
        <v>38</v>
      </c>
      <c r="L508" s="4">
        <v>102</v>
      </c>
      <c r="M508" s="4">
        <v>1</v>
      </c>
      <c r="N508" s="4">
        <v>0</v>
      </c>
      <c r="O508" s="4">
        <v>3</v>
      </c>
      <c r="P508" s="4">
        <v>5</v>
      </c>
      <c r="Q508" s="4">
        <v>3</v>
      </c>
      <c r="R508" s="4">
        <v>0</v>
      </c>
      <c r="S508" s="4">
        <v>3</v>
      </c>
      <c r="T508" s="4">
        <v>0</v>
      </c>
      <c r="U508" s="4">
        <v>0</v>
      </c>
      <c r="V508" s="4">
        <v>0</v>
      </c>
      <c r="W508" s="4">
        <v>117</v>
      </c>
      <c r="X508" s="107">
        <v>1.7118055555555556E-2</v>
      </c>
      <c r="Y508">
        <v>48.668999999999997</v>
      </c>
    </row>
    <row r="509" spans="1:25" x14ac:dyDescent="0.45">
      <c r="A509" s="4" t="s">
        <v>173</v>
      </c>
      <c r="B509" s="4">
        <v>2019</v>
      </c>
      <c r="C509" s="5">
        <v>43525</v>
      </c>
      <c r="D509" s="4" t="s">
        <v>13</v>
      </c>
      <c r="E509" s="4" t="s">
        <v>298</v>
      </c>
      <c r="F509" s="4" t="s">
        <v>53</v>
      </c>
      <c r="G509" s="13">
        <f>(C509-VLOOKUP(E509,Riders!$A$2:$C$3501,2,FALSE))/365</f>
        <v>19.621917808219177</v>
      </c>
      <c r="H509" s="4">
        <v>2</v>
      </c>
      <c r="I509" s="4">
        <v>40</v>
      </c>
      <c r="J509" s="4">
        <v>28</v>
      </c>
      <c r="K509" s="4">
        <v>36</v>
      </c>
      <c r="L509" s="4">
        <v>104</v>
      </c>
      <c r="M509" s="4">
        <v>3</v>
      </c>
      <c r="N509" s="4">
        <v>0</v>
      </c>
      <c r="O509" s="4">
        <v>2</v>
      </c>
      <c r="P509" s="4">
        <v>0</v>
      </c>
      <c r="Q509" s="4">
        <v>5</v>
      </c>
      <c r="R509" s="4">
        <v>0</v>
      </c>
      <c r="S509" s="4">
        <v>1</v>
      </c>
      <c r="T509" s="4">
        <v>0</v>
      </c>
      <c r="U509" s="4">
        <v>0</v>
      </c>
      <c r="V509" s="4">
        <v>0</v>
      </c>
      <c r="W509" s="4">
        <v>115</v>
      </c>
      <c r="X509" s="107">
        <v>1.7118055555555556E-2</v>
      </c>
      <c r="Y509">
        <v>48.668999999999997</v>
      </c>
    </row>
    <row r="510" spans="1:25" x14ac:dyDescent="0.45">
      <c r="A510" s="4" t="s">
        <v>173</v>
      </c>
      <c r="B510" s="4">
        <v>2019</v>
      </c>
      <c r="C510" s="5">
        <v>43525</v>
      </c>
      <c r="D510" s="4" t="s">
        <v>13</v>
      </c>
      <c r="E510" s="4" t="s">
        <v>214</v>
      </c>
      <c r="F510" s="4" t="s">
        <v>67</v>
      </c>
      <c r="G510" s="13">
        <f>(C510-VLOOKUP(E510,Riders!$A$2:$C$3501,2,FALSE))/365</f>
        <v>24.2</v>
      </c>
      <c r="H510" s="4">
        <v>3</v>
      </c>
      <c r="I510" s="4">
        <v>36</v>
      </c>
      <c r="J510" s="4">
        <v>16</v>
      </c>
      <c r="K510" s="4">
        <v>40</v>
      </c>
      <c r="L510" s="4">
        <v>92</v>
      </c>
      <c r="M510" s="4">
        <v>5</v>
      </c>
      <c r="N510" s="4">
        <v>2</v>
      </c>
      <c r="O510" s="4">
        <v>0</v>
      </c>
      <c r="P510" s="4">
        <v>0</v>
      </c>
      <c r="Q510" s="4">
        <v>1</v>
      </c>
      <c r="R510" s="4">
        <v>0</v>
      </c>
      <c r="S510" s="4">
        <v>0</v>
      </c>
      <c r="T510" s="4">
        <v>6</v>
      </c>
      <c r="U510" s="4">
        <v>0</v>
      </c>
      <c r="V510" s="4">
        <v>0</v>
      </c>
      <c r="W510" s="4">
        <v>106</v>
      </c>
      <c r="X510" s="107">
        <v>1.7118055555555602E-2</v>
      </c>
      <c r="Y510">
        <v>48.668999999999997</v>
      </c>
    </row>
    <row r="511" spans="1:25" x14ac:dyDescent="0.45">
      <c r="A511" s="4" t="s">
        <v>173</v>
      </c>
      <c r="B511" s="4">
        <v>2019</v>
      </c>
      <c r="C511" s="5">
        <v>43525</v>
      </c>
      <c r="D511" s="4" t="s">
        <v>13</v>
      </c>
      <c r="E511" s="4" t="s">
        <v>221</v>
      </c>
      <c r="F511" s="4" t="s">
        <v>40</v>
      </c>
      <c r="G511" s="13">
        <f>(C511-VLOOKUP(E511,Riders!$A$2:$C$3501,2,FALSE))/365</f>
        <v>21.904109589041095</v>
      </c>
      <c r="H511" s="4">
        <v>4</v>
      </c>
      <c r="I511" s="4">
        <v>30</v>
      </c>
      <c r="J511" s="4">
        <v>40</v>
      </c>
      <c r="K511" s="4">
        <v>28</v>
      </c>
      <c r="L511" s="4">
        <v>98</v>
      </c>
      <c r="M511" s="4">
        <v>0</v>
      </c>
      <c r="N511" s="4">
        <v>0</v>
      </c>
      <c r="O511" s="4">
        <v>0</v>
      </c>
      <c r="P511" s="4">
        <v>1</v>
      </c>
      <c r="Q511" s="4">
        <v>2</v>
      </c>
      <c r="R511" s="4">
        <v>0</v>
      </c>
      <c r="S511" s="4">
        <v>5</v>
      </c>
      <c r="T511" s="4">
        <v>0</v>
      </c>
      <c r="U511" s="4">
        <v>0</v>
      </c>
      <c r="V511" s="4">
        <v>0</v>
      </c>
      <c r="W511" s="4">
        <v>106</v>
      </c>
      <c r="X511" s="107">
        <v>1.7118055555555602E-2</v>
      </c>
      <c r="Y511">
        <v>48.668999999999997</v>
      </c>
    </row>
    <row r="512" spans="1:25" x14ac:dyDescent="0.45">
      <c r="A512" s="4" t="s">
        <v>173</v>
      </c>
      <c r="B512" s="4">
        <v>2019</v>
      </c>
      <c r="C512" s="5">
        <v>43525</v>
      </c>
      <c r="D512" s="4" t="s">
        <v>13</v>
      </c>
      <c r="E512" s="4" t="s">
        <v>315</v>
      </c>
      <c r="F512" s="4" t="s">
        <v>36</v>
      </c>
      <c r="G512" s="13">
        <f>(C512-VLOOKUP(E512,Riders!$A$2:$C$3501,2,FALSE))/365</f>
        <v>27.235616438356164</v>
      </c>
      <c r="H512" s="4">
        <v>5</v>
      </c>
      <c r="I512" s="4">
        <v>38</v>
      </c>
      <c r="J512" s="4">
        <v>22</v>
      </c>
      <c r="K512" s="4">
        <v>14</v>
      </c>
      <c r="L512" s="4">
        <v>74</v>
      </c>
      <c r="M512" s="4">
        <v>0</v>
      </c>
      <c r="N512" s="4">
        <v>0</v>
      </c>
      <c r="O512" s="4">
        <v>5</v>
      </c>
      <c r="P512" s="4">
        <v>0</v>
      </c>
      <c r="Q512" s="4">
        <v>0</v>
      </c>
      <c r="R512" s="4">
        <v>0</v>
      </c>
      <c r="S512" s="4">
        <v>0</v>
      </c>
      <c r="T512" s="4">
        <v>2</v>
      </c>
      <c r="U512" s="4">
        <v>20</v>
      </c>
      <c r="V512" s="4">
        <v>0</v>
      </c>
      <c r="W512" s="4">
        <v>101</v>
      </c>
      <c r="X512" s="107">
        <v>1.7118055555555602E-2</v>
      </c>
      <c r="Y512">
        <v>48.668999999999997</v>
      </c>
    </row>
    <row r="513" spans="1:25" x14ac:dyDescent="0.45">
      <c r="A513" s="4" t="s">
        <v>173</v>
      </c>
      <c r="B513" s="4">
        <v>2019</v>
      </c>
      <c r="C513" s="5">
        <v>43525</v>
      </c>
      <c r="D513" s="4" t="s">
        <v>13</v>
      </c>
      <c r="E513" s="4" t="s">
        <v>237</v>
      </c>
      <c r="F513" s="4" t="s">
        <v>238</v>
      </c>
      <c r="G513" s="13">
        <f>(C513-VLOOKUP(E513,Riders!$A$2:$C$3501,2,FALSE))/365</f>
        <v>22.783561643835615</v>
      </c>
      <c r="H513" s="4">
        <v>6</v>
      </c>
      <c r="I513" s="4">
        <v>24</v>
      </c>
      <c r="J513" s="4">
        <v>34</v>
      </c>
      <c r="K513" s="4">
        <v>32</v>
      </c>
      <c r="L513" s="4">
        <v>90</v>
      </c>
      <c r="M513" s="4">
        <v>0</v>
      </c>
      <c r="N513" s="4">
        <v>0</v>
      </c>
      <c r="O513" s="4">
        <v>0</v>
      </c>
      <c r="P513" s="4">
        <v>0</v>
      </c>
      <c r="Q513" s="4">
        <v>0</v>
      </c>
      <c r="R513" s="4">
        <v>0</v>
      </c>
      <c r="S513" s="4">
        <v>0</v>
      </c>
      <c r="T513" s="4">
        <v>10</v>
      </c>
      <c r="U513" s="4">
        <v>0</v>
      </c>
      <c r="V513" s="4">
        <v>0</v>
      </c>
      <c r="W513" s="4">
        <v>100</v>
      </c>
      <c r="X513" s="107">
        <v>1.7118055555555602E-2</v>
      </c>
      <c r="Y513">
        <v>48.668999999999997</v>
      </c>
    </row>
    <row r="514" spans="1:25" x14ac:dyDescent="0.45">
      <c r="A514" s="29" t="s">
        <v>173</v>
      </c>
      <c r="B514" s="29">
        <v>2019</v>
      </c>
      <c r="C514" s="52">
        <v>43525</v>
      </c>
      <c r="D514" s="29" t="s">
        <v>13</v>
      </c>
      <c r="E514" s="51" t="s">
        <v>269</v>
      </c>
      <c r="F514" s="51" t="s">
        <v>25</v>
      </c>
      <c r="G514" s="13">
        <f>(C514-VLOOKUP(E514,Riders!$A$2:$C$3501,2,FALSE))/365</f>
        <v>24.986301369863014</v>
      </c>
      <c r="H514" s="51">
        <v>7</v>
      </c>
      <c r="I514" s="51">
        <v>20</v>
      </c>
      <c r="J514" s="51">
        <v>26</v>
      </c>
      <c r="K514" s="51">
        <v>24</v>
      </c>
      <c r="L514" s="51">
        <v>70</v>
      </c>
      <c r="M514" s="51">
        <v>2</v>
      </c>
      <c r="N514" s="51">
        <v>3</v>
      </c>
      <c r="O514" s="51">
        <v>0</v>
      </c>
      <c r="P514" s="51">
        <v>3</v>
      </c>
      <c r="Q514" s="51">
        <v>0</v>
      </c>
      <c r="R514" s="51">
        <v>0</v>
      </c>
      <c r="S514" s="51">
        <v>2</v>
      </c>
      <c r="T514" s="51">
        <v>4</v>
      </c>
      <c r="U514" s="51">
        <v>0</v>
      </c>
      <c r="V514" s="51">
        <v>0</v>
      </c>
      <c r="W514" s="51">
        <v>84</v>
      </c>
      <c r="X514" s="107">
        <v>1.7118055555555602E-2</v>
      </c>
      <c r="Y514">
        <v>48.668999999999997</v>
      </c>
    </row>
    <row r="515" spans="1:25" x14ac:dyDescent="0.45">
      <c r="A515" s="29" t="s">
        <v>173</v>
      </c>
      <c r="B515" s="29">
        <v>2019</v>
      </c>
      <c r="C515" s="52">
        <v>43525</v>
      </c>
      <c r="D515" s="29" t="s">
        <v>13</v>
      </c>
      <c r="E515" s="51" t="s">
        <v>307</v>
      </c>
      <c r="F515" s="51" t="s">
        <v>27</v>
      </c>
      <c r="G515" s="13">
        <f>(C515-VLOOKUP(E515,Riders!$A$2:$C$3501,2,FALSE))/365</f>
        <v>25.764383561643836</v>
      </c>
      <c r="H515" s="51">
        <v>8</v>
      </c>
      <c r="I515" s="51">
        <v>28</v>
      </c>
      <c r="J515" s="51">
        <v>32</v>
      </c>
      <c r="K515" s="51">
        <v>12</v>
      </c>
      <c r="L515" s="51">
        <v>72</v>
      </c>
      <c r="M515" s="51">
        <v>0</v>
      </c>
      <c r="N515" s="51">
        <v>1</v>
      </c>
      <c r="O515" s="51">
        <v>0</v>
      </c>
      <c r="P515" s="51">
        <v>0</v>
      </c>
      <c r="Q515" s="51">
        <v>0</v>
      </c>
      <c r="R515" s="51">
        <v>0</v>
      </c>
      <c r="S515" s="51">
        <v>0</v>
      </c>
      <c r="T515" s="51">
        <v>0</v>
      </c>
      <c r="U515" s="51">
        <v>0</v>
      </c>
      <c r="V515" s="51">
        <v>0</v>
      </c>
      <c r="W515" s="51">
        <v>73</v>
      </c>
      <c r="X515" s="107">
        <v>1.7118055555555602E-2</v>
      </c>
      <c r="Y515">
        <v>48.668999999999997</v>
      </c>
    </row>
    <row r="516" spans="1:25" x14ac:dyDescent="0.45">
      <c r="A516" s="29" t="s">
        <v>173</v>
      </c>
      <c r="B516" s="29">
        <v>2019</v>
      </c>
      <c r="C516" s="52">
        <v>43525</v>
      </c>
      <c r="D516" s="29" t="s">
        <v>13</v>
      </c>
      <c r="E516" s="51" t="s">
        <v>322</v>
      </c>
      <c r="F516" s="51" t="s">
        <v>29</v>
      </c>
      <c r="G516" s="13">
        <f>(C516-VLOOKUP(E516,Riders!$A$2:$C$3501,2,FALSE))/365</f>
        <v>31.13150684931507</v>
      </c>
      <c r="H516" s="51">
        <v>9</v>
      </c>
      <c r="I516" s="51">
        <v>16</v>
      </c>
      <c r="J516" s="51">
        <v>38</v>
      </c>
      <c r="K516" s="51">
        <v>6</v>
      </c>
      <c r="L516" s="51">
        <v>60</v>
      </c>
      <c r="M516" s="51">
        <v>0</v>
      </c>
      <c r="N516" s="51">
        <v>0</v>
      </c>
      <c r="O516" s="51">
        <v>1</v>
      </c>
      <c r="P516" s="51">
        <v>0</v>
      </c>
      <c r="Q516" s="51">
        <v>0</v>
      </c>
      <c r="R516" s="51">
        <v>5</v>
      </c>
      <c r="S516" s="51">
        <v>0</v>
      </c>
      <c r="T516" s="51">
        <v>0</v>
      </c>
      <c r="U516" s="51">
        <v>0</v>
      </c>
      <c r="V516" s="51">
        <v>0</v>
      </c>
      <c r="W516" s="51">
        <v>66</v>
      </c>
      <c r="X516" s="107">
        <v>1.7118055555555602E-2</v>
      </c>
      <c r="Y516">
        <v>48.668999999999997</v>
      </c>
    </row>
    <row r="517" spans="1:25" x14ac:dyDescent="0.45">
      <c r="A517" s="29" t="s">
        <v>173</v>
      </c>
      <c r="B517" s="29">
        <v>2019</v>
      </c>
      <c r="C517" s="52">
        <v>43525</v>
      </c>
      <c r="D517" s="29" t="s">
        <v>13</v>
      </c>
      <c r="E517" s="51" t="s">
        <v>268</v>
      </c>
      <c r="F517" s="51" t="s">
        <v>47</v>
      </c>
      <c r="G517" s="13">
        <f>(C517-VLOOKUP(E517,Riders!$A$2:$C$3501,2,FALSE))/365</f>
        <v>22.161643835616438</v>
      </c>
      <c r="H517" s="51">
        <v>10</v>
      </c>
      <c r="I517" s="51">
        <v>26</v>
      </c>
      <c r="J517" s="51">
        <v>24</v>
      </c>
      <c r="K517" s="51">
        <v>10</v>
      </c>
      <c r="L517" s="51">
        <v>60</v>
      </c>
      <c r="M517" s="51">
        <v>0</v>
      </c>
      <c r="N517" s="51">
        <v>0</v>
      </c>
      <c r="O517" s="51">
        <v>0</v>
      </c>
      <c r="P517" s="51">
        <v>2</v>
      </c>
      <c r="Q517" s="51">
        <v>0</v>
      </c>
      <c r="R517" s="51">
        <v>1</v>
      </c>
      <c r="S517" s="51">
        <v>0</v>
      </c>
      <c r="T517" s="51">
        <v>0</v>
      </c>
      <c r="U517" s="51">
        <v>0</v>
      </c>
      <c r="V517" s="51">
        <v>0</v>
      </c>
      <c r="W517" s="51">
        <v>63</v>
      </c>
      <c r="X517" s="107">
        <v>1.7118055555555602E-2</v>
      </c>
      <c r="Y517">
        <v>48.668999999999997</v>
      </c>
    </row>
    <row r="518" spans="1:25" x14ac:dyDescent="0.45">
      <c r="A518" s="29" t="s">
        <v>173</v>
      </c>
      <c r="B518" s="29">
        <v>2019</v>
      </c>
      <c r="C518" s="52">
        <v>43525</v>
      </c>
      <c r="D518" s="29" t="s">
        <v>13</v>
      </c>
      <c r="E518" t="s">
        <v>2331</v>
      </c>
      <c r="F518" s="51" t="s">
        <v>44</v>
      </c>
      <c r="G518" s="13">
        <f>(C518-VLOOKUP(E518,Riders!$A$2:$C$3501,2,FALSE))/365</f>
        <v>22.241095890410961</v>
      </c>
      <c r="H518" s="51">
        <v>11</v>
      </c>
      <c r="I518" s="51">
        <v>12</v>
      </c>
      <c r="J518" s="51">
        <v>14</v>
      </c>
      <c r="K518" s="51">
        <v>34</v>
      </c>
      <c r="L518" s="51">
        <v>60</v>
      </c>
      <c r="M518" s="51">
        <v>0</v>
      </c>
      <c r="N518" s="51">
        <v>0</v>
      </c>
      <c r="O518" s="51">
        <v>0</v>
      </c>
      <c r="P518" s="51">
        <v>0</v>
      </c>
      <c r="Q518" s="51">
        <v>0</v>
      </c>
      <c r="R518" s="51">
        <v>0</v>
      </c>
      <c r="S518" s="51">
        <v>0</v>
      </c>
      <c r="T518" s="51">
        <v>0</v>
      </c>
      <c r="U518" s="51">
        <v>0</v>
      </c>
      <c r="V518" s="51">
        <v>0</v>
      </c>
      <c r="W518" s="51">
        <v>60</v>
      </c>
      <c r="X518" s="107">
        <v>1.7118055555555602E-2</v>
      </c>
      <c r="Y518">
        <v>48.668999999999997</v>
      </c>
    </row>
    <row r="519" spans="1:25" x14ac:dyDescent="0.45">
      <c r="A519" s="29" t="s">
        <v>173</v>
      </c>
      <c r="B519" s="29">
        <v>2019</v>
      </c>
      <c r="C519" s="52">
        <v>43525</v>
      </c>
      <c r="D519" s="29" t="s">
        <v>13</v>
      </c>
      <c r="E519" s="51" t="s">
        <v>331</v>
      </c>
      <c r="F519" s="51" t="s">
        <v>56</v>
      </c>
      <c r="G519" s="13">
        <f>(C519-VLOOKUP(E519,Riders!$A$2:$C$3501,2,FALSE))/365</f>
        <v>26.863013698630137</v>
      </c>
      <c r="H519" s="51">
        <v>12</v>
      </c>
      <c r="I519" s="51">
        <v>32</v>
      </c>
      <c r="J519" s="51">
        <v>18</v>
      </c>
      <c r="K519" s="51">
        <v>8</v>
      </c>
      <c r="L519" s="51">
        <v>58</v>
      </c>
      <c r="M519" s="51">
        <v>0</v>
      </c>
      <c r="N519" s="51">
        <v>0</v>
      </c>
      <c r="O519" s="51">
        <v>0</v>
      </c>
      <c r="P519" s="51">
        <v>0</v>
      </c>
      <c r="Q519" s="51">
        <v>0</v>
      </c>
      <c r="R519" s="51">
        <v>0</v>
      </c>
      <c r="S519" s="51">
        <v>0</v>
      </c>
      <c r="T519" s="51">
        <v>0</v>
      </c>
      <c r="U519" s="51">
        <v>0</v>
      </c>
      <c r="V519" s="51">
        <v>0</v>
      </c>
      <c r="W519" s="51">
        <v>58</v>
      </c>
      <c r="X519" s="107">
        <v>1.7118055555555602E-2</v>
      </c>
      <c r="Y519">
        <v>48.668999999999997</v>
      </c>
    </row>
    <row r="520" spans="1:25" x14ac:dyDescent="0.45">
      <c r="A520" s="29" t="s">
        <v>173</v>
      </c>
      <c r="B520" s="29">
        <v>2019</v>
      </c>
      <c r="C520" s="52">
        <v>43525</v>
      </c>
      <c r="D520" s="29" t="s">
        <v>13</v>
      </c>
      <c r="E520" s="51" t="s">
        <v>332</v>
      </c>
      <c r="F520" s="51" t="s">
        <v>17</v>
      </c>
      <c r="G520" s="13">
        <f>(C520-VLOOKUP(E520,Riders!$A$2:$C$3501,2,FALSE))/365</f>
        <v>27.531506849315068</v>
      </c>
      <c r="H520" s="51">
        <v>13</v>
      </c>
      <c r="I520" s="51">
        <v>18</v>
      </c>
      <c r="J520" s="51">
        <v>2</v>
      </c>
      <c r="K520" s="51">
        <v>30</v>
      </c>
      <c r="L520" s="51">
        <v>50</v>
      </c>
      <c r="M520" s="51">
        <v>0</v>
      </c>
      <c r="N520" s="51">
        <v>0</v>
      </c>
      <c r="O520" s="51">
        <v>0</v>
      </c>
      <c r="P520" s="51">
        <v>0</v>
      </c>
      <c r="Q520" s="51">
        <v>0</v>
      </c>
      <c r="R520" s="51">
        <v>0</v>
      </c>
      <c r="S520" s="51">
        <v>0</v>
      </c>
      <c r="T520" s="51">
        <v>0</v>
      </c>
      <c r="U520" s="51">
        <v>0</v>
      </c>
      <c r="V520" s="51">
        <v>0</v>
      </c>
      <c r="W520" s="51">
        <v>50</v>
      </c>
      <c r="X520" s="107">
        <v>1.7118055555555602E-2</v>
      </c>
      <c r="Y520">
        <v>48.668999999999997</v>
      </c>
    </row>
    <row r="521" spans="1:25" x14ac:dyDescent="0.45">
      <c r="A521" s="29" t="s">
        <v>173</v>
      </c>
      <c r="B521" s="29">
        <v>2019</v>
      </c>
      <c r="C521" s="52">
        <v>43525</v>
      </c>
      <c r="D521" s="29" t="s">
        <v>13</v>
      </c>
      <c r="E521" s="51" t="s">
        <v>222</v>
      </c>
      <c r="F521" s="51" t="s">
        <v>223</v>
      </c>
      <c r="G521" s="13">
        <f>(C521-VLOOKUP(E521,Riders!$A$2:$C$3501,2,FALSE))/365</f>
        <v>19.657534246575342</v>
      </c>
      <c r="H521" s="51">
        <v>14</v>
      </c>
      <c r="I521" s="51">
        <v>22</v>
      </c>
      <c r="J521" s="51">
        <v>8</v>
      </c>
      <c r="K521" s="51">
        <v>16</v>
      </c>
      <c r="L521" s="51">
        <v>46</v>
      </c>
      <c r="M521" s="51">
        <v>0</v>
      </c>
      <c r="N521" s="51">
        <v>0</v>
      </c>
      <c r="O521" s="51">
        <v>0</v>
      </c>
      <c r="P521" s="51">
        <v>0</v>
      </c>
      <c r="Q521" s="51">
        <v>0</v>
      </c>
      <c r="R521" s="51">
        <v>3</v>
      </c>
      <c r="S521" s="51">
        <v>0</v>
      </c>
      <c r="T521" s="51">
        <v>0</v>
      </c>
      <c r="U521" s="51">
        <v>0</v>
      </c>
      <c r="V521" s="51">
        <v>0</v>
      </c>
      <c r="W521" s="51">
        <v>49</v>
      </c>
      <c r="X521" s="107">
        <v>1.7118055555555602E-2</v>
      </c>
      <c r="Y521">
        <v>48.668999999999997</v>
      </c>
    </row>
    <row r="522" spans="1:25" x14ac:dyDescent="0.45">
      <c r="A522" s="29" t="s">
        <v>173</v>
      </c>
      <c r="B522" s="29">
        <v>2019</v>
      </c>
      <c r="C522" s="52">
        <v>43525</v>
      </c>
      <c r="D522" s="29" t="s">
        <v>13</v>
      </c>
      <c r="E522" s="51" t="s">
        <v>219</v>
      </c>
      <c r="F522" s="51" t="s">
        <v>220</v>
      </c>
      <c r="G522" s="13">
        <f>(C522-VLOOKUP(E522,Riders!$A$2:$C$3501,2,FALSE))/365</f>
        <v>26.523287671232875</v>
      </c>
      <c r="H522" s="51">
        <v>15</v>
      </c>
      <c r="I522" s="51">
        <v>1</v>
      </c>
      <c r="J522" s="51">
        <v>20</v>
      </c>
      <c r="K522" s="51">
        <v>22</v>
      </c>
      <c r="L522" s="51">
        <v>43</v>
      </c>
      <c r="M522" s="51">
        <v>0</v>
      </c>
      <c r="N522" s="51">
        <v>5</v>
      </c>
      <c r="O522" s="51">
        <v>0</v>
      </c>
      <c r="P522" s="51">
        <v>0</v>
      </c>
      <c r="Q522" s="51">
        <v>0</v>
      </c>
      <c r="R522" s="51">
        <v>0</v>
      </c>
      <c r="S522" s="51">
        <v>0</v>
      </c>
      <c r="T522" s="51">
        <v>0</v>
      </c>
      <c r="U522" s="51">
        <v>0</v>
      </c>
      <c r="V522" s="51">
        <v>0</v>
      </c>
      <c r="W522" s="51">
        <v>48</v>
      </c>
      <c r="X522" s="107">
        <v>1.7118055555555602E-2</v>
      </c>
      <c r="Y522">
        <v>48.668999999999997</v>
      </c>
    </row>
    <row r="523" spans="1:25" x14ac:dyDescent="0.45">
      <c r="A523" s="29" t="s">
        <v>173</v>
      </c>
      <c r="B523" s="29">
        <v>2019</v>
      </c>
      <c r="C523" s="52">
        <v>43525</v>
      </c>
      <c r="D523" s="29" t="s">
        <v>13</v>
      </c>
      <c r="E523" s="51" t="s">
        <v>303</v>
      </c>
      <c r="F523" s="51" t="s">
        <v>232</v>
      </c>
      <c r="G523" s="13">
        <f>(C523-VLOOKUP(E523,Riders!$A$2:$C$3501,2,FALSE))/365</f>
        <v>24.731506849315068</v>
      </c>
      <c r="H523" s="51">
        <v>16</v>
      </c>
      <c r="I523" s="51">
        <v>14</v>
      </c>
      <c r="J523" s="51">
        <v>6</v>
      </c>
      <c r="K523" s="51">
        <v>26</v>
      </c>
      <c r="L523" s="51">
        <v>46</v>
      </c>
      <c r="M523" s="51">
        <v>0</v>
      </c>
      <c r="N523" s="51">
        <v>0</v>
      </c>
      <c r="O523" s="51">
        <v>0</v>
      </c>
      <c r="P523" s="51">
        <v>0</v>
      </c>
      <c r="Q523" s="51">
        <v>0</v>
      </c>
      <c r="R523" s="51">
        <v>2</v>
      </c>
      <c r="S523" s="51">
        <v>0</v>
      </c>
      <c r="T523" s="51">
        <v>0</v>
      </c>
      <c r="U523" s="51">
        <v>0</v>
      </c>
      <c r="V523" s="51">
        <v>0</v>
      </c>
      <c r="W523" s="51">
        <v>48</v>
      </c>
      <c r="X523" s="107">
        <v>1.7118055555555602E-2</v>
      </c>
      <c r="Y523">
        <v>48.668999999999997</v>
      </c>
    </row>
    <row r="524" spans="1:25" x14ac:dyDescent="0.45">
      <c r="A524" s="29" t="s">
        <v>173</v>
      </c>
      <c r="B524" s="29">
        <v>2019</v>
      </c>
      <c r="C524" s="52">
        <v>43525</v>
      </c>
      <c r="D524" s="29" t="s">
        <v>13</v>
      </c>
      <c r="E524" s="51" t="s">
        <v>333</v>
      </c>
      <c r="F524" s="51" t="s">
        <v>172</v>
      </c>
      <c r="G524" s="13">
        <f>(C524-VLOOKUP(E524,Riders!$A$2:$C$3501,2,FALSE))/365</f>
        <v>24.586301369863012</v>
      </c>
      <c r="H524" s="51">
        <v>17</v>
      </c>
      <c r="I524" s="51">
        <v>10</v>
      </c>
      <c r="J524" s="51">
        <v>36</v>
      </c>
      <c r="K524" s="51">
        <v>1</v>
      </c>
      <c r="L524" s="51">
        <v>47</v>
      </c>
      <c r="M524" s="51">
        <v>0</v>
      </c>
      <c r="N524" s="51">
        <v>0</v>
      </c>
      <c r="O524" s="51">
        <v>0</v>
      </c>
      <c r="P524" s="51">
        <v>0</v>
      </c>
      <c r="Q524" s="51">
        <v>0</v>
      </c>
      <c r="R524" s="51">
        <v>0</v>
      </c>
      <c r="S524" s="51">
        <v>0</v>
      </c>
      <c r="T524" s="51">
        <v>0</v>
      </c>
      <c r="U524" s="51">
        <v>0</v>
      </c>
      <c r="V524" s="51">
        <v>0</v>
      </c>
      <c r="W524" s="51">
        <v>47</v>
      </c>
      <c r="X524" s="107">
        <v>1.7118055555555602E-2</v>
      </c>
      <c r="Y524">
        <v>48.668999999999997</v>
      </c>
    </row>
    <row r="525" spans="1:25" x14ac:dyDescent="0.45">
      <c r="A525" s="29" t="s">
        <v>173</v>
      </c>
      <c r="B525" s="29">
        <v>2019</v>
      </c>
      <c r="C525" s="52">
        <v>43525</v>
      </c>
      <c r="D525" s="29" t="s">
        <v>13</v>
      </c>
      <c r="E525" s="51" t="s">
        <v>299</v>
      </c>
      <c r="F525" s="51" t="s">
        <v>38</v>
      </c>
      <c r="G525" s="13">
        <f>(C525-VLOOKUP(E525,Riders!$A$2:$C$3501,2,FALSE))/365</f>
        <v>26.515068493150686</v>
      </c>
      <c r="H525" s="51">
        <v>18</v>
      </c>
      <c r="I525" s="51">
        <v>6</v>
      </c>
      <c r="J525" s="51">
        <v>12</v>
      </c>
      <c r="K525" s="51">
        <v>18</v>
      </c>
      <c r="L525" s="51">
        <v>36</v>
      </c>
      <c r="M525" s="51">
        <v>0</v>
      </c>
      <c r="N525" s="51">
        <v>0</v>
      </c>
      <c r="O525" s="51">
        <v>0</v>
      </c>
      <c r="P525" s="51">
        <v>0</v>
      </c>
      <c r="Q525" s="51">
        <v>0</v>
      </c>
      <c r="R525" s="51">
        <v>0</v>
      </c>
      <c r="S525" s="51">
        <v>0</v>
      </c>
      <c r="T525" s="51">
        <v>0</v>
      </c>
      <c r="U525" s="51">
        <v>0</v>
      </c>
      <c r="V525" s="51">
        <v>0</v>
      </c>
      <c r="W525" s="51">
        <v>36</v>
      </c>
      <c r="X525" s="107">
        <v>1.7118055555555602E-2</v>
      </c>
      <c r="Y525">
        <v>48.668999999999997</v>
      </c>
    </row>
    <row r="526" spans="1:25" x14ac:dyDescent="0.45">
      <c r="A526" s="29" t="s">
        <v>173</v>
      </c>
      <c r="B526" s="29">
        <v>2019</v>
      </c>
      <c r="C526" s="52">
        <v>43525</v>
      </c>
      <c r="D526" s="29" t="s">
        <v>13</v>
      </c>
      <c r="E526" s="51" t="s">
        <v>236</v>
      </c>
      <c r="F526" s="51" t="s">
        <v>51</v>
      </c>
      <c r="G526" s="13">
        <f>(C526-VLOOKUP(E526,Riders!$A$2:$C$3501,2,FALSE))/365</f>
        <v>23.32054794520548</v>
      </c>
      <c r="H526" s="51">
        <v>19</v>
      </c>
      <c r="I526" s="51">
        <v>1</v>
      </c>
      <c r="J526" s="51">
        <v>10</v>
      </c>
      <c r="K526" s="51">
        <v>1</v>
      </c>
      <c r="L526" s="51">
        <v>12</v>
      </c>
      <c r="M526" s="51">
        <v>0</v>
      </c>
      <c r="N526" s="51">
        <v>0</v>
      </c>
      <c r="O526" s="51">
        <v>0</v>
      </c>
      <c r="P526" s="51">
        <v>0</v>
      </c>
      <c r="Q526" s="51">
        <v>0</v>
      </c>
      <c r="R526" s="51">
        <v>0</v>
      </c>
      <c r="S526" s="51">
        <v>0</v>
      </c>
      <c r="T526" s="51">
        <v>0</v>
      </c>
      <c r="U526" s="51">
        <v>0</v>
      </c>
      <c r="V526" s="51">
        <v>0</v>
      </c>
      <c r="W526" s="51">
        <v>12</v>
      </c>
      <c r="X526" s="107">
        <v>1.7118055555555602E-2</v>
      </c>
      <c r="Y526">
        <v>48.668999999999997</v>
      </c>
    </row>
    <row r="527" spans="1:25" x14ac:dyDescent="0.45">
      <c r="A527" s="29" t="s">
        <v>173</v>
      </c>
      <c r="B527" s="29">
        <v>2019</v>
      </c>
      <c r="C527" s="52">
        <v>43525</v>
      </c>
      <c r="D527" s="29" t="s">
        <v>13</v>
      </c>
      <c r="E527" s="51" t="s">
        <v>310</v>
      </c>
      <c r="F527" s="51" t="s">
        <v>158</v>
      </c>
      <c r="G527" s="13">
        <f>(C527-VLOOKUP(E527,Riders!$A$2:$C$3501,2,FALSE))/365</f>
        <v>28.775342465753425</v>
      </c>
      <c r="H527" s="51">
        <v>20</v>
      </c>
      <c r="I527" s="51">
        <v>8</v>
      </c>
      <c r="J527" s="51">
        <v>1</v>
      </c>
      <c r="K527" s="51">
        <v>1</v>
      </c>
      <c r="L527" s="51">
        <v>10</v>
      </c>
      <c r="M527" s="51">
        <v>0</v>
      </c>
      <c r="N527" s="51">
        <v>0</v>
      </c>
      <c r="O527" s="51">
        <v>0</v>
      </c>
      <c r="P527" s="51">
        <v>0</v>
      </c>
      <c r="Q527" s="51">
        <v>0</v>
      </c>
      <c r="R527" s="51">
        <v>0</v>
      </c>
      <c r="S527" s="51">
        <v>0</v>
      </c>
      <c r="T527" s="51">
        <v>0</v>
      </c>
      <c r="U527" s="51">
        <v>0</v>
      </c>
      <c r="V527" s="51">
        <v>0</v>
      </c>
      <c r="W527" s="51">
        <v>10</v>
      </c>
      <c r="X527" s="107">
        <v>1.7118055555555602E-2</v>
      </c>
      <c r="Y527">
        <v>48.668999999999997</v>
      </c>
    </row>
    <row r="528" spans="1:25" x14ac:dyDescent="0.45">
      <c r="A528" s="29" t="s">
        <v>173</v>
      </c>
      <c r="B528" s="29">
        <v>2019</v>
      </c>
      <c r="C528" s="52">
        <v>43525</v>
      </c>
      <c r="D528" s="29" t="s">
        <v>13</v>
      </c>
      <c r="E528" s="51" t="s">
        <v>311</v>
      </c>
      <c r="F528" s="51" t="s">
        <v>61</v>
      </c>
      <c r="G528" s="13">
        <f>(C528-VLOOKUP(E528,Riders!$A$2:$C$3501,2,FALSE))/365</f>
        <v>29.13150684931507</v>
      </c>
      <c r="H528" s="51">
        <v>21</v>
      </c>
      <c r="I528" s="51">
        <v>2</v>
      </c>
      <c r="J528" s="51">
        <v>4</v>
      </c>
      <c r="K528" s="51">
        <v>2</v>
      </c>
      <c r="L528" s="51">
        <v>8</v>
      </c>
      <c r="M528" s="51">
        <v>0</v>
      </c>
      <c r="N528" s="51">
        <v>0</v>
      </c>
      <c r="O528" s="51">
        <v>0</v>
      </c>
      <c r="P528" s="51">
        <v>0</v>
      </c>
      <c r="Q528" s="51">
        <v>0</v>
      </c>
      <c r="R528" s="51">
        <v>0</v>
      </c>
      <c r="S528" s="51">
        <v>0</v>
      </c>
      <c r="T528" s="51">
        <v>0</v>
      </c>
      <c r="U528" s="51">
        <v>0</v>
      </c>
      <c r="V528" s="51">
        <v>0</v>
      </c>
      <c r="W528" s="51">
        <v>8</v>
      </c>
      <c r="X528" s="107">
        <v>1.7118055555555602E-2</v>
      </c>
      <c r="Y528">
        <v>48.668999999999997</v>
      </c>
    </row>
    <row r="529" spans="1:25" x14ac:dyDescent="0.45">
      <c r="A529" s="29" t="s">
        <v>173</v>
      </c>
      <c r="B529" s="29">
        <v>2019</v>
      </c>
      <c r="C529" s="52">
        <v>43525</v>
      </c>
      <c r="D529" s="29" t="s">
        <v>13</v>
      </c>
      <c r="E529" s="51" t="s">
        <v>276</v>
      </c>
      <c r="F529" s="51" t="s">
        <v>120</v>
      </c>
      <c r="G529" s="13" t="e">
        <f>(C529-VLOOKUP(E529,Riders!$A$2:$C$3501,2,FALSE))/365</f>
        <v>#N/A</v>
      </c>
      <c r="H529" s="51">
        <v>22</v>
      </c>
      <c r="I529" s="51">
        <v>1</v>
      </c>
      <c r="J529" s="51">
        <v>1</v>
      </c>
      <c r="K529" s="51">
        <v>4</v>
      </c>
      <c r="L529" s="51">
        <v>6</v>
      </c>
      <c r="M529" s="51">
        <v>0</v>
      </c>
      <c r="N529" s="51">
        <v>0</v>
      </c>
      <c r="O529" s="51">
        <v>0</v>
      </c>
      <c r="P529" s="51">
        <v>0</v>
      </c>
      <c r="Q529" s="51">
        <v>0</v>
      </c>
      <c r="R529" s="51">
        <v>0</v>
      </c>
      <c r="S529" s="51">
        <v>0</v>
      </c>
      <c r="T529" s="51">
        <v>0</v>
      </c>
      <c r="U529" s="51">
        <v>0</v>
      </c>
      <c r="V529" s="51">
        <v>0</v>
      </c>
      <c r="W529" s="51">
        <v>6</v>
      </c>
      <c r="X529" s="107">
        <v>1.7118055555555602E-2</v>
      </c>
      <c r="Y529">
        <v>48.668999999999997</v>
      </c>
    </row>
    <row r="530" spans="1:25" x14ac:dyDescent="0.45">
      <c r="A530" s="29" t="s">
        <v>173</v>
      </c>
      <c r="B530" s="29">
        <v>2019</v>
      </c>
      <c r="C530" s="52">
        <v>43525</v>
      </c>
      <c r="D530" s="29" t="s">
        <v>13</v>
      </c>
      <c r="E530" s="51" t="s">
        <v>334</v>
      </c>
      <c r="F530" s="51" t="s">
        <v>118</v>
      </c>
      <c r="G530" s="13">
        <f>(C530-VLOOKUP(E530,Riders!$A$2:$C$3501,2,FALSE))/365</f>
        <v>26.361643835616437</v>
      </c>
      <c r="H530" s="51">
        <v>23</v>
      </c>
      <c r="I530" s="51">
        <v>4</v>
      </c>
      <c r="J530" s="51">
        <v>1</v>
      </c>
      <c r="K530" s="51">
        <v>1</v>
      </c>
      <c r="L530" s="51">
        <v>6</v>
      </c>
      <c r="M530" s="51">
        <v>0</v>
      </c>
      <c r="N530" s="51">
        <v>0</v>
      </c>
      <c r="O530" s="51">
        <v>0</v>
      </c>
      <c r="P530" s="51">
        <v>0</v>
      </c>
      <c r="Q530" s="51">
        <v>0</v>
      </c>
      <c r="R530" s="51">
        <v>0</v>
      </c>
      <c r="S530" s="51">
        <v>0</v>
      </c>
      <c r="T530" s="51">
        <v>0</v>
      </c>
      <c r="U530" s="51">
        <v>0</v>
      </c>
      <c r="V530" s="51">
        <v>0</v>
      </c>
      <c r="W530" s="51">
        <v>6</v>
      </c>
      <c r="X530" s="107">
        <v>1.7118055555555602E-2</v>
      </c>
      <c r="Y530">
        <v>48.668999999999997</v>
      </c>
    </row>
    <row r="531" spans="1:25" x14ac:dyDescent="0.45">
      <c r="A531" s="29" t="s">
        <v>173</v>
      </c>
      <c r="B531" s="29">
        <v>2019</v>
      </c>
      <c r="C531" s="52">
        <v>43525</v>
      </c>
      <c r="D531" s="29" t="s">
        <v>13</v>
      </c>
      <c r="E531" s="51" t="s">
        <v>1415</v>
      </c>
      <c r="F531" s="51" t="s">
        <v>230</v>
      </c>
      <c r="G531" s="13">
        <f>(C531-VLOOKUP(E531,Riders!$A$2:$C$3501,2,FALSE))/365</f>
        <v>29.082191780821919</v>
      </c>
      <c r="H531" s="51">
        <v>24</v>
      </c>
      <c r="I531" s="51">
        <v>1</v>
      </c>
      <c r="J531" s="51">
        <v>1</v>
      </c>
      <c r="K531" s="51">
        <v>20</v>
      </c>
      <c r="L531" s="51">
        <v>22</v>
      </c>
      <c r="M531" s="51">
        <v>0</v>
      </c>
      <c r="N531" s="51">
        <v>0</v>
      </c>
      <c r="O531" s="51">
        <v>0</v>
      </c>
      <c r="P531" s="51">
        <v>0</v>
      </c>
      <c r="Q531" s="51">
        <v>0</v>
      </c>
      <c r="R531" s="51">
        <v>0</v>
      </c>
      <c r="S531" s="51">
        <v>0</v>
      </c>
      <c r="T531" s="51">
        <v>0</v>
      </c>
      <c r="U531" s="51">
        <v>0</v>
      </c>
      <c r="V531" s="51">
        <v>40</v>
      </c>
      <c r="W531" s="51">
        <v>-18</v>
      </c>
      <c r="X531" s="107">
        <v>1.7118055555555602E-2</v>
      </c>
      <c r="Y531">
        <v>48.668999999999997</v>
      </c>
    </row>
    <row r="532" spans="1:25" x14ac:dyDescent="0.45">
      <c r="A532" s="30" t="s">
        <v>127</v>
      </c>
      <c r="B532" s="30">
        <v>2019</v>
      </c>
      <c r="C532" s="49">
        <v>43492</v>
      </c>
      <c r="D532" s="30" t="s">
        <v>72</v>
      </c>
      <c r="E532" s="47" t="s">
        <v>306</v>
      </c>
      <c r="F532" s="47" t="s">
        <v>19</v>
      </c>
      <c r="G532" s="13">
        <f>(C532-VLOOKUP(E532,Riders!$A$2:$C$3501,2,FALSE))/365</f>
        <v>36.30958904109589</v>
      </c>
      <c r="H532" s="47">
        <v>1</v>
      </c>
      <c r="I532" s="47">
        <v>40</v>
      </c>
      <c r="J532" s="47">
        <v>36</v>
      </c>
      <c r="K532" s="47">
        <v>40</v>
      </c>
      <c r="L532" s="47">
        <v>116</v>
      </c>
      <c r="M532" s="47">
        <v>0</v>
      </c>
      <c r="N532" s="47">
        <v>5</v>
      </c>
      <c r="O532" s="47">
        <v>0</v>
      </c>
      <c r="P532" s="47">
        <v>5</v>
      </c>
      <c r="Q532" s="47">
        <v>0</v>
      </c>
      <c r="R532" s="47">
        <v>5</v>
      </c>
      <c r="S532" s="47">
        <v>0</v>
      </c>
      <c r="T532" s="47">
        <v>6</v>
      </c>
      <c r="U532" s="47">
        <v>0</v>
      </c>
      <c r="V532" s="47">
        <v>0</v>
      </c>
      <c r="W532" s="47">
        <v>137</v>
      </c>
      <c r="X532" s="107">
        <v>1.7256944444444446E-2</v>
      </c>
      <c r="Y532">
        <v>48.265000000000001</v>
      </c>
    </row>
    <row r="533" spans="1:25" x14ac:dyDescent="0.45">
      <c r="A533" s="30" t="s">
        <v>127</v>
      </c>
      <c r="B533" s="30">
        <v>2019</v>
      </c>
      <c r="C533" s="49">
        <v>43492</v>
      </c>
      <c r="D533" s="30" t="s">
        <v>72</v>
      </c>
      <c r="E533" s="47" t="s">
        <v>332</v>
      </c>
      <c r="F533" s="47" t="s">
        <v>17</v>
      </c>
      <c r="G533" s="13">
        <f>(C533-VLOOKUP(E533,Riders!$A$2:$C$3501,2,FALSE))/365</f>
        <v>27.44109589041096</v>
      </c>
      <c r="H533" s="47">
        <v>2</v>
      </c>
      <c r="I533" s="47">
        <v>38</v>
      </c>
      <c r="J533" s="47">
        <v>40</v>
      </c>
      <c r="K533" s="47">
        <v>36</v>
      </c>
      <c r="L533" s="47">
        <v>114</v>
      </c>
      <c r="M533" s="47">
        <v>0</v>
      </c>
      <c r="N533" s="47">
        <v>0</v>
      </c>
      <c r="O533" s="47">
        <v>0</v>
      </c>
      <c r="P533" s="47">
        <v>0</v>
      </c>
      <c r="Q533" s="47">
        <v>0</v>
      </c>
      <c r="R533" s="47">
        <v>0</v>
      </c>
      <c r="S533" s="47">
        <v>0</v>
      </c>
      <c r="T533" s="47">
        <v>0</v>
      </c>
      <c r="U533" s="47">
        <v>0</v>
      </c>
      <c r="V533" s="47">
        <v>0</v>
      </c>
      <c r="W533" s="47">
        <v>114</v>
      </c>
      <c r="X533" s="107">
        <v>1.7256944444444446E-2</v>
      </c>
      <c r="Y533">
        <v>48.265000000000001</v>
      </c>
    </row>
    <row r="534" spans="1:25" x14ac:dyDescent="0.45">
      <c r="A534" s="30" t="s">
        <v>127</v>
      </c>
      <c r="B534" s="30">
        <v>2019</v>
      </c>
      <c r="C534" s="49">
        <v>43492</v>
      </c>
      <c r="D534" s="30" t="s">
        <v>72</v>
      </c>
      <c r="E534" s="47" t="s">
        <v>256</v>
      </c>
      <c r="F534" s="47" t="s">
        <v>36</v>
      </c>
      <c r="G534" s="13">
        <f>(C534-VLOOKUP(E534,Riders!$A$2:$C$3501,2,FALSE))/365</f>
        <v>22.92876712328767</v>
      </c>
      <c r="H534" s="47">
        <v>3</v>
      </c>
      <c r="I534" s="47">
        <v>12</v>
      </c>
      <c r="J534" s="47">
        <v>38</v>
      </c>
      <c r="K534" s="47">
        <v>32</v>
      </c>
      <c r="L534" s="47">
        <v>82</v>
      </c>
      <c r="M534" s="47">
        <v>0</v>
      </c>
      <c r="N534" s="47">
        <v>0</v>
      </c>
      <c r="O534" s="47">
        <v>5</v>
      </c>
      <c r="P534" s="47">
        <v>0</v>
      </c>
      <c r="Q534" s="47">
        <v>0</v>
      </c>
      <c r="R534" s="47">
        <v>0</v>
      </c>
      <c r="S534" s="47">
        <v>5</v>
      </c>
      <c r="T534" s="47">
        <v>0</v>
      </c>
      <c r="U534" s="47">
        <v>20</v>
      </c>
      <c r="V534" s="47">
        <v>0</v>
      </c>
      <c r="W534" s="47">
        <v>112</v>
      </c>
      <c r="X534" s="107">
        <v>1.7256944444444401E-2</v>
      </c>
      <c r="Y534">
        <v>48.265000000000001</v>
      </c>
    </row>
    <row r="535" spans="1:25" x14ac:dyDescent="0.45">
      <c r="A535" s="30" t="s">
        <v>127</v>
      </c>
      <c r="B535" s="30">
        <v>2019</v>
      </c>
      <c r="C535" s="49">
        <v>43492</v>
      </c>
      <c r="D535" s="30" t="s">
        <v>72</v>
      </c>
      <c r="E535" s="47" t="s">
        <v>298</v>
      </c>
      <c r="F535" s="47" t="s">
        <v>53</v>
      </c>
      <c r="G535" s="13">
        <f>(C535-VLOOKUP(E535,Riders!$A$2:$C$3501,2,FALSE))/365</f>
        <v>19.531506849315068</v>
      </c>
      <c r="H535" s="47">
        <v>4</v>
      </c>
      <c r="I535" s="47">
        <v>36</v>
      </c>
      <c r="J535" s="47">
        <v>26</v>
      </c>
      <c r="K535" s="47">
        <v>38</v>
      </c>
      <c r="L535" s="47">
        <v>100</v>
      </c>
      <c r="M535" s="47">
        <v>0</v>
      </c>
      <c r="N535" s="47">
        <v>0</v>
      </c>
      <c r="O535" s="47">
        <v>0</v>
      </c>
      <c r="P535" s="47">
        <v>0</v>
      </c>
      <c r="Q535" s="47">
        <v>3</v>
      </c>
      <c r="R535" s="47">
        <v>3</v>
      </c>
      <c r="S535" s="47">
        <v>2</v>
      </c>
      <c r="T535" s="47">
        <v>0</v>
      </c>
      <c r="U535" s="47">
        <v>0</v>
      </c>
      <c r="V535" s="47">
        <v>0</v>
      </c>
      <c r="W535" s="47">
        <v>108</v>
      </c>
      <c r="X535" s="107">
        <v>1.7256944444444401E-2</v>
      </c>
      <c r="Y535">
        <v>48.265000000000001</v>
      </c>
    </row>
    <row r="536" spans="1:25" x14ac:dyDescent="0.45">
      <c r="A536" s="30" t="s">
        <v>127</v>
      </c>
      <c r="B536" s="30">
        <v>2019</v>
      </c>
      <c r="C536" s="49">
        <v>43492</v>
      </c>
      <c r="D536" s="30" t="s">
        <v>72</v>
      </c>
      <c r="E536" s="47" t="s">
        <v>236</v>
      </c>
      <c r="F536" s="47" t="s">
        <v>51</v>
      </c>
      <c r="G536" s="13">
        <f>(C536-VLOOKUP(E536,Riders!$A$2:$C$3501,2,FALSE))/365</f>
        <v>23.230136986301371</v>
      </c>
      <c r="H536" s="47">
        <v>5</v>
      </c>
      <c r="I536" s="47">
        <v>20</v>
      </c>
      <c r="J536" s="47">
        <v>34</v>
      </c>
      <c r="K536" s="47">
        <v>34</v>
      </c>
      <c r="L536" s="47">
        <v>88</v>
      </c>
      <c r="M536" s="47">
        <v>0</v>
      </c>
      <c r="N536" s="47">
        <v>0</v>
      </c>
      <c r="O536" s="47">
        <v>0</v>
      </c>
      <c r="P536" s="47">
        <v>1</v>
      </c>
      <c r="Q536" s="47">
        <v>1</v>
      </c>
      <c r="R536" s="47">
        <v>0</v>
      </c>
      <c r="S536" s="47">
        <v>0</v>
      </c>
      <c r="T536" s="47">
        <v>0</v>
      </c>
      <c r="U536" s="47">
        <v>0</v>
      </c>
      <c r="V536" s="47">
        <v>0</v>
      </c>
      <c r="W536" s="47">
        <v>90</v>
      </c>
      <c r="X536" s="107">
        <v>1.7256944444444401E-2</v>
      </c>
      <c r="Y536">
        <v>48.265000000000001</v>
      </c>
    </row>
    <row r="537" spans="1:25" x14ac:dyDescent="0.45">
      <c r="A537" s="30" t="s">
        <v>127</v>
      </c>
      <c r="B537" s="30">
        <v>2019</v>
      </c>
      <c r="C537" s="49">
        <v>43492</v>
      </c>
      <c r="D537" s="30" t="s">
        <v>72</v>
      </c>
      <c r="E537" s="47" t="s">
        <v>222</v>
      </c>
      <c r="F537" s="47" t="s">
        <v>223</v>
      </c>
      <c r="G537" s="13">
        <f>(C537-VLOOKUP(E537,Riders!$A$2:$C$3501,2,FALSE))/365</f>
        <v>19.567123287671233</v>
      </c>
      <c r="H537" s="47">
        <v>6</v>
      </c>
      <c r="I537" s="47">
        <v>32</v>
      </c>
      <c r="J537" s="47">
        <v>30</v>
      </c>
      <c r="K537" s="47">
        <v>20</v>
      </c>
      <c r="L537" s="47">
        <v>82</v>
      </c>
      <c r="M537" s="47">
        <v>0</v>
      </c>
      <c r="N537" s="47">
        <v>0</v>
      </c>
      <c r="O537" s="47">
        <v>0</v>
      </c>
      <c r="P537" s="47">
        <v>0</v>
      </c>
      <c r="Q537" s="47">
        <v>0</v>
      </c>
      <c r="R537" s="47">
        <v>0</v>
      </c>
      <c r="S537" s="47">
        <v>0</v>
      </c>
      <c r="T537" s="47">
        <v>0</v>
      </c>
      <c r="U537" s="47">
        <v>0</v>
      </c>
      <c r="V537" s="47">
        <v>0</v>
      </c>
      <c r="W537" s="47">
        <v>82</v>
      </c>
      <c r="X537" s="107">
        <v>1.7256944444444401E-2</v>
      </c>
      <c r="Y537">
        <v>48.265000000000001</v>
      </c>
    </row>
    <row r="538" spans="1:25" x14ac:dyDescent="0.45">
      <c r="A538" s="1" t="s">
        <v>127</v>
      </c>
      <c r="B538" s="1">
        <v>2019</v>
      </c>
      <c r="C538" s="2">
        <v>43492</v>
      </c>
      <c r="D538" s="1" t="s">
        <v>72</v>
      </c>
      <c r="E538" s="47" t="s">
        <v>324</v>
      </c>
      <c r="F538" s="47" t="s">
        <v>61</v>
      </c>
      <c r="G538" s="13">
        <f>(C538-VLOOKUP(E538,Riders!$A$2:$C$3501,2,FALSE))/365</f>
        <v>25.364383561643837</v>
      </c>
      <c r="H538" s="47">
        <v>7</v>
      </c>
      <c r="I538" s="47">
        <v>22</v>
      </c>
      <c r="J538" s="47">
        <v>24</v>
      </c>
      <c r="K538" s="47">
        <v>28</v>
      </c>
      <c r="L538" s="47">
        <v>74</v>
      </c>
      <c r="M538" s="47">
        <v>0</v>
      </c>
      <c r="N538" s="47">
        <v>0</v>
      </c>
      <c r="O538" s="47">
        <v>0</v>
      </c>
      <c r="P538" s="47">
        <v>0</v>
      </c>
      <c r="Q538" s="47">
        <v>0</v>
      </c>
      <c r="R538" s="47">
        <v>0</v>
      </c>
      <c r="S538" s="47">
        <v>0</v>
      </c>
      <c r="T538" s="47">
        <v>0</v>
      </c>
      <c r="U538" s="47">
        <v>0</v>
      </c>
      <c r="V538" s="47">
        <v>0</v>
      </c>
      <c r="W538" s="47">
        <v>74</v>
      </c>
      <c r="X538" s="107">
        <v>1.7256944444444401E-2</v>
      </c>
      <c r="Y538">
        <v>48.265000000000001</v>
      </c>
    </row>
    <row r="539" spans="1:25" x14ac:dyDescent="0.45">
      <c r="A539" s="1" t="s">
        <v>127</v>
      </c>
      <c r="B539" s="1">
        <v>2019</v>
      </c>
      <c r="C539" s="2">
        <v>43492</v>
      </c>
      <c r="D539" s="1" t="s">
        <v>72</v>
      </c>
      <c r="E539" s="47" t="s">
        <v>336</v>
      </c>
      <c r="F539" s="47" t="s">
        <v>118</v>
      </c>
      <c r="G539" s="13" t="e">
        <f>(C539-VLOOKUP(E539,Riders!$A$2:$C$3501,2,FALSE))/365</f>
        <v>#N/A</v>
      </c>
      <c r="H539" s="47">
        <v>8</v>
      </c>
      <c r="I539" s="47">
        <v>6</v>
      </c>
      <c r="J539" s="47">
        <v>28</v>
      </c>
      <c r="K539" s="47">
        <v>30</v>
      </c>
      <c r="L539" s="47">
        <v>64</v>
      </c>
      <c r="M539" s="47">
        <v>0</v>
      </c>
      <c r="N539" s="47">
        <v>0</v>
      </c>
      <c r="O539" s="47">
        <v>0</v>
      </c>
      <c r="P539" s="47">
        <v>0</v>
      </c>
      <c r="Q539" s="47">
        <v>0</v>
      </c>
      <c r="R539" s="47">
        <v>0</v>
      </c>
      <c r="S539" s="47">
        <v>1</v>
      </c>
      <c r="T539" s="47">
        <v>0</v>
      </c>
      <c r="U539" s="47">
        <v>0</v>
      </c>
      <c r="V539" s="47">
        <v>0</v>
      </c>
      <c r="W539" s="47">
        <v>65</v>
      </c>
      <c r="X539" s="107">
        <v>1.7256944444444401E-2</v>
      </c>
      <c r="Y539">
        <v>48.265000000000001</v>
      </c>
    </row>
    <row r="540" spans="1:25" x14ac:dyDescent="0.45">
      <c r="A540" s="1" t="s">
        <v>127</v>
      </c>
      <c r="B540" s="1">
        <v>2019</v>
      </c>
      <c r="C540" s="2">
        <v>43492</v>
      </c>
      <c r="D540" s="1" t="s">
        <v>72</v>
      </c>
      <c r="E540" s="47" t="s">
        <v>331</v>
      </c>
      <c r="F540" s="47" t="s">
        <v>56</v>
      </c>
      <c r="G540" s="13">
        <f>(C540-VLOOKUP(E540,Riders!$A$2:$C$3501,2,FALSE))/365</f>
        <v>26.772602739726029</v>
      </c>
      <c r="H540" s="47">
        <v>9</v>
      </c>
      <c r="I540" s="47">
        <v>30</v>
      </c>
      <c r="J540" s="47">
        <v>20</v>
      </c>
      <c r="K540" s="47">
        <v>12</v>
      </c>
      <c r="L540" s="47">
        <v>62</v>
      </c>
      <c r="M540" s="47">
        <v>0</v>
      </c>
      <c r="N540" s="47">
        <v>2</v>
      </c>
      <c r="O540" s="47">
        <v>0</v>
      </c>
      <c r="P540" s="47">
        <v>0</v>
      </c>
      <c r="Q540" s="47">
        <v>0</v>
      </c>
      <c r="R540" s="47">
        <v>0</v>
      </c>
      <c r="S540" s="47">
        <v>0</v>
      </c>
      <c r="T540" s="47">
        <v>0</v>
      </c>
      <c r="U540" s="47">
        <v>0</v>
      </c>
      <c r="V540" s="47">
        <v>0</v>
      </c>
      <c r="W540" s="47">
        <v>64</v>
      </c>
      <c r="X540" s="107">
        <v>1.7256944444444401E-2</v>
      </c>
      <c r="Y540">
        <v>48.265000000000001</v>
      </c>
    </row>
    <row r="541" spans="1:25" x14ac:dyDescent="0.45">
      <c r="A541" s="1" t="s">
        <v>127</v>
      </c>
      <c r="B541" s="1">
        <v>2019</v>
      </c>
      <c r="C541" s="2">
        <v>43492</v>
      </c>
      <c r="D541" s="1" t="s">
        <v>72</v>
      </c>
      <c r="E541" s="47" t="s">
        <v>310</v>
      </c>
      <c r="F541" s="47" t="s">
        <v>158</v>
      </c>
      <c r="G541" s="13">
        <f>(C541-VLOOKUP(E541,Riders!$A$2:$C$3501,2,FALSE))/365</f>
        <v>28.684931506849313</v>
      </c>
      <c r="H541" s="47">
        <v>10</v>
      </c>
      <c r="I541" s="47">
        <v>10</v>
      </c>
      <c r="J541" s="47">
        <v>18</v>
      </c>
      <c r="K541" s="47">
        <v>26</v>
      </c>
      <c r="L541" s="47">
        <v>54</v>
      </c>
      <c r="M541" s="47">
        <v>0</v>
      </c>
      <c r="N541" s="47">
        <v>3</v>
      </c>
      <c r="O541" s="47">
        <v>0</v>
      </c>
      <c r="P541" s="47">
        <v>0</v>
      </c>
      <c r="Q541" s="47">
        <v>0</v>
      </c>
      <c r="R541" s="47">
        <v>0</v>
      </c>
      <c r="S541" s="47">
        <v>0</v>
      </c>
      <c r="T541" s="47">
        <v>0</v>
      </c>
      <c r="U541" s="47">
        <v>0</v>
      </c>
      <c r="V541" s="47">
        <v>0</v>
      </c>
      <c r="W541" s="47">
        <v>57</v>
      </c>
      <c r="X541" s="107">
        <v>1.7256944444444401E-2</v>
      </c>
      <c r="Y541">
        <v>48.265000000000001</v>
      </c>
    </row>
    <row r="542" spans="1:25" x14ac:dyDescent="0.45">
      <c r="A542" s="1" t="s">
        <v>127</v>
      </c>
      <c r="B542" s="1">
        <v>2019</v>
      </c>
      <c r="C542" s="2">
        <v>43492</v>
      </c>
      <c r="D542" s="1" t="s">
        <v>72</v>
      </c>
      <c r="E542" s="47" t="s">
        <v>299</v>
      </c>
      <c r="F542" s="47" t="s">
        <v>38</v>
      </c>
      <c r="G542" s="13">
        <f>(C542-VLOOKUP(E542,Riders!$A$2:$C$3501,2,FALSE))/365</f>
        <v>26.424657534246574</v>
      </c>
      <c r="H542" s="47">
        <v>11</v>
      </c>
      <c r="I542" s="47">
        <v>26</v>
      </c>
      <c r="J542" s="47">
        <v>22</v>
      </c>
      <c r="K542" s="47">
        <v>1</v>
      </c>
      <c r="L542" s="47">
        <v>49</v>
      </c>
      <c r="M542" s="47">
        <v>0</v>
      </c>
      <c r="N542" s="47">
        <v>1</v>
      </c>
      <c r="O542" s="47">
        <v>2</v>
      </c>
      <c r="P542" s="47">
        <v>0</v>
      </c>
      <c r="Q542" s="47">
        <v>0</v>
      </c>
      <c r="R542" s="47">
        <v>0</v>
      </c>
      <c r="S542" s="47">
        <v>0</v>
      </c>
      <c r="T542" s="47">
        <v>4</v>
      </c>
      <c r="U542" s="47">
        <v>0</v>
      </c>
      <c r="V542" s="47">
        <v>0</v>
      </c>
      <c r="W542" s="47">
        <v>56</v>
      </c>
      <c r="X542" s="107">
        <v>1.7256944444444401E-2</v>
      </c>
      <c r="Y542">
        <v>48.265000000000001</v>
      </c>
    </row>
    <row r="543" spans="1:25" x14ac:dyDescent="0.45">
      <c r="A543" s="1" t="s">
        <v>127</v>
      </c>
      <c r="B543" s="1">
        <v>2019</v>
      </c>
      <c r="C543" s="2">
        <v>43492</v>
      </c>
      <c r="D543" s="1" t="s">
        <v>72</v>
      </c>
      <c r="E543" s="47" t="s">
        <v>335</v>
      </c>
      <c r="F543" s="47" t="s">
        <v>29</v>
      </c>
      <c r="G543" s="13">
        <f>(C543-VLOOKUP(E543,Riders!$A$2:$C$3501,2,FALSE))/365</f>
        <v>24.183561643835617</v>
      </c>
      <c r="H543" s="47">
        <v>12</v>
      </c>
      <c r="I543" s="47">
        <v>16</v>
      </c>
      <c r="J543" s="47">
        <v>10</v>
      </c>
      <c r="K543" s="47">
        <v>24</v>
      </c>
      <c r="L543" s="47">
        <v>50</v>
      </c>
      <c r="M543" s="47">
        <v>1</v>
      </c>
      <c r="N543" s="47">
        <v>0</v>
      </c>
      <c r="O543" s="47">
        <v>0</v>
      </c>
      <c r="P543" s="47">
        <v>0</v>
      </c>
      <c r="Q543" s="47">
        <v>5</v>
      </c>
      <c r="R543" s="47">
        <v>0</v>
      </c>
      <c r="S543" s="47">
        <v>0</v>
      </c>
      <c r="T543" s="47">
        <v>0</v>
      </c>
      <c r="U543" s="47">
        <v>0</v>
      </c>
      <c r="V543" s="47">
        <v>0</v>
      </c>
      <c r="W543" s="47">
        <v>56</v>
      </c>
      <c r="X543" s="107">
        <v>1.7256944444444401E-2</v>
      </c>
      <c r="Y543">
        <v>48.265000000000001</v>
      </c>
    </row>
    <row r="544" spans="1:25" x14ac:dyDescent="0.45">
      <c r="A544" s="1" t="s">
        <v>127</v>
      </c>
      <c r="B544" s="1">
        <v>2019</v>
      </c>
      <c r="C544" s="2">
        <v>43492</v>
      </c>
      <c r="D544" s="1" t="s">
        <v>72</v>
      </c>
      <c r="E544" s="47" t="s">
        <v>303</v>
      </c>
      <c r="F544" s="47" t="s">
        <v>232</v>
      </c>
      <c r="G544" s="13">
        <f>(C544-VLOOKUP(E544,Riders!$A$2:$C$3501,2,FALSE))/365</f>
        <v>24.641095890410959</v>
      </c>
      <c r="H544" s="47">
        <v>13</v>
      </c>
      <c r="I544" s="47">
        <v>18</v>
      </c>
      <c r="J544" s="47">
        <v>12</v>
      </c>
      <c r="K544" s="47">
        <v>10</v>
      </c>
      <c r="L544" s="47">
        <v>40</v>
      </c>
      <c r="M544" s="47">
        <v>0</v>
      </c>
      <c r="N544" s="47">
        <v>0</v>
      </c>
      <c r="O544" s="47">
        <v>1</v>
      </c>
      <c r="P544" s="47">
        <v>0</v>
      </c>
      <c r="Q544" s="47">
        <v>2</v>
      </c>
      <c r="R544" s="47">
        <v>1</v>
      </c>
      <c r="S544" s="47">
        <v>0</v>
      </c>
      <c r="T544" s="47">
        <v>10</v>
      </c>
      <c r="U544" s="47">
        <v>0</v>
      </c>
      <c r="V544" s="47">
        <v>0</v>
      </c>
      <c r="W544" s="47">
        <v>54</v>
      </c>
      <c r="X544" s="107">
        <v>1.7256944444444401E-2</v>
      </c>
      <c r="Y544">
        <v>48.265000000000001</v>
      </c>
    </row>
    <row r="545" spans="1:25" x14ac:dyDescent="0.45">
      <c r="A545" s="1" t="s">
        <v>127</v>
      </c>
      <c r="B545" s="1">
        <v>2019</v>
      </c>
      <c r="C545" s="2">
        <v>43492</v>
      </c>
      <c r="D545" s="1" t="s">
        <v>72</v>
      </c>
      <c r="E545" s="47" t="s">
        <v>219</v>
      </c>
      <c r="F545" s="47" t="s">
        <v>220</v>
      </c>
      <c r="G545" s="13">
        <f>(C545-VLOOKUP(E545,Riders!$A$2:$C$3501,2,FALSE))/365</f>
        <v>26.432876712328767</v>
      </c>
      <c r="H545" s="47">
        <v>14</v>
      </c>
      <c r="I545" s="47">
        <v>34</v>
      </c>
      <c r="J545" s="47">
        <v>1</v>
      </c>
      <c r="K545" s="47">
        <v>14</v>
      </c>
      <c r="L545" s="47">
        <v>49</v>
      </c>
      <c r="M545" s="47">
        <v>2</v>
      </c>
      <c r="N545" s="47">
        <v>0</v>
      </c>
      <c r="O545" s="47">
        <v>0</v>
      </c>
      <c r="P545" s="47">
        <v>0</v>
      </c>
      <c r="Q545" s="47">
        <v>0</v>
      </c>
      <c r="R545" s="47">
        <v>0</v>
      </c>
      <c r="S545" s="47">
        <v>0</v>
      </c>
      <c r="T545" s="47">
        <v>2</v>
      </c>
      <c r="U545" s="47">
        <v>0</v>
      </c>
      <c r="V545" s="47">
        <v>0</v>
      </c>
      <c r="W545" s="47">
        <v>53</v>
      </c>
      <c r="X545" s="107">
        <v>1.7256944444444401E-2</v>
      </c>
      <c r="Y545">
        <v>48.265000000000001</v>
      </c>
    </row>
    <row r="546" spans="1:25" x14ac:dyDescent="0.45">
      <c r="A546" s="1" t="s">
        <v>127</v>
      </c>
      <c r="B546" s="1">
        <v>2019</v>
      </c>
      <c r="C546" s="2">
        <v>43492</v>
      </c>
      <c r="D546" s="1" t="s">
        <v>72</v>
      </c>
      <c r="E546" s="47" t="s">
        <v>242</v>
      </c>
      <c r="F546" s="47" t="s">
        <v>243</v>
      </c>
      <c r="G546" s="13">
        <f>(C546-VLOOKUP(E546,Riders!$A$2:$C$3501,2,FALSE))/365</f>
        <v>24.158904109589042</v>
      </c>
      <c r="H546" s="47">
        <v>15</v>
      </c>
      <c r="I546" s="47">
        <v>1</v>
      </c>
      <c r="J546" s="47">
        <v>32</v>
      </c>
      <c r="K546" s="47">
        <v>18</v>
      </c>
      <c r="L546" s="47">
        <v>51</v>
      </c>
      <c r="M546" s="47">
        <v>0</v>
      </c>
      <c r="N546" s="47">
        <v>0</v>
      </c>
      <c r="O546" s="47">
        <v>0</v>
      </c>
      <c r="P546" s="47">
        <v>0</v>
      </c>
      <c r="Q546" s="47">
        <v>0</v>
      </c>
      <c r="R546" s="47">
        <v>0</v>
      </c>
      <c r="S546" s="47">
        <v>0</v>
      </c>
      <c r="T546" s="47">
        <v>0</v>
      </c>
      <c r="U546" s="47">
        <v>0</v>
      </c>
      <c r="V546" s="47">
        <v>0</v>
      </c>
      <c r="W546" s="47">
        <v>51</v>
      </c>
      <c r="X546" s="107">
        <v>1.7256944444444401E-2</v>
      </c>
      <c r="Y546">
        <v>48.265000000000001</v>
      </c>
    </row>
    <row r="547" spans="1:25" x14ac:dyDescent="0.45">
      <c r="A547" s="1" t="s">
        <v>127</v>
      </c>
      <c r="B547" s="1">
        <v>2019</v>
      </c>
      <c r="C547" s="2">
        <v>43492</v>
      </c>
      <c r="D547" s="1" t="s">
        <v>72</v>
      </c>
      <c r="E547" s="47" t="s">
        <v>1415</v>
      </c>
      <c r="F547" s="47" t="s">
        <v>230</v>
      </c>
      <c r="G547" s="13">
        <f>(C547-VLOOKUP(E547,Riders!$A$2:$C$3501,2,FALSE))/365</f>
        <v>28.991780821917807</v>
      </c>
      <c r="H547" s="47">
        <v>16</v>
      </c>
      <c r="I547" s="47">
        <v>28</v>
      </c>
      <c r="J547" s="47">
        <v>1</v>
      </c>
      <c r="K547" s="47">
        <v>22</v>
      </c>
      <c r="L547" s="47">
        <v>51</v>
      </c>
      <c r="M547" s="47">
        <v>0</v>
      </c>
      <c r="N547" s="47">
        <v>0</v>
      </c>
      <c r="O547" s="47">
        <v>0</v>
      </c>
      <c r="P547" s="47">
        <v>0</v>
      </c>
      <c r="Q547" s="47">
        <v>0</v>
      </c>
      <c r="R547" s="47">
        <v>0</v>
      </c>
      <c r="S547" s="47">
        <v>0</v>
      </c>
      <c r="T547" s="47">
        <v>0</v>
      </c>
      <c r="U547" s="47">
        <v>0</v>
      </c>
      <c r="V547" s="47">
        <v>0</v>
      </c>
      <c r="W547" s="47">
        <v>51</v>
      </c>
      <c r="X547" s="107">
        <v>1.7256944444444401E-2</v>
      </c>
      <c r="Y547">
        <v>48.265000000000001</v>
      </c>
    </row>
    <row r="548" spans="1:25" x14ac:dyDescent="0.45">
      <c r="A548" s="1" t="s">
        <v>127</v>
      </c>
      <c r="B548" s="1">
        <v>2019</v>
      </c>
      <c r="C548" s="2">
        <v>43492</v>
      </c>
      <c r="D548" s="1" t="s">
        <v>72</v>
      </c>
      <c r="E548" s="47" t="s">
        <v>283</v>
      </c>
      <c r="F548" s="47" t="s">
        <v>31</v>
      </c>
      <c r="G548" s="13">
        <f>(C548-VLOOKUP(E548,Riders!$A$2:$C$3501,2,FALSE))/365</f>
        <v>24.739726027397261</v>
      </c>
      <c r="H548" s="47">
        <v>17</v>
      </c>
      <c r="I548" s="47">
        <v>14</v>
      </c>
      <c r="J548" s="47">
        <v>14</v>
      </c>
      <c r="K548" s="47">
        <v>1</v>
      </c>
      <c r="L548" s="47">
        <v>29</v>
      </c>
      <c r="M548" s="47">
        <v>5</v>
      </c>
      <c r="N548" s="47">
        <v>0</v>
      </c>
      <c r="O548" s="47">
        <v>0</v>
      </c>
      <c r="P548" s="47">
        <v>3</v>
      </c>
      <c r="Q548" s="47">
        <v>0</v>
      </c>
      <c r="R548" s="47">
        <v>0</v>
      </c>
      <c r="S548" s="47">
        <v>0</v>
      </c>
      <c r="T548" s="47">
        <v>0</v>
      </c>
      <c r="U548" s="47">
        <v>0</v>
      </c>
      <c r="V548" s="47">
        <v>0</v>
      </c>
      <c r="W548" s="47">
        <v>37</v>
      </c>
      <c r="X548" s="107">
        <v>1.7256944444444401E-2</v>
      </c>
      <c r="Y548">
        <v>48.265000000000001</v>
      </c>
    </row>
    <row r="549" spans="1:25" x14ac:dyDescent="0.45">
      <c r="A549" s="1" t="s">
        <v>127</v>
      </c>
      <c r="B549" s="1">
        <v>2019</v>
      </c>
      <c r="C549" s="2">
        <v>43492</v>
      </c>
      <c r="D549" s="1" t="s">
        <v>72</v>
      </c>
      <c r="E549" s="47" t="s">
        <v>337</v>
      </c>
      <c r="F549" s="47" t="s">
        <v>15</v>
      </c>
      <c r="G549" s="13">
        <f>(C549-VLOOKUP(E549,Riders!$A$2:$C$3501,2,FALSE))/365</f>
        <v>23.698630136986303</v>
      </c>
      <c r="H549" s="47">
        <v>18</v>
      </c>
      <c r="I549" s="47">
        <v>4</v>
      </c>
      <c r="J549" s="47">
        <v>16</v>
      </c>
      <c r="K549" s="47">
        <v>8</v>
      </c>
      <c r="L549" s="47">
        <v>28</v>
      </c>
      <c r="M549" s="47">
        <v>0</v>
      </c>
      <c r="N549" s="47">
        <v>0</v>
      </c>
      <c r="O549" s="47">
        <v>3</v>
      </c>
      <c r="P549" s="47">
        <v>0</v>
      </c>
      <c r="Q549" s="47">
        <v>0</v>
      </c>
      <c r="R549" s="47">
        <v>2</v>
      </c>
      <c r="S549" s="47">
        <v>0</v>
      </c>
      <c r="T549" s="47">
        <v>0</v>
      </c>
      <c r="U549" s="47">
        <v>0</v>
      </c>
      <c r="V549" s="47">
        <v>0</v>
      </c>
      <c r="W549" s="47">
        <v>33</v>
      </c>
      <c r="X549" s="107">
        <v>1.7256944444444401E-2</v>
      </c>
      <c r="Y549">
        <v>48.265000000000001</v>
      </c>
    </row>
    <row r="550" spans="1:25" x14ac:dyDescent="0.45">
      <c r="A550" s="1" t="s">
        <v>127</v>
      </c>
      <c r="B550" s="1">
        <v>2019</v>
      </c>
      <c r="C550" s="2">
        <v>43492</v>
      </c>
      <c r="D550" s="1" t="s">
        <v>72</v>
      </c>
      <c r="E550" s="47" t="s">
        <v>333</v>
      </c>
      <c r="F550" s="47" t="s">
        <v>172</v>
      </c>
      <c r="G550" s="13">
        <f>(C550-VLOOKUP(E550,Riders!$A$2:$C$3501,2,FALSE))/365</f>
        <v>24.495890410958904</v>
      </c>
      <c r="H550" s="47">
        <v>19</v>
      </c>
      <c r="I550" s="47">
        <v>24</v>
      </c>
      <c r="J550" s="47">
        <v>2</v>
      </c>
      <c r="K550" s="47">
        <v>2</v>
      </c>
      <c r="L550" s="47">
        <v>28</v>
      </c>
      <c r="M550" s="47">
        <v>3</v>
      </c>
      <c r="N550" s="47">
        <v>0</v>
      </c>
      <c r="O550" s="47">
        <v>0</v>
      </c>
      <c r="P550" s="47">
        <v>2</v>
      </c>
      <c r="Q550" s="47">
        <v>0</v>
      </c>
      <c r="R550" s="47">
        <v>0</v>
      </c>
      <c r="S550" s="47">
        <v>0</v>
      </c>
      <c r="T550" s="47">
        <v>0</v>
      </c>
      <c r="U550" s="47">
        <v>0</v>
      </c>
      <c r="V550" s="47">
        <v>0</v>
      </c>
      <c r="W550" s="47">
        <v>33</v>
      </c>
      <c r="X550" s="107">
        <v>1.7256944444444401E-2</v>
      </c>
      <c r="Y550">
        <v>48.265000000000001</v>
      </c>
    </row>
    <row r="551" spans="1:25" x14ac:dyDescent="0.45">
      <c r="A551" s="1" t="s">
        <v>127</v>
      </c>
      <c r="B551" s="1">
        <v>2019</v>
      </c>
      <c r="C551" s="2">
        <v>43492</v>
      </c>
      <c r="D551" s="1" t="s">
        <v>72</v>
      </c>
      <c r="E551" s="47" t="s">
        <v>340</v>
      </c>
      <c r="F551" s="47" t="s">
        <v>65</v>
      </c>
      <c r="G551" s="13">
        <f>(C551-VLOOKUP(E551,Riders!$A$2:$C$3501,2,FALSE))/365</f>
        <v>23.687671232876713</v>
      </c>
      <c r="H551" s="47">
        <v>20</v>
      </c>
      <c r="I551" s="47">
        <v>1</v>
      </c>
      <c r="J551" s="47">
        <v>6</v>
      </c>
      <c r="K551" s="47">
        <v>16</v>
      </c>
      <c r="L551" s="47">
        <v>23</v>
      </c>
      <c r="M551" s="47">
        <v>0</v>
      </c>
      <c r="N551" s="47">
        <v>0</v>
      </c>
      <c r="O551" s="47">
        <v>0</v>
      </c>
      <c r="P551" s="47">
        <v>0</v>
      </c>
      <c r="Q551" s="47">
        <v>0</v>
      </c>
      <c r="R551" s="47">
        <v>0</v>
      </c>
      <c r="S551" s="47">
        <v>0</v>
      </c>
      <c r="T551" s="47">
        <v>0</v>
      </c>
      <c r="U551" s="47">
        <v>0</v>
      </c>
      <c r="V551" s="47">
        <v>0</v>
      </c>
      <c r="W551" s="47">
        <v>23</v>
      </c>
      <c r="X551" s="107">
        <v>1.7256944444444401E-2</v>
      </c>
      <c r="Y551">
        <v>48.265000000000001</v>
      </c>
    </row>
    <row r="552" spans="1:25" x14ac:dyDescent="0.45">
      <c r="A552" s="1" t="s">
        <v>127</v>
      </c>
      <c r="B552" s="1">
        <v>2019</v>
      </c>
      <c r="C552" s="2">
        <v>43492</v>
      </c>
      <c r="D552" s="1" t="s">
        <v>72</v>
      </c>
      <c r="E552" s="47" t="s">
        <v>216</v>
      </c>
      <c r="F552" s="47" t="s">
        <v>27</v>
      </c>
      <c r="G552" s="13">
        <f>(C552-VLOOKUP(E552,Riders!$A$2:$C$3501,2,FALSE))/365</f>
        <v>19.969863013698632</v>
      </c>
      <c r="H552" s="47">
        <v>21</v>
      </c>
      <c r="I552" s="47">
        <v>8</v>
      </c>
      <c r="J552" s="47">
        <v>4</v>
      </c>
      <c r="K552" s="47">
        <v>4</v>
      </c>
      <c r="L552" s="47">
        <v>16</v>
      </c>
      <c r="M552" s="47">
        <v>0</v>
      </c>
      <c r="N552" s="47">
        <v>0</v>
      </c>
      <c r="O552" s="47">
        <v>0</v>
      </c>
      <c r="P552" s="47">
        <v>0</v>
      </c>
      <c r="Q552" s="47">
        <v>0</v>
      </c>
      <c r="R552" s="47">
        <v>0</v>
      </c>
      <c r="S552" s="47">
        <v>0</v>
      </c>
      <c r="T552" s="47">
        <v>0</v>
      </c>
      <c r="U552" s="47">
        <v>0</v>
      </c>
      <c r="V552" s="47">
        <v>0</v>
      </c>
      <c r="W552" s="47">
        <v>16</v>
      </c>
      <c r="X552" s="107">
        <v>1.7256944444444401E-2</v>
      </c>
      <c r="Y552">
        <v>48.265000000000001</v>
      </c>
    </row>
    <row r="553" spans="1:25" x14ac:dyDescent="0.45">
      <c r="A553" s="1" t="s">
        <v>127</v>
      </c>
      <c r="B553" s="1">
        <v>2019</v>
      </c>
      <c r="C553" s="2">
        <v>43492</v>
      </c>
      <c r="D553" s="1" t="s">
        <v>72</v>
      </c>
      <c r="E553" s="47" t="s">
        <v>320</v>
      </c>
      <c r="F553" s="47" t="s">
        <v>40</v>
      </c>
      <c r="G553" s="13">
        <f>(C553-VLOOKUP(E553,Riders!$A$2:$C$3501,2,FALSE))/365</f>
        <v>21.534246575342465</v>
      </c>
      <c r="H553" s="47">
        <v>22</v>
      </c>
      <c r="I553" s="47">
        <v>2</v>
      </c>
      <c r="J553" s="47">
        <v>8</v>
      </c>
      <c r="K553" s="47">
        <v>1</v>
      </c>
      <c r="L553" s="47">
        <v>11</v>
      </c>
      <c r="M553" s="47">
        <v>0</v>
      </c>
      <c r="N553" s="47">
        <v>0</v>
      </c>
      <c r="O553" s="47">
        <v>0</v>
      </c>
      <c r="P553" s="47">
        <v>0</v>
      </c>
      <c r="Q553" s="47">
        <v>0</v>
      </c>
      <c r="R553" s="47">
        <v>0</v>
      </c>
      <c r="S553" s="47">
        <v>3</v>
      </c>
      <c r="T553" s="47">
        <v>0</v>
      </c>
      <c r="U553" s="47">
        <v>0</v>
      </c>
      <c r="V553" s="47">
        <v>0</v>
      </c>
      <c r="W553" s="47">
        <v>14</v>
      </c>
      <c r="X553" s="107">
        <v>1.7256944444444401E-2</v>
      </c>
      <c r="Y553">
        <v>48.265000000000001</v>
      </c>
    </row>
    <row r="554" spans="1:25" x14ac:dyDescent="0.45">
      <c r="A554" s="1" t="s">
        <v>127</v>
      </c>
      <c r="B554" s="1">
        <v>2019</v>
      </c>
      <c r="C554" s="2">
        <v>43492</v>
      </c>
      <c r="D554" s="1" t="s">
        <v>72</v>
      </c>
      <c r="E554" s="47" t="s">
        <v>326</v>
      </c>
      <c r="F554" s="47" t="s">
        <v>49</v>
      </c>
      <c r="G554" s="13" t="e">
        <f>(C554-VLOOKUP(E554,Riders!$A$2:$C$3501,2,FALSE))/365</f>
        <v>#N/A</v>
      </c>
      <c r="H554" s="47">
        <v>23</v>
      </c>
      <c r="I554" s="47">
        <v>1</v>
      </c>
      <c r="J554" s="47">
        <v>1</v>
      </c>
      <c r="K554" s="47">
        <v>6</v>
      </c>
      <c r="L554" s="47">
        <v>8</v>
      </c>
      <c r="M554" s="47">
        <v>0</v>
      </c>
      <c r="N554" s="47">
        <v>0</v>
      </c>
      <c r="O554" s="47">
        <v>0</v>
      </c>
      <c r="P554" s="47">
        <v>0</v>
      </c>
      <c r="Q554" s="47">
        <v>0</v>
      </c>
      <c r="R554" s="47">
        <v>0</v>
      </c>
      <c r="S554" s="47">
        <v>0</v>
      </c>
      <c r="T554" s="47">
        <v>0</v>
      </c>
      <c r="U554" s="47">
        <v>0</v>
      </c>
      <c r="V554" s="47">
        <v>0</v>
      </c>
      <c r="W554" s="47">
        <v>8</v>
      </c>
      <c r="X554" s="107">
        <v>1.7256944444444401E-2</v>
      </c>
      <c r="Y554">
        <v>48.265000000000001</v>
      </c>
    </row>
    <row r="555" spans="1:25" x14ac:dyDescent="0.45">
      <c r="A555" s="1" t="s">
        <v>127</v>
      </c>
      <c r="B555" s="1">
        <v>2019</v>
      </c>
      <c r="C555" s="2">
        <v>43492</v>
      </c>
      <c r="D555" s="1" t="s">
        <v>72</v>
      </c>
      <c r="E555" s="47" t="s">
        <v>338</v>
      </c>
      <c r="F555" s="47" t="s">
        <v>339</v>
      </c>
      <c r="G555" s="13">
        <f>(C555-VLOOKUP(E555,Riders!$A$2:$C$3501,2,FALSE))/365</f>
        <v>29.043835616438358</v>
      </c>
      <c r="H555" s="47">
        <v>24</v>
      </c>
      <c r="I555" s="47">
        <v>1</v>
      </c>
      <c r="J555" s="47">
        <v>1</v>
      </c>
      <c r="K555" s="47">
        <v>1</v>
      </c>
      <c r="L555" s="47">
        <v>3</v>
      </c>
      <c r="M555" s="47">
        <v>0</v>
      </c>
      <c r="N555" s="47">
        <v>0</v>
      </c>
      <c r="O555" s="47">
        <v>0</v>
      </c>
      <c r="P555" s="47">
        <v>0</v>
      </c>
      <c r="Q555" s="47">
        <v>0</v>
      </c>
      <c r="R555" s="47">
        <v>0</v>
      </c>
      <c r="S555" s="47">
        <v>0</v>
      </c>
      <c r="T555" s="47">
        <v>0</v>
      </c>
      <c r="U555" s="47">
        <v>0</v>
      </c>
      <c r="V555" s="47">
        <v>0</v>
      </c>
      <c r="W555" s="47">
        <v>3</v>
      </c>
      <c r="X555" s="107">
        <v>1.7256944444444401E-2</v>
      </c>
      <c r="Y555">
        <v>48.265000000000001</v>
      </c>
    </row>
    <row r="556" spans="1:25" x14ac:dyDescent="0.45">
      <c r="A556" s="4" t="s">
        <v>159</v>
      </c>
      <c r="B556" s="4">
        <v>2019</v>
      </c>
      <c r="C556" s="5">
        <v>43484</v>
      </c>
      <c r="D556" s="4" t="s">
        <v>72</v>
      </c>
      <c r="E556" s="51" t="s">
        <v>341</v>
      </c>
      <c r="F556" s="51" t="s">
        <v>36</v>
      </c>
      <c r="G556" s="13" t="e">
        <f>(C556-VLOOKUP(E556,Riders!$A$2:$C$3501,2,FALSE))/365</f>
        <v>#N/A</v>
      </c>
      <c r="H556" s="51">
        <v>1</v>
      </c>
      <c r="I556" s="51">
        <v>40</v>
      </c>
      <c r="J556" s="51">
        <v>34</v>
      </c>
      <c r="K556" s="51">
        <v>40</v>
      </c>
      <c r="L556" s="51">
        <v>114</v>
      </c>
      <c r="M556" s="51">
        <v>0</v>
      </c>
      <c r="N556" s="51">
        <v>3</v>
      </c>
      <c r="O556" s="51">
        <v>0</v>
      </c>
      <c r="P556" s="51">
        <v>1</v>
      </c>
      <c r="Q556" s="51">
        <v>0</v>
      </c>
      <c r="R556" s="51">
        <v>5</v>
      </c>
      <c r="S556" s="51">
        <v>2</v>
      </c>
      <c r="T556" s="51">
        <v>6</v>
      </c>
      <c r="U556" s="51">
        <v>0</v>
      </c>
      <c r="V556" s="51">
        <v>0</v>
      </c>
      <c r="W556" s="51">
        <v>131</v>
      </c>
      <c r="X556" s="107">
        <v>1.7662037037037035E-2</v>
      </c>
      <c r="Y556">
        <v>47.162999999999997</v>
      </c>
    </row>
    <row r="557" spans="1:25" x14ac:dyDescent="0.45">
      <c r="A557" s="4" t="s">
        <v>159</v>
      </c>
      <c r="B557" s="4">
        <v>2019</v>
      </c>
      <c r="C557" s="5">
        <v>43484</v>
      </c>
      <c r="D557" s="4" t="s">
        <v>72</v>
      </c>
      <c r="E557" s="51" t="s">
        <v>307</v>
      </c>
      <c r="F557" s="51" t="s">
        <v>27</v>
      </c>
      <c r="G557" s="13">
        <f>(C557-VLOOKUP(E557,Riders!$A$2:$C$3501,2,FALSE))/365</f>
        <v>25.652054794520549</v>
      </c>
      <c r="H557" s="51">
        <v>2</v>
      </c>
      <c r="I557" s="51">
        <v>34</v>
      </c>
      <c r="J557" s="51">
        <v>38</v>
      </c>
      <c r="K557" s="51">
        <v>34</v>
      </c>
      <c r="L557" s="51">
        <v>106</v>
      </c>
      <c r="M557" s="51">
        <v>5</v>
      </c>
      <c r="N557" s="51">
        <v>0</v>
      </c>
      <c r="O557" s="51">
        <v>1</v>
      </c>
      <c r="P557" s="51">
        <v>0</v>
      </c>
      <c r="Q557" s="51">
        <v>0</v>
      </c>
      <c r="R557" s="51">
        <v>0</v>
      </c>
      <c r="S557" s="51">
        <v>1</v>
      </c>
      <c r="T557" s="51">
        <v>10</v>
      </c>
      <c r="U557" s="51">
        <v>0</v>
      </c>
      <c r="V557" s="51">
        <v>0</v>
      </c>
      <c r="W557" s="51">
        <v>123</v>
      </c>
      <c r="X557" s="107">
        <v>1.7662037037037035E-2</v>
      </c>
      <c r="Y557">
        <v>47.162999999999997</v>
      </c>
    </row>
    <row r="558" spans="1:25" x14ac:dyDescent="0.45">
      <c r="A558" s="4" t="s">
        <v>159</v>
      </c>
      <c r="B558" s="4">
        <v>2019</v>
      </c>
      <c r="C558" s="5">
        <v>43484</v>
      </c>
      <c r="D558" s="4" t="s">
        <v>72</v>
      </c>
      <c r="E558" s="51" t="s">
        <v>221</v>
      </c>
      <c r="F558" s="51" t="s">
        <v>40</v>
      </c>
      <c r="G558" s="13">
        <f>(C558-VLOOKUP(E558,Riders!$A$2:$C$3501,2,FALSE))/365</f>
        <v>21.791780821917808</v>
      </c>
      <c r="H558" s="51">
        <v>3</v>
      </c>
      <c r="I558" s="51">
        <v>36</v>
      </c>
      <c r="J558" s="51">
        <v>24</v>
      </c>
      <c r="K558" s="51">
        <v>38</v>
      </c>
      <c r="L558" s="51">
        <v>98</v>
      </c>
      <c r="M558" s="51">
        <v>3</v>
      </c>
      <c r="N558" s="51">
        <v>5</v>
      </c>
      <c r="O558" s="51">
        <v>0</v>
      </c>
      <c r="P558" s="51">
        <v>3</v>
      </c>
      <c r="Q558" s="51">
        <v>0</v>
      </c>
      <c r="R558" s="51">
        <v>0</v>
      </c>
      <c r="S558" s="51">
        <v>0</v>
      </c>
      <c r="T558" s="51">
        <v>4</v>
      </c>
      <c r="U558" s="51">
        <v>0</v>
      </c>
      <c r="V558" s="51">
        <v>0</v>
      </c>
      <c r="W558" s="51">
        <v>113</v>
      </c>
      <c r="X558" s="107">
        <v>1.7662037037037E-2</v>
      </c>
      <c r="Y558">
        <v>47.162999999999997</v>
      </c>
    </row>
    <row r="559" spans="1:25" x14ac:dyDescent="0.45">
      <c r="A559" s="4" t="s">
        <v>159</v>
      </c>
      <c r="B559" s="4">
        <v>2019</v>
      </c>
      <c r="C559" s="5">
        <v>43484</v>
      </c>
      <c r="D559" s="4" t="s">
        <v>72</v>
      </c>
      <c r="E559" s="51" t="s">
        <v>236</v>
      </c>
      <c r="F559" s="51" t="s">
        <v>51</v>
      </c>
      <c r="G559" s="13">
        <f>(C559-VLOOKUP(E559,Riders!$A$2:$C$3501,2,FALSE))/365</f>
        <v>23.208219178082192</v>
      </c>
      <c r="H559" s="51">
        <v>4</v>
      </c>
      <c r="I559" s="51">
        <v>28</v>
      </c>
      <c r="J559" s="51">
        <v>16</v>
      </c>
      <c r="K559" s="51">
        <v>36</v>
      </c>
      <c r="L559" s="51">
        <v>80</v>
      </c>
      <c r="M559" s="51">
        <v>0</v>
      </c>
      <c r="N559" s="51">
        <v>1</v>
      </c>
      <c r="O559" s="51">
        <v>0</v>
      </c>
      <c r="P559" s="51">
        <v>5</v>
      </c>
      <c r="Q559" s="51">
        <v>1</v>
      </c>
      <c r="R559" s="51">
        <v>2</v>
      </c>
      <c r="S559" s="51">
        <v>3</v>
      </c>
      <c r="T559" s="51">
        <v>0</v>
      </c>
      <c r="U559" s="51">
        <v>0</v>
      </c>
      <c r="V559" s="51">
        <v>0</v>
      </c>
      <c r="W559" s="51">
        <v>92</v>
      </c>
      <c r="X559" s="107">
        <v>1.7662037037037E-2</v>
      </c>
      <c r="Y559">
        <v>47.162999999999997</v>
      </c>
    </row>
    <row r="560" spans="1:25" x14ac:dyDescent="0.45">
      <c r="A560" s="4" t="s">
        <v>159</v>
      </c>
      <c r="B560" s="4">
        <v>2019</v>
      </c>
      <c r="C560" s="5">
        <v>43484</v>
      </c>
      <c r="D560" s="4" t="s">
        <v>72</v>
      </c>
      <c r="E560" s="51" t="s">
        <v>268</v>
      </c>
      <c r="F560" s="51" t="s">
        <v>47</v>
      </c>
      <c r="G560" s="13">
        <f>(C560-VLOOKUP(E560,Riders!$A$2:$C$3501,2,FALSE))/365</f>
        <v>22.049315068493151</v>
      </c>
      <c r="H560" s="51">
        <v>5</v>
      </c>
      <c r="I560" s="51">
        <v>26</v>
      </c>
      <c r="J560" s="51">
        <v>32</v>
      </c>
      <c r="K560" s="51">
        <v>32</v>
      </c>
      <c r="L560" s="51">
        <v>90</v>
      </c>
      <c r="M560" s="51">
        <v>0</v>
      </c>
      <c r="N560" s="51">
        <v>0</v>
      </c>
      <c r="O560" s="51">
        <v>0</v>
      </c>
      <c r="P560" s="51">
        <v>0</v>
      </c>
      <c r="Q560" s="51">
        <v>2</v>
      </c>
      <c r="R560" s="51">
        <v>0</v>
      </c>
      <c r="S560" s="51">
        <v>0</v>
      </c>
      <c r="T560" s="51">
        <v>0</v>
      </c>
      <c r="U560" s="51">
        <v>0</v>
      </c>
      <c r="V560" s="51">
        <v>0</v>
      </c>
      <c r="W560" s="51">
        <v>92</v>
      </c>
      <c r="X560" s="107">
        <v>1.7662037037037E-2</v>
      </c>
      <c r="Y560">
        <v>47.162999999999997</v>
      </c>
    </row>
    <row r="561" spans="1:25" x14ac:dyDescent="0.45">
      <c r="A561" s="4" t="s">
        <v>159</v>
      </c>
      <c r="B561" s="4">
        <v>2019</v>
      </c>
      <c r="C561" s="5">
        <v>43484</v>
      </c>
      <c r="D561" s="4" t="s">
        <v>72</v>
      </c>
      <c r="E561" s="51" t="s">
        <v>322</v>
      </c>
      <c r="F561" s="51" t="s">
        <v>29</v>
      </c>
      <c r="G561" s="13">
        <f>(C561-VLOOKUP(E561,Riders!$A$2:$C$3501,2,FALSE))/365</f>
        <v>31.019178082191782</v>
      </c>
      <c r="H561" s="51">
        <v>6</v>
      </c>
      <c r="I561" s="51">
        <v>12</v>
      </c>
      <c r="J561" s="51">
        <v>40</v>
      </c>
      <c r="K561" s="51">
        <v>26</v>
      </c>
      <c r="L561" s="51">
        <v>78</v>
      </c>
      <c r="M561" s="51">
        <v>0</v>
      </c>
      <c r="N561" s="51">
        <v>0</v>
      </c>
      <c r="O561" s="51">
        <v>2</v>
      </c>
      <c r="P561" s="51">
        <v>0</v>
      </c>
      <c r="Q561" s="51">
        <v>0</v>
      </c>
      <c r="R561" s="51">
        <v>1</v>
      </c>
      <c r="S561" s="51">
        <v>5</v>
      </c>
      <c r="T561" s="51">
        <v>2</v>
      </c>
      <c r="U561" s="51">
        <v>0</v>
      </c>
      <c r="V561" s="51">
        <v>0</v>
      </c>
      <c r="W561" s="51">
        <v>88</v>
      </c>
      <c r="X561" s="107">
        <v>1.7662037037037E-2</v>
      </c>
      <c r="Y561">
        <v>47.162999999999997</v>
      </c>
    </row>
    <row r="562" spans="1:25" x14ac:dyDescent="0.45">
      <c r="A562" s="29" t="s">
        <v>159</v>
      </c>
      <c r="B562" s="29">
        <v>2019</v>
      </c>
      <c r="C562" s="52">
        <v>43484</v>
      </c>
      <c r="D562" s="29" t="s">
        <v>72</v>
      </c>
      <c r="E562" s="51" t="s">
        <v>334</v>
      </c>
      <c r="F562" s="51" t="s">
        <v>118</v>
      </c>
      <c r="G562" s="13">
        <f>(C562-VLOOKUP(E562,Riders!$A$2:$C$3501,2,FALSE))/365</f>
        <v>26.24931506849315</v>
      </c>
      <c r="H562" s="51">
        <v>7</v>
      </c>
      <c r="I562" s="51">
        <v>24</v>
      </c>
      <c r="J562" s="51">
        <v>36</v>
      </c>
      <c r="K562" s="51">
        <v>16</v>
      </c>
      <c r="L562" s="51">
        <v>76</v>
      </c>
      <c r="M562" s="51">
        <v>0</v>
      </c>
      <c r="N562" s="51">
        <v>0</v>
      </c>
      <c r="O562" s="51">
        <v>0</v>
      </c>
      <c r="P562" s="51">
        <v>0</v>
      </c>
      <c r="Q562" s="51">
        <v>0</v>
      </c>
      <c r="R562" s="51">
        <v>0</v>
      </c>
      <c r="S562" s="51">
        <v>0</v>
      </c>
      <c r="T562" s="51">
        <v>0</v>
      </c>
      <c r="U562" s="51">
        <v>0</v>
      </c>
      <c r="V562" s="51">
        <v>0</v>
      </c>
      <c r="W562" s="51">
        <v>76</v>
      </c>
      <c r="X562" s="107">
        <v>1.7662037037037E-2</v>
      </c>
      <c r="Y562">
        <v>47.162999999999997</v>
      </c>
    </row>
    <row r="563" spans="1:25" x14ac:dyDescent="0.45">
      <c r="A563" s="29" t="s">
        <v>159</v>
      </c>
      <c r="B563" s="29">
        <v>2019</v>
      </c>
      <c r="C563" s="52">
        <v>43484</v>
      </c>
      <c r="D563" s="29" t="s">
        <v>72</v>
      </c>
      <c r="E563" s="51" t="s">
        <v>324</v>
      </c>
      <c r="F563" s="51" t="s">
        <v>61</v>
      </c>
      <c r="G563" s="13">
        <f>(C563-VLOOKUP(E563,Riders!$A$2:$C$3501,2,FALSE))/365</f>
        <v>25.342465753424658</v>
      </c>
      <c r="H563" s="51">
        <v>8</v>
      </c>
      <c r="I563" s="51">
        <v>30</v>
      </c>
      <c r="J563" s="51">
        <v>22</v>
      </c>
      <c r="K563" s="51">
        <v>24</v>
      </c>
      <c r="L563" s="51">
        <v>76</v>
      </c>
      <c r="M563" s="51">
        <v>0</v>
      </c>
      <c r="N563" s="51">
        <v>0</v>
      </c>
      <c r="O563" s="51">
        <v>0</v>
      </c>
      <c r="P563" s="51">
        <v>0</v>
      </c>
      <c r="Q563" s="51">
        <v>0</v>
      </c>
      <c r="R563" s="51">
        <v>0</v>
      </c>
      <c r="S563" s="51">
        <v>0</v>
      </c>
      <c r="T563" s="51">
        <v>0</v>
      </c>
      <c r="U563" s="51">
        <v>0</v>
      </c>
      <c r="V563" s="51">
        <v>0</v>
      </c>
      <c r="W563" s="51">
        <v>76</v>
      </c>
      <c r="X563" s="107">
        <v>1.7662037037037E-2</v>
      </c>
      <c r="Y563">
        <v>47.162999999999997</v>
      </c>
    </row>
    <row r="564" spans="1:25" x14ac:dyDescent="0.45">
      <c r="A564" s="29" t="s">
        <v>159</v>
      </c>
      <c r="B564" s="29">
        <v>2019</v>
      </c>
      <c r="C564" s="52">
        <v>43484</v>
      </c>
      <c r="D564" s="29" t="s">
        <v>72</v>
      </c>
      <c r="E564" s="51" t="s">
        <v>276</v>
      </c>
      <c r="F564" s="51" t="s">
        <v>120</v>
      </c>
      <c r="G564" s="13" t="e">
        <f>(C564-VLOOKUP(E564,Riders!$A$2:$C$3501,2,FALSE))/365</f>
        <v>#N/A</v>
      </c>
      <c r="H564" s="51">
        <v>9</v>
      </c>
      <c r="I564" s="51">
        <v>22</v>
      </c>
      <c r="J564" s="51">
        <v>28</v>
      </c>
      <c r="K564" s="51">
        <v>20</v>
      </c>
      <c r="L564" s="51">
        <v>70</v>
      </c>
      <c r="M564" s="51">
        <v>2</v>
      </c>
      <c r="N564" s="51">
        <v>2</v>
      </c>
      <c r="O564" s="51">
        <v>0</v>
      </c>
      <c r="P564" s="51">
        <v>0</v>
      </c>
      <c r="Q564" s="51">
        <v>0</v>
      </c>
      <c r="R564" s="51">
        <v>0</v>
      </c>
      <c r="S564" s="51">
        <v>0</v>
      </c>
      <c r="T564" s="51">
        <v>0</v>
      </c>
      <c r="U564" s="51">
        <v>0</v>
      </c>
      <c r="V564" s="51">
        <v>0</v>
      </c>
      <c r="W564" s="51">
        <v>74</v>
      </c>
      <c r="X564" s="107">
        <v>1.7662037037037E-2</v>
      </c>
      <c r="Y564">
        <v>47.162999999999997</v>
      </c>
    </row>
    <row r="565" spans="1:25" x14ac:dyDescent="0.45">
      <c r="A565" s="29" t="s">
        <v>159</v>
      </c>
      <c r="B565" s="29">
        <v>2019</v>
      </c>
      <c r="C565" s="52">
        <v>43484</v>
      </c>
      <c r="D565" s="29" t="s">
        <v>72</v>
      </c>
      <c r="E565" s="51" t="s">
        <v>219</v>
      </c>
      <c r="F565" s="51" t="s">
        <v>220</v>
      </c>
      <c r="G565" s="13">
        <f>(C565-VLOOKUP(E565,Riders!$A$2:$C$3501,2,FALSE))/365</f>
        <v>26.410958904109588</v>
      </c>
      <c r="H565" s="51">
        <v>10</v>
      </c>
      <c r="I565" s="51">
        <v>32</v>
      </c>
      <c r="J565" s="51">
        <v>4</v>
      </c>
      <c r="K565" s="51">
        <v>28</v>
      </c>
      <c r="L565" s="51">
        <v>64</v>
      </c>
      <c r="M565" s="51">
        <v>1</v>
      </c>
      <c r="N565" s="51">
        <v>0</v>
      </c>
      <c r="O565" s="51">
        <v>0</v>
      </c>
      <c r="P565" s="51">
        <v>0</v>
      </c>
      <c r="Q565" s="51">
        <v>0</v>
      </c>
      <c r="R565" s="51">
        <v>0</v>
      </c>
      <c r="S565" s="51">
        <v>0</v>
      </c>
      <c r="T565" s="51">
        <v>0</v>
      </c>
      <c r="U565" s="51">
        <v>0</v>
      </c>
      <c r="V565" s="51">
        <v>0</v>
      </c>
      <c r="W565" s="51">
        <v>65</v>
      </c>
      <c r="X565" s="107">
        <v>1.7662037037037E-2</v>
      </c>
      <c r="Y565">
        <v>47.162999999999997</v>
      </c>
    </row>
    <row r="566" spans="1:25" x14ac:dyDescent="0.45">
      <c r="A566" s="29" t="s">
        <v>159</v>
      </c>
      <c r="B566" s="29">
        <v>2019</v>
      </c>
      <c r="C566" s="52">
        <v>43484</v>
      </c>
      <c r="D566" s="29" t="s">
        <v>72</v>
      </c>
      <c r="E566" s="51" t="s">
        <v>342</v>
      </c>
      <c r="F566" s="51" t="s">
        <v>15</v>
      </c>
      <c r="G566" s="13" t="e">
        <f>(C566-VLOOKUP(E566,Riders!$A$2:$C$3501,2,FALSE))/365</f>
        <v>#N/A</v>
      </c>
      <c r="H566" s="51">
        <v>11</v>
      </c>
      <c r="I566" s="51">
        <v>14</v>
      </c>
      <c r="J566" s="51">
        <v>10</v>
      </c>
      <c r="K566" s="51">
        <v>30</v>
      </c>
      <c r="L566" s="51">
        <v>54</v>
      </c>
      <c r="M566" s="51">
        <v>0</v>
      </c>
      <c r="N566" s="51">
        <v>0</v>
      </c>
      <c r="O566" s="51">
        <v>0</v>
      </c>
      <c r="P566" s="51">
        <v>0</v>
      </c>
      <c r="Q566" s="51">
        <v>0</v>
      </c>
      <c r="R566" s="51">
        <v>0</v>
      </c>
      <c r="S566" s="51">
        <v>0</v>
      </c>
      <c r="T566" s="51">
        <v>0</v>
      </c>
      <c r="U566" s="51">
        <v>0</v>
      </c>
      <c r="V566" s="51">
        <v>0</v>
      </c>
      <c r="W566" s="51">
        <v>54</v>
      </c>
      <c r="X566" s="107">
        <v>1.7662037037037E-2</v>
      </c>
      <c r="Y566">
        <v>47.162999999999997</v>
      </c>
    </row>
    <row r="567" spans="1:25" x14ac:dyDescent="0.45">
      <c r="A567" s="29" t="s">
        <v>159</v>
      </c>
      <c r="B567" s="29">
        <v>2019</v>
      </c>
      <c r="C567" s="52">
        <v>43484</v>
      </c>
      <c r="D567" s="29" t="s">
        <v>72</v>
      </c>
      <c r="E567" s="51" t="s">
        <v>222</v>
      </c>
      <c r="F567" s="51" t="s">
        <v>223</v>
      </c>
      <c r="G567" s="13">
        <f>(C567-VLOOKUP(E567,Riders!$A$2:$C$3501,2,FALSE))/365</f>
        <v>19.545205479452054</v>
      </c>
      <c r="H567" s="51">
        <v>12</v>
      </c>
      <c r="I567" s="51">
        <v>18</v>
      </c>
      <c r="J567" s="51">
        <v>12</v>
      </c>
      <c r="K567" s="51">
        <v>22</v>
      </c>
      <c r="L567" s="51">
        <v>52</v>
      </c>
      <c r="M567" s="51">
        <v>0</v>
      </c>
      <c r="N567" s="51">
        <v>0</v>
      </c>
      <c r="O567" s="51">
        <v>0</v>
      </c>
      <c r="P567" s="51">
        <v>0</v>
      </c>
      <c r="Q567" s="51">
        <v>0</v>
      </c>
      <c r="R567" s="51">
        <v>0</v>
      </c>
      <c r="S567" s="51">
        <v>0</v>
      </c>
      <c r="T567" s="51">
        <v>0</v>
      </c>
      <c r="U567" s="51">
        <v>0</v>
      </c>
      <c r="V567" s="51">
        <v>0</v>
      </c>
      <c r="W567" s="51">
        <v>52</v>
      </c>
      <c r="X567" s="107">
        <v>1.7662037037037E-2</v>
      </c>
      <c r="Y567">
        <v>47.162999999999997</v>
      </c>
    </row>
    <row r="568" spans="1:25" x14ac:dyDescent="0.45">
      <c r="A568" s="29" t="s">
        <v>159</v>
      </c>
      <c r="B568" s="29">
        <v>2019</v>
      </c>
      <c r="C568" s="52">
        <v>43484</v>
      </c>
      <c r="D568" s="29" t="s">
        <v>72</v>
      </c>
      <c r="E568" s="51" t="s">
        <v>283</v>
      </c>
      <c r="F568" s="51" t="s">
        <v>31</v>
      </c>
      <c r="G568" s="13">
        <f>(C568-VLOOKUP(E568,Riders!$A$2:$C$3501,2,FALSE))/365</f>
        <v>24.717808219178082</v>
      </c>
      <c r="H568" s="51">
        <v>13</v>
      </c>
      <c r="I568" s="51">
        <v>1</v>
      </c>
      <c r="J568" s="51">
        <v>20</v>
      </c>
      <c r="K568" s="51">
        <v>18</v>
      </c>
      <c r="L568" s="51">
        <v>39</v>
      </c>
      <c r="M568" s="51">
        <v>0</v>
      </c>
      <c r="N568" s="51">
        <v>0</v>
      </c>
      <c r="O568" s="51">
        <v>0</v>
      </c>
      <c r="P568" s="51">
        <v>0</v>
      </c>
      <c r="Q568" s="51">
        <v>3</v>
      </c>
      <c r="R568" s="51">
        <v>0</v>
      </c>
      <c r="S568" s="51">
        <v>0</v>
      </c>
      <c r="T568" s="51">
        <v>0</v>
      </c>
      <c r="U568" s="51">
        <v>0</v>
      </c>
      <c r="V568" s="51">
        <v>0</v>
      </c>
      <c r="W568" s="51">
        <v>42</v>
      </c>
      <c r="X568" s="107">
        <v>1.7662037037037E-2</v>
      </c>
      <c r="Y568">
        <v>47.162999999999997</v>
      </c>
    </row>
    <row r="569" spans="1:25" x14ac:dyDescent="0.45">
      <c r="A569" s="29" t="s">
        <v>159</v>
      </c>
      <c r="B569" s="29">
        <v>2019</v>
      </c>
      <c r="C569" s="52">
        <v>43484</v>
      </c>
      <c r="D569" s="29" t="s">
        <v>72</v>
      </c>
      <c r="E569" s="51" t="s">
        <v>299</v>
      </c>
      <c r="F569" s="51" t="s">
        <v>38</v>
      </c>
      <c r="G569" s="13">
        <f>(C569-VLOOKUP(E569,Riders!$A$2:$C$3501,2,FALSE))/365</f>
        <v>26.402739726027399</v>
      </c>
      <c r="H569" s="51">
        <v>14</v>
      </c>
      <c r="I569" s="51">
        <v>20</v>
      </c>
      <c r="J569" s="51">
        <v>14</v>
      </c>
      <c r="K569" s="51">
        <v>1</v>
      </c>
      <c r="L569" s="51">
        <v>35</v>
      </c>
      <c r="M569" s="51">
        <v>0</v>
      </c>
      <c r="N569" s="51">
        <v>0</v>
      </c>
      <c r="O569" s="51">
        <v>0</v>
      </c>
      <c r="P569" s="51">
        <v>2</v>
      </c>
      <c r="Q569" s="51">
        <v>0</v>
      </c>
      <c r="R569" s="51">
        <v>3</v>
      </c>
      <c r="S569" s="51">
        <v>0</v>
      </c>
      <c r="T569" s="51">
        <v>0</v>
      </c>
      <c r="U569" s="51">
        <v>0</v>
      </c>
      <c r="V569" s="51">
        <v>0</v>
      </c>
      <c r="W569" s="51">
        <v>40</v>
      </c>
      <c r="X569" s="107">
        <v>1.7662037037037E-2</v>
      </c>
      <c r="Y569">
        <v>47.162999999999997</v>
      </c>
    </row>
    <row r="570" spans="1:25" x14ac:dyDescent="0.45">
      <c r="A570" s="29" t="s">
        <v>159</v>
      </c>
      <c r="B570" s="29">
        <v>2019</v>
      </c>
      <c r="C570" s="52">
        <v>43484</v>
      </c>
      <c r="D570" s="29" t="s">
        <v>72</v>
      </c>
      <c r="E570" s="51" t="s">
        <v>280</v>
      </c>
      <c r="F570" s="51" t="s">
        <v>172</v>
      </c>
      <c r="G570" s="13">
        <f>(C570-VLOOKUP(E570,Riders!$A$2:$C$3501,2,FALSE))/365</f>
        <v>20.38082191780822</v>
      </c>
      <c r="H570" s="51">
        <v>15</v>
      </c>
      <c r="I570" s="51">
        <v>8</v>
      </c>
      <c r="J570" s="51">
        <v>18</v>
      </c>
      <c r="K570" s="51">
        <v>14</v>
      </c>
      <c r="L570" s="51">
        <v>40</v>
      </c>
      <c r="M570" s="51">
        <v>0</v>
      </c>
      <c r="N570" s="51">
        <v>0</v>
      </c>
      <c r="O570" s="51">
        <v>0</v>
      </c>
      <c r="P570" s="51">
        <v>0</v>
      </c>
      <c r="Q570" s="51">
        <v>0</v>
      </c>
      <c r="R570" s="51">
        <v>0</v>
      </c>
      <c r="S570" s="51">
        <v>0</v>
      </c>
      <c r="T570" s="51">
        <v>0</v>
      </c>
      <c r="U570" s="51">
        <v>0</v>
      </c>
      <c r="V570" s="51">
        <v>0</v>
      </c>
      <c r="W570" s="51">
        <v>40</v>
      </c>
      <c r="X570" s="107">
        <v>1.7662037037037E-2</v>
      </c>
      <c r="Y570">
        <v>47.162999999999997</v>
      </c>
    </row>
    <row r="571" spans="1:25" x14ac:dyDescent="0.45">
      <c r="A571" s="29" t="s">
        <v>159</v>
      </c>
      <c r="B571" s="29">
        <v>2019</v>
      </c>
      <c r="C571" s="52">
        <v>43484</v>
      </c>
      <c r="D571" s="29" t="s">
        <v>72</v>
      </c>
      <c r="E571" s="51" t="s">
        <v>242</v>
      </c>
      <c r="F571" s="51" t="s">
        <v>243</v>
      </c>
      <c r="G571" s="13">
        <f>(C571-VLOOKUP(E571,Riders!$A$2:$C$3501,2,FALSE))/365</f>
        <v>24.136986301369863</v>
      </c>
      <c r="H571" s="51">
        <v>16</v>
      </c>
      <c r="I571" s="51">
        <v>2</v>
      </c>
      <c r="J571" s="51">
        <v>26</v>
      </c>
      <c r="K571" s="51">
        <v>4</v>
      </c>
      <c r="L571" s="51">
        <v>32</v>
      </c>
      <c r="M571" s="51">
        <v>0</v>
      </c>
      <c r="N571" s="51">
        <v>0</v>
      </c>
      <c r="O571" s="51">
        <v>0</v>
      </c>
      <c r="P571" s="51">
        <v>0</v>
      </c>
      <c r="Q571" s="51">
        <v>5</v>
      </c>
      <c r="R571" s="51">
        <v>0</v>
      </c>
      <c r="S571" s="51">
        <v>0</v>
      </c>
      <c r="T571" s="51">
        <v>0</v>
      </c>
      <c r="U571" s="51">
        <v>0</v>
      </c>
      <c r="V571" s="51">
        <v>0</v>
      </c>
      <c r="W571" s="51">
        <v>37</v>
      </c>
      <c r="X571" s="107">
        <v>1.7662037037037E-2</v>
      </c>
      <c r="Y571">
        <v>47.162999999999997</v>
      </c>
    </row>
    <row r="572" spans="1:25" x14ac:dyDescent="0.45">
      <c r="A572" s="29" t="s">
        <v>159</v>
      </c>
      <c r="B572" s="29">
        <v>2019</v>
      </c>
      <c r="C572" s="52">
        <v>43484</v>
      </c>
      <c r="D572" s="29" t="s">
        <v>72</v>
      </c>
      <c r="E572" s="51" t="s">
        <v>340</v>
      </c>
      <c r="F572" s="51" t="s">
        <v>65</v>
      </c>
      <c r="G572" s="13">
        <f>(C572-VLOOKUP(E572,Riders!$A$2:$C$3501,2,FALSE))/365</f>
        <v>23.665753424657535</v>
      </c>
      <c r="H572" s="51">
        <v>17</v>
      </c>
      <c r="I572" s="51">
        <v>16</v>
      </c>
      <c r="J572" s="51">
        <v>6</v>
      </c>
      <c r="K572" s="51">
        <v>8</v>
      </c>
      <c r="L572" s="51">
        <v>30</v>
      </c>
      <c r="M572" s="51">
        <v>0</v>
      </c>
      <c r="N572" s="51">
        <v>0</v>
      </c>
      <c r="O572" s="51">
        <v>5</v>
      </c>
      <c r="P572" s="51">
        <v>0</v>
      </c>
      <c r="Q572" s="51">
        <v>0</v>
      </c>
      <c r="R572" s="51">
        <v>0</v>
      </c>
      <c r="S572" s="51">
        <v>0</v>
      </c>
      <c r="T572" s="51">
        <v>0</v>
      </c>
      <c r="U572" s="51">
        <v>0</v>
      </c>
      <c r="V572" s="51">
        <v>0</v>
      </c>
      <c r="W572" s="51">
        <v>35</v>
      </c>
      <c r="X572" s="107">
        <v>1.7662037037037E-2</v>
      </c>
      <c r="Y572">
        <v>47.162999999999997</v>
      </c>
    </row>
    <row r="573" spans="1:25" x14ac:dyDescent="0.45">
      <c r="A573" s="29" t="s">
        <v>159</v>
      </c>
      <c r="B573" s="29">
        <v>2019</v>
      </c>
      <c r="C573" s="52">
        <v>43484</v>
      </c>
      <c r="D573" s="29" t="s">
        <v>72</v>
      </c>
      <c r="E573" s="51" t="s">
        <v>326</v>
      </c>
      <c r="F573" s="51" t="s">
        <v>49</v>
      </c>
      <c r="G573" s="13" t="e">
        <f>(C573-VLOOKUP(E573,Riders!$A$2:$C$3501,2,FALSE))/365</f>
        <v>#N/A</v>
      </c>
      <c r="H573" s="51">
        <v>18</v>
      </c>
      <c r="I573" s="51">
        <v>6</v>
      </c>
      <c r="J573" s="51">
        <v>8</v>
      </c>
      <c r="K573" s="51">
        <v>10</v>
      </c>
      <c r="L573" s="51">
        <v>24</v>
      </c>
      <c r="M573" s="51">
        <v>0</v>
      </c>
      <c r="N573" s="51">
        <v>0</v>
      </c>
      <c r="O573" s="51">
        <v>0</v>
      </c>
      <c r="P573" s="51">
        <v>0</v>
      </c>
      <c r="Q573" s="51">
        <v>0</v>
      </c>
      <c r="R573" s="51">
        <v>0</v>
      </c>
      <c r="S573" s="51">
        <v>0</v>
      </c>
      <c r="T573" s="51">
        <v>0</v>
      </c>
      <c r="U573" s="51">
        <v>0</v>
      </c>
      <c r="V573" s="51">
        <v>0</v>
      </c>
      <c r="W573" s="51">
        <v>24</v>
      </c>
      <c r="X573" s="107">
        <v>1.7662037037037E-2</v>
      </c>
      <c r="Y573">
        <v>47.162999999999997</v>
      </c>
    </row>
    <row r="574" spans="1:25" x14ac:dyDescent="0.45">
      <c r="A574" s="29" t="s">
        <v>159</v>
      </c>
      <c r="B574" s="29">
        <v>2019</v>
      </c>
      <c r="C574" s="52">
        <v>43484</v>
      </c>
      <c r="D574" s="29" t="s">
        <v>72</v>
      </c>
      <c r="E574" s="51" t="s">
        <v>310</v>
      </c>
      <c r="F574" s="51" t="s">
        <v>158</v>
      </c>
      <c r="G574" s="13">
        <f>(C574-VLOOKUP(E574,Riders!$A$2:$C$3501,2,FALSE))/365</f>
        <v>28.663013698630138</v>
      </c>
      <c r="H574" s="51">
        <v>19</v>
      </c>
      <c r="I574" s="51">
        <v>4</v>
      </c>
      <c r="J574" s="51">
        <v>2</v>
      </c>
      <c r="K574" s="51">
        <v>12</v>
      </c>
      <c r="L574" s="51">
        <v>18</v>
      </c>
      <c r="M574" s="51">
        <v>0</v>
      </c>
      <c r="N574" s="51">
        <v>0</v>
      </c>
      <c r="O574" s="51">
        <v>3</v>
      </c>
      <c r="P574" s="51">
        <v>0</v>
      </c>
      <c r="Q574" s="51">
        <v>0</v>
      </c>
      <c r="R574" s="51">
        <v>0</v>
      </c>
      <c r="S574" s="51">
        <v>0</v>
      </c>
      <c r="T574" s="51">
        <v>0</v>
      </c>
      <c r="U574" s="51">
        <v>0</v>
      </c>
      <c r="V574" s="51">
        <v>0</v>
      </c>
      <c r="W574" s="51">
        <v>21</v>
      </c>
      <c r="X574" s="107">
        <v>1.7662037037037E-2</v>
      </c>
      <c r="Y574">
        <v>47.162999999999997</v>
      </c>
    </row>
    <row r="575" spans="1:25" x14ac:dyDescent="0.45">
      <c r="A575" s="29" t="s">
        <v>159</v>
      </c>
      <c r="B575" s="29">
        <v>2019</v>
      </c>
      <c r="C575" s="52">
        <v>43484</v>
      </c>
      <c r="D575" s="29" t="s">
        <v>72</v>
      </c>
      <c r="E575" s="51" t="s">
        <v>338</v>
      </c>
      <c r="F575" s="51" t="s">
        <v>339</v>
      </c>
      <c r="G575" s="13">
        <f>(C575-VLOOKUP(E575,Riders!$A$2:$C$3501,2,FALSE))/365</f>
        <v>29.021917808219179</v>
      </c>
      <c r="H575" s="51">
        <v>20</v>
      </c>
      <c r="I575" s="51">
        <v>1</v>
      </c>
      <c r="J575" s="51">
        <v>1</v>
      </c>
      <c r="K575" s="51">
        <v>6</v>
      </c>
      <c r="L575" s="51">
        <v>8</v>
      </c>
      <c r="M575" s="51">
        <v>0</v>
      </c>
      <c r="N575" s="51">
        <v>0</v>
      </c>
      <c r="O575" s="51">
        <v>0</v>
      </c>
      <c r="P575" s="51">
        <v>0</v>
      </c>
      <c r="Q575" s="51">
        <v>0</v>
      </c>
      <c r="R575" s="51">
        <v>0</v>
      </c>
      <c r="S575" s="51">
        <v>0</v>
      </c>
      <c r="T575" s="51">
        <v>0</v>
      </c>
      <c r="U575" s="51">
        <v>0</v>
      </c>
      <c r="V575" s="51">
        <v>0</v>
      </c>
      <c r="W575" s="51">
        <v>8</v>
      </c>
      <c r="X575" s="107">
        <v>1.7662037037037E-2</v>
      </c>
      <c r="Y575">
        <v>47.162999999999997</v>
      </c>
    </row>
    <row r="576" spans="1:25" x14ac:dyDescent="0.45">
      <c r="A576" s="29" t="s">
        <v>159</v>
      </c>
      <c r="B576" s="29">
        <v>2019</v>
      </c>
      <c r="C576" s="52">
        <v>43484</v>
      </c>
      <c r="D576" s="29" t="s">
        <v>72</v>
      </c>
      <c r="E576" s="51" t="s">
        <v>227</v>
      </c>
      <c r="F576" s="51" t="s">
        <v>53</v>
      </c>
      <c r="G576" s="13">
        <f>(C576-VLOOKUP(E576,Riders!$A$2:$C$3501,2,FALSE))/365</f>
        <v>20.906849315068492</v>
      </c>
      <c r="H576" s="51" t="s">
        <v>308</v>
      </c>
      <c r="I576" s="51">
        <v>38</v>
      </c>
      <c r="J576" s="51">
        <v>30</v>
      </c>
      <c r="K576" s="51">
        <v>4</v>
      </c>
      <c r="L576" s="51">
        <v>72</v>
      </c>
      <c r="M576" s="51">
        <v>0</v>
      </c>
      <c r="N576" s="51">
        <v>0</v>
      </c>
      <c r="O576" s="51">
        <v>0</v>
      </c>
      <c r="P576" s="51">
        <v>0</v>
      </c>
      <c r="Q576" s="51">
        <v>0</v>
      </c>
      <c r="R576" s="51">
        <v>0</v>
      </c>
      <c r="S576" s="51">
        <v>0</v>
      </c>
      <c r="T576" s="51">
        <v>0</v>
      </c>
      <c r="U576" s="51">
        <v>0</v>
      </c>
      <c r="V576" s="51">
        <v>0</v>
      </c>
      <c r="W576" s="51" t="s">
        <v>308</v>
      </c>
      <c r="X576" s="107">
        <v>1.7662037037037E-2</v>
      </c>
      <c r="Y576">
        <v>47.162999999999997</v>
      </c>
    </row>
    <row r="577" spans="1:25" x14ac:dyDescent="0.45">
      <c r="A577" s="29" t="s">
        <v>159</v>
      </c>
      <c r="B577" s="29">
        <v>2019</v>
      </c>
      <c r="C577" s="52">
        <v>43484</v>
      </c>
      <c r="D577" s="29" t="s">
        <v>72</v>
      </c>
      <c r="E577" s="51" t="s">
        <v>224</v>
      </c>
      <c r="F577" s="51" t="s">
        <v>225</v>
      </c>
      <c r="G577" s="13">
        <f>(C577-VLOOKUP(E577,Riders!$A$2:$C$3501,2,FALSE))/365</f>
        <v>19.109589041095891</v>
      </c>
      <c r="H577" s="51" t="s">
        <v>308</v>
      </c>
      <c r="I577" s="51">
        <v>10</v>
      </c>
      <c r="J577" s="51">
        <v>-40</v>
      </c>
      <c r="K577" s="51"/>
      <c r="L577" s="51"/>
      <c r="M577" s="51">
        <v>0</v>
      </c>
      <c r="N577" s="51">
        <v>0</v>
      </c>
      <c r="O577" s="51">
        <v>0</v>
      </c>
      <c r="P577" s="51">
        <v>0</v>
      </c>
      <c r="Q577" s="51">
        <v>0</v>
      </c>
      <c r="R577" s="51">
        <v>0</v>
      </c>
      <c r="S577" s="51">
        <v>0</v>
      </c>
      <c r="T577" s="51">
        <v>0</v>
      </c>
      <c r="U577" s="51">
        <v>0</v>
      </c>
      <c r="V577" s="51">
        <v>0</v>
      </c>
      <c r="W577" s="51" t="s">
        <v>308</v>
      </c>
      <c r="X577" s="107">
        <v>1.7662037037037E-2</v>
      </c>
      <c r="Y577">
        <v>47.162999999999997</v>
      </c>
    </row>
    <row r="578" spans="1:25" x14ac:dyDescent="0.45">
      <c r="A578" s="30" t="s">
        <v>181</v>
      </c>
      <c r="B578" s="30">
        <v>2018</v>
      </c>
      <c r="C578" s="49">
        <v>43449</v>
      </c>
      <c r="D578" s="30" t="s">
        <v>72</v>
      </c>
      <c r="E578" s="47" t="s">
        <v>306</v>
      </c>
      <c r="F578" s="47" t="s">
        <v>19</v>
      </c>
      <c r="G578" s="13">
        <f>(C578-VLOOKUP(E578,Riders!$A$2:$C$3501,2,FALSE))/365</f>
        <v>36.19178082191781</v>
      </c>
      <c r="H578" s="47">
        <v>1</v>
      </c>
      <c r="I578" s="47">
        <v>40</v>
      </c>
      <c r="J578" s="47">
        <v>36</v>
      </c>
      <c r="K578" s="47">
        <v>40</v>
      </c>
      <c r="L578" s="47">
        <v>116</v>
      </c>
      <c r="M578" s="47">
        <v>2</v>
      </c>
      <c r="N578" s="47">
        <v>1</v>
      </c>
      <c r="O578" s="47">
        <v>0</v>
      </c>
      <c r="P578" s="47">
        <v>0</v>
      </c>
      <c r="Q578" s="47">
        <v>0</v>
      </c>
      <c r="R578" s="47">
        <v>5</v>
      </c>
      <c r="S578" s="47">
        <v>0</v>
      </c>
      <c r="T578" s="47">
        <v>0</v>
      </c>
      <c r="U578" s="47">
        <v>0</v>
      </c>
      <c r="V578" s="47">
        <v>0</v>
      </c>
      <c r="W578" s="47">
        <v>124</v>
      </c>
      <c r="X578" s="107">
        <v>1.7511574074074072E-2</v>
      </c>
      <c r="Y578">
        <v>47.584000000000003</v>
      </c>
    </row>
    <row r="579" spans="1:25" x14ac:dyDescent="0.45">
      <c r="A579" s="30" t="s">
        <v>181</v>
      </c>
      <c r="B579" s="30">
        <v>2018</v>
      </c>
      <c r="C579" s="49">
        <v>43449</v>
      </c>
      <c r="D579" s="30" t="s">
        <v>72</v>
      </c>
      <c r="E579" s="47" t="s">
        <v>214</v>
      </c>
      <c r="F579" s="47" t="s">
        <v>67</v>
      </c>
      <c r="G579" s="13">
        <f>(C579-VLOOKUP(E579,Riders!$A$2:$C$3501,2,FALSE))/365</f>
        <v>23.991780821917807</v>
      </c>
      <c r="H579" s="47">
        <v>2</v>
      </c>
      <c r="I579" s="47">
        <v>36</v>
      </c>
      <c r="J579" s="47">
        <v>38</v>
      </c>
      <c r="K579" s="47">
        <v>34</v>
      </c>
      <c r="L579" s="47">
        <v>108</v>
      </c>
      <c r="M579" s="47">
        <v>3</v>
      </c>
      <c r="N579" s="47">
        <v>5</v>
      </c>
      <c r="O579" s="47">
        <v>0</v>
      </c>
      <c r="P579" s="47">
        <v>0</v>
      </c>
      <c r="Q579" s="47">
        <v>0</v>
      </c>
      <c r="R579" s="47">
        <v>2</v>
      </c>
      <c r="S579" s="47">
        <v>0</v>
      </c>
      <c r="T579" s="47">
        <v>0</v>
      </c>
      <c r="U579" s="47">
        <v>0</v>
      </c>
      <c r="V579" s="47">
        <v>0</v>
      </c>
      <c r="W579" s="47">
        <v>118</v>
      </c>
      <c r="X579" s="107">
        <v>1.7511574074074072E-2</v>
      </c>
      <c r="Y579">
        <v>47.584000000000003</v>
      </c>
    </row>
    <row r="580" spans="1:25" x14ac:dyDescent="0.45">
      <c r="A580" s="30" t="s">
        <v>181</v>
      </c>
      <c r="B580" s="30">
        <v>2018</v>
      </c>
      <c r="C580" s="49">
        <v>43449</v>
      </c>
      <c r="D580" s="30" t="s">
        <v>72</v>
      </c>
      <c r="E580" s="47" t="s">
        <v>307</v>
      </c>
      <c r="F580" s="47" t="s">
        <v>27</v>
      </c>
      <c r="G580" s="13">
        <f>(C580-VLOOKUP(E580,Riders!$A$2:$C$3501,2,FALSE))/365</f>
        <v>25.556164383561644</v>
      </c>
      <c r="H580" s="47">
        <v>3</v>
      </c>
      <c r="I580" s="47">
        <v>32</v>
      </c>
      <c r="J580" s="47">
        <v>34</v>
      </c>
      <c r="K580" s="47">
        <v>28</v>
      </c>
      <c r="L580" s="47">
        <v>94</v>
      </c>
      <c r="M580" s="47">
        <v>0</v>
      </c>
      <c r="N580" s="47">
        <v>2</v>
      </c>
      <c r="O580" s="47">
        <v>0</v>
      </c>
      <c r="P580" s="47">
        <v>0</v>
      </c>
      <c r="Q580" s="47">
        <v>0</v>
      </c>
      <c r="R580" s="47">
        <v>1</v>
      </c>
      <c r="S580" s="47">
        <v>5</v>
      </c>
      <c r="T580" s="47">
        <v>4</v>
      </c>
      <c r="U580" s="47">
        <v>0</v>
      </c>
      <c r="V580" s="47">
        <v>0</v>
      </c>
      <c r="W580" s="47">
        <v>106</v>
      </c>
      <c r="X580" s="107">
        <v>1.75115740740741E-2</v>
      </c>
      <c r="Y580">
        <v>47.584000000000003</v>
      </c>
    </row>
    <row r="581" spans="1:25" x14ac:dyDescent="0.45">
      <c r="A581" s="47" t="s">
        <v>181</v>
      </c>
      <c r="B581" s="47">
        <v>2018</v>
      </c>
      <c r="C581" s="49">
        <v>43449</v>
      </c>
      <c r="D581" s="47" t="s">
        <v>72</v>
      </c>
      <c r="E581" s="47" t="s">
        <v>332</v>
      </c>
      <c r="F581" s="47" t="s">
        <v>17</v>
      </c>
      <c r="G581" s="13">
        <f>(C581-VLOOKUP(E581,Riders!$A$2:$C$3501,2,FALSE))/365</f>
        <v>27.323287671232876</v>
      </c>
      <c r="H581" s="47">
        <v>4</v>
      </c>
      <c r="I581" s="47">
        <v>38</v>
      </c>
      <c r="J581" s="47">
        <v>26</v>
      </c>
      <c r="K581" s="47">
        <v>30</v>
      </c>
      <c r="L581" s="47">
        <v>94</v>
      </c>
      <c r="M581" s="47">
        <v>0</v>
      </c>
      <c r="N581" s="47">
        <v>0</v>
      </c>
      <c r="O581" s="47">
        <v>0</v>
      </c>
      <c r="P581" s="47">
        <v>0</v>
      </c>
      <c r="Q581" s="47">
        <v>0</v>
      </c>
      <c r="R581" s="47">
        <v>0</v>
      </c>
      <c r="S581" s="47">
        <v>0</v>
      </c>
      <c r="T581" s="47">
        <v>6</v>
      </c>
      <c r="U581" s="47">
        <v>0</v>
      </c>
      <c r="V581" s="47">
        <v>0</v>
      </c>
      <c r="W581" s="47">
        <v>100</v>
      </c>
      <c r="X581" s="107">
        <v>1.75115740740741E-2</v>
      </c>
      <c r="Y581">
        <v>47.584000000000003</v>
      </c>
    </row>
    <row r="582" spans="1:25" x14ac:dyDescent="0.45">
      <c r="A582" s="47" t="s">
        <v>181</v>
      </c>
      <c r="B582" s="47">
        <v>2018</v>
      </c>
      <c r="C582" s="49">
        <v>43449</v>
      </c>
      <c r="D582" s="47" t="s">
        <v>72</v>
      </c>
      <c r="E582" s="47" t="s">
        <v>343</v>
      </c>
      <c r="F582" s="47" t="s">
        <v>25</v>
      </c>
      <c r="G582" s="13">
        <f>(C582-VLOOKUP(E582,Riders!$A$2:$C$3501,2,FALSE))/365</f>
        <v>24.287671232876711</v>
      </c>
      <c r="H582" s="47">
        <v>5</v>
      </c>
      <c r="I582" s="47">
        <v>34</v>
      </c>
      <c r="J582" s="47">
        <v>28</v>
      </c>
      <c r="K582" s="47">
        <v>20</v>
      </c>
      <c r="L582" s="47">
        <v>82</v>
      </c>
      <c r="M582" s="47">
        <v>1</v>
      </c>
      <c r="N582" s="47">
        <v>0</v>
      </c>
      <c r="O582" s="47">
        <v>2</v>
      </c>
      <c r="P582" s="47">
        <v>0</v>
      </c>
      <c r="Q582" s="47">
        <v>0</v>
      </c>
      <c r="R582" s="47">
        <v>0</v>
      </c>
      <c r="S582" s="47">
        <v>0</v>
      </c>
      <c r="T582" s="47">
        <v>0</v>
      </c>
      <c r="U582" s="47">
        <v>0</v>
      </c>
      <c r="V582" s="47">
        <v>0</v>
      </c>
      <c r="W582" s="47">
        <v>85</v>
      </c>
      <c r="X582" s="107">
        <v>1.75115740740741E-2</v>
      </c>
      <c r="Y582">
        <v>47.584000000000003</v>
      </c>
    </row>
    <row r="583" spans="1:25" x14ac:dyDescent="0.45">
      <c r="A583" s="47" t="s">
        <v>181</v>
      </c>
      <c r="B583" s="47">
        <v>2018</v>
      </c>
      <c r="C583" s="49">
        <v>43449</v>
      </c>
      <c r="D583" s="47" t="s">
        <v>72</v>
      </c>
      <c r="E583" s="47" t="s">
        <v>221</v>
      </c>
      <c r="F583" s="47" t="s">
        <v>40</v>
      </c>
      <c r="G583" s="13">
        <f>(C583-VLOOKUP(E583,Riders!$A$2:$C$3501,2,FALSE))/365</f>
        <v>21.695890410958903</v>
      </c>
      <c r="H583" s="47">
        <v>6</v>
      </c>
      <c r="I583" s="47">
        <v>30</v>
      </c>
      <c r="J583" s="47">
        <v>30</v>
      </c>
      <c r="K583" s="47">
        <v>8</v>
      </c>
      <c r="L583" s="47">
        <v>68</v>
      </c>
      <c r="M583" s="47">
        <v>0</v>
      </c>
      <c r="N583" s="47">
        <v>0</v>
      </c>
      <c r="O583" s="47">
        <v>0</v>
      </c>
      <c r="P583" s="47">
        <v>5</v>
      </c>
      <c r="Q583" s="47">
        <v>5</v>
      </c>
      <c r="R583" s="47">
        <v>0</v>
      </c>
      <c r="S583" s="47">
        <v>3</v>
      </c>
      <c r="T583" s="47">
        <v>0</v>
      </c>
      <c r="U583" s="47">
        <v>0</v>
      </c>
      <c r="V583" s="47">
        <v>0</v>
      </c>
      <c r="W583" s="47">
        <v>81</v>
      </c>
      <c r="X583" s="107">
        <v>1.75115740740741E-2</v>
      </c>
      <c r="Y583">
        <v>47.584000000000003</v>
      </c>
    </row>
    <row r="584" spans="1:25" x14ac:dyDescent="0.45">
      <c r="A584" s="47" t="s">
        <v>181</v>
      </c>
      <c r="B584" s="47">
        <v>2018</v>
      </c>
      <c r="C584" s="49">
        <v>43449</v>
      </c>
      <c r="D584" s="47" t="s">
        <v>72</v>
      </c>
      <c r="E584" s="47" t="s">
        <v>236</v>
      </c>
      <c r="F584" s="47" t="s">
        <v>51</v>
      </c>
      <c r="G584" s="13">
        <f>(C584-VLOOKUP(E584,Riders!$A$2:$C$3501,2,FALSE))/365</f>
        <v>23.112328767123287</v>
      </c>
      <c r="H584" s="47">
        <v>7</v>
      </c>
      <c r="I584" s="47">
        <v>12</v>
      </c>
      <c r="J584" s="47">
        <v>24</v>
      </c>
      <c r="K584" s="47">
        <v>36</v>
      </c>
      <c r="L584" s="47">
        <v>72</v>
      </c>
      <c r="M584" s="47">
        <v>0</v>
      </c>
      <c r="N584" s="47">
        <v>0</v>
      </c>
      <c r="O584" s="47">
        <v>1</v>
      </c>
      <c r="P584" s="47">
        <v>0</v>
      </c>
      <c r="Q584" s="47">
        <v>0</v>
      </c>
      <c r="R584" s="47">
        <v>0</v>
      </c>
      <c r="S584" s="47">
        <v>0</v>
      </c>
      <c r="T584" s="47">
        <v>2</v>
      </c>
      <c r="U584" s="47">
        <v>0</v>
      </c>
      <c r="V584" s="47">
        <v>0</v>
      </c>
      <c r="W584" s="47">
        <v>75</v>
      </c>
      <c r="X584" s="107">
        <v>1.75115740740741E-2</v>
      </c>
      <c r="Y584">
        <v>47.584000000000003</v>
      </c>
    </row>
    <row r="585" spans="1:25" x14ac:dyDescent="0.45">
      <c r="A585" s="47" t="s">
        <v>181</v>
      </c>
      <c r="B585" s="47">
        <v>2018</v>
      </c>
      <c r="C585" s="49">
        <v>43449</v>
      </c>
      <c r="D585" s="47" t="s">
        <v>72</v>
      </c>
      <c r="E585" s="47" t="s">
        <v>346</v>
      </c>
      <c r="F585" s="47" t="s">
        <v>36</v>
      </c>
      <c r="G585" s="13">
        <f>(C585-VLOOKUP(E585,Riders!$A$2:$C$3501,2,FALSE))/365</f>
        <v>25.972602739726028</v>
      </c>
      <c r="H585" s="47">
        <v>8</v>
      </c>
      <c r="I585" s="47">
        <v>2</v>
      </c>
      <c r="J585" s="47">
        <v>18</v>
      </c>
      <c r="K585" s="47">
        <v>38</v>
      </c>
      <c r="L585" s="47">
        <v>58</v>
      </c>
      <c r="M585" s="47">
        <v>0</v>
      </c>
      <c r="N585" s="47">
        <v>0</v>
      </c>
      <c r="O585" s="47">
        <v>3</v>
      </c>
      <c r="P585" s="47">
        <v>0</v>
      </c>
      <c r="Q585" s="47">
        <v>3</v>
      </c>
      <c r="R585" s="47">
        <v>0</v>
      </c>
      <c r="S585" s="47">
        <v>0</v>
      </c>
      <c r="T585" s="47">
        <v>10</v>
      </c>
      <c r="U585" s="47">
        <v>0</v>
      </c>
      <c r="V585" s="47">
        <v>0</v>
      </c>
      <c r="W585" s="47">
        <v>74</v>
      </c>
      <c r="X585" s="107">
        <v>1.75115740740741E-2</v>
      </c>
      <c r="Y585">
        <v>47.584000000000003</v>
      </c>
    </row>
    <row r="586" spans="1:25" x14ac:dyDescent="0.45">
      <c r="A586" s="47" t="s">
        <v>181</v>
      </c>
      <c r="B586" s="47">
        <v>2018</v>
      </c>
      <c r="C586" s="49">
        <v>43449</v>
      </c>
      <c r="D586" s="47" t="s">
        <v>72</v>
      </c>
      <c r="E586" s="47" t="s">
        <v>344</v>
      </c>
      <c r="F586" s="47" t="s">
        <v>118</v>
      </c>
      <c r="G586" s="13" t="e">
        <f>(C586-VLOOKUP(E586,Riders!$A$2:$C$3501,2,FALSE))/365</f>
        <v>#N/A</v>
      </c>
      <c r="H586" s="47">
        <v>9</v>
      </c>
      <c r="I586" s="47">
        <v>28</v>
      </c>
      <c r="J586" s="47">
        <v>14</v>
      </c>
      <c r="K586" s="47">
        <v>32</v>
      </c>
      <c r="L586" s="47">
        <v>74</v>
      </c>
      <c r="M586" s="47">
        <v>0</v>
      </c>
      <c r="N586" s="47">
        <v>0</v>
      </c>
      <c r="O586" s="47">
        <v>0</v>
      </c>
      <c r="P586" s="47">
        <v>0</v>
      </c>
      <c r="Q586" s="47">
        <v>0</v>
      </c>
      <c r="R586" s="47">
        <v>0</v>
      </c>
      <c r="S586" s="47">
        <v>0</v>
      </c>
      <c r="T586" s="47">
        <v>0</v>
      </c>
      <c r="U586" s="47">
        <v>0</v>
      </c>
      <c r="V586" s="47">
        <v>0</v>
      </c>
      <c r="W586" s="47">
        <v>74</v>
      </c>
      <c r="X586" s="107">
        <v>1.75115740740741E-2</v>
      </c>
      <c r="Y586">
        <v>47.584000000000003</v>
      </c>
    </row>
    <row r="587" spans="1:25" x14ac:dyDescent="0.45">
      <c r="A587" s="47" t="s">
        <v>181</v>
      </c>
      <c r="B587" s="47">
        <v>2018</v>
      </c>
      <c r="C587" s="49">
        <v>43449</v>
      </c>
      <c r="D587" s="47" t="s">
        <v>72</v>
      </c>
      <c r="E587" s="47" t="s">
        <v>276</v>
      </c>
      <c r="F587" s="47" t="s">
        <v>120</v>
      </c>
      <c r="G587" s="13" t="e">
        <f>(C587-VLOOKUP(E587,Riders!$A$2:$C$3501,2,FALSE))/365</f>
        <v>#N/A</v>
      </c>
      <c r="H587" s="47">
        <v>10</v>
      </c>
      <c r="I587" s="47">
        <v>24</v>
      </c>
      <c r="J587" s="47">
        <v>32</v>
      </c>
      <c r="K587" s="47">
        <v>18</v>
      </c>
      <c r="L587" s="47">
        <v>74</v>
      </c>
      <c r="M587" s="47">
        <v>0</v>
      </c>
      <c r="N587" s="47">
        <v>0</v>
      </c>
      <c r="O587" s="47">
        <v>0</v>
      </c>
      <c r="P587" s="47">
        <v>0</v>
      </c>
      <c r="Q587" s="47">
        <v>0</v>
      </c>
      <c r="R587" s="47">
        <v>0</v>
      </c>
      <c r="S587" s="47">
        <v>0</v>
      </c>
      <c r="T587" s="47">
        <v>0</v>
      </c>
      <c r="U587" s="47">
        <v>0</v>
      </c>
      <c r="V587" s="47">
        <v>0</v>
      </c>
      <c r="W587" s="47">
        <v>74</v>
      </c>
      <c r="X587" s="107">
        <v>1.75115740740741E-2</v>
      </c>
      <c r="Y587">
        <v>47.584000000000003</v>
      </c>
    </row>
    <row r="588" spans="1:25" x14ac:dyDescent="0.45">
      <c r="A588" s="47" t="s">
        <v>181</v>
      </c>
      <c r="B588" s="47">
        <v>2018</v>
      </c>
      <c r="C588" s="49">
        <v>43449</v>
      </c>
      <c r="D588" s="47" t="s">
        <v>72</v>
      </c>
      <c r="E588" s="47" t="s">
        <v>299</v>
      </c>
      <c r="F588" s="47" t="s">
        <v>38</v>
      </c>
      <c r="G588" s="13">
        <f>(C588-VLOOKUP(E588,Riders!$A$2:$C$3501,2,FALSE))/365</f>
        <v>26.306849315068494</v>
      </c>
      <c r="H588" s="47">
        <v>11</v>
      </c>
      <c r="I588" s="47">
        <v>26</v>
      </c>
      <c r="J588" s="47">
        <v>20</v>
      </c>
      <c r="K588" s="47">
        <v>14</v>
      </c>
      <c r="L588" s="47">
        <v>60</v>
      </c>
      <c r="M588" s="47">
        <v>0</v>
      </c>
      <c r="N588" s="47">
        <v>0</v>
      </c>
      <c r="O588" s="47">
        <v>0</v>
      </c>
      <c r="P588" s="47">
        <v>0</v>
      </c>
      <c r="Q588" s="47">
        <v>0</v>
      </c>
      <c r="R588" s="47">
        <v>0</v>
      </c>
      <c r="S588" s="47">
        <v>2</v>
      </c>
      <c r="T588" s="47">
        <v>0</v>
      </c>
      <c r="U588" s="47">
        <v>0</v>
      </c>
      <c r="V588" s="47">
        <v>0</v>
      </c>
      <c r="W588" s="47">
        <v>62</v>
      </c>
      <c r="X588" s="107">
        <v>1.75115740740741E-2</v>
      </c>
      <c r="Y588">
        <v>47.584000000000003</v>
      </c>
    </row>
    <row r="589" spans="1:25" x14ac:dyDescent="0.45">
      <c r="A589" s="47" t="s">
        <v>181</v>
      </c>
      <c r="B589" s="47">
        <v>2018</v>
      </c>
      <c r="C589" s="49">
        <v>43449</v>
      </c>
      <c r="D589" s="47" t="s">
        <v>72</v>
      </c>
      <c r="E589" s="47" t="s">
        <v>2331</v>
      </c>
      <c r="F589" s="47" t="s">
        <v>44</v>
      </c>
      <c r="G589" s="13">
        <f>(C589-VLOOKUP(E589,Riders!$A$2:$C$3501,2,FALSE))/365</f>
        <v>22.032876712328768</v>
      </c>
      <c r="H589" s="47">
        <v>12</v>
      </c>
      <c r="I589" s="47">
        <v>4</v>
      </c>
      <c r="J589" s="47">
        <v>40</v>
      </c>
      <c r="K589" s="47">
        <v>12</v>
      </c>
      <c r="L589" s="47">
        <v>56</v>
      </c>
      <c r="M589" s="47">
        <v>0</v>
      </c>
      <c r="N589" s="47">
        <v>3</v>
      </c>
      <c r="O589" s="47">
        <v>0</v>
      </c>
      <c r="P589" s="47">
        <v>0</v>
      </c>
      <c r="Q589" s="47">
        <v>0</v>
      </c>
      <c r="R589" s="47">
        <v>0</v>
      </c>
      <c r="S589" s="47">
        <v>0</v>
      </c>
      <c r="T589" s="47">
        <v>0</v>
      </c>
      <c r="U589" s="47">
        <v>0</v>
      </c>
      <c r="V589" s="47">
        <v>0</v>
      </c>
      <c r="W589" s="47">
        <v>59</v>
      </c>
      <c r="X589" s="107">
        <v>1.75115740740741E-2</v>
      </c>
      <c r="Y589">
        <v>47.584000000000003</v>
      </c>
    </row>
    <row r="590" spans="1:25" x14ac:dyDescent="0.45">
      <c r="A590" s="47" t="s">
        <v>181</v>
      </c>
      <c r="B590" s="47">
        <v>2018</v>
      </c>
      <c r="C590" s="49">
        <v>43449</v>
      </c>
      <c r="D590" s="47" t="s">
        <v>72</v>
      </c>
      <c r="E590" s="1" t="s">
        <v>331</v>
      </c>
      <c r="F590" s="47" t="s">
        <v>56</v>
      </c>
      <c r="G590" s="13">
        <f>(C590-VLOOKUP(E590,Riders!$A$2:$C$3501,2,FALSE))/365</f>
        <v>26.654794520547945</v>
      </c>
      <c r="H590" s="47">
        <v>13</v>
      </c>
      <c r="I590" s="47">
        <v>16</v>
      </c>
      <c r="J590" s="47">
        <v>22</v>
      </c>
      <c r="K590" s="47">
        <v>16</v>
      </c>
      <c r="L590" s="47">
        <v>54</v>
      </c>
      <c r="M590" s="47">
        <v>0</v>
      </c>
      <c r="N590" s="47">
        <v>0</v>
      </c>
      <c r="O590" s="47">
        <v>0</v>
      </c>
      <c r="P590" s="47">
        <v>3</v>
      </c>
      <c r="Q590" s="47">
        <v>0</v>
      </c>
      <c r="R590" s="47">
        <v>0</v>
      </c>
      <c r="S590" s="47">
        <v>0</v>
      </c>
      <c r="T590" s="47">
        <v>0</v>
      </c>
      <c r="U590" s="47">
        <v>0</v>
      </c>
      <c r="V590" s="47">
        <v>0</v>
      </c>
      <c r="W590" s="47">
        <v>57</v>
      </c>
      <c r="X590" s="107">
        <v>1.75115740740741E-2</v>
      </c>
      <c r="Y590">
        <v>47.584000000000003</v>
      </c>
    </row>
    <row r="591" spans="1:25" x14ac:dyDescent="0.45">
      <c r="A591" s="47" t="s">
        <v>181</v>
      </c>
      <c r="B591" s="47">
        <v>2018</v>
      </c>
      <c r="C591" s="49">
        <v>43449</v>
      </c>
      <c r="D591" s="47" t="s">
        <v>72</v>
      </c>
      <c r="E591" s="47" t="s">
        <v>222</v>
      </c>
      <c r="F591" s="47" t="s">
        <v>223</v>
      </c>
      <c r="G591" s="13">
        <f>(C591-VLOOKUP(E591,Riders!$A$2:$C$3501,2,FALSE))/365</f>
        <v>19.449315068493149</v>
      </c>
      <c r="H591" s="47">
        <v>14</v>
      </c>
      <c r="I591" s="47">
        <v>10</v>
      </c>
      <c r="J591" s="47">
        <v>16</v>
      </c>
      <c r="K591" s="47">
        <v>26</v>
      </c>
      <c r="L591" s="47">
        <v>52</v>
      </c>
      <c r="M591" s="47">
        <v>0</v>
      </c>
      <c r="N591" s="47">
        <v>0</v>
      </c>
      <c r="O591" s="47">
        <v>0</v>
      </c>
      <c r="P591" s="47">
        <v>2</v>
      </c>
      <c r="Q591" s="47">
        <v>0</v>
      </c>
      <c r="R591" s="47">
        <v>0</v>
      </c>
      <c r="S591" s="47">
        <v>0</v>
      </c>
      <c r="T591" s="47">
        <v>0</v>
      </c>
      <c r="U591" s="47">
        <v>0</v>
      </c>
      <c r="V591" s="47">
        <v>0</v>
      </c>
      <c r="W591" s="47">
        <v>54</v>
      </c>
      <c r="X591" s="107">
        <v>1.75115740740741E-2</v>
      </c>
      <c r="Y591">
        <v>47.584000000000003</v>
      </c>
    </row>
    <row r="592" spans="1:25" x14ac:dyDescent="0.45">
      <c r="A592" s="47" t="s">
        <v>181</v>
      </c>
      <c r="B592" s="47">
        <v>2018</v>
      </c>
      <c r="C592" s="49">
        <v>43449</v>
      </c>
      <c r="D592" s="47" t="s">
        <v>72</v>
      </c>
      <c r="E592" s="47" t="s">
        <v>324</v>
      </c>
      <c r="F592" s="47" t="s">
        <v>61</v>
      </c>
      <c r="G592" s="13">
        <f>(C592-VLOOKUP(E592,Riders!$A$2:$C$3501,2,FALSE))/365</f>
        <v>25.246575342465754</v>
      </c>
      <c r="H592" s="47">
        <v>15</v>
      </c>
      <c r="I592" s="47">
        <v>20</v>
      </c>
      <c r="J592" s="47">
        <v>6</v>
      </c>
      <c r="K592" s="47">
        <v>24</v>
      </c>
      <c r="L592" s="47">
        <v>50</v>
      </c>
      <c r="M592" s="47">
        <v>0</v>
      </c>
      <c r="N592" s="47">
        <v>0</v>
      </c>
      <c r="O592" s="47">
        <v>0</v>
      </c>
      <c r="P592" s="47">
        <v>0</v>
      </c>
      <c r="Q592" s="47">
        <v>0</v>
      </c>
      <c r="R592" s="47">
        <v>0</v>
      </c>
      <c r="S592" s="47">
        <v>0</v>
      </c>
      <c r="T592" s="47">
        <v>0</v>
      </c>
      <c r="U592" s="47">
        <v>0</v>
      </c>
      <c r="V592" s="47">
        <v>0</v>
      </c>
      <c r="W592" s="47">
        <v>50</v>
      </c>
      <c r="X592" s="107">
        <v>1.75115740740741E-2</v>
      </c>
      <c r="Y592">
        <v>47.584000000000003</v>
      </c>
    </row>
    <row r="593" spans="1:25" x14ac:dyDescent="0.45">
      <c r="A593" s="47" t="s">
        <v>181</v>
      </c>
      <c r="B593" s="47">
        <v>2018</v>
      </c>
      <c r="C593" s="49">
        <v>43449</v>
      </c>
      <c r="D593" s="47" t="s">
        <v>72</v>
      </c>
      <c r="E593" s="47" t="s">
        <v>303</v>
      </c>
      <c r="F593" s="47" t="s">
        <v>232</v>
      </c>
      <c r="G593" s="13">
        <f>(C593-VLOOKUP(E593,Riders!$A$2:$C$3501,2,FALSE))/365</f>
        <v>24.523287671232875</v>
      </c>
      <c r="H593" s="47">
        <v>16</v>
      </c>
      <c r="I593" s="47">
        <v>18</v>
      </c>
      <c r="J593" s="47">
        <v>8</v>
      </c>
      <c r="K593" s="47">
        <v>22</v>
      </c>
      <c r="L593" s="47">
        <v>48</v>
      </c>
      <c r="M593" s="47">
        <v>0</v>
      </c>
      <c r="N593" s="47">
        <v>0</v>
      </c>
      <c r="O593" s="47">
        <v>0</v>
      </c>
      <c r="P593" s="47">
        <v>0</v>
      </c>
      <c r="Q593" s="47">
        <v>0</v>
      </c>
      <c r="R593" s="47">
        <v>0</v>
      </c>
      <c r="S593" s="47">
        <v>1</v>
      </c>
      <c r="T593" s="47">
        <v>0</v>
      </c>
      <c r="U593" s="47">
        <v>0</v>
      </c>
      <c r="V593" s="47">
        <v>0</v>
      </c>
      <c r="W593" s="47">
        <v>49</v>
      </c>
      <c r="X593" s="107">
        <v>1.75115740740741E-2</v>
      </c>
      <c r="Y593">
        <v>47.584000000000003</v>
      </c>
    </row>
    <row r="594" spans="1:25" x14ac:dyDescent="0.45">
      <c r="A594" s="47" t="s">
        <v>181</v>
      </c>
      <c r="B594" s="47">
        <v>2018</v>
      </c>
      <c r="C594" s="49">
        <v>43449</v>
      </c>
      <c r="D594" s="47" t="s">
        <v>72</v>
      </c>
      <c r="E594" s="47" t="s">
        <v>345</v>
      </c>
      <c r="F594" s="47" t="s">
        <v>53</v>
      </c>
      <c r="G594" s="13">
        <f>(C594-VLOOKUP(E594,Riders!$A$2:$C$3501,2,FALSE))/365</f>
        <v>25.728767123287671</v>
      </c>
      <c r="H594" s="47">
        <v>17</v>
      </c>
      <c r="I594" s="47">
        <v>6</v>
      </c>
      <c r="J594" s="47">
        <v>12</v>
      </c>
      <c r="K594" s="47">
        <v>4</v>
      </c>
      <c r="L594" s="47">
        <v>22</v>
      </c>
      <c r="M594" s="47">
        <v>0</v>
      </c>
      <c r="N594" s="47">
        <v>0</v>
      </c>
      <c r="O594" s="47">
        <v>5</v>
      </c>
      <c r="P594" s="47">
        <v>0</v>
      </c>
      <c r="Q594" s="47">
        <v>0</v>
      </c>
      <c r="R594" s="47">
        <v>3</v>
      </c>
      <c r="S594" s="47">
        <v>0</v>
      </c>
      <c r="T594" s="47">
        <v>0</v>
      </c>
      <c r="U594" s="47">
        <v>0</v>
      </c>
      <c r="V594" s="47">
        <v>0</v>
      </c>
      <c r="W594" s="47">
        <v>30</v>
      </c>
      <c r="X594" s="107">
        <v>1.75115740740741E-2</v>
      </c>
      <c r="Y594">
        <v>47.584000000000003</v>
      </c>
    </row>
    <row r="595" spans="1:25" x14ac:dyDescent="0.45">
      <c r="A595" s="47" t="s">
        <v>181</v>
      </c>
      <c r="B595" s="47">
        <v>2018</v>
      </c>
      <c r="C595" s="49">
        <v>43449</v>
      </c>
      <c r="D595" s="47" t="s">
        <v>72</v>
      </c>
      <c r="E595" s="47" t="s">
        <v>228</v>
      </c>
      <c r="F595" s="47" t="s">
        <v>15</v>
      </c>
      <c r="G595" s="13">
        <f>(C595-VLOOKUP(E595,Riders!$A$2:$C$3501,2,FALSE))/365</f>
        <v>19.468493150684932</v>
      </c>
      <c r="H595" s="47">
        <v>18</v>
      </c>
      <c r="I595" s="47">
        <v>14</v>
      </c>
      <c r="J595" s="47">
        <v>1</v>
      </c>
      <c r="K595" s="47">
        <v>10</v>
      </c>
      <c r="L595" s="47">
        <v>25</v>
      </c>
      <c r="M595" s="47">
        <v>0</v>
      </c>
      <c r="N595" s="47">
        <v>0</v>
      </c>
      <c r="O595" s="47">
        <v>0</v>
      </c>
      <c r="P595" s="47">
        <v>0</v>
      </c>
      <c r="Q595" s="47">
        <v>0</v>
      </c>
      <c r="R595" s="47">
        <v>0</v>
      </c>
      <c r="S595" s="47">
        <v>0</v>
      </c>
      <c r="T595" s="47">
        <v>0</v>
      </c>
      <c r="U595" s="47">
        <v>0</v>
      </c>
      <c r="V595" s="47">
        <v>0</v>
      </c>
      <c r="W595" s="47">
        <v>25</v>
      </c>
      <c r="X595" s="107">
        <v>1.75115740740741E-2</v>
      </c>
      <c r="Y595">
        <v>47.584000000000003</v>
      </c>
    </row>
    <row r="596" spans="1:25" x14ac:dyDescent="0.45">
      <c r="A596" s="47" t="s">
        <v>181</v>
      </c>
      <c r="B596" s="47">
        <v>2018</v>
      </c>
      <c r="C596" s="49">
        <v>43449</v>
      </c>
      <c r="D596" s="47" t="s">
        <v>72</v>
      </c>
      <c r="E596" s="47" t="s">
        <v>219</v>
      </c>
      <c r="F596" s="47" t="s">
        <v>220</v>
      </c>
      <c r="G596" s="13">
        <f>(C596-VLOOKUP(E596,Riders!$A$2:$C$3501,2,FALSE))/365</f>
        <v>26.315068493150687</v>
      </c>
      <c r="H596" s="47">
        <v>19</v>
      </c>
      <c r="I596" s="47">
        <v>1</v>
      </c>
      <c r="J596" s="47">
        <v>4</v>
      </c>
      <c r="K596" s="47">
        <v>2</v>
      </c>
      <c r="L596" s="47">
        <v>7</v>
      </c>
      <c r="M596" s="47">
        <v>5</v>
      </c>
      <c r="N596" s="47">
        <v>0</v>
      </c>
      <c r="O596" s="47">
        <v>0</v>
      </c>
      <c r="P596" s="47">
        <v>1</v>
      </c>
      <c r="Q596" s="47">
        <v>1</v>
      </c>
      <c r="R596" s="47">
        <v>0</v>
      </c>
      <c r="S596" s="47">
        <v>0</v>
      </c>
      <c r="T596" s="47">
        <v>0</v>
      </c>
      <c r="U596" s="47">
        <v>0</v>
      </c>
      <c r="V596" s="47">
        <v>0</v>
      </c>
      <c r="W596" s="47">
        <v>14</v>
      </c>
      <c r="X596" s="107">
        <v>1.75115740740741E-2</v>
      </c>
      <c r="Y596">
        <v>47.584000000000003</v>
      </c>
    </row>
    <row r="597" spans="1:25" x14ac:dyDescent="0.45">
      <c r="A597" s="47" t="s">
        <v>181</v>
      </c>
      <c r="B597" s="47">
        <v>2018</v>
      </c>
      <c r="C597" s="49">
        <v>43449</v>
      </c>
      <c r="D597" s="47" t="s">
        <v>72</v>
      </c>
      <c r="E597" s="47" t="s">
        <v>347</v>
      </c>
      <c r="F597" s="47" t="s">
        <v>31</v>
      </c>
      <c r="G597" s="13">
        <f>(C597-VLOOKUP(E597,Riders!$A$2:$C$3501,2,FALSE))/365</f>
        <v>30.227397260273971</v>
      </c>
      <c r="H597" s="47">
        <v>20</v>
      </c>
      <c r="I597" s="47">
        <v>1</v>
      </c>
      <c r="J597" s="47">
        <v>10</v>
      </c>
      <c r="K597" s="47">
        <v>1</v>
      </c>
      <c r="L597" s="47">
        <v>12</v>
      </c>
      <c r="M597" s="47">
        <v>0</v>
      </c>
      <c r="N597" s="47">
        <v>0</v>
      </c>
      <c r="O597" s="47">
        <v>0</v>
      </c>
      <c r="P597" s="47">
        <v>0</v>
      </c>
      <c r="Q597" s="47">
        <v>0</v>
      </c>
      <c r="R597" s="47">
        <v>0</v>
      </c>
      <c r="S597" s="47">
        <v>0</v>
      </c>
      <c r="T597" s="47">
        <v>0</v>
      </c>
      <c r="U597" s="47">
        <v>0</v>
      </c>
      <c r="V597" s="47">
        <v>0</v>
      </c>
      <c r="W597" s="47">
        <v>12</v>
      </c>
      <c r="X597" s="107">
        <v>1.75115740740741E-2</v>
      </c>
      <c r="Y597">
        <v>47.584000000000003</v>
      </c>
    </row>
    <row r="598" spans="1:25" x14ac:dyDescent="0.45">
      <c r="A598" s="47" t="s">
        <v>181</v>
      </c>
      <c r="B598" s="47">
        <v>2018</v>
      </c>
      <c r="C598" s="49">
        <v>43449</v>
      </c>
      <c r="D598" s="47" t="s">
        <v>72</v>
      </c>
      <c r="E598" s="47" t="s">
        <v>296</v>
      </c>
      <c r="F598" s="47" t="s">
        <v>49</v>
      </c>
      <c r="G598" s="13" t="e">
        <f>(C598-VLOOKUP(E598,Riders!$A$2:$C$3501,2,FALSE))/365</f>
        <v>#N/A</v>
      </c>
      <c r="H598" s="47">
        <v>21</v>
      </c>
      <c r="I598" s="47">
        <v>8</v>
      </c>
      <c r="J598" s="47">
        <v>2</v>
      </c>
      <c r="K598" s="47">
        <v>1</v>
      </c>
      <c r="L598" s="47">
        <v>11</v>
      </c>
      <c r="M598" s="47">
        <v>0</v>
      </c>
      <c r="N598" s="47">
        <v>0</v>
      </c>
      <c r="O598" s="47">
        <v>0</v>
      </c>
      <c r="P598" s="47">
        <v>0</v>
      </c>
      <c r="Q598" s="47">
        <v>0</v>
      </c>
      <c r="R598" s="47">
        <v>0</v>
      </c>
      <c r="S598" s="47">
        <v>0</v>
      </c>
      <c r="T598" s="47">
        <v>0</v>
      </c>
      <c r="U598" s="47">
        <v>0</v>
      </c>
      <c r="V598" s="47">
        <v>0</v>
      </c>
      <c r="W598" s="47">
        <v>11</v>
      </c>
      <c r="X598" s="107">
        <v>1.75115740740741E-2</v>
      </c>
      <c r="Y598">
        <v>47.584000000000003</v>
      </c>
    </row>
    <row r="599" spans="1:25" x14ac:dyDescent="0.45">
      <c r="A599" s="47" t="s">
        <v>181</v>
      </c>
      <c r="B599" s="47">
        <v>2018</v>
      </c>
      <c r="C599" s="49">
        <v>43449</v>
      </c>
      <c r="D599" s="47" t="s">
        <v>72</v>
      </c>
      <c r="E599" s="47" t="s">
        <v>242</v>
      </c>
      <c r="F599" s="47" t="s">
        <v>243</v>
      </c>
      <c r="G599" s="13">
        <f>(C599-VLOOKUP(E599,Riders!$A$2:$C$3501,2,FALSE))/365</f>
        <v>24.041095890410958</v>
      </c>
      <c r="H599" s="47">
        <v>22</v>
      </c>
      <c r="I599" s="47">
        <v>1</v>
      </c>
      <c r="J599" s="47">
        <v>1</v>
      </c>
      <c r="K599" s="47">
        <v>1</v>
      </c>
      <c r="L599" s="47">
        <v>3</v>
      </c>
      <c r="M599" s="47">
        <v>0</v>
      </c>
      <c r="N599" s="47">
        <v>0</v>
      </c>
      <c r="O599" s="47">
        <v>0</v>
      </c>
      <c r="P599" s="47">
        <v>0</v>
      </c>
      <c r="Q599" s="47">
        <v>2</v>
      </c>
      <c r="R599" s="47">
        <v>0</v>
      </c>
      <c r="S599" s="47">
        <v>0</v>
      </c>
      <c r="T599" s="47">
        <v>0</v>
      </c>
      <c r="U599" s="47">
        <v>0</v>
      </c>
      <c r="V599" s="47">
        <v>0</v>
      </c>
      <c r="W599" s="47">
        <v>5</v>
      </c>
      <c r="X599" s="107">
        <v>1.75115740740741E-2</v>
      </c>
      <c r="Y599">
        <v>47.584000000000003</v>
      </c>
    </row>
    <row r="600" spans="1:25" x14ac:dyDescent="0.45">
      <c r="A600" s="47" t="s">
        <v>181</v>
      </c>
      <c r="B600" s="47">
        <v>2018</v>
      </c>
      <c r="C600" s="49">
        <v>43449</v>
      </c>
      <c r="D600" s="47" t="s">
        <v>72</v>
      </c>
      <c r="E600" s="47" t="s">
        <v>348</v>
      </c>
      <c r="F600" s="47" t="s">
        <v>65</v>
      </c>
      <c r="G600" s="13">
        <f>(C600-VLOOKUP(E600,Riders!$A$2:$C$3501,2,FALSE))/365</f>
        <v>25.791780821917808</v>
      </c>
      <c r="H600" s="47">
        <v>23</v>
      </c>
      <c r="I600" s="47">
        <v>1</v>
      </c>
      <c r="J600" s="47">
        <v>1</v>
      </c>
      <c r="K600" s="47">
        <v>1</v>
      </c>
      <c r="L600" s="47">
        <v>3</v>
      </c>
      <c r="M600" s="47">
        <v>0</v>
      </c>
      <c r="N600" s="47">
        <v>0</v>
      </c>
      <c r="O600" s="47">
        <v>0</v>
      </c>
      <c r="P600" s="47">
        <v>0</v>
      </c>
      <c r="Q600" s="47">
        <v>0</v>
      </c>
      <c r="R600" s="47">
        <v>0</v>
      </c>
      <c r="S600" s="47">
        <v>0</v>
      </c>
      <c r="T600" s="47">
        <v>0</v>
      </c>
      <c r="U600" s="47">
        <v>0</v>
      </c>
      <c r="V600" s="47">
        <v>0</v>
      </c>
      <c r="W600" s="47">
        <v>3</v>
      </c>
      <c r="X600" s="107">
        <v>1.75115740740741E-2</v>
      </c>
      <c r="Y600">
        <v>47.584000000000003</v>
      </c>
    </row>
    <row r="601" spans="1:25" x14ac:dyDescent="0.45">
      <c r="A601" s="47" t="s">
        <v>181</v>
      </c>
      <c r="B601" s="47">
        <v>2018</v>
      </c>
      <c r="C601" s="49">
        <v>43449</v>
      </c>
      <c r="D601" s="47" t="s">
        <v>72</v>
      </c>
      <c r="E601" s="47" t="s">
        <v>317</v>
      </c>
      <c r="F601" s="47" t="s">
        <v>230</v>
      </c>
      <c r="G601" s="13" t="e">
        <f>(C601-VLOOKUP(E601,Riders!$A$2:$C$3501,2,FALSE))/365</f>
        <v>#N/A</v>
      </c>
      <c r="H601" s="47">
        <v>24</v>
      </c>
      <c r="I601" s="47">
        <v>22</v>
      </c>
      <c r="J601" s="47">
        <v>1</v>
      </c>
      <c r="K601" s="47">
        <v>6</v>
      </c>
      <c r="L601" s="47">
        <v>29</v>
      </c>
      <c r="M601" s="47">
        <v>0</v>
      </c>
      <c r="N601" s="47">
        <v>0</v>
      </c>
      <c r="O601" s="47">
        <v>0</v>
      </c>
      <c r="P601" s="47">
        <v>0</v>
      </c>
      <c r="Q601" s="47">
        <v>0</v>
      </c>
      <c r="R601" s="47">
        <v>0</v>
      </c>
      <c r="S601" s="47">
        <v>0</v>
      </c>
      <c r="T601" s="47">
        <v>0</v>
      </c>
      <c r="U601" s="47">
        <v>0</v>
      </c>
      <c r="V601" s="47">
        <v>40</v>
      </c>
      <c r="W601" s="47">
        <v>-11</v>
      </c>
      <c r="X601" s="107">
        <v>1.75115740740741E-2</v>
      </c>
      <c r="Y601">
        <v>47.584000000000003</v>
      </c>
    </row>
    <row r="602" spans="1:25" x14ac:dyDescent="0.45">
      <c r="A602" s="51" t="s">
        <v>131</v>
      </c>
      <c r="B602" s="51">
        <v>2018</v>
      </c>
      <c r="C602" s="52">
        <v>43435</v>
      </c>
      <c r="D602" s="51" t="s">
        <v>72</v>
      </c>
      <c r="E602" s="51" t="s">
        <v>269</v>
      </c>
      <c r="F602" s="51" t="s">
        <v>25</v>
      </c>
      <c r="G602" s="13">
        <f>(C602-VLOOKUP(E602,Riders!$A$2:$C$3501,2,FALSE))/365</f>
        <v>24.739726027397261</v>
      </c>
      <c r="H602" s="51">
        <v>1</v>
      </c>
      <c r="I602" s="51">
        <v>40</v>
      </c>
      <c r="J602" s="51">
        <v>40</v>
      </c>
      <c r="K602" s="51">
        <v>40</v>
      </c>
      <c r="L602" s="51">
        <v>120</v>
      </c>
      <c r="M602" s="51">
        <v>0</v>
      </c>
      <c r="N602" s="51">
        <v>0</v>
      </c>
      <c r="O602" s="51">
        <v>2</v>
      </c>
      <c r="P602" s="51">
        <v>5</v>
      </c>
      <c r="Q602" s="51">
        <v>2</v>
      </c>
      <c r="R602" s="51">
        <v>0</v>
      </c>
      <c r="S602" s="51">
        <v>3</v>
      </c>
      <c r="T602" s="51">
        <v>0</v>
      </c>
      <c r="U602" s="51">
        <v>0</v>
      </c>
      <c r="V602" s="51">
        <v>0</v>
      </c>
      <c r="W602" s="51">
        <v>132</v>
      </c>
      <c r="X602" s="107">
        <v>2.2152777777777775E-2</v>
      </c>
      <c r="Y602">
        <v>37.600999999999999</v>
      </c>
    </row>
    <row r="603" spans="1:25" x14ac:dyDescent="0.45">
      <c r="A603" s="51" t="s">
        <v>131</v>
      </c>
      <c r="B603" s="51">
        <v>2018</v>
      </c>
      <c r="C603" s="52">
        <v>43435</v>
      </c>
      <c r="D603" s="51" t="s">
        <v>72</v>
      </c>
      <c r="E603" s="51" t="s">
        <v>298</v>
      </c>
      <c r="F603" s="51" t="s">
        <v>53</v>
      </c>
      <c r="G603" s="13">
        <f>(C603-VLOOKUP(E603,Riders!$A$2:$C$3501,2,FALSE))/365</f>
        <v>19.375342465753423</v>
      </c>
      <c r="H603" s="51">
        <v>2</v>
      </c>
      <c r="I603" s="51">
        <v>36</v>
      </c>
      <c r="J603" s="51">
        <v>36</v>
      </c>
      <c r="K603" s="51">
        <v>32</v>
      </c>
      <c r="L603" s="51">
        <v>104</v>
      </c>
      <c r="M603" s="51">
        <v>0</v>
      </c>
      <c r="N603" s="51">
        <v>1</v>
      </c>
      <c r="O603" s="51">
        <v>3</v>
      </c>
      <c r="P603" s="51">
        <v>0</v>
      </c>
      <c r="Q603" s="51">
        <v>0</v>
      </c>
      <c r="R603" s="51">
        <v>0</v>
      </c>
      <c r="S603" s="51">
        <v>0</v>
      </c>
      <c r="T603" s="51">
        <v>10</v>
      </c>
      <c r="U603" s="51">
        <v>0</v>
      </c>
      <c r="V603" s="51">
        <v>0</v>
      </c>
      <c r="W603" s="51">
        <v>118</v>
      </c>
      <c r="X603" s="107">
        <v>2.2152777777777775E-2</v>
      </c>
      <c r="Y603">
        <v>37.600999999999999</v>
      </c>
    </row>
    <row r="604" spans="1:25" x14ac:dyDescent="0.45">
      <c r="A604" s="51" t="s">
        <v>131</v>
      </c>
      <c r="B604" s="51">
        <v>2018</v>
      </c>
      <c r="C604" s="52">
        <v>43435</v>
      </c>
      <c r="D604" s="51" t="s">
        <v>72</v>
      </c>
      <c r="E604" s="51" t="s">
        <v>214</v>
      </c>
      <c r="F604" s="51" t="s">
        <v>67</v>
      </c>
      <c r="G604" s="13">
        <f>(C604-VLOOKUP(E604,Riders!$A$2:$C$3501,2,FALSE))/365</f>
        <v>23.953424657534246</v>
      </c>
      <c r="H604" s="51">
        <v>3</v>
      </c>
      <c r="I604" s="51">
        <v>34</v>
      </c>
      <c r="J604" s="51">
        <v>34</v>
      </c>
      <c r="K604" s="51">
        <v>36</v>
      </c>
      <c r="L604" s="51">
        <v>104</v>
      </c>
      <c r="M604" s="51">
        <v>0</v>
      </c>
      <c r="N604" s="51">
        <v>2</v>
      </c>
      <c r="O604" s="51">
        <v>5</v>
      </c>
      <c r="P604" s="51">
        <v>1</v>
      </c>
      <c r="Q604" s="51">
        <v>1</v>
      </c>
      <c r="R604" s="51">
        <v>0</v>
      </c>
      <c r="S604" s="51">
        <v>1</v>
      </c>
      <c r="T604" s="51">
        <v>2</v>
      </c>
      <c r="U604" s="51">
        <v>0</v>
      </c>
      <c r="V604" s="51">
        <v>0</v>
      </c>
      <c r="W604" s="51">
        <v>116</v>
      </c>
      <c r="X604" s="107">
        <v>2.2152777777777799E-2</v>
      </c>
      <c r="Y604">
        <v>37.600999999999999</v>
      </c>
    </row>
    <row r="605" spans="1:25" x14ac:dyDescent="0.45">
      <c r="A605" s="51" t="s">
        <v>131</v>
      </c>
      <c r="B605" s="51">
        <v>2018</v>
      </c>
      <c r="C605" s="52">
        <v>43435</v>
      </c>
      <c r="D605" s="51" t="s">
        <v>72</v>
      </c>
      <c r="E605" s="51" t="s">
        <v>315</v>
      </c>
      <c r="F605" s="51" t="s">
        <v>36</v>
      </c>
      <c r="G605" s="13">
        <f>(C605-VLOOKUP(E605,Riders!$A$2:$C$3501,2,FALSE))/365</f>
        <v>26.989041095890411</v>
      </c>
      <c r="H605" s="51">
        <v>4</v>
      </c>
      <c r="I605" s="51">
        <v>32</v>
      </c>
      <c r="J605" s="51">
        <v>26</v>
      </c>
      <c r="K605" s="51">
        <v>38</v>
      </c>
      <c r="L605" s="51">
        <v>96</v>
      </c>
      <c r="M605" s="51">
        <v>0</v>
      </c>
      <c r="N605" s="51">
        <v>0</v>
      </c>
      <c r="O605" s="51">
        <v>0</v>
      </c>
      <c r="P605" s="51">
        <v>0</v>
      </c>
      <c r="Q605" s="51">
        <v>0</v>
      </c>
      <c r="R605" s="51">
        <v>5</v>
      </c>
      <c r="S605" s="51">
        <v>0</v>
      </c>
      <c r="T605" s="51">
        <v>0</v>
      </c>
      <c r="U605" s="51">
        <v>0</v>
      </c>
      <c r="V605" s="51">
        <v>0</v>
      </c>
      <c r="W605" s="51">
        <v>101</v>
      </c>
      <c r="X605" s="107">
        <v>2.2152777777777799E-2</v>
      </c>
      <c r="Y605">
        <v>37.600999999999999</v>
      </c>
    </row>
    <row r="606" spans="1:25" x14ac:dyDescent="0.45">
      <c r="A606" s="51" t="s">
        <v>131</v>
      </c>
      <c r="B606" s="51">
        <v>2018</v>
      </c>
      <c r="C606" s="52">
        <v>43435</v>
      </c>
      <c r="D606" s="51" t="s">
        <v>72</v>
      </c>
      <c r="E606" s="51" t="s">
        <v>325</v>
      </c>
      <c r="F606" s="51" t="s">
        <v>238</v>
      </c>
      <c r="G606" s="13">
        <f>(C606-VLOOKUP(E606,Riders!$A$2:$C$3501,2,FALSE))/365</f>
        <v>26.402739726027399</v>
      </c>
      <c r="H606" s="51">
        <v>5</v>
      </c>
      <c r="I606" s="51">
        <v>26</v>
      </c>
      <c r="J606" s="51">
        <v>38</v>
      </c>
      <c r="K606" s="51">
        <v>26</v>
      </c>
      <c r="L606" s="51">
        <v>90</v>
      </c>
      <c r="M606" s="51">
        <v>0</v>
      </c>
      <c r="N606" s="51">
        <v>0</v>
      </c>
      <c r="O606" s="51">
        <v>0</v>
      </c>
      <c r="P606" s="51">
        <v>0</v>
      </c>
      <c r="Q606" s="51">
        <v>3</v>
      </c>
      <c r="R606" s="51">
        <v>1</v>
      </c>
      <c r="S606" s="51">
        <v>0</v>
      </c>
      <c r="T606" s="51">
        <v>0</v>
      </c>
      <c r="U606" s="51">
        <v>0</v>
      </c>
      <c r="V606" s="51">
        <v>0</v>
      </c>
      <c r="W606" s="51">
        <v>94</v>
      </c>
      <c r="X606" s="107">
        <v>2.2152777777777799E-2</v>
      </c>
      <c r="Y606">
        <v>37.600999999999999</v>
      </c>
    </row>
    <row r="607" spans="1:25" x14ac:dyDescent="0.45">
      <c r="A607" s="51" t="s">
        <v>131</v>
      </c>
      <c r="B607" s="51">
        <v>2018</v>
      </c>
      <c r="C607" s="52">
        <v>43435</v>
      </c>
      <c r="D607" s="51" t="s">
        <v>72</v>
      </c>
      <c r="E607" s="51" t="s">
        <v>307</v>
      </c>
      <c r="F607" s="51" t="s">
        <v>27</v>
      </c>
      <c r="G607" s="13">
        <f>(C607-VLOOKUP(E607,Riders!$A$2:$C$3501,2,FALSE))/365</f>
        <v>25.517808219178082</v>
      </c>
      <c r="H607" s="51">
        <v>6</v>
      </c>
      <c r="I607" s="51">
        <v>38</v>
      </c>
      <c r="J607" s="51">
        <v>10</v>
      </c>
      <c r="K607" s="51">
        <v>30</v>
      </c>
      <c r="L607" s="51">
        <v>78</v>
      </c>
      <c r="M607" s="51">
        <v>0</v>
      </c>
      <c r="N607" s="51">
        <v>0</v>
      </c>
      <c r="O607" s="51">
        <v>0</v>
      </c>
      <c r="P607" s="51">
        <v>3</v>
      </c>
      <c r="Q607" s="51">
        <v>0</v>
      </c>
      <c r="R607" s="51">
        <v>0</v>
      </c>
      <c r="S607" s="51">
        <v>0</v>
      </c>
      <c r="T607" s="51">
        <v>0</v>
      </c>
      <c r="U607" s="51">
        <v>0</v>
      </c>
      <c r="V607" s="51">
        <v>0</v>
      </c>
      <c r="W607" s="51">
        <v>81</v>
      </c>
      <c r="X607" s="107">
        <v>2.2152777777777799E-2</v>
      </c>
      <c r="Y607">
        <v>37.600999999999999</v>
      </c>
    </row>
    <row r="608" spans="1:25" x14ac:dyDescent="0.45">
      <c r="A608" s="51" t="s">
        <v>131</v>
      </c>
      <c r="B608" s="51">
        <v>2018</v>
      </c>
      <c r="C608" s="52">
        <v>43435</v>
      </c>
      <c r="D608" s="51" t="s">
        <v>72</v>
      </c>
      <c r="E608" s="51" t="s">
        <v>236</v>
      </c>
      <c r="F608" s="51" t="s">
        <v>51</v>
      </c>
      <c r="G608" s="13">
        <f>(C608-VLOOKUP(E608,Riders!$A$2:$C$3501,2,FALSE))/365</f>
        <v>23.073972602739726</v>
      </c>
      <c r="H608" s="51">
        <v>7</v>
      </c>
      <c r="I608" s="51">
        <v>14</v>
      </c>
      <c r="J608" s="51">
        <v>28</v>
      </c>
      <c r="K608" s="51">
        <v>34</v>
      </c>
      <c r="L608" s="51">
        <v>76</v>
      </c>
      <c r="M608" s="51">
        <v>0</v>
      </c>
      <c r="N608" s="51">
        <v>0</v>
      </c>
      <c r="O608" s="51">
        <v>0</v>
      </c>
      <c r="P608" s="51">
        <v>0</v>
      </c>
      <c r="Q608" s="51">
        <v>0</v>
      </c>
      <c r="R608" s="51">
        <v>0</v>
      </c>
      <c r="S608" s="51">
        <v>0</v>
      </c>
      <c r="T608" s="51">
        <v>0</v>
      </c>
      <c r="U608" s="51">
        <v>0</v>
      </c>
      <c r="V608" s="51">
        <v>0</v>
      </c>
      <c r="W608" s="51">
        <v>76</v>
      </c>
      <c r="X608" s="107">
        <v>2.2152777777777799E-2</v>
      </c>
      <c r="Y608">
        <v>37.600999999999999</v>
      </c>
    </row>
    <row r="609" spans="1:25" x14ac:dyDescent="0.45">
      <c r="A609" s="51" t="s">
        <v>131</v>
      </c>
      <c r="B609" s="51">
        <v>2018</v>
      </c>
      <c r="C609" s="52">
        <v>43435</v>
      </c>
      <c r="D609" s="51" t="s">
        <v>72</v>
      </c>
      <c r="E609" s="51" t="s">
        <v>276</v>
      </c>
      <c r="F609" s="51" t="s">
        <v>120</v>
      </c>
      <c r="G609" s="13" t="e">
        <f>(C609-VLOOKUP(E609,Riders!$A$2:$C$3501,2,FALSE))/365</f>
        <v>#N/A</v>
      </c>
      <c r="H609" s="51">
        <v>8</v>
      </c>
      <c r="I609" s="51">
        <v>28</v>
      </c>
      <c r="J609" s="51">
        <v>18</v>
      </c>
      <c r="K609" s="51">
        <v>22</v>
      </c>
      <c r="L609" s="51">
        <v>68</v>
      </c>
      <c r="M609" s="51">
        <v>0</v>
      </c>
      <c r="N609" s="51">
        <v>0</v>
      </c>
      <c r="O609" s="51">
        <v>0</v>
      </c>
      <c r="P609" s="51">
        <v>0</v>
      </c>
      <c r="Q609" s="51">
        <v>0</v>
      </c>
      <c r="R609" s="51">
        <v>0</v>
      </c>
      <c r="S609" s="51">
        <v>0</v>
      </c>
      <c r="T609" s="51">
        <v>0</v>
      </c>
      <c r="U609" s="51">
        <v>0</v>
      </c>
      <c r="V609" s="51">
        <v>0</v>
      </c>
      <c r="W609" s="51">
        <v>68</v>
      </c>
      <c r="X609" s="107">
        <v>2.2152777777777799E-2</v>
      </c>
      <c r="Y609">
        <v>37.600999999999999</v>
      </c>
    </row>
    <row r="610" spans="1:25" x14ac:dyDescent="0.45">
      <c r="A610" s="51" t="s">
        <v>131</v>
      </c>
      <c r="B610" s="51">
        <v>2018</v>
      </c>
      <c r="C610" s="52">
        <v>43435</v>
      </c>
      <c r="D610" s="51" t="s">
        <v>72</v>
      </c>
      <c r="E610" s="51" t="s">
        <v>349</v>
      </c>
      <c r="F610" s="51" t="s">
        <v>19</v>
      </c>
      <c r="G610" s="13">
        <f>(C610-VLOOKUP(E610,Riders!$A$2:$C$3501,2,FALSE))/365</f>
        <v>27.520547945205479</v>
      </c>
      <c r="H610" s="51">
        <v>9</v>
      </c>
      <c r="I610" s="51">
        <v>22</v>
      </c>
      <c r="J610" s="51">
        <v>16</v>
      </c>
      <c r="K610" s="51">
        <v>18</v>
      </c>
      <c r="L610" s="51">
        <v>56</v>
      </c>
      <c r="M610" s="51">
        <v>0</v>
      </c>
      <c r="N610" s="51">
        <v>0</v>
      </c>
      <c r="O610" s="51">
        <v>0</v>
      </c>
      <c r="P610" s="51">
        <v>2</v>
      </c>
      <c r="Q610" s="51">
        <v>0</v>
      </c>
      <c r="R610" s="51">
        <v>3</v>
      </c>
      <c r="S610" s="51">
        <v>0</v>
      </c>
      <c r="T610" s="51">
        <v>6</v>
      </c>
      <c r="U610" s="51">
        <v>0</v>
      </c>
      <c r="V610" s="51">
        <v>0</v>
      </c>
      <c r="W610" s="51">
        <v>67</v>
      </c>
      <c r="X610" s="107">
        <v>2.2152777777777799E-2</v>
      </c>
      <c r="Y610">
        <v>37.600999999999999</v>
      </c>
    </row>
    <row r="611" spans="1:25" x14ac:dyDescent="0.45">
      <c r="A611" s="51" t="s">
        <v>131</v>
      </c>
      <c r="B611" s="51">
        <v>2018</v>
      </c>
      <c r="C611" s="52">
        <v>43435</v>
      </c>
      <c r="D611" s="51" t="s">
        <v>72</v>
      </c>
      <c r="E611" s="51" t="s">
        <v>219</v>
      </c>
      <c r="F611" s="51" t="s">
        <v>220</v>
      </c>
      <c r="G611" s="13">
        <f>(C611-VLOOKUP(E611,Riders!$A$2:$C$3501,2,FALSE))/365</f>
        <v>26.276712328767122</v>
      </c>
      <c r="H611" s="51">
        <v>10</v>
      </c>
      <c r="I611" s="51">
        <v>30</v>
      </c>
      <c r="J611" s="51">
        <v>24</v>
      </c>
      <c r="K611" s="51">
        <v>6</v>
      </c>
      <c r="L611" s="51">
        <v>60</v>
      </c>
      <c r="M611" s="51">
        <v>1</v>
      </c>
      <c r="N611" s="51">
        <v>0</v>
      </c>
      <c r="O611" s="51">
        <v>0</v>
      </c>
      <c r="P611" s="51">
        <v>0</v>
      </c>
      <c r="Q611" s="51">
        <v>0</v>
      </c>
      <c r="R611" s="51">
        <v>0</v>
      </c>
      <c r="S611" s="51">
        <v>0</v>
      </c>
      <c r="T611" s="51">
        <v>0</v>
      </c>
      <c r="U611" s="51">
        <v>0</v>
      </c>
      <c r="V611" s="51">
        <v>0</v>
      </c>
      <c r="W611" s="51">
        <v>61</v>
      </c>
      <c r="X611" s="107">
        <v>2.2152777777777799E-2</v>
      </c>
      <c r="Y611">
        <v>37.600999999999999</v>
      </c>
    </row>
    <row r="612" spans="1:25" x14ac:dyDescent="0.45">
      <c r="A612" s="51" t="s">
        <v>131</v>
      </c>
      <c r="B612" s="51">
        <v>2018</v>
      </c>
      <c r="C612" s="52">
        <v>43435</v>
      </c>
      <c r="D612" s="51" t="s">
        <v>72</v>
      </c>
      <c r="E612" s="51" t="s">
        <v>336</v>
      </c>
      <c r="F612" s="51" t="s">
        <v>118</v>
      </c>
      <c r="G612" s="13" t="e">
        <f>(C612-VLOOKUP(E612,Riders!$A$2:$C$3501,2,FALSE))/365</f>
        <v>#N/A</v>
      </c>
      <c r="H612" s="51">
        <v>11</v>
      </c>
      <c r="I612" s="51">
        <v>10</v>
      </c>
      <c r="J612" s="51">
        <v>20</v>
      </c>
      <c r="K612" s="51">
        <v>20</v>
      </c>
      <c r="L612" s="51">
        <v>50</v>
      </c>
      <c r="M612" s="51">
        <v>0</v>
      </c>
      <c r="N612" s="51">
        <v>0</v>
      </c>
      <c r="O612" s="51">
        <v>1</v>
      </c>
      <c r="P612" s="51">
        <v>0</v>
      </c>
      <c r="Q612" s="51">
        <v>5</v>
      </c>
      <c r="R612" s="51">
        <v>2</v>
      </c>
      <c r="S612" s="51">
        <v>2</v>
      </c>
      <c r="T612" s="51">
        <v>0</v>
      </c>
      <c r="U612" s="51">
        <v>0</v>
      </c>
      <c r="V612" s="51">
        <v>0</v>
      </c>
      <c r="W612" s="51">
        <v>60</v>
      </c>
      <c r="X612" s="107">
        <v>2.2152777777777799E-2</v>
      </c>
      <c r="Y612">
        <v>37.600999999999999</v>
      </c>
    </row>
    <row r="613" spans="1:25" x14ac:dyDescent="0.45">
      <c r="A613" s="51" t="s">
        <v>131</v>
      </c>
      <c r="B613" s="51">
        <v>2018</v>
      </c>
      <c r="C613" s="52">
        <v>43435</v>
      </c>
      <c r="D613" s="51" t="s">
        <v>72</v>
      </c>
      <c r="E613" s="51" t="s">
        <v>2331</v>
      </c>
      <c r="F613" s="51" t="s">
        <v>44</v>
      </c>
      <c r="G613" s="13">
        <f>(C613-VLOOKUP(E613,Riders!$A$2:$C$3501,2,FALSE))/365</f>
        <v>21.994520547945207</v>
      </c>
      <c r="H613" s="51">
        <v>12</v>
      </c>
      <c r="I613" s="51">
        <v>16</v>
      </c>
      <c r="J613" s="51">
        <v>22</v>
      </c>
      <c r="K613" s="51">
        <v>16</v>
      </c>
      <c r="L613" s="51">
        <v>54</v>
      </c>
      <c r="M613" s="51">
        <v>0</v>
      </c>
      <c r="N613" s="51">
        <v>0</v>
      </c>
      <c r="O613" s="51">
        <v>0</v>
      </c>
      <c r="P613" s="51">
        <v>0</v>
      </c>
      <c r="Q613" s="51">
        <v>0</v>
      </c>
      <c r="R613" s="51">
        <v>0</v>
      </c>
      <c r="S613" s="51">
        <v>0</v>
      </c>
      <c r="T613" s="51">
        <v>4</v>
      </c>
      <c r="U613" s="51">
        <v>0</v>
      </c>
      <c r="V613" s="51">
        <v>0</v>
      </c>
      <c r="W613" s="51">
        <v>58</v>
      </c>
      <c r="X613" s="107">
        <v>2.2152777777777799E-2</v>
      </c>
      <c r="Y613">
        <v>37.600999999999999</v>
      </c>
    </row>
    <row r="614" spans="1:25" x14ac:dyDescent="0.45">
      <c r="A614" s="51" t="s">
        <v>131</v>
      </c>
      <c r="B614" s="51">
        <v>2018</v>
      </c>
      <c r="C614" s="52">
        <v>43435</v>
      </c>
      <c r="D614" s="51" t="s">
        <v>72</v>
      </c>
      <c r="E614" s="51" t="s">
        <v>242</v>
      </c>
      <c r="F614" s="51" t="s">
        <v>243</v>
      </c>
      <c r="G614" s="13">
        <f>(C614-VLOOKUP(E614,Riders!$A$2:$C$3501,2,FALSE))/365</f>
        <v>24.002739726027396</v>
      </c>
      <c r="H614" s="51">
        <v>13</v>
      </c>
      <c r="I614" s="51">
        <v>12</v>
      </c>
      <c r="J614" s="51">
        <v>30</v>
      </c>
      <c r="K614" s="51">
        <v>10</v>
      </c>
      <c r="L614" s="51">
        <v>52</v>
      </c>
      <c r="M614" s="51">
        <v>3</v>
      </c>
      <c r="N614" s="51">
        <v>3</v>
      </c>
      <c r="O614" s="51">
        <v>0</v>
      </c>
      <c r="P614" s="51">
        <v>0</v>
      </c>
      <c r="Q614" s="51">
        <v>0</v>
      </c>
      <c r="R614" s="51">
        <v>0</v>
      </c>
      <c r="S614" s="51">
        <v>0</v>
      </c>
      <c r="T614" s="51">
        <v>0</v>
      </c>
      <c r="U614" s="51">
        <v>0</v>
      </c>
      <c r="V614" s="51">
        <v>0</v>
      </c>
      <c r="W614" s="51">
        <v>58</v>
      </c>
      <c r="X614" s="107">
        <v>2.2152777777777799E-2</v>
      </c>
      <c r="Y614">
        <v>37.600999999999999</v>
      </c>
    </row>
    <row r="615" spans="1:25" x14ac:dyDescent="0.45">
      <c r="A615" s="51" t="s">
        <v>131</v>
      </c>
      <c r="B615" s="51">
        <v>2018</v>
      </c>
      <c r="C615" s="52">
        <v>43435</v>
      </c>
      <c r="D615" s="51" t="s">
        <v>72</v>
      </c>
      <c r="E615" s="51" t="s">
        <v>300</v>
      </c>
      <c r="F615" s="51" t="s">
        <v>56</v>
      </c>
      <c r="G615" s="13">
        <f>(C615-VLOOKUP(E615,Riders!$A$2:$C$3501,2,FALSE))/365</f>
        <v>31.391780821917809</v>
      </c>
      <c r="H615" s="51">
        <v>14</v>
      </c>
      <c r="I615" s="51">
        <v>24</v>
      </c>
      <c r="J615" s="51">
        <v>14</v>
      </c>
      <c r="K615" s="51">
        <v>1</v>
      </c>
      <c r="L615" s="51">
        <v>39</v>
      </c>
      <c r="M615" s="51">
        <v>5</v>
      </c>
      <c r="N615" s="51">
        <v>5</v>
      </c>
      <c r="O615" s="51">
        <v>0</v>
      </c>
      <c r="P615" s="51">
        <v>0</v>
      </c>
      <c r="Q615" s="51">
        <v>0</v>
      </c>
      <c r="R615" s="51">
        <v>0</v>
      </c>
      <c r="S615" s="51">
        <v>5</v>
      </c>
      <c r="T615" s="51">
        <v>0</v>
      </c>
      <c r="U615" s="51">
        <v>0</v>
      </c>
      <c r="V615" s="51">
        <v>0</v>
      </c>
      <c r="W615" s="51">
        <v>54</v>
      </c>
      <c r="X615" s="107">
        <v>2.2152777777777799E-2</v>
      </c>
      <c r="Y615">
        <v>37.600999999999999</v>
      </c>
    </row>
    <row r="616" spans="1:25" x14ac:dyDescent="0.45">
      <c r="A616" s="51" t="s">
        <v>131</v>
      </c>
      <c r="B616" s="51">
        <v>2018</v>
      </c>
      <c r="C616" s="52">
        <v>43435</v>
      </c>
      <c r="D616" s="51" t="s">
        <v>72</v>
      </c>
      <c r="E616" s="51" t="s">
        <v>311</v>
      </c>
      <c r="F616" s="51" t="s">
        <v>61</v>
      </c>
      <c r="G616" s="13">
        <f>(C616-VLOOKUP(E616,Riders!$A$2:$C$3501,2,FALSE))/365</f>
        <v>28.884931506849316</v>
      </c>
      <c r="H616" s="51">
        <v>15</v>
      </c>
      <c r="I616" s="51">
        <v>18</v>
      </c>
      <c r="J616" s="51">
        <v>8</v>
      </c>
      <c r="K616" s="51">
        <v>24</v>
      </c>
      <c r="L616" s="51">
        <v>50</v>
      </c>
      <c r="M616" s="51">
        <v>0</v>
      </c>
      <c r="N616" s="51">
        <v>0</v>
      </c>
      <c r="O616" s="51">
        <v>0</v>
      </c>
      <c r="P616" s="51">
        <v>0</v>
      </c>
      <c r="Q616" s="51">
        <v>0</v>
      </c>
      <c r="R616" s="51">
        <v>0</v>
      </c>
      <c r="S616" s="51">
        <v>0</v>
      </c>
      <c r="T616" s="51">
        <v>0</v>
      </c>
      <c r="U616" s="51">
        <v>0</v>
      </c>
      <c r="V616" s="51">
        <v>0</v>
      </c>
      <c r="W616" s="51">
        <v>50</v>
      </c>
      <c r="X616" s="107">
        <v>2.2152777777777799E-2</v>
      </c>
      <c r="Y616">
        <v>37.600999999999999</v>
      </c>
    </row>
    <row r="617" spans="1:25" x14ac:dyDescent="0.45">
      <c r="A617" s="51" t="s">
        <v>131</v>
      </c>
      <c r="B617" s="51">
        <v>2018</v>
      </c>
      <c r="C617" s="52">
        <v>43435</v>
      </c>
      <c r="D617" s="51" t="s">
        <v>72</v>
      </c>
      <c r="E617" s="51" t="s">
        <v>333</v>
      </c>
      <c r="F617" s="51" t="s">
        <v>172</v>
      </c>
      <c r="G617" s="13">
        <f>(C617-VLOOKUP(E617,Riders!$A$2:$C$3501,2,FALSE))/365</f>
        <v>24.339726027397262</v>
      </c>
      <c r="H617" s="51">
        <v>16</v>
      </c>
      <c r="I617" s="51">
        <v>1</v>
      </c>
      <c r="J617" s="51">
        <v>32</v>
      </c>
      <c r="K617" s="51">
        <v>8</v>
      </c>
      <c r="L617" s="51">
        <v>41</v>
      </c>
      <c r="M617" s="51">
        <v>0</v>
      </c>
      <c r="N617" s="51">
        <v>0</v>
      </c>
      <c r="O617" s="51">
        <v>0</v>
      </c>
      <c r="P617" s="51">
        <v>0</v>
      </c>
      <c r="Q617" s="51">
        <v>0</v>
      </c>
      <c r="R617" s="51">
        <v>0</v>
      </c>
      <c r="S617" s="51">
        <v>0</v>
      </c>
      <c r="T617" s="51">
        <v>0</v>
      </c>
      <c r="U617" s="51">
        <v>0</v>
      </c>
      <c r="V617" s="51">
        <v>0</v>
      </c>
      <c r="W617" s="51">
        <v>41</v>
      </c>
      <c r="X617" s="107">
        <v>2.2152777777777799E-2</v>
      </c>
      <c r="Y617">
        <v>37.600999999999999</v>
      </c>
    </row>
    <row r="618" spans="1:25" x14ac:dyDescent="0.45">
      <c r="A618" s="51" t="s">
        <v>131</v>
      </c>
      <c r="B618" s="51">
        <v>2018</v>
      </c>
      <c r="C618" s="52">
        <v>43435</v>
      </c>
      <c r="D618" s="51" t="s">
        <v>72</v>
      </c>
      <c r="E618" s="51" t="s">
        <v>299</v>
      </c>
      <c r="F618" s="51" t="s">
        <v>38</v>
      </c>
      <c r="G618" s="13">
        <f>(C618-VLOOKUP(E618,Riders!$A$2:$C$3501,2,FALSE))/365</f>
        <v>26.268493150684932</v>
      </c>
      <c r="H618" s="51">
        <v>17</v>
      </c>
      <c r="I618" s="51">
        <v>1</v>
      </c>
      <c r="J618" s="51">
        <v>12</v>
      </c>
      <c r="K618" s="51">
        <v>28</v>
      </c>
      <c r="L618" s="51">
        <v>41</v>
      </c>
      <c r="M618" s="51">
        <v>0</v>
      </c>
      <c r="N618" s="51">
        <v>0</v>
      </c>
      <c r="O618" s="51">
        <v>0</v>
      </c>
      <c r="P618" s="51">
        <v>0</v>
      </c>
      <c r="Q618" s="51">
        <v>0</v>
      </c>
      <c r="R618" s="51">
        <v>0</v>
      </c>
      <c r="S618" s="51">
        <v>0</v>
      </c>
      <c r="T618" s="51">
        <v>0</v>
      </c>
      <c r="U618" s="51">
        <v>0</v>
      </c>
      <c r="V618" s="51">
        <v>0</v>
      </c>
      <c r="W618" s="51">
        <v>41</v>
      </c>
      <c r="X618" s="107">
        <v>2.2152777777777799E-2</v>
      </c>
      <c r="Y618">
        <v>37.600999999999999</v>
      </c>
    </row>
    <row r="619" spans="1:25" x14ac:dyDescent="0.45">
      <c r="A619" s="51" t="s">
        <v>131</v>
      </c>
      <c r="B619" s="51">
        <v>2018</v>
      </c>
      <c r="C619" s="52">
        <v>43435</v>
      </c>
      <c r="D619" s="51" t="s">
        <v>72</v>
      </c>
      <c r="E619" s="51" t="s">
        <v>1415</v>
      </c>
      <c r="F619" s="51" t="s">
        <v>230</v>
      </c>
      <c r="G619" s="13">
        <f>(C619-VLOOKUP(E619,Riders!$A$2:$C$3501,2,FALSE))/365</f>
        <v>28.835616438356166</v>
      </c>
      <c r="H619" s="51">
        <v>18</v>
      </c>
      <c r="I619" s="51">
        <v>20</v>
      </c>
      <c r="J619" s="51">
        <v>1</v>
      </c>
      <c r="K619" s="51">
        <v>14</v>
      </c>
      <c r="L619" s="51">
        <v>35</v>
      </c>
      <c r="M619" s="51">
        <v>0</v>
      </c>
      <c r="N619" s="51">
        <v>0</v>
      </c>
      <c r="O619" s="51">
        <v>0</v>
      </c>
      <c r="P619" s="51">
        <v>0</v>
      </c>
      <c r="Q619" s="51">
        <v>0</v>
      </c>
      <c r="R619" s="51">
        <v>0</v>
      </c>
      <c r="S619" s="51">
        <v>0</v>
      </c>
      <c r="T619" s="51">
        <v>0</v>
      </c>
      <c r="U619" s="51">
        <v>0</v>
      </c>
      <c r="V619" s="51">
        <v>0</v>
      </c>
      <c r="W619" s="51">
        <v>35</v>
      </c>
      <c r="X619" s="107">
        <v>2.2152777777777799E-2</v>
      </c>
      <c r="Y619">
        <v>37.600999999999999</v>
      </c>
    </row>
    <row r="620" spans="1:25" x14ac:dyDescent="0.45">
      <c r="A620" s="51" t="s">
        <v>131</v>
      </c>
      <c r="B620" s="51">
        <v>2018</v>
      </c>
      <c r="C620" s="52">
        <v>43435</v>
      </c>
      <c r="D620" s="51" t="s">
        <v>72</v>
      </c>
      <c r="E620" s="51" t="s">
        <v>303</v>
      </c>
      <c r="F620" s="51" t="s">
        <v>232</v>
      </c>
      <c r="G620" s="13">
        <f>(C620-VLOOKUP(E620,Riders!$A$2:$C$3501,2,FALSE))/365</f>
        <v>24.484931506849314</v>
      </c>
      <c r="H620" s="51">
        <v>19</v>
      </c>
      <c r="I620" s="51">
        <v>4</v>
      </c>
      <c r="J620" s="51">
        <v>2</v>
      </c>
      <c r="K620" s="51">
        <v>12</v>
      </c>
      <c r="L620" s="51">
        <v>18</v>
      </c>
      <c r="M620" s="51">
        <v>0</v>
      </c>
      <c r="N620" s="51">
        <v>0</v>
      </c>
      <c r="O620" s="51">
        <v>0</v>
      </c>
      <c r="P620" s="51">
        <v>0</v>
      </c>
      <c r="Q620" s="51">
        <v>0</v>
      </c>
      <c r="R620" s="51">
        <v>0</v>
      </c>
      <c r="S620" s="51">
        <v>0</v>
      </c>
      <c r="T620" s="51">
        <v>0</v>
      </c>
      <c r="U620" s="51">
        <v>0</v>
      </c>
      <c r="V620" s="51">
        <v>0</v>
      </c>
      <c r="W620" s="51">
        <v>18</v>
      </c>
      <c r="X620" s="107">
        <v>2.2152777777777799E-2</v>
      </c>
      <c r="Y620">
        <v>37.600999999999999</v>
      </c>
    </row>
    <row r="621" spans="1:25" x14ac:dyDescent="0.45">
      <c r="A621" s="51" t="s">
        <v>131</v>
      </c>
      <c r="B621" s="51">
        <v>2018</v>
      </c>
      <c r="C621" s="52">
        <v>43435</v>
      </c>
      <c r="D621" s="51" t="s">
        <v>72</v>
      </c>
      <c r="E621" s="51" t="s">
        <v>326</v>
      </c>
      <c r="F621" s="51" t="s">
        <v>49</v>
      </c>
      <c r="G621" s="13" t="e">
        <f>(C621-VLOOKUP(E621,Riders!$A$2:$C$3501,2,FALSE))/365</f>
        <v>#N/A</v>
      </c>
      <c r="H621" s="51">
        <v>20</v>
      </c>
      <c r="I621" s="51">
        <v>6</v>
      </c>
      <c r="J621" s="51">
        <v>6</v>
      </c>
      <c r="K621" s="51">
        <v>1</v>
      </c>
      <c r="L621" s="51">
        <v>13</v>
      </c>
      <c r="M621" s="51">
        <v>0</v>
      </c>
      <c r="N621" s="51">
        <v>0</v>
      </c>
      <c r="O621" s="51">
        <v>0</v>
      </c>
      <c r="P621" s="51">
        <v>0</v>
      </c>
      <c r="Q621" s="51">
        <v>0</v>
      </c>
      <c r="R621" s="51">
        <v>0</v>
      </c>
      <c r="S621" s="51">
        <v>0</v>
      </c>
      <c r="T621" s="51">
        <v>0</v>
      </c>
      <c r="U621" s="51">
        <v>0</v>
      </c>
      <c r="V621" s="51">
        <v>0</v>
      </c>
      <c r="W621" s="51">
        <v>13</v>
      </c>
      <c r="X621" s="107">
        <v>2.2152777777777799E-2</v>
      </c>
      <c r="Y621">
        <v>37.600999999999999</v>
      </c>
    </row>
    <row r="622" spans="1:25" x14ac:dyDescent="0.45">
      <c r="A622" s="51" t="s">
        <v>131</v>
      </c>
      <c r="B622" s="51">
        <v>2018</v>
      </c>
      <c r="C622" s="52">
        <v>43435</v>
      </c>
      <c r="D622" s="51" t="s">
        <v>72</v>
      </c>
      <c r="E622" s="51" t="s">
        <v>320</v>
      </c>
      <c r="F622" s="51" t="s">
        <v>40</v>
      </c>
      <c r="G622" s="13">
        <f>(C622-VLOOKUP(E622,Riders!$A$2:$C$3501,2,FALSE))/365</f>
        <v>21.378082191780823</v>
      </c>
      <c r="H622" s="51">
        <v>21</v>
      </c>
      <c r="I622" s="51">
        <v>8</v>
      </c>
      <c r="J622" s="51">
        <v>1</v>
      </c>
      <c r="K622" s="51">
        <v>2</v>
      </c>
      <c r="L622" s="51">
        <v>11</v>
      </c>
      <c r="M622" s="51">
        <v>2</v>
      </c>
      <c r="N622" s="51">
        <v>0</v>
      </c>
      <c r="O622" s="51">
        <v>0</v>
      </c>
      <c r="P622" s="51">
        <v>0</v>
      </c>
      <c r="Q622" s="51">
        <v>0</v>
      </c>
      <c r="R622" s="51">
        <v>0</v>
      </c>
      <c r="S622" s="51">
        <v>0</v>
      </c>
      <c r="T622" s="51">
        <v>0</v>
      </c>
      <c r="U622" s="51">
        <v>0</v>
      </c>
      <c r="V622" s="51">
        <v>0</v>
      </c>
      <c r="W622" s="51">
        <v>13</v>
      </c>
      <c r="X622" s="107">
        <v>2.2152777777777799E-2</v>
      </c>
      <c r="Y622">
        <v>37.600999999999999</v>
      </c>
    </row>
    <row r="623" spans="1:25" x14ac:dyDescent="0.45">
      <c r="A623" s="51" t="s">
        <v>131</v>
      </c>
      <c r="B623" s="51">
        <v>2018</v>
      </c>
      <c r="C623" s="52">
        <v>43435</v>
      </c>
      <c r="D623" s="51" t="s">
        <v>72</v>
      </c>
      <c r="E623" s="51" t="s">
        <v>347</v>
      </c>
      <c r="F623" s="51" t="s">
        <v>31</v>
      </c>
      <c r="G623" s="13">
        <f>(C623-VLOOKUP(E623,Riders!$A$2:$C$3501,2,FALSE))/365</f>
        <v>30.18904109589041</v>
      </c>
      <c r="H623" s="51">
        <v>22</v>
      </c>
      <c r="I623" s="51">
        <v>2</v>
      </c>
      <c r="J623" s="51">
        <v>4</v>
      </c>
      <c r="K623" s="51">
        <v>4</v>
      </c>
      <c r="L623" s="51">
        <v>10</v>
      </c>
      <c r="M623" s="51">
        <v>0</v>
      </c>
      <c r="N623" s="51">
        <v>0</v>
      </c>
      <c r="O623" s="51">
        <v>0</v>
      </c>
      <c r="P623" s="51">
        <v>0</v>
      </c>
      <c r="Q623" s="51">
        <v>0</v>
      </c>
      <c r="R623" s="51">
        <v>0</v>
      </c>
      <c r="S623" s="51">
        <v>0</v>
      </c>
      <c r="T623" s="51">
        <v>0</v>
      </c>
      <c r="U623" s="51">
        <v>0</v>
      </c>
      <c r="V623" s="51">
        <v>0</v>
      </c>
      <c r="W623" s="51">
        <v>10</v>
      </c>
      <c r="X623" s="107">
        <v>2.2152777777777799E-2</v>
      </c>
      <c r="Y623">
        <v>37.600999999999999</v>
      </c>
    </row>
    <row r="624" spans="1:25" x14ac:dyDescent="0.45">
      <c r="A624" s="51" t="s">
        <v>131</v>
      </c>
      <c r="B624" s="51">
        <v>2018</v>
      </c>
      <c r="C624" s="52">
        <v>43435</v>
      </c>
      <c r="D624" s="51" t="s">
        <v>72</v>
      </c>
      <c r="E624" s="51" t="s">
        <v>340</v>
      </c>
      <c r="F624" s="51" t="s">
        <v>65</v>
      </c>
      <c r="G624" s="13">
        <f>(C624-VLOOKUP(E624,Riders!$A$2:$C$3501,2,FALSE))/365</f>
        <v>23.531506849315068</v>
      </c>
      <c r="H624" s="51">
        <v>23</v>
      </c>
      <c r="I624" s="51">
        <v>1</v>
      </c>
      <c r="J624" s="51">
        <v>1</v>
      </c>
      <c r="K624" s="51">
        <v>1</v>
      </c>
      <c r="L624" s="51">
        <v>3</v>
      </c>
      <c r="M624" s="51">
        <v>0</v>
      </c>
      <c r="N624" s="51">
        <v>0</v>
      </c>
      <c r="O624" s="51">
        <v>0</v>
      </c>
      <c r="P624" s="51">
        <v>0</v>
      </c>
      <c r="Q624" s="51">
        <v>0</v>
      </c>
      <c r="R624" s="51">
        <v>0</v>
      </c>
      <c r="S624" s="51">
        <v>0</v>
      </c>
      <c r="T624" s="51">
        <v>0</v>
      </c>
      <c r="U624" s="51">
        <v>0</v>
      </c>
      <c r="V624" s="51">
        <v>0</v>
      </c>
      <c r="W624" s="51">
        <v>3</v>
      </c>
      <c r="X624" s="107">
        <v>2.2152777777777799E-2</v>
      </c>
      <c r="Y624">
        <v>37.600999999999999</v>
      </c>
    </row>
    <row r="625" spans="1:25" x14ac:dyDescent="0.45">
      <c r="A625" s="51" t="s">
        <v>131</v>
      </c>
      <c r="B625" s="51">
        <v>2018</v>
      </c>
      <c r="C625" s="52">
        <v>43435</v>
      </c>
      <c r="D625" s="51" t="s">
        <v>72</v>
      </c>
      <c r="E625" s="51" t="s">
        <v>350</v>
      </c>
      <c r="F625" s="51" t="s">
        <v>15</v>
      </c>
      <c r="G625" s="13">
        <f>(C625-VLOOKUP(E625,Riders!$A$2:$C$3501,2,FALSE))/365</f>
        <v>23.24931506849315</v>
      </c>
      <c r="H625" s="51">
        <v>24</v>
      </c>
      <c r="I625" s="51">
        <v>1</v>
      </c>
      <c r="J625" s="51">
        <v>1</v>
      </c>
      <c r="K625" s="51">
        <v>1</v>
      </c>
      <c r="L625" s="51">
        <v>3</v>
      </c>
      <c r="M625" s="51">
        <v>0</v>
      </c>
      <c r="N625" s="51">
        <v>0</v>
      </c>
      <c r="O625" s="51">
        <v>0</v>
      </c>
      <c r="P625" s="51">
        <v>0</v>
      </c>
      <c r="Q625" s="51">
        <v>0</v>
      </c>
      <c r="R625" s="51">
        <v>0</v>
      </c>
      <c r="S625" s="51">
        <v>0</v>
      </c>
      <c r="T625" s="51">
        <v>0</v>
      </c>
      <c r="U625" s="51">
        <v>0</v>
      </c>
      <c r="V625" s="51">
        <v>0</v>
      </c>
      <c r="W625" s="51">
        <v>3</v>
      </c>
      <c r="X625" s="107">
        <v>2.2152777777777799E-2</v>
      </c>
      <c r="Y625">
        <v>37.600999999999999</v>
      </c>
    </row>
    <row r="626" spans="1:25" x14ac:dyDescent="0.45">
      <c r="A626" s="47" t="s">
        <v>93</v>
      </c>
      <c r="B626" s="47">
        <v>2018</v>
      </c>
      <c r="C626" s="49">
        <v>43401</v>
      </c>
      <c r="D626" s="47" t="s">
        <v>72</v>
      </c>
      <c r="E626" s="47" t="s">
        <v>309</v>
      </c>
      <c r="F626" s="47" t="s">
        <v>25</v>
      </c>
      <c r="G626" s="13">
        <f>(C626-VLOOKUP(E626,Riders!$A$2:$C$3501,2,FALSE))/365</f>
        <v>26.528767123287672</v>
      </c>
      <c r="H626" s="47">
        <v>1</v>
      </c>
      <c r="I626" s="47">
        <v>36</v>
      </c>
      <c r="J626" s="47">
        <v>36</v>
      </c>
      <c r="K626" s="47">
        <v>40</v>
      </c>
      <c r="L626" s="47">
        <v>112</v>
      </c>
      <c r="M626" s="47">
        <v>0</v>
      </c>
      <c r="N626" s="47">
        <v>3</v>
      </c>
      <c r="O626" s="47">
        <v>3</v>
      </c>
      <c r="P626" s="47">
        <v>5</v>
      </c>
      <c r="Q626" s="47">
        <v>5</v>
      </c>
      <c r="R626" s="47">
        <v>0</v>
      </c>
      <c r="S626" s="47">
        <v>5</v>
      </c>
      <c r="T626" s="47">
        <v>0</v>
      </c>
      <c r="U626" s="47">
        <v>0</v>
      </c>
      <c r="V626" s="47">
        <v>0</v>
      </c>
      <c r="W626" s="47">
        <v>133</v>
      </c>
      <c r="X626" s="107">
        <v>1.7384259259259262E-2</v>
      </c>
      <c r="Y626">
        <v>47.917000000000002</v>
      </c>
    </row>
    <row r="627" spans="1:25" x14ac:dyDescent="0.45">
      <c r="A627" s="47" t="s">
        <v>93</v>
      </c>
      <c r="B627" s="47">
        <v>2018</v>
      </c>
      <c r="C627" s="49">
        <v>43401</v>
      </c>
      <c r="D627" s="47" t="s">
        <v>72</v>
      </c>
      <c r="E627" s="47" t="s">
        <v>839</v>
      </c>
      <c r="F627" s="47" t="s">
        <v>44</v>
      </c>
      <c r="G627" s="13" t="e">
        <f>(C627-VLOOKUP(E627,Riders!$A$2:$C$3501,2,FALSE))/365</f>
        <v>#N/A</v>
      </c>
      <c r="H627" s="47">
        <v>2</v>
      </c>
      <c r="I627" s="47">
        <v>38</v>
      </c>
      <c r="J627" s="47">
        <v>38</v>
      </c>
      <c r="K627" s="47">
        <v>38</v>
      </c>
      <c r="L627" s="47">
        <v>114</v>
      </c>
      <c r="M627" s="47">
        <v>0</v>
      </c>
      <c r="N627" s="47">
        <v>1</v>
      </c>
      <c r="O627" s="47">
        <v>0</v>
      </c>
      <c r="P627" s="47">
        <v>0</v>
      </c>
      <c r="Q627" s="47">
        <v>0</v>
      </c>
      <c r="R627" s="47">
        <v>0</v>
      </c>
      <c r="S627" s="47">
        <v>0</v>
      </c>
      <c r="T627" s="47">
        <v>0</v>
      </c>
      <c r="U627" s="47">
        <v>0</v>
      </c>
      <c r="V627" s="47">
        <v>0</v>
      </c>
      <c r="W627" s="47">
        <v>115</v>
      </c>
      <c r="X627" s="107">
        <v>1.7384259259259262E-2</v>
      </c>
      <c r="Y627">
        <v>47.917000000000002</v>
      </c>
    </row>
    <row r="628" spans="1:25" x14ac:dyDescent="0.45">
      <c r="A628" s="47" t="s">
        <v>93</v>
      </c>
      <c r="B628" s="47">
        <v>2018</v>
      </c>
      <c r="C628" s="49">
        <v>43401</v>
      </c>
      <c r="D628" s="47" t="s">
        <v>72</v>
      </c>
      <c r="E628" s="47" t="s">
        <v>214</v>
      </c>
      <c r="F628" s="47" t="s">
        <v>67</v>
      </c>
      <c r="G628" s="13">
        <f>(C628-VLOOKUP(E628,Riders!$A$2:$C$3501,2,FALSE))/365</f>
        <v>23.860273972602741</v>
      </c>
      <c r="H628" s="47">
        <v>3</v>
      </c>
      <c r="I628" s="47">
        <v>40</v>
      </c>
      <c r="J628" s="47">
        <v>28</v>
      </c>
      <c r="K628" s="47">
        <v>36</v>
      </c>
      <c r="L628" s="47">
        <v>104</v>
      </c>
      <c r="M628" s="47">
        <v>5</v>
      </c>
      <c r="N628" s="47">
        <v>0</v>
      </c>
      <c r="O628" s="47">
        <v>2</v>
      </c>
      <c r="P628" s="47">
        <v>0</v>
      </c>
      <c r="Q628" s="47">
        <v>0</v>
      </c>
      <c r="R628" s="47">
        <v>2</v>
      </c>
      <c r="S628" s="47">
        <v>0</v>
      </c>
      <c r="T628" s="47">
        <v>0</v>
      </c>
      <c r="U628" s="47">
        <v>0</v>
      </c>
      <c r="V628" s="47">
        <v>0</v>
      </c>
      <c r="W628" s="47">
        <v>113</v>
      </c>
      <c r="X628" s="107">
        <v>1.7384259259259301E-2</v>
      </c>
      <c r="Y628">
        <v>47.917000000000002</v>
      </c>
    </row>
    <row r="629" spans="1:25" x14ac:dyDescent="0.45">
      <c r="A629" s="47" t="s">
        <v>93</v>
      </c>
      <c r="B629" s="47">
        <v>2018</v>
      </c>
      <c r="C629" s="49">
        <v>43401</v>
      </c>
      <c r="D629" s="47" t="s">
        <v>72</v>
      </c>
      <c r="E629" s="47" t="s">
        <v>237</v>
      </c>
      <c r="F629" s="47" t="s">
        <v>238</v>
      </c>
      <c r="G629" s="13">
        <f>(C629-VLOOKUP(E629,Riders!$A$2:$C$3501,2,FALSE))/365</f>
        <v>22.443835616438356</v>
      </c>
      <c r="H629" s="47">
        <v>4</v>
      </c>
      <c r="I629" s="47">
        <v>24</v>
      </c>
      <c r="J629" s="47">
        <v>34</v>
      </c>
      <c r="K629" s="47">
        <v>28</v>
      </c>
      <c r="L629" s="47">
        <v>86</v>
      </c>
      <c r="M629" s="47">
        <v>0</v>
      </c>
      <c r="N629" s="47">
        <v>0</v>
      </c>
      <c r="O629" s="47">
        <v>0</v>
      </c>
      <c r="P629" s="47">
        <v>0</v>
      </c>
      <c r="Q629" s="47">
        <v>0</v>
      </c>
      <c r="R629" s="47">
        <v>5</v>
      </c>
      <c r="S629" s="47">
        <v>1</v>
      </c>
      <c r="T629" s="47">
        <v>0</v>
      </c>
      <c r="U629" s="47">
        <v>20</v>
      </c>
      <c r="V629" s="47">
        <v>0</v>
      </c>
      <c r="W629" s="47">
        <v>112</v>
      </c>
      <c r="X629" s="107">
        <v>1.7384259259259301E-2</v>
      </c>
      <c r="Y629">
        <v>47.917000000000002</v>
      </c>
    </row>
    <row r="630" spans="1:25" x14ac:dyDescent="0.45">
      <c r="A630" s="47" t="s">
        <v>93</v>
      </c>
      <c r="B630" s="47">
        <v>2018</v>
      </c>
      <c r="C630" s="49">
        <v>43401</v>
      </c>
      <c r="D630" s="47" t="s">
        <v>72</v>
      </c>
      <c r="E630" s="47" t="s">
        <v>332</v>
      </c>
      <c r="F630" s="47" t="s">
        <v>17</v>
      </c>
      <c r="G630" s="13">
        <f>(C630-VLOOKUP(E630,Riders!$A$2:$C$3501,2,FALSE))/365</f>
        <v>27.19178082191781</v>
      </c>
      <c r="H630" s="47">
        <v>5</v>
      </c>
      <c r="I630" s="47">
        <v>32</v>
      </c>
      <c r="J630" s="47">
        <v>26</v>
      </c>
      <c r="K630" s="47">
        <v>24</v>
      </c>
      <c r="L630" s="47">
        <v>82</v>
      </c>
      <c r="M630" s="47">
        <v>2</v>
      </c>
      <c r="N630" s="47">
        <v>2</v>
      </c>
      <c r="O630" s="47">
        <v>0</v>
      </c>
      <c r="P630" s="47">
        <v>1</v>
      </c>
      <c r="Q630" s="47">
        <v>0</v>
      </c>
      <c r="R630" s="47">
        <v>3</v>
      </c>
      <c r="S630" s="47">
        <v>0</v>
      </c>
      <c r="T630" s="47">
        <v>0</v>
      </c>
      <c r="U630" s="47">
        <v>0</v>
      </c>
      <c r="V630" s="47">
        <v>0</v>
      </c>
      <c r="W630" s="47">
        <v>90</v>
      </c>
      <c r="X630" s="107">
        <v>1.7384259259259301E-2</v>
      </c>
      <c r="Y630">
        <v>47.917000000000002</v>
      </c>
    </row>
    <row r="631" spans="1:25" x14ac:dyDescent="0.45">
      <c r="A631" s="47" t="s">
        <v>93</v>
      </c>
      <c r="B631" s="47">
        <v>2018</v>
      </c>
      <c r="C631" s="49">
        <v>43401</v>
      </c>
      <c r="D631" s="47" t="s">
        <v>72</v>
      </c>
      <c r="E631" s="47" t="s">
        <v>227</v>
      </c>
      <c r="F631" s="47" t="s">
        <v>53</v>
      </c>
      <c r="G631" s="13">
        <f>(C631-VLOOKUP(E631,Riders!$A$2:$C$3501,2,FALSE))/365</f>
        <v>20.67945205479452</v>
      </c>
      <c r="H631" s="47">
        <v>6</v>
      </c>
      <c r="I631" s="47">
        <v>30</v>
      </c>
      <c r="J631" s="47">
        <v>22</v>
      </c>
      <c r="K631" s="47">
        <v>32</v>
      </c>
      <c r="L631" s="47">
        <v>84</v>
      </c>
      <c r="M631" s="47">
        <v>1</v>
      </c>
      <c r="N631" s="47">
        <v>0</v>
      </c>
      <c r="O631" s="47">
        <v>0</v>
      </c>
      <c r="P631" s="47">
        <v>0</v>
      </c>
      <c r="Q631" s="47">
        <v>0</v>
      </c>
      <c r="R631" s="47">
        <v>0</v>
      </c>
      <c r="S631" s="47">
        <v>0</v>
      </c>
      <c r="T631" s="47">
        <v>0</v>
      </c>
      <c r="U631" s="47">
        <v>0</v>
      </c>
      <c r="V631" s="47">
        <v>0</v>
      </c>
      <c r="W631" s="47">
        <v>85</v>
      </c>
      <c r="X631" s="107">
        <v>1.7384259259259301E-2</v>
      </c>
      <c r="Y631">
        <v>47.917000000000002</v>
      </c>
    </row>
    <row r="632" spans="1:25" x14ac:dyDescent="0.45">
      <c r="A632" s="47" t="s">
        <v>93</v>
      </c>
      <c r="B632" s="47">
        <v>2018</v>
      </c>
      <c r="C632" s="49">
        <v>43401</v>
      </c>
      <c r="D632" s="47" t="s">
        <v>72</v>
      </c>
      <c r="E632" s="47" t="s">
        <v>221</v>
      </c>
      <c r="F632" s="47" t="s">
        <v>40</v>
      </c>
      <c r="G632" s="13">
        <f>(C632-VLOOKUP(E632,Riders!$A$2:$C$3501,2,FALSE))/365</f>
        <v>21.564383561643837</v>
      </c>
      <c r="H632" s="47">
        <v>7</v>
      </c>
      <c r="I632" s="47">
        <v>34</v>
      </c>
      <c r="J632" s="47">
        <v>30</v>
      </c>
      <c r="K632" s="47">
        <v>10</v>
      </c>
      <c r="L632" s="47">
        <v>74</v>
      </c>
      <c r="M632" s="47">
        <v>0</v>
      </c>
      <c r="N632" s="47">
        <v>0</v>
      </c>
      <c r="O632" s="47">
        <v>0</v>
      </c>
      <c r="P632" s="47">
        <v>0</v>
      </c>
      <c r="Q632" s="47">
        <v>0</v>
      </c>
      <c r="R632" s="47">
        <v>0</v>
      </c>
      <c r="S632" s="47">
        <v>2</v>
      </c>
      <c r="T632" s="47">
        <v>0</v>
      </c>
      <c r="U632" s="47">
        <v>0</v>
      </c>
      <c r="V632" s="47">
        <v>0</v>
      </c>
      <c r="W632" s="47">
        <v>76</v>
      </c>
      <c r="X632" s="107">
        <v>1.7384259259259301E-2</v>
      </c>
      <c r="Y632">
        <v>47.917000000000002</v>
      </c>
    </row>
    <row r="633" spans="1:25" x14ac:dyDescent="0.45">
      <c r="A633" s="47" t="s">
        <v>93</v>
      </c>
      <c r="B633" s="47">
        <v>2018</v>
      </c>
      <c r="C633" s="49">
        <v>43401</v>
      </c>
      <c r="D633" s="47" t="s">
        <v>72</v>
      </c>
      <c r="E633" s="47" t="s">
        <v>231</v>
      </c>
      <c r="F633" s="47" t="s">
        <v>232</v>
      </c>
      <c r="G633" s="13">
        <f>(C633-VLOOKUP(E633,Riders!$A$2:$C$3501,2,FALSE))/365</f>
        <v>21.706849315068492</v>
      </c>
      <c r="H633" s="47">
        <v>8</v>
      </c>
      <c r="I633" s="47">
        <v>22</v>
      </c>
      <c r="J633" s="47">
        <v>16</v>
      </c>
      <c r="K633" s="47">
        <v>34</v>
      </c>
      <c r="L633" s="47">
        <v>72</v>
      </c>
      <c r="M633" s="47">
        <v>0</v>
      </c>
      <c r="N633" s="47">
        <v>0</v>
      </c>
      <c r="O633" s="47">
        <v>0</v>
      </c>
      <c r="P633" s="47">
        <v>0</v>
      </c>
      <c r="Q633" s="47">
        <v>3</v>
      </c>
      <c r="R633" s="47">
        <v>0</v>
      </c>
      <c r="S633" s="47">
        <v>0</v>
      </c>
      <c r="T633" s="47">
        <v>0</v>
      </c>
      <c r="U633" s="47">
        <v>0</v>
      </c>
      <c r="V633" s="47">
        <v>0</v>
      </c>
      <c r="W633" s="47">
        <v>75</v>
      </c>
      <c r="X633" s="107">
        <v>1.7384259259259301E-2</v>
      </c>
      <c r="Y633">
        <v>47.917000000000002</v>
      </c>
    </row>
    <row r="634" spans="1:25" x14ac:dyDescent="0.45">
      <c r="A634" s="47" t="s">
        <v>93</v>
      </c>
      <c r="B634" s="47">
        <v>2018</v>
      </c>
      <c r="C634" s="49">
        <v>43401</v>
      </c>
      <c r="D634" s="47" t="s">
        <v>72</v>
      </c>
      <c r="E634" s="1" t="s">
        <v>322</v>
      </c>
      <c r="F634" s="47" t="s">
        <v>29</v>
      </c>
      <c r="G634" s="13">
        <f>(C634-VLOOKUP(E634,Riders!$A$2:$C$3501,2,FALSE))/365</f>
        <v>30.791780821917808</v>
      </c>
      <c r="H634" s="47">
        <v>9</v>
      </c>
      <c r="I634" s="47">
        <v>2</v>
      </c>
      <c r="J634" s="47">
        <v>32</v>
      </c>
      <c r="K634" s="47">
        <v>30</v>
      </c>
      <c r="L634" s="47">
        <v>64</v>
      </c>
      <c r="M634" s="47">
        <v>0</v>
      </c>
      <c r="N634" s="47">
        <v>0</v>
      </c>
      <c r="O634" s="47">
        <v>5</v>
      </c>
      <c r="P634" s="47">
        <v>0</v>
      </c>
      <c r="Q634" s="47">
        <v>0</v>
      </c>
      <c r="R634" s="47">
        <v>0</v>
      </c>
      <c r="S634" s="47">
        <v>0</v>
      </c>
      <c r="T634" s="47">
        <v>0</v>
      </c>
      <c r="U634" s="47">
        <v>0</v>
      </c>
      <c r="V634" s="47">
        <v>0</v>
      </c>
      <c r="W634" s="47">
        <v>69</v>
      </c>
      <c r="X634" s="107">
        <v>1.7384259259259301E-2</v>
      </c>
      <c r="Y634">
        <v>47.917000000000002</v>
      </c>
    </row>
    <row r="635" spans="1:25" x14ac:dyDescent="0.45">
      <c r="A635" s="47" t="s">
        <v>93</v>
      </c>
      <c r="B635" s="47">
        <v>2018</v>
      </c>
      <c r="C635" s="49">
        <v>43401</v>
      </c>
      <c r="D635" s="47" t="s">
        <v>72</v>
      </c>
      <c r="E635" s="47" t="s">
        <v>300</v>
      </c>
      <c r="F635" s="47" t="s">
        <v>56</v>
      </c>
      <c r="G635" s="13">
        <f>(C635-VLOOKUP(E635,Riders!$A$2:$C$3501,2,FALSE))/365</f>
        <v>31.298630136986301</v>
      </c>
      <c r="H635" s="47">
        <v>10</v>
      </c>
      <c r="I635" s="47">
        <v>16</v>
      </c>
      <c r="J635" s="47">
        <v>40</v>
      </c>
      <c r="K635" s="47">
        <v>1</v>
      </c>
      <c r="L635" s="47">
        <v>57</v>
      </c>
      <c r="M635" s="47">
        <v>0</v>
      </c>
      <c r="N635" s="47">
        <v>0</v>
      </c>
      <c r="O635" s="47">
        <v>0</v>
      </c>
      <c r="P635" s="47">
        <v>3</v>
      </c>
      <c r="Q635" s="47">
        <v>0</v>
      </c>
      <c r="R635" s="47">
        <v>0</v>
      </c>
      <c r="S635" s="47">
        <v>3</v>
      </c>
      <c r="T635" s="47">
        <v>0</v>
      </c>
      <c r="U635" s="47">
        <v>0</v>
      </c>
      <c r="V635" s="47">
        <v>0</v>
      </c>
      <c r="W635" s="47">
        <v>63</v>
      </c>
      <c r="X635" s="107">
        <v>1.7384259259259301E-2</v>
      </c>
      <c r="Y635">
        <v>47.917000000000002</v>
      </c>
    </row>
    <row r="636" spans="1:25" x14ac:dyDescent="0.45">
      <c r="A636" s="47" t="s">
        <v>93</v>
      </c>
      <c r="B636" s="47">
        <v>2018</v>
      </c>
      <c r="C636" s="49">
        <v>43401</v>
      </c>
      <c r="D636" s="47" t="s">
        <v>72</v>
      </c>
      <c r="E636" s="47" t="s">
        <v>307</v>
      </c>
      <c r="F636" s="47" t="s">
        <v>27</v>
      </c>
      <c r="G636" s="13">
        <f>(C636-VLOOKUP(E636,Riders!$A$2:$C$3501,2,FALSE))/365</f>
        <v>25.424657534246574</v>
      </c>
      <c r="H636" s="47">
        <v>11</v>
      </c>
      <c r="I636" s="47">
        <v>26</v>
      </c>
      <c r="J636" s="47">
        <v>24</v>
      </c>
      <c r="K636" s="47">
        <v>4</v>
      </c>
      <c r="L636" s="47">
        <v>54</v>
      </c>
      <c r="M636" s="47">
        <v>0</v>
      </c>
      <c r="N636" s="47">
        <v>5</v>
      </c>
      <c r="O636" s="47">
        <v>0</v>
      </c>
      <c r="P636" s="47">
        <v>0</v>
      </c>
      <c r="Q636" s="47">
        <v>0</v>
      </c>
      <c r="R636" s="47">
        <v>0</v>
      </c>
      <c r="S636" s="47">
        <v>0</v>
      </c>
      <c r="T636" s="47">
        <v>0</v>
      </c>
      <c r="U636" s="47">
        <v>0</v>
      </c>
      <c r="V636" s="47">
        <v>0</v>
      </c>
      <c r="W636" s="47">
        <v>59</v>
      </c>
      <c r="X636" s="107">
        <v>1.7384259259259301E-2</v>
      </c>
      <c r="Y636">
        <v>47.917000000000002</v>
      </c>
    </row>
    <row r="637" spans="1:25" x14ac:dyDescent="0.45">
      <c r="A637" s="47" t="s">
        <v>93</v>
      </c>
      <c r="B637" s="47">
        <v>2018</v>
      </c>
      <c r="C637" s="49">
        <v>43401</v>
      </c>
      <c r="D637" s="47" t="s">
        <v>72</v>
      </c>
      <c r="E637" s="47" t="s">
        <v>276</v>
      </c>
      <c r="F637" s="47" t="s">
        <v>120</v>
      </c>
      <c r="G637" s="13" t="e">
        <f>(C637-VLOOKUP(E637,Riders!$A$2:$C$3501,2,FALSE))/365</f>
        <v>#N/A</v>
      </c>
      <c r="H637" s="47">
        <v>12</v>
      </c>
      <c r="I637" s="47">
        <v>28</v>
      </c>
      <c r="J637" s="47">
        <v>8</v>
      </c>
      <c r="K637" s="47">
        <v>22</v>
      </c>
      <c r="L637" s="47">
        <v>58</v>
      </c>
      <c r="M637" s="47">
        <v>0</v>
      </c>
      <c r="N637" s="47">
        <v>0</v>
      </c>
      <c r="O637" s="47">
        <v>0</v>
      </c>
      <c r="P637" s="47">
        <v>0</v>
      </c>
      <c r="Q637" s="47">
        <v>0</v>
      </c>
      <c r="R637" s="47">
        <v>0</v>
      </c>
      <c r="S637" s="47">
        <v>0</v>
      </c>
      <c r="T637" s="47">
        <v>0</v>
      </c>
      <c r="U637" s="47">
        <v>0</v>
      </c>
      <c r="V637" s="47">
        <v>0</v>
      </c>
      <c r="W637" s="47">
        <v>58</v>
      </c>
      <c r="X637" s="107">
        <v>1.7384259259259301E-2</v>
      </c>
      <c r="Y637">
        <v>47.917000000000002</v>
      </c>
    </row>
    <row r="638" spans="1:25" x14ac:dyDescent="0.45">
      <c r="A638" s="47" t="s">
        <v>93</v>
      </c>
      <c r="B638" s="47">
        <v>2018</v>
      </c>
      <c r="C638" s="49">
        <v>43401</v>
      </c>
      <c r="D638" s="47" t="s">
        <v>72</v>
      </c>
      <c r="E638" s="47" t="s">
        <v>334</v>
      </c>
      <c r="F638" s="47" t="s">
        <v>118</v>
      </c>
      <c r="G638" s="13">
        <f>(C638-VLOOKUP(E638,Riders!$A$2:$C$3501,2,FALSE))/365</f>
        <v>26.021917808219179</v>
      </c>
      <c r="H638" s="47">
        <v>13</v>
      </c>
      <c r="I638" s="47">
        <v>10</v>
      </c>
      <c r="J638" s="47">
        <v>20</v>
      </c>
      <c r="K638" s="47">
        <v>26</v>
      </c>
      <c r="L638" s="47">
        <v>56</v>
      </c>
      <c r="M638" s="47">
        <v>0</v>
      </c>
      <c r="N638" s="47">
        <v>0</v>
      </c>
      <c r="O638" s="47">
        <v>0</v>
      </c>
      <c r="P638" s="47">
        <v>0</v>
      </c>
      <c r="Q638" s="47">
        <v>2</v>
      </c>
      <c r="R638" s="47">
        <v>0</v>
      </c>
      <c r="S638" s="47">
        <v>0</v>
      </c>
      <c r="T638" s="47">
        <v>0</v>
      </c>
      <c r="U638" s="47">
        <v>0</v>
      </c>
      <c r="V638" s="47">
        <v>0</v>
      </c>
      <c r="W638" s="47">
        <v>58</v>
      </c>
      <c r="X638" s="107">
        <v>1.7384259259259301E-2</v>
      </c>
      <c r="Y638">
        <v>47.917000000000002</v>
      </c>
    </row>
    <row r="639" spans="1:25" x14ac:dyDescent="0.45">
      <c r="A639" s="47" t="s">
        <v>93</v>
      </c>
      <c r="B639" s="47">
        <v>2018</v>
      </c>
      <c r="C639" s="49">
        <v>43401</v>
      </c>
      <c r="D639" s="47" t="s">
        <v>72</v>
      </c>
      <c r="E639" s="47" t="s">
        <v>586</v>
      </c>
      <c r="F639" s="47" t="s">
        <v>172</v>
      </c>
      <c r="G639" s="13" t="e">
        <f>(C639-VLOOKUP(E639,Riders!$A$2:$C$3501,2,FALSE))/365</f>
        <v>#N/A</v>
      </c>
      <c r="H639" s="47">
        <v>14</v>
      </c>
      <c r="I639" s="47">
        <v>14</v>
      </c>
      <c r="J639" s="47">
        <v>12</v>
      </c>
      <c r="K639" s="47">
        <v>16</v>
      </c>
      <c r="L639" s="47">
        <v>42</v>
      </c>
      <c r="M639" s="47">
        <v>0</v>
      </c>
      <c r="N639" s="47">
        <v>0</v>
      </c>
      <c r="O639" s="47">
        <v>0</v>
      </c>
      <c r="P639" s="47">
        <v>0</v>
      </c>
      <c r="Q639" s="47">
        <v>0</v>
      </c>
      <c r="R639" s="47">
        <v>0</v>
      </c>
      <c r="S639" s="47">
        <v>0</v>
      </c>
      <c r="T639" s="47">
        <v>0</v>
      </c>
      <c r="U639" s="47">
        <v>0</v>
      </c>
      <c r="V639" s="47">
        <v>0</v>
      </c>
      <c r="W639" s="47">
        <v>42</v>
      </c>
      <c r="X639" s="107">
        <v>1.7384259259259301E-2</v>
      </c>
      <c r="Y639">
        <v>47.917000000000002</v>
      </c>
    </row>
    <row r="640" spans="1:25" x14ac:dyDescent="0.45">
      <c r="A640" s="47" t="s">
        <v>93</v>
      </c>
      <c r="B640" s="47">
        <v>2018</v>
      </c>
      <c r="C640" s="49">
        <v>43401</v>
      </c>
      <c r="D640" s="47" t="s">
        <v>72</v>
      </c>
      <c r="E640" s="1" t="s">
        <v>459</v>
      </c>
      <c r="F640" s="47" t="s">
        <v>15</v>
      </c>
      <c r="G640" s="13">
        <f>(C640-VLOOKUP(E640,Riders!$A$2:$C$3501,2,FALSE))/365</f>
        <v>19.950684931506849</v>
      </c>
      <c r="H640" s="47">
        <v>15</v>
      </c>
      <c r="I640" s="47">
        <v>20</v>
      </c>
      <c r="J640" s="47">
        <v>1</v>
      </c>
      <c r="K640" s="47">
        <v>18</v>
      </c>
      <c r="L640" s="47">
        <v>39</v>
      </c>
      <c r="M640" s="47">
        <v>0</v>
      </c>
      <c r="N640" s="47">
        <v>0</v>
      </c>
      <c r="O640" s="47">
        <v>0</v>
      </c>
      <c r="P640" s="47">
        <v>0</v>
      </c>
      <c r="Q640" s="47">
        <v>0</v>
      </c>
      <c r="R640" s="47">
        <v>0</v>
      </c>
      <c r="S640" s="47">
        <v>0</v>
      </c>
      <c r="T640" s="47">
        <v>0</v>
      </c>
      <c r="U640" s="47">
        <v>0</v>
      </c>
      <c r="V640" s="47">
        <v>0</v>
      </c>
      <c r="W640" s="47">
        <v>39</v>
      </c>
      <c r="X640" s="107">
        <v>1.7384259259259301E-2</v>
      </c>
      <c r="Y640">
        <v>47.917000000000002</v>
      </c>
    </row>
    <row r="641" spans="1:25" x14ac:dyDescent="0.45">
      <c r="A641" s="47" t="s">
        <v>93</v>
      </c>
      <c r="B641" s="47">
        <v>2018</v>
      </c>
      <c r="C641" s="49">
        <v>43401</v>
      </c>
      <c r="D641" s="47" t="s">
        <v>72</v>
      </c>
      <c r="E641" s="47" t="s">
        <v>219</v>
      </c>
      <c r="F641" s="47" t="s">
        <v>220</v>
      </c>
      <c r="G641" s="13">
        <f>(C641-VLOOKUP(E641,Riders!$A$2:$C$3501,2,FALSE))/365</f>
        <v>26.183561643835617</v>
      </c>
      <c r="H641" s="47">
        <v>16</v>
      </c>
      <c r="I641" s="47">
        <v>18</v>
      </c>
      <c r="J641" s="47">
        <v>1</v>
      </c>
      <c r="K641" s="47">
        <v>12</v>
      </c>
      <c r="L641" s="47">
        <v>31</v>
      </c>
      <c r="M641" s="47">
        <v>0</v>
      </c>
      <c r="N641" s="47">
        <v>0</v>
      </c>
      <c r="O641" s="47">
        <v>0</v>
      </c>
      <c r="P641" s="47">
        <v>2</v>
      </c>
      <c r="Q641" s="47">
        <v>0</v>
      </c>
      <c r="R641" s="47">
        <v>1</v>
      </c>
      <c r="S641" s="47">
        <v>0</v>
      </c>
      <c r="T641" s="47">
        <v>2</v>
      </c>
      <c r="U641" s="47">
        <v>0</v>
      </c>
      <c r="V641" s="47">
        <v>0</v>
      </c>
      <c r="W641" s="47">
        <v>36</v>
      </c>
      <c r="X641" s="107">
        <v>1.7384259259259301E-2</v>
      </c>
      <c r="Y641">
        <v>47.917000000000002</v>
      </c>
    </row>
    <row r="642" spans="1:25" x14ac:dyDescent="0.45">
      <c r="A642" s="47" t="s">
        <v>93</v>
      </c>
      <c r="B642" s="47">
        <v>2018</v>
      </c>
      <c r="C642" s="49">
        <v>43401</v>
      </c>
      <c r="D642" s="47" t="s">
        <v>72</v>
      </c>
      <c r="E642" s="47" t="s">
        <v>1415</v>
      </c>
      <c r="F642" s="47" t="s">
        <v>230</v>
      </c>
      <c r="G642" s="13">
        <f>(C642-VLOOKUP(E642,Riders!$A$2:$C$3501,2,FALSE))/365</f>
        <v>28.742465753424657</v>
      </c>
      <c r="H642" s="47">
        <v>17</v>
      </c>
      <c r="I642" s="47">
        <v>12</v>
      </c>
      <c r="J642" s="47">
        <v>2</v>
      </c>
      <c r="K642" s="47">
        <v>20</v>
      </c>
      <c r="L642" s="47">
        <v>34</v>
      </c>
      <c r="M642" s="47">
        <v>0</v>
      </c>
      <c r="N642" s="47">
        <v>0</v>
      </c>
      <c r="O642" s="47">
        <v>0</v>
      </c>
      <c r="P642" s="47">
        <v>0</v>
      </c>
      <c r="Q642" s="47">
        <v>0</v>
      </c>
      <c r="R642" s="47">
        <v>0</v>
      </c>
      <c r="S642" s="47">
        <v>0</v>
      </c>
      <c r="T642" s="47">
        <v>0</v>
      </c>
      <c r="U642" s="47">
        <v>0</v>
      </c>
      <c r="V642" s="47">
        <v>0</v>
      </c>
      <c r="W642" s="47">
        <v>34</v>
      </c>
      <c r="X642" s="107">
        <v>1.7384259259259301E-2</v>
      </c>
      <c r="Y642">
        <v>47.917000000000002</v>
      </c>
    </row>
    <row r="643" spans="1:25" x14ac:dyDescent="0.45">
      <c r="A643" s="47" t="s">
        <v>93</v>
      </c>
      <c r="B643" s="47">
        <v>2018</v>
      </c>
      <c r="C643" s="49">
        <v>43401</v>
      </c>
      <c r="D643" s="47" t="s">
        <v>72</v>
      </c>
      <c r="E643" s="47" t="s">
        <v>311</v>
      </c>
      <c r="F643" s="47" t="s">
        <v>61</v>
      </c>
      <c r="G643" s="13">
        <f>(C643-VLOOKUP(E643,Riders!$A$2:$C$3501,2,FALSE))/365</f>
        <v>28.791780821917808</v>
      </c>
      <c r="H643" s="47">
        <v>18</v>
      </c>
      <c r="I643" s="47">
        <v>6</v>
      </c>
      <c r="J643" s="47">
        <v>14</v>
      </c>
      <c r="K643" s="47">
        <v>14</v>
      </c>
      <c r="L643" s="47">
        <v>34</v>
      </c>
      <c r="M643" s="47">
        <v>0</v>
      </c>
      <c r="N643" s="47">
        <v>0</v>
      </c>
      <c r="O643" s="47">
        <v>0</v>
      </c>
      <c r="P643" s="47">
        <v>0</v>
      </c>
      <c r="Q643" s="47">
        <v>0</v>
      </c>
      <c r="R643" s="47">
        <v>0</v>
      </c>
      <c r="S643" s="47">
        <v>0</v>
      </c>
      <c r="T643" s="47">
        <v>0</v>
      </c>
      <c r="U643" s="47">
        <v>0</v>
      </c>
      <c r="V643" s="47">
        <v>0</v>
      </c>
      <c r="W643" s="47">
        <v>34</v>
      </c>
      <c r="X643" s="107">
        <v>1.7384259259259301E-2</v>
      </c>
      <c r="Y643">
        <v>47.917000000000002</v>
      </c>
    </row>
    <row r="644" spans="1:25" x14ac:dyDescent="0.45">
      <c r="A644" s="47" t="s">
        <v>93</v>
      </c>
      <c r="B644" s="47">
        <v>2018</v>
      </c>
      <c r="C644" s="49">
        <v>43401</v>
      </c>
      <c r="D644" s="47" t="s">
        <v>72</v>
      </c>
      <c r="E644" s="47" t="s">
        <v>348</v>
      </c>
      <c r="F644" s="47" t="s">
        <v>65</v>
      </c>
      <c r="G644" s="13">
        <f>(C644-VLOOKUP(E644,Riders!$A$2:$C$3501,2,FALSE))/365</f>
        <v>25.660273972602738</v>
      </c>
      <c r="H644" s="47">
        <v>19</v>
      </c>
      <c r="I644" s="47">
        <v>1</v>
      </c>
      <c r="J644" s="47">
        <v>18</v>
      </c>
      <c r="K644" s="47">
        <v>1</v>
      </c>
      <c r="L644" s="47">
        <v>20</v>
      </c>
      <c r="M644" s="47">
        <v>0</v>
      </c>
      <c r="N644" s="47">
        <v>0</v>
      </c>
      <c r="O644" s="47">
        <v>0</v>
      </c>
      <c r="P644" s="47">
        <v>0</v>
      </c>
      <c r="Q644" s="47">
        <v>0</v>
      </c>
      <c r="R644" s="47">
        <v>0</v>
      </c>
      <c r="S644" s="47">
        <v>0</v>
      </c>
      <c r="T644" s="47">
        <v>6</v>
      </c>
      <c r="U644" s="47">
        <v>0</v>
      </c>
      <c r="V644" s="47">
        <v>0</v>
      </c>
      <c r="W644" s="47">
        <v>26</v>
      </c>
      <c r="X644" s="107">
        <v>1.7384259259259301E-2</v>
      </c>
      <c r="Y644">
        <v>47.917000000000002</v>
      </c>
    </row>
    <row r="645" spans="1:25" x14ac:dyDescent="0.45">
      <c r="A645" s="47" t="s">
        <v>93</v>
      </c>
      <c r="B645" s="47">
        <v>2018</v>
      </c>
      <c r="C645" s="49">
        <v>43401</v>
      </c>
      <c r="D645" s="47" t="s">
        <v>72</v>
      </c>
      <c r="E645" s="47" t="s">
        <v>338</v>
      </c>
      <c r="F645" s="47" t="s">
        <v>339</v>
      </c>
      <c r="G645" s="13">
        <f>(C645-VLOOKUP(E645,Riders!$A$2:$C$3501,2,FALSE))/365</f>
        <v>28.794520547945204</v>
      </c>
      <c r="H645" s="47">
        <v>20</v>
      </c>
      <c r="I645" s="47">
        <v>1</v>
      </c>
      <c r="J645" s="47">
        <v>10</v>
      </c>
      <c r="K645" s="47">
        <v>1</v>
      </c>
      <c r="L645" s="47">
        <v>12</v>
      </c>
      <c r="M645" s="47">
        <v>0</v>
      </c>
      <c r="N645" s="47">
        <v>0</v>
      </c>
      <c r="O645" s="47">
        <v>0</v>
      </c>
      <c r="P645" s="47">
        <v>0</v>
      </c>
      <c r="Q645" s="47">
        <v>0</v>
      </c>
      <c r="R645" s="47">
        <v>0</v>
      </c>
      <c r="S645" s="47">
        <v>0</v>
      </c>
      <c r="T645" s="47">
        <v>10</v>
      </c>
      <c r="U645" s="47">
        <v>0</v>
      </c>
      <c r="V645" s="47">
        <v>0</v>
      </c>
      <c r="W645" s="47">
        <v>22</v>
      </c>
      <c r="X645" s="107">
        <v>1.7384259259259301E-2</v>
      </c>
      <c r="Y645">
        <v>47.917000000000002</v>
      </c>
    </row>
    <row r="646" spans="1:25" x14ac:dyDescent="0.45">
      <c r="A646" s="47" t="s">
        <v>93</v>
      </c>
      <c r="B646" s="47">
        <v>2018</v>
      </c>
      <c r="C646" s="49">
        <v>43401</v>
      </c>
      <c r="D646" s="47" t="s">
        <v>72</v>
      </c>
      <c r="E646" s="47" t="s">
        <v>562</v>
      </c>
      <c r="F646" s="47" t="s">
        <v>47</v>
      </c>
      <c r="G646" s="13">
        <f>(C646-VLOOKUP(E646,Riders!$A$2:$C$3501,2,FALSE))/365</f>
        <v>21.07123287671233</v>
      </c>
      <c r="H646" s="47">
        <v>21</v>
      </c>
      <c r="I646" s="47">
        <v>8</v>
      </c>
      <c r="J646" s="47">
        <v>4</v>
      </c>
      <c r="K646" s="47">
        <v>1</v>
      </c>
      <c r="L646" s="47">
        <v>13</v>
      </c>
      <c r="M646" s="47">
        <v>3</v>
      </c>
      <c r="N646" s="47">
        <v>0</v>
      </c>
      <c r="O646" s="47">
        <v>0</v>
      </c>
      <c r="P646" s="47">
        <v>0</v>
      </c>
      <c r="Q646" s="47">
        <v>0</v>
      </c>
      <c r="R646" s="47">
        <v>0</v>
      </c>
      <c r="S646" s="47">
        <v>0</v>
      </c>
      <c r="T646" s="47">
        <v>4</v>
      </c>
      <c r="U646" s="47">
        <v>0</v>
      </c>
      <c r="V646" s="47">
        <v>0</v>
      </c>
      <c r="W646" s="47">
        <v>20</v>
      </c>
      <c r="X646" s="107">
        <v>1.7384259259259301E-2</v>
      </c>
      <c r="Y646">
        <v>47.917000000000002</v>
      </c>
    </row>
    <row r="647" spans="1:25" x14ac:dyDescent="0.45">
      <c r="A647" s="47" t="s">
        <v>93</v>
      </c>
      <c r="B647" s="47">
        <v>2018</v>
      </c>
      <c r="C647" s="49">
        <v>43401</v>
      </c>
      <c r="D647" s="47" t="s">
        <v>72</v>
      </c>
      <c r="E647" s="47" t="s">
        <v>299</v>
      </c>
      <c r="F647" s="47" t="s">
        <v>38</v>
      </c>
      <c r="G647" s="13">
        <f>(C647-VLOOKUP(E647,Riders!$A$2:$C$3501,2,FALSE))/365</f>
        <v>26.175342465753424</v>
      </c>
      <c r="H647" s="47">
        <v>22</v>
      </c>
      <c r="I647" s="47">
        <v>4</v>
      </c>
      <c r="J647" s="47">
        <v>6</v>
      </c>
      <c r="K647" s="47">
        <v>8</v>
      </c>
      <c r="L647" s="47">
        <v>18</v>
      </c>
      <c r="M647" s="47">
        <v>0</v>
      </c>
      <c r="N647" s="47">
        <v>0</v>
      </c>
      <c r="O647" s="47">
        <v>1</v>
      </c>
      <c r="P647" s="47">
        <v>0</v>
      </c>
      <c r="Q647" s="47">
        <v>0</v>
      </c>
      <c r="R647" s="47">
        <v>0</v>
      </c>
      <c r="S647" s="47">
        <v>0</v>
      </c>
      <c r="T647" s="47">
        <v>0</v>
      </c>
      <c r="U647" s="47">
        <v>0</v>
      </c>
      <c r="V647" s="47">
        <v>0</v>
      </c>
      <c r="W647" s="47">
        <v>19</v>
      </c>
      <c r="X647" s="107">
        <v>1.7384259259259301E-2</v>
      </c>
      <c r="Y647">
        <v>47.917000000000002</v>
      </c>
    </row>
    <row r="648" spans="1:25" x14ac:dyDescent="0.45">
      <c r="A648" s="47" t="s">
        <v>93</v>
      </c>
      <c r="B648" s="47">
        <v>2018</v>
      </c>
      <c r="C648" s="49">
        <v>43401</v>
      </c>
      <c r="D648" s="47" t="s">
        <v>72</v>
      </c>
      <c r="E648" s="47" t="s">
        <v>224</v>
      </c>
      <c r="F648" s="47" t="s">
        <v>225</v>
      </c>
      <c r="G648" s="13">
        <f>(C648-VLOOKUP(E648,Riders!$A$2:$C$3501,2,FALSE))/365</f>
        <v>18.882191780821916</v>
      </c>
      <c r="H648" s="47">
        <v>23</v>
      </c>
      <c r="I648" s="47">
        <v>1</v>
      </c>
      <c r="J648" s="47">
        <v>1</v>
      </c>
      <c r="K648" s="47">
        <v>6</v>
      </c>
      <c r="L648" s="47">
        <v>8</v>
      </c>
      <c r="M648" s="47">
        <v>0</v>
      </c>
      <c r="N648" s="47">
        <v>0</v>
      </c>
      <c r="O648" s="47">
        <v>0</v>
      </c>
      <c r="P648" s="47">
        <v>0</v>
      </c>
      <c r="Q648" s="47">
        <v>1</v>
      </c>
      <c r="R648" s="47">
        <v>0</v>
      </c>
      <c r="S648" s="47">
        <v>0</v>
      </c>
      <c r="T648" s="47">
        <v>0</v>
      </c>
      <c r="U648" s="47">
        <v>0</v>
      </c>
      <c r="V648" s="47">
        <v>0</v>
      </c>
      <c r="W648" s="47">
        <v>9</v>
      </c>
      <c r="X648" s="107">
        <v>1.7384259259259301E-2</v>
      </c>
      <c r="Y648">
        <v>47.917000000000002</v>
      </c>
    </row>
    <row r="649" spans="1:25" x14ac:dyDescent="0.45">
      <c r="A649" s="47" t="s">
        <v>93</v>
      </c>
      <c r="B649" s="47">
        <v>2018</v>
      </c>
      <c r="C649" s="49">
        <v>43401</v>
      </c>
      <c r="D649" s="47" t="s">
        <v>72</v>
      </c>
      <c r="E649" s="47" t="s">
        <v>326</v>
      </c>
      <c r="F649" s="47" t="s">
        <v>49</v>
      </c>
      <c r="G649" s="13" t="e">
        <f>(C649-VLOOKUP(E649,Riders!$A$2:$C$3501,2,FALSE))/365</f>
        <v>#N/A</v>
      </c>
      <c r="H649" s="47">
        <v>24</v>
      </c>
      <c r="I649" s="47">
        <v>1</v>
      </c>
      <c r="J649" s="47">
        <v>1</v>
      </c>
      <c r="K649" s="47">
        <v>2</v>
      </c>
      <c r="L649" s="47">
        <v>4</v>
      </c>
      <c r="M649" s="47">
        <v>0</v>
      </c>
      <c r="N649" s="47">
        <v>0</v>
      </c>
      <c r="O649" s="47">
        <v>0</v>
      </c>
      <c r="P649" s="47">
        <v>0</v>
      </c>
      <c r="Q649" s="47">
        <v>0</v>
      </c>
      <c r="R649" s="47">
        <v>0</v>
      </c>
      <c r="S649" s="47">
        <v>0</v>
      </c>
      <c r="T649" s="47">
        <v>0</v>
      </c>
      <c r="U649" s="47">
        <v>0</v>
      </c>
      <c r="V649" s="47">
        <v>0</v>
      </c>
      <c r="W649" s="47">
        <v>4</v>
      </c>
      <c r="X649" s="107">
        <v>1.7384259259259301E-2</v>
      </c>
      <c r="Y649">
        <v>47.917000000000002</v>
      </c>
    </row>
  </sheetData>
  <autoFilter ref="A1:Y603" xr:uid="{D4D99032-85EA-467B-B6C3-EA42F6A14D08}">
    <sortState xmlns:xlrd2="http://schemas.microsoft.com/office/spreadsheetml/2017/richdata2" ref="A2:Y649">
      <sortCondition descending="1" ref="C1:C603"/>
    </sortState>
  </autoFilter>
  <phoneticPr fontId="2" type="noConversion"/>
  <conditionalFormatting sqref="I2:I25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97:T468 M2:S1999">
    <cfRule type="cellIs" dxfId="244" priority="108" operator="between">
      <formula>1</formula>
      <formula>1</formula>
    </cfRule>
    <cfRule type="cellIs" dxfId="243" priority="109" operator="between">
      <formula>2</formula>
      <formula>2</formula>
    </cfRule>
    <cfRule type="cellIs" dxfId="242" priority="110" operator="between">
      <formula>3</formula>
      <formula>3</formula>
    </cfRule>
    <cfRule type="cellIs" dxfId="241" priority="111" operator="between">
      <formula>5</formula>
      <formula>5</formula>
    </cfRule>
  </conditionalFormatting>
  <conditionalFormatting sqref="T2:T1999">
    <cfRule type="cellIs" dxfId="240" priority="95" operator="between">
      <formula>10</formula>
      <formula>10</formula>
    </cfRule>
    <cfRule type="cellIs" dxfId="239" priority="96" operator="between">
      <formula>6</formula>
      <formula>6</formula>
    </cfRule>
    <cfRule type="cellIs" dxfId="238" priority="97" operator="between">
      <formula>2</formula>
      <formula>2</formula>
    </cfRule>
    <cfRule type="cellIs" dxfId="237" priority="98" operator="between">
      <formula>4</formula>
      <formula>4</formula>
    </cfRule>
  </conditionalFormatting>
  <conditionalFormatting sqref="D89:D112">
    <cfRule type="expression" dxfId="236" priority="81">
      <formula>$E89="F"</formula>
    </cfRule>
    <cfRule type="expression" dxfId="235" priority="82">
      <formula>$E89="SF"</formula>
    </cfRule>
    <cfRule type="expression" dxfId="234" priority="83">
      <formula>$E89="QF"</formula>
    </cfRule>
    <cfRule type="expression" dxfId="233" priority="84">
      <formula>$E89="R16"</formula>
    </cfRule>
    <cfRule type="expression" dxfId="232" priority="85">
      <formula>$E89="R8"</formula>
    </cfRule>
  </conditionalFormatting>
  <conditionalFormatting sqref="C145:C168">
    <cfRule type="expression" dxfId="231" priority="79">
      <formula>$E145="F"</formula>
    </cfRule>
    <cfRule type="expression" dxfId="230" priority="80">
      <formula>$E145="Q"</formula>
    </cfRule>
  </conditionalFormatting>
  <conditionalFormatting sqref="A145:B168">
    <cfRule type="expression" dxfId="229" priority="76">
      <formula>$E145="Q"</formula>
    </cfRule>
    <cfRule type="expression" dxfId="228" priority="77">
      <formula>$E145="G"</formula>
    </cfRule>
    <cfRule type="expression" dxfId="227" priority="78">
      <formula>$E145="B"</formula>
    </cfRule>
  </conditionalFormatting>
  <conditionalFormatting sqref="D145:D168">
    <cfRule type="expression" dxfId="226" priority="73">
      <formula>$E145="Q"</formula>
    </cfRule>
    <cfRule type="expression" dxfId="225" priority="74">
      <formula>$E145="G"</formula>
    </cfRule>
    <cfRule type="expression" dxfId="224" priority="75">
      <formula>$E145="B"</formula>
    </cfRule>
  </conditionalFormatting>
  <conditionalFormatting sqref="A169:B190 D169:D190">
    <cfRule type="expression" dxfId="223" priority="71">
      <formula>#REF!="F"</formula>
    </cfRule>
    <cfRule type="expression" dxfId="222" priority="72">
      <formula>#REF!="Q"</formula>
    </cfRule>
  </conditionalFormatting>
  <conditionalFormatting sqref="A191:B211 D191:D211">
    <cfRule type="expression" dxfId="221" priority="69">
      <formula>#REF!="F"</formula>
    </cfRule>
    <cfRule type="expression" dxfId="220" priority="70">
      <formula>#REF!="Q"</formula>
    </cfRule>
  </conditionalFormatting>
  <conditionalFormatting sqref="A212:B232 D212:D232">
    <cfRule type="expression" dxfId="219" priority="67">
      <formula>#REF!="F"</formula>
    </cfRule>
    <cfRule type="expression" dxfId="218" priority="68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217" priority="65">
      <formula>#REF!="F"</formula>
    </cfRule>
    <cfRule type="expression" dxfId="216" priority="66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215" priority="63">
      <formula>#REF!="F"</formula>
    </cfRule>
    <cfRule type="expression" dxfId="214" priority="64">
      <formula>#REF!="Q"</formula>
    </cfRule>
  </conditionalFormatting>
  <conditionalFormatting sqref="A256:B278 D256:D278">
    <cfRule type="expression" dxfId="213" priority="61">
      <formula>#REF!="F"</formula>
    </cfRule>
    <cfRule type="expression" dxfId="212" priority="62">
      <formula>#REF!="Q"</formula>
    </cfRule>
  </conditionalFormatting>
  <conditionalFormatting sqref="A279:B302 D279:D302">
    <cfRule type="expression" dxfId="211" priority="59">
      <formula>#REF!="F"</formula>
    </cfRule>
    <cfRule type="expression" dxfId="210" priority="60">
      <formula>#REF!="Q"</formula>
    </cfRule>
  </conditionalFormatting>
  <conditionalFormatting sqref="A303:B326 D303:D326">
    <cfRule type="expression" dxfId="209" priority="57">
      <formula>#REF!="F"</formula>
    </cfRule>
    <cfRule type="expression" dxfId="208" priority="58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207" priority="55">
      <formula>#REF!="F"</formula>
    </cfRule>
    <cfRule type="expression" dxfId="206" priority="56">
      <formula>#REF!="Q"</formula>
    </cfRule>
  </conditionalFormatting>
  <conditionalFormatting sqref="A327:B327 A329:B329 A331:B331 A333:B333 A335:B335 A337:B337 A339:B339 A341:B341 A343:B343 A345:B345 A347:B347 A349:B349">
    <cfRule type="expression" dxfId="205" priority="53">
      <formula>#REF!="F"</formula>
    </cfRule>
    <cfRule type="expression" dxfId="204" priority="54">
      <formula>#REF!="Q"</formula>
    </cfRule>
  </conditionalFormatting>
  <conditionalFormatting sqref="D351:D372">
    <cfRule type="expression" dxfId="203" priority="51">
      <formula>#REF!="F"</formula>
    </cfRule>
    <cfRule type="expression" dxfId="202" priority="52">
      <formula>#REF!="Q"</formula>
    </cfRule>
  </conditionalFormatting>
  <conditionalFormatting sqref="A351:B351 A353:B353 A355:B355 A357:B357 A359:B359 A361:B361 A363:B363 A365:B365 A367:B367 A369:B369 A371:B371">
    <cfRule type="expression" dxfId="201" priority="49">
      <formula>#REF!="F"</formula>
    </cfRule>
    <cfRule type="expression" dxfId="200" priority="50">
      <formula>#REF!="Q"</formula>
    </cfRule>
  </conditionalFormatting>
  <conditionalFormatting sqref="A352:B352 A354:B354 A356:B356 A358:B358 A360:B360 A362:B362 A364:B364 A366:B366 A368:B368 A370:B370 A372:B372">
    <cfRule type="expression" dxfId="199" priority="47">
      <formula>#REF!="F"</formula>
    </cfRule>
    <cfRule type="expression" dxfId="198" priority="48">
      <formula>#REF!="Q"</formula>
    </cfRule>
  </conditionalFormatting>
  <conditionalFormatting sqref="D373:D396">
    <cfRule type="expression" dxfId="197" priority="45">
      <formula>#REF!="F"</formula>
    </cfRule>
    <cfRule type="expression" dxfId="196" priority="46">
      <formula>#REF!="Q"</formula>
    </cfRule>
  </conditionalFormatting>
  <conditionalFormatting sqref="A374:B374 A376:B376 A378:B378 A380:B380 A382:B382 A384:B384 A386:B386 A388:B388 A390:B390 A392:B392 A394:B394 A396:B396">
    <cfRule type="expression" dxfId="195" priority="43">
      <formula>#REF!="F"</formula>
    </cfRule>
    <cfRule type="expression" dxfId="194" priority="44">
      <formula>#REF!="Q"</formula>
    </cfRule>
  </conditionalFormatting>
  <conditionalFormatting sqref="A373:B373 A375:B375 A377:B377 A379:B379 A381:B381 A383:B383 A385:B385 A387:B387 A389:B389 A391:B391 A393:B393 A395:B395">
    <cfRule type="expression" dxfId="193" priority="41">
      <formula>#REF!="F"</formula>
    </cfRule>
    <cfRule type="expression" dxfId="192" priority="42">
      <formula>#REF!="Q"</formula>
    </cfRule>
  </conditionalFormatting>
  <conditionalFormatting sqref="D397:D420">
    <cfRule type="expression" dxfId="191" priority="39">
      <formula>#REF!="F"</formula>
    </cfRule>
    <cfRule type="expression" dxfId="190" priority="40">
      <formula>#REF!="Q"</formula>
    </cfRule>
  </conditionalFormatting>
  <conditionalFormatting sqref="A397:B397 A399:B399 A401:B401 A403:B403 A405:B405 A407:B407 A409:B409 A411:B411 A413:B413 A415:B415 A417:B417 A419:B419">
    <cfRule type="expression" dxfId="189" priority="37">
      <formula>#REF!="F"</formula>
    </cfRule>
    <cfRule type="expression" dxfId="188" priority="38">
      <formula>#REF!="Q"</formula>
    </cfRule>
  </conditionalFormatting>
  <conditionalFormatting sqref="A398:B398 A400:B400 A402:B402 A404:B404 A406:B406 A408:B408 A410:B410 A412:B412 A414:B414 A416:B416 A418:B418 A420:B420">
    <cfRule type="expression" dxfId="187" priority="35">
      <formula>#REF!="F"</formula>
    </cfRule>
    <cfRule type="expression" dxfId="186" priority="36">
      <formula>#REF!="Q"</formula>
    </cfRule>
  </conditionalFormatting>
  <conditionalFormatting sqref="U421:U444">
    <cfRule type="cellIs" dxfId="185" priority="31" operator="between">
      <formula>10</formula>
      <formula>10</formula>
    </cfRule>
    <cfRule type="cellIs" dxfId="184" priority="32" operator="between">
      <formula>6</formula>
      <formula>6</formula>
    </cfRule>
    <cfRule type="cellIs" dxfId="183" priority="33" operator="between">
      <formula>2</formula>
      <formula>2</formula>
    </cfRule>
    <cfRule type="cellIs" dxfId="182" priority="34" operator="between">
      <formula>4</formula>
      <formula>4</formula>
    </cfRule>
  </conditionalFormatting>
  <conditionalFormatting sqref="U445:U468">
    <cfRule type="cellIs" dxfId="181" priority="27" operator="between">
      <formula>10</formula>
      <formula>10</formula>
    </cfRule>
    <cfRule type="cellIs" dxfId="180" priority="28" operator="between">
      <formula>6</formula>
      <formula>6</formula>
    </cfRule>
    <cfRule type="cellIs" dxfId="179" priority="29" operator="between">
      <formula>2</formula>
      <formula>2</formula>
    </cfRule>
    <cfRule type="cellIs" dxfId="178" priority="30" operator="between">
      <formula>4</formula>
      <formula>4</formula>
    </cfRule>
  </conditionalFormatting>
  <conditionalFormatting sqref="D514:D537 A514:B537">
    <cfRule type="expression" dxfId="177" priority="25">
      <formula>#REF!="F"</formula>
    </cfRule>
    <cfRule type="expression" dxfId="176" priority="26">
      <formula>#REF!="Q"</formula>
    </cfRule>
  </conditionalFormatting>
  <conditionalFormatting sqref="A562:D580">
    <cfRule type="expression" dxfId="175" priority="22">
      <formula>$E562="Q"</formula>
    </cfRule>
    <cfRule type="expression" dxfId="174" priority="23">
      <formula>$E562="G"</formula>
    </cfRule>
    <cfRule type="expression" dxfId="173" priority="24">
      <formula>$E562="B"</formula>
    </cfRule>
  </conditionalFormatting>
  <conditionalFormatting sqref="A581:B603">
    <cfRule type="expression" dxfId="172" priority="19">
      <formula>#REF!="R1"</formula>
    </cfRule>
    <cfRule type="expression" dxfId="171" priority="20">
      <formula>#REF!="F"</formula>
    </cfRule>
    <cfRule type="expression" dxfId="170" priority="21">
      <formula>#REF!="Q"</formula>
    </cfRule>
  </conditionalFormatting>
  <conditionalFormatting sqref="D581:D603">
    <cfRule type="expression" dxfId="169" priority="16">
      <formula>#REF!="R1"</formula>
    </cfRule>
    <cfRule type="expression" dxfId="168" priority="17">
      <formula>#REF!="F"</formula>
    </cfRule>
    <cfRule type="expression" dxfId="167" priority="18">
      <formula>#REF!="Q"</formula>
    </cfRule>
  </conditionalFormatting>
  <conditionalFormatting sqref="C581:C603">
    <cfRule type="expression" dxfId="166" priority="13">
      <formula>$E581="R1"</formula>
    </cfRule>
    <cfRule type="expression" dxfId="165" priority="14">
      <formula>$E581="F"</formula>
    </cfRule>
    <cfRule type="expression" dxfId="164" priority="15">
      <formula>$E581="Q"</formula>
    </cfRule>
  </conditionalFormatting>
  <conditionalFormatting sqref="A604:B626">
    <cfRule type="expression" dxfId="163" priority="10">
      <formula>#REF!="R1"</formula>
    </cfRule>
    <cfRule type="expression" dxfId="162" priority="11">
      <formula>#REF!="F"</formula>
    </cfRule>
    <cfRule type="expression" dxfId="161" priority="12">
      <formula>#REF!="Q"</formula>
    </cfRule>
  </conditionalFormatting>
  <conditionalFormatting sqref="D604:D626">
    <cfRule type="expression" dxfId="160" priority="7">
      <formula>#REF!="R1"</formula>
    </cfRule>
    <cfRule type="expression" dxfId="159" priority="8">
      <formula>#REF!="F"</formula>
    </cfRule>
    <cfRule type="expression" dxfId="158" priority="9">
      <formula>#REF!="Q"</formula>
    </cfRule>
  </conditionalFormatting>
  <conditionalFormatting sqref="A627:B649">
    <cfRule type="expression" dxfId="157" priority="4">
      <formula>#REF!="R1"</formula>
    </cfRule>
    <cfRule type="expression" dxfId="156" priority="5">
      <formula>#REF!="F"</formula>
    </cfRule>
    <cfRule type="expression" dxfId="155" priority="6">
      <formula>#REF!="Q"</formula>
    </cfRule>
  </conditionalFormatting>
  <conditionalFormatting sqref="D627:D649">
    <cfRule type="expression" dxfId="154" priority="1">
      <formula>#REF!="R1"</formula>
    </cfRule>
    <cfRule type="expression" dxfId="153" priority="2">
      <formula>#REF!="F"</formula>
    </cfRule>
    <cfRule type="expression" dxfId="152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I234"/>
  <sheetViews>
    <sheetView zoomScale="85" zoomScaleNormal="85" workbookViewId="0">
      <pane ySplit="1" topLeftCell="A210" activePane="bottomLeft" state="frozen"/>
      <selection activeCell="K162" sqref="K162"/>
      <selection pane="bottomLeft" activeCell="Q234" sqref="Q234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46484375" bestFit="1" customWidth="1"/>
    <col min="5" max="5" width="5.19921875" bestFit="1" customWidth="1"/>
    <col min="6" max="6" width="24" bestFit="1" customWidth="1"/>
    <col min="7" max="7" width="7.46484375" bestFit="1" customWidth="1"/>
    <col min="8" max="8" width="5.53125" bestFit="1" customWidth="1"/>
    <col min="9" max="9" width="7.46484375" customWidth="1"/>
    <col min="10" max="10" width="9" bestFit="1" customWidth="1"/>
    <col min="11" max="11" width="7.19921875" bestFit="1" customWidth="1"/>
    <col min="12" max="12" width="9.46484375" bestFit="1" customWidth="1"/>
    <col min="35" max="35" width="9.46484375" bestFit="1" customWidth="1"/>
  </cols>
  <sheetData>
    <row r="1" spans="1:35" x14ac:dyDescent="0.45">
      <c r="A1" t="s">
        <v>0</v>
      </c>
      <c r="B1" t="s">
        <v>1</v>
      </c>
      <c r="C1" t="s">
        <v>2</v>
      </c>
      <c r="D1" t="s">
        <v>3</v>
      </c>
      <c r="E1" t="s">
        <v>374</v>
      </c>
      <c r="F1" t="s">
        <v>4</v>
      </c>
      <c r="G1" t="s">
        <v>5</v>
      </c>
      <c r="H1" t="s">
        <v>6</v>
      </c>
      <c r="I1" t="s">
        <v>7</v>
      </c>
      <c r="J1" t="s">
        <v>213</v>
      </c>
      <c r="K1">
        <v>125</v>
      </c>
      <c r="L1">
        <v>250</v>
      </c>
      <c r="M1">
        <v>375</v>
      </c>
      <c r="N1">
        <v>500</v>
      </c>
      <c r="O1">
        <v>625</v>
      </c>
      <c r="P1">
        <v>750</v>
      </c>
      <c r="Q1">
        <v>875</v>
      </c>
      <c r="R1">
        <v>1000</v>
      </c>
      <c r="S1">
        <v>1125</v>
      </c>
      <c r="T1">
        <v>1250</v>
      </c>
      <c r="U1">
        <v>1375</v>
      </c>
      <c r="V1">
        <v>1500</v>
      </c>
      <c r="W1">
        <v>1625</v>
      </c>
      <c r="X1">
        <v>1750</v>
      </c>
      <c r="Y1">
        <v>1875</v>
      </c>
      <c r="Z1">
        <v>2000</v>
      </c>
      <c r="AA1">
        <v>2125</v>
      </c>
      <c r="AB1">
        <v>2250</v>
      </c>
      <c r="AC1">
        <v>2375</v>
      </c>
      <c r="AD1">
        <v>2500</v>
      </c>
      <c r="AE1">
        <v>2625</v>
      </c>
      <c r="AF1">
        <v>2750</v>
      </c>
      <c r="AG1">
        <v>2875</v>
      </c>
      <c r="AH1">
        <v>3000</v>
      </c>
      <c r="AI1" t="s">
        <v>11</v>
      </c>
    </row>
    <row r="2" spans="1:35" x14ac:dyDescent="0.45">
      <c r="A2" s="4" t="s">
        <v>657</v>
      </c>
      <c r="B2" s="4">
        <v>2024</v>
      </c>
      <c r="C2" s="19">
        <v>45305</v>
      </c>
      <c r="D2" s="4" t="s">
        <v>3826</v>
      </c>
      <c r="E2" s="3" t="s">
        <v>379</v>
      </c>
      <c r="F2" s="3" t="s">
        <v>459</v>
      </c>
      <c r="G2" s="3" t="s">
        <v>15</v>
      </c>
      <c r="H2" s="13">
        <f>(C2-VLOOKUP(F2,Riders!$A$2:$C$3501,2,FALSE))/365</f>
        <v>25.167123287671235</v>
      </c>
      <c r="I2" s="1">
        <v>1</v>
      </c>
      <c r="J2" s="111">
        <f t="shared" ref="J2:J65" si="0">IF(COUNT(K2:AH2)=24,SUM(K2:AH2)/86400,"")</f>
        <v>2.3446064814814818E-3</v>
      </c>
      <c r="K2" s="3">
        <v>13.938000000000001</v>
      </c>
      <c r="L2" s="3">
        <v>8.6339999999999986</v>
      </c>
      <c r="M2" s="3">
        <v>8.0600000000000023</v>
      </c>
      <c r="N2" s="3">
        <v>7.9649999999999999</v>
      </c>
      <c r="O2" s="3">
        <v>7.9919999999999973</v>
      </c>
      <c r="P2" s="3">
        <v>7.9570000000000007</v>
      </c>
      <c r="Q2" s="3">
        <v>8.0409999999999968</v>
      </c>
      <c r="R2" s="3">
        <v>8.0869999999999962</v>
      </c>
      <c r="S2" s="3">
        <v>8.0810000000000173</v>
      </c>
      <c r="T2" s="3">
        <v>8.0649999999999835</v>
      </c>
      <c r="U2" s="3">
        <v>8.11</v>
      </c>
      <c r="V2" s="3">
        <v>8.146000000000015</v>
      </c>
      <c r="W2" s="3">
        <v>8.14</v>
      </c>
      <c r="X2" s="3">
        <v>8.1389999999999816</v>
      </c>
      <c r="Y2" s="3">
        <v>8.1869999999999976</v>
      </c>
      <c r="Z2" s="3">
        <v>8.2100000000000222</v>
      </c>
      <c r="AA2" s="3">
        <v>8.2119999999999891</v>
      </c>
      <c r="AB2" s="3">
        <v>8.2199999999999989</v>
      </c>
      <c r="AC2" s="3">
        <v>8.2770000000000152</v>
      </c>
      <c r="AD2" s="3">
        <v>8.3809999999999434</v>
      </c>
      <c r="AE2" s="3">
        <v>8.391000000000048</v>
      </c>
      <c r="AF2" s="3">
        <v>8.375</v>
      </c>
      <c r="AG2" s="3">
        <v>8.4120000000000061</v>
      </c>
      <c r="AH2" s="3">
        <v>8.5540000000000305</v>
      </c>
      <c r="AI2" s="7">
        <f t="shared" ref="AI2:AI44" si="1">3.6*3000/(SUM(K2:AH2))</f>
        <v>53.313850740963787</v>
      </c>
    </row>
    <row r="3" spans="1:35" x14ac:dyDescent="0.45">
      <c r="A3" s="4" t="s">
        <v>657</v>
      </c>
      <c r="B3" s="4">
        <v>2024</v>
      </c>
      <c r="C3" s="19">
        <v>45305</v>
      </c>
      <c r="D3" s="4" t="s">
        <v>3826</v>
      </c>
      <c r="E3" s="3" t="s">
        <v>379</v>
      </c>
      <c r="F3" s="3" t="s">
        <v>418</v>
      </c>
      <c r="G3" s="3" t="s">
        <v>25</v>
      </c>
      <c r="H3" s="13">
        <f>(C3-VLOOKUP(F3,Riders!$A$2:$C$3501,2,FALSE))/365</f>
        <v>26.813698630136987</v>
      </c>
      <c r="I3" s="1">
        <v>2</v>
      </c>
      <c r="J3" s="111">
        <f t="shared" si="0"/>
        <v>2.3498611111111112E-3</v>
      </c>
      <c r="K3" s="3">
        <v>14.667</v>
      </c>
      <c r="L3" s="3">
        <v>8.6199999999999992</v>
      </c>
      <c r="M3" s="3">
        <v>8.0470000000000006</v>
      </c>
      <c r="N3" s="3">
        <v>7.8989999999999974</v>
      </c>
      <c r="O3" s="3">
        <v>7.919000000000004</v>
      </c>
      <c r="P3" s="3">
        <v>7.9390000000000001</v>
      </c>
      <c r="Q3" s="3">
        <v>8.0320000000000036</v>
      </c>
      <c r="R3" s="3">
        <v>8.0779999999999887</v>
      </c>
      <c r="S3" s="3">
        <v>8.0969999999999942</v>
      </c>
      <c r="T3" s="3">
        <v>8.1159999999999997</v>
      </c>
      <c r="U3" s="3">
        <v>8.146000000000015</v>
      </c>
      <c r="V3" s="3">
        <v>8.1489999999999867</v>
      </c>
      <c r="W3" s="3">
        <v>8.1500000000000199</v>
      </c>
      <c r="X3" s="3">
        <v>8.1369999999999862</v>
      </c>
      <c r="Y3" s="3">
        <v>8.1979999999999933</v>
      </c>
      <c r="Z3" s="3">
        <v>8.2110000000000127</v>
      </c>
      <c r="AA3" s="3">
        <v>8.22199999999998</v>
      </c>
      <c r="AB3" s="3">
        <v>8.1660000000000252</v>
      </c>
      <c r="AC3" s="3">
        <v>8.4239999999999782</v>
      </c>
      <c r="AD3" s="3">
        <v>8.2840000000000202</v>
      </c>
      <c r="AE3" s="3">
        <v>8.3369999999999891</v>
      </c>
      <c r="AF3" s="3">
        <v>8.3489999999999895</v>
      </c>
      <c r="AG3" s="3">
        <v>8.4040000000000248</v>
      </c>
      <c r="AH3" s="3">
        <v>8.4369999999999834</v>
      </c>
      <c r="AI3" s="7">
        <f t="shared" si="1"/>
        <v>53.194633252556301</v>
      </c>
    </row>
    <row r="4" spans="1:35" x14ac:dyDescent="0.45">
      <c r="A4" s="4" t="s">
        <v>657</v>
      </c>
      <c r="B4" s="4">
        <v>2024</v>
      </c>
      <c r="C4" s="19">
        <v>45305</v>
      </c>
      <c r="D4" s="4" t="s">
        <v>3826</v>
      </c>
      <c r="E4" s="3" t="s">
        <v>379</v>
      </c>
      <c r="F4" s="3" t="s">
        <v>419</v>
      </c>
      <c r="G4" s="3" t="s">
        <v>25</v>
      </c>
      <c r="H4" s="13">
        <f>(C4-VLOOKUP(F4,Riders!$A$2:$C$3501,2,FALSE))/365</f>
        <v>28.608219178082191</v>
      </c>
      <c r="I4" s="1">
        <v>3</v>
      </c>
      <c r="J4" s="111">
        <f t="shared" si="0"/>
        <v>2.3553935185185184E-3</v>
      </c>
      <c r="K4" s="3">
        <v>13.853</v>
      </c>
      <c r="L4" s="3">
        <v>8.7180000000000017</v>
      </c>
      <c r="M4" s="3">
        <v>8.3539999999999992</v>
      </c>
      <c r="N4" s="3">
        <v>8.2129999999999974</v>
      </c>
      <c r="O4" s="3">
        <v>8.2349999999999994</v>
      </c>
      <c r="P4" s="3">
        <v>8.1340000000000003</v>
      </c>
      <c r="Q4" s="3">
        <v>8.1499999999999986</v>
      </c>
      <c r="R4" s="3">
        <v>8.1240000000000094</v>
      </c>
      <c r="S4" s="3">
        <v>8.1339999999999861</v>
      </c>
      <c r="T4" s="3">
        <v>8.0990000000000038</v>
      </c>
      <c r="U4" s="3">
        <v>8.0730000000000075</v>
      </c>
      <c r="V4" s="3">
        <v>8.0629999999999882</v>
      </c>
      <c r="W4" s="3">
        <v>8.0650000000000119</v>
      </c>
      <c r="X4" s="3">
        <v>8.1770000000000209</v>
      </c>
      <c r="Y4" s="3">
        <v>8.0429999999999779</v>
      </c>
      <c r="Z4" s="3">
        <v>8.0550000000000068</v>
      </c>
      <c r="AA4" s="3">
        <v>8.1099999999999852</v>
      </c>
      <c r="AB4" s="3">
        <v>8.1270000000000095</v>
      </c>
      <c r="AC4" s="3">
        <v>8.2239999999999895</v>
      </c>
      <c r="AD4" s="3">
        <v>8.2870000000000061</v>
      </c>
      <c r="AE4" s="3">
        <v>8.4230000000000018</v>
      </c>
      <c r="AF4" s="3">
        <v>8.5029999999999859</v>
      </c>
      <c r="AG4" s="3">
        <v>8.6260000000000048</v>
      </c>
      <c r="AH4" s="3">
        <v>8.7160000000000082</v>
      </c>
      <c r="AI4" s="7">
        <f t="shared" si="1"/>
        <v>53.069688362996665</v>
      </c>
    </row>
    <row r="5" spans="1:35" x14ac:dyDescent="0.45">
      <c r="A5" s="4" t="s">
        <v>657</v>
      </c>
      <c r="B5" s="4">
        <v>2024</v>
      </c>
      <c r="C5" s="19">
        <v>45305</v>
      </c>
      <c r="D5" s="4" t="s">
        <v>3826</v>
      </c>
      <c r="E5" s="3" t="s">
        <v>379</v>
      </c>
      <c r="F5" s="3" t="s">
        <v>3830</v>
      </c>
      <c r="G5" s="3" t="s">
        <v>53</v>
      </c>
      <c r="H5" s="13" t="e">
        <f>(C5-VLOOKUP(F5,Riders!$A$2:$C$3501,2,FALSE))/365</f>
        <v>#N/A</v>
      </c>
      <c r="I5" s="1">
        <v>4</v>
      </c>
      <c r="J5" s="111">
        <f t="shared" si="0"/>
        <v>2.4222569444444443E-3</v>
      </c>
      <c r="K5" s="3">
        <v>13.832000000000001</v>
      </c>
      <c r="L5" s="3">
        <v>8.61</v>
      </c>
      <c r="M5" s="3">
        <v>8.2360000000000007</v>
      </c>
      <c r="N5" s="3">
        <v>8.1249999999999964</v>
      </c>
      <c r="O5" s="3">
        <v>8.1880000000000024</v>
      </c>
      <c r="P5" s="3">
        <v>8.2190000000000012</v>
      </c>
      <c r="Q5" s="3">
        <v>8.2780000000000058</v>
      </c>
      <c r="R5" s="3">
        <v>8.2219999999999871</v>
      </c>
      <c r="S5" s="3">
        <v>8.2340000000000089</v>
      </c>
      <c r="T5" s="3">
        <v>8.1989999999999839</v>
      </c>
      <c r="U5" s="3">
        <v>8.3030000000000115</v>
      </c>
      <c r="V5" s="3">
        <v>8.3240000000000123</v>
      </c>
      <c r="W5" s="3">
        <v>8.4029999999999774</v>
      </c>
      <c r="X5" s="3">
        <v>8.335000000000008</v>
      </c>
      <c r="Y5" s="3">
        <v>8.4799999999999756</v>
      </c>
      <c r="Z5" s="3">
        <v>8.5210000000000434</v>
      </c>
      <c r="AA5" s="3">
        <v>8.6119999999999948</v>
      </c>
      <c r="AB5" s="3">
        <v>8.6729999999999734</v>
      </c>
      <c r="AC5" s="3">
        <v>8.7880000000000109</v>
      </c>
      <c r="AD5" s="3">
        <v>8.8130000000000166</v>
      </c>
      <c r="AE5" s="3">
        <v>8.9250000000000114</v>
      </c>
      <c r="AF5" s="3">
        <v>8.9429999999999836</v>
      </c>
      <c r="AG5" s="3">
        <v>9.0099999999999625</v>
      </c>
      <c r="AH5" s="3">
        <v>9.0100000000000193</v>
      </c>
      <c r="AI5" s="7">
        <f t="shared" si="1"/>
        <v>51.60476483995356</v>
      </c>
    </row>
    <row r="6" spans="1:35" x14ac:dyDescent="0.45">
      <c r="A6" s="4" t="s">
        <v>657</v>
      </c>
      <c r="B6" s="4">
        <v>2024</v>
      </c>
      <c r="C6" s="19">
        <v>45305</v>
      </c>
      <c r="D6" s="4" t="s">
        <v>3826</v>
      </c>
      <c r="E6" s="3" t="s">
        <v>379</v>
      </c>
      <c r="F6" s="3" t="s">
        <v>478</v>
      </c>
      <c r="G6" s="3" t="s">
        <v>53</v>
      </c>
      <c r="H6" s="13">
        <f>(C6-VLOOKUP(F6,Riders!$A$2:$C$3501,2,FALSE))/365</f>
        <v>26.942465753424656</v>
      </c>
      <c r="I6" s="1">
        <v>5</v>
      </c>
      <c r="J6" s="111">
        <f t="shared" si="0"/>
        <v>2.4376620370370372E-3</v>
      </c>
      <c r="K6" s="3">
        <v>14.664999999999999</v>
      </c>
      <c r="L6" s="3">
        <v>8.9780000000000015</v>
      </c>
      <c r="M6" s="3">
        <v>8.554000000000002</v>
      </c>
      <c r="N6" s="3">
        <v>8.4609999999999985</v>
      </c>
      <c r="O6" s="3">
        <v>8.4089999999999989</v>
      </c>
      <c r="P6" s="3">
        <v>8.4590000000000032</v>
      </c>
      <c r="Q6" s="3">
        <v>8.5300000000000082</v>
      </c>
      <c r="R6" s="3">
        <v>8.5629999999999882</v>
      </c>
      <c r="S6" s="3">
        <v>8.5160000000000053</v>
      </c>
      <c r="T6" s="3">
        <v>8.505999999999986</v>
      </c>
      <c r="U6" s="3">
        <v>8.410000000000025</v>
      </c>
      <c r="V6" s="3">
        <v>8.3089999999999833</v>
      </c>
      <c r="W6" s="3">
        <v>8.2579999999999956</v>
      </c>
      <c r="X6" s="3">
        <v>8.2710000000000008</v>
      </c>
      <c r="Y6" s="3">
        <v>8.2909999999999826</v>
      </c>
      <c r="Z6" s="3">
        <v>8.3290000000000362</v>
      </c>
      <c r="AA6" s="3">
        <v>8.4229999999999734</v>
      </c>
      <c r="AB6" s="3">
        <v>8.5320000000000107</v>
      </c>
      <c r="AC6" s="3">
        <v>8.535000000000025</v>
      </c>
      <c r="AD6" s="3">
        <v>8.5599999999999454</v>
      </c>
      <c r="AE6" s="3">
        <v>8.6610000000000298</v>
      </c>
      <c r="AF6" s="3">
        <v>8.7630000000000052</v>
      </c>
      <c r="AG6" s="3">
        <v>8.8089999999999975</v>
      </c>
      <c r="AH6" s="3">
        <v>8.8220000000000027</v>
      </c>
      <c r="AI6" s="7">
        <f t="shared" si="1"/>
        <v>51.278642445421482</v>
      </c>
    </row>
    <row r="7" spans="1:35" x14ac:dyDescent="0.45">
      <c r="A7" s="4" t="s">
        <v>657</v>
      </c>
      <c r="B7" s="4">
        <v>2024</v>
      </c>
      <c r="C7" s="19">
        <v>45305</v>
      </c>
      <c r="D7" s="4" t="s">
        <v>3826</v>
      </c>
      <c r="E7" s="3" t="s">
        <v>379</v>
      </c>
      <c r="F7" s="3" t="s">
        <v>428</v>
      </c>
      <c r="G7" s="3" t="s">
        <v>56</v>
      </c>
      <c r="H7" s="13">
        <f>(C7-VLOOKUP(F7,Riders!$A$2:$C$3501,2,FALSE))/365</f>
        <v>34.219178082191782</v>
      </c>
      <c r="I7" s="1">
        <v>6</v>
      </c>
      <c r="J7" s="111">
        <f t="shared" si="0"/>
        <v>2.4518750000000001E-3</v>
      </c>
      <c r="K7" s="3">
        <v>15.51</v>
      </c>
      <c r="L7" s="3">
        <v>9.016</v>
      </c>
      <c r="M7" s="3">
        <v>8.1900000000000013</v>
      </c>
      <c r="N7" s="3">
        <v>8.0129999999999981</v>
      </c>
      <c r="O7" s="3">
        <v>7.9650000000000034</v>
      </c>
      <c r="P7" s="3">
        <v>8.009999999999998</v>
      </c>
      <c r="Q7" s="3">
        <v>8.0519999999999996</v>
      </c>
      <c r="R7" s="3">
        <v>8.1219999999999999</v>
      </c>
      <c r="S7" s="3">
        <v>8.2110000000000127</v>
      </c>
      <c r="T7" s="3">
        <v>8.3229999999999933</v>
      </c>
      <c r="U7" s="3">
        <v>8.3429999999999893</v>
      </c>
      <c r="V7" s="3">
        <v>8.4540000000000077</v>
      </c>
      <c r="W7" s="3">
        <v>8.4500000000000028</v>
      </c>
      <c r="X7" s="3">
        <v>8.5210000000000008</v>
      </c>
      <c r="Y7" s="3">
        <v>8.6089999999999804</v>
      </c>
      <c r="Z7" s="3">
        <v>8.6970000000000027</v>
      </c>
      <c r="AA7" s="3">
        <v>8.6980000000000359</v>
      </c>
      <c r="AB7" s="3">
        <v>8.7729999999999961</v>
      </c>
      <c r="AC7" s="3">
        <v>8.8479999999999848</v>
      </c>
      <c r="AD7" s="3">
        <v>8.8919999999999675</v>
      </c>
      <c r="AE7" s="3">
        <v>8.9480000000000359</v>
      </c>
      <c r="AF7" s="3">
        <v>9.025999999999982</v>
      </c>
      <c r="AG7" s="3">
        <v>9.063999999999993</v>
      </c>
      <c r="AH7" s="3">
        <v>9.1070000000000277</v>
      </c>
      <c r="AI7" s="7">
        <f t="shared" si="1"/>
        <v>50.981391791995918</v>
      </c>
    </row>
    <row r="8" spans="1:35" x14ac:dyDescent="0.45">
      <c r="A8" s="4" t="s">
        <v>657</v>
      </c>
      <c r="B8" s="4">
        <v>2024</v>
      </c>
      <c r="C8" s="19">
        <v>45305</v>
      </c>
      <c r="D8" s="4" t="s">
        <v>3826</v>
      </c>
      <c r="E8" s="3" t="s">
        <v>379</v>
      </c>
      <c r="F8" s="3" t="s">
        <v>591</v>
      </c>
      <c r="G8" s="3" t="s">
        <v>47</v>
      </c>
      <c r="H8" s="13">
        <f>(C8-VLOOKUP(F8,Riders!$A$2:$C$3501,2,FALSE))/365</f>
        <v>20.597260273972601</v>
      </c>
      <c r="I8" s="1">
        <v>7</v>
      </c>
      <c r="J8" s="111">
        <f t="shared" si="0"/>
        <v>2.503113425925926E-3</v>
      </c>
      <c r="K8" s="3">
        <v>14.105</v>
      </c>
      <c r="L8" s="3">
        <v>8.6859999999999999</v>
      </c>
      <c r="M8" s="3">
        <v>8.3219999999999992</v>
      </c>
      <c r="N8" s="3">
        <v>8.1499999999999986</v>
      </c>
      <c r="O8" s="3">
        <v>8.2070000000000007</v>
      </c>
      <c r="P8" s="3">
        <v>8.2420000000000044</v>
      </c>
      <c r="Q8" s="3">
        <v>8.3119999999999976</v>
      </c>
      <c r="R8" s="3">
        <v>8.3340000000000032</v>
      </c>
      <c r="S8" s="3">
        <v>8.4429999999999978</v>
      </c>
      <c r="T8" s="3">
        <v>8.465999999999994</v>
      </c>
      <c r="U8" s="3">
        <v>8.5930000000000177</v>
      </c>
      <c r="V8" s="3">
        <v>8.6819999999999879</v>
      </c>
      <c r="W8" s="3">
        <v>8.7719999999999914</v>
      </c>
      <c r="X8" s="3">
        <v>8.8129999999999882</v>
      </c>
      <c r="Y8" s="3">
        <v>8.9110000000000014</v>
      </c>
      <c r="Z8" s="3">
        <v>9.0170000000000243</v>
      </c>
      <c r="AA8" s="3">
        <v>9.1209999999999809</v>
      </c>
      <c r="AB8" s="3">
        <v>9.1710000000000207</v>
      </c>
      <c r="AC8" s="3">
        <v>9.2649999999999864</v>
      </c>
      <c r="AD8" s="3">
        <v>9.2690000000000055</v>
      </c>
      <c r="AE8" s="3">
        <v>9.3569999999999993</v>
      </c>
      <c r="AF8" s="3">
        <v>9.3629999999999995</v>
      </c>
      <c r="AG8" s="3">
        <v>9.3590000000000089</v>
      </c>
      <c r="AH8" s="3">
        <v>9.3089999999999975</v>
      </c>
      <c r="AI8" s="7">
        <f t="shared" si="1"/>
        <v>49.937808932394375</v>
      </c>
    </row>
    <row r="9" spans="1:35" x14ac:dyDescent="0.45">
      <c r="A9" s="4" t="s">
        <v>657</v>
      </c>
      <c r="B9" s="4">
        <v>2024</v>
      </c>
      <c r="C9" s="19">
        <v>45305</v>
      </c>
      <c r="D9" s="4" t="s">
        <v>3826</v>
      </c>
      <c r="E9" s="3" t="s">
        <v>379</v>
      </c>
      <c r="F9" s="3" t="s">
        <v>3832</v>
      </c>
      <c r="G9" s="3" t="s">
        <v>238</v>
      </c>
      <c r="H9" s="13" t="e">
        <f>(C9-VLOOKUP(F9,Riders!$A$2:$C$3501,2,FALSE))/365</f>
        <v>#N/A</v>
      </c>
      <c r="I9" s="1">
        <v>8</v>
      </c>
      <c r="J9" s="111">
        <f t="shared" si="0"/>
        <v>2.5152314814814816E-3</v>
      </c>
      <c r="K9" s="3">
        <v>15.135</v>
      </c>
      <c r="L9" s="3">
        <v>8.8940000000000001</v>
      </c>
      <c r="M9" s="3">
        <v>8.477999999999998</v>
      </c>
      <c r="N9" s="3">
        <v>8.3950000000000031</v>
      </c>
      <c r="O9" s="3">
        <v>8.3719999999999999</v>
      </c>
      <c r="P9" s="3">
        <v>8.4529999999999959</v>
      </c>
      <c r="Q9" s="3">
        <v>8.5149999999999935</v>
      </c>
      <c r="R9" s="3">
        <v>8.6720000000000113</v>
      </c>
      <c r="S9" s="3">
        <v>8.7130000000000081</v>
      </c>
      <c r="T9" s="3">
        <v>8.7590000000000003</v>
      </c>
      <c r="U9" s="3">
        <v>8.742999999999995</v>
      </c>
      <c r="V9" s="3">
        <v>8.7979999999999876</v>
      </c>
      <c r="W9" s="3">
        <v>8.7890000000000157</v>
      </c>
      <c r="X9" s="3">
        <v>8.8439999999999941</v>
      </c>
      <c r="Y9" s="3">
        <v>8.9209999999999923</v>
      </c>
      <c r="Z9" s="3">
        <v>9.0109999999999957</v>
      </c>
      <c r="AA9" s="3">
        <v>8.907999999999987</v>
      </c>
      <c r="AB9" s="3">
        <v>8.9780000000000371</v>
      </c>
      <c r="AC9" s="3">
        <v>9.0149999999999864</v>
      </c>
      <c r="AD9" s="3">
        <v>9.1370000000000289</v>
      </c>
      <c r="AE9" s="3">
        <v>9.004999999999967</v>
      </c>
      <c r="AF9" s="3">
        <v>8.9989999999999668</v>
      </c>
      <c r="AG9" s="3">
        <v>8.9200000000000159</v>
      </c>
      <c r="AH9" s="3">
        <v>8.8620000000000232</v>
      </c>
      <c r="AI9" s="7">
        <f t="shared" si="1"/>
        <v>49.697215115315942</v>
      </c>
    </row>
    <row r="10" spans="1:35" x14ac:dyDescent="0.45">
      <c r="A10" s="4" t="s">
        <v>657</v>
      </c>
      <c r="B10" s="4">
        <v>2024</v>
      </c>
      <c r="C10" s="19">
        <v>45305</v>
      </c>
      <c r="D10" s="4" t="s">
        <v>3826</v>
      </c>
      <c r="E10" s="3" t="s">
        <v>379</v>
      </c>
      <c r="F10" s="3" t="s">
        <v>460</v>
      </c>
      <c r="G10" s="3" t="s">
        <v>15</v>
      </c>
      <c r="H10" s="13">
        <f>(C10-VLOOKUP(F10,Riders!$A$2:$C$3501,2,FALSE))/365</f>
        <v>30.512328767123286</v>
      </c>
      <c r="I10" s="1">
        <v>9</v>
      </c>
      <c r="J10" s="111">
        <f t="shared" si="0"/>
        <v>2.5180092592592593E-3</v>
      </c>
      <c r="K10" s="3">
        <v>14.446</v>
      </c>
      <c r="L10" s="3">
        <v>8.8920000000000012</v>
      </c>
      <c r="M10" s="3">
        <v>8.477999999999998</v>
      </c>
      <c r="N10" s="3">
        <v>8.4370000000000012</v>
      </c>
      <c r="O10" s="3">
        <v>8.421999999999997</v>
      </c>
      <c r="P10" s="3">
        <v>8.3990000000000009</v>
      </c>
      <c r="Q10" s="3">
        <v>8.4349999999999881</v>
      </c>
      <c r="R10" s="3">
        <v>8.423000000000016</v>
      </c>
      <c r="S10" s="3">
        <v>8.4110000000000014</v>
      </c>
      <c r="T10" s="3">
        <v>8.3929999999999865</v>
      </c>
      <c r="U10" s="3">
        <v>8.4500000000000171</v>
      </c>
      <c r="V10" s="3">
        <v>8.5570000000000022</v>
      </c>
      <c r="W10" s="3">
        <v>8.6689999999999827</v>
      </c>
      <c r="X10" s="3">
        <v>8.8160000000000167</v>
      </c>
      <c r="Y10" s="3">
        <v>8.9309999999999832</v>
      </c>
      <c r="Z10" s="3">
        <v>9.0150000000000148</v>
      </c>
      <c r="AA10" s="3">
        <v>9.0369999999999777</v>
      </c>
      <c r="AB10" s="3">
        <v>9.2160000000000082</v>
      </c>
      <c r="AC10" s="3">
        <v>9.2110000000000127</v>
      </c>
      <c r="AD10" s="3">
        <v>9.242999999999995</v>
      </c>
      <c r="AE10" s="3">
        <v>9.2560000000000286</v>
      </c>
      <c r="AF10" s="3">
        <v>9.3699999999999477</v>
      </c>
      <c r="AG10" s="3">
        <v>9.460000000000008</v>
      </c>
      <c r="AH10" s="3">
        <v>9.5890000000000271</v>
      </c>
      <c r="AI10" s="7">
        <f t="shared" si="1"/>
        <v>49.642390924635492</v>
      </c>
    </row>
    <row r="11" spans="1:35" x14ac:dyDescent="0.45">
      <c r="A11" s="4" t="s">
        <v>657</v>
      </c>
      <c r="B11" s="4">
        <v>2024</v>
      </c>
      <c r="C11" s="19">
        <v>45305</v>
      </c>
      <c r="D11" s="4" t="s">
        <v>3826</v>
      </c>
      <c r="E11" s="3" t="s">
        <v>379</v>
      </c>
      <c r="F11" s="3" t="s">
        <v>597</v>
      </c>
      <c r="G11" s="3" t="s">
        <v>243</v>
      </c>
      <c r="H11" s="13">
        <f>(C11-VLOOKUP(F11,Riders!$A$2:$C$3501,2,FALSE))/365</f>
        <v>20.241095890410961</v>
      </c>
      <c r="I11" s="1">
        <v>10</v>
      </c>
      <c r="J11" s="111">
        <f t="shared" si="0"/>
        <v>2.532962962962963E-3</v>
      </c>
      <c r="K11" s="3">
        <v>15.295999999999999</v>
      </c>
      <c r="L11" s="3">
        <v>9.2210000000000001</v>
      </c>
      <c r="M11" s="3">
        <v>8.6969999999999992</v>
      </c>
      <c r="N11" s="3">
        <v>8.5200000000000031</v>
      </c>
      <c r="O11" s="3">
        <v>8.4379999999999953</v>
      </c>
      <c r="P11" s="3">
        <v>8.4520000000000053</v>
      </c>
      <c r="Q11" s="3">
        <v>8.482999999999997</v>
      </c>
      <c r="R11" s="3">
        <v>8.532999999999987</v>
      </c>
      <c r="S11" s="3">
        <v>8.5670000000000215</v>
      </c>
      <c r="T11" s="3">
        <v>8.7039999999999935</v>
      </c>
      <c r="U11" s="3">
        <v>8.7439999999999998</v>
      </c>
      <c r="V11" s="3">
        <v>8.8140000000000072</v>
      </c>
      <c r="W11" s="3">
        <v>8.8439999999999941</v>
      </c>
      <c r="X11" s="3">
        <v>8.9129999999999967</v>
      </c>
      <c r="Y11" s="3">
        <v>8.9560000000000173</v>
      </c>
      <c r="Z11" s="3">
        <v>9.0129999999999768</v>
      </c>
      <c r="AA11" s="3">
        <v>8.9690000000000225</v>
      </c>
      <c r="AB11" s="3">
        <v>9.0489999999999498</v>
      </c>
      <c r="AC11" s="3">
        <v>9.0520000000000493</v>
      </c>
      <c r="AD11" s="3">
        <v>9.0879999999999654</v>
      </c>
      <c r="AE11" s="3">
        <v>9.0540000000000305</v>
      </c>
      <c r="AF11" s="3">
        <v>9.1350000000000193</v>
      </c>
      <c r="AG11" s="3">
        <v>9.1379999999999768</v>
      </c>
      <c r="AH11" s="3">
        <v>9.1680000000000064</v>
      </c>
      <c r="AI11" s="7">
        <f t="shared" si="1"/>
        <v>49.349320076034502</v>
      </c>
    </row>
    <row r="12" spans="1:35" x14ac:dyDescent="0.45">
      <c r="A12" s="4" t="s">
        <v>657</v>
      </c>
      <c r="B12" s="4">
        <v>2024</v>
      </c>
      <c r="C12" s="19">
        <v>45305</v>
      </c>
      <c r="D12" s="4" t="s">
        <v>3826</v>
      </c>
      <c r="E12" s="3" t="s">
        <v>379</v>
      </c>
      <c r="F12" s="3" t="s">
        <v>471</v>
      </c>
      <c r="G12" s="3" t="s">
        <v>61</v>
      </c>
      <c r="H12" s="13">
        <f>(C12-VLOOKUP(F12,Riders!$A$2:$C$3501,2,FALSE))/365</f>
        <v>20.553424657534247</v>
      </c>
      <c r="I12" s="1">
        <v>11</v>
      </c>
      <c r="J12" s="111">
        <f t="shared" si="0"/>
        <v>2.539988425925926E-3</v>
      </c>
      <c r="K12" s="3">
        <v>14.335000000000001</v>
      </c>
      <c r="L12" s="3">
        <v>9.09</v>
      </c>
      <c r="M12" s="3">
        <v>8.7290000000000028</v>
      </c>
      <c r="N12" s="3">
        <v>8.8009999999999948</v>
      </c>
      <c r="O12" s="3">
        <v>8.8070000000000022</v>
      </c>
      <c r="P12" s="3">
        <v>8.8609999999999971</v>
      </c>
      <c r="Q12" s="3">
        <v>8.8549999999999969</v>
      </c>
      <c r="R12" s="3">
        <v>8.8419999999999987</v>
      </c>
      <c r="S12" s="3">
        <v>8.8670000000000044</v>
      </c>
      <c r="T12" s="3">
        <v>8.8389999999999986</v>
      </c>
      <c r="U12" s="3">
        <v>8.8670000000000044</v>
      </c>
      <c r="V12" s="3">
        <v>8.9329999999999927</v>
      </c>
      <c r="W12" s="3">
        <v>8.9380000000000166</v>
      </c>
      <c r="X12" s="3">
        <v>8.8579999999999757</v>
      </c>
      <c r="Y12" s="3">
        <v>8.8010000000000161</v>
      </c>
      <c r="Z12" s="3">
        <v>8.8089999999999975</v>
      </c>
      <c r="AA12" s="3">
        <v>8.8739999999999952</v>
      </c>
      <c r="AB12" s="3">
        <v>8.91700000000003</v>
      </c>
      <c r="AC12" s="3">
        <v>8.9519999999999698</v>
      </c>
      <c r="AD12" s="3">
        <v>9.0060000000000002</v>
      </c>
      <c r="AE12" s="3">
        <v>9.0390000000000157</v>
      </c>
      <c r="AF12" s="3">
        <v>9.129999999999967</v>
      </c>
      <c r="AG12" s="3">
        <v>9.1330000000000382</v>
      </c>
      <c r="AH12" s="3">
        <v>9.171999999999997</v>
      </c>
      <c r="AI12" s="7">
        <f t="shared" si="1"/>
        <v>49.212822674352367</v>
      </c>
    </row>
    <row r="13" spans="1:35" x14ac:dyDescent="0.45">
      <c r="A13" s="4" t="s">
        <v>657</v>
      </c>
      <c r="B13" s="4">
        <v>2024</v>
      </c>
      <c r="C13" s="19">
        <v>45305</v>
      </c>
      <c r="D13" s="4" t="s">
        <v>3826</v>
      </c>
      <c r="E13" s="3" t="s">
        <v>379</v>
      </c>
      <c r="F13" s="3" t="s">
        <v>3570</v>
      </c>
      <c r="G13" s="3" t="s">
        <v>232</v>
      </c>
      <c r="H13" s="13">
        <f>(C13-VLOOKUP(F13,Riders!$A$2:$C$3501,2,FALSE))/365</f>
        <v>21.205479452054796</v>
      </c>
      <c r="I13" s="1">
        <v>12</v>
      </c>
      <c r="J13" s="111">
        <f t="shared" si="0"/>
        <v>2.5723032407407409E-3</v>
      </c>
      <c r="K13" s="3">
        <v>15.496</v>
      </c>
      <c r="L13" s="3">
        <v>9.2699999999999978</v>
      </c>
      <c r="M13" s="3">
        <v>8.7040000000000006</v>
      </c>
      <c r="N13" s="3">
        <v>8.5910000000000011</v>
      </c>
      <c r="O13" s="3">
        <v>8.6039999999999992</v>
      </c>
      <c r="P13" s="3">
        <v>8.7910000000000039</v>
      </c>
      <c r="Q13" s="3">
        <v>8.8149999999999977</v>
      </c>
      <c r="R13" s="3">
        <v>8.9440000000000026</v>
      </c>
      <c r="S13" s="3">
        <v>8.944999999999979</v>
      </c>
      <c r="T13" s="3">
        <v>9.0090000000000003</v>
      </c>
      <c r="U13" s="3">
        <v>8.9750000000000085</v>
      </c>
      <c r="V13" s="3">
        <v>9.0350000000000108</v>
      </c>
      <c r="W13" s="3">
        <v>8.9979999999999905</v>
      </c>
      <c r="X13" s="3">
        <v>9.1119999999999948</v>
      </c>
      <c r="Y13" s="3">
        <v>9.0930000000000177</v>
      </c>
      <c r="Z13" s="3">
        <v>9.1150000000000091</v>
      </c>
      <c r="AA13" s="3">
        <v>9.0629999999999882</v>
      </c>
      <c r="AB13" s="3">
        <v>9.1229999999999905</v>
      </c>
      <c r="AC13" s="3">
        <v>9.0409999999999684</v>
      </c>
      <c r="AD13" s="3">
        <v>9.0460000000000207</v>
      </c>
      <c r="AE13" s="3">
        <v>9.0979999999999848</v>
      </c>
      <c r="AF13" s="3">
        <v>9.1220000000000425</v>
      </c>
      <c r="AG13" s="3">
        <v>9.1149999999999807</v>
      </c>
      <c r="AH13" s="3">
        <v>9.1420000000000243</v>
      </c>
      <c r="AI13" s="7">
        <f t="shared" si="1"/>
        <v>48.594581704139983</v>
      </c>
    </row>
    <row r="14" spans="1:35" x14ac:dyDescent="0.45">
      <c r="A14" s="4" t="s">
        <v>657</v>
      </c>
      <c r="B14" s="4">
        <v>2024</v>
      </c>
      <c r="C14" s="19">
        <v>45305</v>
      </c>
      <c r="D14" s="4" t="s">
        <v>3826</v>
      </c>
      <c r="E14" s="3" t="s">
        <v>379</v>
      </c>
      <c r="F14" s="3" t="s">
        <v>504</v>
      </c>
      <c r="G14" s="3" t="s">
        <v>47</v>
      </c>
      <c r="H14" s="13">
        <f>(C14-VLOOKUP(F14,Riders!$A$2:$C$3501,2,FALSE))/365</f>
        <v>25.12876712328767</v>
      </c>
      <c r="I14" s="1">
        <v>13</v>
      </c>
      <c r="J14" s="111">
        <f t="shared" si="0"/>
        <v>2.5757060185185184E-3</v>
      </c>
      <c r="K14" s="3">
        <v>14.199</v>
      </c>
      <c r="L14" s="3">
        <v>8.7949999999999999</v>
      </c>
      <c r="M14" s="3">
        <v>8.583000000000002</v>
      </c>
      <c r="N14" s="3">
        <v>8.4959999999999987</v>
      </c>
      <c r="O14" s="3">
        <v>8.4799999999999969</v>
      </c>
      <c r="P14" s="3">
        <v>8.5240000000000009</v>
      </c>
      <c r="Q14" s="3">
        <v>8.6499999999999915</v>
      </c>
      <c r="R14" s="3">
        <v>8.7320000000000135</v>
      </c>
      <c r="S14" s="3">
        <v>8.8459999999999894</v>
      </c>
      <c r="T14" s="3">
        <v>8.9110000000000014</v>
      </c>
      <c r="U14" s="3">
        <v>9.0250000000000057</v>
      </c>
      <c r="V14" s="3">
        <v>9.0559999999999832</v>
      </c>
      <c r="W14" s="3">
        <v>9.1220000000000425</v>
      </c>
      <c r="X14" s="3">
        <v>9.2249999999999801</v>
      </c>
      <c r="Y14" s="3">
        <v>9.2590000000000146</v>
      </c>
      <c r="Z14" s="3">
        <v>9.353999999999985</v>
      </c>
      <c r="AA14" s="3">
        <v>9.3559999999999945</v>
      </c>
      <c r="AB14" s="3">
        <v>9.367999999999995</v>
      </c>
      <c r="AC14" s="3">
        <v>9.4460000000000264</v>
      </c>
      <c r="AD14" s="3">
        <v>9.3949999999999818</v>
      </c>
      <c r="AE14" s="3">
        <v>9.4920000000000186</v>
      </c>
      <c r="AF14" s="3">
        <v>9.4269999999999641</v>
      </c>
      <c r="AG14" s="3">
        <v>9.4660000000000082</v>
      </c>
      <c r="AH14" s="3">
        <v>9.3340000000000032</v>
      </c>
      <c r="AI14" s="7">
        <f t="shared" si="1"/>
        <v>48.530383165349306</v>
      </c>
    </row>
    <row r="15" spans="1:35" x14ac:dyDescent="0.45">
      <c r="A15" s="4" t="s">
        <v>657</v>
      </c>
      <c r="B15" s="4">
        <v>2024</v>
      </c>
      <c r="C15" s="19">
        <v>45305</v>
      </c>
      <c r="D15" s="4" t="s">
        <v>3826</v>
      </c>
      <c r="E15" s="3" t="s">
        <v>379</v>
      </c>
      <c r="F15" s="3" t="s">
        <v>3831</v>
      </c>
      <c r="G15" s="3" t="s">
        <v>31</v>
      </c>
      <c r="H15" s="13" t="e">
        <f>(C15-VLOOKUP(F15,Riders!$A$2:$C$3501,2,FALSE))/365</f>
        <v>#N/A</v>
      </c>
      <c r="I15" s="1">
        <v>14</v>
      </c>
      <c r="J15" s="111">
        <f t="shared" si="0"/>
        <v>2.6208564814814814E-3</v>
      </c>
      <c r="K15" s="3">
        <v>15.795</v>
      </c>
      <c r="L15" s="3">
        <v>9.4309999999999992</v>
      </c>
      <c r="M15" s="3">
        <v>8.9549999999999983</v>
      </c>
      <c r="N15" s="3">
        <v>8.8629999999999995</v>
      </c>
      <c r="O15" s="3">
        <v>8.8950000000000031</v>
      </c>
      <c r="P15" s="3">
        <v>8.929000000000002</v>
      </c>
      <c r="Q15" s="3">
        <v>8.8939999999999984</v>
      </c>
      <c r="R15" s="3">
        <v>8.8539999999999992</v>
      </c>
      <c r="S15" s="3">
        <v>8.8770000000000095</v>
      </c>
      <c r="T15" s="3">
        <v>8.991999999999976</v>
      </c>
      <c r="U15" s="3">
        <v>9.0780000000000172</v>
      </c>
      <c r="V15" s="3">
        <v>9.1559999999999917</v>
      </c>
      <c r="W15" s="3">
        <v>9.1599999999999824</v>
      </c>
      <c r="X15" s="3">
        <v>9.2240000000000038</v>
      </c>
      <c r="Y15" s="3">
        <v>9.2700000000000102</v>
      </c>
      <c r="Z15" s="3">
        <v>9.3660000000000139</v>
      </c>
      <c r="AA15" s="3">
        <v>9.3659999999999854</v>
      </c>
      <c r="AB15" s="3">
        <v>9.3440000000000225</v>
      </c>
      <c r="AC15" s="3">
        <v>9.3429999999999609</v>
      </c>
      <c r="AD15" s="3">
        <v>9.3640000000000612</v>
      </c>
      <c r="AE15" s="3">
        <v>9.4019999999999584</v>
      </c>
      <c r="AF15" s="3">
        <v>9.3800000000000239</v>
      </c>
      <c r="AG15" s="3">
        <v>9.2279999999999802</v>
      </c>
      <c r="AH15" s="3">
        <v>9.275999999999982</v>
      </c>
      <c r="AI15" s="7">
        <f t="shared" si="1"/>
        <v>47.694332323508895</v>
      </c>
    </row>
    <row r="16" spans="1:35" x14ac:dyDescent="0.45">
      <c r="A16" s="4" t="s">
        <v>657</v>
      </c>
      <c r="B16" s="4">
        <v>2024</v>
      </c>
      <c r="C16" s="19">
        <v>45305</v>
      </c>
      <c r="D16" s="4" t="s">
        <v>3826</v>
      </c>
      <c r="E16" s="3" t="s">
        <v>379</v>
      </c>
      <c r="F16" s="3" t="s">
        <v>842</v>
      </c>
      <c r="G16" s="3" t="s">
        <v>56</v>
      </c>
      <c r="H16" s="13">
        <f>(C16-VLOOKUP(F16,Riders!$A$2:$C$3501,2,FALSE))/365</f>
        <v>19.87123287671233</v>
      </c>
      <c r="I16" s="1">
        <v>15</v>
      </c>
      <c r="J16" s="111">
        <f t="shared" si="0"/>
        <v>2.6468287037037038E-3</v>
      </c>
      <c r="K16" s="3">
        <v>15.132999999999999</v>
      </c>
      <c r="L16" s="3">
        <v>9.152000000000001</v>
      </c>
      <c r="M16" s="3">
        <v>8.5669999999999966</v>
      </c>
      <c r="N16" s="3">
        <v>8.4430000000000049</v>
      </c>
      <c r="O16" s="3">
        <v>8.536999999999999</v>
      </c>
      <c r="P16" s="3">
        <v>8.6069999999999993</v>
      </c>
      <c r="Q16" s="3">
        <v>8.7260000000000062</v>
      </c>
      <c r="R16" s="3">
        <v>8.8309999999999889</v>
      </c>
      <c r="S16" s="3">
        <v>8.9770000000000039</v>
      </c>
      <c r="T16" s="3">
        <v>9.1559999999999917</v>
      </c>
      <c r="U16" s="3">
        <v>9.2580000000000098</v>
      </c>
      <c r="V16" s="3">
        <v>9.3380000000000081</v>
      </c>
      <c r="W16" s="3">
        <v>9.400999999999982</v>
      </c>
      <c r="X16" s="3">
        <v>9.4920000000000329</v>
      </c>
      <c r="Y16" s="3">
        <v>9.6359999999999957</v>
      </c>
      <c r="Z16" s="3">
        <v>9.6509999999999536</v>
      </c>
      <c r="AA16" s="3">
        <v>9.6850000000000307</v>
      </c>
      <c r="AB16" s="3">
        <v>9.6330000000000098</v>
      </c>
      <c r="AC16" s="3">
        <v>9.6929999999999552</v>
      </c>
      <c r="AD16" s="3">
        <v>9.7830000000000155</v>
      </c>
      <c r="AE16" s="3">
        <v>9.8800000000000239</v>
      </c>
      <c r="AF16" s="3">
        <v>9.8199999999999932</v>
      </c>
      <c r="AG16" s="3">
        <v>9.6510000000000105</v>
      </c>
      <c r="AH16" s="3">
        <v>9.6359999999999957</v>
      </c>
      <c r="AI16" s="7">
        <f t="shared" si="1"/>
        <v>47.226327803188653</v>
      </c>
    </row>
    <row r="17" spans="1:35" x14ac:dyDescent="0.45">
      <c r="A17" s="4" t="s">
        <v>657</v>
      </c>
      <c r="B17" s="4">
        <v>2024</v>
      </c>
      <c r="C17" s="19">
        <v>45305</v>
      </c>
      <c r="D17" s="4" t="s">
        <v>3826</v>
      </c>
      <c r="E17" s="3" t="s">
        <v>205</v>
      </c>
      <c r="F17" s="3" t="s">
        <v>418</v>
      </c>
      <c r="G17" s="3" t="s">
        <v>25</v>
      </c>
      <c r="H17" s="3"/>
      <c r="I17" s="1">
        <v>1</v>
      </c>
      <c r="J17" s="111">
        <f t="shared" si="0"/>
        <v>2.3474074074074074E-3</v>
      </c>
      <c r="K17" s="3">
        <v>14.795</v>
      </c>
      <c r="L17" s="3">
        <v>8.729000000000001</v>
      </c>
      <c r="M17" s="3">
        <v>8.0949999999999989</v>
      </c>
      <c r="N17" s="3">
        <v>8.0649999999999977</v>
      </c>
      <c r="O17" s="3">
        <v>7.9810000000000016</v>
      </c>
      <c r="P17" s="3">
        <v>7.9770000000000039</v>
      </c>
      <c r="Q17" s="3">
        <v>7.972999999999999</v>
      </c>
      <c r="R17" s="3">
        <v>8.0470000000000041</v>
      </c>
      <c r="S17" s="3">
        <v>8.0249999999999915</v>
      </c>
      <c r="T17" s="3">
        <v>8.0990000000000038</v>
      </c>
      <c r="U17" s="3">
        <v>8.1370000000000005</v>
      </c>
      <c r="V17" s="3">
        <v>8.1969999999999885</v>
      </c>
      <c r="W17" s="3">
        <v>8.2000000000000028</v>
      </c>
      <c r="X17" s="3">
        <v>8.1970000000000312</v>
      </c>
      <c r="Y17" s="3">
        <v>8.2009999999999934</v>
      </c>
      <c r="Z17" s="3">
        <v>8.2239999999999611</v>
      </c>
      <c r="AA17" s="3">
        <v>8.2270000000000323</v>
      </c>
      <c r="AB17" s="3">
        <v>8.2789999999999964</v>
      </c>
      <c r="AC17" s="3">
        <v>8.2509999999999764</v>
      </c>
      <c r="AD17" s="3">
        <v>8.2810000000000059</v>
      </c>
      <c r="AE17" s="3">
        <v>8.2700000000000102</v>
      </c>
      <c r="AF17" s="3">
        <v>8.2730000000000246</v>
      </c>
      <c r="AG17" s="3">
        <v>8.1629999999999541</v>
      </c>
      <c r="AH17" s="3">
        <v>8.1300000000000239</v>
      </c>
      <c r="AI17" s="7">
        <f t="shared" si="1"/>
        <v>53.250236667718525</v>
      </c>
    </row>
    <row r="18" spans="1:35" x14ac:dyDescent="0.45">
      <c r="A18" s="4" t="s">
        <v>657</v>
      </c>
      <c r="B18" s="4">
        <v>2024</v>
      </c>
      <c r="C18" s="19">
        <v>45305</v>
      </c>
      <c r="D18" s="4" t="s">
        <v>3826</v>
      </c>
      <c r="E18" s="3" t="s">
        <v>205</v>
      </c>
      <c r="F18" s="3" t="s">
        <v>459</v>
      </c>
      <c r="G18" s="3" t="s">
        <v>15</v>
      </c>
      <c r="H18" s="3"/>
      <c r="I18" s="1">
        <v>2</v>
      </c>
      <c r="J18" s="111">
        <f t="shared" si="0"/>
        <v>2.3474421296296294E-3</v>
      </c>
      <c r="K18" s="3">
        <v>14.193</v>
      </c>
      <c r="L18" s="3">
        <v>8.8040000000000003</v>
      </c>
      <c r="M18" s="3">
        <v>8.2330000000000005</v>
      </c>
      <c r="N18" s="3">
        <v>8.0389999999999979</v>
      </c>
      <c r="O18" s="3">
        <v>7.9849999999999994</v>
      </c>
      <c r="P18" s="3">
        <v>7.9149999999999991</v>
      </c>
      <c r="Q18" s="3">
        <v>7.9120000000000061</v>
      </c>
      <c r="R18" s="3">
        <v>7.9329999999999927</v>
      </c>
      <c r="S18" s="3">
        <v>8.0180000000000007</v>
      </c>
      <c r="T18" s="3">
        <v>8.0370000000000061</v>
      </c>
      <c r="U18" s="3">
        <v>8.0409999999999968</v>
      </c>
      <c r="V18" s="3">
        <v>8.0739999999999981</v>
      </c>
      <c r="W18" s="3">
        <v>8.0499999999999829</v>
      </c>
      <c r="X18" s="3">
        <v>8.1690000000000254</v>
      </c>
      <c r="Y18" s="3">
        <v>8.1979999999999791</v>
      </c>
      <c r="Z18" s="3">
        <v>8.2040000000000219</v>
      </c>
      <c r="AA18" s="3">
        <v>8.2709999999999866</v>
      </c>
      <c r="AB18" s="3">
        <v>8.3089999999999691</v>
      </c>
      <c r="AC18" s="3">
        <v>8.356000000000023</v>
      </c>
      <c r="AD18" s="3">
        <v>8.4130000000000109</v>
      </c>
      <c r="AE18" s="3">
        <v>8.407999999999987</v>
      </c>
      <c r="AF18" s="3">
        <v>8.4220000000000255</v>
      </c>
      <c r="AG18" s="3">
        <v>8.4269999999999641</v>
      </c>
      <c r="AH18" s="3">
        <v>8.4080000000000155</v>
      </c>
      <c r="AI18" s="7">
        <f t="shared" si="1"/>
        <v>53.249449016117822</v>
      </c>
    </row>
    <row r="19" spans="1:35" x14ac:dyDescent="0.45">
      <c r="A19" s="4" t="s">
        <v>657</v>
      </c>
      <c r="B19" s="4">
        <v>2024</v>
      </c>
      <c r="C19" s="19">
        <v>45305</v>
      </c>
      <c r="D19" s="4" t="s">
        <v>3826</v>
      </c>
      <c r="E19" s="3" t="s">
        <v>206</v>
      </c>
      <c r="F19" s="3" t="s">
        <v>419</v>
      </c>
      <c r="G19" s="3" t="s">
        <v>25</v>
      </c>
      <c r="H19" s="3"/>
      <c r="I19" s="1">
        <v>3</v>
      </c>
      <c r="J19" s="111">
        <f t="shared" si="0"/>
        <v>2.348773148148148E-3</v>
      </c>
      <c r="K19" s="3">
        <v>13.881</v>
      </c>
      <c r="L19" s="3">
        <v>8.5560000000000009</v>
      </c>
      <c r="M19" s="3">
        <v>8.1329999999999991</v>
      </c>
      <c r="N19" s="3">
        <v>8.1559999999999988</v>
      </c>
      <c r="O19" s="3">
        <v>8.25</v>
      </c>
      <c r="P19" s="3">
        <v>8.3070000000000022</v>
      </c>
      <c r="Q19" s="3">
        <v>8.3330000000000126</v>
      </c>
      <c r="R19" s="3">
        <v>8.289999999999992</v>
      </c>
      <c r="S19" s="3">
        <v>8.2909999999999826</v>
      </c>
      <c r="T19" s="3">
        <v>8.2220000000000084</v>
      </c>
      <c r="U19" s="3">
        <v>8.230000000000004</v>
      </c>
      <c r="V19" s="3">
        <v>8.2010000000000076</v>
      </c>
      <c r="W19" s="3">
        <v>8.201999999999984</v>
      </c>
      <c r="X19" s="3">
        <v>8.1749999999999972</v>
      </c>
      <c r="Y19" s="3">
        <v>8.1710000000000065</v>
      </c>
      <c r="Z19" s="3">
        <v>8.1280000000000143</v>
      </c>
      <c r="AA19" s="3">
        <v>8.1220000000000141</v>
      </c>
      <c r="AB19" s="3">
        <v>8.1269999999999811</v>
      </c>
      <c r="AC19" s="3">
        <v>8.1589999999999918</v>
      </c>
      <c r="AD19" s="3">
        <v>8.1449999999999818</v>
      </c>
      <c r="AE19" s="3">
        <v>8.1740000000000066</v>
      </c>
      <c r="AF19" s="3">
        <v>8.1980000000000075</v>
      </c>
      <c r="AG19" s="3">
        <v>8.2090000000000032</v>
      </c>
      <c r="AH19" s="3">
        <v>8.2740000000000009</v>
      </c>
      <c r="AI19" s="7">
        <f t="shared" si="1"/>
        <v>53.219273261257356</v>
      </c>
    </row>
    <row r="20" spans="1:35" x14ac:dyDescent="0.45">
      <c r="A20" s="4" t="s">
        <v>657</v>
      </c>
      <c r="B20" s="4">
        <v>2024</v>
      </c>
      <c r="C20" s="19">
        <v>45305</v>
      </c>
      <c r="D20" s="4" t="s">
        <v>3826</v>
      </c>
      <c r="E20" s="3" t="s">
        <v>206</v>
      </c>
      <c r="F20" s="3" t="s">
        <v>3830</v>
      </c>
      <c r="G20" s="3" t="s">
        <v>53</v>
      </c>
      <c r="H20" s="3"/>
      <c r="I20" s="1">
        <v>4</v>
      </c>
      <c r="J20" s="111">
        <f t="shared" si="0"/>
        <v>2.4013310185185184E-3</v>
      </c>
      <c r="K20" s="3">
        <v>14.045999999999999</v>
      </c>
      <c r="L20" s="3">
        <v>8.9000000000000021</v>
      </c>
      <c r="M20" s="3">
        <v>8.5509999999999984</v>
      </c>
      <c r="N20" s="3">
        <v>8.5159999999999982</v>
      </c>
      <c r="O20" s="3">
        <v>8.3670000000000044</v>
      </c>
      <c r="P20" s="3">
        <v>8.3819999999999979</v>
      </c>
      <c r="Q20" s="3">
        <v>8.3629999999999995</v>
      </c>
      <c r="R20" s="3">
        <v>8.3670000000000044</v>
      </c>
      <c r="S20" s="3">
        <v>8.367999999999995</v>
      </c>
      <c r="T20" s="3">
        <v>8.3869999999999862</v>
      </c>
      <c r="U20" s="3">
        <v>8.3510000000000275</v>
      </c>
      <c r="V20" s="3">
        <v>8.4089999999999918</v>
      </c>
      <c r="W20" s="3">
        <v>8.382000000000005</v>
      </c>
      <c r="X20" s="3">
        <v>8.3589999999999804</v>
      </c>
      <c r="Y20" s="3">
        <v>8.3709999999999809</v>
      </c>
      <c r="Z20" s="3">
        <v>8.3080000000000211</v>
      </c>
      <c r="AA20" s="3">
        <v>8.2720000000000198</v>
      </c>
      <c r="AB20" s="3">
        <v>8.2729999999999961</v>
      </c>
      <c r="AC20" s="3">
        <v>8.2920000000000016</v>
      </c>
      <c r="AD20" s="3">
        <v>8.3299999999999841</v>
      </c>
      <c r="AE20" s="3">
        <v>8.4310000000000116</v>
      </c>
      <c r="AF20" s="3">
        <v>8.4879999999999995</v>
      </c>
      <c r="AG20" s="3">
        <v>8.4590000000000316</v>
      </c>
      <c r="AH20" s="3">
        <v>8.5029999999999575</v>
      </c>
      <c r="AI20" s="7">
        <f t="shared" si="1"/>
        <v>52.0544643933004</v>
      </c>
    </row>
    <row r="21" spans="1:35" x14ac:dyDescent="0.45">
      <c r="A21" s="3" t="s">
        <v>102</v>
      </c>
      <c r="B21" s="3">
        <v>2023</v>
      </c>
      <c r="C21" s="19">
        <v>45147</v>
      </c>
      <c r="D21" s="3" t="s">
        <v>13</v>
      </c>
      <c r="E21" s="3" t="s">
        <v>379</v>
      </c>
      <c r="F21" s="3" t="s">
        <v>520</v>
      </c>
      <c r="G21" s="3" t="s">
        <v>67</v>
      </c>
      <c r="H21" s="13">
        <f>(C21-VLOOKUP(F21,Riders!$A$2:$C$3501,2,FALSE))/365</f>
        <v>26.61917808219178</v>
      </c>
      <c r="I21" s="1">
        <v>1</v>
      </c>
      <c r="J21" s="111">
        <f t="shared" si="0"/>
        <v>2.2883449074074073E-3</v>
      </c>
      <c r="K21" s="3">
        <v>14.023999999999999</v>
      </c>
      <c r="L21" s="3">
        <v>8.4640000000000004</v>
      </c>
      <c r="M21" s="3">
        <v>7.9879999999999995</v>
      </c>
      <c r="N21" s="3">
        <v>7.8599999999999994</v>
      </c>
      <c r="O21" s="3">
        <v>7.7340000000000018</v>
      </c>
      <c r="P21" s="3">
        <v>7.6460000000000008</v>
      </c>
      <c r="Q21" s="3">
        <v>7.6910000000000025</v>
      </c>
      <c r="R21" s="3">
        <v>7.7779999999999987</v>
      </c>
      <c r="S21" s="3">
        <v>7.8439999999999941</v>
      </c>
      <c r="T21" s="3">
        <v>7.9010000000000105</v>
      </c>
      <c r="U21" s="3">
        <v>7.9609999999999843</v>
      </c>
      <c r="V21" s="3">
        <v>8.0090000000000003</v>
      </c>
      <c r="W21" s="3">
        <v>8.0250000000000057</v>
      </c>
      <c r="X21" s="3">
        <v>8.0159999999999911</v>
      </c>
      <c r="Y21" s="3">
        <v>7.9980000000000189</v>
      </c>
      <c r="Z21" s="3">
        <v>7.9859999999999758</v>
      </c>
      <c r="AA21" s="3">
        <v>8.0010000000000048</v>
      </c>
      <c r="AB21" s="3">
        <v>8.007000000000005</v>
      </c>
      <c r="AC21" s="3">
        <v>8.054000000000002</v>
      </c>
      <c r="AD21" s="3">
        <v>8.0670000000000073</v>
      </c>
      <c r="AE21" s="3">
        <v>8.1319999999999766</v>
      </c>
      <c r="AF21" s="3">
        <v>8.1470000000000198</v>
      </c>
      <c r="AG21" s="3">
        <v>8.1599999999999966</v>
      </c>
      <c r="AH21" s="3">
        <v>8.2199999999999989</v>
      </c>
      <c r="AI21" s="7">
        <f t="shared" si="1"/>
        <v>54.624632674634448</v>
      </c>
    </row>
    <row r="22" spans="1:35" x14ac:dyDescent="0.45">
      <c r="A22" s="3" t="s">
        <v>102</v>
      </c>
      <c r="B22" s="3">
        <v>2023</v>
      </c>
      <c r="C22" s="19">
        <v>45147</v>
      </c>
      <c r="D22" s="3" t="s">
        <v>13</v>
      </c>
      <c r="E22" s="3" t="s">
        <v>379</v>
      </c>
      <c r="F22" s="3" t="s">
        <v>459</v>
      </c>
      <c r="G22" s="3" t="s">
        <v>15</v>
      </c>
      <c r="H22" s="13">
        <f>(C22-VLOOKUP(F22,Riders!$A$2:$C$3501,2,FALSE))/365</f>
        <v>24.734246575342464</v>
      </c>
      <c r="I22" s="1">
        <v>2</v>
      </c>
      <c r="J22" s="111">
        <f t="shared" si="0"/>
        <v>2.3159837962962965E-3</v>
      </c>
      <c r="K22" s="3">
        <v>14.34</v>
      </c>
      <c r="L22" s="3">
        <v>8.7489999999999988</v>
      </c>
      <c r="M22" s="3">
        <v>8.1080000000000005</v>
      </c>
      <c r="N22" s="3">
        <v>7.8589999999999982</v>
      </c>
      <c r="O22" s="3">
        <v>7.7620000000000005</v>
      </c>
      <c r="P22" s="3">
        <v>7.7450000000000045</v>
      </c>
      <c r="Q22" s="3">
        <v>7.7370000000000019</v>
      </c>
      <c r="R22" s="3">
        <v>7.8199999999999861</v>
      </c>
      <c r="S22" s="3">
        <v>7.8800000000000097</v>
      </c>
      <c r="T22" s="3">
        <v>7.9680000000000035</v>
      </c>
      <c r="U22" s="3">
        <v>7.9740000000000038</v>
      </c>
      <c r="V22" s="3">
        <v>7.9879999999999995</v>
      </c>
      <c r="W22" s="3">
        <v>8.019999999999996</v>
      </c>
      <c r="X22" s="3">
        <v>8.0819999999999936</v>
      </c>
      <c r="Y22" s="3">
        <v>8.1079999999999899</v>
      </c>
      <c r="Z22" s="3">
        <v>8.1580000000000439</v>
      </c>
      <c r="AA22" s="3">
        <v>8.1589999999999918</v>
      </c>
      <c r="AB22" s="3">
        <v>8.1819999999999879</v>
      </c>
      <c r="AC22" s="3">
        <v>8.1740000000000066</v>
      </c>
      <c r="AD22" s="3">
        <v>8.2419999999999902</v>
      </c>
      <c r="AE22" s="3">
        <v>8.2230000000000132</v>
      </c>
      <c r="AF22" s="3">
        <v>8.3459999999999752</v>
      </c>
      <c r="AG22" s="3">
        <v>8.1930000000000121</v>
      </c>
      <c r="AH22" s="3">
        <v>8.2840000000000202</v>
      </c>
      <c r="AI22" s="7">
        <f t="shared" si="1"/>
        <v>53.97274376439897</v>
      </c>
    </row>
    <row r="23" spans="1:35" x14ac:dyDescent="0.45">
      <c r="A23" s="3" t="s">
        <v>102</v>
      </c>
      <c r="B23" s="3">
        <v>2023</v>
      </c>
      <c r="C23" s="19">
        <v>45147</v>
      </c>
      <c r="D23" s="3" t="s">
        <v>13</v>
      </c>
      <c r="E23" s="3" t="s">
        <v>379</v>
      </c>
      <c r="F23" s="3" t="s">
        <v>416</v>
      </c>
      <c r="G23" s="3" t="s">
        <v>29</v>
      </c>
      <c r="H23" s="13">
        <f>(C23-VLOOKUP(F23,Riders!$A$2:$C$3501,2,FALSE))/365</f>
        <v>25.778082191780822</v>
      </c>
      <c r="I23" s="1">
        <v>3</v>
      </c>
      <c r="J23" s="111">
        <f t="shared" si="0"/>
        <v>2.318599537037037E-3</v>
      </c>
      <c r="K23" s="3">
        <v>14.68</v>
      </c>
      <c r="L23" s="3">
        <v>8.6630000000000003</v>
      </c>
      <c r="M23" s="3">
        <v>8.0799999999999983</v>
      </c>
      <c r="N23" s="3">
        <v>7.948000000000004</v>
      </c>
      <c r="O23" s="3">
        <v>7.9399999999999977</v>
      </c>
      <c r="P23" s="3">
        <v>7.945999999999998</v>
      </c>
      <c r="Q23" s="3">
        <v>7.9969999999999999</v>
      </c>
      <c r="R23" s="3">
        <v>8.0410000000000039</v>
      </c>
      <c r="S23" s="3">
        <v>8.0580000000000069</v>
      </c>
      <c r="T23" s="3">
        <v>8.0279999999999916</v>
      </c>
      <c r="U23" s="3">
        <v>8.0110000000000099</v>
      </c>
      <c r="V23" s="3">
        <v>8.046999999999997</v>
      </c>
      <c r="W23" s="3">
        <v>8.0139999999999816</v>
      </c>
      <c r="X23" s="3">
        <v>8.0390000000000015</v>
      </c>
      <c r="Y23" s="3">
        <v>8.007000000000005</v>
      </c>
      <c r="Z23" s="3">
        <v>7.992999999999995</v>
      </c>
      <c r="AA23" s="3">
        <v>8.0109999999999957</v>
      </c>
      <c r="AB23" s="3">
        <v>8.0150000000000148</v>
      </c>
      <c r="AC23" s="3">
        <v>8.0370000000000061</v>
      </c>
      <c r="AD23" s="3">
        <v>8.1119999999999948</v>
      </c>
      <c r="AE23" s="3">
        <v>8.1379999999999768</v>
      </c>
      <c r="AF23" s="3">
        <v>8.1640000000000157</v>
      </c>
      <c r="AG23" s="3">
        <v>8.1590000000000202</v>
      </c>
      <c r="AH23" s="3">
        <v>8.1989999999999839</v>
      </c>
      <c r="AI23" s="7">
        <f t="shared" si="1"/>
        <v>53.911854118516224</v>
      </c>
    </row>
    <row r="24" spans="1:35" x14ac:dyDescent="0.45">
      <c r="A24" s="3" t="s">
        <v>102</v>
      </c>
      <c r="B24" s="3">
        <v>2023</v>
      </c>
      <c r="C24" s="19">
        <v>45147</v>
      </c>
      <c r="D24" s="3" t="s">
        <v>13</v>
      </c>
      <c r="E24" s="3" t="s">
        <v>379</v>
      </c>
      <c r="F24" s="3" t="s">
        <v>328</v>
      </c>
      <c r="G24" s="3" t="s">
        <v>25</v>
      </c>
      <c r="H24" s="13">
        <f>(C24-VLOOKUP(F24,Riders!$A$2:$C$3501,2,FALSE))/365</f>
        <v>33.043835616438358</v>
      </c>
      <c r="I24" s="1">
        <v>4</v>
      </c>
      <c r="J24" s="111">
        <f t="shared" si="0"/>
        <v>2.3357754629629627E-3</v>
      </c>
      <c r="K24" s="3">
        <v>13.792999999999999</v>
      </c>
      <c r="L24" s="3">
        <v>8.3049999999999997</v>
      </c>
      <c r="M24" s="3">
        <v>7.7290000000000028</v>
      </c>
      <c r="N24" s="3">
        <v>7.5849999999999973</v>
      </c>
      <c r="O24" s="3">
        <v>7.5750000000000028</v>
      </c>
      <c r="P24" s="3">
        <v>7.671999999999997</v>
      </c>
      <c r="Q24" s="3">
        <v>7.767000000000003</v>
      </c>
      <c r="R24" s="3">
        <v>7.7719999999999914</v>
      </c>
      <c r="S24" s="3">
        <v>7.9680000000000035</v>
      </c>
      <c r="T24" s="3">
        <v>8.012999999999991</v>
      </c>
      <c r="U24" s="3">
        <v>8.1080000000000183</v>
      </c>
      <c r="V24" s="3">
        <v>8.1990000000000123</v>
      </c>
      <c r="W24" s="3">
        <v>8.2669999999999675</v>
      </c>
      <c r="X24" s="3">
        <v>8.2660000000000053</v>
      </c>
      <c r="Y24" s="3">
        <v>8.3200000000000074</v>
      </c>
      <c r="Z24" s="3">
        <v>8.2740000000000009</v>
      </c>
      <c r="AA24" s="3">
        <v>8.3379999999999939</v>
      </c>
      <c r="AB24" s="3">
        <v>8.3170000000000073</v>
      </c>
      <c r="AC24" s="3">
        <v>8.4170000000000016</v>
      </c>
      <c r="AD24" s="3">
        <v>8.4599999999999795</v>
      </c>
      <c r="AE24" s="3">
        <v>8.5529999999999973</v>
      </c>
      <c r="AF24" s="3">
        <v>8.6359999999999957</v>
      </c>
      <c r="AG24" s="3">
        <v>8.7070000000000221</v>
      </c>
      <c r="AH24" s="3">
        <v>8.7699999999999818</v>
      </c>
      <c r="AI24" s="7">
        <f t="shared" si="1"/>
        <v>53.515417890997028</v>
      </c>
    </row>
    <row r="25" spans="1:35" x14ac:dyDescent="0.45">
      <c r="A25" s="3" t="s">
        <v>102</v>
      </c>
      <c r="B25" s="3">
        <v>2023</v>
      </c>
      <c r="C25" s="19">
        <v>45147</v>
      </c>
      <c r="D25" s="3" t="s">
        <v>13</v>
      </c>
      <c r="E25" s="3" t="s">
        <v>379</v>
      </c>
      <c r="F25" s="3" t="s">
        <v>425</v>
      </c>
      <c r="G25" s="3" t="s">
        <v>36</v>
      </c>
      <c r="H25" s="13">
        <f>(C25-VLOOKUP(F25,Riders!$A$2:$C$3501,2,FALSE))/365</f>
        <v>24.104109589041094</v>
      </c>
      <c r="I25" s="1">
        <v>5</v>
      </c>
      <c r="J25" s="111">
        <f t="shared" si="0"/>
        <v>2.3372685185185185E-3</v>
      </c>
      <c r="K25" s="3">
        <v>13.893000000000001</v>
      </c>
      <c r="L25" s="3">
        <v>8.4499999999999993</v>
      </c>
      <c r="M25" s="3">
        <v>7.9329999999999998</v>
      </c>
      <c r="N25" s="3">
        <v>7.8289999999999971</v>
      </c>
      <c r="O25" s="3">
        <v>7.8350000000000009</v>
      </c>
      <c r="P25" s="3">
        <v>7.9010000000000034</v>
      </c>
      <c r="Q25" s="3">
        <v>7.9370000000000047</v>
      </c>
      <c r="R25" s="3">
        <v>8.0169999999999959</v>
      </c>
      <c r="S25" s="3">
        <v>8.0109999999999815</v>
      </c>
      <c r="T25" s="3">
        <v>8.041000000000011</v>
      </c>
      <c r="U25" s="3">
        <v>7.9490000000000123</v>
      </c>
      <c r="V25" s="3">
        <v>7.9080000000000013</v>
      </c>
      <c r="W25" s="3">
        <v>7.9509999999999934</v>
      </c>
      <c r="X25" s="3">
        <v>7.9759999999999991</v>
      </c>
      <c r="Y25" s="3">
        <v>7.9860000000000042</v>
      </c>
      <c r="Z25" s="3">
        <v>8.0510000000000019</v>
      </c>
      <c r="AA25" s="3">
        <v>8.0670000000000073</v>
      </c>
      <c r="AB25" s="3">
        <v>8.1699999999999875</v>
      </c>
      <c r="AC25" s="3">
        <v>8.2929999999999779</v>
      </c>
      <c r="AD25" s="3">
        <v>8.4330000000000211</v>
      </c>
      <c r="AE25" s="3">
        <v>8.613000000000028</v>
      </c>
      <c r="AF25" s="3">
        <v>8.7649999999999579</v>
      </c>
      <c r="AG25" s="3">
        <v>8.9130000000000109</v>
      </c>
      <c r="AH25" s="3">
        <v>9.0180000000000007</v>
      </c>
      <c r="AI25" s="7">
        <f t="shared" si="1"/>
        <v>53.481232049123506</v>
      </c>
    </row>
    <row r="26" spans="1:35" x14ac:dyDescent="0.45">
      <c r="A26" s="3" t="s">
        <v>102</v>
      </c>
      <c r="B26" s="3">
        <v>2023</v>
      </c>
      <c r="C26" s="19">
        <v>45147</v>
      </c>
      <c r="D26" s="3" t="s">
        <v>13</v>
      </c>
      <c r="E26" s="3" t="s">
        <v>379</v>
      </c>
      <c r="F26" s="3" t="s">
        <v>491</v>
      </c>
      <c r="G26" s="3" t="s">
        <v>15</v>
      </c>
      <c r="H26" s="13">
        <f>(C26-VLOOKUP(F26,Riders!$A$2:$C$3501,2,FALSE))/365</f>
        <v>27.084931506849315</v>
      </c>
      <c r="I26" s="1">
        <v>6</v>
      </c>
      <c r="J26" s="111">
        <f t="shared" si="0"/>
        <v>2.3811111111111112E-3</v>
      </c>
      <c r="K26" s="3">
        <v>14.093999999999999</v>
      </c>
      <c r="L26" s="3">
        <v>8.7180000000000017</v>
      </c>
      <c r="M26" s="3">
        <v>8.3759999999999977</v>
      </c>
      <c r="N26" s="3">
        <v>8.3410000000000046</v>
      </c>
      <c r="O26" s="3">
        <v>8.3149999999999977</v>
      </c>
      <c r="P26" s="3">
        <v>8.2749999999999986</v>
      </c>
      <c r="Q26" s="3">
        <v>8.25</v>
      </c>
      <c r="R26" s="3">
        <v>8.2360000000000042</v>
      </c>
      <c r="S26" s="3">
        <v>8.262999999999991</v>
      </c>
      <c r="T26" s="3">
        <v>8.3200000000000074</v>
      </c>
      <c r="U26" s="3">
        <v>8.3009999999999877</v>
      </c>
      <c r="V26" s="3">
        <v>8.3450000000000273</v>
      </c>
      <c r="W26" s="3">
        <v>8.3649999999999807</v>
      </c>
      <c r="X26" s="3">
        <v>8.3659999999999854</v>
      </c>
      <c r="Y26" s="3">
        <v>8.383000000000024</v>
      </c>
      <c r="Z26" s="3">
        <v>8.3619999999999948</v>
      </c>
      <c r="AA26" s="3">
        <v>8.320999999999998</v>
      </c>
      <c r="AB26" s="3">
        <v>8.3049999999999784</v>
      </c>
      <c r="AC26" s="3">
        <v>8.2190000000000225</v>
      </c>
      <c r="AD26" s="3">
        <v>8.2280000000000086</v>
      </c>
      <c r="AE26" s="3">
        <v>8.2459999999999809</v>
      </c>
      <c r="AF26" s="3">
        <v>8.3100000000000023</v>
      </c>
      <c r="AG26" s="3">
        <v>8.3480000000000132</v>
      </c>
      <c r="AH26" s="3">
        <v>8.4410000000000025</v>
      </c>
      <c r="AI26" s="7">
        <f t="shared" si="1"/>
        <v>52.496500233317775</v>
      </c>
    </row>
    <row r="27" spans="1:35" x14ac:dyDescent="0.45">
      <c r="A27" s="3" t="s">
        <v>102</v>
      </c>
      <c r="B27" s="3">
        <v>2023</v>
      </c>
      <c r="C27" s="19">
        <v>45147</v>
      </c>
      <c r="D27" s="3" t="s">
        <v>13</v>
      </c>
      <c r="E27" s="3" t="s">
        <v>379</v>
      </c>
      <c r="F27" s="3" t="s">
        <v>216</v>
      </c>
      <c r="G27" s="3" t="s">
        <v>27</v>
      </c>
      <c r="H27" s="13">
        <f>(C27-VLOOKUP(F27,Riders!$A$2:$C$3501,2,FALSE))/365</f>
        <v>24.504109589041096</v>
      </c>
      <c r="I27" s="1">
        <v>7</v>
      </c>
      <c r="J27" s="111">
        <f t="shared" si="0"/>
        <v>2.3986226851851851E-3</v>
      </c>
      <c r="K27" s="3">
        <v>14.866</v>
      </c>
      <c r="L27" s="3">
        <v>8.8739999999999988</v>
      </c>
      <c r="M27" s="3">
        <v>8.245000000000001</v>
      </c>
      <c r="N27" s="3">
        <v>8.1159999999999997</v>
      </c>
      <c r="O27" s="3">
        <v>8.1129999999999995</v>
      </c>
      <c r="P27" s="3">
        <v>8.125</v>
      </c>
      <c r="Q27" s="3">
        <v>8.1310000000000002</v>
      </c>
      <c r="R27" s="3">
        <v>8.1430000000000149</v>
      </c>
      <c r="S27" s="3">
        <v>8.1699999999999875</v>
      </c>
      <c r="T27" s="3">
        <v>8.1839999999999975</v>
      </c>
      <c r="U27" s="3">
        <v>8.1739999999999782</v>
      </c>
      <c r="V27" s="3">
        <v>8.1440000000000339</v>
      </c>
      <c r="W27" s="3">
        <v>8.1689999999999969</v>
      </c>
      <c r="X27" s="3">
        <v>8.150999999999982</v>
      </c>
      <c r="Y27" s="3">
        <v>8.3250000000000171</v>
      </c>
      <c r="Z27" s="3">
        <v>8.3219999999999743</v>
      </c>
      <c r="AA27" s="3">
        <v>8.3720000000000141</v>
      </c>
      <c r="AB27" s="3">
        <v>8.4780000000000086</v>
      </c>
      <c r="AC27" s="3">
        <v>8.5520000000000209</v>
      </c>
      <c r="AD27" s="3">
        <v>8.5909999999999798</v>
      </c>
      <c r="AE27" s="3">
        <v>8.6500000000000057</v>
      </c>
      <c r="AF27" s="3">
        <v>8.7259999999999991</v>
      </c>
      <c r="AG27" s="3">
        <v>8.7589999999999577</v>
      </c>
      <c r="AH27" s="3">
        <v>8.8610000000000184</v>
      </c>
      <c r="AI27" s="7">
        <f t="shared" si="1"/>
        <v>52.113240140705749</v>
      </c>
    </row>
    <row r="28" spans="1:35" x14ac:dyDescent="0.45">
      <c r="A28" s="3" t="s">
        <v>102</v>
      </c>
      <c r="B28" s="3">
        <v>2023</v>
      </c>
      <c r="C28" s="19">
        <v>45147</v>
      </c>
      <c r="D28" s="3" t="s">
        <v>13</v>
      </c>
      <c r="E28" s="3" t="s">
        <v>379</v>
      </c>
      <c r="F28" s="3" t="s">
        <v>423</v>
      </c>
      <c r="G28" s="3" t="s">
        <v>17</v>
      </c>
      <c r="H28" s="13">
        <f>(C28-VLOOKUP(F28,Riders!$A$2:$C$3501,2,FALSE))/365</f>
        <v>25.723287671232878</v>
      </c>
      <c r="I28" s="1">
        <v>8</v>
      </c>
      <c r="J28" s="111">
        <f t="shared" si="0"/>
        <v>2.4027893518518517E-3</v>
      </c>
      <c r="K28" s="3">
        <v>14.233000000000001</v>
      </c>
      <c r="L28" s="3">
        <v>8.727999999999998</v>
      </c>
      <c r="M28" s="3">
        <v>8.4750000000000014</v>
      </c>
      <c r="N28" s="3">
        <v>8.4309999999999974</v>
      </c>
      <c r="O28" s="3">
        <v>8.3490000000000038</v>
      </c>
      <c r="P28" s="3">
        <v>8.286999999999999</v>
      </c>
      <c r="Q28" s="3">
        <v>8.2270000000000039</v>
      </c>
      <c r="R28" s="3">
        <v>8.1939999999999884</v>
      </c>
      <c r="S28" s="3">
        <v>8.1950000000000074</v>
      </c>
      <c r="T28" s="3">
        <v>8.2190000000000083</v>
      </c>
      <c r="U28" s="3">
        <v>8.2579999999999956</v>
      </c>
      <c r="V28" s="3">
        <v>8.3319999999999936</v>
      </c>
      <c r="W28" s="3">
        <v>8.3150000000000119</v>
      </c>
      <c r="X28" s="3">
        <v>8.3769999999999953</v>
      </c>
      <c r="Y28" s="3">
        <v>8.375</v>
      </c>
      <c r="Z28" s="3">
        <v>8.4089999999999918</v>
      </c>
      <c r="AA28" s="3">
        <v>8.3959999999999866</v>
      </c>
      <c r="AB28" s="3">
        <v>8.3980000000000246</v>
      </c>
      <c r="AC28" s="3">
        <v>8.414999999999992</v>
      </c>
      <c r="AD28" s="3">
        <v>8.5079999999999814</v>
      </c>
      <c r="AE28" s="3">
        <v>8.5510000000000161</v>
      </c>
      <c r="AF28" s="3">
        <v>8.6700000000000159</v>
      </c>
      <c r="AG28" s="3">
        <v>8.6280000000000143</v>
      </c>
      <c r="AH28" s="3">
        <v>8.6309999999999718</v>
      </c>
      <c r="AI28" s="7">
        <f t="shared" si="1"/>
        <v>52.022870795420062</v>
      </c>
    </row>
    <row r="29" spans="1:35" x14ac:dyDescent="0.45">
      <c r="A29" s="3" t="s">
        <v>102</v>
      </c>
      <c r="B29" s="3">
        <v>2023</v>
      </c>
      <c r="C29" s="19">
        <v>45147</v>
      </c>
      <c r="D29" s="3" t="s">
        <v>13</v>
      </c>
      <c r="E29" s="3" t="s">
        <v>379</v>
      </c>
      <c r="F29" s="3" t="s">
        <v>479</v>
      </c>
      <c r="G29" s="3" t="s">
        <v>29</v>
      </c>
      <c r="H29" s="13">
        <f>(C29-VLOOKUP(F29,Riders!$A$2:$C$3501,2,FALSE))/365</f>
        <v>21.668493150684931</v>
      </c>
      <c r="I29" s="1">
        <v>9</v>
      </c>
      <c r="J29" s="111">
        <f t="shared" si="0"/>
        <v>2.4029629629629631E-3</v>
      </c>
      <c r="K29" s="3">
        <v>14.678000000000001</v>
      </c>
      <c r="L29" s="3">
        <v>8.8490000000000002</v>
      </c>
      <c r="M29" s="3">
        <v>8.2569999999999979</v>
      </c>
      <c r="N29" s="3">
        <v>8.1630000000000038</v>
      </c>
      <c r="O29" s="3">
        <v>8.1920000000000002</v>
      </c>
      <c r="P29" s="3">
        <v>8.2349999999999994</v>
      </c>
      <c r="Q29" s="3">
        <v>8.3539999999999921</v>
      </c>
      <c r="R29" s="3">
        <v>8.4100000000000108</v>
      </c>
      <c r="S29" s="3">
        <v>8.387999999999991</v>
      </c>
      <c r="T29" s="3">
        <v>8.4510000000000076</v>
      </c>
      <c r="U29" s="3">
        <v>8.4150000000000063</v>
      </c>
      <c r="V29" s="3">
        <v>8.4759999999999991</v>
      </c>
      <c r="W29" s="3">
        <v>8.4399999999999835</v>
      </c>
      <c r="X29" s="3">
        <v>8.4550000000000125</v>
      </c>
      <c r="Y29" s="3">
        <v>8.4540000000000077</v>
      </c>
      <c r="Z29" s="3">
        <v>8.4809999999999945</v>
      </c>
      <c r="AA29" s="3">
        <v>8.4549999999999841</v>
      </c>
      <c r="AB29" s="3">
        <v>8.4310000000000116</v>
      </c>
      <c r="AC29" s="3">
        <v>8.4069999999999823</v>
      </c>
      <c r="AD29" s="3">
        <v>8.3150000000000261</v>
      </c>
      <c r="AE29" s="3">
        <v>8.3019999999999925</v>
      </c>
      <c r="AF29" s="3">
        <v>8.3290000000000077</v>
      </c>
      <c r="AG29" s="3">
        <v>8.2969999999999686</v>
      </c>
      <c r="AH29" s="3">
        <v>8.3820000000000334</v>
      </c>
      <c r="AI29" s="7">
        <f t="shared" si="1"/>
        <v>52.019112207151665</v>
      </c>
    </row>
    <row r="30" spans="1:35" x14ac:dyDescent="0.45">
      <c r="A30" s="3" t="s">
        <v>102</v>
      </c>
      <c r="B30" s="3">
        <v>2023</v>
      </c>
      <c r="C30" s="19">
        <v>45147</v>
      </c>
      <c r="D30" s="3" t="s">
        <v>13</v>
      </c>
      <c r="E30" s="3" t="s">
        <v>379</v>
      </c>
      <c r="F30" s="3" t="s">
        <v>420</v>
      </c>
      <c r="G30" s="3" t="s">
        <v>25</v>
      </c>
      <c r="H30" s="13">
        <f>(C30-VLOOKUP(F30,Riders!$A$2:$C$3501,2,FALSE))/365</f>
        <v>24.345205479452055</v>
      </c>
      <c r="I30" s="1">
        <v>10</v>
      </c>
      <c r="J30" s="111">
        <f t="shared" si="0"/>
        <v>2.4071643518518517E-3</v>
      </c>
      <c r="K30" s="3">
        <v>14.596</v>
      </c>
      <c r="L30" s="3">
        <v>8.91</v>
      </c>
      <c r="M30" s="3">
        <v>8.4390000000000001</v>
      </c>
      <c r="N30" s="3">
        <v>8.3759999999999977</v>
      </c>
      <c r="O30" s="3">
        <v>8.2700000000000031</v>
      </c>
      <c r="P30" s="3">
        <v>8.1920000000000002</v>
      </c>
      <c r="Q30" s="3">
        <v>8.2270000000000039</v>
      </c>
      <c r="R30" s="3">
        <v>8.3049999999999926</v>
      </c>
      <c r="S30" s="3">
        <v>8.4170000000000016</v>
      </c>
      <c r="T30" s="3">
        <v>8.4039999999999964</v>
      </c>
      <c r="U30" s="3">
        <v>8.3839999999999861</v>
      </c>
      <c r="V30" s="3">
        <v>8.3750000000000142</v>
      </c>
      <c r="W30" s="3">
        <v>8.421999999999997</v>
      </c>
      <c r="X30" s="3">
        <v>8.4570000000000078</v>
      </c>
      <c r="Y30" s="3">
        <v>8.4869999999999948</v>
      </c>
      <c r="Z30" s="3">
        <v>8.4629999999999939</v>
      </c>
      <c r="AA30" s="3">
        <v>8.4329999999999927</v>
      </c>
      <c r="AB30" s="3">
        <v>8.3400000000000318</v>
      </c>
      <c r="AC30" s="3">
        <v>8.2709999999999866</v>
      </c>
      <c r="AD30" s="3">
        <v>8.3019999999999925</v>
      </c>
      <c r="AE30" s="3">
        <v>8.3299999999999841</v>
      </c>
      <c r="AF30" s="3">
        <v>8.4640000000000271</v>
      </c>
      <c r="AG30" s="3">
        <v>8.5400000000000205</v>
      </c>
      <c r="AH30" s="3">
        <v>8.5749999999999602</v>
      </c>
      <c r="AI30" s="7">
        <f t="shared" si="1"/>
        <v>51.928319686122158</v>
      </c>
    </row>
    <row r="31" spans="1:35" x14ac:dyDescent="0.45">
      <c r="A31" s="3" t="s">
        <v>102</v>
      </c>
      <c r="B31" s="3">
        <v>2023</v>
      </c>
      <c r="C31" s="19">
        <v>45147</v>
      </c>
      <c r="D31" s="3" t="s">
        <v>13</v>
      </c>
      <c r="E31" s="3" t="s">
        <v>379</v>
      </c>
      <c r="F31" s="3" t="s">
        <v>428</v>
      </c>
      <c r="G31" s="3" t="s">
        <v>56</v>
      </c>
      <c r="H31" s="13">
        <f>(C31-VLOOKUP(F31,Riders!$A$2:$C$3501,2,FALSE))/365</f>
        <v>33.786301369863011</v>
      </c>
      <c r="I31" s="1">
        <v>11</v>
      </c>
      <c r="J31" s="111">
        <f t="shared" si="0"/>
        <v>2.4301736111111108E-3</v>
      </c>
      <c r="K31" s="3">
        <v>15.253</v>
      </c>
      <c r="L31" s="3">
        <v>8.9839999999999982</v>
      </c>
      <c r="M31" s="3">
        <v>8.3360000000000021</v>
      </c>
      <c r="N31" s="3">
        <v>8.1009999999999991</v>
      </c>
      <c r="O31" s="3">
        <v>8.0120000000000005</v>
      </c>
      <c r="P31" s="3">
        <v>8.0240000000000009</v>
      </c>
      <c r="Q31" s="3">
        <v>8.0479999999999947</v>
      </c>
      <c r="R31" s="3">
        <v>8.1550000000000011</v>
      </c>
      <c r="S31" s="3">
        <v>8.2090000000000174</v>
      </c>
      <c r="T31" s="3">
        <v>8.2719999999999914</v>
      </c>
      <c r="U31" s="3">
        <v>8.3589999999999947</v>
      </c>
      <c r="V31" s="3">
        <v>8.380999999999986</v>
      </c>
      <c r="W31" s="3">
        <v>8.416000000000011</v>
      </c>
      <c r="X31" s="3">
        <v>8.4509999999999934</v>
      </c>
      <c r="Y31" s="3">
        <v>8.5369999999999919</v>
      </c>
      <c r="Z31" s="3">
        <v>8.55600000000004</v>
      </c>
      <c r="AA31" s="3">
        <v>8.5889999999999702</v>
      </c>
      <c r="AB31" s="3">
        <v>8.6770000000000209</v>
      </c>
      <c r="AC31" s="3">
        <v>8.7509999999999764</v>
      </c>
      <c r="AD31" s="3">
        <v>8.7550000000000239</v>
      </c>
      <c r="AE31" s="3">
        <v>8.8409999999999798</v>
      </c>
      <c r="AF31" s="3">
        <v>8.867999999999995</v>
      </c>
      <c r="AG31" s="3">
        <v>8.6869999999999834</v>
      </c>
      <c r="AH31" s="3">
        <v>8.7050000000000125</v>
      </c>
      <c r="AI31" s="7">
        <f t="shared" si="1"/>
        <v>51.436654331394941</v>
      </c>
    </row>
    <row r="32" spans="1:35" x14ac:dyDescent="0.45">
      <c r="A32" s="3" t="s">
        <v>102</v>
      </c>
      <c r="B32" s="3">
        <v>2023</v>
      </c>
      <c r="C32" s="19">
        <v>45147</v>
      </c>
      <c r="D32" s="3" t="s">
        <v>13</v>
      </c>
      <c r="E32" s="3" t="s">
        <v>379</v>
      </c>
      <c r="F32" s="3" t="s">
        <v>432</v>
      </c>
      <c r="G32" s="3" t="s">
        <v>27</v>
      </c>
      <c r="H32" s="13">
        <f>(C32-VLOOKUP(F32,Riders!$A$2:$C$3501,2,FALSE))/365</f>
        <v>28.372602739726027</v>
      </c>
      <c r="I32" s="1">
        <v>12</v>
      </c>
      <c r="J32" s="111">
        <f t="shared" si="0"/>
        <v>2.4307291666666665E-3</v>
      </c>
      <c r="K32" s="3">
        <v>14.287000000000001</v>
      </c>
      <c r="L32" s="3">
        <v>8.7789999999999981</v>
      </c>
      <c r="M32" s="3">
        <v>8.3150000000000013</v>
      </c>
      <c r="N32" s="3">
        <v>8.3109999999999999</v>
      </c>
      <c r="O32" s="3">
        <v>8.3569999999999993</v>
      </c>
      <c r="P32" s="3">
        <v>8.453000000000003</v>
      </c>
      <c r="Q32" s="3">
        <v>8.4730000000000061</v>
      </c>
      <c r="R32" s="3">
        <v>8.4899999999999949</v>
      </c>
      <c r="S32" s="3">
        <v>8.5100000000000051</v>
      </c>
      <c r="T32" s="3">
        <v>8.4419999999999931</v>
      </c>
      <c r="U32" s="3">
        <v>8.4709999999999894</v>
      </c>
      <c r="V32" s="3">
        <v>8.3460000000000178</v>
      </c>
      <c r="W32" s="3">
        <v>8.353999999999985</v>
      </c>
      <c r="X32" s="3">
        <v>8.3029999999999831</v>
      </c>
      <c r="Y32" s="3">
        <v>8.3610000000000326</v>
      </c>
      <c r="Z32" s="3">
        <v>8.3619999999999948</v>
      </c>
      <c r="AA32" s="3">
        <v>8.4329999999999927</v>
      </c>
      <c r="AB32" s="3">
        <v>8.5139999999999816</v>
      </c>
      <c r="AC32" s="3">
        <v>8.5390000000000157</v>
      </c>
      <c r="AD32" s="3">
        <v>8.6410000000000196</v>
      </c>
      <c r="AE32" s="3">
        <v>8.7519999999999811</v>
      </c>
      <c r="AF32" s="3">
        <v>8.811000000000007</v>
      </c>
      <c r="AG32" s="3">
        <v>8.8520000000000039</v>
      </c>
      <c r="AH32" s="3">
        <v>8.8589999999999804</v>
      </c>
      <c r="AI32" s="7">
        <f t="shared" si="1"/>
        <v>51.424898221555608</v>
      </c>
    </row>
    <row r="33" spans="1:35" x14ac:dyDescent="0.45">
      <c r="A33" s="3" t="s">
        <v>102</v>
      </c>
      <c r="B33" s="3">
        <v>2023</v>
      </c>
      <c r="C33" s="19">
        <v>45147</v>
      </c>
      <c r="D33" s="3" t="s">
        <v>13</v>
      </c>
      <c r="E33" s="3" t="s">
        <v>379</v>
      </c>
      <c r="F33" s="3" t="s">
        <v>463</v>
      </c>
      <c r="G33" s="3" t="s">
        <v>27</v>
      </c>
      <c r="H33" s="13">
        <f>(C33-VLOOKUP(F33,Riders!$A$2:$C$3501,2,FALSE))/365</f>
        <v>21.693150684931506</v>
      </c>
      <c r="I33" s="1">
        <v>13</v>
      </c>
      <c r="J33" s="111">
        <f t="shared" si="0"/>
        <v>2.4401736111111113E-3</v>
      </c>
      <c r="K33" s="3">
        <v>14.462999999999999</v>
      </c>
      <c r="L33" s="3">
        <v>8.7720000000000002</v>
      </c>
      <c r="M33" s="3">
        <v>8.5480000000000018</v>
      </c>
      <c r="N33" s="3">
        <v>8.3990000000000009</v>
      </c>
      <c r="O33" s="3">
        <v>8.402000000000001</v>
      </c>
      <c r="P33" s="3">
        <v>8.3929999999999936</v>
      </c>
      <c r="Q33" s="3">
        <v>8.4149999999999991</v>
      </c>
      <c r="R33" s="3">
        <v>8.4380000000000024</v>
      </c>
      <c r="S33" s="3">
        <v>8.4690000000000083</v>
      </c>
      <c r="T33" s="3">
        <v>8.4479999999999791</v>
      </c>
      <c r="U33" s="3">
        <v>8.4620000000000175</v>
      </c>
      <c r="V33" s="3">
        <v>8.4689999999999941</v>
      </c>
      <c r="W33" s="3">
        <v>8.5020000000000095</v>
      </c>
      <c r="X33" s="3">
        <v>8.5279999999999774</v>
      </c>
      <c r="Y33" s="3">
        <v>8.5600000000000165</v>
      </c>
      <c r="Z33" s="3">
        <v>8.5759999999999934</v>
      </c>
      <c r="AA33" s="3">
        <v>8.5999999999999943</v>
      </c>
      <c r="AB33" s="3">
        <v>8.6180000000000234</v>
      </c>
      <c r="AC33" s="3">
        <v>8.6189999999999998</v>
      </c>
      <c r="AD33" s="3">
        <v>8.6359999999999957</v>
      </c>
      <c r="AE33" s="3">
        <v>8.6210000000000093</v>
      </c>
      <c r="AF33" s="3">
        <v>8.6269999999999811</v>
      </c>
      <c r="AG33" s="3">
        <v>8.6240000000000236</v>
      </c>
      <c r="AH33" s="3">
        <v>8.6419999999999959</v>
      </c>
      <c r="AI33" s="7">
        <f t="shared" si="1"/>
        <v>51.225863369238866</v>
      </c>
    </row>
    <row r="34" spans="1:35" x14ac:dyDescent="0.45">
      <c r="A34" s="3" t="s">
        <v>102</v>
      </c>
      <c r="B34" s="3">
        <v>2023</v>
      </c>
      <c r="C34" s="19">
        <v>45147</v>
      </c>
      <c r="D34" s="3" t="s">
        <v>13</v>
      </c>
      <c r="E34" s="3" t="s">
        <v>379</v>
      </c>
      <c r="F34" s="3" t="s">
        <v>492</v>
      </c>
      <c r="G34" s="3" t="s">
        <v>15</v>
      </c>
      <c r="H34" s="13">
        <f>(C34-VLOOKUP(F34,Riders!$A$2:$C$3501,2,FALSE))/365</f>
        <v>26.473972602739725</v>
      </c>
      <c r="I34" s="1">
        <v>14</v>
      </c>
      <c r="J34" s="111">
        <f t="shared" si="0"/>
        <v>2.4453472222222225E-3</v>
      </c>
      <c r="K34" s="3">
        <v>14.787000000000001</v>
      </c>
      <c r="L34" s="3">
        <v>9.1679999999999975</v>
      </c>
      <c r="M34" s="3">
        <v>8.6960000000000051</v>
      </c>
      <c r="N34" s="3">
        <v>8.5599999999999952</v>
      </c>
      <c r="O34" s="3">
        <v>8.544000000000004</v>
      </c>
      <c r="P34" s="3">
        <v>8.4600000000000009</v>
      </c>
      <c r="Q34" s="3">
        <v>8.4629999999999939</v>
      </c>
      <c r="R34" s="3">
        <v>8.4410000000000025</v>
      </c>
      <c r="S34" s="3">
        <v>8.3689999999999998</v>
      </c>
      <c r="T34" s="3">
        <v>8.3120000000000118</v>
      </c>
      <c r="U34" s="3">
        <v>8.3379999999999654</v>
      </c>
      <c r="V34" s="3">
        <v>8.3380000000000081</v>
      </c>
      <c r="W34" s="3">
        <v>8.3540000000000134</v>
      </c>
      <c r="X34" s="3">
        <v>8.3860000000000241</v>
      </c>
      <c r="Y34" s="3">
        <v>8.4129999999999683</v>
      </c>
      <c r="Z34" s="3">
        <v>8.4429999999999836</v>
      </c>
      <c r="AA34" s="3">
        <v>8.5050000000000239</v>
      </c>
      <c r="AB34" s="3">
        <v>8.4950000000000045</v>
      </c>
      <c r="AC34" s="3">
        <v>8.5769999999999982</v>
      </c>
      <c r="AD34" s="3">
        <v>8.5690000000000168</v>
      </c>
      <c r="AE34" s="3">
        <v>8.6629999999999825</v>
      </c>
      <c r="AF34" s="3">
        <v>8.7280000000000086</v>
      </c>
      <c r="AG34" s="3">
        <v>8.851999999999947</v>
      </c>
      <c r="AH34" s="3">
        <v>8.8170000000000641</v>
      </c>
      <c r="AI34" s="7">
        <f t="shared" si="1"/>
        <v>51.117485019737025</v>
      </c>
    </row>
    <row r="35" spans="1:35" x14ac:dyDescent="0.45">
      <c r="A35" s="3" t="s">
        <v>102</v>
      </c>
      <c r="B35" s="3">
        <v>2023</v>
      </c>
      <c r="C35" s="19">
        <v>45147</v>
      </c>
      <c r="D35" s="3" t="s">
        <v>13</v>
      </c>
      <c r="E35" s="3" t="s">
        <v>379</v>
      </c>
      <c r="F35" s="3" t="s">
        <v>478</v>
      </c>
      <c r="G35" s="3" t="s">
        <v>53</v>
      </c>
      <c r="H35" s="13">
        <f>(C35-VLOOKUP(F35,Riders!$A$2:$C$3501,2,FALSE))/365</f>
        <v>26.509589041095889</v>
      </c>
      <c r="I35" s="1">
        <v>15</v>
      </c>
      <c r="J35" s="111">
        <f t="shared" si="0"/>
        <v>2.4548726851851849E-3</v>
      </c>
      <c r="K35" s="3">
        <v>14.746</v>
      </c>
      <c r="L35" s="3">
        <v>8.7780000000000005</v>
      </c>
      <c r="M35" s="3">
        <v>8.25</v>
      </c>
      <c r="N35" s="3">
        <v>8.152000000000001</v>
      </c>
      <c r="O35" s="3">
        <v>8.2590000000000003</v>
      </c>
      <c r="P35" s="3">
        <v>8.3739999999999952</v>
      </c>
      <c r="Q35" s="3">
        <v>8.4460000000000122</v>
      </c>
      <c r="R35" s="3">
        <v>8.5779999999999887</v>
      </c>
      <c r="S35" s="3">
        <v>8.6360000000000099</v>
      </c>
      <c r="T35" s="3">
        <v>8.6419999999999675</v>
      </c>
      <c r="U35" s="3">
        <v>8.6370000000000289</v>
      </c>
      <c r="V35" s="3">
        <v>8.7269999999999897</v>
      </c>
      <c r="W35" s="3">
        <v>8.7029999999999887</v>
      </c>
      <c r="X35" s="3">
        <v>8.6900000000000261</v>
      </c>
      <c r="Y35" s="3">
        <v>8.5640000000000072</v>
      </c>
      <c r="Z35" s="3">
        <v>8.4050000000000011</v>
      </c>
      <c r="AA35" s="3">
        <v>8.3990000000000009</v>
      </c>
      <c r="AB35" s="3">
        <v>8.5009999999999764</v>
      </c>
      <c r="AC35" s="3">
        <v>8.650999999999982</v>
      </c>
      <c r="AD35" s="3">
        <v>8.7190000000000509</v>
      </c>
      <c r="AE35" s="3">
        <v>8.7419999999999618</v>
      </c>
      <c r="AF35" s="3">
        <v>8.717000000000013</v>
      </c>
      <c r="AG35" s="3">
        <v>8.8129999999999882</v>
      </c>
      <c r="AH35" s="3">
        <v>8.97199999999998</v>
      </c>
      <c r="AI35" s="7">
        <f t="shared" si="1"/>
        <v>50.919137580680911</v>
      </c>
    </row>
    <row r="36" spans="1:35" x14ac:dyDescent="0.45">
      <c r="A36" s="3" t="s">
        <v>102</v>
      </c>
      <c r="B36" s="3">
        <v>2023</v>
      </c>
      <c r="C36" s="19">
        <v>45147</v>
      </c>
      <c r="D36" s="3" t="s">
        <v>13</v>
      </c>
      <c r="E36" s="3" t="s">
        <v>379</v>
      </c>
      <c r="F36" s="3" t="s">
        <v>3820</v>
      </c>
      <c r="G36" s="3" t="s">
        <v>38</v>
      </c>
      <c r="H36" s="13">
        <f>(C36-VLOOKUP(F36,Riders!$A$2:$C$3501,2,FALSE))/365</f>
        <v>20.073972602739726</v>
      </c>
      <c r="I36" s="1">
        <v>16</v>
      </c>
      <c r="J36" s="111">
        <f t="shared" si="0"/>
        <v>2.5103935185185186E-3</v>
      </c>
      <c r="K36" s="3">
        <v>14.03</v>
      </c>
      <c r="L36" s="3">
        <v>8.8040000000000003</v>
      </c>
      <c r="M36" s="3">
        <v>8.7680000000000007</v>
      </c>
      <c r="N36" s="3">
        <v>8.7799999999999976</v>
      </c>
      <c r="O36" s="3">
        <v>8.7090000000000032</v>
      </c>
      <c r="P36" s="3">
        <v>8.7220000000000013</v>
      </c>
      <c r="Q36" s="3">
        <v>8.6950000000000074</v>
      </c>
      <c r="R36" s="3">
        <v>8.6680000000000064</v>
      </c>
      <c r="S36" s="3">
        <v>8.6009999999999849</v>
      </c>
      <c r="T36" s="3">
        <v>8.6219999999999999</v>
      </c>
      <c r="U36" s="3">
        <v>8.6310000000000002</v>
      </c>
      <c r="V36" s="3">
        <v>8.6899999999999977</v>
      </c>
      <c r="W36" s="3">
        <v>8.7319999999999993</v>
      </c>
      <c r="X36" s="3">
        <v>8.7480000000000047</v>
      </c>
      <c r="Y36" s="3">
        <v>8.7599999999999767</v>
      </c>
      <c r="Z36" s="3">
        <v>8.8390000000000271</v>
      </c>
      <c r="AA36" s="3">
        <v>8.8369999999999891</v>
      </c>
      <c r="AB36" s="3">
        <v>8.8880000000000052</v>
      </c>
      <c r="AC36" s="3">
        <v>8.9449999999999648</v>
      </c>
      <c r="AD36" s="3">
        <v>8.9960000000000377</v>
      </c>
      <c r="AE36" s="3">
        <v>8.9920000000000186</v>
      </c>
      <c r="AF36" s="3">
        <v>9.0979999999999848</v>
      </c>
      <c r="AG36" s="3">
        <v>9.1329999999999814</v>
      </c>
      <c r="AH36" s="3">
        <v>9.210000000000008</v>
      </c>
      <c r="AI36" s="7">
        <f t="shared" si="1"/>
        <v>49.792990253483204</v>
      </c>
    </row>
    <row r="37" spans="1:35" x14ac:dyDescent="0.45">
      <c r="A37" s="3" t="s">
        <v>102</v>
      </c>
      <c r="B37" s="3">
        <v>2023</v>
      </c>
      <c r="C37" s="19">
        <v>45147</v>
      </c>
      <c r="D37" s="3" t="s">
        <v>13</v>
      </c>
      <c r="E37" s="3" t="s">
        <v>379</v>
      </c>
      <c r="F37" s="3" t="s">
        <v>467</v>
      </c>
      <c r="G37" s="3" t="s">
        <v>38</v>
      </c>
      <c r="H37" s="13">
        <f>(C37-VLOOKUP(F37,Riders!$A$2:$C$3501,2,FALSE))/365</f>
        <v>22.389041095890413</v>
      </c>
      <c r="I37" s="1">
        <v>17</v>
      </c>
      <c r="J37" s="111">
        <f t="shared" si="0"/>
        <v>2.5128124999999999E-3</v>
      </c>
      <c r="K37" s="3">
        <v>14.201000000000001</v>
      </c>
      <c r="L37" s="3">
        <v>8.7899999999999991</v>
      </c>
      <c r="M37" s="3">
        <v>8.5169999999999995</v>
      </c>
      <c r="N37" s="3">
        <v>8.5259999999999998</v>
      </c>
      <c r="O37" s="3">
        <v>8.4440000000000026</v>
      </c>
      <c r="P37" s="3">
        <v>8.3230000000000004</v>
      </c>
      <c r="Q37" s="3">
        <v>8.3349999999999937</v>
      </c>
      <c r="R37" s="3">
        <v>8.3469999999999942</v>
      </c>
      <c r="S37" s="3">
        <v>8.4630000000000081</v>
      </c>
      <c r="T37" s="3">
        <v>8.6129999999999853</v>
      </c>
      <c r="U37" s="3">
        <v>8.76400000000001</v>
      </c>
      <c r="V37" s="3">
        <v>8.856000000000023</v>
      </c>
      <c r="W37" s="3">
        <v>8.9740000000000038</v>
      </c>
      <c r="X37" s="3">
        <v>9.0289999999999822</v>
      </c>
      <c r="Y37" s="3">
        <v>9.1329999999999956</v>
      </c>
      <c r="Z37" s="3">
        <v>9.1929999999999836</v>
      </c>
      <c r="AA37" s="3">
        <v>9.3269999999999982</v>
      </c>
      <c r="AB37" s="3">
        <v>9.3000000000000398</v>
      </c>
      <c r="AC37" s="3">
        <v>9.3549999999999898</v>
      </c>
      <c r="AD37" s="3">
        <v>8.8889999999999816</v>
      </c>
      <c r="AE37" s="3">
        <v>8.7199999999999989</v>
      </c>
      <c r="AF37" s="3">
        <v>8.8249999999999886</v>
      </c>
      <c r="AG37" s="3">
        <v>8.9970000000000141</v>
      </c>
      <c r="AH37" s="3">
        <v>9.186000000000007</v>
      </c>
      <c r="AI37" s="7">
        <f t="shared" si="1"/>
        <v>49.745056585001869</v>
      </c>
    </row>
    <row r="38" spans="1:35" x14ac:dyDescent="0.45">
      <c r="A38" s="3" t="s">
        <v>102</v>
      </c>
      <c r="B38" s="3">
        <v>2023</v>
      </c>
      <c r="C38" s="19">
        <v>45147</v>
      </c>
      <c r="D38" s="3" t="s">
        <v>13</v>
      </c>
      <c r="E38" s="3" t="s">
        <v>379</v>
      </c>
      <c r="F38" s="3" t="s">
        <v>591</v>
      </c>
      <c r="G38" s="3" t="s">
        <v>47</v>
      </c>
      <c r="H38" s="13">
        <f>(C38-VLOOKUP(F38,Riders!$A$2:$C$3501,2,FALSE))/365</f>
        <v>20.164383561643834</v>
      </c>
      <c r="I38" s="1">
        <v>18</v>
      </c>
      <c r="J38" s="111">
        <f t="shared" si="0"/>
        <v>2.5147800925925928E-3</v>
      </c>
      <c r="K38" s="3">
        <v>14.340999999999999</v>
      </c>
      <c r="L38" s="3">
        <v>8.7490000000000006</v>
      </c>
      <c r="M38" s="3">
        <v>8.3129999999999988</v>
      </c>
      <c r="N38" s="3">
        <v>8.2180000000000035</v>
      </c>
      <c r="O38" s="3">
        <v>8.25</v>
      </c>
      <c r="P38" s="3">
        <v>8.3629999999999995</v>
      </c>
      <c r="Q38" s="3">
        <v>8.4219999999999899</v>
      </c>
      <c r="R38" s="3">
        <v>8.5000000000000142</v>
      </c>
      <c r="S38" s="3">
        <v>8.5790000000000077</v>
      </c>
      <c r="T38" s="3">
        <v>8.6129999999999853</v>
      </c>
      <c r="U38" s="3">
        <v>8.6510000000000105</v>
      </c>
      <c r="V38" s="3">
        <v>8.7519999999999953</v>
      </c>
      <c r="W38" s="3">
        <v>8.8189999999999742</v>
      </c>
      <c r="X38" s="3">
        <v>8.8670000000000044</v>
      </c>
      <c r="Y38" s="3">
        <v>8.9490000000000123</v>
      </c>
      <c r="Z38" s="3">
        <v>8.9919999999999902</v>
      </c>
      <c r="AA38" s="3">
        <v>9.0270000000000152</v>
      </c>
      <c r="AB38" s="3">
        <v>9.1219999999999857</v>
      </c>
      <c r="AC38" s="3">
        <v>9.085000000000008</v>
      </c>
      <c r="AD38" s="3">
        <v>9.1539999999999964</v>
      </c>
      <c r="AE38" s="3">
        <v>9.2299999999999898</v>
      </c>
      <c r="AF38" s="3">
        <v>9.3489999999999895</v>
      </c>
      <c r="AG38" s="3">
        <v>9.4210000000000207</v>
      </c>
      <c r="AH38" s="3">
        <v>9.5110000000000241</v>
      </c>
      <c r="AI38" s="7">
        <f t="shared" si="1"/>
        <v>49.706135486038555</v>
      </c>
    </row>
    <row r="39" spans="1:35" x14ac:dyDescent="0.45">
      <c r="A39" s="3" t="s">
        <v>102</v>
      </c>
      <c r="B39" s="3">
        <v>2023</v>
      </c>
      <c r="C39" s="19">
        <v>45147</v>
      </c>
      <c r="D39" s="3" t="s">
        <v>13</v>
      </c>
      <c r="E39" s="3" t="s">
        <v>379</v>
      </c>
      <c r="F39" s="3" t="s">
        <v>853</v>
      </c>
      <c r="G39" s="3" t="s">
        <v>232</v>
      </c>
      <c r="H39" s="13">
        <f>(C39-VLOOKUP(F39,Riders!$A$2:$C$3501,2,FALSE))/365</f>
        <v>20.846575342465755</v>
      </c>
      <c r="I39" s="1">
        <v>19</v>
      </c>
      <c r="J39" s="111">
        <f t="shared" si="0"/>
        <v>2.5264583333333332E-3</v>
      </c>
      <c r="K39" s="3">
        <v>14.845000000000001</v>
      </c>
      <c r="L39" s="3">
        <v>9.211999999999998</v>
      </c>
      <c r="M39" s="3">
        <v>8.7800000000000047</v>
      </c>
      <c r="N39" s="3">
        <v>8.786999999999999</v>
      </c>
      <c r="O39" s="3">
        <v>8.7560000000000002</v>
      </c>
      <c r="P39" s="3">
        <v>8.840999999999994</v>
      </c>
      <c r="Q39" s="3">
        <v>8.7730000000000032</v>
      </c>
      <c r="R39" s="3">
        <v>8.804000000000002</v>
      </c>
      <c r="S39" s="3">
        <v>8.7950000000000017</v>
      </c>
      <c r="T39" s="3">
        <v>8.7950000000000017</v>
      </c>
      <c r="U39" s="3">
        <v>8.7709999999999866</v>
      </c>
      <c r="V39" s="3">
        <v>8.8470000000000084</v>
      </c>
      <c r="W39" s="3">
        <v>8.828000000000003</v>
      </c>
      <c r="X39" s="3">
        <v>8.9029999999999916</v>
      </c>
      <c r="Y39" s="3">
        <v>8.8899999999999864</v>
      </c>
      <c r="Z39" s="3">
        <v>8.9010000000000105</v>
      </c>
      <c r="AA39" s="3">
        <v>8.8329999999999984</v>
      </c>
      <c r="AB39" s="3">
        <v>8.8100000000000307</v>
      </c>
      <c r="AC39" s="3">
        <v>8.8249999999999886</v>
      </c>
      <c r="AD39" s="3">
        <v>8.8440000000000225</v>
      </c>
      <c r="AE39" s="3">
        <v>8.853999999999985</v>
      </c>
      <c r="AF39" s="3">
        <v>8.8829999999999814</v>
      </c>
      <c r="AG39" s="3">
        <v>8.9150000000000205</v>
      </c>
      <c r="AH39" s="3">
        <v>8.7939999999999827</v>
      </c>
      <c r="AI39" s="7">
        <f t="shared" si="1"/>
        <v>49.476375030922732</v>
      </c>
    </row>
    <row r="40" spans="1:35" x14ac:dyDescent="0.45">
      <c r="A40" s="3" t="s">
        <v>102</v>
      </c>
      <c r="B40" s="3">
        <v>2023</v>
      </c>
      <c r="C40" s="19">
        <v>45147</v>
      </c>
      <c r="D40" s="3" t="s">
        <v>13</v>
      </c>
      <c r="E40" s="3" t="s">
        <v>379</v>
      </c>
      <c r="F40" s="3" t="s">
        <v>471</v>
      </c>
      <c r="G40" s="3" t="s">
        <v>61</v>
      </c>
      <c r="H40" s="13">
        <f>(C40-VLOOKUP(F40,Riders!$A$2:$C$3501,2,FALSE))/365</f>
        <v>20.12054794520548</v>
      </c>
      <c r="I40" s="1">
        <v>20</v>
      </c>
      <c r="J40" s="111">
        <f t="shared" si="0"/>
        <v>2.5297106481481481E-3</v>
      </c>
      <c r="K40" s="3">
        <v>14.021000000000001</v>
      </c>
      <c r="L40" s="3">
        <v>9.036999999999999</v>
      </c>
      <c r="M40" s="3">
        <v>8.6950000000000003</v>
      </c>
      <c r="N40" s="3">
        <v>8.6000000000000014</v>
      </c>
      <c r="O40" s="3">
        <v>8.6490000000000009</v>
      </c>
      <c r="P40" s="3">
        <v>8.6759999999999948</v>
      </c>
      <c r="Q40" s="3">
        <v>8.7350000000000136</v>
      </c>
      <c r="R40" s="3">
        <v>8.7349999999999852</v>
      </c>
      <c r="S40" s="3">
        <v>8.7720000000000056</v>
      </c>
      <c r="T40" s="3">
        <v>8.8310000000000031</v>
      </c>
      <c r="U40" s="3">
        <v>8.8689999999999998</v>
      </c>
      <c r="V40" s="3">
        <v>8.9329999999999927</v>
      </c>
      <c r="W40" s="3">
        <v>8.929000000000002</v>
      </c>
      <c r="X40" s="3">
        <v>8.9370000000000118</v>
      </c>
      <c r="Y40" s="3">
        <v>8.8780000000000143</v>
      </c>
      <c r="Z40" s="3">
        <v>8.8959999999999866</v>
      </c>
      <c r="AA40" s="3">
        <v>8.9049999999999727</v>
      </c>
      <c r="AB40" s="3">
        <v>8.91700000000003</v>
      </c>
      <c r="AC40" s="3">
        <v>9.0009999999999764</v>
      </c>
      <c r="AD40" s="3">
        <v>8.981000000000023</v>
      </c>
      <c r="AE40" s="3">
        <v>9.2160000000000082</v>
      </c>
      <c r="AF40" s="3">
        <v>9.1139999999999759</v>
      </c>
      <c r="AG40" s="3">
        <v>9.0949999999999989</v>
      </c>
      <c r="AH40" s="3">
        <v>9.1450000000000102</v>
      </c>
      <c r="AI40" s="7">
        <f t="shared" si="1"/>
        <v>49.412765879570109</v>
      </c>
    </row>
    <row r="41" spans="1:35" x14ac:dyDescent="0.45">
      <c r="A41" s="3" t="s">
        <v>102</v>
      </c>
      <c r="B41" s="3">
        <v>2023</v>
      </c>
      <c r="C41" s="19">
        <v>45147</v>
      </c>
      <c r="D41" s="3" t="s">
        <v>13</v>
      </c>
      <c r="E41" s="3" t="s">
        <v>379</v>
      </c>
      <c r="F41" s="3" t="s">
        <v>465</v>
      </c>
      <c r="G41" s="3" t="s">
        <v>38</v>
      </c>
      <c r="H41" s="13">
        <f>(C41-VLOOKUP(F41,Riders!$A$2:$C$3501,2,FALSE))/365</f>
        <v>26.589041095890412</v>
      </c>
      <c r="I41" s="1">
        <v>21</v>
      </c>
      <c r="J41" s="111">
        <f t="shared" si="0"/>
        <v>2.5772916666666665E-3</v>
      </c>
      <c r="K41" s="3">
        <v>14.427</v>
      </c>
      <c r="L41" s="3">
        <v>8.6930000000000014</v>
      </c>
      <c r="M41" s="3">
        <v>8.718</v>
      </c>
      <c r="N41" s="3">
        <v>8.902000000000001</v>
      </c>
      <c r="O41" s="3">
        <v>8.9889999999999972</v>
      </c>
      <c r="P41" s="3">
        <v>8.9050000000000011</v>
      </c>
      <c r="Q41" s="3">
        <v>8.8999999999999915</v>
      </c>
      <c r="R41" s="3">
        <v>8.8130000000000166</v>
      </c>
      <c r="S41" s="3">
        <v>8.8259999999999934</v>
      </c>
      <c r="T41" s="3">
        <v>8.7999999999999829</v>
      </c>
      <c r="U41" s="3">
        <v>8.8680000000000234</v>
      </c>
      <c r="V41" s="3">
        <v>8.9769999999999754</v>
      </c>
      <c r="W41" s="3">
        <v>9.0350000000000108</v>
      </c>
      <c r="X41" s="3">
        <v>9.1410000000000053</v>
      </c>
      <c r="Y41" s="3">
        <v>8.9609999999999559</v>
      </c>
      <c r="Z41" s="3">
        <v>9.009000000000043</v>
      </c>
      <c r="AA41" s="3">
        <v>9.0859999999999843</v>
      </c>
      <c r="AB41" s="3">
        <v>9.1710000000000207</v>
      </c>
      <c r="AC41" s="3">
        <v>9.2210000000000036</v>
      </c>
      <c r="AD41" s="3">
        <v>9.3640000000000043</v>
      </c>
      <c r="AE41" s="3">
        <v>9.3930000000000007</v>
      </c>
      <c r="AF41" s="3">
        <v>9.4189999999999543</v>
      </c>
      <c r="AG41" s="3">
        <v>9.5340000000000487</v>
      </c>
      <c r="AH41" s="3">
        <v>9.525999999999982</v>
      </c>
      <c r="AI41" s="7">
        <f t="shared" si="1"/>
        <v>48.500525422358741</v>
      </c>
    </row>
    <row r="42" spans="1:35" x14ac:dyDescent="0.45">
      <c r="A42" s="3" t="s">
        <v>102</v>
      </c>
      <c r="B42" s="3">
        <v>2023</v>
      </c>
      <c r="C42" s="19">
        <v>45147</v>
      </c>
      <c r="D42" s="3" t="s">
        <v>13</v>
      </c>
      <c r="E42" s="3" t="s">
        <v>379</v>
      </c>
      <c r="F42" s="3" t="s">
        <v>320</v>
      </c>
      <c r="G42" s="3" t="s">
        <v>40</v>
      </c>
      <c r="H42" s="13">
        <f>(C42-VLOOKUP(F42,Riders!$A$2:$C$3501,2,FALSE))/365</f>
        <v>26.068493150684933</v>
      </c>
      <c r="I42" s="1">
        <v>22</v>
      </c>
      <c r="J42" s="111">
        <f t="shared" si="0"/>
        <v>2.5985069444444445E-3</v>
      </c>
      <c r="K42" s="3">
        <v>15.15</v>
      </c>
      <c r="L42" s="3">
        <v>9.1949999999999985</v>
      </c>
      <c r="M42" s="3">
        <v>8.8560000000000016</v>
      </c>
      <c r="N42" s="3">
        <v>8.6899999999999977</v>
      </c>
      <c r="O42" s="3">
        <v>8.6720000000000041</v>
      </c>
      <c r="P42" s="3">
        <v>8.7010000000000005</v>
      </c>
      <c r="Q42" s="3">
        <v>8.7209999999999965</v>
      </c>
      <c r="R42" s="3">
        <v>8.7049999999999983</v>
      </c>
      <c r="S42" s="3">
        <v>8.617999999999995</v>
      </c>
      <c r="T42" s="3">
        <v>8.6860000000000213</v>
      </c>
      <c r="U42" s="3">
        <v>8.741999999999976</v>
      </c>
      <c r="V42" s="3">
        <v>8.8440000000000083</v>
      </c>
      <c r="W42" s="3">
        <v>8.909000000000006</v>
      </c>
      <c r="X42" s="3">
        <v>8.9730000000000132</v>
      </c>
      <c r="Y42" s="3">
        <v>9.0499999999999829</v>
      </c>
      <c r="Z42" s="3">
        <v>9.1550000000000011</v>
      </c>
      <c r="AA42" s="3">
        <v>9.2730000000000246</v>
      </c>
      <c r="AB42" s="3">
        <v>9.3109999999999502</v>
      </c>
      <c r="AC42" s="3">
        <v>9.4410000000000025</v>
      </c>
      <c r="AD42" s="3">
        <v>9.5280000000000484</v>
      </c>
      <c r="AE42" s="3">
        <v>9.6670000000000016</v>
      </c>
      <c r="AF42" s="3">
        <v>9.7139999999999418</v>
      </c>
      <c r="AG42" s="3">
        <v>9.8880000000000337</v>
      </c>
      <c r="AH42" s="3">
        <v>10.021999999999991</v>
      </c>
      <c r="AI42" s="7">
        <f t="shared" si="1"/>
        <v>48.104547215949331</v>
      </c>
    </row>
    <row r="43" spans="1:35" x14ac:dyDescent="0.45">
      <c r="A43" s="3" t="s">
        <v>102</v>
      </c>
      <c r="B43" s="3">
        <v>2023</v>
      </c>
      <c r="C43" s="19">
        <v>45147</v>
      </c>
      <c r="D43" s="3" t="s">
        <v>13</v>
      </c>
      <c r="E43" s="3" t="s">
        <v>379</v>
      </c>
      <c r="F43" s="3" t="s">
        <v>348</v>
      </c>
      <c r="G43" s="3" t="s">
        <v>65</v>
      </c>
      <c r="H43" s="13">
        <f>(C43-VLOOKUP(F43,Riders!$A$2:$C$3501,2,FALSE))/365</f>
        <v>30.443835616438356</v>
      </c>
      <c r="I43" s="1">
        <v>23</v>
      </c>
      <c r="J43" s="111">
        <f t="shared" si="0"/>
        <v>2.651608796296296E-3</v>
      </c>
      <c r="K43" s="3">
        <v>15.202999999999999</v>
      </c>
      <c r="L43" s="3">
        <v>8.9750000000000014</v>
      </c>
      <c r="M43" s="3">
        <v>8.4999999999999964</v>
      </c>
      <c r="N43" s="3">
        <v>8.4610000000000056</v>
      </c>
      <c r="O43" s="3">
        <v>8.546999999999997</v>
      </c>
      <c r="P43" s="3">
        <v>8.7070000000000007</v>
      </c>
      <c r="Q43" s="3">
        <v>8.8700000000000045</v>
      </c>
      <c r="R43" s="3">
        <v>9.0579999999999927</v>
      </c>
      <c r="S43" s="3">
        <v>9.2280000000000086</v>
      </c>
      <c r="T43" s="3">
        <v>9.3610000000000042</v>
      </c>
      <c r="U43" s="3">
        <v>9.414999999999992</v>
      </c>
      <c r="V43" s="3">
        <v>9.4990000000000094</v>
      </c>
      <c r="W43" s="3">
        <v>9.5699999999999932</v>
      </c>
      <c r="X43" s="3">
        <v>9.6029999999999802</v>
      </c>
      <c r="Y43" s="3">
        <v>9.606000000000023</v>
      </c>
      <c r="Z43" s="3">
        <v>9.6260000000000048</v>
      </c>
      <c r="AA43" s="3">
        <v>9.625</v>
      </c>
      <c r="AB43" s="3">
        <v>9.7909999999999968</v>
      </c>
      <c r="AC43" s="3">
        <v>9.8549999999999898</v>
      </c>
      <c r="AD43" s="3">
        <v>9.8369999999999891</v>
      </c>
      <c r="AE43" s="3">
        <v>9.5980000000000132</v>
      </c>
      <c r="AF43" s="3">
        <v>9.4780000000000086</v>
      </c>
      <c r="AG43" s="3">
        <v>9.3719999999999857</v>
      </c>
      <c r="AH43" s="3">
        <v>9.3139999999999645</v>
      </c>
      <c r="AI43" s="7">
        <f t="shared" si="1"/>
        <v>47.141192235671049</v>
      </c>
    </row>
    <row r="44" spans="1:35" x14ac:dyDescent="0.45">
      <c r="A44" s="3" t="s">
        <v>102</v>
      </c>
      <c r="B44" s="3">
        <v>2023</v>
      </c>
      <c r="C44" s="19">
        <v>45147</v>
      </c>
      <c r="D44" s="3" t="s">
        <v>13</v>
      </c>
      <c r="E44" s="3" t="s">
        <v>205</v>
      </c>
      <c r="F44" s="3" t="s">
        <v>520</v>
      </c>
      <c r="G44" s="3" t="s">
        <v>67</v>
      </c>
      <c r="H44" s="13">
        <f>(C44-VLOOKUP(F44,Riders!$A$2:$C$3501,2,FALSE))/365</f>
        <v>26.61917808219178</v>
      </c>
      <c r="I44" s="1">
        <v>1</v>
      </c>
      <c r="J44" s="111">
        <f t="shared" si="0"/>
        <v>2.2863657407407407E-3</v>
      </c>
      <c r="K44" s="3">
        <v>13.885</v>
      </c>
      <c r="L44" s="3">
        <v>8.4309999999999992</v>
      </c>
      <c r="M44" s="3">
        <v>7.9780000000000015</v>
      </c>
      <c r="N44" s="3">
        <v>7.8009999999999984</v>
      </c>
      <c r="O44" s="3">
        <v>7.767000000000003</v>
      </c>
      <c r="P44" s="3">
        <v>7.8049999999999997</v>
      </c>
      <c r="Q44" s="3">
        <v>7.8979999999999961</v>
      </c>
      <c r="R44" s="3">
        <v>7.9120000000000061</v>
      </c>
      <c r="S44" s="3">
        <v>7.9159999999999968</v>
      </c>
      <c r="T44" s="3">
        <v>7.9100000000000108</v>
      </c>
      <c r="U44" s="3">
        <v>7.8960000000000008</v>
      </c>
      <c r="V44" s="3">
        <v>7.9089999999999918</v>
      </c>
      <c r="W44" s="3">
        <v>7.9279999999999973</v>
      </c>
      <c r="X44" s="3">
        <v>7.9529999999999887</v>
      </c>
      <c r="Y44" s="3">
        <v>7.9309999999999832</v>
      </c>
      <c r="Z44" s="3">
        <v>7.9590000000000174</v>
      </c>
      <c r="AA44" s="3">
        <v>8.0130000000000052</v>
      </c>
      <c r="AB44" s="3">
        <v>8.0380000000000109</v>
      </c>
      <c r="AC44" s="3">
        <v>8.0960000000000036</v>
      </c>
      <c r="AD44" s="3">
        <v>8.0879999999999939</v>
      </c>
      <c r="AE44" s="3">
        <v>8.0769999999999698</v>
      </c>
      <c r="AF44" s="3">
        <v>8.1010000000000275</v>
      </c>
      <c r="AG44" s="3">
        <v>8.0609999999999786</v>
      </c>
      <c r="AH44" s="3">
        <v>8.1890000000000214</v>
      </c>
      <c r="AI44" s="7">
        <f t="shared" si="1"/>
        <v>54.67191787063004</v>
      </c>
    </row>
    <row r="45" spans="1:35" x14ac:dyDescent="0.45">
      <c r="A45" s="3" t="s">
        <v>102</v>
      </c>
      <c r="B45" s="3">
        <v>2023</v>
      </c>
      <c r="C45" s="19">
        <v>45147</v>
      </c>
      <c r="D45" s="3" t="s">
        <v>13</v>
      </c>
      <c r="E45" s="3" t="s">
        <v>205</v>
      </c>
      <c r="F45" s="3" t="s">
        <v>459</v>
      </c>
      <c r="G45" s="3" t="s">
        <v>15</v>
      </c>
      <c r="H45" s="13">
        <f>(C45-VLOOKUP(F45,Riders!$A$2:$C$3501,2,FALSE))/365</f>
        <v>24.734246575342464</v>
      </c>
      <c r="I45" s="1">
        <v>2</v>
      </c>
      <c r="J45" s="111" t="str">
        <f t="shared" si="0"/>
        <v/>
      </c>
      <c r="K45" s="3">
        <v>14.282999999999999</v>
      </c>
      <c r="L45" s="3">
        <v>8.5969999999999995</v>
      </c>
      <c r="M45" s="3">
        <v>8.0549999999999997</v>
      </c>
      <c r="N45" s="3">
        <v>7.9199999999999982</v>
      </c>
      <c r="O45" s="3">
        <v>7.8890000000000029</v>
      </c>
      <c r="P45" s="3">
        <v>7.9260000000000019</v>
      </c>
      <c r="Q45" s="3">
        <v>7.9919999999999973</v>
      </c>
      <c r="R45" s="3">
        <v>8.0769999999999911</v>
      </c>
      <c r="S45" s="3">
        <v>8.0680000000000263</v>
      </c>
      <c r="T45" s="3">
        <v>8.1329999999999814</v>
      </c>
      <c r="U45" s="3">
        <v>8.1580000000000013</v>
      </c>
      <c r="V45" s="3">
        <v>8.2800000000000011</v>
      </c>
      <c r="W45" s="3">
        <v>8.3269999999999982</v>
      </c>
      <c r="X45" s="3">
        <v>8.367999999999995</v>
      </c>
      <c r="Y45" s="3">
        <v>8.4570000000000078</v>
      </c>
      <c r="Z45" s="3">
        <v>8.5030000000000143</v>
      </c>
      <c r="AA45" s="3">
        <v>8.5560000000000116</v>
      </c>
      <c r="AB45" s="3">
        <v>8.6659999999999684</v>
      </c>
      <c r="AC45" s="3">
        <v>8.6850000000000023</v>
      </c>
      <c r="AD45" s="3">
        <v>8.7259999999999991</v>
      </c>
      <c r="AE45" s="3">
        <v>8.6819999999999879</v>
      </c>
      <c r="AF45" s="3">
        <v>8.7250000000000227</v>
      </c>
      <c r="AG45" s="3"/>
      <c r="AH45" s="3"/>
      <c r="AI45" s="7"/>
    </row>
    <row r="46" spans="1:35" x14ac:dyDescent="0.45">
      <c r="A46" s="3" t="s">
        <v>102</v>
      </c>
      <c r="B46" s="3">
        <v>2023</v>
      </c>
      <c r="C46" s="19">
        <v>45147</v>
      </c>
      <c r="D46" s="3" t="s">
        <v>13</v>
      </c>
      <c r="E46" s="3" t="s">
        <v>206</v>
      </c>
      <c r="F46" s="3" t="s">
        <v>416</v>
      </c>
      <c r="G46" s="3" t="s">
        <v>29</v>
      </c>
      <c r="H46" s="13">
        <f>(C46-VLOOKUP(F46,Riders!$A$2:$C$3501,2,FALSE))/365</f>
        <v>25.778082191780822</v>
      </c>
      <c r="I46" s="1">
        <v>3</v>
      </c>
      <c r="J46" s="111">
        <f t="shared" si="0"/>
        <v>2.3403935185185186E-3</v>
      </c>
      <c r="K46" s="3">
        <v>14.474</v>
      </c>
      <c r="L46" s="3">
        <v>8.5869999999999997</v>
      </c>
      <c r="M46" s="3">
        <v>8.0300000000000011</v>
      </c>
      <c r="N46" s="3">
        <v>7.8729999999999976</v>
      </c>
      <c r="O46" s="3">
        <v>7.9110000000000014</v>
      </c>
      <c r="P46" s="3">
        <v>7.9500000000000028</v>
      </c>
      <c r="Q46" s="3">
        <v>8.0489999999999995</v>
      </c>
      <c r="R46" s="3">
        <v>8.0579999999999998</v>
      </c>
      <c r="S46" s="3">
        <v>8.0739999999999981</v>
      </c>
      <c r="T46" s="3">
        <v>8.0720000000000027</v>
      </c>
      <c r="U46" s="3">
        <v>8.0800000000000125</v>
      </c>
      <c r="V46" s="3">
        <v>8.0399999999999778</v>
      </c>
      <c r="W46" s="3">
        <v>8.0830000000000126</v>
      </c>
      <c r="X46" s="3">
        <v>8.1110000000000042</v>
      </c>
      <c r="Y46" s="3">
        <v>8.1639999999999731</v>
      </c>
      <c r="Z46" s="3">
        <v>8.1040000000000134</v>
      </c>
      <c r="AA46" s="3">
        <v>8.1640000000000157</v>
      </c>
      <c r="AB46" s="3">
        <v>8.1659999999999968</v>
      </c>
      <c r="AC46" s="3">
        <v>8.2390000000000043</v>
      </c>
      <c r="AD46" s="3">
        <v>8.2620000000000005</v>
      </c>
      <c r="AE46" s="3">
        <v>8.3309999999999889</v>
      </c>
      <c r="AF46" s="3">
        <v>8.38900000000001</v>
      </c>
      <c r="AG46" s="3">
        <v>8.4789999999999566</v>
      </c>
      <c r="AH46" s="3">
        <v>8.5200000000000387</v>
      </c>
      <c r="AI46" s="7">
        <f t="shared" ref="AI46:AI77" si="2">3.6*3000/(SUM(K46:AH46))</f>
        <v>53.409821472726371</v>
      </c>
    </row>
    <row r="47" spans="1:35" x14ac:dyDescent="0.45">
      <c r="A47" s="3" t="s">
        <v>102</v>
      </c>
      <c r="B47" s="3">
        <v>2023</v>
      </c>
      <c r="C47" s="19">
        <v>45147</v>
      </c>
      <c r="D47" s="3" t="s">
        <v>13</v>
      </c>
      <c r="E47" s="3" t="s">
        <v>206</v>
      </c>
      <c r="F47" s="3" t="s">
        <v>328</v>
      </c>
      <c r="G47" s="3" t="s">
        <v>25</v>
      </c>
      <c r="H47" s="13">
        <f>(C47-VLOOKUP(F47,Riders!$A$2:$C$3501,2,FALSE))/365</f>
        <v>33.043835616438358</v>
      </c>
      <c r="I47" s="1">
        <v>4</v>
      </c>
      <c r="J47" s="111">
        <f t="shared" si="0"/>
        <v>2.3525925925925923E-3</v>
      </c>
      <c r="K47" s="3">
        <v>13.827</v>
      </c>
      <c r="L47" s="3">
        <v>8.3390000000000004</v>
      </c>
      <c r="M47" s="3">
        <v>7.7789999999999999</v>
      </c>
      <c r="N47" s="3">
        <v>7.6950000000000003</v>
      </c>
      <c r="O47" s="3">
        <v>7.7119999999999962</v>
      </c>
      <c r="P47" s="3">
        <v>7.7860000000000014</v>
      </c>
      <c r="Q47" s="3">
        <v>7.9100000000000108</v>
      </c>
      <c r="R47" s="3">
        <v>8.0319999999999894</v>
      </c>
      <c r="S47" s="3">
        <v>8.0519999999999925</v>
      </c>
      <c r="T47" s="3">
        <v>8.0690000000000026</v>
      </c>
      <c r="U47" s="3">
        <v>8.097999999999999</v>
      </c>
      <c r="V47" s="3">
        <v>8.1750000000000114</v>
      </c>
      <c r="W47" s="3">
        <v>8.1939999999999884</v>
      </c>
      <c r="X47" s="3">
        <v>8.2580000000000098</v>
      </c>
      <c r="Y47" s="3">
        <v>8.3190000000000168</v>
      </c>
      <c r="Z47" s="3">
        <v>8.3729999999999762</v>
      </c>
      <c r="AA47" s="3">
        <v>8.3950000000000102</v>
      </c>
      <c r="AB47" s="3">
        <v>8.453000000000003</v>
      </c>
      <c r="AC47" s="3">
        <v>8.4909999999999854</v>
      </c>
      <c r="AD47" s="3">
        <v>8.5060000000000286</v>
      </c>
      <c r="AE47" s="3">
        <v>8.6030000000000086</v>
      </c>
      <c r="AF47" s="3">
        <v>8.7599999999999909</v>
      </c>
      <c r="AG47" s="3">
        <v>8.7109999999999559</v>
      </c>
      <c r="AH47" s="3">
        <v>8.7270000000000039</v>
      </c>
      <c r="AI47" s="7">
        <f t="shared" si="2"/>
        <v>53.132871536523936</v>
      </c>
    </row>
    <row r="48" spans="1:35" x14ac:dyDescent="0.45">
      <c r="A48" s="1" t="s">
        <v>12</v>
      </c>
      <c r="B48" s="1">
        <v>2022</v>
      </c>
      <c r="C48" s="2">
        <v>44849</v>
      </c>
      <c r="D48" s="1" t="s">
        <v>13</v>
      </c>
      <c r="E48" s="1" t="s">
        <v>379</v>
      </c>
      <c r="F48" s="1" t="s">
        <v>459</v>
      </c>
      <c r="G48" s="1" t="s">
        <v>15</v>
      </c>
      <c r="H48" s="13">
        <f>(C48-VLOOKUP(F48,Riders!$A$2:$C$3501,2,FALSE))/365</f>
        <v>23.917808219178081</v>
      </c>
      <c r="I48" s="1">
        <v>1</v>
      </c>
      <c r="J48" s="111">
        <f t="shared" si="0"/>
        <v>2.3008564814814814E-3</v>
      </c>
      <c r="K48" s="3">
        <v>14.047000000000001</v>
      </c>
      <c r="L48" s="3">
        <v>8.4740000000000002</v>
      </c>
      <c r="M48" s="3">
        <v>8.0329999999999977</v>
      </c>
      <c r="N48" s="3">
        <v>7.897000000000002</v>
      </c>
      <c r="O48" s="3">
        <v>7.8830000000000027</v>
      </c>
      <c r="P48" s="3">
        <v>7.8829999999999956</v>
      </c>
      <c r="Q48" s="3">
        <v>7.9280000000000044</v>
      </c>
      <c r="R48" s="3">
        <v>7.9739999999999824</v>
      </c>
      <c r="S48" s="3">
        <v>7.9700000000000131</v>
      </c>
      <c r="T48" s="3">
        <v>7.9919999999999902</v>
      </c>
      <c r="U48" s="3">
        <v>7.9640000000000128</v>
      </c>
      <c r="V48" s="3">
        <v>7.9960000000000093</v>
      </c>
      <c r="W48" s="3">
        <v>7.9899999999999949</v>
      </c>
      <c r="X48" s="3">
        <v>8.0409999999999968</v>
      </c>
      <c r="Y48" s="3">
        <v>8.0309999999999775</v>
      </c>
      <c r="Z48" s="3">
        <v>8.0190000000000339</v>
      </c>
      <c r="AA48" s="3">
        <v>8.0169999999999675</v>
      </c>
      <c r="AB48" s="3">
        <v>8.0370000000000061</v>
      </c>
      <c r="AC48" s="3">
        <v>8.0390000000000157</v>
      </c>
      <c r="AD48" s="3">
        <v>8.1080000000000041</v>
      </c>
      <c r="AE48" s="3">
        <v>8.1499999999999773</v>
      </c>
      <c r="AF48" s="3">
        <v>8.1230000000000189</v>
      </c>
      <c r="AG48" s="3">
        <v>8.1370000000000005</v>
      </c>
      <c r="AH48" s="3">
        <v>8.0609999999999786</v>
      </c>
      <c r="AI48" s="7">
        <f t="shared" si="2"/>
        <v>54.327595400263597</v>
      </c>
    </row>
    <row r="49" spans="1:35" x14ac:dyDescent="0.45">
      <c r="A49" s="1" t="s">
        <v>12</v>
      </c>
      <c r="B49" s="1">
        <v>2022</v>
      </c>
      <c r="C49" s="2">
        <v>44849</v>
      </c>
      <c r="D49" s="1" t="s">
        <v>13</v>
      </c>
      <c r="E49" s="1" t="s">
        <v>379</v>
      </c>
      <c r="F49" s="1" t="s">
        <v>416</v>
      </c>
      <c r="G49" s="1" t="s">
        <v>29</v>
      </c>
      <c r="H49" s="13">
        <f>(C49-VLOOKUP(F49,Riders!$A$2:$C$3501,2,FALSE))/365</f>
        <v>24.961643835616439</v>
      </c>
      <c r="I49" s="1">
        <v>2</v>
      </c>
      <c r="J49" s="111">
        <f t="shared" si="0"/>
        <v>2.3076157407407407E-3</v>
      </c>
      <c r="K49" s="3">
        <v>14.12</v>
      </c>
      <c r="L49" s="3">
        <v>8.5400000000000009</v>
      </c>
      <c r="M49" s="3">
        <v>7.995000000000001</v>
      </c>
      <c r="N49" s="3">
        <v>7.8419999999999987</v>
      </c>
      <c r="O49" s="3">
        <v>7.8590000000000018</v>
      </c>
      <c r="P49" s="3">
        <v>7.8870000000000005</v>
      </c>
      <c r="Q49" s="3">
        <v>7.9650000000000034</v>
      </c>
      <c r="R49" s="3">
        <v>7.968999999999987</v>
      </c>
      <c r="S49" s="3">
        <v>7.9740000000000038</v>
      </c>
      <c r="T49" s="3">
        <v>7.951999999999984</v>
      </c>
      <c r="U49" s="3">
        <v>7.9490000000000407</v>
      </c>
      <c r="V49" s="3">
        <v>7.9239999999999782</v>
      </c>
      <c r="W49" s="3">
        <v>7.9590000000000174</v>
      </c>
      <c r="X49" s="3">
        <v>7.9569999999999794</v>
      </c>
      <c r="Y49" s="3">
        <v>7.9970000000000141</v>
      </c>
      <c r="Z49" s="3">
        <v>8.0009999999999764</v>
      </c>
      <c r="AA49" s="3">
        <v>8.0620000000000118</v>
      </c>
      <c r="AB49" s="3">
        <v>8.0669999999999789</v>
      </c>
      <c r="AC49" s="3">
        <v>8.1310000000000286</v>
      </c>
      <c r="AD49" s="3">
        <v>8.1459999999999866</v>
      </c>
      <c r="AE49" s="3">
        <v>8.1820000000000164</v>
      </c>
      <c r="AF49" s="3">
        <v>8.2390000000000043</v>
      </c>
      <c r="AG49" s="3">
        <v>8.3059999999999832</v>
      </c>
      <c r="AH49" s="3">
        <v>8.3549999999999898</v>
      </c>
      <c r="AI49" s="7">
        <f t="shared" si="2"/>
        <v>54.168463922799909</v>
      </c>
    </row>
    <row r="50" spans="1:35" x14ac:dyDescent="0.45">
      <c r="A50" s="1" t="s">
        <v>12</v>
      </c>
      <c r="B50" s="1">
        <v>2022</v>
      </c>
      <c r="C50" s="2">
        <v>44849</v>
      </c>
      <c r="D50" s="1" t="s">
        <v>13</v>
      </c>
      <c r="E50" s="1" t="s">
        <v>379</v>
      </c>
      <c r="F50" s="1" t="s">
        <v>460</v>
      </c>
      <c r="G50" s="1" t="s">
        <v>15</v>
      </c>
      <c r="H50" s="13">
        <f>(C50-VLOOKUP(F50,Riders!$A$2:$C$3501,2,FALSE))/365</f>
        <v>29.263013698630136</v>
      </c>
      <c r="I50" s="1">
        <v>3</v>
      </c>
      <c r="J50" s="111">
        <f t="shared" si="0"/>
        <v>2.3142013888888891E-3</v>
      </c>
      <c r="K50" s="3">
        <v>14.18</v>
      </c>
      <c r="L50" s="3">
        <v>8.7519999999999989</v>
      </c>
      <c r="M50" s="3">
        <v>8.235000000000003</v>
      </c>
      <c r="N50" s="3">
        <v>8.088000000000001</v>
      </c>
      <c r="O50" s="3">
        <v>7.963000000000001</v>
      </c>
      <c r="P50" s="3">
        <v>7.8449999999999989</v>
      </c>
      <c r="Q50" s="3">
        <v>7.8389999999999986</v>
      </c>
      <c r="R50" s="3">
        <v>7.8859999999999815</v>
      </c>
      <c r="S50" s="3">
        <v>7.8800000000000097</v>
      </c>
      <c r="T50" s="3">
        <v>7.9329999999999927</v>
      </c>
      <c r="U50" s="3">
        <v>7.9860000000000184</v>
      </c>
      <c r="V50" s="3">
        <v>8.0069999999999908</v>
      </c>
      <c r="W50" s="3">
        <v>7.9740000000000038</v>
      </c>
      <c r="X50" s="3">
        <v>7.9819999999999851</v>
      </c>
      <c r="Y50" s="3">
        <v>8.0180000000000007</v>
      </c>
      <c r="Z50" s="3">
        <v>8.0990000000000464</v>
      </c>
      <c r="AA50" s="3">
        <v>8.0349999999999682</v>
      </c>
      <c r="AB50" s="3">
        <v>8.0580000000000211</v>
      </c>
      <c r="AC50" s="3">
        <v>8.0579999999999927</v>
      </c>
      <c r="AD50" s="3">
        <v>8.1359999999999957</v>
      </c>
      <c r="AE50" s="3">
        <v>8.1939999999999884</v>
      </c>
      <c r="AF50" s="3">
        <v>8.2280000000000086</v>
      </c>
      <c r="AG50" s="3">
        <v>8.2329999999999757</v>
      </c>
      <c r="AH50" s="3">
        <v>8.3380000000000223</v>
      </c>
      <c r="AI50" s="7">
        <f t="shared" si="2"/>
        <v>54.014313793155182</v>
      </c>
    </row>
    <row r="51" spans="1:35" x14ac:dyDescent="0.45">
      <c r="A51" s="1" t="s">
        <v>12</v>
      </c>
      <c r="B51" s="1">
        <v>2022</v>
      </c>
      <c r="C51" s="2">
        <v>44849</v>
      </c>
      <c r="D51" s="1" t="s">
        <v>13</v>
      </c>
      <c r="E51" s="1" t="s">
        <v>379</v>
      </c>
      <c r="F51" s="1" t="s">
        <v>418</v>
      </c>
      <c r="G51" s="1" t="s">
        <v>25</v>
      </c>
      <c r="H51" s="13">
        <f>(C51-VLOOKUP(F51,Riders!$A$2:$C$3501,2,FALSE))/365</f>
        <v>25.564383561643837</v>
      </c>
      <c r="I51" s="1">
        <v>4</v>
      </c>
      <c r="J51" s="111">
        <f t="shared" si="0"/>
        <v>2.3239814814814816E-3</v>
      </c>
      <c r="K51" s="3">
        <v>14.526</v>
      </c>
      <c r="L51" s="3">
        <v>8.6529999999999987</v>
      </c>
      <c r="M51" s="3">
        <v>8.0230000000000032</v>
      </c>
      <c r="N51" s="3">
        <v>7.8760000000000012</v>
      </c>
      <c r="O51" s="3">
        <v>7.8819999999999979</v>
      </c>
      <c r="P51" s="3">
        <v>7.9039999999999964</v>
      </c>
      <c r="Q51" s="3">
        <v>7.923000000000016</v>
      </c>
      <c r="R51" s="3">
        <v>7.9189999999999898</v>
      </c>
      <c r="S51" s="3">
        <v>7.9050000000000011</v>
      </c>
      <c r="T51" s="3">
        <v>7.8989999999999867</v>
      </c>
      <c r="U51" s="3">
        <v>7.9400000000000119</v>
      </c>
      <c r="V51" s="3">
        <v>7.9909999999999997</v>
      </c>
      <c r="W51" s="3">
        <v>8.054000000000002</v>
      </c>
      <c r="X51" s="3">
        <v>8.0409999999999968</v>
      </c>
      <c r="Y51" s="3">
        <v>8.0790000000000219</v>
      </c>
      <c r="Z51" s="3">
        <v>8.074999999999946</v>
      </c>
      <c r="AA51" s="3">
        <v>8.1770000000000493</v>
      </c>
      <c r="AB51" s="3">
        <v>8.1590000000000202</v>
      </c>
      <c r="AC51" s="3">
        <v>8.2089999999999463</v>
      </c>
      <c r="AD51" s="3">
        <v>8.2130000000000223</v>
      </c>
      <c r="AE51" s="3">
        <v>8.2990000000000066</v>
      </c>
      <c r="AF51" s="3">
        <v>8.3019999999999925</v>
      </c>
      <c r="AG51" s="3">
        <v>8.3700000000000045</v>
      </c>
      <c r="AH51" s="3">
        <v>8.3729999999999905</v>
      </c>
      <c r="AI51" s="7">
        <f t="shared" si="2"/>
        <v>53.787003466273553</v>
      </c>
    </row>
    <row r="52" spans="1:35" x14ac:dyDescent="0.45">
      <c r="A52" s="1" t="s">
        <v>12</v>
      </c>
      <c r="B52" s="1">
        <v>2022</v>
      </c>
      <c r="C52" s="2">
        <v>44849</v>
      </c>
      <c r="D52" s="1" t="s">
        <v>13</v>
      </c>
      <c r="E52" s="1" t="s">
        <v>379</v>
      </c>
      <c r="F52" s="1" t="s">
        <v>419</v>
      </c>
      <c r="G52" s="1" t="s">
        <v>25</v>
      </c>
      <c r="H52" s="13">
        <f>(C52-VLOOKUP(F52,Riders!$A$2:$C$3501,2,FALSE))/365</f>
        <v>27.358904109589041</v>
      </c>
      <c r="I52" s="1">
        <v>5</v>
      </c>
      <c r="J52" s="111">
        <f t="shared" si="0"/>
        <v>2.3390509259259258E-3</v>
      </c>
      <c r="K52" s="3">
        <v>14.205</v>
      </c>
      <c r="L52" s="3">
        <v>8.3480000000000008</v>
      </c>
      <c r="M52" s="3">
        <v>7.9409999999999989</v>
      </c>
      <c r="N52" s="3">
        <v>7.9189999999999969</v>
      </c>
      <c r="O52" s="3">
        <v>8.0660000000000025</v>
      </c>
      <c r="P52" s="3">
        <v>8.1499999999999986</v>
      </c>
      <c r="Q52" s="3">
        <v>8.2510000000000048</v>
      </c>
      <c r="R52" s="3">
        <v>8.1719999999999899</v>
      </c>
      <c r="S52" s="3">
        <v>8.1470000000000056</v>
      </c>
      <c r="T52" s="3">
        <v>8.0860000000000127</v>
      </c>
      <c r="U52" s="3">
        <v>8.1689999999999969</v>
      </c>
      <c r="V52" s="3">
        <v>8.1210000000000093</v>
      </c>
      <c r="W52" s="3">
        <v>8.1419999999999817</v>
      </c>
      <c r="X52" s="3">
        <v>8.1479999999999819</v>
      </c>
      <c r="Y52" s="3">
        <v>8.1830000000000211</v>
      </c>
      <c r="Z52" s="3">
        <v>8.1879999999999882</v>
      </c>
      <c r="AA52" s="3">
        <v>8.2069999999999936</v>
      </c>
      <c r="AB52" s="3">
        <v>8.1550000000000296</v>
      </c>
      <c r="AC52" s="3">
        <v>8.1859999999999786</v>
      </c>
      <c r="AD52" s="3">
        <v>8.20799999999997</v>
      </c>
      <c r="AE52" s="3">
        <v>8.2410000000000423</v>
      </c>
      <c r="AF52" s="3">
        <v>8.2379999999999995</v>
      </c>
      <c r="AG52" s="3">
        <v>8.2999999999999829</v>
      </c>
      <c r="AH52" s="3">
        <v>8.3230000000000075</v>
      </c>
      <c r="AI52" s="7">
        <f t="shared" si="2"/>
        <v>53.440478193315982</v>
      </c>
    </row>
    <row r="53" spans="1:35" x14ac:dyDescent="0.45">
      <c r="A53" s="1" t="s">
        <v>12</v>
      </c>
      <c r="B53" s="1">
        <v>2022</v>
      </c>
      <c r="C53" s="2">
        <v>44849</v>
      </c>
      <c r="D53" s="1" t="s">
        <v>13</v>
      </c>
      <c r="E53" s="1" t="s">
        <v>379</v>
      </c>
      <c r="F53" s="1" t="s">
        <v>425</v>
      </c>
      <c r="G53" s="1" t="s">
        <v>36</v>
      </c>
      <c r="H53" s="13">
        <f>(C53-VLOOKUP(F53,Riders!$A$2:$C$3501,2,FALSE))/365</f>
        <v>23.287671232876711</v>
      </c>
      <c r="I53" s="1">
        <v>6</v>
      </c>
      <c r="J53" s="111">
        <f t="shared" si="0"/>
        <v>2.3762037037037037E-3</v>
      </c>
      <c r="K53" s="3">
        <v>13.686999999999999</v>
      </c>
      <c r="L53" s="3">
        <v>8.2200000000000006</v>
      </c>
      <c r="M53" s="3">
        <v>7.9280000000000008</v>
      </c>
      <c r="N53" s="3">
        <v>7.8590000000000018</v>
      </c>
      <c r="O53" s="3">
        <v>7.9029999999999987</v>
      </c>
      <c r="P53" s="3">
        <v>7.921999999999997</v>
      </c>
      <c r="Q53" s="3">
        <v>8.0140000000000029</v>
      </c>
      <c r="R53" s="3">
        <v>8.0840000000000032</v>
      </c>
      <c r="S53" s="3">
        <v>8.0769999999999982</v>
      </c>
      <c r="T53" s="3">
        <v>8.0370000000000061</v>
      </c>
      <c r="U53" s="3">
        <v>8.0659999999999883</v>
      </c>
      <c r="V53" s="3">
        <v>8.1690000000000111</v>
      </c>
      <c r="W53" s="3">
        <v>8.2109999999999843</v>
      </c>
      <c r="X53" s="3">
        <v>8.2460000000000235</v>
      </c>
      <c r="Y53" s="3">
        <v>8.2719999999999771</v>
      </c>
      <c r="Z53" s="3">
        <v>8.3520000000000039</v>
      </c>
      <c r="AA53" s="3">
        <v>8.4269999999999641</v>
      </c>
      <c r="AB53" s="3">
        <v>8.5100000000000477</v>
      </c>
      <c r="AC53" s="3">
        <v>8.5840000000000032</v>
      </c>
      <c r="AD53" s="3">
        <v>8.7119999999999891</v>
      </c>
      <c r="AE53" s="3">
        <v>8.8389999999999986</v>
      </c>
      <c r="AF53" s="3">
        <v>8.9629999999999939</v>
      </c>
      <c r="AG53" s="3">
        <v>9.0519999999999925</v>
      </c>
      <c r="AH53" s="3">
        <v>9.1700000000000159</v>
      </c>
      <c r="AI53" s="7">
        <f t="shared" si="2"/>
        <v>52.604917585629117</v>
      </c>
    </row>
    <row r="54" spans="1:35" x14ac:dyDescent="0.45">
      <c r="A54" s="1" t="s">
        <v>12</v>
      </c>
      <c r="B54" s="1">
        <v>2022</v>
      </c>
      <c r="C54" s="2">
        <v>44849</v>
      </c>
      <c r="D54" s="1" t="s">
        <v>13</v>
      </c>
      <c r="E54" s="1" t="s">
        <v>379</v>
      </c>
      <c r="F54" s="1" t="s">
        <v>428</v>
      </c>
      <c r="G54" s="1" t="s">
        <v>56</v>
      </c>
      <c r="H54" s="13">
        <f>(C54-VLOOKUP(F54,Riders!$A$2:$C$3501,2,FALSE))/365</f>
        <v>32.969863013698628</v>
      </c>
      <c r="I54" s="1">
        <v>7</v>
      </c>
      <c r="J54" s="111">
        <f t="shared" si="0"/>
        <v>2.3775925925925926E-3</v>
      </c>
      <c r="K54" s="3">
        <v>15.292999999999999</v>
      </c>
      <c r="L54" s="3">
        <v>8.8150000000000013</v>
      </c>
      <c r="M54" s="3">
        <v>8.2579999999999991</v>
      </c>
      <c r="N54" s="3">
        <v>8.0429999999999993</v>
      </c>
      <c r="O54" s="3">
        <v>8.0150000000000006</v>
      </c>
      <c r="P54" s="3">
        <v>7.9840000000000018</v>
      </c>
      <c r="Q54" s="3">
        <v>8.0109999999999957</v>
      </c>
      <c r="R54" s="3">
        <v>8.0420000000000016</v>
      </c>
      <c r="S54" s="3">
        <v>8.0889999999999986</v>
      </c>
      <c r="T54" s="3">
        <v>8.0760000000000076</v>
      </c>
      <c r="U54" s="3">
        <v>8.137999999999991</v>
      </c>
      <c r="V54" s="3">
        <v>8.1270000000000095</v>
      </c>
      <c r="W54" s="3">
        <v>8.1909999999999741</v>
      </c>
      <c r="X54" s="3">
        <v>8.2459999999999951</v>
      </c>
      <c r="Y54" s="3">
        <v>8.2580000000000382</v>
      </c>
      <c r="Z54" s="3">
        <v>8.2989999999999782</v>
      </c>
      <c r="AA54" s="3">
        <v>8.3259999999999934</v>
      </c>
      <c r="AB54" s="3">
        <v>8.3569999999999993</v>
      </c>
      <c r="AC54" s="3">
        <v>8.4120000000000061</v>
      </c>
      <c r="AD54" s="3">
        <v>8.3950000000000102</v>
      </c>
      <c r="AE54" s="3">
        <v>8.4710000000000036</v>
      </c>
      <c r="AF54" s="3">
        <v>8.4699999999999989</v>
      </c>
      <c r="AG54" s="3">
        <v>8.5559999999999832</v>
      </c>
      <c r="AH54" s="3">
        <v>8.5520000000000209</v>
      </c>
      <c r="AI54" s="7">
        <f t="shared" si="2"/>
        <v>52.574188020873898</v>
      </c>
    </row>
    <row r="55" spans="1:35" x14ac:dyDescent="0.45">
      <c r="A55" s="1" t="s">
        <v>12</v>
      </c>
      <c r="B55" s="1">
        <v>2022</v>
      </c>
      <c r="C55" s="2">
        <v>44849</v>
      </c>
      <c r="D55" s="1" t="s">
        <v>13</v>
      </c>
      <c r="E55" s="1" t="s">
        <v>379</v>
      </c>
      <c r="F55" s="1" t="s">
        <v>298</v>
      </c>
      <c r="G55" s="1" t="s">
        <v>53</v>
      </c>
      <c r="H55" s="13">
        <f>(C55-VLOOKUP(F55,Riders!$A$2:$C$3501,2,FALSE))/365</f>
        <v>23.24931506849315</v>
      </c>
      <c r="I55" s="1">
        <v>8</v>
      </c>
      <c r="J55" s="111">
        <f t="shared" si="0"/>
        <v>2.3803240740740742E-3</v>
      </c>
      <c r="K55" s="3">
        <v>14.170999999999999</v>
      </c>
      <c r="L55" s="3">
        <v>8.5910000000000011</v>
      </c>
      <c r="M55" s="3">
        <v>8.1789999999999985</v>
      </c>
      <c r="N55" s="3">
        <v>8.147000000000002</v>
      </c>
      <c r="O55" s="3">
        <v>8.2190000000000012</v>
      </c>
      <c r="P55" s="3">
        <v>8.3149999999999977</v>
      </c>
      <c r="Q55" s="3">
        <v>8.3480000000000061</v>
      </c>
      <c r="R55" s="3">
        <v>8.3809999999999789</v>
      </c>
      <c r="S55" s="3">
        <v>8.3720000000000283</v>
      </c>
      <c r="T55" s="3">
        <v>8.353999999999985</v>
      </c>
      <c r="U55" s="3">
        <v>8.2990000000000066</v>
      </c>
      <c r="V55" s="3">
        <v>8.2560000000000002</v>
      </c>
      <c r="W55" s="3">
        <v>8.2809999999999917</v>
      </c>
      <c r="X55" s="3">
        <v>8.284000000000006</v>
      </c>
      <c r="Y55" s="3">
        <v>8.2549999999999955</v>
      </c>
      <c r="Z55" s="3">
        <v>8.2220000000000084</v>
      </c>
      <c r="AA55" s="3">
        <v>8.2449999999999761</v>
      </c>
      <c r="AB55" s="3">
        <v>8.0680000000000121</v>
      </c>
      <c r="AC55" s="3">
        <v>8.4070000000000107</v>
      </c>
      <c r="AD55" s="3">
        <v>8.2980000000000018</v>
      </c>
      <c r="AE55" s="3">
        <v>8.3839999999999577</v>
      </c>
      <c r="AF55" s="3">
        <v>8.4759999999999991</v>
      </c>
      <c r="AG55" s="3">
        <v>8.5210000000000434</v>
      </c>
      <c r="AH55" s="3">
        <v>8.5870000000000175</v>
      </c>
      <c r="AI55" s="7">
        <f t="shared" si="2"/>
        <v>52.513857823592332</v>
      </c>
    </row>
    <row r="56" spans="1:35" x14ac:dyDescent="0.45">
      <c r="A56" s="1" t="s">
        <v>12</v>
      </c>
      <c r="B56" s="1">
        <v>2022</v>
      </c>
      <c r="C56" s="2">
        <v>44849</v>
      </c>
      <c r="D56" s="1" t="s">
        <v>13</v>
      </c>
      <c r="E56" s="1" t="s">
        <v>379</v>
      </c>
      <c r="F56" s="1" t="s">
        <v>461</v>
      </c>
      <c r="G56" s="1" t="s">
        <v>19</v>
      </c>
      <c r="H56" s="13">
        <f>(C56-VLOOKUP(F56,Riders!$A$2:$C$3501,2,FALSE))/365</f>
        <v>19.923287671232877</v>
      </c>
      <c r="I56" s="1">
        <v>9</v>
      </c>
      <c r="J56" s="111">
        <f t="shared" si="0"/>
        <v>2.4051157407407407E-3</v>
      </c>
      <c r="K56" s="3">
        <v>14.3</v>
      </c>
      <c r="L56" s="3">
        <v>8.8109999999999999</v>
      </c>
      <c r="M56" s="3">
        <v>8.2889999999999979</v>
      </c>
      <c r="N56" s="3">
        <v>8.213000000000001</v>
      </c>
      <c r="O56" s="3">
        <v>8.2379999999999995</v>
      </c>
      <c r="P56" s="3">
        <v>8.3119999999999976</v>
      </c>
      <c r="Q56" s="3">
        <v>8.2960000000000065</v>
      </c>
      <c r="R56" s="3">
        <v>8.304000000000002</v>
      </c>
      <c r="S56" s="3">
        <v>8.347999999999999</v>
      </c>
      <c r="T56" s="3">
        <v>8.4189999999999827</v>
      </c>
      <c r="U56" s="3">
        <v>8.3860000000000099</v>
      </c>
      <c r="V56" s="3">
        <v>8.4089999999999918</v>
      </c>
      <c r="W56" s="3">
        <v>8.3650000000000233</v>
      </c>
      <c r="X56" s="3">
        <v>8.4049999999999727</v>
      </c>
      <c r="Y56" s="3">
        <v>8.3980000000000103</v>
      </c>
      <c r="Z56" s="3">
        <v>8.3850000000000193</v>
      </c>
      <c r="AA56" s="3">
        <v>8.3909999999999627</v>
      </c>
      <c r="AB56" s="3">
        <v>8.4080000000000155</v>
      </c>
      <c r="AC56" s="3">
        <v>8.4120000000000061</v>
      </c>
      <c r="AD56" s="3">
        <v>8.4280000000000257</v>
      </c>
      <c r="AE56" s="3">
        <v>8.5239999999999725</v>
      </c>
      <c r="AF56" s="3">
        <v>8.5219999999999914</v>
      </c>
      <c r="AG56" s="3">
        <v>8.5710000000000264</v>
      </c>
      <c r="AH56" s="3">
        <v>8.6679999999999779</v>
      </c>
      <c r="AI56" s="7">
        <f t="shared" si="2"/>
        <v>51.972550793543853</v>
      </c>
    </row>
    <row r="57" spans="1:35" x14ac:dyDescent="0.45">
      <c r="A57" s="1" t="s">
        <v>12</v>
      </c>
      <c r="B57" s="1">
        <v>2022</v>
      </c>
      <c r="C57" s="2">
        <v>44849</v>
      </c>
      <c r="D57" s="1" t="s">
        <v>13</v>
      </c>
      <c r="E57" s="1" t="s">
        <v>379</v>
      </c>
      <c r="F57" s="1" t="s">
        <v>316</v>
      </c>
      <c r="G57" s="1" t="s">
        <v>53</v>
      </c>
      <c r="H57" s="13">
        <f>(C57-VLOOKUP(F57,Riders!$A$2:$C$3501,2,FALSE))/365</f>
        <v>21.816438356164383</v>
      </c>
      <c r="I57" s="1">
        <v>10</v>
      </c>
      <c r="J57" s="111">
        <f t="shared" si="0"/>
        <v>2.4056944444444442E-3</v>
      </c>
      <c r="K57" s="3">
        <v>14.234</v>
      </c>
      <c r="L57" s="3">
        <v>8.5660000000000007</v>
      </c>
      <c r="M57" s="3">
        <v>8.1649999999999991</v>
      </c>
      <c r="N57" s="3">
        <v>8.0620000000000012</v>
      </c>
      <c r="O57" s="3">
        <v>8.009999999999998</v>
      </c>
      <c r="P57" s="3">
        <v>8.027000000000001</v>
      </c>
      <c r="Q57" s="3">
        <v>8.07</v>
      </c>
      <c r="R57" s="3">
        <v>8.1550000000000011</v>
      </c>
      <c r="S57" s="3">
        <v>8.1699999999999875</v>
      </c>
      <c r="T57" s="3">
        <v>8.2339999999999947</v>
      </c>
      <c r="U57" s="3">
        <v>8.251000000000019</v>
      </c>
      <c r="V57" s="3">
        <v>8.2760000000000105</v>
      </c>
      <c r="W57" s="3">
        <v>8.3429999999999751</v>
      </c>
      <c r="X57" s="3">
        <v>8.2630000000000337</v>
      </c>
      <c r="Y57" s="3">
        <v>8.2589999999999577</v>
      </c>
      <c r="Z57" s="3">
        <v>8.3499999999999943</v>
      </c>
      <c r="AA57" s="3">
        <v>8.3220000000000312</v>
      </c>
      <c r="AB57" s="3">
        <v>8.4099999999999966</v>
      </c>
      <c r="AC57" s="3">
        <v>8.525999999999982</v>
      </c>
      <c r="AD57" s="3">
        <v>8.6950000000000216</v>
      </c>
      <c r="AE57" s="3">
        <v>8.768999999999977</v>
      </c>
      <c r="AF57" s="3">
        <v>9.0080000000000382</v>
      </c>
      <c r="AG57" s="3">
        <v>9.2000000000000171</v>
      </c>
      <c r="AH57" s="3">
        <v>9.4869999999999379</v>
      </c>
      <c r="AI57" s="7">
        <f t="shared" si="2"/>
        <v>51.960048496045268</v>
      </c>
    </row>
    <row r="58" spans="1:35" x14ac:dyDescent="0.45">
      <c r="A58" s="1" t="s">
        <v>12</v>
      </c>
      <c r="B58" s="1">
        <v>2022</v>
      </c>
      <c r="C58" s="2">
        <v>44849</v>
      </c>
      <c r="D58" s="1" t="s">
        <v>13</v>
      </c>
      <c r="E58" s="1" t="s">
        <v>379</v>
      </c>
      <c r="F58" s="1" t="s">
        <v>423</v>
      </c>
      <c r="G58" s="1" t="s">
        <v>17</v>
      </c>
      <c r="H58" s="13">
        <f>(C58-VLOOKUP(F58,Riders!$A$2:$C$3501,2,FALSE))/365</f>
        <v>24.906849315068492</v>
      </c>
      <c r="I58" s="1">
        <v>11</v>
      </c>
      <c r="J58" s="111">
        <f t="shared" si="0"/>
        <v>2.4098611111111113E-3</v>
      </c>
      <c r="K58" s="3">
        <v>13.817</v>
      </c>
      <c r="L58" s="3">
        <v>8.5579999999999998</v>
      </c>
      <c r="M58" s="3">
        <v>8.2190000000000012</v>
      </c>
      <c r="N58" s="3">
        <v>8.1659999999999968</v>
      </c>
      <c r="O58" s="3">
        <v>8.115000000000002</v>
      </c>
      <c r="P58" s="3">
        <v>8.1700000000000017</v>
      </c>
      <c r="Q58" s="3">
        <v>8.2010000000000005</v>
      </c>
      <c r="R58" s="3">
        <v>8.232999999999997</v>
      </c>
      <c r="S58" s="3">
        <v>8.2980000000000018</v>
      </c>
      <c r="T58" s="3">
        <v>8.3389999999999844</v>
      </c>
      <c r="U58" s="3">
        <v>8.3510000000000133</v>
      </c>
      <c r="V58" s="3">
        <v>8.3079999999999927</v>
      </c>
      <c r="W58" s="3">
        <v>8.340999999999994</v>
      </c>
      <c r="X58" s="3">
        <v>8.3880000000000052</v>
      </c>
      <c r="Y58" s="3">
        <v>8.4490000000000123</v>
      </c>
      <c r="Z58" s="3">
        <v>8.4960000000000093</v>
      </c>
      <c r="AA58" s="3">
        <v>8.5839999999999748</v>
      </c>
      <c r="AB58" s="3">
        <v>8.5500000000000114</v>
      </c>
      <c r="AC58" s="3">
        <v>8.6459999999999866</v>
      </c>
      <c r="AD58" s="3">
        <v>8.6710000000000491</v>
      </c>
      <c r="AE58" s="3">
        <v>8.7189999999999657</v>
      </c>
      <c r="AF58" s="3">
        <v>8.7839999999999918</v>
      </c>
      <c r="AG58" s="3">
        <v>8.8620000000000232</v>
      </c>
      <c r="AH58" s="3">
        <v>8.9470000000000027</v>
      </c>
      <c r="AI58" s="7">
        <f t="shared" si="2"/>
        <v>51.870209209843807</v>
      </c>
    </row>
    <row r="59" spans="1:35" x14ac:dyDescent="0.45">
      <c r="A59" s="1" t="s">
        <v>12</v>
      </c>
      <c r="B59" s="1">
        <v>2022</v>
      </c>
      <c r="C59" s="2">
        <v>44849</v>
      </c>
      <c r="D59" s="1" t="s">
        <v>13</v>
      </c>
      <c r="E59" s="1" t="s">
        <v>379</v>
      </c>
      <c r="F59" s="1" t="s">
        <v>463</v>
      </c>
      <c r="G59" s="1" t="s">
        <v>27</v>
      </c>
      <c r="H59" s="13">
        <f>(C59-VLOOKUP(F59,Riders!$A$2:$C$3501,2,FALSE))/365</f>
        <v>20.876712328767123</v>
      </c>
      <c r="I59" s="1">
        <v>12</v>
      </c>
      <c r="J59" s="111">
        <f t="shared" si="0"/>
        <v>2.4348726851851853E-3</v>
      </c>
      <c r="K59" s="3">
        <v>13.999000000000001</v>
      </c>
      <c r="L59" s="3">
        <v>8.9320000000000004</v>
      </c>
      <c r="M59" s="3">
        <v>8.7330000000000005</v>
      </c>
      <c r="N59" s="3">
        <v>8.6849999999999952</v>
      </c>
      <c r="O59" s="3">
        <v>8.6200000000000045</v>
      </c>
      <c r="P59" s="3">
        <v>8.5349999999999966</v>
      </c>
      <c r="Q59" s="3">
        <v>8.5210000000000079</v>
      </c>
      <c r="R59" s="3">
        <v>8.5229999999999961</v>
      </c>
      <c r="S59" s="3">
        <v>8.5200000000000102</v>
      </c>
      <c r="T59" s="3">
        <v>8.5219999999999914</v>
      </c>
      <c r="U59" s="3">
        <v>8.5149999999999864</v>
      </c>
      <c r="V59" s="3">
        <v>8.5050000000000239</v>
      </c>
      <c r="W59" s="3">
        <v>8.5579999999999643</v>
      </c>
      <c r="X59" s="3">
        <v>8.5170000000000243</v>
      </c>
      <c r="Y59" s="3">
        <v>8.5489999999999782</v>
      </c>
      <c r="Z59" s="3">
        <v>8.5050000000000239</v>
      </c>
      <c r="AA59" s="3">
        <v>8.5130000000000052</v>
      </c>
      <c r="AB59" s="3">
        <v>8.4809999999999945</v>
      </c>
      <c r="AC59" s="3">
        <v>8.518999999999977</v>
      </c>
      <c r="AD59" s="3">
        <v>8.4470000000000027</v>
      </c>
      <c r="AE59" s="3">
        <v>8.2620000000000005</v>
      </c>
      <c r="AF59" s="3">
        <v>8.6300000000000239</v>
      </c>
      <c r="AG59" s="3">
        <v>8.3549999999999898</v>
      </c>
      <c r="AH59" s="3">
        <v>8.4270000000000209</v>
      </c>
      <c r="AI59" s="7">
        <f t="shared" si="2"/>
        <v>51.337386451683436</v>
      </c>
    </row>
    <row r="60" spans="1:35" x14ac:dyDescent="0.45">
      <c r="A60" s="1" t="s">
        <v>12</v>
      </c>
      <c r="B60" s="1">
        <v>2022</v>
      </c>
      <c r="C60" s="2">
        <v>44849</v>
      </c>
      <c r="D60" s="1" t="s">
        <v>13</v>
      </c>
      <c r="E60" s="1" t="s">
        <v>379</v>
      </c>
      <c r="F60" s="1" t="s">
        <v>489</v>
      </c>
      <c r="G60" s="1" t="s">
        <v>232</v>
      </c>
      <c r="H60" s="13">
        <f>(C60-VLOOKUP(F60,Riders!$A$2:$C$3501,2,FALSE))/365</f>
        <v>23.597260273972601</v>
      </c>
      <c r="I60" s="1">
        <v>13</v>
      </c>
      <c r="J60" s="111">
        <f t="shared" si="0"/>
        <v>2.4680787037037037E-3</v>
      </c>
      <c r="K60" s="3">
        <v>14.185</v>
      </c>
      <c r="L60" s="3">
        <v>8.7249999999999996</v>
      </c>
      <c r="M60" s="3">
        <v>8.4549999999999983</v>
      </c>
      <c r="N60" s="3">
        <v>8.4880000000000031</v>
      </c>
      <c r="O60" s="3">
        <v>8.6329999999999956</v>
      </c>
      <c r="P60" s="3">
        <v>8.7550000000000026</v>
      </c>
      <c r="Q60" s="3">
        <v>8.695999999999998</v>
      </c>
      <c r="R60" s="3">
        <v>8.6610000000000156</v>
      </c>
      <c r="S60" s="3">
        <v>8.5849999999999795</v>
      </c>
      <c r="T60" s="3">
        <v>8.5929999999999893</v>
      </c>
      <c r="U60" s="3">
        <v>8.5790000000000219</v>
      </c>
      <c r="V60" s="3">
        <v>8.6089999999999804</v>
      </c>
      <c r="W60" s="3">
        <v>8.63900000000001</v>
      </c>
      <c r="X60" s="3">
        <v>8.6340000000000288</v>
      </c>
      <c r="Y60" s="3">
        <v>8.6289999999999623</v>
      </c>
      <c r="Z60" s="3">
        <v>8.6120000000000232</v>
      </c>
      <c r="AA60" s="3">
        <v>8.6330000000000098</v>
      </c>
      <c r="AB60" s="3">
        <v>8.6789999999999736</v>
      </c>
      <c r="AC60" s="3">
        <v>8.6680000000000064</v>
      </c>
      <c r="AD60" s="3">
        <v>8.6529999999999916</v>
      </c>
      <c r="AE60" s="3">
        <v>8.717000000000013</v>
      </c>
      <c r="AF60" s="3">
        <v>8.6589999999999918</v>
      </c>
      <c r="AG60" s="3">
        <v>8.7990000000000066</v>
      </c>
      <c r="AH60" s="3">
        <v>8.9559999999999889</v>
      </c>
      <c r="AI60" s="7">
        <f t="shared" si="2"/>
        <v>50.64668311120699</v>
      </c>
    </row>
    <row r="61" spans="1:35" x14ac:dyDescent="0.45">
      <c r="A61" s="1" t="s">
        <v>12</v>
      </c>
      <c r="B61" s="1">
        <v>2022</v>
      </c>
      <c r="C61" s="2">
        <v>44849</v>
      </c>
      <c r="D61" s="1" t="s">
        <v>13</v>
      </c>
      <c r="E61" s="1" t="s">
        <v>379</v>
      </c>
      <c r="F61" s="1" t="s">
        <v>466</v>
      </c>
      <c r="G61" s="1" t="s">
        <v>38</v>
      </c>
      <c r="H61" s="13">
        <f>(C61-VLOOKUP(F61,Riders!$A$2:$C$3501,2,FALSE))/365</f>
        <v>26.30958904109589</v>
      </c>
      <c r="I61" s="1">
        <v>14</v>
      </c>
      <c r="J61" s="111">
        <f t="shared" si="0"/>
        <v>2.4717939814814815E-3</v>
      </c>
      <c r="K61" s="3">
        <v>14.013999999999999</v>
      </c>
      <c r="L61" s="3">
        <v>8.5659999999999989</v>
      </c>
      <c r="M61" s="3">
        <v>8.360000000000003</v>
      </c>
      <c r="N61" s="3">
        <v>8.4759999999999955</v>
      </c>
      <c r="O61" s="3">
        <v>8.5990000000000038</v>
      </c>
      <c r="P61" s="3">
        <v>8.7379999999999995</v>
      </c>
      <c r="Q61" s="3">
        <v>8.6410000000000053</v>
      </c>
      <c r="R61" s="3">
        <v>8.5619999999999976</v>
      </c>
      <c r="S61" s="3">
        <v>8.5629999999999882</v>
      </c>
      <c r="T61" s="3">
        <v>8.6090000000000089</v>
      </c>
      <c r="U61" s="3">
        <v>8.6030000000000086</v>
      </c>
      <c r="V61" s="3">
        <v>8.6650000000000063</v>
      </c>
      <c r="W61" s="3">
        <v>8.6159999999999997</v>
      </c>
      <c r="X61" s="3">
        <v>8.6350000000000051</v>
      </c>
      <c r="Y61" s="3">
        <v>8.6379999999999768</v>
      </c>
      <c r="Z61" s="3">
        <v>8.6539999999999964</v>
      </c>
      <c r="AA61" s="3">
        <v>8.6389999999999816</v>
      </c>
      <c r="AB61" s="3">
        <v>8.7019999999999982</v>
      </c>
      <c r="AC61" s="3">
        <v>8.7300000000000466</v>
      </c>
      <c r="AD61" s="3">
        <v>8.7319999999999993</v>
      </c>
      <c r="AE61" s="3">
        <v>8.8219999999999743</v>
      </c>
      <c r="AF61" s="3">
        <v>8.9250000000000114</v>
      </c>
      <c r="AG61" s="3">
        <v>8.9999999999999716</v>
      </c>
      <c r="AH61" s="3">
        <v>9.0740000000000123</v>
      </c>
      <c r="AI61" s="7">
        <f t="shared" si="2"/>
        <v>50.570557634047098</v>
      </c>
    </row>
    <row r="62" spans="1:35" x14ac:dyDescent="0.45">
      <c r="A62" s="1" t="s">
        <v>12</v>
      </c>
      <c r="B62" s="1">
        <v>2022</v>
      </c>
      <c r="C62" s="2">
        <v>44849</v>
      </c>
      <c r="D62" s="1" t="s">
        <v>13</v>
      </c>
      <c r="E62" s="1" t="s">
        <v>379</v>
      </c>
      <c r="F62" s="1" t="s">
        <v>443</v>
      </c>
      <c r="G62" s="1" t="s">
        <v>15</v>
      </c>
      <c r="H62" s="13">
        <f>(C62-VLOOKUP(F62,Riders!$A$2:$C$3501,2,FALSE))/365</f>
        <v>18.893150684931506</v>
      </c>
      <c r="I62" s="1">
        <v>15</v>
      </c>
      <c r="J62" s="111">
        <f t="shared" si="0"/>
        <v>2.4727893518518519E-3</v>
      </c>
      <c r="K62" s="3">
        <v>13.858000000000001</v>
      </c>
      <c r="L62" s="3">
        <v>8.7109999999999985</v>
      </c>
      <c r="M62" s="3">
        <v>8.3850000000000016</v>
      </c>
      <c r="N62" s="3">
        <v>8.3659999999999997</v>
      </c>
      <c r="O62" s="3">
        <v>8.4209999999999994</v>
      </c>
      <c r="P62" s="3">
        <v>8.4470000000000027</v>
      </c>
      <c r="Q62" s="3">
        <v>8.5200000000000102</v>
      </c>
      <c r="R62" s="3">
        <v>8.5879999999999797</v>
      </c>
      <c r="S62" s="3">
        <v>8.6090000000000089</v>
      </c>
      <c r="T62" s="3">
        <v>8.6469999999999771</v>
      </c>
      <c r="U62" s="3">
        <v>8.6370000000000289</v>
      </c>
      <c r="V62" s="3">
        <v>8.6419999999999959</v>
      </c>
      <c r="W62" s="3">
        <v>8.6839999999999833</v>
      </c>
      <c r="X62" s="3">
        <v>8.7069999999999936</v>
      </c>
      <c r="Y62" s="3">
        <v>8.7910000000000252</v>
      </c>
      <c r="Z62" s="3">
        <v>8.7920000000000016</v>
      </c>
      <c r="AA62" s="3">
        <v>8.8100000000000023</v>
      </c>
      <c r="AB62" s="3">
        <v>8.7879999999999825</v>
      </c>
      <c r="AC62" s="3">
        <v>8.8640000000000327</v>
      </c>
      <c r="AD62" s="3">
        <v>8.8369999999999891</v>
      </c>
      <c r="AE62" s="3">
        <v>8.8599999999999568</v>
      </c>
      <c r="AF62" s="3">
        <v>8.8520000000000039</v>
      </c>
      <c r="AG62" s="3">
        <v>8.9200000000000159</v>
      </c>
      <c r="AH62" s="3">
        <v>8.9130000000000109</v>
      </c>
      <c r="AI62" s="7">
        <f t="shared" si="2"/>
        <v>50.550201498719865</v>
      </c>
    </row>
    <row r="63" spans="1:35" x14ac:dyDescent="0.45">
      <c r="A63" s="1" t="s">
        <v>12</v>
      </c>
      <c r="B63" s="1">
        <v>2022</v>
      </c>
      <c r="C63" s="2">
        <v>44849</v>
      </c>
      <c r="D63" s="1" t="s">
        <v>13</v>
      </c>
      <c r="E63" s="1" t="s">
        <v>379</v>
      </c>
      <c r="F63" s="1" t="s">
        <v>594</v>
      </c>
      <c r="G63" s="1" t="s">
        <v>51</v>
      </c>
      <c r="H63" s="13">
        <f>(C63-VLOOKUP(F63,Riders!$A$2:$C$3501,2,FALSE))/365</f>
        <v>19.621917808219177</v>
      </c>
      <c r="I63" s="1">
        <v>16</v>
      </c>
      <c r="J63" s="111">
        <f t="shared" si="0"/>
        <v>2.4934143518518521E-3</v>
      </c>
      <c r="K63" s="3">
        <v>13.428000000000001</v>
      </c>
      <c r="L63" s="3">
        <v>8.3339999999999996</v>
      </c>
      <c r="M63" s="3">
        <v>8.2880000000000003</v>
      </c>
      <c r="N63" s="3">
        <v>8.3180000000000014</v>
      </c>
      <c r="O63" s="3">
        <v>8.3729999999999976</v>
      </c>
      <c r="P63" s="3">
        <v>8.3230000000000004</v>
      </c>
      <c r="Q63" s="3">
        <v>8.4129999999999967</v>
      </c>
      <c r="R63" s="3">
        <v>8.4400000000000048</v>
      </c>
      <c r="S63" s="3">
        <v>8.5789999999999935</v>
      </c>
      <c r="T63" s="3">
        <v>8.6100000000000136</v>
      </c>
      <c r="U63" s="3">
        <v>8.7429999999999808</v>
      </c>
      <c r="V63" s="3">
        <v>8.7410000000000139</v>
      </c>
      <c r="W63" s="3">
        <v>8.7789999999999822</v>
      </c>
      <c r="X63" s="3">
        <v>8.8610000000000184</v>
      </c>
      <c r="Y63" s="3">
        <v>8.9369999999999976</v>
      </c>
      <c r="Z63" s="3">
        <v>8.9430000000000121</v>
      </c>
      <c r="AA63" s="3">
        <v>8.978999999999985</v>
      </c>
      <c r="AB63" s="3">
        <v>9.0660000000000025</v>
      </c>
      <c r="AC63" s="3">
        <v>9.0850000000000364</v>
      </c>
      <c r="AD63" s="3">
        <v>9.1739999999999782</v>
      </c>
      <c r="AE63" s="3">
        <v>9.2229999999999563</v>
      </c>
      <c r="AF63" s="3">
        <v>9.2680000000000575</v>
      </c>
      <c r="AG63" s="3">
        <v>9.2059999999999889</v>
      </c>
      <c r="AH63" s="3">
        <v>9.3199999999999932</v>
      </c>
      <c r="AI63" s="7">
        <f t="shared" si="2"/>
        <v>50.132060845467919</v>
      </c>
    </row>
    <row r="64" spans="1:35" x14ac:dyDescent="0.45">
      <c r="A64" s="1" t="s">
        <v>12</v>
      </c>
      <c r="B64" s="1">
        <v>2022</v>
      </c>
      <c r="C64" s="2">
        <v>44849</v>
      </c>
      <c r="D64" s="1" t="s">
        <v>13</v>
      </c>
      <c r="E64" s="1" t="s">
        <v>379</v>
      </c>
      <c r="F64" s="1" t="s">
        <v>465</v>
      </c>
      <c r="G64" s="1" t="s">
        <v>38</v>
      </c>
      <c r="H64" s="13">
        <f>(C64-VLOOKUP(F64,Riders!$A$2:$C$3501,2,FALSE))/365</f>
        <v>25.772602739726029</v>
      </c>
      <c r="I64" s="1">
        <v>17</v>
      </c>
      <c r="J64" s="111">
        <f t="shared" si="0"/>
        <v>2.4997800925925925E-3</v>
      </c>
      <c r="K64" s="3">
        <v>14.699</v>
      </c>
      <c r="L64" s="3">
        <v>8.9640000000000004</v>
      </c>
      <c r="M64" s="3">
        <v>8.6919999999999966</v>
      </c>
      <c r="N64" s="3">
        <v>8.6980000000000004</v>
      </c>
      <c r="O64" s="3">
        <v>8.7230000000000061</v>
      </c>
      <c r="P64" s="3">
        <v>8.6479999999999961</v>
      </c>
      <c r="Q64" s="3">
        <v>8.5509999999999948</v>
      </c>
      <c r="R64" s="3">
        <v>8.5549999999999926</v>
      </c>
      <c r="S64" s="3">
        <v>8.5250000000000057</v>
      </c>
      <c r="T64" s="3">
        <v>8.5370000000000061</v>
      </c>
      <c r="U64" s="3">
        <v>8.6039999999999992</v>
      </c>
      <c r="V64" s="3">
        <v>8.703000000000003</v>
      </c>
      <c r="W64" s="3">
        <v>8.6910000000000025</v>
      </c>
      <c r="X64" s="3">
        <v>8.7109999999999843</v>
      </c>
      <c r="Y64" s="3">
        <v>8.8140000000000214</v>
      </c>
      <c r="Z64" s="3">
        <v>8.7959999999999923</v>
      </c>
      <c r="AA64" s="3">
        <v>8.8499999999999943</v>
      </c>
      <c r="AB64" s="3">
        <v>8.9260000000000161</v>
      </c>
      <c r="AC64" s="3">
        <v>8.9560000000000173</v>
      </c>
      <c r="AD64" s="3">
        <v>8.95799999999997</v>
      </c>
      <c r="AE64" s="3">
        <v>8.9760000000000275</v>
      </c>
      <c r="AF64" s="3">
        <v>8.8789999999999623</v>
      </c>
      <c r="AG64" s="3">
        <v>8.7439999999999998</v>
      </c>
      <c r="AH64" s="3">
        <v>8.7810000000000059</v>
      </c>
      <c r="AI64" s="7">
        <f t="shared" si="2"/>
        <v>50.004398535056325</v>
      </c>
    </row>
    <row r="65" spans="1:35" x14ac:dyDescent="0.45">
      <c r="A65" s="1" t="s">
        <v>12</v>
      </c>
      <c r="B65" s="1">
        <v>2022</v>
      </c>
      <c r="C65" s="2">
        <v>44849</v>
      </c>
      <c r="D65" s="1" t="s">
        <v>13</v>
      </c>
      <c r="E65" s="1" t="s">
        <v>379</v>
      </c>
      <c r="F65" s="1" t="s">
        <v>439</v>
      </c>
      <c r="G65" s="1" t="s">
        <v>67</v>
      </c>
      <c r="H65" s="13">
        <f>(C65-VLOOKUP(F65,Riders!$A$2:$C$3501,2,FALSE))/365</f>
        <v>28.786301369863015</v>
      </c>
      <c r="I65" s="1">
        <v>18</v>
      </c>
      <c r="J65" s="111">
        <f t="shared" si="0"/>
        <v>2.5313425925925924E-3</v>
      </c>
      <c r="K65" s="3">
        <v>14.714</v>
      </c>
      <c r="L65" s="3">
        <v>8.6659999999999986</v>
      </c>
      <c r="M65" s="3">
        <v>8.3369999999999997</v>
      </c>
      <c r="N65" s="3">
        <v>8.3449999999999989</v>
      </c>
      <c r="O65" s="3">
        <v>8.4410000000000025</v>
      </c>
      <c r="P65" s="3">
        <v>8.6109999999999971</v>
      </c>
      <c r="Q65" s="3">
        <v>8.7419999999999973</v>
      </c>
      <c r="R65" s="3">
        <v>8.8449999999999989</v>
      </c>
      <c r="S65" s="3">
        <v>8.8230000000000075</v>
      </c>
      <c r="T65" s="3">
        <v>8.894999999999996</v>
      </c>
      <c r="U65" s="3">
        <v>8.909000000000006</v>
      </c>
      <c r="V65" s="3">
        <v>8.9879999999999995</v>
      </c>
      <c r="W65" s="3">
        <v>9.0039999999999907</v>
      </c>
      <c r="X65" s="3">
        <v>9.0490000000000066</v>
      </c>
      <c r="Y65" s="3">
        <v>9.0360000000000014</v>
      </c>
      <c r="Z65" s="3">
        <v>9.103999999999985</v>
      </c>
      <c r="AA65" s="3">
        <v>9.061000000000007</v>
      </c>
      <c r="AB65" s="3">
        <v>9.1100000000000136</v>
      </c>
      <c r="AC65" s="3">
        <v>9.0409999999999968</v>
      </c>
      <c r="AD65" s="3">
        <v>9.063999999999993</v>
      </c>
      <c r="AE65" s="3">
        <v>8.9790000000000418</v>
      </c>
      <c r="AF65" s="3">
        <v>9.0429999999999495</v>
      </c>
      <c r="AG65" s="3">
        <v>8.9960000000000377</v>
      </c>
      <c r="AH65" s="3">
        <v>8.9049999999999727</v>
      </c>
      <c r="AI65" s="7">
        <f t="shared" si="2"/>
        <v>49.38090970609214</v>
      </c>
    </row>
    <row r="66" spans="1:35" x14ac:dyDescent="0.45">
      <c r="A66" s="1" t="s">
        <v>12</v>
      </c>
      <c r="B66" s="1">
        <v>2022</v>
      </c>
      <c r="C66" s="2">
        <v>44849</v>
      </c>
      <c r="D66" s="1" t="s">
        <v>13</v>
      </c>
      <c r="E66" s="1" t="s">
        <v>379</v>
      </c>
      <c r="F66" s="1" t="s">
        <v>433</v>
      </c>
      <c r="G66" s="1" t="s">
        <v>27</v>
      </c>
      <c r="H66" s="13">
        <f>(C66-VLOOKUP(F66,Riders!$A$2:$C$3501,2,FALSE))/365</f>
        <v>23.290410958904111</v>
      </c>
      <c r="I66" s="1">
        <v>19</v>
      </c>
      <c r="J66" s="111">
        <f t="shared" ref="J66:J129" si="3">IF(COUNT(K66:AH66)=24,SUM(K66:AH66)/86400,"")</f>
        <v>2.5496064814814813E-3</v>
      </c>
      <c r="K66" s="3">
        <v>14.404</v>
      </c>
      <c r="L66" s="3">
        <v>9.0219999999999985</v>
      </c>
      <c r="M66" s="3">
        <v>8.5590000000000011</v>
      </c>
      <c r="N66" s="3">
        <v>8.4849999999999994</v>
      </c>
      <c r="O66" s="3">
        <v>8.5159999999999982</v>
      </c>
      <c r="P66" s="3">
        <v>8.6300000000000026</v>
      </c>
      <c r="Q66" s="3">
        <v>8.6869999999999976</v>
      </c>
      <c r="R66" s="3">
        <v>8.7249999999999943</v>
      </c>
      <c r="S66" s="3">
        <v>8.7110000000000127</v>
      </c>
      <c r="T66" s="3">
        <v>8.734999999999971</v>
      </c>
      <c r="U66" s="3">
        <v>8.7420000000000186</v>
      </c>
      <c r="V66" s="3">
        <v>8.75</v>
      </c>
      <c r="W66" s="3">
        <v>8.7990000000000066</v>
      </c>
      <c r="X66" s="3">
        <v>8.9320000000000164</v>
      </c>
      <c r="Y66" s="3">
        <v>9.0059999999999576</v>
      </c>
      <c r="Z66" s="3">
        <v>9.1150000000000375</v>
      </c>
      <c r="AA66" s="3">
        <v>9.1689999999999827</v>
      </c>
      <c r="AB66" s="3">
        <v>9.1880000000000166</v>
      </c>
      <c r="AC66" s="3">
        <v>9.0869999999999891</v>
      </c>
      <c r="AD66" s="3">
        <v>9.188999999999993</v>
      </c>
      <c r="AE66" s="3">
        <v>9.3280000000000314</v>
      </c>
      <c r="AF66" s="3">
        <v>9.4139999999999588</v>
      </c>
      <c r="AG66" s="3">
        <v>9.5030000000000143</v>
      </c>
      <c r="AH66" s="3">
        <v>9.589999999999975</v>
      </c>
      <c r="AI66" s="7">
        <f t="shared" si="2"/>
        <v>49.027173765014581</v>
      </c>
    </row>
    <row r="67" spans="1:35" x14ac:dyDescent="0.45">
      <c r="A67" s="1" t="s">
        <v>12</v>
      </c>
      <c r="B67" s="1">
        <v>2022</v>
      </c>
      <c r="C67" s="2">
        <v>44849</v>
      </c>
      <c r="D67" s="1" t="s">
        <v>13</v>
      </c>
      <c r="E67" s="1" t="s">
        <v>379</v>
      </c>
      <c r="F67" s="1" t="s">
        <v>472</v>
      </c>
      <c r="G67" s="1" t="s">
        <v>61</v>
      </c>
      <c r="H67" s="13">
        <f>(C67-VLOOKUP(F67,Riders!$A$2:$C$3501,2,FALSE))/365</f>
        <v>27.213698630136985</v>
      </c>
      <c r="I67" s="1">
        <v>20</v>
      </c>
      <c r="J67" s="111">
        <f t="shared" si="3"/>
        <v>2.5767592592592591E-3</v>
      </c>
      <c r="K67" s="3">
        <v>14.167999999999999</v>
      </c>
      <c r="L67" s="3">
        <v>9.152000000000001</v>
      </c>
      <c r="M67" s="3">
        <v>8.6499999999999986</v>
      </c>
      <c r="N67" s="3">
        <v>8.453000000000003</v>
      </c>
      <c r="O67" s="3">
        <v>8.5159999999999982</v>
      </c>
      <c r="P67" s="3">
        <v>8.5790000000000006</v>
      </c>
      <c r="Q67" s="3">
        <v>8.6730000000000018</v>
      </c>
      <c r="R67" s="3">
        <v>8.7839999999999918</v>
      </c>
      <c r="S67" s="3">
        <v>8.8119999999999976</v>
      </c>
      <c r="T67" s="3">
        <v>8.9390000000000072</v>
      </c>
      <c r="U67" s="3">
        <v>8.9309999999999974</v>
      </c>
      <c r="V67" s="3">
        <v>9.0599999999999881</v>
      </c>
      <c r="W67" s="3">
        <v>9.0960000000000178</v>
      </c>
      <c r="X67" s="3">
        <v>9.2109999999999985</v>
      </c>
      <c r="Y67" s="3">
        <v>9.1980000000000075</v>
      </c>
      <c r="Z67" s="3">
        <v>9.2650000000000148</v>
      </c>
      <c r="AA67" s="3">
        <v>9.3019999999999925</v>
      </c>
      <c r="AB67" s="3">
        <v>9.3580000000000041</v>
      </c>
      <c r="AC67" s="3">
        <v>9.3569999999999709</v>
      </c>
      <c r="AD67" s="3">
        <v>9.4569999999999936</v>
      </c>
      <c r="AE67" s="3">
        <v>9.51400000000001</v>
      </c>
      <c r="AF67" s="3">
        <v>9.356000000000023</v>
      </c>
      <c r="AG67" s="3">
        <v>9.3449999999999989</v>
      </c>
      <c r="AH67" s="3">
        <v>9.4559999999999604</v>
      </c>
      <c r="AI67" s="7">
        <f t="shared" si="2"/>
        <v>48.510546552157827</v>
      </c>
    </row>
    <row r="68" spans="1:35" x14ac:dyDescent="0.45">
      <c r="A68" s="1" t="s">
        <v>12</v>
      </c>
      <c r="B68" s="1">
        <v>2022</v>
      </c>
      <c r="C68" s="2">
        <v>44849</v>
      </c>
      <c r="D68" s="1" t="s">
        <v>13</v>
      </c>
      <c r="E68" s="1" t="s">
        <v>379</v>
      </c>
      <c r="F68" s="1" t="s">
        <v>288</v>
      </c>
      <c r="G68" s="1" t="s">
        <v>264</v>
      </c>
      <c r="H68" s="13">
        <f>(C68-VLOOKUP(F68,Riders!$A$2:$C$3501,2,FALSE))/365</f>
        <v>20.873972602739727</v>
      </c>
      <c r="I68" s="1">
        <v>21</v>
      </c>
      <c r="J68" s="111">
        <f t="shared" si="3"/>
        <v>2.5774537037037038E-3</v>
      </c>
      <c r="K68" s="3">
        <v>15.147</v>
      </c>
      <c r="L68" s="3">
        <v>9.1979999999999986</v>
      </c>
      <c r="M68" s="3">
        <v>8.8490000000000038</v>
      </c>
      <c r="N68" s="3">
        <v>8.8359999999999985</v>
      </c>
      <c r="O68" s="3">
        <v>8.8260000000000005</v>
      </c>
      <c r="P68" s="3">
        <v>8.8049999999999997</v>
      </c>
      <c r="Q68" s="3">
        <v>8.8179999999999836</v>
      </c>
      <c r="R68" s="3">
        <v>8.8840000000000146</v>
      </c>
      <c r="S68" s="3">
        <v>8.9369999999999976</v>
      </c>
      <c r="T68" s="3">
        <v>8.9110000000000014</v>
      </c>
      <c r="U68" s="3">
        <v>8.9710000000000036</v>
      </c>
      <c r="V68" s="3">
        <v>8.9479999999999933</v>
      </c>
      <c r="W68" s="3">
        <v>8.9359999999999928</v>
      </c>
      <c r="X68" s="3">
        <v>8.980000000000004</v>
      </c>
      <c r="Y68" s="3">
        <v>9.01400000000001</v>
      </c>
      <c r="Z68" s="3">
        <v>9.1619999999999777</v>
      </c>
      <c r="AA68" s="3">
        <v>9.2400000000000375</v>
      </c>
      <c r="AB68" s="3">
        <v>9.3029999999999688</v>
      </c>
      <c r="AC68" s="3">
        <v>9.5150000000000148</v>
      </c>
      <c r="AD68" s="3">
        <v>9.5480000000000018</v>
      </c>
      <c r="AE68" s="3">
        <v>9.1990000000000123</v>
      </c>
      <c r="AF68" s="3">
        <v>8.9439999999999884</v>
      </c>
      <c r="AG68" s="3">
        <v>8.8409999999999798</v>
      </c>
      <c r="AH68" s="3">
        <v>8.8800000000000239</v>
      </c>
      <c r="AI68" s="7">
        <f t="shared" si="2"/>
        <v>48.497476335027748</v>
      </c>
    </row>
    <row r="69" spans="1:35" x14ac:dyDescent="0.45">
      <c r="A69" s="23" t="s">
        <v>12</v>
      </c>
      <c r="B69" s="23">
        <v>2022</v>
      </c>
      <c r="C69" s="26">
        <v>44849</v>
      </c>
      <c r="D69" s="23" t="s">
        <v>13</v>
      </c>
      <c r="E69" s="23" t="s">
        <v>205</v>
      </c>
      <c r="F69" s="23" t="s">
        <v>459</v>
      </c>
      <c r="G69" s="23" t="s">
        <v>15</v>
      </c>
      <c r="H69" s="13">
        <f>(C69-VLOOKUP(F69,Riders!$A$2:$C$3501,2,FALSE))/365</f>
        <v>23.917808219178081</v>
      </c>
      <c r="I69" s="23">
        <v>1</v>
      </c>
      <c r="J69" s="111">
        <f t="shared" si="3"/>
        <v>2.3081828703703702E-3</v>
      </c>
      <c r="K69" s="3">
        <v>13.925000000000001</v>
      </c>
      <c r="L69" s="3">
        <v>8.4699999999999989</v>
      </c>
      <c r="M69" s="3">
        <v>7.9130000000000003</v>
      </c>
      <c r="N69" s="3">
        <v>7.7299999999999969</v>
      </c>
      <c r="O69" s="3">
        <v>7.6680000000000064</v>
      </c>
      <c r="P69" s="3">
        <v>7.7129999999999939</v>
      </c>
      <c r="Q69" s="3">
        <v>7.7220000000000084</v>
      </c>
      <c r="R69" s="3">
        <v>7.7659999999999911</v>
      </c>
      <c r="S69" s="3">
        <v>7.8160000000000025</v>
      </c>
      <c r="T69" s="3">
        <v>7.8930000000000007</v>
      </c>
      <c r="U69" s="3">
        <v>7.9969999999999999</v>
      </c>
      <c r="V69" s="3">
        <v>8.061000000000007</v>
      </c>
      <c r="W69" s="3">
        <v>8.0890000000000128</v>
      </c>
      <c r="X69" s="3">
        <v>8.1069999999999709</v>
      </c>
      <c r="Y69" s="3">
        <v>8.130999999999986</v>
      </c>
      <c r="Z69" s="3">
        <v>8.1850000000000307</v>
      </c>
      <c r="AA69" s="3">
        <v>8.2089999999999748</v>
      </c>
      <c r="AB69" s="3">
        <v>8.2230000000000416</v>
      </c>
      <c r="AC69" s="3">
        <v>8.2839999999999634</v>
      </c>
      <c r="AD69" s="3">
        <v>8.3249999999999886</v>
      </c>
      <c r="AE69" s="3">
        <v>8.3980000000000246</v>
      </c>
      <c r="AF69" s="3">
        <v>8.4070000000000107</v>
      </c>
      <c r="AG69" s="3">
        <v>8.2199999999999989</v>
      </c>
      <c r="AH69" s="3">
        <v>8.1749999999999829</v>
      </c>
      <c r="AI69" s="7">
        <f t="shared" si="2"/>
        <v>54.155154517693191</v>
      </c>
    </row>
    <row r="70" spans="1:35" x14ac:dyDescent="0.45">
      <c r="A70" s="23" t="s">
        <v>12</v>
      </c>
      <c r="B70" s="23">
        <v>2022</v>
      </c>
      <c r="C70" s="26">
        <v>44849</v>
      </c>
      <c r="D70" s="23" t="s">
        <v>13</v>
      </c>
      <c r="E70" s="23" t="s">
        <v>205</v>
      </c>
      <c r="F70" s="23" t="s">
        <v>416</v>
      </c>
      <c r="G70" s="23" t="s">
        <v>29</v>
      </c>
      <c r="H70" s="13">
        <f>(C70-VLOOKUP(F70,Riders!$A$2:$C$3501,2,FALSE))/365</f>
        <v>24.961643835616439</v>
      </c>
      <c r="I70" s="23">
        <v>2</v>
      </c>
      <c r="J70" s="111">
        <f t="shared" si="3"/>
        <v>2.313298611111111E-3</v>
      </c>
      <c r="K70" s="3">
        <v>14.206</v>
      </c>
      <c r="L70" s="3">
        <v>8.597999999999999</v>
      </c>
      <c r="M70" s="3">
        <v>8.0630000000000024</v>
      </c>
      <c r="N70" s="3">
        <v>7.84</v>
      </c>
      <c r="O70" s="3">
        <v>7.8290000000000006</v>
      </c>
      <c r="P70" s="3">
        <v>7.820999999999998</v>
      </c>
      <c r="Q70" s="3">
        <v>7.8689999999999927</v>
      </c>
      <c r="R70" s="3">
        <v>7.8420000000000059</v>
      </c>
      <c r="S70" s="3">
        <v>7.8520000000000039</v>
      </c>
      <c r="T70" s="3">
        <v>7.8689999999999998</v>
      </c>
      <c r="U70" s="3">
        <v>7.8889999999999958</v>
      </c>
      <c r="V70" s="3">
        <v>7.9099999999999966</v>
      </c>
      <c r="W70" s="3">
        <v>7.9820000000000135</v>
      </c>
      <c r="X70" s="3">
        <v>7.9710000000000036</v>
      </c>
      <c r="Y70" s="3">
        <v>8.0599999999999881</v>
      </c>
      <c r="Z70" s="3">
        <v>8.0750000000000171</v>
      </c>
      <c r="AA70" s="3">
        <v>8.125</v>
      </c>
      <c r="AB70" s="3">
        <v>8.1359999999999673</v>
      </c>
      <c r="AC70" s="3">
        <v>8.2280000000000371</v>
      </c>
      <c r="AD70" s="3">
        <v>8.2330000000000041</v>
      </c>
      <c r="AE70" s="3">
        <v>8.2689999999999486</v>
      </c>
      <c r="AF70" s="3">
        <v>8.3449999999999989</v>
      </c>
      <c r="AG70" s="3">
        <v>8.4160000000000252</v>
      </c>
      <c r="AH70" s="3">
        <v>8.4410000000000025</v>
      </c>
      <c r="AI70" s="7">
        <f t="shared" si="2"/>
        <v>54.035393182534563</v>
      </c>
    </row>
    <row r="71" spans="1:35" x14ac:dyDescent="0.45">
      <c r="A71" s="10" t="s">
        <v>12</v>
      </c>
      <c r="B71" s="10">
        <v>2022</v>
      </c>
      <c r="C71" s="25">
        <v>44849</v>
      </c>
      <c r="D71" s="10" t="s">
        <v>13</v>
      </c>
      <c r="E71" s="10" t="s">
        <v>206</v>
      </c>
      <c r="F71" s="10" t="s">
        <v>418</v>
      </c>
      <c r="G71" s="10" t="s">
        <v>25</v>
      </c>
      <c r="H71" s="13">
        <f>(C71-VLOOKUP(F71,Riders!$A$2:$C$3501,2,FALSE))/365</f>
        <v>25.564383561643837</v>
      </c>
      <c r="I71" s="10">
        <v>3</v>
      </c>
      <c r="J71" s="111">
        <f t="shared" si="3"/>
        <v>2.3317013888888888E-3</v>
      </c>
      <c r="K71" s="3">
        <v>14.563000000000001</v>
      </c>
      <c r="L71" s="3">
        <v>8.7050000000000001</v>
      </c>
      <c r="M71" s="3">
        <v>8.0960000000000001</v>
      </c>
      <c r="N71" s="3">
        <v>7.9359999999999964</v>
      </c>
      <c r="O71" s="3">
        <v>7.9230000000000018</v>
      </c>
      <c r="P71" s="3">
        <v>7.8890000000000029</v>
      </c>
      <c r="Q71" s="3">
        <v>7.9289999999999949</v>
      </c>
      <c r="R71" s="3">
        <v>7.9570000000000078</v>
      </c>
      <c r="S71" s="3">
        <v>7.9969999999999999</v>
      </c>
      <c r="T71" s="3">
        <v>7.9989999999999952</v>
      </c>
      <c r="U71" s="3">
        <v>8.0489999999999924</v>
      </c>
      <c r="V71" s="3">
        <v>8.0470000000000255</v>
      </c>
      <c r="W71" s="3">
        <v>8.0969999999999942</v>
      </c>
      <c r="X71" s="3">
        <v>8.1060000000000088</v>
      </c>
      <c r="Y71" s="3">
        <v>8.1779999999999973</v>
      </c>
      <c r="Z71" s="3">
        <v>8.1839999999999833</v>
      </c>
      <c r="AA71" s="3">
        <v>8.2180000000000177</v>
      </c>
      <c r="AB71" s="3">
        <v>8.2209999999999752</v>
      </c>
      <c r="AC71" s="3">
        <v>8.2750000000000057</v>
      </c>
      <c r="AD71" s="3">
        <v>8.2389999999999759</v>
      </c>
      <c r="AE71" s="3">
        <v>8.2910000000000252</v>
      </c>
      <c r="AF71" s="3">
        <v>8.2060000000000173</v>
      </c>
      <c r="AG71" s="3">
        <v>8.2019999999999698</v>
      </c>
      <c r="AH71" s="3">
        <v>8.1520000000000152</v>
      </c>
      <c r="AI71" s="7">
        <f t="shared" si="2"/>
        <v>53.608922907390586</v>
      </c>
    </row>
    <row r="72" spans="1:35" x14ac:dyDescent="0.45">
      <c r="A72" s="10" t="s">
        <v>12</v>
      </c>
      <c r="B72" s="10">
        <v>2022</v>
      </c>
      <c r="C72" s="25">
        <v>44849</v>
      </c>
      <c r="D72" s="10" t="s">
        <v>13</v>
      </c>
      <c r="E72" s="10" t="s">
        <v>206</v>
      </c>
      <c r="F72" s="10" t="s">
        <v>460</v>
      </c>
      <c r="G72" s="10" t="s">
        <v>15</v>
      </c>
      <c r="H72" s="13">
        <f>(C72-VLOOKUP(F72,Riders!$A$2:$C$3501,2,FALSE))/365</f>
        <v>29.263013698630136</v>
      </c>
      <c r="I72" s="10">
        <v>4</v>
      </c>
      <c r="J72" s="111">
        <f t="shared" si="3"/>
        <v>2.337986111111111E-3</v>
      </c>
      <c r="K72" s="3">
        <v>14.225</v>
      </c>
      <c r="L72" s="3">
        <v>8.7090000000000014</v>
      </c>
      <c r="M72" s="3">
        <v>8.1559999999999988</v>
      </c>
      <c r="N72" s="3">
        <v>7.9790000000000028</v>
      </c>
      <c r="O72" s="3">
        <v>7.8739999999999952</v>
      </c>
      <c r="P72" s="3">
        <v>7.847999999999999</v>
      </c>
      <c r="Q72" s="3">
        <v>7.8499999999999943</v>
      </c>
      <c r="R72" s="3">
        <v>7.9040000000000106</v>
      </c>
      <c r="S72" s="3">
        <v>7.9769999999999897</v>
      </c>
      <c r="T72" s="3">
        <v>8.0180000000000149</v>
      </c>
      <c r="U72" s="3">
        <v>8.090999999999994</v>
      </c>
      <c r="V72" s="3">
        <v>8.1169999999999902</v>
      </c>
      <c r="W72" s="3">
        <v>8.1199999999999903</v>
      </c>
      <c r="X72" s="3">
        <v>8.2700000000000102</v>
      </c>
      <c r="Y72" s="3">
        <v>8.179000000000002</v>
      </c>
      <c r="Z72" s="3">
        <v>8.1640000000000015</v>
      </c>
      <c r="AA72" s="3">
        <v>8.2070000000000221</v>
      </c>
      <c r="AB72" s="3">
        <v>8.2629999999999484</v>
      </c>
      <c r="AC72" s="3">
        <v>8.2870000000000346</v>
      </c>
      <c r="AD72" s="3">
        <v>8.2560000000000002</v>
      </c>
      <c r="AE72" s="3">
        <v>8.3379999999999939</v>
      </c>
      <c r="AF72" s="3">
        <v>8.4300000000000068</v>
      </c>
      <c r="AG72" s="3">
        <v>8.3760000000000048</v>
      </c>
      <c r="AH72" s="3">
        <v>8.3639999999999759</v>
      </c>
      <c r="AI72" s="7">
        <f t="shared" si="2"/>
        <v>53.464817180027929</v>
      </c>
    </row>
    <row r="73" spans="1:35" x14ac:dyDescent="0.45">
      <c r="A73" s="1" t="s">
        <v>71</v>
      </c>
      <c r="B73" s="1">
        <v>2022</v>
      </c>
      <c r="C73" s="2">
        <v>44750</v>
      </c>
      <c r="D73" s="1" t="s">
        <v>72</v>
      </c>
      <c r="E73" s="1" t="s">
        <v>379</v>
      </c>
      <c r="F73" s="1" t="s">
        <v>298</v>
      </c>
      <c r="G73" s="1" t="s">
        <v>53</v>
      </c>
      <c r="H73" s="13">
        <f>(C73-VLOOKUP(F73,Riders!$A$2:$C$3501,2,FALSE))/365</f>
        <v>22.978082191780821</v>
      </c>
      <c r="I73" s="1">
        <v>1</v>
      </c>
      <c r="J73" s="111">
        <f t="shared" si="3"/>
        <v>2.3997916666666668E-3</v>
      </c>
      <c r="K73" s="3">
        <v>15.16</v>
      </c>
      <c r="L73" s="3">
        <v>8.8670000000000009</v>
      </c>
      <c r="M73" s="3">
        <v>8.3789999999999978</v>
      </c>
      <c r="N73" s="3">
        <v>8.3030000000000044</v>
      </c>
      <c r="O73" s="3">
        <v>8.3059999999999974</v>
      </c>
      <c r="P73" s="3">
        <v>8.3979999999999961</v>
      </c>
      <c r="Q73" s="3">
        <v>8.4690000000000083</v>
      </c>
      <c r="R73" s="3">
        <v>8.5180000000000007</v>
      </c>
      <c r="S73" s="3">
        <v>8.4699999999999847</v>
      </c>
      <c r="T73" s="3">
        <v>8.4630000000000081</v>
      </c>
      <c r="U73" s="3">
        <v>8.4399999999999835</v>
      </c>
      <c r="V73" s="3">
        <v>8.3520000000000181</v>
      </c>
      <c r="W73" s="3">
        <v>8.3950000000000102</v>
      </c>
      <c r="X73" s="3">
        <v>8.3559999999999803</v>
      </c>
      <c r="Y73" s="3">
        <v>8.3330000000000126</v>
      </c>
      <c r="Z73" s="3">
        <v>8.2609999999999957</v>
      </c>
      <c r="AA73" s="3">
        <v>8.2580000000000098</v>
      </c>
      <c r="AB73" s="3">
        <v>8.136999999999972</v>
      </c>
      <c r="AC73" s="3">
        <v>8.1219999999999857</v>
      </c>
      <c r="AD73" s="3">
        <v>8.1560000000000343</v>
      </c>
      <c r="AE73" s="3">
        <v>8.2179999999999893</v>
      </c>
      <c r="AF73" s="3">
        <v>8.2820000000000107</v>
      </c>
      <c r="AG73" s="3">
        <v>8.3130000000000166</v>
      </c>
      <c r="AH73" s="3">
        <v>8.3859999999999957</v>
      </c>
      <c r="AI73" s="7">
        <f t="shared" si="2"/>
        <v>52.087854848511149</v>
      </c>
    </row>
    <row r="74" spans="1:35" x14ac:dyDescent="0.45">
      <c r="A74" s="1" t="s">
        <v>71</v>
      </c>
      <c r="B74" s="1">
        <v>2022</v>
      </c>
      <c r="C74" s="2">
        <v>44750</v>
      </c>
      <c r="D74" s="1" t="s">
        <v>72</v>
      </c>
      <c r="E74" s="1" t="s">
        <v>379</v>
      </c>
      <c r="F74" s="1" t="s">
        <v>479</v>
      </c>
      <c r="G74" s="1" t="s">
        <v>29</v>
      </c>
      <c r="H74" s="13">
        <f>(C74-VLOOKUP(F74,Riders!$A$2:$C$3501,2,FALSE))/365</f>
        <v>20.580821917808219</v>
      </c>
      <c r="I74" s="1">
        <v>2</v>
      </c>
      <c r="J74" s="111">
        <f t="shared" si="3"/>
        <v>2.4638541666666667E-3</v>
      </c>
      <c r="K74" s="3">
        <v>14.144</v>
      </c>
      <c r="L74" s="3">
        <v>8.9129999999999985</v>
      </c>
      <c r="M74" s="3">
        <v>8.4939999999999998</v>
      </c>
      <c r="N74" s="3">
        <v>8.5629999999999988</v>
      </c>
      <c r="O74" s="3">
        <v>8.6430000000000007</v>
      </c>
      <c r="P74" s="3">
        <v>8.8730000000000047</v>
      </c>
      <c r="Q74" s="3">
        <v>8.8919999999999888</v>
      </c>
      <c r="R74" s="3">
        <v>8.7970000000000113</v>
      </c>
      <c r="S74" s="3">
        <v>8.6489999999999867</v>
      </c>
      <c r="T74" s="3">
        <v>8.6070000000000135</v>
      </c>
      <c r="U74" s="3">
        <v>8.5489999999999924</v>
      </c>
      <c r="V74" s="3">
        <v>8.5860000000000127</v>
      </c>
      <c r="W74" s="3">
        <v>8.5799999999999983</v>
      </c>
      <c r="X74" s="3">
        <v>8.6020000000000039</v>
      </c>
      <c r="Y74" s="3">
        <v>8.6469999999999771</v>
      </c>
      <c r="Z74" s="3">
        <v>8.634000000000043</v>
      </c>
      <c r="AA74" s="3">
        <v>8.5869999999999607</v>
      </c>
      <c r="AB74" s="3">
        <v>8.5430000000000064</v>
      </c>
      <c r="AC74" s="3">
        <v>8.5300000000000296</v>
      </c>
      <c r="AD74" s="3">
        <v>8.5719999999999743</v>
      </c>
      <c r="AE74" s="3">
        <v>8.6490000000000009</v>
      </c>
      <c r="AF74" s="3">
        <v>8.8509999999999991</v>
      </c>
      <c r="AG74" s="3">
        <v>8.4830000000000041</v>
      </c>
      <c r="AH74" s="3">
        <v>8.4890000000000043</v>
      </c>
      <c r="AI74" s="7">
        <f t="shared" si="2"/>
        <v>50.733522174776979</v>
      </c>
    </row>
    <row r="75" spans="1:35" x14ac:dyDescent="0.45">
      <c r="A75" s="1" t="s">
        <v>71</v>
      </c>
      <c r="B75" s="1">
        <v>2022</v>
      </c>
      <c r="C75" s="2">
        <v>44750</v>
      </c>
      <c r="D75" s="1" t="s">
        <v>72</v>
      </c>
      <c r="E75" s="1" t="s">
        <v>379</v>
      </c>
      <c r="F75" s="1" t="s">
        <v>466</v>
      </c>
      <c r="G75" s="1" t="s">
        <v>38</v>
      </c>
      <c r="H75" s="13">
        <f>(C75-VLOOKUP(F75,Riders!$A$2:$C$3501,2,FALSE))/365</f>
        <v>26.038356164383561</v>
      </c>
      <c r="I75" s="1">
        <v>3</v>
      </c>
      <c r="J75" s="111">
        <f t="shared" si="3"/>
        <v>2.4896990740740743E-3</v>
      </c>
      <c r="K75" s="3">
        <v>14.259</v>
      </c>
      <c r="L75" s="3">
        <v>8.7459999999999987</v>
      </c>
      <c r="M75" s="3">
        <v>8.5740000000000016</v>
      </c>
      <c r="N75" s="3">
        <v>8.607999999999997</v>
      </c>
      <c r="O75" s="3">
        <v>8.8060000000000045</v>
      </c>
      <c r="P75" s="3">
        <v>8.8170000000000002</v>
      </c>
      <c r="Q75" s="3">
        <v>8.7040000000000077</v>
      </c>
      <c r="R75" s="3">
        <v>8.6789999999999878</v>
      </c>
      <c r="S75" s="3">
        <v>8.7499999999999858</v>
      </c>
      <c r="T75" s="3">
        <v>8.7300000000000324</v>
      </c>
      <c r="U75" s="3">
        <v>8.7189999999999799</v>
      </c>
      <c r="V75" s="3">
        <v>8.6900000000000119</v>
      </c>
      <c r="W75" s="3">
        <v>8.7209999999999894</v>
      </c>
      <c r="X75" s="3">
        <v>8.76400000000001</v>
      </c>
      <c r="Y75" s="3">
        <v>8.7629999999999768</v>
      </c>
      <c r="Z75" s="3">
        <v>8.7270000000000039</v>
      </c>
      <c r="AA75" s="3">
        <v>8.6450000000000387</v>
      </c>
      <c r="AB75" s="3">
        <v>8.589999999999975</v>
      </c>
      <c r="AC75" s="3">
        <v>8.6689999999999827</v>
      </c>
      <c r="AD75" s="3">
        <v>8.7050000000000125</v>
      </c>
      <c r="AE75" s="3">
        <v>8.7679999999999723</v>
      </c>
      <c r="AF75" s="3">
        <v>8.7940000000000396</v>
      </c>
      <c r="AG75" s="3">
        <v>8.907999999999987</v>
      </c>
      <c r="AH75" s="3">
        <v>8.974000000000018</v>
      </c>
      <c r="AI75" s="7">
        <f t="shared" si="2"/>
        <v>50.206870903258796</v>
      </c>
    </row>
    <row r="76" spans="1:35" x14ac:dyDescent="0.45">
      <c r="A76" s="1" t="s">
        <v>71</v>
      </c>
      <c r="B76" s="1">
        <v>2022</v>
      </c>
      <c r="C76" s="2">
        <v>44750</v>
      </c>
      <c r="D76" s="1" t="s">
        <v>72</v>
      </c>
      <c r="E76" s="1" t="s">
        <v>379</v>
      </c>
      <c r="F76" s="1" t="s">
        <v>611</v>
      </c>
      <c r="G76" s="1" t="s">
        <v>38</v>
      </c>
      <c r="H76" s="13">
        <f>(C76-VLOOKUP(F76,Riders!$A$2:$C$3501,2,FALSE))/365</f>
        <v>25.008219178082193</v>
      </c>
      <c r="I76" s="1">
        <v>4</v>
      </c>
      <c r="J76" s="111">
        <f t="shared" si="3"/>
        <v>2.5444560185185188E-3</v>
      </c>
      <c r="K76" s="3">
        <v>14.968</v>
      </c>
      <c r="L76" s="3">
        <v>8.9589999999999996</v>
      </c>
      <c r="M76" s="3">
        <v>8.7550000000000026</v>
      </c>
      <c r="N76" s="3">
        <v>8.8109999999999999</v>
      </c>
      <c r="O76" s="3">
        <v>8.8769999999999953</v>
      </c>
      <c r="P76" s="3">
        <v>8.8019999999999996</v>
      </c>
      <c r="Q76" s="3">
        <v>8.9170000000000016</v>
      </c>
      <c r="R76" s="3">
        <v>8.916000000000011</v>
      </c>
      <c r="S76" s="3">
        <v>8.9569999999999936</v>
      </c>
      <c r="T76" s="3">
        <v>8.8829999999999956</v>
      </c>
      <c r="U76" s="3">
        <v>8.9520000000000124</v>
      </c>
      <c r="V76" s="3">
        <v>8.9259999999999877</v>
      </c>
      <c r="W76" s="3">
        <v>8.9320000000000022</v>
      </c>
      <c r="X76" s="3">
        <v>8.9770000000000039</v>
      </c>
      <c r="Y76" s="3">
        <v>8.9869999999999663</v>
      </c>
      <c r="Z76" s="3">
        <v>9.016000000000048</v>
      </c>
      <c r="AA76" s="3">
        <v>9.0429999999999779</v>
      </c>
      <c r="AB76" s="3">
        <v>8.9570000000000221</v>
      </c>
      <c r="AC76" s="3">
        <v>8.7800000000000011</v>
      </c>
      <c r="AD76" s="3">
        <v>8.7860000000000014</v>
      </c>
      <c r="AE76" s="3">
        <v>8.8649999999999807</v>
      </c>
      <c r="AF76" s="3">
        <v>8.8870000000000005</v>
      </c>
      <c r="AG76" s="3">
        <v>8.9930000000000234</v>
      </c>
      <c r="AH76" s="3">
        <v>8.8950000000000102</v>
      </c>
      <c r="AI76" s="7">
        <f t="shared" si="2"/>
        <v>49.126414090183353</v>
      </c>
    </row>
    <row r="77" spans="1:35" x14ac:dyDescent="0.45">
      <c r="A77" s="1" t="s">
        <v>71</v>
      </c>
      <c r="B77" s="1">
        <v>2022</v>
      </c>
      <c r="C77" s="2">
        <v>44750</v>
      </c>
      <c r="D77" s="1" t="s">
        <v>72</v>
      </c>
      <c r="E77" s="1" t="s">
        <v>379</v>
      </c>
      <c r="F77" s="1" t="s">
        <v>480</v>
      </c>
      <c r="G77" s="1" t="s">
        <v>29</v>
      </c>
      <c r="H77" s="13">
        <f>(C77-VLOOKUP(F77,Riders!$A$2:$C$3501,2,FALSE))/365</f>
        <v>19.495890410958904</v>
      </c>
      <c r="I77" s="1">
        <v>5</v>
      </c>
      <c r="J77" s="111">
        <f t="shared" si="3"/>
        <v>2.5514467592592594E-3</v>
      </c>
      <c r="K77" s="3">
        <v>14.839</v>
      </c>
      <c r="L77" s="3">
        <v>9.3409999999999993</v>
      </c>
      <c r="M77" s="3">
        <v>8.9140000000000015</v>
      </c>
      <c r="N77" s="3">
        <v>8.8590000000000018</v>
      </c>
      <c r="O77" s="3">
        <v>8.6920000000000002</v>
      </c>
      <c r="P77" s="3">
        <v>8.6280000000000001</v>
      </c>
      <c r="Q77" s="3">
        <v>8.5949999999999918</v>
      </c>
      <c r="R77" s="3">
        <v>8.7230000000000132</v>
      </c>
      <c r="S77" s="3">
        <v>8.7819999999999965</v>
      </c>
      <c r="T77" s="3">
        <v>8.855000000000004</v>
      </c>
      <c r="U77" s="3">
        <v>8.8649999999999949</v>
      </c>
      <c r="V77" s="3">
        <v>8.9499999999999886</v>
      </c>
      <c r="W77" s="3">
        <v>8.914999999999992</v>
      </c>
      <c r="X77" s="3">
        <v>8.9800000000000324</v>
      </c>
      <c r="Y77" s="3">
        <v>8.9799999999999898</v>
      </c>
      <c r="Z77" s="3">
        <v>8.9579999999999984</v>
      </c>
      <c r="AA77" s="3">
        <v>8.9650000000000034</v>
      </c>
      <c r="AB77" s="3">
        <v>9.0649999999999977</v>
      </c>
      <c r="AC77" s="3">
        <v>9.0410000000000252</v>
      </c>
      <c r="AD77" s="3">
        <v>9.1569999999999538</v>
      </c>
      <c r="AE77" s="3">
        <v>9.1129999999999995</v>
      </c>
      <c r="AF77" s="3">
        <v>9.1420000000000243</v>
      </c>
      <c r="AG77" s="3">
        <v>9.0629999999999882</v>
      </c>
      <c r="AH77" s="3">
        <v>9.0230000000000246</v>
      </c>
      <c r="AI77" s="7">
        <f t="shared" si="2"/>
        <v>48.991812016602779</v>
      </c>
    </row>
    <row r="78" spans="1:35" x14ac:dyDescent="0.45">
      <c r="A78" s="1" t="s">
        <v>71</v>
      </c>
      <c r="B78" s="1">
        <v>2022</v>
      </c>
      <c r="C78" s="2">
        <v>44750</v>
      </c>
      <c r="D78" s="1" t="s">
        <v>72</v>
      </c>
      <c r="E78" s="1" t="s">
        <v>379</v>
      </c>
      <c r="F78" s="1" t="s">
        <v>481</v>
      </c>
      <c r="G78" s="1" t="s">
        <v>21</v>
      </c>
      <c r="H78" s="13">
        <f>(C78-VLOOKUP(F78,Riders!$A$2:$C$3501,2,FALSE))/365</f>
        <v>32</v>
      </c>
      <c r="I78" s="1">
        <v>6</v>
      </c>
      <c r="J78" s="111">
        <f t="shared" si="3"/>
        <v>2.5925000000000002E-3</v>
      </c>
      <c r="K78" s="3">
        <v>14.834</v>
      </c>
      <c r="L78" s="3">
        <v>8.8419999999999987</v>
      </c>
      <c r="M78" s="3">
        <v>8.4959999999999987</v>
      </c>
      <c r="N78" s="3">
        <v>8.4260000000000019</v>
      </c>
      <c r="O78" s="3">
        <v>8.6450000000000031</v>
      </c>
      <c r="P78" s="3">
        <v>8.8879999999999981</v>
      </c>
      <c r="Q78" s="3">
        <v>9.0309999999999917</v>
      </c>
      <c r="R78" s="3">
        <v>9.0810000000000173</v>
      </c>
      <c r="S78" s="3">
        <v>9.1419999999999959</v>
      </c>
      <c r="T78" s="3">
        <v>9.1149999999999807</v>
      </c>
      <c r="U78" s="3">
        <v>9.1020000000000181</v>
      </c>
      <c r="V78" s="3">
        <v>9.1460000000000008</v>
      </c>
      <c r="W78" s="3">
        <v>9.157999999999987</v>
      </c>
      <c r="X78" s="3">
        <v>9.2110000000000269</v>
      </c>
      <c r="Y78" s="3">
        <v>9.2239999999999895</v>
      </c>
      <c r="Z78" s="3">
        <v>9.25</v>
      </c>
      <c r="AA78" s="3">
        <v>9.2220000000000084</v>
      </c>
      <c r="AB78" s="3">
        <v>9.2299999999999898</v>
      </c>
      <c r="AC78" s="3">
        <v>9.3060000000000116</v>
      </c>
      <c r="AD78" s="3">
        <v>9.3590000000000089</v>
      </c>
      <c r="AE78" s="3">
        <v>9.4079999999999586</v>
      </c>
      <c r="AF78" s="3">
        <v>9.2620000000000005</v>
      </c>
      <c r="AG78" s="3">
        <v>9.2790000000000248</v>
      </c>
      <c r="AH78" s="3">
        <v>9.335000000000008</v>
      </c>
      <c r="AI78" s="7">
        <f t="shared" ref="AI78:AI109" si="4">3.6*3000/(SUM(K78:AH78))</f>
        <v>48.216007714561229</v>
      </c>
    </row>
    <row r="79" spans="1:35" x14ac:dyDescent="0.45">
      <c r="A79" s="1" t="s">
        <v>71</v>
      </c>
      <c r="B79" s="1">
        <v>2022</v>
      </c>
      <c r="C79" s="2">
        <v>44750</v>
      </c>
      <c r="D79" s="1" t="s">
        <v>72</v>
      </c>
      <c r="E79" s="1" t="s">
        <v>379</v>
      </c>
      <c r="F79" s="1" t="s">
        <v>139</v>
      </c>
      <c r="G79" s="1" t="s">
        <v>61</v>
      </c>
      <c r="H79" s="13">
        <f>(C79-VLOOKUP(F79,Riders!$A$2:$C$3501,2,FALSE))/365</f>
        <v>30.079452054794519</v>
      </c>
      <c r="I79" s="1">
        <v>7</v>
      </c>
      <c r="J79" s="111">
        <f t="shared" si="3"/>
        <v>2.604988425925926E-3</v>
      </c>
      <c r="K79" s="3">
        <v>13.759</v>
      </c>
      <c r="L79" s="3">
        <v>8.9080000000000013</v>
      </c>
      <c r="M79" s="3">
        <v>8.7799999999999976</v>
      </c>
      <c r="N79" s="3">
        <v>8.9049999999999976</v>
      </c>
      <c r="O79" s="3">
        <v>8.9370000000000047</v>
      </c>
      <c r="P79" s="3">
        <v>8.8299999999999983</v>
      </c>
      <c r="Q79" s="3">
        <v>8.8119999999999976</v>
      </c>
      <c r="R79" s="3">
        <v>8.6940000000000026</v>
      </c>
      <c r="S79" s="3">
        <v>8.7650000000000006</v>
      </c>
      <c r="T79" s="3">
        <v>8.7489999999999952</v>
      </c>
      <c r="U79" s="3">
        <v>8.8610000000000042</v>
      </c>
      <c r="V79" s="3">
        <v>8.882000000000005</v>
      </c>
      <c r="W79" s="3">
        <v>8.9429999999999978</v>
      </c>
      <c r="X79" s="3">
        <v>9.0630000000000024</v>
      </c>
      <c r="Y79" s="3">
        <v>9.1990000000000123</v>
      </c>
      <c r="Z79" s="3">
        <v>9.2639999999999816</v>
      </c>
      <c r="AA79" s="3">
        <v>9.4759999999999707</v>
      </c>
      <c r="AB79" s="3">
        <v>9.6110000000000184</v>
      </c>
      <c r="AC79" s="3">
        <v>9.7070000000000221</v>
      </c>
      <c r="AD79" s="3">
        <v>9.7509999999999764</v>
      </c>
      <c r="AE79" s="3">
        <v>9.8850000000000193</v>
      </c>
      <c r="AF79" s="3">
        <v>9.8769999999999811</v>
      </c>
      <c r="AG79" s="3">
        <v>9.7140000000000271</v>
      </c>
      <c r="AH79" s="3">
        <v>9.6989999999999839</v>
      </c>
      <c r="AI79" s="7">
        <f t="shared" si="4"/>
        <v>47.984858111440388</v>
      </c>
    </row>
    <row r="80" spans="1:35" x14ac:dyDescent="0.45">
      <c r="A80" s="1" t="s">
        <v>71</v>
      </c>
      <c r="B80" s="1">
        <v>2022</v>
      </c>
      <c r="C80" s="2">
        <v>44750</v>
      </c>
      <c r="D80" s="1" t="s">
        <v>72</v>
      </c>
      <c r="E80" s="1" t="s">
        <v>379</v>
      </c>
      <c r="F80" s="1" t="s">
        <v>474</v>
      </c>
      <c r="G80" s="1" t="s">
        <v>65</v>
      </c>
      <c r="H80" s="13">
        <f>(C80-VLOOKUP(F80,Riders!$A$2:$C$3501,2,FALSE))/365</f>
        <v>25.706849315068492</v>
      </c>
      <c r="I80" s="1">
        <v>8</v>
      </c>
      <c r="J80" s="111">
        <f t="shared" si="3"/>
        <v>2.6281597222222223E-3</v>
      </c>
      <c r="K80" s="3">
        <v>14.709</v>
      </c>
      <c r="L80" s="3">
        <v>9.1110000000000007</v>
      </c>
      <c r="M80" s="3">
        <v>8.7389999999999972</v>
      </c>
      <c r="N80" s="3">
        <v>8.7319999999999993</v>
      </c>
      <c r="O80" s="3">
        <v>8.6870000000000047</v>
      </c>
      <c r="P80" s="3">
        <v>8.7530000000000001</v>
      </c>
      <c r="Q80" s="3">
        <v>8.7790000000000035</v>
      </c>
      <c r="R80" s="3">
        <v>8.9399999999999977</v>
      </c>
      <c r="S80" s="3">
        <v>8.9329999999999927</v>
      </c>
      <c r="T80" s="3">
        <v>9.0710000000000122</v>
      </c>
      <c r="U80" s="3">
        <v>9.14</v>
      </c>
      <c r="V80" s="3">
        <v>9.277000000000001</v>
      </c>
      <c r="W80" s="3">
        <v>9.2810000000000059</v>
      </c>
      <c r="X80" s="3">
        <v>9.3559999999999945</v>
      </c>
      <c r="Y80" s="3">
        <v>9.3269999999999982</v>
      </c>
      <c r="Z80" s="3">
        <v>9.4169999999999732</v>
      </c>
      <c r="AA80" s="3">
        <v>9.4000000000000057</v>
      </c>
      <c r="AB80" s="3">
        <v>9.5109999999999957</v>
      </c>
      <c r="AC80" s="3">
        <v>9.5820000000000505</v>
      </c>
      <c r="AD80" s="3">
        <v>9.6539999999999679</v>
      </c>
      <c r="AE80" s="3">
        <v>9.6139999999999759</v>
      </c>
      <c r="AF80" s="3">
        <v>9.7490000000000236</v>
      </c>
      <c r="AG80" s="3">
        <v>9.686000000000007</v>
      </c>
      <c r="AH80" s="3">
        <v>9.625</v>
      </c>
      <c r="AI80" s="7">
        <f t="shared" si="4"/>
        <v>47.561797307473803</v>
      </c>
    </row>
    <row r="81" spans="1:35" x14ac:dyDescent="0.45">
      <c r="A81" s="23" t="s">
        <v>71</v>
      </c>
      <c r="B81" s="23">
        <v>2022</v>
      </c>
      <c r="C81" s="26">
        <v>44750</v>
      </c>
      <c r="D81" s="23" t="s">
        <v>72</v>
      </c>
      <c r="E81" s="23" t="s">
        <v>205</v>
      </c>
      <c r="F81" s="23" t="s">
        <v>298</v>
      </c>
      <c r="G81" s="23" t="s">
        <v>53</v>
      </c>
      <c r="H81" s="13">
        <f>(C81-VLOOKUP(F81,Riders!$A$2:$C$3501,2,FALSE))/365</f>
        <v>22.978082191780821</v>
      </c>
      <c r="I81" s="23">
        <v>1</v>
      </c>
      <c r="J81" s="111">
        <f t="shared" si="3"/>
        <v>2.3762731481481482E-3</v>
      </c>
      <c r="K81" s="3">
        <v>14.287000000000001</v>
      </c>
      <c r="L81" s="3">
        <v>8.5029999999999983</v>
      </c>
      <c r="M81" s="3">
        <v>8.1960000000000015</v>
      </c>
      <c r="N81" s="3">
        <v>8.1020000000000003</v>
      </c>
      <c r="O81" s="3">
        <v>8.2149999999999963</v>
      </c>
      <c r="P81" s="3">
        <v>8.2890000000000015</v>
      </c>
      <c r="Q81" s="3">
        <v>8.3420000000000059</v>
      </c>
      <c r="R81" s="3">
        <v>8.3860000000000028</v>
      </c>
      <c r="S81" s="3">
        <v>8.3769999999999953</v>
      </c>
      <c r="T81" s="3">
        <v>8.3749999999999858</v>
      </c>
      <c r="U81" s="3">
        <v>8.3370000000000033</v>
      </c>
      <c r="V81" s="3">
        <v>8.2779999999999916</v>
      </c>
      <c r="W81" s="3">
        <v>8.376000000000019</v>
      </c>
      <c r="X81" s="3">
        <v>8.3730000000000047</v>
      </c>
      <c r="Y81" s="3">
        <v>8.3779999999999859</v>
      </c>
      <c r="Z81" s="3">
        <v>8.3769999999999811</v>
      </c>
      <c r="AA81" s="3">
        <v>8.3600000000000136</v>
      </c>
      <c r="AB81" s="3">
        <v>8.271000000000015</v>
      </c>
      <c r="AC81" s="3">
        <v>8.2909999999999968</v>
      </c>
      <c r="AD81" s="3">
        <v>8.2950000000000159</v>
      </c>
      <c r="AE81" s="3">
        <v>8.2779999999999916</v>
      </c>
      <c r="AF81" s="3">
        <v>8.2379999999999995</v>
      </c>
      <c r="AG81" s="3">
        <v>8.2160000000000082</v>
      </c>
      <c r="AH81" s="3">
        <v>8.1699999999999875</v>
      </c>
      <c r="AI81" s="7">
        <f t="shared" si="4"/>
        <v>52.603380254249672</v>
      </c>
    </row>
    <row r="82" spans="1:35" x14ac:dyDescent="0.45">
      <c r="A82" s="23" t="s">
        <v>71</v>
      </c>
      <c r="B82" s="23">
        <v>2022</v>
      </c>
      <c r="C82" s="26">
        <v>44750</v>
      </c>
      <c r="D82" s="23" t="s">
        <v>72</v>
      </c>
      <c r="E82" s="23" t="s">
        <v>205</v>
      </c>
      <c r="F82" s="23" t="s">
        <v>479</v>
      </c>
      <c r="G82" s="23" t="s">
        <v>29</v>
      </c>
      <c r="H82" s="13">
        <f>(C82-VLOOKUP(F82,Riders!$A$2:$C$3501,2,FALSE))/365</f>
        <v>20.580821917808219</v>
      </c>
      <c r="I82" s="23">
        <v>2</v>
      </c>
      <c r="J82" s="111">
        <f t="shared" si="3"/>
        <v>2.4705555555555553E-3</v>
      </c>
      <c r="K82" s="3">
        <v>14.113</v>
      </c>
      <c r="L82" s="3">
        <v>8.6879999999999988</v>
      </c>
      <c r="M82" s="3">
        <v>8.2960000000000029</v>
      </c>
      <c r="N82" s="3">
        <v>8.3729999999999976</v>
      </c>
      <c r="O82" s="3">
        <v>8.3569999999999993</v>
      </c>
      <c r="P82" s="3">
        <v>8.3960000000000008</v>
      </c>
      <c r="Q82" s="3">
        <v>8.3569999999999993</v>
      </c>
      <c r="R82" s="3">
        <v>8.387999999999991</v>
      </c>
      <c r="S82" s="3">
        <v>8.3799999999999955</v>
      </c>
      <c r="T82" s="3">
        <v>8.4200000000000159</v>
      </c>
      <c r="U82" s="3">
        <v>8.4529999999999887</v>
      </c>
      <c r="V82" s="3">
        <v>8.4899999999999949</v>
      </c>
      <c r="W82" s="3">
        <v>8.5450000000000017</v>
      </c>
      <c r="X82" s="3">
        <v>8.6120000000000232</v>
      </c>
      <c r="Y82" s="3">
        <v>8.7260000000000133</v>
      </c>
      <c r="Z82" s="3">
        <v>8.820999999999998</v>
      </c>
      <c r="AA82" s="3">
        <v>8.9469999999999743</v>
      </c>
      <c r="AB82" s="3">
        <v>8.9650000000000034</v>
      </c>
      <c r="AC82" s="3">
        <v>8.9989999999999952</v>
      </c>
      <c r="AD82" s="3">
        <v>9.0020000000000095</v>
      </c>
      <c r="AE82" s="3">
        <v>9.0500000000000114</v>
      </c>
      <c r="AF82" s="3">
        <v>9.0620000000000118</v>
      </c>
      <c r="AG82" s="3">
        <v>9.0419999999999732</v>
      </c>
      <c r="AH82" s="3">
        <v>8.9739999999999895</v>
      </c>
      <c r="AI82" s="7">
        <f t="shared" si="4"/>
        <v>50.595907353271869</v>
      </c>
    </row>
    <row r="83" spans="1:35" x14ac:dyDescent="0.45">
      <c r="A83" s="10" t="s">
        <v>71</v>
      </c>
      <c r="B83" s="10">
        <v>2022</v>
      </c>
      <c r="C83" s="25">
        <v>44750</v>
      </c>
      <c r="D83" s="10" t="s">
        <v>72</v>
      </c>
      <c r="E83" s="10" t="s">
        <v>206</v>
      </c>
      <c r="F83" s="10" t="s">
        <v>466</v>
      </c>
      <c r="G83" s="10" t="s">
        <v>38</v>
      </c>
      <c r="H83" s="13">
        <f>(C83-VLOOKUP(F83,Riders!$A$2:$C$3501,2,FALSE))/365</f>
        <v>26.038356164383561</v>
      </c>
      <c r="I83" s="10">
        <v>1</v>
      </c>
      <c r="J83" s="111">
        <f t="shared" si="3"/>
        <v>2.4756365740740741E-3</v>
      </c>
      <c r="K83" s="3">
        <v>13.881</v>
      </c>
      <c r="L83" s="3">
        <v>8.4149999999999991</v>
      </c>
      <c r="M83" s="3">
        <v>8.4089999999999989</v>
      </c>
      <c r="N83" s="3">
        <v>8.6060000000000016</v>
      </c>
      <c r="O83" s="3">
        <v>8.8509999999999991</v>
      </c>
      <c r="P83" s="3">
        <v>8.86</v>
      </c>
      <c r="Q83" s="3">
        <v>8.7099999999999866</v>
      </c>
      <c r="R83" s="3">
        <v>8.6400000000000148</v>
      </c>
      <c r="S83" s="3">
        <v>8.5790000000000077</v>
      </c>
      <c r="T83" s="3">
        <v>8.6029999999999944</v>
      </c>
      <c r="U83" s="3">
        <v>8.6340000000000003</v>
      </c>
      <c r="V83" s="3">
        <v>8.6149999999999949</v>
      </c>
      <c r="W83" s="3">
        <v>8.5860000000000127</v>
      </c>
      <c r="X83" s="3">
        <v>8.5899999999999892</v>
      </c>
      <c r="Y83" s="3">
        <v>8.637999999999991</v>
      </c>
      <c r="Z83" s="3">
        <v>8.632000000000005</v>
      </c>
      <c r="AA83" s="3">
        <v>8.7059999999999889</v>
      </c>
      <c r="AB83" s="3">
        <v>8.7000000000000171</v>
      </c>
      <c r="AC83" s="3">
        <v>8.7469999999999857</v>
      </c>
      <c r="AD83" s="3">
        <v>8.7879999999999825</v>
      </c>
      <c r="AE83" s="3">
        <v>8.8500000000000227</v>
      </c>
      <c r="AF83" s="3">
        <v>8.9190000000000111</v>
      </c>
      <c r="AG83" s="3">
        <v>8.9439999999999884</v>
      </c>
      <c r="AH83" s="3">
        <v>8.9920000000000186</v>
      </c>
      <c r="AI83" s="7">
        <f t="shared" si="4"/>
        <v>50.492063863110403</v>
      </c>
    </row>
    <row r="84" spans="1:35" x14ac:dyDescent="0.45">
      <c r="A84" s="10" t="s">
        <v>71</v>
      </c>
      <c r="B84" s="10">
        <v>2022</v>
      </c>
      <c r="C84" s="25">
        <v>44750</v>
      </c>
      <c r="D84" s="10" t="s">
        <v>72</v>
      </c>
      <c r="E84" s="10" t="s">
        <v>206</v>
      </c>
      <c r="F84" s="10" t="s">
        <v>611</v>
      </c>
      <c r="G84" s="10" t="s">
        <v>38</v>
      </c>
      <c r="H84" s="13">
        <f>(C84-VLOOKUP(F84,Riders!$A$2:$C$3501,2,FALSE))/365</f>
        <v>25.008219178082193</v>
      </c>
      <c r="I84" s="10">
        <v>2</v>
      </c>
      <c r="J84" s="111">
        <f t="shared" si="3"/>
        <v>2.5348148148148148E-3</v>
      </c>
      <c r="K84" s="3">
        <v>14.847</v>
      </c>
      <c r="L84" s="3">
        <v>8.9530000000000012</v>
      </c>
      <c r="M84" s="3">
        <v>8.6919999999999966</v>
      </c>
      <c r="N84" s="3">
        <v>8.730000000000004</v>
      </c>
      <c r="O84" s="3">
        <v>8.8170000000000002</v>
      </c>
      <c r="P84" s="3">
        <v>8.7980000000000018</v>
      </c>
      <c r="Q84" s="3">
        <v>8.782999999999987</v>
      </c>
      <c r="R84" s="3">
        <v>8.8320000000000078</v>
      </c>
      <c r="S84" s="3">
        <v>8.8379999999999939</v>
      </c>
      <c r="T84" s="3">
        <v>8.8149999999999977</v>
      </c>
      <c r="U84" s="3">
        <v>8.7909999999999968</v>
      </c>
      <c r="V84" s="3">
        <v>8.7750000000000057</v>
      </c>
      <c r="W84" s="3">
        <v>8.7830000000000013</v>
      </c>
      <c r="X84" s="3">
        <v>8.8430000000000035</v>
      </c>
      <c r="Y84" s="3">
        <v>8.8930000000000291</v>
      </c>
      <c r="Z84" s="3">
        <v>8.9069999999999823</v>
      </c>
      <c r="AA84" s="3">
        <v>8.9289999999999736</v>
      </c>
      <c r="AB84" s="3">
        <v>8.9380000000000166</v>
      </c>
      <c r="AC84" s="3">
        <v>8.9930000000000234</v>
      </c>
      <c r="AD84" s="3">
        <v>9.0330000000000155</v>
      </c>
      <c r="AE84" s="3">
        <v>9.0589999999999975</v>
      </c>
      <c r="AF84" s="3">
        <v>9.0839999999999463</v>
      </c>
      <c r="AG84" s="3">
        <v>8.9480000000000359</v>
      </c>
      <c r="AH84" s="3">
        <v>8.9269999999999925</v>
      </c>
      <c r="AI84" s="7">
        <f t="shared" si="4"/>
        <v>49.313267095265921</v>
      </c>
    </row>
    <row r="85" spans="1:35" x14ac:dyDescent="0.45">
      <c r="A85" s="1" t="s">
        <v>93</v>
      </c>
      <c r="B85" s="1">
        <v>2022</v>
      </c>
      <c r="C85" s="2">
        <v>44694</v>
      </c>
      <c r="D85" s="1" t="s">
        <v>72</v>
      </c>
      <c r="E85" s="1" t="s">
        <v>379</v>
      </c>
      <c r="F85" s="1" t="s">
        <v>425</v>
      </c>
      <c r="G85" s="1" t="s">
        <v>36</v>
      </c>
      <c r="H85" s="13">
        <f>(C85-VLOOKUP(F85,Riders!$A$2:$C$3501,2,FALSE))/365</f>
        <v>22.863013698630137</v>
      </c>
      <c r="I85" s="1">
        <v>1</v>
      </c>
      <c r="J85" s="111">
        <f t="shared" si="3"/>
        <v>2.4003240740740743E-3</v>
      </c>
      <c r="K85" s="3">
        <v>14.641</v>
      </c>
      <c r="L85" s="3">
        <v>8.7700000000000014</v>
      </c>
      <c r="M85" s="3">
        <v>8.2459999999999987</v>
      </c>
      <c r="N85" s="3">
        <v>8.1260000000000012</v>
      </c>
      <c r="O85" s="3">
        <v>8.1269999999999953</v>
      </c>
      <c r="P85" s="3">
        <v>8.0970000000000013</v>
      </c>
      <c r="Q85" s="3">
        <v>8.1709999999999994</v>
      </c>
      <c r="R85" s="3">
        <v>8.1850000000000023</v>
      </c>
      <c r="S85" s="3">
        <v>8.2510000000000048</v>
      </c>
      <c r="T85" s="3">
        <v>8.3119999999999976</v>
      </c>
      <c r="U85" s="3">
        <v>8.3340000000000032</v>
      </c>
      <c r="V85" s="3">
        <v>8.3119999999999976</v>
      </c>
      <c r="W85" s="3">
        <v>8.3229999999999933</v>
      </c>
      <c r="X85" s="3">
        <v>8.2839999999999918</v>
      </c>
      <c r="Y85" s="3">
        <v>8.2960000000000065</v>
      </c>
      <c r="Z85" s="3">
        <v>8.3389999999999986</v>
      </c>
      <c r="AA85" s="3">
        <v>8.4319999999999879</v>
      </c>
      <c r="AB85" s="3">
        <v>8.4730000000000132</v>
      </c>
      <c r="AC85" s="3">
        <v>8.5430000000000348</v>
      </c>
      <c r="AD85" s="3">
        <v>8.5529999999999688</v>
      </c>
      <c r="AE85" s="3">
        <v>8.5890000000000271</v>
      </c>
      <c r="AF85" s="3">
        <v>8.6539999999999964</v>
      </c>
      <c r="AG85" s="3">
        <v>8.664999999999992</v>
      </c>
      <c r="AH85" s="3">
        <v>8.664999999999992</v>
      </c>
      <c r="AI85" s="7">
        <f t="shared" si="4"/>
        <v>52.076301425347658</v>
      </c>
    </row>
    <row r="86" spans="1:35" x14ac:dyDescent="0.45">
      <c r="A86" s="1" t="s">
        <v>93</v>
      </c>
      <c r="B86" s="1">
        <v>2022</v>
      </c>
      <c r="C86" s="2">
        <v>44694</v>
      </c>
      <c r="D86" s="1" t="s">
        <v>72</v>
      </c>
      <c r="E86" s="1" t="s">
        <v>379</v>
      </c>
      <c r="F86" s="1" t="s">
        <v>612</v>
      </c>
      <c r="G86" s="1" t="s">
        <v>53</v>
      </c>
      <c r="H86" s="13">
        <f>(C86-VLOOKUP(F86,Riders!$A$2:$C$3501,2,FALSE))/365</f>
        <v>35.175342465753424</v>
      </c>
      <c r="I86" s="1">
        <v>2</v>
      </c>
      <c r="J86" s="111">
        <f t="shared" si="3"/>
        <v>2.4262731481481483E-3</v>
      </c>
      <c r="K86" s="3">
        <v>15.085000000000001</v>
      </c>
      <c r="L86" s="3">
        <v>9.0399999999999991</v>
      </c>
      <c r="M86" s="3">
        <v>8.5510000000000019</v>
      </c>
      <c r="N86" s="3">
        <v>8.3569999999999993</v>
      </c>
      <c r="O86" s="3">
        <v>8.286999999999999</v>
      </c>
      <c r="P86" s="3">
        <v>8.2539999999999978</v>
      </c>
      <c r="Q86" s="3">
        <v>8.2879999999999967</v>
      </c>
      <c r="R86" s="3">
        <v>8.3320000000000078</v>
      </c>
      <c r="S86" s="3">
        <v>8.3669999999999902</v>
      </c>
      <c r="T86" s="3">
        <v>8.356000000000023</v>
      </c>
      <c r="U86" s="3">
        <v>8.402000000000001</v>
      </c>
      <c r="V86" s="3">
        <v>8.4219999999999686</v>
      </c>
      <c r="W86" s="3">
        <v>8.4190000000000111</v>
      </c>
      <c r="X86" s="3">
        <v>8.3959999999999866</v>
      </c>
      <c r="Y86" s="3">
        <v>8.4080000000000439</v>
      </c>
      <c r="Z86" s="3">
        <v>8.4039999999999679</v>
      </c>
      <c r="AA86" s="3">
        <v>8.429000000000002</v>
      </c>
      <c r="AB86" s="3">
        <v>8.4359999999999786</v>
      </c>
      <c r="AC86" s="3">
        <v>8.4749999999999943</v>
      </c>
      <c r="AD86" s="3">
        <v>8.5450000000000159</v>
      </c>
      <c r="AE86" s="3">
        <v>8.52800000000002</v>
      </c>
      <c r="AF86" s="3">
        <v>8.546999999999997</v>
      </c>
      <c r="AG86" s="3">
        <v>8.6650000000000205</v>
      </c>
      <c r="AH86" s="3">
        <v>8.6370000000000005</v>
      </c>
      <c r="AI86" s="7">
        <f t="shared" si="4"/>
        <v>51.519343605399982</v>
      </c>
    </row>
    <row r="87" spans="1:35" x14ac:dyDescent="0.45">
      <c r="A87" s="1" t="s">
        <v>93</v>
      </c>
      <c r="B87" s="1">
        <v>2022</v>
      </c>
      <c r="C87" s="2">
        <v>44694</v>
      </c>
      <c r="D87" s="1" t="s">
        <v>72</v>
      </c>
      <c r="E87" s="1" t="s">
        <v>379</v>
      </c>
      <c r="F87" s="1" t="s">
        <v>434</v>
      </c>
      <c r="G87" s="1" t="s">
        <v>53</v>
      </c>
      <c r="H87" s="13">
        <f>(C87-VLOOKUP(F87,Riders!$A$2:$C$3501,2,FALSE))/365</f>
        <v>22.208219178082192</v>
      </c>
      <c r="I87" s="1">
        <v>3</v>
      </c>
      <c r="J87" s="111">
        <f t="shared" si="3"/>
        <v>2.4425231481481481E-3</v>
      </c>
      <c r="K87" s="3">
        <v>14.172000000000001</v>
      </c>
      <c r="L87" s="3">
        <v>8.6479999999999997</v>
      </c>
      <c r="M87" s="3">
        <v>8.4849999999999994</v>
      </c>
      <c r="N87" s="3">
        <v>8.5739999999999981</v>
      </c>
      <c r="O87" s="3">
        <v>8.6970000000000027</v>
      </c>
      <c r="P87" s="3">
        <v>8.8059999999999974</v>
      </c>
      <c r="Q87" s="3">
        <v>8.8000000000000043</v>
      </c>
      <c r="R87" s="3">
        <v>8.7330000000000041</v>
      </c>
      <c r="S87" s="3">
        <v>8.664999999999992</v>
      </c>
      <c r="T87" s="3">
        <v>8.6000000000000085</v>
      </c>
      <c r="U87" s="3">
        <v>8.5580000000000069</v>
      </c>
      <c r="V87" s="3">
        <v>8.5629999999999882</v>
      </c>
      <c r="W87" s="3">
        <v>8.5759999999999934</v>
      </c>
      <c r="X87" s="3">
        <v>8.5809999999999889</v>
      </c>
      <c r="Y87" s="3">
        <v>8.5470000000000113</v>
      </c>
      <c r="Z87" s="3">
        <v>8.5959999999999752</v>
      </c>
      <c r="AA87" s="3">
        <v>8.5290000000000248</v>
      </c>
      <c r="AB87" s="3">
        <v>8.4950000000000045</v>
      </c>
      <c r="AC87" s="3">
        <v>8.4430000000000121</v>
      </c>
      <c r="AD87" s="3">
        <v>8.4479999999999791</v>
      </c>
      <c r="AE87" s="3">
        <v>8.4089999999999918</v>
      </c>
      <c r="AF87" s="3">
        <v>8.3850000000000193</v>
      </c>
      <c r="AG87" s="3">
        <v>8.3499999999999943</v>
      </c>
      <c r="AH87" s="3">
        <v>8.3739999999999952</v>
      </c>
      <c r="AI87" s="7">
        <f t="shared" si="4"/>
        <v>51.176587658860662</v>
      </c>
    </row>
    <row r="88" spans="1:35" x14ac:dyDescent="0.45">
      <c r="A88" s="1" t="s">
        <v>93</v>
      </c>
      <c r="B88" s="1">
        <v>2022</v>
      </c>
      <c r="C88" s="2">
        <v>44694</v>
      </c>
      <c r="D88" s="1" t="s">
        <v>72</v>
      </c>
      <c r="E88" s="1" t="s">
        <v>379</v>
      </c>
      <c r="F88" s="1" t="s">
        <v>424</v>
      </c>
      <c r="G88" s="1" t="s">
        <v>36</v>
      </c>
      <c r="H88" s="13">
        <f>(C88-VLOOKUP(F88,Riders!$A$2:$C$3501,2,FALSE))/365</f>
        <v>27.079452054794519</v>
      </c>
      <c r="I88" s="1">
        <v>4</v>
      </c>
      <c r="J88" s="111">
        <f t="shared" si="3"/>
        <v>2.4530902777777776E-3</v>
      </c>
      <c r="K88" s="3">
        <v>14.222</v>
      </c>
      <c r="L88" s="3">
        <v>8.9410000000000007</v>
      </c>
      <c r="M88" s="3">
        <v>8.4329999999999998</v>
      </c>
      <c r="N88" s="3">
        <v>8.3490000000000002</v>
      </c>
      <c r="O88" s="3">
        <v>8.445999999999998</v>
      </c>
      <c r="P88" s="3">
        <v>8.5230000000000032</v>
      </c>
      <c r="Q88" s="3">
        <v>8.5849999999999937</v>
      </c>
      <c r="R88" s="3">
        <v>8.6230000000000047</v>
      </c>
      <c r="S88" s="3">
        <v>8.6450000000000102</v>
      </c>
      <c r="T88" s="3">
        <v>8.6839999999999833</v>
      </c>
      <c r="U88" s="3">
        <v>8.6690000000000254</v>
      </c>
      <c r="V88" s="3">
        <v>8.6609999999999729</v>
      </c>
      <c r="W88" s="3">
        <v>8.6530000000000058</v>
      </c>
      <c r="X88" s="3">
        <v>8.605000000000004</v>
      </c>
      <c r="Y88" s="3">
        <v>8.6199999999999903</v>
      </c>
      <c r="Z88" s="3">
        <v>8.6310000000000002</v>
      </c>
      <c r="AA88" s="3">
        <v>8.6299999999999955</v>
      </c>
      <c r="AB88" s="3">
        <v>8.6200000000000045</v>
      </c>
      <c r="AC88" s="3">
        <v>8.5559999999999832</v>
      </c>
      <c r="AD88" s="3">
        <v>8.5370000000000346</v>
      </c>
      <c r="AE88" s="3">
        <v>8.5879999999999654</v>
      </c>
      <c r="AF88" s="3">
        <v>8.5870000000000175</v>
      </c>
      <c r="AG88" s="3">
        <v>8.5369999999999777</v>
      </c>
      <c r="AH88" s="3">
        <v>8.6020000000000039</v>
      </c>
      <c r="AI88" s="7">
        <f t="shared" si="4"/>
        <v>50.956135260230155</v>
      </c>
    </row>
    <row r="89" spans="1:35" x14ac:dyDescent="0.45">
      <c r="A89" s="1" t="s">
        <v>93</v>
      </c>
      <c r="B89" s="1">
        <v>2022</v>
      </c>
      <c r="C89" s="2">
        <v>44694</v>
      </c>
      <c r="D89" s="1" t="s">
        <v>72</v>
      </c>
      <c r="E89" s="1" t="s">
        <v>379</v>
      </c>
      <c r="F89" s="1" t="s">
        <v>440</v>
      </c>
      <c r="G89" s="1" t="s">
        <v>15</v>
      </c>
      <c r="H89" s="13">
        <f>(C89-VLOOKUP(F89,Riders!$A$2:$C$3501,2,FALSE))/365</f>
        <v>21.506849315068493</v>
      </c>
      <c r="I89" s="1">
        <v>5</v>
      </c>
      <c r="J89" s="111">
        <f t="shared" si="3"/>
        <v>2.4613310185185185E-3</v>
      </c>
      <c r="K89" s="3">
        <v>14.131</v>
      </c>
      <c r="L89" s="3">
        <v>8.9839999999999982</v>
      </c>
      <c r="M89" s="3">
        <v>8.4820000000000029</v>
      </c>
      <c r="N89" s="3">
        <v>8.269999999999996</v>
      </c>
      <c r="O89" s="3">
        <v>8.2600000000000051</v>
      </c>
      <c r="P89" s="3">
        <v>8.2979999999999947</v>
      </c>
      <c r="Q89" s="3">
        <v>8.369000000000014</v>
      </c>
      <c r="R89" s="3">
        <v>8.5049999999999812</v>
      </c>
      <c r="S89" s="3">
        <v>8.6219999999999999</v>
      </c>
      <c r="T89" s="3">
        <v>8.6269999999999953</v>
      </c>
      <c r="U89" s="3">
        <v>8.6210000000000093</v>
      </c>
      <c r="V89" s="3">
        <v>8.5840000000000032</v>
      </c>
      <c r="W89" s="3">
        <v>8.5219999999999914</v>
      </c>
      <c r="X89" s="3">
        <v>8.5110000000000099</v>
      </c>
      <c r="Y89" s="3">
        <v>8.5739999999999839</v>
      </c>
      <c r="Z89" s="3">
        <v>8.5460000000000207</v>
      </c>
      <c r="AA89" s="3">
        <v>8.632000000000005</v>
      </c>
      <c r="AB89" s="3">
        <v>8.7150000000000034</v>
      </c>
      <c r="AC89" s="3">
        <v>8.8419999999999845</v>
      </c>
      <c r="AD89" s="3">
        <v>8.828000000000003</v>
      </c>
      <c r="AE89" s="3">
        <v>8.9120000000000061</v>
      </c>
      <c r="AF89" s="3">
        <v>9.0150000000000148</v>
      </c>
      <c r="AG89" s="3">
        <v>8.9230000000000018</v>
      </c>
      <c r="AH89" s="3">
        <v>8.8859999999999673</v>
      </c>
      <c r="AI89" s="7">
        <f t="shared" si="4"/>
        <v>50.785529885873629</v>
      </c>
    </row>
    <row r="90" spans="1:35" x14ac:dyDescent="0.45">
      <c r="A90" s="1" t="s">
        <v>93</v>
      </c>
      <c r="B90" s="1">
        <v>2022</v>
      </c>
      <c r="C90" s="2">
        <v>44694</v>
      </c>
      <c r="D90" s="1" t="s">
        <v>72</v>
      </c>
      <c r="E90" s="1" t="s">
        <v>379</v>
      </c>
      <c r="F90" s="1" t="s">
        <v>432</v>
      </c>
      <c r="G90" s="1" t="s">
        <v>27</v>
      </c>
      <c r="H90" s="13">
        <f>(C90-VLOOKUP(F90,Riders!$A$2:$C$3501,2,FALSE))/365</f>
        <v>27.13150684931507</v>
      </c>
      <c r="I90" s="1">
        <v>6</v>
      </c>
      <c r="J90" s="111">
        <f t="shared" si="3"/>
        <v>2.466736111111111E-3</v>
      </c>
      <c r="K90" s="3">
        <v>14.425000000000001</v>
      </c>
      <c r="L90" s="3">
        <v>8.6989999999999981</v>
      </c>
      <c r="M90" s="3">
        <v>8.2240000000000002</v>
      </c>
      <c r="N90" s="3">
        <v>8.142000000000003</v>
      </c>
      <c r="O90" s="3">
        <v>8.2100000000000009</v>
      </c>
      <c r="P90" s="3">
        <v>8.3359999999999985</v>
      </c>
      <c r="Q90" s="3">
        <v>8.4049999999999869</v>
      </c>
      <c r="R90" s="3">
        <v>8.4509999999999934</v>
      </c>
      <c r="S90" s="3">
        <v>8.4700000000000273</v>
      </c>
      <c r="T90" s="3">
        <v>8.4889999999999901</v>
      </c>
      <c r="U90" s="3">
        <v>8.512999999999991</v>
      </c>
      <c r="V90" s="3">
        <v>8.5360000000000156</v>
      </c>
      <c r="W90" s="3">
        <v>8.5629999999999882</v>
      </c>
      <c r="X90" s="3">
        <v>8.605000000000004</v>
      </c>
      <c r="Y90" s="3">
        <v>8.6180000000000092</v>
      </c>
      <c r="Z90" s="3">
        <v>8.6869999999999834</v>
      </c>
      <c r="AA90" s="3">
        <v>8.7910000000000252</v>
      </c>
      <c r="AB90" s="3">
        <v>8.8489999999999895</v>
      </c>
      <c r="AC90" s="3">
        <v>8.929000000000002</v>
      </c>
      <c r="AD90" s="3">
        <v>8.9819999999999993</v>
      </c>
      <c r="AE90" s="3">
        <v>9.0069999999999766</v>
      </c>
      <c r="AF90" s="3">
        <v>9.0170000000000243</v>
      </c>
      <c r="AG90" s="3">
        <v>9.0809999999999889</v>
      </c>
      <c r="AH90" s="3">
        <v>9.09699999999998</v>
      </c>
      <c r="AI90" s="7">
        <f t="shared" si="4"/>
        <v>50.674249035781656</v>
      </c>
    </row>
    <row r="91" spans="1:35" x14ac:dyDescent="0.45">
      <c r="A91" s="1" t="s">
        <v>93</v>
      </c>
      <c r="B91" s="1">
        <v>2022</v>
      </c>
      <c r="C91" s="2">
        <v>44694</v>
      </c>
      <c r="D91" s="1" t="s">
        <v>72</v>
      </c>
      <c r="E91" s="1" t="s">
        <v>379</v>
      </c>
      <c r="F91" s="1" t="s">
        <v>613</v>
      </c>
      <c r="G91" s="1" t="s">
        <v>27</v>
      </c>
      <c r="H91" s="13">
        <f>(C91-VLOOKUP(F91,Riders!$A$2:$C$3501,2,FALSE))/365</f>
        <v>20.076712328767123</v>
      </c>
      <c r="I91" s="1">
        <v>7</v>
      </c>
      <c r="J91" s="111">
        <f t="shared" si="3"/>
        <v>2.4858101851851851E-3</v>
      </c>
      <c r="K91" s="3">
        <v>14.590999999999999</v>
      </c>
      <c r="L91" s="3">
        <v>8.418000000000001</v>
      </c>
      <c r="M91" s="3">
        <v>8.1810000000000009</v>
      </c>
      <c r="N91" s="3">
        <v>8.1410000000000018</v>
      </c>
      <c r="O91" s="3">
        <v>8.2409999999999997</v>
      </c>
      <c r="P91" s="3">
        <v>8.2919999999999945</v>
      </c>
      <c r="Q91" s="3">
        <v>8.4160000000000039</v>
      </c>
      <c r="R91" s="3">
        <v>8.487000000000009</v>
      </c>
      <c r="S91" s="3">
        <v>8.5959999999999894</v>
      </c>
      <c r="T91" s="3">
        <v>8.7550000000000097</v>
      </c>
      <c r="U91" s="3">
        <v>8.8059999999999974</v>
      </c>
      <c r="V91" s="3">
        <v>8.7620000000000005</v>
      </c>
      <c r="W91" s="3">
        <v>8.7749999999999915</v>
      </c>
      <c r="X91" s="3">
        <v>8.8190000000000168</v>
      </c>
      <c r="Y91" s="3">
        <v>8.8659999999999712</v>
      </c>
      <c r="Z91" s="3">
        <v>8.8850000000000193</v>
      </c>
      <c r="AA91" s="3">
        <v>8.9569999999999936</v>
      </c>
      <c r="AB91" s="3">
        <v>8.929000000000002</v>
      </c>
      <c r="AC91" s="3">
        <v>8.9979999999999905</v>
      </c>
      <c r="AD91" s="3">
        <v>8.9929999999999666</v>
      </c>
      <c r="AE91" s="3">
        <v>8.9780000000000371</v>
      </c>
      <c r="AF91" s="3">
        <v>8.9619999999999891</v>
      </c>
      <c r="AG91" s="3">
        <v>8.9470000000000027</v>
      </c>
      <c r="AH91" s="3">
        <v>8.9790000000000134</v>
      </c>
      <c r="AI91" s="7">
        <f t="shared" si="4"/>
        <v>50.285416298062145</v>
      </c>
    </row>
    <row r="92" spans="1:35" x14ac:dyDescent="0.45">
      <c r="A92" s="1" t="s">
        <v>93</v>
      </c>
      <c r="B92" s="1">
        <v>2022</v>
      </c>
      <c r="C92" s="2">
        <v>44694</v>
      </c>
      <c r="D92" s="1" t="s">
        <v>72</v>
      </c>
      <c r="E92" s="1" t="s">
        <v>379</v>
      </c>
      <c r="F92" s="1" t="s">
        <v>466</v>
      </c>
      <c r="G92" s="1" t="s">
        <v>38</v>
      </c>
      <c r="H92" s="13">
        <f>(C92-VLOOKUP(F92,Riders!$A$2:$C$3501,2,FALSE))/365</f>
        <v>25.884931506849316</v>
      </c>
      <c r="I92" s="1">
        <v>8</v>
      </c>
      <c r="J92" s="111">
        <f t="shared" si="3"/>
        <v>2.5003356481481482E-3</v>
      </c>
      <c r="K92" s="3">
        <v>14.228999999999999</v>
      </c>
      <c r="L92" s="3">
        <v>8.5450000000000017</v>
      </c>
      <c r="M92" s="3">
        <v>8.5440000000000005</v>
      </c>
      <c r="N92" s="3">
        <v>8.6249999999999964</v>
      </c>
      <c r="O92" s="3">
        <v>8.7040000000000006</v>
      </c>
      <c r="P92" s="3">
        <v>8.8170000000000002</v>
      </c>
      <c r="Q92" s="3">
        <v>8.8330000000000126</v>
      </c>
      <c r="R92" s="3">
        <v>8.7789999999999964</v>
      </c>
      <c r="S92" s="3">
        <v>8.7930000000000064</v>
      </c>
      <c r="T92" s="3">
        <v>8.7859999999999872</v>
      </c>
      <c r="U92" s="3">
        <v>8.7530000000000001</v>
      </c>
      <c r="V92" s="3">
        <v>8.7299999999999898</v>
      </c>
      <c r="W92" s="3">
        <v>8.75</v>
      </c>
      <c r="X92" s="3">
        <v>8.7490000000000094</v>
      </c>
      <c r="Y92" s="3">
        <v>8.7970000000000255</v>
      </c>
      <c r="Z92" s="3">
        <v>8.7749999999999773</v>
      </c>
      <c r="AA92" s="3">
        <v>8.7319999999999993</v>
      </c>
      <c r="AB92" s="3">
        <v>8.6490000000000293</v>
      </c>
      <c r="AC92" s="3">
        <v>8.7059999999999604</v>
      </c>
      <c r="AD92" s="3">
        <v>8.7919999999999732</v>
      </c>
      <c r="AE92" s="3">
        <v>8.863000000000028</v>
      </c>
      <c r="AF92" s="3">
        <v>8.9420000000000073</v>
      </c>
      <c r="AG92" s="3">
        <v>9.0620000000000118</v>
      </c>
      <c r="AH92" s="3">
        <v>9.0739999999999839</v>
      </c>
      <c r="AI92" s="7">
        <f t="shared" si="4"/>
        <v>49.993287938193482</v>
      </c>
    </row>
    <row r="93" spans="1:35" x14ac:dyDescent="0.45">
      <c r="A93" s="1" t="s">
        <v>93</v>
      </c>
      <c r="B93" s="1">
        <v>2022</v>
      </c>
      <c r="C93" s="2">
        <v>44694</v>
      </c>
      <c r="D93" s="1" t="s">
        <v>72</v>
      </c>
      <c r="E93" s="1" t="s">
        <v>379</v>
      </c>
      <c r="F93" s="1" t="s">
        <v>489</v>
      </c>
      <c r="G93" s="1" t="s">
        <v>232</v>
      </c>
      <c r="H93" s="13">
        <f>(C93-VLOOKUP(F93,Riders!$A$2:$C$3501,2,FALSE))/365</f>
        <v>23.172602739726027</v>
      </c>
      <c r="I93" s="1">
        <v>9</v>
      </c>
      <c r="J93" s="111">
        <f t="shared" si="3"/>
        <v>2.5077083333333336E-3</v>
      </c>
      <c r="K93" s="3">
        <v>14.445</v>
      </c>
      <c r="L93" s="3">
        <v>8.6879999999999988</v>
      </c>
      <c r="M93" s="3">
        <v>8.2959999999999994</v>
      </c>
      <c r="N93" s="3">
        <v>8.3780000000000037</v>
      </c>
      <c r="O93" s="3">
        <v>8.5210000000000008</v>
      </c>
      <c r="P93" s="3">
        <v>8.5829999999999984</v>
      </c>
      <c r="Q93" s="3">
        <v>8.6349999999999909</v>
      </c>
      <c r="R93" s="3">
        <v>8.7680000000000007</v>
      </c>
      <c r="S93" s="3">
        <v>8.7560000000000144</v>
      </c>
      <c r="T93" s="3">
        <v>8.7749999999999773</v>
      </c>
      <c r="U93" s="3">
        <v>8.7750000000000057</v>
      </c>
      <c r="V93" s="3">
        <v>8.8700000000000188</v>
      </c>
      <c r="W93" s="3">
        <v>8.8310000000000173</v>
      </c>
      <c r="X93" s="3">
        <v>8.8199999999999648</v>
      </c>
      <c r="Y93" s="3">
        <v>8.8439999999999941</v>
      </c>
      <c r="Z93" s="3">
        <v>8.9130000000000109</v>
      </c>
      <c r="AA93" s="3">
        <v>8.8870000000000005</v>
      </c>
      <c r="AB93" s="3">
        <v>8.9180000000000064</v>
      </c>
      <c r="AC93" s="3">
        <v>8.9390000000000214</v>
      </c>
      <c r="AD93" s="3">
        <v>8.97199999999998</v>
      </c>
      <c r="AE93" s="3">
        <v>8.9630000000000223</v>
      </c>
      <c r="AF93" s="3">
        <v>9.0249999999999773</v>
      </c>
      <c r="AG93" s="3">
        <v>9.0010000000000048</v>
      </c>
      <c r="AH93" s="3">
        <v>9.0630000000000166</v>
      </c>
      <c r="AI93" s="7">
        <f t="shared" si="4"/>
        <v>49.846307219406825</v>
      </c>
    </row>
    <row r="94" spans="1:35" x14ac:dyDescent="0.45">
      <c r="A94" s="1" t="s">
        <v>93</v>
      </c>
      <c r="B94" s="1">
        <v>2022</v>
      </c>
      <c r="C94" s="2">
        <v>44694</v>
      </c>
      <c r="D94" s="1" t="s">
        <v>72</v>
      </c>
      <c r="E94" s="1" t="s">
        <v>379</v>
      </c>
      <c r="F94" s="1" t="s">
        <v>439</v>
      </c>
      <c r="G94" s="1" t="s">
        <v>67</v>
      </c>
      <c r="H94" s="13">
        <f>(C94-VLOOKUP(F94,Riders!$A$2:$C$3501,2,FALSE))/365</f>
        <v>28.361643835616437</v>
      </c>
      <c r="I94" s="1">
        <v>10</v>
      </c>
      <c r="J94" s="111">
        <f t="shared" si="3"/>
        <v>2.5087268518518518E-3</v>
      </c>
      <c r="K94" s="3">
        <v>14.141</v>
      </c>
      <c r="L94" s="3">
        <v>8.7219999999999995</v>
      </c>
      <c r="M94" s="3">
        <v>8.5090000000000003</v>
      </c>
      <c r="N94" s="3">
        <v>8.5889999999999986</v>
      </c>
      <c r="O94" s="3">
        <v>8.6480000000000032</v>
      </c>
      <c r="P94" s="3">
        <v>8.6729999999999947</v>
      </c>
      <c r="Q94" s="3">
        <v>8.7060000000000031</v>
      </c>
      <c r="R94" s="3">
        <v>8.7489999999999952</v>
      </c>
      <c r="S94" s="3">
        <v>8.8070000000000022</v>
      </c>
      <c r="T94" s="3">
        <v>8.8239999999999981</v>
      </c>
      <c r="U94" s="3">
        <v>8.8580000000000183</v>
      </c>
      <c r="V94" s="3">
        <v>8.8819999999999766</v>
      </c>
      <c r="W94" s="3">
        <v>8.9240000000000066</v>
      </c>
      <c r="X94" s="3">
        <v>8.9260000000000019</v>
      </c>
      <c r="Y94" s="3">
        <v>8.9309999999999832</v>
      </c>
      <c r="Z94" s="3">
        <v>8.8820000000000334</v>
      </c>
      <c r="AA94" s="3">
        <v>8.8659999999999854</v>
      </c>
      <c r="AB94" s="3">
        <v>8.8689999999999998</v>
      </c>
      <c r="AC94" s="3">
        <v>8.9069999999999823</v>
      </c>
      <c r="AD94" s="3">
        <v>8.910000000000025</v>
      </c>
      <c r="AE94" s="3">
        <v>8.9519999999999982</v>
      </c>
      <c r="AF94" s="3">
        <v>8.9529999999999745</v>
      </c>
      <c r="AG94" s="3">
        <v>8.8260000000000218</v>
      </c>
      <c r="AH94" s="3">
        <v>8.6999999999999886</v>
      </c>
      <c r="AI94" s="7">
        <f t="shared" si="4"/>
        <v>49.82607010712605</v>
      </c>
    </row>
    <row r="95" spans="1:35" x14ac:dyDescent="0.45">
      <c r="A95" s="1" t="s">
        <v>93</v>
      </c>
      <c r="B95" s="1">
        <v>2022</v>
      </c>
      <c r="C95" s="2">
        <v>44694</v>
      </c>
      <c r="D95" s="1" t="s">
        <v>72</v>
      </c>
      <c r="E95" s="1" t="s">
        <v>379</v>
      </c>
      <c r="F95" s="1" t="s">
        <v>611</v>
      </c>
      <c r="G95" s="1" t="s">
        <v>38</v>
      </c>
      <c r="H95" s="13">
        <f>(C95-VLOOKUP(F95,Riders!$A$2:$C$3501,2,FALSE))/365</f>
        <v>24.854794520547944</v>
      </c>
      <c r="I95" s="1">
        <v>11</v>
      </c>
      <c r="J95" s="111">
        <f t="shared" si="3"/>
        <v>2.5592245370370374E-3</v>
      </c>
      <c r="K95" s="3">
        <v>14.61</v>
      </c>
      <c r="L95" s="3">
        <v>8.7910000000000004</v>
      </c>
      <c r="M95" s="3">
        <v>8.4969999999999999</v>
      </c>
      <c r="N95" s="3">
        <v>8.5139999999999993</v>
      </c>
      <c r="O95" s="3">
        <v>8.6540000000000035</v>
      </c>
      <c r="P95" s="3">
        <v>8.8769999999999953</v>
      </c>
      <c r="Q95" s="3">
        <v>8.9900000000000091</v>
      </c>
      <c r="R95" s="3">
        <v>8.9959999999999951</v>
      </c>
      <c r="S95" s="3">
        <v>9.1289999999999907</v>
      </c>
      <c r="T95" s="3">
        <v>9.105000000000004</v>
      </c>
      <c r="U95" s="3">
        <v>9.1039999999999992</v>
      </c>
      <c r="V95" s="3">
        <v>9.0999999999999943</v>
      </c>
      <c r="W95" s="3">
        <v>9.0660000000000309</v>
      </c>
      <c r="X95" s="3">
        <v>9.0589999999999691</v>
      </c>
      <c r="Y95" s="3">
        <v>9.0320000000000107</v>
      </c>
      <c r="Z95" s="3">
        <v>8.9720000000000084</v>
      </c>
      <c r="AA95" s="3">
        <v>9.0739999999999839</v>
      </c>
      <c r="AB95" s="3">
        <v>9.0320000000000107</v>
      </c>
      <c r="AC95" s="3">
        <v>9.092000000000013</v>
      </c>
      <c r="AD95" s="3">
        <v>9.1409999999999627</v>
      </c>
      <c r="AE95" s="3">
        <v>9.2040000000000077</v>
      </c>
      <c r="AF95" s="3">
        <v>9.1150000000000091</v>
      </c>
      <c r="AG95" s="3">
        <v>9.0240000000000009</v>
      </c>
      <c r="AH95" s="3">
        <v>8.9390000000000214</v>
      </c>
      <c r="AI95" s="7">
        <f t="shared" si="4"/>
        <v>48.842920263932662</v>
      </c>
    </row>
    <row r="96" spans="1:35" x14ac:dyDescent="0.45">
      <c r="A96" s="1" t="s">
        <v>93</v>
      </c>
      <c r="B96" s="1">
        <v>2022</v>
      </c>
      <c r="C96" s="2">
        <v>44694</v>
      </c>
      <c r="D96" s="1" t="s">
        <v>72</v>
      </c>
      <c r="E96" s="1" t="s">
        <v>379</v>
      </c>
      <c r="F96" s="1" t="s">
        <v>288</v>
      </c>
      <c r="G96" s="1" t="s">
        <v>264</v>
      </c>
      <c r="H96" s="13">
        <f>(C96-VLOOKUP(F96,Riders!$A$2:$C$3501,2,FALSE))/365</f>
        <v>20.449315068493149</v>
      </c>
      <c r="I96" s="1">
        <v>12</v>
      </c>
      <c r="J96" s="111">
        <f t="shared" si="3"/>
        <v>2.6294791666666667E-3</v>
      </c>
      <c r="K96" s="3">
        <v>14.678000000000001</v>
      </c>
      <c r="L96" s="3">
        <v>9.16</v>
      </c>
      <c r="M96" s="3">
        <v>8.9519999999999982</v>
      </c>
      <c r="N96" s="3">
        <v>9.0429999999999993</v>
      </c>
      <c r="O96" s="3">
        <v>9.0859999999999985</v>
      </c>
      <c r="P96" s="3">
        <v>9.0930000000000106</v>
      </c>
      <c r="Q96" s="3">
        <v>9.1249999999999929</v>
      </c>
      <c r="R96" s="3">
        <v>9.1279999999999859</v>
      </c>
      <c r="S96" s="3">
        <v>9.1910000000000167</v>
      </c>
      <c r="T96" s="3">
        <v>9.2019999999999982</v>
      </c>
      <c r="U96" s="3">
        <v>9.2259999999999991</v>
      </c>
      <c r="V96" s="3">
        <v>9.1899999999999977</v>
      </c>
      <c r="W96" s="3">
        <v>9.2090000000000032</v>
      </c>
      <c r="X96" s="3">
        <v>9.2590000000000003</v>
      </c>
      <c r="Y96" s="3">
        <v>9.3810000000000002</v>
      </c>
      <c r="Z96" s="3">
        <v>9.3700000000000045</v>
      </c>
      <c r="AA96" s="3">
        <v>9.3719999999999857</v>
      </c>
      <c r="AB96" s="3">
        <v>9.4089999999999918</v>
      </c>
      <c r="AC96" s="3">
        <v>9.4180000000000064</v>
      </c>
      <c r="AD96" s="3">
        <v>9.3449999999999989</v>
      </c>
      <c r="AE96" s="3">
        <v>9.3830000000000098</v>
      </c>
      <c r="AF96" s="3">
        <v>9.34699999999998</v>
      </c>
      <c r="AG96" s="3">
        <v>9.313000000000045</v>
      </c>
      <c r="AH96" s="3">
        <v>9.3069999999999879</v>
      </c>
      <c r="AI96" s="7">
        <f t="shared" si="4"/>
        <v>47.537931307689256</v>
      </c>
    </row>
    <row r="97" spans="1:35" x14ac:dyDescent="0.45">
      <c r="A97" s="1" t="s">
        <v>93</v>
      </c>
      <c r="B97" s="1">
        <v>2022</v>
      </c>
      <c r="C97" s="2">
        <v>44694</v>
      </c>
      <c r="D97" s="1" t="s">
        <v>72</v>
      </c>
      <c r="E97" s="1" t="s">
        <v>379</v>
      </c>
      <c r="F97" s="1" t="s">
        <v>490</v>
      </c>
      <c r="G97" s="1" t="s">
        <v>44</v>
      </c>
      <c r="H97" s="13">
        <f>(C97-VLOOKUP(F97,Riders!$A$2:$C$3501,2,FALSE))/365</f>
        <v>19.350684931506848</v>
      </c>
      <c r="I97" s="1">
        <v>13</v>
      </c>
      <c r="J97" s="111">
        <f t="shared" si="3"/>
        <v>2.7081597222222225E-3</v>
      </c>
      <c r="K97" s="3">
        <v>15.265000000000001</v>
      </c>
      <c r="L97" s="3">
        <v>9.1319999999999979</v>
      </c>
      <c r="M97" s="3">
        <v>8.7370000000000019</v>
      </c>
      <c r="N97" s="3">
        <v>8.7090000000000032</v>
      </c>
      <c r="O97" s="3">
        <v>8.7749999999999986</v>
      </c>
      <c r="P97" s="3">
        <v>8.8689999999999998</v>
      </c>
      <c r="Q97" s="3">
        <v>8.9679999999999964</v>
      </c>
      <c r="R97" s="3">
        <v>9.0880000000000081</v>
      </c>
      <c r="S97" s="3">
        <v>9.2450000000000045</v>
      </c>
      <c r="T97" s="3">
        <v>9.4099999999999682</v>
      </c>
      <c r="U97" s="3">
        <v>9.5360000000000156</v>
      </c>
      <c r="V97" s="3">
        <v>9.7049999999999983</v>
      </c>
      <c r="W97" s="3">
        <v>9.7560000000000286</v>
      </c>
      <c r="X97" s="3">
        <v>9.7999999999999829</v>
      </c>
      <c r="Y97" s="3">
        <v>9.8449999999999989</v>
      </c>
      <c r="Z97" s="3">
        <v>9.8410000000000082</v>
      </c>
      <c r="AA97" s="3">
        <v>9.8169999999999789</v>
      </c>
      <c r="AB97" s="3">
        <v>9.8550000000000466</v>
      </c>
      <c r="AC97" s="3">
        <v>9.8709999999999525</v>
      </c>
      <c r="AD97" s="3">
        <v>9.9320000000000448</v>
      </c>
      <c r="AE97" s="3">
        <v>9.9189999999999827</v>
      </c>
      <c r="AF97" s="3">
        <v>9.9329999999999643</v>
      </c>
      <c r="AG97" s="3">
        <v>9.896000000000015</v>
      </c>
      <c r="AH97" s="3">
        <v>10.081000000000017</v>
      </c>
      <c r="AI97" s="7">
        <f t="shared" si="4"/>
        <v>46.156804923392521</v>
      </c>
    </row>
    <row r="98" spans="1:35" x14ac:dyDescent="0.45">
      <c r="A98" s="23" t="s">
        <v>93</v>
      </c>
      <c r="B98" s="23">
        <v>2022</v>
      </c>
      <c r="C98" s="26">
        <v>44694</v>
      </c>
      <c r="D98" s="23" t="s">
        <v>72</v>
      </c>
      <c r="E98" s="23" t="s">
        <v>205</v>
      </c>
      <c r="F98" s="23" t="s">
        <v>425</v>
      </c>
      <c r="G98" s="23" t="s">
        <v>36</v>
      </c>
      <c r="H98" s="13">
        <f>(C98-VLOOKUP(F98,Riders!$A$2:$C$3501,2,FALSE))/365</f>
        <v>22.863013698630137</v>
      </c>
      <c r="I98" s="23">
        <v>1</v>
      </c>
      <c r="J98" s="111">
        <f t="shared" si="3"/>
        <v>2.4227314814814814E-3</v>
      </c>
      <c r="K98" s="3">
        <v>14.134</v>
      </c>
      <c r="L98" s="3">
        <v>8.5180000000000007</v>
      </c>
      <c r="M98" s="3">
        <v>8.1829999999999998</v>
      </c>
      <c r="N98" s="3">
        <v>8.1779999999999973</v>
      </c>
      <c r="O98" s="3">
        <v>8.2330000000000041</v>
      </c>
      <c r="P98" s="3">
        <v>8.2419999999999973</v>
      </c>
      <c r="Q98" s="3">
        <v>8.3050000000000068</v>
      </c>
      <c r="R98" s="3">
        <v>8.296999999999997</v>
      </c>
      <c r="S98" s="3">
        <v>8.3819999999999908</v>
      </c>
      <c r="T98" s="3">
        <v>8.436000000000007</v>
      </c>
      <c r="U98" s="3">
        <v>8.4799999999999898</v>
      </c>
      <c r="V98" s="3">
        <v>8.4849999999999994</v>
      </c>
      <c r="W98" s="3">
        <v>8.4760000000000133</v>
      </c>
      <c r="X98" s="3">
        <v>8.4879999999999995</v>
      </c>
      <c r="Y98" s="3">
        <v>8.4429999999999978</v>
      </c>
      <c r="Z98" s="3">
        <v>8.4540000000000077</v>
      </c>
      <c r="AA98" s="3">
        <v>8.5310000000000059</v>
      </c>
      <c r="AB98" s="3">
        <v>8.6059999999999945</v>
      </c>
      <c r="AC98" s="3">
        <v>8.6700000000000159</v>
      </c>
      <c r="AD98" s="3">
        <v>8.7220000000000084</v>
      </c>
      <c r="AE98" s="3">
        <v>8.7639999999999816</v>
      </c>
      <c r="AF98" s="3">
        <v>8.7629999999999484</v>
      </c>
      <c r="AG98" s="3">
        <v>8.7660000000000196</v>
      </c>
      <c r="AH98" s="3">
        <v>8.7680000000000007</v>
      </c>
      <c r="AI98" s="7">
        <f t="shared" si="4"/>
        <v>51.594657086621702</v>
      </c>
    </row>
    <row r="99" spans="1:35" x14ac:dyDescent="0.45">
      <c r="A99" s="23" t="s">
        <v>93</v>
      </c>
      <c r="B99" s="23">
        <v>2022</v>
      </c>
      <c r="C99" s="26">
        <v>44694</v>
      </c>
      <c r="D99" s="23" t="s">
        <v>72</v>
      </c>
      <c r="E99" s="23" t="s">
        <v>205</v>
      </c>
      <c r="F99" s="23" t="s">
        <v>612</v>
      </c>
      <c r="G99" s="23" t="s">
        <v>53</v>
      </c>
      <c r="H99" s="13">
        <f>(C99-VLOOKUP(F99,Riders!$A$2:$C$3501,2,FALSE))/365</f>
        <v>35.175342465753424</v>
      </c>
      <c r="I99" s="23">
        <v>2</v>
      </c>
      <c r="J99" s="111">
        <f t="shared" si="3"/>
        <v>2.4561342592592595E-3</v>
      </c>
      <c r="K99" s="3">
        <v>14.89</v>
      </c>
      <c r="L99" s="3">
        <v>8.7669999999999995</v>
      </c>
      <c r="M99" s="3">
        <v>8.3469999999999978</v>
      </c>
      <c r="N99" s="3">
        <v>8.3109999999999999</v>
      </c>
      <c r="O99" s="3">
        <v>8.3910000000000053</v>
      </c>
      <c r="P99" s="3">
        <v>8.4799999999999969</v>
      </c>
      <c r="Q99" s="3">
        <v>8.4849999999999923</v>
      </c>
      <c r="R99" s="3">
        <v>8.527000000000001</v>
      </c>
      <c r="S99" s="3">
        <v>8.467000000000013</v>
      </c>
      <c r="T99" s="3">
        <v>8.4679999999999893</v>
      </c>
      <c r="U99" s="3">
        <v>8.4109999999999872</v>
      </c>
      <c r="V99" s="3">
        <v>8.4720000000000084</v>
      </c>
      <c r="W99" s="3">
        <v>8.4899999999999949</v>
      </c>
      <c r="X99" s="3">
        <v>8.5310000000000485</v>
      </c>
      <c r="Y99" s="3">
        <v>8.5469999999999402</v>
      </c>
      <c r="Z99" s="3">
        <v>8.5610000000000355</v>
      </c>
      <c r="AA99" s="3">
        <v>8.5489999999999782</v>
      </c>
      <c r="AB99" s="3">
        <v>8.5949999999999989</v>
      </c>
      <c r="AC99" s="3">
        <v>8.6290000000000191</v>
      </c>
      <c r="AD99" s="3">
        <v>8.7349999999999852</v>
      </c>
      <c r="AE99" s="3">
        <v>8.7420000000000186</v>
      </c>
      <c r="AF99" s="3">
        <v>8.83299999999997</v>
      </c>
      <c r="AG99" s="3">
        <v>8.9650000000000318</v>
      </c>
      <c r="AH99" s="3">
        <v>9.0169999999999959</v>
      </c>
      <c r="AI99" s="7">
        <f t="shared" si="4"/>
        <v>50.892983365534135</v>
      </c>
    </row>
    <row r="100" spans="1:35" x14ac:dyDescent="0.45">
      <c r="A100" s="10" t="s">
        <v>93</v>
      </c>
      <c r="B100" s="10">
        <v>2022</v>
      </c>
      <c r="C100" s="25">
        <v>44694</v>
      </c>
      <c r="D100" s="10" t="s">
        <v>72</v>
      </c>
      <c r="E100" s="10" t="s">
        <v>206</v>
      </c>
      <c r="F100" s="10" t="s">
        <v>434</v>
      </c>
      <c r="G100" s="10" t="s">
        <v>53</v>
      </c>
      <c r="H100" s="13">
        <f>(C100-VLOOKUP(F100,Riders!$A$2:$C$3501,2,FALSE))/365</f>
        <v>22.208219178082192</v>
      </c>
      <c r="I100" s="10">
        <v>3</v>
      </c>
      <c r="J100" s="111">
        <f t="shared" si="3"/>
        <v>2.4528240740740738E-3</v>
      </c>
      <c r="K100" s="3">
        <v>14.003</v>
      </c>
      <c r="L100" s="3">
        <v>8.6140000000000008</v>
      </c>
      <c r="M100" s="3">
        <v>8.4969999999999999</v>
      </c>
      <c r="N100" s="3">
        <v>8.5449999999999982</v>
      </c>
      <c r="O100" s="3">
        <v>8.5889999999999986</v>
      </c>
      <c r="P100" s="3">
        <v>8.6679999999999993</v>
      </c>
      <c r="Q100" s="3">
        <v>8.7070000000000078</v>
      </c>
      <c r="R100" s="3">
        <v>8.7669999999999959</v>
      </c>
      <c r="S100" s="3">
        <v>8.7130000000000081</v>
      </c>
      <c r="T100" s="3">
        <v>8.6739999999999782</v>
      </c>
      <c r="U100" s="3">
        <v>8.7090000000000316</v>
      </c>
      <c r="V100" s="3">
        <v>8.6899999999999693</v>
      </c>
      <c r="W100" s="3">
        <v>8.5499999999999972</v>
      </c>
      <c r="X100" s="3">
        <v>8.5420000000000158</v>
      </c>
      <c r="Y100" s="3">
        <v>8.4799999999999898</v>
      </c>
      <c r="Z100" s="3">
        <v>8.4310000000000116</v>
      </c>
      <c r="AA100" s="3">
        <v>8.4679999999999893</v>
      </c>
      <c r="AB100" s="3">
        <v>8.4499999999999886</v>
      </c>
      <c r="AC100" s="3">
        <v>8.5099999999999909</v>
      </c>
      <c r="AD100" s="3">
        <v>8.5450000000000159</v>
      </c>
      <c r="AE100" s="3">
        <v>8.6320000000000334</v>
      </c>
      <c r="AF100" s="3">
        <v>8.6779999999999973</v>
      </c>
      <c r="AG100" s="3">
        <v>8.6979999999999791</v>
      </c>
      <c r="AH100" s="3">
        <v>8.7639999999999816</v>
      </c>
      <c r="AI100" s="7">
        <f t="shared" si="4"/>
        <v>50.961665502727399</v>
      </c>
    </row>
    <row r="101" spans="1:35" x14ac:dyDescent="0.45">
      <c r="A101" s="10" t="s">
        <v>93</v>
      </c>
      <c r="B101" s="10">
        <v>2022</v>
      </c>
      <c r="C101" s="25">
        <v>44694</v>
      </c>
      <c r="D101" s="10" t="s">
        <v>72</v>
      </c>
      <c r="E101" s="10" t="s">
        <v>206</v>
      </c>
      <c r="F101" s="10" t="s">
        <v>424</v>
      </c>
      <c r="G101" s="10" t="s">
        <v>36</v>
      </c>
      <c r="H101" s="13">
        <f>(C101-VLOOKUP(F101,Riders!$A$2:$C$3501,2,FALSE))/365</f>
        <v>27.079452054794519</v>
      </c>
      <c r="I101" s="10">
        <v>4</v>
      </c>
      <c r="J101" s="111">
        <f t="shared" si="3"/>
        <v>2.502789351851852E-3</v>
      </c>
      <c r="K101" s="3">
        <v>14.257999999999999</v>
      </c>
      <c r="L101" s="3">
        <v>8.9220000000000006</v>
      </c>
      <c r="M101" s="3">
        <v>8.5960000000000001</v>
      </c>
      <c r="N101" s="3">
        <v>8.5479999999999983</v>
      </c>
      <c r="O101" s="3">
        <v>8.5500000000000043</v>
      </c>
      <c r="P101" s="3">
        <v>8.6089999999999947</v>
      </c>
      <c r="Q101" s="3">
        <v>8.6360000000000028</v>
      </c>
      <c r="R101" s="3">
        <v>8.6800000000000068</v>
      </c>
      <c r="S101" s="3">
        <v>8.6119999999999948</v>
      </c>
      <c r="T101" s="3">
        <v>8.6910000000000025</v>
      </c>
      <c r="U101" s="3">
        <v>8.6360000000000099</v>
      </c>
      <c r="V101" s="3">
        <v>8.7059999999999889</v>
      </c>
      <c r="W101" s="3">
        <v>8.6989999999999981</v>
      </c>
      <c r="X101" s="3">
        <v>8.7200000000000131</v>
      </c>
      <c r="Y101" s="3">
        <v>8.6979999999999649</v>
      </c>
      <c r="Z101" s="3">
        <v>8.7810000000000343</v>
      </c>
      <c r="AA101" s="3">
        <v>8.7409999999999854</v>
      </c>
      <c r="AB101" s="3">
        <v>8.8329999999999984</v>
      </c>
      <c r="AC101" s="3">
        <v>8.8480000000000132</v>
      </c>
      <c r="AD101" s="3">
        <v>8.9509999999999934</v>
      </c>
      <c r="AE101" s="3">
        <v>8.9679999999999893</v>
      </c>
      <c r="AF101" s="3">
        <v>9.1139999999999759</v>
      </c>
      <c r="AG101" s="3">
        <v>9.1520000000000152</v>
      </c>
      <c r="AH101" s="3">
        <v>9.29200000000003</v>
      </c>
      <c r="AI101" s="7">
        <f t="shared" si="4"/>
        <v>49.944275137462363</v>
      </c>
    </row>
    <row r="102" spans="1:35" x14ac:dyDescent="0.45">
      <c r="A102" s="1" t="s">
        <v>102</v>
      </c>
      <c r="B102" s="1">
        <v>2022</v>
      </c>
      <c r="C102" s="2">
        <v>44674</v>
      </c>
      <c r="D102" s="1" t="s">
        <v>72</v>
      </c>
      <c r="E102" s="3" t="s">
        <v>379</v>
      </c>
      <c r="F102" s="3" t="s">
        <v>460</v>
      </c>
      <c r="G102" s="3" t="s">
        <v>15</v>
      </c>
      <c r="H102" s="13">
        <f>(C102-VLOOKUP(F102,Riders!$A$2:$C$3501,2,FALSE))/365</f>
        <v>28.783561643835615</v>
      </c>
      <c r="I102" s="3">
        <v>1</v>
      </c>
      <c r="J102" s="111">
        <f t="shared" si="3"/>
        <v>2.366585648148148E-3</v>
      </c>
      <c r="K102" s="3">
        <v>14.375</v>
      </c>
      <c r="L102" s="3">
        <v>8.8030000000000008</v>
      </c>
      <c r="M102" s="3">
        <v>8.3320000000000007</v>
      </c>
      <c r="N102" s="3">
        <v>8.157</v>
      </c>
      <c r="O102" s="3">
        <v>8.1839999999999975</v>
      </c>
      <c r="P102" s="3">
        <v>8.1750000000000043</v>
      </c>
      <c r="Q102" s="3">
        <v>8.1829999999999998</v>
      </c>
      <c r="R102" s="3">
        <v>8.1440000000000055</v>
      </c>
      <c r="S102" s="3">
        <v>8.159000000000006</v>
      </c>
      <c r="T102" s="3">
        <v>8.1409999999999769</v>
      </c>
      <c r="U102" s="3">
        <v>8.1510000000000105</v>
      </c>
      <c r="V102" s="3">
        <v>8.1899999999999977</v>
      </c>
      <c r="W102" s="3">
        <v>8.2179999999999893</v>
      </c>
      <c r="X102" s="3">
        <v>8.2580000000000098</v>
      </c>
      <c r="Y102" s="3">
        <v>8.2939999999999827</v>
      </c>
      <c r="Z102" s="3">
        <v>8.2420000000000186</v>
      </c>
      <c r="AA102" s="3">
        <v>8.2400000000000091</v>
      </c>
      <c r="AB102" s="3">
        <v>8.2169999999999845</v>
      </c>
      <c r="AC102" s="3">
        <v>8.2480000000000189</v>
      </c>
      <c r="AD102" s="3">
        <v>8.2499999999999716</v>
      </c>
      <c r="AE102" s="3">
        <v>8.3170000000000073</v>
      </c>
      <c r="AF102" s="3">
        <v>8.3530000000000086</v>
      </c>
      <c r="AG102" s="3">
        <v>8.4130000000000109</v>
      </c>
      <c r="AH102" s="3">
        <v>8.4289999999999736</v>
      </c>
      <c r="AI102" s="7">
        <f t="shared" si="4"/>
        <v>52.818709560675494</v>
      </c>
    </row>
    <row r="103" spans="1:35" x14ac:dyDescent="0.45">
      <c r="A103" s="1" t="s">
        <v>102</v>
      </c>
      <c r="B103" s="1">
        <v>2022</v>
      </c>
      <c r="C103" s="2">
        <v>44674</v>
      </c>
      <c r="D103" s="1" t="s">
        <v>72</v>
      </c>
      <c r="E103" s="3" t="s">
        <v>379</v>
      </c>
      <c r="F103" s="3" t="s">
        <v>459</v>
      </c>
      <c r="G103" s="3" t="s">
        <v>15</v>
      </c>
      <c r="H103" s="13">
        <f>(C103-VLOOKUP(F103,Riders!$A$2:$C$3501,2,FALSE))/365</f>
        <v>23.438356164383563</v>
      </c>
      <c r="I103" s="3">
        <v>2</v>
      </c>
      <c r="J103" s="111">
        <f t="shared" si="3"/>
        <v>2.3691782407407407E-3</v>
      </c>
      <c r="K103" s="3">
        <v>14.068</v>
      </c>
      <c r="L103" s="3">
        <v>8.9219999999999988</v>
      </c>
      <c r="M103" s="3">
        <v>8.5330000000000013</v>
      </c>
      <c r="N103" s="3">
        <v>8.4370000000000012</v>
      </c>
      <c r="O103" s="3">
        <v>8.4170000000000016</v>
      </c>
      <c r="P103" s="3">
        <v>8.3159999999999954</v>
      </c>
      <c r="Q103" s="3">
        <v>8.296999999999997</v>
      </c>
      <c r="R103" s="3">
        <v>8.2419999999999902</v>
      </c>
      <c r="S103" s="3">
        <v>8.2570000000000192</v>
      </c>
      <c r="T103" s="3">
        <v>8.2710000000000008</v>
      </c>
      <c r="U103" s="3">
        <v>8.2660000000000053</v>
      </c>
      <c r="V103" s="3">
        <v>8.2539999999999765</v>
      </c>
      <c r="W103" s="3">
        <v>8.2380000000000138</v>
      </c>
      <c r="X103" s="3">
        <v>8.2339999999999947</v>
      </c>
      <c r="Y103" s="3">
        <v>8.2610000000000099</v>
      </c>
      <c r="Z103" s="3">
        <v>8.2589999999999861</v>
      </c>
      <c r="AA103" s="3">
        <v>8.2549999999999955</v>
      </c>
      <c r="AB103" s="3">
        <v>8.2280000000000086</v>
      </c>
      <c r="AC103" s="3">
        <v>8.2000000000000171</v>
      </c>
      <c r="AD103" s="3">
        <v>8.2360000000000184</v>
      </c>
      <c r="AE103" s="3">
        <v>8.2039999999999793</v>
      </c>
      <c r="AF103" s="3">
        <v>8.1430000000000291</v>
      </c>
      <c r="AG103" s="3">
        <v>8.11099999999999</v>
      </c>
      <c r="AH103" s="3">
        <v>8.0479999999999734</v>
      </c>
      <c r="AI103" s="7">
        <f t="shared" si="4"/>
        <v>52.760910027992594</v>
      </c>
    </row>
    <row r="104" spans="1:35" x14ac:dyDescent="0.45">
      <c r="A104" s="1" t="s">
        <v>102</v>
      </c>
      <c r="B104" s="1">
        <v>2022</v>
      </c>
      <c r="C104" s="2">
        <v>44674</v>
      </c>
      <c r="D104" s="1" t="s">
        <v>72</v>
      </c>
      <c r="E104" s="3" t="s">
        <v>379</v>
      </c>
      <c r="F104" s="3" t="s">
        <v>419</v>
      </c>
      <c r="G104" s="3" t="s">
        <v>105</v>
      </c>
      <c r="H104" s="13">
        <f>(C104-VLOOKUP(F104,Riders!$A$2:$C$3501,2,FALSE))/365</f>
        <v>26.87945205479452</v>
      </c>
      <c r="I104" s="3">
        <v>3</v>
      </c>
      <c r="J104" s="111">
        <f t="shared" si="3"/>
        <v>2.3839351851851851E-3</v>
      </c>
      <c r="K104" s="3">
        <v>14.597</v>
      </c>
      <c r="L104" s="3">
        <v>8.761000000000001</v>
      </c>
      <c r="M104" s="3">
        <v>8.2989999999999995</v>
      </c>
      <c r="N104" s="3">
        <v>8.1590000000000025</v>
      </c>
      <c r="O104" s="3">
        <v>8.232999999999997</v>
      </c>
      <c r="P104" s="3">
        <v>8.2409999999999997</v>
      </c>
      <c r="Q104" s="3">
        <v>8.3540000000000063</v>
      </c>
      <c r="R104" s="3">
        <v>8.335000000000008</v>
      </c>
      <c r="S104" s="3">
        <v>8.3449999999999847</v>
      </c>
      <c r="T104" s="3">
        <v>8.3060000000000116</v>
      </c>
      <c r="U104" s="3">
        <v>8.2599999999999909</v>
      </c>
      <c r="V104" s="3">
        <v>8.2809999999999917</v>
      </c>
      <c r="W104" s="3">
        <v>8.3179999999999978</v>
      </c>
      <c r="X104" s="3">
        <v>8.3240000000000123</v>
      </c>
      <c r="Y104" s="3">
        <v>8.36</v>
      </c>
      <c r="Z104" s="3">
        <v>8.2659999999999911</v>
      </c>
      <c r="AA104" s="3">
        <v>8.0749999999999886</v>
      </c>
      <c r="AB104" s="3">
        <v>8.3440000000000225</v>
      </c>
      <c r="AC104" s="3">
        <v>8.2309999999999661</v>
      </c>
      <c r="AD104" s="3">
        <v>8.2370000000000516</v>
      </c>
      <c r="AE104" s="3">
        <v>8.3159999999999741</v>
      </c>
      <c r="AF104" s="3">
        <v>8.4080000000000155</v>
      </c>
      <c r="AG104" s="3">
        <v>8.4289999999999736</v>
      </c>
      <c r="AH104" s="3">
        <v>8.492999999999995</v>
      </c>
      <c r="AI104" s="7">
        <f t="shared" si="4"/>
        <v>52.434311459810075</v>
      </c>
    </row>
    <row r="105" spans="1:35" x14ac:dyDescent="0.45">
      <c r="A105" s="1" t="s">
        <v>102</v>
      </c>
      <c r="B105" s="1">
        <v>2022</v>
      </c>
      <c r="C105" s="2">
        <v>44674</v>
      </c>
      <c r="D105" s="1" t="s">
        <v>72</v>
      </c>
      <c r="E105" s="3" t="s">
        <v>379</v>
      </c>
      <c r="F105" s="3" t="s">
        <v>418</v>
      </c>
      <c r="G105" s="3" t="s">
        <v>25</v>
      </c>
      <c r="H105" s="13">
        <f>(C105-VLOOKUP(F105,Riders!$A$2:$C$3501,2,FALSE))/365</f>
        <v>25.084931506849315</v>
      </c>
      <c r="I105" s="3">
        <v>4</v>
      </c>
      <c r="J105" s="111">
        <f t="shared" si="3"/>
        <v>2.399872685185185E-3</v>
      </c>
      <c r="K105" s="3">
        <v>14.532999999999999</v>
      </c>
      <c r="L105" s="3">
        <v>8.7569999999999997</v>
      </c>
      <c r="M105" s="3">
        <v>8.2409999999999997</v>
      </c>
      <c r="N105" s="3">
        <v>8.105000000000004</v>
      </c>
      <c r="O105" s="3">
        <v>8.0249999999999986</v>
      </c>
      <c r="P105" s="3">
        <v>8.0319999999999965</v>
      </c>
      <c r="Q105" s="3">
        <v>8.105000000000004</v>
      </c>
      <c r="R105" s="3">
        <v>8.1029999999999944</v>
      </c>
      <c r="S105" s="3">
        <v>8.1299999999999955</v>
      </c>
      <c r="T105" s="3">
        <v>8.1680000000000064</v>
      </c>
      <c r="U105" s="3">
        <v>8.2190000000000083</v>
      </c>
      <c r="V105" s="3">
        <v>8.2189999999999941</v>
      </c>
      <c r="W105" s="3">
        <v>8.3710000000000093</v>
      </c>
      <c r="X105" s="3">
        <v>8.2799999999999869</v>
      </c>
      <c r="Y105" s="3">
        <v>8.39</v>
      </c>
      <c r="Z105" s="3">
        <v>8.4679999999999893</v>
      </c>
      <c r="AA105" s="3">
        <v>8.4969999999999857</v>
      </c>
      <c r="AB105" s="3">
        <v>8.4890000000000043</v>
      </c>
      <c r="AC105" s="3">
        <v>8.523000000000053</v>
      </c>
      <c r="AD105" s="3">
        <v>8.5909999999999798</v>
      </c>
      <c r="AE105" s="3">
        <v>8.6799999999999784</v>
      </c>
      <c r="AF105" s="3">
        <v>8.7489999999999952</v>
      </c>
      <c r="AG105" s="3">
        <v>8.8150000000000546</v>
      </c>
      <c r="AH105" s="3">
        <v>8.858999999999952</v>
      </c>
      <c r="AI105" s="7">
        <f t="shared" si="4"/>
        <v>52.08609638821504</v>
      </c>
    </row>
    <row r="106" spans="1:35" x14ac:dyDescent="0.45">
      <c r="A106" s="1" t="s">
        <v>102</v>
      </c>
      <c r="B106" s="1">
        <v>2022</v>
      </c>
      <c r="C106" s="2">
        <v>44674</v>
      </c>
      <c r="D106" s="1" t="s">
        <v>72</v>
      </c>
      <c r="E106" s="3" t="s">
        <v>379</v>
      </c>
      <c r="F106" s="3" t="s">
        <v>316</v>
      </c>
      <c r="G106" s="3" t="s">
        <v>53</v>
      </c>
      <c r="H106" s="13">
        <f>(C106-VLOOKUP(F106,Riders!$A$2:$C$3501,2,FALSE))/365</f>
        <v>21.336986301369862</v>
      </c>
      <c r="I106" s="3">
        <v>5</v>
      </c>
      <c r="J106" s="111">
        <f t="shared" si="3"/>
        <v>2.4070254629629628E-3</v>
      </c>
      <c r="K106" s="3">
        <v>14.510999999999999</v>
      </c>
      <c r="L106" s="3">
        <v>8.897000000000002</v>
      </c>
      <c r="M106" s="3">
        <v>8.43</v>
      </c>
      <c r="N106" s="3">
        <v>8.3620000000000019</v>
      </c>
      <c r="O106" s="3">
        <v>8.4179999999999993</v>
      </c>
      <c r="P106" s="3">
        <v>8.4379999999999953</v>
      </c>
      <c r="Q106" s="3">
        <v>8.5130000000000052</v>
      </c>
      <c r="R106" s="3">
        <v>8.4780000000000086</v>
      </c>
      <c r="S106" s="3">
        <v>8.4549999999999841</v>
      </c>
      <c r="T106" s="3">
        <v>8.4060000000000059</v>
      </c>
      <c r="U106" s="3">
        <v>8.4579999999999984</v>
      </c>
      <c r="V106" s="3">
        <v>8.4510000000000076</v>
      </c>
      <c r="W106" s="3">
        <v>8.4740000000000038</v>
      </c>
      <c r="X106" s="3">
        <v>8.4339999999999975</v>
      </c>
      <c r="Y106" s="3">
        <v>8.4569999999999794</v>
      </c>
      <c r="Z106" s="3">
        <v>8.3750000000000284</v>
      </c>
      <c r="AA106" s="3">
        <v>8.3549999999999898</v>
      </c>
      <c r="AB106" s="3">
        <v>8.3349999999999795</v>
      </c>
      <c r="AC106" s="3">
        <v>8.3010000000000446</v>
      </c>
      <c r="AD106" s="3">
        <v>8.2039999999999793</v>
      </c>
      <c r="AE106" s="3">
        <v>9.5829999999999984</v>
      </c>
      <c r="AF106" s="3">
        <v>6.8540000000000134</v>
      </c>
      <c r="AG106" s="3">
        <v>8.3589999999999804</v>
      </c>
      <c r="AH106" s="3">
        <v>8.4189999999999827</v>
      </c>
      <c r="AI106" s="7">
        <f t="shared" si="4"/>
        <v>51.931316026100298</v>
      </c>
    </row>
    <row r="107" spans="1:35" x14ac:dyDescent="0.45">
      <c r="A107" s="1" t="s">
        <v>102</v>
      </c>
      <c r="B107" s="1">
        <v>2022</v>
      </c>
      <c r="C107" s="2">
        <v>44674</v>
      </c>
      <c r="D107" s="1" t="s">
        <v>72</v>
      </c>
      <c r="E107" s="3" t="s">
        <v>379</v>
      </c>
      <c r="F107" s="3" t="s">
        <v>461</v>
      </c>
      <c r="G107" s="3" t="s">
        <v>19</v>
      </c>
      <c r="H107" s="13">
        <f>(C107-VLOOKUP(F107,Riders!$A$2:$C$3501,2,FALSE))/365</f>
        <v>19.443835616438356</v>
      </c>
      <c r="I107" s="3">
        <v>6</v>
      </c>
      <c r="J107" s="111">
        <f t="shared" si="3"/>
        <v>2.4120833333333334E-3</v>
      </c>
      <c r="K107" s="3">
        <v>14.1</v>
      </c>
      <c r="L107" s="3">
        <v>8.6989999999999998</v>
      </c>
      <c r="M107" s="3">
        <v>8.27</v>
      </c>
      <c r="N107" s="3">
        <v>8.2149999999999999</v>
      </c>
      <c r="O107" s="3">
        <v>8.2409999999999997</v>
      </c>
      <c r="P107" s="3">
        <v>8.2899999999999991</v>
      </c>
      <c r="Q107" s="3">
        <v>8.2980000000000018</v>
      </c>
      <c r="R107" s="3">
        <v>8.3960000000000008</v>
      </c>
      <c r="S107" s="3">
        <v>8.4010000000000105</v>
      </c>
      <c r="T107" s="3">
        <v>8.4909999999999854</v>
      </c>
      <c r="U107" s="3">
        <v>8.5090000000000003</v>
      </c>
      <c r="V107" s="3">
        <v>8.4849999999999994</v>
      </c>
      <c r="W107" s="3">
        <v>8.4549999999999983</v>
      </c>
      <c r="X107" s="3">
        <v>8.2399999999999807</v>
      </c>
      <c r="Y107" s="3">
        <v>8.7250000000000227</v>
      </c>
      <c r="Z107" s="3">
        <v>8.5240000000000009</v>
      </c>
      <c r="AA107" s="3">
        <v>8.4830000000000041</v>
      </c>
      <c r="AB107" s="3">
        <v>8.4739999999999895</v>
      </c>
      <c r="AC107" s="3">
        <v>8.4850000000000136</v>
      </c>
      <c r="AD107" s="3">
        <v>8.5720000000000312</v>
      </c>
      <c r="AE107" s="3">
        <v>8.5120000000000005</v>
      </c>
      <c r="AF107" s="3">
        <v>8.5439999999999827</v>
      </c>
      <c r="AG107" s="3">
        <v>8.5129999999999768</v>
      </c>
      <c r="AH107" s="3">
        <v>8.4819999999999993</v>
      </c>
      <c r="AI107" s="7">
        <f t="shared" si="4"/>
        <v>51.822421834513733</v>
      </c>
    </row>
    <row r="108" spans="1:35" x14ac:dyDescent="0.45">
      <c r="A108" s="1" t="s">
        <v>102</v>
      </c>
      <c r="B108" s="1">
        <v>2022</v>
      </c>
      <c r="C108" s="2">
        <v>44674</v>
      </c>
      <c r="D108" s="1" t="s">
        <v>72</v>
      </c>
      <c r="E108" s="3" t="s">
        <v>379</v>
      </c>
      <c r="F108" s="3" t="s">
        <v>478</v>
      </c>
      <c r="G108" s="3" t="s">
        <v>53</v>
      </c>
      <c r="H108" s="13">
        <f>(C108-VLOOKUP(F108,Riders!$A$2:$C$3501,2,FALSE))/365</f>
        <v>25.213698630136985</v>
      </c>
      <c r="I108" s="3">
        <v>7</v>
      </c>
      <c r="J108" s="111">
        <f t="shared" si="3"/>
        <v>2.4153587962962961E-3</v>
      </c>
      <c r="K108" s="3">
        <v>14.342000000000001</v>
      </c>
      <c r="L108" s="3">
        <v>8.8199999999999985</v>
      </c>
      <c r="M108" s="3">
        <v>8.3590000000000018</v>
      </c>
      <c r="N108" s="3">
        <v>8.3019999999999996</v>
      </c>
      <c r="O108" s="3">
        <v>8.3629999999999995</v>
      </c>
      <c r="P108" s="3">
        <v>8.4110000000000014</v>
      </c>
      <c r="Q108" s="3">
        <v>8.4820000000000064</v>
      </c>
      <c r="R108" s="3">
        <v>8.5379999999999967</v>
      </c>
      <c r="S108" s="3">
        <v>8.5819999999999936</v>
      </c>
      <c r="T108" s="3">
        <v>8.5860000000000127</v>
      </c>
      <c r="U108" s="3">
        <v>8.5750000000000028</v>
      </c>
      <c r="V108" s="3">
        <v>8.576999999999984</v>
      </c>
      <c r="W108" s="3">
        <v>8.6159999999999997</v>
      </c>
      <c r="X108" s="3">
        <v>8.6159999999999997</v>
      </c>
      <c r="Y108" s="3">
        <v>8.597999999999999</v>
      </c>
      <c r="Z108" s="3">
        <v>8.570999999999998</v>
      </c>
      <c r="AA108" s="3">
        <v>8.3660000000000139</v>
      </c>
      <c r="AB108" s="3">
        <v>8.2749999999999773</v>
      </c>
      <c r="AC108" s="3">
        <v>8.2120000000000175</v>
      </c>
      <c r="AD108" s="3">
        <v>8.1999999999999886</v>
      </c>
      <c r="AE108" s="3">
        <v>8.2330000000000041</v>
      </c>
      <c r="AF108" s="3">
        <v>8.4039999999999964</v>
      </c>
      <c r="AG108" s="3">
        <v>8.2980000000000018</v>
      </c>
      <c r="AH108" s="3">
        <v>8.36099999999999</v>
      </c>
      <c r="AI108" s="7">
        <f t="shared" si="4"/>
        <v>51.752145557701247</v>
      </c>
    </row>
    <row r="109" spans="1:35" x14ac:dyDescent="0.45">
      <c r="A109" s="1" t="s">
        <v>102</v>
      </c>
      <c r="B109" s="1">
        <v>2022</v>
      </c>
      <c r="C109" s="2">
        <v>44674</v>
      </c>
      <c r="D109" s="1" t="s">
        <v>72</v>
      </c>
      <c r="E109" s="3" t="s">
        <v>379</v>
      </c>
      <c r="F109" s="3" t="s">
        <v>423</v>
      </c>
      <c r="G109" s="3" t="s">
        <v>17</v>
      </c>
      <c r="H109" s="13">
        <f>(C109-VLOOKUP(F109,Riders!$A$2:$C$3501,2,FALSE))/365</f>
        <v>24.427397260273974</v>
      </c>
      <c r="I109" s="3">
        <v>8</v>
      </c>
      <c r="J109" s="111">
        <f t="shared" si="3"/>
        <v>2.4186458333333334E-3</v>
      </c>
      <c r="K109" s="3">
        <v>14.201000000000001</v>
      </c>
      <c r="L109" s="3">
        <v>8.7729999999999997</v>
      </c>
      <c r="M109" s="3">
        <v>8.3389999999999986</v>
      </c>
      <c r="N109" s="3">
        <v>8.3159999999999989</v>
      </c>
      <c r="O109" s="3">
        <v>8.3539999999999992</v>
      </c>
      <c r="P109" s="3">
        <v>8.3840000000000003</v>
      </c>
      <c r="Q109" s="3">
        <v>8.3560000000000016</v>
      </c>
      <c r="R109" s="3">
        <v>8.3400000000000034</v>
      </c>
      <c r="S109" s="3">
        <v>8.289999999999992</v>
      </c>
      <c r="T109" s="3">
        <v>8.2680000000000007</v>
      </c>
      <c r="U109" s="3">
        <v>8.3100000000000023</v>
      </c>
      <c r="V109" s="3">
        <v>8.3649999999999949</v>
      </c>
      <c r="W109" s="3">
        <v>8.355000000000004</v>
      </c>
      <c r="X109" s="3">
        <v>8.3259999999999934</v>
      </c>
      <c r="Y109" s="3">
        <v>8.3889999999999958</v>
      </c>
      <c r="Z109" s="3">
        <v>8.4700000000000273</v>
      </c>
      <c r="AA109" s="3">
        <v>8.5099999999999909</v>
      </c>
      <c r="AB109" s="3">
        <v>8.5559999999999832</v>
      </c>
      <c r="AC109" s="3">
        <v>8.6049999999999898</v>
      </c>
      <c r="AD109" s="3">
        <v>8.6990000000000691</v>
      </c>
      <c r="AE109" s="3">
        <v>8.6489999999999441</v>
      </c>
      <c r="AF109" s="3">
        <v>8.7040000000000077</v>
      </c>
      <c r="AG109" s="3">
        <v>8.7189999999999657</v>
      </c>
      <c r="AH109" s="3">
        <v>8.6930000000000405</v>
      </c>
      <c r="AI109" s="7">
        <f t="shared" si="4"/>
        <v>51.681812308884965</v>
      </c>
    </row>
    <row r="110" spans="1:35" x14ac:dyDescent="0.45">
      <c r="A110" s="1" t="s">
        <v>102</v>
      </c>
      <c r="B110" s="1">
        <v>2022</v>
      </c>
      <c r="C110" s="2">
        <v>44674</v>
      </c>
      <c r="D110" s="1" t="s">
        <v>72</v>
      </c>
      <c r="E110" s="3" t="s">
        <v>379</v>
      </c>
      <c r="F110" s="3" t="s">
        <v>428</v>
      </c>
      <c r="G110" s="3" t="s">
        <v>56</v>
      </c>
      <c r="H110" s="13">
        <f>(C110-VLOOKUP(F110,Riders!$A$2:$C$3501,2,FALSE))/365</f>
        <v>32.490410958904107</v>
      </c>
      <c r="I110" s="3">
        <v>9</v>
      </c>
      <c r="J110" s="111">
        <f t="shared" si="3"/>
        <v>2.4221990740740744E-3</v>
      </c>
      <c r="K110" s="3">
        <v>15.143000000000001</v>
      </c>
      <c r="L110" s="3">
        <v>8.8759999999999977</v>
      </c>
      <c r="M110" s="3">
        <v>8.1890000000000001</v>
      </c>
      <c r="N110" s="3">
        <v>8.0500000000000043</v>
      </c>
      <c r="O110" s="3">
        <v>7.992999999999995</v>
      </c>
      <c r="P110" s="3">
        <v>8.0590000000000046</v>
      </c>
      <c r="Q110" s="3">
        <v>8.1340000000000003</v>
      </c>
      <c r="R110" s="3">
        <v>8.2180000000000035</v>
      </c>
      <c r="S110" s="3">
        <v>8.2839999999999776</v>
      </c>
      <c r="T110" s="3">
        <v>8.3410000000000082</v>
      </c>
      <c r="U110" s="3">
        <v>8.396000000000015</v>
      </c>
      <c r="V110" s="3">
        <v>8.4579999999999984</v>
      </c>
      <c r="W110" s="3">
        <v>8.4689999999999799</v>
      </c>
      <c r="X110" s="3">
        <v>8.5330000000000155</v>
      </c>
      <c r="Y110" s="3">
        <v>8.5159999999999911</v>
      </c>
      <c r="Z110" s="3">
        <v>8.561000000000007</v>
      </c>
      <c r="AA110" s="3">
        <v>8.5600000000000023</v>
      </c>
      <c r="AB110" s="3">
        <v>8.5439999999999827</v>
      </c>
      <c r="AC110" s="3">
        <v>8.5800000000000409</v>
      </c>
      <c r="AD110" s="3">
        <v>8.632000000000005</v>
      </c>
      <c r="AE110" s="3">
        <v>8.6029999999999518</v>
      </c>
      <c r="AF110" s="3">
        <v>8.7120000000000175</v>
      </c>
      <c r="AG110" s="3">
        <v>8.7020000000000266</v>
      </c>
      <c r="AH110" s="3">
        <v>8.7249999999999943</v>
      </c>
      <c r="AI110" s="7">
        <f t="shared" ref="AI110:AI141" si="5">3.6*3000/(SUM(K110:AH110))</f>
        <v>51.605997763740092</v>
      </c>
    </row>
    <row r="111" spans="1:35" x14ac:dyDescent="0.45">
      <c r="A111" s="1" t="s">
        <v>102</v>
      </c>
      <c r="B111" s="1">
        <v>2022</v>
      </c>
      <c r="C111" s="2">
        <v>44674</v>
      </c>
      <c r="D111" s="1" t="s">
        <v>72</v>
      </c>
      <c r="E111" s="3" t="s">
        <v>379</v>
      </c>
      <c r="F111" s="3" t="s">
        <v>457</v>
      </c>
      <c r="G111" s="3" t="s">
        <v>105</v>
      </c>
      <c r="H111" s="13">
        <f>(C111-VLOOKUP(F111,Riders!$A$2:$C$3501,2,FALSE))/365</f>
        <v>24.704109589041096</v>
      </c>
      <c r="I111" s="3">
        <v>10</v>
      </c>
      <c r="J111" s="111">
        <f t="shared" si="3"/>
        <v>2.4516087962962963E-3</v>
      </c>
      <c r="K111" s="3">
        <v>14.99</v>
      </c>
      <c r="L111" s="3">
        <v>9.2720000000000002</v>
      </c>
      <c r="M111" s="3">
        <v>8.8860000000000028</v>
      </c>
      <c r="N111" s="3">
        <v>8.7269999999999968</v>
      </c>
      <c r="O111" s="3">
        <v>8.6659999999999968</v>
      </c>
      <c r="P111" s="3">
        <v>8.659000000000006</v>
      </c>
      <c r="Q111" s="3">
        <v>8.7139999999999986</v>
      </c>
      <c r="R111" s="3">
        <v>8.6970000000000169</v>
      </c>
      <c r="S111" s="3">
        <v>8.6959999999999837</v>
      </c>
      <c r="T111" s="3">
        <v>8.6699999999999875</v>
      </c>
      <c r="U111" s="3">
        <v>8.6420000000000243</v>
      </c>
      <c r="V111" s="3">
        <v>8.5749999999999886</v>
      </c>
      <c r="W111" s="3">
        <v>8.5330000000000155</v>
      </c>
      <c r="X111" s="3">
        <v>8.4869999999999521</v>
      </c>
      <c r="Y111" s="3">
        <v>8.3270000000000266</v>
      </c>
      <c r="Z111" s="3">
        <v>8.2719999999999914</v>
      </c>
      <c r="AA111" s="3">
        <v>8.3120000000000118</v>
      </c>
      <c r="AB111" s="3">
        <v>8.289999999999992</v>
      </c>
      <c r="AC111" s="3">
        <v>8.3080000000000211</v>
      </c>
      <c r="AD111" s="3">
        <v>8.3659999999999854</v>
      </c>
      <c r="AE111" s="3">
        <v>8.4000000000000057</v>
      </c>
      <c r="AF111" s="3">
        <v>8.4519999999999982</v>
      </c>
      <c r="AG111" s="3">
        <v>8.4470000000000027</v>
      </c>
      <c r="AH111" s="3">
        <v>8.4310000000000116</v>
      </c>
      <c r="AI111" s="7">
        <f t="shared" si="5"/>
        <v>50.98692751830572</v>
      </c>
    </row>
    <row r="112" spans="1:35" x14ac:dyDescent="0.45">
      <c r="A112" s="1" t="s">
        <v>102</v>
      </c>
      <c r="B112" s="1">
        <v>2022</v>
      </c>
      <c r="C112" s="2">
        <v>44674</v>
      </c>
      <c r="D112" s="1" t="s">
        <v>72</v>
      </c>
      <c r="E112" s="3" t="s">
        <v>379</v>
      </c>
      <c r="F112" s="3" t="s">
        <v>614</v>
      </c>
      <c r="G112" s="3" t="s">
        <v>25</v>
      </c>
      <c r="H112" s="13">
        <f>(C112-VLOOKUP(F112,Riders!$A$2:$C$3501,2,FALSE))/365</f>
        <v>19.624657534246577</v>
      </c>
      <c r="I112" s="3">
        <v>11</v>
      </c>
      <c r="J112" s="111">
        <f t="shared" si="3"/>
        <v>2.4711574074074076E-3</v>
      </c>
      <c r="K112" s="3">
        <v>14.061999999999999</v>
      </c>
      <c r="L112" s="3">
        <v>9.0830000000000002</v>
      </c>
      <c r="M112" s="3">
        <v>8.8159999999999989</v>
      </c>
      <c r="N112" s="3">
        <v>8.9400000000000048</v>
      </c>
      <c r="O112" s="3">
        <v>8.9169999999999945</v>
      </c>
      <c r="P112" s="3">
        <v>8.7800000000000011</v>
      </c>
      <c r="Q112" s="3">
        <v>8.7980000000000018</v>
      </c>
      <c r="R112" s="3">
        <v>8.7740000000000009</v>
      </c>
      <c r="S112" s="3">
        <v>8.6210000000000093</v>
      </c>
      <c r="T112" s="3">
        <v>8.4869999999999948</v>
      </c>
      <c r="U112" s="3">
        <v>8.1940000000000026</v>
      </c>
      <c r="V112" s="3">
        <v>8.5250000000000057</v>
      </c>
      <c r="W112" s="3">
        <v>8.4659999999999798</v>
      </c>
      <c r="X112" s="3">
        <v>8.59699999999998</v>
      </c>
      <c r="Y112" s="3">
        <v>8.6270000000000095</v>
      </c>
      <c r="Z112" s="3">
        <v>8.5860000000000127</v>
      </c>
      <c r="AA112" s="3">
        <v>8.5229999999999677</v>
      </c>
      <c r="AB112" s="3">
        <v>8.549000000000035</v>
      </c>
      <c r="AC112" s="3">
        <v>8.5420000000000016</v>
      </c>
      <c r="AD112" s="3">
        <v>8.5830000000000268</v>
      </c>
      <c r="AE112" s="3">
        <v>8.5869999999999607</v>
      </c>
      <c r="AF112" s="3">
        <v>8.6760000000000446</v>
      </c>
      <c r="AG112" s="3">
        <v>8.7999999999999261</v>
      </c>
      <c r="AH112" s="3">
        <v>8.9750000000000512</v>
      </c>
      <c r="AI112" s="7">
        <f t="shared" si="5"/>
        <v>50.583584690035032</v>
      </c>
    </row>
    <row r="113" spans="1:35" x14ac:dyDescent="0.45">
      <c r="A113" s="1" t="s">
        <v>102</v>
      </c>
      <c r="B113" s="1">
        <v>2022</v>
      </c>
      <c r="C113" s="2">
        <v>44674</v>
      </c>
      <c r="D113" s="1" t="s">
        <v>72</v>
      </c>
      <c r="E113" s="3" t="s">
        <v>379</v>
      </c>
      <c r="F113" s="3" t="s">
        <v>240</v>
      </c>
      <c r="G113" s="3" t="s">
        <v>47</v>
      </c>
      <c r="H113" s="13">
        <f>(C113-VLOOKUP(F113,Riders!$A$2:$C$3501,2,FALSE))/365</f>
        <v>29.769863013698629</v>
      </c>
      <c r="I113" s="3">
        <v>12</v>
      </c>
      <c r="J113" s="111">
        <f t="shared" si="3"/>
        <v>2.5265625000000002E-3</v>
      </c>
      <c r="K113" s="3">
        <v>15.597</v>
      </c>
      <c r="L113" s="3">
        <v>9.4650000000000016</v>
      </c>
      <c r="M113" s="3">
        <v>8.8360000000000021</v>
      </c>
      <c r="N113" s="3">
        <v>8.5249999999999986</v>
      </c>
      <c r="O113" s="3">
        <v>8.4029999999999987</v>
      </c>
      <c r="P113" s="3">
        <v>8.4209999999999994</v>
      </c>
      <c r="Q113" s="3">
        <v>8.4719999999999942</v>
      </c>
      <c r="R113" s="3">
        <v>8.5440000000000111</v>
      </c>
      <c r="S113" s="3">
        <v>8.6189999999999998</v>
      </c>
      <c r="T113" s="3">
        <v>8.6809999999999974</v>
      </c>
      <c r="U113" s="3">
        <v>8.7240000000000038</v>
      </c>
      <c r="V113" s="3">
        <v>8.7290000000000134</v>
      </c>
      <c r="W113" s="3">
        <v>8.7409999999999854</v>
      </c>
      <c r="X113" s="3">
        <v>8.7199999999999989</v>
      </c>
      <c r="Y113" s="3">
        <v>8.8149999999999977</v>
      </c>
      <c r="Z113" s="3">
        <v>8.8039999999999736</v>
      </c>
      <c r="AA113" s="3">
        <v>8.9040000000000248</v>
      </c>
      <c r="AB113" s="3">
        <v>8.8700000000000045</v>
      </c>
      <c r="AC113" s="3">
        <v>8.9759999999999991</v>
      </c>
      <c r="AD113" s="3">
        <v>9.0490000000000066</v>
      </c>
      <c r="AE113" s="3">
        <v>9.0729999999999791</v>
      </c>
      <c r="AF113" s="3">
        <v>9.0980000000000132</v>
      </c>
      <c r="AG113" s="3">
        <v>9.0989999999999895</v>
      </c>
      <c r="AH113" s="3">
        <v>9.1300000000000239</v>
      </c>
      <c r="AI113" s="7">
        <f t="shared" si="5"/>
        <v>49.474335188620898</v>
      </c>
    </row>
    <row r="114" spans="1:35" x14ac:dyDescent="0.45">
      <c r="A114" s="1" t="s">
        <v>102</v>
      </c>
      <c r="B114" s="1">
        <v>2022</v>
      </c>
      <c r="C114" s="2">
        <v>44674</v>
      </c>
      <c r="D114" s="1" t="s">
        <v>72</v>
      </c>
      <c r="E114" s="3" t="s">
        <v>379</v>
      </c>
      <c r="F114" s="3" t="s">
        <v>489</v>
      </c>
      <c r="G114" s="3" t="s">
        <v>232</v>
      </c>
      <c r="H114" s="13">
        <f>(C114-VLOOKUP(F114,Riders!$A$2:$C$3501,2,FALSE))/365</f>
        <v>23.117808219178084</v>
      </c>
      <c r="I114" s="3">
        <v>13</v>
      </c>
      <c r="J114" s="111">
        <f t="shared" si="3"/>
        <v>2.5295833333333333E-3</v>
      </c>
      <c r="K114" s="3">
        <v>14.475</v>
      </c>
      <c r="L114" s="3">
        <v>8.7829999999999995</v>
      </c>
      <c r="M114" s="3">
        <v>8.4120000000000026</v>
      </c>
      <c r="N114" s="3">
        <v>8.421999999999997</v>
      </c>
      <c r="O114" s="3">
        <v>8.5069999999999979</v>
      </c>
      <c r="P114" s="3">
        <v>8.7080000000000055</v>
      </c>
      <c r="Q114" s="3">
        <v>8.9369999999999976</v>
      </c>
      <c r="R114" s="3">
        <v>9.0689999999999884</v>
      </c>
      <c r="S114" s="3">
        <v>9.0680000000000121</v>
      </c>
      <c r="T114" s="3">
        <v>9.025999999999982</v>
      </c>
      <c r="U114" s="3">
        <v>9.0550000000000068</v>
      </c>
      <c r="V114" s="3">
        <v>9.0240000000000009</v>
      </c>
      <c r="W114" s="3">
        <v>8.9910000000000139</v>
      </c>
      <c r="X114" s="3">
        <v>9.046999999999997</v>
      </c>
      <c r="Y114" s="3">
        <v>9.0169999999999959</v>
      </c>
      <c r="Z114" s="3">
        <v>8.9969999999999857</v>
      </c>
      <c r="AA114" s="3">
        <v>8.856000000000023</v>
      </c>
      <c r="AB114" s="3">
        <v>8.8979999999999961</v>
      </c>
      <c r="AC114" s="3">
        <v>8.9910000000000139</v>
      </c>
      <c r="AD114" s="3">
        <v>9.0559999999999832</v>
      </c>
      <c r="AE114" s="3">
        <v>9.0239999999999725</v>
      </c>
      <c r="AF114" s="3">
        <v>8.8080000000000496</v>
      </c>
      <c r="AG114" s="3">
        <v>8.7139999999999702</v>
      </c>
      <c r="AH114" s="3">
        <v>8.6710000000000207</v>
      </c>
      <c r="AI114" s="7">
        <f t="shared" si="5"/>
        <v>49.415252841377033</v>
      </c>
    </row>
    <row r="115" spans="1:35" x14ac:dyDescent="0.45">
      <c r="A115" s="1" t="s">
        <v>102</v>
      </c>
      <c r="B115" s="1">
        <v>2022</v>
      </c>
      <c r="C115" s="2">
        <v>44674</v>
      </c>
      <c r="D115" s="1" t="s">
        <v>72</v>
      </c>
      <c r="E115" s="3" t="s">
        <v>379</v>
      </c>
      <c r="F115" s="3" t="s">
        <v>496</v>
      </c>
      <c r="G115" s="3" t="s">
        <v>67</v>
      </c>
      <c r="H115" s="13">
        <f>(C115-VLOOKUP(F115,Riders!$A$2:$C$3501,2,FALSE))/365</f>
        <v>20.087671232876712</v>
      </c>
      <c r="I115" s="3">
        <v>14</v>
      </c>
      <c r="J115" s="111">
        <f t="shared" si="3"/>
        <v>2.5365277777777777E-3</v>
      </c>
      <c r="K115" s="3">
        <v>14.923</v>
      </c>
      <c r="L115" s="3">
        <v>9.2509999999999994</v>
      </c>
      <c r="M115" s="3">
        <v>8.661999999999999</v>
      </c>
      <c r="N115" s="3">
        <v>8.6390000000000029</v>
      </c>
      <c r="O115" s="3">
        <v>8.5579999999999998</v>
      </c>
      <c r="P115" s="3">
        <v>8.671999999999997</v>
      </c>
      <c r="Q115" s="3">
        <v>8.7029999999999887</v>
      </c>
      <c r="R115" s="3">
        <v>8.7600000000000193</v>
      </c>
      <c r="S115" s="3">
        <v>8.7409999999999854</v>
      </c>
      <c r="T115" s="3">
        <v>8.8130000000000166</v>
      </c>
      <c r="U115" s="3">
        <v>8.8099999999999881</v>
      </c>
      <c r="V115" s="3">
        <v>8.8760000000000048</v>
      </c>
      <c r="W115" s="3">
        <v>8.9439999999999884</v>
      </c>
      <c r="X115" s="3">
        <v>9.027000000000001</v>
      </c>
      <c r="Y115" s="3">
        <v>9.0100000000000193</v>
      </c>
      <c r="Z115" s="3">
        <v>9.1249999999999716</v>
      </c>
      <c r="AA115" s="3">
        <v>9.0590000000000259</v>
      </c>
      <c r="AB115" s="3">
        <v>9.01400000000001</v>
      </c>
      <c r="AC115" s="3">
        <v>8.8759999999999764</v>
      </c>
      <c r="AD115" s="3">
        <v>8.8370000000000459</v>
      </c>
      <c r="AE115" s="3">
        <v>8.8749999999999716</v>
      </c>
      <c r="AF115" s="3">
        <v>9.0319999999999823</v>
      </c>
      <c r="AG115" s="3">
        <v>8.9879999999999995</v>
      </c>
      <c r="AH115" s="3">
        <v>8.9610000000000127</v>
      </c>
      <c r="AI115" s="7">
        <f t="shared" si="5"/>
        <v>49.279964956469364</v>
      </c>
    </row>
    <row r="116" spans="1:35" x14ac:dyDescent="0.45">
      <c r="A116" s="1" t="s">
        <v>102</v>
      </c>
      <c r="B116" s="1">
        <v>2022</v>
      </c>
      <c r="C116" s="2">
        <v>44674</v>
      </c>
      <c r="D116" s="1" t="s">
        <v>72</v>
      </c>
      <c r="E116" s="3" t="s">
        <v>379</v>
      </c>
      <c r="F116" s="3" t="s">
        <v>439</v>
      </c>
      <c r="G116" s="3" t="s">
        <v>67</v>
      </c>
      <c r="H116" s="13">
        <f>(C116-VLOOKUP(F116,Riders!$A$2:$C$3501,2,FALSE))/365</f>
        <v>28.306849315068494</v>
      </c>
      <c r="I116" s="3">
        <v>15</v>
      </c>
      <c r="J116" s="111">
        <f t="shared" si="3"/>
        <v>2.5588773148148146E-3</v>
      </c>
      <c r="K116" s="3">
        <v>13.798999999999999</v>
      </c>
      <c r="L116" s="3">
        <v>8.3730000000000011</v>
      </c>
      <c r="M116" s="3">
        <v>8.0500000000000007</v>
      </c>
      <c r="N116" s="3">
        <v>8.1049999999999969</v>
      </c>
      <c r="O116" s="3">
        <v>8.2270000000000039</v>
      </c>
      <c r="P116" s="3">
        <v>8.4309999999999974</v>
      </c>
      <c r="Q116" s="3">
        <v>8.5569999999999951</v>
      </c>
      <c r="R116" s="3">
        <v>8.7990000000000137</v>
      </c>
      <c r="S116" s="3">
        <v>8.8869999999999862</v>
      </c>
      <c r="T116" s="3">
        <v>9.0109999999999957</v>
      </c>
      <c r="U116" s="3">
        <v>9.0829999999999984</v>
      </c>
      <c r="V116" s="3">
        <v>9.2140000000000271</v>
      </c>
      <c r="W116" s="3">
        <v>9.2879999999999967</v>
      </c>
      <c r="X116" s="3">
        <v>9.3930000000000007</v>
      </c>
      <c r="Y116" s="3">
        <v>9.453000000000003</v>
      </c>
      <c r="Z116" s="3">
        <v>9.5219999999999914</v>
      </c>
      <c r="AA116" s="3">
        <v>9.5169999999999959</v>
      </c>
      <c r="AB116" s="3">
        <v>9.5670000000000073</v>
      </c>
      <c r="AC116" s="3">
        <v>9.4759999999999991</v>
      </c>
      <c r="AD116" s="3">
        <v>8.1859999999999786</v>
      </c>
      <c r="AE116" s="3">
        <v>10.703000000000003</v>
      </c>
      <c r="AF116" s="3">
        <v>9.2119999999999891</v>
      </c>
      <c r="AG116" s="3">
        <v>9.1400000000000148</v>
      </c>
      <c r="AH116" s="3">
        <v>9.0939999999999941</v>
      </c>
      <c r="AI116" s="7">
        <f t="shared" si="5"/>
        <v>48.849547915526472</v>
      </c>
    </row>
    <row r="117" spans="1:35" x14ac:dyDescent="0.45">
      <c r="A117" s="1" t="s">
        <v>102</v>
      </c>
      <c r="B117" s="1">
        <v>2022</v>
      </c>
      <c r="C117" s="2">
        <v>44674</v>
      </c>
      <c r="D117" s="1" t="s">
        <v>72</v>
      </c>
      <c r="E117" s="3" t="s">
        <v>379</v>
      </c>
      <c r="F117" s="3" t="s">
        <v>288</v>
      </c>
      <c r="G117" s="3" t="s">
        <v>264</v>
      </c>
      <c r="H117" s="13">
        <f>(C117-VLOOKUP(F117,Riders!$A$2:$C$3501,2,FALSE))/365</f>
        <v>20.394520547945206</v>
      </c>
      <c r="I117" s="3">
        <v>16</v>
      </c>
      <c r="J117" s="111">
        <f t="shared" si="3"/>
        <v>2.6015625000000001E-3</v>
      </c>
      <c r="K117" s="3">
        <v>14.637</v>
      </c>
      <c r="L117" s="3">
        <v>8.995000000000001</v>
      </c>
      <c r="M117" s="3">
        <v>8.6479999999999997</v>
      </c>
      <c r="N117" s="3">
        <v>8.722999999999999</v>
      </c>
      <c r="O117" s="3">
        <v>8.8119999999999976</v>
      </c>
      <c r="P117" s="3">
        <v>8.9390000000000001</v>
      </c>
      <c r="Q117" s="3">
        <v>8.9179999999999993</v>
      </c>
      <c r="R117" s="3">
        <v>8.9579999999999984</v>
      </c>
      <c r="S117" s="3">
        <v>9.0190000000000197</v>
      </c>
      <c r="T117" s="3">
        <v>9.0079999999999956</v>
      </c>
      <c r="U117" s="3">
        <v>9.070999999999998</v>
      </c>
      <c r="V117" s="3">
        <v>9.1089999999999804</v>
      </c>
      <c r="W117" s="3">
        <v>9.090999999999994</v>
      </c>
      <c r="X117" s="3">
        <v>9.1380000000000194</v>
      </c>
      <c r="Y117" s="3">
        <v>9.1970000000000027</v>
      </c>
      <c r="Z117" s="3">
        <v>9.2920000000000016</v>
      </c>
      <c r="AA117" s="3">
        <v>9.2810000000000059</v>
      </c>
      <c r="AB117" s="3">
        <v>9.3379999999999654</v>
      </c>
      <c r="AC117" s="3">
        <v>9.3979999999999961</v>
      </c>
      <c r="AD117" s="3">
        <v>9.4510000000000218</v>
      </c>
      <c r="AE117" s="3">
        <v>9.4430000000000405</v>
      </c>
      <c r="AF117" s="3">
        <v>9.5339999999999634</v>
      </c>
      <c r="AG117" s="3">
        <v>9.4039999999999964</v>
      </c>
      <c r="AH117" s="3">
        <v>9.3710000000000093</v>
      </c>
      <c r="AI117" s="7">
        <f t="shared" si="5"/>
        <v>48.048048048048045</v>
      </c>
    </row>
    <row r="118" spans="1:35" x14ac:dyDescent="0.45">
      <c r="A118" s="1" t="s">
        <v>102</v>
      </c>
      <c r="B118" s="1">
        <v>2022</v>
      </c>
      <c r="C118" s="2">
        <v>44674</v>
      </c>
      <c r="D118" s="1" t="s">
        <v>72</v>
      </c>
      <c r="E118" s="3" t="s">
        <v>379</v>
      </c>
      <c r="F118" s="3" t="s">
        <v>471</v>
      </c>
      <c r="G118" s="3" t="s">
        <v>61</v>
      </c>
      <c r="H118" s="13">
        <f>(C118-VLOOKUP(F118,Riders!$A$2:$C$3501,2,FALSE))/365</f>
        <v>18.824657534246576</v>
      </c>
      <c r="I118" s="3">
        <v>17</v>
      </c>
      <c r="J118" s="111">
        <f t="shared" si="3"/>
        <v>2.629861111111111E-3</v>
      </c>
      <c r="K118" s="3">
        <v>13.725</v>
      </c>
      <c r="L118" s="3">
        <v>8.9629999999999992</v>
      </c>
      <c r="M118" s="3">
        <v>8.6440000000000019</v>
      </c>
      <c r="N118" s="3">
        <v>8.7659999999999982</v>
      </c>
      <c r="O118" s="3">
        <v>8.9500000000000028</v>
      </c>
      <c r="P118" s="3">
        <v>9.0479999999999947</v>
      </c>
      <c r="Q118" s="3">
        <v>9.1509999999999891</v>
      </c>
      <c r="R118" s="3">
        <v>9.152000000000001</v>
      </c>
      <c r="S118" s="3">
        <v>9.2030000000000172</v>
      </c>
      <c r="T118" s="3">
        <v>9.2469999999999999</v>
      </c>
      <c r="U118" s="3">
        <v>9.340999999999994</v>
      </c>
      <c r="V118" s="3">
        <v>9.3590000000000089</v>
      </c>
      <c r="W118" s="3">
        <v>9.2689999999999912</v>
      </c>
      <c r="X118" s="3">
        <v>9.3320000000000078</v>
      </c>
      <c r="Y118" s="3">
        <v>9.3239999999999839</v>
      </c>
      <c r="Z118" s="3">
        <v>9.4550000000000125</v>
      </c>
      <c r="AA118" s="3">
        <v>9.4379999999999882</v>
      </c>
      <c r="AB118" s="3">
        <v>9.4080000000000155</v>
      </c>
      <c r="AC118" s="3">
        <v>9.4699999999999989</v>
      </c>
      <c r="AD118" s="3">
        <v>9.5839999999999748</v>
      </c>
      <c r="AE118" s="3">
        <v>9.5890000000000271</v>
      </c>
      <c r="AF118" s="3">
        <v>9.6560000000000059</v>
      </c>
      <c r="AG118" s="3">
        <v>9.5989999999999611</v>
      </c>
      <c r="AH118" s="3">
        <v>9.5470000000000255</v>
      </c>
      <c r="AI118" s="7">
        <f t="shared" si="5"/>
        <v>47.531027198310007</v>
      </c>
    </row>
    <row r="119" spans="1:35" x14ac:dyDescent="0.45">
      <c r="A119" s="1" t="s">
        <v>102</v>
      </c>
      <c r="B119" s="1">
        <v>2022</v>
      </c>
      <c r="C119" s="2">
        <v>44674</v>
      </c>
      <c r="D119" s="1" t="s">
        <v>72</v>
      </c>
      <c r="E119" s="3" t="s">
        <v>379</v>
      </c>
      <c r="F119" s="3" t="s">
        <v>615</v>
      </c>
      <c r="G119" s="3" t="s">
        <v>232</v>
      </c>
      <c r="H119" s="13">
        <f>(C119-VLOOKUP(F119,Riders!$A$2:$C$3501,2,FALSE))/365</f>
        <v>26.208219178082192</v>
      </c>
      <c r="I119" s="3">
        <v>18</v>
      </c>
      <c r="J119" s="111">
        <f t="shared" si="3"/>
        <v>2.6393865740740739E-3</v>
      </c>
      <c r="K119" s="3">
        <v>14.198</v>
      </c>
      <c r="L119" s="3">
        <v>9.0509999999999984</v>
      </c>
      <c r="M119" s="3">
        <v>8.6970000000000027</v>
      </c>
      <c r="N119" s="3">
        <v>8.7940000000000005</v>
      </c>
      <c r="O119" s="3">
        <v>8.8799999999999955</v>
      </c>
      <c r="P119" s="3">
        <v>8.9950000000000045</v>
      </c>
      <c r="Q119" s="3">
        <v>8.9859999999999971</v>
      </c>
      <c r="R119" s="3">
        <v>9.0679999999999978</v>
      </c>
      <c r="S119" s="3">
        <v>9.1089999999999947</v>
      </c>
      <c r="T119" s="3">
        <v>9.2460000000000235</v>
      </c>
      <c r="U119" s="3">
        <v>9.2639999999999816</v>
      </c>
      <c r="V119" s="3">
        <v>9.3199999999999932</v>
      </c>
      <c r="W119" s="3">
        <v>9.4819999999999851</v>
      </c>
      <c r="X119" s="3">
        <v>9.3180000000000121</v>
      </c>
      <c r="Y119" s="3">
        <v>9.2340000000000089</v>
      </c>
      <c r="Z119" s="3">
        <v>9.3419999999999845</v>
      </c>
      <c r="AA119" s="3">
        <v>9.4350000000000307</v>
      </c>
      <c r="AB119" s="3">
        <v>9.4759999999999991</v>
      </c>
      <c r="AC119" s="3">
        <v>9.5269999999999868</v>
      </c>
      <c r="AD119" s="3">
        <v>9.5539999999999736</v>
      </c>
      <c r="AE119" s="3">
        <v>9.7220000000000368</v>
      </c>
      <c r="AF119" s="3">
        <v>9.7930000000000064</v>
      </c>
      <c r="AG119" s="3">
        <v>9.7379999999999711</v>
      </c>
      <c r="AH119" s="3">
        <v>9.813999999999993</v>
      </c>
      <c r="AI119" s="7">
        <f t="shared" si="5"/>
        <v>47.359489219138503</v>
      </c>
    </row>
    <row r="120" spans="1:35" x14ac:dyDescent="0.45">
      <c r="A120" s="1" t="s">
        <v>102</v>
      </c>
      <c r="B120" s="1">
        <v>2022</v>
      </c>
      <c r="C120" s="2">
        <v>44674</v>
      </c>
      <c r="D120" s="1" t="s">
        <v>72</v>
      </c>
      <c r="E120" s="3" t="s">
        <v>379</v>
      </c>
      <c r="F120" s="3" t="s">
        <v>444</v>
      </c>
      <c r="G120" s="3" t="s">
        <v>61</v>
      </c>
      <c r="H120" s="13">
        <f>(C120-VLOOKUP(F120,Riders!$A$2:$C$3501,2,FALSE))/365</f>
        <v>22.778082191780822</v>
      </c>
      <c r="I120" s="3">
        <v>19</v>
      </c>
      <c r="J120" s="111">
        <f t="shared" si="3"/>
        <v>2.6542708333333336E-3</v>
      </c>
      <c r="K120" s="3">
        <v>14.478</v>
      </c>
      <c r="L120" s="3">
        <v>9.1830000000000016</v>
      </c>
      <c r="M120" s="3">
        <v>9.0210000000000008</v>
      </c>
      <c r="N120" s="3">
        <v>9.1649999999999991</v>
      </c>
      <c r="O120" s="3">
        <v>9.1879999999999953</v>
      </c>
      <c r="P120" s="3">
        <v>9.284000000000006</v>
      </c>
      <c r="Q120" s="3">
        <v>9.2249999999999943</v>
      </c>
      <c r="R120" s="3">
        <v>9.3130000000000024</v>
      </c>
      <c r="S120" s="3">
        <v>9.2259999999999991</v>
      </c>
      <c r="T120" s="3">
        <v>9.2240000000000038</v>
      </c>
      <c r="U120" s="3">
        <v>9.2650000000000006</v>
      </c>
      <c r="V120" s="3">
        <v>9.3509999999999849</v>
      </c>
      <c r="W120" s="3">
        <v>9.4070000000000249</v>
      </c>
      <c r="X120" s="3">
        <v>9.3789999999999907</v>
      </c>
      <c r="Y120" s="3">
        <v>9.3250000000000171</v>
      </c>
      <c r="Z120" s="3">
        <v>9.2639999999999816</v>
      </c>
      <c r="AA120" s="3">
        <v>9.3449999999999989</v>
      </c>
      <c r="AB120" s="3">
        <v>9.4130000000000109</v>
      </c>
      <c r="AC120" s="3">
        <v>9.4269999999999641</v>
      </c>
      <c r="AD120" s="3">
        <v>9.4370000000000402</v>
      </c>
      <c r="AE120" s="3">
        <v>9.5689999999999884</v>
      </c>
      <c r="AF120" s="3">
        <v>9.5870000000000175</v>
      </c>
      <c r="AG120" s="3">
        <v>9.6049999999999613</v>
      </c>
      <c r="AH120" s="3">
        <v>9.6480000000000246</v>
      </c>
      <c r="AI120" s="7">
        <f t="shared" si="5"/>
        <v>47.093913111730309</v>
      </c>
    </row>
    <row r="121" spans="1:35" x14ac:dyDescent="0.45">
      <c r="A121" s="1" t="s">
        <v>102</v>
      </c>
      <c r="B121" s="1">
        <v>2022</v>
      </c>
      <c r="C121" s="2">
        <v>44674</v>
      </c>
      <c r="D121" s="1" t="s">
        <v>72</v>
      </c>
      <c r="E121" s="3" t="s">
        <v>379</v>
      </c>
      <c r="F121" s="3" t="s">
        <v>258</v>
      </c>
      <c r="G121" s="3" t="s">
        <v>51</v>
      </c>
      <c r="H121" s="13">
        <f>(C121-VLOOKUP(F121,Riders!$A$2:$C$3501,2,FALSE))/365</f>
        <v>20.224657534246575</v>
      </c>
      <c r="I121" s="3">
        <v>20</v>
      </c>
      <c r="J121" s="111">
        <f t="shared" si="3"/>
        <v>2.6615162037037037E-3</v>
      </c>
      <c r="K121" s="3">
        <v>14.298</v>
      </c>
      <c r="L121" s="3">
        <v>9.0329999999999995</v>
      </c>
      <c r="M121" s="3">
        <v>8.9060000000000024</v>
      </c>
      <c r="N121" s="3">
        <v>8.9859999999999971</v>
      </c>
      <c r="O121" s="3">
        <v>9.0249999999999986</v>
      </c>
      <c r="P121" s="3">
        <v>9.0300000000000011</v>
      </c>
      <c r="Q121" s="3">
        <v>9.0249999999999986</v>
      </c>
      <c r="R121" s="3">
        <v>9.1420000000000101</v>
      </c>
      <c r="S121" s="3">
        <v>9.2169999999999845</v>
      </c>
      <c r="T121" s="3">
        <v>9.3029999999999973</v>
      </c>
      <c r="U121" s="3">
        <v>9.38900000000001</v>
      </c>
      <c r="V121" s="3">
        <v>9.4699999999999847</v>
      </c>
      <c r="W121" s="3">
        <v>9.5690000000000168</v>
      </c>
      <c r="X121" s="3">
        <v>9.6069999999999993</v>
      </c>
      <c r="Y121" s="3">
        <v>9.5600000000000023</v>
      </c>
      <c r="Z121" s="3">
        <v>9.5649999999999977</v>
      </c>
      <c r="AA121" s="3">
        <v>9.5699999999999932</v>
      </c>
      <c r="AB121" s="3">
        <v>9.5699999999999932</v>
      </c>
      <c r="AC121" s="3">
        <v>9.5360000000000014</v>
      </c>
      <c r="AD121" s="3">
        <v>9.5440000000000396</v>
      </c>
      <c r="AE121" s="3">
        <v>9.5509999999999593</v>
      </c>
      <c r="AF121" s="3">
        <v>9.6510000000000105</v>
      </c>
      <c r="AG121" s="3">
        <v>9.6670000000000016</v>
      </c>
      <c r="AH121" s="3">
        <v>9.7410000000000139</v>
      </c>
      <c r="AI121" s="7">
        <f t="shared" si="5"/>
        <v>46.965710682524836</v>
      </c>
    </row>
    <row r="122" spans="1:35" x14ac:dyDescent="0.45">
      <c r="A122" s="1" t="s">
        <v>102</v>
      </c>
      <c r="B122" s="1">
        <v>2022</v>
      </c>
      <c r="C122" s="2">
        <v>44674</v>
      </c>
      <c r="D122" s="1" t="s">
        <v>72</v>
      </c>
      <c r="E122" s="3" t="s">
        <v>379</v>
      </c>
      <c r="F122" s="3" t="s">
        <v>499</v>
      </c>
      <c r="G122" s="3" t="s">
        <v>264</v>
      </c>
      <c r="H122" s="13">
        <f>(C122-VLOOKUP(F122,Riders!$A$2:$C$3501,2,FALSE))/365</f>
        <v>17.923287671232877</v>
      </c>
      <c r="I122" s="3">
        <v>21</v>
      </c>
      <c r="J122" s="111">
        <f t="shared" si="3"/>
        <v>2.7845949074074075E-3</v>
      </c>
      <c r="K122" s="3">
        <v>16.216999999999999</v>
      </c>
      <c r="L122" s="3">
        <v>9.6140000000000008</v>
      </c>
      <c r="M122" s="3">
        <v>9.02</v>
      </c>
      <c r="N122" s="3">
        <v>8.9269999999999996</v>
      </c>
      <c r="O122" s="3">
        <v>9.0480000000000018</v>
      </c>
      <c r="P122" s="3">
        <v>9.3379999999999939</v>
      </c>
      <c r="Q122" s="3">
        <v>9.5720000000000098</v>
      </c>
      <c r="R122" s="3">
        <v>9.7949999999999875</v>
      </c>
      <c r="S122" s="3">
        <v>9.9150000000000063</v>
      </c>
      <c r="T122" s="3">
        <v>10.02600000000001</v>
      </c>
      <c r="U122" s="3">
        <v>9.7499999999999858</v>
      </c>
      <c r="V122" s="3">
        <v>9.5930000000000319</v>
      </c>
      <c r="W122" s="3">
        <v>9.6559999999999775</v>
      </c>
      <c r="X122" s="3">
        <v>9.7280000000000086</v>
      </c>
      <c r="Y122" s="3">
        <v>9.9279999999999973</v>
      </c>
      <c r="Z122" s="3">
        <v>9.9999999999999716</v>
      </c>
      <c r="AA122" s="3">
        <v>10.071000000000026</v>
      </c>
      <c r="AB122" s="3">
        <v>10.130999999999972</v>
      </c>
      <c r="AC122" s="3">
        <v>10.073000000000008</v>
      </c>
      <c r="AD122" s="3">
        <v>10.111999999999995</v>
      </c>
      <c r="AE122" s="3">
        <v>10.160000000000025</v>
      </c>
      <c r="AF122" s="3">
        <v>10.109000000000009</v>
      </c>
      <c r="AG122" s="3">
        <v>9.95799999999997</v>
      </c>
      <c r="AH122" s="3">
        <v>9.8480000000000132</v>
      </c>
      <c r="AI122" s="7">
        <f t="shared" si="5"/>
        <v>44.889832868501884</v>
      </c>
    </row>
    <row r="123" spans="1:35" x14ac:dyDescent="0.45">
      <c r="A123" s="23" t="s">
        <v>102</v>
      </c>
      <c r="B123" s="23">
        <v>2022</v>
      </c>
      <c r="C123" s="26">
        <v>44674</v>
      </c>
      <c r="D123" s="23" t="s">
        <v>72</v>
      </c>
      <c r="E123" s="23" t="s">
        <v>205</v>
      </c>
      <c r="F123" s="23" t="s">
        <v>460</v>
      </c>
      <c r="G123" s="23" t="s">
        <v>15</v>
      </c>
      <c r="H123" s="13">
        <f>(C123-VLOOKUP(F123,Riders!$A$2:$C$3501,2,FALSE))/365</f>
        <v>28.783561643835615</v>
      </c>
      <c r="I123" s="23">
        <v>1</v>
      </c>
      <c r="J123" s="111">
        <f t="shared" si="3"/>
        <v>2.3767824074074073E-3</v>
      </c>
      <c r="K123" s="3">
        <v>14.28</v>
      </c>
      <c r="L123" s="3">
        <v>8.6289999999999996</v>
      </c>
      <c r="M123" s="3">
        <v>8.2349999999999994</v>
      </c>
      <c r="N123" s="3">
        <v>8.1300000000000026</v>
      </c>
      <c r="O123" s="3">
        <v>8.1379999999999981</v>
      </c>
      <c r="P123" s="3">
        <v>8.1439999999999984</v>
      </c>
      <c r="Q123" s="3">
        <v>8.1960000000000051</v>
      </c>
      <c r="R123" s="3">
        <v>8.2109999999999914</v>
      </c>
      <c r="S123" s="3">
        <v>8.2720000000000056</v>
      </c>
      <c r="T123" s="3">
        <v>8.2450000000000045</v>
      </c>
      <c r="U123" s="3">
        <v>8.2560000000000002</v>
      </c>
      <c r="V123" s="3">
        <v>8.2859999999999872</v>
      </c>
      <c r="W123" s="3">
        <v>8.3370000000000033</v>
      </c>
      <c r="X123" s="3">
        <v>8.3249999999999886</v>
      </c>
      <c r="Y123" s="3">
        <v>8.3640000000000185</v>
      </c>
      <c r="Z123" s="3">
        <v>8.3519999999999754</v>
      </c>
      <c r="AA123" s="3">
        <v>8.3880000000000337</v>
      </c>
      <c r="AB123" s="3">
        <v>8.3559999999999661</v>
      </c>
      <c r="AC123" s="3">
        <v>8.3750000000000284</v>
      </c>
      <c r="AD123" s="3">
        <v>8.3680000000000234</v>
      </c>
      <c r="AE123" s="3">
        <v>8.4069999999999823</v>
      </c>
      <c r="AF123" s="3">
        <v>8.3590000000000089</v>
      </c>
      <c r="AG123" s="3">
        <v>8.3839999999999577</v>
      </c>
      <c r="AH123" s="3">
        <v>8.3170000000000073</v>
      </c>
      <c r="AI123" s="7">
        <f t="shared" si="5"/>
        <v>52.592109235758741</v>
      </c>
    </row>
    <row r="124" spans="1:35" x14ac:dyDescent="0.45">
      <c r="A124" s="23" t="s">
        <v>102</v>
      </c>
      <c r="B124" s="23">
        <v>2022</v>
      </c>
      <c r="C124" s="26">
        <v>44674</v>
      </c>
      <c r="D124" s="23" t="s">
        <v>72</v>
      </c>
      <c r="E124" s="23" t="s">
        <v>205</v>
      </c>
      <c r="F124" s="23" t="s">
        <v>459</v>
      </c>
      <c r="G124" s="23" t="s">
        <v>15</v>
      </c>
      <c r="H124" s="13">
        <f>(C124-VLOOKUP(F124,Riders!$A$2:$C$3501,2,FALSE))/365</f>
        <v>23.438356164383563</v>
      </c>
      <c r="I124" s="23">
        <v>2</v>
      </c>
      <c r="J124" s="111">
        <f t="shared" si="3"/>
        <v>2.3781365740740737E-3</v>
      </c>
      <c r="K124" s="3">
        <v>14.146000000000001</v>
      </c>
      <c r="L124" s="3">
        <v>8.8840000000000003</v>
      </c>
      <c r="M124" s="3">
        <v>8.39</v>
      </c>
      <c r="N124" s="3">
        <v>8.2669999999999959</v>
      </c>
      <c r="O124" s="3">
        <v>8.2270000000000039</v>
      </c>
      <c r="P124" s="3">
        <v>8.3119999999999976</v>
      </c>
      <c r="Q124" s="3">
        <v>8.2950000000000017</v>
      </c>
      <c r="R124" s="3">
        <v>8.2890000000000015</v>
      </c>
      <c r="S124" s="3">
        <v>8.2650000000000006</v>
      </c>
      <c r="T124" s="3">
        <v>8.2349999999999852</v>
      </c>
      <c r="U124" s="3">
        <v>8.2690000000000197</v>
      </c>
      <c r="V124" s="3">
        <v>8.3789999999999907</v>
      </c>
      <c r="W124" s="3">
        <v>8.3860000000000099</v>
      </c>
      <c r="X124" s="3">
        <v>8.4110000000000014</v>
      </c>
      <c r="Y124" s="3">
        <v>8.3689999999999856</v>
      </c>
      <c r="Z124" s="3">
        <v>8.3670000000000186</v>
      </c>
      <c r="AA124" s="3">
        <v>8.3239999999999839</v>
      </c>
      <c r="AB124" s="3">
        <v>8.2990000000000066</v>
      </c>
      <c r="AC124" s="3">
        <v>8.257000000000005</v>
      </c>
      <c r="AD124" s="3">
        <v>8.2719999999999914</v>
      </c>
      <c r="AE124" s="3">
        <v>8.2620000000000005</v>
      </c>
      <c r="AF124" s="3">
        <v>8.2820000000000107</v>
      </c>
      <c r="AG124" s="3">
        <v>8.1639999999999588</v>
      </c>
      <c r="AH124" s="3">
        <v>8.1200000000000045</v>
      </c>
      <c r="AI124" s="7">
        <f t="shared" si="5"/>
        <v>52.562162056932614</v>
      </c>
    </row>
    <row r="125" spans="1:35" x14ac:dyDescent="0.45">
      <c r="A125" s="10" t="s">
        <v>102</v>
      </c>
      <c r="B125" s="10">
        <v>2022</v>
      </c>
      <c r="C125" s="25">
        <v>44674</v>
      </c>
      <c r="D125" s="10" t="s">
        <v>72</v>
      </c>
      <c r="E125" s="10" t="s">
        <v>206</v>
      </c>
      <c r="F125" s="10" t="s">
        <v>418</v>
      </c>
      <c r="G125" s="10" t="s">
        <v>25</v>
      </c>
      <c r="H125" s="13">
        <f>(C125-VLOOKUP(F125,Riders!$A$2:$C$3501,2,FALSE))/365</f>
        <v>25.084931506849315</v>
      </c>
      <c r="I125" s="10">
        <v>3</v>
      </c>
      <c r="J125" s="111">
        <f t="shared" si="3"/>
        <v>2.4023263888888892E-3</v>
      </c>
      <c r="K125" s="3">
        <v>14.638999999999999</v>
      </c>
      <c r="L125" s="3">
        <v>8.9160000000000004</v>
      </c>
      <c r="M125" s="3">
        <v>8.3910000000000018</v>
      </c>
      <c r="N125" s="3">
        <v>8.2540000000000013</v>
      </c>
      <c r="O125" s="3">
        <v>8.2019999999999982</v>
      </c>
      <c r="P125" s="3">
        <v>8.205999999999996</v>
      </c>
      <c r="Q125" s="3">
        <v>8.240000000000002</v>
      </c>
      <c r="R125" s="3">
        <v>8.2430000000000092</v>
      </c>
      <c r="S125" s="3">
        <v>8.2959999999999923</v>
      </c>
      <c r="T125" s="3">
        <v>8.3370000000000033</v>
      </c>
      <c r="U125" s="3">
        <v>8.4000000000000057</v>
      </c>
      <c r="V125" s="3">
        <v>8.4629999999999939</v>
      </c>
      <c r="W125" s="3">
        <v>8.4759999999999991</v>
      </c>
      <c r="X125" s="3">
        <v>8.4659999999999798</v>
      </c>
      <c r="Y125" s="3">
        <v>8.4570000000000363</v>
      </c>
      <c r="Z125" s="3">
        <v>8.4799999999999898</v>
      </c>
      <c r="AA125" s="3">
        <v>8.4549999999999841</v>
      </c>
      <c r="AB125" s="3">
        <v>8.407999999999987</v>
      </c>
      <c r="AC125" s="3">
        <v>8.3670000000000186</v>
      </c>
      <c r="AD125" s="3">
        <v>8.4020000000000152</v>
      </c>
      <c r="AE125" s="3">
        <v>8.3909999999999911</v>
      </c>
      <c r="AF125" s="3">
        <v>8.367999999999995</v>
      </c>
      <c r="AG125" s="3">
        <v>8.3640000000000327</v>
      </c>
      <c r="AH125" s="3">
        <v>8.3400000000000034</v>
      </c>
      <c r="AI125" s="7">
        <f t="shared" si="5"/>
        <v>52.032896353361174</v>
      </c>
    </row>
    <row r="126" spans="1:35" x14ac:dyDescent="0.45">
      <c r="A126" s="10" t="s">
        <v>102</v>
      </c>
      <c r="B126" s="10">
        <v>2022</v>
      </c>
      <c r="C126" s="25">
        <v>44674</v>
      </c>
      <c r="D126" s="10" t="s">
        <v>72</v>
      </c>
      <c r="E126" s="10" t="s">
        <v>206</v>
      </c>
      <c r="F126" s="10" t="s">
        <v>419</v>
      </c>
      <c r="G126" s="10" t="s">
        <v>105</v>
      </c>
      <c r="H126" s="13">
        <f>(C126-VLOOKUP(F126,Riders!$A$2:$C$3501,2,FALSE))/365</f>
        <v>26.87945205479452</v>
      </c>
      <c r="I126" s="10">
        <v>4</v>
      </c>
      <c r="J126" s="111">
        <f t="shared" si="3"/>
        <v>2.4075694444444444E-3</v>
      </c>
      <c r="K126" s="3">
        <v>14.305</v>
      </c>
      <c r="L126" s="3">
        <v>8.9559999999999995</v>
      </c>
      <c r="M126" s="3">
        <v>8.6649999999999991</v>
      </c>
      <c r="N126" s="3">
        <v>8.5479999999999983</v>
      </c>
      <c r="O126" s="3">
        <v>8.4380000000000024</v>
      </c>
      <c r="P126" s="3">
        <v>8.3810000000000002</v>
      </c>
      <c r="Q126" s="3">
        <v>8.3419999999999916</v>
      </c>
      <c r="R126" s="3">
        <v>8.36</v>
      </c>
      <c r="S126" s="3">
        <v>8.362000000000009</v>
      </c>
      <c r="T126" s="3">
        <v>8.4210000000000065</v>
      </c>
      <c r="U126" s="3">
        <v>8.3879999999999768</v>
      </c>
      <c r="V126" s="3">
        <v>8.3160000000000309</v>
      </c>
      <c r="W126" s="3">
        <v>8.3070000000000022</v>
      </c>
      <c r="X126" s="3">
        <v>8.3179999999999978</v>
      </c>
      <c r="Y126" s="3">
        <v>8.3960000000000008</v>
      </c>
      <c r="Z126" s="3">
        <v>8.4209999999999923</v>
      </c>
      <c r="AA126" s="3">
        <v>8.4070000000000107</v>
      </c>
      <c r="AB126" s="3">
        <v>8.3700000000000045</v>
      </c>
      <c r="AC126" s="3">
        <v>8.3469999999999516</v>
      </c>
      <c r="AD126" s="3">
        <v>8.353999999999985</v>
      </c>
      <c r="AE126" s="3">
        <v>8.3750000000000284</v>
      </c>
      <c r="AF126" s="3">
        <v>8.3979999999999961</v>
      </c>
      <c r="AG126" s="3">
        <v>8.3680000000000234</v>
      </c>
      <c r="AH126" s="3">
        <v>8.4709999999999752</v>
      </c>
      <c r="AI126" s="7">
        <f t="shared" si="5"/>
        <v>51.919582335804328</v>
      </c>
    </row>
    <row r="127" spans="1:35" x14ac:dyDescent="0.45">
      <c r="A127" s="1" t="s">
        <v>108</v>
      </c>
      <c r="B127" s="1">
        <v>2021</v>
      </c>
      <c r="C127" s="2">
        <v>44492</v>
      </c>
      <c r="D127" s="1" t="s">
        <v>13</v>
      </c>
      <c r="E127" s="1" t="s">
        <v>379</v>
      </c>
      <c r="F127" s="1" t="s">
        <v>501</v>
      </c>
      <c r="G127" s="1" t="s">
        <v>15</v>
      </c>
      <c r="H127" s="13">
        <f>(C127-VLOOKUP(F127,Riders!$A$2:$C$3501,2,FALSE))/365</f>
        <v>33.397260273972606</v>
      </c>
      <c r="I127" s="1">
        <v>1</v>
      </c>
      <c r="J127" s="111">
        <f t="shared" si="3"/>
        <v>2.286712962962963E-3</v>
      </c>
      <c r="K127" s="3">
        <v>14.313000000000001</v>
      </c>
      <c r="L127" s="3">
        <v>8.4960000000000004</v>
      </c>
      <c r="M127" s="3">
        <v>7.9179999999999993</v>
      </c>
      <c r="N127" s="3">
        <v>7.6840000000000011</v>
      </c>
      <c r="O127" s="3">
        <v>7.6379999999999981</v>
      </c>
      <c r="P127" s="3">
        <v>7.6820000000000022</v>
      </c>
      <c r="Q127" s="3">
        <v>7.7649999999999935</v>
      </c>
      <c r="R127" s="3">
        <v>7.8380000000000081</v>
      </c>
      <c r="S127" s="3">
        <v>7.9129999999999967</v>
      </c>
      <c r="T127" s="3">
        <v>7.929000000000002</v>
      </c>
      <c r="U127" s="3">
        <v>7.9389999999999787</v>
      </c>
      <c r="V127" s="3">
        <v>7.9210000000000349</v>
      </c>
      <c r="W127" s="3">
        <v>7.9489999999999696</v>
      </c>
      <c r="X127" s="3">
        <v>7.937000000000026</v>
      </c>
      <c r="Y127" s="3">
        <v>7.964999999999975</v>
      </c>
      <c r="Z127" s="3">
        <v>7.994000000000014</v>
      </c>
      <c r="AA127" s="3">
        <v>7.974000000000018</v>
      </c>
      <c r="AB127" s="3">
        <v>7.9889999999999759</v>
      </c>
      <c r="AC127" s="3">
        <v>8.0560000000000116</v>
      </c>
      <c r="AD127" s="3">
        <v>8.0620000000000118</v>
      </c>
      <c r="AE127" s="3">
        <v>8.0349999999999682</v>
      </c>
      <c r="AF127" s="3">
        <v>8.2620000000000289</v>
      </c>
      <c r="AG127" s="3">
        <v>8.1139999999999759</v>
      </c>
      <c r="AH127" s="3">
        <v>8.1990000000000123</v>
      </c>
      <c r="AI127" s="7">
        <f t="shared" si="5"/>
        <v>54.66361630190513</v>
      </c>
    </row>
    <row r="128" spans="1:35" x14ac:dyDescent="0.45">
      <c r="A128" s="1" t="s">
        <v>108</v>
      </c>
      <c r="B128" s="1">
        <v>2021</v>
      </c>
      <c r="C128" s="2">
        <v>44492</v>
      </c>
      <c r="D128" s="1" t="s">
        <v>13</v>
      </c>
      <c r="E128" s="1" t="s">
        <v>379</v>
      </c>
      <c r="F128" s="1" t="s">
        <v>459</v>
      </c>
      <c r="G128" s="1" t="s">
        <v>15</v>
      </c>
      <c r="H128" s="13">
        <f>(C128-VLOOKUP(F128,Riders!$A$2:$C$3501,2,FALSE))/365</f>
        <v>22.93972602739726</v>
      </c>
      <c r="I128" s="1">
        <v>2</v>
      </c>
      <c r="J128" s="111">
        <f t="shared" si="3"/>
        <v>2.3413425925925923E-3</v>
      </c>
      <c r="K128" s="3">
        <v>14.068</v>
      </c>
      <c r="L128" s="3">
        <v>8.6270000000000007</v>
      </c>
      <c r="M128" s="3">
        <v>8.1329999999999991</v>
      </c>
      <c r="N128" s="3">
        <v>7.9940000000000033</v>
      </c>
      <c r="O128" s="3">
        <v>7.9499999999999957</v>
      </c>
      <c r="P128" s="3">
        <v>7.963000000000001</v>
      </c>
      <c r="Q128" s="3">
        <v>7.980000000000004</v>
      </c>
      <c r="R128" s="3">
        <v>7.9959999999999951</v>
      </c>
      <c r="S128" s="3">
        <v>8.0620000000000118</v>
      </c>
      <c r="T128" s="3">
        <v>8.0259999999999962</v>
      </c>
      <c r="U128" s="3">
        <v>8.0459999999999923</v>
      </c>
      <c r="V128" s="3">
        <v>7.9719999999999942</v>
      </c>
      <c r="W128" s="3">
        <v>7.9899999999999949</v>
      </c>
      <c r="X128" s="3">
        <v>8.0370000000000061</v>
      </c>
      <c r="Y128" s="3">
        <v>8.179000000000002</v>
      </c>
      <c r="Z128" s="3">
        <v>8.257000000000005</v>
      </c>
      <c r="AA128" s="3">
        <v>8.3319999999999652</v>
      </c>
      <c r="AB128" s="3">
        <v>8.3379999999999939</v>
      </c>
      <c r="AC128" s="3">
        <v>8.3790000000000475</v>
      </c>
      <c r="AD128" s="3">
        <v>8.3549999999999898</v>
      </c>
      <c r="AE128" s="3">
        <v>8.4410000000000025</v>
      </c>
      <c r="AF128" s="3">
        <v>8.4480000000000075</v>
      </c>
      <c r="AG128" s="3">
        <v>8.4000000000000341</v>
      </c>
      <c r="AH128" s="3">
        <v>8.3189999999999316</v>
      </c>
      <c r="AI128" s="7">
        <f t="shared" si="5"/>
        <v>53.38817155399127</v>
      </c>
    </row>
    <row r="129" spans="1:35" x14ac:dyDescent="0.45">
      <c r="A129" s="1" t="s">
        <v>108</v>
      </c>
      <c r="B129" s="1">
        <v>2021</v>
      </c>
      <c r="C129" s="2">
        <v>44492</v>
      </c>
      <c r="D129" s="1" t="s">
        <v>13</v>
      </c>
      <c r="E129" s="1" t="s">
        <v>379</v>
      </c>
      <c r="F129" s="1" t="s">
        <v>460</v>
      </c>
      <c r="G129" s="1" t="s">
        <v>15</v>
      </c>
      <c r="H129" s="13">
        <f>(C129-VLOOKUP(F129,Riders!$A$2:$C$3501,2,FALSE))/365</f>
        <v>28.284931506849315</v>
      </c>
      <c r="I129" s="1">
        <v>3</v>
      </c>
      <c r="J129" s="111">
        <f t="shared" si="3"/>
        <v>2.3418518518518515E-3</v>
      </c>
      <c r="K129" s="3">
        <v>14.084</v>
      </c>
      <c r="L129" s="3">
        <v>8.6909999999999989</v>
      </c>
      <c r="M129" s="3">
        <v>8.2580000000000027</v>
      </c>
      <c r="N129" s="3">
        <v>8.0959999999999965</v>
      </c>
      <c r="O129" s="3">
        <v>8.0320000000000036</v>
      </c>
      <c r="P129" s="3">
        <v>7.9600000000000009</v>
      </c>
      <c r="Q129" s="3">
        <v>7.9509999999999863</v>
      </c>
      <c r="R129" s="3">
        <v>7.936000000000007</v>
      </c>
      <c r="S129" s="3">
        <v>7.9830000000000183</v>
      </c>
      <c r="T129" s="3">
        <v>8.025999999999982</v>
      </c>
      <c r="U129" s="3">
        <v>8.085000000000008</v>
      </c>
      <c r="V129" s="3">
        <v>8.0929999999999893</v>
      </c>
      <c r="W129" s="3">
        <v>8.0640000000000072</v>
      </c>
      <c r="X129" s="3">
        <v>8.1099999999999852</v>
      </c>
      <c r="Y129" s="3">
        <v>8.1760000000000019</v>
      </c>
      <c r="Z129" s="3">
        <v>8.2110000000000127</v>
      </c>
      <c r="AA129" s="3">
        <v>8.2009999999999934</v>
      </c>
      <c r="AB129" s="3">
        <v>8.2010000000000218</v>
      </c>
      <c r="AC129" s="3">
        <v>8.2470000000000141</v>
      </c>
      <c r="AD129" s="3">
        <v>8.2909999999999684</v>
      </c>
      <c r="AE129" s="3">
        <v>8.3150000000000261</v>
      </c>
      <c r="AF129" s="3">
        <v>8.3619999999999948</v>
      </c>
      <c r="AG129" s="3">
        <v>8.4169999999999732</v>
      </c>
      <c r="AH129" s="3">
        <v>8.5459999999999638</v>
      </c>
      <c r="AI129" s="7">
        <f t="shared" si="5"/>
        <v>53.376561758658873</v>
      </c>
    </row>
    <row r="130" spans="1:35" x14ac:dyDescent="0.45">
      <c r="A130" s="1" t="s">
        <v>108</v>
      </c>
      <c r="B130" s="1">
        <v>2021</v>
      </c>
      <c r="C130" s="2">
        <v>44492</v>
      </c>
      <c r="D130" s="1" t="s">
        <v>13</v>
      </c>
      <c r="E130" s="1" t="s">
        <v>379</v>
      </c>
      <c r="F130" s="1" t="s">
        <v>478</v>
      </c>
      <c r="G130" s="1" t="s">
        <v>53</v>
      </c>
      <c r="H130" s="13">
        <f>(C130-VLOOKUP(F130,Riders!$A$2:$C$3501,2,FALSE))/365</f>
        <v>24.715068493150685</v>
      </c>
      <c r="I130" s="1">
        <v>4</v>
      </c>
      <c r="J130" s="111">
        <f t="shared" ref="J130:J193" si="6">IF(COUNT(K130:AH130)=24,SUM(K130:AH130)/86400,"")</f>
        <v>2.3880555555555556E-3</v>
      </c>
      <c r="K130" s="3">
        <v>14.05</v>
      </c>
      <c r="L130" s="3">
        <v>8.4519999999999982</v>
      </c>
      <c r="M130" s="3">
        <v>7.98</v>
      </c>
      <c r="N130" s="3">
        <v>7.9110000000000014</v>
      </c>
      <c r="O130" s="3">
        <v>7.9739999999999966</v>
      </c>
      <c r="P130" s="3">
        <v>8.0590000000000046</v>
      </c>
      <c r="Q130" s="3">
        <v>8.1699999999999946</v>
      </c>
      <c r="R130" s="3">
        <v>8.2689999999999984</v>
      </c>
      <c r="S130" s="3">
        <v>8.3430000000000035</v>
      </c>
      <c r="T130" s="3">
        <v>8.3429999999999893</v>
      </c>
      <c r="U130" s="3">
        <v>8.3360000000000269</v>
      </c>
      <c r="V130" s="3">
        <v>8.3479999999999706</v>
      </c>
      <c r="W130" s="3">
        <v>8.4710000000000036</v>
      </c>
      <c r="X130" s="3">
        <v>8.5250000000000057</v>
      </c>
      <c r="Y130" s="3">
        <v>8.5409999999999968</v>
      </c>
      <c r="Z130" s="3">
        <v>8.5229999999999961</v>
      </c>
      <c r="AA130" s="3">
        <v>8.5480000000000018</v>
      </c>
      <c r="AB130" s="3">
        <v>8.6320000000000334</v>
      </c>
      <c r="AC130" s="3">
        <v>8.6419999999999675</v>
      </c>
      <c r="AD130" s="3">
        <v>8.6189999999999998</v>
      </c>
      <c r="AE130" s="3">
        <v>8.6310000000000002</v>
      </c>
      <c r="AF130" s="3">
        <v>8.4080000000000155</v>
      </c>
      <c r="AG130" s="3">
        <v>8.2589999999999861</v>
      </c>
      <c r="AH130" s="3">
        <v>8.2940000000000111</v>
      </c>
      <c r="AI130" s="7">
        <f t="shared" si="5"/>
        <v>52.343840874723739</v>
      </c>
    </row>
    <row r="131" spans="1:35" x14ac:dyDescent="0.45">
      <c r="A131" s="1" t="s">
        <v>108</v>
      </c>
      <c r="B131" s="1">
        <v>2021</v>
      </c>
      <c r="C131" s="2">
        <v>44492</v>
      </c>
      <c r="D131" s="1" t="s">
        <v>13</v>
      </c>
      <c r="E131" s="1" t="s">
        <v>379</v>
      </c>
      <c r="F131" s="1" t="s">
        <v>423</v>
      </c>
      <c r="G131" s="1" t="s">
        <v>17</v>
      </c>
      <c r="H131" s="13">
        <f>(C131-VLOOKUP(F131,Riders!$A$2:$C$3501,2,FALSE))/365</f>
        <v>23.92876712328767</v>
      </c>
      <c r="I131" s="1">
        <v>5</v>
      </c>
      <c r="J131" s="111">
        <f t="shared" si="6"/>
        <v>2.3941666666666664E-3</v>
      </c>
      <c r="K131" s="3">
        <v>13.574999999999999</v>
      </c>
      <c r="L131" s="3">
        <v>8.4409999999999989</v>
      </c>
      <c r="M131" s="3">
        <v>8.0130000000000017</v>
      </c>
      <c r="N131" s="3">
        <v>7.9150000000000027</v>
      </c>
      <c r="O131" s="3">
        <v>8.0339999999999989</v>
      </c>
      <c r="P131" s="3">
        <v>8.0640000000000001</v>
      </c>
      <c r="Q131" s="3">
        <v>8.1020000000000039</v>
      </c>
      <c r="R131" s="3">
        <v>8.097999999999999</v>
      </c>
      <c r="S131" s="3">
        <v>8.13900000000001</v>
      </c>
      <c r="T131" s="3">
        <v>8.1670000000000016</v>
      </c>
      <c r="U131" s="3">
        <v>8.2139999999999702</v>
      </c>
      <c r="V131" s="3">
        <v>8.237000000000009</v>
      </c>
      <c r="W131" s="3">
        <v>8.2759999999999962</v>
      </c>
      <c r="X131" s="3">
        <v>8.3440000000000083</v>
      </c>
      <c r="Y131" s="3">
        <v>8.4129999999999825</v>
      </c>
      <c r="Z131" s="3">
        <v>8.4680000000000177</v>
      </c>
      <c r="AA131" s="3">
        <v>8.5800000000000125</v>
      </c>
      <c r="AB131" s="3">
        <v>8.6679999999999779</v>
      </c>
      <c r="AC131" s="3">
        <v>8.7810000000000343</v>
      </c>
      <c r="AD131" s="3">
        <v>8.813999999999993</v>
      </c>
      <c r="AE131" s="3">
        <v>8.8789999999999623</v>
      </c>
      <c r="AF131" s="3">
        <v>8.856000000000023</v>
      </c>
      <c r="AG131" s="3">
        <v>8.8569999999999709</v>
      </c>
      <c r="AH131" s="3">
        <v>8.9209999999999923</v>
      </c>
      <c r="AI131" s="7">
        <f t="shared" si="5"/>
        <v>52.210233205708327</v>
      </c>
    </row>
    <row r="132" spans="1:35" x14ac:dyDescent="0.45">
      <c r="A132" s="1" t="s">
        <v>108</v>
      </c>
      <c r="B132" s="1">
        <v>2021</v>
      </c>
      <c r="C132" s="2">
        <v>44492</v>
      </c>
      <c r="D132" s="1" t="s">
        <v>13</v>
      </c>
      <c r="E132" s="1" t="s">
        <v>379</v>
      </c>
      <c r="F132" s="1" t="s">
        <v>428</v>
      </c>
      <c r="G132" s="1" t="s">
        <v>56</v>
      </c>
      <c r="H132" s="13">
        <f>(C132-VLOOKUP(F132,Riders!$A$2:$C$3501,2,FALSE))/365</f>
        <v>31.991780821917807</v>
      </c>
      <c r="I132" s="1">
        <v>6</v>
      </c>
      <c r="J132" s="111">
        <f t="shared" si="6"/>
        <v>2.4015046296296297E-3</v>
      </c>
      <c r="K132" s="3">
        <v>15.07</v>
      </c>
      <c r="L132" s="3">
        <v>8.838000000000001</v>
      </c>
      <c r="M132" s="3">
        <v>8.1760000000000019</v>
      </c>
      <c r="N132" s="3">
        <v>7.9859999999999971</v>
      </c>
      <c r="O132" s="3">
        <v>7.9380000000000024</v>
      </c>
      <c r="P132" s="3">
        <v>8.0090000000000003</v>
      </c>
      <c r="Q132" s="3">
        <v>8.0599999999999952</v>
      </c>
      <c r="R132" s="3">
        <v>8.1519999999999868</v>
      </c>
      <c r="S132" s="3">
        <v>8.1970000000000027</v>
      </c>
      <c r="T132" s="3">
        <v>8.2389999999999901</v>
      </c>
      <c r="U132" s="3">
        <v>8.2710000000000292</v>
      </c>
      <c r="V132" s="3">
        <v>8.3080000000000069</v>
      </c>
      <c r="W132" s="3">
        <v>8.3180000000000121</v>
      </c>
      <c r="X132" s="3">
        <v>8.3599999999999852</v>
      </c>
      <c r="Y132" s="3">
        <v>8.3579999999999899</v>
      </c>
      <c r="Z132" s="3">
        <v>8.4279999999999688</v>
      </c>
      <c r="AA132" s="3">
        <v>8.4130000000000393</v>
      </c>
      <c r="AB132" s="3">
        <v>8.4199999999999591</v>
      </c>
      <c r="AC132" s="3">
        <v>8.4610000000000412</v>
      </c>
      <c r="AD132" s="3">
        <v>8.7139999999999986</v>
      </c>
      <c r="AE132" s="3">
        <v>8.59699999999998</v>
      </c>
      <c r="AF132" s="3">
        <v>8.7300000000000182</v>
      </c>
      <c r="AG132" s="3">
        <v>8.7069999999999936</v>
      </c>
      <c r="AH132" s="3">
        <v>8.7400000000000091</v>
      </c>
      <c r="AI132" s="7">
        <f t="shared" si="5"/>
        <v>52.050701238613904</v>
      </c>
    </row>
    <row r="133" spans="1:35" x14ac:dyDescent="0.45">
      <c r="A133" s="1" t="s">
        <v>108</v>
      </c>
      <c r="B133" s="1">
        <v>2021</v>
      </c>
      <c r="C133" s="2">
        <v>44492</v>
      </c>
      <c r="D133" s="1" t="s">
        <v>13</v>
      </c>
      <c r="E133" s="1" t="s">
        <v>379</v>
      </c>
      <c r="F133" s="1" t="s">
        <v>271</v>
      </c>
      <c r="G133" s="1" t="s">
        <v>67</v>
      </c>
      <c r="H133" s="13">
        <f>(C133-VLOOKUP(F133,Riders!$A$2:$C$3501,2,FALSE))/365</f>
        <v>27.350684931506848</v>
      </c>
      <c r="I133" s="1">
        <v>7</v>
      </c>
      <c r="J133" s="111">
        <f t="shared" si="6"/>
        <v>2.4350231481481484E-3</v>
      </c>
      <c r="K133" s="3">
        <v>14.45</v>
      </c>
      <c r="L133" s="3">
        <v>8.6859999999999999</v>
      </c>
      <c r="M133" s="3">
        <v>8.1950000000000003</v>
      </c>
      <c r="N133" s="3">
        <v>8.0620000000000012</v>
      </c>
      <c r="O133" s="3">
        <v>8.0060000000000002</v>
      </c>
      <c r="P133" s="3">
        <v>8.0859999999999985</v>
      </c>
      <c r="Q133" s="3">
        <v>8.1870000000000047</v>
      </c>
      <c r="R133" s="3">
        <v>8.3170000000000002</v>
      </c>
      <c r="S133" s="3">
        <v>8.3749999999999858</v>
      </c>
      <c r="T133" s="3">
        <v>8.4570000000000078</v>
      </c>
      <c r="U133" s="3">
        <v>8.4740000000000038</v>
      </c>
      <c r="V133" s="3">
        <v>8.5299999999999869</v>
      </c>
      <c r="W133" s="3">
        <v>8.527000000000001</v>
      </c>
      <c r="X133" s="3">
        <v>8.5320000000000249</v>
      </c>
      <c r="Y133" s="3">
        <v>8.5069999999999766</v>
      </c>
      <c r="Z133" s="3">
        <v>8.7410000000000139</v>
      </c>
      <c r="AA133" s="3">
        <v>8.5589999999999975</v>
      </c>
      <c r="AB133" s="3">
        <v>8.6520000000000152</v>
      </c>
      <c r="AC133" s="3">
        <v>8.7049999999999557</v>
      </c>
      <c r="AD133" s="3">
        <v>8.7770000000000437</v>
      </c>
      <c r="AE133" s="3">
        <v>8.8059999999999832</v>
      </c>
      <c r="AF133" s="3">
        <v>8.8659999999999854</v>
      </c>
      <c r="AG133" s="3">
        <v>8.9200000000000443</v>
      </c>
      <c r="AH133" s="3">
        <v>8.9689999999999941</v>
      </c>
      <c r="AI133" s="7">
        <f t="shared" si="5"/>
        <v>51.334214253800155</v>
      </c>
    </row>
    <row r="134" spans="1:35" x14ac:dyDescent="0.45">
      <c r="A134" s="1" t="s">
        <v>108</v>
      </c>
      <c r="B134" s="1">
        <v>2021</v>
      </c>
      <c r="C134" s="2">
        <v>44492</v>
      </c>
      <c r="D134" s="1" t="s">
        <v>13</v>
      </c>
      <c r="E134" s="1" t="s">
        <v>379</v>
      </c>
      <c r="F134" s="1" t="s">
        <v>267</v>
      </c>
      <c r="G134" s="1" t="s">
        <v>56</v>
      </c>
      <c r="H134" s="13">
        <f>(C134-VLOOKUP(F134,Riders!$A$2:$C$3501,2,FALSE))/365</f>
        <v>22.830136986301369</v>
      </c>
      <c r="I134" s="1">
        <v>8</v>
      </c>
      <c r="J134" s="111">
        <f t="shared" si="6"/>
        <v>2.4851041666666667E-3</v>
      </c>
      <c r="K134" s="3">
        <v>14.009</v>
      </c>
      <c r="L134" s="3">
        <v>8.6759999999999984</v>
      </c>
      <c r="M134" s="3">
        <v>8.3730000000000011</v>
      </c>
      <c r="N134" s="3">
        <v>8.3089999999999975</v>
      </c>
      <c r="O134" s="3">
        <v>8.3539999999999992</v>
      </c>
      <c r="P134" s="3">
        <v>8.4330000000000069</v>
      </c>
      <c r="Q134" s="3">
        <v>8.4870000000000019</v>
      </c>
      <c r="R134" s="3">
        <v>8.5529999999999973</v>
      </c>
      <c r="S134" s="3">
        <v>8.6049999999999898</v>
      </c>
      <c r="T134" s="3">
        <v>8.6650000000000063</v>
      </c>
      <c r="U134" s="3">
        <v>8.6299999999999955</v>
      </c>
      <c r="V134" s="3">
        <v>8.6580000000000155</v>
      </c>
      <c r="W134" s="3">
        <v>8.6159999999999997</v>
      </c>
      <c r="X134" s="3">
        <v>8.652000000000001</v>
      </c>
      <c r="Y134" s="3">
        <v>8.6419999999999675</v>
      </c>
      <c r="Z134" s="3">
        <v>8.7390000000000043</v>
      </c>
      <c r="AA134" s="3">
        <v>8.8410000000000366</v>
      </c>
      <c r="AB134" s="3">
        <v>8.9350000000000023</v>
      </c>
      <c r="AC134" s="3">
        <v>8.9499999999999886</v>
      </c>
      <c r="AD134" s="3">
        <v>9.0450000000000159</v>
      </c>
      <c r="AE134" s="3">
        <v>9.0600000000000023</v>
      </c>
      <c r="AF134" s="3">
        <v>9.0909999999999798</v>
      </c>
      <c r="AG134" s="3">
        <v>9.1359999999999957</v>
      </c>
      <c r="AH134" s="3">
        <v>9.2539999999999907</v>
      </c>
      <c r="AI134" s="7">
        <f t="shared" si="5"/>
        <v>50.299702393427509</v>
      </c>
    </row>
    <row r="135" spans="1:35" x14ac:dyDescent="0.45">
      <c r="A135" s="1" t="s">
        <v>108</v>
      </c>
      <c r="B135" s="1">
        <v>2021</v>
      </c>
      <c r="C135" s="2">
        <v>44492</v>
      </c>
      <c r="D135" s="1" t="s">
        <v>13</v>
      </c>
      <c r="E135" s="1" t="s">
        <v>379</v>
      </c>
      <c r="F135" s="1" t="s">
        <v>457</v>
      </c>
      <c r="G135" s="1" t="s">
        <v>25</v>
      </c>
      <c r="H135" s="13">
        <f>(C135-VLOOKUP(F135,Riders!$A$2:$C$3501,2,FALSE))/365</f>
        <v>24.205479452054796</v>
      </c>
      <c r="I135" s="1">
        <v>9</v>
      </c>
      <c r="J135" s="111">
        <f t="shared" si="6"/>
        <v>2.4904513888888888E-3</v>
      </c>
      <c r="K135" s="3">
        <v>14.507</v>
      </c>
      <c r="L135" s="3">
        <v>9.17</v>
      </c>
      <c r="M135" s="3">
        <v>8.8629999999999995</v>
      </c>
      <c r="N135" s="3">
        <v>8.8470000000000013</v>
      </c>
      <c r="O135" s="3">
        <v>8.8530000000000015</v>
      </c>
      <c r="P135" s="3">
        <v>8.7729999999999961</v>
      </c>
      <c r="Q135" s="3">
        <v>8.7380000000000067</v>
      </c>
      <c r="R135" s="3">
        <v>8.7179999999999893</v>
      </c>
      <c r="S135" s="3">
        <v>8.6599999999999966</v>
      </c>
      <c r="T135" s="3">
        <v>8.644999999999996</v>
      </c>
      <c r="U135" s="3">
        <v>8.5500000000000256</v>
      </c>
      <c r="V135" s="3">
        <v>8.4749999999999801</v>
      </c>
      <c r="W135" s="3">
        <v>8.4330000000000211</v>
      </c>
      <c r="X135" s="3">
        <v>8.4899999999999523</v>
      </c>
      <c r="Y135" s="3">
        <v>8.5470000000000113</v>
      </c>
      <c r="Z135" s="3">
        <v>8.6310000000000286</v>
      </c>
      <c r="AA135" s="3">
        <v>8.7060000000000173</v>
      </c>
      <c r="AB135" s="3">
        <v>8.7329999999999757</v>
      </c>
      <c r="AC135" s="3">
        <v>8.8029999999999973</v>
      </c>
      <c r="AD135" s="3">
        <v>8.8569999999999993</v>
      </c>
      <c r="AE135" s="3">
        <v>8.7680000000000007</v>
      </c>
      <c r="AF135" s="3">
        <v>8.8180000000000121</v>
      </c>
      <c r="AG135" s="3">
        <v>8.7779999999999632</v>
      </c>
      <c r="AH135" s="3">
        <v>8.8120000000000118</v>
      </c>
      <c r="AI135" s="7">
        <f t="shared" si="5"/>
        <v>50.191704426629492</v>
      </c>
    </row>
    <row r="136" spans="1:35" x14ac:dyDescent="0.45">
      <c r="A136" s="1" t="s">
        <v>108</v>
      </c>
      <c r="B136" s="1">
        <v>2021</v>
      </c>
      <c r="C136" s="2">
        <v>44492</v>
      </c>
      <c r="D136" s="1" t="s">
        <v>13</v>
      </c>
      <c r="E136" s="1" t="s">
        <v>379</v>
      </c>
      <c r="F136" s="1" t="s">
        <v>259</v>
      </c>
      <c r="G136" s="1" t="s">
        <v>25</v>
      </c>
      <c r="H136" s="13">
        <f>(C136-VLOOKUP(F136,Riders!$A$2:$C$3501,2,FALSE))/365</f>
        <v>20.786301369863015</v>
      </c>
      <c r="I136" s="1">
        <v>10</v>
      </c>
      <c r="J136" s="111">
        <f t="shared" si="6"/>
        <v>2.4946643518518516E-3</v>
      </c>
      <c r="K136" s="3">
        <v>14.433999999999999</v>
      </c>
      <c r="L136" s="3">
        <v>8.7889999999999997</v>
      </c>
      <c r="M136" s="3">
        <v>8.5180000000000007</v>
      </c>
      <c r="N136" s="3">
        <v>8.5200000000000031</v>
      </c>
      <c r="O136" s="3">
        <v>8.5419999999999945</v>
      </c>
      <c r="P136" s="3">
        <v>8.5940000000000012</v>
      </c>
      <c r="Q136" s="3">
        <v>8.720000000000006</v>
      </c>
      <c r="R136" s="3">
        <v>8.8389999999999986</v>
      </c>
      <c r="S136" s="3">
        <v>8.8810000000000002</v>
      </c>
      <c r="T136" s="3">
        <v>8.8789999999999907</v>
      </c>
      <c r="U136" s="3">
        <v>8.8859999999999815</v>
      </c>
      <c r="V136" s="3">
        <v>8.937000000000026</v>
      </c>
      <c r="W136" s="3">
        <v>9.0179999999999865</v>
      </c>
      <c r="X136" s="3">
        <v>9.0760000000000218</v>
      </c>
      <c r="Y136" s="3">
        <v>8.964999999999975</v>
      </c>
      <c r="Z136" s="3">
        <v>8.8500000000000227</v>
      </c>
      <c r="AA136" s="3">
        <v>8.7390000000000043</v>
      </c>
      <c r="AB136" s="3">
        <v>8.7560000000000002</v>
      </c>
      <c r="AC136" s="3">
        <v>8.7449999999999761</v>
      </c>
      <c r="AD136" s="3">
        <v>8.6740000000000066</v>
      </c>
      <c r="AE136" s="3">
        <v>8.6960000000000264</v>
      </c>
      <c r="AF136" s="3">
        <v>8.6179999999999382</v>
      </c>
      <c r="AG136" s="3">
        <v>8.4670000000000698</v>
      </c>
      <c r="AH136" s="3">
        <v>8.3959999999999582</v>
      </c>
      <c r="AI136" s="7">
        <f t="shared" si="5"/>
        <v>50.106941203216124</v>
      </c>
    </row>
    <row r="137" spans="1:35" x14ac:dyDescent="0.45">
      <c r="A137" s="1" t="s">
        <v>108</v>
      </c>
      <c r="B137" s="1">
        <v>2021</v>
      </c>
      <c r="C137" s="2">
        <v>44492</v>
      </c>
      <c r="D137" s="1" t="s">
        <v>13</v>
      </c>
      <c r="E137" s="1" t="s">
        <v>379</v>
      </c>
      <c r="F137" s="1" t="s">
        <v>489</v>
      </c>
      <c r="G137" s="1" t="s">
        <v>232</v>
      </c>
      <c r="H137" s="13">
        <f>(C137-VLOOKUP(F137,Riders!$A$2:$C$3501,2,FALSE))/365</f>
        <v>22.61917808219178</v>
      </c>
      <c r="I137" s="1">
        <v>11</v>
      </c>
      <c r="J137" s="111">
        <f t="shared" si="6"/>
        <v>2.4987152777777777E-3</v>
      </c>
      <c r="K137" s="3">
        <v>14.127000000000001</v>
      </c>
      <c r="L137" s="3">
        <v>8.6719999999999988</v>
      </c>
      <c r="M137" s="3">
        <v>8.554000000000002</v>
      </c>
      <c r="N137" s="3">
        <v>8.6849999999999952</v>
      </c>
      <c r="O137" s="3">
        <v>8.7900000000000063</v>
      </c>
      <c r="P137" s="3">
        <v>8.9149999999999991</v>
      </c>
      <c r="Q137" s="3">
        <v>8.9239999999999995</v>
      </c>
      <c r="R137" s="3">
        <v>8.9269999999999925</v>
      </c>
      <c r="S137" s="3">
        <v>9.0260000000000247</v>
      </c>
      <c r="T137" s="3">
        <v>9.0379999999999967</v>
      </c>
      <c r="U137" s="3">
        <v>9.0149999999999721</v>
      </c>
      <c r="V137" s="3">
        <v>8.7880000000000251</v>
      </c>
      <c r="W137" s="3">
        <v>8.6870000000000118</v>
      </c>
      <c r="X137" s="3">
        <v>8.6169999999999618</v>
      </c>
      <c r="Y137" s="3">
        <v>8.6740000000000066</v>
      </c>
      <c r="Z137" s="3">
        <v>8.6890000000000214</v>
      </c>
      <c r="AA137" s="3">
        <v>8.6899999999999693</v>
      </c>
      <c r="AB137" s="3">
        <v>8.7010000000000218</v>
      </c>
      <c r="AC137" s="3">
        <v>8.7760000000000105</v>
      </c>
      <c r="AD137" s="3">
        <v>8.8070000000000164</v>
      </c>
      <c r="AE137" s="3">
        <v>8.7429999999999382</v>
      </c>
      <c r="AF137" s="3">
        <v>8.7720000000000198</v>
      </c>
      <c r="AG137" s="3">
        <v>8.6770000000000209</v>
      </c>
      <c r="AH137" s="3">
        <v>8.5949999999999704</v>
      </c>
      <c r="AI137" s="7">
        <f t="shared" si="5"/>
        <v>50.025707655322876</v>
      </c>
    </row>
    <row r="138" spans="1:35" x14ac:dyDescent="0.45">
      <c r="A138" s="1" t="s">
        <v>108</v>
      </c>
      <c r="B138" s="1">
        <v>2021</v>
      </c>
      <c r="C138" s="2">
        <v>44492</v>
      </c>
      <c r="D138" s="1" t="s">
        <v>13</v>
      </c>
      <c r="E138" s="1" t="s">
        <v>379</v>
      </c>
      <c r="F138" s="1" t="s">
        <v>293</v>
      </c>
      <c r="G138" s="1" t="s">
        <v>172</v>
      </c>
      <c r="H138" s="13">
        <f>(C138-VLOOKUP(F138,Riders!$A$2:$C$3501,2,FALSE))/365</f>
        <v>22.326027397260273</v>
      </c>
      <c r="I138" s="1">
        <v>12</v>
      </c>
      <c r="J138" s="111">
        <f t="shared" si="6"/>
        <v>2.5086111111111112E-3</v>
      </c>
      <c r="K138" s="3">
        <v>14.212</v>
      </c>
      <c r="L138" s="3">
        <v>8.7519999999999989</v>
      </c>
      <c r="M138" s="3">
        <v>8.370000000000001</v>
      </c>
      <c r="N138" s="3">
        <v>8.2369999999999983</v>
      </c>
      <c r="O138" s="3">
        <v>8.2779999999999987</v>
      </c>
      <c r="P138" s="3">
        <v>8.2980000000000018</v>
      </c>
      <c r="Q138" s="3">
        <v>8.3629999999999924</v>
      </c>
      <c r="R138" s="3">
        <v>8.4040000000000106</v>
      </c>
      <c r="S138" s="3">
        <v>8.4550000000000125</v>
      </c>
      <c r="T138" s="3">
        <v>8.5420000000000016</v>
      </c>
      <c r="U138" s="3">
        <v>8.6499999999999773</v>
      </c>
      <c r="V138" s="3">
        <v>8.6830000000000069</v>
      </c>
      <c r="W138" s="3">
        <v>8.7929999999999922</v>
      </c>
      <c r="X138" s="3">
        <v>8.8340000000000032</v>
      </c>
      <c r="Y138" s="3">
        <v>8.9289999999999878</v>
      </c>
      <c r="Z138" s="3">
        <v>9.0020000000000095</v>
      </c>
      <c r="AA138" s="3">
        <v>9.1350000000000193</v>
      </c>
      <c r="AB138" s="3">
        <v>9.2019999999999698</v>
      </c>
      <c r="AC138" s="3">
        <v>9.2680000000000575</v>
      </c>
      <c r="AD138" s="3">
        <v>9.2259999999999422</v>
      </c>
      <c r="AE138" s="3">
        <v>9.3280000000000314</v>
      </c>
      <c r="AF138" s="3">
        <v>9.2800000000000011</v>
      </c>
      <c r="AG138" s="3">
        <v>9.3009999999999593</v>
      </c>
      <c r="AH138" s="3">
        <v>9.2020000000000266</v>
      </c>
      <c r="AI138" s="7">
        <f t="shared" si="5"/>
        <v>49.828368951389656</v>
      </c>
    </row>
    <row r="139" spans="1:35" x14ac:dyDescent="0.45">
      <c r="A139" s="1" t="s">
        <v>108</v>
      </c>
      <c r="B139" s="1">
        <v>2021</v>
      </c>
      <c r="C139" s="2">
        <v>44492</v>
      </c>
      <c r="D139" s="1" t="s">
        <v>13</v>
      </c>
      <c r="E139" s="1" t="s">
        <v>379</v>
      </c>
      <c r="F139" s="1" t="s">
        <v>297</v>
      </c>
      <c r="G139" s="1" t="s">
        <v>31</v>
      </c>
      <c r="H139" s="13">
        <f>(C139-VLOOKUP(F139,Riders!$A$2:$C$3501,2,FALSE))/365</f>
        <v>22.298630136986301</v>
      </c>
      <c r="I139" s="1">
        <v>13</v>
      </c>
      <c r="J139" s="111">
        <f t="shared" si="6"/>
        <v>2.5131250000000002E-3</v>
      </c>
      <c r="K139" s="3">
        <v>13.791</v>
      </c>
      <c r="L139" s="3">
        <v>8.68</v>
      </c>
      <c r="M139" s="3">
        <v>8.407</v>
      </c>
      <c r="N139" s="3">
        <v>8.4170000000000016</v>
      </c>
      <c r="O139" s="3">
        <v>8.5249999999999986</v>
      </c>
      <c r="P139" s="3">
        <v>8.6539999999999964</v>
      </c>
      <c r="Q139" s="3">
        <v>8.7860000000000085</v>
      </c>
      <c r="R139" s="3">
        <v>8.8919999999999959</v>
      </c>
      <c r="S139" s="3">
        <v>8.9599999999999937</v>
      </c>
      <c r="T139" s="3">
        <v>8.9920000000000186</v>
      </c>
      <c r="U139" s="3">
        <v>8.9989999999999952</v>
      </c>
      <c r="V139" s="3">
        <v>9.0619999999999976</v>
      </c>
      <c r="W139" s="3">
        <v>9.0720000000000169</v>
      </c>
      <c r="X139" s="3">
        <v>8.9449999999999648</v>
      </c>
      <c r="Y139" s="3">
        <v>8.7470000000000425</v>
      </c>
      <c r="Z139" s="3">
        <v>8.8460000000000036</v>
      </c>
      <c r="AA139" s="3">
        <v>8.9499999999999602</v>
      </c>
      <c r="AB139" s="3">
        <v>9.0040000000000191</v>
      </c>
      <c r="AC139" s="3">
        <v>9.004999999999967</v>
      </c>
      <c r="AD139" s="3">
        <v>9.01400000000001</v>
      </c>
      <c r="AE139" s="3">
        <v>8.9579999999999984</v>
      </c>
      <c r="AF139" s="3">
        <v>8.870000000000033</v>
      </c>
      <c r="AG139" s="3">
        <v>8.8139999999999645</v>
      </c>
      <c r="AH139" s="3">
        <v>8.7440000000000282</v>
      </c>
      <c r="AI139" s="7">
        <f t="shared" si="5"/>
        <v>49.738870927629939</v>
      </c>
    </row>
    <row r="140" spans="1:35" x14ac:dyDescent="0.45">
      <c r="A140" s="1" t="s">
        <v>108</v>
      </c>
      <c r="B140" s="1">
        <v>2021</v>
      </c>
      <c r="C140" s="2">
        <v>44492</v>
      </c>
      <c r="D140" s="1" t="s">
        <v>13</v>
      </c>
      <c r="E140" s="1" t="s">
        <v>379</v>
      </c>
      <c r="F140" s="1" t="s">
        <v>139</v>
      </c>
      <c r="G140" s="1" t="s">
        <v>61</v>
      </c>
      <c r="H140" s="13">
        <f>(C140-VLOOKUP(F140,Riders!$A$2:$C$3501,2,FALSE))/365</f>
        <v>29.372602739726027</v>
      </c>
      <c r="I140" s="1">
        <v>14</v>
      </c>
      <c r="J140" s="111">
        <f t="shared" si="6"/>
        <v>2.5231828703703705E-3</v>
      </c>
      <c r="K140" s="3">
        <v>13.595000000000001</v>
      </c>
      <c r="L140" s="3">
        <v>9.1150000000000002</v>
      </c>
      <c r="M140" s="3">
        <v>8.7079999999999984</v>
      </c>
      <c r="N140" s="3">
        <v>8.5810000000000031</v>
      </c>
      <c r="O140" s="3">
        <v>8.6539999999999964</v>
      </c>
      <c r="P140" s="3">
        <v>8.6020000000000039</v>
      </c>
      <c r="Q140" s="3">
        <v>8.676000000000009</v>
      </c>
      <c r="R140" s="3">
        <v>8.6809999999999974</v>
      </c>
      <c r="S140" s="3">
        <v>8.7149999999999892</v>
      </c>
      <c r="T140" s="3">
        <v>8.7939999999999969</v>
      </c>
      <c r="U140" s="3">
        <v>8.8730000000000047</v>
      </c>
      <c r="V140" s="3">
        <v>8.8509999999999991</v>
      </c>
      <c r="W140" s="3">
        <v>8.9030000000000058</v>
      </c>
      <c r="X140" s="3">
        <v>8.8950000000000102</v>
      </c>
      <c r="Y140" s="3">
        <v>8.9049999999999869</v>
      </c>
      <c r="Z140" s="3">
        <v>8.9860000000000184</v>
      </c>
      <c r="AA140" s="3">
        <v>9.0579999999999927</v>
      </c>
      <c r="AB140" s="3">
        <v>9.0889999999999702</v>
      </c>
      <c r="AC140" s="3">
        <v>9.120000000000033</v>
      </c>
      <c r="AD140" s="3">
        <v>9.0879999999999939</v>
      </c>
      <c r="AE140" s="3">
        <v>9.1009999999999707</v>
      </c>
      <c r="AF140" s="3">
        <v>9.0380000000000109</v>
      </c>
      <c r="AG140" s="3">
        <v>8.9960000000000377</v>
      </c>
      <c r="AH140" s="3">
        <v>8.978999999999985</v>
      </c>
      <c r="AI140" s="7">
        <f t="shared" si="5"/>
        <v>49.540602652257078</v>
      </c>
    </row>
    <row r="141" spans="1:35" x14ac:dyDescent="0.45">
      <c r="A141" s="1" t="s">
        <v>108</v>
      </c>
      <c r="B141" s="1">
        <v>2021</v>
      </c>
      <c r="C141" s="2">
        <v>44492</v>
      </c>
      <c r="D141" s="1" t="s">
        <v>13</v>
      </c>
      <c r="E141" s="1" t="s">
        <v>379</v>
      </c>
      <c r="F141" s="1" t="s">
        <v>275</v>
      </c>
      <c r="G141" s="1" t="s">
        <v>21</v>
      </c>
      <c r="H141" s="13">
        <f>(C141-VLOOKUP(F141,Riders!$A$2:$C$3501,2,FALSE))/365</f>
        <v>22.816438356164383</v>
      </c>
      <c r="I141" s="1">
        <v>15</v>
      </c>
      <c r="J141" s="111">
        <f t="shared" si="6"/>
        <v>2.5493171296296297E-3</v>
      </c>
      <c r="K141" s="3">
        <v>14.611000000000001</v>
      </c>
      <c r="L141" s="3">
        <v>8.8469999999999978</v>
      </c>
      <c r="M141" s="3">
        <v>8.4300000000000033</v>
      </c>
      <c r="N141" s="3">
        <v>8.3120000000000012</v>
      </c>
      <c r="O141" s="3">
        <v>8.4669999999999987</v>
      </c>
      <c r="P141" s="3">
        <v>8.6419999999999959</v>
      </c>
      <c r="Q141" s="3">
        <v>8.7800000000000011</v>
      </c>
      <c r="R141" s="3">
        <v>8.8380000000000081</v>
      </c>
      <c r="S141" s="3">
        <v>8.958999999999989</v>
      </c>
      <c r="T141" s="3">
        <v>8.9920000000000044</v>
      </c>
      <c r="U141" s="3">
        <v>9.0030000000000143</v>
      </c>
      <c r="V141" s="3">
        <v>9.0349999999999824</v>
      </c>
      <c r="W141" s="3">
        <v>9.0370000000000203</v>
      </c>
      <c r="X141" s="3">
        <v>9.0319999999999965</v>
      </c>
      <c r="Y141" s="3">
        <v>9.0949999999999989</v>
      </c>
      <c r="Z141" s="3">
        <v>9.1709999999999638</v>
      </c>
      <c r="AA141" s="3">
        <v>9.2030000000000314</v>
      </c>
      <c r="AB141" s="3">
        <v>9.1379999999999768</v>
      </c>
      <c r="AC141" s="3">
        <v>9.1940000000000168</v>
      </c>
      <c r="AD141" s="3">
        <v>9.1500000000000057</v>
      </c>
      <c r="AE141" s="3">
        <v>9.136999999999972</v>
      </c>
      <c r="AF141" s="3">
        <v>9.0730000000000075</v>
      </c>
      <c r="AG141" s="3">
        <v>9.0589999999999975</v>
      </c>
      <c r="AH141" s="3">
        <v>9.0560000000000116</v>
      </c>
      <c r="AI141" s="7">
        <f t="shared" si="5"/>
        <v>49.032738433040805</v>
      </c>
    </row>
    <row r="142" spans="1:35" x14ac:dyDescent="0.45">
      <c r="A142" s="1" t="s">
        <v>108</v>
      </c>
      <c r="B142" s="1">
        <v>2021</v>
      </c>
      <c r="C142" s="2">
        <v>44492</v>
      </c>
      <c r="D142" s="1" t="s">
        <v>13</v>
      </c>
      <c r="E142" s="1" t="s">
        <v>379</v>
      </c>
      <c r="F142" s="1" t="s">
        <v>507</v>
      </c>
      <c r="G142" s="1" t="s">
        <v>21</v>
      </c>
      <c r="H142" s="13">
        <f>(C142-VLOOKUP(F142,Riders!$A$2:$C$3501,2,FALSE))/365</f>
        <v>26.221917808219178</v>
      </c>
      <c r="I142" s="1">
        <v>16</v>
      </c>
      <c r="J142" s="111">
        <f t="shared" si="6"/>
        <v>2.5675578703703707E-3</v>
      </c>
      <c r="K142" s="3">
        <v>14.734999999999999</v>
      </c>
      <c r="L142" s="3">
        <v>9.0480000000000018</v>
      </c>
      <c r="M142" s="3">
        <v>8.6749999999999972</v>
      </c>
      <c r="N142" s="3">
        <v>8.632000000000005</v>
      </c>
      <c r="O142" s="3">
        <v>8.6849999999999952</v>
      </c>
      <c r="P142" s="3">
        <v>8.7590000000000003</v>
      </c>
      <c r="Q142" s="3">
        <v>8.8150000000000048</v>
      </c>
      <c r="R142" s="3">
        <v>8.8449999999999989</v>
      </c>
      <c r="S142" s="3">
        <v>8.8569999999999993</v>
      </c>
      <c r="T142" s="3">
        <v>8.902000000000001</v>
      </c>
      <c r="U142" s="3">
        <v>8.9120000000000061</v>
      </c>
      <c r="V142" s="3">
        <v>8.9629999999999797</v>
      </c>
      <c r="W142" s="3">
        <v>8.9780000000000086</v>
      </c>
      <c r="X142" s="3">
        <v>9.0330000000000297</v>
      </c>
      <c r="Y142" s="3">
        <v>9.0399999999999636</v>
      </c>
      <c r="Z142" s="3">
        <v>9.1080000000000041</v>
      </c>
      <c r="AA142" s="3">
        <v>9.1059999999999945</v>
      </c>
      <c r="AB142" s="3">
        <v>9.1680000000000348</v>
      </c>
      <c r="AC142" s="3">
        <v>9.1629999999999825</v>
      </c>
      <c r="AD142" s="3">
        <v>9.2239999999999895</v>
      </c>
      <c r="AE142" s="3">
        <v>9.2280000000000086</v>
      </c>
      <c r="AF142" s="3">
        <v>9.2859999999999729</v>
      </c>
      <c r="AG142" s="3">
        <v>9.3200000000000216</v>
      </c>
      <c r="AH142" s="3">
        <v>9.3550000000000182</v>
      </c>
      <c r="AI142" s="7">
        <f t="shared" ref="AI142:AI147" si="7">3.6*3000/(SUM(K142:AH142))</f>
        <v>48.684394397688386</v>
      </c>
    </row>
    <row r="143" spans="1:35" x14ac:dyDescent="0.45">
      <c r="A143" s="1" t="s">
        <v>108</v>
      </c>
      <c r="B143" s="1">
        <v>2021</v>
      </c>
      <c r="C143" s="2">
        <v>44492</v>
      </c>
      <c r="D143" s="1" t="s">
        <v>13</v>
      </c>
      <c r="E143" s="1" t="s">
        <v>379</v>
      </c>
      <c r="F143" s="1" t="s">
        <v>338</v>
      </c>
      <c r="G143" s="1" t="s">
        <v>339</v>
      </c>
      <c r="H143" s="13">
        <f>(C143-VLOOKUP(F143,Riders!$A$2:$C$3501,2,FALSE))/365</f>
        <v>31.783561643835615</v>
      </c>
      <c r="I143" s="1">
        <v>17</v>
      </c>
      <c r="J143" s="111">
        <f t="shared" si="6"/>
        <v>2.6040740740740742E-3</v>
      </c>
      <c r="K143" s="3">
        <v>14.933999999999999</v>
      </c>
      <c r="L143" s="3">
        <v>9.0190000000000001</v>
      </c>
      <c r="M143" s="3">
        <v>8.4599999999999973</v>
      </c>
      <c r="N143" s="3">
        <v>8.4730000000000061</v>
      </c>
      <c r="O143" s="3">
        <v>8.5799999999999983</v>
      </c>
      <c r="P143" s="3">
        <v>8.7119999999999962</v>
      </c>
      <c r="Q143" s="3">
        <v>8.828000000000003</v>
      </c>
      <c r="R143" s="3">
        <v>8.8819999999999908</v>
      </c>
      <c r="S143" s="3">
        <v>8.9810000000000088</v>
      </c>
      <c r="T143" s="3">
        <v>9.0720000000000027</v>
      </c>
      <c r="U143" s="3">
        <v>9.1059999999999945</v>
      </c>
      <c r="V143" s="3">
        <v>9.2460000000000093</v>
      </c>
      <c r="W143" s="3">
        <v>9.3279999999999745</v>
      </c>
      <c r="X143" s="3">
        <v>9.3300000000000409</v>
      </c>
      <c r="Y143" s="3">
        <v>9.4289999999999736</v>
      </c>
      <c r="Z143" s="3">
        <v>9.2390000000000327</v>
      </c>
      <c r="AA143" s="3">
        <v>9.1389999999999816</v>
      </c>
      <c r="AB143" s="3">
        <v>9.1699999999999875</v>
      </c>
      <c r="AC143" s="3">
        <v>9.3060000000000116</v>
      </c>
      <c r="AD143" s="3">
        <v>9.3299999999999841</v>
      </c>
      <c r="AE143" s="3">
        <v>9.4640000000000271</v>
      </c>
      <c r="AF143" s="3">
        <v>9.6239999999999668</v>
      </c>
      <c r="AG143" s="3">
        <v>9.6479999999999961</v>
      </c>
      <c r="AH143" s="3">
        <v>9.6920000000000357</v>
      </c>
      <c r="AI143" s="7">
        <f t="shared" si="7"/>
        <v>48.001706727350303</v>
      </c>
    </row>
    <row r="144" spans="1:35" x14ac:dyDescent="0.45">
      <c r="A144" s="1" t="s">
        <v>108</v>
      </c>
      <c r="B144" s="1">
        <v>2021</v>
      </c>
      <c r="C144" s="2">
        <v>44492</v>
      </c>
      <c r="D144" s="1" t="s">
        <v>13</v>
      </c>
      <c r="E144" s="1" t="s">
        <v>379</v>
      </c>
      <c r="F144" s="1" t="s">
        <v>289</v>
      </c>
      <c r="G144" s="1" t="s">
        <v>70</v>
      </c>
      <c r="H144" s="13">
        <f>(C144-VLOOKUP(F144,Riders!$A$2:$C$3501,2,FALSE))/365</f>
        <v>22.608219178082191</v>
      </c>
      <c r="I144" s="1">
        <v>18</v>
      </c>
      <c r="J144" s="111">
        <f t="shared" si="6"/>
        <v>2.9487731481481483E-3</v>
      </c>
      <c r="K144" s="3">
        <v>14.932</v>
      </c>
      <c r="L144" s="3">
        <v>9.043000000000001</v>
      </c>
      <c r="M144" s="3">
        <v>8.6419999999999959</v>
      </c>
      <c r="N144" s="3">
        <v>8.784000000000006</v>
      </c>
      <c r="O144" s="3">
        <v>9.0609999999999999</v>
      </c>
      <c r="P144" s="3">
        <v>9.3089999999999975</v>
      </c>
      <c r="Q144" s="3">
        <v>9.730000000000004</v>
      </c>
      <c r="R144" s="3">
        <v>10.080999999999989</v>
      </c>
      <c r="S144" s="3">
        <v>10.378</v>
      </c>
      <c r="T144" s="3">
        <v>10.658000000000015</v>
      </c>
      <c r="U144" s="3">
        <v>10.790999999999997</v>
      </c>
      <c r="V144" s="3">
        <v>10.527999999999992</v>
      </c>
      <c r="W144" s="3">
        <v>10.791999999999987</v>
      </c>
      <c r="X144" s="3">
        <v>10.798000000000002</v>
      </c>
      <c r="Y144" s="3">
        <v>10.933000000000021</v>
      </c>
      <c r="Z144" s="3">
        <v>10.924999999999983</v>
      </c>
      <c r="AA144" s="3">
        <v>11.220000000000027</v>
      </c>
      <c r="AB144" s="3">
        <v>11.379999999999995</v>
      </c>
      <c r="AC144" s="3">
        <v>11.569999999999993</v>
      </c>
      <c r="AD144" s="3">
        <v>11.424000000000007</v>
      </c>
      <c r="AE144" s="3">
        <v>11.003999999999991</v>
      </c>
      <c r="AF144" s="3">
        <v>10.876000000000033</v>
      </c>
      <c r="AG144" s="3">
        <v>10.943000000000012</v>
      </c>
      <c r="AH144" s="3">
        <v>10.971999999999952</v>
      </c>
      <c r="AI144" s="7">
        <f t="shared" si="7"/>
        <v>42.390510805655211</v>
      </c>
    </row>
    <row r="145" spans="1:35" x14ac:dyDescent="0.45">
      <c r="A145" s="23" t="s">
        <v>108</v>
      </c>
      <c r="B145" s="23">
        <v>2021</v>
      </c>
      <c r="C145" s="26">
        <v>44492</v>
      </c>
      <c r="D145" s="23" t="s">
        <v>13</v>
      </c>
      <c r="E145" s="23" t="s">
        <v>205</v>
      </c>
      <c r="F145" s="23" t="s">
        <v>501</v>
      </c>
      <c r="G145" s="23" t="s">
        <v>15</v>
      </c>
      <c r="H145" s="13">
        <f>(C145-VLOOKUP(F145,Riders!$A$2:$C$3501,2,FALSE))/365</f>
        <v>33.397260273972606</v>
      </c>
      <c r="I145" s="23">
        <v>1</v>
      </c>
      <c r="J145" s="111">
        <f t="shared" si="6"/>
        <v>2.2946527777777778E-3</v>
      </c>
      <c r="K145" s="3">
        <v>14.201000000000001</v>
      </c>
      <c r="L145" s="3">
        <v>8.4549999999999983</v>
      </c>
      <c r="M145" s="3">
        <v>7.9380000000000024</v>
      </c>
      <c r="N145" s="3">
        <v>7.7259999999999991</v>
      </c>
      <c r="O145" s="3">
        <v>7.6700000000000017</v>
      </c>
      <c r="P145" s="3">
        <v>7.6829999999999998</v>
      </c>
      <c r="Q145" s="3">
        <v>7.7829999999999941</v>
      </c>
      <c r="R145" s="3">
        <v>7.8410000000000011</v>
      </c>
      <c r="S145" s="3">
        <v>7.8810000000000002</v>
      </c>
      <c r="T145" s="3">
        <v>7.9340000000000117</v>
      </c>
      <c r="U145" s="3">
        <v>7.9119999999999777</v>
      </c>
      <c r="V145" s="3">
        <v>7.9430000000000121</v>
      </c>
      <c r="W145" s="3">
        <v>7.9699999999999989</v>
      </c>
      <c r="X145" s="3">
        <v>7.9889999999999901</v>
      </c>
      <c r="Y145" s="3">
        <v>8.0759999999999934</v>
      </c>
      <c r="Z145" s="3">
        <v>8.0440000000000111</v>
      </c>
      <c r="AA145" s="3">
        <v>8.0720000000000312</v>
      </c>
      <c r="AB145" s="3">
        <v>8.0669999999999789</v>
      </c>
      <c r="AC145" s="3">
        <v>8.1229999999999905</v>
      </c>
      <c r="AD145" s="3">
        <v>8.1409999999999911</v>
      </c>
      <c r="AE145" s="3">
        <v>8.1970000000000027</v>
      </c>
      <c r="AF145" s="3">
        <v>8.1770000000000493</v>
      </c>
      <c r="AG145" s="3">
        <v>8.2039999999999793</v>
      </c>
      <c r="AH145" s="3">
        <v>8.2309999999999945</v>
      </c>
      <c r="AI145" s="7">
        <f t="shared" si="7"/>
        <v>54.47447265684108</v>
      </c>
    </row>
    <row r="146" spans="1:35" x14ac:dyDescent="0.45">
      <c r="A146" s="23" t="s">
        <v>108</v>
      </c>
      <c r="B146" s="23">
        <v>2021</v>
      </c>
      <c r="C146" s="26">
        <v>44492</v>
      </c>
      <c r="D146" s="23" t="s">
        <v>13</v>
      </c>
      <c r="E146" s="23" t="s">
        <v>205</v>
      </c>
      <c r="F146" s="23" t="s">
        <v>459</v>
      </c>
      <c r="G146" s="23" t="s">
        <v>15</v>
      </c>
      <c r="H146" s="13">
        <f>(C146-VLOOKUP(F146,Riders!$A$2:$C$3501,2,FALSE))/365</f>
        <v>22.93972602739726</v>
      </c>
      <c r="I146" s="23">
        <v>2</v>
      </c>
      <c r="J146" s="111">
        <f t="shared" si="6"/>
        <v>2.3493055555555554E-3</v>
      </c>
      <c r="K146" s="3">
        <v>14.137</v>
      </c>
      <c r="L146" s="3">
        <v>8.6159999999999997</v>
      </c>
      <c r="M146" s="3">
        <v>8.1280000000000001</v>
      </c>
      <c r="N146" s="3">
        <v>7.9739999999999966</v>
      </c>
      <c r="O146" s="3">
        <v>7.9160000000000039</v>
      </c>
      <c r="P146" s="3">
        <v>7.8930000000000007</v>
      </c>
      <c r="Q146" s="3">
        <v>7.9560000000000031</v>
      </c>
      <c r="R146" s="3">
        <v>8.0379999999999967</v>
      </c>
      <c r="S146" s="3">
        <v>8.0860000000000127</v>
      </c>
      <c r="T146" s="3">
        <v>8.1359999999999815</v>
      </c>
      <c r="U146" s="3">
        <v>8.1490000000000151</v>
      </c>
      <c r="V146" s="3">
        <v>8.1730000000000018</v>
      </c>
      <c r="W146" s="3">
        <v>8.1789999999999878</v>
      </c>
      <c r="X146" s="3">
        <v>8.1869999999999834</v>
      </c>
      <c r="Y146" s="3">
        <v>8.237000000000009</v>
      </c>
      <c r="Z146" s="3">
        <v>8.2870000000000203</v>
      </c>
      <c r="AA146" s="3">
        <v>8.3049999999999784</v>
      </c>
      <c r="AB146" s="3">
        <v>8.3180000000000121</v>
      </c>
      <c r="AC146" s="3">
        <v>8.3689999999999998</v>
      </c>
      <c r="AD146" s="3">
        <v>8.421999999999997</v>
      </c>
      <c r="AE146" s="3">
        <v>8.3600000000000421</v>
      </c>
      <c r="AF146" s="3">
        <v>8.386999999999972</v>
      </c>
      <c r="AG146" s="3">
        <v>8.3460000000000036</v>
      </c>
      <c r="AH146" s="3">
        <v>8.3809999999999718</v>
      </c>
      <c r="AI146" s="7">
        <f t="shared" si="7"/>
        <v>53.207212533254513</v>
      </c>
    </row>
    <row r="147" spans="1:35" x14ac:dyDescent="0.45">
      <c r="A147" s="10" t="s">
        <v>108</v>
      </c>
      <c r="B147" s="10">
        <v>2021</v>
      </c>
      <c r="C147" s="25">
        <v>44492</v>
      </c>
      <c r="D147" s="10" t="s">
        <v>13</v>
      </c>
      <c r="E147" s="10" t="s">
        <v>206</v>
      </c>
      <c r="F147" s="10" t="s">
        <v>460</v>
      </c>
      <c r="G147" s="10" t="s">
        <v>15</v>
      </c>
      <c r="H147" s="13">
        <f>(C147-VLOOKUP(F147,Riders!$A$2:$C$3501,2,FALSE))/365</f>
        <v>28.284931506849315</v>
      </c>
      <c r="I147" s="10">
        <v>3</v>
      </c>
      <c r="J147" s="111">
        <f t="shared" si="6"/>
        <v>2.325266203703704E-3</v>
      </c>
      <c r="K147" s="3">
        <v>14.068</v>
      </c>
      <c r="L147" s="3">
        <v>8.581999999999999</v>
      </c>
      <c r="M147" s="3">
        <v>8.1390000000000029</v>
      </c>
      <c r="N147" s="3">
        <v>7.9989999999999952</v>
      </c>
      <c r="O147" s="3">
        <v>7.9460000000000051</v>
      </c>
      <c r="P147" s="3">
        <v>7.9029999999999987</v>
      </c>
      <c r="Q147" s="3">
        <v>7.9050000000000011</v>
      </c>
      <c r="R147" s="3">
        <v>7.960000000000008</v>
      </c>
      <c r="S147" s="3">
        <v>8.0179999999999865</v>
      </c>
      <c r="T147" s="3">
        <v>8.0409999999999968</v>
      </c>
      <c r="U147" s="3">
        <v>8.0499999999999972</v>
      </c>
      <c r="V147" s="3">
        <v>8.0570000000000022</v>
      </c>
      <c r="W147" s="3">
        <v>8.0519999999999925</v>
      </c>
      <c r="X147" s="3">
        <v>8.0600000000000023</v>
      </c>
      <c r="Y147" s="3">
        <v>8.0950000000000131</v>
      </c>
      <c r="Z147" s="3">
        <v>8.0669999999999789</v>
      </c>
      <c r="AA147" s="3">
        <v>8.1100000000000136</v>
      </c>
      <c r="AB147" s="3">
        <v>8.2210000000000036</v>
      </c>
      <c r="AC147" s="3">
        <v>8.1730000000000302</v>
      </c>
      <c r="AD147" s="3">
        <v>8.4729999999999848</v>
      </c>
      <c r="AE147" s="3">
        <v>8.2390000000000043</v>
      </c>
      <c r="AF147" s="3">
        <v>8.2419999999999618</v>
      </c>
      <c r="AG147" s="3">
        <v>8.2349999999999852</v>
      </c>
      <c r="AH147" s="3">
        <v>8.2680000000000575</v>
      </c>
      <c r="AI147" s="7">
        <f t="shared" si="7"/>
        <v>53.757285854367524</v>
      </c>
    </row>
    <row r="148" spans="1:35" x14ac:dyDescent="0.45">
      <c r="A148" s="10" t="s">
        <v>108</v>
      </c>
      <c r="B148" s="10">
        <v>2021</v>
      </c>
      <c r="C148" s="25">
        <v>44492</v>
      </c>
      <c r="D148" s="10" t="s">
        <v>13</v>
      </c>
      <c r="E148" s="10" t="s">
        <v>206</v>
      </c>
      <c r="F148" s="10" t="s">
        <v>478</v>
      </c>
      <c r="G148" s="10" t="s">
        <v>53</v>
      </c>
      <c r="H148" s="13">
        <f>(C148-VLOOKUP(F148,Riders!$A$2:$C$3501,2,FALSE))/365</f>
        <v>24.715068493150685</v>
      </c>
      <c r="I148" s="10">
        <v>4</v>
      </c>
      <c r="J148" s="111" t="str">
        <f t="shared" si="6"/>
        <v/>
      </c>
      <c r="K148" s="3">
        <v>14.268000000000001</v>
      </c>
      <c r="L148" s="3">
        <v>8.5009999999999977</v>
      </c>
      <c r="M148" s="3">
        <v>8.1370000000000005</v>
      </c>
      <c r="N148" s="3">
        <v>8.0840000000000032</v>
      </c>
      <c r="O148" s="3">
        <v>8.1119999999999948</v>
      </c>
      <c r="P148" s="3">
        <v>8.1440000000000055</v>
      </c>
      <c r="Q148" s="3">
        <v>8.3109999999999928</v>
      </c>
      <c r="R148" s="3">
        <v>8.3320000000000007</v>
      </c>
      <c r="S148" s="3">
        <v>8.4730000000000132</v>
      </c>
      <c r="T148" s="3">
        <v>8.519999999999996</v>
      </c>
      <c r="U148" s="3">
        <v>8.5490000000000066</v>
      </c>
      <c r="V148" s="3">
        <v>8.6419999999999959</v>
      </c>
      <c r="W148" s="3">
        <v>8.6210000000000093</v>
      </c>
      <c r="X148" s="3">
        <v>8.6820000000000022</v>
      </c>
      <c r="Y148" s="3">
        <v>8.831999999999951</v>
      </c>
      <c r="Z148" s="3">
        <v>8.896000000000015</v>
      </c>
      <c r="AA148" s="3">
        <v>8.9210000000000207</v>
      </c>
      <c r="AB148" s="3">
        <v>9.0250000000000057</v>
      </c>
      <c r="AC148" s="3">
        <v>9.3219999999999743</v>
      </c>
      <c r="AD148" s="3"/>
      <c r="AE148" s="3"/>
      <c r="AF148" s="3"/>
      <c r="AG148" s="3"/>
      <c r="AH148" s="3"/>
      <c r="AI148" s="7"/>
    </row>
    <row r="149" spans="1:35" x14ac:dyDescent="0.45">
      <c r="A149" s="1" t="s">
        <v>71</v>
      </c>
      <c r="B149" s="1">
        <v>2021</v>
      </c>
      <c r="C149" s="2">
        <v>44449</v>
      </c>
      <c r="D149" s="1" t="s">
        <v>72</v>
      </c>
      <c r="E149" s="1" t="s">
        <v>379</v>
      </c>
      <c r="F149" s="3" t="s">
        <v>271</v>
      </c>
      <c r="G149" s="3" t="s">
        <v>67</v>
      </c>
      <c r="H149" s="13">
        <f>(C149-VLOOKUP(F149,Riders!$A$2:$C$3501,2,FALSE))/365</f>
        <v>27.232876712328768</v>
      </c>
      <c r="I149" s="1">
        <v>1</v>
      </c>
      <c r="J149" s="111">
        <f t="shared" si="6"/>
        <v>2.4395833333333331E-3</v>
      </c>
      <c r="K149" s="3">
        <v>14.24</v>
      </c>
      <c r="L149" s="3">
        <v>8.7739999999999991</v>
      </c>
      <c r="M149" s="3">
        <v>8.2620000000000005</v>
      </c>
      <c r="N149" s="3">
        <v>8.2679999999999971</v>
      </c>
      <c r="O149" s="3">
        <v>8.2420000000000044</v>
      </c>
      <c r="P149" s="3">
        <v>8.3449999999999989</v>
      </c>
      <c r="Q149" s="3">
        <v>8.3600000000000136</v>
      </c>
      <c r="R149" s="3">
        <v>8.5019999999999811</v>
      </c>
      <c r="S149" s="3">
        <v>8.5050000000000097</v>
      </c>
      <c r="T149" s="3">
        <v>8.5819999999999936</v>
      </c>
      <c r="U149" s="3">
        <v>8.5130000000000194</v>
      </c>
      <c r="V149" s="3">
        <v>8.5439999999999827</v>
      </c>
      <c r="W149" s="3">
        <v>8.4919999999999902</v>
      </c>
      <c r="X149" s="3">
        <v>8.5470000000000255</v>
      </c>
      <c r="Y149" s="3">
        <v>8.4989999999999952</v>
      </c>
      <c r="Z149" s="3">
        <v>8.5679999999999836</v>
      </c>
      <c r="AA149" s="3">
        <v>8.5260000000000105</v>
      </c>
      <c r="AB149" s="3">
        <v>8.5260000000000105</v>
      </c>
      <c r="AC149" s="3">
        <v>8.7069999999999936</v>
      </c>
      <c r="AD149" s="3">
        <v>8.9019999999999868</v>
      </c>
      <c r="AE149" s="3">
        <v>8.5889999999999702</v>
      </c>
      <c r="AF149" s="3">
        <v>8.7040000000000077</v>
      </c>
      <c r="AG149" s="3">
        <v>8.7220000000000368</v>
      </c>
      <c r="AH149" s="3">
        <v>8.8609999999999616</v>
      </c>
      <c r="AI149" s="7">
        <f t="shared" ref="AI149:AI180" si="8">3.6*3000/(SUM(K149:AH149))</f>
        <v>51.238257899231435</v>
      </c>
    </row>
    <row r="150" spans="1:35" x14ac:dyDescent="0.45">
      <c r="A150" s="1" t="s">
        <v>71</v>
      </c>
      <c r="B150" s="1">
        <v>2021</v>
      </c>
      <c r="C150" s="2">
        <v>44449</v>
      </c>
      <c r="D150" s="1" t="s">
        <v>72</v>
      </c>
      <c r="E150" s="1" t="s">
        <v>379</v>
      </c>
      <c r="F150" s="3" t="s">
        <v>492</v>
      </c>
      <c r="G150" s="3" t="s">
        <v>15</v>
      </c>
      <c r="H150" s="13">
        <f>(C150-VLOOKUP(F150,Riders!$A$2:$C$3501,2,FALSE))/365</f>
        <v>24.561643835616437</v>
      </c>
      <c r="I150" s="1">
        <v>2</v>
      </c>
      <c r="J150" s="111">
        <f t="shared" si="6"/>
        <v>2.4556249999999999E-3</v>
      </c>
      <c r="K150" s="3">
        <v>14.616</v>
      </c>
      <c r="L150" s="3">
        <v>9.0869999999999997</v>
      </c>
      <c r="M150" s="3">
        <v>8.7380000000000031</v>
      </c>
      <c r="N150" s="3">
        <v>8.6029999999999944</v>
      </c>
      <c r="O150" s="3">
        <v>8.5680000000000049</v>
      </c>
      <c r="P150" s="3">
        <v>8.492999999999995</v>
      </c>
      <c r="Q150" s="3">
        <v>8.5210000000000079</v>
      </c>
      <c r="R150" s="3">
        <v>8.5150000000000006</v>
      </c>
      <c r="S150" s="3">
        <v>8.5539999999999878</v>
      </c>
      <c r="T150" s="3">
        <v>8.5560000000000116</v>
      </c>
      <c r="U150" s="3">
        <v>8.5690000000000026</v>
      </c>
      <c r="V150" s="3">
        <v>8.5429999999999922</v>
      </c>
      <c r="W150" s="3">
        <v>8.5469999999999828</v>
      </c>
      <c r="X150" s="3">
        <v>8.5110000000000099</v>
      </c>
      <c r="Y150" s="3">
        <v>8.4980000000000189</v>
      </c>
      <c r="Z150" s="3">
        <v>8.4730000000000132</v>
      </c>
      <c r="AA150" s="3">
        <v>8.5380000000000109</v>
      </c>
      <c r="AB150" s="3">
        <v>8.5679999999999552</v>
      </c>
      <c r="AC150" s="3">
        <v>8.6159999999999854</v>
      </c>
      <c r="AD150" s="3">
        <v>8.6110000000000184</v>
      </c>
      <c r="AE150" s="3">
        <v>8.5630000000000166</v>
      </c>
      <c r="AF150" s="3">
        <v>8.6020000000000039</v>
      </c>
      <c r="AG150" s="3">
        <v>8.6469999999999914</v>
      </c>
      <c r="AH150" s="3">
        <v>8.6289999999999907</v>
      </c>
      <c r="AI150" s="7">
        <f t="shared" si="8"/>
        <v>50.903537795876815</v>
      </c>
    </row>
    <row r="151" spans="1:35" x14ac:dyDescent="0.45">
      <c r="A151" s="1" t="s">
        <v>71</v>
      </c>
      <c r="B151" s="1">
        <v>2021</v>
      </c>
      <c r="C151" s="2">
        <v>44449</v>
      </c>
      <c r="D151" s="1" t="s">
        <v>72</v>
      </c>
      <c r="E151" s="1" t="s">
        <v>379</v>
      </c>
      <c r="F151" s="3" t="s">
        <v>440</v>
      </c>
      <c r="G151" s="3" t="s">
        <v>15</v>
      </c>
      <c r="H151" s="13">
        <f>(C151-VLOOKUP(F151,Riders!$A$2:$C$3501,2,FALSE))/365</f>
        <v>20.835616438356166</v>
      </c>
      <c r="I151" s="1">
        <v>3</v>
      </c>
      <c r="J151" s="111">
        <f t="shared" si="6"/>
        <v>2.4741087962962963E-3</v>
      </c>
      <c r="K151" s="3">
        <v>14.59</v>
      </c>
      <c r="L151" s="3">
        <v>9.1009999999999991</v>
      </c>
      <c r="M151" s="3">
        <v>8.4340000000000011</v>
      </c>
      <c r="N151" s="3">
        <v>8.2469999999999999</v>
      </c>
      <c r="O151" s="3">
        <v>8.2909999999999968</v>
      </c>
      <c r="P151" s="3">
        <v>8.3530000000000015</v>
      </c>
      <c r="Q151" s="3">
        <v>8.3729999999999976</v>
      </c>
      <c r="R151" s="3">
        <v>8.4240000000000066</v>
      </c>
      <c r="S151" s="3">
        <v>8.5349999999999966</v>
      </c>
      <c r="T151" s="3">
        <v>8.5360000000000156</v>
      </c>
      <c r="U151" s="3">
        <v>8.5379999999999825</v>
      </c>
      <c r="V151" s="3">
        <v>8.5419999999999874</v>
      </c>
      <c r="W151" s="3">
        <v>8.6219999999999999</v>
      </c>
      <c r="X151" s="3">
        <v>8.6490000000000151</v>
      </c>
      <c r="Y151" s="3">
        <v>8.6830000000000069</v>
      </c>
      <c r="Z151" s="3">
        <v>8.6620000000000061</v>
      </c>
      <c r="AA151" s="3">
        <v>8.6999999999999602</v>
      </c>
      <c r="AB151" s="3">
        <v>8.731000000000023</v>
      </c>
      <c r="AC151" s="3">
        <v>8.8569999999999993</v>
      </c>
      <c r="AD151" s="3">
        <v>8.853999999999985</v>
      </c>
      <c r="AE151" s="3">
        <v>8.9740000000000464</v>
      </c>
      <c r="AF151" s="3">
        <v>9.0370000000000061</v>
      </c>
      <c r="AG151" s="3">
        <v>9.0359999999999729</v>
      </c>
      <c r="AH151" s="3">
        <v>8.9939999999999998</v>
      </c>
      <c r="AI151" s="7">
        <f t="shared" si="8"/>
        <v>50.523243030833214</v>
      </c>
    </row>
    <row r="152" spans="1:35" x14ac:dyDescent="0.45">
      <c r="A152" s="1" t="s">
        <v>71</v>
      </c>
      <c r="B152" s="1">
        <v>2021</v>
      </c>
      <c r="C152" s="2">
        <v>44449</v>
      </c>
      <c r="D152" s="1" t="s">
        <v>72</v>
      </c>
      <c r="E152" s="1" t="s">
        <v>379</v>
      </c>
      <c r="F152" s="3" t="s">
        <v>275</v>
      </c>
      <c r="G152" s="3" t="s">
        <v>21</v>
      </c>
      <c r="H152" s="13">
        <f>(C152-VLOOKUP(F152,Riders!$A$2:$C$3501,2,FALSE))/365</f>
        <v>22.698630136986303</v>
      </c>
      <c r="I152" s="1">
        <v>4</v>
      </c>
      <c r="J152" s="111">
        <f t="shared" si="6"/>
        <v>2.4770717592592592E-3</v>
      </c>
      <c r="K152" s="3">
        <v>14.404999999999999</v>
      </c>
      <c r="L152" s="3">
        <v>8.9420000000000019</v>
      </c>
      <c r="M152" s="3">
        <v>8.3609999999999971</v>
      </c>
      <c r="N152" s="3">
        <v>8.2860000000000014</v>
      </c>
      <c r="O152" s="3">
        <v>8.2580000000000027</v>
      </c>
      <c r="P152" s="3">
        <v>8.3909999999999982</v>
      </c>
      <c r="Q152" s="3">
        <v>8.4769999999999897</v>
      </c>
      <c r="R152" s="3">
        <v>8.5880000000000081</v>
      </c>
      <c r="S152" s="3">
        <v>8.5660000000000025</v>
      </c>
      <c r="T152" s="3">
        <v>8.7199999999999847</v>
      </c>
      <c r="U152" s="3">
        <v>8.7220000000000084</v>
      </c>
      <c r="V152" s="3">
        <v>8.671999999999997</v>
      </c>
      <c r="W152" s="3">
        <v>8.6150000000000091</v>
      </c>
      <c r="X152" s="3">
        <v>8.717000000000013</v>
      </c>
      <c r="Y152" s="3">
        <v>8.7189999999999799</v>
      </c>
      <c r="Z152" s="3">
        <v>8.7930000000000064</v>
      </c>
      <c r="AA152" s="3">
        <v>8.7959999999999923</v>
      </c>
      <c r="AB152" s="3">
        <v>8.8190000000000168</v>
      </c>
      <c r="AC152" s="3">
        <v>8.7649999999999864</v>
      </c>
      <c r="AD152" s="3">
        <v>9.0480000000000018</v>
      </c>
      <c r="AE152" s="3">
        <v>8.8370000000000175</v>
      </c>
      <c r="AF152" s="3">
        <v>8.9159999999999968</v>
      </c>
      <c r="AG152" s="3">
        <v>8.7969999999999686</v>
      </c>
      <c r="AH152" s="3">
        <v>8.8089999999999975</v>
      </c>
      <c r="AI152" s="7">
        <f t="shared" si="8"/>
        <v>50.462809376737582</v>
      </c>
    </row>
    <row r="153" spans="1:35" x14ac:dyDescent="0.45">
      <c r="A153" s="1" t="s">
        <v>71</v>
      </c>
      <c r="B153" s="1">
        <v>2021</v>
      </c>
      <c r="C153" s="2">
        <v>44449</v>
      </c>
      <c r="D153" s="1" t="s">
        <v>72</v>
      </c>
      <c r="E153" s="1" t="s">
        <v>379</v>
      </c>
      <c r="F153" s="3" t="s">
        <v>507</v>
      </c>
      <c r="G153" s="3" t="s">
        <v>21</v>
      </c>
      <c r="H153" s="13">
        <f>(C153-VLOOKUP(F153,Riders!$A$2:$C$3501,2,FALSE))/365</f>
        <v>26.104109589041094</v>
      </c>
      <c r="I153" s="1">
        <v>5</v>
      </c>
      <c r="J153" s="111">
        <f t="shared" si="6"/>
        <v>2.5098958333333336E-3</v>
      </c>
      <c r="K153" s="3">
        <v>14.646000000000001</v>
      </c>
      <c r="L153" s="3">
        <v>8.9869999999999983</v>
      </c>
      <c r="M153" s="3">
        <v>8.59</v>
      </c>
      <c r="N153" s="3">
        <v>8.4320000000000022</v>
      </c>
      <c r="O153" s="3">
        <v>8.394999999999996</v>
      </c>
      <c r="P153" s="3">
        <v>8.4870000000000019</v>
      </c>
      <c r="Q153" s="3">
        <v>8.4949999999999974</v>
      </c>
      <c r="R153" s="3">
        <v>8.5669999999999931</v>
      </c>
      <c r="S153" s="3">
        <v>8.5910000000000082</v>
      </c>
      <c r="T153" s="3">
        <v>8.6930000000000121</v>
      </c>
      <c r="U153" s="3">
        <v>8.722999999999999</v>
      </c>
      <c r="V153" s="3">
        <v>8.8049999999999784</v>
      </c>
      <c r="W153" s="3">
        <v>8.8430000000000035</v>
      </c>
      <c r="X153" s="3">
        <v>8.8770000000000095</v>
      </c>
      <c r="Y153" s="3">
        <v>8.8309999999999889</v>
      </c>
      <c r="Z153" s="3">
        <v>8.8600000000000136</v>
      </c>
      <c r="AA153" s="3">
        <v>8.8459999999999752</v>
      </c>
      <c r="AB153" s="3">
        <v>8.8530000000000086</v>
      </c>
      <c r="AC153" s="3">
        <v>8.9420000000000357</v>
      </c>
      <c r="AD153" s="3">
        <v>8.9449999999999932</v>
      </c>
      <c r="AE153" s="3">
        <v>9.0460000000000207</v>
      </c>
      <c r="AF153" s="3">
        <v>9.0909999999999798</v>
      </c>
      <c r="AG153" s="3">
        <v>9.1199999999999761</v>
      </c>
      <c r="AH153" s="3">
        <v>9.1900000000000261</v>
      </c>
      <c r="AI153" s="7">
        <f t="shared" si="8"/>
        <v>49.802863664660713</v>
      </c>
    </row>
    <row r="154" spans="1:35" x14ac:dyDescent="0.45">
      <c r="A154" s="1" t="s">
        <v>71</v>
      </c>
      <c r="B154" s="1">
        <v>2021</v>
      </c>
      <c r="C154" s="2">
        <v>44449</v>
      </c>
      <c r="D154" s="1" t="s">
        <v>72</v>
      </c>
      <c r="E154" s="1" t="s">
        <v>379</v>
      </c>
      <c r="F154" s="3" t="s">
        <v>396</v>
      </c>
      <c r="G154" s="3" t="s">
        <v>27</v>
      </c>
      <c r="H154" s="13">
        <f>(C154-VLOOKUP(F154,Riders!$A$2:$C$3501,2,FALSE))/365</f>
        <v>22.515068493150686</v>
      </c>
      <c r="I154" s="1">
        <v>6</v>
      </c>
      <c r="J154" s="111">
        <f t="shared" si="6"/>
        <v>2.5210069444444446E-3</v>
      </c>
      <c r="K154" s="3">
        <v>14.616</v>
      </c>
      <c r="L154" s="3">
        <v>8.8109999999999999</v>
      </c>
      <c r="M154" s="3">
        <v>8.1930000000000014</v>
      </c>
      <c r="N154" s="3">
        <v>8.227999999999998</v>
      </c>
      <c r="O154" s="3">
        <v>8.3000000000000043</v>
      </c>
      <c r="P154" s="3">
        <v>8.3649999999999949</v>
      </c>
      <c r="Q154" s="3">
        <v>8.3699999999999974</v>
      </c>
      <c r="R154" s="3">
        <v>8.4509999999999934</v>
      </c>
      <c r="S154" s="3">
        <v>8.5230000000000103</v>
      </c>
      <c r="T154" s="3">
        <v>8.6619999999999919</v>
      </c>
      <c r="U154" s="3">
        <v>8.7000000000000028</v>
      </c>
      <c r="V154" s="3">
        <v>8.7780000000000058</v>
      </c>
      <c r="W154" s="3">
        <v>8.8030000000000257</v>
      </c>
      <c r="X154" s="3">
        <v>8.9469999999999743</v>
      </c>
      <c r="Y154" s="3">
        <v>8.9839999999999947</v>
      </c>
      <c r="Z154" s="3">
        <v>9.0510000000000161</v>
      </c>
      <c r="AA154" s="3">
        <v>9.0059999999999718</v>
      </c>
      <c r="AB154" s="3">
        <v>9.0900000000000318</v>
      </c>
      <c r="AC154" s="3">
        <v>9.1109999999999616</v>
      </c>
      <c r="AD154" s="3">
        <v>9.2420000000000471</v>
      </c>
      <c r="AE154" s="3">
        <v>9.30499999999995</v>
      </c>
      <c r="AF154" s="3">
        <v>9.3270000000000266</v>
      </c>
      <c r="AG154" s="3">
        <v>9.3760000000000048</v>
      </c>
      <c r="AH154" s="3">
        <v>9.5760000000000218</v>
      </c>
      <c r="AI154" s="7">
        <f t="shared" si="8"/>
        <v>49.583362027408576</v>
      </c>
    </row>
    <row r="155" spans="1:35" x14ac:dyDescent="0.45">
      <c r="A155" s="1" t="s">
        <v>71</v>
      </c>
      <c r="B155" s="1">
        <v>2021</v>
      </c>
      <c r="C155" s="2">
        <v>44449</v>
      </c>
      <c r="D155" s="1" t="s">
        <v>72</v>
      </c>
      <c r="E155" s="1" t="s">
        <v>379</v>
      </c>
      <c r="F155" s="3" t="s">
        <v>397</v>
      </c>
      <c r="G155" s="3" t="s">
        <v>27</v>
      </c>
      <c r="H155" s="13">
        <f>(C155-VLOOKUP(F155,Riders!$A$2:$C$3501,2,FALSE))/365</f>
        <v>20.254794520547946</v>
      </c>
      <c r="I155" s="1">
        <v>7</v>
      </c>
      <c r="J155" s="111">
        <f t="shared" si="6"/>
        <v>2.5474884259259257E-3</v>
      </c>
      <c r="K155" s="3">
        <v>14.769</v>
      </c>
      <c r="L155" s="3">
        <v>8.947000000000001</v>
      </c>
      <c r="M155" s="3">
        <v>8.4870000000000019</v>
      </c>
      <c r="N155" s="3">
        <v>8.4349999999999952</v>
      </c>
      <c r="O155" s="3">
        <v>8.4160000000000039</v>
      </c>
      <c r="P155" s="3">
        <v>8.5360000000000014</v>
      </c>
      <c r="Q155" s="3">
        <v>8.6259999999999906</v>
      </c>
      <c r="R155" s="3">
        <v>8.7450000000000045</v>
      </c>
      <c r="S155" s="3">
        <v>8.7660000000000053</v>
      </c>
      <c r="T155" s="3">
        <v>8.8509999999999849</v>
      </c>
      <c r="U155" s="3">
        <v>8.840999999999994</v>
      </c>
      <c r="V155" s="3">
        <v>8.8760000000000048</v>
      </c>
      <c r="W155" s="3">
        <v>8.9200000000000017</v>
      </c>
      <c r="X155" s="3">
        <v>8.9740000000000322</v>
      </c>
      <c r="Y155" s="3">
        <v>9.0380000000000109</v>
      </c>
      <c r="Z155" s="3">
        <v>9.0779999999999745</v>
      </c>
      <c r="AA155" s="3">
        <v>9.0709999999999695</v>
      </c>
      <c r="AB155" s="3">
        <v>9.1949999999999932</v>
      </c>
      <c r="AC155" s="3">
        <v>9.15300000000002</v>
      </c>
      <c r="AD155" s="3">
        <v>9.2520000000000095</v>
      </c>
      <c r="AE155" s="3">
        <v>9.2830000000000155</v>
      </c>
      <c r="AF155" s="3">
        <v>9.3029999999999688</v>
      </c>
      <c r="AG155" s="3">
        <v>9.2340000000000373</v>
      </c>
      <c r="AH155" s="3">
        <v>9.3069999999999595</v>
      </c>
      <c r="AI155" s="7">
        <f t="shared" si="8"/>
        <v>49.067936375242503</v>
      </c>
    </row>
    <row r="156" spans="1:35" x14ac:dyDescent="0.45">
      <c r="A156" s="1" t="s">
        <v>71</v>
      </c>
      <c r="B156" s="1">
        <v>2021</v>
      </c>
      <c r="C156" s="2">
        <v>44449</v>
      </c>
      <c r="D156" s="1" t="s">
        <v>72</v>
      </c>
      <c r="E156" s="1" t="s">
        <v>379</v>
      </c>
      <c r="F156" s="3" t="s">
        <v>284</v>
      </c>
      <c r="G156" s="3" t="s">
        <v>51</v>
      </c>
      <c r="H156" s="13">
        <f>(C156-VLOOKUP(F156,Riders!$A$2:$C$3501,2,FALSE))/365</f>
        <v>19.608219178082191</v>
      </c>
      <c r="I156" s="1">
        <v>8</v>
      </c>
      <c r="J156" s="111">
        <f t="shared" si="6"/>
        <v>2.5672685185185186E-3</v>
      </c>
      <c r="K156" s="3">
        <v>14.382</v>
      </c>
      <c r="L156" s="3">
        <v>9.0920000000000005</v>
      </c>
      <c r="M156" s="3">
        <v>8.8120000000000012</v>
      </c>
      <c r="N156" s="3">
        <v>8.8070000000000022</v>
      </c>
      <c r="O156" s="3">
        <v>8.8499999999999943</v>
      </c>
      <c r="P156" s="3">
        <v>8.9720000000000013</v>
      </c>
      <c r="Q156" s="3">
        <v>8.941999999999986</v>
      </c>
      <c r="R156" s="3">
        <v>9.0770000000000124</v>
      </c>
      <c r="S156" s="3">
        <v>9.054000000000002</v>
      </c>
      <c r="T156" s="3">
        <v>9.1419999999999959</v>
      </c>
      <c r="U156" s="3">
        <v>9.1070000000000135</v>
      </c>
      <c r="V156" s="3">
        <v>9.0959999999999752</v>
      </c>
      <c r="W156" s="3">
        <v>9.0110000000000383</v>
      </c>
      <c r="X156" s="3">
        <v>9.1019999999999754</v>
      </c>
      <c r="Y156" s="3">
        <v>9.0679999999999836</v>
      </c>
      <c r="Z156" s="3">
        <v>9.1400000000000148</v>
      </c>
      <c r="AA156" s="3">
        <v>9.0580000000000211</v>
      </c>
      <c r="AB156" s="3">
        <v>9.0839999999999748</v>
      </c>
      <c r="AC156" s="3">
        <v>8.9900000000000091</v>
      </c>
      <c r="AD156" s="3">
        <v>9.0740000000000123</v>
      </c>
      <c r="AE156" s="3">
        <v>9.0300000000000011</v>
      </c>
      <c r="AF156" s="3">
        <v>9.0649999999999977</v>
      </c>
      <c r="AG156" s="3">
        <v>8.9179999999999779</v>
      </c>
      <c r="AH156" s="3">
        <v>8.9390000000000214</v>
      </c>
      <c r="AI156" s="7">
        <f t="shared" si="8"/>
        <v>48.689881521288292</v>
      </c>
    </row>
    <row r="157" spans="1:35" x14ac:dyDescent="0.45">
      <c r="A157" s="1" t="s">
        <v>71</v>
      </c>
      <c r="B157" s="1">
        <v>2021</v>
      </c>
      <c r="C157" s="2">
        <v>44449</v>
      </c>
      <c r="D157" s="1" t="s">
        <v>72</v>
      </c>
      <c r="E157" s="1" t="s">
        <v>379</v>
      </c>
      <c r="F157" s="3" t="s">
        <v>287</v>
      </c>
      <c r="G157" s="3" t="s">
        <v>59</v>
      </c>
      <c r="H157" s="13">
        <f>(C157-VLOOKUP(F157,Riders!$A$2:$C$3501,2,FALSE))/365</f>
        <v>23.950684931506849</v>
      </c>
      <c r="I157" s="1">
        <v>9</v>
      </c>
      <c r="J157" s="111">
        <f t="shared" si="6"/>
        <v>2.634699074074074E-3</v>
      </c>
      <c r="K157" s="3">
        <v>14.255000000000001</v>
      </c>
      <c r="L157" s="3">
        <v>8.8279999999999976</v>
      </c>
      <c r="M157" s="3">
        <v>8.5500000000000007</v>
      </c>
      <c r="N157" s="3">
        <v>8.4520000000000017</v>
      </c>
      <c r="O157" s="3">
        <v>8.6169999999999973</v>
      </c>
      <c r="P157" s="3">
        <v>8.5630000000000024</v>
      </c>
      <c r="Q157" s="3">
        <v>8.7450000000000045</v>
      </c>
      <c r="R157" s="3">
        <v>8.7789999999999964</v>
      </c>
      <c r="S157" s="3">
        <v>8.9159999999999968</v>
      </c>
      <c r="T157" s="3">
        <v>8.9920000000000044</v>
      </c>
      <c r="U157" s="3">
        <v>9.1680000000000064</v>
      </c>
      <c r="V157" s="3">
        <v>9.2519999999999953</v>
      </c>
      <c r="W157" s="3">
        <v>9.4010000000000247</v>
      </c>
      <c r="X157" s="3">
        <v>9.4399999999999693</v>
      </c>
      <c r="Y157" s="3">
        <v>9.5900000000000034</v>
      </c>
      <c r="Z157" s="3">
        <v>9.6829999999999927</v>
      </c>
      <c r="AA157" s="3">
        <v>9.8440000000000225</v>
      </c>
      <c r="AB157" s="3">
        <v>9.8589999999999804</v>
      </c>
      <c r="AC157" s="3">
        <v>9.9319999999999879</v>
      </c>
      <c r="AD157" s="3">
        <v>9.6659999999999968</v>
      </c>
      <c r="AE157" s="3">
        <v>9.7870000000000061</v>
      </c>
      <c r="AF157" s="3">
        <v>9.7390000000000327</v>
      </c>
      <c r="AG157" s="3">
        <v>9.8629999999999711</v>
      </c>
      <c r="AH157" s="3">
        <v>9.717000000000013</v>
      </c>
      <c r="AI157" s="7">
        <f t="shared" si="8"/>
        <v>47.443748407559369</v>
      </c>
    </row>
    <row r="158" spans="1:35" x14ac:dyDescent="0.45">
      <c r="A158" s="1" t="s">
        <v>71</v>
      </c>
      <c r="B158" s="1">
        <v>2021</v>
      </c>
      <c r="C158" s="2">
        <v>44449</v>
      </c>
      <c r="D158" s="1" t="s">
        <v>72</v>
      </c>
      <c r="E158" s="1" t="s">
        <v>379</v>
      </c>
      <c r="F158" s="3" t="s">
        <v>288</v>
      </c>
      <c r="G158" s="3" t="s">
        <v>264</v>
      </c>
      <c r="H158" s="13">
        <f>(C158-VLOOKUP(F158,Riders!$A$2:$C$3501,2,FALSE))/365</f>
        <v>19.778082191780822</v>
      </c>
      <c r="I158" s="1">
        <v>10</v>
      </c>
      <c r="J158" s="111">
        <f t="shared" si="6"/>
        <v>2.6815162037037038E-3</v>
      </c>
      <c r="K158" s="3">
        <v>15.225</v>
      </c>
      <c r="L158" s="3">
        <v>9.4990000000000006</v>
      </c>
      <c r="M158" s="3">
        <v>9.0609999999999964</v>
      </c>
      <c r="N158" s="3">
        <v>9.1190000000000069</v>
      </c>
      <c r="O158" s="3">
        <v>9.1819999999999951</v>
      </c>
      <c r="P158" s="3">
        <v>9.3469999999999942</v>
      </c>
      <c r="Q158" s="3">
        <v>9.383000000000024</v>
      </c>
      <c r="R158" s="3">
        <v>9.532999999999987</v>
      </c>
      <c r="S158" s="3">
        <v>9.47199999999998</v>
      </c>
      <c r="T158" s="3">
        <v>9.4820000000000135</v>
      </c>
      <c r="U158" s="3">
        <v>9.4209999999999923</v>
      </c>
      <c r="V158" s="3">
        <v>9.5050000000000239</v>
      </c>
      <c r="W158" s="3">
        <v>9.4729999999999706</v>
      </c>
      <c r="X158" s="3">
        <v>9.4540000000000219</v>
      </c>
      <c r="Y158" s="3">
        <v>9.4499999999999886</v>
      </c>
      <c r="Z158" s="3">
        <v>9.4099999999999966</v>
      </c>
      <c r="AA158" s="3">
        <v>9.5300000000000296</v>
      </c>
      <c r="AB158" s="3">
        <v>11.235999999999962</v>
      </c>
      <c r="AC158" s="3">
        <v>7.5029999999999859</v>
      </c>
      <c r="AD158" s="3">
        <v>9.4940000000000282</v>
      </c>
      <c r="AE158" s="3">
        <v>9.436000000000007</v>
      </c>
      <c r="AF158" s="3">
        <v>9.5199999999999818</v>
      </c>
      <c r="AG158" s="3">
        <v>9.4910000000000139</v>
      </c>
      <c r="AH158" s="3">
        <v>9.4569999999999936</v>
      </c>
      <c r="AI158" s="7">
        <f t="shared" si="8"/>
        <v>46.61541848128693</v>
      </c>
    </row>
    <row r="159" spans="1:35" x14ac:dyDescent="0.45">
      <c r="A159" s="1" t="s">
        <v>71</v>
      </c>
      <c r="B159" s="1">
        <v>2021</v>
      </c>
      <c r="C159" s="2">
        <v>44449</v>
      </c>
      <c r="D159" s="1" t="s">
        <v>72</v>
      </c>
      <c r="E159" s="1" t="s">
        <v>379</v>
      </c>
      <c r="F159" s="3" t="s">
        <v>511</v>
      </c>
      <c r="G159" s="1" t="s">
        <v>44</v>
      </c>
      <c r="H159" s="13">
        <f>(C159-VLOOKUP(F159,Riders!$A$2:$C$3501,2,FALSE))/365</f>
        <v>18.791780821917808</v>
      </c>
      <c r="I159" s="1">
        <v>11</v>
      </c>
      <c r="J159" s="111">
        <f t="shared" si="6"/>
        <v>2.6906712962962965E-3</v>
      </c>
      <c r="K159" s="3">
        <v>15.321999999999999</v>
      </c>
      <c r="L159" s="3">
        <v>9.1069999999999993</v>
      </c>
      <c r="M159" s="3">
        <v>8.8309999999999995</v>
      </c>
      <c r="N159" s="3">
        <v>8.757000000000005</v>
      </c>
      <c r="O159" s="3">
        <v>8.8819999999999979</v>
      </c>
      <c r="P159" s="3">
        <v>8.9039999999999964</v>
      </c>
      <c r="Q159" s="3">
        <v>8.9990000000000094</v>
      </c>
      <c r="R159" s="3">
        <v>9.0689999999999884</v>
      </c>
      <c r="S159" s="3">
        <v>9.2199999999999989</v>
      </c>
      <c r="T159" s="3">
        <v>9.3070000000000022</v>
      </c>
      <c r="U159" s="3">
        <v>9.4510000000000076</v>
      </c>
      <c r="V159" s="3">
        <v>9.5679999999999836</v>
      </c>
      <c r="W159" s="3">
        <v>9.6000000000000227</v>
      </c>
      <c r="X159" s="3">
        <v>9.6479999999999819</v>
      </c>
      <c r="Y159" s="3">
        <v>9.6920000000000073</v>
      </c>
      <c r="Z159" s="3">
        <v>9.7229999999999848</v>
      </c>
      <c r="AA159" s="3">
        <v>9.724000000000018</v>
      </c>
      <c r="AB159" s="3">
        <v>9.7180000000000177</v>
      </c>
      <c r="AC159" s="3">
        <v>9.7809999999999491</v>
      </c>
      <c r="AD159" s="3">
        <v>9.80600000000004</v>
      </c>
      <c r="AE159" s="3">
        <v>9.893999999999977</v>
      </c>
      <c r="AF159" s="3">
        <v>9.8710000000000377</v>
      </c>
      <c r="AG159" s="3">
        <v>9.7949999999999875</v>
      </c>
      <c r="AH159" s="3">
        <v>9.8050000000000068</v>
      </c>
      <c r="AI159" s="7">
        <f t="shared" si="8"/>
        <v>46.456808073160865</v>
      </c>
    </row>
    <row r="160" spans="1:35" x14ac:dyDescent="0.45">
      <c r="A160" s="1" t="s">
        <v>71</v>
      </c>
      <c r="B160" s="1">
        <v>2021</v>
      </c>
      <c r="C160" s="2">
        <v>44449</v>
      </c>
      <c r="D160" s="1" t="s">
        <v>72</v>
      </c>
      <c r="E160" s="1" t="s">
        <v>379</v>
      </c>
      <c r="F160" s="3" t="s">
        <v>602</v>
      </c>
      <c r="G160" s="1" t="s">
        <v>59</v>
      </c>
      <c r="H160" s="13">
        <f>(C160-VLOOKUP(F160,Riders!$A$2:$C$3501,2,FALSE))/365</f>
        <v>21.561643835616437</v>
      </c>
      <c r="I160" s="1">
        <v>12</v>
      </c>
      <c r="J160" s="111">
        <f t="shared" si="6"/>
        <v>2.7111805555555557E-3</v>
      </c>
      <c r="K160" s="3">
        <v>14.957000000000001</v>
      </c>
      <c r="L160" s="3">
        <v>9.5159999999999982</v>
      </c>
      <c r="M160" s="3">
        <v>8.9089999999999989</v>
      </c>
      <c r="N160" s="3">
        <v>8.652000000000001</v>
      </c>
      <c r="O160" s="3">
        <v>8.7469999999999999</v>
      </c>
      <c r="P160" s="3">
        <v>8.7800000000000011</v>
      </c>
      <c r="Q160" s="3">
        <v>8.8500000000000014</v>
      </c>
      <c r="R160" s="3">
        <v>8.9099999999999966</v>
      </c>
      <c r="S160" s="3">
        <v>9.0360000000000014</v>
      </c>
      <c r="T160" s="3">
        <v>9.1590000000000202</v>
      </c>
      <c r="U160" s="3">
        <v>9.2459999999999809</v>
      </c>
      <c r="V160" s="3">
        <v>9.3710000000000093</v>
      </c>
      <c r="W160" s="3">
        <v>9.4270000000000067</v>
      </c>
      <c r="X160" s="3">
        <v>9.5339999999999776</v>
      </c>
      <c r="Y160" s="3">
        <v>9.5919999999999845</v>
      </c>
      <c r="Z160" s="3">
        <v>9.724000000000018</v>
      </c>
      <c r="AA160" s="3">
        <v>9.9420000000000073</v>
      </c>
      <c r="AB160" s="3">
        <v>9.9970000000000141</v>
      </c>
      <c r="AC160" s="3">
        <v>10.022999999999996</v>
      </c>
      <c r="AD160" s="3">
        <v>10.248999999999995</v>
      </c>
      <c r="AE160" s="3">
        <v>10.28400000000002</v>
      </c>
      <c r="AF160" s="3">
        <v>10.395999999999987</v>
      </c>
      <c r="AG160" s="3">
        <v>10.499999999999972</v>
      </c>
      <c r="AH160" s="3">
        <v>10.445000000000022</v>
      </c>
      <c r="AI160" s="7">
        <f t="shared" si="8"/>
        <v>46.105376399170105</v>
      </c>
    </row>
    <row r="161" spans="1:35" x14ac:dyDescent="0.45">
      <c r="A161" s="1" t="s">
        <v>71</v>
      </c>
      <c r="B161" s="1">
        <v>2021</v>
      </c>
      <c r="C161" s="2">
        <v>44449</v>
      </c>
      <c r="D161" s="1" t="s">
        <v>72</v>
      </c>
      <c r="E161" s="1" t="s">
        <v>379</v>
      </c>
      <c r="F161" s="3" t="s">
        <v>289</v>
      </c>
      <c r="G161" s="1" t="s">
        <v>70</v>
      </c>
      <c r="H161" s="13">
        <f>(C161-VLOOKUP(F161,Riders!$A$2:$C$3501,2,FALSE))/365</f>
        <v>22.490410958904111</v>
      </c>
      <c r="I161" s="1">
        <v>13</v>
      </c>
      <c r="J161" s="111">
        <f t="shared" si="6"/>
        <v>3.0407060185185185E-3</v>
      </c>
      <c r="K161" s="3">
        <v>15.407</v>
      </c>
      <c r="L161" s="3">
        <v>8.9359999999999999</v>
      </c>
      <c r="M161" s="3">
        <v>8.6329999999999991</v>
      </c>
      <c r="N161" s="3">
        <v>8.6390000000000029</v>
      </c>
      <c r="O161" s="3">
        <v>8.9309999999999974</v>
      </c>
      <c r="P161" s="3">
        <v>9.3019999999999996</v>
      </c>
      <c r="Q161" s="3">
        <v>9.7289999999999992</v>
      </c>
      <c r="R161" s="3">
        <v>10.049000000000007</v>
      </c>
      <c r="S161" s="3">
        <v>10.450999999999993</v>
      </c>
      <c r="T161" s="3">
        <v>10.64800000000001</v>
      </c>
      <c r="U161" s="3">
        <v>10.765999999999991</v>
      </c>
      <c r="V161" s="3">
        <v>10.651999999999987</v>
      </c>
      <c r="W161" s="3">
        <v>10.678000000000011</v>
      </c>
      <c r="X161" s="3">
        <v>10.642999999999972</v>
      </c>
      <c r="Y161" s="3">
        <v>10.95700000000005</v>
      </c>
      <c r="Z161" s="3">
        <v>11</v>
      </c>
      <c r="AA161" s="3">
        <v>9.4449999999999932</v>
      </c>
      <c r="AB161" s="3">
        <v>13.645999999999987</v>
      </c>
      <c r="AC161" s="3">
        <v>12.286000000000001</v>
      </c>
      <c r="AD161" s="3">
        <v>12.507000000000005</v>
      </c>
      <c r="AE161" s="3">
        <v>12.728000000000009</v>
      </c>
      <c r="AF161" s="3">
        <v>12.33899999999997</v>
      </c>
      <c r="AG161" s="3">
        <v>12.168000000000006</v>
      </c>
      <c r="AH161" s="3">
        <v>12.176999999999992</v>
      </c>
      <c r="AI161" s="7">
        <f t="shared" si="8"/>
        <v>41.108873807176543</v>
      </c>
    </row>
    <row r="162" spans="1:35" x14ac:dyDescent="0.45">
      <c r="A162" s="23" t="s">
        <v>71</v>
      </c>
      <c r="B162" s="23">
        <v>2021</v>
      </c>
      <c r="C162" s="26">
        <v>44449</v>
      </c>
      <c r="D162" s="23" t="s">
        <v>72</v>
      </c>
      <c r="E162" s="23" t="s">
        <v>205</v>
      </c>
      <c r="F162" s="23" t="s">
        <v>271</v>
      </c>
      <c r="G162" s="23" t="s">
        <v>67</v>
      </c>
      <c r="H162" s="13">
        <f>(C162-VLOOKUP(F162,Riders!$A$2:$C$3501,2,FALSE))/365</f>
        <v>27.232876712328768</v>
      </c>
      <c r="I162" s="23">
        <v>1</v>
      </c>
      <c r="J162" s="111">
        <f t="shared" si="6"/>
        <v>2.4683796296296294E-3</v>
      </c>
      <c r="K162" s="3">
        <v>14.33</v>
      </c>
      <c r="L162" s="3">
        <v>8.8239999999999998</v>
      </c>
      <c r="M162" s="3">
        <v>8.4039999999999999</v>
      </c>
      <c r="N162" s="3">
        <v>8.4979999999999976</v>
      </c>
      <c r="O162" s="3">
        <v>8.4380000000000024</v>
      </c>
      <c r="P162" s="3">
        <v>8.4949999999999974</v>
      </c>
      <c r="Q162" s="3">
        <v>8.3590000000000018</v>
      </c>
      <c r="R162" s="3">
        <v>8.396000000000015</v>
      </c>
      <c r="S162" s="3">
        <v>8.2719999999999771</v>
      </c>
      <c r="T162" s="3">
        <v>8.3810000000000002</v>
      </c>
      <c r="U162" s="3">
        <v>8.3359999999999985</v>
      </c>
      <c r="V162" s="3">
        <v>8.4660000000000082</v>
      </c>
      <c r="W162" s="3">
        <v>8.4540000000000077</v>
      </c>
      <c r="X162" s="3">
        <v>8.5570000000000022</v>
      </c>
      <c r="Y162" s="3">
        <v>8.5319999999999823</v>
      </c>
      <c r="Z162" s="3">
        <v>8.6770000000000209</v>
      </c>
      <c r="AA162" s="3">
        <v>8.6550000000000011</v>
      </c>
      <c r="AB162" s="3">
        <v>8.796999999999997</v>
      </c>
      <c r="AC162" s="3">
        <v>8.8079999999999927</v>
      </c>
      <c r="AD162" s="3">
        <v>9.0860000000000127</v>
      </c>
      <c r="AE162" s="3">
        <v>9.0080000000000098</v>
      </c>
      <c r="AF162" s="3">
        <v>9.1389999999999816</v>
      </c>
      <c r="AG162" s="3">
        <v>9.0819999999999936</v>
      </c>
      <c r="AH162" s="3">
        <v>9.2739999999999725</v>
      </c>
      <c r="AI162" s="7">
        <f t="shared" si="8"/>
        <v>50.640508655775839</v>
      </c>
    </row>
    <row r="163" spans="1:35" x14ac:dyDescent="0.45">
      <c r="A163" s="23" t="s">
        <v>71</v>
      </c>
      <c r="B163" s="23">
        <v>2021</v>
      </c>
      <c r="C163" s="26">
        <v>44449</v>
      </c>
      <c r="D163" s="23" t="s">
        <v>72</v>
      </c>
      <c r="E163" s="23" t="s">
        <v>205</v>
      </c>
      <c r="F163" s="23" t="s">
        <v>492</v>
      </c>
      <c r="G163" s="23" t="s">
        <v>15</v>
      </c>
      <c r="H163" s="13">
        <f>(C163-VLOOKUP(F163,Riders!$A$2:$C$3501,2,FALSE))/365</f>
        <v>24.561643835616437</v>
      </c>
      <c r="I163" s="23">
        <v>2</v>
      </c>
      <c r="J163" s="111">
        <f t="shared" si="6"/>
        <v>2.4760069444444447E-3</v>
      </c>
      <c r="K163" s="3">
        <v>14.984</v>
      </c>
      <c r="L163" s="3">
        <v>9.0190000000000001</v>
      </c>
      <c r="M163" s="3">
        <v>8.615000000000002</v>
      </c>
      <c r="N163" s="3">
        <v>8.3329999999999984</v>
      </c>
      <c r="O163" s="3">
        <v>8.3939999999999984</v>
      </c>
      <c r="P163" s="3">
        <v>8.4089999999999989</v>
      </c>
      <c r="Q163" s="3">
        <v>8.4940000000000069</v>
      </c>
      <c r="R163" s="3">
        <v>8.4459999999999837</v>
      </c>
      <c r="S163" s="3">
        <v>8.5460000000000065</v>
      </c>
      <c r="T163" s="3">
        <v>8.4519999999999982</v>
      </c>
      <c r="U163" s="3">
        <v>8.599000000000018</v>
      </c>
      <c r="V163" s="3">
        <v>8.5399999999999778</v>
      </c>
      <c r="W163" s="3">
        <v>8.6690000000000111</v>
      </c>
      <c r="X163" s="3">
        <v>8.6310000000000144</v>
      </c>
      <c r="Y163" s="3">
        <v>8.6829999999999785</v>
      </c>
      <c r="Z163" s="3">
        <v>8.5440000000000111</v>
      </c>
      <c r="AA163" s="3">
        <v>8.6859999999999786</v>
      </c>
      <c r="AB163" s="3">
        <v>8.5670000000000073</v>
      </c>
      <c r="AC163" s="3">
        <v>8.703000000000003</v>
      </c>
      <c r="AD163" s="3">
        <v>8.7670000000000243</v>
      </c>
      <c r="AE163" s="3">
        <v>9.0240000000000009</v>
      </c>
      <c r="AF163" s="3">
        <v>9.0069999999999482</v>
      </c>
      <c r="AG163" s="3">
        <v>8.974000000000018</v>
      </c>
      <c r="AH163" s="3">
        <v>8.8410000000000366</v>
      </c>
      <c r="AI163" s="7">
        <f t="shared" si="8"/>
        <v>50.484511071533746</v>
      </c>
    </row>
    <row r="164" spans="1:35" x14ac:dyDescent="0.45">
      <c r="A164" s="10" t="s">
        <v>71</v>
      </c>
      <c r="B164" s="10">
        <v>2021</v>
      </c>
      <c r="C164" s="25">
        <v>44449</v>
      </c>
      <c r="D164" s="10" t="s">
        <v>72</v>
      </c>
      <c r="E164" s="10" t="s">
        <v>206</v>
      </c>
      <c r="F164" s="10" t="s">
        <v>440</v>
      </c>
      <c r="G164" s="10" t="s">
        <v>15</v>
      </c>
      <c r="H164" s="13">
        <f>(C164-VLOOKUP(F164,Riders!$A$2:$C$3501,2,FALSE))/365</f>
        <v>20.835616438356166</v>
      </c>
      <c r="I164" s="10">
        <v>3</v>
      </c>
      <c r="J164" s="111">
        <f t="shared" si="6"/>
        <v>2.4650578703703705E-3</v>
      </c>
      <c r="K164" s="3">
        <v>14.57</v>
      </c>
      <c r="L164" s="3">
        <v>9.097999999999999</v>
      </c>
      <c r="M164" s="3">
        <v>8.3659999999999997</v>
      </c>
      <c r="N164" s="3">
        <v>8.1820000000000022</v>
      </c>
      <c r="O164" s="3">
        <v>8.1479999999999961</v>
      </c>
      <c r="P164" s="3">
        <v>8.2260000000000062</v>
      </c>
      <c r="Q164" s="3">
        <v>8.2759999999999962</v>
      </c>
      <c r="R164" s="3">
        <v>8.3520000000000039</v>
      </c>
      <c r="S164" s="3">
        <v>8.4180000000000064</v>
      </c>
      <c r="T164" s="3">
        <v>8.505999999999986</v>
      </c>
      <c r="U164" s="3">
        <v>8.5640000000000072</v>
      </c>
      <c r="V164" s="3">
        <v>8.6609999999999872</v>
      </c>
      <c r="W164" s="3">
        <v>8.6450000000000102</v>
      </c>
      <c r="X164" s="3">
        <v>8.7080000000000126</v>
      </c>
      <c r="Y164" s="3">
        <v>8.7139999999999844</v>
      </c>
      <c r="Z164" s="3">
        <v>8.8169999999999789</v>
      </c>
      <c r="AA164" s="3">
        <v>8.7870000000000061</v>
      </c>
      <c r="AB164" s="3">
        <v>8.7440000000000282</v>
      </c>
      <c r="AC164" s="3">
        <v>8.700999999999965</v>
      </c>
      <c r="AD164" s="3">
        <v>8.7880000000000109</v>
      </c>
      <c r="AE164" s="3">
        <v>8.8300000000000409</v>
      </c>
      <c r="AF164" s="3">
        <v>8.8749999999999716</v>
      </c>
      <c r="AG164" s="3">
        <v>8.9910000000000139</v>
      </c>
      <c r="AH164" s="3">
        <v>9.01400000000001</v>
      </c>
      <c r="AI164" s="7">
        <f t="shared" si="8"/>
        <v>50.70874866772153</v>
      </c>
    </row>
    <row r="165" spans="1:35" x14ac:dyDescent="0.45">
      <c r="A165" s="10" t="s">
        <v>71</v>
      </c>
      <c r="B165" s="10">
        <v>2021</v>
      </c>
      <c r="C165" s="25">
        <v>44449</v>
      </c>
      <c r="D165" s="10" t="s">
        <v>72</v>
      </c>
      <c r="E165" s="58" t="s">
        <v>206</v>
      </c>
      <c r="F165" s="48" t="s">
        <v>275</v>
      </c>
      <c r="G165" s="48" t="s">
        <v>21</v>
      </c>
      <c r="H165" s="13">
        <f>(C165-VLOOKUP(F165,Riders!$A$2:$C$3501,2,FALSE))/365</f>
        <v>22.698630136986303</v>
      </c>
      <c r="I165" s="58">
        <v>4</v>
      </c>
      <c r="J165" s="111">
        <f t="shared" si="6"/>
        <v>2.4739930555555552E-3</v>
      </c>
      <c r="K165">
        <v>14.478</v>
      </c>
      <c r="L165">
        <v>8.7060000000000013</v>
      </c>
      <c r="M165">
        <v>8.411999999999999</v>
      </c>
      <c r="N165">
        <v>8.299000000000003</v>
      </c>
      <c r="O165">
        <v>8.4289999999999949</v>
      </c>
      <c r="P165">
        <v>8.517000000000003</v>
      </c>
      <c r="Q165">
        <v>8.5999999999999872</v>
      </c>
      <c r="R165">
        <v>8.5499999999999972</v>
      </c>
      <c r="S165">
        <v>8.6060000000000088</v>
      </c>
      <c r="T165">
        <v>8.5810000000000031</v>
      </c>
      <c r="U165">
        <v>8.6299999999999955</v>
      </c>
      <c r="V165">
        <v>8.715999999999994</v>
      </c>
      <c r="W165">
        <v>8.8170000000000215</v>
      </c>
      <c r="X165">
        <v>8.7539999999999765</v>
      </c>
      <c r="Y165">
        <v>8.7640000000000242</v>
      </c>
      <c r="Z165">
        <v>8.8109999999999786</v>
      </c>
      <c r="AA165">
        <v>8.8040000000000305</v>
      </c>
      <c r="AB165">
        <v>8.7299999999999898</v>
      </c>
      <c r="AC165">
        <v>8.7469999999999857</v>
      </c>
      <c r="AD165">
        <v>8.7520000000000095</v>
      </c>
      <c r="AE165">
        <v>8.8640000000000327</v>
      </c>
      <c r="AF165">
        <v>8.73599999999999</v>
      </c>
      <c r="AG165">
        <v>8.6959999999999695</v>
      </c>
      <c r="AH165">
        <v>8.7539999999999907</v>
      </c>
      <c r="AI165" s="7">
        <f t="shared" si="8"/>
        <v>50.525606658152171</v>
      </c>
    </row>
    <row r="166" spans="1:35" x14ac:dyDescent="0.45">
      <c r="A166" s="1" t="s">
        <v>117</v>
      </c>
      <c r="B166" s="1">
        <v>2021</v>
      </c>
      <c r="C166" s="2">
        <v>44387</v>
      </c>
      <c r="D166" s="1" t="s">
        <v>72</v>
      </c>
      <c r="E166" s="30" t="s">
        <v>379</v>
      </c>
      <c r="F166" s="47" t="s">
        <v>428</v>
      </c>
      <c r="G166" s="47" t="s">
        <v>56</v>
      </c>
      <c r="H166" s="13">
        <f>(C166-VLOOKUP(F166,Riders!$A$2:$C$3501,2,FALSE))/365</f>
        <v>31.704109589041096</v>
      </c>
      <c r="I166" s="30">
        <v>1</v>
      </c>
      <c r="J166" s="111">
        <f t="shared" si="6"/>
        <v>2.424884259259259E-3</v>
      </c>
      <c r="K166">
        <v>15.077</v>
      </c>
      <c r="L166">
        <v>9.0149999999999988</v>
      </c>
      <c r="M166">
        <v>8.3220000000000027</v>
      </c>
      <c r="N166">
        <v>8.1199999999999974</v>
      </c>
      <c r="O166">
        <v>8.078000000000003</v>
      </c>
      <c r="P166">
        <v>8.0850000000000009</v>
      </c>
      <c r="Q166">
        <v>8.1139999999999901</v>
      </c>
      <c r="R166">
        <v>8.2090000000000032</v>
      </c>
      <c r="S166">
        <v>8.2520000000000095</v>
      </c>
      <c r="T166">
        <v>8.3379999999999797</v>
      </c>
      <c r="U166">
        <v>8.3130000000000166</v>
      </c>
      <c r="V166">
        <v>8.4140000000000157</v>
      </c>
      <c r="W166">
        <v>8.3969999999999771</v>
      </c>
      <c r="X166">
        <v>8.4879999999999995</v>
      </c>
      <c r="Y166">
        <v>8.6470000000000056</v>
      </c>
      <c r="Z166">
        <v>8.492999999999995</v>
      </c>
      <c r="AA166">
        <v>8.539999999999992</v>
      </c>
      <c r="AB166">
        <v>8.6020000000000039</v>
      </c>
      <c r="AC166">
        <v>8.61099999999999</v>
      </c>
      <c r="AD166">
        <v>8.6610000000000014</v>
      </c>
      <c r="AE166">
        <v>8.6500000000000057</v>
      </c>
      <c r="AF166">
        <v>8.7140000000000271</v>
      </c>
      <c r="AG166">
        <v>8.6709999999999638</v>
      </c>
      <c r="AH166">
        <v>8.6990000000000123</v>
      </c>
      <c r="AI166" s="7">
        <f t="shared" si="8"/>
        <v>51.548852083432777</v>
      </c>
    </row>
    <row r="167" spans="1:35" x14ac:dyDescent="0.45">
      <c r="A167" s="1" t="s">
        <v>117</v>
      </c>
      <c r="B167" s="1">
        <v>2021</v>
      </c>
      <c r="C167" s="2">
        <v>44387</v>
      </c>
      <c r="D167" s="1" t="s">
        <v>72</v>
      </c>
      <c r="E167" s="30" t="s">
        <v>379</v>
      </c>
      <c r="F167" s="47" t="s">
        <v>514</v>
      </c>
      <c r="G167" s="47" t="s">
        <v>118</v>
      </c>
      <c r="H167" s="13">
        <f>(C167-VLOOKUP(F167,Riders!$A$2:$C$3501,2,FALSE))/365</f>
        <v>17.660273972602738</v>
      </c>
      <c r="I167" s="30">
        <v>2</v>
      </c>
      <c r="J167" s="111">
        <f t="shared" si="6"/>
        <v>2.4652430555555556E-3</v>
      </c>
      <c r="K167">
        <v>13.608000000000001</v>
      </c>
      <c r="L167">
        <v>8.6080000000000005</v>
      </c>
      <c r="M167">
        <v>8.2949999999999982</v>
      </c>
      <c r="N167">
        <v>8.1639999999999979</v>
      </c>
      <c r="O167">
        <v>8.1390000000000029</v>
      </c>
      <c r="P167">
        <v>8.222999999999999</v>
      </c>
      <c r="Q167">
        <v>8.2829999999999941</v>
      </c>
      <c r="R167">
        <v>8.4050000000000153</v>
      </c>
      <c r="S167">
        <v>8.4860000000000042</v>
      </c>
      <c r="T167">
        <v>8.6009999999999991</v>
      </c>
      <c r="U167">
        <v>8.6890000000000072</v>
      </c>
      <c r="V167">
        <v>8.7719999999999914</v>
      </c>
      <c r="W167">
        <v>8.7819999999999965</v>
      </c>
      <c r="X167">
        <v>8.826999999999984</v>
      </c>
      <c r="Y167">
        <v>8.7960000000000065</v>
      </c>
      <c r="Z167">
        <v>8.7590000000000146</v>
      </c>
      <c r="AA167">
        <v>8.7489999999999668</v>
      </c>
      <c r="AB167">
        <v>8.7450000000000045</v>
      </c>
      <c r="AC167">
        <v>8.870000000000033</v>
      </c>
      <c r="AD167">
        <v>8.9149999999999636</v>
      </c>
      <c r="AE167">
        <v>8.9630000000000507</v>
      </c>
      <c r="AF167">
        <v>9.04099999999994</v>
      </c>
      <c r="AG167">
        <v>9.1180000000000234</v>
      </c>
      <c r="AH167">
        <v>9.1590000000000202</v>
      </c>
      <c r="AI167" s="7">
        <f t="shared" si="8"/>
        <v>50.704939506190222</v>
      </c>
    </row>
    <row r="168" spans="1:35" x14ac:dyDescent="0.45">
      <c r="A168" s="1" t="s">
        <v>117</v>
      </c>
      <c r="B168" s="1">
        <v>2021</v>
      </c>
      <c r="C168" s="2">
        <v>44387</v>
      </c>
      <c r="D168" s="1" t="s">
        <v>72</v>
      </c>
      <c r="E168" s="30" t="s">
        <v>379</v>
      </c>
      <c r="F168" s="47" t="s">
        <v>267</v>
      </c>
      <c r="G168" s="47" t="s">
        <v>56</v>
      </c>
      <c r="H168" s="13">
        <f>(C168-VLOOKUP(F168,Riders!$A$2:$C$3501,2,FALSE))/365</f>
        <v>22.542465753424658</v>
      </c>
      <c r="I168" s="30">
        <v>3</v>
      </c>
      <c r="J168" s="111">
        <f t="shared" si="6"/>
        <v>2.4990740740740741E-3</v>
      </c>
      <c r="K168">
        <v>14.11</v>
      </c>
      <c r="L168">
        <v>8.8129999999999988</v>
      </c>
      <c r="M168">
        <v>8.3520000000000003</v>
      </c>
      <c r="N168">
        <v>8.2779999999999987</v>
      </c>
      <c r="O168">
        <v>8.2980000000000018</v>
      </c>
      <c r="P168">
        <v>8.3629999999999995</v>
      </c>
      <c r="Q168">
        <v>8.4839999999999947</v>
      </c>
      <c r="R168">
        <v>8.521000000000015</v>
      </c>
      <c r="S168">
        <v>8.546999999999997</v>
      </c>
      <c r="T168">
        <v>8.5869999999999891</v>
      </c>
      <c r="U168">
        <v>8.6370000000000147</v>
      </c>
      <c r="V168">
        <v>8.617999999999995</v>
      </c>
      <c r="W168">
        <v>8.6739999999999924</v>
      </c>
      <c r="X168">
        <v>8.737000000000009</v>
      </c>
      <c r="Y168">
        <v>8.8020000000000209</v>
      </c>
      <c r="Z168">
        <v>8.8749999999999716</v>
      </c>
      <c r="AA168">
        <v>8.9489999999999839</v>
      </c>
      <c r="AB168">
        <v>8.9910000000000139</v>
      </c>
      <c r="AC168">
        <v>9.0669999999999789</v>
      </c>
      <c r="AD168">
        <v>9.1320000000000334</v>
      </c>
      <c r="AE168">
        <v>9.2120000000000175</v>
      </c>
      <c r="AF168">
        <v>9.2810000000000059</v>
      </c>
      <c r="AG168">
        <v>9.2889999999999588</v>
      </c>
      <c r="AH168">
        <v>9.3030000000000257</v>
      </c>
      <c r="AI168" s="7">
        <f t="shared" si="8"/>
        <v>50.018525379770281</v>
      </c>
    </row>
    <row r="169" spans="1:35" x14ac:dyDescent="0.45">
      <c r="A169" s="1" t="s">
        <v>117</v>
      </c>
      <c r="B169" s="1">
        <v>2021</v>
      </c>
      <c r="C169" s="2">
        <v>44387</v>
      </c>
      <c r="D169" s="1" t="s">
        <v>72</v>
      </c>
      <c r="E169" s="30" t="s">
        <v>379</v>
      </c>
      <c r="F169" s="47" t="s">
        <v>519</v>
      </c>
      <c r="G169" s="47" t="s">
        <v>118</v>
      </c>
      <c r="H169" s="13">
        <f>(C169-VLOOKUP(F169,Riders!$A$2:$C$3501,2,FALSE))/365</f>
        <v>19.997260273972604</v>
      </c>
      <c r="I169" s="30">
        <v>4</v>
      </c>
      <c r="J169" s="111">
        <f t="shared" si="6"/>
        <v>2.5375694444444443E-3</v>
      </c>
      <c r="K169">
        <v>14.167</v>
      </c>
      <c r="L169">
        <v>8.8529999999999998</v>
      </c>
      <c r="M169">
        <v>8.3760000000000012</v>
      </c>
      <c r="N169">
        <v>8.3109999999999999</v>
      </c>
      <c r="O169">
        <v>8.357999999999997</v>
      </c>
      <c r="P169">
        <v>8.4040000000000035</v>
      </c>
      <c r="Q169">
        <v>8.4949999999999974</v>
      </c>
      <c r="R169">
        <v>8.5940000000000083</v>
      </c>
      <c r="S169">
        <v>8.7530000000000001</v>
      </c>
      <c r="T169">
        <v>8.8119999999999976</v>
      </c>
      <c r="U169">
        <v>8.8679999999999808</v>
      </c>
      <c r="V169">
        <v>8.9030000000000058</v>
      </c>
      <c r="W169">
        <v>8.9320000000000164</v>
      </c>
      <c r="X169">
        <v>8.9369999999999692</v>
      </c>
      <c r="Y169">
        <v>9.0310000000000343</v>
      </c>
      <c r="Z169">
        <v>9.1230000000000189</v>
      </c>
      <c r="AA169">
        <v>9.1799999999999784</v>
      </c>
      <c r="AB169">
        <v>9.1890000000000214</v>
      </c>
      <c r="AC169">
        <v>9.22199999999998</v>
      </c>
      <c r="AD169">
        <v>9.2379999999999995</v>
      </c>
      <c r="AE169">
        <v>9.3559999999999945</v>
      </c>
      <c r="AF169">
        <v>9.4419999999999789</v>
      </c>
      <c r="AG169">
        <v>9.3760000000000332</v>
      </c>
      <c r="AH169">
        <v>9.325999999999965</v>
      </c>
      <c r="AI169" s="7">
        <f t="shared" si="8"/>
        <v>49.259735639418743</v>
      </c>
    </row>
    <row r="170" spans="1:35" x14ac:dyDescent="0.45">
      <c r="A170" s="1" t="s">
        <v>117</v>
      </c>
      <c r="B170" s="1">
        <v>2021</v>
      </c>
      <c r="C170" s="2">
        <v>44387</v>
      </c>
      <c r="D170" s="1" t="s">
        <v>72</v>
      </c>
      <c r="E170" s="30" t="s">
        <v>379</v>
      </c>
      <c r="F170" s="47" t="s">
        <v>489</v>
      </c>
      <c r="G170" s="47" t="s">
        <v>232</v>
      </c>
      <c r="H170" s="13">
        <f>(C170-VLOOKUP(F170,Riders!$A$2:$C$3501,2,FALSE))/365</f>
        <v>22.331506849315069</v>
      </c>
      <c r="I170" s="30">
        <v>5</v>
      </c>
      <c r="J170" s="111">
        <f t="shared" si="6"/>
        <v>2.5510648148148146E-3</v>
      </c>
      <c r="K170">
        <v>14.34</v>
      </c>
      <c r="L170">
        <v>8.7899999999999991</v>
      </c>
      <c r="M170">
        <v>8.3079999999999998</v>
      </c>
      <c r="N170">
        <v>8.2740000000000045</v>
      </c>
      <c r="O170">
        <v>8.4709999999999965</v>
      </c>
      <c r="P170">
        <v>8.68</v>
      </c>
      <c r="Q170">
        <v>8.8910000000000053</v>
      </c>
      <c r="R170">
        <v>8.9620000000000033</v>
      </c>
      <c r="S170">
        <v>9.0929999999999893</v>
      </c>
      <c r="T170">
        <v>9.2219999999999942</v>
      </c>
      <c r="U170">
        <v>9.2169999999999987</v>
      </c>
      <c r="V170">
        <v>9.146000000000015</v>
      </c>
      <c r="W170">
        <v>9.1959999999999837</v>
      </c>
      <c r="X170">
        <v>9.1270000000000238</v>
      </c>
      <c r="Y170">
        <v>9.1139999999999759</v>
      </c>
      <c r="Z170">
        <v>9.0720000000000027</v>
      </c>
      <c r="AA170">
        <v>9.1020000000000323</v>
      </c>
      <c r="AB170">
        <v>9.0949999999999704</v>
      </c>
      <c r="AC170">
        <v>9.0790000000000077</v>
      </c>
      <c r="AD170">
        <v>9.0810000000000173</v>
      </c>
      <c r="AE170">
        <v>9.0689999999999884</v>
      </c>
      <c r="AF170">
        <v>9.0919999999999845</v>
      </c>
      <c r="AG170">
        <v>9.0320000000000107</v>
      </c>
      <c r="AH170">
        <v>8.9589999999999748</v>
      </c>
      <c r="AI170" s="7">
        <f t="shared" si="8"/>
        <v>48.999147051884655</v>
      </c>
    </row>
    <row r="171" spans="1:35" x14ac:dyDescent="0.45">
      <c r="A171" s="1" t="s">
        <v>117</v>
      </c>
      <c r="B171" s="1">
        <v>2021</v>
      </c>
      <c r="C171" s="2">
        <v>44387</v>
      </c>
      <c r="D171" s="1" t="s">
        <v>72</v>
      </c>
      <c r="E171" s="30" t="s">
        <v>379</v>
      </c>
      <c r="F171" s="47" t="s">
        <v>297</v>
      </c>
      <c r="G171" s="47" t="s">
        <v>31</v>
      </c>
      <c r="H171" s="13">
        <f>(C171-VLOOKUP(F171,Riders!$A$2:$C$3501,2,FALSE))/365</f>
        <v>22.010958904109589</v>
      </c>
      <c r="I171" s="30">
        <v>6</v>
      </c>
      <c r="J171" s="111">
        <f t="shared" si="6"/>
        <v>2.5743634259259257E-3</v>
      </c>
      <c r="K171">
        <v>13.691000000000001</v>
      </c>
      <c r="L171">
        <v>8.9749999999999996</v>
      </c>
      <c r="M171">
        <v>8.6589999999999989</v>
      </c>
      <c r="N171">
        <v>8.6479999999999997</v>
      </c>
      <c r="O171">
        <v>8.7730000000000032</v>
      </c>
      <c r="P171">
        <v>8.8799999999999955</v>
      </c>
      <c r="Q171">
        <v>8.9649999999999963</v>
      </c>
      <c r="R171">
        <v>9.0440000000000111</v>
      </c>
      <c r="S171">
        <v>9.1470000000000056</v>
      </c>
      <c r="T171">
        <v>9.2349999999999994</v>
      </c>
      <c r="U171">
        <v>9.2499999999999858</v>
      </c>
      <c r="V171">
        <v>9.2490000000000094</v>
      </c>
      <c r="W171">
        <v>9.2000000000000028</v>
      </c>
      <c r="X171">
        <v>9.247999999999962</v>
      </c>
      <c r="Y171">
        <v>9.271000000000015</v>
      </c>
      <c r="Z171">
        <v>9.3130000000000166</v>
      </c>
      <c r="AA171">
        <v>9.313999999999993</v>
      </c>
      <c r="AB171">
        <v>9.2390000000000043</v>
      </c>
      <c r="AC171">
        <v>8.9590000000000032</v>
      </c>
      <c r="AD171">
        <v>8.90300000000002</v>
      </c>
      <c r="AE171">
        <v>9.254999999999967</v>
      </c>
      <c r="AF171">
        <v>9.4989999999999952</v>
      </c>
      <c r="AG171">
        <v>9.0540000000000305</v>
      </c>
      <c r="AH171">
        <v>8.6539999999999679</v>
      </c>
      <c r="AI171" s="7">
        <f t="shared" si="8"/>
        <v>48.555692930201197</v>
      </c>
    </row>
    <row r="172" spans="1:35" x14ac:dyDescent="0.45">
      <c r="A172" s="1" t="s">
        <v>117</v>
      </c>
      <c r="B172" s="1">
        <v>2021</v>
      </c>
      <c r="C172" s="2">
        <v>44387</v>
      </c>
      <c r="D172" s="1" t="s">
        <v>72</v>
      </c>
      <c r="E172" s="30" t="s">
        <v>379</v>
      </c>
      <c r="F172" s="47" t="s">
        <v>615</v>
      </c>
      <c r="G172" s="47" t="s">
        <v>232</v>
      </c>
      <c r="H172" s="13">
        <f>(C172-VLOOKUP(F172,Riders!$A$2:$C$3501,2,FALSE))/365</f>
        <v>25.421917808219177</v>
      </c>
      <c r="I172" s="30">
        <v>7</v>
      </c>
      <c r="J172" s="111">
        <f t="shared" si="6"/>
        <v>2.600011574074074E-3</v>
      </c>
      <c r="K172">
        <v>14.289</v>
      </c>
      <c r="L172">
        <v>8.9030000000000005</v>
      </c>
      <c r="M172">
        <v>8.6159999999999997</v>
      </c>
      <c r="N172">
        <v>8.695999999999998</v>
      </c>
      <c r="O172">
        <v>8.8079999999999998</v>
      </c>
      <c r="P172">
        <v>8.9580000000000055</v>
      </c>
      <c r="Q172">
        <v>9.1120000000000019</v>
      </c>
      <c r="R172">
        <v>9.2549999999999955</v>
      </c>
      <c r="S172">
        <v>9.2909999999999968</v>
      </c>
      <c r="T172">
        <v>9.3019999999999925</v>
      </c>
      <c r="U172">
        <v>9.2650000000000006</v>
      </c>
      <c r="V172">
        <v>9.2470000000000141</v>
      </c>
      <c r="W172">
        <v>9.3670000000000044</v>
      </c>
      <c r="X172">
        <v>9.2769999999999868</v>
      </c>
      <c r="Y172">
        <v>9.0340000000000202</v>
      </c>
      <c r="Z172">
        <v>9.0619999999999834</v>
      </c>
      <c r="AA172">
        <v>9.1009999999999991</v>
      </c>
      <c r="AB172">
        <v>9.245000000000033</v>
      </c>
      <c r="AC172">
        <v>9.2599999999999625</v>
      </c>
      <c r="AD172">
        <v>9.3659999999999854</v>
      </c>
      <c r="AE172">
        <v>9.3550000000000182</v>
      </c>
      <c r="AF172">
        <v>9.2390000000000043</v>
      </c>
      <c r="AG172">
        <v>9.2279999999999802</v>
      </c>
      <c r="AH172">
        <v>9.3650000000000091</v>
      </c>
      <c r="AI172" s="7">
        <f t="shared" si="8"/>
        <v>48.076709060233888</v>
      </c>
    </row>
    <row r="173" spans="1:35" x14ac:dyDescent="0.45">
      <c r="A173" s="1" t="s">
        <v>117</v>
      </c>
      <c r="B173" s="1">
        <v>2021</v>
      </c>
      <c r="C173" s="2">
        <v>44387</v>
      </c>
      <c r="D173" s="1" t="s">
        <v>72</v>
      </c>
      <c r="E173" s="30" t="s">
        <v>379</v>
      </c>
      <c r="F173" s="47" t="s">
        <v>517</v>
      </c>
      <c r="G173" s="47" t="s">
        <v>172</v>
      </c>
      <c r="H173" s="13">
        <f>(C173-VLOOKUP(F173,Riders!$A$2:$C$3501,2,FALSE))/365</f>
        <v>20.717808219178082</v>
      </c>
      <c r="I173" s="30">
        <v>8</v>
      </c>
      <c r="J173" s="111">
        <f t="shared" si="6"/>
        <v>2.6263194444444446E-3</v>
      </c>
      <c r="K173">
        <v>14.606</v>
      </c>
      <c r="L173">
        <v>8.9560000000000013</v>
      </c>
      <c r="M173">
        <v>8.66</v>
      </c>
      <c r="N173">
        <v>8.6829999999999998</v>
      </c>
      <c r="O173">
        <v>8.7310000000000016</v>
      </c>
      <c r="P173">
        <v>8.9089999999999989</v>
      </c>
      <c r="Q173">
        <v>8.9860000000000042</v>
      </c>
      <c r="R173">
        <v>9.0509999999999877</v>
      </c>
      <c r="S173">
        <v>9.0689999999999884</v>
      </c>
      <c r="T173">
        <v>9.1500000000000341</v>
      </c>
      <c r="U173">
        <v>9.2479999999999905</v>
      </c>
      <c r="V173">
        <v>9.3180000000000121</v>
      </c>
      <c r="W173">
        <v>9.2759999999999962</v>
      </c>
      <c r="X173">
        <v>9.4040000000000106</v>
      </c>
      <c r="Y173">
        <v>9.3609999999999616</v>
      </c>
      <c r="Z173">
        <v>9.4020000000000152</v>
      </c>
      <c r="AA173">
        <v>9.400999999999982</v>
      </c>
      <c r="AB173">
        <v>9.5230000000000246</v>
      </c>
      <c r="AC173">
        <v>9.4879999999999995</v>
      </c>
      <c r="AD173">
        <v>9.5839999999999748</v>
      </c>
      <c r="AE173">
        <v>9.5739999999999839</v>
      </c>
      <c r="AF173">
        <v>9.7010000000000218</v>
      </c>
      <c r="AG173">
        <v>9.5310000000000059</v>
      </c>
      <c r="AH173">
        <v>9.3020000000000209</v>
      </c>
      <c r="AI173" s="7">
        <f t="shared" si="8"/>
        <v>47.595124143948809</v>
      </c>
    </row>
    <row r="174" spans="1:35" x14ac:dyDescent="0.45">
      <c r="A174" s="23" t="s">
        <v>117</v>
      </c>
      <c r="B174" s="23">
        <v>2021</v>
      </c>
      <c r="C174" s="26">
        <v>44387</v>
      </c>
      <c r="D174" s="23" t="s">
        <v>72</v>
      </c>
      <c r="E174" s="104" t="s">
        <v>205</v>
      </c>
      <c r="F174" s="131" t="s">
        <v>428</v>
      </c>
      <c r="G174" s="131" t="s">
        <v>56</v>
      </c>
      <c r="H174" s="13">
        <f>(C174-VLOOKUP(F174,Riders!$A$2:$C$3501,2,FALSE))/365</f>
        <v>31.704109589041096</v>
      </c>
      <c r="I174" s="104">
        <v>1</v>
      </c>
      <c r="J174" s="111">
        <f t="shared" si="6"/>
        <v>2.4354398148148148E-3</v>
      </c>
      <c r="K174">
        <v>15.414</v>
      </c>
      <c r="L174">
        <v>8.9040000000000017</v>
      </c>
      <c r="M174">
        <v>8.3199999999999967</v>
      </c>
      <c r="N174">
        <v>8.1720000000000041</v>
      </c>
      <c r="O174">
        <v>8.1389999999999958</v>
      </c>
      <c r="P174">
        <v>8.2430000000000021</v>
      </c>
      <c r="Q174">
        <v>8.2640000000000029</v>
      </c>
      <c r="R174">
        <v>8.3160000000000025</v>
      </c>
      <c r="S174">
        <v>8.3580000000000041</v>
      </c>
      <c r="T174">
        <v>8.4669999999999845</v>
      </c>
      <c r="U174">
        <v>8.4379999999999882</v>
      </c>
      <c r="V174">
        <v>8.5070000000000192</v>
      </c>
      <c r="W174">
        <v>8.4890000000000043</v>
      </c>
      <c r="X174">
        <v>8.5090000000000146</v>
      </c>
      <c r="Y174">
        <v>8.5289999999999964</v>
      </c>
      <c r="Z174">
        <v>8.5879999999999654</v>
      </c>
      <c r="AA174">
        <v>8.5360000000000298</v>
      </c>
      <c r="AB174">
        <v>8.5819999999999936</v>
      </c>
      <c r="AC174">
        <v>8.5879999999999939</v>
      </c>
      <c r="AD174">
        <v>8.6340000000000146</v>
      </c>
      <c r="AE174">
        <v>8.6239999999999668</v>
      </c>
      <c r="AF174">
        <v>8.6420000000000243</v>
      </c>
      <c r="AG174">
        <v>8.613000000000028</v>
      </c>
      <c r="AH174">
        <v>8.5459999999999638</v>
      </c>
      <c r="AI174" s="7">
        <f t="shared" si="8"/>
        <v>51.325431751432838</v>
      </c>
    </row>
    <row r="175" spans="1:35" x14ac:dyDescent="0.45">
      <c r="A175" s="23" t="s">
        <v>117</v>
      </c>
      <c r="B175" s="23">
        <v>2021</v>
      </c>
      <c r="C175" s="26">
        <v>44387</v>
      </c>
      <c r="D175" s="23" t="s">
        <v>72</v>
      </c>
      <c r="E175" s="104" t="s">
        <v>205</v>
      </c>
      <c r="F175" s="131" t="s">
        <v>514</v>
      </c>
      <c r="G175" s="131" t="s">
        <v>118</v>
      </c>
      <c r="H175" s="13">
        <f>(C175-VLOOKUP(F175,Riders!$A$2:$C$3501,2,FALSE))/365</f>
        <v>17.660273972602738</v>
      </c>
      <c r="I175" s="104">
        <v>2</v>
      </c>
      <c r="J175" s="111">
        <f t="shared" si="6"/>
        <v>2.4660185185185189E-3</v>
      </c>
      <c r="K175">
        <v>13.661</v>
      </c>
      <c r="L175">
        <v>8.8669999999999991</v>
      </c>
      <c r="M175">
        <v>8.495000000000001</v>
      </c>
      <c r="N175">
        <v>8.3270000000000017</v>
      </c>
      <c r="O175">
        <v>8.2519999999999953</v>
      </c>
      <c r="P175">
        <v>8.2640000000000029</v>
      </c>
      <c r="Q175">
        <v>8.2690000000000055</v>
      </c>
      <c r="R175">
        <v>8.320999999999998</v>
      </c>
      <c r="S175">
        <v>8.3850000000000051</v>
      </c>
      <c r="T175">
        <v>8.4829999999999899</v>
      </c>
      <c r="U175">
        <v>8.5339999999999918</v>
      </c>
      <c r="V175">
        <v>8.646000000000015</v>
      </c>
      <c r="W175">
        <v>8.7020000000000124</v>
      </c>
      <c r="X175">
        <v>8.7729999999999961</v>
      </c>
      <c r="Y175">
        <v>8.7959999999999923</v>
      </c>
      <c r="Z175">
        <v>8.8299999999999841</v>
      </c>
      <c r="AA175">
        <v>8.8640000000000327</v>
      </c>
      <c r="AB175">
        <v>8.9060000000000059</v>
      </c>
      <c r="AC175">
        <v>8.9409999999999741</v>
      </c>
      <c r="AD175">
        <v>8.9599999999999795</v>
      </c>
      <c r="AE175">
        <v>8.9400000000000546</v>
      </c>
      <c r="AF175">
        <v>8.9559999999999889</v>
      </c>
      <c r="AG175">
        <v>8.9419999999999789</v>
      </c>
      <c r="AH175">
        <v>8.9500000000000171</v>
      </c>
      <c r="AI175" s="7">
        <f t="shared" si="8"/>
        <v>50.688994856005699</v>
      </c>
    </row>
    <row r="176" spans="1:35" x14ac:dyDescent="0.45">
      <c r="A176" s="10" t="s">
        <v>117</v>
      </c>
      <c r="B176" s="10">
        <v>2021</v>
      </c>
      <c r="C176" s="25">
        <v>44387</v>
      </c>
      <c r="D176" s="10" t="s">
        <v>72</v>
      </c>
      <c r="E176" s="58" t="s">
        <v>206</v>
      </c>
      <c r="F176" s="48" t="s">
        <v>267</v>
      </c>
      <c r="G176" s="48" t="s">
        <v>56</v>
      </c>
      <c r="H176" s="13">
        <f>(C176-VLOOKUP(F176,Riders!$A$2:$C$3501,2,FALSE))/365</f>
        <v>22.542465753424658</v>
      </c>
      <c r="I176" s="58">
        <v>3</v>
      </c>
      <c r="J176" s="111">
        <f t="shared" si="6"/>
        <v>2.5124421296296297E-3</v>
      </c>
      <c r="K176">
        <v>13.928000000000001</v>
      </c>
      <c r="L176">
        <v>8.91</v>
      </c>
      <c r="M176">
        <v>8.5859999999999985</v>
      </c>
      <c r="N176">
        <v>8.4849999999999994</v>
      </c>
      <c r="O176">
        <v>8.480000000000004</v>
      </c>
      <c r="P176">
        <v>8.4879999999999995</v>
      </c>
      <c r="Q176">
        <v>8.5439999999999898</v>
      </c>
      <c r="R176">
        <v>8.673000000000016</v>
      </c>
      <c r="S176">
        <v>8.6539999999999822</v>
      </c>
      <c r="T176">
        <v>8.703000000000003</v>
      </c>
      <c r="U176">
        <v>8.6650000000000063</v>
      </c>
      <c r="V176">
        <v>8.6880000000000024</v>
      </c>
      <c r="W176">
        <v>8.7399999999999807</v>
      </c>
      <c r="X176">
        <v>8.8030000000000115</v>
      </c>
      <c r="Y176">
        <v>8.8499999999999801</v>
      </c>
      <c r="Z176">
        <v>8.9150000000000489</v>
      </c>
      <c r="AA176">
        <v>8.9169999999999732</v>
      </c>
      <c r="AB176">
        <v>8.9950000000000045</v>
      </c>
      <c r="AC176">
        <v>9.0680000000000121</v>
      </c>
      <c r="AD176">
        <v>9.0909999999999798</v>
      </c>
      <c r="AE176">
        <v>9.1490000000000293</v>
      </c>
      <c r="AF176">
        <v>9.2009999999999934</v>
      </c>
      <c r="AG176">
        <v>9.2259999999999991</v>
      </c>
      <c r="AH176">
        <v>9.3159999999999741</v>
      </c>
      <c r="AI176" s="7">
        <f t="shared" si="8"/>
        <v>49.752389727052865</v>
      </c>
    </row>
    <row r="177" spans="1:35" x14ac:dyDescent="0.45">
      <c r="A177" s="10" t="s">
        <v>117</v>
      </c>
      <c r="B177" s="10">
        <v>2021</v>
      </c>
      <c r="C177" s="25">
        <v>44387</v>
      </c>
      <c r="D177" s="10" t="s">
        <v>72</v>
      </c>
      <c r="E177" s="58" t="s">
        <v>206</v>
      </c>
      <c r="F177" s="48" t="s">
        <v>519</v>
      </c>
      <c r="G177" s="48" t="s">
        <v>118</v>
      </c>
      <c r="H177" s="13">
        <f>(C177-VLOOKUP(F177,Riders!$A$2:$C$3501,2,FALSE))/365</f>
        <v>19.997260273972604</v>
      </c>
      <c r="I177" s="58">
        <v>4</v>
      </c>
      <c r="J177" s="111">
        <f t="shared" si="6"/>
        <v>2.6006250000000001E-3</v>
      </c>
      <c r="K177">
        <v>13.942</v>
      </c>
      <c r="L177">
        <v>8.7839999999999989</v>
      </c>
      <c r="M177">
        <v>8.3680000000000021</v>
      </c>
      <c r="N177">
        <v>8.3089999999999975</v>
      </c>
      <c r="O177">
        <v>8.3770000000000024</v>
      </c>
      <c r="P177">
        <v>8.4870000000000019</v>
      </c>
      <c r="Q177">
        <v>8.6180000000000021</v>
      </c>
      <c r="R177">
        <v>8.7489999999999952</v>
      </c>
      <c r="S177">
        <v>8.9029999999999916</v>
      </c>
      <c r="T177">
        <v>8.9930000000000092</v>
      </c>
      <c r="U177">
        <v>9.0400000000000063</v>
      </c>
      <c r="V177">
        <v>9.090999999999994</v>
      </c>
      <c r="W177">
        <v>9.1989999999999981</v>
      </c>
      <c r="X177">
        <v>9.3109999999999928</v>
      </c>
      <c r="Y177">
        <v>9.4090000000000202</v>
      </c>
      <c r="Z177">
        <v>9.4529999999999745</v>
      </c>
      <c r="AA177">
        <v>9.563999999999993</v>
      </c>
      <c r="AB177">
        <v>9.5580000000000211</v>
      </c>
      <c r="AC177">
        <v>9.5819999999999936</v>
      </c>
      <c r="AD177">
        <v>9.6400000000000148</v>
      </c>
      <c r="AE177">
        <v>9.7540000000000191</v>
      </c>
      <c r="AF177">
        <v>9.8230000000000075</v>
      </c>
      <c r="AG177">
        <v>9.8569999999999709</v>
      </c>
      <c r="AH177">
        <v>9.8830000000000098</v>
      </c>
      <c r="AI177" s="7">
        <f t="shared" si="8"/>
        <v>48.065368901706314</v>
      </c>
    </row>
    <row r="178" spans="1:35" x14ac:dyDescent="0.45">
      <c r="A178" s="4" t="s">
        <v>127</v>
      </c>
      <c r="B178" s="4">
        <v>2021</v>
      </c>
      <c r="C178" s="19">
        <v>44331</v>
      </c>
      <c r="D178" s="4" t="s">
        <v>72</v>
      </c>
      <c r="E178" s="33" t="s">
        <v>379</v>
      </c>
      <c r="F178" t="s">
        <v>280</v>
      </c>
      <c r="G178" t="s">
        <v>172</v>
      </c>
      <c r="H178" s="13">
        <f>(C178-VLOOKUP(F178,Riders!$A$2:$C$3501,2,FALSE))/365</f>
        <v>22.701369863013699</v>
      </c>
      <c r="I178" s="33">
        <v>1</v>
      </c>
      <c r="J178" s="111">
        <f t="shared" si="6"/>
        <v>2.5250347222222224E-3</v>
      </c>
      <c r="K178">
        <v>14.097</v>
      </c>
      <c r="L178">
        <v>8.7509999999999994</v>
      </c>
      <c r="M178">
        <v>8.5950000000000024</v>
      </c>
      <c r="N178">
        <v>8.6339999999999968</v>
      </c>
      <c r="O178">
        <v>8.6950000000000003</v>
      </c>
      <c r="P178">
        <v>8.7450000000000045</v>
      </c>
      <c r="Q178">
        <v>8.8430000000000106</v>
      </c>
      <c r="R178">
        <v>8.8759999999999906</v>
      </c>
      <c r="S178">
        <v>8.8840000000000003</v>
      </c>
      <c r="T178">
        <v>8.8269999999999982</v>
      </c>
      <c r="U178">
        <v>8.8660000000000139</v>
      </c>
      <c r="V178">
        <v>8.9039999999999679</v>
      </c>
      <c r="W178">
        <v>8.9050000000000153</v>
      </c>
      <c r="X178">
        <v>8.9290000000000163</v>
      </c>
      <c r="Y178">
        <v>8.9190000000000111</v>
      </c>
      <c r="Z178">
        <v>8.9599999999999795</v>
      </c>
      <c r="AA178">
        <v>8.9710000000000036</v>
      </c>
      <c r="AB178">
        <v>9.007000000000005</v>
      </c>
      <c r="AC178">
        <v>8.9879999999999995</v>
      </c>
      <c r="AD178">
        <v>8.964999999999975</v>
      </c>
      <c r="AE178">
        <v>8.98599999999999</v>
      </c>
      <c r="AF178">
        <v>8.9610000000000412</v>
      </c>
      <c r="AG178">
        <v>8.9809999999999945</v>
      </c>
      <c r="AH178">
        <v>8.8739999999999952</v>
      </c>
      <c r="AI178" s="7">
        <f t="shared" si="8"/>
        <v>49.504269743265354</v>
      </c>
    </row>
    <row r="179" spans="1:35" x14ac:dyDescent="0.45">
      <c r="A179" s="4" t="s">
        <v>127</v>
      </c>
      <c r="B179" s="4">
        <v>2021</v>
      </c>
      <c r="C179" s="19">
        <v>44331</v>
      </c>
      <c r="D179" s="4" t="s">
        <v>72</v>
      </c>
      <c r="E179" s="33" t="s">
        <v>379</v>
      </c>
      <c r="F179" t="s">
        <v>320</v>
      </c>
      <c r="G179" t="s">
        <v>40</v>
      </c>
      <c r="H179" s="13">
        <f>(C179-VLOOKUP(F179,Riders!$A$2:$C$3501,2,FALSE))/365</f>
        <v>23.832876712328765</v>
      </c>
      <c r="I179" s="33">
        <v>2</v>
      </c>
      <c r="J179" s="111">
        <f t="shared" si="6"/>
        <v>2.5841550925925923E-3</v>
      </c>
      <c r="K179">
        <v>14.768000000000001</v>
      </c>
      <c r="L179">
        <v>9.2119999999999997</v>
      </c>
      <c r="M179">
        <v>8.7050000000000018</v>
      </c>
      <c r="N179">
        <v>8.5769999999999982</v>
      </c>
      <c r="O179">
        <v>8.597999999999999</v>
      </c>
      <c r="P179">
        <v>8.6189999999999998</v>
      </c>
      <c r="Q179">
        <v>8.686000000000007</v>
      </c>
      <c r="R179">
        <v>8.7129999999999939</v>
      </c>
      <c r="S179">
        <v>8.8089999999999975</v>
      </c>
      <c r="T179">
        <v>8.9130000000000109</v>
      </c>
      <c r="U179">
        <v>8.9249999999999829</v>
      </c>
      <c r="V179">
        <v>9.0320000000000107</v>
      </c>
      <c r="W179">
        <v>9.0210000000000008</v>
      </c>
      <c r="X179">
        <v>9.0730000000000075</v>
      </c>
      <c r="Y179">
        <v>9.1139999999999759</v>
      </c>
      <c r="Z179">
        <v>9.1890000000000214</v>
      </c>
      <c r="AA179">
        <v>9.2059999999999889</v>
      </c>
      <c r="AB179">
        <v>9.2479999999999905</v>
      </c>
      <c r="AC179">
        <v>9.3720000000000141</v>
      </c>
      <c r="AD179">
        <v>9.436000000000007</v>
      </c>
      <c r="AE179">
        <v>9.4760000000000275</v>
      </c>
      <c r="AF179">
        <v>9.5609999999999786</v>
      </c>
      <c r="AG179">
        <v>9.5209999999999866</v>
      </c>
      <c r="AH179">
        <v>9.4969999999999857</v>
      </c>
      <c r="AI179" s="7">
        <f t="shared" si="8"/>
        <v>48.371709715995365</v>
      </c>
    </row>
    <row r="180" spans="1:35" x14ac:dyDescent="0.45">
      <c r="A180" s="4" t="s">
        <v>127</v>
      </c>
      <c r="B180" s="4">
        <v>2021</v>
      </c>
      <c r="C180" s="19">
        <v>44331</v>
      </c>
      <c r="D180" s="4" t="s">
        <v>72</v>
      </c>
      <c r="E180" s="33" t="s">
        <v>379</v>
      </c>
      <c r="F180" s="47" t="s">
        <v>333</v>
      </c>
      <c r="G180" s="47" t="s">
        <v>172</v>
      </c>
      <c r="H180" s="13">
        <f>(C180-VLOOKUP(F180,Riders!$A$2:$C$3501,2,FALSE))/365</f>
        <v>26.794520547945204</v>
      </c>
      <c r="I180" s="30">
        <v>3</v>
      </c>
      <c r="J180" s="111">
        <f t="shared" si="6"/>
        <v>2.5952314814814818E-3</v>
      </c>
      <c r="K180" s="16">
        <v>14.452</v>
      </c>
      <c r="L180">
        <v>9.1910000000000007</v>
      </c>
      <c r="M180">
        <v>8.8860000000000028</v>
      </c>
      <c r="N180">
        <v>8.8889999999999958</v>
      </c>
      <c r="O180">
        <v>8.8780000000000001</v>
      </c>
      <c r="P180">
        <v>8.8100000000000023</v>
      </c>
      <c r="Q180">
        <v>8.8110000000000142</v>
      </c>
      <c r="R180">
        <v>8.8239999999999839</v>
      </c>
      <c r="S180">
        <v>8.8249999999999886</v>
      </c>
      <c r="T180">
        <v>8.8400000000000176</v>
      </c>
      <c r="U180">
        <v>8.8789999999999765</v>
      </c>
      <c r="V180">
        <v>8.8680000000000092</v>
      </c>
      <c r="W180">
        <v>8.875</v>
      </c>
      <c r="X180">
        <v>8.9559999999999889</v>
      </c>
      <c r="Y180">
        <v>9.0820000000000221</v>
      </c>
      <c r="Z180">
        <v>9.1620000000000061</v>
      </c>
      <c r="AA180">
        <v>9.2459999999999809</v>
      </c>
      <c r="AB180">
        <v>9.3020000000000209</v>
      </c>
      <c r="AC180">
        <v>9.3989999999999725</v>
      </c>
      <c r="AD180">
        <v>9.4930000000000234</v>
      </c>
      <c r="AE180">
        <v>9.5459999999999923</v>
      </c>
      <c r="AF180">
        <v>9.6229999999999905</v>
      </c>
      <c r="AG180">
        <v>9.6790000000000305</v>
      </c>
      <c r="AH180">
        <v>9.7120000000000175</v>
      </c>
      <c r="AI180" s="7">
        <f t="shared" si="8"/>
        <v>48.165260359990718</v>
      </c>
    </row>
    <row r="181" spans="1:35" x14ac:dyDescent="0.45">
      <c r="A181" s="4" t="s">
        <v>127</v>
      </c>
      <c r="B181" s="4">
        <v>2021</v>
      </c>
      <c r="C181" s="19">
        <v>44331</v>
      </c>
      <c r="D181" s="4" t="s">
        <v>72</v>
      </c>
      <c r="E181" s="33" t="s">
        <v>379</v>
      </c>
      <c r="F181" s="47" t="s">
        <v>338</v>
      </c>
      <c r="G181" s="47" t="s">
        <v>339</v>
      </c>
      <c r="H181" s="13">
        <f>(C181-VLOOKUP(F181,Riders!$A$2:$C$3501,2,FALSE))/365</f>
        <v>31.342465753424658</v>
      </c>
      <c r="I181" s="30">
        <v>4</v>
      </c>
      <c r="J181" s="111">
        <f t="shared" si="6"/>
        <v>2.6270601851851854E-3</v>
      </c>
      <c r="K181" s="16">
        <v>15.189</v>
      </c>
      <c r="L181">
        <v>9.1039999999999992</v>
      </c>
      <c r="M181">
        <v>8.7310000000000016</v>
      </c>
      <c r="N181">
        <v>8.7710000000000008</v>
      </c>
      <c r="O181">
        <v>8.9979999999999976</v>
      </c>
      <c r="P181">
        <v>9.0679999999999978</v>
      </c>
      <c r="Q181">
        <v>9.1140000000000114</v>
      </c>
      <c r="R181">
        <v>9.0189999999999912</v>
      </c>
      <c r="S181">
        <v>9.0160000000000053</v>
      </c>
      <c r="T181">
        <v>9.0759999999999934</v>
      </c>
      <c r="U181">
        <v>9.0959999999999894</v>
      </c>
      <c r="V181">
        <v>9.1460000000000292</v>
      </c>
      <c r="W181">
        <v>9.2509999999999764</v>
      </c>
      <c r="X181">
        <v>9.2349999999999994</v>
      </c>
      <c r="Y181">
        <v>9.2600000000000193</v>
      </c>
      <c r="Z181">
        <v>9.2990000000000066</v>
      </c>
      <c r="AA181">
        <v>9.3489999999999895</v>
      </c>
      <c r="AB181">
        <v>9.3689999999999714</v>
      </c>
      <c r="AC181">
        <v>9.3400000000000318</v>
      </c>
      <c r="AD181">
        <v>9.4350000000000023</v>
      </c>
      <c r="AE181">
        <v>9.45799999999997</v>
      </c>
      <c r="AF181">
        <v>9.5049999999999955</v>
      </c>
      <c r="AG181">
        <v>9.5340000000000487</v>
      </c>
      <c r="AH181">
        <v>9.6149999999999807</v>
      </c>
      <c r="AI181" s="7">
        <f t="shared" ref="AI181:AI212" si="9">3.6*3000/(SUM(K181:AH181))</f>
        <v>47.581703953687139</v>
      </c>
    </row>
    <row r="182" spans="1:35" x14ac:dyDescent="0.45">
      <c r="A182" s="4" t="s">
        <v>127</v>
      </c>
      <c r="B182" s="4">
        <v>2021</v>
      </c>
      <c r="C182" s="19">
        <v>44331</v>
      </c>
      <c r="D182" s="4" t="s">
        <v>72</v>
      </c>
      <c r="E182" s="33" t="s">
        <v>379</v>
      </c>
      <c r="F182" s="47" t="s">
        <v>139</v>
      </c>
      <c r="G182" s="47" t="s">
        <v>61</v>
      </c>
      <c r="H182" s="13">
        <f>(C182-VLOOKUP(F182,Riders!$A$2:$C$3501,2,FALSE))/365</f>
        <v>28.931506849315067</v>
      </c>
      <c r="I182" s="30">
        <v>5</v>
      </c>
      <c r="J182" s="111">
        <f t="shared" si="6"/>
        <v>2.6393981481481481E-3</v>
      </c>
      <c r="K182" s="16">
        <v>14.483000000000001</v>
      </c>
      <c r="L182">
        <v>9.6379999999999981</v>
      </c>
      <c r="M182">
        <v>9.0749999999999993</v>
      </c>
      <c r="N182">
        <v>8.929000000000002</v>
      </c>
      <c r="O182">
        <v>8.9480000000000004</v>
      </c>
      <c r="P182">
        <v>9.0050000000000097</v>
      </c>
      <c r="Q182">
        <v>9.1269999999999882</v>
      </c>
      <c r="R182">
        <v>9.1869999999999976</v>
      </c>
      <c r="S182">
        <v>9.2169999999999987</v>
      </c>
      <c r="T182">
        <v>9.2419999999999902</v>
      </c>
      <c r="U182">
        <v>9.217000000000013</v>
      </c>
      <c r="V182">
        <v>9.2590000000000003</v>
      </c>
      <c r="W182">
        <v>9.1829999999999927</v>
      </c>
      <c r="X182">
        <v>9.1880000000000166</v>
      </c>
      <c r="Y182">
        <v>9.2750000000000057</v>
      </c>
      <c r="Z182">
        <v>9.3910000000000196</v>
      </c>
      <c r="AA182">
        <v>9.4939999999999429</v>
      </c>
      <c r="AB182">
        <v>9.4960000000000377</v>
      </c>
      <c r="AC182">
        <v>9.4770000000000039</v>
      </c>
      <c r="AD182">
        <v>9.4739999999999611</v>
      </c>
      <c r="AE182">
        <v>9.5890000000000271</v>
      </c>
      <c r="AF182">
        <v>9.5159999999999911</v>
      </c>
      <c r="AG182">
        <v>9.4290000000000305</v>
      </c>
      <c r="AH182">
        <v>9.2049999999999557</v>
      </c>
      <c r="AI182" s="7">
        <f t="shared" si="9"/>
        <v>47.359281542158534</v>
      </c>
    </row>
    <row r="183" spans="1:35" x14ac:dyDescent="0.45">
      <c r="A183" s="4" t="s">
        <v>127</v>
      </c>
      <c r="B183" s="4">
        <v>2021</v>
      </c>
      <c r="C183" s="19">
        <v>44331</v>
      </c>
      <c r="D183" s="4" t="s">
        <v>72</v>
      </c>
      <c r="E183" s="33" t="s">
        <v>205</v>
      </c>
      <c r="F183" t="s">
        <v>280</v>
      </c>
      <c r="G183" t="s">
        <v>172</v>
      </c>
      <c r="H183" s="13">
        <f>(C183-VLOOKUP(F183,Riders!$A$2:$C$3501,2,FALSE))/365</f>
        <v>22.701369863013699</v>
      </c>
      <c r="I183" s="30">
        <v>1</v>
      </c>
      <c r="J183" s="111">
        <f t="shared" si="6"/>
        <v>2.5157870370370369E-3</v>
      </c>
      <c r="K183">
        <v>14.241</v>
      </c>
      <c r="L183">
        <v>8.9179999999999993</v>
      </c>
      <c r="M183">
        <v>8.6870000000000012</v>
      </c>
      <c r="N183">
        <v>8.6179999999999986</v>
      </c>
      <c r="O183">
        <v>8.6980000000000004</v>
      </c>
      <c r="P183">
        <v>8.8149999999999977</v>
      </c>
      <c r="Q183">
        <v>8.8580000000000112</v>
      </c>
      <c r="R183">
        <v>8.8490000000000038</v>
      </c>
      <c r="S183">
        <v>8.873999999999981</v>
      </c>
      <c r="T183">
        <v>8.8590000000000231</v>
      </c>
      <c r="U183">
        <v>8.8589999999999947</v>
      </c>
      <c r="V183">
        <v>8.8359999999999701</v>
      </c>
      <c r="W183">
        <v>8.8370000000000033</v>
      </c>
      <c r="X183">
        <v>8.8120000000000118</v>
      </c>
      <c r="Y183">
        <v>8.8170000000000073</v>
      </c>
      <c r="Z183">
        <v>8.796999999999997</v>
      </c>
      <c r="AA183">
        <v>8.856000000000023</v>
      </c>
      <c r="AB183">
        <v>8.9219999999999686</v>
      </c>
      <c r="AC183">
        <v>8.9310000000000116</v>
      </c>
      <c r="AD183">
        <v>8.8860000000000241</v>
      </c>
      <c r="AE183">
        <v>8.8699999999999761</v>
      </c>
      <c r="AF183">
        <v>8.8480000000000132</v>
      </c>
      <c r="AG183">
        <v>8.8519999999999754</v>
      </c>
      <c r="AH183">
        <v>8.8239999999999839</v>
      </c>
      <c r="AI183" s="7">
        <f t="shared" si="9"/>
        <v>49.68624059181834</v>
      </c>
    </row>
    <row r="184" spans="1:35" x14ac:dyDescent="0.45">
      <c r="A184" s="4" t="s">
        <v>127</v>
      </c>
      <c r="B184" s="4">
        <v>2021</v>
      </c>
      <c r="C184" s="19">
        <v>44331</v>
      </c>
      <c r="D184" s="4" t="s">
        <v>72</v>
      </c>
      <c r="E184" s="33" t="s">
        <v>205</v>
      </c>
      <c r="F184" t="s">
        <v>320</v>
      </c>
      <c r="G184" t="s">
        <v>40</v>
      </c>
      <c r="H184" s="13">
        <f>(C184-VLOOKUP(F184,Riders!$A$2:$C$3501,2,FALSE))/365</f>
        <v>23.832876712328765</v>
      </c>
      <c r="I184" s="30">
        <v>2</v>
      </c>
      <c r="J184" s="111">
        <f t="shared" si="6"/>
        <v>2.5942939814814817E-3</v>
      </c>
      <c r="K184">
        <v>14.696</v>
      </c>
      <c r="L184">
        <v>9.0310000000000006</v>
      </c>
      <c r="M184">
        <v>8.7780000000000022</v>
      </c>
      <c r="N184">
        <v>8.6340000000000003</v>
      </c>
      <c r="O184">
        <v>8.5969999999999942</v>
      </c>
      <c r="P184">
        <v>8.6060000000000016</v>
      </c>
      <c r="Q184">
        <v>8.6689999999999969</v>
      </c>
      <c r="R184">
        <v>8.722999999999999</v>
      </c>
      <c r="S184">
        <v>8.7650000000000148</v>
      </c>
      <c r="T184">
        <v>8.8210000000000122</v>
      </c>
      <c r="U184">
        <v>8.8579999999999899</v>
      </c>
      <c r="V184">
        <v>8.9170000000000016</v>
      </c>
      <c r="W184">
        <v>8.9929999999999808</v>
      </c>
      <c r="X184">
        <v>9.0660000000000025</v>
      </c>
      <c r="Y184">
        <v>9.1090000000000089</v>
      </c>
      <c r="Z184">
        <v>9.1949999999999932</v>
      </c>
      <c r="AA184">
        <v>9.2390000000000043</v>
      </c>
      <c r="AB184">
        <v>9.3589999999999804</v>
      </c>
      <c r="AC184">
        <v>9.4150000000000205</v>
      </c>
      <c r="AD184">
        <v>9.5349999999999966</v>
      </c>
      <c r="AE184">
        <v>9.6699999999999875</v>
      </c>
      <c r="AF184">
        <v>9.7410000000000139</v>
      </c>
      <c r="AG184">
        <v>9.8249999999999886</v>
      </c>
      <c r="AH184">
        <v>9.9050000000000296</v>
      </c>
      <c r="AI184" s="7">
        <f t="shared" si="9"/>
        <v>48.182665839828324</v>
      </c>
    </row>
    <row r="185" spans="1:35" x14ac:dyDescent="0.45">
      <c r="A185" s="3" t="s">
        <v>131</v>
      </c>
      <c r="B185" s="3">
        <v>2020</v>
      </c>
      <c r="C185" s="19">
        <v>43890</v>
      </c>
      <c r="D185" s="3" t="s">
        <v>13</v>
      </c>
      <c r="E185" t="s">
        <v>379</v>
      </c>
      <c r="F185" t="s">
        <v>520</v>
      </c>
      <c r="G185" t="s">
        <v>67</v>
      </c>
      <c r="H185" s="13">
        <f>(C185-VLOOKUP(F185,Riders!$A$2:$C$3501,2,FALSE))/365</f>
        <v>23.175342465753424</v>
      </c>
      <c r="I185" s="30">
        <v>1</v>
      </c>
      <c r="J185" s="111">
        <f t="shared" si="6"/>
        <v>2.2833680555555554E-3</v>
      </c>
      <c r="K185">
        <v>14.036</v>
      </c>
      <c r="L185">
        <v>8.2219999999999995</v>
      </c>
      <c r="M185">
        <v>7.7810000000000024</v>
      </c>
      <c r="N185">
        <v>7.6499999999999986</v>
      </c>
      <c r="O185">
        <v>7.6540000000000035</v>
      </c>
      <c r="P185">
        <v>7.6489999999999938</v>
      </c>
      <c r="Q185">
        <v>7.7390000000000043</v>
      </c>
      <c r="R185">
        <v>7.7310000000000016</v>
      </c>
      <c r="S185">
        <v>7.8100000000000023</v>
      </c>
      <c r="T185">
        <v>7.8269999999999982</v>
      </c>
      <c r="U185">
        <v>7.8410000000000082</v>
      </c>
      <c r="V185">
        <v>7.8449999999999847</v>
      </c>
      <c r="W185">
        <v>8.0580000000000069</v>
      </c>
      <c r="X185">
        <v>7.9040000000000106</v>
      </c>
      <c r="Y185">
        <v>7.9579999999999842</v>
      </c>
      <c r="Z185">
        <v>8.0210000000000008</v>
      </c>
      <c r="AA185">
        <v>8.0900000000000034</v>
      </c>
      <c r="AB185">
        <v>8.1099999999999852</v>
      </c>
      <c r="AC185">
        <v>8.1630000000000393</v>
      </c>
      <c r="AD185">
        <v>8.1749999999999829</v>
      </c>
      <c r="AE185">
        <v>8.1769999999999925</v>
      </c>
      <c r="AF185">
        <v>8.2549999999999955</v>
      </c>
      <c r="AG185">
        <v>8.2680000000000007</v>
      </c>
      <c r="AH185">
        <v>8.3189999999999884</v>
      </c>
      <c r="AI185" s="7">
        <f t="shared" si="9"/>
        <v>54.743693070360855</v>
      </c>
    </row>
    <row r="186" spans="1:35" x14ac:dyDescent="0.45">
      <c r="A186" s="3" t="s">
        <v>131</v>
      </c>
      <c r="B186" s="3">
        <v>2020</v>
      </c>
      <c r="C186" s="19">
        <v>43890</v>
      </c>
      <c r="D186" s="3" t="s">
        <v>13</v>
      </c>
      <c r="E186" t="s">
        <v>379</v>
      </c>
      <c r="F186" t="s">
        <v>501</v>
      </c>
      <c r="G186" t="s">
        <v>15</v>
      </c>
      <c r="H186" s="13">
        <f>(C186-VLOOKUP(F186,Riders!$A$2:$C$3501,2,FALSE))/365</f>
        <v>31.747945205479454</v>
      </c>
      <c r="I186" s="30">
        <v>2</v>
      </c>
      <c r="J186" s="111">
        <f t="shared" si="6"/>
        <v>2.2953703703703704E-3</v>
      </c>
      <c r="K186">
        <v>14.031000000000001</v>
      </c>
      <c r="L186">
        <v>8.3330000000000002</v>
      </c>
      <c r="M186">
        <v>7.7539999999999978</v>
      </c>
      <c r="N186">
        <v>7.5970000000000049</v>
      </c>
      <c r="O186">
        <v>7.4819999999999993</v>
      </c>
      <c r="P186">
        <v>7.4959999999999951</v>
      </c>
      <c r="Q186">
        <v>7.4750000000000014</v>
      </c>
      <c r="R186">
        <v>7.5839999999999961</v>
      </c>
      <c r="S186">
        <v>7.8229999999999933</v>
      </c>
      <c r="T186">
        <v>7.7370000000000232</v>
      </c>
      <c r="U186">
        <v>7.8269999999999982</v>
      </c>
      <c r="V186">
        <v>7.8669999999999902</v>
      </c>
      <c r="W186">
        <v>7.9410000000000025</v>
      </c>
      <c r="X186">
        <v>8.0159999999999911</v>
      </c>
      <c r="Y186">
        <v>8.0460000000000207</v>
      </c>
      <c r="Z186">
        <v>8.1229999999999905</v>
      </c>
      <c r="AA186">
        <v>8.1269999999999811</v>
      </c>
      <c r="AB186">
        <v>8.2210000000000321</v>
      </c>
      <c r="AC186">
        <v>8.261999999999972</v>
      </c>
      <c r="AD186">
        <v>8.438999999999993</v>
      </c>
      <c r="AE186">
        <v>8.4210000000000207</v>
      </c>
      <c r="AF186">
        <v>8.5440000000000111</v>
      </c>
      <c r="AG186">
        <v>8.56899999999996</v>
      </c>
      <c r="AH186">
        <v>8.6050000000000182</v>
      </c>
      <c r="AI186" s="7">
        <f t="shared" si="9"/>
        <v>54.45744251714401</v>
      </c>
    </row>
    <row r="187" spans="1:35" x14ac:dyDescent="0.45">
      <c r="A187" s="3" t="s">
        <v>131</v>
      </c>
      <c r="B187" s="3">
        <v>2020</v>
      </c>
      <c r="C187" s="19">
        <v>43890</v>
      </c>
      <c r="D187" s="3" t="s">
        <v>13</v>
      </c>
      <c r="E187" t="s">
        <v>379</v>
      </c>
      <c r="F187" t="s">
        <v>459</v>
      </c>
      <c r="G187" t="s">
        <v>15</v>
      </c>
      <c r="H187" s="13">
        <f>(C187-VLOOKUP(F187,Riders!$A$2:$C$3501,2,FALSE))/365</f>
        <v>21.290410958904111</v>
      </c>
      <c r="I187" s="30">
        <v>3</v>
      </c>
      <c r="J187" s="111">
        <f t="shared" si="6"/>
        <v>2.3173842592592591E-3</v>
      </c>
      <c r="K187">
        <v>14.009</v>
      </c>
      <c r="L187">
        <v>8.7579999999999991</v>
      </c>
      <c r="M187">
        <v>8.3140000000000001</v>
      </c>
      <c r="N187">
        <v>8.2099999999999973</v>
      </c>
      <c r="O187">
        <v>8.1110000000000042</v>
      </c>
      <c r="P187">
        <v>8.0289999999999964</v>
      </c>
      <c r="Q187">
        <v>8.0520000000000067</v>
      </c>
      <c r="R187">
        <v>8.105000000000004</v>
      </c>
      <c r="S187">
        <v>8.117999999999995</v>
      </c>
      <c r="T187">
        <v>8.0919999999999987</v>
      </c>
      <c r="U187">
        <v>8.1209999999999951</v>
      </c>
      <c r="V187">
        <v>8.1140000000000185</v>
      </c>
      <c r="W187">
        <v>8.1369999999999862</v>
      </c>
      <c r="X187">
        <v>8.2009999999999934</v>
      </c>
      <c r="Y187">
        <v>8.1350000000000051</v>
      </c>
      <c r="Z187">
        <v>8.106000000000023</v>
      </c>
      <c r="AA187">
        <v>7.9919999999999902</v>
      </c>
      <c r="AB187">
        <v>7.8989999999999725</v>
      </c>
      <c r="AC187">
        <v>7.9080000000000155</v>
      </c>
      <c r="AD187">
        <v>7.900999999999982</v>
      </c>
      <c r="AE187">
        <v>7.981000000000023</v>
      </c>
      <c r="AF187">
        <v>8.0619999999999834</v>
      </c>
      <c r="AG187">
        <v>7.9159999999999968</v>
      </c>
      <c r="AH187">
        <v>7.9509999999999934</v>
      </c>
      <c r="AI187" s="7">
        <f t="shared" si="9"/>
        <v>53.940126459629816</v>
      </c>
    </row>
    <row r="188" spans="1:35" x14ac:dyDescent="0.45">
      <c r="A188" s="3" t="s">
        <v>131</v>
      </c>
      <c r="B188" s="3">
        <v>2020</v>
      </c>
      <c r="C188" s="19">
        <v>43890</v>
      </c>
      <c r="D188" s="3" t="s">
        <v>13</v>
      </c>
      <c r="E188" t="s">
        <v>379</v>
      </c>
      <c r="F188" t="s">
        <v>491</v>
      </c>
      <c r="G188" t="s">
        <v>15</v>
      </c>
      <c r="H188" s="13">
        <f>(C188-VLOOKUP(F188,Riders!$A$2:$C$3501,2,FALSE))/365</f>
        <v>23.641095890410959</v>
      </c>
      <c r="I188" s="30">
        <v>4</v>
      </c>
      <c r="J188" s="111">
        <f t="shared" si="6"/>
        <v>2.3359722222222224E-3</v>
      </c>
      <c r="K188">
        <v>14.098000000000001</v>
      </c>
      <c r="L188">
        <v>8.7449999999999992</v>
      </c>
      <c r="M188">
        <v>8.3150000000000013</v>
      </c>
      <c r="N188">
        <v>8.1550000000000011</v>
      </c>
      <c r="O188">
        <v>8.1419999999999959</v>
      </c>
      <c r="P188">
        <v>8.1709999999999994</v>
      </c>
      <c r="Q188">
        <v>8.1570000000000036</v>
      </c>
      <c r="R188">
        <v>8.1310000000000144</v>
      </c>
      <c r="S188">
        <v>8.0679999999999836</v>
      </c>
      <c r="T188">
        <v>8.070999999999998</v>
      </c>
      <c r="U188">
        <v>8.0620000000000118</v>
      </c>
      <c r="V188">
        <v>8.0600000000000023</v>
      </c>
      <c r="W188">
        <v>8.0959999999999752</v>
      </c>
      <c r="X188">
        <v>8.1350000000000051</v>
      </c>
      <c r="Y188">
        <v>8.1480000000000103</v>
      </c>
      <c r="Z188">
        <v>8.164999999999992</v>
      </c>
      <c r="AA188">
        <v>8.1990000000000407</v>
      </c>
      <c r="AB188">
        <v>8.1259999999999764</v>
      </c>
      <c r="AC188">
        <v>8.117999999999995</v>
      </c>
      <c r="AD188">
        <v>8.1169999999999618</v>
      </c>
      <c r="AE188">
        <v>8.106000000000023</v>
      </c>
      <c r="AF188">
        <v>8.1259999999999764</v>
      </c>
      <c r="AG188">
        <v>8.1420000000000243</v>
      </c>
      <c r="AH188">
        <v>8.1750000000000114</v>
      </c>
      <c r="AI188" s="7">
        <f t="shared" si="9"/>
        <v>53.510910280040427</v>
      </c>
    </row>
    <row r="189" spans="1:35" x14ac:dyDescent="0.45">
      <c r="A189" s="3" t="s">
        <v>131</v>
      </c>
      <c r="B189" s="3">
        <v>2020</v>
      </c>
      <c r="C189" s="19">
        <v>43890</v>
      </c>
      <c r="D189" s="3" t="s">
        <v>13</v>
      </c>
      <c r="E189" t="s">
        <v>379</v>
      </c>
      <c r="F189" t="s">
        <v>524</v>
      </c>
      <c r="G189" t="s">
        <v>27</v>
      </c>
      <c r="H189" s="13">
        <f>(C189-VLOOKUP(F189,Riders!$A$2:$C$3501,2,FALSE))/365</f>
        <v>28.698630136986303</v>
      </c>
      <c r="I189" s="30">
        <v>5</v>
      </c>
      <c r="J189" s="111">
        <f t="shared" si="6"/>
        <v>2.3723148148148145E-3</v>
      </c>
      <c r="K189">
        <v>14.516</v>
      </c>
      <c r="L189">
        <v>8.391</v>
      </c>
      <c r="M189">
        <v>7.9280000000000008</v>
      </c>
      <c r="N189">
        <v>7.9039999999999964</v>
      </c>
      <c r="O189">
        <v>7.9179999999999993</v>
      </c>
      <c r="P189">
        <v>7.9510000000000005</v>
      </c>
      <c r="Q189">
        <v>7.9980000000000118</v>
      </c>
      <c r="R189">
        <v>8.0719999999999885</v>
      </c>
      <c r="S189">
        <v>8.1129999999999995</v>
      </c>
      <c r="T189">
        <v>8.1530000000000058</v>
      </c>
      <c r="U189">
        <v>8.1929999999999978</v>
      </c>
      <c r="V189">
        <v>8.2240000000000038</v>
      </c>
      <c r="W189">
        <v>8.2459999999999809</v>
      </c>
      <c r="X189">
        <v>8.2820000000000107</v>
      </c>
      <c r="Y189">
        <v>8.3070000000000022</v>
      </c>
      <c r="Z189">
        <v>8.3479999999999848</v>
      </c>
      <c r="AA189">
        <v>8.3829999999999814</v>
      </c>
      <c r="AB189">
        <v>8.4270000000000209</v>
      </c>
      <c r="AC189">
        <v>8.5060000000000002</v>
      </c>
      <c r="AD189">
        <v>8.5050000000000239</v>
      </c>
      <c r="AE189">
        <v>8.5679999999999552</v>
      </c>
      <c r="AF189">
        <v>8.6120000000000516</v>
      </c>
      <c r="AG189">
        <v>8.6739999999999782</v>
      </c>
      <c r="AH189">
        <v>8.7489999999999668</v>
      </c>
      <c r="AI189" s="7">
        <f t="shared" si="9"/>
        <v>52.691151789547646</v>
      </c>
    </row>
    <row r="190" spans="1:35" x14ac:dyDescent="0.45">
      <c r="A190" s="3" t="s">
        <v>131</v>
      </c>
      <c r="B190" s="3">
        <v>2020</v>
      </c>
      <c r="C190" s="19">
        <v>43890</v>
      </c>
      <c r="D190" s="3" t="s">
        <v>13</v>
      </c>
      <c r="E190" t="s">
        <v>379</v>
      </c>
      <c r="F190" t="s">
        <v>521</v>
      </c>
      <c r="G190" t="s">
        <v>67</v>
      </c>
      <c r="H190" s="13">
        <f>(C190-VLOOKUP(F190,Riders!$A$2:$C$3501,2,FALSE))/365</f>
        <v>22.534246575342465</v>
      </c>
      <c r="I190" s="30">
        <v>6</v>
      </c>
      <c r="J190" s="111">
        <f t="shared" si="6"/>
        <v>2.3804050925925924E-3</v>
      </c>
      <c r="K190">
        <v>13.388999999999999</v>
      </c>
      <c r="L190">
        <v>8.1850000000000023</v>
      </c>
      <c r="M190">
        <v>7.8629999999999995</v>
      </c>
      <c r="N190">
        <v>7.8319999999999972</v>
      </c>
      <c r="O190">
        <v>7.9179999999999993</v>
      </c>
      <c r="P190">
        <v>8.0339999999999989</v>
      </c>
      <c r="Q190">
        <v>8.1670000000000016</v>
      </c>
      <c r="R190">
        <v>8.2280000000000157</v>
      </c>
      <c r="S190">
        <v>8.2839999999999776</v>
      </c>
      <c r="T190">
        <v>8.3400000000000176</v>
      </c>
      <c r="U190">
        <v>8.4079999999999728</v>
      </c>
      <c r="V190">
        <v>8.4240000000000208</v>
      </c>
      <c r="W190">
        <v>8.4200000000000017</v>
      </c>
      <c r="X190">
        <v>8.4349999999999881</v>
      </c>
      <c r="Y190">
        <v>8.4450000000000216</v>
      </c>
      <c r="Z190">
        <v>8.4399999999999693</v>
      </c>
      <c r="AA190">
        <v>8.5120000000000289</v>
      </c>
      <c r="AB190">
        <v>8.58299999999997</v>
      </c>
      <c r="AC190">
        <v>8.52800000000002</v>
      </c>
      <c r="AD190">
        <v>8.5629999999999882</v>
      </c>
      <c r="AE190">
        <v>8.5979999999999848</v>
      </c>
      <c r="AF190">
        <v>8.6550000000000011</v>
      </c>
      <c r="AG190">
        <v>8.6830000000000211</v>
      </c>
      <c r="AH190">
        <v>8.7329999999999757</v>
      </c>
      <c r="AI190" s="7">
        <f t="shared" si="9"/>
        <v>52.512070482867941</v>
      </c>
    </row>
    <row r="191" spans="1:35" x14ac:dyDescent="0.45">
      <c r="A191" s="3" t="s">
        <v>131</v>
      </c>
      <c r="B191" s="3">
        <v>2020</v>
      </c>
      <c r="C191" s="19">
        <v>43890</v>
      </c>
      <c r="D191" s="3" t="s">
        <v>13</v>
      </c>
      <c r="E191" t="s">
        <v>379</v>
      </c>
      <c r="F191" t="s">
        <v>527</v>
      </c>
      <c r="G191" t="s">
        <v>29</v>
      </c>
      <c r="H191" s="13">
        <f>(C191-VLOOKUP(F191,Riders!$A$2:$C$3501,2,FALSE))/365</f>
        <v>34.512328767123286</v>
      </c>
      <c r="I191" s="30">
        <v>7</v>
      </c>
      <c r="J191" s="111">
        <f t="shared" si="6"/>
        <v>2.3901388888888887E-3</v>
      </c>
      <c r="K191">
        <v>14.348000000000001</v>
      </c>
      <c r="L191">
        <v>8.8609999999999989</v>
      </c>
      <c r="M191">
        <v>8.4600000000000009</v>
      </c>
      <c r="N191">
        <v>8.3510000000000026</v>
      </c>
      <c r="O191">
        <v>8.2809999999999988</v>
      </c>
      <c r="P191">
        <v>8.2659999999999982</v>
      </c>
      <c r="Q191">
        <v>8.2950000000000088</v>
      </c>
      <c r="R191">
        <v>8.2869999999999919</v>
      </c>
      <c r="S191">
        <v>8.262999999999991</v>
      </c>
      <c r="T191">
        <v>8.2900000000000063</v>
      </c>
      <c r="U191">
        <v>8.2740000000000009</v>
      </c>
      <c r="V191">
        <v>8.2759999999999962</v>
      </c>
      <c r="W191">
        <v>8.2250000000000227</v>
      </c>
      <c r="X191">
        <v>8.254999999999967</v>
      </c>
      <c r="Y191">
        <v>8.2849999999999824</v>
      </c>
      <c r="Z191">
        <v>8.3110000000000355</v>
      </c>
      <c r="AA191">
        <v>8.304000000000002</v>
      </c>
      <c r="AB191">
        <v>8.3059999999999832</v>
      </c>
      <c r="AC191">
        <v>8.3870000000000289</v>
      </c>
      <c r="AD191">
        <v>8.3810000000000002</v>
      </c>
      <c r="AE191">
        <v>8.3970000000000198</v>
      </c>
      <c r="AF191">
        <v>8.4309999999999548</v>
      </c>
      <c r="AG191">
        <v>8.460000000000008</v>
      </c>
      <c r="AH191">
        <v>8.5139999999999816</v>
      </c>
      <c r="AI191" s="7">
        <f t="shared" si="9"/>
        <v>52.29821604974142</v>
      </c>
    </row>
    <row r="192" spans="1:35" x14ac:dyDescent="0.45">
      <c r="A192" s="3" t="s">
        <v>131</v>
      </c>
      <c r="B192" s="3">
        <v>2020</v>
      </c>
      <c r="C192" s="19">
        <v>43890</v>
      </c>
      <c r="D192" s="3" t="s">
        <v>13</v>
      </c>
      <c r="E192" t="s">
        <v>379</v>
      </c>
      <c r="F192" t="s">
        <v>432</v>
      </c>
      <c r="G192" t="s">
        <v>27</v>
      </c>
      <c r="H192" s="13">
        <f>(C192-VLOOKUP(F192,Riders!$A$2:$C$3501,2,FALSE))/365</f>
        <v>24.92876712328767</v>
      </c>
      <c r="I192" s="30">
        <v>8</v>
      </c>
      <c r="J192" s="111">
        <f t="shared" si="6"/>
        <v>2.390196759259259E-3</v>
      </c>
      <c r="K192">
        <v>14.228999999999999</v>
      </c>
      <c r="L192">
        <v>8.6240000000000023</v>
      </c>
      <c r="M192">
        <v>8.2809999999999988</v>
      </c>
      <c r="N192">
        <v>8.2289999999999992</v>
      </c>
      <c r="O192">
        <v>8.2880000000000038</v>
      </c>
      <c r="P192">
        <v>8.3469999999999942</v>
      </c>
      <c r="Q192">
        <v>8.4180000000000135</v>
      </c>
      <c r="R192">
        <v>8.4319999999999879</v>
      </c>
      <c r="S192">
        <v>8.4050000000000011</v>
      </c>
      <c r="T192">
        <v>8.3130000000000024</v>
      </c>
      <c r="U192">
        <v>8.2069999999999936</v>
      </c>
      <c r="V192">
        <v>8.0990000000000038</v>
      </c>
      <c r="W192">
        <v>8.1010000000000133</v>
      </c>
      <c r="X192">
        <v>8.1089999999999947</v>
      </c>
      <c r="Y192">
        <v>8.2119999999999749</v>
      </c>
      <c r="Z192">
        <v>8.2770000000000152</v>
      </c>
      <c r="AA192">
        <v>8.2770000000000152</v>
      </c>
      <c r="AB192">
        <v>8.6739999999999782</v>
      </c>
      <c r="AC192">
        <v>7.9559999999999889</v>
      </c>
      <c r="AD192">
        <v>8.4440000000000168</v>
      </c>
      <c r="AE192">
        <v>8.5439999999999827</v>
      </c>
      <c r="AF192">
        <v>8.632000000000005</v>
      </c>
      <c r="AG192">
        <v>8.6680000000000064</v>
      </c>
      <c r="AH192">
        <v>8.7469999999999857</v>
      </c>
      <c r="AI192" s="7">
        <f t="shared" si="9"/>
        <v>52.296949828824339</v>
      </c>
    </row>
    <row r="193" spans="1:35" x14ac:dyDescent="0.45">
      <c r="A193" s="3" t="s">
        <v>131</v>
      </c>
      <c r="B193" s="3">
        <v>2020</v>
      </c>
      <c r="C193" s="19">
        <v>43890</v>
      </c>
      <c r="D193" s="3" t="s">
        <v>13</v>
      </c>
      <c r="E193" t="s">
        <v>379</v>
      </c>
      <c r="F193" t="s">
        <v>525</v>
      </c>
      <c r="G193" t="s">
        <v>27</v>
      </c>
      <c r="H193" s="13">
        <f>(C193-VLOOKUP(F193,Riders!$A$2:$C$3501,2,FALSE))/365</f>
        <v>30.991780821917807</v>
      </c>
      <c r="I193" s="30">
        <v>9</v>
      </c>
      <c r="J193" s="111">
        <f t="shared" si="6"/>
        <v>2.3925000000000001E-3</v>
      </c>
      <c r="K193">
        <v>14.143000000000001</v>
      </c>
      <c r="L193">
        <v>8.3170000000000002</v>
      </c>
      <c r="M193">
        <v>7.820999999999998</v>
      </c>
      <c r="N193">
        <v>7.7569999999999979</v>
      </c>
      <c r="O193">
        <v>7.8210000000000051</v>
      </c>
      <c r="P193">
        <v>7.8990000000000009</v>
      </c>
      <c r="Q193">
        <v>7.965999999999994</v>
      </c>
      <c r="R193">
        <v>8.0289999999999893</v>
      </c>
      <c r="S193">
        <v>8.0930000000000035</v>
      </c>
      <c r="T193">
        <v>8.1310000000000002</v>
      </c>
      <c r="U193">
        <v>8.1810000000000116</v>
      </c>
      <c r="V193">
        <v>8.2469999999999857</v>
      </c>
      <c r="W193">
        <v>8.2730000000000246</v>
      </c>
      <c r="X193">
        <v>8.3269999999999982</v>
      </c>
      <c r="Y193">
        <v>8.4329999999999785</v>
      </c>
      <c r="Z193">
        <v>8.4710000000000036</v>
      </c>
      <c r="AA193">
        <v>8.5960000000000036</v>
      </c>
      <c r="AB193">
        <v>8.6520000000000152</v>
      </c>
      <c r="AC193">
        <v>8.7369999999999948</v>
      </c>
      <c r="AD193">
        <v>8.8189999999999884</v>
      </c>
      <c r="AE193">
        <v>8.9250000000000398</v>
      </c>
      <c r="AF193">
        <v>8.9669999999999845</v>
      </c>
      <c r="AG193">
        <v>9.046999999999997</v>
      </c>
      <c r="AH193">
        <v>9.0600000000000023</v>
      </c>
      <c r="AI193" s="7">
        <f t="shared" si="9"/>
        <v>52.246603970741894</v>
      </c>
    </row>
    <row r="194" spans="1:35" x14ac:dyDescent="0.45">
      <c r="A194" s="3" t="s">
        <v>131</v>
      </c>
      <c r="B194" s="3">
        <v>2020</v>
      </c>
      <c r="C194" s="19">
        <v>43890</v>
      </c>
      <c r="D194" s="3" t="s">
        <v>13</v>
      </c>
      <c r="E194" t="s">
        <v>379</v>
      </c>
      <c r="F194" t="s">
        <v>425</v>
      </c>
      <c r="G194" t="s">
        <v>36</v>
      </c>
      <c r="H194" s="13">
        <f>(C194-VLOOKUP(F194,Riders!$A$2:$C$3501,2,FALSE))/365</f>
        <v>20.660273972602738</v>
      </c>
      <c r="I194" s="30">
        <v>10</v>
      </c>
      <c r="J194" s="111">
        <f t="shared" ref="J194:J234" si="10">IF(COUNT(K194:AH194)=24,SUM(K194:AH194)/86400,"")</f>
        <v>2.392847222222222E-3</v>
      </c>
      <c r="K194">
        <v>14.394</v>
      </c>
      <c r="L194">
        <v>8.6059999999999999</v>
      </c>
      <c r="M194">
        <v>8.2839999999999989</v>
      </c>
      <c r="N194">
        <v>8.3239999999999981</v>
      </c>
      <c r="O194">
        <v>8.3710000000000022</v>
      </c>
      <c r="P194">
        <v>8.4059999999999988</v>
      </c>
      <c r="Q194">
        <v>8.3950000000000031</v>
      </c>
      <c r="R194">
        <v>8.4249999999999972</v>
      </c>
      <c r="S194">
        <v>8.380999999999986</v>
      </c>
      <c r="T194">
        <v>8.349000000000018</v>
      </c>
      <c r="U194">
        <v>8.3329999999999984</v>
      </c>
      <c r="V194">
        <v>8.3160000000000167</v>
      </c>
      <c r="W194">
        <v>8.3009999999999735</v>
      </c>
      <c r="X194">
        <v>8.2779999999999916</v>
      </c>
      <c r="Y194">
        <v>8.2880000000000109</v>
      </c>
      <c r="Z194">
        <v>8.2949999999999875</v>
      </c>
      <c r="AA194">
        <v>8.2690000000000339</v>
      </c>
      <c r="AB194">
        <v>8.2779999999999916</v>
      </c>
      <c r="AC194">
        <v>8.2930000000000064</v>
      </c>
      <c r="AD194">
        <v>8.3300000000000125</v>
      </c>
      <c r="AE194">
        <v>8.3249999999999602</v>
      </c>
      <c r="AF194">
        <v>8.421999999999997</v>
      </c>
      <c r="AG194">
        <v>8.5060000000000286</v>
      </c>
      <c r="AH194">
        <v>8.5729999999999791</v>
      </c>
      <c r="AI194" s="7">
        <f t="shared" si="9"/>
        <v>52.239022549844734</v>
      </c>
    </row>
    <row r="195" spans="1:35" x14ac:dyDescent="0.45">
      <c r="A195" s="3" t="s">
        <v>131</v>
      </c>
      <c r="B195" s="3">
        <v>2020</v>
      </c>
      <c r="C195" s="19">
        <v>43890</v>
      </c>
      <c r="D195" s="3" t="s">
        <v>13</v>
      </c>
      <c r="E195" t="s">
        <v>379</v>
      </c>
      <c r="F195" t="s">
        <v>416</v>
      </c>
      <c r="G195" t="s">
        <v>29</v>
      </c>
      <c r="H195" s="13">
        <f>(C195-VLOOKUP(F195,Riders!$A$2:$C$3501,2,FALSE))/365</f>
        <v>22.334246575342465</v>
      </c>
      <c r="I195" s="30">
        <v>11</v>
      </c>
      <c r="J195" s="111">
        <f t="shared" si="10"/>
        <v>2.3939467592592593E-3</v>
      </c>
      <c r="K195">
        <v>14.438000000000001</v>
      </c>
      <c r="L195">
        <v>8.6169999999999991</v>
      </c>
      <c r="M195">
        <v>8.3120000000000012</v>
      </c>
      <c r="N195">
        <v>8.3120000000000012</v>
      </c>
      <c r="O195">
        <v>8.3539999999999992</v>
      </c>
      <c r="P195">
        <v>8.3819999999999979</v>
      </c>
      <c r="Q195">
        <v>8.3590000000000018</v>
      </c>
      <c r="R195">
        <v>8.3649999999999949</v>
      </c>
      <c r="S195">
        <v>8.3719999999999999</v>
      </c>
      <c r="T195">
        <v>8.3610000000000042</v>
      </c>
      <c r="U195">
        <v>8.3860000000000099</v>
      </c>
      <c r="V195">
        <v>8.34699999999998</v>
      </c>
      <c r="W195">
        <v>8.349000000000018</v>
      </c>
      <c r="X195">
        <v>8.2930000000000064</v>
      </c>
      <c r="Y195">
        <v>8.3289999999999793</v>
      </c>
      <c r="Z195">
        <v>8.3290000000000077</v>
      </c>
      <c r="AA195">
        <v>8.2810000000000059</v>
      </c>
      <c r="AB195">
        <v>8.4470000000000027</v>
      </c>
      <c r="AC195">
        <v>8.3149999999999693</v>
      </c>
      <c r="AD195">
        <v>8.3290000000000362</v>
      </c>
      <c r="AE195">
        <v>8.3709999999999809</v>
      </c>
      <c r="AF195">
        <v>8.3829999999999814</v>
      </c>
      <c r="AG195">
        <v>8.3820000000000334</v>
      </c>
      <c r="AH195">
        <v>8.4239999999999782</v>
      </c>
      <c r="AI195" s="7">
        <f t="shared" si="9"/>
        <v>52.215029225912197</v>
      </c>
    </row>
    <row r="196" spans="1:35" x14ac:dyDescent="0.45">
      <c r="A196" s="3" t="s">
        <v>131</v>
      </c>
      <c r="B196" s="3">
        <v>2020</v>
      </c>
      <c r="C196" s="19">
        <v>43890</v>
      </c>
      <c r="D196" s="3" t="s">
        <v>13</v>
      </c>
      <c r="E196" t="s">
        <v>379</v>
      </c>
      <c r="F196" t="s">
        <v>418</v>
      </c>
      <c r="G196" t="s">
        <v>25</v>
      </c>
      <c r="H196" s="13">
        <f>(C196-VLOOKUP(F196,Riders!$A$2:$C$3501,2,FALSE))/365</f>
        <v>22.936986301369863</v>
      </c>
      <c r="I196" s="30">
        <v>12</v>
      </c>
      <c r="J196" s="111">
        <f t="shared" si="10"/>
        <v>2.4059606481481484E-3</v>
      </c>
      <c r="K196">
        <v>14.500999999999999</v>
      </c>
      <c r="L196">
        <v>8.6690000000000023</v>
      </c>
      <c r="M196">
        <v>8.3029999999999973</v>
      </c>
      <c r="N196">
        <v>8.1989999999999981</v>
      </c>
      <c r="O196">
        <v>8.2160000000000011</v>
      </c>
      <c r="P196">
        <v>8.2139999999999986</v>
      </c>
      <c r="Q196">
        <v>8.2680000000000078</v>
      </c>
      <c r="R196">
        <v>8.3009999999999877</v>
      </c>
      <c r="S196">
        <v>8.3450000000000131</v>
      </c>
      <c r="T196">
        <v>8.375</v>
      </c>
      <c r="U196">
        <v>8.3829999999999956</v>
      </c>
      <c r="V196">
        <v>8.39</v>
      </c>
      <c r="W196">
        <v>8.4059999999999917</v>
      </c>
      <c r="X196">
        <v>8.4030000000000058</v>
      </c>
      <c r="Y196">
        <v>8.4489999999999981</v>
      </c>
      <c r="Z196">
        <v>8.4650000000000034</v>
      </c>
      <c r="AA196">
        <v>8.4629999999999939</v>
      </c>
      <c r="AB196">
        <v>8.4730000000000416</v>
      </c>
      <c r="AC196">
        <v>8.4539999999999793</v>
      </c>
      <c r="AD196">
        <v>8.4689999999999941</v>
      </c>
      <c r="AE196">
        <v>8.48599999999999</v>
      </c>
      <c r="AF196">
        <v>8.5</v>
      </c>
      <c r="AG196">
        <v>8.5699999999999932</v>
      </c>
      <c r="AH196">
        <v>8.5730000000000359</v>
      </c>
      <c r="AI196" s="7">
        <f t="shared" si="9"/>
        <v>51.954299458809373</v>
      </c>
    </row>
    <row r="197" spans="1:35" x14ac:dyDescent="0.45">
      <c r="A197" s="3" t="s">
        <v>131</v>
      </c>
      <c r="B197" s="3">
        <v>2020</v>
      </c>
      <c r="C197" s="19">
        <v>43890</v>
      </c>
      <c r="D197" s="3" t="s">
        <v>13</v>
      </c>
      <c r="E197" t="s">
        <v>379</v>
      </c>
      <c r="F197" t="s">
        <v>526</v>
      </c>
      <c r="G197" t="s">
        <v>29</v>
      </c>
      <c r="H197" s="13">
        <f>(C197-VLOOKUP(F197,Riders!$A$2:$C$3501,2,FALSE))/365</f>
        <v>30.786301369863015</v>
      </c>
      <c r="I197" s="30">
        <v>13</v>
      </c>
      <c r="J197" s="111">
        <f t="shared" si="10"/>
        <v>2.4074768518518521E-3</v>
      </c>
      <c r="K197">
        <v>14.121</v>
      </c>
      <c r="L197">
        <v>8.7559999999999985</v>
      </c>
      <c r="M197">
        <v>8.3420000000000023</v>
      </c>
      <c r="N197">
        <v>8.1989999999999981</v>
      </c>
      <c r="O197">
        <v>8.1779999999999973</v>
      </c>
      <c r="P197">
        <v>8.1580000000000013</v>
      </c>
      <c r="Q197">
        <v>8.1120000000000019</v>
      </c>
      <c r="R197">
        <v>8.1210000000000093</v>
      </c>
      <c r="S197">
        <v>8.1829999999999927</v>
      </c>
      <c r="T197">
        <v>8.2349999999999994</v>
      </c>
      <c r="U197">
        <v>8.2869999999999919</v>
      </c>
      <c r="V197">
        <v>8.3080000000000069</v>
      </c>
      <c r="W197">
        <v>8.3349999999999937</v>
      </c>
      <c r="X197">
        <v>8.3509999999999849</v>
      </c>
      <c r="Y197">
        <v>8.3640000000000043</v>
      </c>
      <c r="Z197">
        <v>8.4120000000000061</v>
      </c>
      <c r="AA197">
        <v>8.4249999999999829</v>
      </c>
      <c r="AB197">
        <v>8.4630000000000507</v>
      </c>
      <c r="AC197">
        <v>8.5079999999999814</v>
      </c>
      <c r="AD197">
        <v>8.6189999999999714</v>
      </c>
      <c r="AE197">
        <v>8.731000000000023</v>
      </c>
      <c r="AF197">
        <v>8.842000000000013</v>
      </c>
      <c r="AG197">
        <v>8.879999999999967</v>
      </c>
      <c r="AH197">
        <v>9.0760000000000502</v>
      </c>
      <c r="AI197" s="7">
        <f t="shared" si="9"/>
        <v>51.921579185215805</v>
      </c>
    </row>
    <row r="198" spans="1:35" x14ac:dyDescent="0.45">
      <c r="A198" s="3" t="s">
        <v>131</v>
      </c>
      <c r="B198" s="3">
        <v>2020</v>
      </c>
      <c r="C198" s="19">
        <v>43890</v>
      </c>
      <c r="D198" s="3" t="s">
        <v>13</v>
      </c>
      <c r="E198" t="s">
        <v>379</v>
      </c>
      <c r="F198" t="s">
        <v>528</v>
      </c>
      <c r="G198" t="s">
        <v>36</v>
      </c>
      <c r="H198" s="13">
        <f>(C198-VLOOKUP(F198,Riders!$A$2:$C$3501,2,FALSE))/365</f>
        <v>29.547945205479451</v>
      </c>
      <c r="I198" s="30">
        <v>14</v>
      </c>
      <c r="J198" s="111">
        <f t="shared" si="10"/>
        <v>2.4087731481481482E-3</v>
      </c>
      <c r="K198">
        <v>13.577</v>
      </c>
      <c r="L198">
        <v>8.5299999999999994</v>
      </c>
      <c r="M198">
        <v>8.2210000000000001</v>
      </c>
      <c r="N198">
        <v>8.2129999999999974</v>
      </c>
      <c r="O198">
        <v>8.2950000000000017</v>
      </c>
      <c r="P198">
        <v>8.384999999999998</v>
      </c>
      <c r="Q198">
        <v>8.3990000000000009</v>
      </c>
      <c r="R198">
        <v>8.4120000000000132</v>
      </c>
      <c r="S198">
        <v>8.4649999999999892</v>
      </c>
      <c r="T198">
        <v>8.4329999999999927</v>
      </c>
      <c r="U198">
        <v>8.3860000000000099</v>
      </c>
      <c r="V198">
        <v>8.3930000000000149</v>
      </c>
      <c r="W198">
        <v>8.375</v>
      </c>
      <c r="X198">
        <v>8.4039999999999679</v>
      </c>
      <c r="Y198">
        <v>8.4680000000000035</v>
      </c>
      <c r="Z198">
        <v>8.5480000000000302</v>
      </c>
      <c r="AA198">
        <v>8.4789999999999566</v>
      </c>
      <c r="AB198">
        <v>8.4989999999999952</v>
      </c>
      <c r="AC198">
        <v>8.4770000000000039</v>
      </c>
      <c r="AD198">
        <v>8.4940000000000282</v>
      </c>
      <c r="AE198">
        <v>8.5299999999999727</v>
      </c>
      <c r="AF198">
        <v>8.6240000000000521</v>
      </c>
      <c r="AG198">
        <v>8.6939999999999884</v>
      </c>
      <c r="AH198">
        <v>8.8169999999999789</v>
      </c>
      <c r="AI198" s="7">
        <f t="shared" si="9"/>
        <v>51.893637263475533</v>
      </c>
    </row>
    <row r="199" spans="1:35" x14ac:dyDescent="0.45">
      <c r="A199" s="3" t="s">
        <v>131</v>
      </c>
      <c r="B199" s="3">
        <v>2020</v>
      </c>
      <c r="C199" s="19">
        <v>43890</v>
      </c>
      <c r="D199" s="3" t="s">
        <v>13</v>
      </c>
      <c r="E199" t="s">
        <v>379</v>
      </c>
      <c r="F199" t="s">
        <v>428</v>
      </c>
      <c r="G199" t="s">
        <v>56</v>
      </c>
      <c r="H199" s="13">
        <f>(C199-VLOOKUP(F199,Riders!$A$2:$C$3501,2,FALSE))/365</f>
        <v>30.342465753424658</v>
      </c>
      <c r="I199" s="30">
        <v>15</v>
      </c>
      <c r="J199" s="111">
        <f t="shared" si="10"/>
        <v>2.4270717592592595E-3</v>
      </c>
      <c r="K199">
        <v>15.635</v>
      </c>
      <c r="L199">
        <v>9.0630000000000006</v>
      </c>
      <c r="M199">
        <v>8.2740000000000009</v>
      </c>
      <c r="N199">
        <v>8.0009999999999977</v>
      </c>
      <c r="O199">
        <v>7.9070000000000036</v>
      </c>
      <c r="P199">
        <v>7.9359999999999999</v>
      </c>
      <c r="Q199">
        <v>7.9860000000000042</v>
      </c>
      <c r="R199">
        <v>8.0309999999999917</v>
      </c>
      <c r="S199">
        <v>8.1799999999999926</v>
      </c>
      <c r="T199">
        <v>8.1730000000000018</v>
      </c>
      <c r="U199">
        <v>8.2980000000000018</v>
      </c>
      <c r="V199">
        <v>8.3550000000000182</v>
      </c>
      <c r="W199">
        <v>8.4059999999999775</v>
      </c>
      <c r="X199">
        <v>8.4520000000000124</v>
      </c>
      <c r="Y199">
        <v>8.5319999999999823</v>
      </c>
      <c r="Z199">
        <v>8.535000000000025</v>
      </c>
      <c r="AA199">
        <v>8.61099999999999</v>
      </c>
      <c r="AB199">
        <v>8.6679999999999779</v>
      </c>
      <c r="AC199">
        <v>8.6790000000000305</v>
      </c>
      <c r="AD199">
        <v>8.7139999999999986</v>
      </c>
      <c r="AE199">
        <v>8.7390000000000043</v>
      </c>
      <c r="AF199">
        <v>8.8129999999999882</v>
      </c>
      <c r="AG199">
        <v>8.8239999999999839</v>
      </c>
      <c r="AH199">
        <v>8.8870000000000289</v>
      </c>
      <c r="AI199" s="7">
        <f t="shared" si="9"/>
        <v>51.502391523087852</v>
      </c>
    </row>
    <row r="200" spans="1:35" x14ac:dyDescent="0.45">
      <c r="A200" s="3" t="s">
        <v>131</v>
      </c>
      <c r="B200" s="3">
        <v>2020</v>
      </c>
      <c r="C200" s="19">
        <v>43890</v>
      </c>
      <c r="D200" s="3" t="s">
        <v>13</v>
      </c>
      <c r="E200" t="s">
        <v>379</v>
      </c>
      <c r="F200" t="s">
        <v>529</v>
      </c>
      <c r="G200" t="s">
        <v>53</v>
      </c>
      <c r="H200" s="13">
        <f>(C200-VLOOKUP(F200,Riders!$A$2:$C$3501,2,FALSE))/365</f>
        <v>37.641095890410959</v>
      </c>
      <c r="I200" s="30">
        <v>16</v>
      </c>
      <c r="J200" s="111">
        <f t="shared" si="10"/>
        <v>2.437962962962963E-3</v>
      </c>
      <c r="K200">
        <v>14.108000000000001</v>
      </c>
      <c r="L200">
        <v>8.6709999999999994</v>
      </c>
      <c r="M200">
        <v>8.2510000000000012</v>
      </c>
      <c r="N200">
        <v>8.1670000000000016</v>
      </c>
      <c r="O200">
        <v>8.1920000000000002</v>
      </c>
      <c r="P200">
        <v>8.25</v>
      </c>
      <c r="Q200">
        <v>8.3469999999999942</v>
      </c>
      <c r="R200">
        <v>8.4289999999999949</v>
      </c>
      <c r="S200">
        <v>8.4240000000000066</v>
      </c>
      <c r="T200">
        <v>8.4519999999999982</v>
      </c>
      <c r="U200">
        <v>8.4819999999999993</v>
      </c>
      <c r="V200">
        <v>8.5240000000000009</v>
      </c>
      <c r="W200">
        <v>8.5300000000000153</v>
      </c>
      <c r="X200">
        <v>8.5620000000000118</v>
      </c>
      <c r="Y200">
        <v>8.5829999999999558</v>
      </c>
      <c r="Z200">
        <v>8.5930000000000177</v>
      </c>
      <c r="AA200">
        <v>8.6180000000000234</v>
      </c>
      <c r="AB200">
        <v>8.6889999999999645</v>
      </c>
      <c r="AC200">
        <v>8.7180000000000177</v>
      </c>
      <c r="AD200">
        <v>8.7750000000000057</v>
      </c>
      <c r="AE200">
        <v>8.8480000000000132</v>
      </c>
      <c r="AF200">
        <v>8.8309999999999889</v>
      </c>
      <c r="AG200">
        <v>8.7779999999999916</v>
      </c>
      <c r="AH200">
        <v>8.8179999999999836</v>
      </c>
      <c r="AI200" s="7">
        <f t="shared" si="9"/>
        <v>51.272312951006462</v>
      </c>
    </row>
    <row r="201" spans="1:35" x14ac:dyDescent="0.45">
      <c r="A201" s="3" t="s">
        <v>131</v>
      </c>
      <c r="B201" s="3">
        <v>2020</v>
      </c>
      <c r="C201" s="19">
        <v>43890</v>
      </c>
      <c r="D201" s="3" t="s">
        <v>13</v>
      </c>
      <c r="E201" t="s">
        <v>379</v>
      </c>
      <c r="F201" t="s">
        <v>323</v>
      </c>
      <c r="G201" t="s">
        <v>118</v>
      </c>
      <c r="H201" s="13">
        <f>(C201-VLOOKUP(F201,Riders!$A$2:$C$3501,2,FALSE))/365</f>
        <v>26.564383561643837</v>
      </c>
      <c r="I201" s="30">
        <v>17</v>
      </c>
      <c r="J201" s="111">
        <f t="shared" si="10"/>
        <v>2.4572222222222222E-3</v>
      </c>
      <c r="K201">
        <v>14.038</v>
      </c>
      <c r="L201">
        <v>8.6769999999999996</v>
      </c>
      <c r="M201">
        <v>8.4430000000000014</v>
      </c>
      <c r="N201">
        <v>8.4529999999999959</v>
      </c>
      <c r="O201">
        <v>8.5</v>
      </c>
      <c r="P201">
        <v>8.4680000000000035</v>
      </c>
      <c r="Q201">
        <v>8.4849999999999923</v>
      </c>
      <c r="R201">
        <v>8.4819999999999993</v>
      </c>
      <c r="S201">
        <v>8.5</v>
      </c>
      <c r="T201">
        <v>8.4980000000000047</v>
      </c>
      <c r="U201">
        <v>8.4689999999999941</v>
      </c>
      <c r="V201">
        <v>8.4630000000000081</v>
      </c>
      <c r="W201">
        <v>8.4789999999999992</v>
      </c>
      <c r="X201">
        <v>8.4710000000000178</v>
      </c>
      <c r="Y201">
        <v>8.5420000000000016</v>
      </c>
      <c r="Z201">
        <v>8.6089999999999804</v>
      </c>
      <c r="AA201">
        <v>8.6430000000000007</v>
      </c>
      <c r="AB201">
        <v>8.738000000000028</v>
      </c>
      <c r="AC201">
        <v>8.7719999999999914</v>
      </c>
      <c r="AD201">
        <v>8.8269999999999698</v>
      </c>
      <c r="AE201">
        <v>8.9230000000000018</v>
      </c>
      <c r="AF201">
        <v>8.9429999999999836</v>
      </c>
      <c r="AG201">
        <v>8.9050000000000011</v>
      </c>
      <c r="AH201">
        <v>8.9760000000000275</v>
      </c>
      <c r="AI201" s="7">
        <f t="shared" si="9"/>
        <v>50.87044992086819</v>
      </c>
    </row>
    <row r="202" spans="1:35" x14ac:dyDescent="0.45">
      <c r="A202" s="3" t="s">
        <v>131</v>
      </c>
      <c r="B202" s="3">
        <v>2020</v>
      </c>
      <c r="C202" s="19">
        <v>43890</v>
      </c>
      <c r="D202" s="3" t="s">
        <v>13</v>
      </c>
      <c r="E202" t="s">
        <v>379</v>
      </c>
      <c r="F202" t="s">
        <v>327</v>
      </c>
      <c r="G202" t="s">
        <v>17</v>
      </c>
      <c r="H202" s="13">
        <f>(C202-VLOOKUP(F202,Riders!$A$2:$C$3501,2,FALSE))/365</f>
        <v>27.405479452054795</v>
      </c>
      <c r="I202" s="30">
        <v>18</v>
      </c>
      <c r="J202" s="111">
        <f t="shared" si="10"/>
        <v>2.4753472222222221E-3</v>
      </c>
      <c r="K202">
        <v>13.952999999999999</v>
      </c>
      <c r="L202">
        <v>8.84</v>
      </c>
      <c r="M202">
        <v>8.3309999999999995</v>
      </c>
      <c r="N202">
        <v>8.2010000000000041</v>
      </c>
      <c r="O202">
        <v>8.2399999999999949</v>
      </c>
      <c r="P202">
        <v>8.2880000000000038</v>
      </c>
      <c r="Q202">
        <v>8.3639999999999972</v>
      </c>
      <c r="R202">
        <v>8.4380000000000024</v>
      </c>
      <c r="S202">
        <v>8.444999999999979</v>
      </c>
      <c r="T202">
        <v>8.5180000000000291</v>
      </c>
      <c r="U202">
        <v>8.5869999999999891</v>
      </c>
      <c r="V202">
        <v>8.5900000000000176</v>
      </c>
      <c r="W202">
        <v>8.6539999999999964</v>
      </c>
      <c r="X202">
        <v>8.6769999999999925</v>
      </c>
      <c r="Y202">
        <v>8.7150000000000034</v>
      </c>
      <c r="Z202">
        <v>8.7439999999999998</v>
      </c>
      <c r="AA202">
        <v>8.8300000000000125</v>
      </c>
      <c r="AB202">
        <v>8.8849999999999625</v>
      </c>
      <c r="AC202">
        <v>8.9979999999999905</v>
      </c>
      <c r="AD202">
        <v>9.0080000000000098</v>
      </c>
      <c r="AE202">
        <v>9.02800000000002</v>
      </c>
      <c r="AF202">
        <v>9.0959999999999752</v>
      </c>
      <c r="AG202">
        <v>9.1900000000000261</v>
      </c>
      <c r="AH202">
        <v>9.2499999999999716</v>
      </c>
      <c r="AI202" s="7">
        <f t="shared" si="9"/>
        <v>50.497966054145046</v>
      </c>
    </row>
    <row r="203" spans="1:35" x14ac:dyDescent="0.45">
      <c r="A203" s="3" t="s">
        <v>131</v>
      </c>
      <c r="B203" s="3">
        <v>2020</v>
      </c>
      <c r="C203" s="19">
        <v>43890</v>
      </c>
      <c r="D203" s="3" t="s">
        <v>13</v>
      </c>
      <c r="E203" t="s">
        <v>379</v>
      </c>
      <c r="F203" t="s">
        <v>560</v>
      </c>
      <c r="G203" t="s">
        <v>53</v>
      </c>
      <c r="H203" s="13">
        <f>(C203-VLOOKUP(F203,Riders!$A$2:$C$3501,2,FALSE))/365</f>
        <v>21.967123287671232</v>
      </c>
      <c r="I203" s="30">
        <v>19</v>
      </c>
      <c r="J203" s="111">
        <f t="shared" si="10"/>
        <v>2.5016435185185185E-3</v>
      </c>
      <c r="K203">
        <v>14.352</v>
      </c>
      <c r="L203">
        <v>8.6639999999999979</v>
      </c>
      <c r="M203">
        <v>8.4870000000000019</v>
      </c>
      <c r="N203">
        <v>8.4050000000000011</v>
      </c>
      <c r="O203">
        <v>8.3769999999999953</v>
      </c>
      <c r="P203">
        <v>8.4040000000000035</v>
      </c>
      <c r="Q203">
        <v>8.509999999999998</v>
      </c>
      <c r="R203">
        <v>8.5589999999999975</v>
      </c>
      <c r="S203">
        <v>8.5949999999999989</v>
      </c>
      <c r="T203">
        <v>8.6339999999999861</v>
      </c>
      <c r="U203">
        <v>8.6510000000000247</v>
      </c>
      <c r="V203">
        <v>8.7129999999999939</v>
      </c>
      <c r="W203">
        <v>8.5360000000000156</v>
      </c>
      <c r="X203">
        <v>8.5690000000000026</v>
      </c>
      <c r="Y203">
        <v>8.6899999999999693</v>
      </c>
      <c r="Z203">
        <v>8.7650000000000148</v>
      </c>
      <c r="AA203">
        <v>8.9110000000000014</v>
      </c>
      <c r="AB203">
        <v>9.0089999999999861</v>
      </c>
      <c r="AC203">
        <v>9.1539999999999964</v>
      </c>
      <c r="AD203">
        <v>9.1360000000000241</v>
      </c>
      <c r="AE203">
        <v>9.2439999999999714</v>
      </c>
      <c r="AF203">
        <v>9.2540000000000475</v>
      </c>
      <c r="AG203">
        <v>9.1819999999999595</v>
      </c>
      <c r="AH203">
        <v>9.3410000000000082</v>
      </c>
      <c r="AI203" s="7">
        <f t="shared" si="9"/>
        <v>49.967151224657862</v>
      </c>
    </row>
    <row r="204" spans="1:35" x14ac:dyDescent="0.45">
      <c r="A204" s="3" t="s">
        <v>131</v>
      </c>
      <c r="B204" s="3">
        <v>2020</v>
      </c>
      <c r="C204" s="19">
        <v>43890</v>
      </c>
      <c r="D204" s="3" t="s">
        <v>13</v>
      </c>
      <c r="E204" t="s">
        <v>379</v>
      </c>
      <c r="F204" t="s">
        <v>535</v>
      </c>
      <c r="G204" t="s">
        <v>172</v>
      </c>
      <c r="H204" s="13">
        <f>(C204-VLOOKUP(F204,Riders!$A$2:$C$3501,2,FALSE))/365</f>
        <v>25.4</v>
      </c>
      <c r="I204" s="30">
        <v>20</v>
      </c>
      <c r="J204" s="111">
        <f t="shared" si="10"/>
        <v>2.5169791666666665E-3</v>
      </c>
      <c r="K204">
        <v>14.984999999999999</v>
      </c>
      <c r="L204">
        <v>9.0650000000000013</v>
      </c>
      <c r="M204">
        <v>8.7930000000000028</v>
      </c>
      <c r="N204">
        <v>8.7889999999999944</v>
      </c>
      <c r="O204">
        <v>8.7749999999999986</v>
      </c>
      <c r="P204">
        <v>8.777000000000001</v>
      </c>
      <c r="Q204">
        <v>8.7999999999999972</v>
      </c>
      <c r="R204">
        <v>8.8610000000000184</v>
      </c>
      <c r="S204">
        <v>8.8759999999999764</v>
      </c>
      <c r="T204">
        <v>8.8850000000000193</v>
      </c>
      <c r="U204">
        <v>8.8579999999999899</v>
      </c>
      <c r="V204">
        <v>8.86</v>
      </c>
      <c r="W204">
        <v>8.8640000000000185</v>
      </c>
      <c r="X204">
        <v>8.8829999999999814</v>
      </c>
      <c r="Y204">
        <v>8.8610000000000184</v>
      </c>
      <c r="Z204">
        <v>8.9359999999999786</v>
      </c>
      <c r="AA204">
        <v>8.9379999999999882</v>
      </c>
      <c r="AB204">
        <v>8.7249999999999943</v>
      </c>
      <c r="AC204">
        <v>8.6270000000000095</v>
      </c>
      <c r="AD204">
        <v>8.6450000000000102</v>
      </c>
      <c r="AE204">
        <v>8.5980000000000132</v>
      </c>
      <c r="AF204">
        <v>8.6359999999999673</v>
      </c>
      <c r="AG204">
        <v>8.671999999999997</v>
      </c>
      <c r="AH204">
        <v>8.7580000000000098</v>
      </c>
      <c r="AI204" s="7">
        <f t="shared" si="9"/>
        <v>49.662707445267564</v>
      </c>
    </row>
    <row r="205" spans="1:35" x14ac:dyDescent="0.45">
      <c r="A205" s="3" t="s">
        <v>131</v>
      </c>
      <c r="B205" s="3">
        <v>2020</v>
      </c>
      <c r="C205" s="19">
        <v>43890</v>
      </c>
      <c r="D205" s="3" t="s">
        <v>13</v>
      </c>
      <c r="E205" t="s">
        <v>379</v>
      </c>
      <c r="F205" t="s">
        <v>333</v>
      </c>
      <c r="G205" t="s">
        <v>172</v>
      </c>
      <c r="H205" s="13">
        <f>(C205-VLOOKUP(F205,Riders!$A$2:$C$3501,2,FALSE))/365</f>
        <v>25.586301369863012</v>
      </c>
      <c r="I205" s="30">
        <v>21</v>
      </c>
      <c r="J205" s="111">
        <f t="shared" si="10"/>
        <v>2.5177083333333332E-3</v>
      </c>
      <c r="K205">
        <v>14.581</v>
      </c>
      <c r="L205">
        <v>9.0970000000000013</v>
      </c>
      <c r="M205">
        <v>8.8379999999999974</v>
      </c>
      <c r="N205">
        <v>8.8120000000000047</v>
      </c>
      <c r="O205">
        <v>8.7509999999999977</v>
      </c>
      <c r="P205">
        <v>8.6829999999999998</v>
      </c>
      <c r="Q205">
        <v>8.6430000000000007</v>
      </c>
      <c r="R205">
        <v>8.4689999999999941</v>
      </c>
      <c r="S205">
        <v>8.230000000000004</v>
      </c>
      <c r="T205">
        <v>8.2789999999999822</v>
      </c>
      <c r="U205">
        <v>8.4050000000000296</v>
      </c>
      <c r="V205">
        <v>8.4830000000000041</v>
      </c>
      <c r="W205">
        <v>8.5369999999999777</v>
      </c>
      <c r="X205">
        <v>8.6939999999999884</v>
      </c>
      <c r="Y205">
        <v>8.75</v>
      </c>
      <c r="Z205">
        <v>8.8500000000000227</v>
      </c>
      <c r="AA205">
        <v>8.9559999999999889</v>
      </c>
      <c r="AB205">
        <v>9.0270000000000152</v>
      </c>
      <c r="AC205">
        <v>9.1550000000000011</v>
      </c>
      <c r="AD205">
        <v>9.1800000000000068</v>
      </c>
      <c r="AE205">
        <v>9.2279999999999802</v>
      </c>
      <c r="AF205">
        <v>9.2740000000000009</v>
      </c>
      <c r="AG205">
        <v>9.2560000000000286</v>
      </c>
      <c r="AH205">
        <v>9.351999999999947</v>
      </c>
      <c r="AI205" s="7">
        <f t="shared" si="9"/>
        <v>49.648324369052553</v>
      </c>
    </row>
    <row r="206" spans="1:35" x14ac:dyDescent="0.45">
      <c r="A206" s="3" t="s">
        <v>131</v>
      </c>
      <c r="B206" s="3">
        <v>2020</v>
      </c>
      <c r="C206" s="19">
        <v>43890</v>
      </c>
      <c r="D206" s="3" t="s">
        <v>13</v>
      </c>
      <c r="E206" t="s">
        <v>379</v>
      </c>
      <c r="F206" t="s">
        <v>317</v>
      </c>
      <c r="G206" t="s">
        <v>230</v>
      </c>
      <c r="H206" s="13" t="e">
        <f>(C206-VLOOKUP(F206,Riders!$A$2:$C$3501,2,FALSE))/365</f>
        <v>#N/A</v>
      </c>
      <c r="I206" s="30">
        <v>22</v>
      </c>
      <c r="J206" s="111">
        <f t="shared" si="10"/>
        <v>2.644340277777778E-3</v>
      </c>
      <c r="K206">
        <v>13.962999999999999</v>
      </c>
      <c r="L206">
        <v>8.8160000000000007</v>
      </c>
      <c r="M206">
        <v>8.6359999999999992</v>
      </c>
      <c r="N206">
        <v>8.64</v>
      </c>
      <c r="O206">
        <v>8.75</v>
      </c>
      <c r="P206">
        <v>8.8950000000000031</v>
      </c>
      <c r="Q206">
        <v>9.0919999999999845</v>
      </c>
      <c r="R206">
        <v>9.2870000000000203</v>
      </c>
      <c r="S206">
        <v>9.3870000000000005</v>
      </c>
      <c r="T206">
        <v>9.4770000000000039</v>
      </c>
      <c r="U206">
        <v>9.5229999999999819</v>
      </c>
      <c r="V206">
        <v>9.5030000000000143</v>
      </c>
      <c r="W206">
        <v>8.11</v>
      </c>
      <c r="X206">
        <v>10.484999999999985</v>
      </c>
      <c r="Y206">
        <v>9.3650000000000091</v>
      </c>
      <c r="Z206">
        <v>9.4150000000000205</v>
      </c>
      <c r="AA206">
        <v>9.4950000000000045</v>
      </c>
      <c r="AB206">
        <v>9.5469999999999686</v>
      </c>
      <c r="AC206">
        <v>9.6380000000000052</v>
      </c>
      <c r="AD206">
        <v>9.671999999999997</v>
      </c>
      <c r="AE206">
        <v>9.6799999999999784</v>
      </c>
      <c r="AF206">
        <v>9.6560000000000059</v>
      </c>
      <c r="AG206">
        <v>9.7020000000000266</v>
      </c>
      <c r="AH206">
        <v>9.7370000000000232</v>
      </c>
      <c r="AI206" s="7">
        <f t="shared" si="9"/>
        <v>47.270769594390529</v>
      </c>
    </row>
    <row r="207" spans="1:35" x14ac:dyDescent="0.45">
      <c r="A207" s="3" t="s">
        <v>131</v>
      </c>
      <c r="B207" s="3">
        <v>2020</v>
      </c>
      <c r="C207" s="26">
        <v>43890</v>
      </c>
      <c r="D207" s="3" t="s">
        <v>13</v>
      </c>
      <c r="E207" t="s">
        <v>205</v>
      </c>
      <c r="F207" t="s">
        <v>520</v>
      </c>
      <c r="G207" t="s">
        <v>67</v>
      </c>
      <c r="H207" s="13">
        <f>(C207-VLOOKUP(F207,Riders!$A$2:$C$3501,2,FALSE))/365</f>
        <v>23.175342465753424</v>
      </c>
      <c r="I207" s="30">
        <v>1</v>
      </c>
      <c r="J207" s="111">
        <f t="shared" si="10"/>
        <v>2.279363425925926E-3</v>
      </c>
      <c r="K207">
        <v>14.013</v>
      </c>
      <c r="L207">
        <v>8.2490000000000006</v>
      </c>
      <c r="M207">
        <v>7.791999999999998</v>
      </c>
      <c r="N207">
        <v>7.6939999999999991</v>
      </c>
      <c r="O207">
        <v>7.588000000000001</v>
      </c>
      <c r="P207">
        <v>7.5739999999999981</v>
      </c>
      <c r="Q207">
        <v>7.6130000000000067</v>
      </c>
      <c r="R207">
        <v>7.6899999999999906</v>
      </c>
      <c r="S207">
        <v>7.7960000000000065</v>
      </c>
      <c r="T207">
        <v>7.8460000000000036</v>
      </c>
      <c r="U207">
        <v>7.8900000000000006</v>
      </c>
      <c r="V207">
        <v>7.9400000000000119</v>
      </c>
      <c r="W207">
        <v>7.9599999999999795</v>
      </c>
      <c r="X207">
        <v>7.9170000000000158</v>
      </c>
      <c r="Y207">
        <v>8.0310000000000059</v>
      </c>
      <c r="Z207">
        <v>8.0389999999999873</v>
      </c>
      <c r="AA207">
        <v>8.078000000000003</v>
      </c>
      <c r="AB207">
        <v>8.1350000000000193</v>
      </c>
      <c r="AC207">
        <v>8.186999999999955</v>
      </c>
      <c r="AD207">
        <v>8.1949999999999932</v>
      </c>
      <c r="AE207">
        <v>8.2189999999999941</v>
      </c>
      <c r="AF207">
        <v>8.1750000000000114</v>
      </c>
      <c r="AG207">
        <v>8.1850000000000023</v>
      </c>
      <c r="AH207">
        <v>8.1310000000000286</v>
      </c>
      <c r="AI207" s="7">
        <f t="shared" si="9"/>
        <v>54.839872649629065</v>
      </c>
    </row>
    <row r="208" spans="1:35" x14ac:dyDescent="0.45">
      <c r="A208" s="3" t="s">
        <v>131</v>
      </c>
      <c r="B208" s="3">
        <v>2020</v>
      </c>
      <c r="C208" s="26">
        <v>43890</v>
      </c>
      <c r="D208" s="3" t="s">
        <v>13</v>
      </c>
      <c r="E208" t="s">
        <v>205</v>
      </c>
      <c r="F208" t="s">
        <v>501</v>
      </c>
      <c r="G208" t="s">
        <v>15</v>
      </c>
      <c r="H208" s="13">
        <f>(C208-VLOOKUP(F208,Riders!$A$2:$C$3501,2,FALSE))/365</f>
        <v>31.747945205479454</v>
      </c>
      <c r="I208" s="30">
        <v>2</v>
      </c>
      <c r="J208" s="111">
        <f t="shared" si="10"/>
        <v>2.3521875000000001E-3</v>
      </c>
      <c r="K208">
        <v>14.237</v>
      </c>
      <c r="L208">
        <v>8.4799999999999986</v>
      </c>
      <c r="M208">
        <v>7.9190000000000005</v>
      </c>
      <c r="N208">
        <v>7.6789999999999985</v>
      </c>
      <c r="O208">
        <v>7.6170000000000044</v>
      </c>
      <c r="P208">
        <v>7.6479999999999961</v>
      </c>
      <c r="Q208">
        <v>7.718999999999987</v>
      </c>
      <c r="R208">
        <v>7.7670000000000172</v>
      </c>
      <c r="S208">
        <v>7.8379999999999939</v>
      </c>
      <c r="T208">
        <v>7.9350000000000023</v>
      </c>
      <c r="U208">
        <v>8.0590000000000117</v>
      </c>
      <c r="V208">
        <v>8.1009999999999849</v>
      </c>
      <c r="W208">
        <v>8.1730000000000018</v>
      </c>
      <c r="X208">
        <v>8.2530000000000001</v>
      </c>
      <c r="Y208">
        <v>8.3290000000000077</v>
      </c>
      <c r="Z208">
        <v>8.4009999999999962</v>
      </c>
      <c r="AA208">
        <v>8.4169999999999732</v>
      </c>
      <c r="AB208">
        <v>8.4550000000000125</v>
      </c>
      <c r="AC208">
        <v>8.4919999999999902</v>
      </c>
      <c r="AD208">
        <v>8.6610000000000298</v>
      </c>
      <c r="AE208">
        <v>8.7050000000000125</v>
      </c>
      <c r="AF208">
        <v>8.7329999999999757</v>
      </c>
      <c r="AG208">
        <v>8.7980000000000302</v>
      </c>
      <c r="AH208">
        <v>8.8129999999999882</v>
      </c>
      <c r="AI208" s="7">
        <f t="shared" si="9"/>
        <v>53.142022053939151</v>
      </c>
    </row>
    <row r="209" spans="1:35" x14ac:dyDescent="0.45">
      <c r="A209" s="3" t="s">
        <v>131</v>
      </c>
      <c r="B209" s="3">
        <v>2020</v>
      </c>
      <c r="C209" s="25">
        <v>43890</v>
      </c>
      <c r="D209" s="3" t="s">
        <v>13</v>
      </c>
      <c r="E209" t="s">
        <v>206</v>
      </c>
      <c r="F209" t="s">
        <v>459</v>
      </c>
      <c r="G209" t="s">
        <v>15</v>
      </c>
      <c r="H209" s="13">
        <f>(C209-VLOOKUP(F209,Riders!$A$2:$C$3501,2,FALSE))/365</f>
        <v>21.290410958904111</v>
      </c>
      <c r="I209" s="30">
        <v>3</v>
      </c>
      <c r="J209" s="111">
        <f t="shared" si="10"/>
        <v>2.364398148148148E-3</v>
      </c>
      <c r="K209">
        <v>14.417</v>
      </c>
      <c r="L209">
        <v>8.9970000000000017</v>
      </c>
      <c r="M209">
        <v>8.3819999999999979</v>
      </c>
      <c r="N209">
        <v>8.2820000000000036</v>
      </c>
      <c r="O209">
        <v>8.2709999999999937</v>
      </c>
      <c r="P209">
        <v>8.2520000000000024</v>
      </c>
      <c r="Q209">
        <v>8.2059999999999889</v>
      </c>
      <c r="R209">
        <v>8.2040000000000219</v>
      </c>
      <c r="S209">
        <v>8.2129999999999939</v>
      </c>
      <c r="T209">
        <v>8.1880000000000024</v>
      </c>
      <c r="U209">
        <v>8.1829999999999927</v>
      </c>
      <c r="V209">
        <v>8.1800000000000068</v>
      </c>
      <c r="W209">
        <v>8.1689999999999827</v>
      </c>
      <c r="X209">
        <v>8.1720000000000113</v>
      </c>
      <c r="Y209">
        <v>8.1729999999999876</v>
      </c>
      <c r="Z209">
        <v>8.1630000000000109</v>
      </c>
      <c r="AA209">
        <v>8.2090000000000032</v>
      </c>
      <c r="AB209">
        <v>8.2439999999999998</v>
      </c>
      <c r="AC209">
        <v>8.2709999999999866</v>
      </c>
      <c r="AD209">
        <v>8.2479999999999905</v>
      </c>
      <c r="AE209">
        <v>8.2600000000000477</v>
      </c>
      <c r="AF209">
        <v>8.2709999999999582</v>
      </c>
      <c r="AG209">
        <v>8.1540000000000248</v>
      </c>
      <c r="AH209">
        <v>8.1749999999999829</v>
      </c>
      <c r="AI209" s="7">
        <f t="shared" si="9"/>
        <v>52.867576511131567</v>
      </c>
    </row>
    <row r="210" spans="1:35" x14ac:dyDescent="0.45">
      <c r="A210" s="3" t="s">
        <v>131</v>
      </c>
      <c r="B210" s="3">
        <v>2020</v>
      </c>
      <c r="C210" s="25">
        <v>43890</v>
      </c>
      <c r="D210" s="3" t="s">
        <v>13</v>
      </c>
      <c r="E210" t="s">
        <v>206</v>
      </c>
      <c r="F210" t="s">
        <v>491</v>
      </c>
      <c r="G210" t="s">
        <v>15</v>
      </c>
      <c r="H210" s="13">
        <f>(C210-VLOOKUP(F210,Riders!$A$2:$C$3501,2,FALSE))/365</f>
        <v>23.641095890410959</v>
      </c>
      <c r="I210" s="30">
        <v>4</v>
      </c>
      <c r="J210" s="111">
        <f t="shared" si="10"/>
        <v>2.3882175925925924E-3</v>
      </c>
      <c r="K210">
        <v>14.180999999999999</v>
      </c>
      <c r="L210">
        <v>8.8789999999999996</v>
      </c>
      <c r="M210">
        <v>8.463000000000001</v>
      </c>
      <c r="N210">
        <v>8.264999999999997</v>
      </c>
      <c r="O210">
        <v>8.2170000000000059</v>
      </c>
      <c r="P210">
        <v>8.1849999999999952</v>
      </c>
      <c r="Q210">
        <v>8.2090000000000032</v>
      </c>
      <c r="R210">
        <v>8.2339999999999947</v>
      </c>
      <c r="S210">
        <v>8.2400000000000091</v>
      </c>
      <c r="T210">
        <v>8.2430000000000092</v>
      </c>
      <c r="U210">
        <v>8.304000000000002</v>
      </c>
      <c r="V210">
        <v>8.3269999999999698</v>
      </c>
      <c r="W210">
        <v>8.3660000000000139</v>
      </c>
      <c r="X210">
        <v>8.3259999999999792</v>
      </c>
      <c r="Y210">
        <v>8.3020000000000351</v>
      </c>
      <c r="Z210">
        <v>8.3379999999999939</v>
      </c>
      <c r="AA210">
        <v>8.3400000000000034</v>
      </c>
      <c r="AB210">
        <v>8.325999999999965</v>
      </c>
      <c r="AC210">
        <v>8.3170000000000073</v>
      </c>
      <c r="AD210">
        <v>8.3660000000000139</v>
      </c>
      <c r="AE210">
        <v>8.3860000000000241</v>
      </c>
      <c r="AF210">
        <v>8.4019999999999868</v>
      </c>
      <c r="AG210">
        <v>8.4689999999999941</v>
      </c>
      <c r="AH210">
        <v>8.6569999999999823</v>
      </c>
      <c r="AI210" s="7">
        <f t="shared" si="9"/>
        <v>52.340289422415218</v>
      </c>
    </row>
    <row r="211" spans="1:35" x14ac:dyDescent="0.45">
      <c r="A211" s="4" t="s">
        <v>173</v>
      </c>
      <c r="B211" s="4">
        <v>2019</v>
      </c>
      <c r="C211" s="5">
        <v>43526</v>
      </c>
      <c r="D211" s="4" t="s">
        <v>13</v>
      </c>
      <c r="E211" t="s">
        <v>379</v>
      </c>
      <c r="F211" t="s">
        <v>501</v>
      </c>
      <c r="G211" t="s">
        <v>15</v>
      </c>
      <c r="H211" s="13">
        <f>(C211-VLOOKUP(F211,Riders!$A$2:$C$3501,2,FALSE))/365</f>
        <v>30.75068493150685</v>
      </c>
      <c r="I211" s="30">
        <v>1</v>
      </c>
      <c r="J211" s="111">
        <f t="shared" si="10"/>
        <v>2.3807523148148147E-3</v>
      </c>
      <c r="K211">
        <v>14.287000000000001</v>
      </c>
      <c r="L211">
        <v>8.6519999999999992</v>
      </c>
      <c r="M211">
        <v>8.0799999999999983</v>
      </c>
      <c r="N211">
        <v>7.9370000000000047</v>
      </c>
      <c r="O211">
        <v>7.8979999999999961</v>
      </c>
      <c r="P211">
        <v>8.070999999999998</v>
      </c>
      <c r="Q211">
        <v>8.1980000000000075</v>
      </c>
      <c r="R211">
        <v>8.2569999999999908</v>
      </c>
      <c r="S211">
        <v>8.257000000000005</v>
      </c>
      <c r="T211">
        <v>8.2830000000000155</v>
      </c>
      <c r="U211">
        <v>8.3319999999999794</v>
      </c>
      <c r="V211">
        <v>8.3230000000000075</v>
      </c>
      <c r="W211">
        <v>8.3349999999999795</v>
      </c>
      <c r="X211">
        <v>8.3190000000000168</v>
      </c>
      <c r="Y211">
        <v>8.3460000000000178</v>
      </c>
      <c r="Z211">
        <v>8.3699999999999761</v>
      </c>
      <c r="AA211">
        <v>8.3430000000000177</v>
      </c>
      <c r="AB211">
        <v>8.3649999999999807</v>
      </c>
      <c r="AC211">
        <v>8.3830000000000382</v>
      </c>
      <c r="AD211">
        <v>8.4729999999999848</v>
      </c>
      <c r="AE211">
        <v>8.4739999999999895</v>
      </c>
      <c r="AF211">
        <v>8.511999999999972</v>
      </c>
      <c r="AG211">
        <v>8.5620000000000402</v>
      </c>
      <c r="AH211">
        <v>8.6399999999999864</v>
      </c>
      <c r="AI211" s="7">
        <f t="shared" si="9"/>
        <v>52.504411829049523</v>
      </c>
    </row>
    <row r="212" spans="1:35" x14ac:dyDescent="0.45">
      <c r="A212" s="4" t="s">
        <v>173</v>
      </c>
      <c r="B212" s="4">
        <v>2019</v>
      </c>
      <c r="C212" s="5">
        <v>43526</v>
      </c>
      <c r="D212" s="4" t="s">
        <v>13</v>
      </c>
      <c r="E212" t="s">
        <v>379</v>
      </c>
      <c r="F212" t="s">
        <v>528</v>
      </c>
      <c r="G212" t="s">
        <v>36</v>
      </c>
      <c r="H212" s="13">
        <f>(C212-VLOOKUP(F212,Riders!$A$2:$C$3501,2,FALSE))/365</f>
        <v>28.550684931506851</v>
      </c>
      <c r="I212" s="30">
        <v>2</v>
      </c>
      <c r="J212" s="111">
        <f t="shared" si="10"/>
        <v>2.3833449074074074E-3</v>
      </c>
      <c r="K212">
        <v>14.038</v>
      </c>
      <c r="L212">
        <v>8.7379999999999995</v>
      </c>
      <c r="M212">
        <v>8.3419999999999987</v>
      </c>
      <c r="N212">
        <v>8.2789999999999999</v>
      </c>
      <c r="O212">
        <v>8.3520000000000039</v>
      </c>
      <c r="P212">
        <v>8.3709999999999951</v>
      </c>
      <c r="Q212">
        <v>8.3340000000000103</v>
      </c>
      <c r="R212">
        <v>8.2999999999999972</v>
      </c>
      <c r="S212">
        <v>8.3549999999999898</v>
      </c>
      <c r="T212">
        <v>8.3380000000000223</v>
      </c>
      <c r="U212">
        <v>8.3759999999999764</v>
      </c>
      <c r="V212">
        <v>8.3450000000000131</v>
      </c>
      <c r="W212">
        <v>8.3229999999999933</v>
      </c>
      <c r="X212">
        <v>8.2959999999999923</v>
      </c>
      <c r="Y212">
        <v>8.298000000000016</v>
      </c>
      <c r="Z212">
        <v>8.304000000000002</v>
      </c>
      <c r="AA212">
        <v>8.3170000000000073</v>
      </c>
      <c r="AB212">
        <v>8.2939999999999827</v>
      </c>
      <c r="AC212">
        <v>8.26400000000001</v>
      </c>
      <c r="AD212">
        <v>8.242999999999995</v>
      </c>
      <c r="AE212">
        <v>8.2860000000000298</v>
      </c>
      <c r="AF212">
        <v>8.3109999999999502</v>
      </c>
      <c r="AG212">
        <v>8.3430000000000177</v>
      </c>
      <c r="AH212">
        <v>8.4739999999999895</v>
      </c>
      <c r="AI212" s="7">
        <f t="shared" si="9"/>
        <v>52.447297750108056</v>
      </c>
    </row>
    <row r="213" spans="1:35" x14ac:dyDescent="0.45">
      <c r="A213" s="4" t="s">
        <v>173</v>
      </c>
      <c r="B213" s="4">
        <v>2019</v>
      </c>
      <c r="C213" s="5">
        <v>43526</v>
      </c>
      <c r="D213" s="4" t="s">
        <v>13</v>
      </c>
      <c r="E213" t="s">
        <v>379</v>
      </c>
      <c r="F213" t="s">
        <v>491</v>
      </c>
      <c r="G213" t="s">
        <v>15</v>
      </c>
      <c r="H213" s="13">
        <f>(C213-VLOOKUP(F213,Riders!$A$2:$C$3501,2,FALSE))/365</f>
        <v>22.643835616438356</v>
      </c>
      <c r="I213" s="30">
        <v>3</v>
      </c>
      <c r="J213" s="111">
        <f t="shared" si="10"/>
        <v>2.4035879629629628E-3</v>
      </c>
      <c r="K213">
        <v>13.683</v>
      </c>
      <c r="L213">
        <v>8.5749999999999993</v>
      </c>
      <c r="M213">
        <v>8.2170000000000023</v>
      </c>
      <c r="N213">
        <v>8.1969999999999956</v>
      </c>
      <c r="O213">
        <v>8.2710000000000008</v>
      </c>
      <c r="P213">
        <v>8.2760000000000034</v>
      </c>
      <c r="Q213">
        <v>8.357999999999997</v>
      </c>
      <c r="R213">
        <v>8.3870000000000005</v>
      </c>
      <c r="S213">
        <v>8.4210000000000065</v>
      </c>
      <c r="T213">
        <v>8.387999999999991</v>
      </c>
      <c r="U213">
        <v>8.3950000000000102</v>
      </c>
      <c r="V213">
        <v>8.4110000000000014</v>
      </c>
      <c r="W213">
        <v>8.4500000000000028</v>
      </c>
      <c r="X213">
        <v>8.4499999999999886</v>
      </c>
      <c r="Y213">
        <v>8.4819999999999851</v>
      </c>
      <c r="Z213">
        <v>8.4380000000000166</v>
      </c>
      <c r="AA213">
        <v>8.4639999999999986</v>
      </c>
      <c r="AB213">
        <v>8.4630000000000223</v>
      </c>
      <c r="AC213">
        <v>8.5349999999999682</v>
      </c>
      <c r="AD213">
        <v>8.5180000000000291</v>
      </c>
      <c r="AE213">
        <v>8.5459999999999923</v>
      </c>
      <c r="AF213">
        <v>8.4699999999999704</v>
      </c>
      <c r="AG213">
        <v>8.7010000000000502</v>
      </c>
      <c r="AH213">
        <v>8.5739999999999554</v>
      </c>
      <c r="AI213" s="7">
        <f t="shared" ref="AI213:AI234" si="11">3.6*3000/(SUM(K213:AH213))</f>
        <v>52.005585785139886</v>
      </c>
    </row>
    <row r="214" spans="1:35" x14ac:dyDescent="0.45">
      <c r="A214" s="4" t="s">
        <v>173</v>
      </c>
      <c r="B214" s="4">
        <v>2019</v>
      </c>
      <c r="C214" s="5">
        <v>43526</v>
      </c>
      <c r="D214" s="4" t="s">
        <v>13</v>
      </c>
      <c r="E214" t="s">
        <v>379</v>
      </c>
      <c r="F214" t="s">
        <v>526</v>
      </c>
      <c r="G214" t="s">
        <v>29</v>
      </c>
      <c r="H214" s="13">
        <f>(C214-VLOOKUP(F214,Riders!$A$2:$C$3501,2,FALSE))/365</f>
        <v>29.789041095890411</v>
      </c>
      <c r="I214" s="30">
        <v>4</v>
      </c>
      <c r="J214" s="111">
        <f t="shared" si="10"/>
        <v>2.4121180555555558E-3</v>
      </c>
      <c r="K214">
        <v>13.864000000000001</v>
      </c>
      <c r="L214">
        <v>8.5629999999999988</v>
      </c>
      <c r="M214">
        <v>8.4439999999999991</v>
      </c>
      <c r="N214">
        <v>8.4349999999999987</v>
      </c>
      <c r="O214">
        <v>8.5090000000000003</v>
      </c>
      <c r="P214">
        <v>8.5090000000000003</v>
      </c>
      <c r="Q214">
        <v>8.507000000000005</v>
      </c>
      <c r="R214">
        <v>8.4740000000000038</v>
      </c>
      <c r="S214">
        <v>8.4839999999999947</v>
      </c>
      <c r="T214">
        <v>8.4299999999999926</v>
      </c>
      <c r="U214">
        <v>8.4230000000000018</v>
      </c>
      <c r="V214">
        <v>8.3520000000000039</v>
      </c>
      <c r="W214">
        <v>8.3510000000000133</v>
      </c>
      <c r="X214">
        <v>8.3099999999999739</v>
      </c>
      <c r="Y214">
        <v>8.3220000000000169</v>
      </c>
      <c r="Z214">
        <v>8.3229999999999791</v>
      </c>
      <c r="AA214">
        <v>8.3810000000000002</v>
      </c>
      <c r="AB214">
        <v>8.3499999999999943</v>
      </c>
      <c r="AC214">
        <v>8.4310000000000116</v>
      </c>
      <c r="AD214">
        <v>8.396000000000015</v>
      </c>
      <c r="AE214">
        <v>8.4709999999999752</v>
      </c>
      <c r="AF214">
        <v>8.546999999999997</v>
      </c>
      <c r="AG214">
        <v>8.7110000000000412</v>
      </c>
      <c r="AH214">
        <v>8.8199999999999932</v>
      </c>
      <c r="AI214" s="7">
        <f t="shared" si="11"/>
        <v>51.821675855417524</v>
      </c>
    </row>
    <row r="215" spans="1:35" x14ac:dyDescent="0.45">
      <c r="A215" s="4" t="s">
        <v>173</v>
      </c>
      <c r="B215" s="4">
        <v>2019</v>
      </c>
      <c r="C215" s="5">
        <v>43526</v>
      </c>
      <c r="D215" s="4" t="s">
        <v>13</v>
      </c>
      <c r="E215" t="s">
        <v>379</v>
      </c>
      <c r="F215" t="s">
        <v>416</v>
      </c>
      <c r="G215" t="s">
        <v>29</v>
      </c>
      <c r="H215" s="13">
        <f>(C215-VLOOKUP(F215,Riders!$A$2:$C$3501,2,FALSE))/365</f>
        <v>21.336986301369862</v>
      </c>
      <c r="I215" s="30">
        <v>5</v>
      </c>
      <c r="J215" s="111">
        <f t="shared" si="10"/>
        <v>2.4222337962962965E-3</v>
      </c>
      <c r="K215">
        <v>14.089</v>
      </c>
      <c r="L215">
        <v>8.6279999999999983</v>
      </c>
      <c r="M215">
        <v>8.2330000000000005</v>
      </c>
      <c r="N215">
        <v>8.2789999999999999</v>
      </c>
      <c r="O215">
        <v>8.3490000000000038</v>
      </c>
      <c r="P215">
        <v>8.3709999999999951</v>
      </c>
      <c r="Q215">
        <v>8.3610000000000042</v>
      </c>
      <c r="R215">
        <v>8.382000000000005</v>
      </c>
      <c r="S215">
        <v>8.3839999999999861</v>
      </c>
      <c r="T215">
        <v>8.4170000000000016</v>
      </c>
      <c r="U215">
        <v>8.4150000000000063</v>
      </c>
      <c r="V215">
        <v>8.4359999999999928</v>
      </c>
      <c r="W215">
        <v>8.4510000000000076</v>
      </c>
      <c r="X215">
        <v>8.5160000000000053</v>
      </c>
      <c r="Y215">
        <v>8.4909999999999854</v>
      </c>
      <c r="Z215">
        <v>8.4660000000000082</v>
      </c>
      <c r="AA215">
        <v>8.453000000000003</v>
      </c>
      <c r="AB215">
        <v>8.4910000000000139</v>
      </c>
      <c r="AC215">
        <v>8.5169999999999959</v>
      </c>
      <c r="AD215">
        <v>8.5759999999999934</v>
      </c>
      <c r="AE215">
        <v>8.5900000000000034</v>
      </c>
      <c r="AF215">
        <v>8.7870000000000061</v>
      </c>
      <c r="AG215">
        <v>8.7530000000000143</v>
      </c>
      <c r="AH215">
        <v>8.8459999999999752</v>
      </c>
      <c r="AI215" s="7">
        <f t="shared" si="11"/>
        <v>51.605258002398685</v>
      </c>
    </row>
    <row r="216" spans="1:35" x14ac:dyDescent="0.45">
      <c r="A216" s="29" t="s">
        <v>173</v>
      </c>
      <c r="B216" s="29">
        <v>2019</v>
      </c>
      <c r="C216" s="52">
        <v>43526</v>
      </c>
      <c r="D216" s="29" t="s">
        <v>13</v>
      </c>
      <c r="E216" t="s">
        <v>379</v>
      </c>
      <c r="F216" t="s">
        <v>524</v>
      </c>
      <c r="G216" t="s">
        <v>27</v>
      </c>
      <c r="H216" s="13">
        <f>(C216-VLOOKUP(F216,Riders!$A$2:$C$3501,2,FALSE))/365</f>
        <v>27.701369863013699</v>
      </c>
      <c r="I216" s="30">
        <v>6</v>
      </c>
      <c r="J216" s="111">
        <f t="shared" si="10"/>
        <v>2.4405555555555556E-3</v>
      </c>
      <c r="K216">
        <v>14.227</v>
      </c>
      <c r="L216">
        <v>8.661999999999999</v>
      </c>
      <c r="M216">
        <v>8.2910000000000004</v>
      </c>
      <c r="N216">
        <v>8.286999999999999</v>
      </c>
      <c r="O216">
        <v>8.3659999999999997</v>
      </c>
      <c r="P216">
        <v>8.392000000000003</v>
      </c>
      <c r="Q216">
        <v>8.3770000000000024</v>
      </c>
      <c r="R216">
        <v>8.3100000000000023</v>
      </c>
      <c r="S216">
        <v>8.3859999999999957</v>
      </c>
      <c r="T216">
        <v>8.3429999999999893</v>
      </c>
      <c r="U216">
        <v>8.3770000000000238</v>
      </c>
      <c r="V216">
        <v>8.3729999999999762</v>
      </c>
      <c r="W216">
        <v>8.437000000000026</v>
      </c>
      <c r="X216">
        <v>8.421999999999997</v>
      </c>
      <c r="Y216">
        <v>8.4989999999999526</v>
      </c>
      <c r="Z216">
        <v>8.4800000000000182</v>
      </c>
      <c r="AA216">
        <v>8.6210000000000093</v>
      </c>
      <c r="AB216">
        <v>8.6150000000000091</v>
      </c>
      <c r="AC216">
        <v>8.7360000000000184</v>
      </c>
      <c r="AD216">
        <v>8.8029999999999688</v>
      </c>
      <c r="AE216">
        <v>8.9000000000000341</v>
      </c>
      <c r="AF216">
        <v>8.9859999999999616</v>
      </c>
      <c r="AG216">
        <v>8.9990000000000236</v>
      </c>
      <c r="AH216">
        <v>8.9749999999999943</v>
      </c>
      <c r="AI216" s="7">
        <f t="shared" si="11"/>
        <v>51.217846574095148</v>
      </c>
    </row>
    <row r="217" spans="1:35" x14ac:dyDescent="0.45">
      <c r="A217" s="29" t="s">
        <v>173</v>
      </c>
      <c r="B217" s="29">
        <v>2019</v>
      </c>
      <c r="C217" s="52">
        <v>43526</v>
      </c>
      <c r="D217" s="29" t="s">
        <v>13</v>
      </c>
      <c r="E217" t="s">
        <v>379</v>
      </c>
      <c r="F217" t="s">
        <v>459</v>
      </c>
      <c r="G217" t="s">
        <v>15</v>
      </c>
      <c r="H217" s="13">
        <f>(C217-VLOOKUP(F217,Riders!$A$2:$C$3501,2,FALSE))/365</f>
        <v>20.293150684931508</v>
      </c>
      <c r="I217" s="30">
        <v>7</v>
      </c>
      <c r="J217" s="111">
        <f t="shared" si="10"/>
        <v>2.4450462962962963E-3</v>
      </c>
      <c r="K217">
        <v>13.856</v>
      </c>
      <c r="L217">
        <v>8.766</v>
      </c>
      <c r="M217">
        <v>8.3889999999999993</v>
      </c>
      <c r="N217">
        <v>8.2600000000000016</v>
      </c>
      <c r="O217">
        <v>8.2669999999999959</v>
      </c>
      <c r="P217">
        <v>8.2900000000000063</v>
      </c>
      <c r="Q217">
        <v>8.3569999999999993</v>
      </c>
      <c r="R217">
        <v>8.3850000000000051</v>
      </c>
      <c r="S217">
        <v>8.4269999999999925</v>
      </c>
      <c r="T217">
        <v>8.4479999999999933</v>
      </c>
      <c r="U217">
        <v>8.5240000000000151</v>
      </c>
      <c r="V217">
        <v>8.5579999999999927</v>
      </c>
      <c r="W217">
        <v>8.5550000000000068</v>
      </c>
      <c r="X217">
        <v>8.5629999999999882</v>
      </c>
      <c r="Y217">
        <v>8.6270000000000238</v>
      </c>
      <c r="Z217">
        <v>8.5829999999999984</v>
      </c>
      <c r="AA217">
        <v>8.5169999999999675</v>
      </c>
      <c r="AB217">
        <v>8.6090000000000373</v>
      </c>
      <c r="AC217">
        <v>8.7299999999999613</v>
      </c>
      <c r="AD217">
        <v>8.7790000000000248</v>
      </c>
      <c r="AE217">
        <v>8.8889999999999816</v>
      </c>
      <c r="AF217">
        <v>8.8880000000000052</v>
      </c>
      <c r="AG217">
        <v>9.007000000000005</v>
      </c>
      <c r="AH217">
        <v>8.9780000000000086</v>
      </c>
      <c r="AI217" s="7">
        <f t="shared" si="11"/>
        <v>51.123776342945867</v>
      </c>
    </row>
    <row r="218" spans="1:35" x14ac:dyDescent="0.45">
      <c r="A218" s="29" t="s">
        <v>173</v>
      </c>
      <c r="B218" s="29">
        <v>2019</v>
      </c>
      <c r="C218" s="52">
        <v>43526</v>
      </c>
      <c r="D218" s="29" t="s">
        <v>13</v>
      </c>
      <c r="E218" t="s">
        <v>379</v>
      </c>
      <c r="F218" t="s">
        <v>522</v>
      </c>
      <c r="G218" t="s">
        <v>25</v>
      </c>
      <c r="H218" s="13">
        <f>(C218-VLOOKUP(F218,Riders!$A$2:$C$3501,2,FALSE))/365</f>
        <v>20.756164383561643</v>
      </c>
      <c r="I218" s="30">
        <v>8</v>
      </c>
      <c r="J218" s="111">
        <f t="shared" si="10"/>
        <v>2.4785763888888891E-3</v>
      </c>
      <c r="K218">
        <v>14.282</v>
      </c>
      <c r="L218">
        <v>8.8389999999999986</v>
      </c>
      <c r="M218">
        <v>8.4220000000000006</v>
      </c>
      <c r="N218">
        <v>8.3260000000000005</v>
      </c>
      <c r="O218">
        <v>8.3689999999999998</v>
      </c>
      <c r="P218">
        <v>8.4059999999999988</v>
      </c>
      <c r="Q218">
        <v>8.4790000000000063</v>
      </c>
      <c r="R218">
        <v>8.5349999999999966</v>
      </c>
      <c r="S218">
        <v>8.5889999999999986</v>
      </c>
      <c r="T218">
        <v>8.570999999999998</v>
      </c>
      <c r="U218">
        <v>8.6189999999999998</v>
      </c>
      <c r="V218">
        <v>8.6210000000000093</v>
      </c>
      <c r="W218">
        <v>8.6419999999999959</v>
      </c>
      <c r="X218">
        <v>8.6290000000000049</v>
      </c>
      <c r="Y218">
        <v>8.6979999999999791</v>
      </c>
      <c r="Z218">
        <v>8.7350000000000136</v>
      </c>
      <c r="AA218">
        <v>8.768999999999977</v>
      </c>
      <c r="AB218">
        <v>8.785000000000025</v>
      </c>
      <c r="AC218">
        <v>8.842000000000013</v>
      </c>
      <c r="AD218">
        <v>8.8969999999999914</v>
      </c>
      <c r="AE218">
        <v>8.9660000000000082</v>
      </c>
      <c r="AF218">
        <v>8.9709999999999752</v>
      </c>
      <c r="AG218">
        <v>9.0620000000000118</v>
      </c>
      <c r="AH218">
        <v>9.0950000000000273</v>
      </c>
      <c r="AI218" s="7">
        <f t="shared" si="11"/>
        <v>50.43217572811453</v>
      </c>
    </row>
    <row r="219" spans="1:35" x14ac:dyDescent="0.45">
      <c r="A219" s="29" t="s">
        <v>173</v>
      </c>
      <c r="B219" s="29">
        <v>2019</v>
      </c>
      <c r="C219" s="52">
        <v>43526</v>
      </c>
      <c r="D219" s="29" t="s">
        <v>13</v>
      </c>
      <c r="E219" t="s">
        <v>379</v>
      </c>
      <c r="F219" t="s">
        <v>562</v>
      </c>
      <c r="G219" t="s">
        <v>47</v>
      </c>
      <c r="H219" s="13">
        <f>(C219-VLOOKUP(F219,Riders!$A$2:$C$3501,2,FALSE))/365</f>
        <v>21.413698630136988</v>
      </c>
      <c r="I219" s="30">
        <v>9</v>
      </c>
      <c r="J219" s="111">
        <f t="shared" si="10"/>
        <v>2.4957754629629631E-3</v>
      </c>
      <c r="K219">
        <v>13.29</v>
      </c>
      <c r="L219">
        <v>8.2390000000000008</v>
      </c>
      <c r="M219">
        <v>8.0509999999999984</v>
      </c>
      <c r="N219">
        <v>8.1529999999999987</v>
      </c>
      <c r="O219">
        <v>8.2000000000000028</v>
      </c>
      <c r="P219">
        <v>8.338000000000001</v>
      </c>
      <c r="Q219">
        <v>8.4200000000000017</v>
      </c>
      <c r="R219">
        <v>8.4489999999999981</v>
      </c>
      <c r="S219">
        <v>8.5049999999999955</v>
      </c>
      <c r="T219">
        <v>8.6430000000000149</v>
      </c>
      <c r="U219">
        <v>8.6589999999999918</v>
      </c>
      <c r="V219">
        <v>8.6809999999999974</v>
      </c>
      <c r="W219">
        <v>8.7999999999999972</v>
      </c>
      <c r="X219">
        <v>8.8390000000000128</v>
      </c>
      <c r="Y219">
        <v>8.9009999999999962</v>
      </c>
      <c r="Z219">
        <v>8.9550000000000125</v>
      </c>
      <c r="AA219">
        <v>9.1479999999999677</v>
      </c>
      <c r="AB219">
        <v>9.1980000000000075</v>
      </c>
      <c r="AC219">
        <v>9.2079999999999984</v>
      </c>
      <c r="AD219">
        <v>9.2630000000000052</v>
      </c>
      <c r="AE219">
        <v>9.2480000000000189</v>
      </c>
      <c r="AF219">
        <v>9.379999999999967</v>
      </c>
      <c r="AG219">
        <v>9.4630000000000223</v>
      </c>
      <c r="AH219">
        <v>9.6040000000000134</v>
      </c>
      <c r="AI219" s="7">
        <f t="shared" si="11"/>
        <v>50.084633756115657</v>
      </c>
    </row>
    <row r="220" spans="1:35" x14ac:dyDescent="0.45">
      <c r="A220" s="29" t="s">
        <v>173</v>
      </c>
      <c r="B220" s="29">
        <v>2019</v>
      </c>
      <c r="C220" s="52">
        <v>43526</v>
      </c>
      <c r="D220" s="29" t="s">
        <v>13</v>
      </c>
      <c r="E220" t="s">
        <v>379</v>
      </c>
      <c r="F220" t="s">
        <v>561</v>
      </c>
      <c r="G220" t="s">
        <v>25</v>
      </c>
      <c r="H220" s="13">
        <f>(C220-VLOOKUP(F220,Riders!$A$2:$C$3501,2,FALSE))/365</f>
        <v>22.32054794520548</v>
      </c>
      <c r="I220" s="30">
        <v>10</v>
      </c>
      <c r="J220" s="111">
        <f t="shared" si="10"/>
        <v>2.5065162037037039E-3</v>
      </c>
      <c r="K220">
        <v>14.279</v>
      </c>
      <c r="L220">
        <v>8.6649999999999991</v>
      </c>
      <c r="M220">
        <v>8.1810000000000009</v>
      </c>
      <c r="N220">
        <v>8.1409999999999982</v>
      </c>
      <c r="O220">
        <v>8.2340000000000018</v>
      </c>
      <c r="P220">
        <v>8.3639999999999972</v>
      </c>
      <c r="Q220">
        <v>8.4340000000000046</v>
      </c>
      <c r="R220">
        <v>8.5200000000000102</v>
      </c>
      <c r="S220">
        <v>8.5719999999999885</v>
      </c>
      <c r="T220">
        <v>8.7019999999999982</v>
      </c>
      <c r="U220">
        <v>8.7049999999999983</v>
      </c>
      <c r="V220">
        <v>8.7349999999999994</v>
      </c>
      <c r="W220">
        <v>8.7810000000000059</v>
      </c>
      <c r="X220">
        <v>8.8240000000000123</v>
      </c>
      <c r="Y220">
        <v>8.8389999999999844</v>
      </c>
      <c r="Z220">
        <v>9.0169999999999959</v>
      </c>
      <c r="AA220">
        <v>8.9730000000000132</v>
      </c>
      <c r="AB220">
        <v>9.0709999999999695</v>
      </c>
      <c r="AC220">
        <v>9.113000000000028</v>
      </c>
      <c r="AD220">
        <v>9.2130000000000223</v>
      </c>
      <c r="AE220">
        <v>9.2659999999999627</v>
      </c>
      <c r="AF220">
        <v>9.4050000000000011</v>
      </c>
      <c r="AG220">
        <v>9.2930000000000064</v>
      </c>
      <c r="AH220">
        <v>9.2360000000000184</v>
      </c>
      <c r="AI220" s="7">
        <f t="shared" si="11"/>
        <v>49.870014730124716</v>
      </c>
    </row>
    <row r="221" spans="1:35" x14ac:dyDescent="0.45">
      <c r="A221" s="29" t="s">
        <v>173</v>
      </c>
      <c r="B221" s="29">
        <v>2019</v>
      </c>
      <c r="C221" s="52">
        <v>43526</v>
      </c>
      <c r="D221" s="29" t="s">
        <v>13</v>
      </c>
      <c r="E221" t="s">
        <v>379</v>
      </c>
      <c r="F221" t="s">
        <v>305</v>
      </c>
      <c r="G221" t="s">
        <v>172</v>
      </c>
      <c r="H221" s="13">
        <f>(C221-VLOOKUP(F221,Riders!$A$2:$C$3501,2,FALSE))/365</f>
        <v>34.608219178082194</v>
      </c>
      <c r="I221" s="30">
        <v>11</v>
      </c>
      <c r="J221" s="111">
        <f t="shared" si="10"/>
        <v>2.5135416666666665E-3</v>
      </c>
      <c r="K221">
        <v>15.047000000000001</v>
      </c>
      <c r="L221">
        <v>8.5019999999999989</v>
      </c>
      <c r="M221">
        <v>8.3170000000000002</v>
      </c>
      <c r="N221">
        <v>8.1510000000000034</v>
      </c>
      <c r="O221">
        <v>8.279999999999994</v>
      </c>
      <c r="P221">
        <v>8.3490000000000038</v>
      </c>
      <c r="Q221">
        <v>8.51400000000001</v>
      </c>
      <c r="R221">
        <v>8.5489999999999924</v>
      </c>
      <c r="S221">
        <v>8.6650000000000063</v>
      </c>
      <c r="T221">
        <v>8.6899999999999835</v>
      </c>
      <c r="U221">
        <v>8.7610000000000099</v>
      </c>
      <c r="V221">
        <v>8.7459999999999951</v>
      </c>
      <c r="W221">
        <v>8.7950000000000017</v>
      </c>
      <c r="X221">
        <v>8.7759999999999962</v>
      </c>
      <c r="Y221">
        <v>8.8790000000000191</v>
      </c>
      <c r="Z221">
        <v>8.8829999999999814</v>
      </c>
      <c r="AA221">
        <v>8.9350000000000023</v>
      </c>
      <c r="AB221">
        <v>8.9209999999999923</v>
      </c>
      <c r="AC221">
        <v>9.2779999999999632</v>
      </c>
      <c r="AD221">
        <v>9.1010000000000559</v>
      </c>
      <c r="AE221">
        <v>9.2159999999999798</v>
      </c>
      <c r="AF221">
        <v>9.2160000000000082</v>
      </c>
      <c r="AG221">
        <v>9.3040000000000305</v>
      </c>
      <c r="AH221">
        <v>9.2949999999999591</v>
      </c>
      <c r="AI221" s="7">
        <f t="shared" si="11"/>
        <v>49.730625777041034</v>
      </c>
    </row>
    <row r="222" spans="1:35" x14ac:dyDescent="0.45">
      <c r="A222" s="29" t="s">
        <v>173</v>
      </c>
      <c r="B222" s="29">
        <v>2019</v>
      </c>
      <c r="C222" s="52">
        <v>43526</v>
      </c>
      <c r="D222" s="29" t="s">
        <v>13</v>
      </c>
      <c r="E222" t="s">
        <v>379</v>
      </c>
      <c r="F222" t="s">
        <v>529</v>
      </c>
      <c r="G222" t="s">
        <v>53</v>
      </c>
      <c r="H222" s="13">
        <f>(C222-VLOOKUP(F222,Riders!$A$2:$C$3501,2,FALSE))/365</f>
        <v>36.643835616438359</v>
      </c>
      <c r="I222" s="30">
        <v>12</v>
      </c>
      <c r="J222" s="111">
        <f t="shared" si="10"/>
        <v>2.5154861111111111E-3</v>
      </c>
      <c r="K222">
        <v>13.843999999999999</v>
      </c>
      <c r="L222">
        <v>8.8250000000000011</v>
      </c>
      <c r="M222">
        <v>8.495000000000001</v>
      </c>
      <c r="N222">
        <v>8.3509999999999991</v>
      </c>
      <c r="O222">
        <v>8.3629999999999995</v>
      </c>
      <c r="P222">
        <v>8.4230000000000018</v>
      </c>
      <c r="Q222">
        <v>8.5480000000000018</v>
      </c>
      <c r="R222">
        <v>8.5969999999999942</v>
      </c>
      <c r="S222">
        <v>8.6989999999999981</v>
      </c>
      <c r="T222">
        <v>8.7590000000000003</v>
      </c>
      <c r="U222">
        <v>8.8310000000000031</v>
      </c>
      <c r="V222">
        <v>8.8750000000000142</v>
      </c>
      <c r="W222">
        <v>8.9129999999999825</v>
      </c>
      <c r="X222">
        <v>8.9299999999999784</v>
      </c>
      <c r="Y222">
        <v>8.9230000000000302</v>
      </c>
      <c r="Z222">
        <v>8.9409999999999741</v>
      </c>
      <c r="AA222">
        <v>8.9940000000000282</v>
      </c>
      <c r="AB222">
        <v>9.0349999999999966</v>
      </c>
      <c r="AC222">
        <v>9.0919999999999845</v>
      </c>
      <c r="AD222">
        <v>9.1280000000000143</v>
      </c>
      <c r="AE222">
        <v>9.1710000000000207</v>
      </c>
      <c r="AF222">
        <v>9.1619999999999777</v>
      </c>
      <c r="AG222">
        <v>9.210000000000008</v>
      </c>
      <c r="AH222">
        <v>9.228999999999985</v>
      </c>
      <c r="AI222" s="7">
        <f t="shared" si="11"/>
        <v>49.692184523645196</v>
      </c>
    </row>
    <row r="223" spans="1:35" x14ac:dyDescent="0.45">
      <c r="A223" s="29" t="s">
        <v>173</v>
      </c>
      <c r="B223" s="29">
        <v>2019</v>
      </c>
      <c r="C223" s="52">
        <v>43526</v>
      </c>
      <c r="D223" s="29" t="s">
        <v>13</v>
      </c>
      <c r="E223" t="s">
        <v>379</v>
      </c>
      <c r="F223" t="s">
        <v>541</v>
      </c>
      <c r="G223" t="s">
        <v>156</v>
      </c>
      <c r="H223" s="13" t="e">
        <f>(C223-VLOOKUP(F223,Riders!$A$2:$C$3501,2,FALSE))/365</f>
        <v>#N/A</v>
      </c>
      <c r="I223" s="30">
        <v>13</v>
      </c>
      <c r="J223" s="111">
        <f t="shared" si="10"/>
        <v>2.5232986111111111E-3</v>
      </c>
      <c r="K223">
        <v>14.47</v>
      </c>
      <c r="L223">
        <v>8.7640000000000011</v>
      </c>
      <c r="M223">
        <v>8.3569999999999993</v>
      </c>
      <c r="N223">
        <v>8.3539999999999992</v>
      </c>
      <c r="O223">
        <v>8.357999999999997</v>
      </c>
      <c r="P223">
        <v>8.4540000000000006</v>
      </c>
      <c r="Q223">
        <v>8.4510000000000005</v>
      </c>
      <c r="R223">
        <v>8.4960000000000093</v>
      </c>
      <c r="S223">
        <v>8.512999999999991</v>
      </c>
      <c r="T223">
        <v>8.5580000000000069</v>
      </c>
      <c r="U223">
        <v>8.6180000000000092</v>
      </c>
      <c r="V223">
        <v>8.6419999999999959</v>
      </c>
      <c r="W223">
        <v>8.70799999999997</v>
      </c>
      <c r="X223">
        <v>8.8100000000000165</v>
      </c>
      <c r="Y223">
        <v>8.9080000000000155</v>
      </c>
      <c r="Z223">
        <v>9.0560000000000116</v>
      </c>
      <c r="AA223">
        <v>9.1339999999999577</v>
      </c>
      <c r="AB223">
        <v>9.2340000000000373</v>
      </c>
      <c r="AC223">
        <v>9.2809999999999491</v>
      </c>
      <c r="AD223">
        <v>9.3410000000000082</v>
      </c>
      <c r="AE223">
        <v>9.3710000000000093</v>
      </c>
      <c r="AF223">
        <v>9.4819999999999993</v>
      </c>
      <c r="AG223">
        <v>9.2870000000000346</v>
      </c>
      <c r="AH223">
        <v>9.3659999999999854</v>
      </c>
      <c r="AI223" s="7">
        <f t="shared" si="11"/>
        <v>49.538330283056517</v>
      </c>
    </row>
    <row r="224" spans="1:35" x14ac:dyDescent="0.45">
      <c r="A224" s="29" t="s">
        <v>173</v>
      </c>
      <c r="B224" s="29">
        <v>2019</v>
      </c>
      <c r="C224" s="52">
        <v>43526</v>
      </c>
      <c r="D224" s="29" t="s">
        <v>13</v>
      </c>
      <c r="E224" t="s">
        <v>379</v>
      </c>
      <c r="F224" t="s">
        <v>574</v>
      </c>
      <c r="G224" t="s">
        <v>17</v>
      </c>
      <c r="H224" s="13">
        <f>(C224-VLOOKUP(F224,Riders!$A$2:$C$3501,2,FALSE))/365</f>
        <v>19.112328767123287</v>
      </c>
      <c r="I224" s="30">
        <v>14</v>
      </c>
      <c r="J224" s="111">
        <f t="shared" si="10"/>
        <v>2.5289699074074073E-3</v>
      </c>
      <c r="K224">
        <v>13.978</v>
      </c>
      <c r="L224">
        <v>8.9500000000000011</v>
      </c>
      <c r="M224">
        <v>8.5380000000000003</v>
      </c>
      <c r="N224">
        <v>8.3879999999999981</v>
      </c>
      <c r="O224">
        <v>8.4560000000000031</v>
      </c>
      <c r="P224">
        <v>8.5159999999999982</v>
      </c>
      <c r="Q224">
        <v>8.5730000000000004</v>
      </c>
      <c r="R224">
        <v>8.6849999999999881</v>
      </c>
      <c r="S224">
        <v>8.7530000000000001</v>
      </c>
      <c r="T224">
        <v>8.7980000000000018</v>
      </c>
      <c r="U224">
        <v>8.8359999999999985</v>
      </c>
      <c r="V224">
        <v>8.9180000000000064</v>
      </c>
      <c r="W224">
        <v>8.9449999999999932</v>
      </c>
      <c r="X224">
        <v>9.0520000000000067</v>
      </c>
      <c r="Y224">
        <v>9.1049999999999898</v>
      </c>
      <c r="Z224">
        <v>9.2090000000000032</v>
      </c>
      <c r="AA224">
        <v>9.1990000000000123</v>
      </c>
      <c r="AB224">
        <v>9.2990000000000066</v>
      </c>
      <c r="AC224">
        <v>9.1069999999999709</v>
      </c>
      <c r="AD224">
        <v>9.0040000000000191</v>
      </c>
      <c r="AE224">
        <v>8.945999999999998</v>
      </c>
      <c r="AF224">
        <v>9.0640000000000214</v>
      </c>
      <c r="AG224">
        <v>9.0619999999999834</v>
      </c>
      <c r="AH224">
        <v>9.1219999999999857</v>
      </c>
      <c r="AI224" s="7">
        <f t="shared" si="11"/>
        <v>49.427238985277093</v>
      </c>
    </row>
    <row r="225" spans="1:35" x14ac:dyDescent="0.45">
      <c r="A225" s="29" t="s">
        <v>173</v>
      </c>
      <c r="B225" s="29">
        <v>2019</v>
      </c>
      <c r="C225" s="52">
        <v>43526</v>
      </c>
      <c r="D225" s="29" t="s">
        <v>13</v>
      </c>
      <c r="E225" t="s">
        <v>379</v>
      </c>
      <c r="F225" t="s">
        <v>557</v>
      </c>
      <c r="G225" t="s">
        <v>53</v>
      </c>
      <c r="H225" s="13">
        <f>(C225-VLOOKUP(F225,Riders!$A$2:$C$3501,2,FALSE))/365</f>
        <v>30.652054794520549</v>
      </c>
      <c r="I225" s="30">
        <v>15</v>
      </c>
      <c r="J225" s="111">
        <f t="shared" si="10"/>
        <v>2.5349305555555555E-3</v>
      </c>
      <c r="K225">
        <v>14.164999999999999</v>
      </c>
      <c r="L225">
        <v>8.5060000000000002</v>
      </c>
      <c r="M225">
        <v>8.1720000000000006</v>
      </c>
      <c r="N225">
        <v>8.2159999999999975</v>
      </c>
      <c r="O225">
        <v>8.3850000000000051</v>
      </c>
      <c r="P225">
        <v>8.5129999999999981</v>
      </c>
      <c r="Q225">
        <v>8.5839999999999961</v>
      </c>
      <c r="R225">
        <v>8.6269999999999953</v>
      </c>
      <c r="S225">
        <v>8.671999999999997</v>
      </c>
      <c r="T225">
        <v>8.7400000000000091</v>
      </c>
      <c r="U225">
        <v>8.8659999999999997</v>
      </c>
      <c r="V225">
        <v>8.9339999999999975</v>
      </c>
      <c r="W225">
        <v>9.0679999999999978</v>
      </c>
      <c r="X225">
        <v>9.1199999999999903</v>
      </c>
      <c r="Y225">
        <v>9.1310000000000002</v>
      </c>
      <c r="Z225">
        <v>9.1560000000000343</v>
      </c>
      <c r="AA225">
        <v>9.3059999999999832</v>
      </c>
      <c r="AB225">
        <v>9.3229999999999791</v>
      </c>
      <c r="AC225">
        <v>9.3830000000000382</v>
      </c>
      <c r="AD225">
        <v>9.3569999999999709</v>
      </c>
      <c r="AE225">
        <v>9.5099999999999909</v>
      </c>
      <c r="AF225">
        <v>9.1960000000000264</v>
      </c>
      <c r="AG225">
        <v>9.0100000000000193</v>
      </c>
      <c r="AH225">
        <v>9.0779999999999745</v>
      </c>
      <c r="AI225" s="7">
        <f t="shared" si="11"/>
        <v>49.31101553296989</v>
      </c>
    </row>
    <row r="226" spans="1:35" x14ac:dyDescent="0.45">
      <c r="A226" s="29" t="s">
        <v>173</v>
      </c>
      <c r="B226" s="29">
        <v>2019</v>
      </c>
      <c r="C226" s="52">
        <v>43526</v>
      </c>
      <c r="D226" s="29" t="s">
        <v>13</v>
      </c>
      <c r="E226" t="s">
        <v>379</v>
      </c>
      <c r="F226" t="s">
        <v>293</v>
      </c>
      <c r="G226" t="s">
        <v>172</v>
      </c>
      <c r="H226" s="13">
        <f>(C226-VLOOKUP(F226,Riders!$A$2:$C$3501,2,FALSE))/365</f>
        <v>19.67945205479452</v>
      </c>
      <c r="I226" s="30">
        <v>16</v>
      </c>
      <c r="J226" s="111">
        <f t="shared" si="10"/>
        <v>2.5548958333333335E-3</v>
      </c>
      <c r="K226">
        <v>14.427</v>
      </c>
      <c r="L226">
        <v>8.8120000000000012</v>
      </c>
      <c r="M226">
        <v>8.4149999999999991</v>
      </c>
      <c r="N226">
        <v>8.3169999999999966</v>
      </c>
      <c r="O226">
        <v>8.2860000000000014</v>
      </c>
      <c r="P226">
        <v>8.3719999999999999</v>
      </c>
      <c r="Q226">
        <v>8.4750000000000014</v>
      </c>
      <c r="R226">
        <v>8.6219999999999999</v>
      </c>
      <c r="S226">
        <v>8.6810000000000116</v>
      </c>
      <c r="T226">
        <v>8.8459999999999894</v>
      </c>
      <c r="U226">
        <v>8.8169999999999789</v>
      </c>
      <c r="V226">
        <v>8.8980000000000388</v>
      </c>
      <c r="W226">
        <v>8.9509999999999934</v>
      </c>
      <c r="X226">
        <v>9.0229999999999819</v>
      </c>
      <c r="Y226">
        <v>9.0750000000000313</v>
      </c>
      <c r="Z226">
        <v>9.1519999999999868</v>
      </c>
      <c r="AA226">
        <v>9.3059999999999832</v>
      </c>
      <c r="AB226">
        <v>9.4259999999999877</v>
      </c>
      <c r="AC226">
        <v>9.410000000000025</v>
      </c>
      <c r="AD226">
        <v>9.4759999999999991</v>
      </c>
      <c r="AE226">
        <v>9.4979999999999905</v>
      </c>
      <c r="AF226">
        <v>9.5450000000000159</v>
      </c>
      <c r="AG226">
        <v>9.5109999999999673</v>
      </c>
      <c r="AH226">
        <v>9.4020000000000437</v>
      </c>
      <c r="AI226" s="7">
        <f t="shared" si="11"/>
        <v>48.925673747298887</v>
      </c>
    </row>
    <row r="227" spans="1:35" x14ac:dyDescent="0.45">
      <c r="A227" s="29" t="s">
        <v>173</v>
      </c>
      <c r="B227" s="29">
        <v>2019</v>
      </c>
      <c r="C227" s="52">
        <v>43526</v>
      </c>
      <c r="D227" s="29" t="s">
        <v>13</v>
      </c>
      <c r="E227" t="s">
        <v>379</v>
      </c>
      <c r="F227" t="s">
        <v>542</v>
      </c>
      <c r="G227" t="s">
        <v>156</v>
      </c>
      <c r="H227" s="13">
        <f>(C227-VLOOKUP(F227,Riders!$A$2:$C$3501,2,FALSE))/365</f>
        <v>29.873972602739727</v>
      </c>
      <c r="I227" s="30">
        <v>17</v>
      </c>
      <c r="J227" s="111">
        <f t="shared" si="10"/>
        <v>2.5581828703703704E-3</v>
      </c>
      <c r="K227">
        <v>14.231999999999999</v>
      </c>
      <c r="L227">
        <v>8.8500000000000014</v>
      </c>
      <c r="M227">
        <v>8.4160000000000004</v>
      </c>
      <c r="N227">
        <v>8.3420000000000023</v>
      </c>
      <c r="O227">
        <v>8.3389999999999986</v>
      </c>
      <c r="P227">
        <v>8.5060000000000002</v>
      </c>
      <c r="Q227">
        <v>8.5849999999999937</v>
      </c>
      <c r="R227">
        <v>8.7070000000000078</v>
      </c>
      <c r="S227">
        <v>8.7389999999999901</v>
      </c>
      <c r="T227">
        <v>8.9170000000000016</v>
      </c>
      <c r="U227">
        <v>8.9220000000000255</v>
      </c>
      <c r="V227">
        <v>9.0199999999999818</v>
      </c>
      <c r="W227">
        <v>9.0470000000000113</v>
      </c>
      <c r="X227">
        <v>9.1249999999999716</v>
      </c>
      <c r="Y227">
        <v>9.1800000000000068</v>
      </c>
      <c r="Z227">
        <v>9.2809999999999775</v>
      </c>
      <c r="AA227">
        <v>9.29200000000003</v>
      </c>
      <c r="AB227">
        <v>9.36099999999999</v>
      </c>
      <c r="AC227">
        <v>9.4159999999999968</v>
      </c>
      <c r="AD227">
        <v>9.438999999999993</v>
      </c>
      <c r="AE227">
        <v>9.3500000000000227</v>
      </c>
      <c r="AF227">
        <v>9.339999999999975</v>
      </c>
      <c r="AG227">
        <v>9.2510000000000616</v>
      </c>
      <c r="AH227">
        <v>9.3699999999999761</v>
      </c>
      <c r="AI227" s="7">
        <f t="shared" si="11"/>
        <v>48.862808616141919</v>
      </c>
    </row>
    <row r="228" spans="1:35" x14ac:dyDescent="0.45">
      <c r="A228" s="29" t="s">
        <v>173</v>
      </c>
      <c r="B228" s="29">
        <v>2019</v>
      </c>
      <c r="C228" s="52">
        <v>43526</v>
      </c>
      <c r="D228" s="29" t="s">
        <v>13</v>
      </c>
      <c r="E228" t="s">
        <v>379</v>
      </c>
      <c r="F228" t="s">
        <v>571</v>
      </c>
      <c r="G228" t="s">
        <v>38</v>
      </c>
      <c r="H228" s="13">
        <f>(C228-VLOOKUP(F228,Riders!$A$2:$C$3501,2,FALSE))/365</f>
        <v>21.449315068493149</v>
      </c>
      <c r="I228" s="30">
        <v>18</v>
      </c>
      <c r="J228" s="111">
        <f t="shared" si="10"/>
        <v>2.5592129629629632E-3</v>
      </c>
      <c r="K228">
        <v>13.805</v>
      </c>
      <c r="L228">
        <v>9.0530000000000008</v>
      </c>
      <c r="M228">
        <v>8.7959999999999994</v>
      </c>
      <c r="N228">
        <v>8.8919999999999995</v>
      </c>
      <c r="O228">
        <v>8.8290000000000006</v>
      </c>
      <c r="P228">
        <v>8.8999999999999986</v>
      </c>
      <c r="Q228">
        <v>8.9450000000000003</v>
      </c>
      <c r="R228">
        <v>9.0800000000000125</v>
      </c>
      <c r="S228">
        <v>9.1260000000000048</v>
      </c>
      <c r="T228">
        <v>9.1859999999999786</v>
      </c>
      <c r="U228">
        <v>9.1450000000000102</v>
      </c>
      <c r="V228">
        <v>9.2000000000000171</v>
      </c>
      <c r="W228">
        <v>9.1999999999999886</v>
      </c>
      <c r="X228">
        <v>9.289999999999992</v>
      </c>
      <c r="Y228">
        <v>9.4300000000000068</v>
      </c>
      <c r="Z228">
        <v>9.0180000000000007</v>
      </c>
      <c r="AA228">
        <v>8.7099999999999795</v>
      </c>
      <c r="AB228">
        <v>8.7830000000000155</v>
      </c>
      <c r="AC228">
        <v>8.8429999999999893</v>
      </c>
      <c r="AD228">
        <v>8.8689999999999998</v>
      </c>
      <c r="AE228">
        <v>8.9120000000000061</v>
      </c>
      <c r="AF228">
        <v>8.9899999999999807</v>
      </c>
      <c r="AG228">
        <v>9.0570000000000164</v>
      </c>
      <c r="AH228">
        <v>9.0570000000000164</v>
      </c>
      <c r="AI228" s="7">
        <f t="shared" si="11"/>
        <v>48.843141156677937</v>
      </c>
    </row>
    <row r="229" spans="1:35" x14ac:dyDescent="0.45">
      <c r="A229" s="29" t="s">
        <v>173</v>
      </c>
      <c r="B229" s="29">
        <v>2019</v>
      </c>
      <c r="C229" s="52">
        <v>43526</v>
      </c>
      <c r="D229" s="29" t="s">
        <v>13</v>
      </c>
      <c r="E229" t="s">
        <v>379</v>
      </c>
      <c r="F229" t="s">
        <v>423</v>
      </c>
      <c r="G229" t="s">
        <v>17</v>
      </c>
      <c r="H229" s="13">
        <f>(C229-VLOOKUP(F229,Riders!$A$2:$C$3501,2,FALSE))/365</f>
        <v>21.282191780821918</v>
      </c>
      <c r="I229" s="30">
        <v>19</v>
      </c>
      <c r="J229" s="111">
        <f t="shared" si="10"/>
        <v>2.577326388888889E-3</v>
      </c>
      <c r="K229">
        <v>13.759</v>
      </c>
      <c r="L229">
        <v>9.0360000000000014</v>
      </c>
      <c r="M229">
        <v>8.657</v>
      </c>
      <c r="N229">
        <v>8.6309999999999967</v>
      </c>
      <c r="O229">
        <v>8.7250000000000014</v>
      </c>
      <c r="P229">
        <v>8.6910000000000025</v>
      </c>
      <c r="Q229">
        <v>8.7530000000000072</v>
      </c>
      <c r="R229">
        <v>8.7349999999999852</v>
      </c>
      <c r="S229">
        <v>8.8140000000000072</v>
      </c>
      <c r="T229">
        <v>8.8430000000000035</v>
      </c>
      <c r="U229">
        <v>8.8960000000000008</v>
      </c>
      <c r="V229">
        <v>8.8829999999999956</v>
      </c>
      <c r="W229">
        <v>8.9429999999999836</v>
      </c>
      <c r="X229">
        <v>8.9989999999999952</v>
      </c>
      <c r="Y229">
        <v>9.1590000000000487</v>
      </c>
      <c r="Z229">
        <v>9.1749999999999829</v>
      </c>
      <c r="AA229">
        <v>9.3180000000000121</v>
      </c>
      <c r="AB229">
        <v>9.342000000000013</v>
      </c>
      <c r="AC229">
        <v>9.4459999999999411</v>
      </c>
      <c r="AD229">
        <v>9.5570000000000448</v>
      </c>
      <c r="AE229">
        <v>9.5699999999999648</v>
      </c>
      <c r="AF229">
        <v>9.6050000000000182</v>
      </c>
      <c r="AG229">
        <v>9.6119999999999948</v>
      </c>
      <c r="AH229">
        <v>9.5320000000000107</v>
      </c>
      <c r="AI229" s="7">
        <f t="shared" si="11"/>
        <v>48.499872014226625</v>
      </c>
    </row>
    <row r="230" spans="1:35" x14ac:dyDescent="0.45">
      <c r="A230" s="29" t="s">
        <v>173</v>
      </c>
      <c r="B230" s="29">
        <v>2019</v>
      </c>
      <c r="C230" s="52">
        <v>43526</v>
      </c>
      <c r="D230" s="29" t="s">
        <v>13</v>
      </c>
      <c r="E230" t="s">
        <v>379</v>
      </c>
      <c r="F230" t="s">
        <v>348</v>
      </c>
      <c r="G230" t="s">
        <v>65</v>
      </c>
      <c r="H230" s="13">
        <f>(C230-VLOOKUP(F230,Riders!$A$2:$C$3501,2,FALSE))/365</f>
        <v>26.002739726027396</v>
      </c>
      <c r="I230" s="30">
        <v>20</v>
      </c>
      <c r="J230" s="111">
        <f t="shared" si="10"/>
        <v>2.6461921296296298E-3</v>
      </c>
      <c r="K230">
        <v>14.58</v>
      </c>
      <c r="L230">
        <v>8.9150000000000009</v>
      </c>
      <c r="M230">
        <v>8.5179999999999971</v>
      </c>
      <c r="N230">
        <v>8.6300000000000026</v>
      </c>
      <c r="O230">
        <v>8.625</v>
      </c>
      <c r="P230">
        <v>8.7079999999999984</v>
      </c>
      <c r="Q230">
        <v>8.8220000000000027</v>
      </c>
      <c r="R230">
        <v>8.9789999999999992</v>
      </c>
      <c r="S230">
        <v>9.0919999999999987</v>
      </c>
      <c r="T230">
        <v>9.2760000000000105</v>
      </c>
      <c r="U230">
        <v>9.4009999999999962</v>
      </c>
      <c r="V230">
        <v>9.4699999999999989</v>
      </c>
      <c r="W230">
        <v>9.5190000000000055</v>
      </c>
      <c r="X230">
        <v>9.6039999999999708</v>
      </c>
      <c r="Y230">
        <v>9.6800000000000068</v>
      </c>
      <c r="Z230">
        <v>9.7420000000000186</v>
      </c>
      <c r="AA230">
        <v>9.8220000000000027</v>
      </c>
      <c r="AB230">
        <v>9.8559999999999945</v>
      </c>
      <c r="AC230">
        <v>9.5640000000000214</v>
      </c>
      <c r="AD230">
        <v>9.5319999999999823</v>
      </c>
      <c r="AE230">
        <v>9.5579999999999927</v>
      </c>
      <c r="AF230">
        <v>9.6639999999999873</v>
      </c>
      <c r="AG230">
        <v>9.5710000000000264</v>
      </c>
      <c r="AH230">
        <v>9.5030000000000143</v>
      </c>
      <c r="AI230" s="7">
        <f t="shared" si="11"/>
        <v>47.237688677388448</v>
      </c>
    </row>
    <row r="231" spans="1:35" x14ac:dyDescent="0.45">
      <c r="A231" s="29" t="s">
        <v>173</v>
      </c>
      <c r="B231" s="29">
        <v>2019</v>
      </c>
      <c r="C231" s="52">
        <v>43526</v>
      </c>
      <c r="D231" s="29" t="s">
        <v>13</v>
      </c>
      <c r="E231" t="s">
        <v>205</v>
      </c>
      <c r="F231" t="s">
        <v>528</v>
      </c>
      <c r="G231" t="s">
        <v>36</v>
      </c>
      <c r="H231" s="130">
        <f>(C231-VLOOKUP(F231,Riders!$A$2:$C$3501,2,FALSE))/365</f>
        <v>28.550684931506851</v>
      </c>
      <c r="I231" s="30">
        <v>1</v>
      </c>
      <c r="J231" s="111">
        <f t="shared" si="10"/>
        <v>2.3839236111111114E-3</v>
      </c>
      <c r="K231">
        <v>13.829000000000001</v>
      </c>
      <c r="L231">
        <v>8.5389999999999979</v>
      </c>
      <c r="M231">
        <v>8.2149999999999999</v>
      </c>
      <c r="N231">
        <v>8.1810000000000045</v>
      </c>
      <c r="O231">
        <v>8.3109999999999999</v>
      </c>
      <c r="P231">
        <v>8.3689999999999998</v>
      </c>
      <c r="Q231">
        <v>8.4740000000000038</v>
      </c>
      <c r="R231">
        <v>8.4879999999999995</v>
      </c>
      <c r="S231">
        <v>8.4710000000000036</v>
      </c>
      <c r="T231">
        <v>8.4359999999999786</v>
      </c>
      <c r="U231">
        <v>8.4080000000000013</v>
      </c>
      <c r="V231">
        <v>8.3530000000000229</v>
      </c>
      <c r="W231">
        <v>8.3419999999999987</v>
      </c>
      <c r="X231">
        <v>8.3599999999999852</v>
      </c>
      <c r="Y231">
        <v>8.4210000000000065</v>
      </c>
      <c r="Z231">
        <v>8.4219999999999686</v>
      </c>
      <c r="AA231">
        <v>8.3790000000000191</v>
      </c>
      <c r="AB231">
        <v>8.2990000000000066</v>
      </c>
      <c r="AC231">
        <v>8.2749999999999773</v>
      </c>
      <c r="AD231">
        <v>8.26400000000001</v>
      </c>
      <c r="AE231">
        <v>8.2699999999999818</v>
      </c>
      <c r="AF231">
        <v>8.2070000000000505</v>
      </c>
      <c r="AG231">
        <v>8.2609999999999957</v>
      </c>
      <c r="AH231">
        <v>8.3970000000000198</v>
      </c>
      <c r="AI231" s="7">
        <f t="shared" si="11"/>
        <v>52.434566031140299</v>
      </c>
    </row>
    <row r="232" spans="1:35" x14ac:dyDescent="0.45">
      <c r="A232" s="29" t="s">
        <v>173</v>
      </c>
      <c r="B232" s="29">
        <v>2019</v>
      </c>
      <c r="C232" s="52">
        <v>43526</v>
      </c>
      <c r="D232" s="29" t="s">
        <v>13</v>
      </c>
      <c r="E232" t="s">
        <v>205</v>
      </c>
      <c r="F232" t="s">
        <v>501</v>
      </c>
      <c r="G232" t="s">
        <v>15</v>
      </c>
      <c r="H232" s="130">
        <f>(C232-VLOOKUP(F232,Riders!$A$2:$C$3501,2,FALSE))/365</f>
        <v>30.75068493150685</v>
      </c>
      <c r="I232" s="30">
        <v>2</v>
      </c>
      <c r="J232" s="111">
        <f t="shared" si="10"/>
        <v>2.4217939814814814E-3</v>
      </c>
      <c r="K232">
        <v>14.516999999999999</v>
      </c>
      <c r="L232">
        <v>8.8790000000000013</v>
      </c>
      <c r="M232">
        <v>8.3490000000000002</v>
      </c>
      <c r="N232">
        <v>8.2189999999999976</v>
      </c>
      <c r="O232">
        <v>8.1769999999999996</v>
      </c>
      <c r="P232">
        <v>8.2259999999999991</v>
      </c>
      <c r="Q232">
        <v>8.2020000000000053</v>
      </c>
      <c r="R232">
        <v>8.2890000000000015</v>
      </c>
      <c r="S232">
        <v>8.2630000000000052</v>
      </c>
      <c r="T232">
        <v>8.2949999999999875</v>
      </c>
      <c r="U232">
        <v>8.3429999999999893</v>
      </c>
      <c r="V232">
        <v>8.3720000000000283</v>
      </c>
      <c r="W232">
        <v>8.4219999999999828</v>
      </c>
      <c r="X232">
        <v>8.4269999999999925</v>
      </c>
      <c r="Y232">
        <v>8.4639999999999986</v>
      </c>
      <c r="Z232">
        <v>8.5160000000000196</v>
      </c>
      <c r="AA232">
        <v>8.589999999999975</v>
      </c>
      <c r="AB232">
        <v>8.6059999999999945</v>
      </c>
      <c r="AC232">
        <v>8.5970000000000368</v>
      </c>
      <c r="AD232">
        <v>8.6489999999999441</v>
      </c>
      <c r="AE232">
        <v>8.6710000000000207</v>
      </c>
      <c r="AF232">
        <v>8.6630000000000109</v>
      </c>
      <c r="AG232">
        <v>8.7210000000000036</v>
      </c>
      <c r="AH232">
        <v>8.7860000000000014</v>
      </c>
      <c r="AI232" s="7">
        <f t="shared" si="11"/>
        <v>51.61462988009157</v>
      </c>
    </row>
    <row r="233" spans="1:35" x14ac:dyDescent="0.45">
      <c r="A233" s="29" t="s">
        <v>173</v>
      </c>
      <c r="B233" s="29">
        <v>2019</v>
      </c>
      <c r="C233" s="52">
        <v>43526</v>
      </c>
      <c r="D233" s="29" t="s">
        <v>13</v>
      </c>
      <c r="E233" t="s">
        <v>206</v>
      </c>
      <c r="F233" t="s">
        <v>491</v>
      </c>
      <c r="G233" t="s">
        <v>15</v>
      </c>
      <c r="H233" s="130">
        <f>(C233-VLOOKUP(F233,Riders!$A$2:$C$3501,2,FALSE))/365</f>
        <v>22.643835616438356</v>
      </c>
      <c r="I233" s="30">
        <v>3</v>
      </c>
      <c r="J233" s="111">
        <f t="shared" si="10"/>
        <v>2.4244560185185181E-3</v>
      </c>
      <c r="K233">
        <v>13.644</v>
      </c>
      <c r="L233">
        <v>8.8800000000000008</v>
      </c>
      <c r="M233">
        <v>8.4420000000000002</v>
      </c>
      <c r="N233">
        <v>8.3070000000000022</v>
      </c>
      <c r="O233">
        <v>8.2079999999999984</v>
      </c>
      <c r="P233">
        <v>8.2340000000000018</v>
      </c>
      <c r="Q233">
        <v>8.2659999999999982</v>
      </c>
      <c r="R233">
        <v>8.3780000000000072</v>
      </c>
      <c r="S233">
        <v>8.3970000000000056</v>
      </c>
      <c r="T233">
        <v>8.4689999999999799</v>
      </c>
      <c r="U233">
        <v>8.4180000000000206</v>
      </c>
      <c r="V233">
        <v>8.4829999999999757</v>
      </c>
      <c r="W233">
        <v>8.4650000000000318</v>
      </c>
      <c r="X233">
        <v>8.4869999999999948</v>
      </c>
      <c r="Y233">
        <v>8.4589999999999606</v>
      </c>
      <c r="Z233">
        <v>8.5680000000000405</v>
      </c>
      <c r="AA233">
        <v>8.5769999999999698</v>
      </c>
      <c r="AB233">
        <v>8.6610000000000298</v>
      </c>
      <c r="AC233">
        <v>8.6260000000000048</v>
      </c>
      <c r="AD233">
        <v>8.7199999999999989</v>
      </c>
      <c r="AE233">
        <v>8.6779999999999688</v>
      </c>
      <c r="AF233">
        <v>8.6980000000000359</v>
      </c>
      <c r="AG233">
        <v>8.6670000000000016</v>
      </c>
      <c r="AH233">
        <v>8.7409999999999286</v>
      </c>
      <c r="AI233" s="7">
        <f t="shared" si="11"/>
        <v>51.557957350111955</v>
      </c>
    </row>
    <row r="234" spans="1:35" x14ac:dyDescent="0.45">
      <c r="A234" s="29" t="s">
        <v>173</v>
      </c>
      <c r="B234" s="29">
        <v>2019</v>
      </c>
      <c r="C234" s="52">
        <v>43526</v>
      </c>
      <c r="D234" s="29" t="s">
        <v>13</v>
      </c>
      <c r="E234" t="s">
        <v>206</v>
      </c>
      <c r="F234" t="s">
        <v>526</v>
      </c>
      <c r="G234" t="s">
        <v>29</v>
      </c>
      <c r="H234" s="130">
        <f>(C234-VLOOKUP(F234,Riders!$A$2:$C$3501,2,FALSE))/365</f>
        <v>29.789041095890411</v>
      </c>
      <c r="I234" s="30">
        <v>4</v>
      </c>
      <c r="J234" s="111">
        <f t="shared" si="10"/>
        <v>2.4790277777777775E-3</v>
      </c>
      <c r="K234">
        <v>13.893000000000001</v>
      </c>
      <c r="L234">
        <v>8.588000000000001</v>
      </c>
      <c r="M234">
        <v>8.3919999999999995</v>
      </c>
      <c r="N234">
        <v>8.3989999999999974</v>
      </c>
      <c r="O234">
        <v>8.5090000000000003</v>
      </c>
      <c r="P234">
        <v>8.5590000000000046</v>
      </c>
      <c r="Q234">
        <v>8.5949999999999989</v>
      </c>
      <c r="R234">
        <v>8.5699999999999932</v>
      </c>
      <c r="S234">
        <v>8.5820000000000078</v>
      </c>
      <c r="T234">
        <v>8.5109999999999957</v>
      </c>
      <c r="U234">
        <v>8.5550000000000068</v>
      </c>
      <c r="V234">
        <v>8.6049999999999898</v>
      </c>
      <c r="W234">
        <v>8.7060000000000031</v>
      </c>
      <c r="X234">
        <v>8.6780000000000115</v>
      </c>
      <c r="Y234">
        <v>8.7659999999999769</v>
      </c>
      <c r="Z234">
        <v>8.8170000000000357</v>
      </c>
      <c r="AA234">
        <v>8.9429999999999836</v>
      </c>
      <c r="AB234">
        <v>8.8659999999999854</v>
      </c>
      <c r="AC234">
        <v>8.9200000000000159</v>
      </c>
      <c r="AD234">
        <v>8.8509999999999707</v>
      </c>
      <c r="AE234">
        <v>8.9510000000000502</v>
      </c>
      <c r="AF234">
        <v>8.9179999999999495</v>
      </c>
      <c r="AG234">
        <v>8.9990000000000236</v>
      </c>
      <c r="AH234">
        <v>9.0149999999999864</v>
      </c>
      <c r="AI234" s="7">
        <f t="shared" si="11"/>
        <v>50.422992884755452</v>
      </c>
    </row>
  </sheetData>
  <autoFilter ref="A1:AI286" xr:uid="{F27FB8AE-5F5E-4FC8-A008-EC43B6E10A6D}">
    <sortState xmlns:xlrd2="http://schemas.microsoft.com/office/spreadsheetml/2017/richdata2" ref="A2:AI234">
      <sortCondition descending="1" ref="C1:C286"/>
    </sortState>
  </autoFilter>
  <sortState xmlns:xlrd2="http://schemas.microsoft.com/office/spreadsheetml/2017/richdata2" ref="K165:AH184">
    <sortCondition ref="AH165:AH184"/>
  </sortState>
  <phoneticPr fontId="2" type="noConversion"/>
  <conditionalFormatting sqref="K2:K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234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3:AI38 AI60:AI75 AI97:AI112 AI134:AI149 AI171:AI18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K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9:G164 E165:E184 A2:G138 E185:G215 G218:G230 F216:F230 A216:G217 A218:E230 I2:J230 A231:J1951">
    <cfRule type="expression" dxfId="151" priority="26">
      <formula>$E2="Q"</formula>
    </cfRule>
    <cfRule type="expression" dxfId="150" priority="27">
      <formula>$E2="G"</formula>
    </cfRule>
    <cfRule type="expression" dxfId="149" priority="28">
      <formula>$E2="B"</formula>
    </cfRule>
  </conditionalFormatting>
  <conditionalFormatting sqref="C139:C164">
    <cfRule type="expression" dxfId="148" priority="19">
      <formula>$E139="F"</formula>
    </cfRule>
    <cfRule type="expression" dxfId="147" priority="20">
      <formula>$E139="Q"</formula>
    </cfRule>
  </conditionalFormatting>
  <conditionalFormatting sqref="A139:B164">
    <cfRule type="expression" dxfId="146" priority="16">
      <formula>$E139="Q"</formula>
    </cfRule>
    <cfRule type="expression" dxfId="145" priority="17">
      <formula>$E139="G"</formula>
    </cfRule>
    <cfRule type="expression" dxfId="144" priority="18">
      <formula>$E139="B"</formula>
    </cfRule>
  </conditionalFormatting>
  <conditionalFormatting sqref="D139:D164">
    <cfRule type="expression" dxfId="143" priority="13">
      <formula>$E139="Q"</formula>
    </cfRule>
    <cfRule type="expression" dxfId="142" priority="14">
      <formula>$E139="G"</formula>
    </cfRule>
    <cfRule type="expression" dxfId="141" priority="15">
      <formula>$E139="B"</formula>
    </cfRule>
  </conditionalFormatting>
  <conditionalFormatting sqref="A165:B188 D165:D188">
    <cfRule type="expression" dxfId="140" priority="11">
      <formula>#REF!="F"</formula>
    </cfRule>
    <cfRule type="expression" dxfId="139" priority="12">
      <formula>#REF!="Q"</formula>
    </cfRule>
  </conditionalFormatting>
  <conditionalFormatting sqref="F166:G184">
    <cfRule type="expression" dxfId="138" priority="1529">
      <formula>$E165="Q"</formula>
    </cfRule>
    <cfRule type="expression" dxfId="137" priority="1530">
      <formula>$E165="G"</formula>
    </cfRule>
    <cfRule type="expression" dxfId="136" priority="1531">
      <formula>$E165="B"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sheetPr codeName="Sheet14"/>
  <dimension ref="A1:D3587"/>
  <sheetViews>
    <sheetView topLeftCell="A2001" workbookViewId="0">
      <selection activeCell="A2001" sqref="A2001"/>
    </sheetView>
  </sheetViews>
  <sheetFormatPr defaultRowHeight="14.25" x14ac:dyDescent="0.45"/>
  <cols>
    <col min="1" max="1" width="35.19921875" bestFit="1" customWidth="1"/>
    <col min="2" max="2" width="11.796875" bestFit="1" customWidth="1"/>
    <col min="3" max="3" width="13.19921875" style="105" bestFit="1" customWidth="1"/>
    <col min="5" max="6" width="10.46484375" bestFit="1" customWidth="1"/>
  </cols>
  <sheetData>
    <row r="1" spans="1:4" x14ac:dyDescent="0.45">
      <c r="A1" t="s">
        <v>211</v>
      </c>
      <c r="B1" t="s">
        <v>623</v>
      </c>
      <c r="C1" s="105" t="s">
        <v>624</v>
      </c>
      <c r="D1" t="s">
        <v>5</v>
      </c>
    </row>
    <row r="2" spans="1:4" x14ac:dyDescent="0.45">
      <c r="A2" t="s">
        <v>16</v>
      </c>
      <c r="B2" s="9">
        <v>36277</v>
      </c>
      <c r="C2">
        <v>10015528367</v>
      </c>
      <c r="D2" t="s">
        <v>17</v>
      </c>
    </row>
    <row r="3" spans="1:4" x14ac:dyDescent="0.45">
      <c r="A3" t="s">
        <v>14</v>
      </c>
      <c r="B3" s="9">
        <v>36532</v>
      </c>
      <c r="C3">
        <v>10015171184</v>
      </c>
      <c r="D3" t="s">
        <v>15</v>
      </c>
    </row>
    <row r="4" spans="1:4" x14ac:dyDescent="0.45">
      <c r="A4" t="s">
        <v>20</v>
      </c>
      <c r="B4" s="9">
        <v>34923</v>
      </c>
      <c r="C4">
        <v>10009040279</v>
      </c>
      <c r="D4" t="s">
        <v>21</v>
      </c>
    </row>
    <row r="5" spans="1:4" x14ac:dyDescent="0.45">
      <c r="A5" t="s">
        <v>33</v>
      </c>
      <c r="B5" s="9">
        <v>34299</v>
      </c>
      <c r="C5">
        <v>10075047668</v>
      </c>
      <c r="D5" t="s">
        <v>27</v>
      </c>
    </row>
    <row r="6" spans="1:4" x14ac:dyDescent="0.45">
      <c r="A6" t="s">
        <v>28</v>
      </c>
      <c r="B6" s="9">
        <v>36525</v>
      </c>
      <c r="C6">
        <v>10015442077</v>
      </c>
      <c r="D6" t="s">
        <v>29</v>
      </c>
    </row>
    <row r="7" spans="1:4" x14ac:dyDescent="0.45">
      <c r="A7" t="s">
        <v>24</v>
      </c>
      <c r="B7" s="9">
        <v>36042</v>
      </c>
      <c r="C7">
        <v>10010171442</v>
      </c>
      <c r="D7" t="s">
        <v>25</v>
      </c>
    </row>
    <row r="8" spans="1:4" x14ac:dyDescent="0.45">
      <c r="A8" t="s">
        <v>34</v>
      </c>
      <c r="B8" s="9">
        <v>31999</v>
      </c>
      <c r="C8">
        <v>10010579448</v>
      </c>
      <c r="D8" t="s">
        <v>19</v>
      </c>
    </row>
    <row r="9" spans="1:4" x14ac:dyDescent="0.45">
      <c r="A9" t="s">
        <v>18</v>
      </c>
      <c r="B9" s="9">
        <v>35944</v>
      </c>
      <c r="C9">
        <v>10010644015</v>
      </c>
      <c r="D9" t="s">
        <v>19</v>
      </c>
    </row>
    <row r="10" spans="1:4" x14ac:dyDescent="0.45">
      <c r="A10" t="s">
        <v>22</v>
      </c>
      <c r="B10" s="9">
        <v>35809</v>
      </c>
      <c r="C10">
        <v>10010169624</v>
      </c>
      <c r="D10" t="s">
        <v>15</v>
      </c>
    </row>
    <row r="11" spans="1:4" x14ac:dyDescent="0.45">
      <c r="A11" t="s">
        <v>23</v>
      </c>
      <c r="B11" s="9">
        <v>35690</v>
      </c>
      <c r="C11">
        <v>10010652196</v>
      </c>
      <c r="D11" t="s">
        <v>15</v>
      </c>
    </row>
    <row r="12" spans="1:4" x14ac:dyDescent="0.45">
      <c r="A12" t="s">
        <v>32</v>
      </c>
      <c r="B12" s="9">
        <v>37467</v>
      </c>
      <c r="C12">
        <v>10066161458</v>
      </c>
      <c r="D12" t="s">
        <v>17</v>
      </c>
    </row>
    <row r="13" spans="1:4" x14ac:dyDescent="0.45">
      <c r="A13" t="s">
        <v>39</v>
      </c>
      <c r="B13" s="9">
        <v>34563</v>
      </c>
      <c r="C13">
        <v>10020981585</v>
      </c>
      <c r="D13" t="s">
        <v>40</v>
      </c>
    </row>
    <row r="14" spans="1:4" x14ac:dyDescent="0.45">
      <c r="A14" t="s">
        <v>30</v>
      </c>
      <c r="B14" s="9">
        <v>35177</v>
      </c>
      <c r="C14">
        <v>10009233370</v>
      </c>
      <c r="D14" t="s">
        <v>31</v>
      </c>
    </row>
    <row r="15" spans="1:4" x14ac:dyDescent="0.45">
      <c r="A15" t="s">
        <v>381</v>
      </c>
      <c r="B15" s="9">
        <v>37612</v>
      </c>
      <c r="C15">
        <v>10058497650</v>
      </c>
      <c r="D15" t="s">
        <v>25</v>
      </c>
    </row>
    <row r="16" spans="1:4" x14ac:dyDescent="0.45">
      <c r="A16" t="s">
        <v>26</v>
      </c>
      <c r="B16" s="9">
        <v>35943</v>
      </c>
      <c r="C16">
        <v>10011157206</v>
      </c>
      <c r="D16" t="s">
        <v>27</v>
      </c>
    </row>
    <row r="17" spans="1:4" x14ac:dyDescent="0.45">
      <c r="A17" t="s">
        <v>52</v>
      </c>
      <c r="B17" s="9">
        <v>35505</v>
      </c>
      <c r="C17">
        <v>10010714137</v>
      </c>
      <c r="D17" t="s">
        <v>53</v>
      </c>
    </row>
    <row r="18" spans="1:4" x14ac:dyDescent="0.45">
      <c r="A18" t="s">
        <v>384</v>
      </c>
      <c r="B18" s="9">
        <v>36413</v>
      </c>
      <c r="C18">
        <v>10014699726</v>
      </c>
      <c r="D18" t="s">
        <v>19</v>
      </c>
    </row>
    <row r="19" spans="1:4" x14ac:dyDescent="0.45">
      <c r="A19" t="s">
        <v>35</v>
      </c>
      <c r="B19" s="9">
        <v>35898</v>
      </c>
      <c r="C19">
        <v>10010775973</v>
      </c>
      <c r="D19" t="s">
        <v>36</v>
      </c>
    </row>
    <row r="20" spans="1:4" x14ac:dyDescent="0.45">
      <c r="A20" t="s">
        <v>77</v>
      </c>
      <c r="B20" s="9">
        <v>33376</v>
      </c>
      <c r="C20">
        <v>10007618524</v>
      </c>
      <c r="D20" t="s">
        <v>19</v>
      </c>
    </row>
    <row r="21" spans="1:4" x14ac:dyDescent="0.45">
      <c r="A21" t="s">
        <v>43</v>
      </c>
      <c r="B21" s="9">
        <v>33933</v>
      </c>
      <c r="C21">
        <v>10006904461</v>
      </c>
      <c r="D21" t="s">
        <v>44</v>
      </c>
    </row>
    <row r="22" spans="1:4" x14ac:dyDescent="0.45">
      <c r="A22" t="s">
        <v>60</v>
      </c>
      <c r="B22" s="9">
        <v>32348</v>
      </c>
      <c r="C22">
        <v>10004616877</v>
      </c>
      <c r="D22" t="s">
        <v>61</v>
      </c>
    </row>
    <row r="23" spans="1:4" x14ac:dyDescent="0.45">
      <c r="A23" t="s">
        <v>100</v>
      </c>
      <c r="B23" s="9">
        <v>34383</v>
      </c>
      <c r="C23">
        <v>10007793326</v>
      </c>
      <c r="D23" t="s">
        <v>47</v>
      </c>
    </row>
    <row r="24" spans="1:4" x14ac:dyDescent="0.45">
      <c r="A24" t="s">
        <v>50</v>
      </c>
      <c r="B24" s="9">
        <v>35349</v>
      </c>
      <c r="C24">
        <v>10009134956</v>
      </c>
      <c r="D24" t="s">
        <v>51</v>
      </c>
    </row>
    <row r="25" spans="1:4" x14ac:dyDescent="0.45">
      <c r="A25" t="s">
        <v>57</v>
      </c>
      <c r="B25" s="9">
        <v>36559</v>
      </c>
      <c r="C25">
        <v>10053771225</v>
      </c>
      <c r="D25" t="s">
        <v>47</v>
      </c>
    </row>
    <row r="26" spans="1:4" x14ac:dyDescent="0.45">
      <c r="A26" t="s">
        <v>103</v>
      </c>
      <c r="B26" s="9">
        <v>30356</v>
      </c>
      <c r="C26">
        <v>10009118990</v>
      </c>
      <c r="D26" t="s">
        <v>36</v>
      </c>
    </row>
    <row r="27" spans="1:4" x14ac:dyDescent="0.45">
      <c r="A27" t="s">
        <v>42</v>
      </c>
      <c r="B27" s="9">
        <v>36136</v>
      </c>
      <c r="C27">
        <v>10020784353</v>
      </c>
      <c r="D27" t="s">
        <v>40</v>
      </c>
    </row>
    <row r="28" spans="1:4" x14ac:dyDescent="0.45">
      <c r="A28" t="s">
        <v>55</v>
      </c>
      <c r="B28" s="9">
        <v>32637</v>
      </c>
      <c r="C28">
        <v>10016235255</v>
      </c>
      <c r="D28" t="s">
        <v>56</v>
      </c>
    </row>
    <row r="29" spans="1:4" x14ac:dyDescent="0.45">
      <c r="A29" t="s">
        <v>41</v>
      </c>
      <c r="B29" s="9">
        <v>34994</v>
      </c>
      <c r="C29">
        <v>10082509796</v>
      </c>
      <c r="D29" t="s">
        <v>27</v>
      </c>
    </row>
    <row r="30" spans="1:4" x14ac:dyDescent="0.45">
      <c r="A30" t="s">
        <v>382</v>
      </c>
      <c r="B30" s="9">
        <v>36954</v>
      </c>
      <c r="C30">
        <v>10036279596</v>
      </c>
      <c r="D30" t="s">
        <v>15</v>
      </c>
    </row>
    <row r="31" spans="1:4" x14ac:dyDescent="0.45">
      <c r="A31" t="s">
        <v>98</v>
      </c>
      <c r="B31" s="9">
        <v>33457</v>
      </c>
      <c r="C31">
        <v>10006669439</v>
      </c>
      <c r="D31" t="s">
        <v>67</v>
      </c>
    </row>
    <row r="32" spans="1:4" x14ac:dyDescent="0.45">
      <c r="A32" t="s">
        <v>2443</v>
      </c>
      <c r="B32" s="9">
        <v>37452</v>
      </c>
      <c r="C32">
        <v>10047417725</v>
      </c>
      <c r="D32" t="s">
        <v>49</v>
      </c>
    </row>
    <row r="33" spans="1:4" x14ac:dyDescent="0.45">
      <c r="A33" t="s">
        <v>58</v>
      </c>
      <c r="B33" s="9">
        <v>35815</v>
      </c>
      <c r="C33">
        <v>10010798003</v>
      </c>
      <c r="D33" t="s">
        <v>59</v>
      </c>
    </row>
    <row r="34" spans="1:4" x14ac:dyDescent="0.45">
      <c r="A34" t="s">
        <v>37</v>
      </c>
      <c r="B34" s="9">
        <v>38455</v>
      </c>
      <c r="C34">
        <v>10129788913</v>
      </c>
      <c r="D34" t="s">
        <v>38</v>
      </c>
    </row>
    <row r="35" spans="1:4" x14ac:dyDescent="0.45">
      <c r="A35" t="s">
        <v>46</v>
      </c>
      <c r="B35" s="9">
        <v>36698</v>
      </c>
      <c r="C35">
        <v>10016111983</v>
      </c>
      <c r="D35" t="s">
        <v>47</v>
      </c>
    </row>
    <row r="36" spans="1:4" x14ac:dyDescent="0.45">
      <c r="A36" t="s">
        <v>113</v>
      </c>
      <c r="B36" s="9">
        <v>37760</v>
      </c>
      <c r="C36">
        <v>10075826193</v>
      </c>
      <c r="D36" t="s">
        <v>31</v>
      </c>
    </row>
    <row r="37" spans="1:4" x14ac:dyDescent="0.45">
      <c r="A37" t="s">
        <v>651</v>
      </c>
      <c r="B37" s="9">
        <v>36916</v>
      </c>
      <c r="C37">
        <v>10021769713</v>
      </c>
      <c r="D37" t="s">
        <v>29</v>
      </c>
    </row>
    <row r="38" spans="1:4" x14ac:dyDescent="0.45">
      <c r="A38" t="s">
        <v>107</v>
      </c>
      <c r="B38" s="9">
        <v>37875</v>
      </c>
      <c r="C38">
        <v>10053232065</v>
      </c>
      <c r="D38" t="s">
        <v>59</v>
      </c>
    </row>
    <row r="39" spans="1:4" x14ac:dyDescent="0.45">
      <c r="A39" t="s">
        <v>85</v>
      </c>
      <c r="B39" s="9">
        <v>37752</v>
      </c>
      <c r="C39">
        <v>10080656490</v>
      </c>
      <c r="D39" t="s">
        <v>21</v>
      </c>
    </row>
    <row r="40" spans="1:4" x14ac:dyDescent="0.45">
      <c r="A40" t="s">
        <v>831</v>
      </c>
      <c r="B40" s="9">
        <v>35985</v>
      </c>
      <c r="C40">
        <v>10010028770</v>
      </c>
      <c r="D40" t="s">
        <v>29</v>
      </c>
    </row>
    <row r="41" spans="1:4" x14ac:dyDescent="0.45">
      <c r="A41" t="s">
        <v>390</v>
      </c>
      <c r="B41" s="9">
        <v>37735</v>
      </c>
      <c r="C41">
        <v>10097290475</v>
      </c>
      <c r="D41" t="s">
        <v>36</v>
      </c>
    </row>
    <row r="42" spans="1:4" x14ac:dyDescent="0.45">
      <c r="A42" t="s">
        <v>99</v>
      </c>
      <c r="B42" s="9">
        <v>35481</v>
      </c>
      <c r="C42">
        <v>10010098589</v>
      </c>
      <c r="D42" t="s">
        <v>47</v>
      </c>
    </row>
    <row r="43" spans="1:4" x14ac:dyDescent="0.45">
      <c r="A43" t="s">
        <v>96</v>
      </c>
      <c r="B43" s="9">
        <v>34352</v>
      </c>
      <c r="C43">
        <v>10009840733</v>
      </c>
      <c r="D43" t="s">
        <v>40</v>
      </c>
    </row>
    <row r="44" spans="1:4" x14ac:dyDescent="0.45">
      <c r="A44" t="s">
        <v>870</v>
      </c>
      <c r="B44" s="9">
        <v>34712</v>
      </c>
      <c r="C44">
        <v>10009008856</v>
      </c>
      <c r="D44" t="s">
        <v>156</v>
      </c>
    </row>
    <row r="45" spans="1:4" x14ac:dyDescent="0.45">
      <c r="A45" t="s">
        <v>871</v>
      </c>
      <c r="B45" s="9">
        <v>37067</v>
      </c>
      <c r="C45">
        <v>10063745855</v>
      </c>
      <c r="D45" t="s">
        <v>36</v>
      </c>
    </row>
    <row r="46" spans="1:4" x14ac:dyDescent="0.45">
      <c r="A46" t="s">
        <v>79</v>
      </c>
      <c r="B46" s="9">
        <v>31909</v>
      </c>
      <c r="C46">
        <v>10004875747</v>
      </c>
      <c r="D46" t="s">
        <v>65</v>
      </c>
    </row>
    <row r="47" spans="1:4" x14ac:dyDescent="0.45">
      <c r="A47" t="s">
        <v>45</v>
      </c>
      <c r="B47" s="9">
        <v>33298</v>
      </c>
      <c r="C47">
        <v>10020982696</v>
      </c>
      <c r="D47" t="s">
        <v>40</v>
      </c>
    </row>
    <row r="48" spans="1:4" x14ac:dyDescent="0.45">
      <c r="A48" t="s">
        <v>54</v>
      </c>
      <c r="B48" s="9">
        <v>35610</v>
      </c>
      <c r="C48">
        <v>10009727767</v>
      </c>
      <c r="D48" t="s">
        <v>44</v>
      </c>
    </row>
    <row r="49" spans="1:4" x14ac:dyDescent="0.45">
      <c r="A49" t="s">
        <v>845</v>
      </c>
      <c r="B49" s="9">
        <v>38032</v>
      </c>
      <c r="C49">
        <v>10119724252</v>
      </c>
      <c r="D49" t="s">
        <v>235</v>
      </c>
    </row>
    <row r="50" spans="1:4" x14ac:dyDescent="0.45">
      <c r="A50" t="s">
        <v>68</v>
      </c>
      <c r="B50" s="9">
        <v>37919</v>
      </c>
      <c r="C50">
        <v>10083968537</v>
      </c>
      <c r="D50" t="s">
        <v>67</v>
      </c>
    </row>
    <row r="51" spans="1:4" x14ac:dyDescent="0.45">
      <c r="A51" t="s">
        <v>681</v>
      </c>
      <c r="B51" s="9">
        <v>36320</v>
      </c>
      <c r="C51">
        <v>10015578382</v>
      </c>
      <c r="D51" t="s">
        <v>36</v>
      </c>
    </row>
    <row r="52" spans="1:4" x14ac:dyDescent="0.45">
      <c r="A52" t="s">
        <v>83</v>
      </c>
      <c r="B52" s="9">
        <v>33871</v>
      </c>
      <c r="C52">
        <v>10045952924</v>
      </c>
      <c r="D52" t="s">
        <v>84</v>
      </c>
    </row>
    <row r="53" spans="1:4" x14ac:dyDescent="0.45">
      <c r="A53" t="s">
        <v>101</v>
      </c>
      <c r="B53" s="9">
        <v>36439</v>
      </c>
      <c r="C53">
        <v>10064452743</v>
      </c>
      <c r="D53" t="s">
        <v>25</v>
      </c>
    </row>
    <row r="54" spans="1:4" x14ac:dyDescent="0.45">
      <c r="A54" t="s">
        <v>66</v>
      </c>
      <c r="B54" s="9">
        <v>37563</v>
      </c>
      <c r="C54">
        <v>10064643309</v>
      </c>
      <c r="D54" t="s">
        <v>67</v>
      </c>
    </row>
    <row r="55" spans="1:4" x14ac:dyDescent="0.45">
      <c r="A55" t="s">
        <v>104</v>
      </c>
      <c r="B55" s="9">
        <v>37715</v>
      </c>
      <c r="C55">
        <v>10096737777</v>
      </c>
      <c r="D55" t="s">
        <v>25</v>
      </c>
    </row>
    <row r="56" spans="1:4" x14ac:dyDescent="0.45">
      <c r="A56" t="s">
        <v>872</v>
      </c>
      <c r="B56" s="9">
        <v>37967</v>
      </c>
      <c r="C56">
        <v>10097392125</v>
      </c>
      <c r="D56" t="s">
        <v>36</v>
      </c>
    </row>
    <row r="57" spans="1:4" x14ac:dyDescent="0.45">
      <c r="A57" t="s">
        <v>64</v>
      </c>
      <c r="B57" s="9">
        <v>36888</v>
      </c>
      <c r="C57">
        <v>10045965957</v>
      </c>
      <c r="D57" t="s">
        <v>65</v>
      </c>
    </row>
    <row r="58" spans="1:4" x14ac:dyDescent="0.45">
      <c r="A58" t="s">
        <v>834</v>
      </c>
      <c r="B58" s="9">
        <v>36697</v>
      </c>
      <c r="C58">
        <v>10056072650</v>
      </c>
      <c r="D58" t="s">
        <v>145</v>
      </c>
    </row>
    <row r="59" spans="1:4" x14ac:dyDescent="0.45">
      <c r="A59" t="s">
        <v>632</v>
      </c>
      <c r="B59" s="9">
        <v>37142</v>
      </c>
      <c r="C59">
        <v>10034884921</v>
      </c>
      <c r="D59" t="s">
        <v>31</v>
      </c>
    </row>
    <row r="60" spans="1:4" x14ac:dyDescent="0.45">
      <c r="A60" t="s">
        <v>116</v>
      </c>
      <c r="B60" s="9">
        <v>33328</v>
      </c>
      <c r="C60">
        <v>10007737146</v>
      </c>
      <c r="D60" t="s">
        <v>21</v>
      </c>
    </row>
    <row r="61" spans="1:4" x14ac:dyDescent="0.45">
      <c r="A61" t="s">
        <v>80</v>
      </c>
      <c r="B61" s="9">
        <v>37299</v>
      </c>
      <c r="C61">
        <v>10081958819</v>
      </c>
      <c r="D61" t="s">
        <v>17</v>
      </c>
    </row>
    <row r="62" spans="1:4" x14ac:dyDescent="0.45">
      <c r="A62" t="s">
        <v>846</v>
      </c>
      <c r="B62" s="9">
        <v>35134</v>
      </c>
      <c r="C62">
        <v>10133175627</v>
      </c>
      <c r="D62" t="s">
        <v>120</v>
      </c>
    </row>
    <row r="63" spans="1:4" x14ac:dyDescent="0.45">
      <c r="A63" t="s">
        <v>75</v>
      </c>
      <c r="B63" s="9">
        <v>36234</v>
      </c>
      <c r="C63">
        <v>10062787474</v>
      </c>
      <c r="D63" t="s">
        <v>38</v>
      </c>
    </row>
    <row r="64" spans="1:4" x14ac:dyDescent="0.45">
      <c r="A64" t="s">
        <v>94</v>
      </c>
      <c r="B64" s="9">
        <v>35737</v>
      </c>
      <c r="C64">
        <v>10010717268</v>
      </c>
      <c r="D64" t="s">
        <v>38</v>
      </c>
    </row>
    <row r="65" spans="1:4" x14ac:dyDescent="0.45">
      <c r="A65" t="s">
        <v>873</v>
      </c>
      <c r="B65" s="9">
        <v>35469</v>
      </c>
      <c r="C65">
        <v>10128740808</v>
      </c>
      <c r="D65" t="s">
        <v>36</v>
      </c>
    </row>
    <row r="66" spans="1:4" x14ac:dyDescent="0.45">
      <c r="A66" t="s">
        <v>874</v>
      </c>
      <c r="B66" s="9">
        <v>34081</v>
      </c>
      <c r="C66">
        <v>10007827375</v>
      </c>
      <c r="D66" t="s">
        <v>156</v>
      </c>
    </row>
    <row r="67" spans="1:4" x14ac:dyDescent="0.45">
      <c r="A67" t="s">
        <v>69</v>
      </c>
      <c r="B67" s="9">
        <v>34221</v>
      </c>
      <c r="C67">
        <v>10053184070</v>
      </c>
      <c r="D67" t="s">
        <v>70</v>
      </c>
    </row>
    <row r="68" spans="1:4" x14ac:dyDescent="0.45">
      <c r="A68" t="s">
        <v>626</v>
      </c>
      <c r="B68" s="9">
        <v>35269</v>
      </c>
      <c r="C68">
        <v>10010914908</v>
      </c>
      <c r="D68" t="s">
        <v>38</v>
      </c>
    </row>
    <row r="69" spans="1:4" x14ac:dyDescent="0.45">
      <c r="A69" t="s">
        <v>875</v>
      </c>
      <c r="B69" s="9">
        <v>28746</v>
      </c>
      <c r="C69">
        <v>10084486980</v>
      </c>
      <c r="D69" t="s">
        <v>36</v>
      </c>
    </row>
    <row r="70" spans="1:4" x14ac:dyDescent="0.45">
      <c r="A70" t="s">
        <v>836</v>
      </c>
      <c r="B70" s="9">
        <v>36875</v>
      </c>
      <c r="C70">
        <v>10050942663</v>
      </c>
      <c r="D70" t="s">
        <v>186</v>
      </c>
    </row>
    <row r="71" spans="1:4" x14ac:dyDescent="0.45">
      <c r="A71" t="s">
        <v>876</v>
      </c>
      <c r="B71" s="9">
        <v>37586</v>
      </c>
      <c r="C71">
        <v>10064643006</v>
      </c>
      <c r="D71" t="s">
        <v>67</v>
      </c>
    </row>
    <row r="72" spans="1:4" x14ac:dyDescent="0.45">
      <c r="A72" t="s">
        <v>877</v>
      </c>
      <c r="B72" s="9">
        <v>37599</v>
      </c>
      <c r="C72">
        <v>10062578118</v>
      </c>
      <c r="D72" t="s">
        <v>3742</v>
      </c>
    </row>
    <row r="73" spans="1:4" x14ac:dyDescent="0.45">
      <c r="A73" t="s">
        <v>878</v>
      </c>
      <c r="B73" s="9">
        <v>37322</v>
      </c>
      <c r="C73">
        <v>10064453955</v>
      </c>
      <c r="D73" t="s">
        <v>19</v>
      </c>
    </row>
    <row r="74" spans="1:4" x14ac:dyDescent="0.45">
      <c r="A74" t="s">
        <v>90</v>
      </c>
      <c r="B74" s="9">
        <v>36053</v>
      </c>
      <c r="C74">
        <v>10053568131</v>
      </c>
      <c r="D74" t="s">
        <v>91</v>
      </c>
    </row>
    <row r="75" spans="1:4" x14ac:dyDescent="0.45">
      <c r="A75" t="s">
        <v>674</v>
      </c>
      <c r="B75" s="9">
        <v>31171</v>
      </c>
      <c r="C75">
        <v>10010664728</v>
      </c>
      <c r="D75" t="s">
        <v>27</v>
      </c>
    </row>
    <row r="76" spans="1:4" x14ac:dyDescent="0.45">
      <c r="A76" t="s">
        <v>387</v>
      </c>
      <c r="B76" s="9">
        <v>36698</v>
      </c>
      <c r="C76">
        <v>10045965149</v>
      </c>
      <c r="D76" t="s">
        <v>65</v>
      </c>
    </row>
    <row r="77" spans="1:4" x14ac:dyDescent="0.45">
      <c r="A77" t="s">
        <v>62</v>
      </c>
      <c r="B77" s="9">
        <v>35656</v>
      </c>
      <c r="C77">
        <v>10015279605</v>
      </c>
      <c r="D77" t="s">
        <v>63</v>
      </c>
    </row>
    <row r="78" spans="1:4" x14ac:dyDescent="0.45">
      <c r="A78" t="s">
        <v>650</v>
      </c>
      <c r="B78" s="9">
        <v>37401</v>
      </c>
      <c r="C78">
        <v>10087566126</v>
      </c>
      <c r="D78" t="s">
        <v>186</v>
      </c>
    </row>
    <row r="79" spans="1:4" x14ac:dyDescent="0.45">
      <c r="A79" t="s">
        <v>847</v>
      </c>
      <c r="B79" s="9">
        <v>36643</v>
      </c>
      <c r="C79">
        <v>10016292748</v>
      </c>
      <c r="D79" t="s">
        <v>848</v>
      </c>
    </row>
    <row r="80" spans="1:4" x14ac:dyDescent="0.45">
      <c r="A80" t="s">
        <v>879</v>
      </c>
      <c r="B80" s="9">
        <v>38306</v>
      </c>
      <c r="C80">
        <v>10131438923</v>
      </c>
      <c r="D80" t="s">
        <v>3743</v>
      </c>
    </row>
    <row r="81" spans="1:4" x14ac:dyDescent="0.45">
      <c r="A81" t="s">
        <v>880</v>
      </c>
      <c r="B81" s="9">
        <v>37903</v>
      </c>
      <c r="C81">
        <v>10056270690</v>
      </c>
      <c r="D81" t="s">
        <v>27</v>
      </c>
    </row>
    <row r="82" spans="1:4" x14ac:dyDescent="0.45">
      <c r="A82" t="s">
        <v>112</v>
      </c>
      <c r="B82" s="9">
        <v>36287</v>
      </c>
      <c r="C82">
        <v>10011100420</v>
      </c>
      <c r="D82" t="s">
        <v>25</v>
      </c>
    </row>
    <row r="83" spans="1:4" x14ac:dyDescent="0.45">
      <c r="A83" t="s">
        <v>881</v>
      </c>
      <c r="B83" s="9">
        <v>36034</v>
      </c>
      <c r="C83">
        <v>10009900145</v>
      </c>
      <c r="D83" t="s">
        <v>19</v>
      </c>
    </row>
    <row r="84" spans="1:4" x14ac:dyDescent="0.45">
      <c r="A84" t="s">
        <v>86</v>
      </c>
      <c r="B84" s="9">
        <v>36775</v>
      </c>
      <c r="C84">
        <v>10016297293</v>
      </c>
      <c r="D84" t="s">
        <v>87</v>
      </c>
    </row>
    <row r="85" spans="1:4" x14ac:dyDescent="0.45">
      <c r="A85" t="s">
        <v>882</v>
      </c>
      <c r="B85" s="9">
        <v>37696</v>
      </c>
      <c r="C85">
        <v>10081162106</v>
      </c>
      <c r="D85" t="s">
        <v>59</v>
      </c>
    </row>
    <row r="86" spans="1:4" x14ac:dyDescent="0.45">
      <c r="A86" t="s">
        <v>852</v>
      </c>
      <c r="B86" s="9">
        <v>34149</v>
      </c>
      <c r="C86">
        <v>10084026333</v>
      </c>
      <c r="D86" t="s">
        <v>70</v>
      </c>
    </row>
    <row r="87" spans="1:4" x14ac:dyDescent="0.45">
      <c r="A87" t="s">
        <v>883</v>
      </c>
      <c r="B87" s="9">
        <v>36824</v>
      </c>
      <c r="C87">
        <v>10029804040</v>
      </c>
      <c r="D87" t="s">
        <v>53</v>
      </c>
    </row>
    <row r="88" spans="1:4" x14ac:dyDescent="0.45">
      <c r="A88" t="s">
        <v>884</v>
      </c>
      <c r="B88" s="9">
        <v>36908</v>
      </c>
      <c r="C88">
        <v>10045989906</v>
      </c>
      <c r="D88" t="s">
        <v>158</v>
      </c>
    </row>
    <row r="89" spans="1:4" x14ac:dyDescent="0.45">
      <c r="A89" t="s">
        <v>885</v>
      </c>
      <c r="B89" s="9">
        <v>37893</v>
      </c>
      <c r="C89">
        <v>10096818512</v>
      </c>
      <c r="D89" t="s">
        <v>278</v>
      </c>
    </row>
    <row r="90" spans="1:4" x14ac:dyDescent="0.45">
      <c r="A90" t="s">
        <v>886</v>
      </c>
      <c r="B90" s="9">
        <v>38005</v>
      </c>
      <c r="C90">
        <v>10127764239</v>
      </c>
      <c r="D90" t="s">
        <v>3744</v>
      </c>
    </row>
    <row r="91" spans="1:4" x14ac:dyDescent="0.45">
      <c r="A91" t="s">
        <v>679</v>
      </c>
      <c r="B91" s="9">
        <v>29708</v>
      </c>
      <c r="C91">
        <v>10059070960</v>
      </c>
      <c r="D91" t="s">
        <v>36</v>
      </c>
    </row>
    <row r="92" spans="1:4" x14ac:dyDescent="0.45">
      <c r="A92" t="s">
        <v>887</v>
      </c>
      <c r="B92" s="9">
        <v>36730</v>
      </c>
      <c r="C92">
        <v>10064645228</v>
      </c>
      <c r="D92" t="s">
        <v>67</v>
      </c>
    </row>
    <row r="93" spans="1:4" x14ac:dyDescent="0.45">
      <c r="A93" t="s">
        <v>688</v>
      </c>
      <c r="B93" s="9">
        <v>37584</v>
      </c>
      <c r="C93">
        <v>10083950450</v>
      </c>
      <c r="D93" t="s">
        <v>36</v>
      </c>
    </row>
    <row r="94" spans="1:4" x14ac:dyDescent="0.45">
      <c r="A94" t="s">
        <v>82</v>
      </c>
      <c r="B94" s="9">
        <v>33852</v>
      </c>
      <c r="C94">
        <v>10007242648</v>
      </c>
      <c r="D94" t="s">
        <v>67</v>
      </c>
    </row>
    <row r="95" spans="1:4" x14ac:dyDescent="0.45">
      <c r="A95" t="s">
        <v>88</v>
      </c>
      <c r="B95" s="9">
        <v>37652</v>
      </c>
      <c r="C95">
        <v>10061978132</v>
      </c>
      <c r="D95" t="s">
        <v>89</v>
      </c>
    </row>
    <row r="96" spans="1:4" x14ac:dyDescent="0.45">
      <c r="A96" t="s">
        <v>92</v>
      </c>
      <c r="B96" s="9">
        <v>36323</v>
      </c>
      <c r="C96">
        <v>10016191708</v>
      </c>
      <c r="D96" t="s">
        <v>89</v>
      </c>
    </row>
    <row r="97" spans="1:4" x14ac:dyDescent="0.45">
      <c r="A97" t="s">
        <v>391</v>
      </c>
      <c r="B97" s="9">
        <v>36222</v>
      </c>
      <c r="C97">
        <v>10023845210</v>
      </c>
      <c r="D97" t="s">
        <v>25</v>
      </c>
    </row>
    <row r="98" spans="1:4" x14ac:dyDescent="0.45">
      <c r="A98" t="s">
        <v>833</v>
      </c>
      <c r="B98" s="9">
        <v>36489</v>
      </c>
      <c r="C98">
        <v>10011163973</v>
      </c>
      <c r="D98" t="s">
        <v>158</v>
      </c>
    </row>
    <row r="99" spans="1:4" x14ac:dyDescent="0.45">
      <c r="A99" t="s">
        <v>888</v>
      </c>
      <c r="B99" s="9">
        <v>37977</v>
      </c>
      <c r="C99">
        <v>10096589146</v>
      </c>
      <c r="D99" t="s">
        <v>36</v>
      </c>
    </row>
    <row r="100" spans="1:4" x14ac:dyDescent="0.45">
      <c r="A100" t="s">
        <v>889</v>
      </c>
      <c r="B100" s="9">
        <v>37669</v>
      </c>
      <c r="C100">
        <v>10124023170</v>
      </c>
      <c r="D100" t="s">
        <v>156</v>
      </c>
    </row>
    <row r="101" spans="1:4" x14ac:dyDescent="0.45">
      <c r="A101" t="s">
        <v>890</v>
      </c>
      <c r="B101" s="9">
        <v>37328</v>
      </c>
      <c r="C101">
        <v>10023297158</v>
      </c>
      <c r="D101" t="s">
        <v>19</v>
      </c>
    </row>
    <row r="102" spans="1:4" x14ac:dyDescent="0.45">
      <c r="A102" t="s">
        <v>400</v>
      </c>
      <c r="B102" s="9">
        <v>36988</v>
      </c>
      <c r="C102">
        <v>10036438840</v>
      </c>
      <c r="D102" t="s">
        <v>15</v>
      </c>
    </row>
    <row r="103" spans="1:4" x14ac:dyDescent="0.45">
      <c r="A103" t="s">
        <v>891</v>
      </c>
      <c r="B103" s="9">
        <v>35114</v>
      </c>
      <c r="C103">
        <v>10140426678</v>
      </c>
      <c r="D103" t="s">
        <v>36</v>
      </c>
    </row>
    <row r="104" spans="1:4" x14ac:dyDescent="0.45">
      <c r="A104" t="s">
        <v>685</v>
      </c>
      <c r="B104" s="9">
        <v>37337</v>
      </c>
      <c r="C104">
        <v>10085002700</v>
      </c>
      <c r="D104" t="s">
        <v>36</v>
      </c>
    </row>
    <row r="105" spans="1:4" x14ac:dyDescent="0.45">
      <c r="A105" t="s">
        <v>157</v>
      </c>
      <c r="B105" s="9">
        <v>35515</v>
      </c>
      <c r="C105">
        <v>10011088393</v>
      </c>
      <c r="D105" t="s">
        <v>158</v>
      </c>
    </row>
    <row r="106" spans="1:4" x14ac:dyDescent="0.45">
      <c r="A106" t="s">
        <v>837</v>
      </c>
      <c r="B106" s="9">
        <v>36977</v>
      </c>
      <c r="C106">
        <v>10119038178</v>
      </c>
      <c r="D106" t="s">
        <v>145</v>
      </c>
    </row>
    <row r="107" spans="1:4" x14ac:dyDescent="0.45">
      <c r="A107" t="s">
        <v>892</v>
      </c>
      <c r="B107" s="9">
        <v>35864</v>
      </c>
      <c r="C107">
        <v>10056608978</v>
      </c>
      <c r="D107" t="s">
        <v>91</v>
      </c>
    </row>
    <row r="108" spans="1:4" x14ac:dyDescent="0.45">
      <c r="A108" t="s">
        <v>893</v>
      </c>
      <c r="B108" s="9">
        <v>37995</v>
      </c>
      <c r="C108">
        <v>10115010961</v>
      </c>
      <c r="D108" t="s">
        <v>36</v>
      </c>
    </row>
    <row r="109" spans="1:4" x14ac:dyDescent="0.45">
      <c r="A109" t="s">
        <v>894</v>
      </c>
      <c r="B109" s="9">
        <v>29450</v>
      </c>
      <c r="C109">
        <v>10055328073</v>
      </c>
      <c r="D109" t="s">
        <v>67</v>
      </c>
    </row>
    <row r="110" spans="1:4" x14ac:dyDescent="0.45">
      <c r="A110" t="s">
        <v>895</v>
      </c>
      <c r="B110" s="9">
        <v>31376</v>
      </c>
      <c r="C110">
        <v>10118905513</v>
      </c>
      <c r="D110" t="s">
        <v>67</v>
      </c>
    </row>
    <row r="111" spans="1:4" x14ac:dyDescent="0.45">
      <c r="A111" t="s">
        <v>896</v>
      </c>
      <c r="B111" s="9">
        <v>37320</v>
      </c>
      <c r="C111">
        <v>10036173102</v>
      </c>
      <c r="D111" t="s">
        <v>15</v>
      </c>
    </row>
    <row r="112" spans="1:4" x14ac:dyDescent="0.45">
      <c r="A112" t="s">
        <v>625</v>
      </c>
      <c r="B112" s="9">
        <v>35504</v>
      </c>
      <c r="C112">
        <v>10010716864</v>
      </c>
      <c r="D112" t="s">
        <v>38</v>
      </c>
    </row>
    <row r="113" spans="1:4" x14ac:dyDescent="0.45">
      <c r="A113" t="s">
        <v>125</v>
      </c>
      <c r="B113" s="9">
        <v>37038</v>
      </c>
      <c r="C113">
        <v>10051091803</v>
      </c>
      <c r="D113" t="s">
        <v>15</v>
      </c>
    </row>
    <row r="114" spans="1:4" x14ac:dyDescent="0.45">
      <c r="A114" t="s">
        <v>897</v>
      </c>
      <c r="B114" s="9">
        <v>37094</v>
      </c>
      <c r="C114">
        <v>10080054686</v>
      </c>
      <c r="D114" t="s">
        <v>65</v>
      </c>
    </row>
    <row r="115" spans="1:4" x14ac:dyDescent="0.45">
      <c r="A115" t="s">
        <v>630</v>
      </c>
      <c r="B115" s="9">
        <v>35440</v>
      </c>
      <c r="C115">
        <v>10010713935</v>
      </c>
      <c r="D115" t="s">
        <v>53</v>
      </c>
    </row>
    <row r="116" spans="1:4" x14ac:dyDescent="0.45">
      <c r="A116" t="s">
        <v>383</v>
      </c>
      <c r="B116" s="9">
        <v>37823</v>
      </c>
      <c r="C116">
        <v>10056177128</v>
      </c>
      <c r="D116" t="s">
        <v>59</v>
      </c>
    </row>
    <row r="117" spans="1:4" x14ac:dyDescent="0.45">
      <c r="A117" t="s">
        <v>133</v>
      </c>
      <c r="B117" s="9">
        <v>33999</v>
      </c>
      <c r="C117">
        <v>10009195883</v>
      </c>
      <c r="D117" t="s">
        <v>25</v>
      </c>
    </row>
    <row r="118" spans="1:4" x14ac:dyDescent="0.45">
      <c r="A118" t="s">
        <v>898</v>
      </c>
      <c r="B118" s="9">
        <v>33764</v>
      </c>
      <c r="C118">
        <v>10136962364</v>
      </c>
      <c r="D118" t="s">
        <v>36</v>
      </c>
    </row>
    <row r="119" spans="1:4" x14ac:dyDescent="0.45">
      <c r="A119" t="s">
        <v>899</v>
      </c>
      <c r="B119" s="9">
        <v>38081</v>
      </c>
      <c r="C119">
        <v>10065055052</v>
      </c>
      <c r="D119" t="s">
        <v>51</v>
      </c>
    </row>
    <row r="120" spans="1:4" x14ac:dyDescent="0.45">
      <c r="A120" t="s">
        <v>81</v>
      </c>
      <c r="B120" s="9">
        <v>37858</v>
      </c>
      <c r="C120">
        <v>10095118786</v>
      </c>
      <c r="D120" t="s">
        <v>38</v>
      </c>
    </row>
    <row r="121" spans="1:4" x14ac:dyDescent="0.45">
      <c r="A121" t="s">
        <v>900</v>
      </c>
      <c r="B121" s="9">
        <v>38013</v>
      </c>
      <c r="C121">
        <v>10136023888</v>
      </c>
      <c r="D121" t="s">
        <v>38</v>
      </c>
    </row>
    <row r="122" spans="1:4" x14ac:dyDescent="0.45">
      <c r="A122" t="s">
        <v>138</v>
      </c>
      <c r="B122" s="9">
        <v>34963</v>
      </c>
      <c r="C122">
        <v>10008167986</v>
      </c>
      <c r="D122" t="s">
        <v>44</v>
      </c>
    </row>
    <row r="123" spans="1:4" x14ac:dyDescent="0.45">
      <c r="A123" t="s">
        <v>901</v>
      </c>
      <c r="B123" s="9">
        <v>37213</v>
      </c>
      <c r="C123">
        <v>10072822227</v>
      </c>
      <c r="D123" t="s">
        <v>3745</v>
      </c>
    </row>
    <row r="124" spans="1:4" x14ac:dyDescent="0.45">
      <c r="A124" t="s">
        <v>902</v>
      </c>
      <c r="B124" s="9">
        <v>35480</v>
      </c>
      <c r="C124">
        <v>10128713021</v>
      </c>
      <c r="D124" t="s">
        <v>36</v>
      </c>
    </row>
    <row r="125" spans="1:4" x14ac:dyDescent="0.45">
      <c r="A125" t="s">
        <v>903</v>
      </c>
      <c r="B125" s="9">
        <v>37987</v>
      </c>
      <c r="C125">
        <v>10065045049</v>
      </c>
      <c r="D125" t="s">
        <v>51</v>
      </c>
    </row>
    <row r="126" spans="1:4" x14ac:dyDescent="0.45">
      <c r="A126" t="s">
        <v>904</v>
      </c>
      <c r="B126" s="9">
        <v>36312</v>
      </c>
      <c r="C126">
        <v>10035376688</v>
      </c>
      <c r="D126" t="s">
        <v>21</v>
      </c>
    </row>
    <row r="127" spans="1:4" x14ac:dyDescent="0.45">
      <c r="A127" t="s">
        <v>849</v>
      </c>
      <c r="B127" s="9">
        <v>34960</v>
      </c>
      <c r="C127">
        <v>10110977983</v>
      </c>
      <c r="D127" t="s">
        <v>51</v>
      </c>
    </row>
    <row r="128" spans="1:4" x14ac:dyDescent="0.45">
      <c r="A128" t="s">
        <v>905</v>
      </c>
      <c r="B128" s="9">
        <v>35298</v>
      </c>
      <c r="C128">
        <v>10009914491</v>
      </c>
      <c r="D128" t="s">
        <v>3746</v>
      </c>
    </row>
    <row r="129" spans="1:4" x14ac:dyDescent="0.45">
      <c r="A129" t="s">
        <v>906</v>
      </c>
      <c r="B129" s="9">
        <v>35978</v>
      </c>
      <c r="C129">
        <v>10010177203</v>
      </c>
      <c r="D129" t="s">
        <v>3745</v>
      </c>
    </row>
    <row r="130" spans="1:4" x14ac:dyDescent="0.45">
      <c r="A130" t="s">
        <v>907</v>
      </c>
      <c r="B130" s="9">
        <v>36802</v>
      </c>
      <c r="C130">
        <v>10110977478</v>
      </c>
      <c r="D130" t="s">
        <v>29</v>
      </c>
    </row>
    <row r="131" spans="1:4" x14ac:dyDescent="0.45">
      <c r="A131" t="s">
        <v>908</v>
      </c>
      <c r="B131" s="9">
        <v>32503</v>
      </c>
      <c r="C131">
        <v>10007257806</v>
      </c>
      <c r="D131" t="s">
        <v>753</v>
      </c>
    </row>
    <row r="132" spans="1:4" x14ac:dyDescent="0.45">
      <c r="A132" t="s">
        <v>417</v>
      </c>
      <c r="B132" s="9">
        <v>36214</v>
      </c>
      <c r="C132">
        <v>10015442279</v>
      </c>
      <c r="D132" t="s">
        <v>29</v>
      </c>
    </row>
    <row r="133" spans="1:4" x14ac:dyDescent="0.45">
      <c r="A133" t="s">
        <v>909</v>
      </c>
      <c r="B133" s="9">
        <v>35596</v>
      </c>
      <c r="C133">
        <v>10126973182</v>
      </c>
      <c r="D133" t="s">
        <v>3747</v>
      </c>
    </row>
    <row r="134" spans="1:4" x14ac:dyDescent="0.45">
      <c r="A134" t="s">
        <v>910</v>
      </c>
      <c r="B134" s="9">
        <v>36979</v>
      </c>
      <c r="C134">
        <v>10016112084</v>
      </c>
      <c r="D134" t="s">
        <v>47</v>
      </c>
    </row>
    <row r="135" spans="1:4" x14ac:dyDescent="0.45">
      <c r="A135" t="s">
        <v>911</v>
      </c>
      <c r="B135" s="9">
        <v>37863</v>
      </c>
      <c r="C135">
        <v>10136024090</v>
      </c>
      <c r="D135" t="s">
        <v>38</v>
      </c>
    </row>
    <row r="136" spans="1:4" x14ac:dyDescent="0.45">
      <c r="A136" t="s">
        <v>598</v>
      </c>
      <c r="B136" s="9">
        <v>37665</v>
      </c>
      <c r="C136">
        <v>10047282935</v>
      </c>
      <c r="D136" t="s">
        <v>49</v>
      </c>
    </row>
    <row r="137" spans="1:4" x14ac:dyDescent="0.45">
      <c r="A137" t="s">
        <v>385</v>
      </c>
      <c r="B137" s="9">
        <v>35613</v>
      </c>
      <c r="C137">
        <v>10010914807</v>
      </c>
      <c r="D137" t="s">
        <v>38</v>
      </c>
    </row>
    <row r="138" spans="1:4" x14ac:dyDescent="0.45">
      <c r="A138" t="s">
        <v>912</v>
      </c>
      <c r="B138" s="9">
        <v>36777</v>
      </c>
      <c r="C138">
        <v>10130236729</v>
      </c>
      <c r="D138" t="s">
        <v>3747</v>
      </c>
    </row>
    <row r="139" spans="1:4" x14ac:dyDescent="0.45">
      <c r="A139" t="s">
        <v>668</v>
      </c>
      <c r="B139" s="9">
        <v>36717</v>
      </c>
      <c r="C139">
        <v>10022169029</v>
      </c>
      <c r="D139" t="s">
        <v>29</v>
      </c>
    </row>
    <row r="140" spans="1:4" x14ac:dyDescent="0.45">
      <c r="A140" t="s">
        <v>913</v>
      </c>
      <c r="B140" s="9">
        <v>33075</v>
      </c>
      <c r="C140">
        <v>10123615669</v>
      </c>
      <c r="D140" t="s">
        <v>29</v>
      </c>
    </row>
    <row r="141" spans="1:4" x14ac:dyDescent="0.45">
      <c r="A141" t="s">
        <v>636</v>
      </c>
      <c r="B141" s="9">
        <v>37899</v>
      </c>
      <c r="C141">
        <v>10064562978</v>
      </c>
      <c r="D141" t="s">
        <v>25</v>
      </c>
    </row>
    <row r="142" spans="1:4" x14ac:dyDescent="0.45">
      <c r="A142" t="s">
        <v>114</v>
      </c>
      <c r="B142" s="9">
        <v>37238</v>
      </c>
      <c r="C142">
        <v>10082764525</v>
      </c>
      <c r="D142" t="s">
        <v>21</v>
      </c>
    </row>
    <row r="143" spans="1:4" x14ac:dyDescent="0.45">
      <c r="A143" t="s">
        <v>914</v>
      </c>
      <c r="B143" s="9">
        <v>37866</v>
      </c>
      <c r="C143">
        <v>10095257721</v>
      </c>
      <c r="D143" t="s">
        <v>753</v>
      </c>
    </row>
    <row r="144" spans="1:4" x14ac:dyDescent="0.45">
      <c r="A144" t="s">
        <v>734</v>
      </c>
      <c r="B144" s="9">
        <v>30580</v>
      </c>
      <c r="C144">
        <v>10002559669</v>
      </c>
      <c r="D144" t="s">
        <v>36</v>
      </c>
    </row>
    <row r="145" spans="1:4" x14ac:dyDescent="0.45">
      <c r="A145" t="s">
        <v>915</v>
      </c>
      <c r="B145" s="9">
        <v>35205</v>
      </c>
      <c r="C145">
        <v>10112266265</v>
      </c>
      <c r="D145" t="s">
        <v>29</v>
      </c>
    </row>
    <row r="146" spans="1:4" x14ac:dyDescent="0.45">
      <c r="A146" t="s">
        <v>916</v>
      </c>
      <c r="B146" s="9">
        <v>37867</v>
      </c>
      <c r="C146">
        <v>10095256004</v>
      </c>
      <c r="D146" t="s">
        <v>753</v>
      </c>
    </row>
    <row r="147" spans="1:4" x14ac:dyDescent="0.45">
      <c r="A147" t="s">
        <v>115</v>
      </c>
      <c r="B147" s="9">
        <v>35649</v>
      </c>
      <c r="C147">
        <v>10094501121</v>
      </c>
      <c r="D147" t="s">
        <v>27</v>
      </c>
    </row>
    <row r="148" spans="1:4" x14ac:dyDescent="0.45">
      <c r="A148" t="s">
        <v>669</v>
      </c>
      <c r="B148" s="9">
        <v>29116</v>
      </c>
      <c r="C148">
        <v>10022075968</v>
      </c>
      <c r="D148" t="s">
        <v>29</v>
      </c>
    </row>
    <row r="149" spans="1:4" x14ac:dyDescent="0.45">
      <c r="A149" t="s">
        <v>392</v>
      </c>
      <c r="B149" s="9">
        <v>36170</v>
      </c>
      <c r="C149">
        <v>10064452844</v>
      </c>
      <c r="D149" t="s">
        <v>25</v>
      </c>
    </row>
    <row r="150" spans="1:4" x14ac:dyDescent="0.45">
      <c r="A150" t="s">
        <v>480</v>
      </c>
      <c r="B150" s="9">
        <v>37634</v>
      </c>
      <c r="C150">
        <v>10021733438</v>
      </c>
      <c r="D150" t="s">
        <v>29</v>
      </c>
    </row>
    <row r="151" spans="1:4" x14ac:dyDescent="0.45">
      <c r="A151" t="s">
        <v>917</v>
      </c>
      <c r="B151" s="9">
        <v>38120</v>
      </c>
      <c r="C151">
        <v>10021886921</v>
      </c>
      <c r="D151" t="s">
        <v>29</v>
      </c>
    </row>
    <row r="152" spans="1:4" x14ac:dyDescent="0.45">
      <c r="A152" t="s">
        <v>918</v>
      </c>
      <c r="B152" s="9">
        <v>37991</v>
      </c>
      <c r="C152">
        <v>10043261778</v>
      </c>
      <c r="D152" t="s">
        <v>61</v>
      </c>
    </row>
    <row r="153" spans="1:4" x14ac:dyDescent="0.45">
      <c r="A153" t="s">
        <v>919</v>
      </c>
      <c r="B153" s="9">
        <v>37546</v>
      </c>
      <c r="C153">
        <v>10021847313</v>
      </c>
      <c r="D153" t="s">
        <v>29</v>
      </c>
    </row>
    <row r="154" spans="1:4" x14ac:dyDescent="0.45">
      <c r="A154" t="s">
        <v>920</v>
      </c>
      <c r="B154" s="9">
        <v>36571</v>
      </c>
      <c r="C154">
        <v>10015270612</v>
      </c>
      <c r="D154" t="s">
        <v>3748</v>
      </c>
    </row>
    <row r="155" spans="1:4" x14ac:dyDescent="0.45">
      <c r="A155" t="s">
        <v>921</v>
      </c>
      <c r="B155" s="9">
        <v>37242</v>
      </c>
      <c r="C155">
        <v>10072421796</v>
      </c>
      <c r="D155" t="s">
        <v>3746</v>
      </c>
    </row>
    <row r="156" spans="1:4" x14ac:dyDescent="0.45">
      <c r="A156" t="s">
        <v>922</v>
      </c>
      <c r="B156" s="9">
        <v>36929</v>
      </c>
      <c r="C156">
        <v>10077681725</v>
      </c>
      <c r="D156" t="s">
        <v>17</v>
      </c>
    </row>
    <row r="157" spans="1:4" x14ac:dyDescent="0.45">
      <c r="A157" t="s">
        <v>923</v>
      </c>
      <c r="B157" s="9">
        <v>37388</v>
      </c>
      <c r="C157">
        <v>10014583831</v>
      </c>
      <c r="D157" t="s">
        <v>145</v>
      </c>
    </row>
    <row r="158" spans="1:4" x14ac:dyDescent="0.45">
      <c r="A158" t="s">
        <v>451</v>
      </c>
      <c r="B158" s="9">
        <v>37976</v>
      </c>
      <c r="C158">
        <v>10056073357</v>
      </c>
      <c r="D158" t="s">
        <v>145</v>
      </c>
    </row>
    <row r="159" spans="1:4" x14ac:dyDescent="0.45">
      <c r="A159" t="s">
        <v>924</v>
      </c>
      <c r="B159" s="9">
        <v>38256</v>
      </c>
      <c r="C159">
        <v>10089760245</v>
      </c>
      <c r="D159" t="s">
        <v>120</v>
      </c>
    </row>
    <row r="160" spans="1:4" x14ac:dyDescent="0.45">
      <c r="A160" t="s">
        <v>925</v>
      </c>
      <c r="B160" s="9">
        <v>33945</v>
      </c>
      <c r="C160">
        <v>10006640238</v>
      </c>
      <c r="D160" t="s">
        <v>19</v>
      </c>
    </row>
    <row r="161" spans="1:4" x14ac:dyDescent="0.45">
      <c r="A161" t="s">
        <v>926</v>
      </c>
      <c r="B161" s="9">
        <v>38249</v>
      </c>
      <c r="C161">
        <v>10040300955</v>
      </c>
      <c r="D161" t="s">
        <v>61</v>
      </c>
    </row>
    <row r="162" spans="1:4" x14ac:dyDescent="0.45">
      <c r="A162" t="s">
        <v>500</v>
      </c>
      <c r="B162" s="9">
        <v>37594</v>
      </c>
      <c r="C162">
        <v>10053580659</v>
      </c>
      <c r="D162" t="s">
        <v>47</v>
      </c>
    </row>
    <row r="163" spans="1:4" x14ac:dyDescent="0.45">
      <c r="A163" t="s">
        <v>927</v>
      </c>
      <c r="B163" s="9">
        <v>38038</v>
      </c>
      <c r="C163">
        <v>10132658695</v>
      </c>
      <c r="D163" t="s">
        <v>264</v>
      </c>
    </row>
    <row r="164" spans="1:4" x14ac:dyDescent="0.45">
      <c r="A164" t="s">
        <v>928</v>
      </c>
      <c r="B164" s="9">
        <v>38201</v>
      </c>
      <c r="C164">
        <v>10036382155</v>
      </c>
      <c r="D164" t="s">
        <v>15</v>
      </c>
    </row>
    <row r="165" spans="1:4" x14ac:dyDescent="0.45">
      <c r="A165" t="s">
        <v>929</v>
      </c>
      <c r="B165" s="9">
        <v>37250</v>
      </c>
      <c r="C165">
        <v>10053924102</v>
      </c>
      <c r="D165" t="s">
        <v>67</v>
      </c>
    </row>
    <row r="166" spans="1:4" x14ac:dyDescent="0.45">
      <c r="A166" t="s">
        <v>930</v>
      </c>
      <c r="B166" s="9">
        <v>36746</v>
      </c>
      <c r="C166">
        <v>10052570546</v>
      </c>
      <c r="D166" t="s">
        <v>3749</v>
      </c>
    </row>
    <row r="167" spans="1:4" x14ac:dyDescent="0.45">
      <c r="A167" t="s">
        <v>1544</v>
      </c>
      <c r="B167" s="9">
        <v>36300</v>
      </c>
      <c r="C167">
        <v>10047368619</v>
      </c>
      <c r="D167" t="s">
        <v>49</v>
      </c>
    </row>
    <row r="168" spans="1:4" x14ac:dyDescent="0.45">
      <c r="A168" t="s">
        <v>484</v>
      </c>
      <c r="B168" s="9">
        <v>37500</v>
      </c>
      <c r="C168">
        <v>10022042828</v>
      </c>
      <c r="D168" t="s">
        <v>29</v>
      </c>
    </row>
    <row r="169" spans="1:4" x14ac:dyDescent="0.45">
      <c r="A169" t="s">
        <v>932</v>
      </c>
      <c r="B169" s="9">
        <v>38229</v>
      </c>
      <c r="C169">
        <v>10080711761</v>
      </c>
      <c r="D169" t="s">
        <v>120</v>
      </c>
    </row>
    <row r="170" spans="1:4" x14ac:dyDescent="0.45">
      <c r="A170" t="s">
        <v>933</v>
      </c>
      <c r="B170" s="9">
        <v>36905</v>
      </c>
      <c r="C170">
        <v>10093661766</v>
      </c>
      <c r="D170" t="s">
        <v>741</v>
      </c>
    </row>
    <row r="171" spans="1:4" x14ac:dyDescent="0.45">
      <c r="A171" t="s">
        <v>934</v>
      </c>
      <c r="B171" s="9">
        <v>36888</v>
      </c>
      <c r="C171">
        <v>10055127912</v>
      </c>
      <c r="D171" t="s">
        <v>27</v>
      </c>
    </row>
    <row r="172" spans="1:4" x14ac:dyDescent="0.45">
      <c r="A172" t="s">
        <v>595</v>
      </c>
      <c r="B172" s="9">
        <v>37340</v>
      </c>
      <c r="C172">
        <v>10047208365</v>
      </c>
      <c r="D172" t="s">
        <v>49</v>
      </c>
    </row>
    <row r="173" spans="1:4" x14ac:dyDescent="0.45">
      <c r="A173" t="s">
        <v>637</v>
      </c>
      <c r="B173" s="9">
        <v>36698</v>
      </c>
      <c r="C173">
        <v>10023846927</v>
      </c>
      <c r="D173" t="s">
        <v>25</v>
      </c>
    </row>
    <row r="174" spans="1:4" x14ac:dyDescent="0.45">
      <c r="A174" t="s">
        <v>935</v>
      </c>
      <c r="B174" s="9">
        <v>37523</v>
      </c>
      <c r="C174">
        <v>10089612018</v>
      </c>
      <c r="D174" t="s">
        <v>44</v>
      </c>
    </row>
    <row r="175" spans="1:4" x14ac:dyDescent="0.45">
      <c r="A175" t="s">
        <v>936</v>
      </c>
      <c r="B175" s="9">
        <v>37334</v>
      </c>
      <c r="C175">
        <v>10054716973</v>
      </c>
      <c r="D175" t="s">
        <v>47</v>
      </c>
    </row>
    <row r="176" spans="1:4" x14ac:dyDescent="0.45">
      <c r="A176" t="s">
        <v>937</v>
      </c>
      <c r="B176" s="9">
        <v>37887</v>
      </c>
      <c r="C176">
        <v>10068994767</v>
      </c>
      <c r="D176" t="s">
        <v>17</v>
      </c>
    </row>
    <row r="177" spans="1:4" x14ac:dyDescent="0.45">
      <c r="A177" t="s">
        <v>938</v>
      </c>
      <c r="B177" s="9">
        <v>37792</v>
      </c>
      <c r="C177">
        <v>10072810911</v>
      </c>
      <c r="D177" t="s">
        <v>61</v>
      </c>
    </row>
    <row r="178" spans="1:4" x14ac:dyDescent="0.45">
      <c r="A178" t="s">
        <v>939</v>
      </c>
      <c r="B178" s="9">
        <v>36000</v>
      </c>
      <c r="C178">
        <v>10071427851</v>
      </c>
      <c r="D178" t="s">
        <v>254</v>
      </c>
    </row>
    <row r="179" spans="1:4" x14ac:dyDescent="0.45">
      <c r="A179" t="s">
        <v>661</v>
      </c>
      <c r="B179" s="9">
        <v>36802</v>
      </c>
      <c r="C179">
        <v>10023663738</v>
      </c>
      <c r="D179" t="s">
        <v>29</v>
      </c>
    </row>
    <row r="180" spans="1:4" x14ac:dyDescent="0.45">
      <c r="A180" t="s">
        <v>219</v>
      </c>
      <c r="B180" s="9">
        <v>33844</v>
      </c>
      <c r="C180">
        <v>10008956114</v>
      </c>
      <c r="D180" t="s">
        <v>220</v>
      </c>
    </row>
    <row r="181" spans="1:4" x14ac:dyDescent="0.45">
      <c r="A181" t="s">
        <v>940</v>
      </c>
      <c r="B181" s="9">
        <v>37041</v>
      </c>
      <c r="C181">
        <v>10063184770</v>
      </c>
      <c r="D181" t="s">
        <v>3750</v>
      </c>
    </row>
    <row r="182" spans="1:4" x14ac:dyDescent="0.45">
      <c r="A182" t="s">
        <v>475</v>
      </c>
      <c r="B182" s="9">
        <v>38034</v>
      </c>
      <c r="C182">
        <v>10064778196</v>
      </c>
      <c r="D182" t="s">
        <v>264</v>
      </c>
    </row>
    <row r="183" spans="1:4" x14ac:dyDescent="0.45">
      <c r="A183" t="s">
        <v>246</v>
      </c>
      <c r="B183" s="9">
        <v>33788</v>
      </c>
      <c r="C183">
        <v>10008928226</v>
      </c>
      <c r="D183" t="s">
        <v>247</v>
      </c>
    </row>
    <row r="184" spans="1:4" x14ac:dyDescent="0.45">
      <c r="A184" t="s">
        <v>941</v>
      </c>
      <c r="B184" s="9">
        <v>31454</v>
      </c>
      <c r="C184">
        <v>10013498239</v>
      </c>
      <c r="D184" t="s">
        <v>3751</v>
      </c>
    </row>
    <row r="185" spans="1:4" x14ac:dyDescent="0.45">
      <c r="A185" t="s">
        <v>174</v>
      </c>
      <c r="B185" s="9">
        <v>33626</v>
      </c>
      <c r="C185">
        <v>10007209609</v>
      </c>
      <c r="D185" t="s">
        <v>156</v>
      </c>
    </row>
    <row r="186" spans="1:4" x14ac:dyDescent="0.45">
      <c r="A186" t="s">
        <v>942</v>
      </c>
      <c r="B186" s="9">
        <v>37632</v>
      </c>
      <c r="C186">
        <v>10075816901</v>
      </c>
      <c r="D186" t="s">
        <v>3752</v>
      </c>
    </row>
    <row r="187" spans="1:4" x14ac:dyDescent="0.45">
      <c r="A187" t="s">
        <v>943</v>
      </c>
      <c r="B187" s="9">
        <v>38272</v>
      </c>
      <c r="C187">
        <v>10132399122</v>
      </c>
      <c r="D187" t="s">
        <v>741</v>
      </c>
    </row>
    <row r="188" spans="1:4" x14ac:dyDescent="0.45">
      <c r="A188" t="s">
        <v>944</v>
      </c>
      <c r="B188" s="9">
        <v>37980</v>
      </c>
      <c r="C188">
        <v>10052493754</v>
      </c>
      <c r="D188" t="s">
        <v>47</v>
      </c>
    </row>
    <row r="189" spans="1:4" x14ac:dyDescent="0.45">
      <c r="A189" t="s">
        <v>945</v>
      </c>
      <c r="B189" s="9">
        <v>37902</v>
      </c>
      <c r="C189">
        <v>10095254485</v>
      </c>
      <c r="D189" t="s">
        <v>753</v>
      </c>
    </row>
    <row r="190" spans="1:4" x14ac:dyDescent="0.45">
      <c r="A190" t="s">
        <v>946</v>
      </c>
      <c r="B190" s="9">
        <v>24404</v>
      </c>
      <c r="C190">
        <v>10127068263</v>
      </c>
      <c r="D190" t="s">
        <v>232</v>
      </c>
    </row>
    <row r="191" spans="1:4" x14ac:dyDescent="0.45">
      <c r="A191" t="s">
        <v>947</v>
      </c>
      <c r="B191" s="9">
        <v>36286</v>
      </c>
      <c r="C191">
        <v>10097226417</v>
      </c>
      <c r="D191" t="s">
        <v>91</v>
      </c>
    </row>
    <row r="192" spans="1:4" x14ac:dyDescent="0.45">
      <c r="A192" t="s">
        <v>948</v>
      </c>
      <c r="B192" s="9">
        <v>37581</v>
      </c>
      <c r="C192">
        <v>10118215294</v>
      </c>
      <c r="D192" t="s">
        <v>65</v>
      </c>
    </row>
    <row r="193" spans="1:4" x14ac:dyDescent="0.45">
      <c r="A193" t="s">
        <v>231</v>
      </c>
      <c r="B193" s="9">
        <v>35478</v>
      </c>
      <c r="C193">
        <v>10009548319</v>
      </c>
      <c r="D193" t="s">
        <v>232</v>
      </c>
    </row>
    <row r="194" spans="1:4" x14ac:dyDescent="0.45">
      <c r="A194" t="s">
        <v>949</v>
      </c>
      <c r="B194" s="9">
        <v>38151</v>
      </c>
      <c r="C194">
        <v>10113660136</v>
      </c>
      <c r="D194" t="s">
        <v>235</v>
      </c>
    </row>
    <row r="195" spans="1:4" x14ac:dyDescent="0.45">
      <c r="A195" t="s">
        <v>950</v>
      </c>
      <c r="B195" s="9">
        <v>34818</v>
      </c>
      <c r="C195">
        <v>10015111873</v>
      </c>
      <c r="D195" t="s">
        <v>254</v>
      </c>
    </row>
    <row r="196" spans="1:4" x14ac:dyDescent="0.45">
      <c r="A196" t="s">
        <v>951</v>
      </c>
      <c r="B196" s="9">
        <v>37609</v>
      </c>
      <c r="C196">
        <v>10019762116</v>
      </c>
      <c r="D196" t="s">
        <v>220</v>
      </c>
    </row>
    <row r="197" spans="1:4" x14ac:dyDescent="0.45">
      <c r="A197" t="s">
        <v>952</v>
      </c>
      <c r="B197" s="9">
        <v>37957</v>
      </c>
      <c r="C197">
        <v>10090504317</v>
      </c>
      <c r="D197" t="s">
        <v>3750</v>
      </c>
    </row>
    <row r="198" spans="1:4" x14ac:dyDescent="0.45">
      <c r="A198" t="s">
        <v>953</v>
      </c>
      <c r="B198" s="9">
        <v>32332</v>
      </c>
      <c r="C198">
        <v>10005601631</v>
      </c>
      <c r="D198" t="s">
        <v>3746</v>
      </c>
    </row>
    <row r="199" spans="1:4" x14ac:dyDescent="0.45">
      <c r="A199" t="s">
        <v>954</v>
      </c>
      <c r="B199" s="9">
        <v>35569</v>
      </c>
      <c r="C199">
        <v>10015358316</v>
      </c>
      <c r="D199" t="s">
        <v>56</v>
      </c>
    </row>
    <row r="200" spans="1:4" x14ac:dyDescent="0.45">
      <c r="A200" t="s">
        <v>450</v>
      </c>
      <c r="B200" s="9">
        <v>36007</v>
      </c>
      <c r="C200">
        <v>10015504523</v>
      </c>
      <c r="D200" t="s">
        <v>264</v>
      </c>
    </row>
    <row r="201" spans="1:4" x14ac:dyDescent="0.45">
      <c r="A201" t="s">
        <v>955</v>
      </c>
      <c r="B201" s="9">
        <v>31818</v>
      </c>
      <c r="C201">
        <v>10006306091</v>
      </c>
      <c r="D201" t="s">
        <v>247</v>
      </c>
    </row>
    <row r="202" spans="1:4" x14ac:dyDescent="0.45">
      <c r="A202" t="s">
        <v>956</v>
      </c>
      <c r="B202" s="9">
        <v>37837</v>
      </c>
      <c r="C202">
        <v>10117761721</v>
      </c>
      <c r="D202" t="s">
        <v>278</v>
      </c>
    </row>
    <row r="203" spans="1:4" x14ac:dyDescent="0.45">
      <c r="A203" t="s">
        <v>957</v>
      </c>
      <c r="B203" s="9">
        <v>34653</v>
      </c>
      <c r="C203">
        <v>10088567145</v>
      </c>
      <c r="D203" t="s">
        <v>3751</v>
      </c>
    </row>
    <row r="204" spans="1:4" x14ac:dyDescent="0.45">
      <c r="A204" t="s">
        <v>958</v>
      </c>
      <c r="B204" s="9">
        <v>34937</v>
      </c>
      <c r="C204">
        <v>10010109909</v>
      </c>
      <c r="D204" t="s">
        <v>3748</v>
      </c>
    </row>
    <row r="205" spans="1:4" x14ac:dyDescent="0.45">
      <c r="A205" t="s">
        <v>959</v>
      </c>
      <c r="B205" s="9">
        <v>37141</v>
      </c>
      <c r="C205">
        <v>10063913179</v>
      </c>
      <c r="D205" t="s">
        <v>3752</v>
      </c>
    </row>
    <row r="206" spans="1:4" x14ac:dyDescent="0.45">
      <c r="A206" t="s">
        <v>960</v>
      </c>
      <c r="B206" s="9">
        <v>37915</v>
      </c>
      <c r="C206">
        <v>10053904294</v>
      </c>
      <c r="D206" t="s">
        <v>47</v>
      </c>
    </row>
    <row r="207" spans="1:4" x14ac:dyDescent="0.45">
      <c r="A207" t="s">
        <v>648</v>
      </c>
      <c r="B207" s="9">
        <v>35095</v>
      </c>
      <c r="C207">
        <v>10008973995</v>
      </c>
      <c r="D207" t="s">
        <v>25</v>
      </c>
    </row>
    <row r="208" spans="1:4" x14ac:dyDescent="0.45">
      <c r="A208" t="s">
        <v>961</v>
      </c>
      <c r="B208" s="9">
        <v>33188</v>
      </c>
      <c r="C208">
        <v>10005791284</v>
      </c>
      <c r="D208" t="s">
        <v>118</v>
      </c>
    </row>
    <row r="209" spans="1:4" x14ac:dyDescent="0.45">
      <c r="A209" t="s">
        <v>592</v>
      </c>
      <c r="B209" s="9">
        <v>36267</v>
      </c>
      <c r="C209">
        <v>10015473908</v>
      </c>
      <c r="D209" t="s">
        <v>53</v>
      </c>
    </row>
    <row r="210" spans="1:4" x14ac:dyDescent="0.45">
      <c r="A210" t="s">
        <v>962</v>
      </c>
      <c r="B210" s="9">
        <v>36966</v>
      </c>
      <c r="C210">
        <v>10079682046</v>
      </c>
      <c r="D210" t="s">
        <v>235</v>
      </c>
    </row>
    <row r="211" spans="1:4" x14ac:dyDescent="0.45">
      <c r="A211" t="s">
        <v>963</v>
      </c>
      <c r="B211" s="9">
        <v>33348</v>
      </c>
      <c r="C211">
        <v>10007268516</v>
      </c>
      <c r="D211" t="s">
        <v>254</v>
      </c>
    </row>
    <row r="212" spans="1:4" x14ac:dyDescent="0.45">
      <c r="A212" t="s">
        <v>700</v>
      </c>
      <c r="B212" s="9">
        <v>36289</v>
      </c>
      <c r="C212">
        <v>10016316592</v>
      </c>
      <c r="D212" t="s">
        <v>186</v>
      </c>
    </row>
    <row r="213" spans="1:4" x14ac:dyDescent="0.45">
      <c r="A213" t="s">
        <v>964</v>
      </c>
      <c r="B213" s="9">
        <v>36557</v>
      </c>
      <c r="C213">
        <v>10014867050</v>
      </c>
      <c r="D213" t="s">
        <v>220</v>
      </c>
    </row>
    <row r="214" spans="1:4" x14ac:dyDescent="0.45">
      <c r="A214" t="s">
        <v>965</v>
      </c>
      <c r="B214" s="9">
        <v>37709</v>
      </c>
      <c r="C214">
        <v>10080747026</v>
      </c>
      <c r="D214" t="s">
        <v>3750</v>
      </c>
    </row>
    <row r="215" spans="1:4" x14ac:dyDescent="0.45">
      <c r="A215" t="s">
        <v>966</v>
      </c>
      <c r="B215" s="9">
        <v>37846</v>
      </c>
      <c r="C215">
        <v>10080666901</v>
      </c>
      <c r="D215" t="s">
        <v>120</v>
      </c>
    </row>
    <row r="216" spans="1:4" x14ac:dyDescent="0.45">
      <c r="A216" t="s">
        <v>967</v>
      </c>
      <c r="B216" s="9">
        <v>37128</v>
      </c>
      <c r="C216">
        <v>10133935560</v>
      </c>
      <c r="D216" t="s">
        <v>753</v>
      </c>
    </row>
    <row r="217" spans="1:4" x14ac:dyDescent="0.45">
      <c r="A217" t="s">
        <v>968</v>
      </c>
      <c r="B217" s="9">
        <v>36894</v>
      </c>
      <c r="C217">
        <v>10072421190</v>
      </c>
      <c r="D217" t="s">
        <v>3746</v>
      </c>
    </row>
    <row r="218" spans="1:4" x14ac:dyDescent="0.45">
      <c r="A218" t="s">
        <v>969</v>
      </c>
      <c r="B218" s="9">
        <v>36868</v>
      </c>
      <c r="C218">
        <v>10037538273</v>
      </c>
      <c r="D218" t="s">
        <v>61</v>
      </c>
    </row>
    <row r="219" spans="1:4" x14ac:dyDescent="0.45">
      <c r="A219" t="s">
        <v>233</v>
      </c>
      <c r="B219" s="9">
        <v>34949</v>
      </c>
      <c r="C219">
        <v>10008678551</v>
      </c>
      <c r="D219" t="s">
        <v>56</v>
      </c>
    </row>
    <row r="220" spans="1:4" x14ac:dyDescent="0.45">
      <c r="A220" t="s">
        <v>970</v>
      </c>
      <c r="B220" s="9">
        <v>37547</v>
      </c>
      <c r="C220">
        <v>10088779434</v>
      </c>
      <c r="D220" t="s">
        <v>264</v>
      </c>
    </row>
    <row r="221" spans="1:4" x14ac:dyDescent="0.45">
      <c r="A221" t="s">
        <v>971</v>
      </c>
      <c r="B221" s="9">
        <v>38025</v>
      </c>
      <c r="C221">
        <v>10115347835</v>
      </c>
      <c r="D221" t="s">
        <v>247</v>
      </c>
    </row>
    <row r="222" spans="1:4" x14ac:dyDescent="0.45">
      <c r="A222" t="s">
        <v>972</v>
      </c>
      <c r="B222" s="9">
        <v>37826</v>
      </c>
      <c r="C222">
        <v>10101895652</v>
      </c>
      <c r="D222" t="s">
        <v>278</v>
      </c>
    </row>
    <row r="223" spans="1:4" x14ac:dyDescent="0.45">
      <c r="A223" t="s">
        <v>973</v>
      </c>
      <c r="B223" s="9">
        <v>26940</v>
      </c>
      <c r="C223">
        <v>10007224763</v>
      </c>
      <c r="D223" t="s">
        <v>3751</v>
      </c>
    </row>
    <row r="224" spans="1:4" x14ac:dyDescent="0.45">
      <c r="A224" t="s">
        <v>2051</v>
      </c>
      <c r="B224" s="9">
        <v>36199</v>
      </c>
      <c r="C224">
        <v>10015286271</v>
      </c>
      <c r="D224" t="s">
        <v>49</v>
      </c>
    </row>
    <row r="225" spans="1:4" x14ac:dyDescent="0.45">
      <c r="A225" t="s">
        <v>975</v>
      </c>
      <c r="B225" s="9">
        <v>37012</v>
      </c>
      <c r="C225">
        <v>10072671168</v>
      </c>
      <c r="D225" t="s">
        <v>156</v>
      </c>
    </row>
    <row r="226" spans="1:4" x14ac:dyDescent="0.45">
      <c r="A226" t="s">
        <v>976</v>
      </c>
      <c r="B226" s="9">
        <v>36902</v>
      </c>
      <c r="C226">
        <v>10015270511</v>
      </c>
      <c r="D226" t="s">
        <v>3748</v>
      </c>
    </row>
    <row r="227" spans="1:4" x14ac:dyDescent="0.45">
      <c r="A227" t="s">
        <v>977</v>
      </c>
      <c r="B227" s="9">
        <v>37654</v>
      </c>
      <c r="C227">
        <v>10075931984</v>
      </c>
      <c r="D227" t="s">
        <v>3752</v>
      </c>
    </row>
    <row r="228" spans="1:4" x14ac:dyDescent="0.45">
      <c r="A228" t="s">
        <v>3035</v>
      </c>
      <c r="B228" s="9">
        <v>36418</v>
      </c>
      <c r="C228">
        <v>10015286574</v>
      </c>
      <c r="D228" t="s">
        <v>49</v>
      </c>
    </row>
    <row r="229" spans="1:4" x14ac:dyDescent="0.45">
      <c r="A229" t="s">
        <v>979</v>
      </c>
      <c r="B229" s="9">
        <v>37542</v>
      </c>
      <c r="C229">
        <v>10140765471</v>
      </c>
      <c r="D229" t="s">
        <v>118</v>
      </c>
    </row>
    <row r="230" spans="1:4" x14ac:dyDescent="0.45">
      <c r="A230" t="s">
        <v>161</v>
      </c>
      <c r="B230" s="9">
        <v>34366</v>
      </c>
      <c r="C230">
        <v>10007904369</v>
      </c>
      <c r="D230" t="s">
        <v>36</v>
      </c>
    </row>
    <row r="231" spans="1:4" x14ac:dyDescent="0.45">
      <c r="A231" t="s">
        <v>980</v>
      </c>
      <c r="B231" s="9">
        <v>37305</v>
      </c>
      <c r="C231">
        <v>10041585904</v>
      </c>
      <c r="D231" t="s">
        <v>61</v>
      </c>
    </row>
    <row r="232" spans="1:4" x14ac:dyDescent="0.45">
      <c r="A232" t="s">
        <v>981</v>
      </c>
      <c r="B232" s="9">
        <v>37447</v>
      </c>
      <c r="C232">
        <v>10089867854</v>
      </c>
      <c r="D232" t="s">
        <v>25</v>
      </c>
    </row>
    <row r="233" spans="1:4" x14ac:dyDescent="0.45">
      <c r="A233" t="s">
        <v>982</v>
      </c>
      <c r="B233" s="9">
        <v>38021</v>
      </c>
      <c r="C233">
        <v>10127891652</v>
      </c>
      <c r="D233" t="s">
        <v>235</v>
      </c>
    </row>
    <row r="234" spans="1:4" x14ac:dyDescent="0.45">
      <c r="A234" t="s">
        <v>983</v>
      </c>
      <c r="B234" s="9">
        <v>30153</v>
      </c>
      <c r="C234">
        <v>10071485445</v>
      </c>
      <c r="D234" t="s">
        <v>254</v>
      </c>
    </row>
    <row r="235" spans="1:4" x14ac:dyDescent="0.45">
      <c r="A235" t="s">
        <v>984</v>
      </c>
      <c r="B235" s="9">
        <v>37319</v>
      </c>
      <c r="C235">
        <v>10050629334</v>
      </c>
      <c r="D235" t="s">
        <v>186</v>
      </c>
    </row>
    <row r="236" spans="1:4" x14ac:dyDescent="0.45">
      <c r="A236" t="s">
        <v>985</v>
      </c>
      <c r="B236" s="9">
        <v>34032</v>
      </c>
      <c r="C236">
        <v>10071597296</v>
      </c>
      <c r="D236" t="s">
        <v>91</v>
      </c>
    </row>
    <row r="237" spans="1:4" x14ac:dyDescent="0.45">
      <c r="A237" t="s">
        <v>986</v>
      </c>
      <c r="B237" s="9">
        <v>37279</v>
      </c>
      <c r="C237">
        <v>10128558326</v>
      </c>
      <c r="D237" t="s">
        <v>753</v>
      </c>
    </row>
    <row r="238" spans="1:4" x14ac:dyDescent="0.45">
      <c r="A238" t="s">
        <v>987</v>
      </c>
      <c r="B238" s="9">
        <v>37684</v>
      </c>
      <c r="C238">
        <v>10107613501</v>
      </c>
      <c r="D238" t="s">
        <v>3746</v>
      </c>
    </row>
    <row r="239" spans="1:4" x14ac:dyDescent="0.45">
      <c r="A239" t="s">
        <v>988</v>
      </c>
      <c r="B239" s="9">
        <v>35447</v>
      </c>
      <c r="C239">
        <v>10014966070</v>
      </c>
      <c r="D239" t="s">
        <v>53</v>
      </c>
    </row>
    <row r="240" spans="1:4" x14ac:dyDescent="0.45">
      <c r="A240" t="s">
        <v>989</v>
      </c>
      <c r="B240" s="9">
        <v>38339</v>
      </c>
      <c r="C240">
        <v>10118775773</v>
      </c>
      <c r="D240" t="s">
        <v>84</v>
      </c>
    </row>
    <row r="241" spans="1:4" x14ac:dyDescent="0.45">
      <c r="A241" t="s">
        <v>990</v>
      </c>
      <c r="B241" s="9">
        <v>36662</v>
      </c>
      <c r="C241">
        <v>10041888624</v>
      </c>
      <c r="D241" t="s">
        <v>61</v>
      </c>
    </row>
    <row r="242" spans="1:4" x14ac:dyDescent="0.45">
      <c r="A242" t="s">
        <v>991</v>
      </c>
      <c r="B242" s="9">
        <v>36406</v>
      </c>
      <c r="C242">
        <v>10122776116</v>
      </c>
      <c r="D242" t="s">
        <v>40</v>
      </c>
    </row>
    <row r="243" spans="1:4" x14ac:dyDescent="0.45">
      <c r="A243" t="s">
        <v>992</v>
      </c>
      <c r="B243" s="9">
        <v>36671</v>
      </c>
      <c r="C243">
        <v>10124478363</v>
      </c>
      <c r="D243" t="s">
        <v>56</v>
      </c>
    </row>
    <row r="244" spans="1:4" x14ac:dyDescent="0.45">
      <c r="A244" t="s">
        <v>993</v>
      </c>
      <c r="B244" s="9">
        <v>32650</v>
      </c>
      <c r="C244">
        <v>10035369820</v>
      </c>
      <c r="D244" t="s">
        <v>21</v>
      </c>
    </row>
    <row r="245" spans="1:4" x14ac:dyDescent="0.45">
      <c r="A245" t="s">
        <v>994</v>
      </c>
      <c r="B245" s="9">
        <v>38138</v>
      </c>
      <c r="C245">
        <v>10093918313</v>
      </c>
      <c r="D245" t="s">
        <v>247</v>
      </c>
    </row>
    <row r="246" spans="1:4" x14ac:dyDescent="0.45">
      <c r="A246" t="s">
        <v>995</v>
      </c>
      <c r="B246" s="9">
        <v>37724</v>
      </c>
      <c r="C246">
        <v>10101897167</v>
      </c>
      <c r="D246" t="s">
        <v>278</v>
      </c>
    </row>
    <row r="247" spans="1:4" x14ac:dyDescent="0.45">
      <c r="A247" t="s">
        <v>996</v>
      </c>
      <c r="B247" s="9">
        <v>37443</v>
      </c>
      <c r="C247">
        <v>10106592876</v>
      </c>
      <c r="D247" t="s">
        <v>3751</v>
      </c>
    </row>
    <row r="248" spans="1:4" x14ac:dyDescent="0.45">
      <c r="A248" t="s">
        <v>997</v>
      </c>
      <c r="B248" s="9">
        <v>37348</v>
      </c>
      <c r="C248">
        <v>10083504553</v>
      </c>
      <c r="D248" t="s">
        <v>25</v>
      </c>
    </row>
    <row r="249" spans="1:4" x14ac:dyDescent="0.45">
      <c r="A249" t="s">
        <v>998</v>
      </c>
      <c r="B249" s="9">
        <v>33748</v>
      </c>
      <c r="C249">
        <v>10016240107</v>
      </c>
      <c r="D249" t="s">
        <v>3753</v>
      </c>
    </row>
    <row r="250" spans="1:4" x14ac:dyDescent="0.45">
      <c r="A250" t="s">
        <v>999</v>
      </c>
      <c r="B250" s="9">
        <v>38389</v>
      </c>
      <c r="C250">
        <v>10140695046</v>
      </c>
      <c r="D250" t="s">
        <v>264</v>
      </c>
    </row>
    <row r="251" spans="1:4" x14ac:dyDescent="0.45">
      <c r="A251" t="s">
        <v>1000</v>
      </c>
      <c r="B251" s="9">
        <v>38046</v>
      </c>
      <c r="C251">
        <v>10120914524</v>
      </c>
      <c r="D251" t="s">
        <v>145</v>
      </c>
    </row>
    <row r="252" spans="1:4" x14ac:dyDescent="0.45">
      <c r="A252" t="s">
        <v>1001</v>
      </c>
      <c r="B252" s="9">
        <v>38104</v>
      </c>
      <c r="C252">
        <v>10063850636</v>
      </c>
      <c r="D252" t="s">
        <v>61</v>
      </c>
    </row>
    <row r="253" spans="1:4" x14ac:dyDescent="0.45">
      <c r="A253" t="s">
        <v>1002</v>
      </c>
      <c r="B253" s="9">
        <v>37268</v>
      </c>
      <c r="C253">
        <v>10030681585</v>
      </c>
      <c r="D253" t="s">
        <v>53</v>
      </c>
    </row>
    <row r="254" spans="1:4" x14ac:dyDescent="0.45">
      <c r="A254" t="s">
        <v>1003</v>
      </c>
      <c r="B254" s="9">
        <v>38026</v>
      </c>
      <c r="C254">
        <v>10123975680</v>
      </c>
      <c r="D254" t="s">
        <v>40</v>
      </c>
    </row>
    <row r="255" spans="1:4" x14ac:dyDescent="0.45">
      <c r="A255" t="s">
        <v>1004</v>
      </c>
      <c r="B255" s="9">
        <v>38209</v>
      </c>
      <c r="C255">
        <v>10066162973</v>
      </c>
      <c r="D255" t="s">
        <v>17</v>
      </c>
    </row>
    <row r="256" spans="1:4" x14ac:dyDescent="0.45">
      <c r="A256" t="s">
        <v>1005</v>
      </c>
      <c r="B256" s="9">
        <v>37809</v>
      </c>
      <c r="C256">
        <v>10121656976</v>
      </c>
      <c r="D256" t="s">
        <v>254</v>
      </c>
    </row>
    <row r="257" spans="1:4" x14ac:dyDescent="0.45">
      <c r="A257" t="s">
        <v>1006</v>
      </c>
      <c r="B257" s="9">
        <v>38031</v>
      </c>
      <c r="C257">
        <v>10065050406</v>
      </c>
      <c r="D257" t="s">
        <v>51</v>
      </c>
    </row>
    <row r="258" spans="1:4" x14ac:dyDescent="0.45">
      <c r="A258" t="s">
        <v>1007</v>
      </c>
      <c r="B258" s="9">
        <v>36293</v>
      </c>
      <c r="C258">
        <v>10111820065</v>
      </c>
      <c r="D258" t="s">
        <v>27</v>
      </c>
    </row>
    <row r="259" spans="1:4" x14ac:dyDescent="0.45">
      <c r="A259" t="s">
        <v>1008</v>
      </c>
      <c r="B259" s="9">
        <v>37425</v>
      </c>
      <c r="C259">
        <v>10095118887</v>
      </c>
      <c r="D259" t="s">
        <v>38</v>
      </c>
    </row>
    <row r="260" spans="1:4" x14ac:dyDescent="0.45">
      <c r="A260" t="s">
        <v>1009</v>
      </c>
      <c r="B260" s="9">
        <v>27838</v>
      </c>
      <c r="C260">
        <v>10006292957</v>
      </c>
      <c r="D260" t="s">
        <v>19</v>
      </c>
    </row>
    <row r="261" spans="1:4" x14ac:dyDescent="0.45">
      <c r="A261" t="s">
        <v>1010</v>
      </c>
      <c r="B261" s="9">
        <v>36221</v>
      </c>
      <c r="C261">
        <v>10133934449</v>
      </c>
      <c r="D261" t="s">
        <v>235</v>
      </c>
    </row>
    <row r="262" spans="1:4" x14ac:dyDescent="0.45">
      <c r="A262" t="s">
        <v>185</v>
      </c>
      <c r="B262" s="9">
        <v>34748</v>
      </c>
      <c r="C262">
        <v>10050874359</v>
      </c>
      <c r="D262" t="s">
        <v>186</v>
      </c>
    </row>
    <row r="263" spans="1:4" x14ac:dyDescent="0.45">
      <c r="A263" t="s">
        <v>1011</v>
      </c>
      <c r="B263" s="9">
        <v>37762</v>
      </c>
      <c r="C263">
        <v>10125812721</v>
      </c>
      <c r="D263" t="s">
        <v>91</v>
      </c>
    </row>
    <row r="264" spans="1:4" x14ac:dyDescent="0.45">
      <c r="A264" t="s">
        <v>1012</v>
      </c>
      <c r="B264" s="9">
        <v>38298</v>
      </c>
      <c r="C264">
        <v>10080711660</v>
      </c>
      <c r="D264" t="s">
        <v>120</v>
      </c>
    </row>
    <row r="265" spans="1:4" x14ac:dyDescent="0.45">
      <c r="A265" t="s">
        <v>1013</v>
      </c>
      <c r="B265" s="9">
        <v>33930</v>
      </c>
      <c r="C265">
        <v>10016235356</v>
      </c>
      <c r="D265" t="s">
        <v>56</v>
      </c>
    </row>
    <row r="266" spans="1:4" x14ac:dyDescent="0.45">
      <c r="A266" t="s">
        <v>1014</v>
      </c>
      <c r="B266" s="9">
        <v>23712</v>
      </c>
      <c r="C266">
        <v>10016203428</v>
      </c>
      <c r="D266" t="s">
        <v>67</v>
      </c>
    </row>
    <row r="267" spans="1:4" x14ac:dyDescent="0.45">
      <c r="A267" t="s">
        <v>1015</v>
      </c>
      <c r="B267" s="9">
        <v>38227</v>
      </c>
      <c r="C267">
        <v>10117694629</v>
      </c>
      <c r="D267" t="s">
        <v>247</v>
      </c>
    </row>
    <row r="268" spans="1:4" x14ac:dyDescent="0.45">
      <c r="A268" t="s">
        <v>1016</v>
      </c>
      <c r="B268" s="9">
        <v>37684</v>
      </c>
      <c r="C268">
        <v>10104781909</v>
      </c>
      <c r="D268" t="s">
        <v>59</v>
      </c>
    </row>
    <row r="269" spans="1:4" x14ac:dyDescent="0.45">
      <c r="A269" t="s">
        <v>1017</v>
      </c>
      <c r="B269" s="9">
        <v>37925</v>
      </c>
      <c r="C269">
        <v>10090348511</v>
      </c>
      <c r="D269" t="s">
        <v>31</v>
      </c>
    </row>
    <row r="270" spans="1:4" x14ac:dyDescent="0.45">
      <c r="A270" t="s">
        <v>1018</v>
      </c>
      <c r="B270" s="9">
        <v>29964</v>
      </c>
      <c r="C270">
        <v>10075673118</v>
      </c>
      <c r="D270" t="s">
        <v>61</v>
      </c>
    </row>
    <row r="271" spans="1:4" x14ac:dyDescent="0.45">
      <c r="A271" t="s">
        <v>290</v>
      </c>
      <c r="B271" s="9">
        <v>36046</v>
      </c>
      <c r="C271">
        <v>10009998357</v>
      </c>
      <c r="D271" t="s">
        <v>232</v>
      </c>
    </row>
    <row r="272" spans="1:4" x14ac:dyDescent="0.45">
      <c r="A272" t="s">
        <v>1019</v>
      </c>
      <c r="B272" s="9">
        <v>35604</v>
      </c>
      <c r="C272">
        <v>10132540780</v>
      </c>
      <c r="D272" t="s">
        <v>27</v>
      </c>
    </row>
    <row r="273" spans="1:4" x14ac:dyDescent="0.45">
      <c r="A273" t="s">
        <v>1020</v>
      </c>
      <c r="B273" s="9">
        <v>38204</v>
      </c>
      <c r="C273">
        <v>10121657380</v>
      </c>
      <c r="D273" t="s">
        <v>254</v>
      </c>
    </row>
    <row r="274" spans="1:4" x14ac:dyDescent="0.45">
      <c r="A274" t="s">
        <v>1021</v>
      </c>
      <c r="B274" s="9">
        <v>38308</v>
      </c>
      <c r="C274">
        <v>10035198149</v>
      </c>
      <c r="D274" t="s">
        <v>29</v>
      </c>
    </row>
    <row r="275" spans="1:4" x14ac:dyDescent="0.45">
      <c r="A275" t="s">
        <v>1022</v>
      </c>
      <c r="B275" s="9">
        <v>36389</v>
      </c>
      <c r="C275">
        <v>10015703674</v>
      </c>
      <c r="D275" t="s">
        <v>51</v>
      </c>
    </row>
    <row r="276" spans="1:4" x14ac:dyDescent="0.45">
      <c r="A276" t="s">
        <v>1023</v>
      </c>
      <c r="B276" s="9">
        <v>36171</v>
      </c>
      <c r="C276">
        <v>10053606628</v>
      </c>
      <c r="D276" t="s">
        <v>235</v>
      </c>
    </row>
    <row r="277" spans="1:4" x14ac:dyDescent="0.45">
      <c r="A277" t="s">
        <v>1024</v>
      </c>
      <c r="B277" s="9">
        <v>35677</v>
      </c>
      <c r="C277">
        <v>10062251247</v>
      </c>
      <c r="D277" t="s">
        <v>19</v>
      </c>
    </row>
    <row r="278" spans="1:4" x14ac:dyDescent="0.45">
      <c r="A278" t="s">
        <v>1025</v>
      </c>
      <c r="B278" s="9">
        <v>37671</v>
      </c>
      <c r="C278">
        <v>10135770678</v>
      </c>
      <c r="D278" t="s">
        <v>186</v>
      </c>
    </row>
    <row r="279" spans="1:4" x14ac:dyDescent="0.45">
      <c r="A279" t="s">
        <v>1026</v>
      </c>
      <c r="B279" s="9">
        <v>37709</v>
      </c>
      <c r="C279">
        <v>10060680453</v>
      </c>
      <c r="D279" t="s">
        <v>91</v>
      </c>
    </row>
    <row r="280" spans="1:4" x14ac:dyDescent="0.45">
      <c r="A280" t="s">
        <v>1027</v>
      </c>
      <c r="B280" s="9">
        <v>38275</v>
      </c>
      <c r="C280">
        <v>10080667204</v>
      </c>
      <c r="D280" t="s">
        <v>120</v>
      </c>
    </row>
    <row r="281" spans="1:4" x14ac:dyDescent="0.45">
      <c r="A281" t="s">
        <v>1028</v>
      </c>
      <c r="B281" s="9">
        <v>37533</v>
      </c>
      <c r="C281">
        <v>10097389293</v>
      </c>
      <c r="D281" t="s">
        <v>3746</v>
      </c>
    </row>
    <row r="282" spans="1:4" x14ac:dyDescent="0.45">
      <c r="A282" t="s">
        <v>1029</v>
      </c>
      <c r="B282" s="9">
        <v>38045</v>
      </c>
      <c r="C282">
        <v>10065841055</v>
      </c>
      <c r="D282" t="s">
        <v>17</v>
      </c>
    </row>
    <row r="283" spans="1:4" x14ac:dyDescent="0.45">
      <c r="A283" t="s">
        <v>634</v>
      </c>
      <c r="B283" s="9">
        <v>37416</v>
      </c>
      <c r="C283">
        <v>10093733306</v>
      </c>
      <c r="D283" t="s">
        <v>264</v>
      </c>
    </row>
    <row r="284" spans="1:4" x14ac:dyDescent="0.45">
      <c r="A284" t="s">
        <v>1030</v>
      </c>
      <c r="B284" s="9">
        <v>38063</v>
      </c>
      <c r="C284">
        <v>10080656187</v>
      </c>
      <c r="D284" t="s">
        <v>21</v>
      </c>
    </row>
    <row r="285" spans="1:4" x14ac:dyDescent="0.45">
      <c r="A285" t="s">
        <v>1031</v>
      </c>
      <c r="B285" s="9">
        <v>37830</v>
      </c>
      <c r="C285">
        <v>10118968864</v>
      </c>
      <c r="D285" t="s">
        <v>67</v>
      </c>
    </row>
    <row r="286" spans="1:4" x14ac:dyDescent="0.45">
      <c r="A286" t="s">
        <v>1032</v>
      </c>
      <c r="B286" s="9">
        <v>37462</v>
      </c>
      <c r="C286">
        <v>10070453003</v>
      </c>
      <c r="D286" t="s">
        <v>156</v>
      </c>
    </row>
    <row r="287" spans="1:4" x14ac:dyDescent="0.45">
      <c r="A287" t="s">
        <v>1033</v>
      </c>
      <c r="B287" s="9">
        <v>37353</v>
      </c>
      <c r="C287">
        <v>10084509111</v>
      </c>
      <c r="D287" t="s">
        <v>59</v>
      </c>
    </row>
    <row r="288" spans="1:4" x14ac:dyDescent="0.45">
      <c r="A288" t="s">
        <v>1034</v>
      </c>
      <c r="B288" s="9">
        <v>35556</v>
      </c>
      <c r="C288">
        <v>10051151417</v>
      </c>
      <c r="D288" t="s">
        <v>3753</v>
      </c>
    </row>
    <row r="289" spans="1:4" x14ac:dyDescent="0.45">
      <c r="A289" t="s">
        <v>1035</v>
      </c>
      <c r="B289" s="9">
        <v>37970</v>
      </c>
      <c r="C289">
        <v>10045947163</v>
      </c>
      <c r="D289" t="s">
        <v>67</v>
      </c>
    </row>
    <row r="290" spans="1:4" x14ac:dyDescent="0.45">
      <c r="A290" t="s">
        <v>1036</v>
      </c>
      <c r="B290" s="9">
        <v>38510</v>
      </c>
      <c r="C290">
        <v>10140694945</v>
      </c>
      <c r="D290" t="s">
        <v>264</v>
      </c>
    </row>
    <row r="291" spans="1:4" x14ac:dyDescent="0.45">
      <c r="A291" t="s">
        <v>354</v>
      </c>
      <c r="B291" s="9">
        <v>36902</v>
      </c>
      <c r="C291">
        <v>10069708729</v>
      </c>
      <c r="D291" t="s">
        <v>266</v>
      </c>
    </row>
    <row r="292" spans="1:4" x14ac:dyDescent="0.45">
      <c r="A292" t="s">
        <v>1037</v>
      </c>
      <c r="B292" s="9">
        <v>36541</v>
      </c>
      <c r="C292">
        <v>10096553477</v>
      </c>
      <c r="D292" t="s">
        <v>145</v>
      </c>
    </row>
    <row r="293" spans="1:4" x14ac:dyDescent="0.45">
      <c r="A293" t="s">
        <v>1038</v>
      </c>
      <c r="B293" s="9">
        <v>38198</v>
      </c>
      <c r="C293">
        <v>10050979342</v>
      </c>
      <c r="D293" t="s">
        <v>61</v>
      </c>
    </row>
    <row r="294" spans="1:4" x14ac:dyDescent="0.45">
      <c r="A294" t="s">
        <v>1039</v>
      </c>
      <c r="B294" s="9">
        <v>35083</v>
      </c>
      <c r="C294">
        <v>10104748967</v>
      </c>
      <c r="D294" t="s">
        <v>17</v>
      </c>
    </row>
    <row r="295" spans="1:4" x14ac:dyDescent="0.45">
      <c r="A295" t="s">
        <v>1040</v>
      </c>
      <c r="B295" s="9">
        <v>38218</v>
      </c>
      <c r="C295">
        <v>10067881893</v>
      </c>
      <c r="D295" t="s">
        <v>29</v>
      </c>
    </row>
    <row r="296" spans="1:4" x14ac:dyDescent="0.45">
      <c r="A296" t="s">
        <v>1041</v>
      </c>
      <c r="B296" s="9">
        <v>38089</v>
      </c>
      <c r="C296">
        <v>10023122760</v>
      </c>
      <c r="D296" t="s">
        <v>19</v>
      </c>
    </row>
    <row r="297" spans="1:4" x14ac:dyDescent="0.45">
      <c r="A297" t="s">
        <v>1042</v>
      </c>
      <c r="B297" s="9">
        <v>37266</v>
      </c>
      <c r="C297">
        <v>10049971956</v>
      </c>
      <c r="D297" t="s">
        <v>186</v>
      </c>
    </row>
    <row r="298" spans="1:4" x14ac:dyDescent="0.45">
      <c r="A298" t="s">
        <v>1043</v>
      </c>
      <c r="B298" s="9">
        <v>32880</v>
      </c>
      <c r="C298">
        <v>10060445229</v>
      </c>
      <c r="D298" t="s">
        <v>67</v>
      </c>
    </row>
    <row r="299" spans="1:4" x14ac:dyDescent="0.45">
      <c r="A299" t="s">
        <v>1044</v>
      </c>
      <c r="B299" s="9">
        <v>36901</v>
      </c>
      <c r="C299">
        <v>10049094007</v>
      </c>
      <c r="D299" t="s">
        <v>156</v>
      </c>
    </row>
    <row r="300" spans="1:4" x14ac:dyDescent="0.45">
      <c r="A300" t="s">
        <v>1045</v>
      </c>
      <c r="B300" s="9">
        <v>36816</v>
      </c>
      <c r="C300">
        <v>10069654872</v>
      </c>
      <c r="D300" t="s">
        <v>59</v>
      </c>
    </row>
    <row r="301" spans="1:4" x14ac:dyDescent="0.45">
      <c r="A301" t="s">
        <v>1046</v>
      </c>
      <c r="B301" s="9">
        <v>37687</v>
      </c>
      <c r="C301">
        <v>10103672065</v>
      </c>
      <c r="D301" t="s">
        <v>3752</v>
      </c>
    </row>
    <row r="302" spans="1:4" x14ac:dyDescent="0.45">
      <c r="A302" t="s">
        <v>1047</v>
      </c>
      <c r="B302" s="9">
        <v>33514</v>
      </c>
      <c r="C302">
        <v>10010644520</v>
      </c>
      <c r="D302" t="s">
        <v>3753</v>
      </c>
    </row>
    <row r="303" spans="1:4" x14ac:dyDescent="0.45">
      <c r="A303" t="s">
        <v>1048</v>
      </c>
      <c r="B303" s="9">
        <v>35002</v>
      </c>
      <c r="C303">
        <v>10009741309</v>
      </c>
      <c r="D303" t="s">
        <v>142</v>
      </c>
    </row>
    <row r="304" spans="1:4" x14ac:dyDescent="0.45">
      <c r="A304" t="s">
        <v>1049</v>
      </c>
      <c r="B304" s="9">
        <v>38404</v>
      </c>
      <c r="C304">
        <v>10109497119</v>
      </c>
      <c r="D304" t="s">
        <v>264</v>
      </c>
    </row>
    <row r="305" spans="1:4" x14ac:dyDescent="0.45">
      <c r="A305" t="s">
        <v>444</v>
      </c>
      <c r="B305" s="9">
        <v>36360</v>
      </c>
      <c r="C305">
        <v>10011184484</v>
      </c>
      <c r="D305" t="s">
        <v>61</v>
      </c>
    </row>
    <row r="306" spans="1:4" x14ac:dyDescent="0.45">
      <c r="A306" t="s">
        <v>1050</v>
      </c>
      <c r="B306" s="9">
        <v>38187</v>
      </c>
      <c r="C306">
        <v>10108225308</v>
      </c>
      <c r="D306" t="s">
        <v>59</v>
      </c>
    </row>
    <row r="307" spans="1:4" x14ac:dyDescent="0.45">
      <c r="A307" t="s">
        <v>1051</v>
      </c>
      <c r="B307" s="9">
        <v>31247</v>
      </c>
      <c r="C307">
        <v>10090080446</v>
      </c>
      <c r="D307" t="s">
        <v>91</v>
      </c>
    </row>
    <row r="308" spans="1:4" x14ac:dyDescent="0.45">
      <c r="A308" t="s">
        <v>1052</v>
      </c>
      <c r="B308" s="9">
        <v>37991</v>
      </c>
      <c r="C308">
        <v>10070001547</v>
      </c>
      <c r="D308" t="s">
        <v>17</v>
      </c>
    </row>
    <row r="309" spans="1:4" x14ac:dyDescent="0.45">
      <c r="A309" t="s">
        <v>1053</v>
      </c>
      <c r="B309" s="9">
        <v>36959</v>
      </c>
      <c r="C309">
        <v>10021425260</v>
      </c>
      <c r="D309" t="s">
        <v>40</v>
      </c>
    </row>
    <row r="310" spans="1:4" x14ac:dyDescent="0.45">
      <c r="A310" t="s">
        <v>1054</v>
      </c>
      <c r="B310" s="9">
        <v>33833</v>
      </c>
      <c r="C310">
        <v>10119190752</v>
      </c>
      <c r="D310" t="s">
        <v>27</v>
      </c>
    </row>
    <row r="311" spans="1:4" x14ac:dyDescent="0.45">
      <c r="A311" t="s">
        <v>1055</v>
      </c>
      <c r="B311" s="9">
        <v>37415</v>
      </c>
      <c r="C311">
        <v>10071600128</v>
      </c>
      <c r="D311" t="s">
        <v>254</v>
      </c>
    </row>
    <row r="312" spans="1:4" x14ac:dyDescent="0.45">
      <c r="A312" t="s">
        <v>1056</v>
      </c>
      <c r="B312" s="9">
        <v>35394</v>
      </c>
      <c r="C312">
        <v>10010626938</v>
      </c>
      <c r="D312" t="s">
        <v>29</v>
      </c>
    </row>
    <row r="313" spans="1:4" x14ac:dyDescent="0.45">
      <c r="A313" t="s">
        <v>1057</v>
      </c>
      <c r="B313" s="9">
        <v>36932</v>
      </c>
      <c r="C313">
        <v>10092509486</v>
      </c>
      <c r="D313" t="s">
        <v>25</v>
      </c>
    </row>
    <row r="314" spans="1:4" x14ac:dyDescent="0.45">
      <c r="A314" t="s">
        <v>1058</v>
      </c>
      <c r="B314" s="9">
        <v>38076</v>
      </c>
      <c r="C314">
        <v>10136323982</v>
      </c>
      <c r="D314" t="s">
        <v>38</v>
      </c>
    </row>
    <row r="315" spans="1:4" x14ac:dyDescent="0.45">
      <c r="A315" t="s">
        <v>1059</v>
      </c>
      <c r="B315" s="9">
        <v>35370</v>
      </c>
      <c r="C315">
        <v>10097532571</v>
      </c>
      <c r="D315" t="s">
        <v>186</v>
      </c>
    </row>
    <row r="316" spans="1:4" x14ac:dyDescent="0.45">
      <c r="A316" t="s">
        <v>1060</v>
      </c>
      <c r="B316" s="9">
        <v>37999</v>
      </c>
      <c r="C316">
        <v>10071125434</v>
      </c>
      <c r="D316" t="s">
        <v>17</v>
      </c>
    </row>
    <row r="317" spans="1:4" x14ac:dyDescent="0.45">
      <c r="A317" t="s">
        <v>1061</v>
      </c>
      <c r="B317" s="9">
        <v>38038</v>
      </c>
      <c r="C317">
        <v>10132658594</v>
      </c>
      <c r="D317" t="s">
        <v>264</v>
      </c>
    </row>
    <row r="318" spans="1:4" x14ac:dyDescent="0.45">
      <c r="A318" t="s">
        <v>1062</v>
      </c>
      <c r="B318" s="9">
        <v>37188</v>
      </c>
      <c r="C318">
        <v>10035396900</v>
      </c>
      <c r="D318" t="s">
        <v>21</v>
      </c>
    </row>
    <row r="319" spans="1:4" x14ac:dyDescent="0.45">
      <c r="A319" t="s">
        <v>1063</v>
      </c>
      <c r="B319" s="9">
        <v>35376</v>
      </c>
      <c r="C319">
        <v>10010108996</v>
      </c>
      <c r="D319" t="s">
        <v>156</v>
      </c>
    </row>
    <row r="320" spans="1:4" x14ac:dyDescent="0.45">
      <c r="A320" t="s">
        <v>1064</v>
      </c>
      <c r="B320" s="9">
        <v>37541</v>
      </c>
      <c r="C320">
        <v>10119955436</v>
      </c>
      <c r="D320" t="s">
        <v>3752</v>
      </c>
    </row>
    <row r="321" spans="1:4" x14ac:dyDescent="0.45">
      <c r="A321" t="s">
        <v>1065</v>
      </c>
      <c r="B321" s="9">
        <v>37889</v>
      </c>
      <c r="C321">
        <v>10060995907</v>
      </c>
      <c r="D321" t="s">
        <v>47</v>
      </c>
    </row>
    <row r="322" spans="1:4" x14ac:dyDescent="0.45">
      <c r="A322" t="s">
        <v>3436</v>
      </c>
      <c r="B322" s="9">
        <v>34902</v>
      </c>
      <c r="C322">
        <v>10010588340</v>
      </c>
      <c r="D322" t="s">
        <v>49</v>
      </c>
    </row>
    <row r="323" spans="1:4" x14ac:dyDescent="0.45">
      <c r="A323" t="s">
        <v>1067</v>
      </c>
      <c r="B323" s="9">
        <v>37773</v>
      </c>
      <c r="C323">
        <v>10042475876</v>
      </c>
      <c r="D323" t="s">
        <v>61</v>
      </c>
    </row>
    <row r="324" spans="1:4" x14ac:dyDescent="0.45">
      <c r="A324" t="s">
        <v>1068</v>
      </c>
      <c r="B324" s="9">
        <v>37463</v>
      </c>
      <c r="C324">
        <v>10049163725</v>
      </c>
      <c r="D324" t="s">
        <v>61</v>
      </c>
    </row>
    <row r="325" spans="1:4" x14ac:dyDescent="0.45">
      <c r="A325" t="s">
        <v>1069</v>
      </c>
      <c r="B325" s="9">
        <v>38024</v>
      </c>
      <c r="C325">
        <v>10083813135</v>
      </c>
      <c r="D325" t="s">
        <v>40</v>
      </c>
    </row>
    <row r="326" spans="1:4" x14ac:dyDescent="0.45">
      <c r="A326" t="s">
        <v>1070</v>
      </c>
      <c r="B326" s="9">
        <v>35410</v>
      </c>
      <c r="C326">
        <v>10132283732</v>
      </c>
      <c r="D326" t="s">
        <v>27</v>
      </c>
    </row>
    <row r="327" spans="1:4" x14ac:dyDescent="0.45">
      <c r="A327" t="s">
        <v>1071</v>
      </c>
      <c r="B327" s="9">
        <v>38106</v>
      </c>
      <c r="C327">
        <v>10121657178</v>
      </c>
      <c r="D327" t="s">
        <v>254</v>
      </c>
    </row>
    <row r="328" spans="1:4" x14ac:dyDescent="0.45">
      <c r="A328" t="s">
        <v>1072</v>
      </c>
      <c r="B328" s="9">
        <v>37316</v>
      </c>
      <c r="C328">
        <v>10115010658</v>
      </c>
      <c r="D328" t="s">
        <v>186</v>
      </c>
    </row>
    <row r="329" spans="1:4" x14ac:dyDescent="0.45">
      <c r="A329" t="s">
        <v>1073</v>
      </c>
      <c r="B329" s="9">
        <v>34902</v>
      </c>
      <c r="C329">
        <v>10132205122</v>
      </c>
      <c r="D329" t="s">
        <v>21</v>
      </c>
    </row>
    <row r="330" spans="1:4" x14ac:dyDescent="0.45">
      <c r="A330" t="s">
        <v>1074</v>
      </c>
      <c r="B330" s="9">
        <v>36125</v>
      </c>
      <c r="C330">
        <v>10010114959</v>
      </c>
      <c r="D330" t="s">
        <v>156</v>
      </c>
    </row>
    <row r="331" spans="1:4" x14ac:dyDescent="0.45">
      <c r="A331" t="s">
        <v>1075</v>
      </c>
      <c r="B331" s="9">
        <v>36163</v>
      </c>
      <c r="C331">
        <v>10064811037</v>
      </c>
      <c r="D331" t="s">
        <v>156</v>
      </c>
    </row>
    <row r="332" spans="1:4" x14ac:dyDescent="0.45">
      <c r="A332" t="s">
        <v>1076</v>
      </c>
      <c r="B332" s="9">
        <v>37305</v>
      </c>
      <c r="C332">
        <v>10052494259</v>
      </c>
      <c r="D332" t="s">
        <v>47</v>
      </c>
    </row>
    <row r="333" spans="1:4" x14ac:dyDescent="0.45">
      <c r="A333" t="s">
        <v>1077</v>
      </c>
      <c r="B333" s="9">
        <v>38477</v>
      </c>
      <c r="C333">
        <v>10119435070</v>
      </c>
      <c r="D333" t="s">
        <v>31</v>
      </c>
    </row>
    <row r="334" spans="1:4" x14ac:dyDescent="0.45">
      <c r="A334" t="s">
        <v>1078</v>
      </c>
      <c r="B334" s="9">
        <v>38323</v>
      </c>
      <c r="C334">
        <v>10062335618</v>
      </c>
      <c r="D334" t="s">
        <v>120</v>
      </c>
    </row>
    <row r="335" spans="1:4" x14ac:dyDescent="0.45">
      <c r="A335" t="s">
        <v>1079</v>
      </c>
      <c r="B335" s="9">
        <v>37697</v>
      </c>
      <c r="C335">
        <v>10020779606</v>
      </c>
      <c r="D335" t="s">
        <v>40</v>
      </c>
    </row>
    <row r="336" spans="1:4" x14ac:dyDescent="0.45">
      <c r="A336" t="s">
        <v>1080</v>
      </c>
      <c r="B336" s="9">
        <v>36834</v>
      </c>
      <c r="C336">
        <v>10131556535</v>
      </c>
      <c r="D336" t="s">
        <v>27</v>
      </c>
    </row>
    <row r="337" spans="1:4" x14ac:dyDescent="0.45">
      <c r="A337" t="s">
        <v>1081</v>
      </c>
      <c r="B337" s="9">
        <v>25394</v>
      </c>
      <c r="C337">
        <v>10140336247</v>
      </c>
      <c r="D337" t="s">
        <v>254</v>
      </c>
    </row>
    <row r="338" spans="1:4" x14ac:dyDescent="0.45">
      <c r="A338" t="s">
        <v>1082</v>
      </c>
      <c r="B338" s="9">
        <v>35105</v>
      </c>
      <c r="C338">
        <v>10128887318</v>
      </c>
      <c r="D338" t="s">
        <v>29</v>
      </c>
    </row>
    <row r="339" spans="1:4" x14ac:dyDescent="0.45">
      <c r="A339" t="s">
        <v>1083</v>
      </c>
      <c r="B339" s="9">
        <v>36661</v>
      </c>
      <c r="C339">
        <v>10023807521</v>
      </c>
      <c r="D339" t="s">
        <v>25</v>
      </c>
    </row>
    <row r="340" spans="1:4" x14ac:dyDescent="0.45">
      <c r="A340" t="s">
        <v>1084</v>
      </c>
      <c r="B340" s="9">
        <v>36715</v>
      </c>
      <c r="C340">
        <v>10079745906</v>
      </c>
      <c r="D340" t="s">
        <v>21</v>
      </c>
    </row>
    <row r="341" spans="1:4" x14ac:dyDescent="0.45">
      <c r="A341" t="s">
        <v>1085</v>
      </c>
      <c r="B341" s="9">
        <v>37785</v>
      </c>
      <c r="C341">
        <v>10055519447</v>
      </c>
      <c r="D341" t="s">
        <v>47</v>
      </c>
    </row>
    <row r="342" spans="1:4" x14ac:dyDescent="0.45">
      <c r="A342" t="s">
        <v>1086</v>
      </c>
      <c r="B342" s="9">
        <v>38113</v>
      </c>
      <c r="C342">
        <v>10036443183</v>
      </c>
      <c r="D342" t="s">
        <v>15</v>
      </c>
    </row>
    <row r="343" spans="1:4" x14ac:dyDescent="0.45">
      <c r="A343" t="s">
        <v>1087</v>
      </c>
      <c r="B343" s="9">
        <v>37884</v>
      </c>
      <c r="C343">
        <v>10054664938</v>
      </c>
      <c r="D343" t="s">
        <v>47</v>
      </c>
    </row>
    <row r="344" spans="1:4" x14ac:dyDescent="0.45">
      <c r="A344" t="s">
        <v>1088</v>
      </c>
      <c r="B344" s="9">
        <v>38130</v>
      </c>
      <c r="C344">
        <v>10077942615</v>
      </c>
      <c r="D344" t="s">
        <v>47</v>
      </c>
    </row>
    <row r="345" spans="1:4" x14ac:dyDescent="0.45">
      <c r="A345" t="s">
        <v>1089</v>
      </c>
      <c r="B345" s="9">
        <v>38447</v>
      </c>
      <c r="C345">
        <v>10124541718</v>
      </c>
      <c r="D345" t="s">
        <v>36</v>
      </c>
    </row>
    <row r="346" spans="1:4" x14ac:dyDescent="0.45">
      <c r="A346" t="s">
        <v>1090</v>
      </c>
      <c r="B346" s="9">
        <v>38523</v>
      </c>
      <c r="C346">
        <v>10119693132</v>
      </c>
      <c r="D346" t="s">
        <v>25</v>
      </c>
    </row>
    <row r="347" spans="1:4" x14ac:dyDescent="0.45">
      <c r="A347" t="s">
        <v>1091</v>
      </c>
      <c r="B347" s="9">
        <v>36874</v>
      </c>
      <c r="C347">
        <v>10051115243</v>
      </c>
      <c r="D347" t="s">
        <v>47</v>
      </c>
    </row>
    <row r="348" spans="1:4" x14ac:dyDescent="0.45">
      <c r="A348" t="s">
        <v>1092</v>
      </c>
      <c r="B348" s="9">
        <v>36341</v>
      </c>
      <c r="C348">
        <v>10064452642</v>
      </c>
      <c r="D348" t="s">
        <v>25</v>
      </c>
    </row>
    <row r="349" spans="1:4" x14ac:dyDescent="0.45">
      <c r="A349" t="s">
        <v>1093</v>
      </c>
      <c r="B349" s="9">
        <v>37563</v>
      </c>
      <c r="C349">
        <v>10058503310</v>
      </c>
      <c r="D349" t="s">
        <v>25</v>
      </c>
    </row>
    <row r="350" spans="1:4" x14ac:dyDescent="0.45">
      <c r="A350" t="s">
        <v>1094</v>
      </c>
      <c r="B350" s="9">
        <v>38137</v>
      </c>
      <c r="C350">
        <v>10109918562</v>
      </c>
      <c r="D350" t="s">
        <v>25</v>
      </c>
    </row>
    <row r="351" spans="1:4" x14ac:dyDescent="0.45">
      <c r="A351" t="s">
        <v>182</v>
      </c>
      <c r="B351" s="9">
        <v>36457</v>
      </c>
      <c r="C351">
        <v>10014178552</v>
      </c>
      <c r="D351" t="s">
        <v>25</v>
      </c>
    </row>
    <row r="352" spans="1:4" x14ac:dyDescent="0.45">
      <c r="A352" t="s">
        <v>1095</v>
      </c>
      <c r="B352" s="9">
        <v>38261</v>
      </c>
      <c r="C352">
        <v>10096739191</v>
      </c>
      <c r="D352" t="s">
        <v>25</v>
      </c>
    </row>
    <row r="353" spans="1:4" x14ac:dyDescent="0.45">
      <c r="A353" t="s">
        <v>635</v>
      </c>
      <c r="B353" s="9">
        <v>37470</v>
      </c>
      <c r="C353">
        <v>10060603055</v>
      </c>
      <c r="D353" t="s">
        <v>89</v>
      </c>
    </row>
    <row r="354" spans="1:4" x14ac:dyDescent="0.45">
      <c r="A354" t="s">
        <v>1096</v>
      </c>
      <c r="B354" s="9">
        <v>37696</v>
      </c>
      <c r="C354">
        <v>10081245867</v>
      </c>
      <c r="D354" t="s">
        <v>3754</v>
      </c>
    </row>
    <row r="355" spans="1:4" x14ac:dyDescent="0.45">
      <c r="A355" t="s">
        <v>1097</v>
      </c>
      <c r="B355" s="9">
        <v>31125</v>
      </c>
      <c r="C355">
        <v>10013284233</v>
      </c>
      <c r="D355" t="s">
        <v>3755</v>
      </c>
    </row>
    <row r="356" spans="1:4" x14ac:dyDescent="0.45">
      <c r="A356" t="s">
        <v>1098</v>
      </c>
      <c r="B356" s="9">
        <v>35056</v>
      </c>
      <c r="C356">
        <v>10015400146</v>
      </c>
      <c r="D356" t="s">
        <v>3755</v>
      </c>
    </row>
    <row r="357" spans="1:4" x14ac:dyDescent="0.45">
      <c r="A357" t="s">
        <v>111</v>
      </c>
      <c r="B357" s="9">
        <v>34633</v>
      </c>
      <c r="C357">
        <v>10007272455</v>
      </c>
      <c r="D357" t="s">
        <v>118</v>
      </c>
    </row>
    <row r="358" spans="1:4" x14ac:dyDescent="0.45">
      <c r="A358" t="s">
        <v>109</v>
      </c>
      <c r="B358" s="9">
        <v>34005</v>
      </c>
      <c r="C358">
        <v>10007498484</v>
      </c>
      <c r="D358" t="s">
        <v>118</v>
      </c>
    </row>
    <row r="359" spans="1:4" x14ac:dyDescent="0.45">
      <c r="A359" t="s">
        <v>1099</v>
      </c>
      <c r="B359" s="9">
        <v>36739</v>
      </c>
      <c r="C359">
        <v>10034919778</v>
      </c>
      <c r="D359" t="s">
        <v>118</v>
      </c>
    </row>
    <row r="360" spans="1:4" x14ac:dyDescent="0.45">
      <c r="A360" t="s">
        <v>655</v>
      </c>
      <c r="B360" s="9">
        <v>30298</v>
      </c>
      <c r="C360">
        <v>10002501368</v>
      </c>
      <c r="D360" t="s">
        <v>120</v>
      </c>
    </row>
    <row r="361" spans="1:4" x14ac:dyDescent="0.45">
      <c r="A361" t="s">
        <v>1100</v>
      </c>
      <c r="B361" s="9">
        <v>37377</v>
      </c>
      <c r="C361">
        <v>10094638234</v>
      </c>
      <c r="D361" t="s">
        <v>3742</v>
      </c>
    </row>
    <row r="362" spans="1:4" x14ac:dyDescent="0.45">
      <c r="A362" t="s">
        <v>1101</v>
      </c>
      <c r="B362" s="9">
        <v>36324</v>
      </c>
      <c r="C362">
        <v>10122265955</v>
      </c>
      <c r="D362" t="s">
        <v>235</v>
      </c>
    </row>
    <row r="363" spans="1:4" x14ac:dyDescent="0.45">
      <c r="A363" t="s">
        <v>1102</v>
      </c>
      <c r="B363" s="9">
        <v>36989</v>
      </c>
      <c r="C363">
        <v>10113653163</v>
      </c>
      <c r="D363" t="s">
        <v>235</v>
      </c>
    </row>
    <row r="364" spans="1:4" x14ac:dyDescent="0.45">
      <c r="A364" t="s">
        <v>1103</v>
      </c>
      <c r="B364" s="9">
        <v>34984</v>
      </c>
      <c r="C364">
        <v>10085207713</v>
      </c>
      <c r="D364" t="s">
        <v>3743</v>
      </c>
    </row>
    <row r="365" spans="1:4" x14ac:dyDescent="0.45">
      <c r="A365" t="s">
        <v>123</v>
      </c>
      <c r="B365" s="9">
        <v>36225</v>
      </c>
      <c r="C365">
        <v>10023525110</v>
      </c>
      <c r="D365" t="s">
        <v>118</v>
      </c>
    </row>
    <row r="366" spans="1:4" x14ac:dyDescent="0.45">
      <c r="A366" t="s">
        <v>714</v>
      </c>
      <c r="B366" s="9">
        <v>35292</v>
      </c>
      <c r="C366">
        <v>10009118384</v>
      </c>
      <c r="D366" t="s">
        <v>118</v>
      </c>
    </row>
    <row r="367" spans="1:4" x14ac:dyDescent="0.45">
      <c r="A367" t="s">
        <v>164</v>
      </c>
      <c r="B367" s="9">
        <v>33949</v>
      </c>
      <c r="C367">
        <v>10006462305</v>
      </c>
      <c r="D367" t="s">
        <v>118</v>
      </c>
    </row>
    <row r="368" spans="1:4" x14ac:dyDescent="0.45">
      <c r="A368" t="s">
        <v>399</v>
      </c>
      <c r="B368" s="9">
        <v>34844</v>
      </c>
      <c r="C368">
        <v>10009045636</v>
      </c>
      <c r="D368" t="s">
        <v>118</v>
      </c>
    </row>
    <row r="369" spans="1:4" x14ac:dyDescent="0.45">
      <c r="A369" t="s">
        <v>380</v>
      </c>
      <c r="B369" s="9">
        <v>35170</v>
      </c>
      <c r="C369">
        <v>10009125458</v>
      </c>
      <c r="D369" t="s">
        <v>19</v>
      </c>
    </row>
    <row r="370" spans="1:4" x14ac:dyDescent="0.45">
      <c r="A370" t="s">
        <v>1104</v>
      </c>
      <c r="B370" s="9">
        <v>37463</v>
      </c>
      <c r="C370">
        <v>10096093941</v>
      </c>
      <c r="D370" t="s">
        <v>44</v>
      </c>
    </row>
    <row r="371" spans="1:4" x14ac:dyDescent="0.45">
      <c r="A371" t="s">
        <v>1105</v>
      </c>
      <c r="B371" s="9">
        <v>37291</v>
      </c>
      <c r="C371">
        <v>10090742369</v>
      </c>
      <c r="D371" t="s">
        <v>44</v>
      </c>
    </row>
    <row r="372" spans="1:4" x14ac:dyDescent="0.45">
      <c r="A372" t="s">
        <v>1106</v>
      </c>
      <c r="B372" s="9">
        <v>37082</v>
      </c>
      <c r="C372">
        <v>10113345793</v>
      </c>
      <c r="D372" t="s">
        <v>91</v>
      </c>
    </row>
    <row r="373" spans="1:4" x14ac:dyDescent="0.45">
      <c r="A373" t="s">
        <v>1107</v>
      </c>
      <c r="B373" s="9">
        <v>37708</v>
      </c>
      <c r="C373">
        <v>10058755510</v>
      </c>
      <c r="D373" t="s">
        <v>142</v>
      </c>
    </row>
    <row r="374" spans="1:4" x14ac:dyDescent="0.45">
      <c r="A374" t="s">
        <v>1108</v>
      </c>
      <c r="B374" s="9">
        <v>37438</v>
      </c>
      <c r="C374">
        <v>10060155138</v>
      </c>
      <c r="D374" t="s">
        <v>172</v>
      </c>
    </row>
    <row r="375" spans="1:4" x14ac:dyDescent="0.45">
      <c r="A375" t="s">
        <v>147</v>
      </c>
      <c r="B375" s="9">
        <v>32340</v>
      </c>
      <c r="C375">
        <v>10004594447</v>
      </c>
      <c r="D375" t="s">
        <v>31</v>
      </c>
    </row>
    <row r="376" spans="1:4" x14ac:dyDescent="0.45">
      <c r="A376" t="s">
        <v>1109</v>
      </c>
      <c r="B376" s="9">
        <v>37178</v>
      </c>
      <c r="C376">
        <v>10045939382</v>
      </c>
      <c r="D376" t="s">
        <v>731</v>
      </c>
    </row>
    <row r="377" spans="1:4" x14ac:dyDescent="0.45">
      <c r="A377" t="s">
        <v>398</v>
      </c>
      <c r="B377" s="9">
        <v>37758</v>
      </c>
      <c r="C377">
        <v>10090187550</v>
      </c>
      <c r="D377" t="s">
        <v>118</v>
      </c>
    </row>
    <row r="378" spans="1:4" x14ac:dyDescent="0.45">
      <c r="A378" t="s">
        <v>1847</v>
      </c>
      <c r="B378" s="9">
        <v>35716</v>
      </c>
      <c r="C378">
        <v>10010176795</v>
      </c>
      <c r="D378" t="s">
        <v>49</v>
      </c>
    </row>
    <row r="379" spans="1:4" x14ac:dyDescent="0.45">
      <c r="A379" t="s">
        <v>1110</v>
      </c>
      <c r="B379" s="9">
        <v>37770</v>
      </c>
      <c r="C379">
        <v>10075692619</v>
      </c>
      <c r="D379" t="s">
        <v>172</v>
      </c>
    </row>
    <row r="380" spans="1:4" x14ac:dyDescent="0.45">
      <c r="A380" t="s">
        <v>155</v>
      </c>
      <c r="B380" s="9">
        <v>36094</v>
      </c>
      <c r="C380">
        <v>10010801134</v>
      </c>
      <c r="D380" t="s">
        <v>156</v>
      </c>
    </row>
    <row r="381" spans="1:4" x14ac:dyDescent="0.45">
      <c r="A381" t="s">
        <v>126</v>
      </c>
      <c r="B381" s="9">
        <v>35927</v>
      </c>
      <c r="C381">
        <v>10034833791</v>
      </c>
      <c r="D381" t="s">
        <v>31</v>
      </c>
    </row>
    <row r="382" spans="1:4" x14ac:dyDescent="0.45">
      <c r="A382" t="s">
        <v>425</v>
      </c>
      <c r="B382" s="9">
        <v>36349</v>
      </c>
      <c r="C382">
        <v>10011147203</v>
      </c>
      <c r="D382" t="s">
        <v>36</v>
      </c>
    </row>
    <row r="383" spans="1:4" x14ac:dyDescent="0.45">
      <c r="A383" t="s">
        <v>1111</v>
      </c>
      <c r="B383" s="9">
        <v>34314</v>
      </c>
      <c r="C383">
        <v>10074551756</v>
      </c>
      <c r="D383" t="s">
        <v>142</v>
      </c>
    </row>
    <row r="384" spans="1:4" x14ac:dyDescent="0.45">
      <c r="A384" t="s">
        <v>1112</v>
      </c>
      <c r="B384" s="9">
        <v>32748</v>
      </c>
      <c r="C384">
        <v>10116409579</v>
      </c>
      <c r="D384" t="s">
        <v>731</v>
      </c>
    </row>
    <row r="385" spans="1:4" x14ac:dyDescent="0.45">
      <c r="A385" t="s">
        <v>1113</v>
      </c>
      <c r="B385" s="9">
        <v>37027</v>
      </c>
      <c r="C385">
        <v>10050629435</v>
      </c>
      <c r="D385" t="s">
        <v>186</v>
      </c>
    </row>
    <row r="386" spans="1:4" x14ac:dyDescent="0.45">
      <c r="A386" t="s">
        <v>1114</v>
      </c>
      <c r="B386" s="9">
        <v>36762</v>
      </c>
      <c r="C386">
        <v>10082780891</v>
      </c>
      <c r="D386" t="s">
        <v>145</v>
      </c>
    </row>
    <row r="387" spans="1:4" x14ac:dyDescent="0.45">
      <c r="A387" t="s">
        <v>638</v>
      </c>
      <c r="B387" s="9">
        <v>36732</v>
      </c>
      <c r="C387">
        <v>10034991217</v>
      </c>
      <c r="D387" t="s">
        <v>118</v>
      </c>
    </row>
    <row r="388" spans="1:4" x14ac:dyDescent="0.45">
      <c r="A388" t="s">
        <v>1115</v>
      </c>
      <c r="B388" s="9">
        <v>36889</v>
      </c>
      <c r="C388">
        <v>10015980429</v>
      </c>
      <c r="D388" t="s">
        <v>172</v>
      </c>
    </row>
    <row r="389" spans="1:4" x14ac:dyDescent="0.45">
      <c r="A389" t="s">
        <v>1116</v>
      </c>
      <c r="B389" s="9">
        <v>36805</v>
      </c>
      <c r="C389">
        <v>10127061694</v>
      </c>
      <c r="D389" t="s">
        <v>731</v>
      </c>
    </row>
    <row r="390" spans="1:4" x14ac:dyDescent="0.45">
      <c r="A390" t="s">
        <v>851</v>
      </c>
      <c r="B390" s="9">
        <v>35206</v>
      </c>
      <c r="C390">
        <v>10046251095</v>
      </c>
      <c r="D390" t="s">
        <v>142</v>
      </c>
    </row>
    <row r="391" spans="1:4" x14ac:dyDescent="0.45">
      <c r="A391" t="s">
        <v>1117</v>
      </c>
      <c r="B391" s="9">
        <v>37297</v>
      </c>
      <c r="C391">
        <v>10109913007</v>
      </c>
      <c r="D391" t="s">
        <v>186</v>
      </c>
    </row>
    <row r="392" spans="1:4" x14ac:dyDescent="0.45">
      <c r="A392" t="s">
        <v>763</v>
      </c>
      <c r="B392" s="9">
        <v>34628</v>
      </c>
      <c r="C392">
        <v>10008953888</v>
      </c>
      <c r="D392" t="s">
        <v>254</v>
      </c>
    </row>
    <row r="393" spans="1:4" x14ac:dyDescent="0.45">
      <c r="A393" t="s">
        <v>1118</v>
      </c>
      <c r="B393" s="9">
        <v>33984</v>
      </c>
      <c r="C393">
        <v>10007774835</v>
      </c>
      <c r="D393" t="s">
        <v>172</v>
      </c>
    </row>
    <row r="394" spans="1:4" x14ac:dyDescent="0.45">
      <c r="A394" t="s">
        <v>1119</v>
      </c>
      <c r="B394" s="9">
        <v>37609</v>
      </c>
      <c r="C394">
        <v>10016105418</v>
      </c>
      <c r="D394" t="s">
        <v>31</v>
      </c>
    </row>
    <row r="395" spans="1:4" x14ac:dyDescent="0.45">
      <c r="A395" t="s">
        <v>458</v>
      </c>
      <c r="B395" s="9">
        <v>36115</v>
      </c>
      <c r="C395">
        <v>10010666142</v>
      </c>
      <c r="D395" t="s">
        <v>36</v>
      </c>
    </row>
    <row r="396" spans="1:4" x14ac:dyDescent="0.45">
      <c r="A396" t="s">
        <v>1120</v>
      </c>
      <c r="B396" s="9">
        <v>33187</v>
      </c>
      <c r="C396">
        <v>10124682063</v>
      </c>
      <c r="D396" t="s">
        <v>36</v>
      </c>
    </row>
    <row r="397" spans="1:4" x14ac:dyDescent="0.45">
      <c r="A397" t="s">
        <v>1121</v>
      </c>
      <c r="B397" s="9">
        <v>37719</v>
      </c>
      <c r="C397">
        <v>10082513941</v>
      </c>
      <c r="D397" t="s">
        <v>142</v>
      </c>
    </row>
    <row r="398" spans="1:4" x14ac:dyDescent="0.45">
      <c r="A398" t="s">
        <v>1122</v>
      </c>
      <c r="B398" s="9">
        <v>37554</v>
      </c>
      <c r="C398">
        <v>10050022981</v>
      </c>
      <c r="D398" t="s">
        <v>186</v>
      </c>
    </row>
    <row r="399" spans="1:4" x14ac:dyDescent="0.45">
      <c r="A399" t="s">
        <v>1123</v>
      </c>
      <c r="B399" s="9">
        <v>37956</v>
      </c>
      <c r="C399">
        <v>10079974864</v>
      </c>
      <c r="D399" t="s">
        <v>172</v>
      </c>
    </row>
    <row r="400" spans="1:4" x14ac:dyDescent="0.45">
      <c r="A400" t="s">
        <v>1124</v>
      </c>
      <c r="B400" s="9">
        <v>37669</v>
      </c>
      <c r="C400">
        <v>10049099966</v>
      </c>
      <c r="D400" t="s">
        <v>156</v>
      </c>
    </row>
    <row r="401" spans="1:4" x14ac:dyDescent="0.45">
      <c r="A401" t="s">
        <v>386</v>
      </c>
      <c r="B401" s="9">
        <v>36392</v>
      </c>
      <c r="C401">
        <v>10016294465</v>
      </c>
      <c r="D401" t="s">
        <v>44</v>
      </c>
    </row>
    <row r="402" spans="1:4" x14ac:dyDescent="0.45">
      <c r="A402" t="s">
        <v>1125</v>
      </c>
      <c r="B402" s="9">
        <v>37403</v>
      </c>
      <c r="C402">
        <v>10075726668</v>
      </c>
      <c r="D402" t="s">
        <v>31</v>
      </c>
    </row>
    <row r="403" spans="1:4" x14ac:dyDescent="0.45">
      <c r="A403" t="s">
        <v>1126</v>
      </c>
      <c r="B403" s="9">
        <v>36833</v>
      </c>
      <c r="C403">
        <v>10055097701</v>
      </c>
      <c r="D403" t="s">
        <v>142</v>
      </c>
    </row>
    <row r="404" spans="1:4" x14ac:dyDescent="0.45">
      <c r="A404" t="s">
        <v>1127</v>
      </c>
      <c r="B404" s="9">
        <v>36719</v>
      </c>
      <c r="C404">
        <v>10120255934</v>
      </c>
      <c r="D404" t="s">
        <v>91</v>
      </c>
    </row>
    <row r="405" spans="1:4" x14ac:dyDescent="0.45">
      <c r="A405" t="s">
        <v>1128</v>
      </c>
      <c r="B405" s="9">
        <v>36759</v>
      </c>
      <c r="C405">
        <v>10065475081</v>
      </c>
      <c r="D405" t="s">
        <v>254</v>
      </c>
    </row>
    <row r="406" spans="1:4" x14ac:dyDescent="0.45">
      <c r="A406" t="s">
        <v>1129</v>
      </c>
      <c r="B406" s="9">
        <v>37819</v>
      </c>
      <c r="C406">
        <v>10060406732</v>
      </c>
      <c r="D406" t="s">
        <v>172</v>
      </c>
    </row>
    <row r="407" spans="1:4" x14ac:dyDescent="0.45">
      <c r="A407" t="s">
        <v>1130</v>
      </c>
      <c r="B407" s="9">
        <v>36894</v>
      </c>
      <c r="C407">
        <v>10090167544</v>
      </c>
      <c r="D407" t="s">
        <v>31</v>
      </c>
    </row>
    <row r="408" spans="1:4" x14ac:dyDescent="0.45">
      <c r="A408" t="s">
        <v>1131</v>
      </c>
      <c r="B408" s="9">
        <v>37286</v>
      </c>
      <c r="C408">
        <v>10083821522</v>
      </c>
      <c r="D408" t="s">
        <v>286</v>
      </c>
    </row>
    <row r="409" spans="1:4" x14ac:dyDescent="0.45">
      <c r="A409" t="s">
        <v>1132</v>
      </c>
      <c r="B409" s="9">
        <v>27621</v>
      </c>
      <c r="C409">
        <v>10008944087</v>
      </c>
      <c r="D409" t="s">
        <v>142</v>
      </c>
    </row>
    <row r="410" spans="1:4" x14ac:dyDescent="0.45">
      <c r="A410" t="s">
        <v>1133</v>
      </c>
      <c r="B410" s="9">
        <v>28848</v>
      </c>
      <c r="C410">
        <v>10122561908</v>
      </c>
      <c r="D410" t="s">
        <v>254</v>
      </c>
    </row>
    <row r="411" spans="1:4" x14ac:dyDescent="0.45">
      <c r="A411" t="s">
        <v>1134</v>
      </c>
      <c r="B411" s="9">
        <v>37076</v>
      </c>
      <c r="C411">
        <v>10104425736</v>
      </c>
      <c r="D411" t="s">
        <v>172</v>
      </c>
    </row>
    <row r="412" spans="1:4" x14ac:dyDescent="0.45">
      <c r="A412" t="s">
        <v>1135</v>
      </c>
      <c r="B412" s="9">
        <v>35600</v>
      </c>
      <c r="C412">
        <v>10009809007</v>
      </c>
      <c r="D412" t="s">
        <v>156</v>
      </c>
    </row>
    <row r="413" spans="1:4" x14ac:dyDescent="0.45">
      <c r="A413" t="s">
        <v>1136</v>
      </c>
      <c r="B413" s="9">
        <v>37320</v>
      </c>
      <c r="C413">
        <v>10096040387</v>
      </c>
      <c r="D413" t="s">
        <v>44</v>
      </c>
    </row>
    <row r="414" spans="1:4" x14ac:dyDescent="0.45">
      <c r="A414" t="s">
        <v>1137</v>
      </c>
      <c r="B414" s="9">
        <v>36897</v>
      </c>
      <c r="C414">
        <v>10089675672</v>
      </c>
      <c r="D414" t="s">
        <v>31</v>
      </c>
    </row>
    <row r="415" spans="1:4" x14ac:dyDescent="0.45">
      <c r="A415" t="s">
        <v>1138</v>
      </c>
      <c r="B415" s="9">
        <v>36613</v>
      </c>
      <c r="C415">
        <v>10055348382</v>
      </c>
      <c r="D415" t="s">
        <v>36</v>
      </c>
    </row>
    <row r="416" spans="1:4" x14ac:dyDescent="0.45">
      <c r="A416" t="s">
        <v>1139</v>
      </c>
      <c r="B416" s="9">
        <v>37299</v>
      </c>
      <c r="C416">
        <v>10091575357</v>
      </c>
      <c r="D416" t="s">
        <v>142</v>
      </c>
    </row>
    <row r="417" spans="1:4" x14ac:dyDescent="0.45">
      <c r="A417" t="s">
        <v>1140</v>
      </c>
      <c r="B417" s="9">
        <v>37263</v>
      </c>
      <c r="C417">
        <v>10123474516</v>
      </c>
      <c r="D417" t="s">
        <v>186</v>
      </c>
    </row>
    <row r="418" spans="1:4" x14ac:dyDescent="0.45">
      <c r="A418" t="s">
        <v>1141</v>
      </c>
      <c r="B418" s="9">
        <v>36533</v>
      </c>
      <c r="C418">
        <v>10065474475</v>
      </c>
      <c r="D418" t="s">
        <v>254</v>
      </c>
    </row>
    <row r="419" spans="1:4" x14ac:dyDescent="0.45">
      <c r="A419" t="s">
        <v>639</v>
      </c>
      <c r="B419" s="9">
        <v>36529</v>
      </c>
      <c r="C419">
        <v>10014630109</v>
      </c>
      <c r="D419" t="s">
        <v>118</v>
      </c>
    </row>
    <row r="420" spans="1:4" x14ac:dyDescent="0.45">
      <c r="A420" t="s">
        <v>1142</v>
      </c>
      <c r="B420" s="9">
        <v>37491</v>
      </c>
      <c r="C420">
        <v>10054111432</v>
      </c>
      <c r="D420" t="s">
        <v>172</v>
      </c>
    </row>
    <row r="421" spans="1:4" x14ac:dyDescent="0.45">
      <c r="A421" t="s">
        <v>1143</v>
      </c>
      <c r="B421" s="9">
        <v>34725</v>
      </c>
      <c r="C421">
        <v>10010095054</v>
      </c>
      <c r="D421" t="s">
        <v>156</v>
      </c>
    </row>
    <row r="422" spans="1:4" x14ac:dyDescent="0.45">
      <c r="A422" t="s">
        <v>1144</v>
      </c>
      <c r="B422" s="9">
        <v>37057</v>
      </c>
      <c r="C422">
        <v>10090759244</v>
      </c>
      <c r="D422" t="s">
        <v>44</v>
      </c>
    </row>
    <row r="423" spans="1:4" x14ac:dyDescent="0.45">
      <c r="A423" t="s">
        <v>1145</v>
      </c>
      <c r="B423" s="9">
        <v>37550</v>
      </c>
      <c r="C423">
        <v>10090290816</v>
      </c>
      <c r="D423" t="s">
        <v>31</v>
      </c>
    </row>
    <row r="424" spans="1:4" x14ac:dyDescent="0.45">
      <c r="A424" t="s">
        <v>1146</v>
      </c>
      <c r="B424" s="9">
        <v>36915</v>
      </c>
      <c r="C424">
        <v>10021859639</v>
      </c>
      <c r="D424" t="s">
        <v>67</v>
      </c>
    </row>
    <row r="425" spans="1:4" x14ac:dyDescent="0.45">
      <c r="A425" t="s">
        <v>1147</v>
      </c>
      <c r="B425" s="9">
        <v>37417</v>
      </c>
      <c r="C425">
        <v>10096636333</v>
      </c>
      <c r="D425" t="s">
        <v>142</v>
      </c>
    </row>
    <row r="426" spans="1:4" x14ac:dyDescent="0.45">
      <c r="A426" t="s">
        <v>1148</v>
      </c>
      <c r="B426" s="9">
        <v>37013</v>
      </c>
      <c r="C426">
        <v>10123474112</v>
      </c>
      <c r="D426" t="s">
        <v>186</v>
      </c>
    </row>
    <row r="427" spans="1:4" x14ac:dyDescent="0.45">
      <c r="A427" t="s">
        <v>1149</v>
      </c>
      <c r="B427" s="9">
        <v>37595</v>
      </c>
      <c r="C427">
        <v>10091381862</v>
      </c>
      <c r="D427" t="s">
        <v>254</v>
      </c>
    </row>
    <row r="428" spans="1:4" x14ac:dyDescent="0.45">
      <c r="A428" t="s">
        <v>140</v>
      </c>
      <c r="B428" s="9">
        <v>34979</v>
      </c>
      <c r="C428">
        <v>10050548094</v>
      </c>
      <c r="D428" t="s">
        <v>118</v>
      </c>
    </row>
    <row r="429" spans="1:4" x14ac:dyDescent="0.45">
      <c r="A429" t="s">
        <v>1150</v>
      </c>
      <c r="B429" s="9">
        <v>37874</v>
      </c>
      <c r="C429">
        <v>10079975268</v>
      </c>
      <c r="D429" t="s">
        <v>172</v>
      </c>
    </row>
    <row r="430" spans="1:4" x14ac:dyDescent="0.45">
      <c r="A430" t="s">
        <v>1151</v>
      </c>
      <c r="B430" s="9">
        <v>37364</v>
      </c>
      <c r="C430">
        <v>10115326314</v>
      </c>
      <c r="D430" t="s">
        <v>44</v>
      </c>
    </row>
    <row r="431" spans="1:4" x14ac:dyDescent="0.45">
      <c r="A431" t="s">
        <v>1152</v>
      </c>
      <c r="B431" s="9">
        <v>37559</v>
      </c>
      <c r="C431">
        <v>10103181611</v>
      </c>
      <c r="D431" t="s">
        <v>31</v>
      </c>
    </row>
    <row r="432" spans="1:4" x14ac:dyDescent="0.45">
      <c r="A432" t="s">
        <v>1153</v>
      </c>
      <c r="B432" s="9">
        <v>37309</v>
      </c>
      <c r="C432">
        <v>10050996924</v>
      </c>
      <c r="D432" t="s">
        <v>186</v>
      </c>
    </row>
    <row r="433" spans="1:4" x14ac:dyDescent="0.45">
      <c r="A433" t="s">
        <v>1154</v>
      </c>
      <c r="B433" s="9">
        <v>37295</v>
      </c>
      <c r="C433">
        <v>10122562110</v>
      </c>
      <c r="D433" t="s">
        <v>254</v>
      </c>
    </row>
    <row r="434" spans="1:4" x14ac:dyDescent="0.45">
      <c r="A434" t="s">
        <v>1155</v>
      </c>
      <c r="B434" s="9">
        <v>36827</v>
      </c>
      <c r="C434">
        <v>10050430179</v>
      </c>
      <c r="D434" t="s">
        <v>44</v>
      </c>
    </row>
    <row r="435" spans="1:4" x14ac:dyDescent="0.45">
      <c r="A435" t="s">
        <v>1156</v>
      </c>
      <c r="B435" s="9">
        <v>36651</v>
      </c>
      <c r="C435">
        <v>10089723465</v>
      </c>
      <c r="D435" t="s">
        <v>31</v>
      </c>
    </row>
    <row r="436" spans="1:4" x14ac:dyDescent="0.45">
      <c r="A436" t="s">
        <v>1157</v>
      </c>
      <c r="B436" s="9">
        <v>37721</v>
      </c>
      <c r="C436">
        <v>10080375695</v>
      </c>
      <c r="D436" t="s">
        <v>286</v>
      </c>
    </row>
    <row r="437" spans="1:4" x14ac:dyDescent="0.45">
      <c r="A437" t="s">
        <v>1158</v>
      </c>
      <c r="B437" s="9">
        <v>35602</v>
      </c>
      <c r="C437">
        <v>10123469563</v>
      </c>
      <c r="D437" t="s">
        <v>186</v>
      </c>
    </row>
    <row r="438" spans="1:4" x14ac:dyDescent="0.45">
      <c r="A438" t="s">
        <v>1159</v>
      </c>
      <c r="B438" s="9">
        <v>34798</v>
      </c>
      <c r="C438">
        <v>10007739267</v>
      </c>
      <c r="D438" t="s">
        <v>118</v>
      </c>
    </row>
    <row r="439" spans="1:4" x14ac:dyDescent="0.45">
      <c r="A439" t="s">
        <v>1160</v>
      </c>
      <c r="B439" s="9">
        <v>36470</v>
      </c>
      <c r="C439">
        <v>10050432809</v>
      </c>
      <c r="D439" t="s">
        <v>44</v>
      </c>
    </row>
    <row r="440" spans="1:4" x14ac:dyDescent="0.45">
      <c r="A440" t="s">
        <v>1161</v>
      </c>
      <c r="B440" s="9">
        <v>36642</v>
      </c>
      <c r="C440">
        <v>10089726293</v>
      </c>
      <c r="D440" t="s">
        <v>31</v>
      </c>
    </row>
    <row r="441" spans="1:4" x14ac:dyDescent="0.45">
      <c r="A441" t="s">
        <v>1162</v>
      </c>
      <c r="B441" s="9">
        <v>29881</v>
      </c>
      <c r="C441">
        <v>10123474213</v>
      </c>
      <c r="D441" t="s">
        <v>186</v>
      </c>
    </row>
    <row r="442" spans="1:4" x14ac:dyDescent="0.45">
      <c r="A442" t="s">
        <v>1163</v>
      </c>
      <c r="B442" s="9">
        <v>35659</v>
      </c>
      <c r="C442">
        <v>10009045434</v>
      </c>
      <c r="D442" t="s">
        <v>118</v>
      </c>
    </row>
    <row r="443" spans="1:4" x14ac:dyDescent="0.45">
      <c r="A443" t="s">
        <v>1164</v>
      </c>
      <c r="B443" s="9">
        <v>37150</v>
      </c>
      <c r="C443">
        <v>10036080647</v>
      </c>
      <c r="D443" t="s">
        <v>118</v>
      </c>
    </row>
    <row r="444" spans="1:4" x14ac:dyDescent="0.45">
      <c r="A444" t="s">
        <v>1165</v>
      </c>
      <c r="B444" s="9">
        <v>38103</v>
      </c>
      <c r="C444">
        <v>10083774537</v>
      </c>
      <c r="D444" t="s">
        <v>25</v>
      </c>
    </row>
    <row r="445" spans="1:4" x14ac:dyDescent="0.45">
      <c r="A445" t="s">
        <v>1166</v>
      </c>
      <c r="B445" s="9">
        <v>37506</v>
      </c>
      <c r="C445">
        <v>10036082162</v>
      </c>
      <c r="D445" t="s">
        <v>118</v>
      </c>
    </row>
    <row r="446" spans="1:4" x14ac:dyDescent="0.45">
      <c r="A446" t="s">
        <v>1167</v>
      </c>
      <c r="B446" s="9">
        <v>37467</v>
      </c>
      <c r="C446">
        <v>10036079031</v>
      </c>
      <c r="D446" t="s">
        <v>118</v>
      </c>
    </row>
    <row r="447" spans="1:4" x14ac:dyDescent="0.45">
      <c r="A447" t="s">
        <v>1168</v>
      </c>
      <c r="B447" s="9">
        <v>37184</v>
      </c>
      <c r="C447">
        <v>10023893508</v>
      </c>
      <c r="D447" t="s">
        <v>25</v>
      </c>
    </row>
    <row r="448" spans="1:4" x14ac:dyDescent="0.45">
      <c r="A448" t="s">
        <v>1169</v>
      </c>
      <c r="B448" s="9">
        <v>38111</v>
      </c>
      <c r="C448">
        <v>10096739292</v>
      </c>
      <c r="D448" t="s">
        <v>25</v>
      </c>
    </row>
    <row r="449" spans="1:4" x14ac:dyDescent="0.45">
      <c r="A449" t="s">
        <v>1170</v>
      </c>
      <c r="B449" s="9">
        <v>37880</v>
      </c>
      <c r="C449">
        <v>10078876037</v>
      </c>
      <c r="D449" t="s">
        <v>25</v>
      </c>
    </row>
    <row r="450" spans="1:4" x14ac:dyDescent="0.45">
      <c r="A450" t="s">
        <v>1171</v>
      </c>
      <c r="B450" s="9">
        <v>36302</v>
      </c>
      <c r="C450">
        <v>10023730729</v>
      </c>
      <c r="D450" t="s">
        <v>25</v>
      </c>
    </row>
    <row r="451" spans="1:4" x14ac:dyDescent="0.45">
      <c r="A451" t="s">
        <v>1172</v>
      </c>
      <c r="B451" s="9">
        <v>33801</v>
      </c>
      <c r="C451">
        <v>10054876823</v>
      </c>
      <c r="D451" t="s">
        <v>25</v>
      </c>
    </row>
    <row r="452" spans="1:4" x14ac:dyDescent="0.45">
      <c r="A452" t="s">
        <v>121</v>
      </c>
      <c r="B452" s="9">
        <v>35134</v>
      </c>
      <c r="C452">
        <v>10010640880</v>
      </c>
      <c r="D452" t="s">
        <v>120</v>
      </c>
    </row>
    <row r="453" spans="1:4" x14ac:dyDescent="0.45">
      <c r="A453" t="s">
        <v>402</v>
      </c>
      <c r="B453" s="9">
        <v>32115</v>
      </c>
      <c r="C453">
        <v>10009143949</v>
      </c>
      <c r="D453" t="s">
        <v>142</v>
      </c>
    </row>
    <row r="454" spans="1:4" x14ac:dyDescent="0.45">
      <c r="A454" t="s">
        <v>134</v>
      </c>
      <c r="B454" s="9">
        <v>33271</v>
      </c>
      <c r="C454">
        <v>10006899613</v>
      </c>
      <c r="D454" t="s">
        <v>38</v>
      </c>
    </row>
    <row r="455" spans="1:4" x14ac:dyDescent="0.45">
      <c r="A455" t="s">
        <v>289</v>
      </c>
      <c r="B455" s="9">
        <v>36240</v>
      </c>
      <c r="C455">
        <v>10096621579</v>
      </c>
      <c r="D455" t="s">
        <v>70</v>
      </c>
    </row>
    <row r="456" spans="1:4" x14ac:dyDescent="0.45">
      <c r="A456" t="s">
        <v>1173</v>
      </c>
      <c r="B456" s="9">
        <v>34128</v>
      </c>
      <c r="C456">
        <v>10096482648</v>
      </c>
      <c r="D456" t="s">
        <v>70</v>
      </c>
    </row>
    <row r="457" spans="1:4" x14ac:dyDescent="0.45">
      <c r="A457" t="s">
        <v>1174</v>
      </c>
      <c r="B457" s="9">
        <v>36711</v>
      </c>
      <c r="C457">
        <v>10049659233</v>
      </c>
      <c r="D457" t="s">
        <v>3756</v>
      </c>
    </row>
    <row r="458" spans="1:4" x14ac:dyDescent="0.45">
      <c r="A458" t="s">
        <v>1175</v>
      </c>
      <c r="B458" s="9">
        <v>34233</v>
      </c>
      <c r="C458">
        <v>10084277119</v>
      </c>
      <c r="D458" t="s">
        <v>67</v>
      </c>
    </row>
    <row r="459" spans="1:4" x14ac:dyDescent="0.45">
      <c r="A459" t="s">
        <v>129</v>
      </c>
      <c r="B459" s="9">
        <v>33075</v>
      </c>
      <c r="C459">
        <v>10066087191</v>
      </c>
      <c r="D459" t="s">
        <v>65</v>
      </c>
    </row>
    <row r="460" spans="1:4" x14ac:dyDescent="0.45">
      <c r="A460" t="s">
        <v>132</v>
      </c>
      <c r="B460" s="9">
        <v>33205</v>
      </c>
      <c r="C460">
        <v>10006289624</v>
      </c>
      <c r="D460" t="s">
        <v>36</v>
      </c>
    </row>
    <row r="461" spans="1:4" x14ac:dyDescent="0.45">
      <c r="A461" t="s">
        <v>224</v>
      </c>
      <c r="B461" s="9">
        <v>36509</v>
      </c>
      <c r="C461">
        <v>10061870927</v>
      </c>
      <c r="D461" t="s">
        <v>225</v>
      </c>
    </row>
    <row r="462" spans="1:4" x14ac:dyDescent="0.45">
      <c r="A462" t="s">
        <v>1176</v>
      </c>
      <c r="B462" s="9">
        <v>35404</v>
      </c>
      <c r="C462">
        <v>10009691088</v>
      </c>
      <c r="D462" t="s">
        <v>21</v>
      </c>
    </row>
    <row r="463" spans="1:4" x14ac:dyDescent="0.45">
      <c r="A463" t="s">
        <v>1177</v>
      </c>
      <c r="B463" s="9">
        <v>35989</v>
      </c>
      <c r="C463">
        <v>10010828618</v>
      </c>
      <c r="D463" t="s">
        <v>21</v>
      </c>
    </row>
    <row r="464" spans="1:4" x14ac:dyDescent="0.45">
      <c r="A464" t="s">
        <v>1178</v>
      </c>
      <c r="B464" s="9">
        <v>34936</v>
      </c>
      <c r="C464">
        <v>10045942517</v>
      </c>
      <c r="D464" t="s">
        <v>731</v>
      </c>
    </row>
    <row r="465" spans="1:4" x14ac:dyDescent="0.45">
      <c r="A465" t="s">
        <v>1179</v>
      </c>
      <c r="B465" s="9">
        <v>37702</v>
      </c>
      <c r="C465">
        <v>10075430719</v>
      </c>
      <c r="D465" t="s">
        <v>67</v>
      </c>
    </row>
    <row r="466" spans="1:4" x14ac:dyDescent="0.45">
      <c r="A466" t="s">
        <v>1180</v>
      </c>
      <c r="B466" s="9">
        <v>36675</v>
      </c>
      <c r="C466">
        <v>10035202795</v>
      </c>
      <c r="D466" t="s">
        <v>21</v>
      </c>
    </row>
    <row r="467" spans="1:4" x14ac:dyDescent="0.45">
      <c r="A467" t="s">
        <v>1181</v>
      </c>
      <c r="B467" s="9">
        <v>36402</v>
      </c>
      <c r="C467">
        <v>10016194031</v>
      </c>
      <c r="D467" t="s">
        <v>67</v>
      </c>
    </row>
    <row r="468" spans="1:4" x14ac:dyDescent="0.45">
      <c r="A468" t="s">
        <v>1182</v>
      </c>
      <c r="B468" s="9">
        <v>37819</v>
      </c>
      <c r="C468">
        <v>10077616249</v>
      </c>
      <c r="D468" t="s">
        <v>67</v>
      </c>
    </row>
    <row r="469" spans="1:4" x14ac:dyDescent="0.45">
      <c r="A469" t="s">
        <v>301</v>
      </c>
      <c r="B469" s="9">
        <v>32946</v>
      </c>
      <c r="C469">
        <v>10004779050</v>
      </c>
      <c r="D469" t="s">
        <v>51</v>
      </c>
    </row>
    <row r="470" spans="1:4" x14ac:dyDescent="0.45">
      <c r="A470" t="s">
        <v>1183</v>
      </c>
      <c r="B470" s="9">
        <v>35536</v>
      </c>
      <c r="C470">
        <v>10051223357</v>
      </c>
      <c r="D470" t="s">
        <v>61</v>
      </c>
    </row>
    <row r="471" spans="1:4" x14ac:dyDescent="0.45">
      <c r="A471" t="s">
        <v>447</v>
      </c>
      <c r="B471" s="9">
        <v>35168</v>
      </c>
      <c r="C471">
        <v>10009196489</v>
      </c>
      <c r="D471" t="s">
        <v>44</v>
      </c>
    </row>
    <row r="472" spans="1:4" x14ac:dyDescent="0.45">
      <c r="A472" t="s">
        <v>135</v>
      </c>
      <c r="B472" s="9">
        <v>32827</v>
      </c>
      <c r="C472">
        <v>10005968918</v>
      </c>
      <c r="D472" t="s">
        <v>29</v>
      </c>
    </row>
    <row r="473" spans="1:4" x14ac:dyDescent="0.45">
      <c r="A473" t="s">
        <v>1184</v>
      </c>
      <c r="B473" s="9">
        <v>35719</v>
      </c>
      <c r="C473">
        <v>10110737608</v>
      </c>
      <c r="D473" t="s">
        <v>56</v>
      </c>
    </row>
    <row r="474" spans="1:4" x14ac:dyDescent="0.45">
      <c r="A474" t="s">
        <v>1185</v>
      </c>
      <c r="B474" s="9">
        <v>37213</v>
      </c>
      <c r="C474">
        <v>10051046737</v>
      </c>
      <c r="D474" t="s">
        <v>61</v>
      </c>
    </row>
    <row r="475" spans="1:4" x14ac:dyDescent="0.45">
      <c r="A475" t="s">
        <v>1186</v>
      </c>
      <c r="B475" s="9">
        <v>37200</v>
      </c>
      <c r="C475">
        <v>10044363134</v>
      </c>
      <c r="D475" t="s">
        <v>15</v>
      </c>
    </row>
    <row r="476" spans="1:4" x14ac:dyDescent="0.45">
      <c r="A476" t="s">
        <v>1187</v>
      </c>
      <c r="B476" s="9">
        <v>30706</v>
      </c>
      <c r="C476">
        <v>10050680460</v>
      </c>
      <c r="D476" t="s">
        <v>67</v>
      </c>
    </row>
    <row r="477" spans="1:4" x14ac:dyDescent="0.45">
      <c r="A477" t="s">
        <v>137</v>
      </c>
      <c r="B477" s="9">
        <v>35574</v>
      </c>
      <c r="C477">
        <v>10010598141</v>
      </c>
      <c r="D477" t="s">
        <v>29</v>
      </c>
    </row>
    <row r="478" spans="1:4" x14ac:dyDescent="0.45">
      <c r="A478" t="s">
        <v>1188</v>
      </c>
      <c r="B478" s="9">
        <v>37002</v>
      </c>
      <c r="C478">
        <v>10071254362</v>
      </c>
      <c r="D478" t="s">
        <v>17</v>
      </c>
    </row>
    <row r="479" spans="1:4" x14ac:dyDescent="0.45">
      <c r="A479" t="s">
        <v>1189</v>
      </c>
      <c r="B479" s="9">
        <v>37734</v>
      </c>
      <c r="C479">
        <v>10055316050</v>
      </c>
      <c r="D479" t="s">
        <v>67</v>
      </c>
    </row>
    <row r="480" spans="1:4" x14ac:dyDescent="0.45">
      <c r="A480" t="s">
        <v>1190</v>
      </c>
      <c r="B480" s="9">
        <v>33518</v>
      </c>
      <c r="C480">
        <v>10006078446</v>
      </c>
      <c r="D480" t="s">
        <v>67</v>
      </c>
    </row>
    <row r="481" spans="1:4" x14ac:dyDescent="0.45">
      <c r="A481" t="s">
        <v>1191</v>
      </c>
      <c r="B481" s="9">
        <v>36945</v>
      </c>
      <c r="C481">
        <v>10060813223</v>
      </c>
      <c r="D481" t="s">
        <v>17</v>
      </c>
    </row>
    <row r="482" spans="1:4" x14ac:dyDescent="0.45">
      <c r="A482" t="s">
        <v>1192</v>
      </c>
      <c r="B482" s="9">
        <v>28153</v>
      </c>
      <c r="C482">
        <v>10023451752</v>
      </c>
      <c r="D482" t="s">
        <v>3750</v>
      </c>
    </row>
    <row r="483" spans="1:4" x14ac:dyDescent="0.45">
      <c r="A483" t="s">
        <v>1193</v>
      </c>
      <c r="B483" s="9">
        <v>36602</v>
      </c>
      <c r="C483">
        <v>10058814215</v>
      </c>
      <c r="D483" t="s">
        <v>753</v>
      </c>
    </row>
    <row r="484" spans="1:4" x14ac:dyDescent="0.45">
      <c r="A484" t="s">
        <v>1194</v>
      </c>
      <c r="B484" s="9">
        <v>32364</v>
      </c>
      <c r="C484">
        <v>10007134130</v>
      </c>
      <c r="D484" t="s">
        <v>87</v>
      </c>
    </row>
    <row r="485" spans="1:4" x14ac:dyDescent="0.45">
      <c r="A485" t="s">
        <v>1195</v>
      </c>
      <c r="B485" s="9">
        <v>35507</v>
      </c>
      <c r="C485">
        <v>10113423700</v>
      </c>
      <c r="D485" t="s">
        <v>3745</v>
      </c>
    </row>
    <row r="486" spans="1:4" x14ac:dyDescent="0.45">
      <c r="A486" t="s">
        <v>1196</v>
      </c>
      <c r="B486" s="9">
        <v>37052</v>
      </c>
      <c r="C486">
        <v>10063969460</v>
      </c>
      <c r="D486" t="s">
        <v>247</v>
      </c>
    </row>
    <row r="487" spans="1:4" x14ac:dyDescent="0.45">
      <c r="A487" t="s">
        <v>597</v>
      </c>
      <c r="B487" s="9">
        <v>37917</v>
      </c>
      <c r="C487">
        <v>10083975106</v>
      </c>
      <c r="D487" t="s">
        <v>243</v>
      </c>
    </row>
    <row r="488" spans="1:4" x14ac:dyDescent="0.45">
      <c r="A488" t="s">
        <v>1197</v>
      </c>
      <c r="B488" s="9">
        <v>36749</v>
      </c>
      <c r="C488">
        <v>10063048263</v>
      </c>
      <c r="D488" t="s">
        <v>753</v>
      </c>
    </row>
    <row r="489" spans="1:4" x14ac:dyDescent="0.45">
      <c r="A489" t="s">
        <v>1198</v>
      </c>
      <c r="B489" s="9">
        <v>35611</v>
      </c>
      <c r="C489">
        <v>10009091005</v>
      </c>
      <c r="D489" t="s">
        <v>15</v>
      </c>
    </row>
    <row r="490" spans="1:4" x14ac:dyDescent="0.45">
      <c r="A490" t="s">
        <v>1199</v>
      </c>
      <c r="B490" s="9">
        <v>37460</v>
      </c>
      <c r="C490">
        <v>10030400689</v>
      </c>
      <c r="D490" t="s">
        <v>53</v>
      </c>
    </row>
    <row r="491" spans="1:4" x14ac:dyDescent="0.45">
      <c r="A491" t="s">
        <v>255</v>
      </c>
      <c r="B491" s="9">
        <v>37457</v>
      </c>
      <c r="C491">
        <v>10073852548</v>
      </c>
      <c r="D491" t="s">
        <v>27</v>
      </c>
    </row>
    <row r="492" spans="1:4" x14ac:dyDescent="0.45">
      <c r="A492" t="s">
        <v>1200</v>
      </c>
      <c r="B492" s="9">
        <v>36222</v>
      </c>
      <c r="C492">
        <v>10014052048</v>
      </c>
      <c r="D492" t="s">
        <v>3745</v>
      </c>
    </row>
    <row r="493" spans="1:4" x14ac:dyDescent="0.45">
      <c r="A493" t="s">
        <v>1201</v>
      </c>
      <c r="B493" s="9">
        <v>31455</v>
      </c>
      <c r="C493">
        <v>10088225726</v>
      </c>
      <c r="D493" t="s">
        <v>56</v>
      </c>
    </row>
    <row r="494" spans="1:4" x14ac:dyDescent="0.45">
      <c r="A494" t="s">
        <v>1202</v>
      </c>
      <c r="B494" s="9">
        <v>28888</v>
      </c>
      <c r="C494">
        <v>10009409990</v>
      </c>
      <c r="D494" t="s">
        <v>3751</v>
      </c>
    </row>
    <row r="495" spans="1:4" x14ac:dyDescent="0.45">
      <c r="A495" t="s">
        <v>1203</v>
      </c>
      <c r="B495" s="9">
        <v>30050</v>
      </c>
      <c r="C495">
        <v>10010676044</v>
      </c>
      <c r="D495" t="s">
        <v>243</v>
      </c>
    </row>
    <row r="496" spans="1:4" x14ac:dyDescent="0.45">
      <c r="A496" t="s">
        <v>652</v>
      </c>
      <c r="B496" s="9">
        <v>36359</v>
      </c>
      <c r="C496">
        <v>10050942562</v>
      </c>
      <c r="D496" t="s">
        <v>186</v>
      </c>
    </row>
    <row r="497" spans="1:4" x14ac:dyDescent="0.45">
      <c r="A497" t="s">
        <v>1204</v>
      </c>
      <c r="B497" s="9">
        <v>35690</v>
      </c>
      <c r="C497">
        <v>10014575848</v>
      </c>
      <c r="D497" t="s">
        <v>3750</v>
      </c>
    </row>
    <row r="498" spans="1:4" x14ac:dyDescent="0.45">
      <c r="A498" t="s">
        <v>226</v>
      </c>
      <c r="B498" s="9">
        <v>36041</v>
      </c>
      <c r="C498">
        <v>10010807905</v>
      </c>
      <c r="D498" t="s">
        <v>120</v>
      </c>
    </row>
    <row r="499" spans="1:4" x14ac:dyDescent="0.45">
      <c r="A499" t="s">
        <v>1205</v>
      </c>
      <c r="B499" s="9">
        <v>37008</v>
      </c>
      <c r="C499">
        <v>10063548017</v>
      </c>
      <c r="D499" t="s">
        <v>753</v>
      </c>
    </row>
    <row r="500" spans="1:4" x14ac:dyDescent="0.45">
      <c r="A500" t="s">
        <v>1206</v>
      </c>
      <c r="B500" s="9">
        <v>37888</v>
      </c>
      <c r="C500">
        <v>10030545987</v>
      </c>
      <c r="D500" t="s">
        <v>53</v>
      </c>
    </row>
    <row r="501" spans="1:4" x14ac:dyDescent="0.45">
      <c r="A501" t="s">
        <v>463</v>
      </c>
      <c r="B501" s="9">
        <v>37229</v>
      </c>
      <c r="C501">
        <v>10048875553</v>
      </c>
      <c r="D501" t="s">
        <v>27</v>
      </c>
    </row>
    <row r="502" spans="1:4" x14ac:dyDescent="0.45">
      <c r="A502" t="s">
        <v>1207</v>
      </c>
      <c r="B502" s="9">
        <v>36809</v>
      </c>
      <c r="C502">
        <v>10120611501</v>
      </c>
      <c r="D502" t="s">
        <v>3745</v>
      </c>
    </row>
    <row r="503" spans="1:4" x14ac:dyDescent="0.45">
      <c r="A503" t="s">
        <v>1208</v>
      </c>
      <c r="B503" s="9">
        <v>34835</v>
      </c>
      <c r="C503">
        <v>10009324512</v>
      </c>
      <c r="D503" t="s">
        <v>247</v>
      </c>
    </row>
    <row r="504" spans="1:4" x14ac:dyDescent="0.45">
      <c r="A504" t="s">
        <v>249</v>
      </c>
      <c r="B504" s="9">
        <v>32994</v>
      </c>
      <c r="C504">
        <v>10005978820</v>
      </c>
      <c r="D504" t="s">
        <v>53</v>
      </c>
    </row>
    <row r="505" spans="1:4" x14ac:dyDescent="0.45">
      <c r="A505" t="s">
        <v>659</v>
      </c>
      <c r="B505" s="9">
        <v>35523</v>
      </c>
      <c r="C505">
        <v>10062860832</v>
      </c>
      <c r="D505" t="s">
        <v>56</v>
      </c>
    </row>
    <row r="506" spans="1:4" x14ac:dyDescent="0.45">
      <c r="A506" t="s">
        <v>1209</v>
      </c>
      <c r="B506" s="9">
        <v>30597</v>
      </c>
      <c r="C506">
        <v>10007191522</v>
      </c>
      <c r="D506" t="s">
        <v>3751</v>
      </c>
    </row>
    <row r="507" spans="1:4" x14ac:dyDescent="0.45">
      <c r="A507" t="s">
        <v>1210</v>
      </c>
      <c r="B507" s="9">
        <v>36405</v>
      </c>
      <c r="C507">
        <v>10015707516</v>
      </c>
      <c r="D507" t="s">
        <v>61</v>
      </c>
    </row>
    <row r="508" spans="1:4" x14ac:dyDescent="0.45">
      <c r="A508" t="s">
        <v>1211</v>
      </c>
      <c r="B508" s="9">
        <v>36120</v>
      </c>
      <c r="C508">
        <v>10014861188</v>
      </c>
      <c r="D508" t="s">
        <v>243</v>
      </c>
    </row>
    <row r="509" spans="1:4" x14ac:dyDescent="0.45">
      <c r="A509" t="s">
        <v>1212</v>
      </c>
      <c r="B509" s="9">
        <v>34207</v>
      </c>
      <c r="C509">
        <v>10007476963</v>
      </c>
      <c r="D509" t="s">
        <v>67</v>
      </c>
    </row>
    <row r="510" spans="1:4" x14ac:dyDescent="0.45">
      <c r="A510" t="s">
        <v>1213</v>
      </c>
      <c r="B510" s="9">
        <v>32850</v>
      </c>
      <c r="C510">
        <v>10006127350</v>
      </c>
      <c r="D510" t="s">
        <v>3746</v>
      </c>
    </row>
    <row r="511" spans="1:4" x14ac:dyDescent="0.45">
      <c r="A511" t="s">
        <v>1214</v>
      </c>
      <c r="B511" s="9">
        <v>35980</v>
      </c>
      <c r="C511">
        <v>10015781476</v>
      </c>
      <c r="D511" t="s">
        <v>29</v>
      </c>
    </row>
    <row r="512" spans="1:4" x14ac:dyDescent="0.45">
      <c r="A512" t="s">
        <v>1215</v>
      </c>
      <c r="B512" s="9">
        <v>37473</v>
      </c>
      <c r="C512">
        <v>10105775854</v>
      </c>
      <c r="D512" t="s">
        <v>3750</v>
      </c>
    </row>
    <row r="513" spans="1:4" x14ac:dyDescent="0.45">
      <c r="A513" t="s">
        <v>1216</v>
      </c>
      <c r="B513" s="9">
        <v>37526</v>
      </c>
      <c r="C513">
        <v>10068631524</v>
      </c>
      <c r="D513" t="s">
        <v>753</v>
      </c>
    </row>
    <row r="514" spans="1:4" x14ac:dyDescent="0.45">
      <c r="A514" t="s">
        <v>511</v>
      </c>
      <c r="B514" s="9">
        <v>37590</v>
      </c>
      <c r="C514">
        <v>10090741157</v>
      </c>
      <c r="D514" t="s">
        <v>44</v>
      </c>
    </row>
    <row r="515" spans="1:4" x14ac:dyDescent="0.45">
      <c r="A515" t="s">
        <v>435</v>
      </c>
      <c r="B515" s="9">
        <v>37728</v>
      </c>
      <c r="C515">
        <v>10030702100</v>
      </c>
      <c r="D515" t="s">
        <v>53</v>
      </c>
    </row>
    <row r="516" spans="1:4" x14ac:dyDescent="0.45">
      <c r="A516" t="s">
        <v>396</v>
      </c>
      <c r="B516" s="9">
        <v>36231</v>
      </c>
      <c r="C516">
        <v>10051239222</v>
      </c>
      <c r="D516" t="s">
        <v>27</v>
      </c>
    </row>
    <row r="517" spans="1:4" x14ac:dyDescent="0.45">
      <c r="A517" t="s">
        <v>1217</v>
      </c>
      <c r="B517" s="9">
        <v>36971</v>
      </c>
      <c r="C517">
        <v>10084174257</v>
      </c>
      <c r="D517" t="s">
        <v>3745</v>
      </c>
    </row>
    <row r="518" spans="1:4" x14ac:dyDescent="0.45">
      <c r="A518" t="s">
        <v>1218</v>
      </c>
      <c r="B518" s="9">
        <v>37203</v>
      </c>
      <c r="C518">
        <v>10094543153</v>
      </c>
      <c r="D518" t="s">
        <v>247</v>
      </c>
    </row>
    <row r="519" spans="1:4" x14ac:dyDescent="0.45">
      <c r="A519" t="s">
        <v>1219</v>
      </c>
      <c r="B519" s="9">
        <v>37593</v>
      </c>
      <c r="C519">
        <v>10031444451</v>
      </c>
      <c r="D519" t="s">
        <v>53</v>
      </c>
    </row>
    <row r="520" spans="1:4" x14ac:dyDescent="0.45">
      <c r="A520" t="s">
        <v>1220</v>
      </c>
      <c r="B520" s="9">
        <v>27591</v>
      </c>
      <c r="C520">
        <v>10017043587</v>
      </c>
      <c r="D520" t="s">
        <v>56</v>
      </c>
    </row>
    <row r="521" spans="1:4" x14ac:dyDescent="0.45">
      <c r="A521" t="s">
        <v>1221</v>
      </c>
      <c r="B521" s="9">
        <v>34528</v>
      </c>
      <c r="C521">
        <v>10077693647</v>
      </c>
      <c r="D521" t="s">
        <v>3751</v>
      </c>
    </row>
    <row r="522" spans="1:4" x14ac:dyDescent="0.45">
      <c r="A522" t="s">
        <v>1222</v>
      </c>
      <c r="B522" s="9">
        <v>30790</v>
      </c>
      <c r="C522">
        <v>10003310108</v>
      </c>
      <c r="D522" t="s">
        <v>61</v>
      </c>
    </row>
    <row r="523" spans="1:4" x14ac:dyDescent="0.45">
      <c r="A523" t="s">
        <v>1223</v>
      </c>
      <c r="B523" s="9">
        <v>36956</v>
      </c>
      <c r="C523">
        <v>10035025569</v>
      </c>
      <c r="D523" t="s">
        <v>243</v>
      </c>
    </row>
    <row r="524" spans="1:4" x14ac:dyDescent="0.45">
      <c r="A524" t="s">
        <v>1224</v>
      </c>
      <c r="B524" s="9">
        <v>36277</v>
      </c>
      <c r="C524">
        <v>10015570201</v>
      </c>
      <c r="D524" t="s">
        <v>40</v>
      </c>
    </row>
    <row r="525" spans="1:4" x14ac:dyDescent="0.45">
      <c r="A525" t="s">
        <v>1225</v>
      </c>
      <c r="B525" s="9">
        <v>36598</v>
      </c>
      <c r="C525">
        <v>10029861533</v>
      </c>
      <c r="D525" t="s">
        <v>53</v>
      </c>
    </row>
    <row r="526" spans="1:4" x14ac:dyDescent="0.45">
      <c r="A526" t="s">
        <v>1226</v>
      </c>
      <c r="B526" s="9">
        <v>36260</v>
      </c>
      <c r="C526">
        <v>10048851204</v>
      </c>
      <c r="D526" t="s">
        <v>47</v>
      </c>
    </row>
    <row r="527" spans="1:4" x14ac:dyDescent="0.45">
      <c r="A527" t="s">
        <v>1227</v>
      </c>
      <c r="B527" s="9">
        <v>37457</v>
      </c>
      <c r="C527">
        <v>10068643042</v>
      </c>
      <c r="D527" t="s">
        <v>753</v>
      </c>
    </row>
    <row r="528" spans="1:4" x14ac:dyDescent="0.45">
      <c r="A528" t="s">
        <v>433</v>
      </c>
      <c r="B528" s="9">
        <v>36348</v>
      </c>
      <c r="C528">
        <v>10010939055</v>
      </c>
      <c r="D528" t="s">
        <v>27</v>
      </c>
    </row>
    <row r="529" spans="1:4" x14ac:dyDescent="0.45">
      <c r="A529" t="s">
        <v>1228</v>
      </c>
      <c r="B529" s="9">
        <v>37328</v>
      </c>
      <c r="C529">
        <v>10088976868</v>
      </c>
      <c r="D529" t="s">
        <v>247</v>
      </c>
    </row>
    <row r="530" spans="1:4" x14ac:dyDescent="0.45">
      <c r="A530" t="s">
        <v>1229</v>
      </c>
      <c r="B530" s="9">
        <v>33245</v>
      </c>
      <c r="C530">
        <v>10035369719</v>
      </c>
      <c r="D530" t="s">
        <v>21</v>
      </c>
    </row>
    <row r="531" spans="1:4" x14ac:dyDescent="0.45">
      <c r="A531" t="s">
        <v>1230</v>
      </c>
      <c r="B531" s="9">
        <v>37264</v>
      </c>
      <c r="C531">
        <v>10030698056</v>
      </c>
      <c r="D531" t="s">
        <v>53</v>
      </c>
    </row>
    <row r="532" spans="1:4" x14ac:dyDescent="0.45">
      <c r="A532" t="s">
        <v>1231</v>
      </c>
      <c r="B532" s="9">
        <v>34712</v>
      </c>
      <c r="C532">
        <v>10107420410</v>
      </c>
      <c r="D532" t="s">
        <v>56</v>
      </c>
    </row>
    <row r="533" spans="1:4" x14ac:dyDescent="0.45">
      <c r="A533" t="s">
        <v>1232</v>
      </c>
      <c r="B533" s="9">
        <v>27023</v>
      </c>
      <c r="C533">
        <v>10014361539</v>
      </c>
      <c r="D533" t="s">
        <v>67</v>
      </c>
    </row>
    <row r="534" spans="1:4" x14ac:dyDescent="0.45">
      <c r="A534" t="s">
        <v>1233</v>
      </c>
      <c r="B534" s="9">
        <v>36623</v>
      </c>
      <c r="C534">
        <v>10050940946</v>
      </c>
      <c r="D534" t="s">
        <v>186</v>
      </c>
    </row>
    <row r="535" spans="1:4" x14ac:dyDescent="0.45">
      <c r="A535" t="s">
        <v>662</v>
      </c>
      <c r="B535" s="9">
        <v>36402</v>
      </c>
      <c r="C535">
        <v>10011159731</v>
      </c>
      <c r="D535" t="s">
        <v>36</v>
      </c>
    </row>
    <row r="536" spans="1:4" x14ac:dyDescent="0.45">
      <c r="A536" t="s">
        <v>1234</v>
      </c>
      <c r="B536" s="9">
        <v>37487</v>
      </c>
      <c r="C536">
        <v>10020782232</v>
      </c>
      <c r="D536" t="s">
        <v>40</v>
      </c>
    </row>
    <row r="537" spans="1:4" x14ac:dyDescent="0.45">
      <c r="A537" t="s">
        <v>268</v>
      </c>
      <c r="B537" s="9">
        <v>35436</v>
      </c>
      <c r="C537">
        <v>10009988556</v>
      </c>
      <c r="D537" t="s">
        <v>47</v>
      </c>
    </row>
    <row r="538" spans="1:4" x14ac:dyDescent="0.45">
      <c r="A538" t="s">
        <v>397</v>
      </c>
      <c r="B538" s="9">
        <v>37056</v>
      </c>
      <c r="C538">
        <v>10058538268</v>
      </c>
      <c r="D538" t="s">
        <v>27</v>
      </c>
    </row>
    <row r="539" spans="1:4" x14ac:dyDescent="0.45">
      <c r="A539" t="s">
        <v>1235</v>
      </c>
      <c r="B539" s="9">
        <v>30597</v>
      </c>
      <c r="C539">
        <v>10015240603</v>
      </c>
      <c r="D539" t="s">
        <v>247</v>
      </c>
    </row>
    <row r="540" spans="1:4" x14ac:dyDescent="0.45">
      <c r="A540" t="s">
        <v>1236</v>
      </c>
      <c r="B540" s="9">
        <v>37040</v>
      </c>
      <c r="C540">
        <v>10015190382</v>
      </c>
      <c r="D540" t="s">
        <v>3751</v>
      </c>
    </row>
    <row r="541" spans="1:4" x14ac:dyDescent="0.45">
      <c r="A541" t="s">
        <v>1237</v>
      </c>
      <c r="B541" s="9">
        <v>36689</v>
      </c>
      <c r="C541">
        <v>10050519402</v>
      </c>
      <c r="D541" t="s">
        <v>186</v>
      </c>
    </row>
    <row r="542" spans="1:4" x14ac:dyDescent="0.45">
      <c r="A542" t="s">
        <v>1238</v>
      </c>
      <c r="B542" s="9">
        <v>36708</v>
      </c>
      <c r="C542">
        <v>10048445925</v>
      </c>
      <c r="D542" t="s">
        <v>47</v>
      </c>
    </row>
    <row r="543" spans="1:4" x14ac:dyDescent="0.45">
      <c r="A543" t="s">
        <v>1239</v>
      </c>
      <c r="B543" s="9">
        <v>37381</v>
      </c>
      <c r="C543">
        <v>10034093359</v>
      </c>
      <c r="D543" t="s">
        <v>3750</v>
      </c>
    </row>
    <row r="544" spans="1:4" x14ac:dyDescent="0.45">
      <c r="A544" t="s">
        <v>1240</v>
      </c>
      <c r="B544" s="9">
        <v>37643</v>
      </c>
      <c r="C544">
        <v>10060054603</v>
      </c>
      <c r="D544" t="s">
        <v>47</v>
      </c>
    </row>
    <row r="545" spans="1:4" x14ac:dyDescent="0.45">
      <c r="A545" t="s">
        <v>1241</v>
      </c>
      <c r="B545" s="9">
        <v>32148</v>
      </c>
      <c r="C545">
        <v>10083207691</v>
      </c>
      <c r="D545" t="s">
        <v>247</v>
      </c>
    </row>
    <row r="546" spans="1:4" x14ac:dyDescent="0.45">
      <c r="A546" t="s">
        <v>1242</v>
      </c>
      <c r="B546" s="9">
        <v>35985</v>
      </c>
      <c r="C546">
        <v>10100654961</v>
      </c>
      <c r="D546" t="s">
        <v>186</v>
      </c>
    </row>
    <row r="547" spans="1:4" x14ac:dyDescent="0.45">
      <c r="A547" t="s">
        <v>1243</v>
      </c>
      <c r="B547" s="9">
        <v>35598</v>
      </c>
      <c r="C547">
        <v>10010792242</v>
      </c>
      <c r="D547" t="s">
        <v>29</v>
      </c>
    </row>
    <row r="548" spans="1:4" x14ac:dyDescent="0.45">
      <c r="A548" t="s">
        <v>1244</v>
      </c>
      <c r="B548" s="9">
        <v>36851</v>
      </c>
      <c r="C548">
        <v>10015339320</v>
      </c>
      <c r="D548" t="s">
        <v>47</v>
      </c>
    </row>
    <row r="549" spans="1:4" x14ac:dyDescent="0.45">
      <c r="A549" t="s">
        <v>1245</v>
      </c>
      <c r="B549" s="9">
        <v>30050</v>
      </c>
      <c r="C549">
        <v>10103815040</v>
      </c>
      <c r="D549" t="s">
        <v>61</v>
      </c>
    </row>
    <row r="550" spans="1:4" x14ac:dyDescent="0.45">
      <c r="A550" t="s">
        <v>1246</v>
      </c>
      <c r="B550" s="9">
        <v>37405</v>
      </c>
      <c r="C550">
        <v>10059958411</v>
      </c>
      <c r="D550" t="s">
        <v>21</v>
      </c>
    </row>
    <row r="551" spans="1:4" x14ac:dyDescent="0.45">
      <c r="A551" t="s">
        <v>1247</v>
      </c>
      <c r="B551" s="9">
        <v>34961</v>
      </c>
      <c r="C551">
        <v>10009138188</v>
      </c>
      <c r="D551" t="s">
        <v>17</v>
      </c>
    </row>
    <row r="552" spans="1:4" x14ac:dyDescent="0.45">
      <c r="A552" t="s">
        <v>1248</v>
      </c>
      <c r="B552" s="9">
        <v>36572</v>
      </c>
      <c r="C552">
        <v>10027625277</v>
      </c>
      <c r="D552" t="s">
        <v>17</v>
      </c>
    </row>
    <row r="553" spans="1:4" x14ac:dyDescent="0.45">
      <c r="A553" t="s">
        <v>1249</v>
      </c>
      <c r="B553" s="9">
        <v>37819</v>
      </c>
      <c r="C553">
        <v>10068152685</v>
      </c>
      <c r="D553" t="s">
        <v>17</v>
      </c>
    </row>
    <row r="554" spans="1:4" x14ac:dyDescent="0.45">
      <c r="A554" t="s">
        <v>1250</v>
      </c>
      <c r="B554" s="9">
        <v>37743</v>
      </c>
      <c r="C554">
        <v>10071484334</v>
      </c>
      <c r="D554" t="s">
        <v>17</v>
      </c>
    </row>
    <row r="555" spans="1:4" x14ac:dyDescent="0.45">
      <c r="A555" t="s">
        <v>1251</v>
      </c>
      <c r="B555" s="9">
        <v>37503</v>
      </c>
      <c r="C555">
        <v>10052840833</v>
      </c>
      <c r="D555" t="s">
        <v>47</v>
      </c>
    </row>
    <row r="556" spans="1:4" x14ac:dyDescent="0.45">
      <c r="A556" t="s">
        <v>1252</v>
      </c>
      <c r="B556" s="9">
        <v>36475</v>
      </c>
      <c r="C556">
        <v>10035458433</v>
      </c>
      <c r="D556" t="s">
        <v>21</v>
      </c>
    </row>
    <row r="557" spans="1:4" x14ac:dyDescent="0.45">
      <c r="A557" t="s">
        <v>1253</v>
      </c>
      <c r="B557" s="9">
        <v>37274</v>
      </c>
      <c r="C557">
        <v>10083968133</v>
      </c>
      <c r="D557" t="s">
        <v>67</v>
      </c>
    </row>
    <row r="558" spans="1:4" x14ac:dyDescent="0.45">
      <c r="A558" t="s">
        <v>1254</v>
      </c>
      <c r="B558" s="9">
        <v>35805</v>
      </c>
      <c r="C558">
        <v>10010114151</v>
      </c>
      <c r="D558" t="s">
        <v>278</v>
      </c>
    </row>
    <row r="559" spans="1:4" x14ac:dyDescent="0.45">
      <c r="A559" t="s">
        <v>139</v>
      </c>
      <c r="B559" s="9">
        <v>33771</v>
      </c>
      <c r="C559">
        <v>10006604771</v>
      </c>
      <c r="D559" t="s">
        <v>61</v>
      </c>
    </row>
    <row r="560" spans="1:4" x14ac:dyDescent="0.45">
      <c r="A560" t="s">
        <v>327</v>
      </c>
      <c r="B560" s="9">
        <v>33887</v>
      </c>
      <c r="C560">
        <v>10007773825</v>
      </c>
      <c r="D560" t="s">
        <v>17</v>
      </c>
    </row>
    <row r="561" spans="1:4" x14ac:dyDescent="0.45">
      <c r="A561" t="s">
        <v>526</v>
      </c>
      <c r="B561" s="9">
        <v>32653</v>
      </c>
      <c r="C561">
        <v>10009139404</v>
      </c>
      <c r="D561" t="s">
        <v>29</v>
      </c>
    </row>
    <row r="562" spans="1:4" x14ac:dyDescent="0.45">
      <c r="A562" t="s">
        <v>144</v>
      </c>
      <c r="B562" s="9">
        <v>35908</v>
      </c>
      <c r="C562">
        <v>10015346895</v>
      </c>
      <c r="D562" t="s">
        <v>145</v>
      </c>
    </row>
    <row r="563" spans="1:4" x14ac:dyDescent="0.45">
      <c r="A563" t="s">
        <v>401</v>
      </c>
      <c r="B563" s="9">
        <v>32162</v>
      </c>
      <c r="C563">
        <v>10005511503</v>
      </c>
      <c r="D563" t="s">
        <v>36</v>
      </c>
    </row>
    <row r="564" spans="1:4" x14ac:dyDescent="0.45">
      <c r="A564" t="s">
        <v>168</v>
      </c>
      <c r="B564" s="9">
        <v>35951</v>
      </c>
      <c r="C564">
        <v>10010797696</v>
      </c>
      <c r="D564" t="s">
        <v>65</v>
      </c>
    </row>
    <row r="565" spans="1:4" x14ac:dyDescent="0.45">
      <c r="A565" t="s">
        <v>154</v>
      </c>
      <c r="B565" s="9">
        <v>33216</v>
      </c>
      <c r="C565">
        <v>10006401172</v>
      </c>
      <c r="D565" t="s">
        <v>38</v>
      </c>
    </row>
    <row r="566" spans="1:4" x14ac:dyDescent="0.45">
      <c r="A566" t="s">
        <v>167</v>
      </c>
      <c r="B566" s="9">
        <v>32579</v>
      </c>
      <c r="C566">
        <v>10005605267</v>
      </c>
      <c r="D566" t="s">
        <v>59</v>
      </c>
    </row>
    <row r="567" spans="1:4" x14ac:dyDescent="0.45">
      <c r="A567" t="s">
        <v>146</v>
      </c>
      <c r="B567" s="9">
        <v>32973</v>
      </c>
      <c r="C567">
        <v>10018638431</v>
      </c>
      <c r="D567" t="s">
        <v>56</v>
      </c>
    </row>
    <row r="568" spans="1:4" x14ac:dyDescent="0.45">
      <c r="A568" t="s">
        <v>769</v>
      </c>
      <c r="B568" s="9">
        <v>30027</v>
      </c>
      <c r="C568">
        <v>10002577150</v>
      </c>
      <c r="D568" t="s">
        <v>21</v>
      </c>
    </row>
    <row r="569" spans="1:4" x14ac:dyDescent="0.45">
      <c r="A569" t="s">
        <v>629</v>
      </c>
      <c r="B569" s="9">
        <v>34287</v>
      </c>
      <c r="C569">
        <v>10007428362</v>
      </c>
      <c r="D569" t="s">
        <v>145</v>
      </c>
    </row>
    <row r="570" spans="1:4" x14ac:dyDescent="0.45">
      <c r="A570" t="s">
        <v>177</v>
      </c>
      <c r="B570" s="9">
        <v>35547</v>
      </c>
      <c r="C570">
        <v>10010716965</v>
      </c>
      <c r="D570" t="s">
        <v>38</v>
      </c>
    </row>
    <row r="571" spans="1:4" x14ac:dyDescent="0.45">
      <c r="A571" t="s">
        <v>403</v>
      </c>
      <c r="B571" s="9">
        <v>31755</v>
      </c>
      <c r="C571">
        <v>10003100950</v>
      </c>
      <c r="D571" t="s">
        <v>15</v>
      </c>
    </row>
    <row r="572" spans="1:4" x14ac:dyDescent="0.45">
      <c r="A572" t="s">
        <v>670</v>
      </c>
      <c r="B572" s="9">
        <v>35437</v>
      </c>
      <c r="C572">
        <v>10010626837</v>
      </c>
      <c r="D572" t="s">
        <v>29</v>
      </c>
    </row>
    <row r="573" spans="1:4" x14ac:dyDescent="0.45">
      <c r="A573" t="s">
        <v>665</v>
      </c>
      <c r="B573" s="9">
        <v>34071</v>
      </c>
      <c r="C573">
        <v>10010630574</v>
      </c>
      <c r="D573" t="s">
        <v>29</v>
      </c>
    </row>
    <row r="574" spans="1:4" x14ac:dyDescent="0.45">
      <c r="A574" t="s">
        <v>1255</v>
      </c>
      <c r="B574" s="9">
        <v>36343</v>
      </c>
      <c r="C574">
        <v>10011163872</v>
      </c>
      <c r="D574" t="s">
        <v>158</v>
      </c>
    </row>
    <row r="575" spans="1:4" x14ac:dyDescent="0.45">
      <c r="A575" t="s">
        <v>699</v>
      </c>
      <c r="B575" s="9">
        <v>35263</v>
      </c>
      <c r="C575">
        <v>10009068066</v>
      </c>
      <c r="D575" t="s">
        <v>59</v>
      </c>
    </row>
    <row r="576" spans="1:4" x14ac:dyDescent="0.45">
      <c r="A576" t="s">
        <v>1256</v>
      </c>
      <c r="B576" s="9">
        <v>36632</v>
      </c>
      <c r="C576">
        <v>10036105000</v>
      </c>
      <c r="D576" t="s">
        <v>278</v>
      </c>
    </row>
    <row r="577" spans="1:4" x14ac:dyDescent="0.45">
      <c r="A577" t="s">
        <v>250</v>
      </c>
      <c r="B577" s="9">
        <v>36903</v>
      </c>
      <c r="C577">
        <v>10051986930</v>
      </c>
      <c r="D577" t="s">
        <v>21</v>
      </c>
    </row>
    <row r="578" spans="1:4" x14ac:dyDescent="0.45">
      <c r="A578" t="s">
        <v>1257</v>
      </c>
      <c r="B578" s="9">
        <v>36326</v>
      </c>
      <c r="C578">
        <v>10083742205</v>
      </c>
      <c r="D578" t="s">
        <v>3757</v>
      </c>
    </row>
    <row r="579" spans="1:4" x14ac:dyDescent="0.45">
      <c r="A579" t="s">
        <v>171</v>
      </c>
      <c r="B579" s="9">
        <v>37013</v>
      </c>
      <c r="C579">
        <v>10063752828</v>
      </c>
      <c r="D579" t="s">
        <v>172</v>
      </c>
    </row>
    <row r="580" spans="1:4" x14ac:dyDescent="0.45">
      <c r="A580" t="s">
        <v>183</v>
      </c>
      <c r="B580" s="9">
        <v>35471</v>
      </c>
      <c r="C580">
        <v>10010640981</v>
      </c>
      <c r="D580" t="s">
        <v>47</v>
      </c>
    </row>
    <row r="581" spans="1:4" x14ac:dyDescent="0.45">
      <c r="A581" t="s">
        <v>691</v>
      </c>
      <c r="B581" s="9">
        <v>36090</v>
      </c>
      <c r="C581">
        <v>10015321940</v>
      </c>
      <c r="D581" t="s">
        <v>38</v>
      </c>
    </row>
    <row r="582" spans="1:4" x14ac:dyDescent="0.45">
      <c r="A582" t="s">
        <v>1258</v>
      </c>
      <c r="B582" s="9">
        <v>36740</v>
      </c>
      <c r="C582">
        <v>10049781693</v>
      </c>
      <c r="D582" t="s">
        <v>3756</v>
      </c>
    </row>
    <row r="583" spans="1:4" x14ac:dyDescent="0.45">
      <c r="A583" t="s">
        <v>667</v>
      </c>
      <c r="B583" s="9">
        <v>37119</v>
      </c>
      <c r="C583">
        <v>10072341873</v>
      </c>
      <c r="D583" t="s">
        <v>36</v>
      </c>
    </row>
    <row r="584" spans="1:4" x14ac:dyDescent="0.45">
      <c r="A584" t="s">
        <v>1259</v>
      </c>
      <c r="B584" s="9">
        <v>36765</v>
      </c>
      <c r="C584">
        <v>10015171386</v>
      </c>
      <c r="D584" t="s">
        <v>15</v>
      </c>
    </row>
    <row r="585" spans="1:4" x14ac:dyDescent="0.45">
      <c r="A585" t="s">
        <v>1260</v>
      </c>
      <c r="B585" s="9">
        <v>36032</v>
      </c>
      <c r="C585">
        <v>10010641082</v>
      </c>
      <c r="D585" t="s">
        <v>47</v>
      </c>
    </row>
    <row r="586" spans="1:4" x14ac:dyDescent="0.45">
      <c r="A586" t="s">
        <v>1261</v>
      </c>
      <c r="B586" s="9">
        <v>35571</v>
      </c>
      <c r="C586">
        <v>10009692304</v>
      </c>
      <c r="D586" t="s">
        <v>118</v>
      </c>
    </row>
    <row r="587" spans="1:4" x14ac:dyDescent="0.45">
      <c r="A587" t="s">
        <v>1262</v>
      </c>
      <c r="B587" s="9">
        <v>36025</v>
      </c>
      <c r="C587">
        <v>10010167806</v>
      </c>
      <c r="D587" t="s">
        <v>118</v>
      </c>
    </row>
    <row r="588" spans="1:4" x14ac:dyDescent="0.45">
      <c r="A588" t="s">
        <v>1263</v>
      </c>
      <c r="B588" s="9">
        <v>33584</v>
      </c>
      <c r="C588">
        <v>10063227311</v>
      </c>
      <c r="D588" t="s">
        <v>40</v>
      </c>
    </row>
    <row r="589" spans="1:4" x14ac:dyDescent="0.45">
      <c r="A589" t="s">
        <v>721</v>
      </c>
      <c r="B589" s="9">
        <v>32347</v>
      </c>
      <c r="C589">
        <v>10009762325</v>
      </c>
      <c r="D589" t="s">
        <v>27</v>
      </c>
    </row>
    <row r="590" spans="1:4" x14ac:dyDescent="0.45">
      <c r="A590" t="s">
        <v>1264</v>
      </c>
      <c r="B590" s="9">
        <v>30150</v>
      </c>
      <c r="C590">
        <v>10048305677</v>
      </c>
      <c r="D590" t="s">
        <v>27</v>
      </c>
    </row>
    <row r="591" spans="1:4" x14ac:dyDescent="0.45">
      <c r="A591" t="s">
        <v>179</v>
      </c>
      <c r="B591" s="9">
        <v>35054</v>
      </c>
      <c r="C591">
        <v>10008996631</v>
      </c>
      <c r="D591" t="s">
        <v>36</v>
      </c>
    </row>
    <row r="592" spans="1:4" x14ac:dyDescent="0.45">
      <c r="A592" t="s">
        <v>406</v>
      </c>
      <c r="B592" s="9">
        <v>34227</v>
      </c>
      <c r="C592">
        <v>10007500003</v>
      </c>
      <c r="D592" t="s">
        <v>25</v>
      </c>
    </row>
    <row r="593" spans="1:4" x14ac:dyDescent="0.45">
      <c r="A593" t="s">
        <v>1265</v>
      </c>
      <c r="B593" s="9">
        <v>36714</v>
      </c>
      <c r="C593">
        <v>10036578276</v>
      </c>
      <c r="D593" t="s">
        <v>120</v>
      </c>
    </row>
    <row r="594" spans="1:4" x14ac:dyDescent="0.45">
      <c r="A594" t="s">
        <v>666</v>
      </c>
      <c r="B594" s="9">
        <v>36736</v>
      </c>
      <c r="C594">
        <v>10055349800</v>
      </c>
      <c r="D594" t="s">
        <v>36</v>
      </c>
    </row>
    <row r="595" spans="1:4" x14ac:dyDescent="0.45">
      <c r="A595" t="s">
        <v>740</v>
      </c>
      <c r="B595" s="9">
        <v>32081</v>
      </c>
      <c r="C595">
        <v>10004594750</v>
      </c>
      <c r="D595" t="s">
        <v>741</v>
      </c>
    </row>
    <row r="596" spans="1:4" x14ac:dyDescent="0.45">
      <c r="A596" t="s">
        <v>1266</v>
      </c>
      <c r="B596" s="9">
        <v>37017</v>
      </c>
      <c r="C596">
        <v>10062776259</v>
      </c>
      <c r="D596" t="s">
        <v>278</v>
      </c>
    </row>
    <row r="597" spans="1:4" x14ac:dyDescent="0.45">
      <c r="A597" t="s">
        <v>1267</v>
      </c>
      <c r="B597" s="9">
        <v>36187</v>
      </c>
      <c r="C597">
        <v>10015000527</v>
      </c>
      <c r="D597" t="s">
        <v>286</v>
      </c>
    </row>
    <row r="598" spans="1:4" x14ac:dyDescent="0.45">
      <c r="A598" t="s">
        <v>1268</v>
      </c>
      <c r="B598" s="9">
        <v>36406</v>
      </c>
      <c r="C598">
        <v>10089623435</v>
      </c>
      <c r="D598" t="s">
        <v>31</v>
      </c>
    </row>
    <row r="599" spans="1:4" x14ac:dyDescent="0.45">
      <c r="A599" t="s">
        <v>210</v>
      </c>
      <c r="B599" s="9">
        <v>35138</v>
      </c>
      <c r="C599">
        <v>10010717167</v>
      </c>
      <c r="D599" t="s">
        <v>38</v>
      </c>
    </row>
    <row r="600" spans="1:4" x14ac:dyDescent="0.45">
      <c r="A600" t="s">
        <v>663</v>
      </c>
      <c r="B600" s="9">
        <v>36646</v>
      </c>
      <c r="C600">
        <v>10034770945</v>
      </c>
      <c r="D600" t="s">
        <v>29</v>
      </c>
    </row>
    <row r="601" spans="1:4" x14ac:dyDescent="0.45">
      <c r="A601" t="s">
        <v>1269</v>
      </c>
      <c r="B601" s="9">
        <v>35796</v>
      </c>
      <c r="C601">
        <v>10010840742</v>
      </c>
      <c r="D601" t="s">
        <v>731</v>
      </c>
    </row>
    <row r="602" spans="1:4" x14ac:dyDescent="0.45">
      <c r="A602" t="s">
        <v>1270</v>
      </c>
      <c r="B602" s="9">
        <v>36341</v>
      </c>
      <c r="C602">
        <v>10049091377</v>
      </c>
      <c r="D602" t="s">
        <v>156</v>
      </c>
    </row>
    <row r="603" spans="1:4" x14ac:dyDescent="0.45">
      <c r="A603" t="s">
        <v>1271</v>
      </c>
      <c r="B603" s="9">
        <v>36416</v>
      </c>
      <c r="C603">
        <v>10015982651</v>
      </c>
      <c r="D603" t="s">
        <v>158</v>
      </c>
    </row>
    <row r="604" spans="1:4" x14ac:dyDescent="0.45">
      <c r="A604" t="s">
        <v>1272</v>
      </c>
      <c r="B604" s="9">
        <v>36606</v>
      </c>
      <c r="C604">
        <v>10034990611</v>
      </c>
      <c r="D604" t="s">
        <v>118</v>
      </c>
    </row>
    <row r="605" spans="1:4" x14ac:dyDescent="0.45">
      <c r="A605" t="s">
        <v>1273</v>
      </c>
      <c r="B605" s="9">
        <v>35610</v>
      </c>
      <c r="C605">
        <v>10009690179</v>
      </c>
      <c r="D605" t="s">
        <v>21</v>
      </c>
    </row>
    <row r="606" spans="1:4" x14ac:dyDescent="0.45">
      <c r="A606" t="s">
        <v>1274</v>
      </c>
      <c r="B606" s="9">
        <v>35130</v>
      </c>
      <c r="C606">
        <v>10010119205</v>
      </c>
      <c r="D606" t="s">
        <v>25</v>
      </c>
    </row>
    <row r="607" spans="1:4" x14ac:dyDescent="0.45">
      <c r="A607" t="s">
        <v>1275</v>
      </c>
      <c r="B607" s="9">
        <v>37185</v>
      </c>
      <c r="C607">
        <v>10064451531</v>
      </c>
      <c r="D607" t="s">
        <v>172</v>
      </c>
    </row>
    <row r="608" spans="1:4" x14ac:dyDescent="0.45">
      <c r="A608" t="s">
        <v>1276</v>
      </c>
      <c r="B608" s="9">
        <v>36611</v>
      </c>
      <c r="C608">
        <v>10036104996</v>
      </c>
      <c r="D608" t="s">
        <v>278</v>
      </c>
    </row>
    <row r="609" spans="1:4" x14ac:dyDescent="0.45">
      <c r="A609" t="s">
        <v>1277</v>
      </c>
      <c r="B609" s="9">
        <v>36587</v>
      </c>
      <c r="C609">
        <v>10016221919</v>
      </c>
      <c r="D609" t="s">
        <v>67</v>
      </c>
    </row>
    <row r="610" spans="1:4" x14ac:dyDescent="0.45">
      <c r="A610" t="s">
        <v>1278</v>
      </c>
      <c r="B610" s="9">
        <v>36559</v>
      </c>
      <c r="C610">
        <v>10017854751</v>
      </c>
      <c r="D610" t="s">
        <v>158</v>
      </c>
    </row>
    <row r="611" spans="1:4" x14ac:dyDescent="0.45">
      <c r="A611" t="s">
        <v>1279</v>
      </c>
      <c r="B611" s="9">
        <v>33712</v>
      </c>
      <c r="C611">
        <v>10064811138</v>
      </c>
      <c r="D611" t="s">
        <v>27</v>
      </c>
    </row>
    <row r="612" spans="1:4" x14ac:dyDescent="0.45">
      <c r="A612" t="s">
        <v>671</v>
      </c>
      <c r="B612" s="9">
        <v>37232</v>
      </c>
      <c r="C612">
        <v>10075184478</v>
      </c>
      <c r="D612" t="s">
        <v>36</v>
      </c>
    </row>
    <row r="613" spans="1:4" x14ac:dyDescent="0.45">
      <c r="A613" t="s">
        <v>1280</v>
      </c>
      <c r="B613" s="9">
        <v>37106</v>
      </c>
      <c r="C613">
        <v>10022167817</v>
      </c>
      <c r="D613" t="s">
        <v>29</v>
      </c>
    </row>
    <row r="614" spans="1:4" x14ac:dyDescent="0.45">
      <c r="A614" t="s">
        <v>1281</v>
      </c>
      <c r="B614" s="9">
        <v>36520</v>
      </c>
      <c r="C614">
        <v>10015319920</v>
      </c>
      <c r="D614" t="s">
        <v>38</v>
      </c>
    </row>
    <row r="615" spans="1:4" x14ac:dyDescent="0.45">
      <c r="A615" t="s">
        <v>1282</v>
      </c>
      <c r="B615" s="9">
        <v>36637</v>
      </c>
      <c r="C615">
        <v>10016280422</v>
      </c>
      <c r="D615" t="s">
        <v>286</v>
      </c>
    </row>
    <row r="616" spans="1:4" x14ac:dyDescent="0.45">
      <c r="A616" t="s">
        <v>187</v>
      </c>
      <c r="B616" s="9">
        <v>34797</v>
      </c>
      <c r="C616">
        <v>10009062006</v>
      </c>
      <c r="D616" t="s">
        <v>53</v>
      </c>
    </row>
    <row r="617" spans="1:4" x14ac:dyDescent="0.45">
      <c r="A617" t="s">
        <v>1283</v>
      </c>
      <c r="B617" s="9">
        <v>33616</v>
      </c>
      <c r="C617">
        <v>10079661737</v>
      </c>
      <c r="D617" t="s">
        <v>56</v>
      </c>
    </row>
    <row r="618" spans="1:4" x14ac:dyDescent="0.45">
      <c r="A618" t="s">
        <v>389</v>
      </c>
      <c r="B618" s="9">
        <v>36469</v>
      </c>
      <c r="C618">
        <v>10015662349</v>
      </c>
      <c r="D618" t="s">
        <v>53</v>
      </c>
    </row>
    <row r="619" spans="1:4" x14ac:dyDescent="0.45">
      <c r="A619" t="s">
        <v>1284</v>
      </c>
      <c r="B619" s="9">
        <v>35976</v>
      </c>
      <c r="C619">
        <v>10045957065</v>
      </c>
      <c r="D619" t="s">
        <v>264</v>
      </c>
    </row>
    <row r="620" spans="1:4" x14ac:dyDescent="0.45">
      <c r="A620" t="s">
        <v>1285</v>
      </c>
      <c r="B620" s="9">
        <v>37239</v>
      </c>
      <c r="C620">
        <v>10053514678</v>
      </c>
      <c r="D620" t="s">
        <v>3748</v>
      </c>
    </row>
    <row r="621" spans="1:4" x14ac:dyDescent="0.45">
      <c r="A621" t="s">
        <v>1286</v>
      </c>
      <c r="B621" s="9">
        <v>28224</v>
      </c>
      <c r="C621">
        <v>10063079484</v>
      </c>
      <c r="D621" t="s">
        <v>142</v>
      </c>
    </row>
    <row r="622" spans="1:4" x14ac:dyDescent="0.45">
      <c r="A622" t="s">
        <v>617</v>
      </c>
      <c r="B622" s="9">
        <v>37346</v>
      </c>
      <c r="C622">
        <v>10044087793</v>
      </c>
      <c r="D622" t="s">
        <v>223</v>
      </c>
    </row>
    <row r="623" spans="1:4" x14ac:dyDescent="0.45">
      <c r="A623" t="s">
        <v>690</v>
      </c>
      <c r="B623" s="9">
        <v>32234</v>
      </c>
      <c r="C623">
        <v>10004617988</v>
      </c>
      <c r="D623" t="s">
        <v>17</v>
      </c>
    </row>
    <row r="624" spans="1:4" x14ac:dyDescent="0.45">
      <c r="A624" t="s">
        <v>1287</v>
      </c>
      <c r="B624" s="9">
        <v>36955</v>
      </c>
      <c r="C624">
        <v>10035465406</v>
      </c>
      <c r="D624" t="s">
        <v>21</v>
      </c>
    </row>
    <row r="625" spans="1:4" x14ac:dyDescent="0.45">
      <c r="A625" t="s">
        <v>1288</v>
      </c>
      <c r="B625" s="9">
        <v>36720</v>
      </c>
      <c r="C625">
        <v>10023484791</v>
      </c>
      <c r="D625" t="s">
        <v>38</v>
      </c>
    </row>
    <row r="626" spans="1:4" x14ac:dyDescent="0.45">
      <c r="A626" t="s">
        <v>1289</v>
      </c>
      <c r="B626" s="9">
        <v>34968</v>
      </c>
      <c r="C626">
        <v>10009084739</v>
      </c>
      <c r="D626" t="s">
        <v>36</v>
      </c>
    </row>
    <row r="627" spans="1:4" x14ac:dyDescent="0.45">
      <c r="A627" t="s">
        <v>1290</v>
      </c>
      <c r="B627" s="9">
        <v>33864</v>
      </c>
      <c r="C627">
        <v>10045942416</v>
      </c>
      <c r="D627" t="s">
        <v>731</v>
      </c>
    </row>
    <row r="628" spans="1:4" x14ac:dyDescent="0.45">
      <c r="A628" t="s">
        <v>1291</v>
      </c>
      <c r="B628" s="9">
        <v>30438</v>
      </c>
      <c r="C628">
        <v>10053113544</v>
      </c>
      <c r="D628" t="s">
        <v>238</v>
      </c>
    </row>
    <row r="629" spans="1:4" x14ac:dyDescent="0.45">
      <c r="A629" t="s">
        <v>628</v>
      </c>
      <c r="B629" s="9">
        <v>36378</v>
      </c>
      <c r="C629">
        <v>10014673858</v>
      </c>
      <c r="D629" t="s">
        <v>295</v>
      </c>
    </row>
    <row r="630" spans="1:4" x14ac:dyDescent="0.45">
      <c r="A630" t="s">
        <v>1292</v>
      </c>
      <c r="B630" s="9">
        <v>32348</v>
      </c>
      <c r="C630">
        <v>10008999156</v>
      </c>
      <c r="D630" t="s">
        <v>3745</v>
      </c>
    </row>
    <row r="631" spans="1:4" x14ac:dyDescent="0.45">
      <c r="A631" t="s">
        <v>1293</v>
      </c>
      <c r="B631" s="9">
        <v>37159</v>
      </c>
      <c r="C631">
        <v>10035393563</v>
      </c>
      <c r="D631" t="s">
        <v>21</v>
      </c>
    </row>
    <row r="632" spans="1:4" x14ac:dyDescent="0.45">
      <c r="A632" t="s">
        <v>1294</v>
      </c>
      <c r="B632" s="9">
        <v>36933</v>
      </c>
      <c r="C632">
        <v>10022119620</v>
      </c>
      <c r="D632" t="s">
        <v>29</v>
      </c>
    </row>
    <row r="633" spans="1:4" x14ac:dyDescent="0.45">
      <c r="A633" t="s">
        <v>1295</v>
      </c>
      <c r="B633" s="9">
        <v>35370</v>
      </c>
      <c r="C633">
        <v>10010093741</v>
      </c>
      <c r="D633" t="s">
        <v>731</v>
      </c>
    </row>
    <row r="634" spans="1:4" x14ac:dyDescent="0.45">
      <c r="A634" t="s">
        <v>465</v>
      </c>
      <c r="B634" s="9">
        <v>35442</v>
      </c>
      <c r="C634">
        <v>10023483680</v>
      </c>
      <c r="D634" t="s">
        <v>38</v>
      </c>
    </row>
    <row r="635" spans="1:4" x14ac:dyDescent="0.45">
      <c r="A635" t="s">
        <v>1296</v>
      </c>
      <c r="B635" s="9">
        <v>36226</v>
      </c>
      <c r="C635">
        <v>10015572726</v>
      </c>
      <c r="D635" t="s">
        <v>40</v>
      </c>
    </row>
    <row r="636" spans="1:4" x14ac:dyDescent="0.45">
      <c r="A636" t="s">
        <v>1297</v>
      </c>
      <c r="B636" s="9">
        <v>25760</v>
      </c>
      <c r="C636">
        <v>10011559350</v>
      </c>
      <c r="D636" t="s">
        <v>89</v>
      </c>
    </row>
    <row r="637" spans="1:4" x14ac:dyDescent="0.45">
      <c r="A637" t="s">
        <v>260</v>
      </c>
      <c r="B637" s="9">
        <v>34346</v>
      </c>
      <c r="C637">
        <v>10008688150</v>
      </c>
      <c r="D637" t="s">
        <v>238</v>
      </c>
    </row>
    <row r="638" spans="1:4" x14ac:dyDescent="0.45">
      <c r="A638" t="s">
        <v>1298</v>
      </c>
      <c r="B638" s="9">
        <v>36719</v>
      </c>
      <c r="C638">
        <v>10023622312</v>
      </c>
      <c r="D638" t="s">
        <v>295</v>
      </c>
    </row>
    <row r="639" spans="1:4" x14ac:dyDescent="0.45">
      <c r="A639" t="s">
        <v>1299</v>
      </c>
      <c r="B639" s="9">
        <v>33919</v>
      </c>
      <c r="C639">
        <v>10009042707</v>
      </c>
      <c r="D639" t="s">
        <v>753</v>
      </c>
    </row>
    <row r="640" spans="1:4" x14ac:dyDescent="0.45">
      <c r="A640" t="s">
        <v>1300</v>
      </c>
      <c r="B640" s="9">
        <v>34138</v>
      </c>
      <c r="C640">
        <v>10059565256</v>
      </c>
      <c r="D640" t="s">
        <v>63</v>
      </c>
    </row>
    <row r="641" spans="1:4" x14ac:dyDescent="0.45">
      <c r="A641" t="s">
        <v>1301</v>
      </c>
      <c r="B641" s="9">
        <v>36815</v>
      </c>
      <c r="C641">
        <v>10035025670</v>
      </c>
      <c r="D641" t="s">
        <v>243</v>
      </c>
    </row>
    <row r="642" spans="1:4" x14ac:dyDescent="0.45">
      <c r="A642" t="s">
        <v>449</v>
      </c>
      <c r="B642" s="9">
        <v>35412</v>
      </c>
      <c r="C642">
        <v>10010609154</v>
      </c>
      <c r="D642" t="s">
        <v>264</v>
      </c>
    </row>
    <row r="643" spans="1:4" x14ac:dyDescent="0.45">
      <c r="A643" t="s">
        <v>1302</v>
      </c>
      <c r="B643" s="9">
        <v>34807</v>
      </c>
      <c r="C643">
        <v>10009202856</v>
      </c>
      <c r="D643" t="s">
        <v>38</v>
      </c>
    </row>
    <row r="644" spans="1:4" x14ac:dyDescent="0.45">
      <c r="A644" t="s">
        <v>1303</v>
      </c>
      <c r="B644" s="9">
        <v>36875</v>
      </c>
      <c r="C644">
        <v>10045988185</v>
      </c>
      <c r="D644" t="s">
        <v>158</v>
      </c>
    </row>
    <row r="645" spans="1:4" x14ac:dyDescent="0.45">
      <c r="A645" t="s">
        <v>1304</v>
      </c>
      <c r="B645" s="9">
        <v>32050</v>
      </c>
      <c r="C645">
        <v>10061681775</v>
      </c>
      <c r="D645" t="s">
        <v>89</v>
      </c>
    </row>
    <row r="646" spans="1:4" x14ac:dyDescent="0.45">
      <c r="A646" t="s">
        <v>1305</v>
      </c>
      <c r="B646" s="9">
        <v>34527</v>
      </c>
      <c r="C646">
        <v>10056453677</v>
      </c>
      <c r="D646" t="s">
        <v>61</v>
      </c>
    </row>
    <row r="647" spans="1:4" x14ac:dyDescent="0.45">
      <c r="A647" t="s">
        <v>1306</v>
      </c>
      <c r="B647" s="9">
        <v>36287</v>
      </c>
      <c r="C647">
        <v>10097450325</v>
      </c>
      <c r="D647" t="s">
        <v>40</v>
      </c>
    </row>
    <row r="648" spans="1:4" x14ac:dyDescent="0.45">
      <c r="A648" t="s">
        <v>1307</v>
      </c>
      <c r="B648" s="9">
        <v>31979</v>
      </c>
      <c r="C648">
        <v>10006083395</v>
      </c>
      <c r="D648" t="s">
        <v>3746</v>
      </c>
    </row>
    <row r="649" spans="1:4" x14ac:dyDescent="0.45">
      <c r="A649" t="s">
        <v>603</v>
      </c>
      <c r="B649" s="9">
        <v>33376</v>
      </c>
      <c r="C649">
        <v>10006883445</v>
      </c>
      <c r="D649" t="s">
        <v>238</v>
      </c>
    </row>
    <row r="650" spans="1:4" x14ac:dyDescent="0.45">
      <c r="A650" t="s">
        <v>1308</v>
      </c>
      <c r="B650" s="9">
        <v>36825</v>
      </c>
      <c r="C650">
        <v>10023611093</v>
      </c>
      <c r="D650" t="s">
        <v>295</v>
      </c>
    </row>
    <row r="651" spans="1:4" x14ac:dyDescent="0.45">
      <c r="A651" t="s">
        <v>1309</v>
      </c>
      <c r="B651" s="9">
        <v>34263</v>
      </c>
      <c r="C651">
        <v>10009077261</v>
      </c>
      <c r="D651" t="s">
        <v>3745</v>
      </c>
    </row>
    <row r="652" spans="1:4" x14ac:dyDescent="0.45">
      <c r="A652" t="s">
        <v>2975</v>
      </c>
      <c r="B652" s="9">
        <v>36257</v>
      </c>
      <c r="C652">
        <v>10015141377</v>
      </c>
      <c r="D652" t="s">
        <v>49</v>
      </c>
    </row>
    <row r="653" spans="1:4" x14ac:dyDescent="0.45">
      <c r="A653" t="s">
        <v>1311</v>
      </c>
      <c r="B653" s="9">
        <v>33173</v>
      </c>
      <c r="C653">
        <v>10063454956</v>
      </c>
      <c r="D653" t="s">
        <v>63</v>
      </c>
    </row>
    <row r="654" spans="1:4" x14ac:dyDescent="0.45">
      <c r="A654" t="s">
        <v>1312</v>
      </c>
      <c r="B654" s="9">
        <v>35177</v>
      </c>
      <c r="C654">
        <v>10064756473</v>
      </c>
      <c r="D654" t="s">
        <v>753</v>
      </c>
    </row>
    <row r="655" spans="1:4" x14ac:dyDescent="0.45">
      <c r="A655" t="s">
        <v>664</v>
      </c>
      <c r="B655" s="9">
        <v>34651</v>
      </c>
      <c r="C655">
        <v>10007750684</v>
      </c>
      <c r="D655" t="s">
        <v>36</v>
      </c>
    </row>
    <row r="656" spans="1:4" x14ac:dyDescent="0.45">
      <c r="A656" t="s">
        <v>1313</v>
      </c>
      <c r="B656" s="9">
        <v>32182</v>
      </c>
      <c r="C656">
        <v>10008945101</v>
      </c>
      <c r="D656" t="s">
        <v>142</v>
      </c>
    </row>
    <row r="657" spans="1:4" x14ac:dyDescent="0.45">
      <c r="A657" t="s">
        <v>1314</v>
      </c>
      <c r="B657" s="9">
        <v>32744</v>
      </c>
      <c r="C657">
        <v>10094330460</v>
      </c>
      <c r="D657" t="s">
        <v>89</v>
      </c>
    </row>
    <row r="658" spans="1:4" x14ac:dyDescent="0.45">
      <c r="A658" t="s">
        <v>1315</v>
      </c>
      <c r="B658" s="9">
        <v>37210</v>
      </c>
      <c r="C658">
        <v>10056259576</v>
      </c>
      <c r="D658" t="s">
        <v>89</v>
      </c>
    </row>
    <row r="659" spans="1:4" x14ac:dyDescent="0.45">
      <c r="A659" t="s">
        <v>1316</v>
      </c>
      <c r="B659" s="9">
        <v>32912</v>
      </c>
      <c r="C659">
        <v>10005838168</v>
      </c>
      <c r="D659" t="s">
        <v>247</v>
      </c>
    </row>
    <row r="660" spans="1:4" x14ac:dyDescent="0.45">
      <c r="A660" t="s">
        <v>272</v>
      </c>
      <c r="B660" s="9">
        <v>35482</v>
      </c>
      <c r="C660">
        <v>10010714743</v>
      </c>
      <c r="D660" t="s">
        <v>53</v>
      </c>
    </row>
    <row r="661" spans="1:4" x14ac:dyDescent="0.45">
      <c r="A661" t="s">
        <v>1317</v>
      </c>
      <c r="B661" s="9">
        <v>27680</v>
      </c>
      <c r="C661">
        <v>10009102220</v>
      </c>
      <c r="D661" t="s">
        <v>56</v>
      </c>
    </row>
    <row r="662" spans="1:4" x14ac:dyDescent="0.45">
      <c r="A662" t="s">
        <v>1318</v>
      </c>
      <c r="B662" s="9">
        <v>36010</v>
      </c>
      <c r="C662">
        <v>10070917690</v>
      </c>
      <c r="D662" t="s">
        <v>17</v>
      </c>
    </row>
    <row r="663" spans="1:4" x14ac:dyDescent="0.45">
      <c r="A663" t="s">
        <v>1319</v>
      </c>
      <c r="B663" s="9">
        <v>33464</v>
      </c>
      <c r="C663">
        <v>10010868529</v>
      </c>
      <c r="D663" t="s">
        <v>238</v>
      </c>
    </row>
    <row r="664" spans="1:4" x14ac:dyDescent="0.45">
      <c r="A664" t="s">
        <v>1320</v>
      </c>
      <c r="B664" s="9">
        <v>29848</v>
      </c>
      <c r="C664">
        <v>10006140383</v>
      </c>
      <c r="D664" t="s">
        <v>3745</v>
      </c>
    </row>
    <row r="665" spans="1:4" x14ac:dyDescent="0.45">
      <c r="A665" t="s">
        <v>1321</v>
      </c>
      <c r="B665" s="9">
        <v>34820</v>
      </c>
      <c r="C665">
        <v>10010101118</v>
      </c>
      <c r="D665" t="s">
        <v>156</v>
      </c>
    </row>
    <row r="666" spans="1:4" x14ac:dyDescent="0.45">
      <c r="A666" t="s">
        <v>1322</v>
      </c>
      <c r="B666" s="9">
        <v>36064</v>
      </c>
      <c r="C666">
        <v>10050430785</v>
      </c>
      <c r="D666" t="s">
        <v>44</v>
      </c>
    </row>
    <row r="667" spans="1:4" x14ac:dyDescent="0.45">
      <c r="A667" t="s">
        <v>1323</v>
      </c>
      <c r="B667" s="9">
        <v>37217</v>
      </c>
      <c r="C667">
        <v>10035041131</v>
      </c>
      <c r="D667" t="s">
        <v>243</v>
      </c>
    </row>
    <row r="668" spans="1:4" x14ac:dyDescent="0.45">
      <c r="A668" t="s">
        <v>1324</v>
      </c>
      <c r="B668" s="9">
        <v>33867</v>
      </c>
      <c r="C668">
        <v>10096578436</v>
      </c>
      <c r="D668" t="s">
        <v>89</v>
      </c>
    </row>
    <row r="669" spans="1:4" x14ac:dyDescent="0.45">
      <c r="A669" t="s">
        <v>1325</v>
      </c>
      <c r="B669" s="9">
        <v>36016</v>
      </c>
      <c r="C669">
        <v>10010590360</v>
      </c>
      <c r="D669" t="s">
        <v>264</v>
      </c>
    </row>
    <row r="670" spans="1:4" x14ac:dyDescent="0.45">
      <c r="A670" t="s">
        <v>1326</v>
      </c>
      <c r="B670" s="9">
        <v>34397</v>
      </c>
      <c r="C670">
        <v>10010108390</v>
      </c>
      <c r="D670" t="s">
        <v>156</v>
      </c>
    </row>
    <row r="671" spans="1:4" x14ac:dyDescent="0.45">
      <c r="A671" t="s">
        <v>1327</v>
      </c>
      <c r="B671" s="9">
        <v>33591</v>
      </c>
      <c r="C671">
        <v>10089025368</v>
      </c>
      <c r="D671" t="s">
        <v>89</v>
      </c>
    </row>
    <row r="672" spans="1:4" x14ac:dyDescent="0.45">
      <c r="A672" t="s">
        <v>1328</v>
      </c>
      <c r="B672" s="9">
        <v>36819</v>
      </c>
      <c r="C672">
        <v>10020955721</v>
      </c>
      <c r="D672" t="s">
        <v>40</v>
      </c>
    </row>
    <row r="673" spans="1:4" x14ac:dyDescent="0.45">
      <c r="A673" t="s">
        <v>1329</v>
      </c>
      <c r="B673" s="9">
        <v>36676</v>
      </c>
      <c r="C673">
        <v>10017855862</v>
      </c>
      <c r="D673" t="s">
        <v>158</v>
      </c>
    </row>
    <row r="674" spans="1:4" x14ac:dyDescent="0.45">
      <c r="A674" t="s">
        <v>1330</v>
      </c>
      <c r="B674" s="9">
        <v>35318</v>
      </c>
      <c r="C674">
        <v>10050620240</v>
      </c>
      <c r="D674" t="s">
        <v>3746</v>
      </c>
    </row>
    <row r="675" spans="1:4" x14ac:dyDescent="0.45">
      <c r="A675" t="s">
        <v>1331</v>
      </c>
      <c r="B675" s="9">
        <v>37102</v>
      </c>
      <c r="C675">
        <v>10079555845</v>
      </c>
      <c r="D675" t="s">
        <v>247</v>
      </c>
    </row>
    <row r="676" spans="1:4" x14ac:dyDescent="0.45">
      <c r="A676" t="s">
        <v>1332</v>
      </c>
      <c r="B676" s="9">
        <v>36020</v>
      </c>
      <c r="C676">
        <v>10023549661</v>
      </c>
      <c r="D676" t="s">
        <v>17</v>
      </c>
    </row>
    <row r="677" spans="1:4" x14ac:dyDescent="0.45">
      <c r="A677" t="s">
        <v>1333</v>
      </c>
      <c r="B677" s="9">
        <v>36891</v>
      </c>
      <c r="C677">
        <v>10065893292</v>
      </c>
      <c r="D677" t="s">
        <v>238</v>
      </c>
    </row>
    <row r="678" spans="1:4" x14ac:dyDescent="0.45">
      <c r="A678" t="s">
        <v>1334</v>
      </c>
      <c r="B678" s="9">
        <v>36892</v>
      </c>
      <c r="C678">
        <v>10062736550</v>
      </c>
      <c r="D678" t="s">
        <v>278</v>
      </c>
    </row>
    <row r="679" spans="1:4" x14ac:dyDescent="0.45">
      <c r="A679" t="s">
        <v>1335</v>
      </c>
      <c r="B679" s="9">
        <v>35809</v>
      </c>
      <c r="C679">
        <v>10014051947</v>
      </c>
      <c r="D679" t="s">
        <v>3745</v>
      </c>
    </row>
    <row r="680" spans="1:4" x14ac:dyDescent="0.45">
      <c r="A680" t="s">
        <v>1336</v>
      </c>
      <c r="B680" s="9">
        <v>36496</v>
      </c>
      <c r="C680">
        <v>10016191607</v>
      </c>
      <c r="D680" t="s">
        <v>156</v>
      </c>
    </row>
    <row r="681" spans="1:4" x14ac:dyDescent="0.45">
      <c r="A681" t="s">
        <v>2653</v>
      </c>
      <c r="B681" s="9">
        <v>37603</v>
      </c>
      <c r="C681">
        <v>10047254845</v>
      </c>
      <c r="D681" t="s">
        <v>49</v>
      </c>
    </row>
    <row r="682" spans="1:4" x14ac:dyDescent="0.45">
      <c r="A682" t="s">
        <v>1338</v>
      </c>
      <c r="B682" s="9">
        <v>32301</v>
      </c>
      <c r="C682">
        <v>10014682144</v>
      </c>
      <c r="D682" t="s">
        <v>67</v>
      </c>
    </row>
    <row r="683" spans="1:4" x14ac:dyDescent="0.45">
      <c r="A683" t="s">
        <v>1339</v>
      </c>
      <c r="B683" s="9">
        <v>36616</v>
      </c>
      <c r="C683">
        <v>10097135275</v>
      </c>
      <c r="D683" t="s">
        <v>753</v>
      </c>
    </row>
    <row r="684" spans="1:4" x14ac:dyDescent="0.45">
      <c r="A684" t="s">
        <v>1340</v>
      </c>
      <c r="B684" s="9">
        <v>36242</v>
      </c>
      <c r="C684">
        <v>10011135984</v>
      </c>
      <c r="D684" t="s">
        <v>40</v>
      </c>
    </row>
    <row r="685" spans="1:4" x14ac:dyDescent="0.45">
      <c r="A685" t="s">
        <v>1341</v>
      </c>
      <c r="B685" s="9">
        <v>36637</v>
      </c>
      <c r="C685">
        <v>10016105721</v>
      </c>
      <c r="D685" t="s">
        <v>31</v>
      </c>
    </row>
    <row r="686" spans="1:4" x14ac:dyDescent="0.45">
      <c r="A686" t="s">
        <v>1342</v>
      </c>
      <c r="B686" s="9">
        <v>34894</v>
      </c>
      <c r="C686">
        <v>10092049445</v>
      </c>
      <c r="D686" t="s">
        <v>47</v>
      </c>
    </row>
    <row r="687" spans="1:4" x14ac:dyDescent="0.45">
      <c r="A687" t="s">
        <v>216</v>
      </c>
      <c r="B687" s="9">
        <v>36203</v>
      </c>
      <c r="C687">
        <v>10010998568</v>
      </c>
      <c r="D687" t="s">
        <v>27</v>
      </c>
    </row>
    <row r="688" spans="1:4" x14ac:dyDescent="0.45">
      <c r="A688" t="s">
        <v>1343</v>
      </c>
      <c r="B688" s="9">
        <v>32002</v>
      </c>
      <c r="C688">
        <v>10096075753</v>
      </c>
      <c r="D688" t="s">
        <v>158</v>
      </c>
    </row>
    <row r="689" spans="1:4" x14ac:dyDescent="0.45">
      <c r="A689" t="s">
        <v>1344</v>
      </c>
      <c r="B689" s="9">
        <v>36659</v>
      </c>
      <c r="C689">
        <v>10072422002</v>
      </c>
      <c r="D689" t="s">
        <v>3746</v>
      </c>
    </row>
    <row r="690" spans="1:4" x14ac:dyDescent="0.45">
      <c r="A690" t="s">
        <v>1345</v>
      </c>
      <c r="B690" s="9">
        <v>37223</v>
      </c>
      <c r="C690">
        <v>10081026508</v>
      </c>
      <c r="D690" t="s">
        <v>247</v>
      </c>
    </row>
    <row r="691" spans="1:4" x14ac:dyDescent="0.45">
      <c r="A691" t="s">
        <v>1346</v>
      </c>
      <c r="B691" s="9">
        <v>36714</v>
      </c>
      <c r="C691">
        <v>10015980126</v>
      </c>
      <c r="D691" t="s">
        <v>172</v>
      </c>
    </row>
    <row r="692" spans="1:4" x14ac:dyDescent="0.45">
      <c r="A692" t="s">
        <v>1347</v>
      </c>
      <c r="B692" s="9">
        <v>36779</v>
      </c>
      <c r="C692">
        <v>10023844503</v>
      </c>
      <c r="D692" t="s">
        <v>56</v>
      </c>
    </row>
    <row r="693" spans="1:4" x14ac:dyDescent="0.45">
      <c r="A693" t="s">
        <v>1348</v>
      </c>
      <c r="B693" s="9">
        <v>32350</v>
      </c>
      <c r="C693">
        <v>10016026000</v>
      </c>
      <c r="D693" t="s">
        <v>238</v>
      </c>
    </row>
    <row r="694" spans="1:4" x14ac:dyDescent="0.45">
      <c r="A694" t="s">
        <v>1349</v>
      </c>
      <c r="B694" s="9">
        <v>37230</v>
      </c>
      <c r="C694">
        <v>10063589039</v>
      </c>
      <c r="D694" t="s">
        <v>278</v>
      </c>
    </row>
    <row r="695" spans="1:4" x14ac:dyDescent="0.45">
      <c r="A695" t="s">
        <v>1350</v>
      </c>
      <c r="B695" s="9">
        <v>33651</v>
      </c>
      <c r="C695">
        <v>10062193552</v>
      </c>
      <c r="D695" t="s">
        <v>15</v>
      </c>
    </row>
    <row r="696" spans="1:4" x14ac:dyDescent="0.45">
      <c r="A696" t="s">
        <v>1351</v>
      </c>
      <c r="B696" s="9">
        <v>25374</v>
      </c>
      <c r="C696">
        <v>10060946090</v>
      </c>
      <c r="D696" t="s">
        <v>67</v>
      </c>
    </row>
    <row r="697" spans="1:4" x14ac:dyDescent="0.45">
      <c r="A697" t="s">
        <v>1352</v>
      </c>
      <c r="B697" s="9">
        <v>36440</v>
      </c>
      <c r="C697">
        <v>10023526423</v>
      </c>
      <c r="D697" t="s">
        <v>254</v>
      </c>
    </row>
    <row r="698" spans="1:4" x14ac:dyDescent="0.45">
      <c r="A698" t="s">
        <v>1353</v>
      </c>
      <c r="B698" s="9">
        <v>35858</v>
      </c>
      <c r="C698">
        <v>10035047191</v>
      </c>
      <c r="D698" t="s">
        <v>243</v>
      </c>
    </row>
    <row r="699" spans="1:4" x14ac:dyDescent="0.45">
      <c r="A699" t="s">
        <v>1354</v>
      </c>
      <c r="B699" s="9">
        <v>36274</v>
      </c>
      <c r="C699">
        <v>10015397924</v>
      </c>
      <c r="D699" t="s">
        <v>47</v>
      </c>
    </row>
    <row r="700" spans="1:4" x14ac:dyDescent="0.45">
      <c r="A700" t="s">
        <v>1355</v>
      </c>
      <c r="B700" s="9">
        <v>35134</v>
      </c>
      <c r="C700">
        <v>10062753829</v>
      </c>
      <c r="D700" t="s">
        <v>3754</v>
      </c>
    </row>
    <row r="701" spans="1:4" x14ac:dyDescent="0.45">
      <c r="A701" t="s">
        <v>1356</v>
      </c>
      <c r="B701" s="9">
        <v>35720</v>
      </c>
      <c r="C701">
        <v>10016149571</v>
      </c>
      <c r="D701" t="s">
        <v>40</v>
      </c>
    </row>
    <row r="702" spans="1:4" x14ac:dyDescent="0.45">
      <c r="A702" t="s">
        <v>617</v>
      </c>
      <c r="B702" s="9">
        <v>35972</v>
      </c>
      <c r="C702">
        <v>10060907290</v>
      </c>
      <c r="D702" t="s">
        <v>89</v>
      </c>
    </row>
    <row r="703" spans="1:4" x14ac:dyDescent="0.45">
      <c r="A703" t="s">
        <v>1357</v>
      </c>
      <c r="B703" s="9">
        <v>35780</v>
      </c>
      <c r="C703">
        <v>10009683917</v>
      </c>
      <c r="D703" t="s">
        <v>172</v>
      </c>
    </row>
    <row r="704" spans="1:4" x14ac:dyDescent="0.45">
      <c r="A704" t="s">
        <v>1184</v>
      </c>
      <c r="B704" s="9">
        <v>35719</v>
      </c>
      <c r="C704">
        <v>10018749474</v>
      </c>
      <c r="D704" t="s">
        <v>56</v>
      </c>
    </row>
    <row r="705" spans="1:4" x14ac:dyDescent="0.45">
      <c r="A705" t="s">
        <v>1358</v>
      </c>
      <c r="B705" s="9">
        <v>37221</v>
      </c>
      <c r="C705">
        <v>10062737762</v>
      </c>
      <c r="D705" t="s">
        <v>278</v>
      </c>
    </row>
    <row r="706" spans="1:4" x14ac:dyDescent="0.45">
      <c r="A706" t="s">
        <v>1359</v>
      </c>
      <c r="B706" s="9">
        <v>34805</v>
      </c>
      <c r="C706">
        <v>10084176984</v>
      </c>
      <c r="D706" t="s">
        <v>3745</v>
      </c>
    </row>
    <row r="707" spans="1:4" x14ac:dyDescent="0.45">
      <c r="A707" t="s">
        <v>1360</v>
      </c>
      <c r="B707" s="9">
        <v>32289</v>
      </c>
      <c r="C707">
        <v>10023545621</v>
      </c>
      <c r="D707" t="s">
        <v>254</v>
      </c>
    </row>
    <row r="708" spans="1:4" x14ac:dyDescent="0.45">
      <c r="A708" t="s">
        <v>1361</v>
      </c>
      <c r="B708" s="9">
        <v>37036</v>
      </c>
      <c r="C708">
        <v>10061643884</v>
      </c>
      <c r="D708" t="s">
        <v>243</v>
      </c>
    </row>
    <row r="709" spans="1:4" x14ac:dyDescent="0.45">
      <c r="A709" t="s">
        <v>1362</v>
      </c>
      <c r="B709" s="9">
        <v>35670</v>
      </c>
      <c r="C709">
        <v>10010741419</v>
      </c>
      <c r="D709" t="s">
        <v>47</v>
      </c>
    </row>
    <row r="710" spans="1:4" x14ac:dyDescent="0.45">
      <c r="A710" t="s">
        <v>1363</v>
      </c>
      <c r="B710" s="9">
        <v>36929</v>
      </c>
      <c r="C710">
        <v>10060468972</v>
      </c>
      <c r="D710" t="s">
        <v>3754</v>
      </c>
    </row>
    <row r="711" spans="1:4" x14ac:dyDescent="0.45">
      <c r="A711" t="s">
        <v>1364</v>
      </c>
      <c r="B711" s="9">
        <v>36419</v>
      </c>
      <c r="C711">
        <v>10015570807</v>
      </c>
      <c r="D711" t="s">
        <v>156</v>
      </c>
    </row>
    <row r="712" spans="1:4" x14ac:dyDescent="0.45">
      <c r="A712" t="s">
        <v>1365</v>
      </c>
      <c r="B712" s="9">
        <v>36998</v>
      </c>
      <c r="C712">
        <v>10063489312</v>
      </c>
      <c r="D712" t="s">
        <v>89</v>
      </c>
    </row>
    <row r="713" spans="1:4" x14ac:dyDescent="0.45">
      <c r="A713" t="s">
        <v>1366</v>
      </c>
      <c r="B713" s="9">
        <v>31278</v>
      </c>
      <c r="C713">
        <v>10045797926</v>
      </c>
      <c r="D713" t="s">
        <v>27</v>
      </c>
    </row>
    <row r="714" spans="1:4" x14ac:dyDescent="0.45">
      <c r="A714" t="s">
        <v>1367</v>
      </c>
      <c r="B714" s="9">
        <v>36778</v>
      </c>
      <c r="C714">
        <v>10036109747</v>
      </c>
      <c r="D714" t="s">
        <v>278</v>
      </c>
    </row>
    <row r="715" spans="1:4" x14ac:dyDescent="0.45">
      <c r="A715" t="s">
        <v>1368</v>
      </c>
      <c r="B715" s="9">
        <v>36858</v>
      </c>
      <c r="C715">
        <v>10015915660</v>
      </c>
      <c r="D715" t="s">
        <v>47</v>
      </c>
    </row>
    <row r="716" spans="1:4" x14ac:dyDescent="0.45">
      <c r="A716" t="s">
        <v>1369</v>
      </c>
      <c r="B716" s="9">
        <v>29589</v>
      </c>
      <c r="C716">
        <v>10002880476</v>
      </c>
      <c r="D716" t="s">
        <v>753</v>
      </c>
    </row>
    <row r="717" spans="1:4" x14ac:dyDescent="0.45">
      <c r="A717" t="s">
        <v>1370</v>
      </c>
      <c r="B717" s="9">
        <v>36943</v>
      </c>
      <c r="C717">
        <v>10036084283</v>
      </c>
      <c r="D717" t="s">
        <v>118</v>
      </c>
    </row>
    <row r="718" spans="1:4" x14ac:dyDescent="0.45">
      <c r="A718" t="s">
        <v>1371</v>
      </c>
      <c r="B718" s="9">
        <v>36649</v>
      </c>
      <c r="C718">
        <v>10096344323</v>
      </c>
      <c r="D718" t="s">
        <v>156</v>
      </c>
    </row>
    <row r="719" spans="1:4" x14ac:dyDescent="0.45">
      <c r="A719" t="s">
        <v>1372</v>
      </c>
      <c r="B719" s="9">
        <v>36674</v>
      </c>
      <c r="C719">
        <v>10089820970</v>
      </c>
      <c r="D719" t="s">
        <v>25</v>
      </c>
    </row>
    <row r="720" spans="1:4" x14ac:dyDescent="0.45">
      <c r="A720" t="s">
        <v>1373</v>
      </c>
      <c r="B720" s="9">
        <v>31636</v>
      </c>
      <c r="C720">
        <v>10099000709</v>
      </c>
      <c r="D720" t="s">
        <v>29</v>
      </c>
    </row>
    <row r="721" spans="1:4" x14ac:dyDescent="0.45">
      <c r="A721" t="s">
        <v>1374</v>
      </c>
      <c r="B721" s="9">
        <v>36458</v>
      </c>
      <c r="C721">
        <v>10015714889</v>
      </c>
      <c r="D721" t="s">
        <v>27</v>
      </c>
    </row>
    <row r="722" spans="1:4" x14ac:dyDescent="0.45">
      <c r="A722" t="s">
        <v>1375</v>
      </c>
      <c r="B722" s="9">
        <v>29683</v>
      </c>
      <c r="C722">
        <v>10064439205</v>
      </c>
      <c r="D722" t="s">
        <v>67</v>
      </c>
    </row>
    <row r="723" spans="1:4" x14ac:dyDescent="0.45">
      <c r="A723" t="s">
        <v>1376</v>
      </c>
      <c r="B723" s="9">
        <v>36778</v>
      </c>
      <c r="C723">
        <v>10016299216</v>
      </c>
      <c r="D723" t="s">
        <v>47</v>
      </c>
    </row>
    <row r="724" spans="1:4" x14ac:dyDescent="0.45">
      <c r="A724" t="s">
        <v>1377</v>
      </c>
      <c r="B724" s="9">
        <v>36601</v>
      </c>
      <c r="C724">
        <v>10065475586</v>
      </c>
      <c r="D724" t="s">
        <v>254</v>
      </c>
    </row>
    <row r="725" spans="1:4" x14ac:dyDescent="0.45">
      <c r="A725" t="s">
        <v>554</v>
      </c>
      <c r="B725" s="9">
        <v>35501</v>
      </c>
      <c r="C725">
        <v>10015997708</v>
      </c>
      <c r="D725" t="s">
        <v>38</v>
      </c>
    </row>
    <row r="726" spans="1:4" x14ac:dyDescent="0.45">
      <c r="A726" t="s">
        <v>1378</v>
      </c>
      <c r="B726" s="9">
        <v>36930</v>
      </c>
      <c r="C726">
        <v>10059926883</v>
      </c>
      <c r="D726" t="s">
        <v>25</v>
      </c>
    </row>
    <row r="727" spans="1:4" x14ac:dyDescent="0.45">
      <c r="A727" t="s">
        <v>1379</v>
      </c>
      <c r="B727" s="9">
        <v>36694</v>
      </c>
      <c r="C727">
        <v>10076199241</v>
      </c>
      <c r="D727" t="s">
        <v>31</v>
      </c>
    </row>
    <row r="728" spans="1:4" x14ac:dyDescent="0.45">
      <c r="A728" t="s">
        <v>1380</v>
      </c>
      <c r="B728" s="9">
        <v>36921</v>
      </c>
      <c r="C728">
        <v>10070874547</v>
      </c>
      <c r="D728" t="s">
        <v>17</v>
      </c>
    </row>
    <row r="729" spans="1:4" x14ac:dyDescent="0.45">
      <c r="A729" t="s">
        <v>1381</v>
      </c>
      <c r="B729" s="9">
        <v>37039</v>
      </c>
      <c r="C729">
        <v>10083954995</v>
      </c>
      <c r="D729" t="s">
        <v>38</v>
      </c>
    </row>
    <row r="730" spans="1:4" x14ac:dyDescent="0.45">
      <c r="A730" t="s">
        <v>1382</v>
      </c>
      <c r="B730" s="9">
        <v>36679</v>
      </c>
      <c r="C730">
        <v>10025561302</v>
      </c>
      <c r="D730" t="s">
        <v>17</v>
      </c>
    </row>
    <row r="731" spans="1:4" x14ac:dyDescent="0.45">
      <c r="A731" t="s">
        <v>1383</v>
      </c>
      <c r="B731" s="9">
        <v>36910</v>
      </c>
      <c r="C731">
        <v>10052470516</v>
      </c>
      <c r="D731" t="s">
        <v>118</v>
      </c>
    </row>
    <row r="732" spans="1:4" x14ac:dyDescent="0.45">
      <c r="A732" t="s">
        <v>1384</v>
      </c>
      <c r="B732" s="9">
        <v>36637</v>
      </c>
      <c r="C732">
        <v>10036105202</v>
      </c>
      <c r="D732" t="s">
        <v>278</v>
      </c>
    </row>
    <row r="733" spans="1:4" x14ac:dyDescent="0.45">
      <c r="A733" t="s">
        <v>1385</v>
      </c>
      <c r="B733" s="9">
        <v>37066</v>
      </c>
      <c r="C733">
        <v>10016105519</v>
      </c>
      <c r="D733" t="s">
        <v>31</v>
      </c>
    </row>
    <row r="734" spans="1:4" x14ac:dyDescent="0.45">
      <c r="A734" t="s">
        <v>1386</v>
      </c>
      <c r="B734" s="9">
        <v>32988</v>
      </c>
      <c r="C734">
        <v>10064526505</v>
      </c>
      <c r="D734" t="s">
        <v>67</v>
      </c>
    </row>
    <row r="735" spans="1:4" x14ac:dyDescent="0.45">
      <c r="A735" t="s">
        <v>1387</v>
      </c>
      <c r="B735" s="9">
        <v>34898</v>
      </c>
      <c r="C735">
        <v>10009785866</v>
      </c>
      <c r="D735" t="s">
        <v>53</v>
      </c>
    </row>
    <row r="736" spans="1:4" x14ac:dyDescent="0.45">
      <c r="A736" t="s">
        <v>1388</v>
      </c>
      <c r="B736" s="9">
        <v>26769</v>
      </c>
      <c r="C736">
        <v>10028103207</v>
      </c>
      <c r="D736" t="s">
        <v>17</v>
      </c>
    </row>
    <row r="737" spans="1:4" x14ac:dyDescent="0.45">
      <c r="A737" t="s">
        <v>1389</v>
      </c>
      <c r="B737" s="9">
        <v>36368</v>
      </c>
      <c r="C737">
        <v>10062462526</v>
      </c>
      <c r="D737" t="s">
        <v>38</v>
      </c>
    </row>
    <row r="738" spans="1:4" x14ac:dyDescent="0.45">
      <c r="A738" t="s">
        <v>1390</v>
      </c>
      <c r="B738" s="9">
        <v>37047</v>
      </c>
      <c r="C738">
        <v>10023774175</v>
      </c>
      <c r="D738" t="s">
        <v>25</v>
      </c>
    </row>
    <row r="739" spans="1:4" x14ac:dyDescent="0.45">
      <c r="A739" t="s">
        <v>1391</v>
      </c>
      <c r="B739" s="9">
        <v>36076</v>
      </c>
      <c r="C739">
        <v>10062538308</v>
      </c>
      <c r="D739" t="s">
        <v>38</v>
      </c>
    </row>
    <row r="740" spans="1:4" x14ac:dyDescent="0.45">
      <c r="A740" t="s">
        <v>1392</v>
      </c>
      <c r="B740" s="9">
        <v>36093</v>
      </c>
      <c r="C740">
        <v>10015999021</v>
      </c>
      <c r="D740" t="s">
        <v>38</v>
      </c>
    </row>
    <row r="741" spans="1:4" x14ac:dyDescent="0.45">
      <c r="A741" t="s">
        <v>757</v>
      </c>
      <c r="B741" s="9">
        <v>32877</v>
      </c>
      <c r="C741">
        <v>10007059560</v>
      </c>
      <c r="D741" t="s">
        <v>118</v>
      </c>
    </row>
    <row r="742" spans="1:4" x14ac:dyDescent="0.45">
      <c r="A742" t="s">
        <v>1393</v>
      </c>
      <c r="B742" s="9">
        <v>35036</v>
      </c>
      <c r="C742">
        <v>10084757469</v>
      </c>
      <c r="D742" t="s">
        <v>38</v>
      </c>
    </row>
    <row r="743" spans="1:4" x14ac:dyDescent="0.45">
      <c r="A743" t="s">
        <v>1394</v>
      </c>
      <c r="B743" s="9">
        <v>33685</v>
      </c>
      <c r="C743">
        <v>10018827680</v>
      </c>
      <c r="D743" t="s">
        <v>25</v>
      </c>
    </row>
    <row r="744" spans="1:4" x14ac:dyDescent="0.45">
      <c r="A744" t="s">
        <v>1395</v>
      </c>
      <c r="B744" s="9">
        <v>34879</v>
      </c>
      <c r="C744">
        <v>10010929052</v>
      </c>
      <c r="D744" t="s">
        <v>38</v>
      </c>
    </row>
    <row r="745" spans="1:4" x14ac:dyDescent="0.45">
      <c r="A745" t="s">
        <v>1396</v>
      </c>
      <c r="B745" s="9">
        <v>34611</v>
      </c>
      <c r="C745">
        <v>10009208617</v>
      </c>
      <c r="D745" t="s">
        <v>38</v>
      </c>
    </row>
    <row r="746" spans="1:4" x14ac:dyDescent="0.45">
      <c r="A746" t="s">
        <v>1397</v>
      </c>
      <c r="B746" s="9">
        <v>37105</v>
      </c>
      <c r="C746">
        <v>10083955201</v>
      </c>
      <c r="D746" t="s">
        <v>38</v>
      </c>
    </row>
    <row r="747" spans="1:4" x14ac:dyDescent="0.45">
      <c r="A747" t="s">
        <v>1398</v>
      </c>
      <c r="B747" s="9">
        <v>36411</v>
      </c>
      <c r="C747">
        <v>10093926090</v>
      </c>
      <c r="D747" t="s">
        <v>25</v>
      </c>
    </row>
    <row r="748" spans="1:4" x14ac:dyDescent="0.45">
      <c r="A748" t="s">
        <v>1399</v>
      </c>
      <c r="B748" s="9">
        <v>37107</v>
      </c>
      <c r="C748">
        <v>10062448378</v>
      </c>
      <c r="D748" t="s">
        <v>38</v>
      </c>
    </row>
    <row r="749" spans="1:4" x14ac:dyDescent="0.45">
      <c r="A749" t="s">
        <v>1386</v>
      </c>
      <c r="B749" s="9">
        <v>29189</v>
      </c>
      <c r="C749">
        <v>10005916475</v>
      </c>
      <c r="D749" t="s">
        <v>27</v>
      </c>
    </row>
    <row r="750" spans="1:4" x14ac:dyDescent="0.45">
      <c r="A750" t="s">
        <v>1400</v>
      </c>
      <c r="B750" s="9">
        <v>34299</v>
      </c>
      <c r="C750">
        <v>10062638035</v>
      </c>
      <c r="D750" t="s">
        <v>25</v>
      </c>
    </row>
    <row r="751" spans="1:4" x14ac:dyDescent="0.45">
      <c r="A751" t="s">
        <v>1401</v>
      </c>
      <c r="B751" s="9">
        <v>36337</v>
      </c>
      <c r="C751">
        <v>10015321536</v>
      </c>
      <c r="D751" t="s">
        <v>38</v>
      </c>
    </row>
    <row r="752" spans="1:4" x14ac:dyDescent="0.45">
      <c r="A752" t="s">
        <v>1402</v>
      </c>
      <c r="B752" s="9">
        <v>36189</v>
      </c>
      <c r="C752">
        <v>10084757267</v>
      </c>
      <c r="D752" t="s">
        <v>38</v>
      </c>
    </row>
    <row r="753" spans="1:4" x14ac:dyDescent="0.45">
      <c r="A753" t="s">
        <v>1403</v>
      </c>
      <c r="B753" s="9">
        <v>29117</v>
      </c>
      <c r="C753">
        <v>10010620066</v>
      </c>
      <c r="D753" t="s">
        <v>254</v>
      </c>
    </row>
    <row r="754" spans="1:4" x14ac:dyDescent="0.45">
      <c r="A754" t="s">
        <v>176</v>
      </c>
      <c r="B754" s="9">
        <v>33818</v>
      </c>
      <c r="C754">
        <v>10006640036</v>
      </c>
      <c r="D754" t="s">
        <v>27</v>
      </c>
    </row>
    <row r="755" spans="1:4" x14ac:dyDescent="0.45">
      <c r="A755" t="s">
        <v>694</v>
      </c>
      <c r="B755" s="9">
        <v>35846</v>
      </c>
      <c r="C755">
        <v>10010747681</v>
      </c>
      <c r="D755" t="s">
        <v>29</v>
      </c>
    </row>
    <row r="756" spans="1:4" x14ac:dyDescent="0.45">
      <c r="A756" t="s">
        <v>184</v>
      </c>
      <c r="B756" s="9">
        <v>34513</v>
      </c>
      <c r="C756">
        <v>10007722594</v>
      </c>
      <c r="D756" t="s">
        <v>19</v>
      </c>
    </row>
    <row r="757" spans="1:4" x14ac:dyDescent="0.45">
      <c r="A757" t="s">
        <v>680</v>
      </c>
      <c r="B757" s="9">
        <v>34471</v>
      </c>
      <c r="C757">
        <v>10055349493</v>
      </c>
      <c r="D757" t="s">
        <v>36</v>
      </c>
    </row>
    <row r="758" spans="1:4" x14ac:dyDescent="0.45">
      <c r="A758" t="s">
        <v>703</v>
      </c>
      <c r="B758" s="9">
        <v>33187</v>
      </c>
      <c r="C758">
        <v>10005967908</v>
      </c>
      <c r="D758" t="s">
        <v>15</v>
      </c>
    </row>
    <row r="759" spans="1:4" x14ac:dyDescent="0.45">
      <c r="A759" t="s">
        <v>692</v>
      </c>
      <c r="B759" s="9">
        <v>35910</v>
      </c>
      <c r="C759">
        <v>10010181344</v>
      </c>
      <c r="D759" t="s">
        <v>53</v>
      </c>
    </row>
    <row r="760" spans="1:4" x14ac:dyDescent="0.45">
      <c r="A760" t="s">
        <v>180</v>
      </c>
      <c r="B760" s="9">
        <v>35657</v>
      </c>
      <c r="C760">
        <v>10010655735</v>
      </c>
      <c r="D760" t="s">
        <v>65</v>
      </c>
    </row>
    <row r="761" spans="1:4" x14ac:dyDescent="0.45">
      <c r="A761" t="s">
        <v>1404</v>
      </c>
      <c r="B761" s="9">
        <v>35269</v>
      </c>
      <c r="C761">
        <v>10049558694</v>
      </c>
      <c r="D761" t="s">
        <v>3756</v>
      </c>
    </row>
    <row r="762" spans="1:4" x14ac:dyDescent="0.45">
      <c r="A762" t="s">
        <v>1405</v>
      </c>
      <c r="B762" s="9">
        <v>35720</v>
      </c>
      <c r="C762">
        <v>10010612891</v>
      </c>
      <c r="D762" t="s">
        <v>3758</v>
      </c>
    </row>
    <row r="763" spans="1:4" x14ac:dyDescent="0.45">
      <c r="A763" t="s">
        <v>1406</v>
      </c>
      <c r="B763" s="9">
        <v>36754</v>
      </c>
      <c r="C763">
        <v>10074564082</v>
      </c>
      <c r="D763" t="s">
        <v>142</v>
      </c>
    </row>
    <row r="764" spans="1:4" x14ac:dyDescent="0.45">
      <c r="A764" t="s">
        <v>1407</v>
      </c>
      <c r="B764" s="9">
        <v>34855</v>
      </c>
      <c r="C764">
        <v>10009073221</v>
      </c>
      <c r="D764" t="s">
        <v>17</v>
      </c>
    </row>
    <row r="765" spans="1:4" x14ac:dyDescent="0.45">
      <c r="A765" t="s">
        <v>704</v>
      </c>
      <c r="B765" s="9">
        <v>33251</v>
      </c>
      <c r="C765">
        <v>10006409963</v>
      </c>
      <c r="D765" t="s">
        <v>40</v>
      </c>
    </row>
    <row r="766" spans="1:4" x14ac:dyDescent="0.45">
      <c r="A766" t="s">
        <v>1408</v>
      </c>
      <c r="B766" s="9">
        <v>36224</v>
      </c>
      <c r="C766">
        <v>10015965877</v>
      </c>
      <c r="D766" t="s">
        <v>741</v>
      </c>
    </row>
    <row r="767" spans="1:4" x14ac:dyDescent="0.45">
      <c r="A767" t="s">
        <v>1409</v>
      </c>
      <c r="B767" s="9">
        <v>35536</v>
      </c>
      <c r="C767">
        <v>10010652503</v>
      </c>
      <c r="D767" t="s">
        <v>158</v>
      </c>
    </row>
    <row r="768" spans="1:4" x14ac:dyDescent="0.45">
      <c r="A768" t="s">
        <v>695</v>
      </c>
      <c r="B768" s="9">
        <v>36817</v>
      </c>
      <c r="C768">
        <v>10055348786</v>
      </c>
      <c r="D768" t="s">
        <v>36</v>
      </c>
    </row>
    <row r="769" spans="1:4" x14ac:dyDescent="0.45">
      <c r="A769" t="s">
        <v>758</v>
      </c>
      <c r="B769" s="9">
        <v>33002</v>
      </c>
      <c r="C769">
        <v>10051352083</v>
      </c>
      <c r="D769" t="s">
        <v>67</v>
      </c>
    </row>
    <row r="770" spans="1:4" x14ac:dyDescent="0.45">
      <c r="A770" t="s">
        <v>1410</v>
      </c>
      <c r="B770" s="9">
        <v>36406</v>
      </c>
      <c r="C770">
        <v>10014739435</v>
      </c>
      <c r="D770" t="s">
        <v>31</v>
      </c>
    </row>
    <row r="771" spans="1:4" x14ac:dyDescent="0.45">
      <c r="A771" t="s">
        <v>1411</v>
      </c>
      <c r="B771" s="9">
        <v>31979</v>
      </c>
      <c r="C771">
        <v>10052293993</v>
      </c>
      <c r="D771" t="s">
        <v>3746</v>
      </c>
    </row>
    <row r="772" spans="1:4" x14ac:dyDescent="0.45">
      <c r="A772" t="s">
        <v>1412</v>
      </c>
      <c r="B772" s="9">
        <v>36850</v>
      </c>
      <c r="C772">
        <v>10036578478</v>
      </c>
      <c r="D772" t="s">
        <v>120</v>
      </c>
    </row>
    <row r="773" spans="1:4" x14ac:dyDescent="0.45">
      <c r="A773" t="s">
        <v>324</v>
      </c>
      <c r="B773" s="9">
        <v>34234</v>
      </c>
      <c r="C773">
        <v>10007502023</v>
      </c>
      <c r="D773" t="s">
        <v>61</v>
      </c>
    </row>
    <row r="774" spans="1:4" x14ac:dyDescent="0.45">
      <c r="A774" t="s">
        <v>1413</v>
      </c>
      <c r="B774" s="9">
        <v>31097</v>
      </c>
      <c r="C774">
        <v>10051717552</v>
      </c>
      <c r="D774" t="s">
        <v>27</v>
      </c>
    </row>
    <row r="775" spans="1:4" x14ac:dyDescent="0.45">
      <c r="A775" t="s">
        <v>697</v>
      </c>
      <c r="B775" s="9">
        <v>28346</v>
      </c>
      <c r="C775">
        <v>10009024519</v>
      </c>
      <c r="D775" t="s">
        <v>36</v>
      </c>
    </row>
    <row r="776" spans="1:4" x14ac:dyDescent="0.45">
      <c r="A776" t="s">
        <v>245</v>
      </c>
      <c r="B776" s="9">
        <v>36163</v>
      </c>
      <c r="C776">
        <v>10015509977</v>
      </c>
      <c r="D776" t="s">
        <v>19</v>
      </c>
    </row>
    <row r="777" spans="1:4" x14ac:dyDescent="0.45">
      <c r="A777" t="s">
        <v>1324</v>
      </c>
      <c r="B777" s="9">
        <v>33867</v>
      </c>
      <c r="C777">
        <v>10007076839</v>
      </c>
      <c r="D777" t="s">
        <v>89</v>
      </c>
    </row>
    <row r="778" spans="1:4" x14ac:dyDescent="0.45">
      <c r="A778" t="s">
        <v>1414</v>
      </c>
      <c r="B778" s="9">
        <v>36397</v>
      </c>
      <c r="C778">
        <v>10015483507</v>
      </c>
      <c r="D778" t="s">
        <v>25</v>
      </c>
    </row>
    <row r="779" spans="1:4" x14ac:dyDescent="0.45">
      <c r="A779" t="s">
        <v>240</v>
      </c>
      <c r="B779" s="9">
        <v>33808</v>
      </c>
      <c r="C779">
        <v>10006902643</v>
      </c>
      <c r="D779" t="s">
        <v>47</v>
      </c>
    </row>
    <row r="780" spans="1:4" x14ac:dyDescent="0.45">
      <c r="A780" t="s">
        <v>1415</v>
      </c>
      <c r="B780" s="9">
        <v>32910</v>
      </c>
      <c r="C780">
        <v>10006065716</v>
      </c>
      <c r="D780" t="s">
        <v>230</v>
      </c>
    </row>
    <row r="781" spans="1:4" x14ac:dyDescent="0.45">
      <c r="A781" t="s">
        <v>1416</v>
      </c>
      <c r="B781" s="9">
        <v>36616</v>
      </c>
      <c r="C781">
        <v>10016326191</v>
      </c>
      <c r="D781" t="s">
        <v>753</v>
      </c>
    </row>
    <row r="782" spans="1:4" x14ac:dyDescent="0.45">
      <c r="A782" t="s">
        <v>1417</v>
      </c>
      <c r="B782" s="9">
        <v>36799</v>
      </c>
      <c r="C782">
        <v>10029881337</v>
      </c>
      <c r="D782" t="s">
        <v>53</v>
      </c>
    </row>
    <row r="783" spans="1:4" x14ac:dyDescent="0.45">
      <c r="A783" t="s">
        <v>1418</v>
      </c>
      <c r="B783" s="9">
        <v>36277</v>
      </c>
      <c r="C783">
        <v>10014173502</v>
      </c>
      <c r="D783" t="s">
        <v>19</v>
      </c>
    </row>
    <row r="784" spans="1:4" x14ac:dyDescent="0.45">
      <c r="A784" t="s">
        <v>1419</v>
      </c>
      <c r="B784" s="9">
        <v>32900</v>
      </c>
      <c r="C784">
        <v>10006136545</v>
      </c>
      <c r="D784" t="s">
        <v>156</v>
      </c>
    </row>
    <row r="785" spans="1:4" x14ac:dyDescent="0.45">
      <c r="A785" t="s">
        <v>1420</v>
      </c>
      <c r="B785" s="9">
        <v>35657</v>
      </c>
      <c r="C785">
        <v>10010676448</v>
      </c>
      <c r="D785" t="s">
        <v>40</v>
      </c>
    </row>
    <row r="786" spans="1:4" x14ac:dyDescent="0.45">
      <c r="A786" t="s">
        <v>1421</v>
      </c>
      <c r="B786" s="9">
        <v>36774</v>
      </c>
      <c r="C786">
        <v>10023560472</v>
      </c>
      <c r="D786" t="s">
        <v>53</v>
      </c>
    </row>
    <row r="787" spans="1:4" x14ac:dyDescent="0.45">
      <c r="A787" t="s">
        <v>1422</v>
      </c>
      <c r="B787" s="9">
        <v>36286</v>
      </c>
      <c r="C787">
        <v>10054028980</v>
      </c>
      <c r="D787" t="s">
        <v>91</v>
      </c>
    </row>
    <row r="788" spans="1:4" x14ac:dyDescent="0.45">
      <c r="A788" t="s">
        <v>1423</v>
      </c>
      <c r="B788" s="9">
        <v>36988</v>
      </c>
      <c r="C788">
        <v>10053908237</v>
      </c>
      <c r="D788" t="s">
        <v>47</v>
      </c>
    </row>
    <row r="789" spans="1:4" x14ac:dyDescent="0.45">
      <c r="A789" t="s">
        <v>311</v>
      </c>
      <c r="B789" s="9">
        <v>32892</v>
      </c>
      <c r="C789">
        <v>10005979123</v>
      </c>
      <c r="D789" t="s">
        <v>61</v>
      </c>
    </row>
    <row r="790" spans="1:4" x14ac:dyDescent="0.45">
      <c r="A790" t="s">
        <v>1424</v>
      </c>
      <c r="B790" s="9">
        <v>30763</v>
      </c>
      <c r="C790">
        <v>10009489513</v>
      </c>
      <c r="D790" t="s">
        <v>51</v>
      </c>
    </row>
    <row r="791" spans="1:4" x14ac:dyDescent="0.45">
      <c r="A791" t="s">
        <v>1425</v>
      </c>
      <c r="B791" s="9">
        <v>36164</v>
      </c>
      <c r="C791">
        <v>10025458036</v>
      </c>
      <c r="D791" t="s">
        <v>17</v>
      </c>
    </row>
    <row r="792" spans="1:4" x14ac:dyDescent="0.45">
      <c r="A792" t="s">
        <v>1426</v>
      </c>
      <c r="B792" s="9">
        <v>36765</v>
      </c>
      <c r="C792">
        <v>10060754013</v>
      </c>
      <c r="D792" t="s">
        <v>3750</v>
      </c>
    </row>
    <row r="793" spans="1:4" x14ac:dyDescent="0.45">
      <c r="A793" t="s">
        <v>702</v>
      </c>
      <c r="B793" s="9">
        <v>32385</v>
      </c>
      <c r="C793">
        <v>10009325118</v>
      </c>
      <c r="D793" t="s">
        <v>25</v>
      </c>
    </row>
    <row r="794" spans="1:4" x14ac:dyDescent="0.45">
      <c r="A794" t="s">
        <v>1427</v>
      </c>
      <c r="B794" s="9">
        <v>32328</v>
      </c>
      <c r="C794">
        <v>10004735806</v>
      </c>
      <c r="D794" t="s">
        <v>19</v>
      </c>
    </row>
    <row r="795" spans="1:4" x14ac:dyDescent="0.45">
      <c r="A795" t="s">
        <v>1428</v>
      </c>
      <c r="B795" s="9">
        <v>34702</v>
      </c>
      <c r="C795">
        <v>10011200652</v>
      </c>
      <c r="D795" t="s">
        <v>40</v>
      </c>
    </row>
    <row r="796" spans="1:4" x14ac:dyDescent="0.45">
      <c r="A796" t="s">
        <v>728</v>
      </c>
      <c r="B796" s="9">
        <v>32921</v>
      </c>
      <c r="C796">
        <v>10009455359</v>
      </c>
      <c r="D796" t="s">
        <v>40</v>
      </c>
    </row>
    <row r="797" spans="1:4" x14ac:dyDescent="0.45">
      <c r="A797" t="s">
        <v>1429</v>
      </c>
      <c r="B797" s="9">
        <v>34442</v>
      </c>
      <c r="C797">
        <v>10008970258</v>
      </c>
      <c r="D797" t="s">
        <v>25</v>
      </c>
    </row>
    <row r="798" spans="1:4" x14ac:dyDescent="0.45">
      <c r="A798" t="s">
        <v>795</v>
      </c>
      <c r="B798" s="9">
        <v>34640</v>
      </c>
      <c r="C798">
        <v>10008939239</v>
      </c>
      <c r="D798" t="s">
        <v>63</v>
      </c>
    </row>
    <row r="799" spans="1:4" x14ac:dyDescent="0.45">
      <c r="A799" t="s">
        <v>1430</v>
      </c>
      <c r="B799" s="9">
        <v>35797</v>
      </c>
      <c r="C799">
        <v>10016301236</v>
      </c>
      <c r="D799" t="s">
        <v>753</v>
      </c>
    </row>
    <row r="800" spans="1:4" x14ac:dyDescent="0.45">
      <c r="A800" t="s">
        <v>1431</v>
      </c>
      <c r="B800" s="9">
        <v>31626</v>
      </c>
      <c r="C800">
        <v>10010903083</v>
      </c>
      <c r="D800" t="s">
        <v>3745</v>
      </c>
    </row>
    <row r="801" spans="1:4" x14ac:dyDescent="0.45">
      <c r="A801" t="s">
        <v>1432</v>
      </c>
      <c r="B801" s="9">
        <v>32220</v>
      </c>
      <c r="C801">
        <v>10015265053</v>
      </c>
      <c r="D801" t="s">
        <v>220</v>
      </c>
    </row>
    <row r="802" spans="1:4" x14ac:dyDescent="0.45">
      <c r="A802" t="s">
        <v>1433</v>
      </c>
      <c r="B802" s="9">
        <v>32466</v>
      </c>
      <c r="C802">
        <v>10006711774</v>
      </c>
      <c r="D802" t="s">
        <v>142</v>
      </c>
    </row>
    <row r="803" spans="1:4" x14ac:dyDescent="0.45">
      <c r="A803" t="s">
        <v>222</v>
      </c>
      <c r="B803" s="9">
        <v>36350</v>
      </c>
      <c r="C803">
        <v>10015577574</v>
      </c>
      <c r="D803" t="s">
        <v>223</v>
      </c>
    </row>
    <row r="804" spans="1:4" x14ac:dyDescent="0.45">
      <c r="A804" t="s">
        <v>1434</v>
      </c>
      <c r="B804" s="9">
        <v>36783</v>
      </c>
      <c r="C804">
        <v>10053508113</v>
      </c>
      <c r="D804" t="s">
        <v>3748</v>
      </c>
    </row>
    <row r="805" spans="1:4" x14ac:dyDescent="0.45">
      <c r="A805" t="s">
        <v>1435</v>
      </c>
      <c r="B805" s="9">
        <v>35894</v>
      </c>
      <c r="C805">
        <v>10016232124</v>
      </c>
      <c r="D805" t="s">
        <v>3748</v>
      </c>
    </row>
    <row r="806" spans="1:4" x14ac:dyDescent="0.45">
      <c r="A806" t="s">
        <v>269</v>
      </c>
      <c r="B806" s="9">
        <v>34405</v>
      </c>
      <c r="C806">
        <v>10008789695</v>
      </c>
      <c r="D806" t="s">
        <v>25</v>
      </c>
    </row>
    <row r="807" spans="1:4" x14ac:dyDescent="0.45">
      <c r="A807" t="s">
        <v>706</v>
      </c>
      <c r="B807" s="9">
        <v>35970</v>
      </c>
      <c r="C807">
        <v>10010665031</v>
      </c>
      <c r="D807" t="s">
        <v>29</v>
      </c>
    </row>
    <row r="808" spans="1:4" x14ac:dyDescent="0.45">
      <c r="A808" t="s">
        <v>1436</v>
      </c>
      <c r="B808" s="9">
        <v>32452</v>
      </c>
      <c r="C808">
        <v>10078184206</v>
      </c>
      <c r="D808" t="s">
        <v>63</v>
      </c>
    </row>
    <row r="809" spans="1:4" x14ac:dyDescent="0.45">
      <c r="A809" t="s">
        <v>1437</v>
      </c>
      <c r="B809" s="9">
        <v>35948</v>
      </c>
      <c r="C809">
        <v>10010835385</v>
      </c>
      <c r="D809" t="s">
        <v>753</v>
      </c>
    </row>
    <row r="810" spans="1:4" x14ac:dyDescent="0.45">
      <c r="A810" t="s">
        <v>1438</v>
      </c>
      <c r="B810" s="9">
        <v>31091</v>
      </c>
      <c r="C810">
        <v>10009237616</v>
      </c>
      <c r="D810" t="s">
        <v>3745</v>
      </c>
    </row>
    <row r="811" spans="1:4" x14ac:dyDescent="0.45">
      <c r="A811" t="s">
        <v>726</v>
      </c>
      <c r="B811" s="9">
        <v>35412</v>
      </c>
      <c r="C811">
        <v>10009190227</v>
      </c>
      <c r="D811" t="s">
        <v>61</v>
      </c>
    </row>
    <row r="812" spans="1:4" x14ac:dyDescent="0.45">
      <c r="A812" t="s">
        <v>1439</v>
      </c>
      <c r="B812" s="9">
        <v>34799</v>
      </c>
      <c r="C812">
        <v>10015957995</v>
      </c>
      <c r="D812" t="s">
        <v>238</v>
      </c>
    </row>
    <row r="813" spans="1:4" x14ac:dyDescent="0.45">
      <c r="A813" t="s">
        <v>1440</v>
      </c>
      <c r="B813" s="9">
        <v>35417</v>
      </c>
      <c r="C813">
        <v>10009159612</v>
      </c>
      <c r="D813" t="s">
        <v>142</v>
      </c>
    </row>
    <row r="814" spans="1:4" x14ac:dyDescent="0.45">
      <c r="A814" t="s">
        <v>1441</v>
      </c>
      <c r="B814" s="9">
        <v>36011</v>
      </c>
      <c r="C814">
        <v>10016262234</v>
      </c>
      <c r="D814" t="s">
        <v>21</v>
      </c>
    </row>
    <row r="815" spans="1:4" x14ac:dyDescent="0.45">
      <c r="A815" t="s">
        <v>1442</v>
      </c>
      <c r="B815" s="9">
        <v>36491</v>
      </c>
      <c r="C815">
        <v>10056179249</v>
      </c>
      <c r="D815" t="s">
        <v>59</v>
      </c>
    </row>
    <row r="816" spans="1:4" x14ac:dyDescent="0.45">
      <c r="A816" t="s">
        <v>1443</v>
      </c>
      <c r="B816" s="9">
        <v>32519</v>
      </c>
      <c r="C816">
        <v>10011202470</v>
      </c>
      <c r="D816" t="s">
        <v>247</v>
      </c>
    </row>
    <row r="817" spans="1:4" x14ac:dyDescent="0.45">
      <c r="A817" t="s">
        <v>1444</v>
      </c>
      <c r="B817" s="9">
        <v>35180</v>
      </c>
      <c r="C817">
        <v>10009728171</v>
      </c>
      <c r="D817" t="s">
        <v>31</v>
      </c>
    </row>
    <row r="818" spans="1:4" x14ac:dyDescent="0.45">
      <c r="A818" t="s">
        <v>1445</v>
      </c>
      <c r="B818" s="9">
        <v>36050</v>
      </c>
      <c r="C818">
        <v>10015427024</v>
      </c>
      <c r="D818" t="s">
        <v>278</v>
      </c>
    </row>
    <row r="819" spans="1:4" x14ac:dyDescent="0.45">
      <c r="A819" t="s">
        <v>1446</v>
      </c>
      <c r="B819" s="9">
        <v>34191</v>
      </c>
      <c r="C819">
        <v>10071428053</v>
      </c>
      <c r="D819" t="s">
        <v>254</v>
      </c>
    </row>
    <row r="820" spans="1:4" x14ac:dyDescent="0.45">
      <c r="A820" t="s">
        <v>1447</v>
      </c>
      <c r="B820" s="9">
        <v>35581</v>
      </c>
      <c r="C820">
        <v>10010808309</v>
      </c>
      <c r="D820" t="s">
        <v>47</v>
      </c>
    </row>
    <row r="821" spans="1:4" x14ac:dyDescent="0.45">
      <c r="A821" t="s">
        <v>1448</v>
      </c>
      <c r="B821" s="9">
        <v>26156</v>
      </c>
      <c r="C821">
        <v>10012267450</v>
      </c>
      <c r="D821" t="s">
        <v>67</v>
      </c>
    </row>
    <row r="822" spans="1:4" x14ac:dyDescent="0.45">
      <c r="A822" t="s">
        <v>1449</v>
      </c>
      <c r="B822" s="9">
        <v>35022</v>
      </c>
      <c r="C822">
        <v>10010599858</v>
      </c>
      <c r="D822" t="s">
        <v>21</v>
      </c>
    </row>
    <row r="823" spans="1:4" x14ac:dyDescent="0.45">
      <c r="A823" t="s">
        <v>1450</v>
      </c>
      <c r="B823" s="9">
        <v>36238</v>
      </c>
      <c r="C823">
        <v>10053236816</v>
      </c>
      <c r="D823" t="s">
        <v>59</v>
      </c>
    </row>
    <row r="824" spans="1:4" x14ac:dyDescent="0.45">
      <c r="A824" t="s">
        <v>1451</v>
      </c>
      <c r="B824" s="9">
        <v>31989</v>
      </c>
      <c r="C824">
        <v>10010736769</v>
      </c>
      <c r="D824" t="s">
        <v>56</v>
      </c>
    </row>
    <row r="825" spans="1:4" x14ac:dyDescent="0.45">
      <c r="A825" t="s">
        <v>1452</v>
      </c>
      <c r="B825" s="9">
        <v>29262</v>
      </c>
      <c r="C825">
        <v>10007767256</v>
      </c>
      <c r="D825" t="s">
        <v>247</v>
      </c>
    </row>
    <row r="826" spans="1:4" x14ac:dyDescent="0.45">
      <c r="A826" t="s">
        <v>1453</v>
      </c>
      <c r="B826" s="9">
        <v>36712</v>
      </c>
      <c r="C826">
        <v>10041108883</v>
      </c>
      <c r="D826" t="s">
        <v>61</v>
      </c>
    </row>
    <row r="827" spans="1:4" x14ac:dyDescent="0.45">
      <c r="A827" t="s">
        <v>297</v>
      </c>
      <c r="B827" s="9">
        <v>36353</v>
      </c>
      <c r="C827">
        <v>10075346853</v>
      </c>
      <c r="D827" t="s">
        <v>31</v>
      </c>
    </row>
    <row r="828" spans="1:4" x14ac:dyDescent="0.45">
      <c r="A828" t="s">
        <v>1454</v>
      </c>
      <c r="B828" s="9">
        <v>35742</v>
      </c>
      <c r="C828">
        <v>10014170468</v>
      </c>
      <c r="D828" t="s">
        <v>47</v>
      </c>
    </row>
    <row r="829" spans="1:4" x14ac:dyDescent="0.45">
      <c r="A829" t="s">
        <v>1455</v>
      </c>
      <c r="B829" s="9">
        <v>34004</v>
      </c>
      <c r="C829">
        <v>10013963738</v>
      </c>
      <c r="D829" t="s">
        <v>44</v>
      </c>
    </row>
    <row r="830" spans="1:4" x14ac:dyDescent="0.45">
      <c r="A830" t="s">
        <v>1456</v>
      </c>
      <c r="B830" s="9">
        <v>36516</v>
      </c>
      <c r="C830">
        <v>10055035356</v>
      </c>
      <c r="D830" t="s">
        <v>59</v>
      </c>
    </row>
    <row r="831" spans="1:4" x14ac:dyDescent="0.45">
      <c r="A831" t="s">
        <v>1457</v>
      </c>
      <c r="B831" s="9">
        <v>36784</v>
      </c>
      <c r="C831">
        <v>10040761000</v>
      </c>
      <c r="D831" t="s">
        <v>61</v>
      </c>
    </row>
    <row r="832" spans="1:4" x14ac:dyDescent="0.45">
      <c r="A832" t="s">
        <v>1458</v>
      </c>
      <c r="B832" s="9">
        <v>32171</v>
      </c>
      <c r="C832">
        <v>10023476307</v>
      </c>
      <c r="D832" t="s">
        <v>27</v>
      </c>
    </row>
    <row r="833" spans="1:4" x14ac:dyDescent="0.45">
      <c r="A833" t="s">
        <v>1459</v>
      </c>
      <c r="B833" s="9">
        <v>36609</v>
      </c>
      <c r="C833">
        <v>10075323009</v>
      </c>
      <c r="D833" t="s">
        <v>31</v>
      </c>
    </row>
    <row r="834" spans="1:4" x14ac:dyDescent="0.45">
      <c r="A834" t="s">
        <v>1460</v>
      </c>
      <c r="B834" s="9">
        <v>35825</v>
      </c>
      <c r="C834">
        <v>10061873654</v>
      </c>
      <c r="D834" t="s">
        <v>19</v>
      </c>
    </row>
    <row r="835" spans="1:4" x14ac:dyDescent="0.45">
      <c r="A835" t="s">
        <v>1461</v>
      </c>
      <c r="B835" s="9">
        <v>36747</v>
      </c>
      <c r="C835">
        <v>10021679682</v>
      </c>
      <c r="D835" t="s">
        <v>29</v>
      </c>
    </row>
    <row r="836" spans="1:4" x14ac:dyDescent="0.45">
      <c r="A836" t="s">
        <v>1462</v>
      </c>
      <c r="B836" s="9">
        <v>36655</v>
      </c>
      <c r="C836">
        <v>10051979351</v>
      </c>
      <c r="D836" t="s">
        <v>21</v>
      </c>
    </row>
    <row r="837" spans="1:4" x14ac:dyDescent="0.45">
      <c r="A837" t="s">
        <v>1463</v>
      </c>
      <c r="B837" s="9">
        <v>34093</v>
      </c>
      <c r="C837">
        <v>10054034640</v>
      </c>
      <c r="D837" t="s">
        <v>67</v>
      </c>
    </row>
    <row r="838" spans="1:4" x14ac:dyDescent="0.45">
      <c r="A838" t="s">
        <v>1464</v>
      </c>
      <c r="B838" s="9">
        <v>31672</v>
      </c>
      <c r="C838">
        <v>10009197503</v>
      </c>
      <c r="D838" t="s">
        <v>61</v>
      </c>
    </row>
    <row r="839" spans="1:4" x14ac:dyDescent="0.45">
      <c r="A839" t="s">
        <v>1465</v>
      </c>
      <c r="B839" s="9">
        <v>36058</v>
      </c>
      <c r="C839">
        <v>10074370385</v>
      </c>
      <c r="D839" t="s">
        <v>53</v>
      </c>
    </row>
    <row r="840" spans="1:4" x14ac:dyDescent="0.45">
      <c r="A840" t="s">
        <v>1466</v>
      </c>
      <c r="B840" s="9">
        <v>36401</v>
      </c>
      <c r="C840">
        <v>10015874335</v>
      </c>
      <c r="D840" t="s">
        <v>120</v>
      </c>
    </row>
    <row r="841" spans="1:4" x14ac:dyDescent="0.45">
      <c r="A841" t="s">
        <v>1467</v>
      </c>
      <c r="B841" s="9">
        <v>35943</v>
      </c>
      <c r="C841">
        <v>10010860041</v>
      </c>
      <c r="D841" t="s">
        <v>47</v>
      </c>
    </row>
    <row r="842" spans="1:4" x14ac:dyDescent="0.45">
      <c r="A842" t="s">
        <v>1468</v>
      </c>
      <c r="B842" s="9">
        <v>33967</v>
      </c>
      <c r="C842">
        <v>10009077665</v>
      </c>
      <c r="D842" t="s">
        <v>3745</v>
      </c>
    </row>
    <row r="843" spans="1:4" x14ac:dyDescent="0.45">
      <c r="A843" t="s">
        <v>1469</v>
      </c>
      <c r="B843" s="9">
        <v>33586</v>
      </c>
      <c r="C843">
        <v>10016652658</v>
      </c>
      <c r="D843" t="s">
        <v>56</v>
      </c>
    </row>
    <row r="844" spans="1:4" x14ac:dyDescent="0.45">
      <c r="A844" t="s">
        <v>1470</v>
      </c>
      <c r="B844" s="9">
        <v>36888</v>
      </c>
      <c r="C844">
        <v>10074677250</v>
      </c>
      <c r="D844" t="s">
        <v>17</v>
      </c>
    </row>
    <row r="845" spans="1:4" x14ac:dyDescent="0.45">
      <c r="A845" t="s">
        <v>1471</v>
      </c>
      <c r="B845" s="9">
        <v>35826</v>
      </c>
      <c r="C845">
        <v>10011153465</v>
      </c>
      <c r="D845" t="s">
        <v>61</v>
      </c>
    </row>
    <row r="846" spans="1:4" x14ac:dyDescent="0.45">
      <c r="A846" t="s">
        <v>1472</v>
      </c>
      <c r="B846" s="9">
        <v>35460</v>
      </c>
      <c r="C846">
        <v>10015833515</v>
      </c>
      <c r="D846" t="s">
        <v>47</v>
      </c>
    </row>
    <row r="847" spans="1:4" x14ac:dyDescent="0.45">
      <c r="A847" t="s">
        <v>1473</v>
      </c>
      <c r="B847" s="9">
        <v>31802</v>
      </c>
      <c r="C847">
        <v>10064060093</v>
      </c>
      <c r="D847" t="s">
        <v>67</v>
      </c>
    </row>
    <row r="848" spans="1:4" x14ac:dyDescent="0.45">
      <c r="A848" t="s">
        <v>1474</v>
      </c>
      <c r="B848" s="9">
        <v>32112</v>
      </c>
      <c r="C848">
        <v>10084696845</v>
      </c>
      <c r="D848" t="s">
        <v>27</v>
      </c>
    </row>
    <row r="849" spans="1:4" x14ac:dyDescent="0.45">
      <c r="A849" t="s">
        <v>1475</v>
      </c>
      <c r="B849" s="9">
        <v>36571</v>
      </c>
      <c r="C849">
        <v>10036578579</v>
      </c>
      <c r="D849" t="s">
        <v>120</v>
      </c>
    </row>
    <row r="850" spans="1:4" x14ac:dyDescent="0.45">
      <c r="A850" t="s">
        <v>1476</v>
      </c>
      <c r="B850" s="9">
        <v>34912</v>
      </c>
      <c r="C850">
        <v>10010684330</v>
      </c>
      <c r="D850" t="s">
        <v>254</v>
      </c>
    </row>
    <row r="851" spans="1:4" x14ac:dyDescent="0.45">
      <c r="A851" t="s">
        <v>1477</v>
      </c>
      <c r="B851" s="9">
        <v>35930</v>
      </c>
      <c r="C851">
        <v>10054634626</v>
      </c>
      <c r="D851" t="s">
        <v>47</v>
      </c>
    </row>
    <row r="852" spans="1:4" x14ac:dyDescent="0.45">
      <c r="A852" t="s">
        <v>1478</v>
      </c>
      <c r="B852" s="9">
        <v>36421</v>
      </c>
      <c r="C852">
        <v>10030013400</v>
      </c>
      <c r="D852" t="s">
        <v>53</v>
      </c>
    </row>
    <row r="853" spans="1:4" x14ac:dyDescent="0.45">
      <c r="A853" t="s">
        <v>1479</v>
      </c>
      <c r="B853" s="9">
        <v>33055</v>
      </c>
      <c r="C853">
        <v>10084651981</v>
      </c>
      <c r="D853" t="s">
        <v>25</v>
      </c>
    </row>
    <row r="854" spans="1:4" x14ac:dyDescent="0.45">
      <c r="A854" t="s">
        <v>1480</v>
      </c>
      <c r="B854" s="9">
        <v>33997</v>
      </c>
      <c r="C854">
        <v>10084277220</v>
      </c>
      <c r="D854" t="s">
        <v>67</v>
      </c>
    </row>
    <row r="855" spans="1:4" x14ac:dyDescent="0.45">
      <c r="A855" t="s">
        <v>1481</v>
      </c>
      <c r="B855" s="9">
        <v>34579</v>
      </c>
      <c r="C855">
        <v>10080141077</v>
      </c>
      <c r="D855" t="s">
        <v>27</v>
      </c>
    </row>
    <row r="856" spans="1:4" x14ac:dyDescent="0.45">
      <c r="A856" t="s">
        <v>1482</v>
      </c>
      <c r="B856" s="9">
        <v>36500</v>
      </c>
      <c r="C856">
        <v>10065475687</v>
      </c>
      <c r="D856" t="s">
        <v>254</v>
      </c>
    </row>
    <row r="857" spans="1:4" x14ac:dyDescent="0.45">
      <c r="A857" t="s">
        <v>1483</v>
      </c>
      <c r="B857" s="9">
        <v>35514</v>
      </c>
      <c r="C857">
        <v>10062872451</v>
      </c>
      <c r="D857" t="s">
        <v>47</v>
      </c>
    </row>
    <row r="858" spans="1:4" x14ac:dyDescent="0.45">
      <c r="A858" t="s">
        <v>557</v>
      </c>
      <c r="B858" s="9">
        <v>32338</v>
      </c>
      <c r="C858">
        <v>10005497254</v>
      </c>
      <c r="D858" t="s">
        <v>53</v>
      </c>
    </row>
    <row r="859" spans="1:4" x14ac:dyDescent="0.45">
      <c r="A859" t="s">
        <v>1484</v>
      </c>
      <c r="B859" s="9">
        <v>35330</v>
      </c>
      <c r="C859">
        <v>10008908422</v>
      </c>
      <c r="D859" t="s">
        <v>3759</v>
      </c>
    </row>
    <row r="860" spans="1:4" x14ac:dyDescent="0.45">
      <c r="A860" t="s">
        <v>1485</v>
      </c>
      <c r="B860" s="9">
        <v>36854</v>
      </c>
      <c r="C860">
        <v>10023859960</v>
      </c>
      <c r="D860" t="s">
        <v>25</v>
      </c>
    </row>
    <row r="861" spans="1:4" x14ac:dyDescent="0.45">
      <c r="A861" t="s">
        <v>1486</v>
      </c>
      <c r="B861" s="9">
        <v>36651</v>
      </c>
      <c r="C861">
        <v>10034819546</v>
      </c>
      <c r="D861" t="s">
        <v>31</v>
      </c>
    </row>
    <row r="862" spans="1:4" x14ac:dyDescent="0.45">
      <c r="A862" t="s">
        <v>1487</v>
      </c>
      <c r="B862" s="9">
        <v>33402</v>
      </c>
      <c r="C862">
        <v>10015405806</v>
      </c>
      <c r="D862" t="s">
        <v>254</v>
      </c>
    </row>
    <row r="863" spans="1:4" x14ac:dyDescent="0.45">
      <c r="A863" t="s">
        <v>1488</v>
      </c>
      <c r="B863" s="9">
        <v>36414</v>
      </c>
      <c r="C863">
        <v>10015659016</v>
      </c>
      <c r="D863" t="s">
        <v>3760</v>
      </c>
    </row>
    <row r="864" spans="1:4" x14ac:dyDescent="0.45">
      <c r="A864" t="s">
        <v>1489</v>
      </c>
      <c r="B864" s="9">
        <v>36755</v>
      </c>
      <c r="C864">
        <v>10025841184</v>
      </c>
      <c r="D864" t="s">
        <v>17</v>
      </c>
    </row>
    <row r="865" spans="1:4" x14ac:dyDescent="0.45">
      <c r="A865" t="s">
        <v>1490</v>
      </c>
      <c r="B865" s="9">
        <v>36642</v>
      </c>
      <c r="C865">
        <v>10016108347</v>
      </c>
      <c r="D865" t="s">
        <v>31</v>
      </c>
    </row>
    <row r="866" spans="1:4" x14ac:dyDescent="0.45">
      <c r="A866" t="s">
        <v>1491</v>
      </c>
      <c r="B866" s="9">
        <v>35716</v>
      </c>
      <c r="C866">
        <v>10029491721</v>
      </c>
      <c r="D866" t="s">
        <v>3759</v>
      </c>
    </row>
    <row r="867" spans="1:4" x14ac:dyDescent="0.45">
      <c r="A867" t="s">
        <v>1492</v>
      </c>
      <c r="B867" s="9">
        <v>29938</v>
      </c>
      <c r="C867">
        <v>10079185831</v>
      </c>
      <c r="D867" t="s">
        <v>25</v>
      </c>
    </row>
    <row r="868" spans="1:4" x14ac:dyDescent="0.45">
      <c r="A868" t="s">
        <v>1493</v>
      </c>
      <c r="B868" s="9">
        <v>35849</v>
      </c>
      <c r="C868">
        <v>10034912001</v>
      </c>
      <c r="D868" t="s">
        <v>118</v>
      </c>
    </row>
    <row r="869" spans="1:4" x14ac:dyDescent="0.45">
      <c r="A869" t="s">
        <v>1494</v>
      </c>
      <c r="B869" s="9">
        <v>35864</v>
      </c>
      <c r="C869">
        <v>10015321738</v>
      </c>
      <c r="D869" t="s">
        <v>38</v>
      </c>
    </row>
    <row r="870" spans="1:4" x14ac:dyDescent="0.45">
      <c r="A870" t="s">
        <v>310</v>
      </c>
      <c r="B870" s="9">
        <v>33022</v>
      </c>
      <c r="C870">
        <v>10005968009</v>
      </c>
      <c r="D870" t="s">
        <v>158</v>
      </c>
    </row>
    <row r="871" spans="1:4" x14ac:dyDescent="0.45">
      <c r="A871" t="s">
        <v>1495</v>
      </c>
      <c r="B871" s="9">
        <v>35771</v>
      </c>
      <c r="C871">
        <v>10061198088</v>
      </c>
      <c r="D871" t="s">
        <v>38</v>
      </c>
    </row>
    <row r="872" spans="1:4" x14ac:dyDescent="0.45">
      <c r="A872" t="s">
        <v>1496</v>
      </c>
      <c r="B872" s="9">
        <v>34954</v>
      </c>
      <c r="C872">
        <v>10010921069</v>
      </c>
      <c r="D872" t="s">
        <v>67</v>
      </c>
    </row>
    <row r="873" spans="1:4" x14ac:dyDescent="0.45">
      <c r="A873" t="s">
        <v>1497</v>
      </c>
      <c r="B873" s="9">
        <v>35708</v>
      </c>
      <c r="C873">
        <v>10014659815</v>
      </c>
      <c r="D873" t="s">
        <v>38</v>
      </c>
    </row>
    <row r="874" spans="1:4" x14ac:dyDescent="0.45">
      <c r="A874" t="s">
        <v>1498</v>
      </c>
      <c r="B874" s="9">
        <v>35653</v>
      </c>
      <c r="C874">
        <v>10014169155</v>
      </c>
      <c r="D874" t="s">
        <v>17</v>
      </c>
    </row>
    <row r="875" spans="1:4" x14ac:dyDescent="0.45">
      <c r="A875" t="s">
        <v>718</v>
      </c>
      <c r="B875" s="9">
        <v>35085</v>
      </c>
      <c r="C875">
        <v>10008918122</v>
      </c>
      <c r="D875" t="s">
        <v>118</v>
      </c>
    </row>
    <row r="876" spans="1:4" x14ac:dyDescent="0.45">
      <c r="A876" t="s">
        <v>234</v>
      </c>
      <c r="B876" s="9">
        <v>35333</v>
      </c>
      <c r="C876">
        <v>10053580255</v>
      </c>
      <c r="D876" t="s">
        <v>235</v>
      </c>
    </row>
    <row r="877" spans="1:4" x14ac:dyDescent="0.45">
      <c r="A877" t="s">
        <v>1499</v>
      </c>
      <c r="B877" s="9">
        <v>35916</v>
      </c>
      <c r="C877">
        <v>10010702316</v>
      </c>
      <c r="D877" t="s">
        <v>142</v>
      </c>
    </row>
    <row r="878" spans="1:4" x14ac:dyDescent="0.45">
      <c r="A878" t="s">
        <v>1500</v>
      </c>
      <c r="B878" s="9">
        <v>35694</v>
      </c>
      <c r="C878">
        <v>10009728676</v>
      </c>
      <c r="D878" t="s">
        <v>3745</v>
      </c>
    </row>
    <row r="879" spans="1:4" x14ac:dyDescent="0.45">
      <c r="A879" t="s">
        <v>1501</v>
      </c>
      <c r="B879" s="9">
        <v>35933</v>
      </c>
      <c r="C879">
        <v>10053580356</v>
      </c>
      <c r="D879" t="s">
        <v>235</v>
      </c>
    </row>
    <row r="880" spans="1:4" x14ac:dyDescent="0.45">
      <c r="A880" t="s">
        <v>1502</v>
      </c>
      <c r="B880" s="9">
        <v>33828</v>
      </c>
      <c r="C880">
        <v>10023476408</v>
      </c>
      <c r="D880" t="s">
        <v>27</v>
      </c>
    </row>
    <row r="881" spans="1:4" x14ac:dyDescent="0.45">
      <c r="A881" t="s">
        <v>1503</v>
      </c>
      <c r="B881" s="9">
        <v>34596</v>
      </c>
      <c r="C881">
        <v>10009202250</v>
      </c>
      <c r="D881" t="s">
        <v>3756</v>
      </c>
    </row>
    <row r="882" spans="1:4" x14ac:dyDescent="0.45">
      <c r="A882" t="s">
        <v>1504</v>
      </c>
      <c r="B882" s="9">
        <v>35641</v>
      </c>
      <c r="C882">
        <v>10009727666</v>
      </c>
      <c r="D882" t="s">
        <v>731</v>
      </c>
    </row>
    <row r="883" spans="1:4" x14ac:dyDescent="0.45">
      <c r="A883" t="s">
        <v>1505</v>
      </c>
      <c r="B883" s="9">
        <v>34221</v>
      </c>
      <c r="C883">
        <v>10009424340</v>
      </c>
      <c r="D883" t="s">
        <v>70</v>
      </c>
    </row>
    <row r="884" spans="1:4" x14ac:dyDescent="0.45">
      <c r="A884" t="s">
        <v>1506</v>
      </c>
      <c r="B884" s="9">
        <v>36004</v>
      </c>
      <c r="C884">
        <v>10050940845</v>
      </c>
      <c r="D884" t="s">
        <v>186</v>
      </c>
    </row>
    <row r="885" spans="1:4" x14ac:dyDescent="0.45">
      <c r="A885" t="s">
        <v>797</v>
      </c>
      <c r="B885" s="9">
        <v>31547</v>
      </c>
      <c r="C885">
        <v>10013621410</v>
      </c>
      <c r="D885" t="s">
        <v>63</v>
      </c>
    </row>
    <row r="886" spans="1:4" x14ac:dyDescent="0.45">
      <c r="A886" t="s">
        <v>242</v>
      </c>
      <c r="B886" s="9">
        <v>34674</v>
      </c>
      <c r="C886">
        <v>10008670770</v>
      </c>
      <c r="D886" t="s">
        <v>243</v>
      </c>
    </row>
    <row r="887" spans="1:4" x14ac:dyDescent="0.45">
      <c r="A887" t="s">
        <v>1507</v>
      </c>
      <c r="B887" s="9">
        <v>33983</v>
      </c>
      <c r="C887">
        <v>10007273061</v>
      </c>
      <c r="D887" t="s">
        <v>118</v>
      </c>
    </row>
    <row r="888" spans="1:4" x14ac:dyDescent="0.45">
      <c r="A888" t="s">
        <v>1508</v>
      </c>
      <c r="B888" s="9">
        <v>35886</v>
      </c>
      <c r="C888">
        <v>10011157307</v>
      </c>
      <c r="D888" t="s">
        <v>186</v>
      </c>
    </row>
    <row r="889" spans="1:4" x14ac:dyDescent="0.45">
      <c r="A889" t="s">
        <v>1509</v>
      </c>
      <c r="B889" s="9">
        <v>31054</v>
      </c>
      <c r="C889">
        <v>10004866653</v>
      </c>
      <c r="D889" t="s">
        <v>158</v>
      </c>
    </row>
    <row r="890" spans="1:4" x14ac:dyDescent="0.45">
      <c r="A890" t="s">
        <v>707</v>
      </c>
      <c r="B890" s="9">
        <v>34152</v>
      </c>
      <c r="C890">
        <v>10007227793</v>
      </c>
      <c r="D890" t="s">
        <v>36</v>
      </c>
    </row>
    <row r="891" spans="1:4" x14ac:dyDescent="0.45">
      <c r="A891" t="s">
        <v>1510</v>
      </c>
      <c r="B891" s="9">
        <v>31287</v>
      </c>
      <c r="C891">
        <v>10061837581</v>
      </c>
      <c r="D891" t="s">
        <v>87</v>
      </c>
    </row>
    <row r="892" spans="1:4" x14ac:dyDescent="0.45">
      <c r="A892" t="s">
        <v>1511</v>
      </c>
      <c r="B892" s="9">
        <v>34135</v>
      </c>
      <c r="C892">
        <v>10007499090</v>
      </c>
      <c r="D892" t="s">
        <v>15</v>
      </c>
    </row>
    <row r="893" spans="1:4" x14ac:dyDescent="0.45">
      <c r="A893" t="s">
        <v>1512</v>
      </c>
      <c r="B893" s="9">
        <v>35957</v>
      </c>
      <c r="C893">
        <v>10010165176</v>
      </c>
      <c r="D893" t="s">
        <v>118</v>
      </c>
    </row>
    <row r="894" spans="1:4" x14ac:dyDescent="0.45">
      <c r="A894" t="s">
        <v>1513</v>
      </c>
      <c r="B894" s="9">
        <v>35768</v>
      </c>
      <c r="C894">
        <v>10009730393</v>
      </c>
      <c r="D894" t="s">
        <v>67</v>
      </c>
    </row>
    <row r="895" spans="1:4" x14ac:dyDescent="0.45">
      <c r="A895" t="s">
        <v>1514</v>
      </c>
      <c r="B895" s="9">
        <v>35195</v>
      </c>
      <c r="C895">
        <v>10009518916</v>
      </c>
      <c r="D895" t="s">
        <v>61</v>
      </c>
    </row>
    <row r="896" spans="1:4" x14ac:dyDescent="0.45">
      <c r="A896" t="s">
        <v>1515</v>
      </c>
      <c r="B896" s="9">
        <v>34896</v>
      </c>
      <c r="C896">
        <v>10009205381</v>
      </c>
      <c r="D896" t="s">
        <v>38</v>
      </c>
    </row>
    <row r="897" spans="1:4" x14ac:dyDescent="0.45">
      <c r="A897" t="s">
        <v>1516</v>
      </c>
      <c r="B897" s="9">
        <v>36151</v>
      </c>
      <c r="C897">
        <v>10015321637</v>
      </c>
      <c r="D897" t="s">
        <v>38</v>
      </c>
    </row>
    <row r="898" spans="1:4" x14ac:dyDescent="0.45">
      <c r="A898" t="s">
        <v>1517</v>
      </c>
      <c r="B898" s="9">
        <v>35599</v>
      </c>
      <c r="C898">
        <v>10009995832</v>
      </c>
      <c r="D898" t="s">
        <v>61</v>
      </c>
    </row>
    <row r="899" spans="1:4" x14ac:dyDescent="0.45">
      <c r="A899" t="s">
        <v>1518</v>
      </c>
      <c r="B899" s="9">
        <v>35249</v>
      </c>
      <c r="C899">
        <v>10008883968</v>
      </c>
      <c r="D899" t="s">
        <v>51</v>
      </c>
    </row>
    <row r="900" spans="1:4" x14ac:dyDescent="0.45">
      <c r="A900" t="s">
        <v>1519</v>
      </c>
      <c r="B900" s="9">
        <v>36042</v>
      </c>
      <c r="C900">
        <v>10011152455</v>
      </c>
      <c r="D900" t="s">
        <v>61</v>
      </c>
    </row>
    <row r="901" spans="1:4" x14ac:dyDescent="0.45">
      <c r="A901" t="s">
        <v>1520</v>
      </c>
      <c r="B901" s="9">
        <v>35375</v>
      </c>
      <c r="C901">
        <v>10062036938</v>
      </c>
      <c r="D901" t="s">
        <v>38</v>
      </c>
    </row>
    <row r="902" spans="1:4" x14ac:dyDescent="0.45">
      <c r="A902" t="s">
        <v>1521</v>
      </c>
      <c r="B902" s="9">
        <v>35413</v>
      </c>
      <c r="C902">
        <v>10016032262</v>
      </c>
      <c r="D902" t="s">
        <v>172</v>
      </c>
    </row>
    <row r="903" spans="1:4" x14ac:dyDescent="0.45">
      <c r="A903" t="s">
        <v>1522</v>
      </c>
      <c r="B903" s="9">
        <v>33329</v>
      </c>
      <c r="C903">
        <v>10009088173</v>
      </c>
      <c r="D903" t="s">
        <v>295</v>
      </c>
    </row>
    <row r="904" spans="1:4" x14ac:dyDescent="0.45">
      <c r="A904" t="s">
        <v>1523</v>
      </c>
      <c r="B904" s="9">
        <v>36233</v>
      </c>
      <c r="C904">
        <v>10011162559</v>
      </c>
      <c r="D904" t="s">
        <v>264</v>
      </c>
    </row>
    <row r="905" spans="1:4" x14ac:dyDescent="0.45">
      <c r="A905" t="s">
        <v>1524</v>
      </c>
      <c r="B905" s="9">
        <v>33056</v>
      </c>
      <c r="C905">
        <v>10011037065</v>
      </c>
      <c r="D905" t="s">
        <v>51</v>
      </c>
    </row>
    <row r="906" spans="1:4" x14ac:dyDescent="0.45">
      <c r="A906" t="s">
        <v>1525</v>
      </c>
      <c r="B906" s="9">
        <v>35534</v>
      </c>
      <c r="C906">
        <v>10045775088</v>
      </c>
      <c r="D906" t="s">
        <v>19</v>
      </c>
    </row>
    <row r="907" spans="1:4" x14ac:dyDescent="0.45">
      <c r="A907" t="s">
        <v>1526</v>
      </c>
      <c r="B907" s="9">
        <v>36099</v>
      </c>
      <c r="C907">
        <v>10063607025</v>
      </c>
      <c r="D907" t="s">
        <v>156</v>
      </c>
    </row>
    <row r="908" spans="1:4" x14ac:dyDescent="0.45">
      <c r="A908" t="s">
        <v>1527</v>
      </c>
      <c r="B908" s="9">
        <v>35858</v>
      </c>
      <c r="C908">
        <v>10010175684</v>
      </c>
      <c r="D908" t="s">
        <v>753</v>
      </c>
    </row>
    <row r="909" spans="1:4" x14ac:dyDescent="0.45">
      <c r="A909" t="s">
        <v>1528</v>
      </c>
      <c r="B909" s="9">
        <v>30357</v>
      </c>
      <c r="C909">
        <v>10016033878</v>
      </c>
      <c r="D909" t="s">
        <v>295</v>
      </c>
    </row>
    <row r="910" spans="1:4" x14ac:dyDescent="0.45">
      <c r="A910" t="s">
        <v>1529</v>
      </c>
      <c r="B910" s="9">
        <v>34324</v>
      </c>
      <c r="C910">
        <v>10064030488</v>
      </c>
      <c r="D910" t="s">
        <v>87</v>
      </c>
    </row>
    <row r="911" spans="1:4" x14ac:dyDescent="0.45">
      <c r="A911" t="s">
        <v>1530</v>
      </c>
      <c r="B911" s="9">
        <v>35387</v>
      </c>
      <c r="C911">
        <v>10013774889</v>
      </c>
      <c r="D911" t="s">
        <v>238</v>
      </c>
    </row>
    <row r="912" spans="1:4" x14ac:dyDescent="0.45">
      <c r="A912" t="s">
        <v>1531</v>
      </c>
      <c r="B912" s="9">
        <v>35141</v>
      </c>
      <c r="C912">
        <v>10009150720</v>
      </c>
      <c r="D912" t="s">
        <v>278</v>
      </c>
    </row>
    <row r="913" spans="1:4" x14ac:dyDescent="0.45">
      <c r="A913" t="s">
        <v>562</v>
      </c>
      <c r="B913" s="9">
        <v>35710</v>
      </c>
      <c r="C913">
        <v>10010945725</v>
      </c>
      <c r="D913" t="s">
        <v>47</v>
      </c>
    </row>
    <row r="914" spans="1:4" x14ac:dyDescent="0.45">
      <c r="A914" t="s">
        <v>1532</v>
      </c>
      <c r="B914" s="9">
        <v>35490</v>
      </c>
      <c r="C914">
        <v>10015358215</v>
      </c>
      <c r="D914" t="s">
        <v>56</v>
      </c>
    </row>
    <row r="915" spans="1:4" x14ac:dyDescent="0.45">
      <c r="A915" t="s">
        <v>1533</v>
      </c>
      <c r="B915" s="9">
        <v>27792</v>
      </c>
      <c r="C915">
        <v>10069182101</v>
      </c>
      <c r="D915" t="s">
        <v>142</v>
      </c>
    </row>
    <row r="916" spans="1:4" x14ac:dyDescent="0.45">
      <c r="A916" t="s">
        <v>786</v>
      </c>
      <c r="B916" s="9">
        <v>31421</v>
      </c>
      <c r="C916">
        <v>10005731872</v>
      </c>
      <c r="D916" t="s">
        <v>40</v>
      </c>
    </row>
    <row r="917" spans="1:4" x14ac:dyDescent="0.45">
      <c r="A917" t="s">
        <v>1534</v>
      </c>
      <c r="B917" s="9">
        <v>31693</v>
      </c>
      <c r="C917">
        <v>10016033777</v>
      </c>
      <c r="D917" t="s">
        <v>295</v>
      </c>
    </row>
    <row r="918" spans="1:4" x14ac:dyDescent="0.45">
      <c r="A918" t="s">
        <v>1535</v>
      </c>
      <c r="B918" s="9">
        <v>35084</v>
      </c>
      <c r="C918">
        <v>10009050484</v>
      </c>
      <c r="D918" t="s">
        <v>172</v>
      </c>
    </row>
    <row r="919" spans="1:4" x14ac:dyDescent="0.45">
      <c r="A919" t="s">
        <v>1536</v>
      </c>
      <c r="B919" s="9">
        <v>32984</v>
      </c>
      <c r="C919">
        <v>10056868252</v>
      </c>
      <c r="D919" t="s">
        <v>87</v>
      </c>
    </row>
    <row r="920" spans="1:4" x14ac:dyDescent="0.45">
      <c r="A920" t="s">
        <v>3270</v>
      </c>
      <c r="B920" s="9">
        <v>35031</v>
      </c>
      <c r="C920">
        <v>10106639255</v>
      </c>
      <c r="D920" t="s">
        <v>49</v>
      </c>
    </row>
    <row r="921" spans="1:4" x14ac:dyDescent="0.45">
      <c r="A921" t="s">
        <v>1538</v>
      </c>
      <c r="B921" s="9">
        <v>36170</v>
      </c>
      <c r="C921">
        <v>10015336589</v>
      </c>
      <c r="D921" t="s">
        <v>120</v>
      </c>
    </row>
    <row r="922" spans="1:4" x14ac:dyDescent="0.45">
      <c r="A922" t="s">
        <v>1539</v>
      </c>
      <c r="B922" s="9">
        <v>29196</v>
      </c>
      <c r="C922">
        <v>10064888435</v>
      </c>
      <c r="D922" t="s">
        <v>145</v>
      </c>
    </row>
    <row r="923" spans="1:4" x14ac:dyDescent="0.45">
      <c r="A923" t="s">
        <v>1540</v>
      </c>
      <c r="B923" s="9">
        <v>32477</v>
      </c>
      <c r="C923">
        <v>10010857011</v>
      </c>
      <c r="D923" t="s">
        <v>36</v>
      </c>
    </row>
    <row r="924" spans="1:4" x14ac:dyDescent="0.45">
      <c r="A924" t="s">
        <v>1541</v>
      </c>
      <c r="B924" s="9">
        <v>36384</v>
      </c>
      <c r="C924">
        <v>10015442380</v>
      </c>
      <c r="D924" t="s">
        <v>29</v>
      </c>
    </row>
    <row r="925" spans="1:4" x14ac:dyDescent="0.45">
      <c r="A925" t="s">
        <v>1542</v>
      </c>
      <c r="B925" s="9">
        <v>29006</v>
      </c>
      <c r="C925">
        <v>10009787381</v>
      </c>
      <c r="D925" t="s">
        <v>67</v>
      </c>
    </row>
    <row r="926" spans="1:4" x14ac:dyDescent="0.45">
      <c r="A926" t="s">
        <v>503</v>
      </c>
      <c r="B926" s="9">
        <v>34961</v>
      </c>
      <c r="C926">
        <v>10009049171</v>
      </c>
      <c r="D926" t="s">
        <v>172</v>
      </c>
    </row>
    <row r="927" spans="1:4" x14ac:dyDescent="0.45">
      <c r="A927" t="s">
        <v>1543</v>
      </c>
      <c r="B927" s="9">
        <v>35615</v>
      </c>
      <c r="C927">
        <v>10011073340</v>
      </c>
      <c r="D927" t="s">
        <v>278</v>
      </c>
    </row>
    <row r="928" spans="1:4" x14ac:dyDescent="0.45">
      <c r="A928" t="s">
        <v>2455</v>
      </c>
      <c r="B928" s="9">
        <v>36970</v>
      </c>
      <c r="C928">
        <v>10047281622</v>
      </c>
      <c r="D928" t="s">
        <v>49</v>
      </c>
    </row>
    <row r="929" spans="1:4" x14ac:dyDescent="0.45">
      <c r="A929" t="s">
        <v>1545</v>
      </c>
      <c r="B929" s="9">
        <v>35696</v>
      </c>
      <c r="C929">
        <v>10078996780</v>
      </c>
      <c r="D929" t="s">
        <v>731</v>
      </c>
    </row>
    <row r="930" spans="1:4" x14ac:dyDescent="0.45">
      <c r="A930" t="s">
        <v>1546</v>
      </c>
      <c r="B930" s="9">
        <v>34196</v>
      </c>
      <c r="C930">
        <v>10009208011</v>
      </c>
      <c r="D930" t="s">
        <v>38</v>
      </c>
    </row>
    <row r="931" spans="1:4" x14ac:dyDescent="0.45">
      <c r="A931" t="s">
        <v>1547</v>
      </c>
      <c r="B931" s="9">
        <v>36458</v>
      </c>
      <c r="C931">
        <v>10021836296</v>
      </c>
      <c r="D931" t="s">
        <v>29</v>
      </c>
    </row>
    <row r="932" spans="1:4" x14ac:dyDescent="0.45">
      <c r="A932" t="s">
        <v>1548</v>
      </c>
      <c r="B932" s="9">
        <v>28592</v>
      </c>
      <c r="C932">
        <v>10010578034</v>
      </c>
      <c r="D932" t="s">
        <v>40</v>
      </c>
    </row>
    <row r="933" spans="1:4" x14ac:dyDescent="0.45">
      <c r="A933" t="s">
        <v>782</v>
      </c>
      <c r="B933" s="9">
        <v>32463</v>
      </c>
      <c r="C933">
        <v>10006149073</v>
      </c>
      <c r="D933" t="s">
        <v>38</v>
      </c>
    </row>
    <row r="934" spans="1:4" x14ac:dyDescent="0.45">
      <c r="A934" t="s">
        <v>1549</v>
      </c>
      <c r="B934" s="9">
        <v>35231</v>
      </c>
      <c r="C934">
        <v>10014764087</v>
      </c>
      <c r="D934" t="s">
        <v>53</v>
      </c>
    </row>
    <row r="935" spans="1:4" x14ac:dyDescent="0.45">
      <c r="A935" t="s">
        <v>1550</v>
      </c>
      <c r="B935" s="9">
        <v>31586</v>
      </c>
      <c r="C935">
        <v>10016200091</v>
      </c>
      <c r="D935" t="s">
        <v>3745</v>
      </c>
    </row>
    <row r="936" spans="1:4" x14ac:dyDescent="0.45">
      <c r="A936" t="s">
        <v>1551</v>
      </c>
      <c r="B936" s="9">
        <v>28944</v>
      </c>
      <c r="C936">
        <v>10007774734</v>
      </c>
      <c r="D936" t="s">
        <v>172</v>
      </c>
    </row>
    <row r="937" spans="1:4" x14ac:dyDescent="0.45">
      <c r="A937" t="s">
        <v>1552</v>
      </c>
      <c r="B937" s="9">
        <v>34919</v>
      </c>
      <c r="C937">
        <v>10009442023</v>
      </c>
      <c r="D937" t="s">
        <v>31</v>
      </c>
    </row>
    <row r="938" spans="1:4" x14ac:dyDescent="0.45">
      <c r="A938" t="s">
        <v>1553</v>
      </c>
      <c r="B938" s="9">
        <v>36422</v>
      </c>
      <c r="C938">
        <v>10011162660</v>
      </c>
      <c r="D938" t="s">
        <v>278</v>
      </c>
    </row>
    <row r="939" spans="1:4" x14ac:dyDescent="0.45">
      <c r="A939" t="s">
        <v>593</v>
      </c>
      <c r="B939" s="9">
        <v>34791</v>
      </c>
      <c r="C939">
        <v>10071427750</v>
      </c>
      <c r="D939" t="s">
        <v>254</v>
      </c>
    </row>
    <row r="940" spans="1:4" x14ac:dyDescent="0.45">
      <c r="A940" t="s">
        <v>1554</v>
      </c>
      <c r="B940" s="9">
        <v>35191</v>
      </c>
      <c r="C940">
        <v>10009150922</v>
      </c>
      <c r="D940" t="s">
        <v>156</v>
      </c>
    </row>
    <row r="941" spans="1:4" x14ac:dyDescent="0.45">
      <c r="A941" t="s">
        <v>1555</v>
      </c>
      <c r="B941" s="9">
        <v>35707</v>
      </c>
      <c r="C941">
        <v>10010652604</v>
      </c>
      <c r="D941" t="s">
        <v>339</v>
      </c>
    </row>
    <row r="942" spans="1:4" x14ac:dyDescent="0.45">
      <c r="A942" t="s">
        <v>1556</v>
      </c>
      <c r="B942" s="9">
        <v>36023</v>
      </c>
      <c r="C942">
        <v>10035071140</v>
      </c>
      <c r="D942" t="s">
        <v>243</v>
      </c>
    </row>
    <row r="943" spans="1:4" x14ac:dyDescent="0.45">
      <c r="A943" t="s">
        <v>774</v>
      </c>
      <c r="B943" s="9">
        <v>32445</v>
      </c>
      <c r="C943">
        <v>10006149578</v>
      </c>
      <c r="D943" t="s">
        <v>38</v>
      </c>
    </row>
    <row r="944" spans="1:4" x14ac:dyDescent="0.45">
      <c r="A944" t="s">
        <v>1557</v>
      </c>
      <c r="B944" s="9">
        <v>35239</v>
      </c>
      <c r="C944">
        <v>10009506384</v>
      </c>
      <c r="D944" t="s">
        <v>3745</v>
      </c>
    </row>
    <row r="945" spans="1:4" x14ac:dyDescent="0.45">
      <c r="A945" t="s">
        <v>779</v>
      </c>
      <c r="B945" s="9">
        <v>33661</v>
      </c>
      <c r="C945">
        <v>10007753920</v>
      </c>
      <c r="D945" t="s">
        <v>753</v>
      </c>
    </row>
    <row r="946" spans="1:4" x14ac:dyDescent="0.45">
      <c r="A946" t="s">
        <v>1558</v>
      </c>
      <c r="B946" s="9">
        <v>36084</v>
      </c>
      <c r="C946">
        <v>10010938853</v>
      </c>
      <c r="D946" t="s">
        <v>172</v>
      </c>
    </row>
    <row r="947" spans="1:4" x14ac:dyDescent="0.45">
      <c r="A947" t="s">
        <v>1559</v>
      </c>
      <c r="B947" s="9">
        <v>36486</v>
      </c>
      <c r="C947">
        <v>10015714283</v>
      </c>
      <c r="D947" t="s">
        <v>27</v>
      </c>
    </row>
    <row r="948" spans="1:4" x14ac:dyDescent="0.45">
      <c r="A948" t="s">
        <v>1560</v>
      </c>
      <c r="B948" s="9">
        <v>34760</v>
      </c>
      <c r="C948">
        <v>10010860243</v>
      </c>
      <c r="D948" t="s">
        <v>47</v>
      </c>
    </row>
    <row r="949" spans="1:4" x14ac:dyDescent="0.45">
      <c r="A949" t="s">
        <v>1561</v>
      </c>
      <c r="B949" s="9">
        <v>36485</v>
      </c>
      <c r="C949">
        <v>10060854144</v>
      </c>
      <c r="D949" t="s">
        <v>63</v>
      </c>
    </row>
    <row r="950" spans="1:4" x14ac:dyDescent="0.45">
      <c r="A950" t="s">
        <v>1562</v>
      </c>
      <c r="B950" s="9">
        <v>36496</v>
      </c>
      <c r="C950">
        <v>10015661339</v>
      </c>
      <c r="D950" t="s">
        <v>120</v>
      </c>
    </row>
    <row r="951" spans="1:4" x14ac:dyDescent="0.45">
      <c r="A951" t="s">
        <v>1563</v>
      </c>
      <c r="B951" s="9">
        <v>34726</v>
      </c>
      <c r="C951">
        <v>10009015425</v>
      </c>
      <c r="D951" t="s">
        <v>158</v>
      </c>
    </row>
    <row r="952" spans="1:4" x14ac:dyDescent="0.45">
      <c r="A952" t="s">
        <v>1564</v>
      </c>
      <c r="B952" s="9">
        <v>31727</v>
      </c>
      <c r="C952">
        <v>10007729971</v>
      </c>
      <c r="D952" t="s">
        <v>67</v>
      </c>
    </row>
    <row r="953" spans="1:4" x14ac:dyDescent="0.45">
      <c r="A953" t="s">
        <v>1565</v>
      </c>
      <c r="B953" s="9">
        <v>33518</v>
      </c>
      <c r="C953">
        <v>10009076352</v>
      </c>
      <c r="D953" t="s">
        <v>3745</v>
      </c>
    </row>
    <row r="954" spans="1:4" x14ac:dyDescent="0.45">
      <c r="A954" t="s">
        <v>1566</v>
      </c>
      <c r="B954" s="9">
        <v>35377</v>
      </c>
      <c r="C954">
        <v>10009050585</v>
      </c>
      <c r="D954" t="s">
        <v>172</v>
      </c>
    </row>
    <row r="955" spans="1:4" x14ac:dyDescent="0.45">
      <c r="A955" t="s">
        <v>1567</v>
      </c>
      <c r="B955" s="9">
        <v>33024</v>
      </c>
      <c r="C955">
        <v>10009313596</v>
      </c>
      <c r="D955" t="s">
        <v>27</v>
      </c>
    </row>
    <row r="956" spans="1:4" x14ac:dyDescent="0.45">
      <c r="A956" t="s">
        <v>1568</v>
      </c>
      <c r="B956" s="9">
        <v>35586</v>
      </c>
      <c r="C956">
        <v>10010859334</v>
      </c>
      <c r="D956" t="s">
        <v>47</v>
      </c>
    </row>
    <row r="957" spans="1:4" x14ac:dyDescent="0.45">
      <c r="A957" t="s">
        <v>1569</v>
      </c>
      <c r="B957" s="9">
        <v>31265</v>
      </c>
      <c r="C957">
        <v>10010671802</v>
      </c>
      <c r="D957" t="s">
        <v>3751</v>
      </c>
    </row>
    <row r="958" spans="1:4" x14ac:dyDescent="0.45">
      <c r="A958" t="s">
        <v>1570</v>
      </c>
      <c r="B958" s="9">
        <v>35248</v>
      </c>
      <c r="C958">
        <v>10010639062</v>
      </c>
      <c r="D958" t="s">
        <v>40</v>
      </c>
    </row>
    <row r="959" spans="1:4" x14ac:dyDescent="0.45">
      <c r="A959" t="s">
        <v>1571</v>
      </c>
      <c r="B959" s="9">
        <v>31993</v>
      </c>
      <c r="C959">
        <v>10010105057</v>
      </c>
      <c r="D959" t="s">
        <v>3745</v>
      </c>
    </row>
    <row r="960" spans="1:4" x14ac:dyDescent="0.45">
      <c r="A960" t="s">
        <v>502</v>
      </c>
      <c r="B960" s="9">
        <v>36382</v>
      </c>
      <c r="C960">
        <v>10015981944</v>
      </c>
      <c r="D960" t="s">
        <v>172</v>
      </c>
    </row>
    <row r="961" spans="1:4" x14ac:dyDescent="0.45">
      <c r="A961" t="s">
        <v>1572</v>
      </c>
      <c r="B961" s="9">
        <v>35941</v>
      </c>
      <c r="C961">
        <v>10023526726</v>
      </c>
      <c r="D961" t="s">
        <v>254</v>
      </c>
    </row>
    <row r="962" spans="1:4" x14ac:dyDescent="0.45">
      <c r="A962" t="s">
        <v>1573</v>
      </c>
      <c r="B962" s="9">
        <v>35747</v>
      </c>
      <c r="C962">
        <v>10010860445</v>
      </c>
      <c r="D962" t="s">
        <v>47</v>
      </c>
    </row>
    <row r="963" spans="1:4" x14ac:dyDescent="0.45">
      <c r="A963" t="s">
        <v>1574</v>
      </c>
      <c r="B963" s="9">
        <v>35563</v>
      </c>
      <c r="C963">
        <v>10023468930</v>
      </c>
      <c r="D963" t="s">
        <v>17</v>
      </c>
    </row>
    <row r="964" spans="1:4" x14ac:dyDescent="0.45">
      <c r="A964" t="s">
        <v>1575</v>
      </c>
      <c r="B964" s="9">
        <v>29903</v>
      </c>
      <c r="C964">
        <v>10008985012</v>
      </c>
      <c r="D964" t="s">
        <v>67</v>
      </c>
    </row>
    <row r="965" spans="1:4" x14ac:dyDescent="0.45">
      <c r="A965" t="s">
        <v>1576</v>
      </c>
      <c r="B965" s="9">
        <v>31910</v>
      </c>
      <c r="C965">
        <v>10008986123</v>
      </c>
      <c r="D965" t="s">
        <v>3745</v>
      </c>
    </row>
    <row r="966" spans="1:4" x14ac:dyDescent="0.45">
      <c r="A966" t="s">
        <v>1577</v>
      </c>
      <c r="B966" s="9">
        <v>36031</v>
      </c>
      <c r="C966">
        <v>10016269914</v>
      </c>
      <c r="D966" t="s">
        <v>21</v>
      </c>
    </row>
    <row r="967" spans="1:4" x14ac:dyDescent="0.45">
      <c r="A967" t="s">
        <v>1578</v>
      </c>
      <c r="B967" s="9">
        <v>36186</v>
      </c>
      <c r="C967">
        <v>10015978207</v>
      </c>
      <c r="D967" t="s">
        <v>172</v>
      </c>
    </row>
    <row r="968" spans="1:4" x14ac:dyDescent="0.45">
      <c r="A968" t="s">
        <v>1579</v>
      </c>
      <c r="B968" s="9">
        <v>30275</v>
      </c>
      <c r="C968">
        <v>10016876768</v>
      </c>
      <c r="D968" t="s">
        <v>56</v>
      </c>
    </row>
    <row r="969" spans="1:4" x14ac:dyDescent="0.45">
      <c r="A969" t="s">
        <v>1580</v>
      </c>
      <c r="B969" s="9">
        <v>36079</v>
      </c>
      <c r="C969">
        <v>10010860142</v>
      </c>
      <c r="D969" t="s">
        <v>47</v>
      </c>
    </row>
    <row r="970" spans="1:4" x14ac:dyDescent="0.45">
      <c r="A970" t="s">
        <v>1581</v>
      </c>
      <c r="B970" s="9">
        <v>36169</v>
      </c>
      <c r="C970">
        <v>10034885224</v>
      </c>
      <c r="D970" t="s">
        <v>31</v>
      </c>
    </row>
    <row r="971" spans="1:4" x14ac:dyDescent="0.45">
      <c r="A971" t="s">
        <v>1582</v>
      </c>
      <c r="B971" s="9">
        <v>36559</v>
      </c>
      <c r="C971">
        <v>10023676973</v>
      </c>
      <c r="D971" t="s">
        <v>25</v>
      </c>
    </row>
    <row r="972" spans="1:4" x14ac:dyDescent="0.45">
      <c r="A972" t="s">
        <v>1583</v>
      </c>
      <c r="B972" s="9">
        <v>35184</v>
      </c>
      <c r="C972">
        <v>10064804569</v>
      </c>
      <c r="D972" t="s">
        <v>21</v>
      </c>
    </row>
    <row r="973" spans="1:4" x14ac:dyDescent="0.45">
      <c r="A973" t="s">
        <v>1584</v>
      </c>
      <c r="B973" s="9">
        <v>36013</v>
      </c>
      <c r="C973">
        <v>10009050888</v>
      </c>
      <c r="D973" t="s">
        <v>172</v>
      </c>
    </row>
    <row r="974" spans="1:4" x14ac:dyDescent="0.45">
      <c r="A974" t="s">
        <v>1585</v>
      </c>
      <c r="B974" s="9">
        <v>35697</v>
      </c>
      <c r="C974">
        <v>10016025087</v>
      </c>
      <c r="D974" t="s">
        <v>156</v>
      </c>
    </row>
    <row r="975" spans="1:4" x14ac:dyDescent="0.45">
      <c r="A975" t="s">
        <v>719</v>
      </c>
      <c r="B975" s="9">
        <v>31469</v>
      </c>
      <c r="C975">
        <v>10003100344</v>
      </c>
      <c r="D975" t="s">
        <v>38</v>
      </c>
    </row>
    <row r="976" spans="1:4" x14ac:dyDescent="0.45">
      <c r="A976" t="s">
        <v>1586</v>
      </c>
      <c r="B976" s="9">
        <v>27676</v>
      </c>
      <c r="C976">
        <v>10010886111</v>
      </c>
      <c r="D976" t="s">
        <v>67</v>
      </c>
    </row>
    <row r="977" spans="1:4" x14ac:dyDescent="0.45">
      <c r="A977" t="s">
        <v>1587</v>
      </c>
      <c r="B977" s="9">
        <v>32626</v>
      </c>
      <c r="C977">
        <v>10064874085</v>
      </c>
      <c r="D977" t="s">
        <v>21</v>
      </c>
    </row>
    <row r="978" spans="1:4" x14ac:dyDescent="0.45">
      <c r="A978" t="s">
        <v>1588</v>
      </c>
      <c r="B978" s="9">
        <v>36391</v>
      </c>
      <c r="C978">
        <v>10015901920</v>
      </c>
      <c r="D978" t="s">
        <v>172</v>
      </c>
    </row>
    <row r="979" spans="1:4" x14ac:dyDescent="0.45">
      <c r="A979" t="s">
        <v>1368</v>
      </c>
      <c r="B979" s="9">
        <v>36152</v>
      </c>
      <c r="C979">
        <v>10054770123</v>
      </c>
      <c r="D979" t="s">
        <v>47</v>
      </c>
    </row>
    <row r="980" spans="1:4" x14ac:dyDescent="0.45">
      <c r="A980" t="s">
        <v>1589</v>
      </c>
      <c r="B980" s="9">
        <v>34750</v>
      </c>
      <c r="C980">
        <v>10011130227</v>
      </c>
      <c r="D980" t="s">
        <v>31</v>
      </c>
    </row>
    <row r="981" spans="1:4" x14ac:dyDescent="0.45">
      <c r="A981" t="s">
        <v>1590</v>
      </c>
      <c r="B981" s="9">
        <v>35752</v>
      </c>
      <c r="C981">
        <v>10016034989</v>
      </c>
      <c r="D981" t="s">
        <v>156</v>
      </c>
    </row>
    <row r="982" spans="1:4" x14ac:dyDescent="0.45">
      <c r="A982" t="s">
        <v>1591</v>
      </c>
      <c r="B982" s="9">
        <v>32913</v>
      </c>
      <c r="C982">
        <v>10009204674</v>
      </c>
      <c r="D982" t="s">
        <v>38</v>
      </c>
    </row>
    <row r="983" spans="1:4" x14ac:dyDescent="0.45">
      <c r="A983" t="s">
        <v>1592</v>
      </c>
      <c r="B983" s="9">
        <v>30690</v>
      </c>
      <c r="C983">
        <v>10010921271</v>
      </c>
      <c r="D983" t="s">
        <v>67</v>
      </c>
    </row>
    <row r="984" spans="1:4" x14ac:dyDescent="0.45">
      <c r="A984" t="s">
        <v>1593</v>
      </c>
      <c r="B984" s="9">
        <v>32009</v>
      </c>
      <c r="C984">
        <v>10064804367</v>
      </c>
      <c r="D984" t="s">
        <v>21</v>
      </c>
    </row>
    <row r="985" spans="1:4" x14ac:dyDescent="0.45">
      <c r="A985" t="s">
        <v>1594</v>
      </c>
      <c r="B985" s="9">
        <v>28653</v>
      </c>
      <c r="C985">
        <v>10003045376</v>
      </c>
      <c r="D985" t="s">
        <v>56</v>
      </c>
    </row>
    <row r="986" spans="1:4" x14ac:dyDescent="0.45">
      <c r="A986" t="s">
        <v>1595</v>
      </c>
      <c r="B986" s="9">
        <v>36468</v>
      </c>
      <c r="C986">
        <v>10023524908</v>
      </c>
      <c r="D986" t="s">
        <v>118</v>
      </c>
    </row>
    <row r="987" spans="1:4" x14ac:dyDescent="0.45">
      <c r="A987" t="s">
        <v>1596</v>
      </c>
      <c r="B987" s="9">
        <v>29551</v>
      </c>
      <c r="C987">
        <v>10058781879</v>
      </c>
      <c r="D987" t="s">
        <v>56</v>
      </c>
    </row>
    <row r="988" spans="1:4" x14ac:dyDescent="0.45">
      <c r="A988" t="s">
        <v>1597</v>
      </c>
      <c r="B988" s="9">
        <v>35987</v>
      </c>
      <c r="C988">
        <v>10015916569</v>
      </c>
      <c r="D988" t="s">
        <v>47</v>
      </c>
    </row>
    <row r="989" spans="1:4" x14ac:dyDescent="0.45">
      <c r="A989" t="s">
        <v>1598</v>
      </c>
      <c r="B989" s="9">
        <v>28967</v>
      </c>
      <c r="C989">
        <v>10064647349</v>
      </c>
      <c r="D989" t="s">
        <v>67</v>
      </c>
    </row>
    <row r="990" spans="1:4" x14ac:dyDescent="0.45">
      <c r="A990" t="s">
        <v>1599</v>
      </c>
      <c r="B990" s="9">
        <v>30359</v>
      </c>
      <c r="C990">
        <v>10016221010</v>
      </c>
      <c r="D990" t="s">
        <v>67</v>
      </c>
    </row>
    <row r="991" spans="1:4" x14ac:dyDescent="0.45">
      <c r="A991" t="s">
        <v>1600</v>
      </c>
      <c r="B991" s="9">
        <v>34711</v>
      </c>
      <c r="C991">
        <v>10009214273</v>
      </c>
      <c r="D991" t="s">
        <v>38</v>
      </c>
    </row>
    <row r="992" spans="1:4" x14ac:dyDescent="0.45">
      <c r="A992" t="s">
        <v>1601</v>
      </c>
      <c r="B992" s="9">
        <v>35677</v>
      </c>
      <c r="C992">
        <v>10019418370</v>
      </c>
      <c r="D992" t="s">
        <v>25</v>
      </c>
    </row>
    <row r="993" spans="1:4" x14ac:dyDescent="0.45">
      <c r="A993" t="s">
        <v>1602</v>
      </c>
      <c r="B993" s="9">
        <v>36062</v>
      </c>
      <c r="C993">
        <v>10010922988</v>
      </c>
      <c r="D993" t="s">
        <v>25</v>
      </c>
    </row>
    <row r="994" spans="1:4" x14ac:dyDescent="0.45">
      <c r="A994" t="s">
        <v>1603</v>
      </c>
      <c r="B994" s="9">
        <v>36139</v>
      </c>
      <c r="C994">
        <v>10015319516</v>
      </c>
      <c r="D994" t="s">
        <v>38</v>
      </c>
    </row>
    <row r="995" spans="1:4" x14ac:dyDescent="0.45">
      <c r="A995" t="s">
        <v>1604</v>
      </c>
      <c r="B995" s="9">
        <v>36464</v>
      </c>
      <c r="C995">
        <v>10016189179</v>
      </c>
      <c r="D995" t="s">
        <v>67</v>
      </c>
    </row>
    <row r="996" spans="1:4" x14ac:dyDescent="0.45">
      <c r="A996" t="s">
        <v>1605</v>
      </c>
      <c r="B996" s="9">
        <v>33115</v>
      </c>
      <c r="C996">
        <v>10008986224</v>
      </c>
      <c r="D996" t="s">
        <v>25</v>
      </c>
    </row>
    <row r="997" spans="1:4" x14ac:dyDescent="0.45">
      <c r="A997" t="s">
        <v>1606</v>
      </c>
      <c r="B997" s="9">
        <v>35695</v>
      </c>
      <c r="C997">
        <v>10019295102</v>
      </c>
      <c r="D997" t="s">
        <v>25</v>
      </c>
    </row>
    <row r="998" spans="1:4" x14ac:dyDescent="0.45">
      <c r="A998" t="s">
        <v>1607</v>
      </c>
      <c r="B998" s="9">
        <v>35181</v>
      </c>
      <c r="C998">
        <v>10010917130</v>
      </c>
      <c r="D998" t="s">
        <v>38</v>
      </c>
    </row>
    <row r="999" spans="1:4" x14ac:dyDescent="0.45">
      <c r="A999" t="s">
        <v>725</v>
      </c>
      <c r="B999" s="9">
        <v>32792</v>
      </c>
      <c r="C999">
        <v>10006086429</v>
      </c>
      <c r="D999" t="s">
        <v>67</v>
      </c>
    </row>
    <row r="1000" spans="1:4" x14ac:dyDescent="0.45">
      <c r="A1000" t="s">
        <v>1608</v>
      </c>
      <c r="B1000" s="9">
        <v>30901</v>
      </c>
      <c r="C1000">
        <v>10063542761</v>
      </c>
      <c r="D1000" t="s">
        <v>67</v>
      </c>
    </row>
    <row r="1001" spans="1:4" x14ac:dyDescent="0.45">
      <c r="A1001" t="s">
        <v>732</v>
      </c>
      <c r="B1001" s="9">
        <v>35543</v>
      </c>
      <c r="C1001">
        <v>10010035541</v>
      </c>
      <c r="D1001" t="s">
        <v>36</v>
      </c>
    </row>
    <row r="1002" spans="1:4" x14ac:dyDescent="0.45">
      <c r="A1002" t="s">
        <v>739</v>
      </c>
      <c r="B1002" s="9">
        <v>33571</v>
      </c>
      <c r="C1002">
        <v>10006898603</v>
      </c>
      <c r="D1002" t="s">
        <v>25</v>
      </c>
    </row>
    <row r="1003" spans="1:4" x14ac:dyDescent="0.45">
      <c r="A1003" t="s">
        <v>729</v>
      </c>
      <c r="B1003" s="9">
        <v>33620</v>
      </c>
      <c r="C1003">
        <v>10010823463</v>
      </c>
      <c r="D1003" t="s">
        <v>142</v>
      </c>
    </row>
    <row r="1004" spans="1:4" x14ac:dyDescent="0.45">
      <c r="A1004" t="s">
        <v>724</v>
      </c>
      <c r="B1004" s="9">
        <v>34693</v>
      </c>
      <c r="C1004">
        <v>10009205280</v>
      </c>
      <c r="D1004" t="s">
        <v>38</v>
      </c>
    </row>
    <row r="1005" spans="1:4" x14ac:dyDescent="0.45">
      <c r="A1005" t="s">
        <v>737</v>
      </c>
      <c r="B1005" s="9">
        <v>32312</v>
      </c>
      <c r="C1005">
        <v>10004618392</v>
      </c>
      <c r="D1005" t="s">
        <v>17</v>
      </c>
    </row>
    <row r="1006" spans="1:4" x14ac:dyDescent="0.45">
      <c r="A1006" t="s">
        <v>1609</v>
      </c>
      <c r="B1006" s="9">
        <v>35610</v>
      </c>
      <c r="C1006">
        <v>10061260736</v>
      </c>
      <c r="D1006" t="s">
        <v>44</v>
      </c>
    </row>
    <row r="1007" spans="1:4" x14ac:dyDescent="0.45">
      <c r="A1007" t="s">
        <v>1610</v>
      </c>
      <c r="B1007" s="9">
        <v>34963</v>
      </c>
      <c r="C1007">
        <v>10061231737</v>
      </c>
      <c r="D1007" t="s">
        <v>44</v>
      </c>
    </row>
    <row r="1008" spans="1:4" x14ac:dyDescent="0.45">
      <c r="A1008" t="s">
        <v>1611</v>
      </c>
      <c r="B1008" s="9">
        <v>31547</v>
      </c>
      <c r="C1008">
        <v>10006416936</v>
      </c>
      <c r="D1008" t="s">
        <v>63</v>
      </c>
    </row>
    <row r="1009" spans="1:4" x14ac:dyDescent="0.45">
      <c r="A1009" t="s">
        <v>1612</v>
      </c>
      <c r="C1009">
        <v>10061269123</v>
      </c>
      <c r="D1009" t="s">
        <v>70</v>
      </c>
    </row>
    <row r="1010" spans="1:4" x14ac:dyDescent="0.45">
      <c r="A1010" t="s">
        <v>742</v>
      </c>
      <c r="B1010" s="9">
        <v>31306</v>
      </c>
      <c r="C1010">
        <v>10005929916</v>
      </c>
      <c r="D1010" t="s">
        <v>3752</v>
      </c>
    </row>
    <row r="1011" spans="1:4" x14ac:dyDescent="0.45">
      <c r="A1011" t="s">
        <v>1613</v>
      </c>
      <c r="B1011" s="9">
        <v>32856</v>
      </c>
      <c r="C1011">
        <v>10006083294</v>
      </c>
      <c r="D1011" t="s">
        <v>65</v>
      </c>
    </row>
    <row r="1012" spans="1:4" x14ac:dyDescent="0.45">
      <c r="A1012" t="s">
        <v>1614</v>
      </c>
      <c r="B1012" s="9">
        <v>33311</v>
      </c>
      <c r="C1012">
        <v>10008992789</v>
      </c>
      <c r="D1012" t="s">
        <v>3761</v>
      </c>
    </row>
    <row r="1013" spans="1:4" x14ac:dyDescent="0.45">
      <c r="A1013" t="s">
        <v>755</v>
      </c>
      <c r="B1013" s="9">
        <v>34663</v>
      </c>
      <c r="C1013">
        <v>10007793427</v>
      </c>
      <c r="D1013" t="s">
        <v>47</v>
      </c>
    </row>
    <row r="1014" spans="1:4" x14ac:dyDescent="0.45">
      <c r="A1014" t="s">
        <v>1615</v>
      </c>
      <c r="B1014" s="9">
        <v>36004</v>
      </c>
      <c r="C1014">
        <v>10061297213</v>
      </c>
      <c r="D1014" t="s">
        <v>186</v>
      </c>
    </row>
    <row r="1015" spans="1:4" x14ac:dyDescent="0.45">
      <c r="A1015" t="s">
        <v>1616</v>
      </c>
      <c r="B1015" s="9">
        <v>33545</v>
      </c>
      <c r="C1015">
        <v>10008927822</v>
      </c>
      <c r="D1015" t="s">
        <v>186</v>
      </c>
    </row>
    <row r="1016" spans="1:4" x14ac:dyDescent="0.45">
      <c r="A1016" t="s">
        <v>2450</v>
      </c>
      <c r="B1016" s="9">
        <v>37662</v>
      </c>
      <c r="C1016">
        <v>10047208769</v>
      </c>
      <c r="D1016" t="s">
        <v>49</v>
      </c>
    </row>
    <row r="1017" spans="1:4" x14ac:dyDescent="0.45">
      <c r="A1017" t="s">
        <v>1618</v>
      </c>
      <c r="B1017" s="9">
        <v>33970</v>
      </c>
      <c r="C1017">
        <v>10007827678</v>
      </c>
      <c r="D1017" t="s">
        <v>3745</v>
      </c>
    </row>
    <row r="1018" spans="1:4" x14ac:dyDescent="0.45">
      <c r="A1018" t="s">
        <v>1619</v>
      </c>
      <c r="B1018" s="9">
        <v>31671</v>
      </c>
      <c r="C1018">
        <v>10003033555</v>
      </c>
      <c r="D1018" t="s">
        <v>91</v>
      </c>
    </row>
    <row r="1019" spans="1:4" x14ac:dyDescent="0.45">
      <c r="A1019" t="s">
        <v>735</v>
      </c>
      <c r="B1019" s="9">
        <v>31728</v>
      </c>
      <c r="C1019">
        <v>10004866249</v>
      </c>
      <c r="D1019" t="s">
        <v>38</v>
      </c>
    </row>
    <row r="1020" spans="1:4" x14ac:dyDescent="0.45">
      <c r="A1020" t="s">
        <v>1620</v>
      </c>
      <c r="B1020" s="9">
        <v>30733</v>
      </c>
      <c r="C1020">
        <v>10010898437</v>
      </c>
      <c r="D1020" t="s">
        <v>56</v>
      </c>
    </row>
    <row r="1021" spans="1:4" x14ac:dyDescent="0.45">
      <c r="A1021" t="s">
        <v>730</v>
      </c>
      <c r="B1021" s="9">
        <v>35576</v>
      </c>
      <c r="C1021">
        <v>10009727464</v>
      </c>
      <c r="D1021" t="s">
        <v>731</v>
      </c>
    </row>
    <row r="1022" spans="1:4" x14ac:dyDescent="0.45">
      <c r="A1022" t="s">
        <v>1621</v>
      </c>
      <c r="B1022" s="9">
        <v>36020</v>
      </c>
      <c r="C1022">
        <v>10010114454</v>
      </c>
      <c r="D1022" t="s">
        <v>278</v>
      </c>
    </row>
    <row r="1023" spans="1:4" x14ac:dyDescent="0.45">
      <c r="A1023" t="s">
        <v>1622</v>
      </c>
      <c r="B1023" s="9">
        <v>32930</v>
      </c>
      <c r="C1023">
        <v>10006759567</v>
      </c>
      <c r="D1023" t="s">
        <v>232</v>
      </c>
    </row>
    <row r="1024" spans="1:4" x14ac:dyDescent="0.45">
      <c r="A1024" t="s">
        <v>1623</v>
      </c>
      <c r="B1024" s="9">
        <v>35759</v>
      </c>
      <c r="C1024">
        <v>10014845428</v>
      </c>
      <c r="D1024" t="s">
        <v>89</v>
      </c>
    </row>
    <row r="1025" spans="1:4" x14ac:dyDescent="0.45">
      <c r="A1025" t="s">
        <v>1624</v>
      </c>
      <c r="B1025" s="9">
        <v>31594</v>
      </c>
      <c r="C1025">
        <v>10009182749</v>
      </c>
      <c r="D1025" t="s">
        <v>25</v>
      </c>
    </row>
    <row r="1026" spans="1:4" x14ac:dyDescent="0.45">
      <c r="A1026" t="s">
        <v>1625</v>
      </c>
      <c r="B1026" s="9">
        <v>34062</v>
      </c>
      <c r="C1026">
        <v>10007742301</v>
      </c>
      <c r="D1026" t="s">
        <v>223</v>
      </c>
    </row>
    <row r="1027" spans="1:4" x14ac:dyDescent="0.45">
      <c r="A1027" t="s">
        <v>1626</v>
      </c>
      <c r="B1027" s="9">
        <v>35686</v>
      </c>
      <c r="C1027">
        <v>10010678468</v>
      </c>
      <c r="D1027" t="s">
        <v>17</v>
      </c>
    </row>
    <row r="1028" spans="1:4" x14ac:dyDescent="0.45">
      <c r="A1028" t="s">
        <v>332</v>
      </c>
      <c r="B1028" s="9">
        <v>33476</v>
      </c>
      <c r="C1028">
        <v>10006464426</v>
      </c>
      <c r="D1028" t="s">
        <v>17</v>
      </c>
    </row>
    <row r="1029" spans="1:4" x14ac:dyDescent="0.45">
      <c r="A1029" t="s">
        <v>321</v>
      </c>
      <c r="B1029" s="9">
        <v>33720</v>
      </c>
      <c r="C1029">
        <v>10007056631</v>
      </c>
      <c r="D1029" t="s">
        <v>56</v>
      </c>
    </row>
    <row r="1030" spans="1:4" x14ac:dyDescent="0.45">
      <c r="A1030" t="s">
        <v>328</v>
      </c>
      <c r="B1030" s="9">
        <v>33086</v>
      </c>
      <c r="C1030">
        <v>10010781532</v>
      </c>
      <c r="D1030" t="s">
        <v>25</v>
      </c>
    </row>
    <row r="1031" spans="1:4" x14ac:dyDescent="0.45">
      <c r="A1031" t="s">
        <v>1627</v>
      </c>
      <c r="B1031" s="9">
        <v>32043</v>
      </c>
      <c r="C1031">
        <v>10006552433</v>
      </c>
      <c r="D1031" t="s">
        <v>17</v>
      </c>
    </row>
    <row r="1032" spans="1:4" x14ac:dyDescent="0.45">
      <c r="A1032" t="s">
        <v>1628</v>
      </c>
      <c r="B1032" s="9">
        <v>35614</v>
      </c>
      <c r="C1032">
        <v>10010655634</v>
      </c>
      <c r="D1032" t="s">
        <v>158</v>
      </c>
    </row>
    <row r="1033" spans="1:4" x14ac:dyDescent="0.45">
      <c r="A1033" t="s">
        <v>1629</v>
      </c>
      <c r="B1033" s="9">
        <v>33871</v>
      </c>
      <c r="C1033">
        <v>10009971277</v>
      </c>
      <c r="D1033" t="s">
        <v>156</v>
      </c>
    </row>
    <row r="1034" spans="1:4" x14ac:dyDescent="0.45">
      <c r="A1034" t="s">
        <v>1630</v>
      </c>
      <c r="B1034" s="9">
        <v>34793</v>
      </c>
      <c r="C1034">
        <v>10009233168</v>
      </c>
      <c r="D1034" t="s">
        <v>61</v>
      </c>
    </row>
    <row r="1035" spans="1:4" x14ac:dyDescent="0.45">
      <c r="A1035" t="s">
        <v>294</v>
      </c>
      <c r="B1035" s="9">
        <v>35722</v>
      </c>
      <c r="C1035">
        <v>10010663415</v>
      </c>
      <c r="D1035" t="s">
        <v>295</v>
      </c>
    </row>
    <row r="1036" spans="1:4" x14ac:dyDescent="0.45">
      <c r="A1036" t="s">
        <v>570</v>
      </c>
      <c r="B1036" s="9">
        <v>31930</v>
      </c>
      <c r="C1036">
        <v>10004629510</v>
      </c>
      <c r="D1036" t="s">
        <v>17</v>
      </c>
    </row>
    <row r="1037" spans="1:4" x14ac:dyDescent="0.45">
      <c r="A1037" t="s">
        <v>1631</v>
      </c>
      <c r="B1037" s="9">
        <v>34424</v>
      </c>
      <c r="C1037">
        <v>10007272152</v>
      </c>
      <c r="D1037" t="s">
        <v>118</v>
      </c>
    </row>
    <row r="1038" spans="1:4" x14ac:dyDescent="0.45">
      <c r="A1038" t="s">
        <v>335</v>
      </c>
      <c r="B1038" s="9">
        <v>34665</v>
      </c>
      <c r="C1038">
        <v>10007809086</v>
      </c>
      <c r="D1038" t="s">
        <v>29</v>
      </c>
    </row>
    <row r="1039" spans="1:4" x14ac:dyDescent="0.45">
      <c r="A1039" t="s">
        <v>1632</v>
      </c>
      <c r="B1039" s="9">
        <v>35680</v>
      </c>
      <c r="C1039">
        <v>10009965520</v>
      </c>
      <c r="D1039" t="s">
        <v>813</v>
      </c>
    </row>
    <row r="1040" spans="1:4" x14ac:dyDescent="0.45">
      <c r="A1040" t="s">
        <v>423</v>
      </c>
      <c r="B1040" s="9">
        <v>35758</v>
      </c>
      <c r="C1040">
        <v>10009989970</v>
      </c>
      <c r="D1040" t="s">
        <v>17</v>
      </c>
    </row>
    <row r="1041" spans="1:4" x14ac:dyDescent="0.45">
      <c r="A1041" t="s">
        <v>305</v>
      </c>
      <c r="B1041" s="9">
        <v>30894</v>
      </c>
      <c r="C1041">
        <v>10002669605</v>
      </c>
      <c r="D1041" t="s">
        <v>172</v>
      </c>
    </row>
    <row r="1042" spans="1:4" x14ac:dyDescent="0.45">
      <c r="A1042" t="s">
        <v>1633</v>
      </c>
      <c r="B1042" s="9">
        <v>33306</v>
      </c>
      <c r="C1042">
        <v>10010626231</v>
      </c>
      <c r="D1042" t="s">
        <v>29</v>
      </c>
    </row>
    <row r="1043" spans="1:4" x14ac:dyDescent="0.45">
      <c r="A1043" t="s">
        <v>217</v>
      </c>
      <c r="B1043" s="9">
        <v>35890</v>
      </c>
      <c r="C1043">
        <v>10010747277</v>
      </c>
      <c r="D1043" t="s">
        <v>29</v>
      </c>
    </row>
    <row r="1044" spans="1:4" x14ac:dyDescent="0.45">
      <c r="A1044" t="s">
        <v>1634</v>
      </c>
      <c r="B1044" s="9">
        <v>35786</v>
      </c>
      <c r="C1044">
        <v>10009532252</v>
      </c>
      <c r="D1044" t="s">
        <v>40</v>
      </c>
    </row>
    <row r="1045" spans="1:4" x14ac:dyDescent="0.45">
      <c r="A1045" t="s">
        <v>237</v>
      </c>
      <c r="B1045" s="9">
        <v>35209</v>
      </c>
      <c r="C1045">
        <v>10009487085</v>
      </c>
      <c r="D1045" t="s">
        <v>238</v>
      </c>
    </row>
    <row r="1046" spans="1:4" x14ac:dyDescent="0.45">
      <c r="A1046" t="s">
        <v>1635</v>
      </c>
      <c r="B1046" s="9">
        <v>33516</v>
      </c>
      <c r="C1046">
        <v>10061307822</v>
      </c>
      <c r="D1046" t="s">
        <v>3748</v>
      </c>
    </row>
    <row r="1047" spans="1:4" x14ac:dyDescent="0.45">
      <c r="A1047" t="s">
        <v>1636</v>
      </c>
      <c r="B1047" s="9">
        <v>32533</v>
      </c>
      <c r="C1047">
        <v>10007222844</v>
      </c>
      <c r="D1047" t="s">
        <v>25</v>
      </c>
    </row>
    <row r="1048" spans="1:4" x14ac:dyDescent="0.45">
      <c r="A1048" t="s">
        <v>1637</v>
      </c>
      <c r="B1048" s="9">
        <v>34379</v>
      </c>
      <c r="C1048">
        <v>10010109000</v>
      </c>
      <c r="D1048" t="s">
        <v>156</v>
      </c>
    </row>
    <row r="1049" spans="1:4" x14ac:dyDescent="0.45">
      <c r="A1049" t="s">
        <v>1638</v>
      </c>
      <c r="B1049" s="9">
        <v>33501</v>
      </c>
      <c r="C1049">
        <v>10015976385</v>
      </c>
      <c r="D1049" t="s">
        <v>67</v>
      </c>
    </row>
    <row r="1050" spans="1:4" x14ac:dyDescent="0.45">
      <c r="A1050" t="s">
        <v>1639</v>
      </c>
      <c r="B1050" s="9">
        <v>36367</v>
      </c>
      <c r="C1050">
        <v>10015197456</v>
      </c>
      <c r="D1050" t="s">
        <v>238</v>
      </c>
    </row>
    <row r="1051" spans="1:4" x14ac:dyDescent="0.45">
      <c r="A1051" t="s">
        <v>1640</v>
      </c>
      <c r="B1051" s="9">
        <v>36000</v>
      </c>
      <c r="C1051">
        <v>10023466910</v>
      </c>
      <c r="D1051" t="s">
        <v>254</v>
      </c>
    </row>
    <row r="1052" spans="1:4" x14ac:dyDescent="0.45">
      <c r="A1052" t="s">
        <v>1641</v>
      </c>
      <c r="B1052" s="9">
        <v>33269</v>
      </c>
      <c r="C1052">
        <v>10009313701</v>
      </c>
      <c r="D1052" t="s">
        <v>27</v>
      </c>
    </row>
    <row r="1053" spans="1:4" x14ac:dyDescent="0.45">
      <c r="A1053" t="s">
        <v>1642</v>
      </c>
      <c r="B1053" s="9">
        <v>32568</v>
      </c>
      <c r="C1053">
        <v>10005970433</v>
      </c>
      <c r="D1053" t="s">
        <v>3752</v>
      </c>
    </row>
    <row r="1054" spans="1:4" x14ac:dyDescent="0.45">
      <c r="A1054" t="s">
        <v>1643</v>
      </c>
      <c r="B1054" s="9">
        <v>34738</v>
      </c>
      <c r="C1054">
        <v>10010086263</v>
      </c>
      <c r="D1054" t="s">
        <v>3748</v>
      </c>
    </row>
    <row r="1055" spans="1:4" x14ac:dyDescent="0.45">
      <c r="A1055" t="s">
        <v>1644</v>
      </c>
      <c r="B1055" s="9">
        <v>35299</v>
      </c>
      <c r="C1055">
        <v>10063403325</v>
      </c>
      <c r="D1055" t="s">
        <v>3745</v>
      </c>
    </row>
    <row r="1056" spans="1:4" x14ac:dyDescent="0.45">
      <c r="A1056" t="s">
        <v>1645</v>
      </c>
      <c r="B1056" s="9">
        <v>35766</v>
      </c>
      <c r="C1056">
        <v>10011137301</v>
      </c>
      <c r="D1056" t="s">
        <v>31</v>
      </c>
    </row>
    <row r="1057" spans="1:4" x14ac:dyDescent="0.45">
      <c r="A1057" t="s">
        <v>543</v>
      </c>
      <c r="B1057" s="9">
        <v>34983</v>
      </c>
      <c r="C1057">
        <v>10015975476</v>
      </c>
      <c r="D1057" t="s">
        <v>156</v>
      </c>
    </row>
    <row r="1058" spans="1:4" x14ac:dyDescent="0.45">
      <c r="A1058" t="s">
        <v>1646</v>
      </c>
      <c r="B1058" s="9">
        <v>35574</v>
      </c>
      <c r="C1058">
        <v>10009528414</v>
      </c>
      <c r="D1058" t="s">
        <v>220</v>
      </c>
    </row>
    <row r="1059" spans="1:4" x14ac:dyDescent="0.45">
      <c r="A1059" t="s">
        <v>1647</v>
      </c>
      <c r="B1059" s="9">
        <v>23700</v>
      </c>
      <c r="C1059">
        <v>10014513709</v>
      </c>
      <c r="D1059" t="s">
        <v>238</v>
      </c>
    </row>
    <row r="1060" spans="1:4" x14ac:dyDescent="0.45">
      <c r="A1060" t="s">
        <v>1648</v>
      </c>
      <c r="B1060" s="9">
        <v>34250</v>
      </c>
      <c r="C1060">
        <v>10009216495</v>
      </c>
      <c r="D1060" t="s">
        <v>254</v>
      </c>
    </row>
    <row r="1061" spans="1:4" x14ac:dyDescent="0.45">
      <c r="A1061" t="s">
        <v>1649</v>
      </c>
      <c r="B1061" s="9">
        <v>35333</v>
      </c>
      <c r="C1061">
        <v>10009520734</v>
      </c>
      <c r="D1061" t="s">
        <v>278</v>
      </c>
    </row>
    <row r="1062" spans="1:4" x14ac:dyDescent="0.45">
      <c r="A1062" t="s">
        <v>1650</v>
      </c>
      <c r="B1062" s="9">
        <v>32212</v>
      </c>
      <c r="C1062">
        <v>10010738385</v>
      </c>
      <c r="D1062" t="s">
        <v>3752</v>
      </c>
    </row>
    <row r="1063" spans="1:4" x14ac:dyDescent="0.45">
      <c r="A1063" t="s">
        <v>1651</v>
      </c>
      <c r="B1063" s="9">
        <v>29530</v>
      </c>
      <c r="C1063">
        <v>10045754981</v>
      </c>
      <c r="D1063" t="s">
        <v>15</v>
      </c>
    </row>
    <row r="1064" spans="1:4" x14ac:dyDescent="0.45">
      <c r="A1064" t="s">
        <v>1652</v>
      </c>
      <c r="B1064" s="9">
        <v>34318</v>
      </c>
      <c r="C1064">
        <v>10034867541</v>
      </c>
      <c r="D1064" t="s">
        <v>31</v>
      </c>
    </row>
    <row r="1065" spans="1:4" x14ac:dyDescent="0.45">
      <c r="A1065" t="s">
        <v>1653</v>
      </c>
      <c r="B1065" s="9">
        <v>29729</v>
      </c>
      <c r="C1065">
        <v>10011207423</v>
      </c>
      <c r="D1065" t="s">
        <v>3748</v>
      </c>
    </row>
    <row r="1066" spans="1:4" x14ac:dyDescent="0.45">
      <c r="A1066" t="s">
        <v>1654</v>
      </c>
      <c r="B1066" s="9">
        <v>32524</v>
      </c>
      <c r="C1066">
        <v>10009077160</v>
      </c>
      <c r="D1066" t="s">
        <v>3745</v>
      </c>
    </row>
    <row r="1067" spans="1:4" x14ac:dyDescent="0.45">
      <c r="A1067" t="s">
        <v>1655</v>
      </c>
      <c r="B1067" s="9">
        <v>35489</v>
      </c>
      <c r="C1067">
        <v>10010746873</v>
      </c>
      <c r="D1067" t="s">
        <v>31</v>
      </c>
    </row>
    <row r="1068" spans="1:4" x14ac:dyDescent="0.45">
      <c r="A1068" t="s">
        <v>1656</v>
      </c>
      <c r="B1068" s="9">
        <v>34887</v>
      </c>
      <c r="C1068">
        <v>10009034320</v>
      </c>
      <c r="D1068" t="s">
        <v>731</v>
      </c>
    </row>
    <row r="1069" spans="1:4" x14ac:dyDescent="0.45">
      <c r="A1069" t="s">
        <v>1657</v>
      </c>
      <c r="B1069" s="9">
        <v>36117</v>
      </c>
      <c r="C1069">
        <v>10010784865</v>
      </c>
      <c r="D1069" t="s">
        <v>223</v>
      </c>
    </row>
    <row r="1070" spans="1:4" x14ac:dyDescent="0.45">
      <c r="A1070" t="s">
        <v>1658</v>
      </c>
      <c r="B1070" s="9">
        <v>34838</v>
      </c>
      <c r="C1070">
        <v>10015958403</v>
      </c>
      <c r="D1070" t="s">
        <v>118</v>
      </c>
    </row>
    <row r="1071" spans="1:4" x14ac:dyDescent="0.45">
      <c r="A1071" t="s">
        <v>1659</v>
      </c>
      <c r="B1071" s="9">
        <v>34338</v>
      </c>
      <c r="C1071">
        <v>10013501168</v>
      </c>
      <c r="D1071" t="s">
        <v>741</v>
      </c>
    </row>
    <row r="1072" spans="1:4" x14ac:dyDescent="0.45">
      <c r="A1072" t="s">
        <v>1660</v>
      </c>
      <c r="B1072" s="9">
        <v>35839</v>
      </c>
      <c r="C1072">
        <v>10015966079</v>
      </c>
      <c r="D1072" t="s">
        <v>741</v>
      </c>
    </row>
    <row r="1073" spans="1:4" x14ac:dyDescent="0.45">
      <c r="A1073" t="s">
        <v>1322</v>
      </c>
      <c r="C1073">
        <v>10061350662</v>
      </c>
      <c r="D1073" t="s">
        <v>44</v>
      </c>
    </row>
    <row r="1074" spans="1:4" x14ac:dyDescent="0.45">
      <c r="A1074" t="s">
        <v>1661</v>
      </c>
      <c r="B1074" s="9">
        <v>32472</v>
      </c>
      <c r="C1074">
        <v>10007191421</v>
      </c>
      <c r="D1074" t="s">
        <v>254</v>
      </c>
    </row>
    <row r="1075" spans="1:4" x14ac:dyDescent="0.45">
      <c r="A1075" t="s">
        <v>1662</v>
      </c>
      <c r="B1075" s="9">
        <v>35612</v>
      </c>
      <c r="C1075">
        <v>10009670779</v>
      </c>
      <c r="D1075" t="s">
        <v>753</v>
      </c>
    </row>
    <row r="1076" spans="1:4" x14ac:dyDescent="0.45">
      <c r="A1076" t="s">
        <v>1663</v>
      </c>
      <c r="B1076" s="9">
        <v>35245</v>
      </c>
      <c r="C1076">
        <v>10009199220</v>
      </c>
      <c r="D1076" t="s">
        <v>15</v>
      </c>
    </row>
    <row r="1077" spans="1:4" x14ac:dyDescent="0.45">
      <c r="A1077" t="s">
        <v>1664</v>
      </c>
      <c r="B1077" s="9">
        <v>23300</v>
      </c>
      <c r="C1077">
        <v>10004706100</v>
      </c>
      <c r="D1077" t="s">
        <v>56</v>
      </c>
    </row>
    <row r="1078" spans="1:4" x14ac:dyDescent="0.45">
      <c r="A1078" t="s">
        <v>1665</v>
      </c>
      <c r="B1078" s="9">
        <v>24871</v>
      </c>
      <c r="C1078">
        <v>10016266476</v>
      </c>
      <c r="D1078" t="s">
        <v>63</v>
      </c>
    </row>
    <row r="1079" spans="1:4" x14ac:dyDescent="0.45">
      <c r="A1079" t="s">
        <v>1666</v>
      </c>
      <c r="B1079" s="9">
        <v>33822</v>
      </c>
      <c r="C1079">
        <v>10007909423</v>
      </c>
      <c r="D1079" t="s">
        <v>3751</v>
      </c>
    </row>
    <row r="1080" spans="1:4" x14ac:dyDescent="0.45">
      <c r="A1080" t="s">
        <v>1667</v>
      </c>
      <c r="B1080" s="9">
        <v>34862</v>
      </c>
      <c r="C1080">
        <v>10015869483</v>
      </c>
      <c r="D1080" t="s">
        <v>3748</v>
      </c>
    </row>
    <row r="1081" spans="1:4" x14ac:dyDescent="0.45">
      <c r="A1081" t="s">
        <v>543</v>
      </c>
      <c r="B1081" s="9">
        <v>34093</v>
      </c>
      <c r="C1081">
        <v>10007416339</v>
      </c>
      <c r="D1081" t="s">
        <v>156</v>
      </c>
    </row>
    <row r="1082" spans="1:4" x14ac:dyDescent="0.45">
      <c r="A1082" t="s">
        <v>1668</v>
      </c>
      <c r="B1082" s="9">
        <v>34677</v>
      </c>
      <c r="C1082">
        <v>10007793528</v>
      </c>
      <c r="D1082" t="s">
        <v>47</v>
      </c>
    </row>
    <row r="1083" spans="1:4" x14ac:dyDescent="0.45">
      <c r="A1083" t="s">
        <v>533</v>
      </c>
      <c r="B1083" s="9">
        <v>32736</v>
      </c>
      <c r="C1083">
        <v>10006436336</v>
      </c>
      <c r="D1083" t="s">
        <v>47</v>
      </c>
    </row>
    <row r="1084" spans="1:4" x14ac:dyDescent="0.45">
      <c r="A1084" t="s">
        <v>768</v>
      </c>
      <c r="B1084" s="9">
        <v>34015</v>
      </c>
      <c r="C1084">
        <v>10007229716</v>
      </c>
      <c r="D1084" t="s">
        <v>29</v>
      </c>
    </row>
    <row r="1085" spans="1:4" x14ac:dyDescent="0.45">
      <c r="A1085" t="s">
        <v>1669</v>
      </c>
      <c r="C1085">
        <v>10061349753</v>
      </c>
      <c r="D1085" t="s">
        <v>44</v>
      </c>
    </row>
    <row r="1086" spans="1:4" x14ac:dyDescent="0.45">
      <c r="A1086" t="s">
        <v>1670</v>
      </c>
      <c r="B1086" s="9">
        <v>35309</v>
      </c>
      <c r="C1086">
        <v>10009217408</v>
      </c>
      <c r="D1086" t="s">
        <v>254</v>
      </c>
    </row>
    <row r="1087" spans="1:4" x14ac:dyDescent="0.45">
      <c r="A1087" t="s">
        <v>1671</v>
      </c>
      <c r="B1087" s="9">
        <v>35177</v>
      </c>
      <c r="C1087">
        <v>10011032722</v>
      </c>
      <c r="D1087" t="s">
        <v>27</v>
      </c>
    </row>
    <row r="1088" spans="1:4" x14ac:dyDescent="0.45">
      <c r="A1088" t="s">
        <v>1672</v>
      </c>
      <c r="B1088" s="9">
        <v>35320</v>
      </c>
      <c r="C1088">
        <v>10009811734</v>
      </c>
      <c r="D1088" t="s">
        <v>278</v>
      </c>
    </row>
    <row r="1089" spans="1:4" x14ac:dyDescent="0.45">
      <c r="A1089" t="s">
        <v>1883</v>
      </c>
      <c r="B1089" s="9">
        <v>36615</v>
      </c>
      <c r="C1089">
        <v>10047762174</v>
      </c>
      <c r="D1089" t="s">
        <v>49</v>
      </c>
    </row>
    <row r="1090" spans="1:4" x14ac:dyDescent="0.45">
      <c r="A1090" t="s">
        <v>1674</v>
      </c>
      <c r="B1090" s="9">
        <v>34485</v>
      </c>
      <c r="C1090">
        <v>10010738789</v>
      </c>
      <c r="D1090" t="s">
        <v>3752</v>
      </c>
    </row>
    <row r="1091" spans="1:4" x14ac:dyDescent="0.45">
      <c r="A1091" t="s">
        <v>1675</v>
      </c>
      <c r="B1091" s="9">
        <v>35233</v>
      </c>
      <c r="C1091">
        <v>10010651792</v>
      </c>
      <c r="D1091" t="s">
        <v>47</v>
      </c>
    </row>
    <row r="1092" spans="1:4" x14ac:dyDescent="0.45">
      <c r="A1092" t="s">
        <v>1676</v>
      </c>
      <c r="B1092" s="9">
        <v>34919</v>
      </c>
      <c r="C1092">
        <v>10008601557</v>
      </c>
      <c r="D1092" t="s">
        <v>31</v>
      </c>
    </row>
    <row r="1093" spans="1:4" x14ac:dyDescent="0.45">
      <c r="A1093" t="s">
        <v>1677</v>
      </c>
      <c r="B1093" s="9">
        <v>31053</v>
      </c>
      <c r="C1093">
        <v>10045813787</v>
      </c>
      <c r="D1093" t="s">
        <v>3751</v>
      </c>
    </row>
    <row r="1094" spans="1:4" x14ac:dyDescent="0.45">
      <c r="A1094" t="s">
        <v>1678</v>
      </c>
      <c r="B1094" s="9">
        <v>34558</v>
      </c>
      <c r="C1094">
        <v>10010590158</v>
      </c>
      <c r="D1094" t="s">
        <v>156</v>
      </c>
    </row>
    <row r="1095" spans="1:4" x14ac:dyDescent="0.45">
      <c r="A1095" t="s">
        <v>821</v>
      </c>
      <c r="B1095" s="9">
        <v>31695</v>
      </c>
      <c r="C1095">
        <v>10006100472</v>
      </c>
      <c r="D1095" t="s">
        <v>67</v>
      </c>
    </row>
    <row r="1096" spans="1:4" x14ac:dyDescent="0.45">
      <c r="A1096" t="s">
        <v>1679</v>
      </c>
      <c r="B1096" s="9">
        <v>29207</v>
      </c>
      <c r="C1096">
        <v>10003090947</v>
      </c>
      <c r="D1096" t="s">
        <v>220</v>
      </c>
    </row>
    <row r="1097" spans="1:4" x14ac:dyDescent="0.45">
      <c r="A1097" t="s">
        <v>1680</v>
      </c>
      <c r="B1097" s="9">
        <v>33847</v>
      </c>
      <c r="C1097">
        <v>10009001176</v>
      </c>
      <c r="D1097" t="s">
        <v>65</v>
      </c>
    </row>
    <row r="1098" spans="1:4" x14ac:dyDescent="0.45">
      <c r="A1098" t="s">
        <v>1681</v>
      </c>
      <c r="B1098" s="9">
        <v>36238</v>
      </c>
      <c r="C1098">
        <v>10016287593</v>
      </c>
      <c r="D1098" t="s">
        <v>44</v>
      </c>
    </row>
    <row r="1099" spans="1:4" x14ac:dyDescent="0.45">
      <c r="A1099" t="s">
        <v>1682</v>
      </c>
      <c r="B1099" s="9">
        <v>34863</v>
      </c>
      <c r="C1099">
        <v>10009001883</v>
      </c>
      <c r="D1099" t="s">
        <v>19</v>
      </c>
    </row>
    <row r="1100" spans="1:4" x14ac:dyDescent="0.45">
      <c r="A1100" t="s">
        <v>1683</v>
      </c>
      <c r="B1100" s="9">
        <v>34791</v>
      </c>
      <c r="C1100">
        <v>10009710488</v>
      </c>
      <c r="D1100" t="s">
        <v>254</v>
      </c>
    </row>
    <row r="1101" spans="1:4" x14ac:dyDescent="0.45">
      <c r="A1101" t="s">
        <v>1684</v>
      </c>
      <c r="B1101" s="9">
        <v>34953</v>
      </c>
      <c r="C1101">
        <v>10008669558</v>
      </c>
      <c r="D1101" t="s">
        <v>31</v>
      </c>
    </row>
    <row r="1102" spans="1:4" x14ac:dyDescent="0.45">
      <c r="A1102" t="s">
        <v>1685</v>
      </c>
      <c r="B1102" s="9">
        <v>33990</v>
      </c>
      <c r="C1102">
        <v>10061236181</v>
      </c>
      <c r="D1102" t="s">
        <v>3745</v>
      </c>
    </row>
    <row r="1103" spans="1:4" x14ac:dyDescent="0.45">
      <c r="A1103" t="s">
        <v>1686</v>
      </c>
      <c r="B1103" s="9">
        <v>27001</v>
      </c>
      <c r="C1103">
        <v>10003145915</v>
      </c>
      <c r="D1103" t="s">
        <v>61</v>
      </c>
    </row>
    <row r="1104" spans="1:4" x14ac:dyDescent="0.45">
      <c r="A1104" t="s">
        <v>1687</v>
      </c>
      <c r="B1104" s="9">
        <v>34978</v>
      </c>
      <c r="C1104">
        <v>10014555741</v>
      </c>
      <c r="D1104" t="s">
        <v>3762</v>
      </c>
    </row>
    <row r="1105" spans="1:4" x14ac:dyDescent="0.45">
      <c r="A1105" t="s">
        <v>1688</v>
      </c>
      <c r="B1105" s="9">
        <v>33953</v>
      </c>
      <c r="C1105">
        <v>10010755664</v>
      </c>
      <c r="D1105" t="s">
        <v>3763</v>
      </c>
    </row>
    <row r="1106" spans="1:4" x14ac:dyDescent="0.45">
      <c r="A1106" t="s">
        <v>1689</v>
      </c>
      <c r="B1106" s="9">
        <v>34541</v>
      </c>
      <c r="C1106">
        <v>10015966281</v>
      </c>
      <c r="D1106" t="s">
        <v>741</v>
      </c>
    </row>
    <row r="1107" spans="1:4" x14ac:dyDescent="0.45">
      <c r="A1107" t="s">
        <v>1690</v>
      </c>
      <c r="B1107" s="9">
        <v>33720</v>
      </c>
      <c r="C1107">
        <v>10015781880</v>
      </c>
      <c r="D1107" t="s">
        <v>29</v>
      </c>
    </row>
    <row r="1108" spans="1:4" x14ac:dyDescent="0.45">
      <c r="A1108" t="s">
        <v>1160</v>
      </c>
      <c r="C1108">
        <v>10061349955</v>
      </c>
      <c r="D1108" t="s">
        <v>44</v>
      </c>
    </row>
    <row r="1109" spans="1:4" x14ac:dyDescent="0.45">
      <c r="A1109" t="s">
        <v>1691</v>
      </c>
      <c r="B1109" s="9">
        <v>32188</v>
      </c>
      <c r="C1109">
        <v>10010721817</v>
      </c>
      <c r="D1109" t="s">
        <v>254</v>
      </c>
    </row>
    <row r="1110" spans="1:4" x14ac:dyDescent="0.45">
      <c r="A1110" t="s">
        <v>1692</v>
      </c>
      <c r="B1110" s="9">
        <v>35157</v>
      </c>
      <c r="C1110">
        <v>10016303559</v>
      </c>
      <c r="D1110" t="s">
        <v>3752</v>
      </c>
    </row>
    <row r="1111" spans="1:4" x14ac:dyDescent="0.45">
      <c r="A1111" t="s">
        <v>1693</v>
      </c>
      <c r="B1111" s="9">
        <v>34844</v>
      </c>
      <c r="C1111">
        <v>10010126073</v>
      </c>
      <c r="D1111" t="s">
        <v>3751</v>
      </c>
    </row>
    <row r="1112" spans="1:4" x14ac:dyDescent="0.45">
      <c r="A1112" t="s">
        <v>1694</v>
      </c>
      <c r="B1112" s="9">
        <v>35507</v>
      </c>
      <c r="C1112">
        <v>10009728575</v>
      </c>
      <c r="D1112" t="s">
        <v>3745</v>
      </c>
    </row>
    <row r="1113" spans="1:4" x14ac:dyDescent="0.45">
      <c r="A1113" t="s">
        <v>1695</v>
      </c>
      <c r="B1113" s="9">
        <v>35773</v>
      </c>
      <c r="C1113">
        <v>10010798306</v>
      </c>
      <c r="D1113" t="s">
        <v>156</v>
      </c>
    </row>
    <row r="1114" spans="1:4" x14ac:dyDescent="0.45">
      <c r="A1114" t="s">
        <v>1696</v>
      </c>
      <c r="B1114" s="9">
        <v>35389</v>
      </c>
      <c r="C1114">
        <v>10009733831</v>
      </c>
      <c r="D1114" t="s">
        <v>47</v>
      </c>
    </row>
    <row r="1115" spans="1:4" x14ac:dyDescent="0.45">
      <c r="A1115" t="s">
        <v>1697</v>
      </c>
      <c r="B1115" s="9">
        <v>33983</v>
      </c>
      <c r="C1115">
        <v>10009051393</v>
      </c>
      <c r="D1115" t="s">
        <v>118</v>
      </c>
    </row>
    <row r="1116" spans="1:4" x14ac:dyDescent="0.45">
      <c r="A1116" t="s">
        <v>1698</v>
      </c>
      <c r="B1116" s="9">
        <v>35439</v>
      </c>
      <c r="C1116">
        <v>10015191291</v>
      </c>
      <c r="D1116" t="s">
        <v>156</v>
      </c>
    </row>
    <row r="1117" spans="1:4" x14ac:dyDescent="0.45">
      <c r="A1117" t="s">
        <v>1699</v>
      </c>
      <c r="B1117" s="9">
        <v>34517</v>
      </c>
      <c r="C1117">
        <v>10008996328</v>
      </c>
      <c r="D1117" t="s">
        <v>29</v>
      </c>
    </row>
    <row r="1118" spans="1:4" x14ac:dyDescent="0.45">
      <c r="A1118" t="s">
        <v>1700</v>
      </c>
      <c r="C1118">
        <v>10061350763</v>
      </c>
      <c r="D1118" t="s">
        <v>44</v>
      </c>
    </row>
    <row r="1119" spans="1:4" x14ac:dyDescent="0.45">
      <c r="A1119" t="s">
        <v>1701</v>
      </c>
      <c r="B1119" s="9">
        <v>34502</v>
      </c>
      <c r="C1119">
        <v>10014669414</v>
      </c>
      <c r="D1119" t="s">
        <v>254</v>
      </c>
    </row>
    <row r="1120" spans="1:4" x14ac:dyDescent="0.45">
      <c r="A1120" t="s">
        <v>1702</v>
      </c>
      <c r="B1120" s="9">
        <v>36061</v>
      </c>
      <c r="C1120">
        <v>10010853472</v>
      </c>
      <c r="D1120" t="s">
        <v>118</v>
      </c>
    </row>
    <row r="1121" spans="1:4" x14ac:dyDescent="0.45">
      <c r="A1121" t="s">
        <v>608</v>
      </c>
      <c r="B1121" s="9">
        <v>33426</v>
      </c>
      <c r="C1121">
        <v>10006602246</v>
      </c>
      <c r="D1121" t="s">
        <v>49</v>
      </c>
    </row>
    <row r="1122" spans="1:4" x14ac:dyDescent="0.45">
      <c r="A1122" t="s">
        <v>1704</v>
      </c>
      <c r="B1122" s="9">
        <v>35175</v>
      </c>
      <c r="C1122">
        <v>10016302044</v>
      </c>
      <c r="D1122" t="s">
        <v>3752</v>
      </c>
    </row>
    <row r="1123" spans="1:4" x14ac:dyDescent="0.45">
      <c r="A1123" t="s">
        <v>1705</v>
      </c>
      <c r="B1123" s="9">
        <v>31066</v>
      </c>
      <c r="C1123">
        <v>10010737173</v>
      </c>
      <c r="D1123" t="s">
        <v>56</v>
      </c>
    </row>
    <row r="1124" spans="1:4" x14ac:dyDescent="0.45">
      <c r="A1124" t="s">
        <v>1706</v>
      </c>
      <c r="B1124" s="9">
        <v>35721</v>
      </c>
      <c r="C1124">
        <v>10010671903</v>
      </c>
      <c r="D1124" t="s">
        <v>3751</v>
      </c>
    </row>
    <row r="1125" spans="1:4" x14ac:dyDescent="0.45">
      <c r="A1125" t="s">
        <v>1707</v>
      </c>
      <c r="B1125" s="9">
        <v>29006</v>
      </c>
      <c r="C1125">
        <v>10004742270</v>
      </c>
      <c r="D1125" t="s">
        <v>67</v>
      </c>
    </row>
    <row r="1126" spans="1:4" x14ac:dyDescent="0.45">
      <c r="A1126" t="s">
        <v>1708</v>
      </c>
      <c r="B1126" s="9">
        <v>35181</v>
      </c>
      <c r="C1126">
        <v>10009506586</v>
      </c>
      <c r="D1126" t="s">
        <v>3745</v>
      </c>
    </row>
    <row r="1127" spans="1:4" x14ac:dyDescent="0.45">
      <c r="A1127" t="s">
        <v>1709</v>
      </c>
      <c r="B1127" s="9">
        <v>32907</v>
      </c>
      <c r="C1127">
        <v>10016022259</v>
      </c>
      <c r="D1127" t="s">
        <v>156</v>
      </c>
    </row>
    <row r="1128" spans="1:4" x14ac:dyDescent="0.45">
      <c r="A1128" t="s">
        <v>1710</v>
      </c>
      <c r="B1128" s="9">
        <v>36007</v>
      </c>
      <c r="C1128">
        <v>10010794464</v>
      </c>
      <c r="D1128" t="s">
        <v>36</v>
      </c>
    </row>
    <row r="1129" spans="1:4" x14ac:dyDescent="0.45">
      <c r="A1129" t="s">
        <v>832</v>
      </c>
      <c r="B1129" s="9">
        <v>38055</v>
      </c>
      <c r="C1129">
        <v>10047309712</v>
      </c>
      <c r="D1129" t="s">
        <v>49</v>
      </c>
    </row>
    <row r="1130" spans="1:4" x14ac:dyDescent="0.45">
      <c r="A1130" t="s">
        <v>1712</v>
      </c>
      <c r="B1130" s="9">
        <v>35794</v>
      </c>
      <c r="C1130">
        <v>10014515830</v>
      </c>
      <c r="D1130" t="s">
        <v>67</v>
      </c>
    </row>
    <row r="1131" spans="1:4" x14ac:dyDescent="0.45">
      <c r="A1131" t="s">
        <v>1713</v>
      </c>
      <c r="B1131" s="9">
        <v>34416</v>
      </c>
      <c r="C1131">
        <v>10009237515</v>
      </c>
      <c r="D1131" t="s">
        <v>3745</v>
      </c>
    </row>
    <row r="1132" spans="1:4" x14ac:dyDescent="0.45">
      <c r="A1132" t="s">
        <v>1714</v>
      </c>
      <c r="B1132" s="9">
        <v>34892</v>
      </c>
      <c r="C1132">
        <v>10009353511</v>
      </c>
      <c r="D1132" t="s">
        <v>47</v>
      </c>
    </row>
    <row r="1133" spans="1:4" x14ac:dyDescent="0.45">
      <c r="A1133" t="s">
        <v>1715</v>
      </c>
      <c r="B1133" s="9">
        <v>32515</v>
      </c>
      <c r="C1133">
        <v>10010599555</v>
      </c>
      <c r="D1133" t="s">
        <v>21</v>
      </c>
    </row>
    <row r="1134" spans="1:4" x14ac:dyDescent="0.45">
      <c r="A1134" t="s">
        <v>1716</v>
      </c>
      <c r="B1134" s="9">
        <v>31129</v>
      </c>
      <c r="C1134">
        <v>10023545722</v>
      </c>
      <c r="D1134" t="s">
        <v>254</v>
      </c>
    </row>
    <row r="1135" spans="1:4" x14ac:dyDescent="0.45">
      <c r="A1135" t="s">
        <v>1717</v>
      </c>
      <c r="B1135" s="9">
        <v>31797</v>
      </c>
      <c r="C1135">
        <v>10016235457</v>
      </c>
      <c r="D1135" t="s">
        <v>56</v>
      </c>
    </row>
    <row r="1136" spans="1:4" x14ac:dyDescent="0.45">
      <c r="A1136" t="s">
        <v>1718</v>
      </c>
      <c r="B1136" s="9">
        <v>35139</v>
      </c>
      <c r="C1136">
        <v>10009509620</v>
      </c>
      <c r="D1136" t="s">
        <v>67</v>
      </c>
    </row>
    <row r="1137" spans="1:4" x14ac:dyDescent="0.45">
      <c r="A1137" t="s">
        <v>1719</v>
      </c>
      <c r="B1137" s="9">
        <v>34518</v>
      </c>
      <c r="C1137">
        <v>10009237111</v>
      </c>
      <c r="D1137" t="s">
        <v>3745</v>
      </c>
    </row>
    <row r="1138" spans="1:4" x14ac:dyDescent="0.45">
      <c r="A1138" t="s">
        <v>1720</v>
      </c>
      <c r="B1138" s="9">
        <v>27877</v>
      </c>
      <c r="C1138">
        <v>10010662708</v>
      </c>
      <c r="D1138" t="s">
        <v>67</v>
      </c>
    </row>
    <row r="1139" spans="1:4" x14ac:dyDescent="0.45">
      <c r="A1139" t="s">
        <v>48</v>
      </c>
      <c r="B1139" s="9">
        <v>36924</v>
      </c>
      <c r="C1139">
        <v>10047201594</v>
      </c>
      <c r="D1139" t="s">
        <v>49</v>
      </c>
    </row>
    <row r="1140" spans="1:4" x14ac:dyDescent="0.45">
      <c r="A1140" t="s">
        <v>856</v>
      </c>
      <c r="B1140" s="9">
        <v>35192</v>
      </c>
      <c r="C1140">
        <v>10010700700</v>
      </c>
      <c r="D1140" t="s">
        <v>47</v>
      </c>
    </row>
    <row r="1141" spans="1:4" x14ac:dyDescent="0.45">
      <c r="A1141" t="s">
        <v>1310</v>
      </c>
      <c r="B1141" s="9">
        <v>35968</v>
      </c>
      <c r="C1141">
        <v>10010167503</v>
      </c>
      <c r="D1141" t="s">
        <v>49</v>
      </c>
    </row>
    <row r="1142" spans="1:4" x14ac:dyDescent="0.45">
      <c r="A1142" t="s">
        <v>1723</v>
      </c>
      <c r="B1142" s="9">
        <v>35456</v>
      </c>
      <c r="C1142">
        <v>10016205852</v>
      </c>
      <c r="D1142" t="s">
        <v>3745</v>
      </c>
    </row>
    <row r="1143" spans="1:4" x14ac:dyDescent="0.45">
      <c r="A1143" t="s">
        <v>1724</v>
      </c>
      <c r="B1143" s="9">
        <v>35708</v>
      </c>
      <c r="C1143">
        <v>10010186495</v>
      </c>
      <c r="D1143" t="s">
        <v>3745</v>
      </c>
    </row>
    <row r="1144" spans="1:4" x14ac:dyDescent="0.45">
      <c r="A1144" t="s">
        <v>1725</v>
      </c>
      <c r="B1144" s="9">
        <v>35600</v>
      </c>
      <c r="C1144">
        <v>10010859738</v>
      </c>
      <c r="D1144" t="s">
        <v>47</v>
      </c>
    </row>
    <row r="1145" spans="1:4" x14ac:dyDescent="0.45">
      <c r="A1145" t="s">
        <v>656</v>
      </c>
      <c r="B1145" s="9">
        <v>35968</v>
      </c>
      <c r="C1145">
        <v>10010167402</v>
      </c>
      <c r="D1145" t="s">
        <v>49</v>
      </c>
    </row>
    <row r="1146" spans="1:4" x14ac:dyDescent="0.45">
      <c r="A1146" t="s">
        <v>1727</v>
      </c>
      <c r="B1146" s="9">
        <v>30515</v>
      </c>
      <c r="C1146">
        <v>10016200293</v>
      </c>
      <c r="D1146" t="s">
        <v>3745</v>
      </c>
    </row>
    <row r="1147" spans="1:4" x14ac:dyDescent="0.45">
      <c r="A1147" t="s">
        <v>748</v>
      </c>
      <c r="B1147" s="9">
        <v>32910</v>
      </c>
      <c r="C1147">
        <v>10061393708</v>
      </c>
      <c r="D1147" t="s">
        <v>118</v>
      </c>
    </row>
    <row r="1148" spans="1:4" x14ac:dyDescent="0.45">
      <c r="A1148" t="s">
        <v>1728</v>
      </c>
      <c r="B1148" s="9">
        <v>35677</v>
      </c>
      <c r="C1148">
        <v>10010922786</v>
      </c>
      <c r="D1148" t="s">
        <v>25</v>
      </c>
    </row>
    <row r="1149" spans="1:4" x14ac:dyDescent="0.45">
      <c r="A1149" t="s">
        <v>1729</v>
      </c>
      <c r="B1149" s="9">
        <v>34933</v>
      </c>
      <c r="C1149">
        <v>10016205953</v>
      </c>
      <c r="D1149" t="s">
        <v>3745</v>
      </c>
    </row>
    <row r="1150" spans="1:4" x14ac:dyDescent="0.45">
      <c r="A1150" t="s">
        <v>1730</v>
      </c>
      <c r="B1150" s="9">
        <v>35521</v>
      </c>
      <c r="C1150">
        <v>10010853371</v>
      </c>
      <c r="D1150" t="s">
        <v>118</v>
      </c>
    </row>
    <row r="1151" spans="1:4" x14ac:dyDescent="0.45">
      <c r="A1151" t="s">
        <v>1731</v>
      </c>
      <c r="B1151" s="9">
        <v>35510</v>
      </c>
      <c r="C1151">
        <v>10010923190</v>
      </c>
      <c r="D1151" t="s">
        <v>25</v>
      </c>
    </row>
    <row r="1152" spans="1:4" x14ac:dyDescent="0.45">
      <c r="A1152" t="s">
        <v>1732</v>
      </c>
      <c r="B1152" s="9">
        <v>31879</v>
      </c>
      <c r="C1152">
        <v>10016200495</v>
      </c>
      <c r="D1152" t="s">
        <v>3745</v>
      </c>
    </row>
    <row r="1153" spans="1:4" x14ac:dyDescent="0.45">
      <c r="A1153" t="s">
        <v>1733</v>
      </c>
      <c r="B1153" s="9">
        <v>35556</v>
      </c>
      <c r="C1153">
        <v>10015914044</v>
      </c>
      <c r="D1153" t="s">
        <v>118</v>
      </c>
    </row>
    <row r="1154" spans="1:4" x14ac:dyDescent="0.45">
      <c r="A1154" t="s">
        <v>1734</v>
      </c>
      <c r="B1154" s="9">
        <v>34302</v>
      </c>
      <c r="C1154">
        <v>10009205179</v>
      </c>
      <c r="D1154" t="s">
        <v>38</v>
      </c>
    </row>
    <row r="1155" spans="1:4" x14ac:dyDescent="0.45">
      <c r="A1155" t="s">
        <v>1495</v>
      </c>
      <c r="B1155" s="9">
        <v>35771</v>
      </c>
      <c r="C1155">
        <v>10014659714</v>
      </c>
      <c r="D1155" t="s">
        <v>38</v>
      </c>
    </row>
    <row r="1156" spans="1:4" x14ac:dyDescent="0.45">
      <c r="A1156" t="s">
        <v>1735</v>
      </c>
      <c r="B1156" s="9">
        <v>35248</v>
      </c>
      <c r="C1156">
        <v>10015340532</v>
      </c>
      <c r="D1156" t="s">
        <v>38</v>
      </c>
    </row>
    <row r="1157" spans="1:4" x14ac:dyDescent="0.45">
      <c r="A1157" t="s">
        <v>1673</v>
      </c>
      <c r="B1157" s="9">
        <v>36091</v>
      </c>
      <c r="C1157">
        <v>10010777791</v>
      </c>
      <c r="D1157" t="s">
        <v>49</v>
      </c>
    </row>
    <row r="1158" spans="1:4" x14ac:dyDescent="0.45">
      <c r="A1158" t="s">
        <v>736</v>
      </c>
      <c r="B1158" s="9">
        <v>32560</v>
      </c>
      <c r="C1158">
        <v>10005504530</v>
      </c>
      <c r="D1158" t="s">
        <v>27</v>
      </c>
    </row>
    <row r="1159" spans="1:4" x14ac:dyDescent="0.45">
      <c r="A1159" t="s">
        <v>750</v>
      </c>
      <c r="B1159" s="9">
        <v>33196</v>
      </c>
      <c r="C1159">
        <v>10005427839</v>
      </c>
      <c r="D1159" t="s">
        <v>25</v>
      </c>
    </row>
    <row r="1160" spans="1:4" x14ac:dyDescent="0.45">
      <c r="A1160" t="s">
        <v>770</v>
      </c>
      <c r="B1160" s="9">
        <v>33733</v>
      </c>
      <c r="C1160">
        <v>10007297515</v>
      </c>
      <c r="D1160" t="s">
        <v>19</v>
      </c>
    </row>
    <row r="1161" spans="1:4" x14ac:dyDescent="0.45">
      <c r="A1161" t="s">
        <v>749</v>
      </c>
      <c r="B1161" s="9">
        <v>29372</v>
      </c>
      <c r="C1161">
        <v>10007832025</v>
      </c>
      <c r="D1161" t="s">
        <v>40</v>
      </c>
    </row>
    <row r="1162" spans="1:4" x14ac:dyDescent="0.45">
      <c r="A1162" t="s">
        <v>745</v>
      </c>
      <c r="B1162" s="9">
        <v>33476</v>
      </c>
      <c r="C1162">
        <v>10006464325</v>
      </c>
      <c r="D1162" t="s">
        <v>17</v>
      </c>
    </row>
    <row r="1163" spans="1:4" x14ac:dyDescent="0.45">
      <c r="A1163" t="s">
        <v>761</v>
      </c>
      <c r="B1163" s="9">
        <v>30766</v>
      </c>
      <c r="C1163">
        <v>10006183227</v>
      </c>
      <c r="D1163" t="s">
        <v>29</v>
      </c>
    </row>
    <row r="1164" spans="1:4" x14ac:dyDescent="0.45">
      <c r="A1164" t="s">
        <v>1736</v>
      </c>
      <c r="B1164" s="9">
        <v>34943</v>
      </c>
      <c r="C1164">
        <v>10009073120</v>
      </c>
      <c r="D1164" t="s">
        <v>25</v>
      </c>
    </row>
    <row r="1165" spans="1:4" x14ac:dyDescent="0.45">
      <c r="A1165" t="s">
        <v>1737</v>
      </c>
      <c r="B1165" s="9">
        <v>31940</v>
      </c>
      <c r="C1165">
        <v>10009008553</v>
      </c>
      <c r="D1165" t="s">
        <v>36</v>
      </c>
    </row>
    <row r="1166" spans="1:4" x14ac:dyDescent="0.45">
      <c r="A1166" t="s">
        <v>1738</v>
      </c>
      <c r="B1166" s="9">
        <v>31611</v>
      </c>
      <c r="C1166">
        <v>10007858394</v>
      </c>
      <c r="D1166" t="s">
        <v>744</v>
      </c>
    </row>
    <row r="1167" spans="1:4" x14ac:dyDescent="0.45">
      <c r="A1167" t="s">
        <v>1739</v>
      </c>
      <c r="B1167" s="9">
        <v>33469</v>
      </c>
      <c r="C1167">
        <v>10006463214</v>
      </c>
      <c r="D1167" t="s">
        <v>118</v>
      </c>
    </row>
    <row r="1168" spans="1:4" x14ac:dyDescent="0.45">
      <c r="A1168" t="s">
        <v>746</v>
      </c>
      <c r="B1168" s="9">
        <v>31803</v>
      </c>
      <c r="C1168">
        <v>10010584094</v>
      </c>
      <c r="D1168" t="s">
        <v>40</v>
      </c>
    </row>
    <row r="1169" spans="1:4" x14ac:dyDescent="0.45">
      <c r="A1169" t="s">
        <v>1740</v>
      </c>
      <c r="B1169" s="9">
        <v>32079</v>
      </c>
      <c r="C1169">
        <v>10045840665</v>
      </c>
      <c r="D1169" t="s">
        <v>3751</v>
      </c>
    </row>
    <row r="1170" spans="1:4" x14ac:dyDescent="0.45">
      <c r="A1170" t="s">
        <v>1741</v>
      </c>
      <c r="B1170" s="9">
        <v>34508</v>
      </c>
      <c r="C1170">
        <v>10008938027</v>
      </c>
      <c r="D1170" t="s">
        <v>731</v>
      </c>
    </row>
    <row r="1171" spans="1:4" x14ac:dyDescent="0.45">
      <c r="A1171" t="s">
        <v>777</v>
      </c>
      <c r="B1171" s="9">
        <v>33455</v>
      </c>
      <c r="C1171">
        <v>10006478873</v>
      </c>
      <c r="D1171" t="s">
        <v>753</v>
      </c>
    </row>
    <row r="1172" spans="1:4" x14ac:dyDescent="0.45">
      <c r="A1172" t="s">
        <v>1742</v>
      </c>
      <c r="B1172" s="9">
        <v>31079</v>
      </c>
      <c r="C1172">
        <v>10008928428</v>
      </c>
      <c r="D1172" t="s">
        <v>67</v>
      </c>
    </row>
    <row r="1173" spans="1:4" x14ac:dyDescent="0.45">
      <c r="A1173" t="s">
        <v>1743</v>
      </c>
      <c r="B1173" s="9">
        <v>34247</v>
      </c>
      <c r="C1173">
        <v>10007890326</v>
      </c>
      <c r="D1173" t="s">
        <v>89</v>
      </c>
    </row>
    <row r="1174" spans="1:4" x14ac:dyDescent="0.45">
      <c r="A1174" t="s">
        <v>1744</v>
      </c>
      <c r="B1174" s="9">
        <v>35189</v>
      </c>
      <c r="C1174">
        <v>10009050989</v>
      </c>
      <c r="D1174" t="s">
        <v>172</v>
      </c>
    </row>
    <row r="1175" spans="1:4" x14ac:dyDescent="0.45">
      <c r="A1175" t="s">
        <v>1745</v>
      </c>
      <c r="B1175" s="9">
        <v>35488</v>
      </c>
      <c r="C1175">
        <v>10011172562</v>
      </c>
      <c r="D1175" t="s">
        <v>235</v>
      </c>
    </row>
    <row r="1176" spans="1:4" x14ac:dyDescent="0.45">
      <c r="A1176" t="s">
        <v>1746</v>
      </c>
      <c r="B1176" s="9">
        <v>35930</v>
      </c>
      <c r="C1176">
        <v>10011159024</v>
      </c>
      <c r="D1176" t="s">
        <v>235</v>
      </c>
    </row>
    <row r="1177" spans="1:4" x14ac:dyDescent="0.45">
      <c r="A1177" t="s">
        <v>1747</v>
      </c>
      <c r="B1177" s="9">
        <v>33730</v>
      </c>
      <c r="C1177">
        <v>10007056732</v>
      </c>
      <c r="D1177" t="s">
        <v>36</v>
      </c>
    </row>
    <row r="1178" spans="1:4" x14ac:dyDescent="0.45">
      <c r="A1178" t="s">
        <v>1748</v>
      </c>
      <c r="B1178" s="9">
        <v>33733</v>
      </c>
      <c r="C1178">
        <v>10007057035</v>
      </c>
      <c r="D1178" t="s">
        <v>36</v>
      </c>
    </row>
    <row r="1179" spans="1:4" x14ac:dyDescent="0.45">
      <c r="A1179" t="s">
        <v>1749</v>
      </c>
      <c r="B1179" s="9">
        <v>34904</v>
      </c>
      <c r="C1179">
        <v>10009032094</v>
      </c>
      <c r="D1179" t="s">
        <v>3751</v>
      </c>
    </row>
    <row r="1180" spans="1:4" x14ac:dyDescent="0.45">
      <c r="A1180" t="s">
        <v>1750</v>
      </c>
      <c r="B1180" s="9">
        <v>34428</v>
      </c>
      <c r="C1180">
        <v>10011172360</v>
      </c>
      <c r="D1180" t="s">
        <v>3756</v>
      </c>
    </row>
    <row r="1181" spans="1:4" x14ac:dyDescent="0.45">
      <c r="A1181" t="s">
        <v>1751</v>
      </c>
      <c r="B1181" s="9">
        <v>33543</v>
      </c>
      <c r="C1181">
        <v>10006899007</v>
      </c>
      <c r="D1181" t="s">
        <v>27</v>
      </c>
    </row>
    <row r="1182" spans="1:4" x14ac:dyDescent="0.45">
      <c r="A1182" t="s">
        <v>1752</v>
      </c>
      <c r="B1182" s="9">
        <v>31791</v>
      </c>
      <c r="C1182">
        <v>10009261460</v>
      </c>
      <c r="D1182" t="s">
        <v>67</v>
      </c>
    </row>
    <row r="1183" spans="1:4" x14ac:dyDescent="0.45">
      <c r="A1183" t="s">
        <v>1753</v>
      </c>
      <c r="B1183" s="9">
        <v>24733</v>
      </c>
      <c r="C1183">
        <v>10009261258</v>
      </c>
      <c r="D1183" t="s">
        <v>67</v>
      </c>
    </row>
    <row r="1184" spans="1:4" x14ac:dyDescent="0.45">
      <c r="A1184" t="s">
        <v>1754</v>
      </c>
      <c r="B1184" s="9">
        <v>32306</v>
      </c>
      <c r="C1184">
        <v>10007387441</v>
      </c>
      <c r="D1184" t="s">
        <v>145</v>
      </c>
    </row>
    <row r="1185" spans="1:4" x14ac:dyDescent="0.45">
      <c r="A1185" t="s">
        <v>1755</v>
      </c>
      <c r="B1185" s="9">
        <v>35321</v>
      </c>
      <c r="C1185">
        <v>10009914289</v>
      </c>
      <c r="D1185" t="s">
        <v>158</v>
      </c>
    </row>
    <row r="1186" spans="1:4" x14ac:dyDescent="0.45">
      <c r="A1186" t="s">
        <v>1756</v>
      </c>
      <c r="B1186" s="9">
        <v>35580</v>
      </c>
      <c r="C1186">
        <v>10009997347</v>
      </c>
      <c r="D1186" t="s">
        <v>61</v>
      </c>
    </row>
    <row r="1187" spans="1:4" x14ac:dyDescent="0.45">
      <c r="A1187" t="s">
        <v>1757</v>
      </c>
      <c r="B1187" s="9">
        <v>23494</v>
      </c>
      <c r="C1187">
        <v>10010195993</v>
      </c>
      <c r="D1187" t="s">
        <v>142</v>
      </c>
    </row>
    <row r="1188" spans="1:4" x14ac:dyDescent="0.45">
      <c r="A1188" t="s">
        <v>1758</v>
      </c>
      <c r="B1188" s="9">
        <v>35474</v>
      </c>
      <c r="C1188">
        <v>10009730292</v>
      </c>
      <c r="D1188" t="s">
        <v>67</v>
      </c>
    </row>
    <row r="1189" spans="1:4" x14ac:dyDescent="0.45">
      <c r="A1189" t="s">
        <v>1759</v>
      </c>
      <c r="B1189" s="9">
        <v>34838</v>
      </c>
      <c r="C1189">
        <v>10009016334</v>
      </c>
      <c r="D1189" t="s">
        <v>158</v>
      </c>
    </row>
    <row r="1190" spans="1:4" x14ac:dyDescent="0.45">
      <c r="A1190" t="s">
        <v>1760</v>
      </c>
      <c r="B1190" s="9">
        <v>34950</v>
      </c>
      <c r="C1190">
        <v>10009513963</v>
      </c>
      <c r="D1190" t="s">
        <v>156</v>
      </c>
    </row>
    <row r="1191" spans="1:4" x14ac:dyDescent="0.45">
      <c r="A1191" t="s">
        <v>1761</v>
      </c>
      <c r="B1191" s="9">
        <v>34787</v>
      </c>
      <c r="C1191">
        <v>10061277712</v>
      </c>
      <c r="D1191" t="s">
        <v>278</v>
      </c>
    </row>
    <row r="1192" spans="1:4" x14ac:dyDescent="0.45">
      <c r="A1192" t="s">
        <v>1762</v>
      </c>
      <c r="B1192" s="9">
        <v>31475</v>
      </c>
      <c r="C1192">
        <v>10003102364</v>
      </c>
      <c r="D1192" t="s">
        <v>53</v>
      </c>
    </row>
    <row r="1193" spans="1:4" x14ac:dyDescent="0.45">
      <c r="A1193" t="s">
        <v>792</v>
      </c>
      <c r="B1193" s="9">
        <v>33844</v>
      </c>
      <c r="C1193">
        <v>10007509396</v>
      </c>
      <c r="D1193" t="s">
        <v>44</v>
      </c>
    </row>
    <row r="1194" spans="1:4" x14ac:dyDescent="0.45">
      <c r="A1194" t="s">
        <v>1763</v>
      </c>
      <c r="B1194" s="9">
        <v>32385</v>
      </c>
      <c r="C1194">
        <v>10006326606</v>
      </c>
      <c r="D1194" t="s">
        <v>3751</v>
      </c>
    </row>
    <row r="1195" spans="1:4" x14ac:dyDescent="0.45">
      <c r="A1195" t="s">
        <v>1764</v>
      </c>
      <c r="B1195" s="9">
        <v>34881</v>
      </c>
      <c r="C1195">
        <v>10009015728</v>
      </c>
      <c r="D1195" t="s">
        <v>158</v>
      </c>
    </row>
    <row r="1196" spans="1:4" x14ac:dyDescent="0.45">
      <c r="A1196" t="s">
        <v>1765</v>
      </c>
      <c r="B1196" s="9">
        <v>35083</v>
      </c>
      <c r="C1196">
        <v>10009515579</v>
      </c>
      <c r="D1196" t="s">
        <v>813</v>
      </c>
    </row>
    <row r="1197" spans="1:4" x14ac:dyDescent="0.45">
      <c r="A1197" t="s">
        <v>1766</v>
      </c>
      <c r="B1197" s="9">
        <v>34704</v>
      </c>
      <c r="C1197">
        <v>10009045535</v>
      </c>
      <c r="D1197" t="s">
        <v>118</v>
      </c>
    </row>
    <row r="1198" spans="1:4" x14ac:dyDescent="0.45">
      <c r="A1198" t="s">
        <v>1767</v>
      </c>
      <c r="B1198" s="9">
        <v>30339</v>
      </c>
      <c r="C1198">
        <v>10010615319</v>
      </c>
      <c r="D1198" t="s">
        <v>36</v>
      </c>
    </row>
    <row r="1199" spans="1:4" x14ac:dyDescent="0.45">
      <c r="A1199" t="s">
        <v>1768</v>
      </c>
      <c r="B1199" s="9">
        <v>34902</v>
      </c>
      <c r="C1199">
        <v>10011078390</v>
      </c>
      <c r="D1199" t="s">
        <v>25</v>
      </c>
    </row>
    <row r="1200" spans="1:4" x14ac:dyDescent="0.45">
      <c r="A1200" t="s">
        <v>214</v>
      </c>
      <c r="B1200" s="9">
        <v>34692</v>
      </c>
      <c r="C1200">
        <v>10007895881</v>
      </c>
      <c r="D1200" t="s">
        <v>67</v>
      </c>
    </row>
    <row r="1201" spans="1:4" x14ac:dyDescent="0.45">
      <c r="A1201" t="s">
        <v>282</v>
      </c>
      <c r="B1201" s="9">
        <v>33634</v>
      </c>
      <c r="C1201">
        <v>10006645995</v>
      </c>
      <c r="D1201" t="s">
        <v>31</v>
      </c>
    </row>
    <row r="1202" spans="1:4" x14ac:dyDescent="0.45">
      <c r="A1202" t="s">
        <v>1769</v>
      </c>
      <c r="B1202" s="9">
        <v>35088</v>
      </c>
      <c r="C1202">
        <v>10009179012</v>
      </c>
      <c r="D1202" t="s">
        <v>223</v>
      </c>
    </row>
    <row r="1203" spans="1:4" x14ac:dyDescent="0.45">
      <c r="A1203" t="s">
        <v>808</v>
      </c>
      <c r="B1203" s="9">
        <v>32853</v>
      </c>
      <c r="C1203">
        <v>10003046588</v>
      </c>
      <c r="D1203" t="s">
        <v>156</v>
      </c>
    </row>
    <row r="1204" spans="1:4" x14ac:dyDescent="0.45">
      <c r="A1204" t="s">
        <v>1770</v>
      </c>
      <c r="B1204" s="9">
        <v>35596</v>
      </c>
      <c r="C1204">
        <v>10010772135</v>
      </c>
      <c r="D1204" t="s">
        <v>3747</v>
      </c>
    </row>
    <row r="1205" spans="1:4" x14ac:dyDescent="0.45">
      <c r="A1205" t="s">
        <v>1771</v>
      </c>
      <c r="B1205" s="9">
        <v>33275</v>
      </c>
      <c r="C1205">
        <v>10010936429</v>
      </c>
      <c r="D1205" t="s">
        <v>243</v>
      </c>
    </row>
    <row r="1206" spans="1:4" x14ac:dyDescent="0.45">
      <c r="A1206" t="s">
        <v>1772</v>
      </c>
      <c r="B1206" s="9">
        <v>32409</v>
      </c>
      <c r="C1206">
        <v>10004702662</v>
      </c>
      <c r="D1206" t="s">
        <v>25</v>
      </c>
    </row>
    <row r="1207" spans="1:4" x14ac:dyDescent="0.45">
      <c r="A1207" t="s">
        <v>1773</v>
      </c>
      <c r="B1207" s="9">
        <v>34317</v>
      </c>
      <c r="C1207">
        <v>10007947213</v>
      </c>
      <c r="D1207" t="s">
        <v>38</v>
      </c>
    </row>
    <row r="1208" spans="1:4" x14ac:dyDescent="0.45">
      <c r="A1208" t="s">
        <v>1774</v>
      </c>
      <c r="B1208" s="9">
        <v>35305</v>
      </c>
      <c r="C1208">
        <v>10009049070</v>
      </c>
      <c r="D1208" t="s">
        <v>172</v>
      </c>
    </row>
    <row r="1209" spans="1:4" x14ac:dyDescent="0.45">
      <c r="A1209" t="s">
        <v>1775</v>
      </c>
      <c r="B1209" s="9">
        <v>35210</v>
      </c>
      <c r="C1209">
        <v>10008870834</v>
      </c>
      <c r="D1209" t="s">
        <v>91</v>
      </c>
    </row>
    <row r="1210" spans="1:4" x14ac:dyDescent="0.45">
      <c r="A1210" t="s">
        <v>1776</v>
      </c>
      <c r="B1210" s="9">
        <v>33802</v>
      </c>
      <c r="C1210">
        <v>10010739702</v>
      </c>
      <c r="D1210" t="s">
        <v>247</v>
      </c>
    </row>
    <row r="1211" spans="1:4" x14ac:dyDescent="0.45">
      <c r="A1211" t="s">
        <v>1777</v>
      </c>
      <c r="B1211" s="9">
        <v>35546</v>
      </c>
      <c r="C1211">
        <v>10009988758</v>
      </c>
      <c r="D1211" t="s">
        <v>813</v>
      </c>
    </row>
    <row r="1212" spans="1:4" x14ac:dyDescent="0.45">
      <c r="A1212" t="s">
        <v>818</v>
      </c>
      <c r="B1212" s="9">
        <v>30153</v>
      </c>
      <c r="C1212">
        <v>10007003885</v>
      </c>
      <c r="D1212" t="s">
        <v>254</v>
      </c>
    </row>
    <row r="1213" spans="1:4" x14ac:dyDescent="0.45">
      <c r="A1213" t="s">
        <v>1778</v>
      </c>
      <c r="B1213" s="9">
        <v>31496</v>
      </c>
      <c r="C1213">
        <v>10009076857</v>
      </c>
      <c r="D1213" t="s">
        <v>3745</v>
      </c>
    </row>
    <row r="1214" spans="1:4" x14ac:dyDescent="0.45">
      <c r="A1214" t="s">
        <v>1779</v>
      </c>
      <c r="B1214" s="9">
        <v>32518</v>
      </c>
      <c r="C1214">
        <v>10006424515</v>
      </c>
      <c r="D1214" t="s">
        <v>142</v>
      </c>
    </row>
    <row r="1215" spans="1:4" x14ac:dyDescent="0.45">
      <c r="A1215" t="s">
        <v>1780</v>
      </c>
      <c r="B1215" s="9">
        <v>33970</v>
      </c>
      <c r="C1215">
        <v>10007193239</v>
      </c>
      <c r="D1215" t="s">
        <v>91</v>
      </c>
    </row>
    <row r="1216" spans="1:4" x14ac:dyDescent="0.45">
      <c r="A1216" t="s">
        <v>1781</v>
      </c>
      <c r="B1216" s="9">
        <v>34484</v>
      </c>
      <c r="C1216">
        <v>10007078455</v>
      </c>
      <c r="D1216" t="s">
        <v>51</v>
      </c>
    </row>
    <row r="1217" spans="1:4" x14ac:dyDescent="0.45">
      <c r="A1217" t="s">
        <v>1782</v>
      </c>
      <c r="B1217" s="9">
        <v>33619</v>
      </c>
      <c r="C1217">
        <v>10008989355</v>
      </c>
      <c r="D1217" t="s">
        <v>741</v>
      </c>
    </row>
    <row r="1218" spans="1:4" x14ac:dyDescent="0.45">
      <c r="A1218" t="s">
        <v>1783</v>
      </c>
      <c r="B1218" s="9">
        <v>33590</v>
      </c>
      <c r="C1218">
        <v>10009528313</v>
      </c>
      <c r="D1218" t="s">
        <v>220</v>
      </c>
    </row>
    <row r="1219" spans="1:4" x14ac:dyDescent="0.45">
      <c r="A1219" t="s">
        <v>1784</v>
      </c>
      <c r="B1219" s="9">
        <v>34400</v>
      </c>
      <c r="C1219">
        <v>10007930237</v>
      </c>
      <c r="D1219" t="s">
        <v>247</v>
      </c>
    </row>
    <row r="1220" spans="1:4" x14ac:dyDescent="0.45">
      <c r="A1220" t="s">
        <v>1785</v>
      </c>
      <c r="B1220" s="9">
        <v>33802</v>
      </c>
      <c r="C1220">
        <v>10007122713</v>
      </c>
      <c r="D1220" t="s">
        <v>813</v>
      </c>
    </row>
    <row r="1221" spans="1:4" x14ac:dyDescent="0.45">
      <c r="A1221" t="s">
        <v>1786</v>
      </c>
      <c r="B1221" s="9">
        <v>29985</v>
      </c>
      <c r="C1221">
        <v>10009702509</v>
      </c>
      <c r="D1221" t="s">
        <v>254</v>
      </c>
    </row>
    <row r="1222" spans="1:4" x14ac:dyDescent="0.45">
      <c r="A1222" t="s">
        <v>348</v>
      </c>
      <c r="B1222" s="9">
        <v>34035</v>
      </c>
      <c r="C1222">
        <v>10008999055</v>
      </c>
      <c r="D1222" t="s">
        <v>65</v>
      </c>
    </row>
    <row r="1223" spans="1:4" x14ac:dyDescent="0.45">
      <c r="A1223" t="s">
        <v>1787</v>
      </c>
      <c r="B1223" s="9">
        <v>31492</v>
      </c>
      <c r="C1223">
        <v>10006140484</v>
      </c>
      <c r="D1223" t="s">
        <v>3745</v>
      </c>
    </row>
    <row r="1224" spans="1:4" x14ac:dyDescent="0.45">
      <c r="A1224" t="s">
        <v>325</v>
      </c>
      <c r="B1224" s="9">
        <v>33798</v>
      </c>
      <c r="C1224">
        <v>10006324279</v>
      </c>
      <c r="D1224" t="s">
        <v>238</v>
      </c>
    </row>
    <row r="1225" spans="1:4" x14ac:dyDescent="0.45">
      <c r="A1225" t="s">
        <v>3161</v>
      </c>
      <c r="B1225" s="9">
        <v>32774</v>
      </c>
      <c r="C1225">
        <v>10009849120</v>
      </c>
      <c r="D1225" t="s">
        <v>49</v>
      </c>
    </row>
    <row r="1226" spans="1:4" x14ac:dyDescent="0.45">
      <c r="A1226" t="s">
        <v>1789</v>
      </c>
      <c r="B1226" s="9">
        <v>34160</v>
      </c>
      <c r="C1226">
        <v>10009136067</v>
      </c>
      <c r="D1226" t="s">
        <v>36</v>
      </c>
    </row>
    <row r="1227" spans="1:4" x14ac:dyDescent="0.45">
      <c r="A1227" t="s">
        <v>1790</v>
      </c>
      <c r="B1227" s="9">
        <v>35516</v>
      </c>
      <c r="C1227">
        <v>10010096266</v>
      </c>
      <c r="D1227" t="s">
        <v>3760</v>
      </c>
    </row>
    <row r="1228" spans="1:4" x14ac:dyDescent="0.45">
      <c r="A1228" t="s">
        <v>1791</v>
      </c>
      <c r="B1228" s="9">
        <v>33730</v>
      </c>
      <c r="C1228">
        <v>10010938146</v>
      </c>
      <c r="D1228" t="s">
        <v>247</v>
      </c>
    </row>
    <row r="1229" spans="1:4" x14ac:dyDescent="0.45">
      <c r="A1229" t="s">
        <v>1792</v>
      </c>
      <c r="B1229" s="9">
        <v>34924</v>
      </c>
      <c r="C1229">
        <v>10009863668</v>
      </c>
      <c r="D1229" t="s">
        <v>56</v>
      </c>
    </row>
    <row r="1230" spans="1:4" x14ac:dyDescent="0.45">
      <c r="A1230" t="s">
        <v>1793</v>
      </c>
      <c r="B1230" s="9">
        <v>34956</v>
      </c>
      <c r="C1230">
        <v>10008601254</v>
      </c>
      <c r="D1230" t="s">
        <v>813</v>
      </c>
    </row>
    <row r="1231" spans="1:4" x14ac:dyDescent="0.45">
      <c r="A1231" t="s">
        <v>1794</v>
      </c>
      <c r="B1231" s="9">
        <v>34514</v>
      </c>
      <c r="C1231">
        <v>10008937017</v>
      </c>
      <c r="D1231" t="s">
        <v>44</v>
      </c>
    </row>
    <row r="1232" spans="1:4" x14ac:dyDescent="0.45">
      <c r="A1232" t="s">
        <v>1795</v>
      </c>
      <c r="B1232" s="9">
        <v>33250</v>
      </c>
      <c r="C1232">
        <v>10007477872</v>
      </c>
      <c r="D1232" t="s">
        <v>753</v>
      </c>
    </row>
    <row r="1233" spans="1:4" x14ac:dyDescent="0.45">
      <c r="A1233" t="s">
        <v>1796</v>
      </c>
      <c r="B1233" s="9">
        <v>34967</v>
      </c>
      <c r="C1233">
        <v>10009088779</v>
      </c>
      <c r="D1233" t="s">
        <v>67</v>
      </c>
    </row>
    <row r="1234" spans="1:4" x14ac:dyDescent="0.45">
      <c r="A1234" t="s">
        <v>340</v>
      </c>
      <c r="B1234" s="9">
        <v>34846</v>
      </c>
      <c r="C1234">
        <v>10008689059</v>
      </c>
      <c r="D1234" t="s">
        <v>65</v>
      </c>
    </row>
    <row r="1235" spans="1:4" x14ac:dyDescent="0.45">
      <c r="A1235" t="s">
        <v>1797</v>
      </c>
      <c r="B1235" s="9">
        <v>34101</v>
      </c>
      <c r="C1235">
        <v>10009238020</v>
      </c>
      <c r="D1235" t="s">
        <v>3745</v>
      </c>
    </row>
    <row r="1236" spans="1:4" x14ac:dyDescent="0.45">
      <c r="A1236" t="s">
        <v>1798</v>
      </c>
      <c r="B1236" s="9">
        <v>34937</v>
      </c>
      <c r="C1236">
        <v>10061306711</v>
      </c>
      <c r="D1236" t="s">
        <v>3748</v>
      </c>
    </row>
    <row r="1237" spans="1:4" x14ac:dyDescent="0.45">
      <c r="A1237" t="s">
        <v>1799</v>
      </c>
      <c r="B1237" s="9">
        <v>34716</v>
      </c>
      <c r="C1237">
        <v>10009231451</v>
      </c>
      <c r="D1237" t="s">
        <v>15</v>
      </c>
    </row>
    <row r="1238" spans="1:4" x14ac:dyDescent="0.45">
      <c r="A1238" t="s">
        <v>1800</v>
      </c>
      <c r="B1238" s="9">
        <v>27810</v>
      </c>
      <c r="C1238">
        <v>10010100512</v>
      </c>
      <c r="D1238" t="s">
        <v>3751</v>
      </c>
    </row>
    <row r="1239" spans="1:4" x14ac:dyDescent="0.45">
      <c r="A1239" t="s">
        <v>1801</v>
      </c>
      <c r="B1239" s="9">
        <v>35679</v>
      </c>
      <c r="C1239">
        <v>10009683816</v>
      </c>
      <c r="D1239" t="s">
        <v>172</v>
      </c>
    </row>
    <row r="1240" spans="1:4" x14ac:dyDescent="0.45">
      <c r="A1240" t="s">
        <v>1802</v>
      </c>
      <c r="B1240" s="9">
        <v>35124</v>
      </c>
      <c r="C1240">
        <v>10010929153</v>
      </c>
      <c r="D1240" t="s">
        <v>44</v>
      </c>
    </row>
    <row r="1241" spans="1:4" x14ac:dyDescent="0.45">
      <c r="A1241" t="s">
        <v>1803</v>
      </c>
      <c r="B1241" s="9">
        <v>31535</v>
      </c>
      <c r="C1241">
        <v>10007201929</v>
      </c>
      <c r="D1241" t="s">
        <v>254</v>
      </c>
    </row>
    <row r="1242" spans="1:4" x14ac:dyDescent="0.45">
      <c r="A1242" t="s">
        <v>473</v>
      </c>
      <c r="B1242" s="9">
        <v>34294</v>
      </c>
      <c r="C1242">
        <v>10006278510</v>
      </c>
      <c r="D1242" t="s">
        <v>65</v>
      </c>
    </row>
    <row r="1243" spans="1:4" x14ac:dyDescent="0.45">
      <c r="A1243" t="s">
        <v>1804</v>
      </c>
      <c r="B1243" s="9">
        <v>34969</v>
      </c>
      <c r="C1243">
        <v>10010883885</v>
      </c>
      <c r="D1243" t="s">
        <v>3748</v>
      </c>
    </row>
    <row r="1244" spans="1:4" x14ac:dyDescent="0.45">
      <c r="A1244" t="s">
        <v>1805</v>
      </c>
      <c r="B1244" s="9">
        <v>28999</v>
      </c>
      <c r="C1244">
        <v>10002468026</v>
      </c>
      <c r="D1244" t="s">
        <v>29</v>
      </c>
    </row>
    <row r="1245" spans="1:4" x14ac:dyDescent="0.45">
      <c r="A1245" t="s">
        <v>1806</v>
      </c>
      <c r="B1245" s="9">
        <v>32632</v>
      </c>
      <c r="C1245">
        <v>10010869741</v>
      </c>
      <c r="D1245" t="s">
        <v>19</v>
      </c>
    </row>
    <row r="1246" spans="1:4" x14ac:dyDescent="0.45">
      <c r="A1246" t="s">
        <v>1807</v>
      </c>
      <c r="B1246" s="9">
        <v>28066</v>
      </c>
      <c r="C1246">
        <v>10010589956</v>
      </c>
      <c r="D1246" t="s">
        <v>56</v>
      </c>
    </row>
    <row r="1247" spans="1:4" x14ac:dyDescent="0.45">
      <c r="A1247" t="s">
        <v>1808</v>
      </c>
      <c r="B1247" s="9">
        <v>34561</v>
      </c>
      <c r="C1247">
        <v>10010738486</v>
      </c>
      <c r="D1247" t="s">
        <v>3752</v>
      </c>
    </row>
    <row r="1248" spans="1:4" x14ac:dyDescent="0.45">
      <c r="A1248" t="s">
        <v>1809</v>
      </c>
      <c r="B1248" s="9">
        <v>33327</v>
      </c>
      <c r="C1248">
        <v>10010680286</v>
      </c>
      <c r="D1248" t="s">
        <v>254</v>
      </c>
    </row>
    <row r="1249" spans="1:4" x14ac:dyDescent="0.45">
      <c r="A1249" t="s">
        <v>1810</v>
      </c>
      <c r="B1249" s="9">
        <v>33401</v>
      </c>
      <c r="C1249">
        <v>10009077463</v>
      </c>
      <c r="D1249" t="s">
        <v>3745</v>
      </c>
    </row>
    <row r="1250" spans="1:4" x14ac:dyDescent="0.45">
      <c r="A1250" t="s">
        <v>1811</v>
      </c>
      <c r="B1250" s="9">
        <v>35015</v>
      </c>
      <c r="C1250">
        <v>10010109303</v>
      </c>
      <c r="D1250" t="s">
        <v>3748</v>
      </c>
    </row>
    <row r="1251" spans="1:4" x14ac:dyDescent="0.45">
      <c r="A1251" t="s">
        <v>1812</v>
      </c>
      <c r="B1251" s="9">
        <v>34046</v>
      </c>
      <c r="C1251">
        <v>10007891033</v>
      </c>
      <c r="D1251" t="s">
        <v>47</v>
      </c>
    </row>
    <row r="1252" spans="1:4" x14ac:dyDescent="0.45">
      <c r="A1252" t="s">
        <v>1813</v>
      </c>
      <c r="B1252" s="9">
        <v>35530</v>
      </c>
      <c r="C1252">
        <v>10010830537</v>
      </c>
      <c r="D1252" t="s">
        <v>21</v>
      </c>
    </row>
    <row r="1253" spans="1:4" x14ac:dyDescent="0.45">
      <c r="A1253" t="s">
        <v>1814</v>
      </c>
      <c r="B1253" s="9">
        <v>30831</v>
      </c>
      <c r="C1253">
        <v>10007831621</v>
      </c>
      <c r="D1253" t="s">
        <v>40</v>
      </c>
    </row>
    <row r="1254" spans="1:4" x14ac:dyDescent="0.45">
      <c r="A1254" t="s">
        <v>1815</v>
      </c>
      <c r="B1254" s="9">
        <v>28462</v>
      </c>
      <c r="C1254">
        <v>10009157891</v>
      </c>
      <c r="D1254" t="s">
        <v>142</v>
      </c>
    </row>
    <row r="1255" spans="1:4" x14ac:dyDescent="0.45">
      <c r="A1255" t="s">
        <v>437</v>
      </c>
      <c r="B1255" s="9">
        <v>33355</v>
      </c>
      <c r="C1255">
        <v>10004742876</v>
      </c>
      <c r="D1255" t="s">
        <v>67</v>
      </c>
    </row>
    <row r="1256" spans="1:4" x14ac:dyDescent="0.45">
      <c r="A1256" t="s">
        <v>1816</v>
      </c>
      <c r="B1256" s="9">
        <v>35421</v>
      </c>
      <c r="C1256">
        <v>10009151427</v>
      </c>
      <c r="D1256" t="s">
        <v>158</v>
      </c>
    </row>
    <row r="1257" spans="1:4" x14ac:dyDescent="0.45">
      <c r="A1257" t="s">
        <v>1817</v>
      </c>
      <c r="B1257" s="9">
        <v>31227</v>
      </c>
      <c r="C1257">
        <v>10010917837</v>
      </c>
      <c r="D1257" t="s">
        <v>67</v>
      </c>
    </row>
    <row r="1258" spans="1:4" x14ac:dyDescent="0.45">
      <c r="A1258" t="s">
        <v>1818</v>
      </c>
      <c r="B1258" s="9">
        <v>34557</v>
      </c>
      <c r="C1258">
        <v>10009015021</v>
      </c>
      <c r="D1258" t="s">
        <v>278</v>
      </c>
    </row>
    <row r="1259" spans="1:4" x14ac:dyDescent="0.45">
      <c r="A1259" t="s">
        <v>1819</v>
      </c>
      <c r="B1259" s="9">
        <v>35715</v>
      </c>
      <c r="C1259">
        <v>10010938247</v>
      </c>
      <c r="D1259" t="s">
        <v>247</v>
      </c>
    </row>
    <row r="1260" spans="1:4" x14ac:dyDescent="0.45">
      <c r="A1260" t="s">
        <v>1820</v>
      </c>
      <c r="B1260" s="9">
        <v>35635</v>
      </c>
      <c r="C1260">
        <v>10009673510</v>
      </c>
      <c r="D1260" t="s">
        <v>172</v>
      </c>
    </row>
    <row r="1261" spans="1:4" x14ac:dyDescent="0.45">
      <c r="A1261" t="s">
        <v>1821</v>
      </c>
      <c r="B1261" s="9">
        <v>23719</v>
      </c>
      <c r="C1261">
        <v>10009301270</v>
      </c>
      <c r="D1261" t="s">
        <v>61</v>
      </c>
    </row>
    <row r="1262" spans="1:4" x14ac:dyDescent="0.45">
      <c r="A1262" t="s">
        <v>1822</v>
      </c>
      <c r="B1262" s="9">
        <v>31819</v>
      </c>
      <c r="C1262">
        <v>10010936934</v>
      </c>
      <c r="D1262" t="s">
        <v>56</v>
      </c>
    </row>
    <row r="1263" spans="1:4" x14ac:dyDescent="0.45">
      <c r="A1263" t="s">
        <v>1823</v>
      </c>
      <c r="B1263" s="9">
        <v>33760</v>
      </c>
      <c r="C1263">
        <v>10008918930</v>
      </c>
      <c r="D1263" t="s">
        <v>813</v>
      </c>
    </row>
    <row r="1264" spans="1:4" x14ac:dyDescent="0.45">
      <c r="A1264" t="s">
        <v>1824</v>
      </c>
      <c r="B1264" s="9">
        <v>35061</v>
      </c>
      <c r="C1264">
        <v>10009056043</v>
      </c>
      <c r="D1264" t="s">
        <v>753</v>
      </c>
    </row>
    <row r="1265" spans="1:4" x14ac:dyDescent="0.45">
      <c r="A1265" t="s">
        <v>1825</v>
      </c>
      <c r="B1265" s="9">
        <v>35497</v>
      </c>
      <c r="C1265">
        <v>10010856708</v>
      </c>
      <c r="D1265" t="s">
        <v>254</v>
      </c>
    </row>
    <row r="1266" spans="1:4" x14ac:dyDescent="0.45">
      <c r="A1266" t="s">
        <v>1826</v>
      </c>
      <c r="B1266" s="9">
        <v>33480</v>
      </c>
      <c r="C1266">
        <v>10010093842</v>
      </c>
      <c r="D1266" t="s">
        <v>3748</v>
      </c>
    </row>
    <row r="1267" spans="1:4" x14ac:dyDescent="0.45">
      <c r="A1267" t="s">
        <v>1827</v>
      </c>
      <c r="B1267" s="9">
        <v>35404</v>
      </c>
      <c r="C1267">
        <v>10061283469</v>
      </c>
      <c r="D1267" t="s">
        <v>21</v>
      </c>
    </row>
    <row r="1268" spans="1:4" x14ac:dyDescent="0.45">
      <c r="A1268" t="s">
        <v>1828</v>
      </c>
      <c r="B1268" s="9">
        <v>29783</v>
      </c>
      <c r="C1268">
        <v>10010823564</v>
      </c>
      <c r="D1268" t="s">
        <v>142</v>
      </c>
    </row>
    <row r="1269" spans="1:4" x14ac:dyDescent="0.45">
      <c r="A1269" t="s">
        <v>1829</v>
      </c>
      <c r="B1269" s="9">
        <v>28624</v>
      </c>
      <c r="C1269">
        <v>10009321074</v>
      </c>
      <c r="D1269" t="s">
        <v>27</v>
      </c>
    </row>
    <row r="1270" spans="1:4" x14ac:dyDescent="0.45">
      <c r="A1270" t="s">
        <v>1830</v>
      </c>
      <c r="B1270" s="9">
        <v>34720</v>
      </c>
      <c r="C1270">
        <v>10009118889</v>
      </c>
      <c r="D1270" t="s">
        <v>36</v>
      </c>
    </row>
    <row r="1271" spans="1:4" x14ac:dyDescent="0.45">
      <c r="A1271" t="s">
        <v>1831</v>
      </c>
      <c r="B1271" s="9">
        <v>34696</v>
      </c>
      <c r="C1271">
        <v>10008973894</v>
      </c>
      <c r="D1271" t="s">
        <v>25</v>
      </c>
    </row>
    <row r="1272" spans="1:4" x14ac:dyDescent="0.45">
      <c r="A1272" t="s">
        <v>1832</v>
      </c>
      <c r="B1272" s="9">
        <v>34770</v>
      </c>
      <c r="C1272">
        <v>10008689362</v>
      </c>
      <c r="D1272" t="s">
        <v>53</v>
      </c>
    </row>
    <row r="1273" spans="1:4" x14ac:dyDescent="0.45">
      <c r="A1273" t="s">
        <v>1833</v>
      </c>
      <c r="B1273" s="9">
        <v>34991</v>
      </c>
      <c r="C1273">
        <v>10010169018</v>
      </c>
      <c r="D1273" t="s">
        <v>295</v>
      </c>
    </row>
    <row r="1274" spans="1:4" x14ac:dyDescent="0.45">
      <c r="A1274" t="s">
        <v>764</v>
      </c>
      <c r="B1274" s="9">
        <v>35274</v>
      </c>
      <c r="C1274">
        <v>10008965915</v>
      </c>
      <c r="D1274" t="s">
        <v>15</v>
      </c>
    </row>
    <row r="1275" spans="1:4" x14ac:dyDescent="0.45">
      <c r="A1275" t="s">
        <v>1834</v>
      </c>
      <c r="B1275" s="9">
        <v>35353</v>
      </c>
      <c r="C1275">
        <v>10010915009</v>
      </c>
      <c r="D1275" t="s">
        <v>156</v>
      </c>
    </row>
    <row r="1276" spans="1:4" x14ac:dyDescent="0.45">
      <c r="A1276" t="s">
        <v>1835</v>
      </c>
      <c r="B1276" s="9">
        <v>34841</v>
      </c>
      <c r="C1276">
        <v>10009149407</v>
      </c>
      <c r="D1276" t="s">
        <v>156</v>
      </c>
    </row>
    <row r="1277" spans="1:4" x14ac:dyDescent="0.45">
      <c r="A1277" t="s">
        <v>1836</v>
      </c>
      <c r="B1277" s="9">
        <v>31869</v>
      </c>
      <c r="C1277">
        <v>10009874277</v>
      </c>
      <c r="D1277" t="s">
        <v>731</v>
      </c>
    </row>
    <row r="1278" spans="1:4" x14ac:dyDescent="0.45">
      <c r="A1278" t="s">
        <v>1837</v>
      </c>
      <c r="B1278" s="9">
        <v>35444</v>
      </c>
      <c r="C1278">
        <v>10010871357</v>
      </c>
      <c r="D1278" t="s">
        <v>156</v>
      </c>
    </row>
    <row r="1279" spans="1:4" x14ac:dyDescent="0.45">
      <c r="A1279" t="s">
        <v>1838</v>
      </c>
      <c r="B1279" s="9">
        <v>34050</v>
      </c>
      <c r="C1279">
        <v>10007831722</v>
      </c>
      <c r="D1279" t="s">
        <v>156</v>
      </c>
    </row>
    <row r="1280" spans="1:4" x14ac:dyDescent="0.45">
      <c r="A1280" t="s">
        <v>1839</v>
      </c>
      <c r="B1280" s="9">
        <v>34138</v>
      </c>
      <c r="C1280">
        <v>10008937219</v>
      </c>
      <c r="D1280" t="s">
        <v>63</v>
      </c>
    </row>
    <row r="1281" spans="1:4" x14ac:dyDescent="0.45">
      <c r="A1281" t="s">
        <v>1840</v>
      </c>
      <c r="B1281" s="9">
        <v>35269</v>
      </c>
      <c r="C1281">
        <v>10010928850</v>
      </c>
      <c r="D1281" t="s">
        <v>156</v>
      </c>
    </row>
    <row r="1282" spans="1:4" x14ac:dyDescent="0.45">
      <c r="A1282" t="s">
        <v>1841</v>
      </c>
      <c r="B1282" s="9">
        <v>35787</v>
      </c>
      <c r="C1282">
        <v>10010820433</v>
      </c>
      <c r="D1282" t="s">
        <v>731</v>
      </c>
    </row>
    <row r="1283" spans="1:4" x14ac:dyDescent="0.45">
      <c r="A1283" t="s">
        <v>1842</v>
      </c>
      <c r="B1283" s="9">
        <v>35664</v>
      </c>
      <c r="C1283">
        <v>10009546501</v>
      </c>
      <c r="D1283" t="s">
        <v>278</v>
      </c>
    </row>
    <row r="1284" spans="1:4" x14ac:dyDescent="0.45">
      <c r="A1284" t="s">
        <v>1843</v>
      </c>
      <c r="B1284" s="9">
        <v>34865</v>
      </c>
      <c r="C1284">
        <v>10009310263</v>
      </c>
      <c r="D1284" t="s">
        <v>247</v>
      </c>
    </row>
    <row r="1285" spans="1:4" x14ac:dyDescent="0.45">
      <c r="A1285" t="s">
        <v>1844</v>
      </c>
      <c r="B1285" s="9">
        <v>35681</v>
      </c>
      <c r="C1285">
        <v>10009683513</v>
      </c>
      <c r="D1285" t="s">
        <v>172</v>
      </c>
    </row>
    <row r="1286" spans="1:4" x14ac:dyDescent="0.45">
      <c r="A1286" t="s">
        <v>1845</v>
      </c>
      <c r="B1286" s="9">
        <v>34674</v>
      </c>
      <c r="C1286">
        <v>10009326027</v>
      </c>
      <c r="D1286" t="s">
        <v>813</v>
      </c>
    </row>
    <row r="1287" spans="1:4" x14ac:dyDescent="0.45">
      <c r="A1287" t="s">
        <v>1846</v>
      </c>
      <c r="B1287" s="9">
        <v>34821</v>
      </c>
      <c r="C1287">
        <v>10009323805</v>
      </c>
      <c r="D1287" t="s">
        <v>753</v>
      </c>
    </row>
    <row r="1288" spans="1:4" x14ac:dyDescent="0.45">
      <c r="A1288" t="s">
        <v>2543</v>
      </c>
      <c r="B1288" s="9">
        <v>38026</v>
      </c>
      <c r="C1288">
        <v>10113783913</v>
      </c>
      <c r="D1288" t="s">
        <v>49</v>
      </c>
    </row>
    <row r="1289" spans="1:4" x14ac:dyDescent="0.45">
      <c r="A1289" t="s">
        <v>1848</v>
      </c>
      <c r="B1289" s="9">
        <v>26595</v>
      </c>
      <c r="C1289">
        <v>10010926931</v>
      </c>
      <c r="D1289" t="s">
        <v>56</v>
      </c>
    </row>
    <row r="1290" spans="1:4" x14ac:dyDescent="0.45">
      <c r="A1290" t="s">
        <v>1849</v>
      </c>
      <c r="B1290" s="9">
        <v>35323</v>
      </c>
      <c r="C1290">
        <v>10009055033</v>
      </c>
      <c r="D1290" t="s">
        <v>753</v>
      </c>
    </row>
    <row r="1291" spans="1:4" x14ac:dyDescent="0.45">
      <c r="A1291" t="s">
        <v>1721</v>
      </c>
      <c r="B1291" s="9">
        <v>32286</v>
      </c>
      <c r="C1291">
        <v>10009490725</v>
      </c>
      <c r="D1291" t="s">
        <v>49</v>
      </c>
    </row>
    <row r="1292" spans="1:4" x14ac:dyDescent="0.45">
      <c r="A1292" t="s">
        <v>1851</v>
      </c>
      <c r="B1292" s="9">
        <v>35147</v>
      </c>
      <c r="C1292">
        <v>10009867510</v>
      </c>
      <c r="D1292" t="s">
        <v>47</v>
      </c>
    </row>
    <row r="1293" spans="1:4" x14ac:dyDescent="0.45">
      <c r="A1293" t="s">
        <v>1852</v>
      </c>
      <c r="B1293" s="9">
        <v>35608</v>
      </c>
      <c r="C1293">
        <v>10010653412</v>
      </c>
      <c r="D1293" t="s">
        <v>278</v>
      </c>
    </row>
    <row r="1294" spans="1:4" x14ac:dyDescent="0.45">
      <c r="A1294" t="s">
        <v>1853</v>
      </c>
      <c r="B1294" s="9">
        <v>34816</v>
      </c>
      <c r="C1294">
        <v>10009726656</v>
      </c>
      <c r="D1294" t="s">
        <v>56</v>
      </c>
    </row>
    <row r="1295" spans="1:4" x14ac:dyDescent="0.45">
      <c r="A1295" t="s">
        <v>1854</v>
      </c>
      <c r="B1295" s="9">
        <v>35781</v>
      </c>
      <c r="C1295">
        <v>10009730595</v>
      </c>
      <c r="D1295" t="s">
        <v>813</v>
      </c>
    </row>
    <row r="1296" spans="1:4" x14ac:dyDescent="0.45">
      <c r="A1296" t="s">
        <v>1855</v>
      </c>
      <c r="B1296" s="9">
        <v>34649</v>
      </c>
      <c r="C1296">
        <v>10009053720</v>
      </c>
      <c r="D1296" t="s">
        <v>753</v>
      </c>
    </row>
    <row r="1297" spans="1:4" x14ac:dyDescent="0.45">
      <c r="A1297" t="s">
        <v>1856</v>
      </c>
      <c r="B1297" s="9">
        <v>34777</v>
      </c>
      <c r="C1297">
        <v>10010641587</v>
      </c>
      <c r="D1297" t="s">
        <v>47</v>
      </c>
    </row>
    <row r="1298" spans="1:4" x14ac:dyDescent="0.45">
      <c r="A1298" t="s">
        <v>1857</v>
      </c>
      <c r="B1298" s="9">
        <v>35673</v>
      </c>
      <c r="C1298">
        <v>10009546602</v>
      </c>
      <c r="D1298" t="s">
        <v>278</v>
      </c>
    </row>
    <row r="1299" spans="1:4" x14ac:dyDescent="0.45">
      <c r="A1299" t="s">
        <v>1858</v>
      </c>
      <c r="B1299" s="9">
        <v>34366</v>
      </c>
      <c r="C1299">
        <v>10061473025</v>
      </c>
      <c r="D1299" t="s">
        <v>172</v>
      </c>
    </row>
    <row r="1300" spans="1:4" x14ac:dyDescent="0.45">
      <c r="A1300" t="s">
        <v>1859</v>
      </c>
      <c r="B1300" s="9">
        <v>34069</v>
      </c>
      <c r="C1300">
        <v>10009066753</v>
      </c>
      <c r="D1300" t="s">
        <v>47</v>
      </c>
    </row>
    <row r="1301" spans="1:4" x14ac:dyDescent="0.45">
      <c r="A1301" t="s">
        <v>1860</v>
      </c>
      <c r="B1301" s="9">
        <v>34825</v>
      </c>
      <c r="C1301">
        <v>10010599656</v>
      </c>
      <c r="D1301" t="s">
        <v>21</v>
      </c>
    </row>
    <row r="1302" spans="1:4" x14ac:dyDescent="0.45">
      <c r="A1302" t="s">
        <v>1861</v>
      </c>
      <c r="B1302" s="9">
        <v>34999</v>
      </c>
      <c r="C1302">
        <v>10010591572</v>
      </c>
      <c r="D1302" t="s">
        <v>56</v>
      </c>
    </row>
    <row r="1303" spans="1:4" x14ac:dyDescent="0.45">
      <c r="A1303" t="s">
        <v>1862</v>
      </c>
      <c r="B1303" s="9">
        <v>35590</v>
      </c>
      <c r="C1303">
        <v>10009965318</v>
      </c>
      <c r="D1303" t="s">
        <v>813</v>
      </c>
    </row>
    <row r="1304" spans="1:4" x14ac:dyDescent="0.45">
      <c r="A1304" t="s">
        <v>1863</v>
      </c>
      <c r="B1304" s="9">
        <v>34679</v>
      </c>
      <c r="C1304">
        <v>10009016940</v>
      </c>
      <c r="D1304" t="s">
        <v>3745</v>
      </c>
    </row>
    <row r="1305" spans="1:4" x14ac:dyDescent="0.45">
      <c r="A1305" t="s">
        <v>1864</v>
      </c>
      <c r="B1305" s="9">
        <v>35441</v>
      </c>
      <c r="C1305">
        <v>10010839025</v>
      </c>
      <c r="D1305" t="s">
        <v>21</v>
      </c>
    </row>
    <row r="1306" spans="1:4" x14ac:dyDescent="0.45">
      <c r="A1306" t="s">
        <v>1865</v>
      </c>
      <c r="B1306" s="9">
        <v>35112</v>
      </c>
      <c r="C1306">
        <v>10009506182</v>
      </c>
      <c r="D1306" t="s">
        <v>3745</v>
      </c>
    </row>
    <row r="1307" spans="1:4" x14ac:dyDescent="0.45">
      <c r="A1307" t="s">
        <v>1866</v>
      </c>
      <c r="B1307" s="9">
        <v>35179</v>
      </c>
      <c r="C1307">
        <v>10010662102</v>
      </c>
      <c r="D1307" t="s">
        <v>21</v>
      </c>
    </row>
    <row r="1308" spans="1:4" x14ac:dyDescent="0.45">
      <c r="A1308" t="s">
        <v>1867</v>
      </c>
      <c r="B1308" s="9">
        <v>32373</v>
      </c>
      <c r="C1308">
        <v>10009237212</v>
      </c>
      <c r="D1308" t="s">
        <v>3745</v>
      </c>
    </row>
    <row r="1309" spans="1:4" x14ac:dyDescent="0.45">
      <c r="A1309" t="s">
        <v>1868</v>
      </c>
      <c r="B1309" s="9">
        <v>35749</v>
      </c>
      <c r="C1309">
        <v>10010839126</v>
      </c>
      <c r="D1309" t="s">
        <v>21</v>
      </c>
    </row>
    <row r="1310" spans="1:4" x14ac:dyDescent="0.45">
      <c r="A1310" t="s">
        <v>705</v>
      </c>
      <c r="B1310" s="9">
        <v>28850</v>
      </c>
      <c r="C1310">
        <v>10011076269</v>
      </c>
      <c r="D1310" t="s">
        <v>36</v>
      </c>
    </row>
    <row r="1311" spans="1:4" x14ac:dyDescent="0.45">
      <c r="A1311" t="s">
        <v>1869</v>
      </c>
      <c r="B1311" s="9">
        <v>35680</v>
      </c>
      <c r="C1311">
        <v>10009965419</v>
      </c>
      <c r="D1311" t="s">
        <v>813</v>
      </c>
    </row>
    <row r="1312" spans="1:4" x14ac:dyDescent="0.45">
      <c r="A1312" t="s">
        <v>1870</v>
      </c>
      <c r="B1312" s="9">
        <v>30528</v>
      </c>
      <c r="C1312">
        <v>10010921372</v>
      </c>
      <c r="D1312" t="s">
        <v>67</v>
      </c>
    </row>
    <row r="1313" spans="1:4" x14ac:dyDescent="0.45">
      <c r="A1313" t="s">
        <v>1871</v>
      </c>
      <c r="B1313" s="9">
        <v>34054</v>
      </c>
      <c r="C1313">
        <v>10010679882</v>
      </c>
      <c r="D1313" t="s">
        <v>3745</v>
      </c>
    </row>
    <row r="1314" spans="1:4" x14ac:dyDescent="0.45">
      <c r="A1314" t="s">
        <v>1872</v>
      </c>
      <c r="B1314" s="9">
        <v>35081</v>
      </c>
      <c r="C1314">
        <v>10009867611</v>
      </c>
      <c r="D1314" t="s">
        <v>21</v>
      </c>
    </row>
    <row r="1315" spans="1:4" x14ac:dyDescent="0.45">
      <c r="A1315" t="s">
        <v>1873</v>
      </c>
      <c r="B1315" s="9">
        <v>28385</v>
      </c>
      <c r="C1315">
        <v>10010926123</v>
      </c>
      <c r="D1315" t="s">
        <v>67</v>
      </c>
    </row>
    <row r="1316" spans="1:4" x14ac:dyDescent="0.45">
      <c r="A1316" t="s">
        <v>1874</v>
      </c>
      <c r="B1316" s="9">
        <v>34171</v>
      </c>
      <c r="C1316">
        <v>10009076251</v>
      </c>
      <c r="D1316" t="s">
        <v>3745</v>
      </c>
    </row>
    <row r="1317" spans="1:4" x14ac:dyDescent="0.45">
      <c r="A1317" t="s">
        <v>1875</v>
      </c>
      <c r="B1317" s="9">
        <v>34246</v>
      </c>
      <c r="C1317">
        <v>10010675438</v>
      </c>
      <c r="D1317" t="s">
        <v>3745</v>
      </c>
    </row>
    <row r="1318" spans="1:4" x14ac:dyDescent="0.45">
      <c r="A1318" t="s">
        <v>1876</v>
      </c>
      <c r="B1318" s="9">
        <v>35375</v>
      </c>
      <c r="C1318">
        <v>10010717066</v>
      </c>
      <c r="D1318" t="s">
        <v>38</v>
      </c>
    </row>
    <row r="1319" spans="1:4" x14ac:dyDescent="0.45">
      <c r="A1319" t="s">
        <v>1877</v>
      </c>
      <c r="B1319" s="9">
        <v>33671</v>
      </c>
      <c r="C1319">
        <v>10010168614</v>
      </c>
      <c r="D1319" t="s">
        <v>38</v>
      </c>
    </row>
    <row r="1320" spans="1:4" x14ac:dyDescent="0.45">
      <c r="A1320" t="s">
        <v>476</v>
      </c>
      <c r="B1320" s="9">
        <v>37104</v>
      </c>
      <c r="C1320">
        <v>10083749376</v>
      </c>
      <c r="D1320" t="s">
        <v>70</v>
      </c>
    </row>
    <row r="1321" spans="1:4" x14ac:dyDescent="0.45">
      <c r="A1321" t="s">
        <v>1500</v>
      </c>
      <c r="B1321" s="9">
        <v>35695</v>
      </c>
      <c r="C1321">
        <v>10131418008</v>
      </c>
      <c r="D1321" t="s">
        <v>3745</v>
      </c>
    </row>
    <row r="1322" spans="1:4" x14ac:dyDescent="0.45">
      <c r="A1322" t="s">
        <v>1878</v>
      </c>
      <c r="B1322" s="9">
        <v>35767</v>
      </c>
      <c r="C1322">
        <v>10009997751</v>
      </c>
      <c r="D1322" t="s">
        <v>61</v>
      </c>
    </row>
    <row r="1323" spans="1:4" x14ac:dyDescent="0.45">
      <c r="A1323" t="s">
        <v>1879</v>
      </c>
      <c r="B1323" s="9">
        <v>36570</v>
      </c>
      <c r="C1323">
        <v>10115622465</v>
      </c>
      <c r="D1323" t="s">
        <v>3764</v>
      </c>
    </row>
    <row r="1324" spans="1:4" x14ac:dyDescent="0.45">
      <c r="A1324" t="s">
        <v>312</v>
      </c>
      <c r="B1324" s="9">
        <v>35996</v>
      </c>
      <c r="C1324">
        <v>10015447939</v>
      </c>
      <c r="D1324" t="s">
        <v>27</v>
      </c>
    </row>
    <row r="1325" spans="1:4" x14ac:dyDescent="0.45">
      <c r="A1325" t="s">
        <v>696</v>
      </c>
      <c r="B1325" s="9">
        <v>35153</v>
      </c>
      <c r="C1325">
        <v>10009119596</v>
      </c>
      <c r="D1325" t="s">
        <v>36</v>
      </c>
    </row>
    <row r="1326" spans="1:4" x14ac:dyDescent="0.45">
      <c r="A1326" t="s">
        <v>1880</v>
      </c>
      <c r="B1326" s="9">
        <v>38191</v>
      </c>
      <c r="C1326">
        <v>10031697358</v>
      </c>
      <c r="D1326" t="s">
        <v>53</v>
      </c>
    </row>
    <row r="1327" spans="1:4" x14ac:dyDescent="0.45">
      <c r="A1327" t="s">
        <v>1881</v>
      </c>
      <c r="B1327" s="9">
        <v>37954</v>
      </c>
      <c r="C1327">
        <v>10030561650</v>
      </c>
      <c r="D1327" t="s">
        <v>53</v>
      </c>
    </row>
    <row r="1328" spans="1:4" x14ac:dyDescent="0.45">
      <c r="A1328" t="s">
        <v>1882</v>
      </c>
      <c r="B1328" s="9">
        <v>37979</v>
      </c>
      <c r="C1328">
        <v>10121506830</v>
      </c>
      <c r="D1328" t="s">
        <v>145</v>
      </c>
    </row>
    <row r="1329" spans="1:4" x14ac:dyDescent="0.45">
      <c r="A1329" t="s">
        <v>1703</v>
      </c>
      <c r="B1329" s="9">
        <v>36027</v>
      </c>
      <c r="C1329">
        <v>10010776579</v>
      </c>
      <c r="D1329" t="s">
        <v>49</v>
      </c>
    </row>
    <row r="1330" spans="1:4" x14ac:dyDescent="0.45">
      <c r="A1330" t="s">
        <v>229</v>
      </c>
      <c r="B1330" s="9">
        <v>36051</v>
      </c>
      <c r="C1330">
        <v>10011153667</v>
      </c>
      <c r="D1330" t="s">
        <v>61</v>
      </c>
    </row>
    <row r="1331" spans="1:4" x14ac:dyDescent="0.45">
      <c r="A1331" t="s">
        <v>1884</v>
      </c>
      <c r="B1331" s="9">
        <v>37899</v>
      </c>
      <c r="C1331">
        <v>10073979254</v>
      </c>
      <c r="D1331" t="s">
        <v>27</v>
      </c>
    </row>
    <row r="1332" spans="1:4" x14ac:dyDescent="0.45">
      <c r="A1332" t="s">
        <v>1885</v>
      </c>
      <c r="B1332" s="9">
        <v>38120</v>
      </c>
      <c r="C1332">
        <v>10121657279</v>
      </c>
      <c r="D1332" t="s">
        <v>254</v>
      </c>
    </row>
    <row r="1333" spans="1:4" x14ac:dyDescent="0.45">
      <c r="A1333" t="s">
        <v>1886</v>
      </c>
      <c r="B1333" s="9">
        <v>38250</v>
      </c>
      <c r="C1333">
        <v>10031466477</v>
      </c>
      <c r="D1333" t="s">
        <v>53</v>
      </c>
    </row>
    <row r="1334" spans="1:4" x14ac:dyDescent="0.45">
      <c r="A1334" t="s">
        <v>1887</v>
      </c>
      <c r="B1334" s="9">
        <v>32624</v>
      </c>
      <c r="C1334">
        <v>10066975046</v>
      </c>
      <c r="D1334" t="s">
        <v>3765</v>
      </c>
    </row>
    <row r="1335" spans="1:4" x14ac:dyDescent="0.45">
      <c r="A1335" t="s">
        <v>1888</v>
      </c>
      <c r="B1335" s="9">
        <v>38055</v>
      </c>
      <c r="C1335">
        <v>10030468084</v>
      </c>
      <c r="D1335" t="s">
        <v>53</v>
      </c>
    </row>
    <row r="1336" spans="1:4" x14ac:dyDescent="0.45">
      <c r="A1336" t="s">
        <v>1889</v>
      </c>
      <c r="B1336" s="9">
        <v>36874</v>
      </c>
      <c r="C1336">
        <v>10046055984</v>
      </c>
      <c r="D1336" t="s">
        <v>230</v>
      </c>
    </row>
    <row r="1337" spans="1:4" x14ac:dyDescent="0.45">
      <c r="A1337" t="s">
        <v>1890</v>
      </c>
      <c r="B1337" s="9">
        <v>38339</v>
      </c>
      <c r="C1337">
        <v>10112357508</v>
      </c>
      <c r="D1337" t="s">
        <v>36</v>
      </c>
    </row>
    <row r="1338" spans="1:4" x14ac:dyDescent="0.45">
      <c r="A1338" t="s">
        <v>1891</v>
      </c>
      <c r="B1338" s="9">
        <v>37092</v>
      </c>
      <c r="C1338">
        <v>10053236109</v>
      </c>
      <c r="D1338" t="s">
        <v>59</v>
      </c>
    </row>
    <row r="1339" spans="1:4" x14ac:dyDescent="0.45">
      <c r="A1339" t="s">
        <v>1892</v>
      </c>
      <c r="B1339" s="9">
        <v>38251</v>
      </c>
      <c r="C1339">
        <v>10109711630</v>
      </c>
      <c r="D1339" t="s">
        <v>29</v>
      </c>
    </row>
    <row r="1340" spans="1:4" x14ac:dyDescent="0.45">
      <c r="A1340" t="s">
        <v>1893</v>
      </c>
      <c r="B1340" s="9">
        <v>37825</v>
      </c>
      <c r="C1340">
        <v>10100589788</v>
      </c>
      <c r="D1340" t="s">
        <v>278</v>
      </c>
    </row>
    <row r="1341" spans="1:4" x14ac:dyDescent="0.45">
      <c r="A1341" t="s">
        <v>1894</v>
      </c>
      <c r="B1341" s="9">
        <v>37237</v>
      </c>
      <c r="C1341">
        <v>10065891878</v>
      </c>
      <c r="D1341" t="s">
        <v>254</v>
      </c>
    </row>
    <row r="1342" spans="1:4" x14ac:dyDescent="0.45">
      <c r="A1342" t="s">
        <v>1895</v>
      </c>
      <c r="B1342" s="9">
        <v>35500</v>
      </c>
      <c r="C1342">
        <v>10050623573</v>
      </c>
      <c r="D1342" t="s">
        <v>186</v>
      </c>
    </row>
    <row r="1343" spans="1:4" x14ac:dyDescent="0.45">
      <c r="A1343" t="s">
        <v>1892</v>
      </c>
      <c r="B1343" s="9">
        <v>38251</v>
      </c>
      <c r="C1343">
        <v>10109711529</v>
      </c>
      <c r="D1343" t="s">
        <v>29</v>
      </c>
    </row>
    <row r="1344" spans="1:4" x14ac:dyDescent="0.45">
      <c r="A1344" t="s">
        <v>452</v>
      </c>
      <c r="B1344" s="9">
        <v>36354</v>
      </c>
      <c r="C1344">
        <v>10119189338</v>
      </c>
      <c r="D1344" t="s">
        <v>145</v>
      </c>
    </row>
    <row r="1345" spans="1:4" x14ac:dyDescent="0.45">
      <c r="A1345" t="s">
        <v>452</v>
      </c>
      <c r="B1345" s="9">
        <v>36354</v>
      </c>
      <c r="C1345">
        <v>10011136893</v>
      </c>
      <c r="D1345" t="s">
        <v>145</v>
      </c>
    </row>
    <row r="1346" spans="1:4" x14ac:dyDescent="0.45">
      <c r="A1346" t="s">
        <v>1896</v>
      </c>
      <c r="B1346" s="9">
        <v>37993</v>
      </c>
      <c r="C1346">
        <v>10052432524</v>
      </c>
      <c r="D1346" t="s">
        <v>120</v>
      </c>
    </row>
    <row r="1347" spans="1:4" x14ac:dyDescent="0.45">
      <c r="A1347" t="s">
        <v>1897</v>
      </c>
      <c r="B1347" s="9">
        <v>38303</v>
      </c>
      <c r="C1347">
        <v>10096620973</v>
      </c>
      <c r="D1347" t="s">
        <v>65</v>
      </c>
    </row>
    <row r="1348" spans="1:4" x14ac:dyDescent="0.45">
      <c r="A1348" t="s">
        <v>1898</v>
      </c>
      <c r="B1348" s="9">
        <v>37276</v>
      </c>
      <c r="C1348">
        <v>10017395417</v>
      </c>
      <c r="D1348" t="s">
        <v>56</v>
      </c>
    </row>
    <row r="1349" spans="1:4" x14ac:dyDescent="0.45">
      <c r="A1349" t="s">
        <v>1899</v>
      </c>
      <c r="B1349" s="9">
        <v>37046</v>
      </c>
      <c r="C1349">
        <v>10056389316</v>
      </c>
      <c r="D1349" t="s">
        <v>67</v>
      </c>
    </row>
    <row r="1350" spans="1:4" x14ac:dyDescent="0.45">
      <c r="A1350" t="s">
        <v>1900</v>
      </c>
      <c r="B1350" s="9">
        <v>37753</v>
      </c>
      <c r="C1350">
        <v>10117762125</v>
      </c>
      <c r="D1350" t="s">
        <v>278</v>
      </c>
    </row>
    <row r="1351" spans="1:4" x14ac:dyDescent="0.45">
      <c r="A1351" t="s">
        <v>1901</v>
      </c>
      <c r="B1351" s="9">
        <v>33010</v>
      </c>
      <c r="C1351">
        <v>10010795676</v>
      </c>
      <c r="D1351" t="s">
        <v>17</v>
      </c>
    </row>
    <row r="1352" spans="1:4" x14ac:dyDescent="0.45">
      <c r="A1352" t="s">
        <v>1902</v>
      </c>
      <c r="B1352" s="9">
        <v>37901</v>
      </c>
      <c r="C1352">
        <v>10107613400</v>
      </c>
      <c r="D1352" t="s">
        <v>3746</v>
      </c>
    </row>
    <row r="1353" spans="1:4" x14ac:dyDescent="0.45">
      <c r="A1353" t="s">
        <v>1903</v>
      </c>
      <c r="B1353" s="9">
        <v>37418</v>
      </c>
      <c r="C1353">
        <v>10041176379</v>
      </c>
      <c r="D1353" t="s">
        <v>61</v>
      </c>
    </row>
    <row r="1354" spans="1:4" x14ac:dyDescent="0.45">
      <c r="A1354" t="s">
        <v>1904</v>
      </c>
      <c r="B1354" s="9">
        <v>34726</v>
      </c>
      <c r="C1354">
        <v>10124081471</v>
      </c>
      <c r="D1354" t="s">
        <v>56</v>
      </c>
    </row>
    <row r="1355" spans="1:4" x14ac:dyDescent="0.45">
      <c r="A1355" t="s">
        <v>1905</v>
      </c>
      <c r="B1355" s="9">
        <v>37730</v>
      </c>
      <c r="C1355">
        <v>10100590802</v>
      </c>
      <c r="D1355" t="s">
        <v>278</v>
      </c>
    </row>
    <row r="1356" spans="1:4" x14ac:dyDescent="0.45">
      <c r="A1356" t="s">
        <v>1906</v>
      </c>
      <c r="B1356" s="9">
        <v>37256</v>
      </c>
      <c r="C1356">
        <v>10064723333</v>
      </c>
      <c r="D1356" t="s">
        <v>59</v>
      </c>
    </row>
    <row r="1357" spans="1:4" x14ac:dyDescent="0.45">
      <c r="A1357" t="s">
        <v>1907</v>
      </c>
      <c r="B1357" s="9">
        <v>38182</v>
      </c>
      <c r="C1357">
        <v>10075682010</v>
      </c>
      <c r="D1357" t="s">
        <v>29</v>
      </c>
    </row>
    <row r="1358" spans="1:4" x14ac:dyDescent="0.45">
      <c r="A1358" t="s">
        <v>1908</v>
      </c>
      <c r="B1358" s="9">
        <v>37319</v>
      </c>
      <c r="C1358">
        <v>10123474415</v>
      </c>
      <c r="D1358" t="s">
        <v>186</v>
      </c>
    </row>
    <row r="1359" spans="1:4" x14ac:dyDescent="0.45">
      <c r="A1359" t="s">
        <v>1909</v>
      </c>
      <c r="B1359" s="9">
        <v>37826</v>
      </c>
      <c r="C1359">
        <v>10063404739</v>
      </c>
      <c r="D1359" t="s">
        <v>145</v>
      </c>
    </row>
    <row r="1360" spans="1:4" x14ac:dyDescent="0.45">
      <c r="A1360" t="s">
        <v>1910</v>
      </c>
      <c r="B1360" s="9">
        <v>31051</v>
      </c>
      <c r="C1360">
        <v>10117530133</v>
      </c>
      <c r="D1360" t="s">
        <v>56</v>
      </c>
    </row>
    <row r="1361" spans="1:4" x14ac:dyDescent="0.45">
      <c r="A1361" t="s">
        <v>1911</v>
      </c>
      <c r="B1361" s="9">
        <v>34696</v>
      </c>
      <c r="C1361">
        <v>10132208556</v>
      </c>
      <c r="D1361" t="s">
        <v>21</v>
      </c>
    </row>
    <row r="1362" spans="1:4" x14ac:dyDescent="0.45">
      <c r="A1362" t="s">
        <v>1912</v>
      </c>
      <c r="B1362" s="9">
        <v>36361</v>
      </c>
      <c r="C1362">
        <v>10015976486</v>
      </c>
      <c r="D1362" t="s">
        <v>59</v>
      </c>
    </row>
    <row r="1363" spans="1:4" x14ac:dyDescent="0.45">
      <c r="A1363" t="s">
        <v>1913</v>
      </c>
      <c r="B1363" s="9">
        <v>37223</v>
      </c>
      <c r="C1363">
        <v>10081210808</v>
      </c>
      <c r="D1363" t="s">
        <v>235</v>
      </c>
    </row>
    <row r="1364" spans="1:4" x14ac:dyDescent="0.45">
      <c r="A1364" t="s">
        <v>1914</v>
      </c>
      <c r="B1364" s="9">
        <v>37739</v>
      </c>
      <c r="C1364">
        <v>10054570261</v>
      </c>
      <c r="D1364" t="s">
        <v>145</v>
      </c>
    </row>
    <row r="1365" spans="1:4" x14ac:dyDescent="0.45">
      <c r="A1365" t="s">
        <v>1915</v>
      </c>
      <c r="B1365" s="9">
        <v>38127</v>
      </c>
      <c r="C1365">
        <v>10121657986</v>
      </c>
      <c r="D1365" t="s">
        <v>254</v>
      </c>
    </row>
    <row r="1366" spans="1:4" x14ac:dyDescent="0.45">
      <c r="A1366" t="s">
        <v>1916</v>
      </c>
      <c r="B1366" s="9">
        <v>37633</v>
      </c>
      <c r="C1366">
        <v>10075231867</v>
      </c>
      <c r="D1366" t="s">
        <v>17</v>
      </c>
    </row>
    <row r="1367" spans="1:4" x14ac:dyDescent="0.45">
      <c r="A1367" t="s">
        <v>1917</v>
      </c>
      <c r="B1367" s="9">
        <v>37751</v>
      </c>
      <c r="C1367">
        <v>10115005204</v>
      </c>
      <c r="D1367" t="s">
        <v>186</v>
      </c>
    </row>
    <row r="1368" spans="1:4" x14ac:dyDescent="0.45">
      <c r="A1368" t="s">
        <v>1918</v>
      </c>
      <c r="B1368" s="9">
        <v>38098</v>
      </c>
      <c r="C1368">
        <v>10093946908</v>
      </c>
      <c r="D1368" t="s">
        <v>120</v>
      </c>
    </row>
    <row r="1369" spans="1:4" x14ac:dyDescent="0.45">
      <c r="A1369" t="s">
        <v>1919</v>
      </c>
      <c r="B1369" s="9">
        <v>37514</v>
      </c>
      <c r="C1369">
        <v>10040302672</v>
      </c>
      <c r="D1369" t="s">
        <v>61</v>
      </c>
    </row>
    <row r="1370" spans="1:4" x14ac:dyDescent="0.45">
      <c r="A1370" t="s">
        <v>1920</v>
      </c>
      <c r="B1370" s="9">
        <v>37773</v>
      </c>
      <c r="C1370">
        <v>10083731693</v>
      </c>
      <c r="D1370" t="s">
        <v>59</v>
      </c>
    </row>
    <row r="1371" spans="1:4" x14ac:dyDescent="0.45">
      <c r="A1371" t="s">
        <v>1921</v>
      </c>
      <c r="B1371" s="9">
        <v>37863</v>
      </c>
      <c r="C1371">
        <v>10122266157</v>
      </c>
      <c r="D1371" t="s">
        <v>235</v>
      </c>
    </row>
    <row r="1372" spans="1:4" x14ac:dyDescent="0.45">
      <c r="A1372" t="s">
        <v>1922</v>
      </c>
      <c r="B1372" s="9">
        <v>38483</v>
      </c>
      <c r="C1372">
        <v>10042482647</v>
      </c>
      <c r="D1372" t="s">
        <v>61</v>
      </c>
    </row>
    <row r="1373" spans="1:4" x14ac:dyDescent="0.45">
      <c r="A1373" t="s">
        <v>1923</v>
      </c>
      <c r="B1373" s="9">
        <v>38334</v>
      </c>
      <c r="C1373">
        <v>10078021730</v>
      </c>
      <c r="D1373" t="s">
        <v>145</v>
      </c>
    </row>
    <row r="1374" spans="1:4" x14ac:dyDescent="0.45">
      <c r="A1374" t="s">
        <v>1924</v>
      </c>
      <c r="B1374" s="9">
        <v>38222</v>
      </c>
      <c r="C1374">
        <v>10121657481</v>
      </c>
      <c r="D1374" t="s">
        <v>254</v>
      </c>
    </row>
    <row r="1375" spans="1:4" x14ac:dyDescent="0.45">
      <c r="A1375" t="s">
        <v>1925</v>
      </c>
      <c r="B1375" s="9">
        <v>38688</v>
      </c>
      <c r="C1375">
        <v>10092249206</v>
      </c>
      <c r="D1375" t="s">
        <v>31</v>
      </c>
    </row>
    <row r="1376" spans="1:4" x14ac:dyDescent="0.45">
      <c r="A1376" t="s">
        <v>1926</v>
      </c>
      <c r="B1376" s="9">
        <v>28957</v>
      </c>
      <c r="C1376">
        <v>10136111794</v>
      </c>
      <c r="D1376" t="s">
        <v>36</v>
      </c>
    </row>
    <row r="1377" spans="1:4" x14ac:dyDescent="0.45">
      <c r="A1377" t="s">
        <v>1927</v>
      </c>
      <c r="B1377" s="9">
        <v>37662</v>
      </c>
      <c r="C1377">
        <v>10066169946</v>
      </c>
      <c r="D1377" t="s">
        <v>17</v>
      </c>
    </row>
    <row r="1378" spans="1:4" x14ac:dyDescent="0.45">
      <c r="A1378" t="s">
        <v>1928</v>
      </c>
      <c r="B1378" s="9">
        <v>36817</v>
      </c>
      <c r="C1378">
        <v>10131042637</v>
      </c>
      <c r="D1378" t="s">
        <v>29</v>
      </c>
    </row>
    <row r="1379" spans="1:4" x14ac:dyDescent="0.45">
      <c r="A1379" t="s">
        <v>1929</v>
      </c>
      <c r="B1379" s="9">
        <v>33331</v>
      </c>
      <c r="C1379">
        <v>10132537144</v>
      </c>
      <c r="D1379" t="s">
        <v>27</v>
      </c>
    </row>
    <row r="1380" spans="1:4" x14ac:dyDescent="0.45">
      <c r="A1380" t="s">
        <v>1930</v>
      </c>
      <c r="B1380" s="9">
        <v>34844</v>
      </c>
      <c r="C1380">
        <v>10009150417</v>
      </c>
      <c r="D1380" t="s">
        <v>186</v>
      </c>
    </row>
    <row r="1381" spans="1:4" x14ac:dyDescent="0.45">
      <c r="A1381" t="s">
        <v>1931</v>
      </c>
      <c r="B1381" s="9">
        <v>37930</v>
      </c>
      <c r="C1381">
        <v>10081110370</v>
      </c>
      <c r="D1381" t="s">
        <v>27</v>
      </c>
    </row>
    <row r="1382" spans="1:4" x14ac:dyDescent="0.45">
      <c r="A1382" t="s">
        <v>1932</v>
      </c>
      <c r="B1382" s="9">
        <v>37189</v>
      </c>
      <c r="C1382">
        <v>10088779535</v>
      </c>
      <c r="D1382" t="s">
        <v>264</v>
      </c>
    </row>
    <row r="1383" spans="1:4" x14ac:dyDescent="0.45">
      <c r="A1383" t="s">
        <v>1933</v>
      </c>
      <c r="B1383" s="9">
        <v>38333</v>
      </c>
      <c r="C1383">
        <v>10136037531</v>
      </c>
      <c r="D1383" t="s">
        <v>38</v>
      </c>
    </row>
    <row r="1384" spans="1:4" x14ac:dyDescent="0.45">
      <c r="A1384" t="s">
        <v>1934</v>
      </c>
      <c r="B1384" s="9">
        <v>33371</v>
      </c>
      <c r="C1384">
        <v>10040703709</v>
      </c>
      <c r="D1384" t="s">
        <v>61</v>
      </c>
    </row>
    <row r="1385" spans="1:4" x14ac:dyDescent="0.45">
      <c r="A1385" t="s">
        <v>1935</v>
      </c>
      <c r="B1385" s="9">
        <v>38023</v>
      </c>
      <c r="C1385">
        <v>10023063651</v>
      </c>
      <c r="D1385" t="s">
        <v>19</v>
      </c>
    </row>
    <row r="1386" spans="1:4" x14ac:dyDescent="0.45">
      <c r="A1386" t="s">
        <v>1936</v>
      </c>
      <c r="B1386" s="9">
        <v>27297</v>
      </c>
      <c r="C1386">
        <v>10097593296</v>
      </c>
      <c r="D1386" t="s">
        <v>29</v>
      </c>
    </row>
    <row r="1387" spans="1:4" x14ac:dyDescent="0.45">
      <c r="A1387" t="s">
        <v>1937</v>
      </c>
      <c r="B1387" s="9">
        <v>38253</v>
      </c>
      <c r="C1387">
        <v>10084690276</v>
      </c>
      <c r="D1387" t="s">
        <v>27</v>
      </c>
    </row>
    <row r="1388" spans="1:4" x14ac:dyDescent="0.45">
      <c r="A1388" t="s">
        <v>1938</v>
      </c>
      <c r="B1388" s="9">
        <v>38056</v>
      </c>
      <c r="C1388">
        <v>10022095166</v>
      </c>
      <c r="D1388" t="s">
        <v>29</v>
      </c>
    </row>
    <row r="1389" spans="1:4" x14ac:dyDescent="0.45">
      <c r="A1389" t="s">
        <v>1939</v>
      </c>
      <c r="B1389" s="9">
        <v>37949</v>
      </c>
      <c r="C1389">
        <v>10021956740</v>
      </c>
      <c r="D1389" t="s">
        <v>29</v>
      </c>
    </row>
    <row r="1390" spans="1:4" x14ac:dyDescent="0.45">
      <c r="A1390" t="s">
        <v>1940</v>
      </c>
      <c r="B1390" s="9">
        <v>38699</v>
      </c>
      <c r="C1390">
        <v>10123116222</v>
      </c>
      <c r="D1390" t="s">
        <v>25</v>
      </c>
    </row>
    <row r="1391" spans="1:4" x14ac:dyDescent="0.45">
      <c r="A1391" t="s">
        <v>1941</v>
      </c>
      <c r="B1391" s="9">
        <v>38452</v>
      </c>
      <c r="C1391">
        <v>10095745347</v>
      </c>
      <c r="D1391" t="s">
        <v>61</v>
      </c>
    </row>
    <row r="1392" spans="1:4" x14ac:dyDescent="0.45">
      <c r="A1392" t="s">
        <v>1942</v>
      </c>
      <c r="B1392" s="9">
        <v>37770</v>
      </c>
      <c r="C1392">
        <v>10084547709</v>
      </c>
      <c r="D1392" t="s">
        <v>235</v>
      </c>
    </row>
    <row r="1393" spans="1:4" x14ac:dyDescent="0.45">
      <c r="A1393" t="s">
        <v>1943</v>
      </c>
      <c r="B1393" s="9">
        <v>37860</v>
      </c>
      <c r="C1393">
        <v>10099022634</v>
      </c>
      <c r="D1393" t="s">
        <v>3761</v>
      </c>
    </row>
    <row r="1394" spans="1:4" x14ac:dyDescent="0.45">
      <c r="A1394" t="s">
        <v>1944</v>
      </c>
      <c r="B1394" s="9">
        <v>37775</v>
      </c>
      <c r="C1394">
        <v>10072329648</v>
      </c>
      <c r="D1394" t="s">
        <v>91</v>
      </c>
    </row>
    <row r="1395" spans="1:4" x14ac:dyDescent="0.45">
      <c r="A1395" t="s">
        <v>455</v>
      </c>
      <c r="B1395" s="9">
        <v>36581</v>
      </c>
      <c r="C1395">
        <v>10055223696</v>
      </c>
      <c r="D1395" t="s">
        <v>36</v>
      </c>
    </row>
    <row r="1396" spans="1:4" x14ac:dyDescent="0.45">
      <c r="A1396" t="s">
        <v>1945</v>
      </c>
      <c r="B1396" s="9">
        <v>36965</v>
      </c>
      <c r="C1396">
        <v>10080341141</v>
      </c>
      <c r="D1396" t="s">
        <v>142</v>
      </c>
    </row>
    <row r="1397" spans="1:4" x14ac:dyDescent="0.45">
      <c r="A1397" t="s">
        <v>1946</v>
      </c>
      <c r="B1397" s="9">
        <v>37683</v>
      </c>
      <c r="C1397">
        <v>10065016050</v>
      </c>
      <c r="D1397" t="s">
        <v>51</v>
      </c>
    </row>
    <row r="1398" spans="1:4" x14ac:dyDescent="0.45">
      <c r="A1398" t="s">
        <v>1947</v>
      </c>
      <c r="B1398" s="9">
        <v>31515</v>
      </c>
      <c r="C1398">
        <v>10053222163</v>
      </c>
      <c r="D1398" t="s">
        <v>91</v>
      </c>
    </row>
    <row r="1399" spans="1:4" x14ac:dyDescent="0.45">
      <c r="A1399" t="s">
        <v>1948</v>
      </c>
      <c r="B1399" s="9">
        <v>37487</v>
      </c>
      <c r="C1399">
        <v>10021931579</v>
      </c>
      <c r="D1399" t="s">
        <v>29</v>
      </c>
    </row>
    <row r="1400" spans="1:4" x14ac:dyDescent="0.45">
      <c r="A1400" t="s">
        <v>1949</v>
      </c>
      <c r="B1400" s="9">
        <v>37436</v>
      </c>
      <c r="C1400">
        <v>10016108145</v>
      </c>
      <c r="D1400" t="s">
        <v>31</v>
      </c>
    </row>
    <row r="1401" spans="1:4" x14ac:dyDescent="0.45">
      <c r="A1401" t="s">
        <v>1950</v>
      </c>
      <c r="B1401" s="9">
        <v>37309</v>
      </c>
      <c r="C1401">
        <v>10078439032</v>
      </c>
      <c r="D1401" t="s">
        <v>145</v>
      </c>
    </row>
    <row r="1402" spans="1:4" x14ac:dyDescent="0.45">
      <c r="A1402" t="s">
        <v>1951</v>
      </c>
      <c r="B1402" s="9">
        <v>37680</v>
      </c>
      <c r="C1402">
        <v>10065015444</v>
      </c>
      <c r="D1402" t="s">
        <v>51</v>
      </c>
    </row>
    <row r="1403" spans="1:4" x14ac:dyDescent="0.45">
      <c r="A1403" t="s">
        <v>1952</v>
      </c>
      <c r="B1403" s="9">
        <v>36554</v>
      </c>
      <c r="C1403">
        <v>10016104004</v>
      </c>
      <c r="D1403" t="s">
        <v>31</v>
      </c>
    </row>
    <row r="1404" spans="1:4" x14ac:dyDescent="0.45">
      <c r="A1404" t="s">
        <v>1120</v>
      </c>
      <c r="B1404" s="9">
        <v>33187</v>
      </c>
      <c r="C1404">
        <v>10006289523</v>
      </c>
      <c r="D1404" t="s">
        <v>36</v>
      </c>
    </row>
    <row r="1405" spans="1:4" x14ac:dyDescent="0.45">
      <c r="A1405" t="s">
        <v>479</v>
      </c>
      <c r="B1405" s="9">
        <v>37238</v>
      </c>
      <c r="C1405">
        <v>10109519246</v>
      </c>
      <c r="D1405" t="s">
        <v>29</v>
      </c>
    </row>
    <row r="1406" spans="1:4" x14ac:dyDescent="0.45">
      <c r="A1406" t="s">
        <v>1953</v>
      </c>
      <c r="B1406" s="9">
        <v>37792</v>
      </c>
      <c r="C1406">
        <v>10075824072</v>
      </c>
      <c r="D1406" t="s">
        <v>51</v>
      </c>
    </row>
    <row r="1407" spans="1:4" x14ac:dyDescent="0.45">
      <c r="A1407" t="s">
        <v>1954</v>
      </c>
      <c r="B1407" s="9">
        <v>33644</v>
      </c>
      <c r="C1407">
        <v>10050850616</v>
      </c>
      <c r="D1407" t="s">
        <v>186</v>
      </c>
    </row>
    <row r="1408" spans="1:4" x14ac:dyDescent="0.45">
      <c r="A1408" t="s">
        <v>1955</v>
      </c>
      <c r="B1408" s="9">
        <v>38128</v>
      </c>
      <c r="C1408">
        <v>10113605774</v>
      </c>
      <c r="D1408" t="s">
        <v>36</v>
      </c>
    </row>
    <row r="1409" spans="1:4" x14ac:dyDescent="0.45">
      <c r="A1409" t="s">
        <v>1956</v>
      </c>
      <c r="B1409" s="9">
        <v>37156</v>
      </c>
      <c r="C1409">
        <v>10023236837</v>
      </c>
      <c r="D1409" t="s">
        <v>19</v>
      </c>
    </row>
    <row r="1410" spans="1:4" x14ac:dyDescent="0.45">
      <c r="A1410" t="s">
        <v>1957</v>
      </c>
      <c r="B1410" s="9">
        <v>35156</v>
      </c>
      <c r="C1410">
        <v>10050715624</v>
      </c>
      <c r="D1410" t="s">
        <v>186</v>
      </c>
    </row>
    <row r="1411" spans="1:4" x14ac:dyDescent="0.45">
      <c r="A1411" t="s">
        <v>1958</v>
      </c>
      <c r="B1411" s="9">
        <v>36969</v>
      </c>
      <c r="C1411">
        <v>10009366140</v>
      </c>
      <c r="D1411" t="s">
        <v>25</v>
      </c>
    </row>
    <row r="1412" spans="1:4" x14ac:dyDescent="0.45">
      <c r="A1412" t="s">
        <v>1959</v>
      </c>
      <c r="B1412" s="9">
        <v>37285</v>
      </c>
      <c r="C1412">
        <v>10042363217</v>
      </c>
      <c r="D1412" t="s">
        <v>61</v>
      </c>
    </row>
    <row r="1413" spans="1:4" x14ac:dyDescent="0.45">
      <c r="A1413" t="s">
        <v>280</v>
      </c>
      <c r="B1413" s="9">
        <v>36045</v>
      </c>
      <c r="C1413">
        <v>10010177910</v>
      </c>
      <c r="D1413" t="s">
        <v>172</v>
      </c>
    </row>
    <row r="1414" spans="1:4" x14ac:dyDescent="0.45">
      <c r="A1414" t="s">
        <v>1960</v>
      </c>
      <c r="B1414" s="9">
        <v>37840</v>
      </c>
      <c r="C1414">
        <v>10064451733</v>
      </c>
      <c r="D1414" t="s">
        <v>172</v>
      </c>
    </row>
    <row r="1415" spans="1:4" x14ac:dyDescent="0.45">
      <c r="A1415" t="s">
        <v>1961</v>
      </c>
      <c r="B1415" s="9">
        <v>28955</v>
      </c>
      <c r="C1415">
        <v>10002191574</v>
      </c>
      <c r="D1415" t="s">
        <v>753</v>
      </c>
    </row>
    <row r="1416" spans="1:4" x14ac:dyDescent="0.45">
      <c r="A1416" t="s">
        <v>1962</v>
      </c>
      <c r="B1416" s="9">
        <v>37238</v>
      </c>
      <c r="C1416">
        <v>10021933195</v>
      </c>
      <c r="D1416" t="s">
        <v>29</v>
      </c>
    </row>
    <row r="1417" spans="1:4" x14ac:dyDescent="0.45">
      <c r="A1417" t="s">
        <v>1963</v>
      </c>
      <c r="B1417" s="9">
        <v>36724</v>
      </c>
      <c r="C1417">
        <v>10099134586</v>
      </c>
      <c r="D1417" t="s">
        <v>235</v>
      </c>
    </row>
    <row r="1418" spans="1:4" x14ac:dyDescent="0.45">
      <c r="A1418" t="s">
        <v>1964</v>
      </c>
      <c r="B1418" s="9">
        <v>35460</v>
      </c>
      <c r="C1418">
        <v>10087577038</v>
      </c>
      <c r="D1418" t="s">
        <v>3750</v>
      </c>
    </row>
    <row r="1419" spans="1:4" x14ac:dyDescent="0.45">
      <c r="A1419" t="s">
        <v>1965</v>
      </c>
      <c r="B1419" s="9">
        <v>37060</v>
      </c>
      <c r="C1419">
        <v>10079681945</v>
      </c>
      <c r="D1419" t="s">
        <v>235</v>
      </c>
    </row>
    <row r="1420" spans="1:4" x14ac:dyDescent="0.45">
      <c r="A1420" t="s">
        <v>1966</v>
      </c>
      <c r="B1420" s="9">
        <v>37319</v>
      </c>
      <c r="C1420">
        <v>10021677258</v>
      </c>
      <c r="D1420" t="s">
        <v>29</v>
      </c>
    </row>
    <row r="1421" spans="1:4" x14ac:dyDescent="0.45">
      <c r="A1421" t="s">
        <v>1967</v>
      </c>
      <c r="B1421" s="9">
        <v>37122</v>
      </c>
      <c r="C1421">
        <v>10095845882</v>
      </c>
      <c r="D1421" t="s">
        <v>40</v>
      </c>
    </row>
    <row r="1422" spans="1:4" x14ac:dyDescent="0.45">
      <c r="A1422" t="s">
        <v>434</v>
      </c>
      <c r="B1422" s="9">
        <v>36588</v>
      </c>
      <c r="C1422">
        <v>10030159607</v>
      </c>
      <c r="D1422" t="s">
        <v>53</v>
      </c>
    </row>
    <row r="1423" spans="1:4" x14ac:dyDescent="0.45">
      <c r="A1423" t="s">
        <v>1968</v>
      </c>
      <c r="B1423" s="9">
        <v>37591</v>
      </c>
      <c r="C1423">
        <v>10065928860</v>
      </c>
      <c r="D1423" t="s">
        <v>17</v>
      </c>
    </row>
    <row r="1424" spans="1:4" x14ac:dyDescent="0.45">
      <c r="A1424" t="s">
        <v>1969</v>
      </c>
      <c r="B1424" s="9">
        <v>34754</v>
      </c>
      <c r="C1424">
        <v>10118893385</v>
      </c>
      <c r="D1424" t="s">
        <v>56</v>
      </c>
    </row>
    <row r="1425" spans="1:4" x14ac:dyDescent="0.45">
      <c r="A1425" t="s">
        <v>1970</v>
      </c>
      <c r="B1425" s="9">
        <v>36384</v>
      </c>
      <c r="C1425">
        <v>10011162256</v>
      </c>
      <c r="D1425" t="s">
        <v>3746</v>
      </c>
    </row>
    <row r="1426" spans="1:4" x14ac:dyDescent="0.45">
      <c r="A1426" t="s">
        <v>1971</v>
      </c>
      <c r="B1426" s="9">
        <v>35700</v>
      </c>
      <c r="C1426">
        <v>10115009244</v>
      </c>
      <c r="D1426" t="s">
        <v>186</v>
      </c>
    </row>
    <row r="1427" spans="1:4" x14ac:dyDescent="0.45">
      <c r="A1427" t="s">
        <v>1972</v>
      </c>
      <c r="B1427" s="9">
        <v>36950</v>
      </c>
      <c r="C1427">
        <v>10101946172</v>
      </c>
      <c r="D1427" t="s">
        <v>235</v>
      </c>
    </row>
    <row r="1428" spans="1:4" x14ac:dyDescent="0.45">
      <c r="A1428" t="s">
        <v>1973</v>
      </c>
      <c r="B1428" s="9">
        <v>37555</v>
      </c>
      <c r="C1428">
        <v>10069191902</v>
      </c>
      <c r="D1428" t="s">
        <v>17</v>
      </c>
    </row>
    <row r="1429" spans="1:4" x14ac:dyDescent="0.45">
      <c r="A1429" t="s">
        <v>1974</v>
      </c>
      <c r="B1429" s="9">
        <v>37185</v>
      </c>
      <c r="C1429">
        <v>10079681844</v>
      </c>
      <c r="D1429" t="s">
        <v>235</v>
      </c>
    </row>
    <row r="1430" spans="1:4" x14ac:dyDescent="0.45">
      <c r="A1430" t="s">
        <v>1975</v>
      </c>
      <c r="B1430" s="9">
        <v>37340</v>
      </c>
      <c r="C1430">
        <v>10031546808</v>
      </c>
      <c r="D1430" t="s">
        <v>53</v>
      </c>
    </row>
    <row r="1431" spans="1:4" x14ac:dyDescent="0.45">
      <c r="A1431" t="s">
        <v>1976</v>
      </c>
      <c r="B1431" s="9">
        <v>36903</v>
      </c>
      <c r="C1431">
        <v>10053130924</v>
      </c>
      <c r="D1431" t="s">
        <v>47</v>
      </c>
    </row>
    <row r="1432" spans="1:4" x14ac:dyDescent="0.45">
      <c r="A1432" t="s">
        <v>1977</v>
      </c>
      <c r="B1432" s="9">
        <v>34495</v>
      </c>
      <c r="C1432">
        <v>10109512778</v>
      </c>
      <c r="D1432" t="s">
        <v>67</v>
      </c>
    </row>
    <row r="1433" spans="1:4" x14ac:dyDescent="0.45">
      <c r="A1433" t="s">
        <v>1978</v>
      </c>
      <c r="B1433" s="9">
        <v>35779</v>
      </c>
      <c r="C1433">
        <v>10100511582</v>
      </c>
      <c r="D1433" t="s">
        <v>235</v>
      </c>
    </row>
    <row r="1434" spans="1:4" x14ac:dyDescent="0.45">
      <c r="A1434" t="s">
        <v>498</v>
      </c>
      <c r="B1434" s="9">
        <v>36935</v>
      </c>
      <c r="C1434">
        <v>10042451628</v>
      </c>
      <c r="D1434" t="s">
        <v>61</v>
      </c>
    </row>
    <row r="1435" spans="1:4" x14ac:dyDescent="0.45">
      <c r="A1435" t="s">
        <v>1979</v>
      </c>
      <c r="B1435" s="9">
        <v>31065</v>
      </c>
      <c r="C1435">
        <v>10013456005</v>
      </c>
      <c r="D1435" t="s">
        <v>67</v>
      </c>
    </row>
    <row r="1436" spans="1:4" x14ac:dyDescent="0.45">
      <c r="A1436" t="s">
        <v>1980</v>
      </c>
      <c r="B1436" s="9">
        <v>36666</v>
      </c>
      <c r="C1436">
        <v>10050023991</v>
      </c>
      <c r="D1436" t="s">
        <v>186</v>
      </c>
    </row>
    <row r="1437" spans="1:4" x14ac:dyDescent="0.45">
      <c r="A1437" t="s">
        <v>1981</v>
      </c>
      <c r="B1437" s="9">
        <v>36717</v>
      </c>
      <c r="C1437">
        <v>10101945465</v>
      </c>
      <c r="D1437" t="s">
        <v>235</v>
      </c>
    </row>
    <row r="1438" spans="1:4" x14ac:dyDescent="0.45">
      <c r="A1438" t="s">
        <v>277</v>
      </c>
      <c r="B1438" s="9">
        <v>35871</v>
      </c>
      <c r="C1438">
        <v>10010114252</v>
      </c>
      <c r="D1438" t="s">
        <v>278</v>
      </c>
    </row>
    <row r="1439" spans="1:4" x14ac:dyDescent="0.45">
      <c r="A1439" t="s">
        <v>1982</v>
      </c>
      <c r="B1439" s="9">
        <v>37077</v>
      </c>
      <c r="C1439">
        <v>10049549402</v>
      </c>
      <c r="D1439" t="s">
        <v>3756</v>
      </c>
    </row>
    <row r="1440" spans="1:4" x14ac:dyDescent="0.45">
      <c r="A1440" t="s">
        <v>218</v>
      </c>
      <c r="B1440" s="9">
        <v>37146</v>
      </c>
      <c r="C1440">
        <v>10022697475</v>
      </c>
      <c r="D1440" t="s">
        <v>19</v>
      </c>
    </row>
    <row r="1441" spans="1:4" x14ac:dyDescent="0.45">
      <c r="A1441" t="s">
        <v>1983</v>
      </c>
      <c r="B1441" s="9">
        <v>36433</v>
      </c>
      <c r="C1441">
        <v>10060100978</v>
      </c>
      <c r="D1441" t="s">
        <v>91</v>
      </c>
    </row>
    <row r="1442" spans="1:4" x14ac:dyDescent="0.45">
      <c r="A1442" t="s">
        <v>1984</v>
      </c>
      <c r="B1442" s="9">
        <v>36524</v>
      </c>
      <c r="C1442">
        <v>10073516785</v>
      </c>
      <c r="D1442" t="s">
        <v>61</v>
      </c>
    </row>
    <row r="1443" spans="1:4" x14ac:dyDescent="0.45">
      <c r="A1443" t="s">
        <v>1985</v>
      </c>
      <c r="B1443" s="9">
        <v>37105</v>
      </c>
      <c r="C1443">
        <v>10053157701</v>
      </c>
      <c r="D1443" t="s">
        <v>59</v>
      </c>
    </row>
    <row r="1444" spans="1:4" x14ac:dyDescent="0.45">
      <c r="A1444" t="s">
        <v>1986</v>
      </c>
      <c r="B1444" s="9">
        <v>34299</v>
      </c>
      <c r="C1444">
        <v>10008976928</v>
      </c>
      <c r="D1444" t="s">
        <v>753</v>
      </c>
    </row>
    <row r="1445" spans="1:4" x14ac:dyDescent="0.45">
      <c r="A1445" t="s">
        <v>279</v>
      </c>
      <c r="B1445" s="9">
        <v>35207</v>
      </c>
      <c r="C1445">
        <v>10009232966</v>
      </c>
      <c r="D1445" t="s">
        <v>47</v>
      </c>
    </row>
    <row r="1446" spans="1:4" x14ac:dyDescent="0.45">
      <c r="A1446" t="s">
        <v>421</v>
      </c>
      <c r="B1446" s="9">
        <v>36754</v>
      </c>
      <c r="C1446">
        <v>10015338916</v>
      </c>
      <c r="D1446" t="s">
        <v>17</v>
      </c>
    </row>
    <row r="1447" spans="1:4" x14ac:dyDescent="0.45">
      <c r="A1447" t="s">
        <v>602</v>
      </c>
      <c r="B1447" s="9">
        <v>36579</v>
      </c>
      <c r="C1447">
        <v>10053235604</v>
      </c>
      <c r="D1447" t="s">
        <v>59</v>
      </c>
    </row>
    <row r="1448" spans="1:4" x14ac:dyDescent="0.45">
      <c r="A1448" t="s">
        <v>1987</v>
      </c>
      <c r="B1448" s="9">
        <v>36236</v>
      </c>
      <c r="C1448">
        <v>10014173300</v>
      </c>
      <c r="D1448" t="s">
        <v>19</v>
      </c>
    </row>
    <row r="1449" spans="1:4" x14ac:dyDescent="0.45">
      <c r="A1449" t="s">
        <v>1988</v>
      </c>
      <c r="B1449" s="9">
        <v>36912</v>
      </c>
      <c r="C1449">
        <v>10053236311</v>
      </c>
      <c r="D1449" t="s">
        <v>59</v>
      </c>
    </row>
    <row r="1450" spans="1:4" x14ac:dyDescent="0.45">
      <c r="A1450" t="s">
        <v>1989</v>
      </c>
      <c r="B1450" s="9">
        <v>32610</v>
      </c>
      <c r="C1450">
        <v>10013167631</v>
      </c>
      <c r="D1450" t="s">
        <v>156</v>
      </c>
    </row>
    <row r="1451" spans="1:4" x14ac:dyDescent="0.45">
      <c r="A1451" t="s">
        <v>1990</v>
      </c>
      <c r="B1451" s="9">
        <v>34090</v>
      </c>
      <c r="C1451">
        <v>10040912863</v>
      </c>
      <c r="D1451" t="s">
        <v>61</v>
      </c>
    </row>
    <row r="1452" spans="1:4" x14ac:dyDescent="0.45">
      <c r="A1452" t="s">
        <v>1991</v>
      </c>
      <c r="B1452" s="9">
        <v>37007</v>
      </c>
      <c r="C1452">
        <v>10055650601</v>
      </c>
      <c r="D1452" t="s">
        <v>59</v>
      </c>
    </row>
    <row r="1453" spans="1:4" x14ac:dyDescent="0.45">
      <c r="A1453" t="s">
        <v>1992</v>
      </c>
      <c r="B1453" s="9">
        <v>36504</v>
      </c>
      <c r="C1453">
        <v>10023459533</v>
      </c>
      <c r="D1453" t="s">
        <v>278</v>
      </c>
    </row>
    <row r="1454" spans="1:4" x14ac:dyDescent="0.45">
      <c r="A1454" t="s">
        <v>1993</v>
      </c>
      <c r="B1454" s="9">
        <v>34941</v>
      </c>
      <c r="C1454">
        <v>10084177085</v>
      </c>
      <c r="D1454" t="s">
        <v>3745</v>
      </c>
    </row>
    <row r="1455" spans="1:4" x14ac:dyDescent="0.45">
      <c r="A1455" t="s">
        <v>1994</v>
      </c>
      <c r="B1455" s="9">
        <v>36615</v>
      </c>
      <c r="C1455">
        <v>10084051288</v>
      </c>
      <c r="D1455" t="s">
        <v>44</v>
      </c>
    </row>
    <row r="1456" spans="1:4" x14ac:dyDescent="0.45">
      <c r="A1456" t="s">
        <v>1995</v>
      </c>
      <c r="B1456" s="9">
        <v>32513</v>
      </c>
      <c r="C1456">
        <v>10006399051</v>
      </c>
      <c r="D1456" t="s">
        <v>89</v>
      </c>
    </row>
    <row r="1457" spans="1:4" x14ac:dyDescent="0.45">
      <c r="A1457" t="s">
        <v>1996</v>
      </c>
      <c r="B1457" s="9">
        <v>37175</v>
      </c>
      <c r="C1457">
        <v>10080770163</v>
      </c>
      <c r="D1457" t="s">
        <v>59</v>
      </c>
    </row>
    <row r="1458" spans="1:4" x14ac:dyDescent="0.45">
      <c r="A1458" t="s">
        <v>1997</v>
      </c>
      <c r="B1458" s="9">
        <v>33440</v>
      </c>
      <c r="C1458">
        <v>10006570823</v>
      </c>
      <c r="D1458" t="s">
        <v>17</v>
      </c>
    </row>
    <row r="1459" spans="1:4" x14ac:dyDescent="0.45">
      <c r="A1459" t="s">
        <v>1998</v>
      </c>
      <c r="B1459" s="9">
        <v>33664</v>
      </c>
      <c r="C1459">
        <v>10007738257</v>
      </c>
      <c r="D1459" t="s">
        <v>753</v>
      </c>
    </row>
    <row r="1460" spans="1:4" x14ac:dyDescent="0.45">
      <c r="A1460" t="s">
        <v>1999</v>
      </c>
      <c r="B1460" s="9">
        <v>31523</v>
      </c>
      <c r="C1460">
        <v>10015440865</v>
      </c>
      <c r="D1460" t="s">
        <v>27</v>
      </c>
    </row>
    <row r="1461" spans="1:4" x14ac:dyDescent="0.45">
      <c r="A1461" t="s">
        <v>2000</v>
      </c>
      <c r="B1461" s="9">
        <v>27228</v>
      </c>
      <c r="C1461">
        <v>10004469660</v>
      </c>
      <c r="D1461" t="s">
        <v>247</v>
      </c>
    </row>
    <row r="1462" spans="1:4" x14ac:dyDescent="0.45">
      <c r="A1462" t="s">
        <v>2001</v>
      </c>
      <c r="B1462" s="9">
        <v>34787</v>
      </c>
      <c r="C1462">
        <v>10010655432</v>
      </c>
      <c r="D1462" t="s">
        <v>278</v>
      </c>
    </row>
    <row r="1463" spans="1:4" x14ac:dyDescent="0.45">
      <c r="A1463" t="s">
        <v>2002</v>
      </c>
      <c r="B1463" s="9">
        <v>36016</v>
      </c>
      <c r="C1463">
        <v>10016128959</v>
      </c>
      <c r="D1463" t="s">
        <v>40</v>
      </c>
    </row>
    <row r="1464" spans="1:4" x14ac:dyDescent="0.45">
      <c r="A1464" t="s">
        <v>2003</v>
      </c>
      <c r="B1464" s="9">
        <v>36016</v>
      </c>
      <c r="C1464">
        <v>10101945869</v>
      </c>
      <c r="D1464" t="s">
        <v>235</v>
      </c>
    </row>
    <row r="1465" spans="1:4" x14ac:dyDescent="0.45">
      <c r="A1465" t="s">
        <v>2004</v>
      </c>
      <c r="B1465" s="9">
        <v>36085</v>
      </c>
      <c r="C1465">
        <v>10010800225</v>
      </c>
      <c r="D1465" t="s">
        <v>156</v>
      </c>
    </row>
    <row r="1466" spans="1:4" x14ac:dyDescent="0.45">
      <c r="A1466" t="s">
        <v>2005</v>
      </c>
      <c r="B1466" s="9">
        <v>35717</v>
      </c>
      <c r="C1466">
        <v>10096169016</v>
      </c>
      <c r="D1466" t="s">
        <v>40</v>
      </c>
    </row>
    <row r="1467" spans="1:4" x14ac:dyDescent="0.45">
      <c r="A1467" t="s">
        <v>2006</v>
      </c>
      <c r="B1467" s="9">
        <v>36113</v>
      </c>
      <c r="C1467">
        <v>10094619844</v>
      </c>
      <c r="D1467" t="s">
        <v>278</v>
      </c>
    </row>
    <row r="1468" spans="1:4" x14ac:dyDescent="0.45">
      <c r="A1468" t="s">
        <v>1664</v>
      </c>
      <c r="B1468" s="9">
        <v>23290</v>
      </c>
      <c r="C1468">
        <v>10016805636</v>
      </c>
      <c r="D1468" t="s">
        <v>56</v>
      </c>
    </row>
    <row r="1469" spans="1:4" x14ac:dyDescent="0.45">
      <c r="A1469" t="s">
        <v>2007</v>
      </c>
      <c r="B1469" s="9">
        <v>35534</v>
      </c>
      <c r="C1469">
        <v>10063636226</v>
      </c>
      <c r="D1469" t="s">
        <v>278</v>
      </c>
    </row>
    <row r="1470" spans="1:4" x14ac:dyDescent="0.45">
      <c r="A1470" t="s">
        <v>2008</v>
      </c>
      <c r="B1470" s="9">
        <v>36281</v>
      </c>
      <c r="C1470">
        <v>10015469460</v>
      </c>
      <c r="D1470" t="s">
        <v>61</v>
      </c>
    </row>
    <row r="1471" spans="1:4" x14ac:dyDescent="0.45">
      <c r="A1471" t="s">
        <v>2009</v>
      </c>
      <c r="B1471" s="9">
        <v>37060</v>
      </c>
      <c r="C1471">
        <v>10065659785</v>
      </c>
      <c r="D1471" t="s">
        <v>17</v>
      </c>
    </row>
    <row r="1472" spans="1:4" x14ac:dyDescent="0.45">
      <c r="A1472" t="s">
        <v>2010</v>
      </c>
      <c r="B1472" s="9">
        <v>31335</v>
      </c>
      <c r="C1472">
        <v>10092946996</v>
      </c>
      <c r="D1472" t="s">
        <v>56</v>
      </c>
    </row>
    <row r="1473" spans="1:4" x14ac:dyDescent="0.45">
      <c r="A1473" t="s">
        <v>2011</v>
      </c>
      <c r="B1473" s="9">
        <v>36670</v>
      </c>
      <c r="C1473">
        <v>10034909270</v>
      </c>
      <c r="D1473" t="s">
        <v>118</v>
      </c>
    </row>
    <row r="1474" spans="1:4" x14ac:dyDescent="0.45">
      <c r="A1474" t="s">
        <v>2012</v>
      </c>
      <c r="B1474" s="9">
        <v>36745</v>
      </c>
      <c r="C1474">
        <v>10026261419</v>
      </c>
      <c r="D1474" t="s">
        <v>17</v>
      </c>
    </row>
    <row r="1475" spans="1:4" x14ac:dyDescent="0.45">
      <c r="A1475" t="s">
        <v>2013</v>
      </c>
      <c r="B1475" s="9">
        <v>35585</v>
      </c>
      <c r="C1475">
        <v>10010170937</v>
      </c>
      <c r="D1475" t="s">
        <v>25</v>
      </c>
    </row>
    <row r="1476" spans="1:4" x14ac:dyDescent="0.45">
      <c r="A1476" t="s">
        <v>2014</v>
      </c>
      <c r="B1476" s="9">
        <v>34879</v>
      </c>
      <c r="C1476">
        <v>10010718278</v>
      </c>
      <c r="D1476" t="s">
        <v>38</v>
      </c>
    </row>
    <row r="1477" spans="1:4" x14ac:dyDescent="0.45">
      <c r="A1477" t="s">
        <v>2015</v>
      </c>
      <c r="B1477" s="9">
        <v>36938</v>
      </c>
      <c r="C1477">
        <v>10097462146</v>
      </c>
      <c r="D1477" t="s">
        <v>38</v>
      </c>
    </row>
    <row r="1478" spans="1:4" x14ac:dyDescent="0.45">
      <c r="A1478" t="s">
        <v>2016</v>
      </c>
      <c r="B1478" s="9">
        <v>27473</v>
      </c>
      <c r="C1478">
        <v>10085602682</v>
      </c>
      <c r="D1478" t="s">
        <v>254</v>
      </c>
    </row>
    <row r="1479" spans="1:4" x14ac:dyDescent="0.45">
      <c r="A1479" t="s">
        <v>228</v>
      </c>
      <c r="B1479" s="9">
        <v>36343</v>
      </c>
      <c r="C1479">
        <v>10016000536</v>
      </c>
      <c r="D1479" t="s">
        <v>15</v>
      </c>
    </row>
    <row r="1480" spans="1:4" x14ac:dyDescent="0.45">
      <c r="A1480" t="s">
        <v>2017</v>
      </c>
      <c r="B1480" s="9">
        <v>33450</v>
      </c>
      <c r="C1480">
        <v>10062942371</v>
      </c>
      <c r="D1480" t="s">
        <v>3751</v>
      </c>
    </row>
    <row r="1481" spans="1:4" x14ac:dyDescent="0.45">
      <c r="A1481" t="s">
        <v>2018</v>
      </c>
      <c r="B1481" s="9">
        <v>28436</v>
      </c>
      <c r="C1481">
        <v>10004474613</v>
      </c>
      <c r="D1481" t="s">
        <v>247</v>
      </c>
    </row>
    <row r="1482" spans="1:4" x14ac:dyDescent="0.45">
      <c r="A1482" t="s">
        <v>2019</v>
      </c>
      <c r="B1482" s="9">
        <v>36390</v>
      </c>
      <c r="C1482">
        <v>10015567167</v>
      </c>
      <c r="D1482" t="s">
        <v>15</v>
      </c>
    </row>
    <row r="1483" spans="1:4" x14ac:dyDescent="0.45">
      <c r="A1483" t="s">
        <v>459</v>
      </c>
      <c r="B1483" s="9">
        <v>36119</v>
      </c>
      <c r="C1483">
        <v>10010169220</v>
      </c>
      <c r="D1483" t="s">
        <v>15</v>
      </c>
    </row>
    <row r="1484" spans="1:4" x14ac:dyDescent="0.45">
      <c r="A1484" t="s">
        <v>2020</v>
      </c>
      <c r="B1484" s="9">
        <v>31843</v>
      </c>
      <c r="C1484">
        <v>10011023628</v>
      </c>
      <c r="D1484" t="s">
        <v>25</v>
      </c>
    </row>
    <row r="1485" spans="1:4" x14ac:dyDescent="0.45">
      <c r="A1485" t="s">
        <v>2021</v>
      </c>
      <c r="B1485" s="9">
        <v>35411</v>
      </c>
      <c r="C1485">
        <v>10010608851</v>
      </c>
      <c r="D1485" t="s">
        <v>36</v>
      </c>
    </row>
    <row r="1486" spans="1:4" x14ac:dyDescent="0.45">
      <c r="A1486" t="s">
        <v>1557</v>
      </c>
      <c r="B1486" s="9">
        <v>35251</v>
      </c>
      <c r="C1486">
        <v>10063981180</v>
      </c>
      <c r="D1486" t="s">
        <v>3745</v>
      </c>
    </row>
    <row r="1487" spans="1:4" x14ac:dyDescent="0.45">
      <c r="A1487" t="s">
        <v>2022</v>
      </c>
      <c r="B1487" s="9">
        <v>32360</v>
      </c>
      <c r="C1487">
        <v>10084256810</v>
      </c>
      <c r="D1487" t="s">
        <v>67</v>
      </c>
    </row>
    <row r="1488" spans="1:4" x14ac:dyDescent="0.45">
      <c r="A1488" t="s">
        <v>2023</v>
      </c>
      <c r="B1488" s="9">
        <v>31090</v>
      </c>
      <c r="C1488">
        <v>10004552920</v>
      </c>
      <c r="D1488" t="s">
        <v>254</v>
      </c>
    </row>
    <row r="1489" spans="1:4" x14ac:dyDescent="0.45">
      <c r="A1489" t="s">
        <v>2024</v>
      </c>
      <c r="B1489" s="9">
        <v>35444</v>
      </c>
      <c r="C1489">
        <v>10010725958</v>
      </c>
      <c r="D1489" t="s">
        <v>156</v>
      </c>
    </row>
    <row r="1490" spans="1:4" x14ac:dyDescent="0.45">
      <c r="A1490" t="s">
        <v>2025</v>
      </c>
      <c r="B1490" s="9">
        <v>36567</v>
      </c>
      <c r="C1490">
        <v>10029943476</v>
      </c>
      <c r="D1490" t="s">
        <v>53</v>
      </c>
    </row>
    <row r="1491" spans="1:4" x14ac:dyDescent="0.45">
      <c r="A1491" t="s">
        <v>2026</v>
      </c>
      <c r="B1491" s="9">
        <v>34983</v>
      </c>
      <c r="C1491">
        <v>10011047371</v>
      </c>
      <c r="D1491" t="s">
        <v>25</v>
      </c>
    </row>
    <row r="1492" spans="1:4" x14ac:dyDescent="0.45">
      <c r="A1492" t="s">
        <v>253</v>
      </c>
      <c r="B1492" s="9">
        <v>34900</v>
      </c>
      <c r="C1492">
        <v>10008691887</v>
      </c>
      <c r="D1492" t="s">
        <v>254</v>
      </c>
    </row>
    <row r="1493" spans="1:4" x14ac:dyDescent="0.45">
      <c r="A1493" t="s">
        <v>2027</v>
      </c>
      <c r="B1493" s="9">
        <v>29753</v>
      </c>
      <c r="C1493">
        <v>10005991045</v>
      </c>
      <c r="D1493" t="s">
        <v>56</v>
      </c>
    </row>
    <row r="1494" spans="1:4" x14ac:dyDescent="0.45">
      <c r="A1494" t="s">
        <v>1992</v>
      </c>
      <c r="B1494" s="9">
        <v>36504</v>
      </c>
      <c r="C1494">
        <v>10085563781</v>
      </c>
      <c r="D1494" t="s">
        <v>278</v>
      </c>
    </row>
    <row r="1495" spans="1:4" x14ac:dyDescent="0.45">
      <c r="A1495" t="s">
        <v>2028</v>
      </c>
      <c r="B1495" s="9">
        <v>33216</v>
      </c>
      <c r="C1495">
        <v>10009069581</v>
      </c>
      <c r="D1495" t="s">
        <v>254</v>
      </c>
    </row>
    <row r="1496" spans="1:4" x14ac:dyDescent="0.45">
      <c r="A1496" t="s">
        <v>2029</v>
      </c>
      <c r="B1496" s="9">
        <v>36431</v>
      </c>
      <c r="C1496">
        <v>10011057475</v>
      </c>
      <c r="D1496" t="s">
        <v>47</v>
      </c>
    </row>
    <row r="1497" spans="1:4" x14ac:dyDescent="0.45">
      <c r="A1497" t="s">
        <v>2030</v>
      </c>
      <c r="B1497" s="9">
        <v>36550</v>
      </c>
      <c r="C1497">
        <v>10040477171</v>
      </c>
      <c r="D1497" t="s">
        <v>61</v>
      </c>
    </row>
    <row r="1498" spans="1:4" x14ac:dyDescent="0.45">
      <c r="A1498" t="s">
        <v>2031</v>
      </c>
      <c r="B1498" s="9">
        <v>33659</v>
      </c>
      <c r="C1498">
        <v>10006896882</v>
      </c>
      <c r="D1498" t="s">
        <v>29</v>
      </c>
    </row>
    <row r="1499" spans="1:4" x14ac:dyDescent="0.45">
      <c r="A1499" t="s">
        <v>2032</v>
      </c>
      <c r="B1499" s="9">
        <v>33455</v>
      </c>
      <c r="C1499">
        <v>10084757065</v>
      </c>
      <c r="D1499" t="s">
        <v>38</v>
      </c>
    </row>
    <row r="1500" spans="1:4" x14ac:dyDescent="0.45">
      <c r="A1500" t="s">
        <v>2033</v>
      </c>
      <c r="B1500" s="9">
        <v>32509</v>
      </c>
      <c r="C1500">
        <v>10006256177</v>
      </c>
      <c r="D1500" t="s">
        <v>254</v>
      </c>
    </row>
    <row r="1501" spans="1:4" x14ac:dyDescent="0.45">
      <c r="A1501" t="s">
        <v>2034</v>
      </c>
      <c r="B1501" s="9">
        <v>36884</v>
      </c>
      <c r="C1501">
        <v>10042501744</v>
      </c>
      <c r="D1501" t="s">
        <v>61</v>
      </c>
    </row>
    <row r="1502" spans="1:4" x14ac:dyDescent="0.45">
      <c r="A1502" t="s">
        <v>2035</v>
      </c>
      <c r="B1502" s="9">
        <v>36246</v>
      </c>
      <c r="C1502">
        <v>10083485254</v>
      </c>
      <c r="D1502" t="s">
        <v>156</v>
      </c>
    </row>
    <row r="1503" spans="1:4" x14ac:dyDescent="0.45">
      <c r="A1503" t="s">
        <v>2036</v>
      </c>
      <c r="B1503" s="9">
        <v>27335</v>
      </c>
      <c r="C1503">
        <v>10052690380</v>
      </c>
      <c r="D1503" t="s">
        <v>56</v>
      </c>
    </row>
    <row r="1504" spans="1:4" x14ac:dyDescent="0.45">
      <c r="A1504" t="s">
        <v>2037</v>
      </c>
      <c r="B1504" s="9">
        <v>35874</v>
      </c>
      <c r="C1504">
        <v>10010880956</v>
      </c>
      <c r="D1504" t="s">
        <v>118</v>
      </c>
    </row>
    <row r="1505" spans="1:4" x14ac:dyDescent="0.45">
      <c r="A1505" t="s">
        <v>422</v>
      </c>
      <c r="B1505" s="9">
        <v>36274</v>
      </c>
      <c r="C1505">
        <v>10015339017</v>
      </c>
      <c r="D1505" t="s">
        <v>17</v>
      </c>
    </row>
    <row r="1506" spans="1:4" x14ac:dyDescent="0.45">
      <c r="A1506" t="s">
        <v>215</v>
      </c>
      <c r="B1506" s="9">
        <v>36172</v>
      </c>
      <c r="C1506">
        <v>10015328711</v>
      </c>
      <c r="D1506" t="s">
        <v>17</v>
      </c>
    </row>
    <row r="1507" spans="1:4" x14ac:dyDescent="0.45">
      <c r="A1507" t="s">
        <v>2038</v>
      </c>
      <c r="B1507" s="9">
        <v>36808</v>
      </c>
      <c r="C1507">
        <v>10030434237</v>
      </c>
      <c r="D1507" t="s">
        <v>53</v>
      </c>
    </row>
    <row r="1508" spans="1:4" x14ac:dyDescent="0.45">
      <c r="A1508" t="s">
        <v>2039</v>
      </c>
      <c r="B1508" s="9">
        <v>26504</v>
      </c>
      <c r="C1508">
        <v>10075987760</v>
      </c>
      <c r="D1508" t="s">
        <v>56</v>
      </c>
    </row>
    <row r="1509" spans="1:4" x14ac:dyDescent="0.45">
      <c r="A1509" t="s">
        <v>2040</v>
      </c>
      <c r="B1509" s="9">
        <v>26573</v>
      </c>
      <c r="C1509">
        <v>10081003266</v>
      </c>
      <c r="D1509" t="s">
        <v>56</v>
      </c>
    </row>
    <row r="1510" spans="1:4" x14ac:dyDescent="0.45">
      <c r="A1510" t="s">
        <v>2041</v>
      </c>
      <c r="B1510" s="9">
        <v>36229</v>
      </c>
      <c r="C1510">
        <v>10084189314</v>
      </c>
      <c r="D1510" t="s">
        <v>25</v>
      </c>
    </row>
    <row r="1511" spans="1:4" x14ac:dyDescent="0.45">
      <c r="A1511" t="s">
        <v>2042</v>
      </c>
      <c r="B1511" s="9">
        <v>36696</v>
      </c>
      <c r="C1511">
        <v>10026187051</v>
      </c>
      <c r="D1511" t="s">
        <v>17</v>
      </c>
    </row>
    <row r="1512" spans="1:4" x14ac:dyDescent="0.45">
      <c r="A1512" t="s">
        <v>2043</v>
      </c>
      <c r="B1512" s="9">
        <v>36335</v>
      </c>
      <c r="C1512">
        <v>10015510280</v>
      </c>
      <c r="D1512" t="s">
        <v>19</v>
      </c>
    </row>
    <row r="1513" spans="1:4" x14ac:dyDescent="0.45">
      <c r="A1513" t="s">
        <v>267</v>
      </c>
      <c r="B1513" s="9">
        <v>36159</v>
      </c>
      <c r="C1513">
        <v>10062151116</v>
      </c>
      <c r="D1513" t="s">
        <v>56</v>
      </c>
    </row>
    <row r="1514" spans="1:4" x14ac:dyDescent="0.45">
      <c r="A1514" t="s">
        <v>2044</v>
      </c>
      <c r="B1514" s="9">
        <v>36514</v>
      </c>
      <c r="C1514">
        <v>10049768660</v>
      </c>
      <c r="D1514" t="s">
        <v>3756</v>
      </c>
    </row>
    <row r="1515" spans="1:4" x14ac:dyDescent="0.45">
      <c r="A1515" t="s">
        <v>2045</v>
      </c>
      <c r="B1515" s="9">
        <v>34184</v>
      </c>
      <c r="C1515">
        <v>10062576300</v>
      </c>
      <c r="D1515" t="s">
        <v>3742</v>
      </c>
    </row>
    <row r="1516" spans="1:4" x14ac:dyDescent="0.45">
      <c r="A1516" t="s">
        <v>2046</v>
      </c>
      <c r="B1516" s="9">
        <v>35776</v>
      </c>
      <c r="C1516">
        <v>10009914996</v>
      </c>
      <c r="D1516" t="s">
        <v>145</v>
      </c>
    </row>
    <row r="1517" spans="1:4" x14ac:dyDescent="0.45">
      <c r="A1517" t="s">
        <v>303</v>
      </c>
      <c r="B1517" s="9">
        <v>34498</v>
      </c>
      <c r="C1517">
        <v>10007708551</v>
      </c>
      <c r="D1517" t="s">
        <v>232</v>
      </c>
    </row>
    <row r="1518" spans="1:4" x14ac:dyDescent="0.45">
      <c r="A1518" t="s">
        <v>2047</v>
      </c>
      <c r="B1518" s="9">
        <v>36112</v>
      </c>
      <c r="C1518">
        <v>10010789616</v>
      </c>
      <c r="D1518" t="s">
        <v>3766</v>
      </c>
    </row>
    <row r="1519" spans="1:4" x14ac:dyDescent="0.45">
      <c r="A1519" t="s">
        <v>2048</v>
      </c>
      <c r="B1519" s="9">
        <v>35906</v>
      </c>
      <c r="C1519">
        <v>10010177809</v>
      </c>
      <c r="D1519" t="s">
        <v>172</v>
      </c>
    </row>
    <row r="1520" spans="1:4" x14ac:dyDescent="0.45">
      <c r="A1520" t="s">
        <v>2049</v>
      </c>
      <c r="B1520" s="9">
        <v>35694</v>
      </c>
      <c r="C1520">
        <v>10010619359</v>
      </c>
      <c r="D1520" t="s">
        <v>3766</v>
      </c>
    </row>
    <row r="1521" spans="1:4" x14ac:dyDescent="0.45">
      <c r="A1521" t="s">
        <v>2050</v>
      </c>
      <c r="B1521" s="9">
        <v>35461</v>
      </c>
      <c r="C1521">
        <v>10063250751</v>
      </c>
      <c r="D1521" t="s">
        <v>87</v>
      </c>
    </row>
    <row r="1522" spans="1:4" x14ac:dyDescent="0.45">
      <c r="A1522" t="s">
        <v>532</v>
      </c>
      <c r="B1522" s="9">
        <v>33909</v>
      </c>
      <c r="C1522">
        <v>10007077647</v>
      </c>
      <c r="D1522" t="s">
        <v>51</v>
      </c>
    </row>
    <row r="1523" spans="1:4" x14ac:dyDescent="0.45">
      <c r="A1523" t="s">
        <v>551</v>
      </c>
      <c r="B1523" s="9">
        <v>35357</v>
      </c>
      <c r="C1523">
        <v>10015781779</v>
      </c>
      <c r="D1523" t="s">
        <v>29</v>
      </c>
    </row>
    <row r="1524" spans="1:4" x14ac:dyDescent="0.45">
      <c r="A1524" t="s">
        <v>1788</v>
      </c>
      <c r="B1524" s="9">
        <v>31421</v>
      </c>
      <c r="C1524">
        <v>10004738937</v>
      </c>
      <c r="D1524" t="s">
        <v>49</v>
      </c>
    </row>
    <row r="1525" spans="1:4" x14ac:dyDescent="0.45">
      <c r="A1525" t="s">
        <v>2052</v>
      </c>
      <c r="B1525" s="9">
        <v>35884</v>
      </c>
      <c r="C1525">
        <v>10063606924</v>
      </c>
      <c r="D1525" t="s">
        <v>156</v>
      </c>
    </row>
    <row r="1526" spans="1:4" x14ac:dyDescent="0.45">
      <c r="A1526" t="s">
        <v>2053</v>
      </c>
      <c r="B1526" s="9">
        <v>28173</v>
      </c>
      <c r="C1526">
        <v>10004739341</v>
      </c>
      <c r="D1526" t="s">
        <v>61</v>
      </c>
    </row>
    <row r="1527" spans="1:4" x14ac:dyDescent="0.45">
      <c r="A1527" t="s">
        <v>2054</v>
      </c>
      <c r="B1527" s="9">
        <v>36331</v>
      </c>
      <c r="C1527">
        <v>10014218059</v>
      </c>
      <c r="D1527" t="s">
        <v>51</v>
      </c>
    </row>
    <row r="1528" spans="1:4" x14ac:dyDescent="0.45">
      <c r="A1528" t="s">
        <v>298</v>
      </c>
      <c r="B1528" s="9">
        <v>36363</v>
      </c>
      <c r="C1528">
        <v>10015336387</v>
      </c>
      <c r="D1528" t="s">
        <v>53</v>
      </c>
    </row>
    <row r="1529" spans="1:4" x14ac:dyDescent="0.45">
      <c r="A1529" t="s">
        <v>2055</v>
      </c>
      <c r="B1529" s="9">
        <v>36824</v>
      </c>
      <c r="C1529">
        <v>10023672327</v>
      </c>
      <c r="D1529" t="s">
        <v>25</v>
      </c>
    </row>
    <row r="1530" spans="1:4" x14ac:dyDescent="0.45">
      <c r="A1530" t="s">
        <v>2056</v>
      </c>
      <c r="B1530" s="9">
        <v>35892</v>
      </c>
      <c r="C1530">
        <v>10054069396</v>
      </c>
      <c r="D1530" t="s">
        <v>15</v>
      </c>
    </row>
    <row r="1531" spans="1:4" x14ac:dyDescent="0.45">
      <c r="A1531" t="s">
        <v>2057</v>
      </c>
      <c r="B1531" s="9">
        <v>35833</v>
      </c>
      <c r="C1531">
        <v>10015559184</v>
      </c>
      <c r="D1531" t="s">
        <v>56</v>
      </c>
    </row>
    <row r="1532" spans="1:4" x14ac:dyDescent="0.45">
      <c r="A1532" t="s">
        <v>2058</v>
      </c>
      <c r="B1532" s="9">
        <v>34016</v>
      </c>
      <c r="C1532">
        <v>10010095155</v>
      </c>
      <c r="D1532" t="s">
        <v>156</v>
      </c>
    </row>
    <row r="1533" spans="1:4" x14ac:dyDescent="0.45">
      <c r="A1533" t="s">
        <v>2059</v>
      </c>
      <c r="B1533" s="9">
        <v>36040</v>
      </c>
      <c r="C1533">
        <v>10021587231</v>
      </c>
      <c r="D1533" t="s">
        <v>40</v>
      </c>
    </row>
    <row r="1534" spans="1:4" x14ac:dyDescent="0.45">
      <c r="A1534" t="s">
        <v>2060</v>
      </c>
      <c r="B1534" s="9">
        <v>33790</v>
      </c>
      <c r="C1534">
        <v>10007782818</v>
      </c>
      <c r="D1534" t="s">
        <v>56</v>
      </c>
    </row>
    <row r="1535" spans="1:4" x14ac:dyDescent="0.45">
      <c r="A1535" t="s">
        <v>2061</v>
      </c>
      <c r="B1535" s="9">
        <v>31539</v>
      </c>
      <c r="C1535">
        <v>10009102523</v>
      </c>
      <c r="D1535" t="s">
        <v>56</v>
      </c>
    </row>
    <row r="1536" spans="1:4" x14ac:dyDescent="0.45">
      <c r="A1536" t="s">
        <v>2062</v>
      </c>
      <c r="B1536" s="9">
        <v>36026</v>
      </c>
      <c r="C1536">
        <v>10054660692</v>
      </c>
      <c r="D1536" t="s">
        <v>47</v>
      </c>
    </row>
    <row r="1537" spans="1:4" x14ac:dyDescent="0.45">
      <c r="A1537" t="s">
        <v>2063</v>
      </c>
      <c r="B1537" s="9">
        <v>31556</v>
      </c>
      <c r="C1537">
        <v>10007760182</v>
      </c>
      <c r="D1537" t="s">
        <v>339</v>
      </c>
    </row>
    <row r="1538" spans="1:4" x14ac:dyDescent="0.45">
      <c r="A1538" t="s">
        <v>2064</v>
      </c>
      <c r="B1538" s="9">
        <v>36044</v>
      </c>
      <c r="C1538">
        <v>10062544166</v>
      </c>
      <c r="D1538" t="s">
        <v>38</v>
      </c>
    </row>
    <row r="1539" spans="1:4" x14ac:dyDescent="0.45">
      <c r="A1539" t="s">
        <v>2065</v>
      </c>
      <c r="B1539" s="9">
        <v>28563</v>
      </c>
      <c r="C1539">
        <v>10016235154</v>
      </c>
      <c r="D1539" t="s">
        <v>56</v>
      </c>
    </row>
    <row r="1540" spans="1:4" x14ac:dyDescent="0.45">
      <c r="A1540" t="s">
        <v>2066</v>
      </c>
      <c r="B1540" s="9">
        <v>29210</v>
      </c>
      <c r="C1540">
        <v>10016799370</v>
      </c>
      <c r="D1540" t="s">
        <v>56</v>
      </c>
    </row>
    <row r="1541" spans="1:4" x14ac:dyDescent="0.45">
      <c r="A1541" t="s">
        <v>2067</v>
      </c>
      <c r="B1541" s="9">
        <v>34452</v>
      </c>
      <c r="C1541">
        <v>10009216394</v>
      </c>
      <c r="D1541" t="s">
        <v>254</v>
      </c>
    </row>
    <row r="1542" spans="1:4" x14ac:dyDescent="0.45">
      <c r="A1542" t="s">
        <v>2068</v>
      </c>
      <c r="B1542" s="9">
        <v>36248</v>
      </c>
      <c r="C1542">
        <v>10011128005</v>
      </c>
      <c r="D1542" t="s">
        <v>19</v>
      </c>
    </row>
    <row r="1543" spans="1:4" x14ac:dyDescent="0.45">
      <c r="A1543" t="s">
        <v>2069</v>
      </c>
      <c r="B1543" s="9">
        <v>35616</v>
      </c>
      <c r="C1543">
        <v>10016277691</v>
      </c>
      <c r="D1543" t="s">
        <v>156</v>
      </c>
    </row>
    <row r="1544" spans="1:4" x14ac:dyDescent="0.45">
      <c r="A1544" t="s">
        <v>2070</v>
      </c>
      <c r="B1544" s="9">
        <v>34950</v>
      </c>
      <c r="C1544">
        <v>10063830529</v>
      </c>
      <c r="D1544" t="s">
        <v>156</v>
      </c>
    </row>
    <row r="1545" spans="1:4" x14ac:dyDescent="0.45">
      <c r="A1545" t="s">
        <v>2071</v>
      </c>
      <c r="B1545" s="9">
        <v>27238</v>
      </c>
      <c r="C1545">
        <v>10064212162</v>
      </c>
      <c r="D1545" t="s">
        <v>56</v>
      </c>
    </row>
    <row r="1546" spans="1:4" x14ac:dyDescent="0.45">
      <c r="A1546" t="s">
        <v>2072</v>
      </c>
      <c r="B1546" s="9">
        <v>34982</v>
      </c>
      <c r="C1546">
        <v>10063767174</v>
      </c>
      <c r="D1546" t="s">
        <v>56</v>
      </c>
    </row>
    <row r="1547" spans="1:4" x14ac:dyDescent="0.45">
      <c r="A1547" t="s">
        <v>2073</v>
      </c>
      <c r="B1547" s="9">
        <v>30379</v>
      </c>
      <c r="C1547">
        <v>10063520230</v>
      </c>
      <c r="D1547" t="s">
        <v>56</v>
      </c>
    </row>
    <row r="1548" spans="1:4" x14ac:dyDescent="0.45">
      <c r="A1548" t="s">
        <v>2074</v>
      </c>
      <c r="B1548" s="9">
        <v>35128</v>
      </c>
      <c r="C1548">
        <v>10015997809</v>
      </c>
      <c r="D1548" t="s">
        <v>38</v>
      </c>
    </row>
    <row r="1549" spans="1:4" x14ac:dyDescent="0.45">
      <c r="A1549" t="s">
        <v>2075</v>
      </c>
      <c r="B1549" s="9">
        <v>36569</v>
      </c>
      <c r="C1549">
        <v>10023676367</v>
      </c>
      <c r="D1549" t="s">
        <v>25</v>
      </c>
    </row>
    <row r="1550" spans="1:4" x14ac:dyDescent="0.45">
      <c r="A1550" t="s">
        <v>2076</v>
      </c>
      <c r="B1550" s="9">
        <v>30326</v>
      </c>
      <c r="C1550">
        <v>10009862658</v>
      </c>
      <c r="D1550" t="s">
        <v>27</v>
      </c>
    </row>
    <row r="1551" spans="1:4" x14ac:dyDescent="0.45">
      <c r="A1551" t="s">
        <v>2077</v>
      </c>
      <c r="B1551" s="9">
        <v>34967</v>
      </c>
      <c r="C1551">
        <v>10009258531</v>
      </c>
      <c r="D1551" t="s">
        <v>31</v>
      </c>
    </row>
    <row r="1552" spans="1:4" x14ac:dyDescent="0.45">
      <c r="A1552" t="s">
        <v>2078</v>
      </c>
      <c r="B1552" s="9">
        <v>35553</v>
      </c>
      <c r="C1552">
        <v>10010765970</v>
      </c>
      <c r="D1552" t="s">
        <v>25</v>
      </c>
    </row>
    <row r="1553" spans="1:4" x14ac:dyDescent="0.45">
      <c r="A1553" t="s">
        <v>2079</v>
      </c>
      <c r="B1553" s="9">
        <v>35349</v>
      </c>
      <c r="C1553">
        <v>10009162238</v>
      </c>
      <c r="D1553" t="s">
        <v>17</v>
      </c>
    </row>
    <row r="1554" spans="1:4" x14ac:dyDescent="0.45">
      <c r="A1554" t="s">
        <v>2080</v>
      </c>
      <c r="B1554" s="9">
        <v>33103</v>
      </c>
      <c r="C1554">
        <v>10006489381</v>
      </c>
      <c r="D1554" t="s">
        <v>61</v>
      </c>
    </row>
    <row r="1555" spans="1:4" x14ac:dyDescent="0.45">
      <c r="A1555" t="s">
        <v>2081</v>
      </c>
      <c r="B1555" s="9">
        <v>33199</v>
      </c>
      <c r="C1555">
        <v>10016112185</v>
      </c>
      <c r="D1555" t="s">
        <v>254</v>
      </c>
    </row>
    <row r="1556" spans="1:4" x14ac:dyDescent="0.45">
      <c r="A1556" t="s">
        <v>2082</v>
      </c>
      <c r="B1556" s="9">
        <v>35534</v>
      </c>
      <c r="C1556">
        <v>10010656442</v>
      </c>
      <c r="D1556" t="s">
        <v>278</v>
      </c>
    </row>
    <row r="1557" spans="1:4" x14ac:dyDescent="0.45">
      <c r="A1557" t="s">
        <v>583</v>
      </c>
      <c r="B1557" s="9">
        <v>31749</v>
      </c>
      <c r="C1557">
        <v>10003299802</v>
      </c>
      <c r="D1557" t="s">
        <v>27</v>
      </c>
    </row>
    <row r="1558" spans="1:4" x14ac:dyDescent="0.45">
      <c r="A1558" t="s">
        <v>2083</v>
      </c>
      <c r="B1558" s="9">
        <v>35440</v>
      </c>
      <c r="C1558">
        <v>10015145118</v>
      </c>
      <c r="D1558" t="s">
        <v>254</v>
      </c>
    </row>
    <row r="1559" spans="1:4" x14ac:dyDescent="0.45">
      <c r="A1559" t="s">
        <v>2084</v>
      </c>
      <c r="B1559" s="9">
        <v>35948</v>
      </c>
      <c r="C1559">
        <v>10010176088</v>
      </c>
      <c r="D1559" t="s">
        <v>753</v>
      </c>
    </row>
    <row r="1560" spans="1:4" x14ac:dyDescent="0.45">
      <c r="A1560" t="s">
        <v>2085</v>
      </c>
      <c r="B1560" s="9">
        <v>35169</v>
      </c>
      <c r="C1560">
        <v>10015191089</v>
      </c>
      <c r="D1560" t="s">
        <v>156</v>
      </c>
    </row>
    <row r="1561" spans="1:4" x14ac:dyDescent="0.45">
      <c r="A1561" t="s">
        <v>2086</v>
      </c>
      <c r="B1561" s="9">
        <v>33878</v>
      </c>
      <c r="C1561">
        <v>10010979269</v>
      </c>
      <c r="D1561" t="s">
        <v>51</v>
      </c>
    </row>
    <row r="1562" spans="1:4" x14ac:dyDescent="0.45">
      <c r="A1562" t="s">
        <v>2087</v>
      </c>
      <c r="B1562" s="9">
        <v>35333</v>
      </c>
      <c r="C1562">
        <v>10009508408</v>
      </c>
      <c r="D1562" t="s">
        <v>17</v>
      </c>
    </row>
    <row r="1563" spans="1:4" x14ac:dyDescent="0.45">
      <c r="A1563" t="s">
        <v>2088</v>
      </c>
      <c r="B1563" s="9">
        <v>33271</v>
      </c>
      <c r="C1563">
        <v>10007934681</v>
      </c>
      <c r="D1563" t="s">
        <v>247</v>
      </c>
    </row>
    <row r="1564" spans="1:4" x14ac:dyDescent="0.45">
      <c r="A1564" t="s">
        <v>546</v>
      </c>
      <c r="B1564" s="9">
        <v>35470</v>
      </c>
      <c r="C1564">
        <v>10009808805</v>
      </c>
      <c r="D1564" t="s">
        <v>40</v>
      </c>
    </row>
    <row r="1565" spans="1:4" x14ac:dyDescent="0.45">
      <c r="A1565" t="s">
        <v>2089</v>
      </c>
      <c r="B1565" s="9">
        <v>33973</v>
      </c>
      <c r="C1565">
        <v>10013559974</v>
      </c>
      <c r="D1565" t="s">
        <v>156</v>
      </c>
    </row>
    <row r="1566" spans="1:4" x14ac:dyDescent="0.45">
      <c r="A1566" t="s">
        <v>2090</v>
      </c>
      <c r="B1566" s="9">
        <v>34789</v>
      </c>
      <c r="C1566">
        <v>10009138289</v>
      </c>
      <c r="D1566" t="s">
        <v>17</v>
      </c>
    </row>
    <row r="1567" spans="1:4" x14ac:dyDescent="0.45">
      <c r="A1567" t="s">
        <v>2091</v>
      </c>
      <c r="B1567" s="9">
        <v>32994</v>
      </c>
      <c r="C1567">
        <v>10009643905</v>
      </c>
      <c r="D1567" t="s">
        <v>15</v>
      </c>
    </row>
    <row r="1568" spans="1:4" x14ac:dyDescent="0.45">
      <c r="A1568" t="s">
        <v>2092</v>
      </c>
      <c r="B1568" s="9">
        <v>33079</v>
      </c>
      <c r="C1568">
        <v>10006265271</v>
      </c>
      <c r="D1568" t="s">
        <v>25</v>
      </c>
    </row>
    <row r="1569" spans="1:4" x14ac:dyDescent="0.45">
      <c r="A1569" t="s">
        <v>2093</v>
      </c>
      <c r="B1569" s="9">
        <v>32536</v>
      </c>
      <c r="C1569">
        <v>10005489473</v>
      </c>
      <c r="D1569" t="s">
        <v>17</v>
      </c>
    </row>
    <row r="1570" spans="1:4" x14ac:dyDescent="0.45">
      <c r="A1570" t="s">
        <v>2094</v>
      </c>
      <c r="B1570" s="9">
        <v>33619</v>
      </c>
      <c r="C1570">
        <v>10006649736</v>
      </c>
      <c r="D1570" t="s">
        <v>158</v>
      </c>
    </row>
    <row r="1571" spans="1:4" x14ac:dyDescent="0.45">
      <c r="A1571" t="s">
        <v>2095</v>
      </c>
      <c r="B1571" s="9">
        <v>35577</v>
      </c>
      <c r="C1571">
        <v>10009727363</v>
      </c>
      <c r="D1571" t="s">
        <v>286</v>
      </c>
    </row>
    <row r="1572" spans="1:4" x14ac:dyDescent="0.45">
      <c r="A1572" t="s">
        <v>2096</v>
      </c>
      <c r="B1572" s="9">
        <v>32583</v>
      </c>
      <c r="C1572">
        <v>10005729044</v>
      </c>
      <c r="D1572" t="s">
        <v>17</v>
      </c>
    </row>
    <row r="1573" spans="1:4" x14ac:dyDescent="0.45">
      <c r="A1573" t="s">
        <v>2097</v>
      </c>
      <c r="B1573" s="9">
        <v>35742</v>
      </c>
      <c r="C1573">
        <v>10016322050</v>
      </c>
      <c r="D1573" t="s">
        <v>247</v>
      </c>
    </row>
    <row r="1574" spans="1:4" x14ac:dyDescent="0.45">
      <c r="A1574" t="s">
        <v>2098</v>
      </c>
      <c r="B1574" s="9">
        <v>31520</v>
      </c>
      <c r="C1574">
        <v>10004828661</v>
      </c>
      <c r="D1574" t="s">
        <v>156</v>
      </c>
    </row>
    <row r="1575" spans="1:4" x14ac:dyDescent="0.45">
      <c r="A1575" t="s">
        <v>1051</v>
      </c>
      <c r="B1575" s="9">
        <v>31247</v>
      </c>
      <c r="C1575">
        <v>10003522696</v>
      </c>
      <c r="D1575" t="s">
        <v>91</v>
      </c>
    </row>
    <row r="1576" spans="1:4" x14ac:dyDescent="0.45">
      <c r="A1576" t="s">
        <v>2099</v>
      </c>
      <c r="B1576" s="9">
        <v>35089</v>
      </c>
      <c r="C1576">
        <v>10009137683</v>
      </c>
      <c r="D1576" t="s">
        <v>29</v>
      </c>
    </row>
    <row r="1577" spans="1:4" x14ac:dyDescent="0.45">
      <c r="A1577" t="s">
        <v>2100</v>
      </c>
      <c r="B1577" s="9">
        <v>35535</v>
      </c>
      <c r="C1577">
        <v>10010900861</v>
      </c>
      <c r="D1577" t="s">
        <v>31</v>
      </c>
    </row>
    <row r="1578" spans="1:4" x14ac:dyDescent="0.45">
      <c r="A1578" t="s">
        <v>2101</v>
      </c>
      <c r="B1578" s="9">
        <v>30733</v>
      </c>
      <c r="C1578">
        <v>10016203327</v>
      </c>
      <c r="D1578" t="s">
        <v>67</v>
      </c>
    </row>
    <row r="1579" spans="1:4" x14ac:dyDescent="0.45">
      <c r="A1579" t="s">
        <v>2102</v>
      </c>
      <c r="B1579" s="9">
        <v>33691</v>
      </c>
      <c r="C1579">
        <v>10015855339</v>
      </c>
      <c r="D1579" t="s">
        <v>156</v>
      </c>
    </row>
    <row r="1580" spans="1:4" x14ac:dyDescent="0.45">
      <c r="A1580" t="s">
        <v>2103</v>
      </c>
      <c r="B1580" s="9">
        <v>36052</v>
      </c>
      <c r="C1580">
        <v>10010665132</v>
      </c>
      <c r="D1580" t="s">
        <v>36</v>
      </c>
    </row>
    <row r="1581" spans="1:4" x14ac:dyDescent="0.45">
      <c r="A1581" t="s">
        <v>2104</v>
      </c>
      <c r="B1581" s="9">
        <v>34399</v>
      </c>
      <c r="C1581">
        <v>10010094953</v>
      </c>
      <c r="D1581" t="s">
        <v>156</v>
      </c>
    </row>
    <row r="1582" spans="1:4" x14ac:dyDescent="0.45">
      <c r="A1582" t="s">
        <v>2105</v>
      </c>
      <c r="B1582" s="9">
        <v>35595</v>
      </c>
      <c r="C1582">
        <v>10016025188</v>
      </c>
      <c r="D1582" t="s">
        <v>156</v>
      </c>
    </row>
    <row r="1583" spans="1:4" x14ac:dyDescent="0.45">
      <c r="A1583" t="s">
        <v>2106</v>
      </c>
      <c r="B1583" s="9">
        <v>33842</v>
      </c>
      <c r="C1583">
        <v>10010671495</v>
      </c>
      <c r="D1583" t="s">
        <v>3756</v>
      </c>
    </row>
    <row r="1584" spans="1:4" x14ac:dyDescent="0.45">
      <c r="A1584" t="s">
        <v>2107</v>
      </c>
      <c r="B1584" s="9">
        <v>34702</v>
      </c>
      <c r="C1584">
        <v>10011172057</v>
      </c>
      <c r="D1584" t="s">
        <v>235</v>
      </c>
    </row>
    <row r="1585" spans="1:4" x14ac:dyDescent="0.45">
      <c r="A1585" t="s">
        <v>2108</v>
      </c>
      <c r="B1585" s="9">
        <v>29712</v>
      </c>
      <c r="C1585">
        <v>10009219428</v>
      </c>
      <c r="D1585" t="s">
        <v>56</v>
      </c>
    </row>
    <row r="1586" spans="1:4" x14ac:dyDescent="0.45">
      <c r="A1586" t="s">
        <v>2109</v>
      </c>
      <c r="B1586" s="9">
        <v>35328</v>
      </c>
      <c r="C1586">
        <v>10009497088</v>
      </c>
      <c r="D1586" t="s">
        <v>264</v>
      </c>
    </row>
    <row r="1587" spans="1:4" x14ac:dyDescent="0.45">
      <c r="A1587" t="s">
        <v>2110</v>
      </c>
      <c r="B1587" s="9">
        <v>34692</v>
      </c>
      <c r="C1587">
        <v>10007751795</v>
      </c>
      <c r="D1587" t="s">
        <v>25</v>
      </c>
    </row>
    <row r="1588" spans="1:4" x14ac:dyDescent="0.45">
      <c r="A1588" t="s">
        <v>2111</v>
      </c>
      <c r="B1588" s="9">
        <v>31764</v>
      </c>
      <c r="C1588">
        <v>10007786454</v>
      </c>
      <c r="D1588" t="s">
        <v>67</v>
      </c>
    </row>
    <row r="1589" spans="1:4" x14ac:dyDescent="0.45">
      <c r="A1589" t="s">
        <v>2112</v>
      </c>
      <c r="B1589" s="9">
        <v>33228</v>
      </c>
      <c r="C1589">
        <v>10004742775</v>
      </c>
      <c r="D1589" t="s">
        <v>67</v>
      </c>
    </row>
    <row r="1590" spans="1:4" x14ac:dyDescent="0.45">
      <c r="A1590" t="s">
        <v>2113</v>
      </c>
      <c r="B1590" s="9">
        <v>35153</v>
      </c>
      <c r="C1590">
        <v>10011043129</v>
      </c>
      <c r="D1590" t="s">
        <v>3747</v>
      </c>
    </row>
    <row r="1591" spans="1:4" x14ac:dyDescent="0.45">
      <c r="A1591" t="s">
        <v>2114</v>
      </c>
      <c r="B1591" s="9">
        <v>34723</v>
      </c>
      <c r="C1591">
        <v>10011061216</v>
      </c>
      <c r="D1591" t="s">
        <v>3747</v>
      </c>
    </row>
    <row r="1592" spans="1:4" x14ac:dyDescent="0.45">
      <c r="A1592" t="s">
        <v>2115</v>
      </c>
      <c r="B1592" s="9">
        <v>30916</v>
      </c>
      <c r="C1592">
        <v>10002741545</v>
      </c>
      <c r="D1592" t="s">
        <v>53</v>
      </c>
    </row>
    <row r="1593" spans="1:4" x14ac:dyDescent="0.45">
      <c r="A1593" t="s">
        <v>2116</v>
      </c>
      <c r="B1593" s="9">
        <v>35596</v>
      </c>
      <c r="C1593">
        <v>10010719389</v>
      </c>
      <c r="D1593" t="s">
        <v>120</v>
      </c>
    </row>
    <row r="1594" spans="1:4" x14ac:dyDescent="0.45">
      <c r="A1594" t="s">
        <v>2117</v>
      </c>
      <c r="B1594" s="9">
        <v>33752</v>
      </c>
      <c r="C1594">
        <v>10009674520</v>
      </c>
      <c r="D1594" t="s">
        <v>172</v>
      </c>
    </row>
    <row r="1595" spans="1:4" x14ac:dyDescent="0.45">
      <c r="A1595" t="s">
        <v>2118</v>
      </c>
      <c r="B1595" s="9">
        <v>34556</v>
      </c>
      <c r="C1595">
        <v>10008601456</v>
      </c>
      <c r="D1595" t="s">
        <v>286</v>
      </c>
    </row>
    <row r="1596" spans="1:4" x14ac:dyDescent="0.45">
      <c r="A1596" t="s">
        <v>2119</v>
      </c>
      <c r="B1596" s="9">
        <v>35674</v>
      </c>
      <c r="C1596">
        <v>10011057172</v>
      </c>
      <c r="D1596" t="s">
        <v>25</v>
      </c>
    </row>
    <row r="1597" spans="1:4" x14ac:dyDescent="0.45">
      <c r="A1597" t="s">
        <v>2120</v>
      </c>
      <c r="B1597" s="9">
        <v>35136</v>
      </c>
      <c r="C1597">
        <v>10061232949</v>
      </c>
      <c r="D1597" t="s">
        <v>172</v>
      </c>
    </row>
    <row r="1598" spans="1:4" x14ac:dyDescent="0.45">
      <c r="A1598" t="s">
        <v>337</v>
      </c>
      <c r="B1598" s="9">
        <v>34842</v>
      </c>
      <c r="C1598">
        <v>10008696234</v>
      </c>
      <c r="D1598" t="s">
        <v>15</v>
      </c>
    </row>
    <row r="1599" spans="1:4" x14ac:dyDescent="0.45">
      <c r="A1599" t="s">
        <v>2121</v>
      </c>
      <c r="B1599" s="9">
        <v>32578</v>
      </c>
      <c r="C1599">
        <v>10010582680</v>
      </c>
      <c r="D1599" t="s">
        <v>220</v>
      </c>
    </row>
    <row r="1600" spans="1:4" x14ac:dyDescent="0.45">
      <c r="A1600" t="s">
        <v>309</v>
      </c>
      <c r="B1600" s="9">
        <v>33718</v>
      </c>
      <c r="C1600">
        <v>10007189300</v>
      </c>
      <c r="D1600" t="s">
        <v>25</v>
      </c>
    </row>
    <row r="1601" spans="1:4" x14ac:dyDescent="0.45">
      <c r="A1601" t="s">
        <v>2122</v>
      </c>
      <c r="B1601" s="9">
        <v>33223</v>
      </c>
      <c r="C1601">
        <v>10009673914</v>
      </c>
      <c r="D1601" t="s">
        <v>172</v>
      </c>
    </row>
    <row r="1602" spans="1:4" x14ac:dyDescent="0.45">
      <c r="A1602" t="s">
        <v>2123</v>
      </c>
      <c r="B1602" s="9">
        <v>35583</v>
      </c>
      <c r="C1602">
        <v>10010651893</v>
      </c>
      <c r="D1602" t="s">
        <v>15</v>
      </c>
    </row>
    <row r="1603" spans="1:4" x14ac:dyDescent="0.45">
      <c r="A1603" t="s">
        <v>2124</v>
      </c>
      <c r="B1603" s="9">
        <v>33942</v>
      </c>
      <c r="C1603">
        <v>10014473996</v>
      </c>
      <c r="D1603" t="s">
        <v>731</v>
      </c>
    </row>
    <row r="1604" spans="1:4" x14ac:dyDescent="0.45">
      <c r="A1604" t="s">
        <v>2125</v>
      </c>
      <c r="B1604" s="9">
        <v>33671</v>
      </c>
      <c r="C1604">
        <v>10007236281</v>
      </c>
      <c r="D1604" t="s">
        <v>31</v>
      </c>
    </row>
    <row r="1605" spans="1:4" x14ac:dyDescent="0.45">
      <c r="A1605" t="s">
        <v>2126</v>
      </c>
      <c r="B1605" s="9">
        <v>35175</v>
      </c>
      <c r="C1605">
        <v>10009509519</v>
      </c>
      <c r="D1605" t="s">
        <v>67</v>
      </c>
    </row>
    <row r="1606" spans="1:4" x14ac:dyDescent="0.45">
      <c r="A1606" t="s">
        <v>2127</v>
      </c>
      <c r="B1606" s="9">
        <v>34884</v>
      </c>
      <c r="C1606">
        <v>10009056144</v>
      </c>
      <c r="D1606" t="s">
        <v>753</v>
      </c>
    </row>
    <row r="1607" spans="1:4" x14ac:dyDescent="0.45">
      <c r="A1607" t="s">
        <v>2128</v>
      </c>
      <c r="B1607" s="9">
        <v>33534</v>
      </c>
      <c r="C1607">
        <v>10006410064</v>
      </c>
      <c r="D1607" t="s">
        <v>156</v>
      </c>
    </row>
    <row r="1608" spans="1:4" x14ac:dyDescent="0.45">
      <c r="A1608" t="s">
        <v>2129</v>
      </c>
      <c r="B1608" s="9">
        <v>34074</v>
      </c>
      <c r="C1608">
        <v>10009157689</v>
      </c>
      <c r="D1608" t="s">
        <v>142</v>
      </c>
    </row>
    <row r="1609" spans="1:4" x14ac:dyDescent="0.45">
      <c r="A1609" t="s">
        <v>2130</v>
      </c>
      <c r="B1609" s="9">
        <v>33427</v>
      </c>
      <c r="C1609">
        <v>10006603761</v>
      </c>
      <c r="D1609" t="s">
        <v>61</v>
      </c>
    </row>
    <row r="1610" spans="1:4" x14ac:dyDescent="0.45">
      <c r="A1610" t="s">
        <v>2131</v>
      </c>
      <c r="B1610" s="9">
        <v>31884</v>
      </c>
      <c r="C1610">
        <v>10010924911</v>
      </c>
      <c r="D1610" t="s">
        <v>67</v>
      </c>
    </row>
    <row r="1611" spans="1:4" x14ac:dyDescent="0.45">
      <c r="A1611" t="s">
        <v>2132</v>
      </c>
      <c r="B1611" s="9">
        <v>34506</v>
      </c>
      <c r="C1611">
        <v>10008948939</v>
      </c>
      <c r="D1611" t="s">
        <v>172</v>
      </c>
    </row>
    <row r="1612" spans="1:4" x14ac:dyDescent="0.45">
      <c r="A1612" t="s">
        <v>2133</v>
      </c>
      <c r="B1612" s="9">
        <v>35168</v>
      </c>
      <c r="C1612">
        <v>10009513054</v>
      </c>
      <c r="D1612" t="s">
        <v>53</v>
      </c>
    </row>
    <row r="1613" spans="1:4" x14ac:dyDescent="0.45">
      <c r="A1613" t="s">
        <v>2134</v>
      </c>
      <c r="B1613" s="9">
        <v>34944</v>
      </c>
      <c r="C1613">
        <v>10009103533</v>
      </c>
      <c r="D1613" t="s">
        <v>53</v>
      </c>
    </row>
    <row r="1614" spans="1:4" x14ac:dyDescent="0.45">
      <c r="A1614" t="s">
        <v>2135</v>
      </c>
      <c r="B1614" s="9">
        <v>33609</v>
      </c>
      <c r="C1614">
        <v>10007207686</v>
      </c>
      <c r="D1614" t="s">
        <v>156</v>
      </c>
    </row>
    <row r="1615" spans="1:4" x14ac:dyDescent="0.45">
      <c r="A1615" t="s">
        <v>2136</v>
      </c>
      <c r="B1615" s="9">
        <v>33259</v>
      </c>
      <c r="C1615">
        <v>10006902744</v>
      </c>
      <c r="D1615" t="s">
        <v>47</v>
      </c>
    </row>
    <row r="1616" spans="1:4" x14ac:dyDescent="0.45">
      <c r="A1616" t="s">
        <v>760</v>
      </c>
      <c r="B1616" s="9">
        <v>33002</v>
      </c>
      <c r="C1616">
        <v>10006321249</v>
      </c>
      <c r="D1616" t="s">
        <v>31</v>
      </c>
    </row>
    <row r="1617" spans="1:4" x14ac:dyDescent="0.45">
      <c r="A1617" t="s">
        <v>2137</v>
      </c>
      <c r="B1617" s="9">
        <v>35172</v>
      </c>
      <c r="C1617">
        <v>10010700696</v>
      </c>
      <c r="D1617" t="s">
        <v>67</v>
      </c>
    </row>
    <row r="1618" spans="1:4" x14ac:dyDescent="0.45">
      <c r="A1618" t="s">
        <v>2138</v>
      </c>
      <c r="B1618" s="9">
        <v>35210</v>
      </c>
      <c r="C1618">
        <v>10010653715</v>
      </c>
      <c r="D1618" t="s">
        <v>156</v>
      </c>
    </row>
    <row r="1619" spans="1:4" x14ac:dyDescent="0.45">
      <c r="A1619" t="s">
        <v>2139</v>
      </c>
      <c r="B1619" s="9">
        <v>31129</v>
      </c>
      <c r="C1619">
        <v>10010590966</v>
      </c>
      <c r="D1619" t="s">
        <v>254</v>
      </c>
    </row>
    <row r="1620" spans="1:4" x14ac:dyDescent="0.45">
      <c r="A1620" t="s">
        <v>2140</v>
      </c>
      <c r="B1620" s="9">
        <v>35353</v>
      </c>
      <c r="C1620">
        <v>10010108592</v>
      </c>
      <c r="D1620" t="s">
        <v>156</v>
      </c>
    </row>
    <row r="1621" spans="1:4" x14ac:dyDescent="0.45">
      <c r="A1621" t="s">
        <v>2141</v>
      </c>
      <c r="B1621" s="9">
        <v>29693</v>
      </c>
      <c r="C1621">
        <v>10005917485</v>
      </c>
      <c r="D1621" t="s">
        <v>142</v>
      </c>
    </row>
    <row r="1622" spans="1:4" x14ac:dyDescent="0.45">
      <c r="A1622" t="s">
        <v>2142</v>
      </c>
      <c r="B1622" s="9">
        <v>34325</v>
      </c>
      <c r="C1622">
        <v>10008949040</v>
      </c>
      <c r="D1622" t="s">
        <v>172</v>
      </c>
    </row>
    <row r="1623" spans="1:4" x14ac:dyDescent="0.45">
      <c r="A1623" t="s">
        <v>2143</v>
      </c>
      <c r="B1623" s="9">
        <v>32972</v>
      </c>
      <c r="C1623">
        <v>10010841954</v>
      </c>
      <c r="D1623" t="s">
        <v>21</v>
      </c>
    </row>
    <row r="1624" spans="1:4" x14ac:dyDescent="0.45">
      <c r="A1624" t="s">
        <v>2144</v>
      </c>
      <c r="B1624" s="9">
        <v>31539</v>
      </c>
      <c r="C1624">
        <v>10010927032</v>
      </c>
      <c r="D1624" t="s">
        <v>56</v>
      </c>
    </row>
    <row r="1625" spans="1:4" x14ac:dyDescent="0.45">
      <c r="A1625" t="s">
        <v>2145</v>
      </c>
      <c r="B1625" s="9">
        <v>34092</v>
      </c>
      <c r="C1625">
        <v>10010698979</v>
      </c>
      <c r="D1625" t="s">
        <v>156</v>
      </c>
    </row>
    <row r="1626" spans="1:4" x14ac:dyDescent="0.45">
      <c r="A1626" t="s">
        <v>2146</v>
      </c>
      <c r="B1626" s="9">
        <v>34810</v>
      </c>
      <c r="C1626">
        <v>10010612083</v>
      </c>
      <c r="D1626" t="s">
        <v>156</v>
      </c>
    </row>
    <row r="1627" spans="1:4" x14ac:dyDescent="0.45">
      <c r="A1627" t="s">
        <v>2147</v>
      </c>
      <c r="B1627" s="9">
        <v>35161</v>
      </c>
      <c r="C1627">
        <v>10009509923</v>
      </c>
      <c r="D1627" t="s">
        <v>67</v>
      </c>
    </row>
    <row r="1628" spans="1:4" x14ac:dyDescent="0.45">
      <c r="A1628" t="s">
        <v>2148</v>
      </c>
      <c r="B1628" s="9">
        <v>34407</v>
      </c>
      <c r="C1628">
        <v>10010168715</v>
      </c>
      <c r="D1628" t="s">
        <v>38</v>
      </c>
    </row>
    <row r="1629" spans="1:4" x14ac:dyDescent="0.45">
      <c r="A1629" t="s">
        <v>2149</v>
      </c>
      <c r="B1629" s="9">
        <v>31522</v>
      </c>
      <c r="C1629">
        <v>10010926224</v>
      </c>
      <c r="D1629" t="s">
        <v>67</v>
      </c>
    </row>
    <row r="1630" spans="1:4" x14ac:dyDescent="0.45">
      <c r="A1630" t="s">
        <v>394</v>
      </c>
      <c r="B1630" s="9">
        <v>37563</v>
      </c>
      <c r="C1630">
        <v>10076778716</v>
      </c>
      <c r="D1630" t="s">
        <v>70</v>
      </c>
    </row>
    <row r="1631" spans="1:4" x14ac:dyDescent="0.45">
      <c r="A1631" t="s">
        <v>2150</v>
      </c>
      <c r="B1631" s="9">
        <v>36614</v>
      </c>
      <c r="C1631">
        <v>10096343515</v>
      </c>
      <c r="D1631" t="s">
        <v>156</v>
      </c>
    </row>
    <row r="1632" spans="1:4" x14ac:dyDescent="0.45">
      <c r="A1632" t="s">
        <v>2151</v>
      </c>
      <c r="B1632" s="9">
        <v>36056</v>
      </c>
      <c r="C1632">
        <v>10010823261</v>
      </c>
      <c r="D1632" t="s">
        <v>142</v>
      </c>
    </row>
    <row r="1633" spans="1:4" x14ac:dyDescent="0.45">
      <c r="A1633" t="s">
        <v>393</v>
      </c>
      <c r="B1633" s="9">
        <v>37132</v>
      </c>
      <c r="C1633">
        <v>10083748972</v>
      </c>
      <c r="D1633" t="s">
        <v>70</v>
      </c>
    </row>
    <row r="1634" spans="1:4" x14ac:dyDescent="0.45">
      <c r="A1634" t="s">
        <v>2152</v>
      </c>
      <c r="B1634" s="9">
        <v>38101</v>
      </c>
      <c r="C1634">
        <v>10094277112</v>
      </c>
      <c r="D1634" t="s">
        <v>286</v>
      </c>
    </row>
    <row r="1635" spans="1:4" x14ac:dyDescent="0.45">
      <c r="A1635" t="s">
        <v>2153</v>
      </c>
      <c r="B1635" s="9">
        <v>28605</v>
      </c>
      <c r="C1635">
        <v>10081888491</v>
      </c>
      <c r="D1635" t="s">
        <v>220</v>
      </c>
    </row>
    <row r="1636" spans="1:4" x14ac:dyDescent="0.45">
      <c r="A1636" t="s">
        <v>2154</v>
      </c>
      <c r="B1636" s="9">
        <v>36868</v>
      </c>
      <c r="C1636">
        <v>10036104087</v>
      </c>
      <c r="D1636" t="s">
        <v>278</v>
      </c>
    </row>
    <row r="1637" spans="1:4" x14ac:dyDescent="0.45">
      <c r="A1637" t="s">
        <v>2155</v>
      </c>
      <c r="B1637" s="9">
        <v>38169</v>
      </c>
      <c r="C1637">
        <v>10114876474</v>
      </c>
      <c r="D1637" t="s">
        <v>731</v>
      </c>
    </row>
    <row r="1638" spans="1:4" x14ac:dyDescent="0.45">
      <c r="A1638" t="s">
        <v>2156</v>
      </c>
      <c r="B1638" s="9">
        <v>38235</v>
      </c>
      <c r="C1638">
        <v>10082275380</v>
      </c>
      <c r="D1638" t="s">
        <v>238</v>
      </c>
    </row>
    <row r="1639" spans="1:4" x14ac:dyDescent="0.45">
      <c r="A1639" t="s">
        <v>2157</v>
      </c>
      <c r="B1639" s="9">
        <v>37849</v>
      </c>
      <c r="C1639">
        <v>10107613804</v>
      </c>
      <c r="D1639" t="s">
        <v>3746</v>
      </c>
    </row>
    <row r="1640" spans="1:4" x14ac:dyDescent="0.45">
      <c r="A1640" t="s">
        <v>2158</v>
      </c>
      <c r="B1640" s="9">
        <v>35456</v>
      </c>
      <c r="C1640">
        <v>10128040687</v>
      </c>
      <c r="D1640" t="s">
        <v>238</v>
      </c>
    </row>
    <row r="1641" spans="1:4" x14ac:dyDescent="0.45">
      <c r="A1641" t="s">
        <v>2159</v>
      </c>
      <c r="B1641" s="9">
        <v>36582</v>
      </c>
      <c r="C1641">
        <v>10077742753</v>
      </c>
      <c r="D1641" t="s">
        <v>145</v>
      </c>
    </row>
    <row r="1642" spans="1:4" x14ac:dyDescent="0.45">
      <c r="A1642" t="s">
        <v>2160</v>
      </c>
      <c r="B1642" s="9">
        <v>33976</v>
      </c>
      <c r="C1642">
        <v>10134896870</v>
      </c>
      <c r="D1642" t="s">
        <v>3750</v>
      </c>
    </row>
    <row r="1643" spans="1:4" x14ac:dyDescent="0.45">
      <c r="A1643" t="s">
        <v>445</v>
      </c>
      <c r="B1643" s="9">
        <v>36076</v>
      </c>
      <c r="C1643">
        <v>10010180233</v>
      </c>
      <c r="D1643" t="s">
        <v>61</v>
      </c>
    </row>
    <row r="1644" spans="1:4" x14ac:dyDescent="0.45">
      <c r="A1644" t="s">
        <v>2161</v>
      </c>
      <c r="B1644" s="9">
        <v>37189</v>
      </c>
      <c r="C1644">
        <v>10094087455</v>
      </c>
      <c r="D1644" t="s">
        <v>264</v>
      </c>
    </row>
    <row r="1645" spans="1:4" x14ac:dyDescent="0.45">
      <c r="A1645" t="s">
        <v>2162</v>
      </c>
      <c r="B1645" s="9">
        <v>32362</v>
      </c>
      <c r="C1645">
        <v>10072127362</v>
      </c>
      <c r="D1645" t="s">
        <v>17</v>
      </c>
    </row>
    <row r="1646" spans="1:4" x14ac:dyDescent="0.45">
      <c r="A1646" t="s">
        <v>2163</v>
      </c>
      <c r="B1646" s="9">
        <v>36432</v>
      </c>
      <c r="C1646">
        <v>10109286951</v>
      </c>
      <c r="D1646" t="s">
        <v>254</v>
      </c>
    </row>
    <row r="1647" spans="1:4" x14ac:dyDescent="0.45">
      <c r="A1647" t="s">
        <v>2164</v>
      </c>
      <c r="B1647" s="9">
        <v>35937</v>
      </c>
      <c r="C1647">
        <v>10136470290</v>
      </c>
      <c r="D1647" t="s">
        <v>238</v>
      </c>
    </row>
    <row r="1648" spans="1:4" x14ac:dyDescent="0.45">
      <c r="A1648" t="s">
        <v>2165</v>
      </c>
      <c r="B1648" s="9">
        <v>29252</v>
      </c>
      <c r="C1648">
        <v>10010810127</v>
      </c>
      <c r="D1648" t="s">
        <v>91</v>
      </c>
    </row>
    <row r="1649" spans="1:4" x14ac:dyDescent="0.45">
      <c r="A1649" t="s">
        <v>2166</v>
      </c>
      <c r="B1649" s="9">
        <v>36186</v>
      </c>
      <c r="C1649">
        <v>10016040346</v>
      </c>
      <c r="D1649" t="s">
        <v>65</v>
      </c>
    </row>
    <row r="1650" spans="1:4" x14ac:dyDescent="0.45">
      <c r="A1650" t="s">
        <v>2167</v>
      </c>
      <c r="B1650" s="9">
        <v>31931</v>
      </c>
      <c r="C1650">
        <v>10132762668</v>
      </c>
      <c r="D1650" t="s">
        <v>40</v>
      </c>
    </row>
    <row r="1651" spans="1:4" x14ac:dyDescent="0.45">
      <c r="A1651" t="s">
        <v>2168</v>
      </c>
      <c r="B1651" s="9">
        <v>37829</v>
      </c>
      <c r="C1651">
        <v>10135666204</v>
      </c>
      <c r="D1651" t="s">
        <v>186</v>
      </c>
    </row>
    <row r="1652" spans="1:4" x14ac:dyDescent="0.45">
      <c r="A1652" t="s">
        <v>2169</v>
      </c>
      <c r="B1652" s="9">
        <v>34193</v>
      </c>
      <c r="C1652">
        <v>10131998792</v>
      </c>
      <c r="D1652" t="s">
        <v>65</v>
      </c>
    </row>
    <row r="1653" spans="1:4" x14ac:dyDescent="0.45">
      <c r="A1653" t="s">
        <v>2170</v>
      </c>
      <c r="B1653" s="9">
        <v>34816</v>
      </c>
      <c r="C1653">
        <v>10069680942</v>
      </c>
      <c r="D1653" t="s">
        <v>56</v>
      </c>
    </row>
    <row r="1654" spans="1:4" x14ac:dyDescent="0.45">
      <c r="A1654" t="s">
        <v>2171</v>
      </c>
      <c r="B1654" s="9">
        <v>36286</v>
      </c>
      <c r="C1654">
        <v>10140336146</v>
      </c>
      <c r="D1654" t="s">
        <v>254</v>
      </c>
    </row>
    <row r="1655" spans="1:4" x14ac:dyDescent="0.45">
      <c r="A1655" t="s">
        <v>432</v>
      </c>
      <c r="B1655" s="9">
        <v>34791</v>
      </c>
      <c r="C1655">
        <v>10008664811</v>
      </c>
      <c r="D1655" t="s">
        <v>27</v>
      </c>
    </row>
    <row r="1656" spans="1:4" x14ac:dyDescent="0.45">
      <c r="A1656" t="s">
        <v>2172</v>
      </c>
      <c r="B1656" s="9">
        <v>37699</v>
      </c>
      <c r="C1656">
        <v>10050588918</v>
      </c>
      <c r="D1656" t="s">
        <v>186</v>
      </c>
    </row>
    <row r="1657" spans="1:4" x14ac:dyDescent="0.45">
      <c r="A1657" t="s">
        <v>2173</v>
      </c>
      <c r="B1657" s="9">
        <v>37288</v>
      </c>
      <c r="C1657">
        <v>10073727054</v>
      </c>
      <c r="D1657" t="s">
        <v>59</v>
      </c>
    </row>
    <row r="1658" spans="1:4" x14ac:dyDescent="0.45">
      <c r="A1658" t="s">
        <v>2174</v>
      </c>
      <c r="B1658" s="9">
        <v>38196</v>
      </c>
      <c r="C1658">
        <v>10135666608</v>
      </c>
      <c r="D1658" t="s">
        <v>186</v>
      </c>
    </row>
    <row r="1659" spans="1:4" x14ac:dyDescent="0.45">
      <c r="A1659" t="s">
        <v>2175</v>
      </c>
      <c r="B1659" s="9">
        <v>38065</v>
      </c>
      <c r="C1659">
        <v>10072016420</v>
      </c>
      <c r="D1659" t="s">
        <v>17</v>
      </c>
    </row>
    <row r="1660" spans="1:4" x14ac:dyDescent="0.45">
      <c r="A1660" t="s">
        <v>2176</v>
      </c>
      <c r="B1660" s="9">
        <v>36818</v>
      </c>
      <c r="C1660">
        <v>10049102592</v>
      </c>
      <c r="D1660" t="s">
        <v>59</v>
      </c>
    </row>
    <row r="1661" spans="1:4" x14ac:dyDescent="0.45">
      <c r="A1661" t="s">
        <v>2177</v>
      </c>
      <c r="B1661" s="9">
        <v>37405</v>
      </c>
      <c r="C1661">
        <v>10135666305</v>
      </c>
      <c r="D1661" t="s">
        <v>186</v>
      </c>
    </row>
    <row r="1662" spans="1:4" x14ac:dyDescent="0.45">
      <c r="A1662" t="s">
        <v>2178</v>
      </c>
      <c r="B1662" s="9">
        <v>37432</v>
      </c>
      <c r="C1662">
        <v>10101982043</v>
      </c>
      <c r="D1662" t="s">
        <v>61</v>
      </c>
    </row>
    <row r="1663" spans="1:4" x14ac:dyDescent="0.45">
      <c r="A1663" t="s">
        <v>2179</v>
      </c>
      <c r="B1663" s="9">
        <v>37997</v>
      </c>
      <c r="C1663">
        <v>10071191415</v>
      </c>
      <c r="D1663" t="s">
        <v>17</v>
      </c>
    </row>
    <row r="1664" spans="1:4" x14ac:dyDescent="0.45">
      <c r="A1664" t="s">
        <v>2180</v>
      </c>
      <c r="B1664" s="9">
        <v>38147</v>
      </c>
      <c r="C1664">
        <v>10080746521</v>
      </c>
      <c r="D1664" t="s">
        <v>27</v>
      </c>
    </row>
    <row r="1665" spans="1:4" x14ac:dyDescent="0.45">
      <c r="A1665" t="s">
        <v>1954</v>
      </c>
      <c r="B1665" s="9">
        <v>37295</v>
      </c>
      <c r="C1665">
        <v>10135666406</v>
      </c>
      <c r="D1665" t="s">
        <v>186</v>
      </c>
    </row>
    <row r="1666" spans="1:4" x14ac:dyDescent="0.45">
      <c r="A1666" t="s">
        <v>2181</v>
      </c>
      <c r="B1666" s="9">
        <v>35315</v>
      </c>
      <c r="C1666">
        <v>10026615568</v>
      </c>
      <c r="D1666" t="s">
        <v>17</v>
      </c>
    </row>
    <row r="1667" spans="1:4" x14ac:dyDescent="0.45">
      <c r="A1667" t="s">
        <v>2182</v>
      </c>
      <c r="B1667" s="9">
        <v>38232</v>
      </c>
      <c r="C1667">
        <v>10111004558</v>
      </c>
      <c r="D1667" t="s">
        <v>29</v>
      </c>
    </row>
    <row r="1668" spans="1:4" x14ac:dyDescent="0.45">
      <c r="A1668" t="s">
        <v>2183</v>
      </c>
      <c r="B1668" s="9">
        <v>37714</v>
      </c>
      <c r="C1668">
        <v>10135666507</v>
      </c>
      <c r="D1668" t="s">
        <v>186</v>
      </c>
    </row>
    <row r="1669" spans="1:4" x14ac:dyDescent="0.45">
      <c r="A1669" t="s">
        <v>2184</v>
      </c>
      <c r="B1669" s="9">
        <v>35954</v>
      </c>
      <c r="C1669">
        <v>10011131944</v>
      </c>
      <c r="D1669" t="s">
        <v>27</v>
      </c>
    </row>
    <row r="1670" spans="1:4" x14ac:dyDescent="0.45">
      <c r="A1670" t="s">
        <v>2185</v>
      </c>
      <c r="B1670" s="9">
        <v>38197</v>
      </c>
      <c r="C1670">
        <v>10052780916</v>
      </c>
      <c r="D1670" t="s">
        <v>27</v>
      </c>
    </row>
    <row r="1671" spans="1:4" x14ac:dyDescent="0.45">
      <c r="A1671" t="s">
        <v>2186</v>
      </c>
      <c r="B1671" s="9">
        <v>36171</v>
      </c>
      <c r="C1671">
        <v>10111509261</v>
      </c>
      <c r="D1671" t="s">
        <v>27</v>
      </c>
    </row>
    <row r="1672" spans="1:4" x14ac:dyDescent="0.45">
      <c r="A1672" t="s">
        <v>537</v>
      </c>
      <c r="B1672" s="9">
        <v>33556</v>
      </c>
      <c r="C1672">
        <v>10015198466</v>
      </c>
      <c r="D1672" t="s">
        <v>27</v>
      </c>
    </row>
    <row r="1673" spans="1:4" x14ac:dyDescent="0.45">
      <c r="A1673" t="s">
        <v>487</v>
      </c>
      <c r="B1673" s="9">
        <v>35739</v>
      </c>
      <c r="C1673">
        <v>10088130746</v>
      </c>
      <c r="D1673" t="s">
        <v>27</v>
      </c>
    </row>
    <row r="1674" spans="1:4" x14ac:dyDescent="0.45">
      <c r="A1674" t="s">
        <v>2187</v>
      </c>
      <c r="B1674" s="9">
        <v>38033</v>
      </c>
      <c r="C1674">
        <v>10121917260</v>
      </c>
      <c r="D1674" t="s">
        <v>27</v>
      </c>
    </row>
    <row r="1675" spans="1:4" x14ac:dyDescent="0.45">
      <c r="A1675" t="s">
        <v>2188</v>
      </c>
      <c r="B1675" s="9">
        <v>36463</v>
      </c>
      <c r="C1675">
        <v>10132546844</v>
      </c>
      <c r="D1675" t="s">
        <v>27</v>
      </c>
    </row>
    <row r="1676" spans="1:4" x14ac:dyDescent="0.45">
      <c r="A1676" t="s">
        <v>2189</v>
      </c>
      <c r="B1676" s="9">
        <v>35274</v>
      </c>
      <c r="C1676">
        <v>10132620909</v>
      </c>
      <c r="D1676" t="s">
        <v>27</v>
      </c>
    </row>
    <row r="1677" spans="1:4" x14ac:dyDescent="0.45">
      <c r="A1677" t="s">
        <v>2190</v>
      </c>
      <c r="B1677" s="9">
        <v>38059</v>
      </c>
      <c r="C1677">
        <v>10073661679</v>
      </c>
      <c r="D1677" t="s">
        <v>27</v>
      </c>
    </row>
    <row r="1678" spans="1:4" x14ac:dyDescent="0.45">
      <c r="A1678" t="s">
        <v>2191</v>
      </c>
      <c r="B1678" s="9">
        <v>36816</v>
      </c>
      <c r="C1678">
        <v>10078069422</v>
      </c>
      <c r="D1678" t="s">
        <v>84</v>
      </c>
    </row>
    <row r="1679" spans="1:4" x14ac:dyDescent="0.45">
      <c r="A1679" t="s">
        <v>2192</v>
      </c>
      <c r="B1679" s="9">
        <v>35433</v>
      </c>
      <c r="C1679">
        <v>10015225243</v>
      </c>
      <c r="D1679" t="s">
        <v>295</v>
      </c>
    </row>
    <row r="1680" spans="1:4" x14ac:dyDescent="0.45">
      <c r="A1680" t="s">
        <v>2193</v>
      </c>
      <c r="B1680" s="9">
        <v>37554</v>
      </c>
      <c r="C1680">
        <v>10017612554</v>
      </c>
      <c r="D1680" t="s">
        <v>3767</v>
      </c>
    </row>
    <row r="1681" spans="1:4" x14ac:dyDescent="0.45">
      <c r="A1681" t="s">
        <v>2194</v>
      </c>
      <c r="B1681" s="9">
        <v>37609</v>
      </c>
      <c r="C1681">
        <v>10090168352</v>
      </c>
      <c r="D1681" t="s">
        <v>31</v>
      </c>
    </row>
    <row r="1682" spans="1:4" x14ac:dyDescent="0.45">
      <c r="A1682" t="s">
        <v>2195</v>
      </c>
      <c r="B1682" s="9">
        <v>37786</v>
      </c>
      <c r="C1682">
        <v>10036124295</v>
      </c>
      <c r="D1682" t="s">
        <v>238</v>
      </c>
    </row>
    <row r="1683" spans="1:4" x14ac:dyDescent="0.45">
      <c r="A1683" t="s">
        <v>2196</v>
      </c>
      <c r="B1683" s="9">
        <v>33432</v>
      </c>
      <c r="C1683">
        <v>10015264952</v>
      </c>
      <c r="D1683" t="s">
        <v>220</v>
      </c>
    </row>
    <row r="1684" spans="1:4" x14ac:dyDescent="0.45">
      <c r="A1684" t="s">
        <v>2197</v>
      </c>
      <c r="B1684" s="9">
        <v>37396</v>
      </c>
      <c r="C1684">
        <v>10080445619</v>
      </c>
      <c r="D1684" t="s">
        <v>3767</v>
      </c>
    </row>
    <row r="1685" spans="1:4" x14ac:dyDescent="0.45">
      <c r="A1685" t="s">
        <v>2198</v>
      </c>
      <c r="B1685" s="9">
        <v>36064</v>
      </c>
      <c r="C1685">
        <v>10010785471</v>
      </c>
      <c r="D1685" t="s">
        <v>295</v>
      </c>
    </row>
    <row r="1686" spans="1:4" x14ac:dyDescent="0.45">
      <c r="A1686" t="s">
        <v>2199</v>
      </c>
      <c r="B1686" s="9">
        <v>37471</v>
      </c>
      <c r="C1686">
        <v>10017612453</v>
      </c>
      <c r="D1686" t="s">
        <v>3767</v>
      </c>
    </row>
    <row r="1687" spans="1:4" x14ac:dyDescent="0.45">
      <c r="A1687" t="s">
        <v>283</v>
      </c>
      <c r="B1687" s="9">
        <v>34462</v>
      </c>
      <c r="C1687">
        <v>10009073827</v>
      </c>
      <c r="D1687" t="s">
        <v>31</v>
      </c>
    </row>
    <row r="1688" spans="1:4" x14ac:dyDescent="0.45">
      <c r="A1688" t="s">
        <v>2200</v>
      </c>
      <c r="B1688" s="9">
        <v>33425</v>
      </c>
      <c r="C1688">
        <v>10091241820</v>
      </c>
      <c r="D1688" t="s">
        <v>238</v>
      </c>
    </row>
    <row r="1689" spans="1:4" x14ac:dyDescent="0.45">
      <c r="A1689" t="s">
        <v>2201</v>
      </c>
      <c r="B1689" s="9">
        <v>36959</v>
      </c>
      <c r="C1689">
        <v>10122030327</v>
      </c>
      <c r="D1689" t="s">
        <v>295</v>
      </c>
    </row>
    <row r="1690" spans="1:4" x14ac:dyDescent="0.45">
      <c r="A1690" t="s">
        <v>2202</v>
      </c>
      <c r="B1690" s="9">
        <v>37268</v>
      </c>
      <c r="C1690">
        <v>10080501290</v>
      </c>
      <c r="D1690" t="s">
        <v>295</v>
      </c>
    </row>
    <row r="1691" spans="1:4" x14ac:dyDescent="0.45">
      <c r="A1691" t="s">
        <v>2203</v>
      </c>
      <c r="B1691" s="9">
        <v>37427</v>
      </c>
      <c r="C1691">
        <v>10023652018</v>
      </c>
      <c r="D1691" t="s">
        <v>295</v>
      </c>
    </row>
    <row r="1692" spans="1:4" x14ac:dyDescent="0.45">
      <c r="A1692" t="s">
        <v>2204</v>
      </c>
      <c r="B1692" s="9">
        <v>36897</v>
      </c>
      <c r="C1692">
        <v>10121028904</v>
      </c>
      <c r="D1692" t="s">
        <v>145</v>
      </c>
    </row>
    <row r="1693" spans="1:4" x14ac:dyDescent="0.45">
      <c r="A1693" t="s">
        <v>2205</v>
      </c>
      <c r="B1693" s="9">
        <v>35777</v>
      </c>
      <c r="C1693">
        <v>10123469462</v>
      </c>
      <c r="D1693" t="s">
        <v>186</v>
      </c>
    </row>
    <row r="1694" spans="1:4" x14ac:dyDescent="0.45">
      <c r="A1694" t="s">
        <v>2206</v>
      </c>
      <c r="B1694" s="9">
        <v>37226</v>
      </c>
      <c r="C1694">
        <v>10096552770</v>
      </c>
      <c r="D1694" t="s">
        <v>145</v>
      </c>
    </row>
    <row r="1695" spans="1:4" x14ac:dyDescent="0.45">
      <c r="A1695" t="s">
        <v>685</v>
      </c>
      <c r="B1695" s="9">
        <v>37337</v>
      </c>
      <c r="C1695">
        <v>10085001585</v>
      </c>
      <c r="D1695" t="s">
        <v>36</v>
      </c>
    </row>
    <row r="1696" spans="1:4" x14ac:dyDescent="0.45">
      <c r="A1696" t="s">
        <v>2207</v>
      </c>
      <c r="B1696" s="9">
        <v>34386</v>
      </c>
      <c r="C1696">
        <v>10115778473</v>
      </c>
      <c r="D1696" t="s">
        <v>145</v>
      </c>
    </row>
    <row r="1697" spans="1:4" x14ac:dyDescent="0.45">
      <c r="A1697" t="s">
        <v>2208</v>
      </c>
      <c r="B1697" s="9">
        <v>36342</v>
      </c>
      <c r="C1697">
        <v>10083470201</v>
      </c>
      <c r="D1697" t="s">
        <v>172</v>
      </c>
    </row>
    <row r="1698" spans="1:4" x14ac:dyDescent="0.45">
      <c r="A1698" t="s">
        <v>2209</v>
      </c>
      <c r="B1698" s="9">
        <v>37303</v>
      </c>
      <c r="C1698">
        <v>10089597668</v>
      </c>
      <c r="D1698" t="s">
        <v>31</v>
      </c>
    </row>
    <row r="1699" spans="1:4" x14ac:dyDescent="0.45">
      <c r="A1699" t="s">
        <v>2210</v>
      </c>
      <c r="B1699" s="9">
        <v>37309</v>
      </c>
      <c r="C1699">
        <v>10123474314</v>
      </c>
      <c r="D1699" t="s">
        <v>186</v>
      </c>
    </row>
    <row r="1700" spans="1:4" x14ac:dyDescent="0.45">
      <c r="A1700" t="s">
        <v>395</v>
      </c>
      <c r="B1700" s="9">
        <v>36976</v>
      </c>
      <c r="C1700">
        <v>10049102390</v>
      </c>
      <c r="D1700" t="s">
        <v>59</v>
      </c>
    </row>
    <row r="1701" spans="1:4" x14ac:dyDescent="0.45">
      <c r="A1701" t="s">
        <v>615</v>
      </c>
      <c r="B1701" s="9">
        <v>35108</v>
      </c>
      <c r="C1701">
        <v>10115741087</v>
      </c>
      <c r="D1701" t="s">
        <v>232</v>
      </c>
    </row>
    <row r="1702" spans="1:4" x14ac:dyDescent="0.45">
      <c r="A1702" t="s">
        <v>2211</v>
      </c>
      <c r="B1702" s="9">
        <v>36649</v>
      </c>
      <c r="C1702">
        <v>10113467752</v>
      </c>
      <c r="D1702" t="s">
        <v>3768</v>
      </c>
    </row>
    <row r="1703" spans="1:4" x14ac:dyDescent="0.45">
      <c r="A1703" t="s">
        <v>2212</v>
      </c>
      <c r="B1703" s="9">
        <v>35719</v>
      </c>
      <c r="C1703">
        <v>10009677550</v>
      </c>
      <c r="D1703" t="s">
        <v>3769</v>
      </c>
    </row>
    <row r="1704" spans="1:4" x14ac:dyDescent="0.45">
      <c r="A1704" t="s">
        <v>2213</v>
      </c>
      <c r="B1704" s="9">
        <v>33341</v>
      </c>
      <c r="C1704">
        <v>10076035452</v>
      </c>
      <c r="D1704" t="s">
        <v>40</v>
      </c>
    </row>
    <row r="1705" spans="1:4" x14ac:dyDescent="0.45">
      <c r="A1705" t="s">
        <v>2214</v>
      </c>
      <c r="B1705" s="9">
        <v>31132</v>
      </c>
      <c r="C1705">
        <v>10006139777</v>
      </c>
      <c r="D1705" t="s">
        <v>3745</v>
      </c>
    </row>
    <row r="1706" spans="1:4" x14ac:dyDescent="0.45">
      <c r="A1706" t="s">
        <v>2215</v>
      </c>
      <c r="B1706" s="9">
        <v>27882</v>
      </c>
      <c r="C1706">
        <v>10110725379</v>
      </c>
      <c r="D1706" t="s">
        <v>243</v>
      </c>
    </row>
    <row r="1707" spans="1:4" x14ac:dyDescent="0.45">
      <c r="A1707" t="s">
        <v>478</v>
      </c>
      <c r="B1707" s="9">
        <v>35471</v>
      </c>
      <c r="C1707">
        <v>10010713228</v>
      </c>
      <c r="D1707" t="s">
        <v>53</v>
      </c>
    </row>
    <row r="1708" spans="1:4" x14ac:dyDescent="0.45">
      <c r="A1708" t="s">
        <v>2216</v>
      </c>
      <c r="B1708" s="9">
        <v>37945</v>
      </c>
      <c r="C1708">
        <v>10030478592</v>
      </c>
      <c r="D1708" t="s">
        <v>53</v>
      </c>
    </row>
    <row r="1709" spans="1:4" x14ac:dyDescent="0.45">
      <c r="A1709" t="s">
        <v>2217</v>
      </c>
      <c r="B1709" s="9">
        <v>34009</v>
      </c>
      <c r="C1709">
        <v>10084177388</v>
      </c>
      <c r="D1709" t="s">
        <v>3745</v>
      </c>
    </row>
    <row r="1710" spans="1:4" x14ac:dyDescent="0.45">
      <c r="A1710" t="s">
        <v>2218</v>
      </c>
      <c r="B1710" s="9">
        <v>37363</v>
      </c>
      <c r="C1710">
        <v>10017492417</v>
      </c>
      <c r="D1710" t="s">
        <v>56</v>
      </c>
    </row>
    <row r="1711" spans="1:4" x14ac:dyDescent="0.45">
      <c r="A1711" t="s">
        <v>2219</v>
      </c>
      <c r="B1711" s="9">
        <v>37772</v>
      </c>
      <c r="C1711">
        <v>10096722623</v>
      </c>
      <c r="D1711" t="s">
        <v>3751</v>
      </c>
    </row>
    <row r="1712" spans="1:4" x14ac:dyDescent="0.45">
      <c r="A1712" t="s">
        <v>2220</v>
      </c>
      <c r="B1712" s="9">
        <v>36751</v>
      </c>
      <c r="C1712">
        <v>10114931240</v>
      </c>
      <c r="D1712" t="s">
        <v>186</v>
      </c>
    </row>
    <row r="1713" spans="1:4" x14ac:dyDescent="0.45">
      <c r="A1713" t="s">
        <v>2221</v>
      </c>
      <c r="B1713" s="9">
        <v>35424</v>
      </c>
      <c r="C1713">
        <v>10084176883</v>
      </c>
      <c r="D1713" t="s">
        <v>3745</v>
      </c>
    </row>
    <row r="1714" spans="1:4" x14ac:dyDescent="0.45">
      <c r="A1714" t="s">
        <v>2222</v>
      </c>
      <c r="B1714" s="9">
        <v>37413</v>
      </c>
      <c r="C1714">
        <v>10053952289</v>
      </c>
      <c r="D1714" t="s">
        <v>47</v>
      </c>
    </row>
    <row r="1715" spans="1:4" x14ac:dyDescent="0.45">
      <c r="A1715" t="s">
        <v>2223</v>
      </c>
      <c r="B1715" s="9">
        <v>37837</v>
      </c>
      <c r="C1715">
        <v>10102020944</v>
      </c>
      <c r="D1715" t="s">
        <v>247</v>
      </c>
    </row>
    <row r="1716" spans="1:4" x14ac:dyDescent="0.45">
      <c r="A1716" t="s">
        <v>2224</v>
      </c>
      <c r="B1716" s="9">
        <v>36888</v>
      </c>
      <c r="C1716">
        <v>10035487028</v>
      </c>
      <c r="D1716" t="s">
        <v>21</v>
      </c>
    </row>
    <row r="1717" spans="1:4" x14ac:dyDescent="0.45">
      <c r="A1717" t="s">
        <v>2225</v>
      </c>
      <c r="B1717" s="9">
        <v>37548</v>
      </c>
      <c r="C1717">
        <v>10069926371</v>
      </c>
      <c r="D1717" t="s">
        <v>3751</v>
      </c>
    </row>
    <row r="1718" spans="1:4" x14ac:dyDescent="0.45">
      <c r="A1718" t="s">
        <v>2226</v>
      </c>
      <c r="B1718" s="9">
        <v>36893</v>
      </c>
      <c r="C1718">
        <v>10028799179</v>
      </c>
      <c r="D1718" t="s">
        <v>53</v>
      </c>
    </row>
    <row r="1719" spans="1:4" x14ac:dyDescent="0.45">
      <c r="A1719" t="s">
        <v>2227</v>
      </c>
      <c r="B1719" s="9">
        <v>36571</v>
      </c>
      <c r="C1719">
        <v>10050720674</v>
      </c>
      <c r="D1719" t="s">
        <v>186</v>
      </c>
    </row>
    <row r="1720" spans="1:4" x14ac:dyDescent="0.45">
      <c r="A1720" t="s">
        <v>850</v>
      </c>
      <c r="B1720" s="9">
        <v>36958</v>
      </c>
      <c r="C1720">
        <v>10028734212</v>
      </c>
      <c r="D1720" t="s">
        <v>53</v>
      </c>
    </row>
    <row r="1721" spans="1:4" x14ac:dyDescent="0.45">
      <c r="A1721" t="s">
        <v>2228</v>
      </c>
      <c r="B1721" s="9">
        <v>37606</v>
      </c>
      <c r="C1721">
        <v>10068823302</v>
      </c>
      <c r="D1721" t="s">
        <v>17</v>
      </c>
    </row>
    <row r="1722" spans="1:4" x14ac:dyDescent="0.45">
      <c r="A1722" t="s">
        <v>2229</v>
      </c>
      <c r="B1722" s="9">
        <v>36805</v>
      </c>
      <c r="C1722">
        <v>10059286481</v>
      </c>
      <c r="D1722" t="s">
        <v>67</v>
      </c>
    </row>
    <row r="1723" spans="1:4" x14ac:dyDescent="0.45">
      <c r="A1723" t="s">
        <v>2230</v>
      </c>
      <c r="B1723" s="9">
        <v>36937</v>
      </c>
      <c r="C1723">
        <v>10040979046</v>
      </c>
      <c r="D1723" t="s">
        <v>61</v>
      </c>
    </row>
    <row r="1724" spans="1:4" x14ac:dyDescent="0.45">
      <c r="A1724" t="s">
        <v>2231</v>
      </c>
      <c r="B1724" s="9">
        <v>37481</v>
      </c>
      <c r="C1724">
        <v>10090742268</v>
      </c>
      <c r="D1724" t="s">
        <v>44</v>
      </c>
    </row>
    <row r="1725" spans="1:4" x14ac:dyDescent="0.45">
      <c r="A1725" t="s">
        <v>2232</v>
      </c>
      <c r="B1725" s="9">
        <v>37435</v>
      </c>
      <c r="C1725">
        <v>10054289769</v>
      </c>
      <c r="D1725" t="s">
        <v>31</v>
      </c>
    </row>
    <row r="1726" spans="1:4" x14ac:dyDescent="0.45">
      <c r="A1726" t="s">
        <v>2233</v>
      </c>
      <c r="B1726" s="9">
        <v>33922</v>
      </c>
      <c r="C1726">
        <v>10101703268</v>
      </c>
      <c r="D1726" t="s">
        <v>3770</v>
      </c>
    </row>
    <row r="1727" spans="1:4" x14ac:dyDescent="0.45">
      <c r="A1727" t="s">
        <v>548</v>
      </c>
      <c r="B1727" s="9">
        <v>33984</v>
      </c>
      <c r="C1727">
        <v>10009021081</v>
      </c>
      <c r="D1727" t="s">
        <v>40</v>
      </c>
    </row>
    <row r="1728" spans="1:4" x14ac:dyDescent="0.45">
      <c r="A1728" t="s">
        <v>2234</v>
      </c>
      <c r="B1728" s="9">
        <v>35151</v>
      </c>
      <c r="C1728">
        <v>10008625607</v>
      </c>
      <c r="D1728" t="s">
        <v>230</v>
      </c>
    </row>
    <row r="1729" spans="1:4" x14ac:dyDescent="0.45">
      <c r="A1729" t="s">
        <v>2235</v>
      </c>
      <c r="B1729" s="9">
        <v>36489</v>
      </c>
      <c r="C1729">
        <v>10051245888</v>
      </c>
      <c r="D1729" t="s">
        <v>3771</v>
      </c>
    </row>
    <row r="1730" spans="1:4" x14ac:dyDescent="0.45">
      <c r="A1730" t="s">
        <v>2236</v>
      </c>
      <c r="B1730" s="9">
        <v>36026</v>
      </c>
      <c r="C1730">
        <v>10011154475</v>
      </c>
      <c r="D1730" t="s">
        <v>61</v>
      </c>
    </row>
    <row r="1731" spans="1:4" x14ac:dyDescent="0.45">
      <c r="A1731" t="s">
        <v>2237</v>
      </c>
      <c r="B1731" s="9">
        <v>36733</v>
      </c>
      <c r="C1731">
        <v>10036107525</v>
      </c>
      <c r="D1731" t="s">
        <v>278</v>
      </c>
    </row>
    <row r="1732" spans="1:4" x14ac:dyDescent="0.45">
      <c r="A1732" t="s">
        <v>338</v>
      </c>
      <c r="B1732" s="9">
        <v>32891</v>
      </c>
      <c r="C1732">
        <v>10015954157</v>
      </c>
      <c r="D1732" t="s">
        <v>339</v>
      </c>
    </row>
    <row r="1733" spans="1:4" x14ac:dyDescent="0.45">
      <c r="A1733" t="s">
        <v>2238</v>
      </c>
      <c r="B1733" s="9">
        <v>35947</v>
      </c>
      <c r="C1733">
        <v>10069117332</v>
      </c>
      <c r="D1733" t="s">
        <v>3755</v>
      </c>
    </row>
    <row r="1734" spans="1:4" x14ac:dyDescent="0.45">
      <c r="A1734" t="s">
        <v>2239</v>
      </c>
      <c r="B1734" s="9">
        <v>36683</v>
      </c>
      <c r="C1734">
        <v>10100511077</v>
      </c>
      <c r="D1734" t="s">
        <v>235</v>
      </c>
    </row>
    <row r="1735" spans="1:4" x14ac:dyDescent="0.45">
      <c r="A1735" t="s">
        <v>2240</v>
      </c>
      <c r="B1735" s="9">
        <v>36144</v>
      </c>
      <c r="C1735">
        <v>10010798407</v>
      </c>
      <c r="D1735" t="s">
        <v>3746</v>
      </c>
    </row>
    <row r="1736" spans="1:4" x14ac:dyDescent="0.45">
      <c r="A1736" t="s">
        <v>2241</v>
      </c>
      <c r="B1736" s="9">
        <v>36553</v>
      </c>
      <c r="C1736">
        <v>10053141533</v>
      </c>
      <c r="D1736" t="s">
        <v>63</v>
      </c>
    </row>
    <row r="1737" spans="1:4" x14ac:dyDescent="0.45">
      <c r="A1737" t="s">
        <v>2242</v>
      </c>
      <c r="B1737" s="9">
        <v>36805</v>
      </c>
      <c r="C1737">
        <v>10060960642</v>
      </c>
      <c r="D1737" t="s">
        <v>3761</v>
      </c>
    </row>
    <row r="1738" spans="1:4" x14ac:dyDescent="0.45">
      <c r="A1738" t="s">
        <v>2243</v>
      </c>
      <c r="B1738" s="9">
        <v>36756</v>
      </c>
      <c r="C1738">
        <v>10022764769</v>
      </c>
      <c r="D1738" t="s">
        <v>19</v>
      </c>
    </row>
    <row r="1739" spans="1:4" x14ac:dyDescent="0.45">
      <c r="A1739" t="s">
        <v>2244</v>
      </c>
      <c r="B1739" s="9">
        <v>35861</v>
      </c>
      <c r="C1739">
        <v>10060598005</v>
      </c>
      <c r="D1739" t="s">
        <v>89</v>
      </c>
    </row>
    <row r="1740" spans="1:4" x14ac:dyDescent="0.45">
      <c r="A1740" t="s">
        <v>2245</v>
      </c>
      <c r="B1740" s="9">
        <v>36688</v>
      </c>
      <c r="C1740">
        <v>10023622211</v>
      </c>
      <c r="D1740" t="s">
        <v>295</v>
      </c>
    </row>
    <row r="1741" spans="1:4" x14ac:dyDescent="0.45">
      <c r="A1741" t="s">
        <v>2246</v>
      </c>
      <c r="B1741" s="9">
        <v>32327</v>
      </c>
      <c r="C1741">
        <v>10016200903</v>
      </c>
      <c r="D1741" t="s">
        <v>3745</v>
      </c>
    </row>
    <row r="1742" spans="1:4" x14ac:dyDescent="0.45">
      <c r="A1742" t="s">
        <v>419</v>
      </c>
      <c r="B1742" s="9">
        <v>34863</v>
      </c>
      <c r="C1742">
        <v>10018660053</v>
      </c>
      <c r="D1742" t="s">
        <v>25</v>
      </c>
    </row>
    <row r="1743" spans="1:4" x14ac:dyDescent="0.45">
      <c r="A1743" t="s">
        <v>2247</v>
      </c>
      <c r="B1743" s="9">
        <v>35657</v>
      </c>
      <c r="C1743">
        <v>10009914390</v>
      </c>
      <c r="D1743" t="s">
        <v>3746</v>
      </c>
    </row>
    <row r="1744" spans="1:4" x14ac:dyDescent="0.45">
      <c r="A1744" t="s">
        <v>2248</v>
      </c>
      <c r="B1744" s="9">
        <v>36244</v>
      </c>
      <c r="C1744">
        <v>10011150940</v>
      </c>
      <c r="D1744" t="s">
        <v>59</v>
      </c>
    </row>
    <row r="1745" spans="1:4" x14ac:dyDescent="0.45">
      <c r="A1745" t="s">
        <v>2249</v>
      </c>
      <c r="B1745" s="9">
        <v>37071</v>
      </c>
      <c r="C1745">
        <v>10022712532</v>
      </c>
      <c r="D1745" t="s">
        <v>19</v>
      </c>
    </row>
    <row r="1746" spans="1:4" x14ac:dyDescent="0.45">
      <c r="A1746" t="s">
        <v>2250</v>
      </c>
      <c r="B1746" s="9">
        <v>36791</v>
      </c>
      <c r="C1746">
        <v>10051342383</v>
      </c>
      <c r="D1746" t="s">
        <v>89</v>
      </c>
    </row>
    <row r="1747" spans="1:4" x14ac:dyDescent="0.45">
      <c r="A1747" t="s">
        <v>347</v>
      </c>
      <c r="B1747" s="9">
        <v>32416</v>
      </c>
      <c r="C1747">
        <v>10005510994</v>
      </c>
      <c r="D1747" t="s">
        <v>31</v>
      </c>
    </row>
    <row r="1748" spans="1:4" x14ac:dyDescent="0.45">
      <c r="A1748" t="s">
        <v>307</v>
      </c>
      <c r="B1748" s="9">
        <v>34121</v>
      </c>
      <c r="C1748">
        <v>10007211528</v>
      </c>
      <c r="D1748" t="s">
        <v>27</v>
      </c>
    </row>
    <row r="1749" spans="1:4" x14ac:dyDescent="0.45">
      <c r="A1749" t="s">
        <v>2251</v>
      </c>
      <c r="B1749" s="9">
        <v>37234</v>
      </c>
      <c r="C1749">
        <v>10097461843</v>
      </c>
      <c r="D1749" t="s">
        <v>38</v>
      </c>
    </row>
    <row r="1750" spans="1:4" x14ac:dyDescent="0.45">
      <c r="A1750" t="s">
        <v>2252</v>
      </c>
      <c r="B1750" s="9">
        <v>36479</v>
      </c>
      <c r="C1750">
        <v>10015346693</v>
      </c>
      <c r="D1750" t="s">
        <v>59</v>
      </c>
    </row>
    <row r="1751" spans="1:4" x14ac:dyDescent="0.45">
      <c r="A1751" t="s">
        <v>2253</v>
      </c>
      <c r="B1751" s="9">
        <v>37004</v>
      </c>
      <c r="C1751">
        <v>10036059328</v>
      </c>
      <c r="D1751" t="s">
        <v>118</v>
      </c>
    </row>
    <row r="1752" spans="1:4" x14ac:dyDescent="0.45">
      <c r="A1752" t="s">
        <v>566</v>
      </c>
      <c r="B1752" s="9">
        <v>35794</v>
      </c>
      <c r="C1752">
        <v>10010179930</v>
      </c>
      <c r="D1752" t="s">
        <v>31</v>
      </c>
    </row>
    <row r="1753" spans="1:4" x14ac:dyDescent="0.45">
      <c r="A1753" t="s">
        <v>2254</v>
      </c>
      <c r="B1753" s="9">
        <v>27299</v>
      </c>
      <c r="C1753">
        <v>10016795330</v>
      </c>
      <c r="D1753" t="s">
        <v>56</v>
      </c>
    </row>
    <row r="1754" spans="1:4" x14ac:dyDescent="0.45">
      <c r="A1754" t="s">
        <v>525</v>
      </c>
      <c r="B1754" s="9">
        <v>32578</v>
      </c>
      <c r="C1754">
        <v>10010580559</v>
      </c>
      <c r="D1754" t="s">
        <v>27</v>
      </c>
    </row>
    <row r="1755" spans="1:4" x14ac:dyDescent="0.45">
      <c r="A1755" t="s">
        <v>2255</v>
      </c>
      <c r="B1755" s="9">
        <v>31074</v>
      </c>
      <c r="C1755">
        <v>10092435526</v>
      </c>
      <c r="D1755" t="s">
        <v>61</v>
      </c>
    </row>
    <row r="1756" spans="1:4" x14ac:dyDescent="0.45">
      <c r="A1756" t="s">
        <v>2256</v>
      </c>
      <c r="B1756" s="9">
        <v>36953</v>
      </c>
      <c r="C1756">
        <v>10054140431</v>
      </c>
      <c r="D1756" t="s">
        <v>172</v>
      </c>
    </row>
    <row r="1757" spans="1:4" x14ac:dyDescent="0.45">
      <c r="A1757" t="s">
        <v>2257</v>
      </c>
      <c r="B1757" s="9">
        <v>33110</v>
      </c>
      <c r="C1757">
        <v>10005850801</v>
      </c>
      <c r="D1757" t="s">
        <v>17</v>
      </c>
    </row>
    <row r="1758" spans="1:4" x14ac:dyDescent="0.45">
      <c r="A1758" t="s">
        <v>2258</v>
      </c>
      <c r="B1758" s="9">
        <v>36755</v>
      </c>
      <c r="C1758">
        <v>10034905028</v>
      </c>
      <c r="D1758" t="s">
        <v>118</v>
      </c>
    </row>
    <row r="1759" spans="1:4" x14ac:dyDescent="0.45">
      <c r="A1759" t="s">
        <v>568</v>
      </c>
      <c r="B1759" s="9">
        <v>35684</v>
      </c>
      <c r="C1759">
        <v>10010746570</v>
      </c>
      <c r="D1759" t="s">
        <v>31</v>
      </c>
    </row>
    <row r="1760" spans="1:4" x14ac:dyDescent="0.45">
      <c r="A1760" t="s">
        <v>2259</v>
      </c>
      <c r="B1760" s="9">
        <v>33175</v>
      </c>
      <c r="C1760">
        <v>10041864675</v>
      </c>
      <c r="D1760" t="s">
        <v>61</v>
      </c>
    </row>
    <row r="1761" spans="1:4" x14ac:dyDescent="0.45">
      <c r="A1761" t="s">
        <v>2260</v>
      </c>
      <c r="B1761" s="9">
        <v>31767</v>
      </c>
      <c r="C1761">
        <v>10006077638</v>
      </c>
      <c r="D1761" t="s">
        <v>31</v>
      </c>
    </row>
    <row r="1762" spans="1:4" x14ac:dyDescent="0.45">
      <c r="A1762" t="s">
        <v>524</v>
      </c>
      <c r="B1762" s="9">
        <v>33415</v>
      </c>
      <c r="C1762">
        <v>10008173040</v>
      </c>
      <c r="D1762" t="s">
        <v>27</v>
      </c>
    </row>
    <row r="1763" spans="1:4" x14ac:dyDescent="0.45">
      <c r="A1763" t="s">
        <v>2261</v>
      </c>
      <c r="B1763" s="9">
        <v>37068</v>
      </c>
      <c r="C1763">
        <v>10097462045</v>
      </c>
      <c r="D1763" t="s">
        <v>38</v>
      </c>
    </row>
    <row r="1764" spans="1:4" x14ac:dyDescent="0.45">
      <c r="A1764" t="s">
        <v>2262</v>
      </c>
      <c r="B1764" s="9">
        <v>36245</v>
      </c>
      <c r="C1764">
        <v>10097461944</v>
      </c>
      <c r="D1764" t="s">
        <v>38</v>
      </c>
    </row>
    <row r="1765" spans="1:4" x14ac:dyDescent="0.45">
      <c r="A1765" t="s">
        <v>857</v>
      </c>
      <c r="B1765" s="9">
        <v>36410</v>
      </c>
      <c r="C1765">
        <v>10015283746</v>
      </c>
      <c r="D1765" t="s">
        <v>27</v>
      </c>
    </row>
    <row r="1766" spans="1:4" x14ac:dyDescent="0.45">
      <c r="A1766" t="s">
        <v>2263</v>
      </c>
      <c r="B1766" s="9">
        <v>36940</v>
      </c>
      <c r="C1766">
        <v>10089974958</v>
      </c>
      <c r="D1766" t="s">
        <v>31</v>
      </c>
    </row>
    <row r="1767" spans="1:4" x14ac:dyDescent="0.45">
      <c r="A1767" t="s">
        <v>2264</v>
      </c>
      <c r="B1767" s="9">
        <v>33303</v>
      </c>
      <c r="C1767">
        <v>10015975577</v>
      </c>
      <c r="D1767" t="s">
        <v>27</v>
      </c>
    </row>
    <row r="1768" spans="1:4" x14ac:dyDescent="0.45">
      <c r="A1768" t="s">
        <v>2265</v>
      </c>
      <c r="B1768" s="9">
        <v>36711</v>
      </c>
      <c r="C1768">
        <v>10023572192</v>
      </c>
      <c r="D1768" t="s">
        <v>17</v>
      </c>
    </row>
    <row r="1769" spans="1:4" x14ac:dyDescent="0.45">
      <c r="A1769" t="s">
        <v>2266</v>
      </c>
      <c r="B1769" s="9">
        <v>36752</v>
      </c>
      <c r="C1769">
        <v>10045927056</v>
      </c>
      <c r="D1769" t="s">
        <v>29</v>
      </c>
    </row>
    <row r="1770" spans="1:4" x14ac:dyDescent="0.45">
      <c r="A1770" t="s">
        <v>2267</v>
      </c>
      <c r="B1770" s="9">
        <v>29335</v>
      </c>
      <c r="C1770">
        <v>10060627610</v>
      </c>
      <c r="D1770" t="s">
        <v>36</v>
      </c>
    </row>
    <row r="1771" spans="1:4" x14ac:dyDescent="0.45">
      <c r="A1771" t="s">
        <v>2268</v>
      </c>
      <c r="B1771" s="9">
        <v>36055</v>
      </c>
      <c r="C1771">
        <v>10054563591</v>
      </c>
      <c r="D1771" t="s">
        <v>145</v>
      </c>
    </row>
    <row r="1772" spans="1:4" x14ac:dyDescent="0.45">
      <c r="A1772" t="s">
        <v>2269</v>
      </c>
      <c r="B1772" s="9">
        <v>35803</v>
      </c>
      <c r="C1772">
        <v>10050375821</v>
      </c>
      <c r="D1772" t="s">
        <v>87</v>
      </c>
    </row>
    <row r="1773" spans="1:4" x14ac:dyDescent="0.45">
      <c r="A1773" t="s">
        <v>2270</v>
      </c>
      <c r="B1773" s="9">
        <v>33538</v>
      </c>
      <c r="C1773">
        <v>10054557632</v>
      </c>
      <c r="D1773" t="s">
        <v>145</v>
      </c>
    </row>
    <row r="1774" spans="1:4" x14ac:dyDescent="0.45">
      <c r="A1774" t="s">
        <v>2271</v>
      </c>
      <c r="B1774" s="9">
        <v>36326</v>
      </c>
      <c r="C1774">
        <v>10075048274</v>
      </c>
      <c r="D1774" t="s">
        <v>145</v>
      </c>
    </row>
    <row r="1775" spans="1:4" x14ac:dyDescent="0.45">
      <c r="A1775" t="s">
        <v>2272</v>
      </c>
      <c r="B1775" s="9">
        <v>30880</v>
      </c>
      <c r="C1775">
        <v>10010921170</v>
      </c>
      <c r="D1775" t="s">
        <v>67</v>
      </c>
    </row>
    <row r="1776" spans="1:4" x14ac:dyDescent="0.45">
      <c r="A1776" t="s">
        <v>2273</v>
      </c>
      <c r="B1776" s="9">
        <v>32748</v>
      </c>
      <c r="C1776">
        <v>10076377073</v>
      </c>
      <c r="D1776" t="s">
        <v>3751</v>
      </c>
    </row>
    <row r="1777" spans="1:4" x14ac:dyDescent="0.45">
      <c r="A1777" t="s">
        <v>2274</v>
      </c>
      <c r="B1777" s="9">
        <v>29483</v>
      </c>
      <c r="C1777">
        <v>10007242951</v>
      </c>
      <c r="D1777" t="s">
        <v>67</v>
      </c>
    </row>
    <row r="1778" spans="1:4" x14ac:dyDescent="0.45">
      <c r="A1778" t="s">
        <v>2275</v>
      </c>
      <c r="B1778" s="9">
        <v>35049</v>
      </c>
      <c r="C1778">
        <v>10084666432</v>
      </c>
      <c r="D1778" t="s">
        <v>247</v>
      </c>
    </row>
    <row r="1779" spans="1:4" x14ac:dyDescent="0.45">
      <c r="A1779" t="s">
        <v>580</v>
      </c>
      <c r="B1779" s="9">
        <v>35899</v>
      </c>
      <c r="C1779">
        <v>10010813460</v>
      </c>
      <c r="D1779" t="s">
        <v>25</v>
      </c>
    </row>
    <row r="1780" spans="1:4" x14ac:dyDescent="0.45">
      <c r="A1780" t="s">
        <v>2276</v>
      </c>
      <c r="B1780" s="9">
        <v>36284</v>
      </c>
      <c r="C1780">
        <v>10015781577</v>
      </c>
      <c r="D1780" t="s">
        <v>29</v>
      </c>
    </row>
    <row r="1781" spans="1:4" x14ac:dyDescent="0.45">
      <c r="A1781" t="s">
        <v>2277</v>
      </c>
      <c r="B1781" s="9">
        <v>36320</v>
      </c>
      <c r="C1781">
        <v>10035471062</v>
      </c>
      <c r="D1781" t="s">
        <v>21</v>
      </c>
    </row>
    <row r="1782" spans="1:4" x14ac:dyDescent="0.45">
      <c r="A1782" t="s">
        <v>2278</v>
      </c>
      <c r="B1782" s="9">
        <v>30352</v>
      </c>
      <c r="C1782">
        <v>10011139220</v>
      </c>
      <c r="D1782" t="s">
        <v>3751</v>
      </c>
    </row>
    <row r="1783" spans="1:4" x14ac:dyDescent="0.45">
      <c r="A1783" t="s">
        <v>2279</v>
      </c>
      <c r="B1783" s="9">
        <v>23438</v>
      </c>
      <c r="C1783">
        <v>10006654887</v>
      </c>
      <c r="D1783" t="s">
        <v>67</v>
      </c>
    </row>
    <row r="1784" spans="1:4" x14ac:dyDescent="0.45">
      <c r="A1784" t="s">
        <v>2280</v>
      </c>
      <c r="B1784" s="9">
        <v>36013</v>
      </c>
      <c r="C1784">
        <v>10017440378</v>
      </c>
      <c r="D1784" t="s">
        <v>56</v>
      </c>
    </row>
    <row r="1785" spans="1:4" x14ac:dyDescent="0.45">
      <c r="A1785" t="s">
        <v>2281</v>
      </c>
      <c r="B1785" s="9">
        <v>36855</v>
      </c>
      <c r="C1785">
        <v>10034898156</v>
      </c>
      <c r="D1785" t="s">
        <v>31</v>
      </c>
    </row>
    <row r="1786" spans="1:4" x14ac:dyDescent="0.45">
      <c r="A1786" t="s">
        <v>2282</v>
      </c>
      <c r="B1786" s="9">
        <v>31535</v>
      </c>
      <c r="C1786">
        <v>10071427952</v>
      </c>
      <c r="D1786" t="s">
        <v>254</v>
      </c>
    </row>
    <row r="1787" spans="1:4" x14ac:dyDescent="0.45">
      <c r="A1787" t="s">
        <v>2283</v>
      </c>
      <c r="B1787" s="9">
        <v>32768</v>
      </c>
      <c r="C1787">
        <v>10007806157</v>
      </c>
      <c r="D1787" t="s">
        <v>25</v>
      </c>
    </row>
    <row r="1788" spans="1:4" x14ac:dyDescent="0.45">
      <c r="A1788" t="s">
        <v>2284</v>
      </c>
      <c r="B1788" s="9">
        <v>36314</v>
      </c>
      <c r="C1788">
        <v>10082872841</v>
      </c>
      <c r="D1788" t="s">
        <v>21</v>
      </c>
    </row>
    <row r="1789" spans="1:4" x14ac:dyDescent="0.45">
      <c r="A1789" t="s">
        <v>2285</v>
      </c>
      <c r="B1789" s="9">
        <v>32841</v>
      </c>
      <c r="C1789">
        <v>10045809444</v>
      </c>
      <c r="D1789" t="s">
        <v>3751</v>
      </c>
    </row>
    <row r="1790" spans="1:4" x14ac:dyDescent="0.45">
      <c r="A1790" t="s">
        <v>2286</v>
      </c>
      <c r="B1790" s="9">
        <v>23413</v>
      </c>
      <c r="C1790">
        <v>10009098883</v>
      </c>
      <c r="D1790" t="s">
        <v>67</v>
      </c>
    </row>
    <row r="1791" spans="1:4" x14ac:dyDescent="0.45">
      <c r="A1791" t="s">
        <v>2287</v>
      </c>
      <c r="B1791" s="9">
        <v>35951</v>
      </c>
      <c r="C1791">
        <v>10023464583</v>
      </c>
      <c r="D1791" t="s">
        <v>31</v>
      </c>
    </row>
    <row r="1792" spans="1:4" x14ac:dyDescent="0.45">
      <c r="A1792" t="s">
        <v>2288</v>
      </c>
      <c r="B1792" s="9">
        <v>27742</v>
      </c>
      <c r="C1792">
        <v>10045804087</v>
      </c>
      <c r="D1792" t="s">
        <v>3751</v>
      </c>
    </row>
    <row r="1793" spans="1:4" x14ac:dyDescent="0.45">
      <c r="A1793" t="s">
        <v>2289</v>
      </c>
      <c r="B1793" s="9">
        <v>32294</v>
      </c>
      <c r="C1793">
        <v>10084304300</v>
      </c>
      <c r="D1793" t="s">
        <v>67</v>
      </c>
    </row>
    <row r="1794" spans="1:4" x14ac:dyDescent="0.45">
      <c r="A1794" t="s">
        <v>2290</v>
      </c>
      <c r="B1794" s="9">
        <v>31129</v>
      </c>
      <c r="C1794">
        <v>10071485546</v>
      </c>
      <c r="D1794" t="s">
        <v>254</v>
      </c>
    </row>
    <row r="1795" spans="1:4" x14ac:dyDescent="0.45">
      <c r="A1795" t="s">
        <v>2291</v>
      </c>
      <c r="B1795" s="9">
        <v>34563</v>
      </c>
      <c r="C1795">
        <v>10064646339</v>
      </c>
      <c r="D1795" t="s">
        <v>67</v>
      </c>
    </row>
    <row r="1796" spans="1:4" x14ac:dyDescent="0.45">
      <c r="A1796" t="s">
        <v>2292</v>
      </c>
      <c r="B1796" s="9">
        <v>29702</v>
      </c>
      <c r="C1796">
        <v>10049182822</v>
      </c>
      <c r="D1796" t="s">
        <v>27</v>
      </c>
    </row>
    <row r="1797" spans="1:4" x14ac:dyDescent="0.45">
      <c r="A1797" t="s">
        <v>2293</v>
      </c>
      <c r="B1797" s="9">
        <v>35961</v>
      </c>
      <c r="C1797">
        <v>10034825711</v>
      </c>
      <c r="D1797" t="s">
        <v>31</v>
      </c>
    </row>
    <row r="1798" spans="1:4" x14ac:dyDescent="0.45">
      <c r="A1798" t="s">
        <v>2294</v>
      </c>
      <c r="B1798" s="9">
        <v>34029</v>
      </c>
      <c r="C1798">
        <v>10009319458</v>
      </c>
      <c r="D1798" t="s">
        <v>741</v>
      </c>
    </row>
    <row r="1799" spans="1:4" x14ac:dyDescent="0.45">
      <c r="A1799" t="s">
        <v>555</v>
      </c>
      <c r="B1799" s="9">
        <v>31510</v>
      </c>
      <c r="C1799">
        <v>10007860014</v>
      </c>
      <c r="D1799" t="s">
        <v>51</v>
      </c>
    </row>
    <row r="1800" spans="1:4" x14ac:dyDescent="0.45">
      <c r="A1800" t="s">
        <v>2295</v>
      </c>
      <c r="B1800" s="9">
        <v>34010</v>
      </c>
      <c r="C1800">
        <v>10007515561</v>
      </c>
      <c r="D1800" t="s">
        <v>118</v>
      </c>
    </row>
    <row r="1801" spans="1:4" x14ac:dyDescent="0.45">
      <c r="A1801" t="s">
        <v>2296</v>
      </c>
      <c r="B1801" s="9">
        <v>36038</v>
      </c>
      <c r="C1801">
        <v>10010808006</v>
      </c>
      <c r="D1801" t="s">
        <v>47</v>
      </c>
    </row>
    <row r="1802" spans="1:4" x14ac:dyDescent="0.45">
      <c r="A1802" t="s">
        <v>2297</v>
      </c>
      <c r="B1802" s="9">
        <v>29703</v>
      </c>
      <c r="C1802">
        <v>10054554093</v>
      </c>
      <c r="D1802" t="s">
        <v>145</v>
      </c>
    </row>
    <row r="1803" spans="1:4" x14ac:dyDescent="0.45">
      <c r="A1803" t="s">
        <v>550</v>
      </c>
      <c r="B1803" s="9">
        <v>36412</v>
      </c>
      <c r="C1803">
        <v>10015441875</v>
      </c>
      <c r="D1803" t="s">
        <v>29</v>
      </c>
    </row>
    <row r="1804" spans="1:4" x14ac:dyDescent="0.45">
      <c r="A1804" t="s">
        <v>2298</v>
      </c>
      <c r="B1804" s="9">
        <v>36035</v>
      </c>
      <c r="C1804">
        <v>10010199128</v>
      </c>
      <c r="D1804" t="s">
        <v>17</v>
      </c>
    </row>
    <row r="1805" spans="1:4" x14ac:dyDescent="0.45">
      <c r="A1805" t="s">
        <v>2299</v>
      </c>
      <c r="B1805" s="9">
        <v>29695</v>
      </c>
      <c r="C1805">
        <v>10071485344</v>
      </c>
      <c r="D1805" t="s">
        <v>254</v>
      </c>
    </row>
    <row r="1806" spans="1:4" x14ac:dyDescent="0.45">
      <c r="A1806" t="s">
        <v>2300</v>
      </c>
      <c r="B1806" s="9">
        <v>22598</v>
      </c>
      <c r="C1806">
        <v>10005299416</v>
      </c>
      <c r="D1806" t="s">
        <v>40</v>
      </c>
    </row>
    <row r="1807" spans="1:4" x14ac:dyDescent="0.45">
      <c r="A1807" t="s">
        <v>2301</v>
      </c>
      <c r="B1807" s="9">
        <v>36253</v>
      </c>
      <c r="C1807">
        <v>10015652952</v>
      </c>
      <c r="D1807" t="s">
        <v>29</v>
      </c>
    </row>
    <row r="1808" spans="1:4" x14ac:dyDescent="0.45">
      <c r="A1808" t="s">
        <v>2302</v>
      </c>
      <c r="B1808" s="9">
        <v>35992</v>
      </c>
      <c r="C1808">
        <v>10010199027</v>
      </c>
      <c r="D1808" t="s">
        <v>17</v>
      </c>
    </row>
    <row r="1809" spans="1:4" x14ac:dyDescent="0.45">
      <c r="A1809" t="s">
        <v>2303</v>
      </c>
      <c r="B1809" s="9">
        <v>33508</v>
      </c>
      <c r="C1809">
        <v>10062863357</v>
      </c>
      <c r="D1809" t="s">
        <v>56</v>
      </c>
    </row>
    <row r="1810" spans="1:4" x14ac:dyDescent="0.45">
      <c r="A1810" t="s">
        <v>2304</v>
      </c>
      <c r="B1810" s="9">
        <v>32982</v>
      </c>
      <c r="C1810">
        <v>10015763894</v>
      </c>
      <c r="D1810" t="s">
        <v>31</v>
      </c>
    </row>
    <row r="1811" spans="1:4" x14ac:dyDescent="0.45">
      <c r="A1811" t="s">
        <v>2305</v>
      </c>
      <c r="B1811" s="9">
        <v>36363</v>
      </c>
      <c r="C1811">
        <v>10023447005</v>
      </c>
      <c r="D1811" t="s">
        <v>17</v>
      </c>
    </row>
    <row r="1812" spans="1:4" x14ac:dyDescent="0.45">
      <c r="A1812" t="s">
        <v>2306</v>
      </c>
      <c r="B1812" s="9">
        <v>32063</v>
      </c>
      <c r="C1812">
        <v>10017296801</v>
      </c>
      <c r="D1812" t="s">
        <v>56</v>
      </c>
    </row>
    <row r="1813" spans="1:4" x14ac:dyDescent="0.45">
      <c r="A1813" t="s">
        <v>2307</v>
      </c>
      <c r="B1813" s="9">
        <v>34963</v>
      </c>
      <c r="C1813">
        <v>10009512347</v>
      </c>
      <c r="D1813" t="s">
        <v>27</v>
      </c>
    </row>
    <row r="1814" spans="1:4" x14ac:dyDescent="0.45">
      <c r="A1814" t="s">
        <v>2308</v>
      </c>
      <c r="B1814" s="9">
        <v>33494</v>
      </c>
      <c r="C1814">
        <v>10006646504</v>
      </c>
      <c r="D1814" t="s">
        <v>31</v>
      </c>
    </row>
    <row r="1815" spans="1:4" x14ac:dyDescent="0.45">
      <c r="A1815" t="s">
        <v>2309</v>
      </c>
      <c r="B1815" s="9">
        <v>31370</v>
      </c>
      <c r="C1815">
        <v>10064646743</v>
      </c>
      <c r="D1815" t="s">
        <v>67</v>
      </c>
    </row>
    <row r="1816" spans="1:4" x14ac:dyDescent="0.45">
      <c r="A1816" t="s">
        <v>2310</v>
      </c>
      <c r="B1816" s="9">
        <v>35863</v>
      </c>
      <c r="C1816">
        <v>10015447636</v>
      </c>
      <c r="D1816" t="s">
        <v>27</v>
      </c>
    </row>
    <row r="1817" spans="1:4" x14ac:dyDescent="0.45">
      <c r="A1817" t="s">
        <v>2311</v>
      </c>
      <c r="B1817" s="9">
        <v>33007</v>
      </c>
      <c r="C1817">
        <v>10003836534</v>
      </c>
      <c r="D1817" t="s">
        <v>31</v>
      </c>
    </row>
    <row r="1818" spans="1:4" x14ac:dyDescent="0.45">
      <c r="A1818" t="s">
        <v>2312</v>
      </c>
      <c r="B1818" s="9">
        <v>35831</v>
      </c>
      <c r="C1818">
        <v>10010181748</v>
      </c>
      <c r="D1818" t="s">
        <v>17</v>
      </c>
    </row>
    <row r="1819" spans="1:4" x14ac:dyDescent="0.45">
      <c r="A1819" t="s">
        <v>2313</v>
      </c>
      <c r="B1819" s="9">
        <v>34155</v>
      </c>
      <c r="C1819">
        <v>10062860933</v>
      </c>
      <c r="D1819" t="s">
        <v>56</v>
      </c>
    </row>
    <row r="1820" spans="1:4" x14ac:dyDescent="0.45">
      <c r="A1820" t="s">
        <v>2314</v>
      </c>
      <c r="B1820" s="9">
        <v>34065</v>
      </c>
      <c r="C1820">
        <v>10009850332</v>
      </c>
      <c r="D1820" t="s">
        <v>27</v>
      </c>
    </row>
    <row r="1821" spans="1:4" x14ac:dyDescent="0.45">
      <c r="A1821" t="s">
        <v>2315</v>
      </c>
      <c r="B1821" s="9">
        <v>31526</v>
      </c>
      <c r="C1821">
        <v>10062862549</v>
      </c>
      <c r="D1821" t="s">
        <v>56</v>
      </c>
    </row>
    <row r="1822" spans="1:4" x14ac:dyDescent="0.45">
      <c r="A1822" t="s">
        <v>2316</v>
      </c>
      <c r="B1822" s="9">
        <v>33409</v>
      </c>
      <c r="C1822">
        <v>10062863054</v>
      </c>
      <c r="D1822" t="s">
        <v>56</v>
      </c>
    </row>
    <row r="1823" spans="1:4" x14ac:dyDescent="0.45">
      <c r="A1823" t="s">
        <v>2317</v>
      </c>
      <c r="B1823" s="9">
        <v>35074</v>
      </c>
      <c r="C1823">
        <v>10009184163</v>
      </c>
      <c r="D1823" t="s">
        <v>118</v>
      </c>
    </row>
    <row r="1824" spans="1:4" x14ac:dyDescent="0.45">
      <c r="A1824" t="s">
        <v>567</v>
      </c>
      <c r="B1824" s="9">
        <v>35819</v>
      </c>
      <c r="C1824">
        <v>10088433466</v>
      </c>
      <c r="D1824" t="s">
        <v>31</v>
      </c>
    </row>
    <row r="1825" spans="1:4" x14ac:dyDescent="0.45">
      <c r="A1825" t="s">
        <v>2318</v>
      </c>
      <c r="B1825" s="9">
        <v>24002</v>
      </c>
      <c r="C1825">
        <v>10015427832</v>
      </c>
      <c r="D1825" t="s">
        <v>25</v>
      </c>
    </row>
    <row r="1826" spans="1:4" x14ac:dyDescent="0.45">
      <c r="A1826" t="s">
        <v>2319</v>
      </c>
      <c r="B1826" s="9">
        <v>29318</v>
      </c>
      <c r="C1826">
        <v>10062095441</v>
      </c>
      <c r="D1826" t="s">
        <v>56</v>
      </c>
    </row>
    <row r="1827" spans="1:4" x14ac:dyDescent="0.45">
      <c r="A1827" t="s">
        <v>2320</v>
      </c>
      <c r="B1827" s="9">
        <v>36322</v>
      </c>
      <c r="C1827">
        <v>10023843590</v>
      </c>
      <c r="D1827" t="s">
        <v>25</v>
      </c>
    </row>
    <row r="1828" spans="1:4" x14ac:dyDescent="0.45">
      <c r="A1828" t="s">
        <v>2321</v>
      </c>
      <c r="B1828" s="9">
        <v>36607</v>
      </c>
      <c r="C1828">
        <v>10023861273</v>
      </c>
      <c r="D1828" t="s">
        <v>25</v>
      </c>
    </row>
    <row r="1829" spans="1:4" x14ac:dyDescent="0.45">
      <c r="A1829" t="s">
        <v>2322</v>
      </c>
      <c r="B1829" s="9">
        <v>28811</v>
      </c>
      <c r="C1829">
        <v>10018858703</v>
      </c>
      <c r="D1829" t="s">
        <v>25</v>
      </c>
    </row>
    <row r="1830" spans="1:4" x14ac:dyDescent="0.45">
      <c r="A1830" t="s">
        <v>2323</v>
      </c>
      <c r="B1830" s="9">
        <v>27863</v>
      </c>
      <c r="C1830">
        <v>10018960753</v>
      </c>
      <c r="D1830" t="s">
        <v>25</v>
      </c>
    </row>
    <row r="1831" spans="1:4" x14ac:dyDescent="0.45">
      <c r="A1831" t="s">
        <v>2324</v>
      </c>
      <c r="B1831" s="9">
        <v>23559</v>
      </c>
      <c r="C1831">
        <v>10019160716</v>
      </c>
      <c r="D1831" t="s">
        <v>25</v>
      </c>
    </row>
    <row r="1832" spans="1:4" x14ac:dyDescent="0.45">
      <c r="A1832" t="s">
        <v>2325</v>
      </c>
      <c r="B1832" s="9">
        <v>35780</v>
      </c>
      <c r="C1832">
        <v>10018510311</v>
      </c>
      <c r="D1832" t="s">
        <v>25</v>
      </c>
    </row>
    <row r="1833" spans="1:4" x14ac:dyDescent="0.45">
      <c r="A1833" t="s">
        <v>2326</v>
      </c>
      <c r="B1833" s="9">
        <v>33857</v>
      </c>
      <c r="C1833">
        <v>10009485570</v>
      </c>
      <c r="D1833" t="s">
        <v>29</v>
      </c>
    </row>
    <row r="1834" spans="1:4" x14ac:dyDescent="0.45">
      <c r="A1834" t="s">
        <v>2327</v>
      </c>
      <c r="B1834" s="9">
        <v>32468</v>
      </c>
      <c r="C1834">
        <v>10052012188</v>
      </c>
      <c r="D1834" t="s">
        <v>27</v>
      </c>
    </row>
    <row r="1835" spans="1:4" x14ac:dyDescent="0.45">
      <c r="A1835" t="s">
        <v>2328</v>
      </c>
      <c r="B1835" s="9">
        <v>34085</v>
      </c>
      <c r="C1835">
        <v>10061466759</v>
      </c>
      <c r="D1835" t="s">
        <v>59</v>
      </c>
    </row>
    <row r="1836" spans="1:4" x14ac:dyDescent="0.45">
      <c r="A1836" t="s">
        <v>606</v>
      </c>
      <c r="B1836" s="9">
        <v>32297</v>
      </c>
      <c r="C1836">
        <v>10004631732</v>
      </c>
      <c r="D1836" t="s">
        <v>238</v>
      </c>
    </row>
    <row r="1837" spans="1:4" x14ac:dyDescent="0.45">
      <c r="A1837" t="s">
        <v>1722</v>
      </c>
      <c r="B1837" s="9">
        <v>34870</v>
      </c>
      <c r="C1837">
        <v>10009301068</v>
      </c>
      <c r="D1837" t="s">
        <v>49</v>
      </c>
    </row>
    <row r="1838" spans="1:4" x14ac:dyDescent="0.45">
      <c r="A1838" t="s">
        <v>2330</v>
      </c>
      <c r="B1838" s="9">
        <v>35205</v>
      </c>
      <c r="C1838">
        <v>10009638447</v>
      </c>
      <c r="D1838" t="s">
        <v>295</v>
      </c>
    </row>
    <row r="1839" spans="1:4" x14ac:dyDescent="0.45">
      <c r="A1839" t="s">
        <v>2331</v>
      </c>
      <c r="B1839" s="9">
        <v>35407</v>
      </c>
      <c r="C1839">
        <v>10009196590</v>
      </c>
      <c r="D1839" t="s">
        <v>44</v>
      </c>
    </row>
    <row r="1840" spans="1:4" x14ac:dyDescent="0.45">
      <c r="A1840" t="s">
        <v>491</v>
      </c>
      <c r="B1840" s="9">
        <v>35261</v>
      </c>
      <c r="C1840">
        <v>10008965814</v>
      </c>
      <c r="D1840" t="s">
        <v>15</v>
      </c>
    </row>
    <row r="1841" spans="1:4" x14ac:dyDescent="0.45">
      <c r="A1841" t="s">
        <v>527</v>
      </c>
      <c r="B1841" s="9">
        <v>31293</v>
      </c>
      <c r="C1841">
        <v>10006789576</v>
      </c>
      <c r="D1841" t="s">
        <v>29</v>
      </c>
    </row>
    <row r="1842" spans="1:4" x14ac:dyDescent="0.45">
      <c r="A1842" t="s">
        <v>582</v>
      </c>
      <c r="B1842" s="9">
        <v>35588</v>
      </c>
      <c r="C1842">
        <v>10009090294</v>
      </c>
      <c r="D1842" t="s">
        <v>15</v>
      </c>
    </row>
    <row r="1843" spans="1:4" x14ac:dyDescent="0.45">
      <c r="A1843" t="s">
        <v>860</v>
      </c>
      <c r="B1843" s="9">
        <v>38249</v>
      </c>
      <c r="C1843">
        <v>10056227749</v>
      </c>
      <c r="D1843" t="s">
        <v>49</v>
      </c>
    </row>
    <row r="1844" spans="1:4" x14ac:dyDescent="0.45">
      <c r="A1844" t="s">
        <v>2333</v>
      </c>
      <c r="B1844" s="9">
        <v>32334</v>
      </c>
      <c r="C1844">
        <v>10005270114</v>
      </c>
      <c r="D1844" t="s">
        <v>29</v>
      </c>
    </row>
    <row r="1845" spans="1:4" x14ac:dyDescent="0.45">
      <c r="A1845" t="s">
        <v>538</v>
      </c>
      <c r="B1845" s="9">
        <v>34715</v>
      </c>
      <c r="C1845">
        <v>10008673905</v>
      </c>
      <c r="D1845" t="s">
        <v>27</v>
      </c>
    </row>
    <row r="1846" spans="1:4" x14ac:dyDescent="0.45">
      <c r="A1846" t="s">
        <v>2334</v>
      </c>
      <c r="B1846" s="9">
        <v>35306</v>
      </c>
      <c r="C1846">
        <v>10008964501</v>
      </c>
      <c r="D1846" t="s">
        <v>15</v>
      </c>
    </row>
    <row r="1847" spans="1:4" x14ac:dyDescent="0.45">
      <c r="A1847" t="s">
        <v>2335</v>
      </c>
      <c r="B1847" s="9">
        <v>34792</v>
      </c>
      <c r="C1847">
        <v>10009508004</v>
      </c>
      <c r="D1847" t="s">
        <v>17</v>
      </c>
    </row>
    <row r="1848" spans="1:4" x14ac:dyDescent="0.45">
      <c r="A1848" t="s">
        <v>2336</v>
      </c>
      <c r="B1848" s="9">
        <v>35338</v>
      </c>
      <c r="C1848">
        <v>10009089789</v>
      </c>
      <c r="D1848" t="s">
        <v>15</v>
      </c>
    </row>
    <row r="1849" spans="1:4" x14ac:dyDescent="0.45">
      <c r="A1849" t="s">
        <v>2337</v>
      </c>
      <c r="B1849" s="9">
        <v>35451</v>
      </c>
      <c r="C1849">
        <v>10010700801</v>
      </c>
      <c r="D1849" t="s">
        <v>120</v>
      </c>
    </row>
    <row r="1850" spans="1:4" x14ac:dyDescent="0.45">
      <c r="A1850" t="s">
        <v>448</v>
      </c>
      <c r="B1850" s="9">
        <v>35570</v>
      </c>
      <c r="C1850">
        <v>10009690381</v>
      </c>
      <c r="D1850" t="s">
        <v>44</v>
      </c>
    </row>
    <row r="1851" spans="1:4" x14ac:dyDescent="0.45">
      <c r="A1851" t="s">
        <v>2338</v>
      </c>
      <c r="B1851" s="9">
        <v>26189</v>
      </c>
      <c r="C1851">
        <v>10008902661</v>
      </c>
      <c r="D1851" t="s">
        <v>19</v>
      </c>
    </row>
    <row r="1852" spans="1:4" x14ac:dyDescent="0.45">
      <c r="A1852" t="s">
        <v>2339</v>
      </c>
      <c r="B1852" s="9">
        <v>34092</v>
      </c>
      <c r="C1852">
        <v>10007742705</v>
      </c>
      <c r="D1852" t="s">
        <v>17</v>
      </c>
    </row>
    <row r="1853" spans="1:4" x14ac:dyDescent="0.45">
      <c r="A1853" t="s">
        <v>2340</v>
      </c>
      <c r="B1853" s="9">
        <v>32741</v>
      </c>
      <c r="C1853">
        <v>10016317505</v>
      </c>
      <c r="D1853" t="s">
        <v>247</v>
      </c>
    </row>
    <row r="1854" spans="1:4" x14ac:dyDescent="0.45">
      <c r="A1854" t="s">
        <v>2341</v>
      </c>
      <c r="B1854" s="9">
        <v>32416</v>
      </c>
      <c r="C1854">
        <v>10061404418</v>
      </c>
      <c r="D1854" t="s">
        <v>31</v>
      </c>
    </row>
    <row r="1855" spans="1:4" x14ac:dyDescent="0.45">
      <c r="A1855" t="s">
        <v>2342</v>
      </c>
      <c r="B1855" s="9">
        <v>36139</v>
      </c>
      <c r="C1855">
        <v>10023544712</v>
      </c>
      <c r="D1855" t="s">
        <v>254</v>
      </c>
    </row>
    <row r="1856" spans="1:4" x14ac:dyDescent="0.45">
      <c r="A1856" t="s">
        <v>2343</v>
      </c>
      <c r="B1856" s="9">
        <v>35613</v>
      </c>
      <c r="C1856">
        <v>10010698070</v>
      </c>
      <c r="D1856" t="s">
        <v>17</v>
      </c>
    </row>
    <row r="1857" spans="1:4" x14ac:dyDescent="0.45">
      <c r="A1857" t="s">
        <v>2344</v>
      </c>
      <c r="B1857" s="9">
        <v>29881</v>
      </c>
      <c r="C1857">
        <v>10009719279</v>
      </c>
      <c r="D1857" t="s">
        <v>27</v>
      </c>
    </row>
    <row r="1858" spans="1:4" x14ac:dyDescent="0.45">
      <c r="A1858" t="s">
        <v>2345</v>
      </c>
      <c r="B1858" s="9">
        <v>35366</v>
      </c>
      <c r="C1858">
        <v>10008964905</v>
      </c>
      <c r="D1858" t="s">
        <v>15</v>
      </c>
    </row>
    <row r="1859" spans="1:4" x14ac:dyDescent="0.45">
      <c r="A1859" t="s">
        <v>2346</v>
      </c>
      <c r="B1859" s="9">
        <v>31911</v>
      </c>
      <c r="C1859">
        <v>10061336720</v>
      </c>
      <c r="D1859" t="s">
        <v>21</v>
      </c>
    </row>
    <row r="1860" spans="1:4" x14ac:dyDescent="0.45">
      <c r="A1860" t="s">
        <v>2347</v>
      </c>
      <c r="B1860" s="9">
        <v>31744</v>
      </c>
      <c r="C1860">
        <v>10006328929</v>
      </c>
      <c r="D1860" t="s">
        <v>47</v>
      </c>
    </row>
    <row r="1861" spans="1:4" x14ac:dyDescent="0.45">
      <c r="A1861" t="s">
        <v>2348</v>
      </c>
      <c r="B1861" s="9">
        <v>33980</v>
      </c>
      <c r="C1861">
        <v>10008954292</v>
      </c>
      <c r="D1861" t="s">
        <v>63</v>
      </c>
    </row>
    <row r="1862" spans="1:4" x14ac:dyDescent="0.45">
      <c r="A1862" t="s">
        <v>2349</v>
      </c>
      <c r="B1862" s="9">
        <v>35073</v>
      </c>
      <c r="C1862">
        <v>10009215182</v>
      </c>
      <c r="D1862" t="s">
        <v>38</v>
      </c>
    </row>
    <row r="1863" spans="1:4" x14ac:dyDescent="0.45">
      <c r="A1863" t="s">
        <v>2350</v>
      </c>
      <c r="B1863" s="9">
        <v>24897</v>
      </c>
      <c r="C1863">
        <v>10006326303</v>
      </c>
      <c r="D1863" t="s">
        <v>3751</v>
      </c>
    </row>
    <row r="1864" spans="1:4" x14ac:dyDescent="0.45">
      <c r="A1864" t="s">
        <v>2351</v>
      </c>
      <c r="B1864" s="9">
        <v>34068</v>
      </c>
      <c r="C1864">
        <v>10008967632</v>
      </c>
      <c r="D1864" t="s">
        <v>63</v>
      </c>
    </row>
    <row r="1865" spans="1:4" x14ac:dyDescent="0.45">
      <c r="A1865" t="s">
        <v>2352</v>
      </c>
      <c r="B1865" s="9">
        <v>33904</v>
      </c>
      <c r="C1865">
        <v>10008954696</v>
      </c>
      <c r="D1865" t="s">
        <v>27</v>
      </c>
    </row>
    <row r="1866" spans="1:4" x14ac:dyDescent="0.45">
      <c r="A1866" t="s">
        <v>2353</v>
      </c>
      <c r="B1866" s="9">
        <v>35363</v>
      </c>
      <c r="C1866">
        <v>10010691303</v>
      </c>
      <c r="D1866" t="s">
        <v>31</v>
      </c>
    </row>
    <row r="1867" spans="1:4" x14ac:dyDescent="0.45">
      <c r="A1867" t="s">
        <v>2354</v>
      </c>
      <c r="B1867" s="9">
        <v>31553</v>
      </c>
      <c r="C1867">
        <v>10045877243</v>
      </c>
      <c r="D1867" t="s">
        <v>3751</v>
      </c>
    </row>
    <row r="1868" spans="1:4" x14ac:dyDescent="0.45">
      <c r="A1868" t="s">
        <v>2355</v>
      </c>
      <c r="B1868" s="9">
        <v>30104</v>
      </c>
      <c r="C1868">
        <v>10023476610</v>
      </c>
      <c r="D1868" t="s">
        <v>27</v>
      </c>
    </row>
    <row r="1869" spans="1:4" x14ac:dyDescent="0.45">
      <c r="A1869" t="s">
        <v>2356</v>
      </c>
      <c r="B1869" s="9">
        <v>32980</v>
      </c>
      <c r="C1869">
        <v>10015975981</v>
      </c>
      <c r="D1869" t="s">
        <v>27</v>
      </c>
    </row>
    <row r="1870" spans="1:4" x14ac:dyDescent="0.45">
      <c r="A1870" t="s">
        <v>2357</v>
      </c>
      <c r="B1870" s="9">
        <v>33803</v>
      </c>
      <c r="C1870">
        <v>10023476711</v>
      </c>
      <c r="D1870" t="s">
        <v>27</v>
      </c>
    </row>
    <row r="1871" spans="1:4" x14ac:dyDescent="0.45">
      <c r="A1871" t="s">
        <v>2358</v>
      </c>
      <c r="B1871" s="9">
        <v>35377</v>
      </c>
      <c r="C1871">
        <v>10015959110</v>
      </c>
      <c r="D1871" t="s">
        <v>31</v>
      </c>
    </row>
    <row r="1872" spans="1:4" x14ac:dyDescent="0.45">
      <c r="A1872" t="s">
        <v>2359</v>
      </c>
      <c r="B1872" s="9">
        <v>35601</v>
      </c>
      <c r="C1872">
        <v>10010746772</v>
      </c>
      <c r="D1872" t="s">
        <v>31</v>
      </c>
    </row>
    <row r="1873" spans="1:4" x14ac:dyDescent="0.45">
      <c r="A1873" t="s">
        <v>2360</v>
      </c>
      <c r="B1873" s="9">
        <v>34594</v>
      </c>
      <c r="C1873">
        <v>10016309421</v>
      </c>
      <c r="D1873" t="s">
        <v>247</v>
      </c>
    </row>
    <row r="1874" spans="1:4" x14ac:dyDescent="0.45">
      <c r="A1874" t="s">
        <v>2361</v>
      </c>
      <c r="B1874" s="9">
        <v>35269</v>
      </c>
      <c r="C1874">
        <v>10011129924</v>
      </c>
      <c r="D1874" t="s">
        <v>3756</v>
      </c>
    </row>
    <row r="1875" spans="1:4" x14ac:dyDescent="0.45">
      <c r="A1875" t="s">
        <v>2362</v>
      </c>
      <c r="B1875" s="9">
        <v>34244</v>
      </c>
      <c r="C1875">
        <v>10011032823</v>
      </c>
      <c r="D1875" t="s">
        <v>3772</v>
      </c>
    </row>
    <row r="1876" spans="1:4" x14ac:dyDescent="0.45">
      <c r="A1876" t="s">
        <v>2363</v>
      </c>
      <c r="B1876" s="9">
        <v>35472</v>
      </c>
      <c r="C1876">
        <v>10010115666</v>
      </c>
      <c r="D1876" t="s">
        <v>89</v>
      </c>
    </row>
    <row r="1877" spans="1:4" x14ac:dyDescent="0.45">
      <c r="A1877" t="s">
        <v>2364</v>
      </c>
      <c r="B1877" s="9">
        <v>34928</v>
      </c>
      <c r="C1877">
        <v>10009514165</v>
      </c>
      <c r="D1877" t="s">
        <v>186</v>
      </c>
    </row>
    <row r="1878" spans="1:4" x14ac:dyDescent="0.45">
      <c r="A1878" t="s">
        <v>2365</v>
      </c>
      <c r="B1878" s="9">
        <v>34489</v>
      </c>
      <c r="C1878">
        <v>10009325219</v>
      </c>
      <c r="D1878" t="s">
        <v>186</v>
      </c>
    </row>
    <row r="1879" spans="1:4" x14ac:dyDescent="0.45">
      <c r="A1879" t="s">
        <v>2366</v>
      </c>
      <c r="B1879" s="9">
        <v>34097</v>
      </c>
      <c r="C1879">
        <v>10009964712</v>
      </c>
      <c r="D1879" t="s">
        <v>29</v>
      </c>
    </row>
    <row r="1880" spans="1:4" x14ac:dyDescent="0.45">
      <c r="A1880" t="s">
        <v>292</v>
      </c>
      <c r="B1880" s="9">
        <v>34246</v>
      </c>
      <c r="C1880">
        <v>10007498585</v>
      </c>
      <c r="D1880" t="s">
        <v>118</v>
      </c>
    </row>
    <row r="1881" spans="1:4" x14ac:dyDescent="0.45">
      <c r="A1881" t="s">
        <v>2367</v>
      </c>
      <c r="B1881" s="9">
        <v>34033</v>
      </c>
      <c r="C1881">
        <v>10011038580</v>
      </c>
      <c r="D1881" t="s">
        <v>3747</v>
      </c>
    </row>
    <row r="1882" spans="1:4" x14ac:dyDescent="0.45">
      <c r="A1882" t="s">
        <v>2368</v>
      </c>
      <c r="B1882" s="9">
        <v>30546</v>
      </c>
      <c r="C1882">
        <v>10002730431</v>
      </c>
      <c r="D1882" t="s">
        <v>67</v>
      </c>
    </row>
    <row r="1883" spans="1:4" x14ac:dyDescent="0.45">
      <c r="A1883" t="s">
        <v>2369</v>
      </c>
      <c r="B1883" s="9">
        <v>33992</v>
      </c>
      <c r="C1883">
        <v>10009711805</v>
      </c>
      <c r="D1883" t="s">
        <v>3751</v>
      </c>
    </row>
    <row r="1884" spans="1:4" x14ac:dyDescent="0.45">
      <c r="A1884" t="s">
        <v>2370</v>
      </c>
      <c r="B1884" s="9">
        <v>35568</v>
      </c>
      <c r="C1884">
        <v>10009972590</v>
      </c>
      <c r="D1884" t="s">
        <v>51</v>
      </c>
    </row>
    <row r="1885" spans="1:4" x14ac:dyDescent="0.45">
      <c r="A1885" t="s">
        <v>2371</v>
      </c>
      <c r="B1885" s="9">
        <v>35263</v>
      </c>
      <c r="C1885">
        <v>10061257201</v>
      </c>
      <c r="D1885" t="s">
        <v>47</v>
      </c>
    </row>
    <row r="1886" spans="1:4" x14ac:dyDescent="0.45">
      <c r="A1886" t="s">
        <v>2372</v>
      </c>
      <c r="B1886" s="9">
        <v>32240</v>
      </c>
      <c r="C1886">
        <v>10009142030</v>
      </c>
      <c r="D1886" t="s">
        <v>27</v>
      </c>
    </row>
    <row r="1887" spans="1:4" x14ac:dyDescent="0.45">
      <c r="A1887" t="s">
        <v>2373</v>
      </c>
      <c r="B1887" s="9">
        <v>32772</v>
      </c>
      <c r="C1887">
        <v>10005512715</v>
      </c>
      <c r="D1887" t="s">
        <v>47</v>
      </c>
    </row>
    <row r="1888" spans="1:4" x14ac:dyDescent="0.45">
      <c r="A1888" t="s">
        <v>2374</v>
      </c>
      <c r="B1888" s="9">
        <v>31333</v>
      </c>
      <c r="C1888">
        <v>10010933601</v>
      </c>
      <c r="D1888" t="s">
        <v>40</v>
      </c>
    </row>
    <row r="1889" spans="1:4" x14ac:dyDescent="0.45">
      <c r="A1889" t="s">
        <v>2375</v>
      </c>
      <c r="B1889" s="9">
        <v>35081</v>
      </c>
      <c r="C1889">
        <v>10008884170</v>
      </c>
      <c r="D1889" t="s">
        <v>51</v>
      </c>
    </row>
    <row r="1890" spans="1:4" x14ac:dyDescent="0.45">
      <c r="A1890" t="s">
        <v>2376</v>
      </c>
      <c r="B1890" s="9">
        <v>32482</v>
      </c>
      <c r="C1890">
        <v>10004884437</v>
      </c>
      <c r="D1890" t="s">
        <v>25</v>
      </c>
    </row>
    <row r="1891" spans="1:4" x14ac:dyDescent="0.45">
      <c r="A1891" t="s">
        <v>2377</v>
      </c>
      <c r="B1891" s="9">
        <v>35544</v>
      </c>
      <c r="C1891">
        <v>10009641275</v>
      </c>
      <c r="D1891" t="s">
        <v>753</v>
      </c>
    </row>
    <row r="1892" spans="1:4" x14ac:dyDescent="0.45">
      <c r="A1892" t="s">
        <v>2378</v>
      </c>
      <c r="B1892" s="9">
        <v>30245</v>
      </c>
      <c r="C1892">
        <v>10004716002</v>
      </c>
      <c r="D1892" t="s">
        <v>254</v>
      </c>
    </row>
    <row r="1893" spans="1:4" x14ac:dyDescent="0.45">
      <c r="A1893" t="s">
        <v>578</v>
      </c>
      <c r="B1893" s="9">
        <v>35006</v>
      </c>
      <c r="C1893">
        <v>10009726353</v>
      </c>
      <c r="D1893" t="s">
        <v>67</v>
      </c>
    </row>
    <row r="1894" spans="1:4" x14ac:dyDescent="0.45">
      <c r="A1894" t="s">
        <v>2379</v>
      </c>
      <c r="B1894" s="9">
        <v>34875</v>
      </c>
      <c r="C1894">
        <v>10008691483</v>
      </c>
      <c r="D1894" t="s">
        <v>47</v>
      </c>
    </row>
    <row r="1895" spans="1:4" x14ac:dyDescent="0.45">
      <c r="A1895" t="s">
        <v>343</v>
      </c>
      <c r="B1895" s="9">
        <v>34584</v>
      </c>
      <c r="C1895">
        <v>10008091194</v>
      </c>
      <c r="D1895" t="s">
        <v>25</v>
      </c>
    </row>
    <row r="1896" spans="1:4" x14ac:dyDescent="0.45">
      <c r="A1896" t="s">
        <v>2380</v>
      </c>
      <c r="B1896" s="9">
        <v>34397</v>
      </c>
      <c r="C1896">
        <v>10008938835</v>
      </c>
      <c r="D1896" t="s">
        <v>44</v>
      </c>
    </row>
    <row r="1897" spans="1:4" x14ac:dyDescent="0.45">
      <c r="A1897" t="s">
        <v>2381</v>
      </c>
      <c r="B1897" s="9">
        <v>35443</v>
      </c>
      <c r="C1897">
        <v>10009972691</v>
      </c>
      <c r="D1897" t="s">
        <v>51</v>
      </c>
    </row>
    <row r="1898" spans="1:4" x14ac:dyDescent="0.45">
      <c r="A1898" t="s">
        <v>2382</v>
      </c>
      <c r="B1898" s="9">
        <v>35114</v>
      </c>
      <c r="C1898">
        <v>10009639861</v>
      </c>
      <c r="D1898" t="s">
        <v>47</v>
      </c>
    </row>
    <row r="1899" spans="1:4" x14ac:dyDescent="0.45">
      <c r="A1899" t="s">
        <v>2383</v>
      </c>
      <c r="B1899" s="9">
        <v>34835</v>
      </c>
      <c r="C1899">
        <v>10009517300</v>
      </c>
      <c r="D1899" t="s">
        <v>61</v>
      </c>
    </row>
    <row r="1900" spans="1:4" x14ac:dyDescent="0.45">
      <c r="A1900" t="s">
        <v>2384</v>
      </c>
      <c r="B1900" s="9">
        <v>35185</v>
      </c>
      <c r="C1900">
        <v>10009183961</v>
      </c>
      <c r="D1900" t="s">
        <v>118</v>
      </c>
    </row>
    <row r="1901" spans="1:4" x14ac:dyDescent="0.45">
      <c r="A1901" t="s">
        <v>2385</v>
      </c>
      <c r="B1901" s="9">
        <v>34054</v>
      </c>
      <c r="C1901">
        <v>10009021283</v>
      </c>
      <c r="D1901" t="s">
        <v>40</v>
      </c>
    </row>
    <row r="1902" spans="1:4" x14ac:dyDescent="0.45">
      <c r="A1902" t="s">
        <v>523</v>
      </c>
      <c r="B1902" s="9">
        <v>33793</v>
      </c>
      <c r="C1902">
        <v>10053708678</v>
      </c>
      <c r="D1902" t="s">
        <v>27</v>
      </c>
    </row>
    <row r="1903" spans="1:4" x14ac:dyDescent="0.45">
      <c r="A1903" t="s">
        <v>2386</v>
      </c>
      <c r="B1903" s="9">
        <v>29905</v>
      </c>
      <c r="C1903">
        <v>10010885707</v>
      </c>
      <c r="D1903" t="s">
        <v>67</v>
      </c>
    </row>
    <row r="1904" spans="1:4" x14ac:dyDescent="0.45">
      <c r="A1904" t="s">
        <v>2387</v>
      </c>
      <c r="B1904" s="9">
        <v>34159</v>
      </c>
      <c r="C1904">
        <v>10007501518</v>
      </c>
      <c r="D1904" t="s">
        <v>67</v>
      </c>
    </row>
    <row r="1905" spans="1:4" x14ac:dyDescent="0.45">
      <c r="A1905" t="s">
        <v>2388</v>
      </c>
      <c r="B1905" s="9">
        <v>34520</v>
      </c>
      <c r="C1905">
        <v>10010886010</v>
      </c>
      <c r="D1905" t="s">
        <v>67</v>
      </c>
    </row>
    <row r="1906" spans="1:4" x14ac:dyDescent="0.45">
      <c r="A1906" t="s">
        <v>2389</v>
      </c>
      <c r="B1906" s="9">
        <v>30614</v>
      </c>
      <c r="C1906">
        <v>10002482574</v>
      </c>
      <c r="D1906" t="s">
        <v>67</v>
      </c>
    </row>
    <row r="1907" spans="1:4" x14ac:dyDescent="0.45">
      <c r="A1907" t="s">
        <v>2390</v>
      </c>
      <c r="B1907" s="9">
        <v>32608</v>
      </c>
      <c r="C1907">
        <v>10010885808</v>
      </c>
      <c r="D1907" t="s">
        <v>67</v>
      </c>
    </row>
    <row r="1908" spans="1:4" x14ac:dyDescent="0.45">
      <c r="A1908" t="s">
        <v>2391</v>
      </c>
      <c r="B1908" s="9">
        <v>34196</v>
      </c>
      <c r="C1908">
        <v>10008939138</v>
      </c>
      <c r="D1908" t="s">
        <v>63</v>
      </c>
    </row>
    <row r="1909" spans="1:4" x14ac:dyDescent="0.45">
      <c r="A1909" t="s">
        <v>2392</v>
      </c>
      <c r="B1909" s="9">
        <v>24985</v>
      </c>
      <c r="C1909">
        <v>10001568653</v>
      </c>
      <c r="D1909" t="s">
        <v>67</v>
      </c>
    </row>
    <row r="1910" spans="1:4" x14ac:dyDescent="0.45">
      <c r="A1910" t="s">
        <v>2393</v>
      </c>
      <c r="B1910" s="9">
        <v>32056</v>
      </c>
      <c r="C1910">
        <v>10004724183</v>
      </c>
      <c r="D1910" t="s">
        <v>19</v>
      </c>
    </row>
    <row r="1911" spans="1:4" x14ac:dyDescent="0.45">
      <c r="A1911" t="s">
        <v>534</v>
      </c>
      <c r="B1911" s="9">
        <v>35060</v>
      </c>
      <c r="C1911">
        <v>10008690271</v>
      </c>
      <c r="D1911" t="s">
        <v>47</v>
      </c>
    </row>
    <row r="1912" spans="1:4" x14ac:dyDescent="0.45">
      <c r="A1912" t="s">
        <v>2394</v>
      </c>
      <c r="B1912" s="9">
        <v>34402</v>
      </c>
      <c r="C1912">
        <v>10009060588</v>
      </c>
      <c r="D1912" t="s">
        <v>254</v>
      </c>
    </row>
    <row r="1913" spans="1:4" x14ac:dyDescent="0.45">
      <c r="A1913" t="s">
        <v>2395</v>
      </c>
      <c r="B1913" s="9">
        <v>34072</v>
      </c>
      <c r="C1913">
        <v>10008927721</v>
      </c>
      <c r="D1913" t="s">
        <v>21</v>
      </c>
    </row>
    <row r="1914" spans="1:4" x14ac:dyDescent="0.45">
      <c r="A1914" t="s">
        <v>2396</v>
      </c>
      <c r="B1914" s="9">
        <v>27483</v>
      </c>
      <c r="C1914">
        <v>10010786481</v>
      </c>
      <c r="D1914" t="s">
        <v>142</v>
      </c>
    </row>
    <row r="1915" spans="1:4" x14ac:dyDescent="0.45">
      <c r="A1915" t="s">
        <v>2397</v>
      </c>
      <c r="B1915" s="9">
        <v>35046</v>
      </c>
      <c r="C1915">
        <v>10009371594</v>
      </c>
      <c r="D1915" t="s">
        <v>51</v>
      </c>
    </row>
    <row r="1916" spans="1:4" x14ac:dyDescent="0.45">
      <c r="A1916" t="s">
        <v>2398</v>
      </c>
      <c r="B1916" s="9">
        <v>31493</v>
      </c>
      <c r="C1916">
        <v>10004678919</v>
      </c>
      <c r="D1916" t="s">
        <v>247</v>
      </c>
    </row>
    <row r="1917" spans="1:4" x14ac:dyDescent="0.45">
      <c r="A1917" t="s">
        <v>2399</v>
      </c>
      <c r="B1917" s="9">
        <v>33688</v>
      </c>
      <c r="C1917">
        <v>10059070657</v>
      </c>
      <c r="D1917" t="s">
        <v>21</v>
      </c>
    </row>
    <row r="1918" spans="1:4" x14ac:dyDescent="0.45">
      <c r="A1918" t="s">
        <v>2400</v>
      </c>
      <c r="B1918" s="9">
        <v>31743</v>
      </c>
      <c r="C1918">
        <v>10006187166</v>
      </c>
      <c r="D1918" t="s">
        <v>27</v>
      </c>
    </row>
    <row r="1919" spans="1:4" x14ac:dyDescent="0.45">
      <c r="A1919" t="s">
        <v>2401</v>
      </c>
      <c r="B1919" s="9">
        <v>35221</v>
      </c>
      <c r="C1919">
        <v>10009672496</v>
      </c>
      <c r="D1919" t="s">
        <v>753</v>
      </c>
    </row>
    <row r="1920" spans="1:4" x14ac:dyDescent="0.45">
      <c r="A1920" t="s">
        <v>2402</v>
      </c>
      <c r="B1920" s="9">
        <v>30346</v>
      </c>
      <c r="C1920">
        <v>10010582983</v>
      </c>
      <c r="D1920" t="s">
        <v>254</v>
      </c>
    </row>
    <row r="1921" spans="1:4" x14ac:dyDescent="0.45">
      <c r="A1921" t="s">
        <v>2403</v>
      </c>
      <c r="B1921" s="9">
        <v>34519</v>
      </c>
      <c r="C1921">
        <v>10010718177</v>
      </c>
      <c r="D1921" t="s">
        <v>38</v>
      </c>
    </row>
    <row r="1922" spans="1:4" x14ac:dyDescent="0.45">
      <c r="A1922" t="s">
        <v>2404</v>
      </c>
      <c r="B1922" s="9">
        <v>34394</v>
      </c>
      <c r="C1922">
        <v>10009034522</v>
      </c>
      <c r="D1922" t="s">
        <v>21</v>
      </c>
    </row>
    <row r="1923" spans="1:4" x14ac:dyDescent="0.45">
      <c r="A1923" t="s">
        <v>2405</v>
      </c>
      <c r="B1923" s="9">
        <v>32057</v>
      </c>
      <c r="C1923">
        <v>10010842459</v>
      </c>
      <c r="D1923" t="s">
        <v>21</v>
      </c>
    </row>
    <row r="1924" spans="1:4" x14ac:dyDescent="0.45">
      <c r="A1924" t="s">
        <v>2406</v>
      </c>
      <c r="B1924" s="9">
        <v>35201</v>
      </c>
      <c r="C1924">
        <v>10009512448</v>
      </c>
      <c r="D1924" t="s">
        <v>27</v>
      </c>
    </row>
    <row r="1925" spans="1:4" x14ac:dyDescent="0.45">
      <c r="A1925" t="s">
        <v>2407</v>
      </c>
      <c r="B1925" s="9">
        <v>30179</v>
      </c>
      <c r="C1925">
        <v>10010591067</v>
      </c>
      <c r="D1925" t="s">
        <v>254</v>
      </c>
    </row>
    <row r="1926" spans="1:4" x14ac:dyDescent="0.45">
      <c r="A1926" t="s">
        <v>2408</v>
      </c>
      <c r="B1926" s="9">
        <v>34952</v>
      </c>
      <c r="C1926">
        <v>10010842560</v>
      </c>
      <c r="D1926" t="s">
        <v>21</v>
      </c>
    </row>
    <row r="1927" spans="1:4" x14ac:dyDescent="0.45">
      <c r="A1927" t="s">
        <v>2409</v>
      </c>
      <c r="B1927" s="9">
        <v>34113</v>
      </c>
      <c r="C1927">
        <v>10010920362</v>
      </c>
      <c r="D1927" t="s">
        <v>254</v>
      </c>
    </row>
    <row r="1928" spans="1:4" x14ac:dyDescent="0.45">
      <c r="A1928" t="s">
        <v>2410</v>
      </c>
      <c r="B1928" s="9">
        <v>30952</v>
      </c>
      <c r="C1928">
        <v>10009863466</v>
      </c>
      <c r="D1928" t="s">
        <v>3751</v>
      </c>
    </row>
    <row r="1929" spans="1:4" x14ac:dyDescent="0.45">
      <c r="A1929" t="s">
        <v>2411</v>
      </c>
      <c r="B1929" s="9">
        <v>30337</v>
      </c>
      <c r="C1929">
        <v>10009323502</v>
      </c>
      <c r="D1929" t="s">
        <v>27</v>
      </c>
    </row>
    <row r="1930" spans="1:4" x14ac:dyDescent="0.45">
      <c r="A1930" t="s">
        <v>2412</v>
      </c>
      <c r="B1930" s="9">
        <v>32387</v>
      </c>
      <c r="C1930">
        <v>10010660280</v>
      </c>
      <c r="D1930" t="s">
        <v>27</v>
      </c>
    </row>
    <row r="1931" spans="1:4" x14ac:dyDescent="0.45">
      <c r="A1931" t="s">
        <v>2413</v>
      </c>
      <c r="B1931" s="9">
        <v>32237</v>
      </c>
      <c r="C1931">
        <v>10009711502</v>
      </c>
    </row>
    <row r="1932" spans="1:4" x14ac:dyDescent="0.45">
      <c r="A1932" t="s">
        <v>2414</v>
      </c>
      <c r="B1932" s="9">
        <v>32019</v>
      </c>
      <c r="C1932">
        <v>10003562914</v>
      </c>
      <c r="D1932" t="s">
        <v>27</v>
      </c>
    </row>
    <row r="1933" spans="1:4" x14ac:dyDescent="0.45">
      <c r="A1933" t="s">
        <v>2415</v>
      </c>
      <c r="B1933" s="9">
        <v>34654</v>
      </c>
      <c r="C1933">
        <v>10008674107</v>
      </c>
      <c r="D1933" t="s">
        <v>27</v>
      </c>
    </row>
    <row r="1934" spans="1:4" x14ac:dyDescent="0.45">
      <c r="A1934" t="s">
        <v>2416</v>
      </c>
      <c r="B1934" s="9">
        <v>35192</v>
      </c>
      <c r="C1934">
        <v>10010972805</v>
      </c>
      <c r="D1934" t="s">
        <v>27</v>
      </c>
    </row>
    <row r="1935" spans="1:4" x14ac:dyDescent="0.45">
      <c r="A1935" t="s">
        <v>236</v>
      </c>
      <c r="B1935" s="9">
        <v>35013</v>
      </c>
      <c r="C1935">
        <v>10007350459</v>
      </c>
      <c r="D1935" t="s">
        <v>51</v>
      </c>
    </row>
    <row r="1936" spans="1:4" x14ac:dyDescent="0.45">
      <c r="A1936" t="s">
        <v>274</v>
      </c>
      <c r="B1936" s="9">
        <v>36895</v>
      </c>
      <c r="C1936">
        <v>10022056265</v>
      </c>
      <c r="D1936" t="s">
        <v>29</v>
      </c>
    </row>
    <row r="1937" spans="1:4" x14ac:dyDescent="0.45">
      <c r="A1937" t="s">
        <v>221</v>
      </c>
      <c r="B1937" s="9">
        <v>35530</v>
      </c>
      <c r="C1937">
        <v>10009668658</v>
      </c>
      <c r="D1937" t="s">
        <v>40</v>
      </c>
    </row>
    <row r="1938" spans="1:4" x14ac:dyDescent="0.45">
      <c r="A1938" t="s">
        <v>241</v>
      </c>
      <c r="B1938" s="9">
        <v>37473</v>
      </c>
      <c r="C1938">
        <v>10064106977</v>
      </c>
      <c r="D1938" t="s">
        <v>44</v>
      </c>
    </row>
    <row r="1939" spans="1:4" x14ac:dyDescent="0.45">
      <c r="A1939" t="s">
        <v>227</v>
      </c>
      <c r="B1939" s="9">
        <v>35853</v>
      </c>
      <c r="C1939">
        <v>10010182657</v>
      </c>
      <c r="D1939" t="s">
        <v>53</v>
      </c>
    </row>
    <row r="1940" spans="1:4" x14ac:dyDescent="0.45">
      <c r="A1940" t="s">
        <v>430</v>
      </c>
      <c r="B1940" s="9">
        <v>37269</v>
      </c>
      <c r="C1940">
        <v>10082954077</v>
      </c>
      <c r="D1940" t="s">
        <v>40</v>
      </c>
    </row>
    <row r="1941" spans="1:4" x14ac:dyDescent="0.45">
      <c r="A1941" t="s">
        <v>416</v>
      </c>
      <c r="B1941" s="9">
        <v>35738</v>
      </c>
      <c r="C1941">
        <v>10009808906</v>
      </c>
      <c r="D1941" t="s">
        <v>29</v>
      </c>
    </row>
    <row r="1942" spans="1:4" x14ac:dyDescent="0.45">
      <c r="A1942" t="s">
        <v>263</v>
      </c>
      <c r="B1942" s="9">
        <v>37727</v>
      </c>
      <c r="C1942">
        <v>10064777994</v>
      </c>
      <c r="D1942" t="s">
        <v>264</v>
      </c>
    </row>
    <row r="1943" spans="1:4" x14ac:dyDescent="0.45">
      <c r="A1943" t="s">
        <v>239</v>
      </c>
      <c r="B1943" s="9">
        <v>37424</v>
      </c>
      <c r="C1943">
        <v>10086136283</v>
      </c>
      <c r="D1943" t="s">
        <v>25</v>
      </c>
    </row>
    <row r="1944" spans="1:4" x14ac:dyDescent="0.45">
      <c r="A1944" t="s">
        <v>251</v>
      </c>
      <c r="B1944" s="9">
        <v>37016</v>
      </c>
      <c r="C1944">
        <v>10045966058</v>
      </c>
      <c r="D1944" t="s">
        <v>65</v>
      </c>
    </row>
    <row r="1945" spans="1:4" x14ac:dyDescent="0.45">
      <c r="A1945" t="s">
        <v>256</v>
      </c>
      <c r="B1945" s="9">
        <v>35123</v>
      </c>
      <c r="C1945">
        <v>10009115253</v>
      </c>
      <c r="D1945" t="s">
        <v>36</v>
      </c>
    </row>
    <row r="1946" spans="1:4" x14ac:dyDescent="0.45">
      <c r="A1946" t="s">
        <v>462</v>
      </c>
      <c r="B1946" s="9">
        <v>36313</v>
      </c>
      <c r="C1946">
        <v>10015510078</v>
      </c>
      <c r="D1946" t="s">
        <v>19</v>
      </c>
    </row>
    <row r="1947" spans="1:4" x14ac:dyDescent="0.45">
      <c r="A1947" t="s">
        <v>287</v>
      </c>
      <c r="B1947" s="9">
        <v>35707</v>
      </c>
      <c r="C1947">
        <v>10014872306</v>
      </c>
      <c r="D1947" t="s">
        <v>59</v>
      </c>
    </row>
    <row r="1948" spans="1:4" x14ac:dyDescent="0.45">
      <c r="A1948" t="s">
        <v>244</v>
      </c>
      <c r="B1948" s="9">
        <v>34430</v>
      </c>
      <c r="C1948">
        <v>10010915110</v>
      </c>
      <c r="D1948" t="s">
        <v>38</v>
      </c>
    </row>
    <row r="1949" spans="1:4" x14ac:dyDescent="0.45">
      <c r="A1949" t="s">
        <v>262</v>
      </c>
      <c r="B1949" s="9">
        <v>35210</v>
      </c>
      <c r="C1949">
        <v>10056232092</v>
      </c>
      <c r="D1949" t="s">
        <v>91</v>
      </c>
    </row>
    <row r="1950" spans="1:4" x14ac:dyDescent="0.45">
      <c r="A1950" t="s">
        <v>270</v>
      </c>
      <c r="B1950" s="9">
        <v>34598</v>
      </c>
      <c r="C1950">
        <v>10007808682</v>
      </c>
      <c r="D1950" t="s">
        <v>36</v>
      </c>
    </row>
    <row r="1951" spans="1:4" x14ac:dyDescent="0.45">
      <c r="A1951" t="s">
        <v>426</v>
      </c>
      <c r="B1951" s="9">
        <v>37002</v>
      </c>
      <c r="C1951">
        <v>10016636692</v>
      </c>
      <c r="D1951" t="s">
        <v>56</v>
      </c>
    </row>
    <row r="1952" spans="1:4" x14ac:dyDescent="0.45">
      <c r="A1952" t="s">
        <v>497</v>
      </c>
      <c r="B1952" s="9">
        <v>37745</v>
      </c>
      <c r="C1952">
        <v>10082684804</v>
      </c>
      <c r="D1952" t="s">
        <v>25</v>
      </c>
    </row>
    <row r="1953" spans="1:4" x14ac:dyDescent="0.45">
      <c r="A1953" t="s">
        <v>488</v>
      </c>
      <c r="B1953" s="9">
        <v>35576</v>
      </c>
      <c r="C1953">
        <v>10009445154</v>
      </c>
      <c r="D1953" t="s">
        <v>232</v>
      </c>
    </row>
    <row r="1954" spans="1:4" x14ac:dyDescent="0.45">
      <c r="A1954" t="s">
        <v>440</v>
      </c>
      <c r="B1954" s="9">
        <v>36844</v>
      </c>
      <c r="C1954">
        <v>10036438537</v>
      </c>
      <c r="D1954" t="s">
        <v>15</v>
      </c>
    </row>
    <row r="1955" spans="1:4" x14ac:dyDescent="0.45">
      <c r="A1955" t="s">
        <v>2417</v>
      </c>
      <c r="B1955" s="9">
        <v>37174</v>
      </c>
      <c r="C1955">
        <v>10072671976</v>
      </c>
      <c r="D1955" t="s">
        <v>156</v>
      </c>
    </row>
    <row r="1956" spans="1:4" x14ac:dyDescent="0.45">
      <c r="A1956" t="s">
        <v>285</v>
      </c>
      <c r="B1956" s="9">
        <v>36712</v>
      </c>
      <c r="C1956">
        <v>10048818161</v>
      </c>
      <c r="D1956" t="s">
        <v>286</v>
      </c>
    </row>
    <row r="1957" spans="1:4" x14ac:dyDescent="0.45">
      <c r="A1957" t="s">
        <v>258</v>
      </c>
      <c r="B1957" s="9">
        <v>37292</v>
      </c>
      <c r="C1957">
        <v>10064418993</v>
      </c>
      <c r="D1957" t="s">
        <v>51</v>
      </c>
    </row>
    <row r="1958" spans="1:4" x14ac:dyDescent="0.45">
      <c r="A1958" t="s">
        <v>271</v>
      </c>
      <c r="B1958" s="9">
        <v>34509</v>
      </c>
      <c r="C1958">
        <v>10045969492</v>
      </c>
      <c r="D1958" t="s">
        <v>67</v>
      </c>
    </row>
    <row r="1959" spans="1:4" x14ac:dyDescent="0.45">
      <c r="A1959" t="s">
        <v>275</v>
      </c>
      <c r="B1959" s="9">
        <v>36164</v>
      </c>
      <c r="C1959">
        <v>10059063583</v>
      </c>
      <c r="D1959" t="s">
        <v>21</v>
      </c>
    </row>
    <row r="1960" spans="1:4" x14ac:dyDescent="0.45">
      <c r="A1960" t="s">
        <v>320</v>
      </c>
      <c r="B1960" s="9">
        <v>35632</v>
      </c>
      <c r="C1960">
        <v>10010800124</v>
      </c>
      <c r="D1960" t="s">
        <v>40</v>
      </c>
    </row>
    <row r="1961" spans="1:4" x14ac:dyDescent="0.45">
      <c r="A1961" t="s">
        <v>2418</v>
      </c>
      <c r="B1961" s="9">
        <v>38322</v>
      </c>
      <c r="C1961">
        <v>10003026885</v>
      </c>
      <c r="D1961" t="s">
        <v>36</v>
      </c>
    </row>
    <row r="1962" spans="1:4" x14ac:dyDescent="0.45">
      <c r="A1962" t="s">
        <v>248</v>
      </c>
      <c r="B1962" s="9">
        <v>36395</v>
      </c>
      <c r="C1962">
        <v>10060036617</v>
      </c>
      <c r="D1962" t="s">
        <v>91</v>
      </c>
    </row>
    <row r="1963" spans="1:4" x14ac:dyDescent="0.45">
      <c r="A1963" t="s">
        <v>2419</v>
      </c>
      <c r="B1963" s="9">
        <v>34899</v>
      </c>
      <c r="C1963">
        <v>10016341349</v>
      </c>
      <c r="D1963" t="s">
        <v>29</v>
      </c>
    </row>
    <row r="1964" spans="1:4" x14ac:dyDescent="0.45">
      <c r="A1964" t="s">
        <v>493</v>
      </c>
      <c r="B1964" s="9">
        <v>37822</v>
      </c>
      <c r="C1964">
        <v>10069724186</v>
      </c>
      <c r="D1964" t="s">
        <v>17</v>
      </c>
    </row>
    <row r="1965" spans="1:4" x14ac:dyDescent="0.45">
      <c r="A1965" t="s">
        <v>470</v>
      </c>
      <c r="B1965" s="9">
        <v>35961</v>
      </c>
      <c r="C1965">
        <v>10010201148</v>
      </c>
      <c r="D1965" t="s">
        <v>47</v>
      </c>
    </row>
    <row r="1966" spans="1:4" x14ac:dyDescent="0.45">
      <c r="A1966" t="s">
        <v>489</v>
      </c>
      <c r="B1966" s="9">
        <v>36236</v>
      </c>
      <c r="C1966">
        <v>10015529478</v>
      </c>
      <c r="D1966" t="s">
        <v>232</v>
      </c>
    </row>
    <row r="1967" spans="1:4" x14ac:dyDescent="0.45">
      <c r="A1967" t="s">
        <v>531</v>
      </c>
      <c r="B1967" s="9">
        <v>36774</v>
      </c>
      <c r="C1967">
        <v>10015334872</v>
      </c>
      <c r="D1967" t="s">
        <v>51</v>
      </c>
    </row>
    <row r="1968" spans="1:4" x14ac:dyDescent="0.45">
      <c r="A1968" t="s">
        <v>2420</v>
      </c>
      <c r="B1968" s="9">
        <v>37824</v>
      </c>
      <c r="C1968">
        <v>10097392428</v>
      </c>
      <c r="D1968" t="s">
        <v>36</v>
      </c>
    </row>
    <row r="1969" spans="1:4" x14ac:dyDescent="0.45">
      <c r="A1969" t="s">
        <v>853</v>
      </c>
      <c r="B1969" s="9">
        <v>37538</v>
      </c>
      <c r="C1969">
        <v>10117937230</v>
      </c>
      <c r="D1969" t="s">
        <v>232</v>
      </c>
    </row>
    <row r="1970" spans="1:4" x14ac:dyDescent="0.45">
      <c r="A1970" t="s">
        <v>1850</v>
      </c>
      <c r="B1970" s="9">
        <v>35704</v>
      </c>
      <c r="C1970">
        <v>10010176896</v>
      </c>
      <c r="D1970" t="s">
        <v>49</v>
      </c>
    </row>
    <row r="1971" spans="1:4" x14ac:dyDescent="0.45">
      <c r="A1971" t="s">
        <v>835</v>
      </c>
      <c r="B1971" s="9">
        <v>31949</v>
      </c>
      <c r="C1971">
        <v>10005780978</v>
      </c>
      <c r="D1971" t="s">
        <v>158</v>
      </c>
    </row>
    <row r="1972" spans="1:4" x14ac:dyDescent="0.45">
      <c r="A1972" t="s">
        <v>2421</v>
      </c>
      <c r="B1972" s="9">
        <v>37432</v>
      </c>
      <c r="C1972">
        <v>10123466735</v>
      </c>
      <c r="D1972" t="s">
        <v>186</v>
      </c>
    </row>
    <row r="1973" spans="1:4" x14ac:dyDescent="0.45">
      <c r="A1973" t="s">
        <v>2422</v>
      </c>
      <c r="B1973" s="9">
        <v>35286</v>
      </c>
      <c r="C1973">
        <v>10009117374</v>
      </c>
      <c r="D1973" t="s">
        <v>36</v>
      </c>
    </row>
    <row r="1974" spans="1:4" x14ac:dyDescent="0.45">
      <c r="A1974" t="s">
        <v>427</v>
      </c>
      <c r="B1974" s="9">
        <v>34457</v>
      </c>
      <c r="C1974">
        <v>10016236063</v>
      </c>
      <c r="D1974" t="s">
        <v>56</v>
      </c>
    </row>
    <row r="1975" spans="1:4" x14ac:dyDescent="0.45">
      <c r="A1975" t="s">
        <v>259</v>
      </c>
      <c r="B1975" s="9">
        <v>36905</v>
      </c>
      <c r="C1975">
        <v>10023913110</v>
      </c>
      <c r="D1975" t="s">
        <v>25</v>
      </c>
    </row>
    <row r="1976" spans="1:4" x14ac:dyDescent="0.45">
      <c r="A1976" t="s">
        <v>2423</v>
      </c>
      <c r="B1976" s="9">
        <v>35948</v>
      </c>
      <c r="C1976">
        <v>10010666243</v>
      </c>
      <c r="D1976" t="s">
        <v>36</v>
      </c>
    </row>
    <row r="1977" spans="1:4" x14ac:dyDescent="0.45">
      <c r="A1977" t="s">
        <v>2424</v>
      </c>
      <c r="B1977" s="9">
        <v>37405</v>
      </c>
      <c r="C1977">
        <v>10090478449</v>
      </c>
      <c r="D1977" t="s">
        <v>339</v>
      </c>
    </row>
    <row r="1978" spans="1:4" x14ac:dyDescent="0.45">
      <c r="A1978" t="s">
        <v>302</v>
      </c>
      <c r="B1978" s="9">
        <v>29351</v>
      </c>
      <c r="C1978">
        <v>10001441139</v>
      </c>
      <c r="D1978" t="s">
        <v>264</v>
      </c>
    </row>
    <row r="1979" spans="1:4" x14ac:dyDescent="0.45">
      <c r="A1979" t="s">
        <v>431</v>
      </c>
      <c r="B1979" s="9">
        <v>38335</v>
      </c>
      <c r="C1979">
        <v>10112162191</v>
      </c>
      <c r="D1979" t="s">
        <v>40</v>
      </c>
    </row>
    <row r="1980" spans="1:4" x14ac:dyDescent="0.45">
      <c r="A1980" t="s">
        <v>2425</v>
      </c>
      <c r="B1980" s="9">
        <v>38003</v>
      </c>
      <c r="C1980">
        <v>10055035558</v>
      </c>
      <c r="D1980" t="s">
        <v>59</v>
      </c>
    </row>
    <row r="1981" spans="1:4" x14ac:dyDescent="0.45">
      <c r="A1981" t="s">
        <v>591</v>
      </c>
      <c r="B1981" s="9">
        <v>37787</v>
      </c>
      <c r="C1981">
        <v>10059182209</v>
      </c>
      <c r="D1981" t="s">
        <v>47</v>
      </c>
    </row>
    <row r="1982" spans="1:4" x14ac:dyDescent="0.45">
      <c r="A1982" t="s">
        <v>2426</v>
      </c>
      <c r="B1982" s="9">
        <v>35367</v>
      </c>
      <c r="C1982">
        <v>10009862254</v>
      </c>
      <c r="D1982" t="s">
        <v>243</v>
      </c>
    </row>
    <row r="1983" spans="1:4" x14ac:dyDescent="0.45">
      <c r="A1983" t="s">
        <v>504</v>
      </c>
      <c r="B1983" s="9">
        <v>36133</v>
      </c>
      <c r="C1983">
        <v>10009882967</v>
      </c>
      <c r="D1983" t="s">
        <v>47</v>
      </c>
    </row>
    <row r="1984" spans="1:4" x14ac:dyDescent="0.45">
      <c r="A1984" t="s">
        <v>2427</v>
      </c>
      <c r="B1984" s="9">
        <v>37880</v>
      </c>
      <c r="C1984">
        <v>10090489058</v>
      </c>
      <c r="D1984" t="s">
        <v>25</v>
      </c>
    </row>
    <row r="1985" spans="1:4" x14ac:dyDescent="0.45">
      <c r="A1985" t="s">
        <v>508</v>
      </c>
      <c r="B1985" s="9">
        <v>36829</v>
      </c>
      <c r="C1985">
        <v>10035447420</v>
      </c>
      <c r="D1985" t="s">
        <v>21</v>
      </c>
    </row>
    <row r="1986" spans="1:4" x14ac:dyDescent="0.45">
      <c r="A1986" t="s">
        <v>472</v>
      </c>
      <c r="B1986" s="9">
        <v>34916</v>
      </c>
      <c r="C1986">
        <v>10009515983</v>
      </c>
      <c r="D1986" t="s">
        <v>61</v>
      </c>
    </row>
    <row r="1987" spans="1:4" x14ac:dyDescent="0.45">
      <c r="A1987" t="s">
        <v>2428</v>
      </c>
      <c r="B1987" s="9">
        <v>38067</v>
      </c>
      <c r="C1987">
        <v>10088227039</v>
      </c>
      <c r="D1987" t="s">
        <v>238</v>
      </c>
    </row>
    <row r="1988" spans="1:4" x14ac:dyDescent="0.45">
      <c r="A1988" t="s">
        <v>2429</v>
      </c>
      <c r="B1988" s="9">
        <v>35923</v>
      </c>
      <c r="C1988">
        <v>10014843206</v>
      </c>
      <c r="D1988" t="s">
        <v>19</v>
      </c>
    </row>
    <row r="1989" spans="1:4" x14ac:dyDescent="0.45">
      <c r="A1989" t="s">
        <v>2430</v>
      </c>
      <c r="B1989" s="9">
        <v>38335</v>
      </c>
      <c r="C1989">
        <v>10089042142</v>
      </c>
      <c r="D1989" t="s">
        <v>89</v>
      </c>
    </row>
    <row r="1990" spans="1:4" x14ac:dyDescent="0.45">
      <c r="A1990" t="s">
        <v>471</v>
      </c>
      <c r="B1990" s="9">
        <v>37803</v>
      </c>
      <c r="C1990">
        <v>10064556110</v>
      </c>
      <c r="D1990" t="s">
        <v>61</v>
      </c>
    </row>
    <row r="1991" spans="1:4" x14ac:dyDescent="0.45">
      <c r="A1991" t="s">
        <v>2431</v>
      </c>
      <c r="B1991" s="9">
        <v>36762</v>
      </c>
      <c r="C1991">
        <v>10036108737</v>
      </c>
      <c r="D1991" t="s">
        <v>278</v>
      </c>
    </row>
    <row r="1992" spans="1:4" x14ac:dyDescent="0.45">
      <c r="A1992" t="s">
        <v>2432</v>
      </c>
      <c r="B1992" s="9">
        <v>38332</v>
      </c>
      <c r="C1992">
        <v>10047309914</v>
      </c>
      <c r="D1992" t="s">
        <v>49</v>
      </c>
    </row>
    <row r="1993" spans="1:4" x14ac:dyDescent="0.45">
      <c r="A1993" t="s">
        <v>456</v>
      </c>
      <c r="B1993" s="9">
        <v>36335</v>
      </c>
      <c r="C1993">
        <v>10015660026</v>
      </c>
      <c r="D1993" t="s">
        <v>53</v>
      </c>
    </row>
    <row r="1994" spans="1:4" x14ac:dyDescent="0.45">
      <c r="A1994" t="s">
        <v>2433</v>
      </c>
      <c r="B1994" s="9">
        <v>38098</v>
      </c>
      <c r="C1994">
        <v>10115013082</v>
      </c>
      <c r="D1994" t="s">
        <v>36</v>
      </c>
    </row>
    <row r="1995" spans="1:4" x14ac:dyDescent="0.45">
      <c r="A1995" t="s">
        <v>2434</v>
      </c>
      <c r="B1995" s="9">
        <v>37360</v>
      </c>
      <c r="C1995">
        <v>10046095996</v>
      </c>
      <c r="D1995" t="s">
        <v>230</v>
      </c>
    </row>
    <row r="1996" spans="1:4" x14ac:dyDescent="0.45">
      <c r="A1996" t="s">
        <v>2435</v>
      </c>
      <c r="B1996" s="9">
        <v>38097</v>
      </c>
      <c r="C1996">
        <v>10069184323</v>
      </c>
      <c r="D1996" t="s">
        <v>17</v>
      </c>
    </row>
    <row r="1997" spans="1:4" x14ac:dyDescent="0.45">
      <c r="A1997" t="s">
        <v>257</v>
      </c>
      <c r="B1997" s="9">
        <v>36587</v>
      </c>
      <c r="C1997">
        <v>10022750322</v>
      </c>
      <c r="D1997" t="s">
        <v>19</v>
      </c>
    </row>
    <row r="1998" spans="1:4" x14ac:dyDescent="0.45">
      <c r="A1998" t="s">
        <v>494</v>
      </c>
      <c r="B1998" s="9">
        <v>36424</v>
      </c>
      <c r="C1998">
        <v>10015509775</v>
      </c>
      <c r="D1998" t="s">
        <v>19</v>
      </c>
    </row>
    <row r="1999" spans="1:4" x14ac:dyDescent="0.45">
      <c r="A1999" t="s">
        <v>461</v>
      </c>
      <c r="B1999" s="9">
        <v>37577</v>
      </c>
      <c r="C1999">
        <v>10023161560</v>
      </c>
      <c r="D1999" t="s">
        <v>19</v>
      </c>
    </row>
    <row r="2000" spans="1:4" x14ac:dyDescent="0.45">
      <c r="A2000" t="s">
        <v>2436</v>
      </c>
      <c r="B2000" s="9">
        <v>33047</v>
      </c>
      <c r="C2000">
        <v>10060355505</v>
      </c>
      <c r="D2000" t="s">
        <v>91</v>
      </c>
    </row>
    <row r="2001" spans="1:4" x14ac:dyDescent="0.45">
      <c r="A2001" t="s">
        <v>438</v>
      </c>
      <c r="B2001" s="9">
        <v>35992</v>
      </c>
      <c r="C2001">
        <v>10108823169</v>
      </c>
      <c r="D2001" t="s">
        <v>67</v>
      </c>
    </row>
    <row r="2002" spans="1:4" x14ac:dyDescent="0.45">
      <c r="A2002" t="s">
        <v>2437</v>
      </c>
      <c r="B2002" s="9">
        <v>37774</v>
      </c>
      <c r="C2002">
        <v>10053375040</v>
      </c>
      <c r="D2002" t="s">
        <v>47</v>
      </c>
    </row>
    <row r="2003" spans="1:4" x14ac:dyDescent="0.45">
      <c r="A2003" t="s">
        <v>442</v>
      </c>
      <c r="B2003" s="9">
        <v>37454</v>
      </c>
      <c r="C2003">
        <v>10036352247</v>
      </c>
      <c r="D2003" t="s">
        <v>15</v>
      </c>
    </row>
    <row r="2004" spans="1:4" x14ac:dyDescent="0.45">
      <c r="A2004" t="s">
        <v>2438</v>
      </c>
      <c r="B2004" s="9">
        <v>37894</v>
      </c>
      <c r="C2004">
        <v>10044298567</v>
      </c>
      <c r="D2004" t="s">
        <v>223</v>
      </c>
    </row>
    <row r="2005" spans="1:4" x14ac:dyDescent="0.45">
      <c r="A2005" t="s">
        <v>2439</v>
      </c>
      <c r="B2005" s="9">
        <v>38133</v>
      </c>
      <c r="C2005">
        <v>10083678345</v>
      </c>
      <c r="D2005" t="s">
        <v>3769</v>
      </c>
    </row>
    <row r="2006" spans="1:4" x14ac:dyDescent="0.45">
      <c r="A2006" t="s">
        <v>2440</v>
      </c>
      <c r="B2006" s="9">
        <v>37764</v>
      </c>
      <c r="C2006">
        <v>10023395673</v>
      </c>
      <c r="D2006" t="s">
        <v>19</v>
      </c>
    </row>
    <row r="2007" spans="1:4" x14ac:dyDescent="0.45">
      <c r="A2007" t="s">
        <v>2441</v>
      </c>
      <c r="B2007" s="9">
        <v>37910</v>
      </c>
      <c r="C2007">
        <v>10100626467</v>
      </c>
      <c r="D2007" t="s">
        <v>36</v>
      </c>
    </row>
    <row r="2008" spans="1:4" x14ac:dyDescent="0.45">
      <c r="A2008" t="s">
        <v>614</v>
      </c>
      <c r="B2008" s="9">
        <v>37511</v>
      </c>
      <c r="C2008">
        <v>10062331372</v>
      </c>
      <c r="D2008" t="s">
        <v>25</v>
      </c>
    </row>
    <row r="2009" spans="1:4" x14ac:dyDescent="0.45">
      <c r="A2009" t="s">
        <v>485</v>
      </c>
      <c r="B2009" s="9">
        <v>33148</v>
      </c>
      <c r="C2009">
        <v>10005886365</v>
      </c>
      <c r="D2009" t="s">
        <v>53</v>
      </c>
    </row>
    <row r="2010" spans="1:4" x14ac:dyDescent="0.45">
      <c r="A2010" t="s">
        <v>2442</v>
      </c>
      <c r="B2010" s="9">
        <v>37304</v>
      </c>
      <c r="C2010">
        <v>10096162851</v>
      </c>
      <c r="D2010" t="s">
        <v>67</v>
      </c>
    </row>
    <row r="2011" spans="1:4" x14ac:dyDescent="0.45">
      <c r="A2011" t="s">
        <v>1711</v>
      </c>
      <c r="B2011" s="9">
        <v>36016</v>
      </c>
      <c r="C2011">
        <v>10010181849</v>
      </c>
      <c r="D2011" t="s">
        <v>49</v>
      </c>
    </row>
    <row r="2012" spans="1:4" x14ac:dyDescent="0.45">
      <c r="A2012" t="s">
        <v>2444</v>
      </c>
      <c r="B2012" s="9">
        <v>37793</v>
      </c>
      <c r="C2012">
        <v>10042531551</v>
      </c>
      <c r="D2012" t="s">
        <v>61</v>
      </c>
    </row>
    <row r="2013" spans="1:4" x14ac:dyDescent="0.45">
      <c r="A2013" t="s">
        <v>2445</v>
      </c>
      <c r="B2013" s="9">
        <v>31978</v>
      </c>
      <c r="C2013">
        <v>10004712867</v>
      </c>
      <c r="D2013" t="s">
        <v>89</v>
      </c>
    </row>
    <row r="2014" spans="1:4" x14ac:dyDescent="0.45">
      <c r="A2014" t="s">
        <v>2446</v>
      </c>
      <c r="B2014" s="9">
        <v>38265</v>
      </c>
      <c r="C2014">
        <v>10052500121</v>
      </c>
      <c r="D2014" t="s">
        <v>61</v>
      </c>
    </row>
    <row r="2015" spans="1:4" x14ac:dyDescent="0.45">
      <c r="A2015" t="s">
        <v>2447</v>
      </c>
      <c r="B2015" s="9">
        <v>38134</v>
      </c>
      <c r="C2015">
        <v>10094659351</v>
      </c>
      <c r="D2015" t="s">
        <v>25</v>
      </c>
    </row>
    <row r="2016" spans="1:4" x14ac:dyDescent="0.45">
      <c r="A2016" t="s">
        <v>446</v>
      </c>
      <c r="B2016" s="9">
        <v>37101</v>
      </c>
      <c r="C2016">
        <v>10083581446</v>
      </c>
      <c r="D2016" t="s">
        <v>44</v>
      </c>
    </row>
    <row r="2017" spans="1:4" x14ac:dyDescent="0.45">
      <c r="A2017" t="s">
        <v>486</v>
      </c>
      <c r="B2017" s="9">
        <v>37654</v>
      </c>
      <c r="C2017">
        <v>10099945245</v>
      </c>
      <c r="D2017" t="s">
        <v>36</v>
      </c>
    </row>
    <row r="2018" spans="1:4" x14ac:dyDescent="0.45">
      <c r="A2018" t="s">
        <v>3220</v>
      </c>
      <c r="B2018" s="9">
        <v>37599</v>
      </c>
      <c r="C2018">
        <v>10090732366</v>
      </c>
      <c r="D2018" t="s">
        <v>49</v>
      </c>
    </row>
    <row r="2019" spans="1:4" x14ac:dyDescent="0.45">
      <c r="A2019" t="s">
        <v>974</v>
      </c>
      <c r="B2019" s="9">
        <v>28828</v>
      </c>
      <c r="C2019">
        <v>10128344118</v>
      </c>
      <c r="D2019" t="s">
        <v>49</v>
      </c>
    </row>
    <row r="2020" spans="1:4" x14ac:dyDescent="0.45">
      <c r="A2020" t="s">
        <v>2449</v>
      </c>
      <c r="B2020" s="9">
        <v>37780</v>
      </c>
      <c r="C2020">
        <v>10045732753</v>
      </c>
      <c r="D2020" t="s">
        <v>15</v>
      </c>
    </row>
    <row r="2021" spans="1:4" x14ac:dyDescent="0.45">
      <c r="A2021" t="s">
        <v>3566</v>
      </c>
      <c r="B2021" s="9">
        <v>37755</v>
      </c>
      <c r="C2021">
        <v>10047403981</v>
      </c>
      <c r="D2021" t="s">
        <v>49</v>
      </c>
    </row>
    <row r="2022" spans="1:4" x14ac:dyDescent="0.45">
      <c r="A2022" t="s">
        <v>2451</v>
      </c>
      <c r="B2022" s="9">
        <v>38186</v>
      </c>
      <c r="C2022">
        <v>10094208505</v>
      </c>
      <c r="D2022" t="s">
        <v>230</v>
      </c>
    </row>
    <row r="2023" spans="1:4" x14ac:dyDescent="0.45">
      <c r="A2023" t="s">
        <v>2452</v>
      </c>
      <c r="B2023" s="9">
        <v>33162</v>
      </c>
      <c r="C2023">
        <v>10108293309</v>
      </c>
      <c r="D2023" t="s">
        <v>3745</v>
      </c>
    </row>
    <row r="2024" spans="1:4" x14ac:dyDescent="0.45">
      <c r="A2024" t="s">
        <v>2453</v>
      </c>
      <c r="B2024" s="9">
        <v>36970</v>
      </c>
      <c r="C2024">
        <v>10054051919</v>
      </c>
      <c r="D2024" t="s">
        <v>31</v>
      </c>
    </row>
    <row r="2025" spans="1:4" x14ac:dyDescent="0.45">
      <c r="A2025" t="s">
        <v>2454</v>
      </c>
      <c r="B2025" s="9">
        <v>34257</v>
      </c>
      <c r="C2025">
        <v>10106833659</v>
      </c>
      <c r="D2025" t="s">
        <v>220</v>
      </c>
    </row>
    <row r="2026" spans="1:4" x14ac:dyDescent="0.45">
      <c r="A2026" t="s">
        <v>1066</v>
      </c>
      <c r="B2026" s="9">
        <v>38024</v>
      </c>
      <c r="C2026">
        <v>10047405904</v>
      </c>
      <c r="D2026" t="s">
        <v>49</v>
      </c>
    </row>
    <row r="2027" spans="1:4" x14ac:dyDescent="0.45">
      <c r="A2027" t="s">
        <v>2456</v>
      </c>
      <c r="B2027" s="9">
        <v>36950</v>
      </c>
      <c r="C2027">
        <v>10036482690</v>
      </c>
      <c r="D2027" t="s">
        <v>15</v>
      </c>
    </row>
    <row r="2028" spans="1:4" x14ac:dyDescent="0.45">
      <c r="A2028" t="s">
        <v>2457</v>
      </c>
      <c r="B2028" s="9">
        <v>37445</v>
      </c>
      <c r="C2028">
        <v>10046049924</v>
      </c>
      <c r="D2028" t="s">
        <v>230</v>
      </c>
    </row>
    <row r="2029" spans="1:4" x14ac:dyDescent="0.45">
      <c r="A2029" t="s">
        <v>619</v>
      </c>
      <c r="B2029" s="9">
        <v>36989</v>
      </c>
      <c r="C2029">
        <v>10053554791</v>
      </c>
      <c r="D2029" t="s">
        <v>91</v>
      </c>
    </row>
    <row r="2030" spans="1:4" x14ac:dyDescent="0.45">
      <c r="A2030" t="s">
        <v>2458</v>
      </c>
      <c r="B2030" s="9">
        <v>37184</v>
      </c>
      <c r="C2030">
        <v>10035363756</v>
      </c>
      <c r="D2030" t="s">
        <v>21</v>
      </c>
    </row>
    <row r="2031" spans="1:4" x14ac:dyDescent="0.45">
      <c r="A2031" t="s">
        <v>300</v>
      </c>
      <c r="B2031" s="9">
        <v>31977</v>
      </c>
      <c r="C2031">
        <v>10110306764</v>
      </c>
      <c r="D2031" t="s">
        <v>56</v>
      </c>
    </row>
    <row r="2032" spans="1:4" x14ac:dyDescent="0.45">
      <c r="A2032" t="s">
        <v>2459</v>
      </c>
      <c r="B2032" s="9">
        <v>36763</v>
      </c>
      <c r="C2032">
        <v>10051796263</v>
      </c>
      <c r="D2032" t="s">
        <v>15</v>
      </c>
    </row>
    <row r="2033" spans="1:4" x14ac:dyDescent="0.45">
      <c r="A2033" t="s">
        <v>2460</v>
      </c>
      <c r="B2033" s="9">
        <v>38079</v>
      </c>
      <c r="C2033">
        <v>10088798329</v>
      </c>
      <c r="D2033" t="s">
        <v>31</v>
      </c>
    </row>
    <row r="2034" spans="1:4" x14ac:dyDescent="0.45">
      <c r="A2034" t="s">
        <v>2461</v>
      </c>
      <c r="B2034" s="9">
        <v>34936</v>
      </c>
      <c r="C2034">
        <v>10106816683</v>
      </c>
      <c r="D2034" t="s">
        <v>230</v>
      </c>
    </row>
    <row r="2035" spans="1:4" x14ac:dyDescent="0.45">
      <c r="A2035" t="s">
        <v>627</v>
      </c>
      <c r="B2035" s="9">
        <v>37469</v>
      </c>
      <c r="C2035">
        <v>10058506340</v>
      </c>
      <c r="D2035" t="s">
        <v>25</v>
      </c>
    </row>
    <row r="2036" spans="1:4" x14ac:dyDescent="0.45">
      <c r="A2036" t="s">
        <v>2462</v>
      </c>
      <c r="B2036" s="9">
        <v>36679</v>
      </c>
      <c r="C2036">
        <v>10015335882</v>
      </c>
      <c r="D2036" t="s">
        <v>3773</v>
      </c>
    </row>
    <row r="2037" spans="1:4" x14ac:dyDescent="0.45">
      <c r="A2037" t="s">
        <v>2463</v>
      </c>
      <c r="B2037" s="9">
        <v>37597</v>
      </c>
      <c r="C2037">
        <v>10085002191</v>
      </c>
      <c r="D2037" t="s">
        <v>36</v>
      </c>
    </row>
    <row r="2038" spans="1:4" x14ac:dyDescent="0.45">
      <c r="A2038" t="s">
        <v>2464</v>
      </c>
      <c r="B2038" s="9">
        <v>38349</v>
      </c>
      <c r="C2038">
        <v>10113125222</v>
      </c>
      <c r="D2038" t="s">
        <v>3769</v>
      </c>
    </row>
    <row r="2039" spans="1:4" x14ac:dyDescent="0.45">
      <c r="A2039" t="s">
        <v>530</v>
      </c>
      <c r="B2039" s="9">
        <v>36550</v>
      </c>
      <c r="C2039">
        <v>10023522278</v>
      </c>
      <c r="D2039" t="s">
        <v>17</v>
      </c>
    </row>
    <row r="2040" spans="1:4" x14ac:dyDescent="0.45">
      <c r="A2040" t="s">
        <v>552</v>
      </c>
      <c r="B2040" s="9">
        <v>35463</v>
      </c>
      <c r="C2040">
        <v>10023482064</v>
      </c>
      <c r="D2040" t="s">
        <v>38</v>
      </c>
    </row>
    <row r="2041" spans="1:4" x14ac:dyDescent="0.45">
      <c r="A2041" t="s">
        <v>2465</v>
      </c>
      <c r="B2041" s="9">
        <v>33463</v>
      </c>
      <c r="C2041">
        <v>10009914592</v>
      </c>
      <c r="D2041" t="s">
        <v>156</v>
      </c>
    </row>
    <row r="2042" spans="1:4" x14ac:dyDescent="0.45">
      <c r="A2042" t="s">
        <v>2466</v>
      </c>
      <c r="B2042" s="9">
        <v>37909</v>
      </c>
      <c r="C2042">
        <v>10053374434</v>
      </c>
      <c r="D2042" t="s">
        <v>47</v>
      </c>
    </row>
    <row r="2043" spans="1:4" x14ac:dyDescent="0.45">
      <c r="A2043" t="s">
        <v>2467</v>
      </c>
      <c r="B2043" s="9">
        <v>38622</v>
      </c>
      <c r="C2043">
        <v>10125042579</v>
      </c>
      <c r="D2043" t="s">
        <v>264</v>
      </c>
    </row>
    <row r="2044" spans="1:4" x14ac:dyDescent="0.45">
      <c r="A2044" t="s">
        <v>2468</v>
      </c>
      <c r="B2044" s="9">
        <v>38446</v>
      </c>
      <c r="C2044">
        <v>10124902537</v>
      </c>
      <c r="D2044" t="s">
        <v>264</v>
      </c>
    </row>
    <row r="2045" spans="1:4" x14ac:dyDescent="0.45">
      <c r="A2045" t="s">
        <v>2469</v>
      </c>
      <c r="B2045" s="9">
        <v>33205</v>
      </c>
      <c r="C2045">
        <v>10027578595</v>
      </c>
      <c r="D2045" t="s">
        <v>17</v>
      </c>
    </row>
    <row r="2046" spans="1:4" x14ac:dyDescent="0.45">
      <c r="A2046" t="s">
        <v>2470</v>
      </c>
      <c r="B2046" s="9">
        <v>36295</v>
      </c>
      <c r="C2046">
        <v>10088541782</v>
      </c>
      <c r="D2046" t="s">
        <v>89</v>
      </c>
    </row>
    <row r="2047" spans="1:4" x14ac:dyDescent="0.45">
      <c r="A2047" t="s">
        <v>2471</v>
      </c>
      <c r="B2047" s="9">
        <v>36954</v>
      </c>
      <c r="C2047">
        <v>10063516388</v>
      </c>
      <c r="D2047" t="s">
        <v>3773</v>
      </c>
    </row>
    <row r="2048" spans="1:4" x14ac:dyDescent="0.45">
      <c r="A2048" t="s">
        <v>2472</v>
      </c>
      <c r="B2048" s="9">
        <v>38289</v>
      </c>
      <c r="C2048">
        <v>10034780039</v>
      </c>
      <c r="D2048" t="s">
        <v>232</v>
      </c>
    </row>
    <row r="2049" spans="1:4" x14ac:dyDescent="0.45">
      <c r="A2049" t="s">
        <v>611</v>
      </c>
      <c r="B2049" s="9">
        <v>35622</v>
      </c>
      <c r="C2049">
        <v>10015326283</v>
      </c>
      <c r="D2049" t="s">
        <v>38</v>
      </c>
    </row>
    <row r="2050" spans="1:4" x14ac:dyDescent="0.45">
      <c r="A2050" t="s">
        <v>2473</v>
      </c>
      <c r="B2050" s="9">
        <v>35479</v>
      </c>
      <c r="C2050">
        <v>10009969156</v>
      </c>
      <c r="D2050" t="s">
        <v>19</v>
      </c>
    </row>
    <row r="2051" spans="1:4" x14ac:dyDescent="0.45">
      <c r="A2051" t="s">
        <v>2474</v>
      </c>
      <c r="B2051" s="9">
        <v>36327</v>
      </c>
      <c r="C2051">
        <v>10120255833</v>
      </c>
      <c r="D2051" t="s">
        <v>91</v>
      </c>
    </row>
    <row r="2052" spans="1:4" x14ac:dyDescent="0.45">
      <c r="A2052" t="s">
        <v>2475</v>
      </c>
      <c r="B2052" s="9">
        <v>37347</v>
      </c>
      <c r="C2052">
        <v>10068663957</v>
      </c>
      <c r="D2052" t="s">
        <v>17</v>
      </c>
    </row>
    <row r="2053" spans="1:4" x14ac:dyDescent="0.45">
      <c r="A2053" t="s">
        <v>2476</v>
      </c>
      <c r="B2053" s="9">
        <v>35972</v>
      </c>
      <c r="C2053">
        <v>10035376587</v>
      </c>
      <c r="D2053" t="s">
        <v>21</v>
      </c>
    </row>
    <row r="2054" spans="1:4" x14ac:dyDescent="0.45">
      <c r="A2054" t="s">
        <v>2477</v>
      </c>
      <c r="B2054" s="9">
        <v>37236</v>
      </c>
      <c r="C2054">
        <v>10079599493</v>
      </c>
      <c r="D2054" t="s">
        <v>67</v>
      </c>
    </row>
    <row r="2055" spans="1:4" x14ac:dyDescent="0.45">
      <c r="A2055" t="s">
        <v>2478</v>
      </c>
      <c r="B2055" s="9">
        <v>37153</v>
      </c>
      <c r="C2055">
        <v>10096616226</v>
      </c>
      <c r="D2055" t="s">
        <v>156</v>
      </c>
    </row>
    <row r="2056" spans="1:4" x14ac:dyDescent="0.45">
      <c r="A2056" t="s">
        <v>2479</v>
      </c>
      <c r="B2056" s="9">
        <v>36600</v>
      </c>
      <c r="C2056">
        <v>10015327802</v>
      </c>
      <c r="D2056" t="s">
        <v>220</v>
      </c>
    </row>
    <row r="2057" spans="1:4" x14ac:dyDescent="0.45">
      <c r="A2057" t="s">
        <v>2480</v>
      </c>
      <c r="B2057" s="9">
        <v>35089</v>
      </c>
      <c r="C2057">
        <v>10130947455</v>
      </c>
      <c r="D2057" t="s">
        <v>220</v>
      </c>
    </row>
    <row r="2058" spans="1:4" x14ac:dyDescent="0.45">
      <c r="A2058" t="s">
        <v>288</v>
      </c>
      <c r="B2058" s="9">
        <v>37230</v>
      </c>
      <c r="C2058">
        <v>10064779715</v>
      </c>
      <c r="D2058" t="s">
        <v>264</v>
      </c>
    </row>
    <row r="2059" spans="1:4" x14ac:dyDescent="0.45">
      <c r="A2059" t="s">
        <v>2481</v>
      </c>
      <c r="B2059" s="9">
        <v>38214</v>
      </c>
      <c r="C2059">
        <v>10048803512</v>
      </c>
      <c r="D2059" t="s">
        <v>238</v>
      </c>
    </row>
    <row r="2060" spans="1:4" x14ac:dyDescent="0.45">
      <c r="A2060" t="s">
        <v>2482</v>
      </c>
      <c r="B2060" s="9">
        <v>37662</v>
      </c>
      <c r="C2060">
        <v>10064381510</v>
      </c>
      <c r="D2060" t="s">
        <v>59</v>
      </c>
    </row>
    <row r="2061" spans="1:4" x14ac:dyDescent="0.45">
      <c r="A2061" t="s">
        <v>2483</v>
      </c>
      <c r="B2061" s="9">
        <v>38168</v>
      </c>
      <c r="C2061">
        <v>10114109467</v>
      </c>
      <c r="D2061" t="s">
        <v>232</v>
      </c>
    </row>
    <row r="2062" spans="1:4" x14ac:dyDescent="0.45">
      <c r="A2062" t="s">
        <v>2484</v>
      </c>
      <c r="B2062" s="9">
        <v>35128</v>
      </c>
      <c r="C2062">
        <v>10009636326</v>
      </c>
      <c r="D2062" t="s">
        <v>254</v>
      </c>
    </row>
    <row r="2063" spans="1:4" x14ac:dyDescent="0.45">
      <c r="A2063" t="s">
        <v>2485</v>
      </c>
      <c r="B2063" s="9">
        <v>38180</v>
      </c>
      <c r="C2063">
        <v>10065064954</v>
      </c>
      <c r="D2063" t="s">
        <v>51</v>
      </c>
    </row>
    <row r="2064" spans="1:4" x14ac:dyDescent="0.45">
      <c r="A2064" t="s">
        <v>2486</v>
      </c>
      <c r="B2064" s="9">
        <v>30531</v>
      </c>
      <c r="C2064">
        <v>10010088990</v>
      </c>
      <c r="D2064" t="s">
        <v>223</v>
      </c>
    </row>
    <row r="2065" spans="1:4" x14ac:dyDescent="0.45">
      <c r="A2065" t="s">
        <v>2487</v>
      </c>
      <c r="B2065" s="9">
        <v>37040</v>
      </c>
      <c r="C2065">
        <v>10062074425</v>
      </c>
      <c r="D2065" t="s">
        <v>38</v>
      </c>
    </row>
    <row r="2066" spans="1:4" x14ac:dyDescent="0.45">
      <c r="A2066" t="s">
        <v>2488</v>
      </c>
      <c r="B2066" s="9">
        <v>38106</v>
      </c>
      <c r="C2066">
        <v>10022797004</v>
      </c>
      <c r="D2066" t="s">
        <v>19</v>
      </c>
    </row>
    <row r="2067" spans="1:4" x14ac:dyDescent="0.45">
      <c r="A2067" t="s">
        <v>2489</v>
      </c>
      <c r="B2067" s="9">
        <v>35038</v>
      </c>
      <c r="C2067">
        <v>10106794051</v>
      </c>
      <c r="D2067" t="s">
        <v>91</v>
      </c>
    </row>
    <row r="2068" spans="1:4" x14ac:dyDescent="0.45">
      <c r="A2068" t="s">
        <v>2490</v>
      </c>
      <c r="B2068" s="9">
        <v>34105</v>
      </c>
      <c r="C2068">
        <v>10008686635</v>
      </c>
      <c r="D2068" t="s">
        <v>753</v>
      </c>
    </row>
    <row r="2069" spans="1:4" x14ac:dyDescent="0.45">
      <c r="A2069" t="s">
        <v>2491</v>
      </c>
      <c r="B2069" s="9">
        <v>38091</v>
      </c>
      <c r="C2069">
        <v>10107445870</v>
      </c>
      <c r="D2069" t="s">
        <v>243</v>
      </c>
    </row>
    <row r="2070" spans="1:4" x14ac:dyDescent="0.45">
      <c r="A2070" t="s">
        <v>2492</v>
      </c>
      <c r="B2070" s="9">
        <v>35887</v>
      </c>
      <c r="C2070">
        <v>10106735750</v>
      </c>
      <c r="D2070" t="s">
        <v>21</v>
      </c>
    </row>
    <row r="2071" spans="1:4" x14ac:dyDescent="0.45">
      <c r="A2071" t="s">
        <v>2493</v>
      </c>
      <c r="B2071" s="9">
        <v>36581</v>
      </c>
      <c r="C2071">
        <v>10097022515</v>
      </c>
      <c r="D2071" t="s">
        <v>156</v>
      </c>
    </row>
    <row r="2072" spans="1:4" x14ac:dyDescent="0.45">
      <c r="A2072" t="s">
        <v>2494</v>
      </c>
      <c r="B2072" s="9">
        <v>37776</v>
      </c>
      <c r="C2072">
        <v>10112168154</v>
      </c>
      <c r="D2072" t="s">
        <v>3767</v>
      </c>
    </row>
    <row r="2073" spans="1:4" x14ac:dyDescent="0.45">
      <c r="A2073" t="s">
        <v>2495</v>
      </c>
      <c r="B2073" s="9">
        <v>38209</v>
      </c>
      <c r="C2073">
        <v>10023593010</v>
      </c>
      <c r="D2073" t="s">
        <v>295</v>
      </c>
    </row>
    <row r="2074" spans="1:4" x14ac:dyDescent="0.45">
      <c r="A2074" t="s">
        <v>2496</v>
      </c>
      <c r="B2074" s="9">
        <v>38564</v>
      </c>
      <c r="C2074">
        <v>10123068126</v>
      </c>
      <c r="D2074" t="s">
        <v>36</v>
      </c>
    </row>
    <row r="2075" spans="1:4" x14ac:dyDescent="0.45">
      <c r="A2075" t="s">
        <v>2497</v>
      </c>
      <c r="B2075" s="9">
        <v>36965</v>
      </c>
      <c r="C2075">
        <v>10021186396</v>
      </c>
      <c r="D2075" t="s">
        <v>40</v>
      </c>
    </row>
    <row r="2076" spans="1:4" x14ac:dyDescent="0.45">
      <c r="A2076" t="s">
        <v>594</v>
      </c>
      <c r="B2076" s="9">
        <v>37687</v>
      </c>
      <c r="C2076">
        <v>10065016454</v>
      </c>
      <c r="D2076" t="s">
        <v>51</v>
      </c>
    </row>
    <row r="2077" spans="1:4" x14ac:dyDescent="0.45">
      <c r="A2077" t="s">
        <v>2498</v>
      </c>
      <c r="B2077" s="9">
        <v>33696</v>
      </c>
      <c r="C2077">
        <v>10073908425</v>
      </c>
      <c r="D2077" t="s">
        <v>223</v>
      </c>
    </row>
    <row r="2078" spans="1:4" x14ac:dyDescent="0.45">
      <c r="A2078" t="s">
        <v>2499</v>
      </c>
      <c r="B2078" s="9">
        <v>37046</v>
      </c>
      <c r="C2078">
        <v>10048561416</v>
      </c>
      <c r="D2078" t="s">
        <v>15</v>
      </c>
    </row>
    <row r="2079" spans="1:4" x14ac:dyDescent="0.45">
      <c r="A2079" t="s">
        <v>2500</v>
      </c>
      <c r="B2079" s="9">
        <v>38139</v>
      </c>
      <c r="C2079">
        <v>10076427088</v>
      </c>
      <c r="D2079" t="s">
        <v>59</v>
      </c>
    </row>
    <row r="2080" spans="1:4" x14ac:dyDescent="0.45">
      <c r="A2080" t="s">
        <v>2501</v>
      </c>
      <c r="B2080" s="9">
        <v>37649</v>
      </c>
      <c r="C2080">
        <v>10097252584</v>
      </c>
      <c r="D2080" t="s">
        <v>21</v>
      </c>
    </row>
    <row r="2081" spans="1:4" x14ac:dyDescent="0.45">
      <c r="A2081" t="s">
        <v>2004</v>
      </c>
      <c r="B2081" s="9">
        <v>34055</v>
      </c>
      <c r="C2081">
        <v>10013559772</v>
      </c>
      <c r="D2081" t="s">
        <v>156</v>
      </c>
    </row>
    <row r="2082" spans="1:4" x14ac:dyDescent="0.45">
      <c r="A2082" t="s">
        <v>2502</v>
      </c>
      <c r="B2082" s="9">
        <v>37380</v>
      </c>
      <c r="C2082">
        <v>10087479230</v>
      </c>
      <c r="D2082" t="s">
        <v>278</v>
      </c>
    </row>
    <row r="2083" spans="1:4" x14ac:dyDescent="0.45">
      <c r="A2083" t="s">
        <v>2503</v>
      </c>
      <c r="B2083" s="9">
        <v>33978</v>
      </c>
      <c r="C2083">
        <v>10116798286</v>
      </c>
      <c r="D2083" t="s">
        <v>232</v>
      </c>
    </row>
    <row r="2084" spans="1:4" x14ac:dyDescent="0.45">
      <c r="A2084" t="s">
        <v>2504</v>
      </c>
      <c r="B2084" s="9">
        <v>38525</v>
      </c>
      <c r="C2084">
        <v>10124901426</v>
      </c>
      <c r="D2084" t="s">
        <v>264</v>
      </c>
    </row>
    <row r="2085" spans="1:4" x14ac:dyDescent="0.45">
      <c r="A2085" t="s">
        <v>2505</v>
      </c>
      <c r="B2085" s="9">
        <v>38222</v>
      </c>
      <c r="C2085">
        <v>10050053600</v>
      </c>
      <c r="D2085" t="s">
        <v>61</v>
      </c>
    </row>
    <row r="2086" spans="1:4" x14ac:dyDescent="0.45">
      <c r="A2086" t="s">
        <v>436</v>
      </c>
      <c r="B2086" s="9">
        <v>37336</v>
      </c>
      <c r="C2086">
        <v>10030483848</v>
      </c>
      <c r="D2086" t="s">
        <v>53</v>
      </c>
    </row>
    <row r="2087" spans="1:4" x14ac:dyDescent="0.45">
      <c r="A2087" t="s">
        <v>2506</v>
      </c>
      <c r="B2087" s="9">
        <v>37279</v>
      </c>
      <c r="C2087">
        <v>10064970883</v>
      </c>
      <c r="D2087" t="s">
        <v>51</v>
      </c>
    </row>
    <row r="2088" spans="1:4" x14ac:dyDescent="0.45">
      <c r="A2088" t="s">
        <v>2507</v>
      </c>
      <c r="B2088" s="9">
        <v>38327</v>
      </c>
      <c r="C2088">
        <v>10128885904</v>
      </c>
      <c r="D2088" t="s">
        <v>36</v>
      </c>
    </row>
    <row r="2089" spans="1:4" x14ac:dyDescent="0.45">
      <c r="A2089" t="s">
        <v>2508</v>
      </c>
      <c r="B2089" s="9">
        <v>36326</v>
      </c>
      <c r="C2089">
        <v>10015510179</v>
      </c>
      <c r="D2089" t="s">
        <v>19</v>
      </c>
    </row>
    <row r="2090" spans="1:4" x14ac:dyDescent="0.45">
      <c r="A2090" t="s">
        <v>443</v>
      </c>
      <c r="B2090" s="9">
        <v>37953</v>
      </c>
      <c r="C2090">
        <v>10048395304</v>
      </c>
      <c r="D2090" t="s">
        <v>15</v>
      </c>
    </row>
    <row r="2091" spans="1:4" x14ac:dyDescent="0.45">
      <c r="A2091" t="s">
        <v>2509</v>
      </c>
      <c r="B2091" s="9">
        <v>34260</v>
      </c>
      <c r="C2091">
        <v>10051358147</v>
      </c>
      <c r="D2091" t="s">
        <v>91</v>
      </c>
    </row>
    <row r="2092" spans="1:4" x14ac:dyDescent="0.45">
      <c r="A2092" t="s">
        <v>2510</v>
      </c>
      <c r="B2092" s="9">
        <v>37822</v>
      </c>
      <c r="C2092">
        <v>10055650803</v>
      </c>
      <c r="D2092" t="s">
        <v>59</v>
      </c>
    </row>
    <row r="2093" spans="1:4" x14ac:dyDescent="0.45">
      <c r="A2093" t="s">
        <v>2511</v>
      </c>
      <c r="B2093" s="9">
        <v>37328</v>
      </c>
      <c r="C2093">
        <v>10114213642</v>
      </c>
      <c r="D2093" t="s">
        <v>142</v>
      </c>
    </row>
    <row r="2094" spans="1:4" x14ac:dyDescent="0.45">
      <c r="A2094" t="s">
        <v>2512</v>
      </c>
      <c r="B2094" s="9">
        <v>35238</v>
      </c>
      <c r="C2094">
        <v>10122999822</v>
      </c>
      <c r="D2094" t="s">
        <v>243</v>
      </c>
    </row>
    <row r="2095" spans="1:4" x14ac:dyDescent="0.45">
      <c r="A2095" t="s">
        <v>2513</v>
      </c>
      <c r="B2095" s="9">
        <v>37951</v>
      </c>
      <c r="C2095">
        <v>10084206589</v>
      </c>
      <c r="D2095" t="s">
        <v>21</v>
      </c>
    </row>
    <row r="2096" spans="1:4" x14ac:dyDescent="0.45">
      <c r="A2096" t="s">
        <v>2514</v>
      </c>
      <c r="B2096" s="9">
        <v>35884</v>
      </c>
      <c r="C2096">
        <v>10010797902</v>
      </c>
      <c r="D2096" t="s">
        <v>156</v>
      </c>
    </row>
    <row r="2097" spans="1:4" x14ac:dyDescent="0.45">
      <c r="A2097" t="s">
        <v>2515</v>
      </c>
      <c r="B2097" s="9">
        <v>36123</v>
      </c>
      <c r="C2097">
        <v>10086193372</v>
      </c>
      <c r="D2097" t="s">
        <v>232</v>
      </c>
    </row>
    <row r="2098" spans="1:4" x14ac:dyDescent="0.45">
      <c r="A2098" t="s">
        <v>2516</v>
      </c>
      <c r="B2098" s="9">
        <v>37531</v>
      </c>
      <c r="C2098">
        <v>10055138420</v>
      </c>
      <c r="D2098" t="s">
        <v>47</v>
      </c>
    </row>
    <row r="2099" spans="1:4" x14ac:dyDescent="0.45">
      <c r="A2099" t="s">
        <v>2517</v>
      </c>
      <c r="B2099" s="9">
        <v>36295</v>
      </c>
      <c r="C2099">
        <v>10051245585</v>
      </c>
      <c r="D2099" t="s">
        <v>3771</v>
      </c>
    </row>
    <row r="2100" spans="1:4" x14ac:dyDescent="0.45">
      <c r="A2100" t="s">
        <v>2518</v>
      </c>
      <c r="B2100" s="9">
        <v>37898</v>
      </c>
      <c r="C2100">
        <v>10054101227</v>
      </c>
      <c r="D2100" t="s">
        <v>15</v>
      </c>
    </row>
    <row r="2101" spans="1:4" x14ac:dyDescent="0.45">
      <c r="A2101" t="s">
        <v>2240</v>
      </c>
      <c r="B2101" s="9">
        <v>36144</v>
      </c>
      <c r="C2101">
        <v>10075797905</v>
      </c>
      <c r="D2101" t="s">
        <v>3746</v>
      </c>
    </row>
    <row r="2102" spans="1:4" x14ac:dyDescent="0.45">
      <c r="A2102" t="s">
        <v>2519</v>
      </c>
      <c r="B2102" s="9">
        <v>36832</v>
      </c>
      <c r="C2102">
        <v>10021429405</v>
      </c>
      <c r="D2102" t="s">
        <v>40</v>
      </c>
    </row>
    <row r="2103" spans="1:4" x14ac:dyDescent="0.45">
      <c r="A2103" t="s">
        <v>2520</v>
      </c>
      <c r="B2103" s="9">
        <v>30805</v>
      </c>
      <c r="C2103">
        <v>10065464270</v>
      </c>
      <c r="D2103" t="s">
        <v>254</v>
      </c>
    </row>
    <row r="2104" spans="1:4" x14ac:dyDescent="0.45">
      <c r="A2104" t="s">
        <v>2521</v>
      </c>
      <c r="B2104" s="9">
        <v>35532</v>
      </c>
      <c r="C2104">
        <v>10016056110</v>
      </c>
      <c r="D2104" t="s">
        <v>51</v>
      </c>
    </row>
    <row r="2105" spans="1:4" x14ac:dyDescent="0.45">
      <c r="A2105" t="s">
        <v>2522</v>
      </c>
      <c r="B2105" s="9">
        <v>37132</v>
      </c>
      <c r="C2105">
        <v>10022726272</v>
      </c>
      <c r="D2105" t="s">
        <v>19</v>
      </c>
    </row>
    <row r="2106" spans="1:4" x14ac:dyDescent="0.45">
      <c r="A2106" t="s">
        <v>2523</v>
      </c>
      <c r="B2106" s="9">
        <v>32173</v>
      </c>
      <c r="C2106">
        <v>10097572987</v>
      </c>
      <c r="D2106" t="s">
        <v>91</v>
      </c>
    </row>
    <row r="2107" spans="1:4" x14ac:dyDescent="0.45">
      <c r="A2107" t="s">
        <v>2524</v>
      </c>
      <c r="B2107" s="9">
        <v>34680</v>
      </c>
      <c r="C2107">
        <v>10010636941</v>
      </c>
      <c r="D2107" t="s">
        <v>21</v>
      </c>
    </row>
    <row r="2108" spans="1:4" x14ac:dyDescent="0.45">
      <c r="A2108" t="s">
        <v>2525</v>
      </c>
      <c r="B2108" s="9">
        <v>37581</v>
      </c>
      <c r="C2108">
        <v>10016105620</v>
      </c>
      <c r="D2108" t="s">
        <v>31</v>
      </c>
    </row>
    <row r="2109" spans="1:4" x14ac:dyDescent="0.45">
      <c r="A2109" t="s">
        <v>2526</v>
      </c>
      <c r="B2109" s="9">
        <v>36679</v>
      </c>
      <c r="C2109">
        <v>10014585649</v>
      </c>
      <c r="D2109" t="s">
        <v>172</v>
      </c>
    </row>
    <row r="2110" spans="1:4" x14ac:dyDescent="0.45">
      <c r="A2110" t="s">
        <v>2527</v>
      </c>
      <c r="B2110" s="9">
        <v>32440</v>
      </c>
      <c r="C2110">
        <v>10133963953</v>
      </c>
      <c r="D2110" t="s">
        <v>220</v>
      </c>
    </row>
    <row r="2111" spans="1:4" x14ac:dyDescent="0.45">
      <c r="A2111" t="s">
        <v>2528</v>
      </c>
      <c r="B2111" s="9">
        <v>38002</v>
      </c>
      <c r="C2111">
        <v>10034785796</v>
      </c>
      <c r="D2111" t="s">
        <v>232</v>
      </c>
    </row>
    <row r="2112" spans="1:4" x14ac:dyDescent="0.45">
      <c r="A2112" t="s">
        <v>2529</v>
      </c>
      <c r="B2112" s="9">
        <v>38023</v>
      </c>
      <c r="C2112">
        <v>10067470049</v>
      </c>
      <c r="D2112" t="s">
        <v>17</v>
      </c>
    </row>
    <row r="2113" spans="1:4" x14ac:dyDescent="0.45">
      <c r="A2113" t="s">
        <v>2530</v>
      </c>
      <c r="B2113" s="9">
        <v>35235</v>
      </c>
      <c r="C2113">
        <v>10009124650</v>
      </c>
      <c r="D2113" t="s">
        <v>19</v>
      </c>
    </row>
    <row r="2114" spans="1:4" x14ac:dyDescent="0.45">
      <c r="A2114" t="s">
        <v>2531</v>
      </c>
      <c r="B2114" s="9">
        <v>38233</v>
      </c>
      <c r="C2114">
        <v>10036458139</v>
      </c>
      <c r="D2114" t="s">
        <v>15</v>
      </c>
    </row>
    <row r="2115" spans="1:4" x14ac:dyDescent="0.45">
      <c r="A2115" t="s">
        <v>424</v>
      </c>
      <c r="B2115" s="9">
        <v>34810</v>
      </c>
      <c r="C2115">
        <v>10097134063</v>
      </c>
      <c r="D2115" t="s">
        <v>36</v>
      </c>
    </row>
    <row r="2116" spans="1:4" x14ac:dyDescent="0.45">
      <c r="A2116" t="s">
        <v>2532</v>
      </c>
      <c r="B2116" s="9">
        <v>38160</v>
      </c>
      <c r="C2116">
        <v>10058975879</v>
      </c>
      <c r="D2116" t="s">
        <v>47</v>
      </c>
    </row>
    <row r="2117" spans="1:4" x14ac:dyDescent="0.45">
      <c r="A2117" t="s">
        <v>481</v>
      </c>
      <c r="B2117" s="9">
        <v>33070</v>
      </c>
      <c r="C2117">
        <v>10006285176</v>
      </c>
      <c r="D2117" t="s">
        <v>21</v>
      </c>
    </row>
    <row r="2118" spans="1:4" x14ac:dyDescent="0.45">
      <c r="A2118" t="s">
        <v>2533</v>
      </c>
      <c r="B2118" s="9">
        <v>32475</v>
      </c>
      <c r="C2118">
        <v>10008646421</v>
      </c>
      <c r="D2118" t="s">
        <v>67</v>
      </c>
    </row>
    <row r="2119" spans="1:4" x14ac:dyDescent="0.45">
      <c r="A2119" t="s">
        <v>2534</v>
      </c>
      <c r="B2119" s="9">
        <v>37781</v>
      </c>
      <c r="C2119">
        <v>10017340550</v>
      </c>
      <c r="D2119" t="s">
        <v>56</v>
      </c>
    </row>
    <row r="2120" spans="1:4" x14ac:dyDescent="0.45">
      <c r="A2120" t="s">
        <v>2535</v>
      </c>
      <c r="B2120" s="9">
        <v>33999</v>
      </c>
      <c r="C2120">
        <v>10106940056</v>
      </c>
      <c r="D2120" t="s">
        <v>156</v>
      </c>
    </row>
    <row r="2121" spans="1:4" x14ac:dyDescent="0.45">
      <c r="A2121" t="s">
        <v>2536</v>
      </c>
      <c r="B2121" s="9">
        <v>37685</v>
      </c>
      <c r="C2121">
        <v>10084203155</v>
      </c>
      <c r="D2121" t="s">
        <v>278</v>
      </c>
    </row>
    <row r="2122" spans="1:4" x14ac:dyDescent="0.45">
      <c r="A2122" t="s">
        <v>2537</v>
      </c>
      <c r="B2122" s="9">
        <v>37795</v>
      </c>
      <c r="C2122">
        <v>10050550522</v>
      </c>
      <c r="D2122" t="s">
        <v>15</v>
      </c>
    </row>
    <row r="2123" spans="1:4" x14ac:dyDescent="0.45">
      <c r="A2123" t="s">
        <v>2538</v>
      </c>
      <c r="B2123" s="9">
        <v>37159</v>
      </c>
      <c r="C2123">
        <v>10122009412</v>
      </c>
      <c r="D2123" t="s">
        <v>232</v>
      </c>
    </row>
    <row r="2124" spans="1:4" x14ac:dyDescent="0.45">
      <c r="A2124" t="s">
        <v>2539</v>
      </c>
      <c r="B2124" s="9">
        <v>38219</v>
      </c>
      <c r="C2124">
        <v>10022140636</v>
      </c>
      <c r="D2124" t="s">
        <v>29</v>
      </c>
    </row>
    <row r="2125" spans="1:4" x14ac:dyDescent="0.45">
      <c r="A2125" t="s">
        <v>2540</v>
      </c>
      <c r="B2125" s="9">
        <v>38016</v>
      </c>
      <c r="C2125">
        <v>10023294128</v>
      </c>
      <c r="D2125" t="s">
        <v>19</v>
      </c>
    </row>
    <row r="2126" spans="1:4" x14ac:dyDescent="0.45">
      <c r="A2126" t="s">
        <v>2541</v>
      </c>
      <c r="B2126" s="9">
        <v>36320</v>
      </c>
      <c r="C2126">
        <v>10035470860</v>
      </c>
      <c r="D2126" t="s">
        <v>21</v>
      </c>
    </row>
    <row r="2127" spans="1:4" x14ac:dyDescent="0.45">
      <c r="A2127" t="s">
        <v>2542</v>
      </c>
      <c r="B2127" s="9">
        <v>37427</v>
      </c>
      <c r="C2127">
        <v>10082559209</v>
      </c>
      <c r="D2127" t="s">
        <v>278</v>
      </c>
    </row>
    <row r="2128" spans="1:4" x14ac:dyDescent="0.45">
      <c r="A2128" t="s">
        <v>2332</v>
      </c>
      <c r="B2128" s="9">
        <v>35529</v>
      </c>
      <c r="C2128">
        <v>10010602585</v>
      </c>
      <c r="D2128" t="s">
        <v>49</v>
      </c>
    </row>
    <row r="2129" spans="1:4" x14ac:dyDescent="0.45">
      <c r="A2129" t="s">
        <v>2544</v>
      </c>
      <c r="B2129" s="9">
        <v>37549</v>
      </c>
      <c r="C2129">
        <v>10030319049</v>
      </c>
      <c r="D2129" t="s">
        <v>53</v>
      </c>
    </row>
    <row r="2130" spans="1:4" x14ac:dyDescent="0.45">
      <c r="A2130" t="s">
        <v>2545</v>
      </c>
      <c r="B2130" s="9">
        <v>38084</v>
      </c>
      <c r="C2130">
        <v>10089600904</v>
      </c>
      <c r="D2130" t="s">
        <v>286</v>
      </c>
    </row>
    <row r="2131" spans="1:4" x14ac:dyDescent="0.45">
      <c r="A2131" t="s">
        <v>2546</v>
      </c>
      <c r="B2131" s="9">
        <v>38632</v>
      </c>
      <c r="C2131">
        <v>10067657076</v>
      </c>
      <c r="D2131" t="s">
        <v>17</v>
      </c>
    </row>
    <row r="2132" spans="1:4" x14ac:dyDescent="0.45">
      <c r="A2132" t="s">
        <v>2547</v>
      </c>
      <c r="B2132" s="9">
        <v>37614</v>
      </c>
      <c r="C2132">
        <v>10019773634</v>
      </c>
      <c r="D2132" t="s">
        <v>220</v>
      </c>
    </row>
    <row r="2133" spans="1:4" x14ac:dyDescent="0.45">
      <c r="A2133" t="s">
        <v>2548</v>
      </c>
      <c r="B2133" s="9">
        <v>35160</v>
      </c>
      <c r="C2133">
        <v>10074644312</v>
      </c>
      <c r="D2133" t="s">
        <v>17</v>
      </c>
    </row>
    <row r="2134" spans="1:4" x14ac:dyDescent="0.45">
      <c r="A2134" t="s">
        <v>2549</v>
      </c>
      <c r="B2134" s="9">
        <v>38199</v>
      </c>
      <c r="C2134">
        <v>10034803984</v>
      </c>
      <c r="D2134" t="s">
        <v>232</v>
      </c>
    </row>
    <row r="2135" spans="1:4" x14ac:dyDescent="0.45">
      <c r="A2135" t="s">
        <v>2550</v>
      </c>
      <c r="B2135" s="9">
        <v>36636</v>
      </c>
      <c r="C2135">
        <v>10048404596</v>
      </c>
      <c r="D2135" t="s">
        <v>27</v>
      </c>
    </row>
    <row r="2136" spans="1:4" x14ac:dyDescent="0.45">
      <c r="A2136" t="s">
        <v>2551</v>
      </c>
      <c r="B2136" s="9">
        <v>38045</v>
      </c>
      <c r="C2136">
        <v>10055814083</v>
      </c>
      <c r="D2136" t="s">
        <v>15</v>
      </c>
    </row>
    <row r="2137" spans="1:4" x14ac:dyDescent="0.45">
      <c r="A2137" t="s">
        <v>2552</v>
      </c>
      <c r="B2137" s="9">
        <v>37873</v>
      </c>
      <c r="C2137">
        <v>10083967830</v>
      </c>
      <c r="D2137" t="s">
        <v>67</v>
      </c>
    </row>
    <row r="2138" spans="1:4" x14ac:dyDescent="0.45">
      <c r="A2138" t="s">
        <v>2553</v>
      </c>
      <c r="B2138" s="9">
        <v>36730</v>
      </c>
      <c r="C2138">
        <v>10055098913</v>
      </c>
      <c r="D2138" t="s">
        <v>47</v>
      </c>
    </row>
    <row r="2139" spans="1:4" x14ac:dyDescent="0.45">
      <c r="A2139" t="s">
        <v>2460</v>
      </c>
      <c r="B2139" s="9">
        <v>38067</v>
      </c>
      <c r="C2139">
        <v>10056353142</v>
      </c>
      <c r="D2139" t="s">
        <v>31</v>
      </c>
    </row>
    <row r="2140" spans="1:4" x14ac:dyDescent="0.45">
      <c r="A2140" t="s">
        <v>2554</v>
      </c>
      <c r="B2140" s="9">
        <v>37966</v>
      </c>
      <c r="C2140">
        <v>10132339609</v>
      </c>
      <c r="D2140" t="s">
        <v>40</v>
      </c>
    </row>
    <row r="2141" spans="1:4" x14ac:dyDescent="0.45">
      <c r="A2141" t="s">
        <v>2555</v>
      </c>
      <c r="B2141" s="9">
        <v>38057</v>
      </c>
      <c r="C2141">
        <v>10034804388</v>
      </c>
      <c r="D2141" t="s">
        <v>232</v>
      </c>
    </row>
    <row r="2142" spans="1:4" x14ac:dyDescent="0.45">
      <c r="A2142" t="s">
        <v>2556</v>
      </c>
      <c r="B2142" s="9">
        <v>38000</v>
      </c>
      <c r="C2142">
        <v>10040986423</v>
      </c>
      <c r="D2142" t="s">
        <v>61</v>
      </c>
    </row>
    <row r="2143" spans="1:4" x14ac:dyDescent="0.45">
      <c r="A2143" t="s">
        <v>2557</v>
      </c>
      <c r="B2143" s="9">
        <v>29456</v>
      </c>
      <c r="C2143">
        <v>10002266346</v>
      </c>
      <c r="D2143" t="s">
        <v>254</v>
      </c>
    </row>
    <row r="2144" spans="1:4" x14ac:dyDescent="0.45">
      <c r="A2144" t="s">
        <v>2558</v>
      </c>
      <c r="B2144" s="9">
        <v>38005</v>
      </c>
      <c r="C2144">
        <v>10052015424</v>
      </c>
      <c r="D2144" t="s">
        <v>27</v>
      </c>
    </row>
    <row r="2145" spans="1:4" x14ac:dyDescent="0.45">
      <c r="A2145" t="s">
        <v>2559</v>
      </c>
      <c r="B2145" s="9">
        <v>37390</v>
      </c>
      <c r="C2145">
        <v>10070043983</v>
      </c>
      <c r="D2145" t="s">
        <v>17</v>
      </c>
    </row>
    <row r="2146" spans="1:4" x14ac:dyDescent="0.45">
      <c r="A2146" t="s">
        <v>2560</v>
      </c>
      <c r="B2146" s="9">
        <v>38106</v>
      </c>
      <c r="C2146">
        <v>10023131652</v>
      </c>
      <c r="D2146" t="s">
        <v>19</v>
      </c>
    </row>
    <row r="2147" spans="1:4" x14ac:dyDescent="0.45">
      <c r="A2147" t="s">
        <v>2561</v>
      </c>
      <c r="B2147" s="9">
        <v>37727</v>
      </c>
      <c r="C2147">
        <v>10055683135</v>
      </c>
      <c r="D2147" t="s">
        <v>15</v>
      </c>
    </row>
    <row r="2148" spans="1:4" x14ac:dyDescent="0.45">
      <c r="A2148" t="s">
        <v>2562</v>
      </c>
      <c r="B2148" s="9">
        <v>38296</v>
      </c>
      <c r="C2148">
        <v>10056455802</v>
      </c>
      <c r="D2148" t="s">
        <v>47</v>
      </c>
    </row>
    <row r="2149" spans="1:4" x14ac:dyDescent="0.45">
      <c r="A2149" t="s">
        <v>2563</v>
      </c>
      <c r="B2149" s="9">
        <v>36511</v>
      </c>
      <c r="C2149">
        <v>10035360019</v>
      </c>
      <c r="D2149" t="s">
        <v>21</v>
      </c>
    </row>
    <row r="2150" spans="1:4" x14ac:dyDescent="0.45">
      <c r="A2150" t="s">
        <v>2564</v>
      </c>
      <c r="B2150" s="9">
        <v>35383</v>
      </c>
      <c r="C2150">
        <v>10053789918</v>
      </c>
      <c r="D2150" t="s">
        <v>67</v>
      </c>
    </row>
    <row r="2151" spans="1:4" x14ac:dyDescent="0.45">
      <c r="A2151" t="s">
        <v>2565</v>
      </c>
      <c r="B2151" s="9">
        <v>37836</v>
      </c>
      <c r="C2151">
        <v>10067247656</v>
      </c>
      <c r="D2151" t="s">
        <v>47</v>
      </c>
    </row>
    <row r="2152" spans="1:4" x14ac:dyDescent="0.45">
      <c r="A2152" t="s">
        <v>2566</v>
      </c>
      <c r="B2152" s="9">
        <v>38356</v>
      </c>
      <c r="C2152">
        <v>10058460163</v>
      </c>
      <c r="D2152" t="s">
        <v>47</v>
      </c>
    </row>
    <row r="2153" spans="1:4" x14ac:dyDescent="0.45">
      <c r="A2153" t="s">
        <v>2567</v>
      </c>
      <c r="B2153" s="9">
        <v>36461</v>
      </c>
      <c r="C2153">
        <v>10096637343</v>
      </c>
      <c r="D2153" t="s">
        <v>232</v>
      </c>
    </row>
    <row r="2154" spans="1:4" x14ac:dyDescent="0.45">
      <c r="A2154" t="s">
        <v>2568</v>
      </c>
      <c r="B2154" s="9">
        <v>37503</v>
      </c>
      <c r="C2154">
        <v>10023347880</v>
      </c>
      <c r="D2154" t="s">
        <v>19</v>
      </c>
    </row>
    <row r="2155" spans="1:4" x14ac:dyDescent="0.45">
      <c r="A2155" t="s">
        <v>2569</v>
      </c>
      <c r="B2155" s="9">
        <v>37335</v>
      </c>
      <c r="C2155">
        <v>10054420620</v>
      </c>
      <c r="D2155" t="s">
        <v>15</v>
      </c>
    </row>
    <row r="2156" spans="1:4" x14ac:dyDescent="0.45">
      <c r="A2156" t="s">
        <v>2570</v>
      </c>
      <c r="B2156" s="9">
        <v>37939</v>
      </c>
      <c r="C2156">
        <v>10109909973</v>
      </c>
      <c r="D2156" t="s">
        <v>36</v>
      </c>
    </row>
    <row r="2157" spans="1:4" x14ac:dyDescent="0.45">
      <c r="A2157" t="s">
        <v>2571</v>
      </c>
      <c r="B2157" s="9">
        <v>37336</v>
      </c>
      <c r="C2157">
        <v>10030616719</v>
      </c>
      <c r="D2157" t="s">
        <v>53</v>
      </c>
    </row>
    <row r="2158" spans="1:4" x14ac:dyDescent="0.45">
      <c r="A2158" t="s">
        <v>2572</v>
      </c>
      <c r="B2158" s="9">
        <v>27397</v>
      </c>
      <c r="C2158">
        <v>10131995560</v>
      </c>
      <c r="D2158" t="s">
        <v>67</v>
      </c>
    </row>
    <row r="2159" spans="1:4" x14ac:dyDescent="0.45">
      <c r="A2159" t="s">
        <v>2573</v>
      </c>
      <c r="B2159" s="9">
        <v>37460</v>
      </c>
      <c r="C2159">
        <v>10119904411</v>
      </c>
      <c r="D2159" t="s">
        <v>47</v>
      </c>
    </row>
    <row r="2160" spans="1:4" x14ac:dyDescent="0.45">
      <c r="A2160" t="s">
        <v>2574</v>
      </c>
      <c r="B2160" s="9">
        <v>35584</v>
      </c>
      <c r="C2160">
        <v>10127275195</v>
      </c>
      <c r="D2160" t="s">
        <v>67</v>
      </c>
    </row>
    <row r="2161" spans="1:4" x14ac:dyDescent="0.45">
      <c r="A2161" t="s">
        <v>2575</v>
      </c>
      <c r="B2161" s="9">
        <v>38180</v>
      </c>
      <c r="C2161">
        <v>10066239058</v>
      </c>
      <c r="D2161" t="s">
        <v>47</v>
      </c>
    </row>
    <row r="2162" spans="1:4" x14ac:dyDescent="0.45">
      <c r="A2162" t="s">
        <v>2576</v>
      </c>
      <c r="B2162" s="9">
        <v>36624</v>
      </c>
      <c r="C2162">
        <v>10095821533</v>
      </c>
      <c r="D2162" t="s">
        <v>40</v>
      </c>
    </row>
    <row r="2163" spans="1:4" x14ac:dyDescent="0.45">
      <c r="A2163" t="s">
        <v>2577</v>
      </c>
      <c r="B2163" s="9">
        <v>38072</v>
      </c>
      <c r="C2163">
        <v>10063850737</v>
      </c>
      <c r="D2163" t="s">
        <v>61</v>
      </c>
    </row>
    <row r="2164" spans="1:4" x14ac:dyDescent="0.45">
      <c r="A2164" t="s">
        <v>2578</v>
      </c>
      <c r="B2164" s="9">
        <v>37523</v>
      </c>
      <c r="C2164">
        <v>10028942659</v>
      </c>
      <c r="D2164" t="s">
        <v>53</v>
      </c>
    </row>
    <row r="2165" spans="1:4" x14ac:dyDescent="0.45">
      <c r="A2165" t="s">
        <v>2579</v>
      </c>
      <c r="B2165" s="9">
        <v>38145</v>
      </c>
      <c r="C2165">
        <v>10087440733</v>
      </c>
      <c r="D2165" t="s">
        <v>27</v>
      </c>
    </row>
    <row r="2166" spans="1:4" x14ac:dyDescent="0.45">
      <c r="A2166" t="s">
        <v>2580</v>
      </c>
      <c r="B2166" s="9">
        <v>37167</v>
      </c>
      <c r="C2166">
        <v>10035335969</v>
      </c>
      <c r="D2166" t="s">
        <v>21</v>
      </c>
    </row>
    <row r="2167" spans="1:4" x14ac:dyDescent="0.45">
      <c r="A2167" t="s">
        <v>2581</v>
      </c>
      <c r="B2167" s="9">
        <v>37518</v>
      </c>
      <c r="C2167">
        <v>10060991863</v>
      </c>
      <c r="D2167" t="s">
        <v>67</v>
      </c>
    </row>
    <row r="2168" spans="1:4" x14ac:dyDescent="0.45">
      <c r="A2168" t="s">
        <v>2582</v>
      </c>
      <c r="B2168" s="9">
        <v>37854</v>
      </c>
      <c r="C2168">
        <v>10036442072</v>
      </c>
      <c r="D2168" t="s">
        <v>15</v>
      </c>
    </row>
    <row r="2169" spans="1:4" x14ac:dyDescent="0.45">
      <c r="A2169" t="s">
        <v>2583</v>
      </c>
      <c r="B2169" s="9">
        <v>37772</v>
      </c>
      <c r="C2169">
        <v>10083135650</v>
      </c>
      <c r="D2169" t="s">
        <v>238</v>
      </c>
    </row>
    <row r="2170" spans="1:4" x14ac:dyDescent="0.45">
      <c r="A2170" t="s">
        <v>2584</v>
      </c>
      <c r="B2170" s="9">
        <v>36952</v>
      </c>
      <c r="C2170">
        <v>10081907285</v>
      </c>
      <c r="D2170" t="s">
        <v>21</v>
      </c>
    </row>
    <row r="2171" spans="1:4" x14ac:dyDescent="0.45">
      <c r="A2171" t="s">
        <v>2585</v>
      </c>
      <c r="B2171" s="9">
        <v>36796</v>
      </c>
      <c r="C2171">
        <v>10015335074</v>
      </c>
      <c r="D2171" t="s">
        <v>25</v>
      </c>
    </row>
    <row r="2172" spans="1:4" x14ac:dyDescent="0.45">
      <c r="A2172" t="s">
        <v>281</v>
      </c>
      <c r="B2172" s="9">
        <v>34445</v>
      </c>
      <c r="C2172">
        <v>10007739974</v>
      </c>
      <c r="D2172" t="s">
        <v>118</v>
      </c>
    </row>
    <row r="2173" spans="1:4" x14ac:dyDescent="0.45">
      <c r="A2173" t="s">
        <v>2586</v>
      </c>
      <c r="B2173" s="9">
        <v>36985</v>
      </c>
      <c r="C2173">
        <v>10131727596</v>
      </c>
      <c r="D2173" t="s">
        <v>70</v>
      </c>
    </row>
    <row r="2174" spans="1:4" x14ac:dyDescent="0.45">
      <c r="A2174" t="s">
        <v>315</v>
      </c>
      <c r="B2174" s="9">
        <v>33584</v>
      </c>
      <c r="C2174">
        <v>10006180193</v>
      </c>
      <c r="D2174" t="s">
        <v>36</v>
      </c>
    </row>
    <row r="2175" spans="1:4" x14ac:dyDescent="0.45">
      <c r="A2175" t="s">
        <v>314</v>
      </c>
      <c r="B2175" s="9">
        <v>35346</v>
      </c>
      <c r="C2175">
        <v>10009183557</v>
      </c>
      <c r="D2175" t="s">
        <v>118</v>
      </c>
    </row>
    <row r="2176" spans="1:4" x14ac:dyDescent="0.45">
      <c r="A2176" t="s">
        <v>306</v>
      </c>
      <c r="B2176" s="9">
        <v>30239</v>
      </c>
      <c r="C2176">
        <v>10002919175</v>
      </c>
      <c r="D2176" t="s">
        <v>19</v>
      </c>
    </row>
    <row r="2177" spans="1:4" x14ac:dyDescent="0.45">
      <c r="A2177" t="s">
        <v>349</v>
      </c>
      <c r="B2177" s="9">
        <v>33390</v>
      </c>
      <c r="C2177">
        <v>10004779252</v>
      </c>
      <c r="D2177" t="s">
        <v>19</v>
      </c>
    </row>
    <row r="2178" spans="1:4" x14ac:dyDescent="0.45">
      <c r="A2178" t="s">
        <v>420</v>
      </c>
      <c r="B2178" s="9">
        <v>36261</v>
      </c>
      <c r="C2178">
        <v>10015331438</v>
      </c>
      <c r="D2178" t="s">
        <v>25</v>
      </c>
    </row>
    <row r="2179" spans="1:4" x14ac:dyDescent="0.45">
      <c r="A2179" t="s">
        <v>457</v>
      </c>
      <c r="B2179" s="9">
        <v>35657</v>
      </c>
      <c r="C2179">
        <v>10009968146</v>
      </c>
      <c r="D2179" t="s">
        <v>25</v>
      </c>
    </row>
    <row r="2180" spans="1:4" x14ac:dyDescent="0.45">
      <c r="A2180" t="s">
        <v>2587</v>
      </c>
      <c r="B2180" s="9">
        <v>34868</v>
      </c>
      <c r="C2180">
        <v>10051466059</v>
      </c>
      <c r="D2180" t="s">
        <v>91</v>
      </c>
    </row>
    <row r="2181" spans="1:4" x14ac:dyDescent="0.45">
      <c r="A2181" t="s">
        <v>2588</v>
      </c>
      <c r="B2181" s="9">
        <v>36983</v>
      </c>
      <c r="C2181">
        <v>10062462829</v>
      </c>
      <c r="D2181" t="s">
        <v>3769</v>
      </c>
    </row>
    <row r="2182" spans="1:4" x14ac:dyDescent="0.45">
      <c r="A2182" t="s">
        <v>323</v>
      </c>
      <c r="B2182" s="9">
        <v>34194</v>
      </c>
      <c r="C2182">
        <v>10007272253</v>
      </c>
      <c r="D2182" t="s">
        <v>118</v>
      </c>
    </row>
    <row r="2183" spans="1:4" x14ac:dyDescent="0.45">
      <c r="A2183" t="s">
        <v>2589</v>
      </c>
      <c r="B2183" s="9">
        <v>37211</v>
      </c>
      <c r="C2183">
        <v>10023307969</v>
      </c>
      <c r="D2183" t="s">
        <v>19</v>
      </c>
    </row>
    <row r="2184" spans="1:4" x14ac:dyDescent="0.45">
      <c r="A2184" t="s">
        <v>418</v>
      </c>
      <c r="B2184" s="9">
        <v>35518</v>
      </c>
      <c r="C2184">
        <v>10009762224</v>
      </c>
      <c r="D2184" t="s">
        <v>25</v>
      </c>
    </row>
    <row r="2185" spans="1:4" x14ac:dyDescent="0.45">
      <c r="A2185" t="s">
        <v>519</v>
      </c>
      <c r="B2185" s="9">
        <v>37088</v>
      </c>
      <c r="C2185">
        <v>10036070644</v>
      </c>
      <c r="D2185" t="s">
        <v>118</v>
      </c>
    </row>
    <row r="2186" spans="1:4" x14ac:dyDescent="0.45">
      <c r="A2186" t="s">
        <v>293</v>
      </c>
      <c r="B2186" s="9">
        <v>36343</v>
      </c>
      <c r="C2186">
        <v>10015326990</v>
      </c>
      <c r="D2186" t="s">
        <v>172</v>
      </c>
    </row>
    <row r="2187" spans="1:4" x14ac:dyDescent="0.45">
      <c r="A2187" t="s">
        <v>2590</v>
      </c>
      <c r="B2187" s="9">
        <v>34029</v>
      </c>
      <c r="C2187">
        <v>10013559166</v>
      </c>
      <c r="D2187" t="s">
        <v>156</v>
      </c>
    </row>
    <row r="2188" spans="1:4" x14ac:dyDescent="0.45">
      <c r="A2188" t="s">
        <v>2591</v>
      </c>
      <c r="B2188" s="9">
        <v>26876</v>
      </c>
      <c r="C2188">
        <v>10003045881</v>
      </c>
      <c r="D2188" t="s">
        <v>3769</v>
      </c>
    </row>
    <row r="2189" spans="1:4" x14ac:dyDescent="0.45">
      <c r="A2189" t="s">
        <v>2592</v>
      </c>
      <c r="B2189" s="9">
        <v>38028</v>
      </c>
      <c r="C2189">
        <v>10044253909</v>
      </c>
      <c r="D2189" t="s">
        <v>223</v>
      </c>
    </row>
    <row r="2190" spans="1:4" x14ac:dyDescent="0.45">
      <c r="A2190" t="s">
        <v>2593</v>
      </c>
      <c r="B2190" s="9">
        <v>36978</v>
      </c>
      <c r="C2190">
        <v>10058537561</v>
      </c>
      <c r="D2190" t="s">
        <v>91</v>
      </c>
    </row>
    <row r="2191" spans="1:4" x14ac:dyDescent="0.45">
      <c r="A2191" t="s">
        <v>2594</v>
      </c>
      <c r="B2191" s="9">
        <v>36182</v>
      </c>
      <c r="C2191">
        <v>10023524807</v>
      </c>
      <c r="D2191" t="s">
        <v>118</v>
      </c>
    </row>
    <row r="2192" spans="1:4" x14ac:dyDescent="0.45">
      <c r="A2192" t="s">
        <v>333</v>
      </c>
      <c r="B2192" s="9">
        <v>34551</v>
      </c>
      <c r="C2192">
        <v>10008946717</v>
      </c>
      <c r="D2192" t="s">
        <v>172</v>
      </c>
    </row>
    <row r="2193" spans="1:4" x14ac:dyDescent="0.45">
      <c r="A2193" t="s">
        <v>2595</v>
      </c>
      <c r="B2193" s="9">
        <v>37467</v>
      </c>
      <c r="C2193">
        <v>10070453407</v>
      </c>
      <c r="D2193" t="s">
        <v>156</v>
      </c>
    </row>
    <row r="2194" spans="1:4" x14ac:dyDescent="0.45">
      <c r="A2194" t="s">
        <v>607</v>
      </c>
      <c r="B2194" s="9">
        <v>33350</v>
      </c>
      <c r="C2194">
        <v>10006501105</v>
      </c>
      <c r="D2194" t="s">
        <v>44</v>
      </c>
    </row>
    <row r="2195" spans="1:4" x14ac:dyDescent="0.45">
      <c r="A2195" t="s">
        <v>2596</v>
      </c>
      <c r="B2195" s="9">
        <v>37880</v>
      </c>
      <c r="C2195">
        <v>10107777185</v>
      </c>
      <c r="D2195" t="s">
        <v>51</v>
      </c>
    </row>
    <row r="2196" spans="1:4" x14ac:dyDescent="0.45">
      <c r="A2196" t="s">
        <v>2597</v>
      </c>
      <c r="B2196" s="9">
        <v>36016</v>
      </c>
      <c r="C2196">
        <v>10016189381</v>
      </c>
      <c r="D2196" t="s">
        <v>254</v>
      </c>
    </row>
    <row r="2197" spans="1:4" x14ac:dyDescent="0.45">
      <c r="A2197" t="s">
        <v>2598</v>
      </c>
      <c r="B2197" s="9">
        <v>37322</v>
      </c>
      <c r="C2197">
        <v>10046105090</v>
      </c>
      <c r="D2197" t="s">
        <v>230</v>
      </c>
    </row>
    <row r="2198" spans="1:4" x14ac:dyDescent="0.45">
      <c r="A2198" t="s">
        <v>2599</v>
      </c>
      <c r="B2198" s="9">
        <v>37032</v>
      </c>
      <c r="C2198">
        <v>10044466194</v>
      </c>
      <c r="D2198" t="s">
        <v>223</v>
      </c>
    </row>
    <row r="2199" spans="1:4" x14ac:dyDescent="0.45">
      <c r="A2199" t="s">
        <v>2600</v>
      </c>
      <c r="B2199" s="9">
        <v>37435</v>
      </c>
      <c r="C2199">
        <v>10084576001</v>
      </c>
      <c r="D2199" t="s">
        <v>36</v>
      </c>
    </row>
    <row r="2200" spans="1:4" x14ac:dyDescent="0.45">
      <c r="A2200" t="s">
        <v>2601</v>
      </c>
      <c r="B2200" s="9">
        <v>36856</v>
      </c>
      <c r="C2200">
        <v>10055223595</v>
      </c>
      <c r="D2200" t="s">
        <v>36</v>
      </c>
    </row>
    <row r="2201" spans="1:4" x14ac:dyDescent="0.45">
      <c r="A2201" t="s">
        <v>2602</v>
      </c>
      <c r="B2201" s="9">
        <v>35616</v>
      </c>
      <c r="C2201">
        <v>10009721505</v>
      </c>
      <c r="D2201" t="s">
        <v>118</v>
      </c>
    </row>
    <row r="2202" spans="1:4" x14ac:dyDescent="0.45">
      <c r="A2202" t="s">
        <v>517</v>
      </c>
      <c r="B2202" s="9">
        <v>36825</v>
      </c>
      <c r="C2202">
        <v>10015978813</v>
      </c>
      <c r="D2202" t="s">
        <v>172</v>
      </c>
    </row>
    <row r="2203" spans="1:4" x14ac:dyDescent="0.45">
      <c r="A2203" t="s">
        <v>540</v>
      </c>
      <c r="B2203" s="9">
        <v>34705</v>
      </c>
      <c r="C2203">
        <v>10009914693</v>
      </c>
      <c r="D2203" t="s">
        <v>156</v>
      </c>
    </row>
    <row r="2204" spans="1:4" x14ac:dyDescent="0.45">
      <c r="A2204" t="s">
        <v>2603</v>
      </c>
      <c r="B2204" s="9">
        <v>37356</v>
      </c>
      <c r="C2204">
        <v>10090740248</v>
      </c>
      <c r="D2204" t="s">
        <v>44</v>
      </c>
    </row>
    <row r="2205" spans="1:4" x14ac:dyDescent="0.45">
      <c r="A2205" t="s">
        <v>2604</v>
      </c>
      <c r="B2205" s="9">
        <v>37778</v>
      </c>
      <c r="C2205">
        <v>10067434582</v>
      </c>
      <c r="D2205" t="s">
        <v>17</v>
      </c>
    </row>
    <row r="2206" spans="1:4" x14ac:dyDescent="0.45">
      <c r="A2206" t="s">
        <v>2600</v>
      </c>
      <c r="B2206" s="9">
        <v>37435</v>
      </c>
      <c r="C2206">
        <v>10085379683</v>
      </c>
      <c r="D2206" t="s">
        <v>36</v>
      </c>
    </row>
    <row r="2207" spans="1:4" x14ac:dyDescent="0.45">
      <c r="A2207" t="s">
        <v>2605</v>
      </c>
      <c r="B2207" s="9">
        <v>35829</v>
      </c>
      <c r="C2207">
        <v>10010198825</v>
      </c>
      <c r="D2207" t="s">
        <v>61</v>
      </c>
    </row>
    <row r="2208" spans="1:4" x14ac:dyDescent="0.45">
      <c r="A2208" t="s">
        <v>2606</v>
      </c>
      <c r="B2208" s="9">
        <v>32437</v>
      </c>
      <c r="C2208">
        <v>10006543137</v>
      </c>
      <c r="D2208" t="s">
        <v>254</v>
      </c>
    </row>
    <row r="2209" spans="1:4" x14ac:dyDescent="0.45">
      <c r="A2209" t="s">
        <v>512</v>
      </c>
      <c r="B2209" s="9">
        <v>37700</v>
      </c>
      <c r="C2209">
        <v>10036076809</v>
      </c>
      <c r="D2209" t="s">
        <v>118</v>
      </c>
    </row>
    <row r="2210" spans="1:4" x14ac:dyDescent="0.45">
      <c r="A2210" t="s">
        <v>516</v>
      </c>
      <c r="B2210" s="9">
        <v>37533</v>
      </c>
      <c r="C2210">
        <v>10055774374</v>
      </c>
      <c r="D2210" t="s">
        <v>172</v>
      </c>
    </row>
    <row r="2211" spans="1:4" x14ac:dyDescent="0.45">
      <c r="A2211" t="s">
        <v>2607</v>
      </c>
      <c r="B2211" s="9">
        <v>34587</v>
      </c>
      <c r="C2211">
        <v>10007829294</v>
      </c>
      <c r="D2211" t="s">
        <v>156</v>
      </c>
    </row>
    <row r="2212" spans="1:4" x14ac:dyDescent="0.45">
      <c r="A2212" t="s">
        <v>2608</v>
      </c>
      <c r="B2212" s="9">
        <v>35662</v>
      </c>
      <c r="C2212">
        <v>10009690583</v>
      </c>
      <c r="D2212" t="s">
        <v>44</v>
      </c>
    </row>
    <row r="2213" spans="1:4" x14ac:dyDescent="0.45">
      <c r="A2213" t="s">
        <v>2609</v>
      </c>
      <c r="B2213" s="9">
        <v>37179</v>
      </c>
      <c r="C2213">
        <v>10090769146</v>
      </c>
      <c r="D2213" t="s">
        <v>31</v>
      </c>
    </row>
    <row r="2214" spans="1:4" x14ac:dyDescent="0.45">
      <c r="A2214" t="s">
        <v>2610</v>
      </c>
      <c r="B2214" s="9">
        <v>36082</v>
      </c>
      <c r="C2214">
        <v>10077531777</v>
      </c>
      <c r="D2214" t="s">
        <v>15</v>
      </c>
    </row>
    <row r="2215" spans="1:4" x14ac:dyDescent="0.45">
      <c r="A2215" t="s">
        <v>2611</v>
      </c>
      <c r="B2215" s="9">
        <v>36448</v>
      </c>
      <c r="C2215">
        <v>10022025852</v>
      </c>
      <c r="D2215" t="s">
        <v>29</v>
      </c>
    </row>
    <row r="2216" spans="1:4" x14ac:dyDescent="0.45">
      <c r="A2216" t="s">
        <v>330</v>
      </c>
      <c r="B2216" s="9">
        <v>36294</v>
      </c>
      <c r="C2216">
        <v>10014629604</v>
      </c>
      <c r="D2216" t="s">
        <v>118</v>
      </c>
    </row>
    <row r="2217" spans="1:4" x14ac:dyDescent="0.45">
      <c r="A2217" t="s">
        <v>2612</v>
      </c>
      <c r="B2217" s="9">
        <v>36403</v>
      </c>
      <c r="C2217">
        <v>10096343616</v>
      </c>
      <c r="D2217" t="s">
        <v>156</v>
      </c>
    </row>
    <row r="2218" spans="1:4" x14ac:dyDescent="0.45">
      <c r="A2218" t="s">
        <v>2613</v>
      </c>
      <c r="B2218" s="9">
        <v>36908</v>
      </c>
      <c r="C2218">
        <v>10053795473</v>
      </c>
      <c r="D2218" t="s">
        <v>44</v>
      </c>
    </row>
    <row r="2219" spans="1:4" x14ac:dyDescent="0.45">
      <c r="A2219" t="s">
        <v>2614</v>
      </c>
      <c r="B2219" s="9">
        <v>37832</v>
      </c>
      <c r="C2219">
        <v>10081107845</v>
      </c>
      <c r="D2219" t="s">
        <v>27</v>
      </c>
    </row>
    <row r="2220" spans="1:4" x14ac:dyDescent="0.45">
      <c r="A2220" t="s">
        <v>2615</v>
      </c>
      <c r="B2220" s="9">
        <v>37524</v>
      </c>
      <c r="C2220">
        <v>10115022883</v>
      </c>
      <c r="D2220" t="s">
        <v>36</v>
      </c>
    </row>
    <row r="2221" spans="1:4" x14ac:dyDescent="0.45">
      <c r="A2221" t="s">
        <v>2616</v>
      </c>
      <c r="B2221" s="9">
        <v>36361</v>
      </c>
      <c r="C2221">
        <v>10113991653</v>
      </c>
      <c r="D2221" t="s">
        <v>238</v>
      </c>
    </row>
    <row r="2222" spans="1:4" x14ac:dyDescent="0.45">
      <c r="A2222" t="s">
        <v>2617</v>
      </c>
      <c r="B2222" s="9">
        <v>37637</v>
      </c>
      <c r="C2222">
        <v>10080636787</v>
      </c>
      <c r="D2222" t="s">
        <v>172</v>
      </c>
    </row>
    <row r="2223" spans="1:4" x14ac:dyDescent="0.45">
      <c r="A2223" t="s">
        <v>2618</v>
      </c>
      <c r="B2223" s="9">
        <v>36306</v>
      </c>
      <c r="C2223">
        <v>10016189482</v>
      </c>
      <c r="D2223" t="s">
        <v>156</v>
      </c>
    </row>
    <row r="2224" spans="1:4" x14ac:dyDescent="0.45">
      <c r="A2224" t="s">
        <v>2619</v>
      </c>
      <c r="B2224" s="9">
        <v>37138</v>
      </c>
      <c r="C2224">
        <v>10075296737</v>
      </c>
      <c r="D2224" t="s">
        <v>44</v>
      </c>
    </row>
    <row r="2225" spans="1:4" x14ac:dyDescent="0.45">
      <c r="A2225" t="s">
        <v>2620</v>
      </c>
      <c r="B2225" s="9">
        <v>35536</v>
      </c>
      <c r="C2225">
        <v>10009692001</v>
      </c>
      <c r="D2225" t="s">
        <v>118</v>
      </c>
    </row>
    <row r="2226" spans="1:4" x14ac:dyDescent="0.45">
      <c r="A2226" t="s">
        <v>518</v>
      </c>
      <c r="B2226" s="9">
        <v>36987</v>
      </c>
      <c r="C2226">
        <v>10054710711</v>
      </c>
      <c r="D2226" t="s">
        <v>172</v>
      </c>
    </row>
    <row r="2227" spans="1:4" x14ac:dyDescent="0.45">
      <c r="A2227" t="s">
        <v>2621</v>
      </c>
      <c r="B2227" s="9">
        <v>37580</v>
      </c>
      <c r="C2227">
        <v>10119264918</v>
      </c>
      <c r="D2227" t="s">
        <v>156</v>
      </c>
    </row>
    <row r="2228" spans="1:4" x14ac:dyDescent="0.45">
      <c r="A2228" t="s">
        <v>549</v>
      </c>
      <c r="B2228" s="9">
        <v>33826</v>
      </c>
      <c r="C2228">
        <v>10006655392</v>
      </c>
      <c r="D2228" t="s">
        <v>67</v>
      </c>
    </row>
    <row r="2229" spans="1:4" x14ac:dyDescent="0.45">
      <c r="A2229" t="s">
        <v>2622</v>
      </c>
      <c r="B2229" s="9">
        <v>31752</v>
      </c>
      <c r="C2229">
        <v>10112266467</v>
      </c>
      <c r="D2229" t="s">
        <v>36</v>
      </c>
    </row>
    <row r="2230" spans="1:4" x14ac:dyDescent="0.45">
      <c r="A2230" t="s">
        <v>2623</v>
      </c>
      <c r="B2230" s="9">
        <v>31708</v>
      </c>
      <c r="C2230">
        <v>10011057677</v>
      </c>
      <c r="D2230" t="s">
        <v>25</v>
      </c>
    </row>
    <row r="2231" spans="1:4" x14ac:dyDescent="0.45">
      <c r="A2231" t="s">
        <v>2624</v>
      </c>
      <c r="B2231" s="9">
        <v>37534</v>
      </c>
      <c r="C2231">
        <v>10119264716</v>
      </c>
      <c r="D2231" t="s">
        <v>156</v>
      </c>
    </row>
    <row r="2232" spans="1:4" x14ac:dyDescent="0.45">
      <c r="A2232" t="s">
        <v>2625</v>
      </c>
      <c r="B2232" s="9">
        <v>36512</v>
      </c>
      <c r="C2232">
        <v>10016005687</v>
      </c>
      <c r="D2232" t="s">
        <v>44</v>
      </c>
    </row>
    <row r="2233" spans="1:4" x14ac:dyDescent="0.45">
      <c r="A2233" t="s">
        <v>2626</v>
      </c>
      <c r="B2233" s="9">
        <v>37595</v>
      </c>
      <c r="C2233">
        <v>10085002696</v>
      </c>
      <c r="D2233" t="s">
        <v>36</v>
      </c>
    </row>
    <row r="2234" spans="1:4" x14ac:dyDescent="0.45">
      <c r="A2234" t="s">
        <v>2627</v>
      </c>
      <c r="B2234" s="9">
        <v>36753</v>
      </c>
      <c r="C2234">
        <v>10034955245</v>
      </c>
      <c r="D2234" t="s">
        <v>118</v>
      </c>
    </row>
    <row r="2235" spans="1:4" x14ac:dyDescent="0.45">
      <c r="A2235" t="s">
        <v>2628</v>
      </c>
      <c r="B2235" s="9">
        <v>37708</v>
      </c>
      <c r="C2235">
        <v>10061145144</v>
      </c>
      <c r="D2235" t="s">
        <v>172</v>
      </c>
    </row>
    <row r="2236" spans="1:4" x14ac:dyDescent="0.45">
      <c r="A2236" t="s">
        <v>2629</v>
      </c>
      <c r="B2236" s="9">
        <v>36768</v>
      </c>
      <c r="C2236">
        <v>10023852179</v>
      </c>
      <c r="D2236" t="s">
        <v>25</v>
      </c>
    </row>
    <row r="2237" spans="1:4" x14ac:dyDescent="0.45">
      <c r="A2237" t="s">
        <v>2630</v>
      </c>
      <c r="B2237" s="9">
        <v>37980</v>
      </c>
      <c r="C2237">
        <v>10039727140</v>
      </c>
      <c r="D2237" t="s">
        <v>61</v>
      </c>
    </row>
    <row r="2238" spans="1:4" x14ac:dyDescent="0.45">
      <c r="A2238" t="s">
        <v>515</v>
      </c>
      <c r="B2238" s="9">
        <v>37678</v>
      </c>
      <c r="C2238">
        <v>10049916685</v>
      </c>
      <c r="D2238" t="s">
        <v>118</v>
      </c>
    </row>
    <row r="2239" spans="1:4" x14ac:dyDescent="0.45">
      <c r="A2239" t="s">
        <v>2631</v>
      </c>
      <c r="B2239" s="9">
        <v>36694</v>
      </c>
      <c r="C2239">
        <v>10112268790</v>
      </c>
      <c r="D2239" t="s">
        <v>36</v>
      </c>
    </row>
    <row r="2240" spans="1:4" x14ac:dyDescent="0.45">
      <c r="A2240" t="s">
        <v>2632</v>
      </c>
      <c r="B2240" s="9">
        <v>34274</v>
      </c>
      <c r="C2240">
        <v>10131372942</v>
      </c>
      <c r="D2240" t="s">
        <v>67</v>
      </c>
    </row>
    <row r="2241" spans="1:4" x14ac:dyDescent="0.45">
      <c r="A2241" t="s">
        <v>2633</v>
      </c>
      <c r="B2241" s="9">
        <v>35182</v>
      </c>
      <c r="C2241">
        <v>10064705044</v>
      </c>
      <c r="D2241" t="s">
        <v>118</v>
      </c>
    </row>
    <row r="2242" spans="1:4" x14ac:dyDescent="0.45">
      <c r="A2242" t="s">
        <v>2634</v>
      </c>
      <c r="B2242" s="9">
        <v>37378</v>
      </c>
      <c r="C2242">
        <v>10082240018</v>
      </c>
      <c r="D2242" t="s">
        <v>27</v>
      </c>
    </row>
    <row r="2243" spans="1:4" x14ac:dyDescent="0.45">
      <c r="A2243" t="s">
        <v>2635</v>
      </c>
      <c r="B2243" s="9">
        <v>34825</v>
      </c>
      <c r="C2243">
        <v>10081561119</v>
      </c>
      <c r="D2243" t="s">
        <v>17</v>
      </c>
    </row>
    <row r="2244" spans="1:4" x14ac:dyDescent="0.45">
      <c r="A2244" t="s">
        <v>2636</v>
      </c>
      <c r="B2244" s="9">
        <v>31614</v>
      </c>
      <c r="C2244">
        <v>10128736158</v>
      </c>
      <c r="D2244" t="s">
        <v>67</v>
      </c>
    </row>
    <row r="2245" spans="1:4" x14ac:dyDescent="0.45">
      <c r="A2245" t="s">
        <v>2637</v>
      </c>
      <c r="B2245" s="9">
        <v>36912</v>
      </c>
      <c r="C2245">
        <v>10036015070</v>
      </c>
      <c r="D2245" t="s">
        <v>118</v>
      </c>
    </row>
    <row r="2246" spans="1:4" x14ac:dyDescent="0.45">
      <c r="A2246" t="s">
        <v>2638</v>
      </c>
      <c r="B2246" s="9">
        <v>38136</v>
      </c>
      <c r="C2246">
        <v>10063930155</v>
      </c>
      <c r="D2246" t="s">
        <v>67</v>
      </c>
    </row>
    <row r="2247" spans="1:4" x14ac:dyDescent="0.45">
      <c r="A2247" t="s">
        <v>2639</v>
      </c>
      <c r="B2247" s="9">
        <v>37629</v>
      </c>
      <c r="C2247">
        <v>10086076164</v>
      </c>
      <c r="D2247" t="s">
        <v>21</v>
      </c>
    </row>
    <row r="2248" spans="1:4" x14ac:dyDescent="0.45">
      <c r="A2248" t="s">
        <v>2640</v>
      </c>
      <c r="B2248" s="9">
        <v>37881</v>
      </c>
      <c r="C2248">
        <v>10076751737</v>
      </c>
      <c r="D2248" t="s">
        <v>61</v>
      </c>
    </row>
    <row r="2249" spans="1:4" x14ac:dyDescent="0.45">
      <c r="A2249" t="s">
        <v>514</v>
      </c>
      <c r="B2249" s="9">
        <v>37941</v>
      </c>
      <c r="C2249">
        <v>10054263400</v>
      </c>
      <c r="D2249" t="s">
        <v>118</v>
      </c>
    </row>
    <row r="2250" spans="1:4" x14ac:dyDescent="0.45">
      <c r="A2250" t="s">
        <v>2641</v>
      </c>
      <c r="B2250" s="9">
        <v>38071</v>
      </c>
      <c r="C2250">
        <v>10113469267</v>
      </c>
      <c r="D2250" t="s">
        <v>21</v>
      </c>
    </row>
    <row r="2251" spans="1:4" x14ac:dyDescent="0.45">
      <c r="A2251" t="s">
        <v>2642</v>
      </c>
      <c r="B2251" s="9">
        <v>37057</v>
      </c>
      <c r="C2251">
        <v>10036017494</v>
      </c>
      <c r="D2251" t="s">
        <v>118</v>
      </c>
    </row>
    <row r="2252" spans="1:4" x14ac:dyDescent="0.45">
      <c r="A2252" t="s">
        <v>2643</v>
      </c>
      <c r="B2252" s="9">
        <v>36544</v>
      </c>
      <c r="C2252">
        <v>10093888708</v>
      </c>
      <c r="D2252" t="s">
        <v>118</v>
      </c>
    </row>
    <row r="2253" spans="1:4" x14ac:dyDescent="0.45">
      <c r="A2253" t="s">
        <v>2644</v>
      </c>
      <c r="B2253" s="9">
        <v>37953</v>
      </c>
      <c r="C2253">
        <v>10084417363</v>
      </c>
      <c r="D2253" t="s">
        <v>238</v>
      </c>
    </row>
    <row r="2254" spans="1:4" x14ac:dyDescent="0.45">
      <c r="A2254" t="s">
        <v>2645</v>
      </c>
      <c r="B2254" s="9">
        <v>36101</v>
      </c>
      <c r="C2254">
        <v>10009838814</v>
      </c>
      <c r="D2254" t="s">
        <v>118</v>
      </c>
    </row>
    <row r="2255" spans="1:4" x14ac:dyDescent="0.45">
      <c r="A2255" t="s">
        <v>2646</v>
      </c>
      <c r="B2255" s="9">
        <v>36683</v>
      </c>
      <c r="C2255">
        <v>10034962521</v>
      </c>
      <c r="D2255" t="s">
        <v>118</v>
      </c>
    </row>
    <row r="2256" spans="1:4" x14ac:dyDescent="0.45">
      <c r="A2256" t="s">
        <v>2647</v>
      </c>
      <c r="B2256" s="9">
        <v>37225</v>
      </c>
      <c r="C2256">
        <v>10064963914</v>
      </c>
      <c r="D2256" t="s">
        <v>51</v>
      </c>
    </row>
    <row r="2257" spans="1:4" x14ac:dyDescent="0.45">
      <c r="A2257" t="s">
        <v>2648</v>
      </c>
      <c r="B2257" s="9">
        <v>33550</v>
      </c>
      <c r="C2257">
        <v>10006893246</v>
      </c>
      <c r="D2257" t="s">
        <v>44</v>
      </c>
    </row>
    <row r="2258" spans="1:4" x14ac:dyDescent="0.45">
      <c r="A2258" t="s">
        <v>2649</v>
      </c>
      <c r="B2258" s="9">
        <v>36960</v>
      </c>
      <c r="C2258">
        <v>10052927931</v>
      </c>
      <c r="D2258" t="s">
        <v>44</v>
      </c>
    </row>
    <row r="2259" spans="1:4" x14ac:dyDescent="0.45">
      <c r="A2259" t="s">
        <v>2650</v>
      </c>
      <c r="B2259" s="9">
        <v>36511</v>
      </c>
      <c r="C2259">
        <v>10058982448</v>
      </c>
      <c r="D2259" t="s">
        <v>44</v>
      </c>
    </row>
    <row r="2260" spans="1:4" x14ac:dyDescent="0.45">
      <c r="A2260" t="s">
        <v>304</v>
      </c>
      <c r="B2260" s="9">
        <v>35404</v>
      </c>
      <c r="C2260">
        <v>10009115758</v>
      </c>
      <c r="D2260" t="s">
        <v>29</v>
      </c>
    </row>
    <row r="2261" spans="1:4" x14ac:dyDescent="0.45">
      <c r="A2261" t="s">
        <v>2651</v>
      </c>
      <c r="B2261" s="9">
        <v>34067</v>
      </c>
      <c r="C2261">
        <v>10087531063</v>
      </c>
      <c r="D2261" t="s">
        <v>91</v>
      </c>
    </row>
    <row r="2262" spans="1:4" x14ac:dyDescent="0.45">
      <c r="A2262" t="s">
        <v>830</v>
      </c>
      <c r="B2262" s="9">
        <v>32277</v>
      </c>
      <c r="C2262">
        <v>10006185550</v>
      </c>
      <c r="D2262" t="s">
        <v>21</v>
      </c>
    </row>
    <row r="2263" spans="1:4" x14ac:dyDescent="0.45">
      <c r="A2263" t="s">
        <v>2652</v>
      </c>
      <c r="B2263" s="9">
        <v>36369</v>
      </c>
      <c r="C2263">
        <v>10014629705</v>
      </c>
      <c r="D2263" t="s">
        <v>118</v>
      </c>
    </row>
    <row r="2264" spans="1:4" x14ac:dyDescent="0.45">
      <c r="A2264" t="s">
        <v>978</v>
      </c>
      <c r="B2264" s="9">
        <v>38125</v>
      </c>
      <c r="C2264">
        <v>10047310318</v>
      </c>
      <c r="D2264" t="s">
        <v>49</v>
      </c>
    </row>
    <row r="2265" spans="1:4" x14ac:dyDescent="0.45">
      <c r="A2265" t="s">
        <v>2654</v>
      </c>
      <c r="B2265" s="9">
        <v>36712</v>
      </c>
      <c r="C2265">
        <v>10060624576</v>
      </c>
      <c r="D2265" t="s">
        <v>3754</v>
      </c>
    </row>
    <row r="2266" spans="1:4" x14ac:dyDescent="0.45">
      <c r="A2266" t="s">
        <v>2655</v>
      </c>
      <c r="B2266" s="9">
        <v>36532</v>
      </c>
      <c r="C2266">
        <v>10035349814</v>
      </c>
      <c r="D2266" t="s">
        <v>21</v>
      </c>
    </row>
    <row r="2267" spans="1:4" x14ac:dyDescent="0.45">
      <c r="A2267" t="s">
        <v>345</v>
      </c>
      <c r="B2267" s="9">
        <v>34058</v>
      </c>
      <c r="C2267">
        <v>10007278822</v>
      </c>
      <c r="D2267" t="s">
        <v>53</v>
      </c>
    </row>
    <row r="2268" spans="1:4" x14ac:dyDescent="0.45">
      <c r="A2268" t="s">
        <v>2656</v>
      </c>
      <c r="B2268" s="9">
        <v>36557</v>
      </c>
      <c r="C2268">
        <v>10015335983</v>
      </c>
      <c r="D2268" t="s">
        <v>31</v>
      </c>
    </row>
    <row r="2269" spans="1:4" x14ac:dyDescent="0.45">
      <c r="A2269" t="s">
        <v>2657</v>
      </c>
      <c r="B2269" s="9">
        <v>29653</v>
      </c>
      <c r="C2269">
        <v>10003139043</v>
      </c>
      <c r="D2269" t="s">
        <v>27</v>
      </c>
    </row>
    <row r="2270" spans="1:4" x14ac:dyDescent="0.45">
      <c r="A2270" t="s">
        <v>2658</v>
      </c>
      <c r="B2270" s="9">
        <v>35885</v>
      </c>
      <c r="C2270">
        <v>10010830133</v>
      </c>
      <c r="D2270" t="s">
        <v>21</v>
      </c>
    </row>
    <row r="2271" spans="1:4" x14ac:dyDescent="0.45">
      <c r="A2271" t="s">
        <v>2659</v>
      </c>
      <c r="B2271" s="9">
        <v>37197</v>
      </c>
      <c r="C2271">
        <v>10081576879</v>
      </c>
      <c r="D2271" t="s">
        <v>21</v>
      </c>
    </row>
    <row r="2272" spans="1:4" x14ac:dyDescent="0.45">
      <c r="A2272" t="s">
        <v>2660</v>
      </c>
      <c r="B2272" s="9">
        <v>35363</v>
      </c>
      <c r="C2272">
        <v>10088752455</v>
      </c>
      <c r="D2272" t="s">
        <v>31</v>
      </c>
    </row>
    <row r="2273" spans="1:4" x14ac:dyDescent="0.45">
      <c r="A2273" t="s">
        <v>2661</v>
      </c>
      <c r="B2273" s="9">
        <v>37373</v>
      </c>
      <c r="C2273">
        <v>10072906493</v>
      </c>
      <c r="D2273" t="s">
        <v>17</v>
      </c>
    </row>
    <row r="2274" spans="1:4" x14ac:dyDescent="0.45">
      <c r="A2274" t="s">
        <v>2584</v>
      </c>
      <c r="B2274" s="9">
        <v>36952</v>
      </c>
      <c r="C2274">
        <v>10062755243</v>
      </c>
      <c r="D2274" t="s">
        <v>21</v>
      </c>
    </row>
    <row r="2275" spans="1:4" x14ac:dyDescent="0.45">
      <c r="A2275" t="s">
        <v>2662</v>
      </c>
      <c r="B2275" s="9">
        <v>37097</v>
      </c>
      <c r="C2275">
        <v>10064641487</v>
      </c>
      <c r="D2275" t="s">
        <v>3745</v>
      </c>
    </row>
    <row r="2276" spans="1:4" x14ac:dyDescent="0.45">
      <c r="A2276" t="s">
        <v>469</v>
      </c>
      <c r="B2276" s="9">
        <v>36266</v>
      </c>
      <c r="C2276">
        <v>10051439282</v>
      </c>
      <c r="D2276" t="s">
        <v>47</v>
      </c>
    </row>
    <row r="2277" spans="1:4" x14ac:dyDescent="0.45">
      <c r="A2277" t="s">
        <v>2663</v>
      </c>
      <c r="B2277" s="9">
        <v>37404</v>
      </c>
      <c r="C2277">
        <v>10097622905</v>
      </c>
      <c r="D2277" t="s">
        <v>3745</v>
      </c>
    </row>
    <row r="2278" spans="1:4" x14ac:dyDescent="0.45">
      <c r="A2278" t="s">
        <v>2664</v>
      </c>
      <c r="B2278" s="9">
        <v>37046</v>
      </c>
      <c r="C2278">
        <v>10062680168</v>
      </c>
      <c r="D2278" t="s">
        <v>142</v>
      </c>
    </row>
    <row r="2279" spans="1:4" x14ac:dyDescent="0.45">
      <c r="A2279" t="s">
        <v>2665</v>
      </c>
      <c r="B2279" s="9">
        <v>37139</v>
      </c>
      <c r="C2279">
        <v>10051579126</v>
      </c>
      <c r="D2279" t="s">
        <v>15</v>
      </c>
    </row>
    <row r="2280" spans="1:4" x14ac:dyDescent="0.45">
      <c r="A2280" t="s">
        <v>2666</v>
      </c>
      <c r="B2280" s="9">
        <v>36876</v>
      </c>
      <c r="C2280">
        <v>10015328913</v>
      </c>
      <c r="D2280" t="s">
        <v>172</v>
      </c>
    </row>
    <row r="2281" spans="1:4" x14ac:dyDescent="0.45">
      <c r="A2281" t="s">
        <v>2217</v>
      </c>
      <c r="B2281" s="9">
        <v>34009</v>
      </c>
      <c r="C2281">
        <v>10109554309</v>
      </c>
      <c r="D2281" t="s">
        <v>3745</v>
      </c>
    </row>
    <row r="2282" spans="1:4" x14ac:dyDescent="0.45">
      <c r="A2282" t="s">
        <v>2667</v>
      </c>
      <c r="B2282" s="9">
        <v>33607</v>
      </c>
      <c r="C2282">
        <v>10095213564</v>
      </c>
      <c r="D2282" t="s">
        <v>56</v>
      </c>
    </row>
    <row r="2283" spans="1:4" x14ac:dyDescent="0.45">
      <c r="A2283" t="s">
        <v>313</v>
      </c>
      <c r="B2283" s="9">
        <v>33976</v>
      </c>
      <c r="C2283">
        <v>10009020677</v>
      </c>
      <c r="D2283" t="s">
        <v>40</v>
      </c>
    </row>
    <row r="2284" spans="1:4" x14ac:dyDescent="0.45">
      <c r="A2284" t="s">
        <v>2668</v>
      </c>
      <c r="B2284" s="9">
        <v>35110</v>
      </c>
      <c r="C2284">
        <v>10008623886</v>
      </c>
      <c r="D2284" t="s">
        <v>243</v>
      </c>
    </row>
    <row r="2285" spans="1:4" x14ac:dyDescent="0.45">
      <c r="A2285" t="s">
        <v>2669</v>
      </c>
      <c r="B2285" s="9">
        <v>36409</v>
      </c>
      <c r="C2285">
        <v>10015559386</v>
      </c>
      <c r="D2285" t="s">
        <v>47</v>
      </c>
    </row>
    <row r="2286" spans="1:4" x14ac:dyDescent="0.45">
      <c r="A2286" t="s">
        <v>2670</v>
      </c>
      <c r="B2286" s="9">
        <v>35035</v>
      </c>
      <c r="C2286">
        <v>10091280418</v>
      </c>
      <c r="D2286" t="s">
        <v>21</v>
      </c>
    </row>
    <row r="2287" spans="1:4" x14ac:dyDescent="0.45">
      <c r="A2287" t="s">
        <v>2671</v>
      </c>
      <c r="B2287" s="9">
        <v>37568</v>
      </c>
      <c r="C2287">
        <v>10069238883</v>
      </c>
      <c r="D2287" t="s">
        <v>17</v>
      </c>
    </row>
    <row r="2288" spans="1:4" x14ac:dyDescent="0.45">
      <c r="A2288" t="s">
        <v>2672</v>
      </c>
      <c r="B2288" s="9">
        <v>37552</v>
      </c>
      <c r="C2288">
        <v>10087481048</v>
      </c>
      <c r="D2288" t="s">
        <v>278</v>
      </c>
    </row>
    <row r="2289" spans="1:4" x14ac:dyDescent="0.45">
      <c r="A2289" t="s">
        <v>2673</v>
      </c>
      <c r="B2289" s="9">
        <v>37284</v>
      </c>
      <c r="C2289">
        <v>10036018306</v>
      </c>
      <c r="D2289" t="s">
        <v>118</v>
      </c>
    </row>
    <row r="2290" spans="1:4" x14ac:dyDescent="0.45">
      <c r="A2290" t="s">
        <v>316</v>
      </c>
      <c r="B2290" s="9">
        <v>36886</v>
      </c>
      <c r="C2290">
        <v>10015339118</v>
      </c>
      <c r="D2290" t="s">
        <v>53</v>
      </c>
    </row>
    <row r="2291" spans="1:4" x14ac:dyDescent="0.45">
      <c r="A2291" t="s">
        <v>2674</v>
      </c>
      <c r="B2291" s="9">
        <v>32550</v>
      </c>
      <c r="C2291">
        <v>10005942444</v>
      </c>
      <c r="D2291" t="s">
        <v>278</v>
      </c>
    </row>
    <row r="2292" spans="1:4" x14ac:dyDescent="0.45">
      <c r="A2292" t="s">
        <v>2675</v>
      </c>
      <c r="B2292" s="9">
        <v>37117</v>
      </c>
      <c r="C2292">
        <v>10072342075</v>
      </c>
      <c r="D2292" t="s">
        <v>36</v>
      </c>
    </row>
    <row r="2293" spans="1:4" x14ac:dyDescent="0.45">
      <c r="A2293" t="s">
        <v>2676</v>
      </c>
      <c r="B2293" s="9">
        <v>36253</v>
      </c>
      <c r="C2293">
        <v>10015780668</v>
      </c>
      <c r="D2293" t="s">
        <v>29</v>
      </c>
    </row>
    <row r="2294" spans="1:4" x14ac:dyDescent="0.45">
      <c r="A2294" t="s">
        <v>563</v>
      </c>
      <c r="B2294" s="9">
        <v>36846</v>
      </c>
      <c r="C2294">
        <v>10015267578</v>
      </c>
      <c r="D2294" t="s">
        <v>118</v>
      </c>
    </row>
    <row r="2295" spans="1:4" x14ac:dyDescent="0.45">
      <c r="A2295" t="s">
        <v>2677</v>
      </c>
      <c r="B2295" s="9">
        <v>34439</v>
      </c>
      <c r="C2295">
        <v>10008635610</v>
      </c>
      <c r="D2295" t="s">
        <v>53</v>
      </c>
    </row>
    <row r="2296" spans="1:4" x14ac:dyDescent="0.45">
      <c r="A2296" t="s">
        <v>2678</v>
      </c>
      <c r="B2296" s="9">
        <v>37306</v>
      </c>
      <c r="C2296">
        <v>10092576881</v>
      </c>
      <c r="D2296" t="s">
        <v>142</v>
      </c>
    </row>
    <row r="2297" spans="1:4" x14ac:dyDescent="0.45">
      <c r="A2297" t="s">
        <v>2679</v>
      </c>
      <c r="B2297" s="9">
        <v>37518</v>
      </c>
      <c r="C2297">
        <v>10041679163</v>
      </c>
      <c r="D2297" t="s">
        <v>61</v>
      </c>
    </row>
    <row r="2298" spans="1:4" x14ac:dyDescent="0.45">
      <c r="A2298" t="s">
        <v>2680</v>
      </c>
      <c r="B2298" s="9">
        <v>33546</v>
      </c>
      <c r="C2298">
        <v>10072487777</v>
      </c>
      <c r="D2298" t="s">
        <v>36</v>
      </c>
    </row>
    <row r="2299" spans="1:4" x14ac:dyDescent="0.45">
      <c r="A2299" t="s">
        <v>547</v>
      </c>
      <c r="B2299" s="9">
        <v>33376</v>
      </c>
      <c r="C2299">
        <v>10006552130</v>
      </c>
      <c r="D2299" t="s">
        <v>40</v>
      </c>
    </row>
    <row r="2300" spans="1:4" x14ac:dyDescent="0.45">
      <c r="A2300" t="s">
        <v>2681</v>
      </c>
      <c r="B2300" s="9">
        <v>37496</v>
      </c>
      <c r="C2300">
        <v>10080149060</v>
      </c>
      <c r="D2300" t="s">
        <v>21</v>
      </c>
    </row>
    <row r="2301" spans="1:4" x14ac:dyDescent="0.45">
      <c r="A2301" t="s">
        <v>2682</v>
      </c>
      <c r="B2301" s="9">
        <v>37366</v>
      </c>
      <c r="C2301">
        <v>10039894060</v>
      </c>
      <c r="D2301" t="s">
        <v>61</v>
      </c>
    </row>
    <row r="2302" spans="1:4" x14ac:dyDescent="0.45">
      <c r="A2302" t="s">
        <v>2683</v>
      </c>
      <c r="B2302" s="9">
        <v>37476</v>
      </c>
      <c r="C2302">
        <v>10096162548</v>
      </c>
      <c r="D2302" t="s">
        <v>67</v>
      </c>
    </row>
    <row r="2303" spans="1:4" x14ac:dyDescent="0.45">
      <c r="A2303" t="s">
        <v>2684</v>
      </c>
      <c r="B2303" s="9">
        <v>37120</v>
      </c>
      <c r="C2303">
        <v>10062736752</v>
      </c>
      <c r="D2303" t="s">
        <v>278</v>
      </c>
    </row>
    <row r="2304" spans="1:4" x14ac:dyDescent="0.45">
      <c r="A2304" t="s">
        <v>2685</v>
      </c>
      <c r="B2304" s="9">
        <v>33455</v>
      </c>
      <c r="C2304">
        <v>10035434787</v>
      </c>
      <c r="D2304" t="s">
        <v>21</v>
      </c>
    </row>
    <row r="2305" spans="1:4" x14ac:dyDescent="0.45">
      <c r="A2305" t="s">
        <v>2686</v>
      </c>
      <c r="B2305" s="9">
        <v>36775</v>
      </c>
      <c r="C2305">
        <v>10089961723</v>
      </c>
      <c r="D2305" t="s">
        <v>21</v>
      </c>
    </row>
    <row r="2306" spans="1:4" x14ac:dyDescent="0.45">
      <c r="A2306" t="s">
        <v>829</v>
      </c>
      <c r="B2306" s="9">
        <v>33749</v>
      </c>
      <c r="C2306">
        <v>10006881122</v>
      </c>
      <c r="D2306" t="s">
        <v>53</v>
      </c>
    </row>
    <row r="2307" spans="1:4" x14ac:dyDescent="0.45">
      <c r="A2307" t="s">
        <v>2687</v>
      </c>
      <c r="B2307" s="9">
        <v>30748</v>
      </c>
      <c r="C2307">
        <v>10097019986</v>
      </c>
      <c r="D2307" t="s">
        <v>56</v>
      </c>
    </row>
    <row r="2308" spans="1:4" x14ac:dyDescent="0.45">
      <c r="A2308" t="s">
        <v>2688</v>
      </c>
      <c r="B2308" s="9">
        <v>32428</v>
      </c>
      <c r="C2308">
        <v>10013295347</v>
      </c>
      <c r="D2308" t="s">
        <v>36</v>
      </c>
    </row>
    <row r="2309" spans="1:4" x14ac:dyDescent="0.45">
      <c r="A2309" t="s">
        <v>2689</v>
      </c>
      <c r="B2309" s="9">
        <v>37589</v>
      </c>
      <c r="C2309">
        <v>10062452624</v>
      </c>
      <c r="D2309" t="s">
        <v>21</v>
      </c>
    </row>
    <row r="2310" spans="1:4" x14ac:dyDescent="0.45">
      <c r="A2310" t="s">
        <v>2690</v>
      </c>
      <c r="B2310" s="9">
        <v>36795</v>
      </c>
      <c r="C2310">
        <v>10021266828</v>
      </c>
      <c r="D2310" t="s">
        <v>40</v>
      </c>
    </row>
    <row r="2311" spans="1:4" x14ac:dyDescent="0.45">
      <c r="A2311" t="s">
        <v>2691</v>
      </c>
      <c r="B2311" s="9">
        <v>37011</v>
      </c>
      <c r="C2311">
        <v>10089222301</v>
      </c>
      <c r="D2311" t="s">
        <v>31</v>
      </c>
    </row>
    <row r="2312" spans="1:4" x14ac:dyDescent="0.45">
      <c r="A2312" t="s">
        <v>482</v>
      </c>
      <c r="B2312" s="9">
        <v>37856</v>
      </c>
      <c r="C2312">
        <v>10084206488</v>
      </c>
      <c r="D2312" t="s">
        <v>21</v>
      </c>
    </row>
    <row r="2313" spans="1:4" x14ac:dyDescent="0.45">
      <c r="A2313" t="s">
        <v>2692</v>
      </c>
      <c r="B2313" s="9">
        <v>36929</v>
      </c>
      <c r="C2313">
        <v>10034843188</v>
      </c>
      <c r="D2313" t="s">
        <v>31</v>
      </c>
    </row>
    <row r="2314" spans="1:4" x14ac:dyDescent="0.45">
      <c r="A2314" t="s">
        <v>2693</v>
      </c>
      <c r="B2314" s="9">
        <v>37325</v>
      </c>
      <c r="C2314">
        <v>10036042251</v>
      </c>
      <c r="D2314" t="s">
        <v>118</v>
      </c>
    </row>
    <row r="2315" spans="1:4" x14ac:dyDescent="0.45">
      <c r="A2315" t="s">
        <v>2694</v>
      </c>
      <c r="B2315" s="9">
        <v>37470</v>
      </c>
      <c r="C2315">
        <v>10028752295</v>
      </c>
      <c r="D2315" t="s">
        <v>53</v>
      </c>
    </row>
    <row r="2316" spans="1:4" x14ac:dyDescent="0.45">
      <c r="A2316" t="s">
        <v>2695</v>
      </c>
      <c r="B2316" s="9">
        <v>37817</v>
      </c>
      <c r="C2316">
        <v>10070266679</v>
      </c>
      <c r="D2316" t="s">
        <v>17</v>
      </c>
    </row>
    <row r="2317" spans="1:4" x14ac:dyDescent="0.45">
      <c r="A2317" t="s">
        <v>2696</v>
      </c>
      <c r="B2317" s="9">
        <v>36516</v>
      </c>
      <c r="C2317">
        <v>10023469132</v>
      </c>
      <c r="D2317" t="s">
        <v>17</v>
      </c>
    </row>
    <row r="2318" spans="1:4" x14ac:dyDescent="0.45">
      <c r="A2318" t="s">
        <v>2697</v>
      </c>
      <c r="B2318" s="9">
        <v>37877</v>
      </c>
      <c r="C2318">
        <v>10070411371</v>
      </c>
      <c r="D2318" t="s">
        <v>17</v>
      </c>
    </row>
    <row r="2319" spans="1:4" x14ac:dyDescent="0.45">
      <c r="A2319" t="s">
        <v>2698</v>
      </c>
      <c r="B2319" s="9">
        <v>37600</v>
      </c>
      <c r="C2319">
        <v>10030264788</v>
      </c>
      <c r="D2319" t="s">
        <v>53</v>
      </c>
    </row>
    <row r="2320" spans="1:4" x14ac:dyDescent="0.45">
      <c r="A2320" t="s">
        <v>2699</v>
      </c>
      <c r="B2320" s="9">
        <v>37421</v>
      </c>
      <c r="C2320">
        <v>10036081455</v>
      </c>
      <c r="D2320" t="s">
        <v>118</v>
      </c>
    </row>
    <row r="2321" spans="1:4" x14ac:dyDescent="0.45">
      <c r="A2321" t="s">
        <v>2700</v>
      </c>
      <c r="B2321" s="9">
        <v>35546</v>
      </c>
      <c r="C2321">
        <v>10009044828</v>
      </c>
      <c r="D2321" t="s">
        <v>118</v>
      </c>
    </row>
    <row r="2322" spans="1:4" x14ac:dyDescent="0.45">
      <c r="A2322" t="s">
        <v>2701</v>
      </c>
      <c r="B2322" s="9">
        <v>33513</v>
      </c>
      <c r="C2322">
        <v>10005791183</v>
      </c>
      <c r="D2322" t="s">
        <v>118</v>
      </c>
    </row>
    <row r="2323" spans="1:4" x14ac:dyDescent="0.45">
      <c r="A2323" t="s">
        <v>2702</v>
      </c>
      <c r="B2323" s="9">
        <v>35162</v>
      </c>
      <c r="C2323">
        <v>10099472470</v>
      </c>
      <c r="D2323" t="s">
        <v>17</v>
      </c>
    </row>
    <row r="2324" spans="1:4" x14ac:dyDescent="0.45">
      <c r="A2324" t="s">
        <v>2703</v>
      </c>
      <c r="B2324" s="9">
        <v>35967</v>
      </c>
      <c r="C2324">
        <v>10014860481</v>
      </c>
      <c r="D2324" t="s">
        <v>3774</v>
      </c>
    </row>
    <row r="2325" spans="1:4" x14ac:dyDescent="0.45">
      <c r="A2325" t="s">
        <v>2704</v>
      </c>
      <c r="B2325" s="9">
        <v>37177</v>
      </c>
      <c r="C2325">
        <v>10035362241</v>
      </c>
      <c r="D2325" t="s">
        <v>21</v>
      </c>
    </row>
    <row r="2326" spans="1:4" x14ac:dyDescent="0.45">
      <c r="A2326" t="s">
        <v>2705</v>
      </c>
      <c r="B2326" s="9">
        <v>35395</v>
      </c>
      <c r="C2326">
        <v>10015151481</v>
      </c>
      <c r="D2326" t="s">
        <v>118</v>
      </c>
    </row>
    <row r="2327" spans="1:4" x14ac:dyDescent="0.45">
      <c r="A2327" t="s">
        <v>2706</v>
      </c>
      <c r="B2327" s="9">
        <v>36766</v>
      </c>
      <c r="C2327">
        <v>10034971211</v>
      </c>
      <c r="D2327" t="s">
        <v>118</v>
      </c>
    </row>
    <row r="2328" spans="1:4" x14ac:dyDescent="0.45">
      <c r="A2328" t="s">
        <v>513</v>
      </c>
      <c r="B2328" s="9">
        <v>37128</v>
      </c>
      <c r="C2328">
        <v>10036017393</v>
      </c>
      <c r="D2328" t="s">
        <v>118</v>
      </c>
    </row>
    <row r="2329" spans="1:4" x14ac:dyDescent="0.45">
      <c r="A2329" t="s">
        <v>2707</v>
      </c>
      <c r="B2329" s="9">
        <v>37509</v>
      </c>
      <c r="C2329">
        <v>10036043261</v>
      </c>
      <c r="D2329" t="s">
        <v>118</v>
      </c>
    </row>
    <row r="2330" spans="1:4" x14ac:dyDescent="0.45">
      <c r="A2330" t="s">
        <v>2708</v>
      </c>
      <c r="B2330" s="9">
        <v>37058</v>
      </c>
      <c r="C2330">
        <v>10036055587</v>
      </c>
      <c r="D2330" t="s">
        <v>118</v>
      </c>
    </row>
    <row r="2331" spans="1:4" x14ac:dyDescent="0.45">
      <c r="A2331" t="s">
        <v>2709</v>
      </c>
      <c r="B2331" s="9">
        <v>37334</v>
      </c>
      <c r="C2331">
        <v>10087479937</v>
      </c>
      <c r="D2331" t="s">
        <v>278</v>
      </c>
    </row>
    <row r="2332" spans="1:4" x14ac:dyDescent="0.45">
      <c r="A2332" t="s">
        <v>299</v>
      </c>
      <c r="B2332" s="9">
        <v>33847</v>
      </c>
      <c r="C2332">
        <v>10062018851</v>
      </c>
      <c r="D2332" t="s">
        <v>38</v>
      </c>
    </row>
    <row r="2333" spans="1:4" x14ac:dyDescent="0.45">
      <c r="A2333" t="s">
        <v>322</v>
      </c>
      <c r="B2333" s="9">
        <v>32162</v>
      </c>
      <c r="C2333">
        <v>10004616271</v>
      </c>
      <c r="D2333" t="s">
        <v>29</v>
      </c>
    </row>
    <row r="2334" spans="1:4" x14ac:dyDescent="0.45">
      <c r="A2334" t="s">
        <v>318</v>
      </c>
      <c r="B2334" s="9">
        <v>31113</v>
      </c>
      <c r="C2334">
        <v>10003100849</v>
      </c>
      <c r="D2334" t="s">
        <v>118</v>
      </c>
    </row>
    <row r="2335" spans="1:4" x14ac:dyDescent="0.45">
      <c r="A2335" t="s">
        <v>596</v>
      </c>
      <c r="B2335" s="9">
        <v>36107</v>
      </c>
      <c r="C2335">
        <v>10011138311</v>
      </c>
      <c r="D2335" t="s">
        <v>36</v>
      </c>
    </row>
    <row r="2336" spans="1:4" x14ac:dyDescent="0.45">
      <c r="A2336" t="s">
        <v>346</v>
      </c>
      <c r="B2336" s="9">
        <v>33969</v>
      </c>
      <c r="C2336">
        <v>10006274668</v>
      </c>
      <c r="D2336" t="s">
        <v>36</v>
      </c>
    </row>
    <row r="2337" spans="1:4" x14ac:dyDescent="0.45">
      <c r="A2337" t="s">
        <v>2710</v>
      </c>
      <c r="B2337" s="9">
        <v>36295</v>
      </c>
      <c r="C2337">
        <v>10016189583</v>
      </c>
      <c r="D2337" t="s">
        <v>89</v>
      </c>
    </row>
    <row r="2338" spans="1:4" x14ac:dyDescent="0.45">
      <c r="A2338" t="s">
        <v>561</v>
      </c>
      <c r="B2338" s="9">
        <v>35379</v>
      </c>
      <c r="C2338">
        <v>10009513862</v>
      </c>
      <c r="D2338" t="s">
        <v>25</v>
      </c>
    </row>
    <row r="2339" spans="1:4" x14ac:dyDescent="0.45">
      <c r="A2339" t="s">
        <v>329</v>
      </c>
      <c r="B2339" s="9">
        <v>31733</v>
      </c>
      <c r="C2339">
        <v>10008991678</v>
      </c>
      <c r="D2339" t="s">
        <v>67</v>
      </c>
    </row>
    <row r="2340" spans="1:4" x14ac:dyDescent="0.45">
      <c r="A2340" t="s">
        <v>2711</v>
      </c>
      <c r="B2340" s="9">
        <v>36061</v>
      </c>
      <c r="C2340">
        <v>10010797595</v>
      </c>
      <c r="D2340" t="s">
        <v>65</v>
      </c>
    </row>
    <row r="2341" spans="1:4" x14ac:dyDescent="0.45">
      <c r="A2341" t="s">
        <v>539</v>
      </c>
      <c r="B2341" s="9">
        <v>35502</v>
      </c>
      <c r="C2341">
        <v>10063606823</v>
      </c>
      <c r="D2341" t="s">
        <v>156</v>
      </c>
    </row>
    <row r="2342" spans="1:4" x14ac:dyDescent="0.45">
      <c r="A2342" t="s">
        <v>544</v>
      </c>
      <c r="B2342" s="9">
        <v>36595</v>
      </c>
      <c r="C2342">
        <v>10015335478</v>
      </c>
      <c r="D2342" t="s">
        <v>15</v>
      </c>
    </row>
    <row r="2343" spans="1:4" x14ac:dyDescent="0.45">
      <c r="A2343" t="s">
        <v>569</v>
      </c>
      <c r="B2343" s="9">
        <v>31896</v>
      </c>
      <c r="C2343">
        <v>10004625466</v>
      </c>
      <c r="D2343" t="s">
        <v>67</v>
      </c>
    </row>
    <row r="2344" spans="1:4" x14ac:dyDescent="0.45">
      <c r="A2344" t="s">
        <v>621</v>
      </c>
      <c r="B2344" s="9">
        <v>35374</v>
      </c>
      <c r="C2344">
        <v>10009403627</v>
      </c>
      <c r="D2344" t="s">
        <v>25</v>
      </c>
    </row>
    <row r="2345" spans="1:4" x14ac:dyDescent="0.45">
      <c r="A2345" t="s">
        <v>2712</v>
      </c>
      <c r="B2345" s="9">
        <v>32654</v>
      </c>
      <c r="C2345">
        <v>10005965379</v>
      </c>
      <c r="D2345" t="s">
        <v>741</v>
      </c>
    </row>
    <row r="2346" spans="1:4" x14ac:dyDescent="0.45">
      <c r="A2346" t="s">
        <v>2713</v>
      </c>
      <c r="B2346" s="9">
        <v>32164</v>
      </c>
      <c r="C2346">
        <v>10004623244</v>
      </c>
      <c r="D2346" t="s">
        <v>118</v>
      </c>
    </row>
    <row r="2347" spans="1:4" x14ac:dyDescent="0.45">
      <c r="A2347" t="s">
        <v>535</v>
      </c>
      <c r="B2347" s="9">
        <v>34619</v>
      </c>
      <c r="C2347">
        <v>10008920950</v>
      </c>
      <c r="D2347" t="s">
        <v>172</v>
      </c>
    </row>
    <row r="2348" spans="1:4" x14ac:dyDescent="0.45">
      <c r="A2348" t="s">
        <v>507</v>
      </c>
      <c r="B2348" s="9">
        <v>34921</v>
      </c>
      <c r="C2348">
        <v>10009038360</v>
      </c>
      <c r="D2348" t="s">
        <v>21</v>
      </c>
    </row>
    <row r="2349" spans="1:4" x14ac:dyDescent="0.45">
      <c r="A2349" t="s">
        <v>2714</v>
      </c>
      <c r="B2349" s="9">
        <v>37096</v>
      </c>
      <c r="C2349">
        <v>10023827628</v>
      </c>
      <c r="D2349" t="s">
        <v>25</v>
      </c>
    </row>
    <row r="2350" spans="1:4" x14ac:dyDescent="0.45">
      <c r="A2350" t="s">
        <v>631</v>
      </c>
      <c r="B2350" s="9">
        <v>36822</v>
      </c>
      <c r="C2350">
        <v>10045991825</v>
      </c>
      <c r="D2350" t="s">
        <v>158</v>
      </c>
    </row>
    <row r="2351" spans="1:4" x14ac:dyDescent="0.45">
      <c r="A2351" t="s">
        <v>2715</v>
      </c>
      <c r="B2351" s="9">
        <v>36299</v>
      </c>
      <c r="C2351">
        <v>10015461376</v>
      </c>
      <c r="D2351" t="s">
        <v>67</v>
      </c>
    </row>
    <row r="2352" spans="1:4" x14ac:dyDescent="0.45">
      <c r="A2352" t="s">
        <v>474</v>
      </c>
      <c r="B2352" s="9">
        <v>35367</v>
      </c>
      <c r="C2352">
        <v>10007771906</v>
      </c>
      <c r="D2352" t="s">
        <v>65</v>
      </c>
    </row>
    <row r="2353" spans="1:4" x14ac:dyDescent="0.45">
      <c r="A2353" t="s">
        <v>579</v>
      </c>
      <c r="B2353" s="9">
        <v>36416</v>
      </c>
      <c r="C2353">
        <v>10015483911</v>
      </c>
      <c r="D2353" t="s">
        <v>25</v>
      </c>
    </row>
    <row r="2354" spans="1:4" x14ac:dyDescent="0.45">
      <c r="A2354" t="s">
        <v>553</v>
      </c>
      <c r="B2354" s="9">
        <v>35166</v>
      </c>
      <c r="C2354">
        <v>10014662239</v>
      </c>
      <c r="D2354" t="s">
        <v>38</v>
      </c>
    </row>
    <row r="2355" spans="1:4" x14ac:dyDescent="0.45">
      <c r="A2355" t="s">
        <v>2716</v>
      </c>
      <c r="B2355" s="9">
        <v>34085</v>
      </c>
      <c r="C2355">
        <v>10007733409</v>
      </c>
      <c r="D2355" t="s">
        <v>59</v>
      </c>
    </row>
    <row r="2356" spans="1:4" x14ac:dyDescent="0.45">
      <c r="A2356" t="s">
        <v>2717</v>
      </c>
      <c r="B2356" s="9">
        <v>37013</v>
      </c>
      <c r="C2356">
        <v>10022075463</v>
      </c>
      <c r="D2356" t="s">
        <v>29</v>
      </c>
    </row>
    <row r="2357" spans="1:4" x14ac:dyDescent="0.45">
      <c r="A2357" t="s">
        <v>2718</v>
      </c>
      <c r="B2357" s="9">
        <v>30913</v>
      </c>
      <c r="C2357">
        <v>10002848952</v>
      </c>
      <c r="D2357" t="s">
        <v>156</v>
      </c>
    </row>
    <row r="2358" spans="1:4" x14ac:dyDescent="0.45">
      <c r="A2358" t="s">
        <v>334</v>
      </c>
      <c r="B2358" s="9">
        <v>33903</v>
      </c>
      <c r="C2358">
        <v>10006462709</v>
      </c>
      <c r="D2358" t="s">
        <v>118</v>
      </c>
    </row>
    <row r="2359" spans="1:4" x14ac:dyDescent="0.45">
      <c r="A2359" t="s">
        <v>2719</v>
      </c>
      <c r="B2359" s="9">
        <v>36272</v>
      </c>
      <c r="C2359">
        <v>10096728481</v>
      </c>
      <c r="D2359" t="s">
        <v>38</v>
      </c>
    </row>
    <row r="2360" spans="1:4" x14ac:dyDescent="0.45">
      <c r="A2360" t="s">
        <v>2720</v>
      </c>
      <c r="B2360" s="9">
        <v>36366</v>
      </c>
      <c r="C2360">
        <v>10015762985</v>
      </c>
      <c r="D2360" t="s">
        <v>15</v>
      </c>
    </row>
    <row r="2361" spans="1:4" x14ac:dyDescent="0.45">
      <c r="A2361" t="s">
        <v>2721</v>
      </c>
      <c r="B2361" s="9">
        <v>34485</v>
      </c>
      <c r="C2361">
        <v>10015585355</v>
      </c>
      <c r="D2361" t="s">
        <v>21</v>
      </c>
    </row>
    <row r="2362" spans="1:4" x14ac:dyDescent="0.45">
      <c r="A2362" t="s">
        <v>495</v>
      </c>
      <c r="B2362" s="9">
        <v>36181</v>
      </c>
      <c r="C2362">
        <v>10015510381</v>
      </c>
      <c r="D2362" t="s">
        <v>19</v>
      </c>
    </row>
    <row r="2363" spans="1:4" x14ac:dyDescent="0.45">
      <c r="A2363" t="s">
        <v>2722</v>
      </c>
      <c r="B2363" s="9">
        <v>30964</v>
      </c>
      <c r="C2363">
        <v>10002849154</v>
      </c>
      <c r="D2363" t="s">
        <v>3746</v>
      </c>
    </row>
    <row r="2364" spans="1:4" x14ac:dyDescent="0.45">
      <c r="A2364" t="s">
        <v>2723</v>
      </c>
      <c r="B2364" s="9">
        <v>31710</v>
      </c>
      <c r="C2364">
        <v>10005454010</v>
      </c>
      <c r="D2364" t="s">
        <v>21</v>
      </c>
    </row>
    <row r="2365" spans="1:4" x14ac:dyDescent="0.45">
      <c r="A2365" t="s">
        <v>2724</v>
      </c>
      <c r="B2365" s="9">
        <v>36727</v>
      </c>
      <c r="C2365">
        <v>10023904420</v>
      </c>
      <c r="D2365" t="s">
        <v>25</v>
      </c>
    </row>
    <row r="2366" spans="1:4" x14ac:dyDescent="0.45">
      <c r="A2366" t="s">
        <v>2725</v>
      </c>
      <c r="B2366" s="9">
        <v>36925</v>
      </c>
      <c r="C2366">
        <v>10022207930</v>
      </c>
      <c r="D2366" t="s">
        <v>29</v>
      </c>
    </row>
    <row r="2367" spans="1:4" x14ac:dyDescent="0.45">
      <c r="A2367" t="s">
        <v>2726</v>
      </c>
      <c r="B2367" s="9">
        <v>33284</v>
      </c>
      <c r="C2367">
        <v>10006888802</v>
      </c>
      <c r="D2367" t="s">
        <v>21</v>
      </c>
    </row>
    <row r="2368" spans="1:4" x14ac:dyDescent="0.45">
      <c r="A2368" t="s">
        <v>2727</v>
      </c>
      <c r="B2368" s="9">
        <v>37028</v>
      </c>
      <c r="C2368">
        <v>10023847129</v>
      </c>
      <c r="D2368" t="s">
        <v>25</v>
      </c>
    </row>
    <row r="2369" spans="1:4" x14ac:dyDescent="0.45">
      <c r="A2369" t="s">
        <v>2728</v>
      </c>
      <c r="B2369" s="9">
        <v>35478</v>
      </c>
      <c r="C2369">
        <v>10015341441</v>
      </c>
      <c r="D2369" t="s">
        <v>38</v>
      </c>
    </row>
    <row r="2370" spans="1:4" x14ac:dyDescent="0.45">
      <c r="A2370" t="s">
        <v>2729</v>
      </c>
      <c r="B2370" s="9">
        <v>33945</v>
      </c>
      <c r="C2370">
        <v>10007199808</v>
      </c>
      <c r="D2370" t="s">
        <v>741</v>
      </c>
    </row>
    <row r="2371" spans="1:4" x14ac:dyDescent="0.45">
      <c r="A2371" t="s">
        <v>492</v>
      </c>
      <c r="B2371" s="9">
        <v>35484</v>
      </c>
      <c r="C2371">
        <v>10009081204</v>
      </c>
      <c r="D2371" t="s">
        <v>15</v>
      </c>
    </row>
    <row r="2372" spans="1:4" x14ac:dyDescent="0.45">
      <c r="A2372" t="s">
        <v>2730</v>
      </c>
      <c r="B2372" s="9">
        <v>35432</v>
      </c>
      <c r="C2372">
        <v>10009683715</v>
      </c>
      <c r="D2372" t="s">
        <v>172</v>
      </c>
    </row>
    <row r="2373" spans="1:4" x14ac:dyDescent="0.45">
      <c r="A2373" t="s">
        <v>2731</v>
      </c>
      <c r="B2373" s="9">
        <v>36984</v>
      </c>
      <c r="C2373">
        <v>10044572389</v>
      </c>
      <c r="D2373" t="s">
        <v>223</v>
      </c>
    </row>
    <row r="2374" spans="1:4" x14ac:dyDescent="0.45">
      <c r="A2374" t="s">
        <v>2732</v>
      </c>
      <c r="B2374" s="9">
        <v>37006</v>
      </c>
      <c r="C2374">
        <v>10045364759</v>
      </c>
      <c r="D2374" t="s">
        <v>223</v>
      </c>
    </row>
    <row r="2375" spans="1:4" x14ac:dyDescent="0.45">
      <c r="A2375" t="s">
        <v>2733</v>
      </c>
      <c r="B2375" s="9">
        <v>36353</v>
      </c>
      <c r="C2375">
        <v>10091016595</v>
      </c>
      <c r="D2375" t="s">
        <v>31</v>
      </c>
    </row>
    <row r="2376" spans="1:4" x14ac:dyDescent="0.45">
      <c r="A2376" t="s">
        <v>2734</v>
      </c>
      <c r="B2376" s="9">
        <v>36418</v>
      </c>
      <c r="C2376">
        <v>10083931252</v>
      </c>
      <c r="D2376" t="s">
        <v>156</v>
      </c>
    </row>
    <row r="2377" spans="1:4" x14ac:dyDescent="0.45">
      <c r="A2377" t="s">
        <v>2735</v>
      </c>
      <c r="B2377" s="9">
        <v>35660</v>
      </c>
      <c r="C2377">
        <v>10023483074</v>
      </c>
      <c r="D2377" t="s">
        <v>38</v>
      </c>
    </row>
    <row r="2378" spans="1:4" x14ac:dyDescent="0.45">
      <c r="A2378" t="s">
        <v>2736</v>
      </c>
      <c r="B2378" s="9">
        <v>37435</v>
      </c>
      <c r="C2378">
        <v>10085003306</v>
      </c>
      <c r="D2378" t="s">
        <v>36</v>
      </c>
    </row>
    <row r="2379" spans="1:4" x14ac:dyDescent="0.45">
      <c r="A2379" t="s">
        <v>2737</v>
      </c>
      <c r="B2379" s="9">
        <v>37141</v>
      </c>
      <c r="C2379">
        <v>10045622922</v>
      </c>
      <c r="D2379" t="s">
        <v>223</v>
      </c>
    </row>
    <row r="2380" spans="1:4" x14ac:dyDescent="0.45">
      <c r="A2380" t="s">
        <v>2738</v>
      </c>
      <c r="B2380" s="9">
        <v>35731</v>
      </c>
      <c r="C2380">
        <v>10023483276</v>
      </c>
      <c r="D2380" t="s">
        <v>38</v>
      </c>
    </row>
    <row r="2381" spans="1:4" x14ac:dyDescent="0.45">
      <c r="A2381" t="s">
        <v>509</v>
      </c>
      <c r="B2381" s="9">
        <v>35479</v>
      </c>
      <c r="C2381">
        <v>10009809310</v>
      </c>
      <c r="D2381" t="s">
        <v>21</v>
      </c>
    </row>
    <row r="2382" spans="1:4" x14ac:dyDescent="0.45">
      <c r="A2382" t="s">
        <v>605</v>
      </c>
      <c r="B2382" s="9">
        <v>30934</v>
      </c>
      <c r="C2382">
        <v>10010751119</v>
      </c>
      <c r="D2382" t="s">
        <v>56</v>
      </c>
    </row>
    <row r="2383" spans="1:4" x14ac:dyDescent="0.45">
      <c r="A2383" t="s">
        <v>2739</v>
      </c>
      <c r="B2383" s="9">
        <v>36936</v>
      </c>
      <c r="C2383">
        <v>10069353364</v>
      </c>
      <c r="D2383" t="s">
        <v>36</v>
      </c>
    </row>
    <row r="2384" spans="1:4" x14ac:dyDescent="0.45">
      <c r="A2384" t="s">
        <v>708</v>
      </c>
      <c r="B2384" s="9">
        <v>36849</v>
      </c>
      <c r="C2384">
        <v>10055221777</v>
      </c>
      <c r="D2384" t="s">
        <v>36</v>
      </c>
    </row>
    <row r="2385" spans="1:4" x14ac:dyDescent="0.45">
      <c r="A2385" t="s">
        <v>2740</v>
      </c>
      <c r="B2385" s="9">
        <v>35151</v>
      </c>
      <c r="C2385">
        <v>10009495371</v>
      </c>
      <c r="D2385" t="s">
        <v>19</v>
      </c>
    </row>
    <row r="2386" spans="1:4" x14ac:dyDescent="0.45">
      <c r="A2386" t="s">
        <v>2741</v>
      </c>
      <c r="B2386" s="9">
        <v>32480</v>
      </c>
      <c r="C2386">
        <v>10011053334</v>
      </c>
      <c r="D2386" t="s">
        <v>56</v>
      </c>
    </row>
    <row r="2387" spans="1:4" x14ac:dyDescent="0.45">
      <c r="A2387" t="s">
        <v>2742</v>
      </c>
      <c r="B2387" s="9">
        <v>36018</v>
      </c>
      <c r="C2387">
        <v>10015287483</v>
      </c>
      <c r="D2387" t="s">
        <v>40</v>
      </c>
    </row>
    <row r="2388" spans="1:4" x14ac:dyDescent="0.45">
      <c r="A2388" t="s">
        <v>2743</v>
      </c>
      <c r="B2388" s="9">
        <v>36229</v>
      </c>
      <c r="C2388">
        <v>10011139422</v>
      </c>
      <c r="D2388" t="s">
        <v>36</v>
      </c>
    </row>
    <row r="2389" spans="1:4" x14ac:dyDescent="0.45">
      <c r="A2389" t="s">
        <v>686</v>
      </c>
      <c r="B2389" s="9">
        <v>37110</v>
      </c>
      <c r="C2389">
        <v>10086775271</v>
      </c>
      <c r="D2389" t="s">
        <v>36</v>
      </c>
    </row>
    <row r="2390" spans="1:4" x14ac:dyDescent="0.45">
      <c r="A2390" t="s">
        <v>2744</v>
      </c>
      <c r="B2390" s="9">
        <v>36965</v>
      </c>
      <c r="C2390">
        <v>10052178910</v>
      </c>
      <c r="D2390" t="s">
        <v>3760</v>
      </c>
    </row>
    <row r="2391" spans="1:4" x14ac:dyDescent="0.45">
      <c r="A2391" t="s">
        <v>2745</v>
      </c>
      <c r="B2391" s="9">
        <v>37070</v>
      </c>
      <c r="C2391">
        <v>10063679369</v>
      </c>
      <c r="D2391" t="s">
        <v>813</v>
      </c>
    </row>
    <row r="2392" spans="1:4" x14ac:dyDescent="0.45">
      <c r="A2392" t="s">
        <v>2746</v>
      </c>
      <c r="B2392" s="9">
        <v>37146</v>
      </c>
      <c r="C2392">
        <v>10064951483</v>
      </c>
      <c r="D2392" t="s">
        <v>51</v>
      </c>
    </row>
    <row r="2393" spans="1:4" x14ac:dyDescent="0.45">
      <c r="A2393" t="s">
        <v>2747</v>
      </c>
      <c r="B2393" s="9">
        <v>36514</v>
      </c>
      <c r="C2393">
        <v>10034951508</v>
      </c>
      <c r="D2393" t="s">
        <v>118</v>
      </c>
    </row>
    <row r="2394" spans="1:4" x14ac:dyDescent="0.45">
      <c r="A2394" t="s">
        <v>2748</v>
      </c>
      <c r="B2394" s="9">
        <v>36842</v>
      </c>
      <c r="C2394">
        <v>10015979015</v>
      </c>
      <c r="D2394" t="s">
        <v>172</v>
      </c>
    </row>
    <row r="2395" spans="1:4" x14ac:dyDescent="0.45">
      <c r="A2395" t="s">
        <v>2749</v>
      </c>
      <c r="B2395" s="9">
        <v>36041</v>
      </c>
      <c r="C2395">
        <v>10014858562</v>
      </c>
      <c r="D2395" t="s">
        <v>67</v>
      </c>
    </row>
    <row r="2396" spans="1:4" x14ac:dyDescent="0.45">
      <c r="A2396" t="s">
        <v>559</v>
      </c>
      <c r="B2396" s="9">
        <v>35080</v>
      </c>
      <c r="C2396">
        <v>10009135663</v>
      </c>
      <c r="D2396" t="s">
        <v>36</v>
      </c>
    </row>
    <row r="2397" spans="1:4" x14ac:dyDescent="0.45">
      <c r="A2397" t="s">
        <v>2750</v>
      </c>
      <c r="B2397" s="9">
        <v>36240</v>
      </c>
      <c r="C2397">
        <v>10063468090</v>
      </c>
      <c r="D2397" t="s">
        <v>70</v>
      </c>
    </row>
    <row r="2398" spans="1:4" x14ac:dyDescent="0.45">
      <c r="A2398" t="s">
        <v>575</v>
      </c>
      <c r="B2398" s="9">
        <v>35597</v>
      </c>
      <c r="C2398">
        <v>10010801235</v>
      </c>
      <c r="D2398" t="s">
        <v>40</v>
      </c>
    </row>
    <row r="2399" spans="1:4" x14ac:dyDescent="0.45">
      <c r="A2399" t="s">
        <v>2751</v>
      </c>
      <c r="B2399" s="9">
        <v>37140</v>
      </c>
      <c r="C2399">
        <v>10089915142</v>
      </c>
      <c r="D2399" t="s">
        <v>813</v>
      </c>
    </row>
    <row r="2400" spans="1:4" x14ac:dyDescent="0.45">
      <c r="A2400" t="s">
        <v>2752</v>
      </c>
      <c r="B2400" s="9">
        <v>35433</v>
      </c>
      <c r="C2400">
        <v>10014456317</v>
      </c>
      <c r="D2400" t="s">
        <v>158</v>
      </c>
    </row>
    <row r="2401" spans="1:4" x14ac:dyDescent="0.45">
      <c r="A2401" t="s">
        <v>2753</v>
      </c>
      <c r="B2401" s="9">
        <v>31103</v>
      </c>
      <c r="C2401">
        <v>10005346401</v>
      </c>
      <c r="D2401" t="s">
        <v>753</v>
      </c>
    </row>
    <row r="2402" spans="1:4" x14ac:dyDescent="0.45">
      <c r="A2402" t="s">
        <v>2754</v>
      </c>
      <c r="B2402" s="9">
        <v>36610</v>
      </c>
      <c r="C2402">
        <v>10015335579</v>
      </c>
      <c r="D2402" t="s">
        <v>47</v>
      </c>
    </row>
    <row r="2403" spans="1:4" x14ac:dyDescent="0.45">
      <c r="A2403" t="s">
        <v>2755</v>
      </c>
      <c r="B2403" s="9">
        <v>37021</v>
      </c>
      <c r="C2403">
        <v>10035541689</v>
      </c>
      <c r="D2403" t="s">
        <v>238</v>
      </c>
    </row>
    <row r="2404" spans="1:4" x14ac:dyDescent="0.45">
      <c r="A2404" t="s">
        <v>2448</v>
      </c>
      <c r="B2404" s="9">
        <v>38019</v>
      </c>
      <c r="C2404">
        <v>10047448643</v>
      </c>
      <c r="D2404" t="s">
        <v>49</v>
      </c>
    </row>
    <row r="2405" spans="1:4" x14ac:dyDescent="0.45">
      <c r="A2405" t="s">
        <v>2757</v>
      </c>
      <c r="B2405" s="9">
        <v>37188</v>
      </c>
      <c r="C2405">
        <v>10048857668</v>
      </c>
      <c r="D2405" t="s">
        <v>286</v>
      </c>
    </row>
    <row r="2406" spans="1:4" x14ac:dyDescent="0.45">
      <c r="A2406" t="s">
        <v>2758</v>
      </c>
      <c r="B2406" s="9">
        <v>35572</v>
      </c>
      <c r="C2406">
        <v>10062141517</v>
      </c>
      <c r="D2406" t="s">
        <v>3754</v>
      </c>
    </row>
    <row r="2407" spans="1:4" x14ac:dyDescent="0.45">
      <c r="A2407" t="s">
        <v>528</v>
      </c>
      <c r="B2407" s="9">
        <v>33105</v>
      </c>
      <c r="C2407">
        <v>10006289018</v>
      </c>
      <c r="D2407" t="s">
        <v>36</v>
      </c>
    </row>
    <row r="2408" spans="1:4" x14ac:dyDescent="0.45">
      <c r="A2408" t="s">
        <v>2759</v>
      </c>
      <c r="B2408" s="9">
        <v>37253</v>
      </c>
      <c r="C2408">
        <v>10036578175</v>
      </c>
      <c r="D2408" t="s">
        <v>120</v>
      </c>
    </row>
    <row r="2409" spans="1:4" x14ac:dyDescent="0.45">
      <c r="A2409" t="s">
        <v>2760</v>
      </c>
      <c r="B2409" s="9">
        <v>33429</v>
      </c>
      <c r="C2409">
        <v>10073892762</v>
      </c>
      <c r="D2409" t="s">
        <v>223</v>
      </c>
    </row>
    <row r="2410" spans="1:4" x14ac:dyDescent="0.45">
      <c r="A2410" t="s">
        <v>2761</v>
      </c>
      <c r="B2410" s="9">
        <v>29557</v>
      </c>
      <c r="C2410">
        <v>10010098993</v>
      </c>
      <c r="D2410" t="s">
        <v>89</v>
      </c>
    </row>
    <row r="2411" spans="1:4" x14ac:dyDescent="0.45">
      <c r="A2411" t="s">
        <v>571</v>
      </c>
      <c r="B2411" s="9">
        <v>35697</v>
      </c>
      <c r="C2411">
        <v>10010857819</v>
      </c>
      <c r="D2411" t="s">
        <v>38</v>
      </c>
    </row>
    <row r="2412" spans="1:4" x14ac:dyDescent="0.45">
      <c r="A2412" t="s">
        <v>2762</v>
      </c>
      <c r="B2412" s="9">
        <v>36408</v>
      </c>
      <c r="C2412">
        <v>10015571009</v>
      </c>
      <c r="D2412" t="s">
        <v>158</v>
      </c>
    </row>
    <row r="2413" spans="1:4" x14ac:dyDescent="0.45">
      <c r="A2413" t="s">
        <v>529</v>
      </c>
      <c r="B2413" s="9">
        <v>30151</v>
      </c>
      <c r="C2413">
        <v>10002526125</v>
      </c>
      <c r="D2413" t="s">
        <v>53</v>
      </c>
    </row>
    <row r="2414" spans="1:4" x14ac:dyDescent="0.45">
      <c r="A2414" t="s">
        <v>2763</v>
      </c>
      <c r="B2414" s="9">
        <v>33889</v>
      </c>
      <c r="C2414">
        <v>10095298440</v>
      </c>
      <c r="D2414" t="s">
        <v>67</v>
      </c>
    </row>
    <row r="2415" spans="1:4" x14ac:dyDescent="0.45">
      <c r="A2415" t="s">
        <v>2764</v>
      </c>
      <c r="B2415" s="9">
        <v>34246</v>
      </c>
      <c r="C2415">
        <v>10010593289</v>
      </c>
      <c r="D2415" t="s">
        <v>70</v>
      </c>
    </row>
    <row r="2416" spans="1:4" x14ac:dyDescent="0.45">
      <c r="A2416" t="s">
        <v>2765</v>
      </c>
      <c r="B2416" s="9">
        <v>36983</v>
      </c>
      <c r="C2416">
        <v>10036578983</v>
      </c>
      <c r="D2416" t="s">
        <v>120</v>
      </c>
    </row>
    <row r="2417" spans="1:4" x14ac:dyDescent="0.45">
      <c r="A2417" t="s">
        <v>2766</v>
      </c>
      <c r="B2417" s="9">
        <v>31266</v>
      </c>
      <c r="C2417">
        <v>10009570547</v>
      </c>
      <c r="D2417" t="s">
        <v>89</v>
      </c>
    </row>
    <row r="2418" spans="1:4" x14ac:dyDescent="0.45">
      <c r="A2418" t="s">
        <v>2767</v>
      </c>
      <c r="B2418" s="9">
        <v>30231</v>
      </c>
      <c r="C2418">
        <v>10002810354</v>
      </c>
      <c r="D2418" t="s">
        <v>243</v>
      </c>
    </row>
    <row r="2419" spans="1:4" x14ac:dyDescent="0.45">
      <c r="A2419" t="s">
        <v>2768</v>
      </c>
      <c r="B2419" s="9">
        <v>36621</v>
      </c>
      <c r="C2419">
        <v>10062512844</v>
      </c>
      <c r="D2419" t="s">
        <v>59</v>
      </c>
    </row>
    <row r="2420" spans="1:4" x14ac:dyDescent="0.45">
      <c r="A2420" t="s">
        <v>2769</v>
      </c>
      <c r="B2420" s="9">
        <v>34085</v>
      </c>
      <c r="C2420">
        <v>10008937118</v>
      </c>
      <c r="D2420" t="s">
        <v>44</v>
      </c>
    </row>
    <row r="2421" spans="1:4" x14ac:dyDescent="0.45">
      <c r="A2421" t="s">
        <v>2770</v>
      </c>
      <c r="B2421" s="9">
        <v>36287</v>
      </c>
      <c r="C2421">
        <v>10015390446</v>
      </c>
      <c r="D2421" t="s">
        <v>61</v>
      </c>
    </row>
    <row r="2422" spans="1:4" x14ac:dyDescent="0.45">
      <c r="A2422" t="s">
        <v>2771</v>
      </c>
      <c r="B2422" s="9">
        <v>36537</v>
      </c>
      <c r="C2422">
        <v>10021311183</v>
      </c>
      <c r="D2422" t="s">
        <v>40</v>
      </c>
    </row>
    <row r="2423" spans="1:4" x14ac:dyDescent="0.45">
      <c r="A2423" t="s">
        <v>2772</v>
      </c>
      <c r="B2423" s="9">
        <v>35827</v>
      </c>
      <c r="C2423">
        <v>10075184175</v>
      </c>
      <c r="D2423" t="s">
        <v>36</v>
      </c>
    </row>
    <row r="2424" spans="1:4" x14ac:dyDescent="0.45">
      <c r="A2424" t="s">
        <v>2773</v>
      </c>
      <c r="B2424" s="9">
        <v>37460</v>
      </c>
      <c r="C2424">
        <v>10085003205</v>
      </c>
      <c r="D2424" t="s">
        <v>36</v>
      </c>
    </row>
    <row r="2425" spans="1:4" x14ac:dyDescent="0.45">
      <c r="A2425" t="s">
        <v>2774</v>
      </c>
      <c r="B2425" s="9">
        <v>35622</v>
      </c>
      <c r="C2425">
        <v>10015326182</v>
      </c>
      <c r="D2425" t="s">
        <v>38</v>
      </c>
    </row>
    <row r="2426" spans="1:4" x14ac:dyDescent="0.45">
      <c r="A2426" t="s">
        <v>2775</v>
      </c>
      <c r="B2426" s="9">
        <v>33980</v>
      </c>
      <c r="C2426">
        <v>10056296255</v>
      </c>
      <c r="D2426" t="s">
        <v>63</v>
      </c>
    </row>
    <row r="2427" spans="1:4" x14ac:dyDescent="0.45">
      <c r="A2427" t="s">
        <v>2776</v>
      </c>
      <c r="B2427" s="9">
        <v>27254</v>
      </c>
      <c r="C2427">
        <v>10002426600</v>
      </c>
      <c r="D2427" t="s">
        <v>89</v>
      </c>
    </row>
    <row r="2428" spans="1:4" x14ac:dyDescent="0.45">
      <c r="A2428" t="s">
        <v>2777</v>
      </c>
      <c r="B2428" s="9">
        <v>35076</v>
      </c>
      <c r="C2428">
        <v>10009914794</v>
      </c>
      <c r="D2428" t="s">
        <v>156</v>
      </c>
    </row>
    <row r="2429" spans="1:4" x14ac:dyDescent="0.45">
      <c r="A2429" t="s">
        <v>2778</v>
      </c>
      <c r="B2429" s="9">
        <v>35339</v>
      </c>
      <c r="C2429">
        <v>10063595810</v>
      </c>
      <c r="D2429" t="s">
        <v>278</v>
      </c>
    </row>
    <row r="2430" spans="1:4" x14ac:dyDescent="0.45">
      <c r="A2430" t="s">
        <v>2779</v>
      </c>
      <c r="B2430" s="9">
        <v>34868</v>
      </c>
      <c r="C2430">
        <v>10009226502</v>
      </c>
      <c r="D2430" t="s">
        <v>21</v>
      </c>
    </row>
    <row r="2431" spans="1:4" x14ac:dyDescent="0.45">
      <c r="A2431" t="s">
        <v>2780</v>
      </c>
      <c r="B2431" s="9">
        <v>33693</v>
      </c>
      <c r="C2431">
        <v>10016034585</v>
      </c>
      <c r="D2431" t="s">
        <v>254</v>
      </c>
    </row>
    <row r="2432" spans="1:4" x14ac:dyDescent="0.45">
      <c r="A2432" t="s">
        <v>2781</v>
      </c>
      <c r="B2432" s="9">
        <v>36795</v>
      </c>
      <c r="C2432">
        <v>10064237525</v>
      </c>
      <c r="D2432" t="s">
        <v>254</v>
      </c>
    </row>
    <row r="2433" spans="1:4" x14ac:dyDescent="0.45">
      <c r="A2433" t="s">
        <v>2782</v>
      </c>
      <c r="B2433" s="9">
        <v>36617</v>
      </c>
      <c r="C2433">
        <v>10015334771</v>
      </c>
      <c r="D2433" t="s">
        <v>15</v>
      </c>
    </row>
    <row r="2434" spans="1:4" x14ac:dyDescent="0.45">
      <c r="A2434" t="s">
        <v>2783</v>
      </c>
      <c r="B2434" s="9">
        <v>32268</v>
      </c>
      <c r="C2434">
        <v>10004603137</v>
      </c>
      <c r="D2434" t="s">
        <v>15</v>
      </c>
    </row>
    <row r="2435" spans="1:4" x14ac:dyDescent="0.45">
      <c r="A2435" t="s">
        <v>2784</v>
      </c>
      <c r="B2435" s="9">
        <v>35033</v>
      </c>
      <c r="C2435">
        <v>10054151141</v>
      </c>
      <c r="D2435" t="s">
        <v>232</v>
      </c>
    </row>
    <row r="2436" spans="1:4" x14ac:dyDescent="0.45">
      <c r="A2436" t="s">
        <v>2785</v>
      </c>
      <c r="B2436" s="9">
        <v>35282</v>
      </c>
      <c r="C2436">
        <v>10009137178</v>
      </c>
      <c r="D2436" t="s">
        <v>29</v>
      </c>
    </row>
    <row r="2437" spans="1:4" x14ac:dyDescent="0.45">
      <c r="A2437" t="s">
        <v>2786</v>
      </c>
      <c r="B2437" s="9">
        <v>35828</v>
      </c>
      <c r="C2437">
        <v>10049188781</v>
      </c>
      <c r="D2437" t="s">
        <v>89</v>
      </c>
    </row>
    <row r="2438" spans="1:4" x14ac:dyDescent="0.45">
      <c r="A2438" t="s">
        <v>2787</v>
      </c>
      <c r="B2438" s="9">
        <v>35916</v>
      </c>
      <c r="C2438">
        <v>10060359848</v>
      </c>
      <c r="D2438" t="s">
        <v>44</v>
      </c>
    </row>
    <row r="2439" spans="1:4" x14ac:dyDescent="0.45">
      <c r="A2439" t="s">
        <v>2788</v>
      </c>
      <c r="B2439" s="9">
        <v>36889</v>
      </c>
      <c r="C2439">
        <v>10054318364</v>
      </c>
      <c r="D2439" t="s">
        <v>89</v>
      </c>
    </row>
    <row r="2440" spans="1:4" x14ac:dyDescent="0.45">
      <c r="A2440" t="s">
        <v>2789</v>
      </c>
      <c r="B2440" s="9">
        <v>36974</v>
      </c>
      <c r="C2440">
        <v>10064934107</v>
      </c>
      <c r="D2440" t="s">
        <v>51</v>
      </c>
    </row>
    <row r="2441" spans="1:4" x14ac:dyDescent="0.45">
      <c r="A2441" t="s">
        <v>2790</v>
      </c>
      <c r="B2441" s="9">
        <v>36986</v>
      </c>
      <c r="C2441">
        <v>10051368857</v>
      </c>
      <c r="D2441" t="s">
        <v>27</v>
      </c>
    </row>
    <row r="2442" spans="1:4" x14ac:dyDescent="0.45">
      <c r="A2442" t="s">
        <v>2791</v>
      </c>
      <c r="B2442" s="9">
        <v>33989</v>
      </c>
      <c r="C2442">
        <v>10009203664</v>
      </c>
      <c r="D2442" t="s">
        <v>38</v>
      </c>
    </row>
    <row r="2443" spans="1:4" x14ac:dyDescent="0.45">
      <c r="A2443" t="s">
        <v>2792</v>
      </c>
      <c r="B2443" s="9">
        <v>35698</v>
      </c>
      <c r="C2443">
        <v>10056178744</v>
      </c>
      <c r="D2443" t="s">
        <v>264</v>
      </c>
    </row>
    <row r="2444" spans="1:4" x14ac:dyDescent="0.45">
      <c r="A2444" t="s">
        <v>2793</v>
      </c>
      <c r="B2444" s="9">
        <v>32102</v>
      </c>
      <c r="C2444">
        <v>10007890023</v>
      </c>
      <c r="D2444" t="s">
        <v>156</v>
      </c>
    </row>
    <row r="2445" spans="1:4" x14ac:dyDescent="0.45">
      <c r="A2445" t="s">
        <v>2794</v>
      </c>
      <c r="B2445" s="9">
        <v>34231</v>
      </c>
      <c r="C2445">
        <v>10035344457</v>
      </c>
      <c r="D2445" t="s">
        <v>21</v>
      </c>
    </row>
    <row r="2446" spans="1:4" x14ac:dyDescent="0.45">
      <c r="A2446" t="s">
        <v>2795</v>
      </c>
      <c r="B2446" s="9">
        <v>37288</v>
      </c>
      <c r="C2446">
        <v>10021930569</v>
      </c>
      <c r="D2446" t="s">
        <v>29</v>
      </c>
    </row>
    <row r="2447" spans="1:4" x14ac:dyDescent="0.45">
      <c r="A2447" t="s">
        <v>2796</v>
      </c>
      <c r="B2447" s="9">
        <v>31990</v>
      </c>
      <c r="C2447">
        <v>10080569089</v>
      </c>
      <c r="D2447" t="s">
        <v>3765</v>
      </c>
    </row>
    <row r="2448" spans="1:4" x14ac:dyDescent="0.45">
      <c r="A2448" t="s">
        <v>2797</v>
      </c>
      <c r="B2448" s="9">
        <v>35765</v>
      </c>
      <c r="C2448">
        <v>10009521037</v>
      </c>
      <c r="D2448" t="s">
        <v>19</v>
      </c>
    </row>
    <row r="2449" spans="1:4" x14ac:dyDescent="0.45">
      <c r="A2449" t="s">
        <v>2798</v>
      </c>
      <c r="B2449" s="9">
        <v>36775</v>
      </c>
      <c r="C2449">
        <v>10035025468</v>
      </c>
      <c r="D2449" t="s">
        <v>243</v>
      </c>
    </row>
    <row r="2450" spans="1:4" x14ac:dyDescent="0.45">
      <c r="A2450" t="s">
        <v>2799</v>
      </c>
      <c r="B2450" s="9">
        <v>35632</v>
      </c>
      <c r="C2450">
        <v>10010697767</v>
      </c>
      <c r="D2450" t="s">
        <v>47</v>
      </c>
    </row>
    <row r="2451" spans="1:4" x14ac:dyDescent="0.45">
      <c r="A2451" t="s">
        <v>505</v>
      </c>
      <c r="B2451" s="9">
        <v>30455</v>
      </c>
      <c r="C2451">
        <v>10002523701</v>
      </c>
      <c r="D2451" t="s">
        <v>15</v>
      </c>
    </row>
    <row r="2452" spans="1:4" x14ac:dyDescent="0.45">
      <c r="A2452" t="s">
        <v>2800</v>
      </c>
      <c r="B2452" s="9">
        <v>36557</v>
      </c>
      <c r="C2452">
        <v>10044681719</v>
      </c>
      <c r="D2452" t="s">
        <v>27</v>
      </c>
    </row>
    <row r="2453" spans="1:4" x14ac:dyDescent="0.45">
      <c r="A2453" t="s">
        <v>468</v>
      </c>
      <c r="B2453" s="9">
        <v>35054</v>
      </c>
      <c r="C2453">
        <v>10015340936</v>
      </c>
      <c r="D2453" t="s">
        <v>38</v>
      </c>
    </row>
    <row r="2454" spans="1:4" x14ac:dyDescent="0.45">
      <c r="A2454" t="s">
        <v>2801</v>
      </c>
      <c r="B2454" s="9">
        <v>31037</v>
      </c>
      <c r="C2454">
        <v>10007829193</v>
      </c>
      <c r="D2454" t="s">
        <v>264</v>
      </c>
    </row>
    <row r="2455" spans="1:4" x14ac:dyDescent="0.45">
      <c r="A2455" t="s">
        <v>2802</v>
      </c>
      <c r="B2455" s="9">
        <v>35523</v>
      </c>
      <c r="C2455">
        <v>10051474951</v>
      </c>
      <c r="D2455" t="s">
        <v>67</v>
      </c>
    </row>
    <row r="2456" spans="1:4" x14ac:dyDescent="0.45">
      <c r="A2456" t="s">
        <v>2803</v>
      </c>
      <c r="B2456" s="9">
        <v>34294</v>
      </c>
      <c r="C2456">
        <v>10007498989</v>
      </c>
      <c r="D2456" t="s">
        <v>15</v>
      </c>
    </row>
    <row r="2457" spans="1:4" x14ac:dyDescent="0.45">
      <c r="A2457" t="s">
        <v>2804</v>
      </c>
      <c r="B2457" s="9">
        <v>35027</v>
      </c>
      <c r="C2457">
        <v>10062568418</v>
      </c>
      <c r="D2457" t="s">
        <v>38</v>
      </c>
    </row>
    <row r="2458" spans="1:4" x14ac:dyDescent="0.45">
      <c r="A2458" t="s">
        <v>2805</v>
      </c>
      <c r="B2458" s="9">
        <v>36575</v>
      </c>
      <c r="C2458">
        <v>10096870749</v>
      </c>
      <c r="D2458" t="s">
        <v>264</v>
      </c>
    </row>
    <row r="2459" spans="1:4" x14ac:dyDescent="0.45">
      <c r="A2459" t="s">
        <v>2806</v>
      </c>
      <c r="B2459" s="9">
        <v>36259</v>
      </c>
      <c r="C2459">
        <v>10064872974</v>
      </c>
      <c r="D2459" t="s">
        <v>21</v>
      </c>
    </row>
    <row r="2460" spans="1:4" x14ac:dyDescent="0.45">
      <c r="A2460" t="s">
        <v>2807</v>
      </c>
      <c r="B2460" s="9">
        <v>36465</v>
      </c>
      <c r="C2460">
        <v>10015708627</v>
      </c>
      <c r="D2460" t="s">
        <v>61</v>
      </c>
    </row>
    <row r="2461" spans="1:4" x14ac:dyDescent="0.45">
      <c r="A2461" t="s">
        <v>2808</v>
      </c>
      <c r="B2461" s="9">
        <v>26068</v>
      </c>
      <c r="C2461">
        <v>10002192180</v>
      </c>
      <c r="D2461" t="s">
        <v>3775</v>
      </c>
    </row>
    <row r="2462" spans="1:4" x14ac:dyDescent="0.45">
      <c r="A2462" t="s">
        <v>2809</v>
      </c>
      <c r="B2462" s="9">
        <v>36928</v>
      </c>
      <c r="C2462">
        <v>10022230764</v>
      </c>
      <c r="D2462" t="s">
        <v>29</v>
      </c>
    </row>
    <row r="2463" spans="1:4" x14ac:dyDescent="0.45">
      <c r="A2463" t="s">
        <v>2810</v>
      </c>
      <c r="B2463" s="9">
        <v>35972</v>
      </c>
      <c r="C2463">
        <v>10010808107</v>
      </c>
      <c r="D2463" t="s">
        <v>47</v>
      </c>
    </row>
    <row r="2464" spans="1:4" x14ac:dyDescent="0.45">
      <c r="A2464" t="s">
        <v>2811</v>
      </c>
      <c r="B2464" s="9">
        <v>34432</v>
      </c>
      <c r="C2464">
        <v>10008964703</v>
      </c>
      <c r="D2464" t="s">
        <v>15</v>
      </c>
    </row>
    <row r="2465" spans="1:4" x14ac:dyDescent="0.45">
      <c r="A2465" t="s">
        <v>2812</v>
      </c>
      <c r="B2465" s="9">
        <v>36334</v>
      </c>
      <c r="C2465">
        <v>10034932916</v>
      </c>
      <c r="D2465" t="s">
        <v>118</v>
      </c>
    </row>
    <row r="2466" spans="1:4" x14ac:dyDescent="0.45">
      <c r="A2466" t="s">
        <v>350</v>
      </c>
      <c r="B2466" s="9">
        <v>34949</v>
      </c>
      <c r="C2466">
        <v>10008688857</v>
      </c>
      <c r="D2466" t="s">
        <v>15</v>
      </c>
    </row>
    <row r="2467" spans="1:4" x14ac:dyDescent="0.45">
      <c r="A2467" t="s">
        <v>2813</v>
      </c>
      <c r="B2467" s="9">
        <v>35304</v>
      </c>
      <c r="C2467">
        <v>10069650832</v>
      </c>
      <c r="D2467" t="s">
        <v>38</v>
      </c>
    </row>
    <row r="2468" spans="1:4" x14ac:dyDescent="0.45">
      <c r="A2468" t="s">
        <v>2814</v>
      </c>
      <c r="B2468" s="9">
        <v>37230</v>
      </c>
      <c r="C2468">
        <v>10077354248</v>
      </c>
      <c r="D2468" t="s">
        <v>172</v>
      </c>
    </row>
    <row r="2469" spans="1:4" x14ac:dyDescent="0.45">
      <c r="A2469" t="s">
        <v>2815</v>
      </c>
      <c r="B2469" s="9">
        <v>35755</v>
      </c>
      <c r="C2469">
        <v>10016040952</v>
      </c>
      <c r="D2469" t="s">
        <v>17</v>
      </c>
    </row>
    <row r="2470" spans="1:4" x14ac:dyDescent="0.45">
      <c r="A2470" t="s">
        <v>2816</v>
      </c>
      <c r="B2470" s="9">
        <v>35334</v>
      </c>
      <c r="C2470">
        <v>10061611855</v>
      </c>
      <c r="D2470" t="s">
        <v>67</v>
      </c>
    </row>
    <row r="2471" spans="1:4" x14ac:dyDescent="0.45">
      <c r="A2471" t="s">
        <v>2817</v>
      </c>
      <c r="B2471" s="9">
        <v>36787</v>
      </c>
      <c r="C2471">
        <v>10096344424</v>
      </c>
      <c r="D2471" t="s">
        <v>156</v>
      </c>
    </row>
    <row r="2472" spans="1:4" x14ac:dyDescent="0.45">
      <c r="A2472" t="s">
        <v>2818</v>
      </c>
      <c r="B2472" s="9">
        <v>33106</v>
      </c>
      <c r="C2472">
        <v>10065464977</v>
      </c>
      <c r="D2472" t="s">
        <v>254</v>
      </c>
    </row>
    <row r="2473" spans="1:4" x14ac:dyDescent="0.45">
      <c r="A2473" t="s">
        <v>2819</v>
      </c>
      <c r="B2473" s="9">
        <v>36905</v>
      </c>
      <c r="C2473">
        <v>10095119392</v>
      </c>
      <c r="D2473" t="s">
        <v>38</v>
      </c>
    </row>
    <row r="2474" spans="1:4" x14ac:dyDescent="0.45">
      <c r="A2474" t="s">
        <v>2820</v>
      </c>
      <c r="B2474" s="9">
        <v>36371</v>
      </c>
      <c r="C2474">
        <v>10016191506</v>
      </c>
      <c r="D2474" t="s">
        <v>118</v>
      </c>
    </row>
    <row r="2475" spans="1:4" x14ac:dyDescent="0.45">
      <c r="A2475" t="s">
        <v>2821</v>
      </c>
      <c r="B2475" s="9">
        <v>36283</v>
      </c>
      <c r="C2475">
        <v>10015397823</v>
      </c>
      <c r="D2475" t="s">
        <v>47</v>
      </c>
    </row>
    <row r="2476" spans="1:4" x14ac:dyDescent="0.45">
      <c r="A2476" t="s">
        <v>2822</v>
      </c>
      <c r="B2476" s="9">
        <v>36244</v>
      </c>
      <c r="C2476">
        <v>10015999324</v>
      </c>
      <c r="D2476" t="s">
        <v>15</v>
      </c>
    </row>
    <row r="2477" spans="1:4" x14ac:dyDescent="0.45">
      <c r="A2477" t="s">
        <v>2823</v>
      </c>
      <c r="B2477" s="9">
        <v>37028</v>
      </c>
      <c r="C2477">
        <v>10054339582</v>
      </c>
      <c r="D2477" t="s">
        <v>47</v>
      </c>
    </row>
    <row r="2478" spans="1:4" x14ac:dyDescent="0.45">
      <c r="A2478" t="s">
        <v>2824</v>
      </c>
      <c r="B2478" s="9">
        <v>35982</v>
      </c>
      <c r="C2478">
        <v>10023484084</v>
      </c>
      <c r="D2478" t="s">
        <v>38</v>
      </c>
    </row>
    <row r="2479" spans="1:4" x14ac:dyDescent="0.45">
      <c r="A2479" t="s">
        <v>2825</v>
      </c>
      <c r="B2479" s="9">
        <v>36833</v>
      </c>
      <c r="C2479">
        <v>10077467921</v>
      </c>
      <c r="D2479" t="s">
        <v>172</v>
      </c>
    </row>
    <row r="2480" spans="1:4" x14ac:dyDescent="0.45">
      <c r="A2480" t="s">
        <v>2826</v>
      </c>
      <c r="B2480" s="9">
        <v>36546</v>
      </c>
      <c r="C2480">
        <v>10072671875</v>
      </c>
      <c r="D2480" t="s">
        <v>156</v>
      </c>
    </row>
    <row r="2481" spans="1:4" x14ac:dyDescent="0.45">
      <c r="A2481" t="s">
        <v>2827</v>
      </c>
      <c r="B2481" s="9">
        <v>31855</v>
      </c>
      <c r="C2481">
        <v>10014242614</v>
      </c>
      <c r="D2481" t="s">
        <v>21</v>
      </c>
    </row>
    <row r="2482" spans="1:4" x14ac:dyDescent="0.45">
      <c r="A2482" t="s">
        <v>2828</v>
      </c>
      <c r="B2482" s="9">
        <v>28419</v>
      </c>
      <c r="C2482">
        <v>10093542235</v>
      </c>
      <c r="D2482" t="s">
        <v>238</v>
      </c>
    </row>
    <row r="2483" spans="1:4" x14ac:dyDescent="0.45">
      <c r="A2483" t="s">
        <v>2829</v>
      </c>
      <c r="B2483" s="9">
        <v>37110</v>
      </c>
      <c r="C2483">
        <v>10075184781</v>
      </c>
      <c r="D2483" t="s">
        <v>36</v>
      </c>
    </row>
    <row r="2484" spans="1:4" x14ac:dyDescent="0.45">
      <c r="A2484" t="s">
        <v>2830</v>
      </c>
      <c r="B2484" s="9">
        <v>37145</v>
      </c>
      <c r="C2484">
        <v>10095119190</v>
      </c>
      <c r="D2484" t="s">
        <v>38</v>
      </c>
    </row>
    <row r="2485" spans="1:4" x14ac:dyDescent="0.45">
      <c r="A2485" t="s">
        <v>2831</v>
      </c>
      <c r="B2485" s="9">
        <v>36189</v>
      </c>
      <c r="C2485">
        <v>10034967167</v>
      </c>
      <c r="D2485" t="s">
        <v>118</v>
      </c>
    </row>
    <row r="2486" spans="1:4" x14ac:dyDescent="0.45">
      <c r="A2486" t="s">
        <v>2832</v>
      </c>
      <c r="B2486" s="9">
        <v>31382</v>
      </c>
      <c r="C2486">
        <v>10005316590</v>
      </c>
      <c r="D2486" t="s">
        <v>15</v>
      </c>
    </row>
    <row r="2487" spans="1:4" x14ac:dyDescent="0.45">
      <c r="A2487" t="s">
        <v>2833</v>
      </c>
      <c r="B2487" s="9">
        <v>36208</v>
      </c>
      <c r="C2487">
        <v>10016279412</v>
      </c>
      <c r="D2487" t="s">
        <v>15</v>
      </c>
    </row>
    <row r="2488" spans="1:4" x14ac:dyDescent="0.45">
      <c r="A2488" t="s">
        <v>2834</v>
      </c>
      <c r="B2488" s="9">
        <v>36105</v>
      </c>
      <c r="C2488">
        <v>10023481963</v>
      </c>
      <c r="D2488" t="s">
        <v>38</v>
      </c>
    </row>
    <row r="2489" spans="1:4" x14ac:dyDescent="0.45">
      <c r="A2489" t="s">
        <v>2835</v>
      </c>
      <c r="B2489" s="9">
        <v>34685</v>
      </c>
      <c r="C2489">
        <v>10064733841</v>
      </c>
      <c r="D2489" t="s">
        <v>67</v>
      </c>
    </row>
    <row r="2490" spans="1:4" x14ac:dyDescent="0.45">
      <c r="A2490" t="s">
        <v>2836</v>
      </c>
      <c r="B2490" s="9">
        <v>35095</v>
      </c>
      <c r="C2490">
        <v>10035316064</v>
      </c>
      <c r="D2490" t="s">
        <v>21</v>
      </c>
    </row>
    <row r="2491" spans="1:4" x14ac:dyDescent="0.45">
      <c r="A2491" t="s">
        <v>2837</v>
      </c>
      <c r="B2491" s="9">
        <v>32383</v>
      </c>
      <c r="C2491">
        <v>10014669515</v>
      </c>
      <c r="D2491" t="s">
        <v>254</v>
      </c>
    </row>
    <row r="2492" spans="1:4" x14ac:dyDescent="0.45">
      <c r="A2492" t="s">
        <v>2838</v>
      </c>
      <c r="B2492" s="9">
        <v>33083</v>
      </c>
      <c r="C2492">
        <v>10008900439</v>
      </c>
      <c r="D2492" t="s">
        <v>19</v>
      </c>
    </row>
    <row r="2493" spans="1:4" x14ac:dyDescent="0.45">
      <c r="A2493" t="s">
        <v>2839</v>
      </c>
      <c r="B2493" s="9">
        <v>35074</v>
      </c>
      <c r="C2493">
        <v>10010915211</v>
      </c>
      <c r="D2493" t="s">
        <v>38</v>
      </c>
    </row>
    <row r="2494" spans="1:4" x14ac:dyDescent="0.45">
      <c r="A2494" t="s">
        <v>2840</v>
      </c>
      <c r="B2494" s="9">
        <v>36784</v>
      </c>
      <c r="C2494">
        <v>10027974174</v>
      </c>
      <c r="D2494" t="s">
        <v>17</v>
      </c>
    </row>
    <row r="2495" spans="1:4" x14ac:dyDescent="0.45">
      <c r="A2495" t="s">
        <v>2841</v>
      </c>
      <c r="B2495" s="9">
        <v>32219</v>
      </c>
      <c r="C2495">
        <v>10064646642</v>
      </c>
      <c r="D2495" t="s">
        <v>67</v>
      </c>
    </row>
    <row r="2496" spans="1:4" x14ac:dyDescent="0.45">
      <c r="A2496" t="s">
        <v>2842</v>
      </c>
      <c r="B2496" s="9">
        <v>36289</v>
      </c>
      <c r="C2496">
        <v>10015565450</v>
      </c>
      <c r="D2496" t="s">
        <v>65</v>
      </c>
    </row>
    <row r="2497" spans="1:4" x14ac:dyDescent="0.45">
      <c r="A2497" t="s">
        <v>2843</v>
      </c>
      <c r="B2497" s="9">
        <v>36694</v>
      </c>
      <c r="C2497">
        <v>10034937663</v>
      </c>
      <c r="D2497" t="s">
        <v>118</v>
      </c>
    </row>
    <row r="2498" spans="1:4" x14ac:dyDescent="0.45">
      <c r="A2498" t="s">
        <v>2844</v>
      </c>
      <c r="B2498" s="9">
        <v>36741</v>
      </c>
      <c r="C2498">
        <v>10052589138</v>
      </c>
      <c r="D2498" t="s">
        <v>47</v>
      </c>
    </row>
    <row r="2499" spans="1:4" x14ac:dyDescent="0.45">
      <c r="A2499" t="s">
        <v>2845</v>
      </c>
      <c r="B2499" s="9">
        <v>37180</v>
      </c>
      <c r="C2499">
        <v>10048454817</v>
      </c>
      <c r="D2499" t="s">
        <v>15</v>
      </c>
    </row>
    <row r="2500" spans="1:4" x14ac:dyDescent="0.45">
      <c r="A2500" t="s">
        <v>2846</v>
      </c>
      <c r="B2500" s="9">
        <v>36203</v>
      </c>
      <c r="C2500">
        <v>10096890755</v>
      </c>
      <c r="D2500" t="s">
        <v>3776</v>
      </c>
    </row>
    <row r="2501" spans="1:4" x14ac:dyDescent="0.45">
      <c r="A2501" t="s">
        <v>2847</v>
      </c>
      <c r="B2501" s="9">
        <v>35199</v>
      </c>
      <c r="C2501">
        <v>10015225546</v>
      </c>
      <c r="D2501" t="s">
        <v>53</v>
      </c>
    </row>
    <row r="2502" spans="1:4" x14ac:dyDescent="0.45">
      <c r="A2502" t="s">
        <v>2848</v>
      </c>
      <c r="B2502" s="9">
        <v>33611</v>
      </c>
      <c r="C2502">
        <v>10084256406</v>
      </c>
      <c r="D2502" t="s">
        <v>67</v>
      </c>
    </row>
    <row r="2503" spans="1:4" x14ac:dyDescent="0.45">
      <c r="A2503" t="s">
        <v>2849</v>
      </c>
      <c r="B2503" s="9">
        <v>37138</v>
      </c>
      <c r="C2503">
        <v>10076238445</v>
      </c>
      <c r="D2503" t="s">
        <v>118</v>
      </c>
    </row>
    <row r="2504" spans="1:4" x14ac:dyDescent="0.45">
      <c r="A2504" t="s">
        <v>2850</v>
      </c>
      <c r="B2504" s="9">
        <v>36665</v>
      </c>
      <c r="C2504">
        <v>10020780212</v>
      </c>
      <c r="D2504" t="s">
        <v>40</v>
      </c>
    </row>
    <row r="2505" spans="1:4" x14ac:dyDescent="0.45">
      <c r="A2505" t="s">
        <v>2851</v>
      </c>
      <c r="B2505" s="9">
        <v>35807</v>
      </c>
      <c r="C2505">
        <v>10010880653</v>
      </c>
      <c r="D2505" t="s">
        <v>118</v>
      </c>
    </row>
    <row r="2506" spans="1:4" x14ac:dyDescent="0.45">
      <c r="A2506" t="s">
        <v>2852</v>
      </c>
      <c r="B2506" s="9">
        <v>31995</v>
      </c>
      <c r="C2506">
        <v>10084277422</v>
      </c>
      <c r="D2506" t="s">
        <v>67</v>
      </c>
    </row>
    <row r="2507" spans="1:4" x14ac:dyDescent="0.45">
      <c r="A2507" t="s">
        <v>2853</v>
      </c>
      <c r="B2507" s="9">
        <v>37525</v>
      </c>
      <c r="C2507">
        <v>10036173607</v>
      </c>
      <c r="D2507" t="s">
        <v>15</v>
      </c>
    </row>
    <row r="2508" spans="1:4" x14ac:dyDescent="0.45">
      <c r="A2508" t="s">
        <v>2854</v>
      </c>
      <c r="B2508" s="9">
        <v>36516</v>
      </c>
      <c r="C2508">
        <v>10021306941</v>
      </c>
      <c r="D2508" t="s">
        <v>40</v>
      </c>
    </row>
    <row r="2509" spans="1:4" x14ac:dyDescent="0.45">
      <c r="A2509" t="s">
        <v>2855</v>
      </c>
      <c r="B2509" s="9">
        <v>37107</v>
      </c>
      <c r="C2509">
        <v>10084661378</v>
      </c>
      <c r="D2509" t="s">
        <v>38</v>
      </c>
    </row>
    <row r="2510" spans="1:4" x14ac:dyDescent="0.45">
      <c r="A2510" t="s">
        <v>2856</v>
      </c>
      <c r="B2510" s="9">
        <v>35441</v>
      </c>
      <c r="C2510">
        <v>10015646888</v>
      </c>
      <c r="D2510" t="s">
        <v>61</v>
      </c>
    </row>
    <row r="2511" spans="1:4" x14ac:dyDescent="0.45">
      <c r="A2511" t="s">
        <v>2857</v>
      </c>
      <c r="B2511" s="9">
        <v>35622</v>
      </c>
      <c r="C2511">
        <v>10079505224</v>
      </c>
      <c r="D2511" t="s">
        <v>118</v>
      </c>
    </row>
    <row r="2512" spans="1:4" x14ac:dyDescent="0.45">
      <c r="A2512" t="s">
        <v>2293</v>
      </c>
      <c r="B2512" s="9">
        <v>35961</v>
      </c>
      <c r="C2512">
        <v>10088655758</v>
      </c>
      <c r="D2512" t="s">
        <v>31</v>
      </c>
    </row>
    <row r="2513" spans="1:4" x14ac:dyDescent="0.45">
      <c r="A2513" t="s">
        <v>2858</v>
      </c>
      <c r="B2513" s="9">
        <v>36839</v>
      </c>
      <c r="C2513">
        <v>10034947868</v>
      </c>
      <c r="D2513" t="s">
        <v>118</v>
      </c>
    </row>
    <row r="2514" spans="1:4" x14ac:dyDescent="0.45">
      <c r="A2514" t="s">
        <v>2859</v>
      </c>
      <c r="B2514" s="9">
        <v>33265</v>
      </c>
      <c r="C2514">
        <v>10006502115</v>
      </c>
      <c r="D2514" t="s">
        <v>19</v>
      </c>
    </row>
    <row r="2515" spans="1:4" x14ac:dyDescent="0.45">
      <c r="A2515" t="s">
        <v>2860</v>
      </c>
      <c r="B2515" s="9">
        <v>36795</v>
      </c>
      <c r="C2515">
        <v>10034918970</v>
      </c>
      <c r="D2515" t="s">
        <v>118</v>
      </c>
    </row>
    <row r="2516" spans="1:4" x14ac:dyDescent="0.45">
      <c r="A2516" t="s">
        <v>2861</v>
      </c>
      <c r="B2516" s="9">
        <v>36582</v>
      </c>
      <c r="C2516">
        <v>10023433766</v>
      </c>
      <c r="D2516" t="s">
        <v>19</v>
      </c>
    </row>
    <row r="2517" spans="1:4" x14ac:dyDescent="0.45">
      <c r="A2517" t="s">
        <v>2862</v>
      </c>
      <c r="B2517" s="9">
        <v>36355</v>
      </c>
      <c r="C2517">
        <v>10015510482</v>
      </c>
      <c r="D2517" t="s">
        <v>19</v>
      </c>
    </row>
    <row r="2518" spans="1:4" x14ac:dyDescent="0.45">
      <c r="A2518" t="s">
        <v>2863</v>
      </c>
      <c r="B2518" s="9">
        <v>36937</v>
      </c>
      <c r="C2518">
        <v>10067678294</v>
      </c>
      <c r="D2518" t="s">
        <v>17</v>
      </c>
    </row>
    <row r="2519" spans="1:4" x14ac:dyDescent="0.45">
      <c r="A2519" t="s">
        <v>2864</v>
      </c>
      <c r="B2519" s="9">
        <v>34957</v>
      </c>
      <c r="C2519">
        <v>10082433715</v>
      </c>
      <c r="D2519" t="s">
        <v>15</v>
      </c>
    </row>
    <row r="2520" spans="1:4" x14ac:dyDescent="0.45">
      <c r="A2520" t="s">
        <v>2865</v>
      </c>
      <c r="B2520" s="9">
        <v>36321</v>
      </c>
      <c r="C2520">
        <v>10020982090</v>
      </c>
      <c r="D2520" t="s">
        <v>40</v>
      </c>
    </row>
    <row r="2521" spans="1:4" x14ac:dyDescent="0.45">
      <c r="A2521" t="s">
        <v>2866</v>
      </c>
      <c r="B2521" s="9">
        <v>37244</v>
      </c>
      <c r="C2521">
        <v>10049921840</v>
      </c>
      <c r="D2521" t="s">
        <v>67</v>
      </c>
    </row>
    <row r="2522" spans="1:4" x14ac:dyDescent="0.45">
      <c r="A2522" t="s">
        <v>2867</v>
      </c>
      <c r="B2522" s="9">
        <v>31390</v>
      </c>
      <c r="C2522">
        <v>10015540592</v>
      </c>
      <c r="D2522" t="s">
        <v>15</v>
      </c>
    </row>
    <row r="2523" spans="1:4" x14ac:dyDescent="0.45">
      <c r="A2523" t="s">
        <v>2868</v>
      </c>
      <c r="B2523" s="9">
        <v>37251</v>
      </c>
      <c r="C2523">
        <v>10036440456</v>
      </c>
      <c r="D2523" t="s">
        <v>15</v>
      </c>
    </row>
    <row r="2524" spans="1:4" x14ac:dyDescent="0.45">
      <c r="A2524" t="s">
        <v>2869</v>
      </c>
      <c r="B2524" s="9">
        <v>37157</v>
      </c>
      <c r="C2524">
        <v>10072256593</v>
      </c>
      <c r="D2524" t="s">
        <v>3749</v>
      </c>
    </row>
    <row r="2525" spans="1:4" x14ac:dyDescent="0.45">
      <c r="A2525" t="s">
        <v>2870</v>
      </c>
      <c r="B2525" s="9">
        <v>37085</v>
      </c>
      <c r="C2525">
        <v>10036078021</v>
      </c>
      <c r="D2525" t="s">
        <v>118</v>
      </c>
    </row>
    <row r="2526" spans="1:4" x14ac:dyDescent="0.45">
      <c r="A2526" t="s">
        <v>2871</v>
      </c>
      <c r="B2526" s="9">
        <v>36865</v>
      </c>
      <c r="C2526">
        <v>10066995254</v>
      </c>
      <c r="D2526" t="s">
        <v>21</v>
      </c>
    </row>
    <row r="2527" spans="1:4" x14ac:dyDescent="0.45">
      <c r="A2527" t="s">
        <v>610</v>
      </c>
      <c r="B2527" s="9">
        <v>34750</v>
      </c>
      <c r="C2527">
        <v>10008679056</v>
      </c>
      <c r="D2527" t="s">
        <v>15</v>
      </c>
    </row>
    <row r="2528" spans="1:4" x14ac:dyDescent="0.45">
      <c r="A2528" t="s">
        <v>798</v>
      </c>
      <c r="B2528" s="9">
        <v>31486</v>
      </c>
      <c r="C2528">
        <v>10006406529</v>
      </c>
      <c r="D2528" t="s">
        <v>65</v>
      </c>
    </row>
    <row r="2529" spans="1:4" x14ac:dyDescent="0.45">
      <c r="A2529" t="s">
        <v>2872</v>
      </c>
      <c r="B2529" s="9">
        <v>35895</v>
      </c>
      <c r="C2529">
        <v>10059449967</v>
      </c>
      <c r="D2529" t="s">
        <v>145</v>
      </c>
    </row>
    <row r="2530" spans="1:4" x14ac:dyDescent="0.45">
      <c r="A2530" t="s">
        <v>501</v>
      </c>
      <c r="B2530" s="9">
        <v>32302</v>
      </c>
      <c r="C2530">
        <v>10004602935</v>
      </c>
      <c r="D2530" t="s">
        <v>15</v>
      </c>
    </row>
    <row r="2531" spans="1:4" x14ac:dyDescent="0.45">
      <c r="A2531" t="s">
        <v>2873</v>
      </c>
      <c r="B2531" s="9">
        <v>36198</v>
      </c>
      <c r="C2531">
        <v>10011156495</v>
      </c>
      <c r="D2531" t="s">
        <v>36</v>
      </c>
    </row>
    <row r="2532" spans="1:4" x14ac:dyDescent="0.45">
      <c r="A2532" t="s">
        <v>2874</v>
      </c>
      <c r="B2532" s="9">
        <v>35108</v>
      </c>
      <c r="C2532">
        <v>10009135057</v>
      </c>
      <c r="D2532" t="s">
        <v>51</v>
      </c>
    </row>
    <row r="2533" spans="1:4" x14ac:dyDescent="0.45">
      <c r="A2533" t="s">
        <v>522</v>
      </c>
      <c r="B2533" s="9">
        <v>35950</v>
      </c>
      <c r="C2533">
        <v>10010170634</v>
      </c>
      <c r="D2533" t="s">
        <v>25</v>
      </c>
    </row>
    <row r="2534" spans="1:4" x14ac:dyDescent="0.45">
      <c r="A2534" t="s">
        <v>2875</v>
      </c>
      <c r="B2534" s="9">
        <v>31066</v>
      </c>
      <c r="C2534">
        <v>10002895432</v>
      </c>
      <c r="D2534" t="s">
        <v>741</v>
      </c>
    </row>
    <row r="2535" spans="1:4" x14ac:dyDescent="0.45">
      <c r="A2535" t="s">
        <v>2876</v>
      </c>
      <c r="B2535" s="9">
        <v>33997</v>
      </c>
      <c r="C2535">
        <v>10007795649</v>
      </c>
      <c r="D2535" t="s">
        <v>67</v>
      </c>
    </row>
    <row r="2536" spans="1:4" x14ac:dyDescent="0.45">
      <c r="A2536" t="s">
        <v>2877</v>
      </c>
      <c r="B2536" s="9">
        <v>36858</v>
      </c>
      <c r="C2536">
        <v>10055349190</v>
      </c>
      <c r="D2536" t="s">
        <v>36</v>
      </c>
    </row>
    <row r="2537" spans="1:4" x14ac:dyDescent="0.45">
      <c r="A2537" t="s">
        <v>2878</v>
      </c>
      <c r="B2537" s="9">
        <v>36333</v>
      </c>
      <c r="C2537">
        <v>10015484012</v>
      </c>
      <c r="D2537" t="s">
        <v>25</v>
      </c>
    </row>
    <row r="2538" spans="1:4" x14ac:dyDescent="0.45">
      <c r="A2538" t="s">
        <v>2879</v>
      </c>
      <c r="B2538" s="9">
        <v>35268</v>
      </c>
      <c r="C2538">
        <v>10009118283</v>
      </c>
      <c r="D2538" t="s">
        <v>118</v>
      </c>
    </row>
    <row r="2539" spans="1:4" x14ac:dyDescent="0.45">
      <c r="A2539" t="s">
        <v>2880</v>
      </c>
      <c r="B2539" s="9">
        <v>35562</v>
      </c>
      <c r="C2539">
        <v>10010646742</v>
      </c>
      <c r="D2539" t="s">
        <v>59</v>
      </c>
    </row>
    <row r="2540" spans="1:4" x14ac:dyDescent="0.45">
      <c r="A2540" t="s">
        <v>858</v>
      </c>
      <c r="B2540" s="9">
        <v>35756</v>
      </c>
      <c r="C2540">
        <v>10010116575</v>
      </c>
      <c r="D2540" t="s">
        <v>27</v>
      </c>
    </row>
    <row r="2541" spans="1:4" x14ac:dyDescent="0.45">
      <c r="A2541" t="s">
        <v>2881</v>
      </c>
      <c r="B2541" s="9">
        <v>34954</v>
      </c>
      <c r="C2541">
        <v>10009119495</v>
      </c>
      <c r="D2541" t="s">
        <v>36</v>
      </c>
    </row>
    <row r="2542" spans="1:4" x14ac:dyDescent="0.45">
      <c r="A2542" t="s">
        <v>2882</v>
      </c>
      <c r="B2542" s="9">
        <v>30983</v>
      </c>
      <c r="C2542">
        <v>10003089634</v>
      </c>
      <c r="D2542" t="s">
        <v>243</v>
      </c>
    </row>
    <row r="2543" spans="1:4" x14ac:dyDescent="0.45">
      <c r="A2543" t="s">
        <v>2883</v>
      </c>
      <c r="B2543" s="9">
        <v>36304</v>
      </c>
      <c r="C2543">
        <v>10055224811</v>
      </c>
      <c r="D2543" t="s">
        <v>36</v>
      </c>
    </row>
    <row r="2544" spans="1:4" x14ac:dyDescent="0.45">
      <c r="A2544" t="s">
        <v>2884</v>
      </c>
      <c r="B2544" s="9">
        <v>32583</v>
      </c>
      <c r="C2544">
        <v>10006284873</v>
      </c>
      <c r="D2544" t="s">
        <v>21</v>
      </c>
    </row>
    <row r="2545" spans="1:4" x14ac:dyDescent="0.45">
      <c r="A2545" t="s">
        <v>2885</v>
      </c>
      <c r="B2545" s="9">
        <v>36162</v>
      </c>
      <c r="C2545">
        <v>10084753126</v>
      </c>
      <c r="D2545" t="s">
        <v>38</v>
      </c>
    </row>
    <row r="2546" spans="1:4" x14ac:dyDescent="0.45">
      <c r="A2546" t="s">
        <v>2886</v>
      </c>
      <c r="B2546" s="9">
        <v>37175</v>
      </c>
      <c r="C2546">
        <v>10036581714</v>
      </c>
      <c r="D2546" t="s">
        <v>120</v>
      </c>
    </row>
    <row r="2547" spans="1:4" x14ac:dyDescent="0.45">
      <c r="A2547" t="s">
        <v>2887</v>
      </c>
      <c r="B2547" s="9">
        <v>36678</v>
      </c>
      <c r="C2547">
        <v>10044033839</v>
      </c>
      <c r="D2547" t="s">
        <v>223</v>
      </c>
    </row>
    <row r="2548" spans="1:4" x14ac:dyDescent="0.45">
      <c r="A2548" t="s">
        <v>2888</v>
      </c>
      <c r="B2548" s="9">
        <v>35701</v>
      </c>
      <c r="C2548">
        <v>10009669264</v>
      </c>
      <c r="D2548" t="s">
        <v>753</v>
      </c>
    </row>
    <row r="2549" spans="1:4" x14ac:dyDescent="0.45">
      <c r="A2549" t="s">
        <v>2889</v>
      </c>
      <c r="B2549" s="9">
        <v>31729</v>
      </c>
      <c r="C2549">
        <v>10074513057</v>
      </c>
      <c r="D2549" t="s">
        <v>56</v>
      </c>
    </row>
    <row r="2550" spans="1:4" x14ac:dyDescent="0.45">
      <c r="A2550" t="s">
        <v>2890</v>
      </c>
      <c r="B2550" s="9">
        <v>36435</v>
      </c>
      <c r="C2550">
        <v>10015326889</v>
      </c>
      <c r="D2550" t="s">
        <v>118</v>
      </c>
    </row>
    <row r="2551" spans="1:4" x14ac:dyDescent="0.45">
      <c r="A2551" t="s">
        <v>2891</v>
      </c>
      <c r="B2551" s="9">
        <v>35743</v>
      </c>
      <c r="C2551">
        <v>10062492232</v>
      </c>
      <c r="D2551" t="s">
        <v>38</v>
      </c>
    </row>
    <row r="2552" spans="1:4" x14ac:dyDescent="0.45">
      <c r="A2552" t="s">
        <v>2892</v>
      </c>
      <c r="B2552" s="9">
        <v>36013</v>
      </c>
      <c r="C2552">
        <v>10010880451</v>
      </c>
      <c r="D2552" t="s">
        <v>118</v>
      </c>
    </row>
    <row r="2553" spans="1:4" x14ac:dyDescent="0.45">
      <c r="A2553" t="s">
        <v>573</v>
      </c>
      <c r="B2553" s="9">
        <v>32617</v>
      </c>
      <c r="C2553">
        <v>10005506752</v>
      </c>
      <c r="D2553" t="s">
        <v>29</v>
      </c>
    </row>
    <row r="2554" spans="1:4" x14ac:dyDescent="0.45">
      <c r="A2554" t="s">
        <v>2893</v>
      </c>
      <c r="B2554" s="9">
        <v>31164</v>
      </c>
      <c r="C2554">
        <v>10007817372</v>
      </c>
      <c r="D2554" t="s">
        <v>230</v>
      </c>
    </row>
    <row r="2555" spans="1:4" x14ac:dyDescent="0.45">
      <c r="A2555" t="s">
        <v>2894</v>
      </c>
      <c r="B2555" s="9">
        <v>32014</v>
      </c>
      <c r="C2555">
        <v>10053568737</v>
      </c>
      <c r="D2555" t="s">
        <v>91</v>
      </c>
    </row>
    <row r="2556" spans="1:4" x14ac:dyDescent="0.45">
      <c r="A2556" t="s">
        <v>2895</v>
      </c>
      <c r="B2556" s="9">
        <v>36795</v>
      </c>
      <c r="C2556">
        <v>10035150760</v>
      </c>
      <c r="D2556" t="s">
        <v>243</v>
      </c>
    </row>
    <row r="2557" spans="1:4" x14ac:dyDescent="0.45">
      <c r="A2557" t="s">
        <v>2896</v>
      </c>
      <c r="B2557" s="9">
        <v>34007</v>
      </c>
      <c r="C2557">
        <v>10007296505</v>
      </c>
      <c r="D2557" t="s">
        <v>19</v>
      </c>
    </row>
    <row r="2558" spans="1:4" x14ac:dyDescent="0.45">
      <c r="A2558" t="s">
        <v>2897</v>
      </c>
      <c r="B2558" s="9">
        <v>36378</v>
      </c>
      <c r="C2558">
        <v>10072329850</v>
      </c>
      <c r="D2558" t="s">
        <v>91</v>
      </c>
    </row>
    <row r="2559" spans="1:4" x14ac:dyDescent="0.45">
      <c r="A2559" t="s">
        <v>2898</v>
      </c>
      <c r="B2559" s="9">
        <v>33361</v>
      </c>
      <c r="C2559">
        <v>10009980775</v>
      </c>
      <c r="D2559" t="s">
        <v>142</v>
      </c>
    </row>
    <row r="2560" spans="1:4" x14ac:dyDescent="0.45">
      <c r="A2560" t="s">
        <v>2899</v>
      </c>
      <c r="B2560" s="9">
        <v>36936</v>
      </c>
      <c r="C2560">
        <v>10036577973</v>
      </c>
      <c r="D2560" t="s">
        <v>120</v>
      </c>
    </row>
    <row r="2561" spans="1:4" x14ac:dyDescent="0.45">
      <c r="A2561" t="s">
        <v>2900</v>
      </c>
      <c r="B2561" s="9">
        <v>36750</v>
      </c>
      <c r="C2561">
        <v>10063900045</v>
      </c>
      <c r="D2561" t="s">
        <v>67</v>
      </c>
    </row>
    <row r="2562" spans="1:4" x14ac:dyDescent="0.45">
      <c r="A2562" t="s">
        <v>2901</v>
      </c>
      <c r="B2562" s="9">
        <v>34891</v>
      </c>
      <c r="C2562">
        <v>10008658949</v>
      </c>
      <c r="D2562" t="s">
        <v>172</v>
      </c>
    </row>
    <row r="2563" spans="1:4" x14ac:dyDescent="0.45">
      <c r="A2563" t="s">
        <v>2902</v>
      </c>
      <c r="B2563" s="9">
        <v>35569</v>
      </c>
      <c r="C2563">
        <v>10010660684</v>
      </c>
      <c r="D2563" t="s">
        <v>53</v>
      </c>
    </row>
    <row r="2564" spans="1:4" x14ac:dyDescent="0.45">
      <c r="A2564" t="s">
        <v>2903</v>
      </c>
      <c r="B2564" s="9">
        <v>32338</v>
      </c>
      <c r="C2564">
        <v>10055931190</v>
      </c>
      <c r="D2564" t="s">
        <v>91</v>
      </c>
    </row>
    <row r="2565" spans="1:4" x14ac:dyDescent="0.45">
      <c r="A2565" t="s">
        <v>2904</v>
      </c>
      <c r="B2565" s="9">
        <v>36422</v>
      </c>
      <c r="C2565">
        <v>10015334973</v>
      </c>
      <c r="D2565" t="s">
        <v>25</v>
      </c>
    </row>
    <row r="2566" spans="1:4" x14ac:dyDescent="0.45">
      <c r="A2566" t="s">
        <v>2905</v>
      </c>
      <c r="B2566" s="9">
        <v>36970</v>
      </c>
      <c r="C2566">
        <v>10036580603</v>
      </c>
      <c r="D2566" t="s">
        <v>120</v>
      </c>
    </row>
    <row r="2567" spans="1:4" x14ac:dyDescent="0.45">
      <c r="A2567" t="s">
        <v>2906</v>
      </c>
      <c r="B2567" s="9">
        <v>36471</v>
      </c>
      <c r="C2567">
        <v>10050430482</v>
      </c>
      <c r="D2567" t="s">
        <v>44</v>
      </c>
    </row>
    <row r="2568" spans="1:4" x14ac:dyDescent="0.45">
      <c r="A2568" t="s">
        <v>2907</v>
      </c>
      <c r="B2568" s="9">
        <v>36288</v>
      </c>
      <c r="C2568">
        <v>10015701351</v>
      </c>
      <c r="D2568" t="s">
        <v>51</v>
      </c>
    </row>
    <row r="2569" spans="1:4" x14ac:dyDescent="0.45">
      <c r="A2569" t="s">
        <v>2908</v>
      </c>
      <c r="B2569" s="9">
        <v>35837</v>
      </c>
      <c r="C2569">
        <v>10009882159</v>
      </c>
      <c r="D2569" t="s">
        <v>47</v>
      </c>
    </row>
    <row r="2570" spans="1:4" x14ac:dyDescent="0.45">
      <c r="A2570" t="s">
        <v>2909</v>
      </c>
      <c r="B2570" s="9">
        <v>34360</v>
      </c>
      <c r="C2570">
        <v>10010879441</v>
      </c>
      <c r="D2570" t="s">
        <v>118</v>
      </c>
    </row>
    <row r="2571" spans="1:4" x14ac:dyDescent="0.45">
      <c r="A2571" t="s">
        <v>2910</v>
      </c>
      <c r="B2571" s="9">
        <v>36153</v>
      </c>
      <c r="C2571">
        <v>10050429775</v>
      </c>
      <c r="D2571" t="s">
        <v>44</v>
      </c>
    </row>
    <row r="2572" spans="1:4" x14ac:dyDescent="0.45">
      <c r="A2572" t="s">
        <v>2911</v>
      </c>
      <c r="B2572" s="9">
        <v>32284</v>
      </c>
      <c r="C2572">
        <v>10054804980</v>
      </c>
      <c r="D2572" t="s">
        <v>67</v>
      </c>
    </row>
    <row r="2573" spans="1:4" x14ac:dyDescent="0.45">
      <c r="A2573" t="s">
        <v>2912</v>
      </c>
      <c r="B2573" s="9">
        <v>35694</v>
      </c>
      <c r="C2573">
        <v>10062568519</v>
      </c>
      <c r="D2573" t="s">
        <v>38</v>
      </c>
    </row>
    <row r="2574" spans="1:4" x14ac:dyDescent="0.45">
      <c r="A2574" t="s">
        <v>2913</v>
      </c>
      <c r="B2574" s="9">
        <v>33408</v>
      </c>
      <c r="C2574">
        <v>10006503832</v>
      </c>
      <c r="D2574" t="s">
        <v>118</v>
      </c>
    </row>
    <row r="2575" spans="1:4" x14ac:dyDescent="0.45">
      <c r="A2575" t="s">
        <v>2914</v>
      </c>
      <c r="B2575" s="9">
        <v>36114</v>
      </c>
      <c r="C2575">
        <v>10023487825</v>
      </c>
      <c r="D2575" t="s">
        <v>38</v>
      </c>
    </row>
    <row r="2576" spans="1:4" x14ac:dyDescent="0.45">
      <c r="A2576" t="s">
        <v>2915</v>
      </c>
      <c r="B2576" s="9">
        <v>35169</v>
      </c>
      <c r="C2576">
        <v>10009715845</v>
      </c>
      <c r="D2576" t="s">
        <v>29</v>
      </c>
    </row>
    <row r="2577" spans="1:4" x14ac:dyDescent="0.45">
      <c r="A2577" t="s">
        <v>2916</v>
      </c>
      <c r="B2577" s="9">
        <v>35432</v>
      </c>
      <c r="C2577">
        <v>10015587375</v>
      </c>
      <c r="D2577" t="s">
        <v>21</v>
      </c>
    </row>
    <row r="2578" spans="1:4" x14ac:dyDescent="0.45">
      <c r="A2578" t="s">
        <v>2917</v>
      </c>
      <c r="B2578" s="9">
        <v>35896</v>
      </c>
      <c r="C2578">
        <v>10015216351</v>
      </c>
      <c r="D2578" t="s">
        <v>44</v>
      </c>
    </row>
    <row r="2579" spans="1:4" x14ac:dyDescent="0.45">
      <c r="A2579" t="s">
        <v>2918</v>
      </c>
      <c r="B2579" s="9">
        <v>35536</v>
      </c>
      <c r="C2579">
        <v>10023483175</v>
      </c>
      <c r="D2579" t="s">
        <v>38</v>
      </c>
    </row>
    <row r="2580" spans="1:4" x14ac:dyDescent="0.45">
      <c r="A2580" t="s">
        <v>2919</v>
      </c>
      <c r="B2580" s="9">
        <v>30789</v>
      </c>
      <c r="C2580">
        <v>10070008217</v>
      </c>
      <c r="D2580" t="s">
        <v>40</v>
      </c>
    </row>
    <row r="2581" spans="1:4" x14ac:dyDescent="0.45">
      <c r="A2581" t="s">
        <v>2920</v>
      </c>
      <c r="B2581" s="9">
        <v>32088</v>
      </c>
      <c r="C2581">
        <v>10016040750</v>
      </c>
      <c r="D2581" t="s">
        <v>238</v>
      </c>
    </row>
    <row r="2582" spans="1:4" x14ac:dyDescent="0.45">
      <c r="A2582" t="s">
        <v>2921</v>
      </c>
      <c r="B2582" s="9">
        <v>32382</v>
      </c>
      <c r="C2582">
        <v>10086673524</v>
      </c>
      <c r="D2582" t="s">
        <v>91</v>
      </c>
    </row>
    <row r="2583" spans="1:4" x14ac:dyDescent="0.45">
      <c r="A2583" t="s">
        <v>2922</v>
      </c>
      <c r="B2583" s="9">
        <v>35222</v>
      </c>
      <c r="C2583">
        <v>10008884069</v>
      </c>
      <c r="D2583" t="s">
        <v>51</v>
      </c>
    </row>
    <row r="2584" spans="1:4" x14ac:dyDescent="0.45">
      <c r="A2584" t="s">
        <v>2923</v>
      </c>
      <c r="B2584" s="9">
        <v>35576</v>
      </c>
      <c r="C2584">
        <v>10009639962</v>
      </c>
      <c r="D2584" t="s">
        <v>47</v>
      </c>
    </row>
    <row r="2585" spans="1:4" x14ac:dyDescent="0.45">
      <c r="A2585" t="s">
        <v>2924</v>
      </c>
      <c r="B2585" s="9">
        <v>36512</v>
      </c>
      <c r="C2585">
        <v>10021073535</v>
      </c>
      <c r="D2585" t="s">
        <v>40</v>
      </c>
    </row>
    <row r="2586" spans="1:4" x14ac:dyDescent="0.45">
      <c r="A2586" t="s">
        <v>2925</v>
      </c>
      <c r="B2586" s="9">
        <v>36421</v>
      </c>
      <c r="C2586">
        <v>10015874133</v>
      </c>
      <c r="D2586" t="s">
        <v>31</v>
      </c>
    </row>
    <row r="2587" spans="1:4" x14ac:dyDescent="0.45">
      <c r="A2587" t="s">
        <v>2926</v>
      </c>
      <c r="B2587" s="9">
        <v>33206</v>
      </c>
      <c r="C2587">
        <v>10012904721</v>
      </c>
      <c r="D2587" t="s">
        <v>17</v>
      </c>
    </row>
    <row r="2588" spans="1:4" x14ac:dyDescent="0.45">
      <c r="A2588" t="s">
        <v>2927</v>
      </c>
      <c r="B2588" s="9">
        <v>36750</v>
      </c>
      <c r="C2588">
        <v>10021707267</v>
      </c>
      <c r="D2588" t="s">
        <v>29</v>
      </c>
    </row>
    <row r="2589" spans="1:4" x14ac:dyDescent="0.45">
      <c r="A2589" t="s">
        <v>2928</v>
      </c>
      <c r="B2589" s="9">
        <v>35951</v>
      </c>
      <c r="C2589">
        <v>10010179021</v>
      </c>
      <c r="D2589" t="s">
        <v>118</v>
      </c>
    </row>
    <row r="2590" spans="1:4" x14ac:dyDescent="0.45">
      <c r="A2590" t="s">
        <v>2929</v>
      </c>
      <c r="B2590" s="9">
        <v>36795</v>
      </c>
      <c r="C2590">
        <v>10035150861</v>
      </c>
      <c r="D2590" t="s">
        <v>243</v>
      </c>
    </row>
    <row r="2591" spans="1:4" x14ac:dyDescent="0.45">
      <c r="A2591" t="s">
        <v>2930</v>
      </c>
      <c r="B2591" s="9">
        <v>36301</v>
      </c>
      <c r="C2591">
        <v>10060851316</v>
      </c>
      <c r="D2591" t="s">
        <v>27</v>
      </c>
    </row>
    <row r="2592" spans="1:4" x14ac:dyDescent="0.45">
      <c r="A2592" t="s">
        <v>2931</v>
      </c>
      <c r="B2592" s="9">
        <v>26493</v>
      </c>
      <c r="C2592">
        <v>10021664124</v>
      </c>
      <c r="D2592" t="s">
        <v>40</v>
      </c>
    </row>
    <row r="2593" spans="1:4" x14ac:dyDescent="0.45">
      <c r="A2593" t="s">
        <v>2932</v>
      </c>
      <c r="B2593" s="9">
        <v>36006</v>
      </c>
      <c r="C2593">
        <v>10010790121</v>
      </c>
      <c r="D2593" t="s">
        <v>15</v>
      </c>
    </row>
    <row r="2594" spans="1:4" x14ac:dyDescent="0.45">
      <c r="A2594" t="s">
        <v>2933</v>
      </c>
      <c r="B2594" s="9">
        <v>30461</v>
      </c>
      <c r="C2594">
        <v>10010585613</v>
      </c>
      <c r="D2594" t="s">
        <v>254</v>
      </c>
    </row>
    <row r="2595" spans="1:4" x14ac:dyDescent="0.45">
      <c r="A2595" t="s">
        <v>560</v>
      </c>
      <c r="B2595" s="9">
        <v>35872</v>
      </c>
      <c r="C2595">
        <v>10011143260</v>
      </c>
      <c r="D2595" t="s">
        <v>53</v>
      </c>
    </row>
    <row r="2596" spans="1:4" x14ac:dyDescent="0.45">
      <c r="A2596" t="s">
        <v>2934</v>
      </c>
      <c r="B2596" s="9">
        <v>35161</v>
      </c>
      <c r="C2596">
        <v>10009189116</v>
      </c>
      <c r="D2596" t="s">
        <v>61</v>
      </c>
    </row>
    <row r="2597" spans="1:4" x14ac:dyDescent="0.45">
      <c r="A2597" t="s">
        <v>2935</v>
      </c>
      <c r="B2597" s="9">
        <v>34840</v>
      </c>
      <c r="C2597">
        <v>10007740277</v>
      </c>
      <c r="D2597" t="s">
        <v>118</v>
      </c>
    </row>
    <row r="2598" spans="1:4" x14ac:dyDescent="0.45">
      <c r="A2598" t="s">
        <v>2936</v>
      </c>
      <c r="B2598" s="9">
        <v>36066</v>
      </c>
      <c r="C2598">
        <v>10023466809</v>
      </c>
      <c r="D2598" t="s">
        <v>254</v>
      </c>
    </row>
    <row r="2599" spans="1:4" x14ac:dyDescent="0.45">
      <c r="A2599" t="s">
        <v>1655</v>
      </c>
      <c r="B2599" s="9">
        <v>35489</v>
      </c>
      <c r="C2599">
        <v>10064363019</v>
      </c>
      <c r="D2599" t="s">
        <v>31</v>
      </c>
    </row>
    <row r="2600" spans="1:4" x14ac:dyDescent="0.45">
      <c r="A2600" t="s">
        <v>2937</v>
      </c>
      <c r="B2600" s="9">
        <v>36107</v>
      </c>
      <c r="C2600">
        <v>10058808353</v>
      </c>
      <c r="D2600" t="s">
        <v>118</v>
      </c>
    </row>
    <row r="2601" spans="1:4" x14ac:dyDescent="0.45">
      <c r="A2601" t="s">
        <v>2938</v>
      </c>
      <c r="B2601" s="9">
        <v>36788</v>
      </c>
      <c r="C2601">
        <v>10042288041</v>
      </c>
      <c r="D2601" t="s">
        <v>61</v>
      </c>
    </row>
    <row r="2602" spans="1:4" x14ac:dyDescent="0.45">
      <c r="A2602" t="s">
        <v>2939</v>
      </c>
      <c r="B2602" s="9">
        <v>34255</v>
      </c>
      <c r="C2602">
        <v>10014940105</v>
      </c>
      <c r="D2602" t="s">
        <v>17</v>
      </c>
    </row>
    <row r="2603" spans="1:4" x14ac:dyDescent="0.45">
      <c r="A2603" t="s">
        <v>2940</v>
      </c>
      <c r="B2603" s="9">
        <v>35217</v>
      </c>
      <c r="C2603">
        <v>10023481862</v>
      </c>
      <c r="D2603" t="s">
        <v>38</v>
      </c>
    </row>
    <row r="2604" spans="1:4" x14ac:dyDescent="0.45">
      <c r="A2604" t="s">
        <v>2941</v>
      </c>
      <c r="B2604" s="9">
        <v>36453</v>
      </c>
      <c r="C2604">
        <v>10015999526</v>
      </c>
      <c r="D2604" t="s">
        <v>15</v>
      </c>
    </row>
    <row r="2605" spans="1:4" x14ac:dyDescent="0.45">
      <c r="A2605" t="s">
        <v>2942</v>
      </c>
      <c r="B2605" s="9">
        <v>36501</v>
      </c>
      <c r="C2605">
        <v>10023549257</v>
      </c>
      <c r="D2605" t="s">
        <v>17</v>
      </c>
    </row>
    <row r="2606" spans="1:4" x14ac:dyDescent="0.45">
      <c r="A2606" t="s">
        <v>2943</v>
      </c>
      <c r="B2606" s="9">
        <v>33276</v>
      </c>
      <c r="C2606">
        <v>10084256507</v>
      </c>
      <c r="D2606" t="s">
        <v>67</v>
      </c>
    </row>
    <row r="2607" spans="1:4" x14ac:dyDescent="0.45">
      <c r="A2607" t="s">
        <v>2944</v>
      </c>
      <c r="B2607" s="9">
        <v>36816</v>
      </c>
      <c r="C2607">
        <v>10034916647</v>
      </c>
      <c r="D2607" t="s">
        <v>118</v>
      </c>
    </row>
    <row r="2608" spans="1:4" x14ac:dyDescent="0.45">
      <c r="A2608" t="s">
        <v>2945</v>
      </c>
      <c r="B2608" s="9">
        <v>31962</v>
      </c>
      <c r="C2608">
        <v>10011073643</v>
      </c>
      <c r="D2608" t="s">
        <v>67</v>
      </c>
    </row>
    <row r="2609" spans="1:4" x14ac:dyDescent="0.45">
      <c r="A2609" t="s">
        <v>2946</v>
      </c>
      <c r="B2609" s="9">
        <v>34194</v>
      </c>
      <c r="C2609">
        <v>10007773926</v>
      </c>
      <c r="D2609" t="s">
        <v>17</v>
      </c>
    </row>
    <row r="2610" spans="1:4" x14ac:dyDescent="0.45">
      <c r="A2610" t="s">
        <v>2947</v>
      </c>
      <c r="B2610" s="9">
        <v>34850</v>
      </c>
      <c r="C2610">
        <v>10009139909</v>
      </c>
      <c r="D2610" t="s">
        <v>17</v>
      </c>
    </row>
    <row r="2611" spans="1:4" x14ac:dyDescent="0.45">
      <c r="A2611" t="s">
        <v>2948</v>
      </c>
      <c r="B2611" s="9">
        <v>22797</v>
      </c>
      <c r="C2611">
        <v>10003553618</v>
      </c>
      <c r="D2611" t="s">
        <v>25</v>
      </c>
    </row>
    <row r="2612" spans="1:4" x14ac:dyDescent="0.45">
      <c r="A2612" t="s">
        <v>2949</v>
      </c>
      <c r="B2612" s="9">
        <v>29530</v>
      </c>
      <c r="C2612">
        <v>10084256709</v>
      </c>
      <c r="D2612" t="s">
        <v>67</v>
      </c>
    </row>
    <row r="2613" spans="1:4" x14ac:dyDescent="0.45">
      <c r="A2613" t="s">
        <v>2950</v>
      </c>
      <c r="B2613" s="9">
        <v>35145</v>
      </c>
      <c r="C2613">
        <v>10009044323</v>
      </c>
      <c r="D2613" t="s">
        <v>118</v>
      </c>
    </row>
    <row r="2614" spans="1:4" x14ac:dyDescent="0.45">
      <c r="A2614" t="s">
        <v>2951</v>
      </c>
      <c r="B2614" s="9">
        <v>35817</v>
      </c>
      <c r="C2614">
        <v>10010881663</v>
      </c>
      <c r="D2614" t="s">
        <v>118</v>
      </c>
    </row>
    <row r="2615" spans="1:4" x14ac:dyDescent="0.45">
      <c r="A2615" t="s">
        <v>2952</v>
      </c>
      <c r="B2615" s="9">
        <v>30673</v>
      </c>
      <c r="C2615">
        <v>10016220909</v>
      </c>
      <c r="D2615" t="s">
        <v>67</v>
      </c>
    </row>
    <row r="2616" spans="1:4" x14ac:dyDescent="0.45">
      <c r="A2616" t="s">
        <v>2953</v>
      </c>
      <c r="B2616" s="9">
        <v>31522</v>
      </c>
      <c r="C2616">
        <v>10056279885</v>
      </c>
      <c r="D2616" t="s">
        <v>67</v>
      </c>
    </row>
    <row r="2617" spans="1:4" x14ac:dyDescent="0.45">
      <c r="A2617" t="s">
        <v>2954</v>
      </c>
      <c r="B2617" s="9">
        <v>35389</v>
      </c>
      <c r="C2617">
        <v>10009232865</v>
      </c>
      <c r="D2617" t="s">
        <v>53</v>
      </c>
    </row>
    <row r="2618" spans="1:4" x14ac:dyDescent="0.45">
      <c r="A2618" t="s">
        <v>2955</v>
      </c>
      <c r="B2618" s="9">
        <v>31689</v>
      </c>
      <c r="C2618">
        <v>10041037650</v>
      </c>
      <c r="D2618" t="s">
        <v>61</v>
      </c>
    </row>
    <row r="2619" spans="1:4" x14ac:dyDescent="0.45">
      <c r="A2619" t="s">
        <v>2956</v>
      </c>
      <c r="B2619" s="9">
        <v>37209</v>
      </c>
      <c r="C2619">
        <v>10036581916</v>
      </c>
      <c r="D2619" t="s">
        <v>120</v>
      </c>
    </row>
    <row r="2620" spans="1:4" x14ac:dyDescent="0.45">
      <c r="A2620" t="s">
        <v>2957</v>
      </c>
      <c r="B2620" s="9">
        <v>36109</v>
      </c>
      <c r="C2620">
        <v>10035376385</v>
      </c>
      <c r="D2620" t="s">
        <v>21</v>
      </c>
    </row>
    <row r="2621" spans="1:4" x14ac:dyDescent="0.45">
      <c r="A2621" t="s">
        <v>2958</v>
      </c>
      <c r="B2621" s="9">
        <v>35478</v>
      </c>
      <c r="C2621">
        <v>10062592565</v>
      </c>
      <c r="D2621" t="s">
        <v>38</v>
      </c>
    </row>
    <row r="2622" spans="1:4" x14ac:dyDescent="0.45">
      <c r="A2622" t="s">
        <v>931</v>
      </c>
      <c r="B2622" s="9">
        <v>32296</v>
      </c>
      <c r="C2622">
        <v>10117563071</v>
      </c>
      <c r="D2622" t="s">
        <v>49</v>
      </c>
    </row>
    <row r="2623" spans="1:4" x14ac:dyDescent="0.45">
      <c r="A2623" t="s">
        <v>2960</v>
      </c>
      <c r="B2623" s="9">
        <v>36805</v>
      </c>
      <c r="C2623">
        <v>10055220767</v>
      </c>
      <c r="D2623" t="s">
        <v>36</v>
      </c>
    </row>
    <row r="2624" spans="1:4" x14ac:dyDescent="0.45">
      <c r="A2624" t="s">
        <v>2961</v>
      </c>
      <c r="B2624" s="9">
        <v>33568</v>
      </c>
      <c r="C2624">
        <v>10006480489</v>
      </c>
      <c r="D2624" t="s">
        <v>15</v>
      </c>
    </row>
    <row r="2625" spans="1:4" x14ac:dyDescent="0.45">
      <c r="A2625" t="s">
        <v>2962</v>
      </c>
      <c r="B2625" s="9">
        <v>29538</v>
      </c>
      <c r="C2625">
        <v>10024527846</v>
      </c>
      <c r="D2625" t="s">
        <v>17</v>
      </c>
    </row>
    <row r="2626" spans="1:4" x14ac:dyDescent="0.45">
      <c r="A2626" t="s">
        <v>2963</v>
      </c>
      <c r="B2626" s="9">
        <v>36119</v>
      </c>
      <c r="C2626">
        <v>10010881562</v>
      </c>
      <c r="D2626" t="s">
        <v>118</v>
      </c>
    </row>
    <row r="2627" spans="1:4" x14ac:dyDescent="0.45">
      <c r="A2627" t="s">
        <v>2964</v>
      </c>
      <c r="B2627" s="9">
        <v>36682</v>
      </c>
      <c r="C2627">
        <v>10034936552</v>
      </c>
      <c r="D2627" t="s">
        <v>118</v>
      </c>
    </row>
    <row r="2628" spans="1:4" x14ac:dyDescent="0.45">
      <c r="A2628" t="s">
        <v>2965</v>
      </c>
      <c r="B2628" s="9">
        <v>33549</v>
      </c>
      <c r="C2628">
        <v>10006578907</v>
      </c>
      <c r="D2628" t="s">
        <v>17</v>
      </c>
    </row>
    <row r="2629" spans="1:4" x14ac:dyDescent="0.45">
      <c r="A2629" t="s">
        <v>2966</v>
      </c>
      <c r="B2629" s="9">
        <v>35542</v>
      </c>
      <c r="C2629">
        <v>10014152078</v>
      </c>
      <c r="D2629" t="s">
        <v>741</v>
      </c>
    </row>
    <row r="2630" spans="1:4" x14ac:dyDescent="0.45">
      <c r="A2630" t="s">
        <v>2967</v>
      </c>
      <c r="B2630" s="9">
        <v>31303</v>
      </c>
      <c r="C2630">
        <v>10008999560</v>
      </c>
      <c r="D2630" t="s">
        <v>59</v>
      </c>
    </row>
    <row r="2631" spans="1:4" x14ac:dyDescent="0.45">
      <c r="A2631" t="s">
        <v>2968</v>
      </c>
      <c r="B2631" s="9">
        <v>32406</v>
      </c>
      <c r="C2631">
        <v>10006711269</v>
      </c>
      <c r="D2631" t="s">
        <v>38</v>
      </c>
    </row>
    <row r="2632" spans="1:4" x14ac:dyDescent="0.45">
      <c r="A2632" t="s">
        <v>2969</v>
      </c>
      <c r="B2632" s="9">
        <v>35940</v>
      </c>
      <c r="C2632">
        <v>10010853068</v>
      </c>
      <c r="D2632" t="s">
        <v>31</v>
      </c>
    </row>
    <row r="2633" spans="1:4" x14ac:dyDescent="0.45">
      <c r="A2633" t="s">
        <v>2970</v>
      </c>
      <c r="B2633" s="9">
        <v>35453</v>
      </c>
      <c r="C2633">
        <v>10010604104</v>
      </c>
      <c r="D2633" t="s">
        <v>36</v>
      </c>
    </row>
    <row r="2634" spans="1:4" x14ac:dyDescent="0.45">
      <c r="A2634" t="s">
        <v>2971</v>
      </c>
      <c r="B2634" s="9">
        <v>35116</v>
      </c>
      <c r="C2634">
        <v>10009138087</v>
      </c>
      <c r="D2634" t="s">
        <v>17</v>
      </c>
    </row>
    <row r="2635" spans="1:4" x14ac:dyDescent="0.45">
      <c r="A2635" t="s">
        <v>2972</v>
      </c>
      <c r="B2635" s="9">
        <v>36683</v>
      </c>
      <c r="C2635">
        <v>10023868145</v>
      </c>
      <c r="D2635" t="s">
        <v>25</v>
      </c>
    </row>
    <row r="2636" spans="1:4" x14ac:dyDescent="0.45">
      <c r="A2636" t="s">
        <v>2973</v>
      </c>
      <c r="B2636" s="9">
        <v>36092</v>
      </c>
      <c r="C2636">
        <v>10010852866</v>
      </c>
      <c r="D2636" t="s">
        <v>118</v>
      </c>
    </row>
    <row r="2637" spans="1:4" x14ac:dyDescent="0.45">
      <c r="A2637" t="s">
        <v>2974</v>
      </c>
      <c r="B2637" s="9">
        <v>34856</v>
      </c>
      <c r="C2637">
        <v>10078998295</v>
      </c>
      <c r="D2637" t="s">
        <v>3746</v>
      </c>
    </row>
    <row r="2638" spans="1:4" x14ac:dyDescent="0.45">
      <c r="A2638" t="s">
        <v>2329</v>
      </c>
      <c r="B2638" s="9">
        <v>36770</v>
      </c>
      <c r="C2638">
        <v>10015336791</v>
      </c>
      <c r="D2638" t="s">
        <v>49</v>
      </c>
    </row>
    <row r="2639" spans="1:4" x14ac:dyDescent="0.45">
      <c r="A2639" t="s">
        <v>2976</v>
      </c>
      <c r="B2639" s="9">
        <v>35640</v>
      </c>
      <c r="C2639">
        <v>10010674731</v>
      </c>
      <c r="D2639" t="s">
        <v>295</v>
      </c>
    </row>
    <row r="2640" spans="1:4" x14ac:dyDescent="0.45">
      <c r="A2640" t="s">
        <v>2977</v>
      </c>
      <c r="B2640" s="9">
        <v>35438</v>
      </c>
      <c r="C2640">
        <v>10009629757</v>
      </c>
      <c r="D2640" t="s">
        <v>3745</v>
      </c>
    </row>
    <row r="2641" spans="1:4" x14ac:dyDescent="0.45">
      <c r="A2641" t="s">
        <v>332</v>
      </c>
      <c r="B2641" s="9">
        <v>32124</v>
      </c>
      <c r="C2641">
        <v>10048798862</v>
      </c>
      <c r="D2641" t="s">
        <v>17</v>
      </c>
    </row>
    <row r="2642" spans="1:4" x14ac:dyDescent="0.45">
      <c r="A2642" t="s">
        <v>2978</v>
      </c>
      <c r="B2642" s="9">
        <v>34633</v>
      </c>
      <c r="C2642">
        <v>10009331077</v>
      </c>
      <c r="D2642" t="s">
        <v>67</v>
      </c>
    </row>
    <row r="2643" spans="1:4" x14ac:dyDescent="0.45">
      <c r="A2643" t="s">
        <v>2979</v>
      </c>
      <c r="B2643" s="9">
        <v>30531</v>
      </c>
      <c r="C2643">
        <v>10002525317</v>
      </c>
      <c r="D2643" t="s">
        <v>53</v>
      </c>
    </row>
    <row r="2644" spans="1:4" x14ac:dyDescent="0.45">
      <c r="A2644" t="s">
        <v>2980</v>
      </c>
      <c r="B2644" s="9">
        <v>30293</v>
      </c>
      <c r="C2644">
        <v>10010920968</v>
      </c>
      <c r="D2644" t="s">
        <v>67</v>
      </c>
    </row>
    <row r="2645" spans="1:4" x14ac:dyDescent="0.45">
      <c r="A2645" t="s">
        <v>2981</v>
      </c>
      <c r="B2645" s="9">
        <v>30632</v>
      </c>
      <c r="C2645">
        <v>10014714274</v>
      </c>
      <c r="D2645" t="s">
        <v>67</v>
      </c>
    </row>
    <row r="2646" spans="1:4" x14ac:dyDescent="0.45">
      <c r="A2646" t="s">
        <v>2982</v>
      </c>
      <c r="B2646" s="9">
        <v>32500</v>
      </c>
      <c r="C2646">
        <v>10006148871</v>
      </c>
      <c r="D2646" t="s">
        <v>38</v>
      </c>
    </row>
    <row r="2647" spans="1:4" x14ac:dyDescent="0.45">
      <c r="A2647" t="s">
        <v>2983</v>
      </c>
      <c r="B2647" s="9">
        <v>35508</v>
      </c>
      <c r="C2647">
        <v>10059835846</v>
      </c>
      <c r="D2647" t="s">
        <v>118</v>
      </c>
    </row>
    <row r="2648" spans="1:4" x14ac:dyDescent="0.45">
      <c r="A2648" t="s">
        <v>2984</v>
      </c>
      <c r="B2648" s="9">
        <v>36288</v>
      </c>
      <c r="C2648">
        <v>10015331034</v>
      </c>
      <c r="D2648" t="s">
        <v>118</v>
      </c>
    </row>
    <row r="2649" spans="1:4" x14ac:dyDescent="0.45">
      <c r="A2649" t="s">
        <v>2985</v>
      </c>
      <c r="B2649" s="9">
        <v>35334</v>
      </c>
      <c r="C2649">
        <v>10010639365</v>
      </c>
      <c r="D2649" t="s">
        <v>40</v>
      </c>
    </row>
    <row r="2650" spans="1:4" x14ac:dyDescent="0.45">
      <c r="A2650" t="s">
        <v>2986</v>
      </c>
      <c r="B2650" s="9">
        <v>36010</v>
      </c>
      <c r="C2650">
        <v>10061279126</v>
      </c>
      <c r="D2650" t="s">
        <v>753</v>
      </c>
    </row>
    <row r="2651" spans="1:4" x14ac:dyDescent="0.45">
      <c r="A2651" t="s">
        <v>2987</v>
      </c>
      <c r="B2651" s="9">
        <v>35202</v>
      </c>
      <c r="C2651">
        <v>10014455812</v>
      </c>
      <c r="D2651" t="s">
        <v>40</v>
      </c>
    </row>
    <row r="2652" spans="1:4" x14ac:dyDescent="0.45">
      <c r="A2652" t="s">
        <v>2988</v>
      </c>
      <c r="B2652" s="9">
        <v>32533</v>
      </c>
      <c r="C2652">
        <v>10004779151</v>
      </c>
      <c r="D2652" t="s">
        <v>17</v>
      </c>
    </row>
    <row r="2653" spans="1:4" x14ac:dyDescent="0.45">
      <c r="A2653" t="s">
        <v>2989</v>
      </c>
      <c r="B2653" s="9">
        <v>27354</v>
      </c>
      <c r="C2653">
        <v>10065496404</v>
      </c>
      <c r="D2653" t="s">
        <v>230</v>
      </c>
    </row>
    <row r="2654" spans="1:4" x14ac:dyDescent="0.45">
      <c r="A2654" t="s">
        <v>2990</v>
      </c>
      <c r="B2654" s="9">
        <v>36395</v>
      </c>
      <c r="C2654">
        <v>10060036819</v>
      </c>
      <c r="D2654" t="s">
        <v>91</v>
      </c>
    </row>
    <row r="2655" spans="1:4" x14ac:dyDescent="0.45">
      <c r="A2655" t="s">
        <v>2991</v>
      </c>
      <c r="B2655" s="9">
        <v>33432</v>
      </c>
      <c r="C2655">
        <v>10005791688</v>
      </c>
      <c r="D2655" t="s">
        <v>118</v>
      </c>
    </row>
    <row r="2656" spans="1:4" x14ac:dyDescent="0.45">
      <c r="A2656" t="s">
        <v>2992</v>
      </c>
      <c r="B2656" s="9">
        <v>30973</v>
      </c>
      <c r="C2656">
        <v>10056436503</v>
      </c>
      <c r="D2656" t="s">
        <v>232</v>
      </c>
    </row>
    <row r="2657" spans="1:4" x14ac:dyDescent="0.45">
      <c r="A2657" t="s">
        <v>1625</v>
      </c>
      <c r="B2657" s="9">
        <v>34062</v>
      </c>
      <c r="C2657">
        <v>10074512956</v>
      </c>
      <c r="D2657" t="s">
        <v>223</v>
      </c>
    </row>
    <row r="2658" spans="1:4" x14ac:dyDescent="0.45">
      <c r="A2658" t="s">
        <v>2993</v>
      </c>
      <c r="B2658" s="9">
        <v>35802</v>
      </c>
      <c r="C2658">
        <v>10009986132</v>
      </c>
      <c r="D2658" t="s">
        <v>142</v>
      </c>
    </row>
    <row r="2659" spans="1:4" x14ac:dyDescent="0.45">
      <c r="A2659" t="s">
        <v>2994</v>
      </c>
      <c r="B2659" s="9">
        <v>31651</v>
      </c>
      <c r="C2659">
        <v>10009436060</v>
      </c>
      <c r="D2659" t="s">
        <v>21</v>
      </c>
    </row>
    <row r="2660" spans="1:4" x14ac:dyDescent="0.45">
      <c r="A2660" t="s">
        <v>2995</v>
      </c>
      <c r="B2660" s="9">
        <v>35714</v>
      </c>
      <c r="C2660">
        <v>10014510574</v>
      </c>
      <c r="D2660" t="s">
        <v>230</v>
      </c>
    </row>
    <row r="2661" spans="1:4" x14ac:dyDescent="0.45">
      <c r="A2661" t="s">
        <v>2996</v>
      </c>
      <c r="B2661" s="9">
        <v>32229</v>
      </c>
      <c r="C2661">
        <v>10007191219</v>
      </c>
      <c r="D2661" t="s">
        <v>254</v>
      </c>
    </row>
    <row r="2662" spans="1:4" x14ac:dyDescent="0.45">
      <c r="A2662" t="s">
        <v>2997</v>
      </c>
      <c r="B2662" s="9">
        <v>36234</v>
      </c>
      <c r="C2662">
        <v>10052597626</v>
      </c>
      <c r="D2662" t="s">
        <v>223</v>
      </c>
    </row>
    <row r="2663" spans="1:4" x14ac:dyDescent="0.45">
      <c r="A2663" t="s">
        <v>2998</v>
      </c>
      <c r="B2663" s="9">
        <v>32861</v>
      </c>
      <c r="C2663">
        <v>10053569141</v>
      </c>
      <c r="D2663" t="s">
        <v>91</v>
      </c>
    </row>
    <row r="2664" spans="1:4" x14ac:dyDescent="0.45">
      <c r="A2664" t="s">
        <v>2999</v>
      </c>
      <c r="B2664" s="9">
        <v>34872</v>
      </c>
      <c r="C2664">
        <v>10007826264</v>
      </c>
      <c r="D2664" t="s">
        <v>51</v>
      </c>
    </row>
    <row r="2665" spans="1:4" x14ac:dyDescent="0.45">
      <c r="A2665" t="s">
        <v>3000</v>
      </c>
      <c r="B2665" s="9">
        <v>36840</v>
      </c>
      <c r="C2665">
        <v>10036579084</v>
      </c>
      <c r="D2665" t="s">
        <v>120</v>
      </c>
    </row>
    <row r="2666" spans="1:4" x14ac:dyDescent="0.45">
      <c r="A2666" t="s">
        <v>3001</v>
      </c>
      <c r="B2666" s="9">
        <v>35593</v>
      </c>
      <c r="C2666">
        <v>10016558486</v>
      </c>
      <c r="D2666" t="s">
        <v>232</v>
      </c>
    </row>
    <row r="2667" spans="1:4" x14ac:dyDescent="0.45">
      <c r="A2667" t="s">
        <v>3002</v>
      </c>
      <c r="B2667" s="9">
        <v>34261</v>
      </c>
      <c r="C2667">
        <v>10062601659</v>
      </c>
      <c r="D2667" t="s">
        <v>38</v>
      </c>
    </row>
    <row r="2668" spans="1:4" x14ac:dyDescent="0.45">
      <c r="A2668" t="s">
        <v>3003</v>
      </c>
      <c r="B2668" s="9">
        <v>31663</v>
      </c>
      <c r="C2668">
        <v>10007589323</v>
      </c>
      <c r="D2668" t="s">
        <v>21</v>
      </c>
    </row>
    <row r="2669" spans="1:4" x14ac:dyDescent="0.45">
      <c r="A2669" t="s">
        <v>3004</v>
      </c>
      <c r="B2669" s="9">
        <v>35118</v>
      </c>
      <c r="C2669">
        <v>10009118182</v>
      </c>
      <c r="D2669" t="s">
        <v>118</v>
      </c>
    </row>
    <row r="2670" spans="1:4" x14ac:dyDescent="0.45">
      <c r="A2670" t="s">
        <v>3005</v>
      </c>
      <c r="B2670" s="9">
        <v>34483</v>
      </c>
      <c r="C2670">
        <v>10008650865</v>
      </c>
      <c r="D2670" t="s">
        <v>17</v>
      </c>
    </row>
    <row r="2671" spans="1:4" x14ac:dyDescent="0.45">
      <c r="A2671" t="s">
        <v>3006</v>
      </c>
      <c r="B2671" s="9">
        <v>33135</v>
      </c>
      <c r="C2671">
        <v>10006322562</v>
      </c>
      <c r="D2671" t="s">
        <v>31</v>
      </c>
    </row>
    <row r="2672" spans="1:4" x14ac:dyDescent="0.45">
      <c r="A2672" t="s">
        <v>3007</v>
      </c>
      <c r="B2672" s="9">
        <v>33026</v>
      </c>
      <c r="C2672">
        <v>10006410266</v>
      </c>
      <c r="D2672" t="s">
        <v>156</v>
      </c>
    </row>
    <row r="2673" spans="1:4" x14ac:dyDescent="0.45">
      <c r="A2673" t="s">
        <v>3008</v>
      </c>
      <c r="B2673" s="9">
        <v>36318</v>
      </c>
      <c r="C2673">
        <v>10059164930</v>
      </c>
      <c r="D2673" t="s">
        <v>91</v>
      </c>
    </row>
    <row r="2674" spans="1:4" x14ac:dyDescent="0.45">
      <c r="A2674" t="s">
        <v>3009</v>
      </c>
      <c r="B2674" s="9">
        <v>33788</v>
      </c>
      <c r="C2674">
        <v>10059594457</v>
      </c>
      <c r="D2674" t="s">
        <v>38</v>
      </c>
    </row>
    <row r="2675" spans="1:4" x14ac:dyDescent="0.45">
      <c r="A2675" t="s">
        <v>3010</v>
      </c>
      <c r="B2675" s="9">
        <v>36140</v>
      </c>
      <c r="C2675">
        <v>10010799316</v>
      </c>
      <c r="D2675" t="s">
        <v>156</v>
      </c>
    </row>
    <row r="2676" spans="1:4" x14ac:dyDescent="0.45">
      <c r="A2676" t="s">
        <v>3011</v>
      </c>
      <c r="B2676" s="9">
        <v>36301</v>
      </c>
      <c r="C2676">
        <v>10016134518</v>
      </c>
      <c r="D2676" t="s">
        <v>120</v>
      </c>
    </row>
    <row r="2677" spans="1:4" x14ac:dyDescent="0.45">
      <c r="A2677" t="s">
        <v>3012</v>
      </c>
      <c r="B2677" s="9">
        <v>34366</v>
      </c>
      <c r="C2677">
        <v>10008921051</v>
      </c>
      <c r="D2677" t="s">
        <v>172</v>
      </c>
    </row>
    <row r="2678" spans="1:4" x14ac:dyDescent="0.45">
      <c r="A2678" t="s">
        <v>3013</v>
      </c>
      <c r="B2678" s="9">
        <v>30368</v>
      </c>
      <c r="C2678">
        <v>10007724315</v>
      </c>
      <c r="D2678" t="s">
        <v>21</v>
      </c>
    </row>
    <row r="2679" spans="1:4" x14ac:dyDescent="0.45">
      <c r="A2679" t="s">
        <v>3014</v>
      </c>
      <c r="B2679" s="9">
        <v>33241</v>
      </c>
      <c r="C2679">
        <v>10006888701</v>
      </c>
      <c r="D2679" t="s">
        <v>118</v>
      </c>
    </row>
    <row r="2680" spans="1:4" x14ac:dyDescent="0.45">
      <c r="A2680" t="s">
        <v>3015</v>
      </c>
      <c r="B2680" s="9">
        <v>35920</v>
      </c>
      <c r="C2680">
        <v>10010766273</v>
      </c>
      <c r="D2680" t="s">
        <v>25</v>
      </c>
    </row>
    <row r="2681" spans="1:4" x14ac:dyDescent="0.45">
      <c r="A2681" t="s">
        <v>3016</v>
      </c>
      <c r="B2681" s="9">
        <v>34907</v>
      </c>
      <c r="C2681">
        <v>10009173857</v>
      </c>
      <c r="D2681" t="s">
        <v>38</v>
      </c>
    </row>
    <row r="2682" spans="1:4" x14ac:dyDescent="0.45">
      <c r="A2682" t="s">
        <v>3017</v>
      </c>
      <c r="B2682" s="9">
        <v>33709</v>
      </c>
      <c r="C2682">
        <v>10064738386</v>
      </c>
      <c r="D2682" t="s">
        <v>67</v>
      </c>
    </row>
    <row r="2683" spans="1:4" x14ac:dyDescent="0.45">
      <c r="A2683" t="s">
        <v>3018</v>
      </c>
      <c r="B2683" s="9">
        <v>30826</v>
      </c>
      <c r="C2683">
        <v>10008882756</v>
      </c>
      <c r="D2683" t="s">
        <v>36</v>
      </c>
    </row>
    <row r="2684" spans="1:4" x14ac:dyDescent="0.45">
      <c r="A2684" t="s">
        <v>3019</v>
      </c>
      <c r="B2684" s="9">
        <v>34954</v>
      </c>
      <c r="C2684">
        <v>10015341037</v>
      </c>
      <c r="D2684" t="s">
        <v>38</v>
      </c>
    </row>
    <row r="2685" spans="1:4" x14ac:dyDescent="0.45">
      <c r="A2685" t="s">
        <v>572</v>
      </c>
      <c r="B2685" s="9">
        <v>34796</v>
      </c>
      <c r="C2685">
        <v>10008676228</v>
      </c>
      <c r="D2685" t="s">
        <v>118</v>
      </c>
    </row>
    <row r="2686" spans="1:4" x14ac:dyDescent="0.45">
      <c r="A2686" t="s">
        <v>3020</v>
      </c>
      <c r="B2686" s="9">
        <v>28105</v>
      </c>
      <c r="C2686">
        <v>10064212970</v>
      </c>
      <c r="D2686" t="s">
        <v>67</v>
      </c>
    </row>
    <row r="2687" spans="1:4" x14ac:dyDescent="0.45">
      <c r="A2687" t="s">
        <v>3021</v>
      </c>
      <c r="B2687" s="9">
        <v>36247</v>
      </c>
      <c r="C2687">
        <v>10040480205</v>
      </c>
      <c r="D2687" t="s">
        <v>61</v>
      </c>
    </row>
    <row r="2688" spans="1:4" x14ac:dyDescent="0.45">
      <c r="A2688" t="s">
        <v>3022</v>
      </c>
      <c r="B2688" s="9">
        <v>31067</v>
      </c>
      <c r="C2688">
        <v>10064874287</v>
      </c>
      <c r="D2688" t="s">
        <v>21</v>
      </c>
    </row>
    <row r="2689" spans="1:4" x14ac:dyDescent="0.45">
      <c r="A2689" t="s">
        <v>3023</v>
      </c>
      <c r="B2689" s="9">
        <v>27696</v>
      </c>
      <c r="C2689">
        <v>10046256149</v>
      </c>
      <c r="D2689" t="s">
        <v>27</v>
      </c>
    </row>
    <row r="2690" spans="1:4" x14ac:dyDescent="0.45">
      <c r="A2690" t="s">
        <v>3024</v>
      </c>
      <c r="B2690" s="9">
        <v>33829</v>
      </c>
      <c r="C2690">
        <v>10009043111</v>
      </c>
      <c r="D2690" t="s">
        <v>38</v>
      </c>
    </row>
    <row r="2691" spans="1:4" x14ac:dyDescent="0.45">
      <c r="A2691" t="s">
        <v>3025</v>
      </c>
      <c r="B2691" s="9">
        <v>35438</v>
      </c>
      <c r="C2691">
        <v>10009045333</v>
      </c>
      <c r="D2691" t="s">
        <v>118</v>
      </c>
    </row>
    <row r="2692" spans="1:4" x14ac:dyDescent="0.45">
      <c r="A2692" t="s">
        <v>2333</v>
      </c>
      <c r="B2692" s="9">
        <v>32945</v>
      </c>
      <c r="C2692">
        <v>10018823034</v>
      </c>
      <c r="D2692" t="s">
        <v>25</v>
      </c>
    </row>
    <row r="2693" spans="1:4" x14ac:dyDescent="0.45">
      <c r="A2693" t="s">
        <v>3026</v>
      </c>
      <c r="B2693" s="9">
        <v>34815</v>
      </c>
      <c r="C2693">
        <v>10010717571</v>
      </c>
      <c r="D2693" t="s">
        <v>38</v>
      </c>
    </row>
    <row r="2694" spans="1:4" x14ac:dyDescent="0.45">
      <c r="A2694" t="s">
        <v>3027</v>
      </c>
      <c r="B2694" s="9">
        <v>31092</v>
      </c>
      <c r="C2694">
        <v>10053702416</v>
      </c>
      <c r="D2694" t="s">
        <v>67</v>
      </c>
    </row>
    <row r="2695" spans="1:4" x14ac:dyDescent="0.45">
      <c r="A2695" t="s">
        <v>3028</v>
      </c>
      <c r="B2695" s="9">
        <v>36330</v>
      </c>
      <c r="C2695">
        <v>10015761672</v>
      </c>
      <c r="D2695" t="s">
        <v>25</v>
      </c>
    </row>
    <row r="2696" spans="1:4" x14ac:dyDescent="0.45">
      <c r="A2696" t="s">
        <v>3029</v>
      </c>
      <c r="B2696" s="9">
        <v>36468</v>
      </c>
      <c r="C2696">
        <v>10023222790</v>
      </c>
      <c r="D2696" t="s">
        <v>19</v>
      </c>
    </row>
    <row r="2697" spans="1:4" x14ac:dyDescent="0.45">
      <c r="A2697" t="s">
        <v>3030</v>
      </c>
      <c r="B2697" s="9">
        <v>36296</v>
      </c>
      <c r="C2697">
        <v>10015267780</v>
      </c>
      <c r="D2697" t="s">
        <v>118</v>
      </c>
    </row>
    <row r="2698" spans="1:4" x14ac:dyDescent="0.45">
      <c r="A2698" t="s">
        <v>3031</v>
      </c>
      <c r="B2698" s="9">
        <v>35332</v>
      </c>
      <c r="C2698">
        <v>10015587274</v>
      </c>
      <c r="D2698" t="s">
        <v>21</v>
      </c>
    </row>
    <row r="2699" spans="1:4" x14ac:dyDescent="0.45">
      <c r="A2699" t="s">
        <v>3032</v>
      </c>
      <c r="B2699" s="9">
        <v>34683</v>
      </c>
      <c r="C2699">
        <v>10009850736</v>
      </c>
      <c r="D2699" t="s">
        <v>17</v>
      </c>
    </row>
    <row r="2700" spans="1:4" x14ac:dyDescent="0.45">
      <c r="A2700" t="s">
        <v>3033</v>
      </c>
      <c r="B2700" s="9">
        <v>36134</v>
      </c>
      <c r="C2700">
        <v>10011163771</v>
      </c>
      <c r="D2700" t="s">
        <v>156</v>
      </c>
    </row>
    <row r="2701" spans="1:4" x14ac:dyDescent="0.45">
      <c r="A2701" t="s">
        <v>3034</v>
      </c>
      <c r="B2701" s="9">
        <v>35202</v>
      </c>
      <c r="C2701">
        <v>10009148090</v>
      </c>
      <c r="D2701" t="s">
        <v>156</v>
      </c>
    </row>
    <row r="2702" spans="1:4" x14ac:dyDescent="0.45">
      <c r="A2702" t="s">
        <v>1617</v>
      </c>
      <c r="B2702" s="9">
        <v>35489</v>
      </c>
      <c r="C2702">
        <v>10009720996</v>
      </c>
      <c r="D2702" t="s">
        <v>49</v>
      </c>
    </row>
    <row r="2703" spans="1:4" x14ac:dyDescent="0.45">
      <c r="A2703" t="s">
        <v>3036</v>
      </c>
      <c r="B2703" s="9">
        <v>35287</v>
      </c>
      <c r="C2703">
        <v>10021453148</v>
      </c>
      <c r="D2703" t="s">
        <v>38</v>
      </c>
    </row>
    <row r="2704" spans="1:4" x14ac:dyDescent="0.45">
      <c r="A2704" t="s">
        <v>3037</v>
      </c>
      <c r="B2704" s="9">
        <v>33967</v>
      </c>
      <c r="C2704">
        <v>10006415118</v>
      </c>
      <c r="D2704" t="s">
        <v>741</v>
      </c>
    </row>
    <row r="2705" spans="1:4" x14ac:dyDescent="0.45">
      <c r="A2705" t="s">
        <v>3038</v>
      </c>
      <c r="B2705" s="9">
        <v>32434</v>
      </c>
      <c r="C2705">
        <v>10003220481</v>
      </c>
      <c r="D2705" t="s">
        <v>120</v>
      </c>
    </row>
    <row r="2706" spans="1:4" x14ac:dyDescent="0.45">
      <c r="A2706" t="s">
        <v>3039</v>
      </c>
      <c r="B2706" s="9">
        <v>33341</v>
      </c>
      <c r="C2706">
        <v>10008971470</v>
      </c>
      <c r="D2706" t="s">
        <v>40</v>
      </c>
    </row>
    <row r="2707" spans="1:4" x14ac:dyDescent="0.45">
      <c r="A2707" t="s">
        <v>3040</v>
      </c>
      <c r="B2707" s="9">
        <v>35686</v>
      </c>
      <c r="C2707">
        <v>10010600161</v>
      </c>
      <c r="D2707" t="s">
        <v>29</v>
      </c>
    </row>
    <row r="2708" spans="1:4" x14ac:dyDescent="0.45">
      <c r="A2708" t="s">
        <v>605</v>
      </c>
      <c r="B2708" s="9">
        <v>34586</v>
      </c>
      <c r="C2708">
        <v>10061308529</v>
      </c>
      <c r="D2708" t="s">
        <v>56</v>
      </c>
    </row>
    <row r="2709" spans="1:4" x14ac:dyDescent="0.45">
      <c r="A2709" t="s">
        <v>3041</v>
      </c>
      <c r="B2709" s="9">
        <v>35105</v>
      </c>
      <c r="C2709">
        <v>10009233067</v>
      </c>
      <c r="D2709" t="s">
        <v>120</v>
      </c>
    </row>
    <row r="2710" spans="1:4" x14ac:dyDescent="0.45">
      <c r="A2710" t="s">
        <v>3042</v>
      </c>
      <c r="B2710" s="9">
        <v>32989</v>
      </c>
      <c r="C2710">
        <v>10006410367</v>
      </c>
      <c r="D2710" t="s">
        <v>156</v>
      </c>
    </row>
    <row r="2711" spans="1:4" x14ac:dyDescent="0.45">
      <c r="A2711" t="s">
        <v>3043</v>
      </c>
      <c r="B2711" s="9">
        <v>35179</v>
      </c>
      <c r="C2711">
        <v>10011030395</v>
      </c>
      <c r="D2711" t="s">
        <v>25</v>
      </c>
    </row>
    <row r="2712" spans="1:4" x14ac:dyDescent="0.45">
      <c r="A2712" t="s">
        <v>3044</v>
      </c>
      <c r="B2712" s="9">
        <v>35956</v>
      </c>
      <c r="C2712">
        <v>10010782037</v>
      </c>
      <c r="D2712" t="s">
        <v>36</v>
      </c>
    </row>
    <row r="2713" spans="1:4" x14ac:dyDescent="0.45">
      <c r="A2713" t="s">
        <v>3045</v>
      </c>
      <c r="B2713" s="9">
        <v>34602</v>
      </c>
      <c r="C2713">
        <v>10007808985</v>
      </c>
      <c r="D2713" t="s">
        <v>36</v>
      </c>
    </row>
    <row r="2714" spans="1:4" x14ac:dyDescent="0.45">
      <c r="A2714" t="s">
        <v>3046</v>
      </c>
      <c r="B2714" s="9">
        <v>35359</v>
      </c>
      <c r="C2714">
        <v>10009149811</v>
      </c>
      <c r="D2714" t="s">
        <v>59</v>
      </c>
    </row>
    <row r="2715" spans="1:4" x14ac:dyDescent="0.45">
      <c r="A2715" t="s">
        <v>3047</v>
      </c>
      <c r="B2715" s="9">
        <v>35209</v>
      </c>
      <c r="C2715">
        <v>10009233875</v>
      </c>
      <c r="D2715" t="s">
        <v>53</v>
      </c>
    </row>
    <row r="2716" spans="1:4" x14ac:dyDescent="0.45">
      <c r="A2716" t="s">
        <v>542</v>
      </c>
      <c r="B2716" s="9">
        <v>32622</v>
      </c>
      <c r="C2716">
        <v>10005601732</v>
      </c>
      <c r="D2716" t="s">
        <v>156</v>
      </c>
    </row>
    <row r="2717" spans="1:4" x14ac:dyDescent="0.45">
      <c r="A2717" t="s">
        <v>3048</v>
      </c>
      <c r="B2717" s="9">
        <v>32654</v>
      </c>
      <c r="C2717">
        <v>10004717214</v>
      </c>
      <c r="D2717" t="s">
        <v>753</v>
      </c>
    </row>
    <row r="2718" spans="1:4" x14ac:dyDescent="0.45">
      <c r="A2718" t="s">
        <v>3049</v>
      </c>
      <c r="B2718" s="9">
        <v>34874</v>
      </c>
      <c r="C2718">
        <v>10009034421</v>
      </c>
      <c r="D2718" t="s">
        <v>21</v>
      </c>
    </row>
    <row r="2719" spans="1:4" x14ac:dyDescent="0.45">
      <c r="A2719" t="s">
        <v>3050</v>
      </c>
      <c r="B2719" s="9">
        <v>31381</v>
      </c>
      <c r="C2719">
        <v>10008837286</v>
      </c>
      <c r="D2719" t="s">
        <v>230</v>
      </c>
    </row>
    <row r="2720" spans="1:4" x14ac:dyDescent="0.45">
      <c r="A2720" t="s">
        <v>3051</v>
      </c>
      <c r="B2720" s="9">
        <v>34809</v>
      </c>
      <c r="C2720">
        <v>10008684817</v>
      </c>
      <c r="D2720" t="s">
        <v>53</v>
      </c>
    </row>
    <row r="2721" spans="1:4" x14ac:dyDescent="0.45">
      <c r="A2721" t="s">
        <v>3052</v>
      </c>
      <c r="B2721" s="9">
        <v>35905</v>
      </c>
      <c r="C2721">
        <v>10010199431</v>
      </c>
      <c r="D2721" t="s">
        <v>25</v>
      </c>
    </row>
    <row r="2722" spans="1:4" x14ac:dyDescent="0.45">
      <c r="A2722" t="s">
        <v>3053</v>
      </c>
      <c r="B2722" s="9">
        <v>30620</v>
      </c>
      <c r="C2722">
        <v>10002521172</v>
      </c>
      <c r="D2722" t="s">
        <v>19</v>
      </c>
    </row>
    <row r="2723" spans="1:4" x14ac:dyDescent="0.45">
      <c r="A2723" t="s">
        <v>3054</v>
      </c>
      <c r="B2723" s="9">
        <v>32995</v>
      </c>
      <c r="C2723">
        <v>10007256287</v>
      </c>
      <c r="D2723" t="s">
        <v>21</v>
      </c>
    </row>
    <row r="2724" spans="1:4" x14ac:dyDescent="0.45">
      <c r="A2724" t="s">
        <v>3055</v>
      </c>
      <c r="B2724" s="9">
        <v>31089</v>
      </c>
      <c r="C2724">
        <v>10014484912</v>
      </c>
      <c r="D2724" t="s">
        <v>232</v>
      </c>
    </row>
    <row r="2725" spans="1:4" x14ac:dyDescent="0.45">
      <c r="A2725" t="s">
        <v>3056</v>
      </c>
      <c r="C2725">
        <v>10061348743</v>
      </c>
      <c r="D2725" t="s">
        <v>44</v>
      </c>
    </row>
    <row r="2726" spans="1:4" x14ac:dyDescent="0.45">
      <c r="A2726" t="s">
        <v>3057</v>
      </c>
      <c r="B2726" s="9">
        <v>32653</v>
      </c>
      <c r="C2726">
        <v>10006151804</v>
      </c>
      <c r="D2726" t="s">
        <v>38</v>
      </c>
    </row>
    <row r="2727" spans="1:4" x14ac:dyDescent="0.45">
      <c r="A2727" t="s">
        <v>3058</v>
      </c>
      <c r="B2727" s="9">
        <v>31897</v>
      </c>
      <c r="C2727">
        <v>10003267163</v>
      </c>
      <c r="D2727" t="s">
        <v>53</v>
      </c>
    </row>
    <row r="2728" spans="1:4" x14ac:dyDescent="0.45">
      <c r="A2728" t="s">
        <v>3059</v>
      </c>
      <c r="B2728" s="9">
        <v>35649</v>
      </c>
      <c r="C2728">
        <v>10010741520</v>
      </c>
      <c r="D2728" t="s">
        <v>47</v>
      </c>
    </row>
    <row r="2729" spans="1:4" x14ac:dyDescent="0.45">
      <c r="A2729" t="s">
        <v>3060</v>
      </c>
      <c r="B2729" s="9">
        <v>35862</v>
      </c>
      <c r="C2729">
        <v>10011081929</v>
      </c>
      <c r="D2729" t="s">
        <v>38</v>
      </c>
    </row>
    <row r="2730" spans="1:4" x14ac:dyDescent="0.45">
      <c r="A2730" t="s">
        <v>3061</v>
      </c>
      <c r="B2730" s="9">
        <v>35136</v>
      </c>
      <c r="C2730">
        <v>10015205136</v>
      </c>
      <c r="D2730" t="s">
        <v>44</v>
      </c>
    </row>
    <row r="2731" spans="1:4" x14ac:dyDescent="0.45">
      <c r="A2731" t="s">
        <v>3062</v>
      </c>
      <c r="B2731" s="9">
        <v>35081</v>
      </c>
      <c r="C2731">
        <v>10009123741</v>
      </c>
      <c r="D2731" t="s">
        <v>230</v>
      </c>
    </row>
    <row r="2732" spans="1:4" x14ac:dyDescent="0.45">
      <c r="A2732" t="s">
        <v>3063</v>
      </c>
      <c r="B2732" s="9">
        <v>35834</v>
      </c>
      <c r="C2732">
        <v>10014965363</v>
      </c>
      <c r="D2732" t="s">
        <v>120</v>
      </c>
    </row>
    <row r="2733" spans="1:4" x14ac:dyDescent="0.45">
      <c r="A2733" t="s">
        <v>3064</v>
      </c>
      <c r="B2733" s="9">
        <v>35078</v>
      </c>
      <c r="C2733">
        <v>10009551652</v>
      </c>
      <c r="D2733" t="s">
        <v>38</v>
      </c>
    </row>
    <row r="2734" spans="1:4" x14ac:dyDescent="0.45">
      <c r="A2734" t="s">
        <v>3065</v>
      </c>
      <c r="B2734" s="9">
        <v>32960</v>
      </c>
      <c r="C2734">
        <v>10005985688</v>
      </c>
      <c r="D2734" t="s">
        <v>44</v>
      </c>
    </row>
    <row r="2735" spans="1:4" x14ac:dyDescent="0.45">
      <c r="A2735" t="s">
        <v>3066</v>
      </c>
      <c r="B2735" s="9">
        <v>35884</v>
      </c>
      <c r="C2735">
        <v>10023481761</v>
      </c>
      <c r="D2735" t="s">
        <v>38</v>
      </c>
    </row>
    <row r="2736" spans="1:4" x14ac:dyDescent="0.45">
      <c r="A2736" t="s">
        <v>3067</v>
      </c>
      <c r="B2736" s="9">
        <v>35518</v>
      </c>
      <c r="C2736">
        <v>10010661900</v>
      </c>
      <c r="D2736" t="s">
        <v>21</v>
      </c>
    </row>
    <row r="2737" spans="1:4" x14ac:dyDescent="0.45">
      <c r="A2737" t="s">
        <v>3068</v>
      </c>
      <c r="B2737" s="9">
        <v>35320</v>
      </c>
      <c r="C2737">
        <v>10010656341</v>
      </c>
      <c r="D2737" t="s">
        <v>156</v>
      </c>
    </row>
    <row r="2738" spans="1:4" x14ac:dyDescent="0.45">
      <c r="A2738" t="s">
        <v>3069</v>
      </c>
      <c r="B2738" s="9">
        <v>35651</v>
      </c>
      <c r="C2738">
        <v>10015997607</v>
      </c>
      <c r="D2738" t="s">
        <v>38</v>
      </c>
    </row>
    <row r="2739" spans="1:4" x14ac:dyDescent="0.45">
      <c r="A2739" t="s">
        <v>3070</v>
      </c>
      <c r="B2739" s="9">
        <v>30873</v>
      </c>
      <c r="C2739">
        <v>10003157332</v>
      </c>
      <c r="D2739" t="s">
        <v>53</v>
      </c>
    </row>
    <row r="2740" spans="1:4" x14ac:dyDescent="0.45">
      <c r="A2740" t="s">
        <v>3071</v>
      </c>
      <c r="B2740" s="9">
        <v>34433</v>
      </c>
      <c r="C2740">
        <v>10008996227</v>
      </c>
      <c r="D2740" t="s">
        <v>29</v>
      </c>
    </row>
    <row r="2741" spans="1:4" x14ac:dyDescent="0.45">
      <c r="A2741" t="s">
        <v>2910</v>
      </c>
      <c r="C2741">
        <v>10061349652</v>
      </c>
      <c r="D2741" t="s">
        <v>44</v>
      </c>
    </row>
    <row r="2742" spans="1:4" x14ac:dyDescent="0.45">
      <c r="A2742" t="s">
        <v>3072</v>
      </c>
      <c r="B2742" s="9">
        <v>36175</v>
      </c>
      <c r="C2742">
        <v>10015337195</v>
      </c>
      <c r="D2742" t="s">
        <v>120</v>
      </c>
    </row>
    <row r="2743" spans="1:4" x14ac:dyDescent="0.45">
      <c r="A2743" t="s">
        <v>3073</v>
      </c>
      <c r="B2743" s="9">
        <v>34742</v>
      </c>
      <c r="C2743">
        <v>10010966135</v>
      </c>
      <c r="D2743" t="s">
        <v>238</v>
      </c>
    </row>
    <row r="2744" spans="1:4" x14ac:dyDescent="0.45">
      <c r="A2744" t="s">
        <v>3074</v>
      </c>
      <c r="B2744" s="9">
        <v>32891</v>
      </c>
      <c r="C2744">
        <v>10009811835</v>
      </c>
      <c r="D2744" t="s">
        <v>278</v>
      </c>
    </row>
    <row r="2745" spans="1:4" x14ac:dyDescent="0.45">
      <c r="A2745" t="s">
        <v>3075</v>
      </c>
      <c r="B2745" s="9">
        <v>35842</v>
      </c>
      <c r="C2745">
        <v>10016310936</v>
      </c>
      <c r="D2745" t="s">
        <v>21</v>
      </c>
    </row>
    <row r="2746" spans="1:4" x14ac:dyDescent="0.45">
      <c r="A2746" t="s">
        <v>3076</v>
      </c>
      <c r="B2746" s="9">
        <v>30897</v>
      </c>
      <c r="C2746">
        <v>10003087816</v>
      </c>
      <c r="D2746" t="s">
        <v>17</v>
      </c>
    </row>
    <row r="2747" spans="1:4" x14ac:dyDescent="0.45">
      <c r="A2747" t="s">
        <v>3077</v>
      </c>
      <c r="B2747" s="9">
        <v>34733</v>
      </c>
      <c r="C2747">
        <v>10009676641</v>
      </c>
      <c r="D2747" t="s">
        <v>40</v>
      </c>
    </row>
    <row r="2748" spans="1:4" x14ac:dyDescent="0.45">
      <c r="A2748" t="s">
        <v>3078</v>
      </c>
      <c r="B2748" s="9">
        <v>35320</v>
      </c>
      <c r="C2748">
        <v>10052961071</v>
      </c>
      <c r="D2748" t="s">
        <v>232</v>
      </c>
    </row>
    <row r="2749" spans="1:4" x14ac:dyDescent="0.45">
      <c r="A2749" t="s">
        <v>3079</v>
      </c>
      <c r="B2749" s="9">
        <v>32217</v>
      </c>
      <c r="C2749">
        <v>10008997035</v>
      </c>
      <c r="D2749" t="s">
        <v>29</v>
      </c>
    </row>
    <row r="2750" spans="1:4" x14ac:dyDescent="0.45">
      <c r="A2750" t="s">
        <v>3080</v>
      </c>
      <c r="B2750" s="9">
        <v>36291</v>
      </c>
      <c r="C2750">
        <v>10015336993</v>
      </c>
      <c r="D2750" t="s">
        <v>120</v>
      </c>
    </row>
    <row r="2751" spans="1:4" x14ac:dyDescent="0.45">
      <c r="A2751" t="s">
        <v>3081</v>
      </c>
      <c r="B2751" s="9">
        <v>34457</v>
      </c>
      <c r="C2751">
        <v>10008891749</v>
      </c>
      <c r="D2751" t="s">
        <v>19</v>
      </c>
    </row>
    <row r="2752" spans="1:4" x14ac:dyDescent="0.45">
      <c r="A2752" t="s">
        <v>3082</v>
      </c>
      <c r="B2752" s="9">
        <v>31629</v>
      </c>
      <c r="C2752">
        <v>10015185635</v>
      </c>
      <c r="D2752" t="s">
        <v>40</v>
      </c>
    </row>
    <row r="2753" spans="1:4" x14ac:dyDescent="0.45">
      <c r="A2753" t="s">
        <v>2478</v>
      </c>
      <c r="B2753" s="9">
        <v>35662</v>
      </c>
      <c r="C2753">
        <v>10016022966</v>
      </c>
      <c r="D2753" t="s">
        <v>156</v>
      </c>
    </row>
    <row r="2754" spans="1:4" x14ac:dyDescent="0.45">
      <c r="A2754" t="s">
        <v>3083</v>
      </c>
      <c r="B2754" s="9">
        <v>35200</v>
      </c>
      <c r="C2754">
        <v>10009776671</v>
      </c>
      <c r="D2754" t="s">
        <v>25</v>
      </c>
    </row>
    <row r="2755" spans="1:4" x14ac:dyDescent="0.45">
      <c r="A2755" t="s">
        <v>3084</v>
      </c>
      <c r="B2755" s="9">
        <v>35596</v>
      </c>
      <c r="C2755">
        <v>10014015773</v>
      </c>
      <c r="D2755" t="s">
        <v>232</v>
      </c>
    </row>
    <row r="2756" spans="1:4" x14ac:dyDescent="0.45">
      <c r="A2756" t="s">
        <v>3085</v>
      </c>
      <c r="B2756" s="9">
        <v>36031</v>
      </c>
      <c r="C2756">
        <v>10010200946</v>
      </c>
      <c r="D2756" t="s">
        <v>19</v>
      </c>
    </row>
    <row r="2757" spans="1:4" x14ac:dyDescent="0.45">
      <c r="A2757" t="s">
        <v>3086</v>
      </c>
      <c r="B2757" s="9">
        <v>35431</v>
      </c>
      <c r="C2757">
        <v>10010916827</v>
      </c>
      <c r="D2757" t="s">
        <v>38</v>
      </c>
    </row>
    <row r="2758" spans="1:4" x14ac:dyDescent="0.45">
      <c r="A2758" t="s">
        <v>3087</v>
      </c>
      <c r="B2758" s="9">
        <v>36038</v>
      </c>
      <c r="C2758">
        <v>10014254435</v>
      </c>
      <c r="D2758" t="s">
        <v>232</v>
      </c>
    </row>
    <row r="2759" spans="1:4" x14ac:dyDescent="0.45">
      <c r="A2759" t="s">
        <v>3088</v>
      </c>
      <c r="B2759" s="9">
        <v>35704</v>
      </c>
      <c r="C2759">
        <v>10009090193</v>
      </c>
      <c r="D2759" t="s">
        <v>15</v>
      </c>
    </row>
    <row r="2760" spans="1:4" x14ac:dyDescent="0.45">
      <c r="A2760" t="s">
        <v>3089</v>
      </c>
      <c r="B2760" s="9">
        <v>34181</v>
      </c>
      <c r="C2760">
        <v>10016149470</v>
      </c>
      <c r="D2760" t="s">
        <v>40</v>
      </c>
    </row>
    <row r="2761" spans="1:4" x14ac:dyDescent="0.45">
      <c r="A2761" t="s">
        <v>3090</v>
      </c>
      <c r="B2761" s="9">
        <v>35285</v>
      </c>
      <c r="C2761">
        <v>10009150619</v>
      </c>
      <c r="D2761" t="s">
        <v>278</v>
      </c>
    </row>
    <row r="2762" spans="1:4" x14ac:dyDescent="0.45">
      <c r="A2762" t="s">
        <v>3091</v>
      </c>
      <c r="B2762" s="9">
        <v>34005</v>
      </c>
      <c r="C2762">
        <v>10007504750</v>
      </c>
      <c r="D2762" t="s">
        <v>53</v>
      </c>
    </row>
    <row r="2763" spans="1:4" x14ac:dyDescent="0.45">
      <c r="A2763" t="s">
        <v>3092</v>
      </c>
      <c r="B2763" s="9">
        <v>33470</v>
      </c>
      <c r="C2763">
        <v>10004791376</v>
      </c>
      <c r="D2763" t="s">
        <v>232</v>
      </c>
    </row>
    <row r="2764" spans="1:4" x14ac:dyDescent="0.45">
      <c r="A2764" t="s">
        <v>3093</v>
      </c>
      <c r="B2764" s="9">
        <v>35040</v>
      </c>
      <c r="C2764">
        <v>10008819304</v>
      </c>
      <c r="D2764" t="s">
        <v>232</v>
      </c>
    </row>
    <row r="2765" spans="1:4" x14ac:dyDescent="0.45">
      <c r="A2765" t="s">
        <v>3094</v>
      </c>
      <c r="B2765" s="9">
        <v>33226</v>
      </c>
      <c r="C2765">
        <v>10007722695</v>
      </c>
      <c r="D2765" t="s">
        <v>19</v>
      </c>
    </row>
    <row r="2766" spans="1:4" x14ac:dyDescent="0.45">
      <c r="A2766" t="s">
        <v>2778</v>
      </c>
      <c r="B2766" s="9">
        <v>35339</v>
      </c>
      <c r="C2766">
        <v>10015202005</v>
      </c>
      <c r="D2766" t="s">
        <v>278</v>
      </c>
    </row>
    <row r="2767" spans="1:4" x14ac:dyDescent="0.45">
      <c r="A2767" t="s">
        <v>3095</v>
      </c>
      <c r="B2767" s="9">
        <v>30973</v>
      </c>
      <c r="C2767">
        <v>10003292526</v>
      </c>
      <c r="D2767" t="s">
        <v>232</v>
      </c>
    </row>
    <row r="2768" spans="1:4" x14ac:dyDescent="0.45">
      <c r="A2768" t="s">
        <v>3096</v>
      </c>
      <c r="B2768" s="9">
        <v>35327</v>
      </c>
      <c r="C2768">
        <v>10009140515</v>
      </c>
      <c r="D2768" t="s">
        <v>29</v>
      </c>
    </row>
    <row r="2769" spans="1:4" x14ac:dyDescent="0.45">
      <c r="A2769" t="s">
        <v>3097</v>
      </c>
      <c r="B2769" s="9">
        <v>32926</v>
      </c>
      <c r="C2769">
        <v>10009870439</v>
      </c>
      <c r="D2769" t="s">
        <v>15</v>
      </c>
    </row>
    <row r="2770" spans="1:4" x14ac:dyDescent="0.45">
      <c r="A2770" t="s">
        <v>3098</v>
      </c>
      <c r="B2770" s="9">
        <v>35897</v>
      </c>
      <c r="C2770">
        <v>10011076168</v>
      </c>
      <c r="D2770" t="s">
        <v>51</v>
      </c>
    </row>
    <row r="2771" spans="1:4" x14ac:dyDescent="0.45">
      <c r="A2771" t="s">
        <v>3099</v>
      </c>
      <c r="B2771" s="9">
        <v>28424</v>
      </c>
      <c r="C2771">
        <v>10004882316</v>
      </c>
      <c r="D2771" t="s">
        <v>25</v>
      </c>
    </row>
    <row r="2772" spans="1:4" x14ac:dyDescent="0.45">
      <c r="A2772" t="s">
        <v>3100</v>
      </c>
      <c r="B2772" s="9">
        <v>36097</v>
      </c>
      <c r="C2772">
        <v>10010792545</v>
      </c>
      <c r="D2772" t="s">
        <v>29</v>
      </c>
    </row>
    <row r="2773" spans="1:4" x14ac:dyDescent="0.45">
      <c r="A2773" t="s">
        <v>3101</v>
      </c>
      <c r="B2773" s="9">
        <v>32943</v>
      </c>
      <c r="C2773">
        <v>10007947314</v>
      </c>
      <c r="D2773" t="s">
        <v>38</v>
      </c>
    </row>
    <row r="2774" spans="1:4" x14ac:dyDescent="0.45">
      <c r="A2774" t="s">
        <v>3102</v>
      </c>
      <c r="B2774" s="9">
        <v>35703</v>
      </c>
      <c r="C2774">
        <v>10011136287</v>
      </c>
      <c r="D2774" t="s">
        <v>223</v>
      </c>
    </row>
    <row r="2775" spans="1:4" x14ac:dyDescent="0.45">
      <c r="A2775" t="s">
        <v>3103</v>
      </c>
      <c r="B2775" s="9">
        <v>35852</v>
      </c>
      <c r="C2775">
        <v>10015323758</v>
      </c>
      <c r="D2775" t="s">
        <v>38</v>
      </c>
    </row>
    <row r="2776" spans="1:4" x14ac:dyDescent="0.45">
      <c r="A2776" t="s">
        <v>3104</v>
      </c>
      <c r="B2776" s="9">
        <v>35431</v>
      </c>
      <c r="C2776">
        <v>10009089688</v>
      </c>
      <c r="D2776" t="s">
        <v>15</v>
      </c>
    </row>
    <row r="2777" spans="1:4" x14ac:dyDescent="0.45">
      <c r="A2777" t="s">
        <v>3105</v>
      </c>
      <c r="B2777" s="9">
        <v>35478</v>
      </c>
      <c r="C2777">
        <v>10015341239</v>
      </c>
      <c r="D2777" t="s">
        <v>38</v>
      </c>
    </row>
    <row r="2778" spans="1:4" x14ac:dyDescent="0.45">
      <c r="A2778" t="s">
        <v>3106</v>
      </c>
      <c r="B2778" s="9">
        <v>35534</v>
      </c>
      <c r="C2778">
        <v>10010970680</v>
      </c>
      <c r="D2778" t="s">
        <v>53</v>
      </c>
    </row>
    <row r="2779" spans="1:4" x14ac:dyDescent="0.45">
      <c r="A2779" t="s">
        <v>3107</v>
      </c>
      <c r="B2779" s="9">
        <v>32448</v>
      </c>
      <c r="C2779">
        <v>10018306914</v>
      </c>
      <c r="D2779" t="s">
        <v>25</v>
      </c>
    </row>
    <row r="2780" spans="1:4" x14ac:dyDescent="0.45">
      <c r="A2780" t="s">
        <v>3108</v>
      </c>
      <c r="B2780" s="9">
        <v>35094</v>
      </c>
      <c r="C2780">
        <v>10009215283</v>
      </c>
      <c r="D2780" t="s">
        <v>38</v>
      </c>
    </row>
    <row r="2781" spans="1:4" x14ac:dyDescent="0.45">
      <c r="A2781" t="s">
        <v>3109</v>
      </c>
      <c r="B2781" s="9">
        <v>35724</v>
      </c>
      <c r="C2781">
        <v>10014964858</v>
      </c>
      <c r="D2781" t="s">
        <v>53</v>
      </c>
    </row>
    <row r="2782" spans="1:4" x14ac:dyDescent="0.45">
      <c r="A2782" t="s">
        <v>3110</v>
      </c>
      <c r="B2782" s="9">
        <v>32470</v>
      </c>
      <c r="C2782">
        <v>10019395738</v>
      </c>
      <c r="D2782" t="s">
        <v>25</v>
      </c>
    </row>
    <row r="2783" spans="1:4" x14ac:dyDescent="0.45">
      <c r="A2783" t="s">
        <v>3111</v>
      </c>
      <c r="B2783" s="9">
        <v>35228</v>
      </c>
      <c r="C2783">
        <v>10010879340</v>
      </c>
      <c r="D2783" t="s">
        <v>118</v>
      </c>
    </row>
    <row r="2784" spans="1:4" x14ac:dyDescent="0.45">
      <c r="A2784" t="s">
        <v>3112</v>
      </c>
      <c r="B2784" s="9">
        <v>35961</v>
      </c>
      <c r="C2784">
        <v>10011159125</v>
      </c>
      <c r="D2784" t="s">
        <v>186</v>
      </c>
    </row>
    <row r="2785" spans="1:4" x14ac:dyDescent="0.45">
      <c r="A2785" t="s">
        <v>3113</v>
      </c>
      <c r="B2785" s="9">
        <v>35166</v>
      </c>
      <c r="C2785">
        <v>10009038461</v>
      </c>
      <c r="D2785" t="s">
        <v>91</v>
      </c>
    </row>
    <row r="2786" spans="1:4" x14ac:dyDescent="0.45">
      <c r="A2786" t="s">
        <v>3114</v>
      </c>
      <c r="B2786" s="9">
        <v>35132</v>
      </c>
      <c r="C2786">
        <v>10009226195</v>
      </c>
      <c r="D2786" t="s">
        <v>286</v>
      </c>
    </row>
    <row r="2787" spans="1:4" x14ac:dyDescent="0.45">
      <c r="A2787" t="s">
        <v>3115</v>
      </c>
      <c r="B2787" s="9">
        <v>26852</v>
      </c>
      <c r="C2787">
        <v>10016102788</v>
      </c>
      <c r="D2787" t="s">
        <v>67</v>
      </c>
    </row>
    <row r="2788" spans="1:4" x14ac:dyDescent="0.45">
      <c r="A2788" t="s">
        <v>3116</v>
      </c>
      <c r="B2788" s="9">
        <v>36024</v>
      </c>
      <c r="C2788">
        <v>10015661541</v>
      </c>
      <c r="D2788" t="s">
        <v>120</v>
      </c>
    </row>
    <row r="2789" spans="1:4" x14ac:dyDescent="0.45">
      <c r="A2789" t="s">
        <v>3117</v>
      </c>
      <c r="B2789" s="9">
        <v>35845</v>
      </c>
      <c r="C2789">
        <v>10010862263</v>
      </c>
      <c r="D2789" t="s">
        <v>232</v>
      </c>
    </row>
    <row r="2790" spans="1:4" x14ac:dyDescent="0.45">
      <c r="A2790" t="s">
        <v>3118</v>
      </c>
      <c r="B2790" s="9">
        <v>32932</v>
      </c>
      <c r="C2790">
        <v>10014506534</v>
      </c>
      <c r="D2790" t="s">
        <v>232</v>
      </c>
    </row>
    <row r="2791" spans="1:4" x14ac:dyDescent="0.45">
      <c r="A2791" t="s">
        <v>3119</v>
      </c>
      <c r="B2791" s="9">
        <v>34640</v>
      </c>
      <c r="C2791">
        <v>10007748765</v>
      </c>
      <c r="D2791" t="s">
        <v>19</v>
      </c>
    </row>
    <row r="2792" spans="1:4" x14ac:dyDescent="0.45">
      <c r="A2792" t="s">
        <v>3120</v>
      </c>
      <c r="B2792" s="9">
        <v>33585</v>
      </c>
      <c r="C2792">
        <v>10006662668</v>
      </c>
      <c r="D2792" t="s">
        <v>56</v>
      </c>
    </row>
    <row r="2793" spans="1:4" x14ac:dyDescent="0.45">
      <c r="A2793" t="s">
        <v>3121</v>
      </c>
      <c r="B2793" s="9">
        <v>34944</v>
      </c>
      <c r="C2793">
        <v>10008999762</v>
      </c>
      <c r="D2793" t="s">
        <v>36</v>
      </c>
    </row>
    <row r="2794" spans="1:4" x14ac:dyDescent="0.45">
      <c r="A2794" t="s">
        <v>3122</v>
      </c>
      <c r="B2794" s="9">
        <v>32071</v>
      </c>
      <c r="C2794">
        <v>10004602329</v>
      </c>
      <c r="D2794" t="s">
        <v>15</v>
      </c>
    </row>
    <row r="2795" spans="1:4" x14ac:dyDescent="0.45">
      <c r="A2795" t="s">
        <v>3123</v>
      </c>
      <c r="B2795" s="9">
        <v>34421</v>
      </c>
      <c r="C2795">
        <v>10007898107</v>
      </c>
      <c r="D2795" t="s">
        <v>29</v>
      </c>
    </row>
    <row r="2796" spans="1:4" x14ac:dyDescent="0.45">
      <c r="A2796" t="s">
        <v>3124</v>
      </c>
      <c r="B2796" s="9">
        <v>34868</v>
      </c>
      <c r="C2796">
        <v>10008700779</v>
      </c>
      <c r="D2796" t="s">
        <v>91</v>
      </c>
    </row>
    <row r="2797" spans="1:4" x14ac:dyDescent="0.45">
      <c r="A2797" t="s">
        <v>3125</v>
      </c>
      <c r="B2797" s="9">
        <v>35127</v>
      </c>
      <c r="C2797">
        <v>10009137481</v>
      </c>
      <c r="D2797" t="s">
        <v>29</v>
      </c>
    </row>
    <row r="2798" spans="1:4" x14ac:dyDescent="0.45">
      <c r="A2798" t="s">
        <v>3126</v>
      </c>
      <c r="B2798" s="9">
        <v>34381</v>
      </c>
      <c r="C2798">
        <v>10009809512</v>
      </c>
      <c r="D2798" t="s">
        <v>38</v>
      </c>
    </row>
    <row r="2799" spans="1:4" x14ac:dyDescent="0.45">
      <c r="A2799" t="s">
        <v>3127</v>
      </c>
      <c r="B2799" s="9">
        <v>32459</v>
      </c>
      <c r="C2799">
        <v>10004614049</v>
      </c>
      <c r="D2799" t="s">
        <v>118</v>
      </c>
    </row>
    <row r="2800" spans="1:4" x14ac:dyDescent="0.45">
      <c r="A2800" t="s">
        <v>3128</v>
      </c>
      <c r="B2800" s="9">
        <v>31581</v>
      </c>
      <c r="C2800">
        <v>10003220582</v>
      </c>
      <c r="D2800" t="s">
        <v>120</v>
      </c>
    </row>
    <row r="2801" spans="1:4" x14ac:dyDescent="0.45">
      <c r="A2801" t="s">
        <v>3129</v>
      </c>
      <c r="B2801" s="9">
        <v>30036</v>
      </c>
      <c r="C2801">
        <v>10006654685</v>
      </c>
      <c r="D2801" t="s">
        <v>67</v>
      </c>
    </row>
    <row r="2802" spans="1:4" x14ac:dyDescent="0.45">
      <c r="A2802" t="s">
        <v>3130</v>
      </c>
      <c r="B2802" s="9">
        <v>32553</v>
      </c>
      <c r="C2802">
        <v>10009762426</v>
      </c>
      <c r="D2802" t="s">
        <v>38</v>
      </c>
    </row>
    <row r="2803" spans="1:4" x14ac:dyDescent="0.45">
      <c r="A2803" t="s">
        <v>3131</v>
      </c>
      <c r="B2803" s="9">
        <v>35702</v>
      </c>
      <c r="C2803">
        <v>10010626534</v>
      </c>
      <c r="D2803" t="s">
        <v>29</v>
      </c>
    </row>
    <row r="2804" spans="1:4" x14ac:dyDescent="0.45">
      <c r="A2804" t="s">
        <v>778</v>
      </c>
      <c r="B2804" s="9">
        <v>31833</v>
      </c>
      <c r="C2804">
        <v>10003309401</v>
      </c>
      <c r="D2804" t="s">
        <v>118</v>
      </c>
    </row>
    <row r="2805" spans="1:4" x14ac:dyDescent="0.45">
      <c r="A2805" t="s">
        <v>576</v>
      </c>
      <c r="B2805" s="9">
        <v>35310</v>
      </c>
      <c r="C2805">
        <v>10010041403</v>
      </c>
      <c r="D2805" t="s">
        <v>38</v>
      </c>
    </row>
    <row r="2806" spans="1:4" x14ac:dyDescent="0.45">
      <c r="A2806" t="s">
        <v>3132</v>
      </c>
      <c r="B2806" s="9">
        <v>34067</v>
      </c>
      <c r="C2806">
        <v>10007200616</v>
      </c>
      <c r="D2806" t="s">
        <v>91</v>
      </c>
    </row>
    <row r="2807" spans="1:4" x14ac:dyDescent="0.45">
      <c r="A2807" t="s">
        <v>3133</v>
      </c>
      <c r="B2807" s="9">
        <v>31820</v>
      </c>
      <c r="C2807">
        <v>10004626274</v>
      </c>
      <c r="D2807" t="s">
        <v>120</v>
      </c>
    </row>
    <row r="2808" spans="1:4" x14ac:dyDescent="0.45">
      <c r="A2808" t="s">
        <v>3134</v>
      </c>
      <c r="B2808" s="9">
        <v>32697</v>
      </c>
      <c r="C2808">
        <v>10009329461</v>
      </c>
      <c r="D2808" t="s">
        <v>67</v>
      </c>
    </row>
    <row r="2809" spans="1:4" x14ac:dyDescent="0.45">
      <c r="A2809" t="s">
        <v>3135</v>
      </c>
      <c r="B2809" s="9">
        <v>34937</v>
      </c>
      <c r="C2809">
        <v>10010105663</v>
      </c>
      <c r="D2809" t="s">
        <v>59</v>
      </c>
    </row>
    <row r="2810" spans="1:4" x14ac:dyDescent="0.45">
      <c r="A2810" t="s">
        <v>3136</v>
      </c>
      <c r="B2810" s="9">
        <v>35168</v>
      </c>
      <c r="C2810">
        <v>10061257100</v>
      </c>
      <c r="D2810" t="s">
        <v>44</v>
      </c>
    </row>
    <row r="2811" spans="1:4" x14ac:dyDescent="0.45">
      <c r="A2811" t="s">
        <v>3137</v>
      </c>
      <c r="B2811" s="9">
        <v>34242</v>
      </c>
      <c r="C2811">
        <v>10008922162</v>
      </c>
      <c r="D2811" t="s">
        <v>61</v>
      </c>
    </row>
    <row r="2812" spans="1:4" x14ac:dyDescent="0.45">
      <c r="A2812" t="s">
        <v>3138</v>
      </c>
      <c r="B2812" s="9">
        <v>33498</v>
      </c>
      <c r="C2812">
        <v>10006551726</v>
      </c>
      <c r="D2812" t="s">
        <v>40</v>
      </c>
    </row>
    <row r="2813" spans="1:4" x14ac:dyDescent="0.45">
      <c r="A2813" t="s">
        <v>3139</v>
      </c>
      <c r="B2813" s="9">
        <v>31989</v>
      </c>
      <c r="C2813">
        <v>10004658307</v>
      </c>
      <c r="D2813" t="s">
        <v>741</v>
      </c>
    </row>
    <row r="2814" spans="1:4" x14ac:dyDescent="0.45">
      <c r="A2814" t="s">
        <v>3140</v>
      </c>
      <c r="B2814" s="9">
        <v>33960</v>
      </c>
      <c r="C2814">
        <v>10007199404</v>
      </c>
      <c r="D2814" t="s">
        <v>63</v>
      </c>
    </row>
    <row r="2815" spans="1:4" x14ac:dyDescent="0.45">
      <c r="A2815" t="s">
        <v>3141</v>
      </c>
      <c r="B2815" s="9">
        <v>30071</v>
      </c>
      <c r="C2815">
        <v>10007137362</v>
      </c>
      <c r="D2815" t="s">
        <v>254</v>
      </c>
    </row>
    <row r="2816" spans="1:4" x14ac:dyDescent="0.45">
      <c r="A2816" t="s">
        <v>3142</v>
      </c>
      <c r="B2816" s="9">
        <v>32731</v>
      </c>
      <c r="C2816">
        <v>10006410973</v>
      </c>
      <c r="D2816" t="s">
        <v>38</v>
      </c>
    </row>
    <row r="2817" spans="1:4" x14ac:dyDescent="0.45">
      <c r="A2817" t="s">
        <v>3143</v>
      </c>
      <c r="B2817" s="9">
        <v>31381</v>
      </c>
      <c r="C2817">
        <v>10008837185</v>
      </c>
      <c r="D2817" t="s">
        <v>230</v>
      </c>
    </row>
    <row r="2818" spans="1:4" x14ac:dyDescent="0.45">
      <c r="A2818" t="s">
        <v>3144</v>
      </c>
      <c r="B2818" s="9">
        <v>34210</v>
      </c>
      <c r="C2818">
        <v>10007273263</v>
      </c>
      <c r="D2818" t="s">
        <v>118</v>
      </c>
    </row>
    <row r="2819" spans="1:4" x14ac:dyDescent="0.45">
      <c r="A2819" t="s">
        <v>3145</v>
      </c>
      <c r="B2819" s="9">
        <v>33663</v>
      </c>
      <c r="C2819">
        <v>10006887788</v>
      </c>
      <c r="D2819" t="s">
        <v>172</v>
      </c>
    </row>
    <row r="2820" spans="1:4" x14ac:dyDescent="0.45">
      <c r="A2820" t="s">
        <v>460</v>
      </c>
      <c r="B2820" s="9">
        <v>34168</v>
      </c>
      <c r="C2820">
        <v>10007520110</v>
      </c>
      <c r="D2820" t="s">
        <v>15</v>
      </c>
    </row>
    <row r="2821" spans="1:4" x14ac:dyDescent="0.45">
      <c r="A2821" t="s">
        <v>3146</v>
      </c>
      <c r="B2821" s="9">
        <v>33443</v>
      </c>
      <c r="C2821">
        <v>10010932183</v>
      </c>
      <c r="D2821" t="s">
        <v>44</v>
      </c>
    </row>
    <row r="2822" spans="1:4" x14ac:dyDescent="0.45">
      <c r="A2822" t="s">
        <v>3147</v>
      </c>
      <c r="B2822" s="9">
        <v>35664</v>
      </c>
      <c r="C2822">
        <v>10009672702</v>
      </c>
      <c r="D2822" t="s">
        <v>753</v>
      </c>
    </row>
    <row r="2823" spans="1:4" x14ac:dyDescent="0.45">
      <c r="A2823" t="s">
        <v>3148</v>
      </c>
      <c r="B2823" s="9">
        <v>30538</v>
      </c>
      <c r="C2823">
        <v>10010657957</v>
      </c>
      <c r="D2823" t="s">
        <v>230</v>
      </c>
    </row>
    <row r="2824" spans="1:4" x14ac:dyDescent="0.45">
      <c r="A2824" t="s">
        <v>3149</v>
      </c>
      <c r="B2824" s="9">
        <v>34443</v>
      </c>
      <c r="C2824">
        <v>10009067359</v>
      </c>
      <c r="D2824" t="s">
        <v>21</v>
      </c>
    </row>
    <row r="2825" spans="1:4" x14ac:dyDescent="0.45">
      <c r="A2825" t="s">
        <v>3150</v>
      </c>
      <c r="B2825" s="9">
        <v>25709</v>
      </c>
      <c r="C2825">
        <v>10061296001</v>
      </c>
      <c r="D2825" t="s">
        <v>223</v>
      </c>
    </row>
    <row r="2826" spans="1:4" x14ac:dyDescent="0.45">
      <c r="A2826" t="s">
        <v>3151</v>
      </c>
      <c r="B2826" s="9">
        <v>34891</v>
      </c>
      <c r="C2826">
        <v>10061232848</v>
      </c>
      <c r="D2826" t="s">
        <v>172</v>
      </c>
    </row>
    <row r="2827" spans="1:4" x14ac:dyDescent="0.45">
      <c r="A2827" t="s">
        <v>3152</v>
      </c>
      <c r="B2827" s="9">
        <v>35099</v>
      </c>
      <c r="C2827">
        <v>10009197196</v>
      </c>
      <c r="D2827" t="s">
        <v>813</v>
      </c>
    </row>
    <row r="2828" spans="1:4" x14ac:dyDescent="0.45">
      <c r="A2828" t="s">
        <v>3153</v>
      </c>
      <c r="B2828" s="9">
        <v>31415</v>
      </c>
      <c r="C2828">
        <v>10008976524</v>
      </c>
      <c r="D2828" t="s">
        <v>753</v>
      </c>
    </row>
    <row r="2829" spans="1:4" x14ac:dyDescent="0.45">
      <c r="A2829" t="s">
        <v>3154</v>
      </c>
      <c r="B2829" s="9">
        <v>33097</v>
      </c>
      <c r="C2829">
        <v>10010084445</v>
      </c>
      <c r="D2829" t="s">
        <v>230</v>
      </c>
    </row>
    <row r="2830" spans="1:4" x14ac:dyDescent="0.45">
      <c r="A2830" t="s">
        <v>3155</v>
      </c>
      <c r="B2830" s="9">
        <v>34193</v>
      </c>
      <c r="C2830">
        <v>10009042909</v>
      </c>
      <c r="D2830" t="s">
        <v>38</v>
      </c>
    </row>
    <row r="2831" spans="1:4" x14ac:dyDescent="0.45">
      <c r="A2831" t="s">
        <v>3156</v>
      </c>
      <c r="B2831" s="9">
        <v>34319</v>
      </c>
      <c r="C2831">
        <v>10010745560</v>
      </c>
      <c r="D2831" t="s">
        <v>21</v>
      </c>
    </row>
    <row r="2832" spans="1:4" x14ac:dyDescent="0.45">
      <c r="A2832" t="s">
        <v>3157</v>
      </c>
      <c r="B2832" s="9">
        <v>29303</v>
      </c>
      <c r="C2832">
        <v>10010846705</v>
      </c>
      <c r="D2832" t="s">
        <v>753</v>
      </c>
    </row>
    <row r="2833" spans="1:4" x14ac:dyDescent="0.45">
      <c r="A2833" t="s">
        <v>3158</v>
      </c>
      <c r="B2833" s="9">
        <v>33411</v>
      </c>
      <c r="C2833">
        <v>10010599757</v>
      </c>
      <c r="D2833" t="s">
        <v>21</v>
      </c>
    </row>
    <row r="2834" spans="1:4" x14ac:dyDescent="0.45">
      <c r="A2834" t="s">
        <v>3159</v>
      </c>
      <c r="B2834" s="9">
        <v>35118</v>
      </c>
      <c r="C2834">
        <v>10009233269</v>
      </c>
      <c r="D2834" t="s">
        <v>53</v>
      </c>
    </row>
    <row r="2835" spans="1:4" x14ac:dyDescent="0.45">
      <c r="A2835" t="s">
        <v>3160</v>
      </c>
      <c r="B2835" s="9">
        <v>34503</v>
      </c>
      <c r="C2835">
        <v>10007892851</v>
      </c>
      <c r="D2835" t="s">
        <v>29</v>
      </c>
    </row>
    <row r="2836" spans="1:4" x14ac:dyDescent="0.45">
      <c r="A2836" t="s">
        <v>2959</v>
      </c>
      <c r="B2836" s="9">
        <v>36117</v>
      </c>
      <c r="C2836">
        <v>10010778195</v>
      </c>
      <c r="D2836" t="s">
        <v>49</v>
      </c>
    </row>
    <row r="2837" spans="1:4" x14ac:dyDescent="0.45">
      <c r="A2837" t="s">
        <v>3162</v>
      </c>
      <c r="B2837" s="9">
        <v>30823</v>
      </c>
      <c r="C2837">
        <v>10009097368</v>
      </c>
      <c r="D2837" t="s">
        <v>67</v>
      </c>
    </row>
    <row r="2838" spans="1:4" x14ac:dyDescent="0.45">
      <c r="A2838" t="s">
        <v>3163</v>
      </c>
      <c r="B2838" s="9">
        <v>33812</v>
      </c>
      <c r="C2838">
        <v>10009144656</v>
      </c>
      <c r="D2838" t="s">
        <v>21</v>
      </c>
    </row>
    <row r="2839" spans="1:4" x14ac:dyDescent="0.45">
      <c r="A2839" t="s">
        <v>3164</v>
      </c>
      <c r="B2839" s="9">
        <v>34700</v>
      </c>
      <c r="C2839">
        <v>10010885909</v>
      </c>
      <c r="D2839" t="s">
        <v>286</v>
      </c>
    </row>
    <row r="2840" spans="1:4" x14ac:dyDescent="0.45">
      <c r="A2840" t="s">
        <v>3165</v>
      </c>
      <c r="B2840" s="9">
        <v>35618</v>
      </c>
      <c r="C2840">
        <v>10010741318</v>
      </c>
      <c r="D2840" t="s">
        <v>67</v>
      </c>
    </row>
    <row r="2841" spans="1:4" x14ac:dyDescent="0.45">
      <c r="A2841" t="s">
        <v>3166</v>
      </c>
      <c r="B2841" s="9">
        <v>33326</v>
      </c>
      <c r="C2841">
        <v>10006497162</v>
      </c>
      <c r="D2841" t="s">
        <v>120</v>
      </c>
    </row>
    <row r="2842" spans="1:4" x14ac:dyDescent="0.45">
      <c r="A2842" t="s">
        <v>3167</v>
      </c>
      <c r="B2842" s="9">
        <v>34151</v>
      </c>
      <c r="C2842">
        <v>10010187004</v>
      </c>
      <c r="D2842" t="s">
        <v>156</v>
      </c>
    </row>
    <row r="2843" spans="1:4" x14ac:dyDescent="0.45">
      <c r="A2843" t="s">
        <v>3168</v>
      </c>
      <c r="B2843" s="9">
        <v>35380</v>
      </c>
      <c r="C2843">
        <v>10009512953</v>
      </c>
      <c r="D2843" t="s">
        <v>53</v>
      </c>
    </row>
    <row r="2844" spans="1:4" x14ac:dyDescent="0.45">
      <c r="A2844" t="s">
        <v>3169</v>
      </c>
      <c r="B2844" s="9">
        <v>34306</v>
      </c>
      <c r="C2844">
        <v>10010861455</v>
      </c>
      <c r="D2844" t="s">
        <v>67</v>
      </c>
    </row>
    <row r="2845" spans="1:4" x14ac:dyDescent="0.45">
      <c r="A2845" t="s">
        <v>3170</v>
      </c>
      <c r="B2845" s="9">
        <v>35783</v>
      </c>
      <c r="C2845">
        <v>10010856607</v>
      </c>
      <c r="D2845" t="s">
        <v>741</v>
      </c>
    </row>
    <row r="2846" spans="1:4" x14ac:dyDescent="0.45">
      <c r="A2846" t="s">
        <v>3171</v>
      </c>
      <c r="B2846" s="9">
        <v>35288</v>
      </c>
      <c r="C2846">
        <v>10009733326</v>
      </c>
      <c r="D2846" t="s">
        <v>741</v>
      </c>
    </row>
    <row r="2847" spans="1:4" x14ac:dyDescent="0.45">
      <c r="A2847" t="s">
        <v>3172</v>
      </c>
      <c r="B2847" s="9">
        <v>31385</v>
      </c>
      <c r="C2847">
        <v>10009320468</v>
      </c>
      <c r="D2847" t="s">
        <v>67</v>
      </c>
    </row>
    <row r="2848" spans="1:4" x14ac:dyDescent="0.45">
      <c r="A2848" t="s">
        <v>3173</v>
      </c>
      <c r="B2848" s="9">
        <v>34451</v>
      </c>
      <c r="C2848">
        <v>10010886212</v>
      </c>
      <c r="D2848" t="s">
        <v>67</v>
      </c>
    </row>
    <row r="2849" spans="1:4" x14ac:dyDescent="0.45">
      <c r="A2849" t="s">
        <v>3174</v>
      </c>
      <c r="B2849" s="9">
        <v>35204</v>
      </c>
      <c r="C2849">
        <v>10010677963</v>
      </c>
      <c r="D2849" t="s">
        <v>67</v>
      </c>
    </row>
    <row r="2850" spans="1:4" x14ac:dyDescent="0.45">
      <c r="A2850" t="s">
        <v>3175</v>
      </c>
      <c r="B2850" s="9">
        <v>21444</v>
      </c>
      <c r="C2850">
        <v>10010917635</v>
      </c>
      <c r="D2850" t="s">
        <v>67</v>
      </c>
    </row>
    <row r="2851" spans="1:4" x14ac:dyDescent="0.45">
      <c r="A2851" t="s">
        <v>3176</v>
      </c>
      <c r="B2851" s="9">
        <v>35567</v>
      </c>
      <c r="C2851">
        <v>10010784764</v>
      </c>
      <c r="D2851" t="s">
        <v>223</v>
      </c>
    </row>
    <row r="2852" spans="1:4" x14ac:dyDescent="0.45">
      <c r="A2852" t="s">
        <v>3177</v>
      </c>
      <c r="B2852" s="9">
        <v>34595</v>
      </c>
      <c r="C2852">
        <v>10009199018</v>
      </c>
      <c r="D2852" t="s">
        <v>40</v>
      </c>
    </row>
    <row r="2853" spans="1:4" x14ac:dyDescent="0.45">
      <c r="A2853" t="s">
        <v>3178</v>
      </c>
      <c r="B2853" s="9">
        <v>30043</v>
      </c>
      <c r="C2853">
        <v>10007126854</v>
      </c>
      <c r="D2853" t="s">
        <v>19</v>
      </c>
    </row>
    <row r="2854" spans="1:4" x14ac:dyDescent="0.45">
      <c r="A2854" t="s">
        <v>3179</v>
      </c>
      <c r="B2854" s="9">
        <v>35256</v>
      </c>
      <c r="C2854">
        <v>10009149912</v>
      </c>
      <c r="D2854" t="s">
        <v>278</v>
      </c>
    </row>
    <row r="2855" spans="1:4" x14ac:dyDescent="0.45">
      <c r="A2855" t="s">
        <v>3180</v>
      </c>
      <c r="B2855" s="9">
        <v>24318</v>
      </c>
      <c r="C2855">
        <v>10006987519</v>
      </c>
      <c r="D2855" t="s">
        <v>813</v>
      </c>
    </row>
    <row r="2856" spans="1:4" x14ac:dyDescent="0.45">
      <c r="A2856" t="s">
        <v>3181</v>
      </c>
      <c r="B2856" s="9">
        <v>33331</v>
      </c>
      <c r="C2856">
        <v>10007754021</v>
      </c>
      <c r="D2856" t="s">
        <v>753</v>
      </c>
    </row>
    <row r="2857" spans="1:4" x14ac:dyDescent="0.45">
      <c r="A2857" t="s">
        <v>3182</v>
      </c>
      <c r="B2857" s="9">
        <v>34876</v>
      </c>
      <c r="C2857">
        <v>10007772512</v>
      </c>
      <c r="D2857" t="s">
        <v>118</v>
      </c>
    </row>
    <row r="2858" spans="1:4" x14ac:dyDescent="0.45">
      <c r="A2858" t="s">
        <v>3183</v>
      </c>
      <c r="B2858" s="9">
        <v>34018</v>
      </c>
      <c r="C2858">
        <v>10010630473</v>
      </c>
      <c r="D2858" t="s">
        <v>29</v>
      </c>
    </row>
    <row r="2859" spans="1:4" x14ac:dyDescent="0.45">
      <c r="A2859" t="s">
        <v>3184</v>
      </c>
      <c r="B2859" s="9">
        <v>35157</v>
      </c>
      <c r="C2859">
        <v>10051438070</v>
      </c>
      <c r="D2859" t="s">
        <v>47</v>
      </c>
    </row>
    <row r="2860" spans="1:4" x14ac:dyDescent="0.45">
      <c r="A2860" t="s">
        <v>3185</v>
      </c>
      <c r="B2860" s="9">
        <v>29097</v>
      </c>
      <c r="C2860">
        <v>10011029486</v>
      </c>
      <c r="D2860" t="s">
        <v>19</v>
      </c>
    </row>
    <row r="2861" spans="1:4" x14ac:dyDescent="0.45">
      <c r="A2861" t="s">
        <v>3186</v>
      </c>
      <c r="B2861" s="9">
        <v>30927</v>
      </c>
      <c r="C2861">
        <v>10005453404</v>
      </c>
      <c r="D2861" t="s">
        <v>21</v>
      </c>
    </row>
    <row r="2862" spans="1:4" x14ac:dyDescent="0.45">
      <c r="A2862" t="s">
        <v>3187</v>
      </c>
      <c r="B2862" s="9">
        <v>33406</v>
      </c>
      <c r="C2862">
        <v>10011079808</v>
      </c>
      <c r="D2862" t="s">
        <v>29</v>
      </c>
    </row>
    <row r="2863" spans="1:4" x14ac:dyDescent="0.45">
      <c r="A2863" t="s">
        <v>3188</v>
      </c>
      <c r="B2863" s="9">
        <v>33975</v>
      </c>
      <c r="C2863">
        <v>10007501215</v>
      </c>
      <c r="D2863" t="s">
        <v>47</v>
      </c>
    </row>
    <row r="2864" spans="1:4" x14ac:dyDescent="0.45">
      <c r="A2864" t="s">
        <v>3189</v>
      </c>
      <c r="B2864" s="9">
        <v>35481</v>
      </c>
      <c r="C2864">
        <v>10009081507</v>
      </c>
      <c r="D2864" t="s">
        <v>15</v>
      </c>
    </row>
    <row r="2865" spans="1:4" x14ac:dyDescent="0.45">
      <c r="A2865" t="s">
        <v>3190</v>
      </c>
      <c r="B2865" s="9">
        <v>35023</v>
      </c>
      <c r="C2865">
        <v>10007272556</v>
      </c>
      <c r="D2865" t="s">
        <v>118</v>
      </c>
    </row>
    <row r="2866" spans="1:4" x14ac:dyDescent="0.45">
      <c r="A2866" t="s">
        <v>3191</v>
      </c>
      <c r="B2866" s="9">
        <v>35318</v>
      </c>
      <c r="C2866">
        <v>10010916928</v>
      </c>
      <c r="D2866" t="s">
        <v>38</v>
      </c>
    </row>
    <row r="2867" spans="1:4" x14ac:dyDescent="0.45">
      <c r="A2867" t="s">
        <v>3192</v>
      </c>
      <c r="B2867" s="9">
        <v>35662</v>
      </c>
      <c r="C2867">
        <v>10010917029</v>
      </c>
      <c r="D2867" t="s">
        <v>38</v>
      </c>
    </row>
    <row r="2868" spans="1:4" x14ac:dyDescent="0.45">
      <c r="A2868" t="s">
        <v>3193</v>
      </c>
      <c r="B2868" s="9">
        <v>35349</v>
      </c>
      <c r="C2868">
        <v>10009194873</v>
      </c>
      <c r="D2868" t="s">
        <v>118</v>
      </c>
    </row>
    <row r="2869" spans="1:4" x14ac:dyDescent="0.45">
      <c r="A2869" t="s">
        <v>3194</v>
      </c>
      <c r="B2869" s="9">
        <v>34957</v>
      </c>
      <c r="C2869">
        <v>10010674226</v>
      </c>
      <c r="D2869" t="s">
        <v>118</v>
      </c>
    </row>
    <row r="2870" spans="1:4" x14ac:dyDescent="0.45">
      <c r="A2870" t="s">
        <v>3195</v>
      </c>
      <c r="B2870" s="9">
        <v>35447</v>
      </c>
      <c r="C2870">
        <v>10015172602</v>
      </c>
      <c r="D2870" t="s">
        <v>15</v>
      </c>
    </row>
    <row r="2871" spans="1:4" x14ac:dyDescent="0.45">
      <c r="A2871" t="s">
        <v>3196</v>
      </c>
      <c r="B2871" s="9">
        <v>34578</v>
      </c>
      <c r="C2871">
        <v>10008918223</v>
      </c>
      <c r="D2871" t="s">
        <v>118</v>
      </c>
    </row>
    <row r="2872" spans="1:4" x14ac:dyDescent="0.45">
      <c r="A2872" t="s">
        <v>3197</v>
      </c>
      <c r="B2872" s="9">
        <v>34779</v>
      </c>
      <c r="C2872">
        <v>10008957124</v>
      </c>
      <c r="D2872" t="s">
        <v>118</v>
      </c>
    </row>
    <row r="2873" spans="1:4" x14ac:dyDescent="0.45">
      <c r="A2873" t="s">
        <v>3198</v>
      </c>
      <c r="B2873" s="9">
        <v>34591</v>
      </c>
      <c r="C2873">
        <v>10008957023</v>
      </c>
      <c r="D2873" t="s">
        <v>118</v>
      </c>
    </row>
    <row r="2874" spans="1:4" x14ac:dyDescent="0.45">
      <c r="A2874" t="s">
        <v>3199</v>
      </c>
      <c r="B2874" s="9">
        <v>34969</v>
      </c>
      <c r="C2874">
        <v>10009875691</v>
      </c>
      <c r="D2874" t="s">
        <v>36</v>
      </c>
    </row>
    <row r="2875" spans="1:4" x14ac:dyDescent="0.45">
      <c r="A2875" t="s">
        <v>3200</v>
      </c>
      <c r="B2875" s="9">
        <v>35700</v>
      </c>
      <c r="C2875">
        <v>10010628655</v>
      </c>
      <c r="D2875" t="s">
        <v>29</v>
      </c>
    </row>
    <row r="2876" spans="1:4" x14ac:dyDescent="0.45">
      <c r="A2876" t="s">
        <v>3201</v>
      </c>
      <c r="B2876" s="9">
        <v>35411</v>
      </c>
      <c r="C2876">
        <v>10014674565</v>
      </c>
      <c r="D2876" t="s">
        <v>31</v>
      </c>
    </row>
    <row r="2877" spans="1:4" x14ac:dyDescent="0.45">
      <c r="A2877" t="s">
        <v>3202</v>
      </c>
      <c r="B2877" s="9">
        <v>35070</v>
      </c>
      <c r="C2877">
        <v>10014674666</v>
      </c>
      <c r="D2877" t="s">
        <v>31</v>
      </c>
    </row>
    <row r="2878" spans="1:4" x14ac:dyDescent="0.45">
      <c r="A2878" t="s">
        <v>3203</v>
      </c>
      <c r="B2878" s="9">
        <v>34926</v>
      </c>
      <c r="C2878">
        <v>10010680084</v>
      </c>
      <c r="D2878" t="s">
        <v>156</v>
      </c>
    </row>
    <row r="2879" spans="1:4" x14ac:dyDescent="0.45">
      <c r="A2879" t="s">
        <v>3204</v>
      </c>
      <c r="B2879" s="9">
        <v>31139</v>
      </c>
      <c r="C2879">
        <v>10010917736</v>
      </c>
      <c r="D2879" t="s">
        <v>27</v>
      </c>
    </row>
    <row r="2880" spans="1:4" x14ac:dyDescent="0.45">
      <c r="A2880" t="s">
        <v>3205</v>
      </c>
      <c r="B2880" s="9">
        <v>33087</v>
      </c>
      <c r="C2880">
        <v>10006335700</v>
      </c>
      <c r="D2880" t="s">
        <v>47</v>
      </c>
    </row>
    <row r="2881" spans="1:4" x14ac:dyDescent="0.45">
      <c r="A2881" t="s">
        <v>3206</v>
      </c>
      <c r="B2881" s="9">
        <v>33260</v>
      </c>
      <c r="C2881">
        <v>10006891125</v>
      </c>
      <c r="D2881" t="s">
        <v>47</v>
      </c>
    </row>
    <row r="2882" spans="1:4" x14ac:dyDescent="0.45">
      <c r="A2882" t="s">
        <v>3207</v>
      </c>
      <c r="B2882" s="9">
        <v>33954</v>
      </c>
      <c r="C2882">
        <v>10007808480</v>
      </c>
      <c r="D2882" t="s">
        <v>44</v>
      </c>
    </row>
    <row r="2883" spans="1:4" x14ac:dyDescent="0.45">
      <c r="A2883" t="s">
        <v>3208</v>
      </c>
      <c r="B2883" s="9">
        <v>28906</v>
      </c>
      <c r="C2883">
        <v>10010089903</v>
      </c>
      <c r="D2883" t="s">
        <v>63</v>
      </c>
    </row>
    <row r="2884" spans="1:4" x14ac:dyDescent="0.45">
      <c r="A2884" t="s">
        <v>3209</v>
      </c>
      <c r="B2884" s="9">
        <v>29422</v>
      </c>
      <c r="C2884">
        <v>10004960623</v>
      </c>
      <c r="D2884" t="s">
        <v>67</v>
      </c>
    </row>
    <row r="2885" spans="1:4" x14ac:dyDescent="0.45">
      <c r="A2885" t="s">
        <v>3210</v>
      </c>
      <c r="B2885" s="9">
        <v>32512</v>
      </c>
      <c r="C2885">
        <v>10009712411</v>
      </c>
      <c r="D2885" t="s">
        <v>254</v>
      </c>
    </row>
    <row r="2886" spans="1:4" x14ac:dyDescent="0.45">
      <c r="A2886" t="s">
        <v>3211</v>
      </c>
      <c r="B2886" s="9">
        <v>34503</v>
      </c>
      <c r="C2886">
        <v>10009861042</v>
      </c>
      <c r="D2886" t="s">
        <v>21</v>
      </c>
    </row>
    <row r="2887" spans="1:4" x14ac:dyDescent="0.45">
      <c r="A2887" t="s">
        <v>3212</v>
      </c>
      <c r="B2887" s="9">
        <v>34345</v>
      </c>
      <c r="C2887">
        <v>10010090105</v>
      </c>
      <c r="D2887" t="s">
        <v>21</v>
      </c>
    </row>
    <row r="2888" spans="1:4" x14ac:dyDescent="0.45">
      <c r="A2888" t="s">
        <v>477</v>
      </c>
      <c r="B2888" s="9">
        <v>37207</v>
      </c>
      <c r="C2888">
        <v>10121012837</v>
      </c>
      <c r="D2888" t="s">
        <v>70</v>
      </c>
    </row>
    <row r="2889" spans="1:4" x14ac:dyDescent="0.45">
      <c r="A2889" t="s">
        <v>455</v>
      </c>
      <c r="B2889" s="9">
        <v>36581</v>
      </c>
      <c r="C2889">
        <v>10064256420</v>
      </c>
      <c r="D2889" t="s">
        <v>36</v>
      </c>
    </row>
    <row r="2890" spans="1:4" x14ac:dyDescent="0.45">
      <c r="A2890" t="s">
        <v>496</v>
      </c>
      <c r="B2890" s="9">
        <v>37342</v>
      </c>
      <c r="C2890">
        <v>10049183226</v>
      </c>
      <c r="D2890" t="s">
        <v>67</v>
      </c>
    </row>
    <row r="2891" spans="1:4" x14ac:dyDescent="0.45">
      <c r="A2891" t="s">
        <v>3213</v>
      </c>
      <c r="B2891" s="9">
        <v>38210</v>
      </c>
      <c r="C2891">
        <v>10083911751</v>
      </c>
      <c r="D2891" t="s">
        <v>89</v>
      </c>
    </row>
    <row r="2892" spans="1:4" x14ac:dyDescent="0.45">
      <c r="A2892" t="s">
        <v>3214</v>
      </c>
      <c r="B2892" s="9">
        <v>38264</v>
      </c>
      <c r="C2892">
        <v>10065074553</v>
      </c>
      <c r="D2892" t="s">
        <v>51</v>
      </c>
    </row>
    <row r="2893" spans="1:4" x14ac:dyDescent="0.45">
      <c r="A2893" t="s">
        <v>3215</v>
      </c>
      <c r="B2893" s="9">
        <v>38096</v>
      </c>
      <c r="C2893">
        <v>10111517547</v>
      </c>
      <c r="D2893" t="s">
        <v>36</v>
      </c>
    </row>
    <row r="2894" spans="1:4" x14ac:dyDescent="0.45">
      <c r="A2894" t="s">
        <v>3216</v>
      </c>
      <c r="B2894" s="9">
        <v>38291</v>
      </c>
      <c r="C2894">
        <v>10096414546</v>
      </c>
      <c r="D2894" t="s">
        <v>67</v>
      </c>
    </row>
    <row r="2895" spans="1:4" x14ac:dyDescent="0.45">
      <c r="A2895" t="s">
        <v>3217</v>
      </c>
      <c r="B2895" s="9">
        <v>37423</v>
      </c>
      <c r="C2895">
        <v>10055641709</v>
      </c>
      <c r="D2895" t="s">
        <v>59</v>
      </c>
    </row>
    <row r="2896" spans="1:4" x14ac:dyDescent="0.45">
      <c r="A2896" t="s">
        <v>3218</v>
      </c>
      <c r="B2896" s="9">
        <v>34800</v>
      </c>
      <c r="C2896">
        <v>10018805654</v>
      </c>
      <c r="D2896" t="s">
        <v>25</v>
      </c>
    </row>
    <row r="2897" spans="1:4" x14ac:dyDescent="0.45">
      <c r="A2897" t="s">
        <v>3219</v>
      </c>
      <c r="B2897" s="9">
        <v>37911</v>
      </c>
      <c r="C2897">
        <v>10086187615</v>
      </c>
      <c r="D2897" t="s">
        <v>21</v>
      </c>
    </row>
    <row r="2898" spans="1:4" x14ac:dyDescent="0.45">
      <c r="A2898" t="s">
        <v>1537</v>
      </c>
      <c r="B2898" s="9">
        <v>36428</v>
      </c>
      <c r="C2898">
        <v>10015286372</v>
      </c>
      <c r="D2898" t="s">
        <v>49</v>
      </c>
    </row>
    <row r="2899" spans="1:4" x14ac:dyDescent="0.45">
      <c r="A2899" t="s">
        <v>3221</v>
      </c>
      <c r="B2899" s="9">
        <v>38111</v>
      </c>
      <c r="C2899">
        <v>10065057678</v>
      </c>
      <c r="D2899" t="s">
        <v>51</v>
      </c>
    </row>
    <row r="2900" spans="1:4" x14ac:dyDescent="0.45">
      <c r="A2900" t="s">
        <v>3222</v>
      </c>
      <c r="B2900" s="9">
        <v>38321</v>
      </c>
      <c r="C2900">
        <v>10070869594</v>
      </c>
      <c r="D2900" t="s">
        <v>17</v>
      </c>
    </row>
    <row r="2901" spans="1:4" x14ac:dyDescent="0.45">
      <c r="A2901" t="s">
        <v>3223</v>
      </c>
      <c r="B2901" s="9">
        <v>37143</v>
      </c>
      <c r="C2901">
        <v>10091593848</v>
      </c>
      <c r="D2901" t="s">
        <v>21</v>
      </c>
    </row>
    <row r="2902" spans="1:4" x14ac:dyDescent="0.45">
      <c r="A2902" t="s">
        <v>3224</v>
      </c>
      <c r="B2902" s="9">
        <v>34756</v>
      </c>
      <c r="C2902">
        <v>10124125426</v>
      </c>
      <c r="D2902" t="s">
        <v>36</v>
      </c>
    </row>
    <row r="2903" spans="1:4" x14ac:dyDescent="0.45">
      <c r="A2903" t="s">
        <v>3225</v>
      </c>
      <c r="B2903" s="9">
        <v>37716</v>
      </c>
      <c r="C2903">
        <v>10093710064</v>
      </c>
      <c r="D2903" t="s">
        <v>21</v>
      </c>
    </row>
    <row r="2904" spans="1:4" x14ac:dyDescent="0.45">
      <c r="A2904" t="s">
        <v>3226</v>
      </c>
      <c r="B2904" s="9">
        <v>37581</v>
      </c>
      <c r="C2904">
        <v>10089622021</v>
      </c>
      <c r="D2904" t="s">
        <v>31</v>
      </c>
    </row>
    <row r="2905" spans="1:4" x14ac:dyDescent="0.45">
      <c r="A2905" t="s">
        <v>3227</v>
      </c>
      <c r="B2905" s="9">
        <v>38527</v>
      </c>
      <c r="C2905">
        <v>10082192124</v>
      </c>
      <c r="D2905" t="s">
        <v>47</v>
      </c>
    </row>
    <row r="2906" spans="1:4" x14ac:dyDescent="0.45">
      <c r="A2906" t="s">
        <v>3228</v>
      </c>
      <c r="B2906" s="9">
        <v>38406</v>
      </c>
      <c r="C2906">
        <v>10096739696</v>
      </c>
      <c r="D2906" t="s">
        <v>25</v>
      </c>
    </row>
    <row r="2907" spans="1:4" x14ac:dyDescent="0.45">
      <c r="A2907" t="s">
        <v>3229</v>
      </c>
      <c r="B2907" s="9">
        <v>38247</v>
      </c>
      <c r="C2907">
        <v>10088213400</v>
      </c>
      <c r="D2907" t="s">
        <v>61</v>
      </c>
    </row>
    <row r="2908" spans="1:4" x14ac:dyDescent="0.45">
      <c r="A2908" t="s">
        <v>3230</v>
      </c>
      <c r="B2908" s="9">
        <v>37660</v>
      </c>
      <c r="C2908">
        <v>10099673544</v>
      </c>
      <c r="D2908" t="s">
        <v>278</v>
      </c>
    </row>
    <row r="2909" spans="1:4" x14ac:dyDescent="0.45">
      <c r="A2909" t="s">
        <v>3231</v>
      </c>
      <c r="B2909" s="9">
        <v>38478</v>
      </c>
      <c r="C2909">
        <v>10078190266</v>
      </c>
      <c r="D2909" t="s">
        <v>47</v>
      </c>
    </row>
    <row r="2910" spans="1:4" x14ac:dyDescent="0.45">
      <c r="A2910" t="s">
        <v>3232</v>
      </c>
      <c r="B2910" s="9">
        <v>38076</v>
      </c>
      <c r="C2910">
        <v>10112268184</v>
      </c>
      <c r="D2910" t="s">
        <v>36</v>
      </c>
    </row>
    <row r="2911" spans="1:4" x14ac:dyDescent="0.45">
      <c r="A2911" t="s">
        <v>3233</v>
      </c>
      <c r="B2911" s="9">
        <v>36376</v>
      </c>
      <c r="C2911">
        <v>10023711329</v>
      </c>
      <c r="D2911" t="s">
        <v>25</v>
      </c>
    </row>
    <row r="2912" spans="1:4" x14ac:dyDescent="0.45">
      <c r="A2912" t="s">
        <v>3234</v>
      </c>
      <c r="B2912" s="9">
        <v>36367</v>
      </c>
      <c r="C2912">
        <v>10035271709</v>
      </c>
      <c r="D2912" t="s">
        <v>21</v>
      </c>
    </row>
    <row r="2913" spans="1:4" x14ac:dyDescent="0.45">
      <c r="A2913" t="s">
        <v>3235</v>
      </c>
      <c r="B2913" s="9">
        <v>37419</v>
      </c>
      <c r="C2913">
        <v>10034781554</v>
      </c>
      <c r="D2913" t="s">
        <v>232</v>
      </c>
    </row>
    <row r="2914" spans="1:4" x14ac:dyDescent="0.45">
      <c r="A2914" t="s">
        <v>3236</v>
      </c>
      <c r="B2914" s="9">
        <v>38379</v>
      </c>
      <c r="C2914">
        <v>10123059739</v>
      </c>
      <c r="D2914" t="s">
        <v>25</v>
      </c>
    </row>
    <row r="2915" spans="1:4" x14ac:dyDescent="0.45">
      <c r="A2915" t="s">
        <v>3237</v>
      </c>
      <c r="B2915" s="9">
        <v>38248</v>
      </c>
      <c r="C2915">
        <v>10050492019</v>
      </c>
      <c r="D2915" t="s">
        <v>15</v>
      </c>
    </row>
    <row r="2916" spans="1:4" x14ac:dyDescent="0.45">
      <c r="A2916" t="s">
        <v>3238</v>
      </c>
      <c r="B2916" s="9">
        <v>38342</v>
      </c>
      <c r="C2916">
        <v>10122961628</v>
      </c>
      <c r="D2916" t="s">
        <v>19</v>
      </c>
    </row>
    <row r="2917" spans="1:4" x14ac:dyDescent="0.45">
      <c r="A2917" t="s">
        <v>3239</v>
      </c>
      <c r="B2917" s="9">
        <v>37683</v>
      </c>
      <c r="C2917">
        <v>10055701222</v>
      </c>
      <c r="D2917" t="s">
        <v>15</v>
      </c>
    </row>
    <row r="2918" spans="1:4" x14ac:dyDescent="0.45">
      <c r="A2918" t="s">
        <v>3240</v>
      </c>
      <c r="B2918" s="9">
        <v>38521</v>
      </c>
      <c r="C2918">
        <v>10116148992</v>
      </c>
      <c r="D2918" t="s">
        <v>25</v>
      </c>
    </row>
    <row r="2919" spans="1:4" x14ac:dyDescent="0.45">
      <c r="A2919" t="s">
        <v>3241</v>
      </c>
      <c r="B2919" s="9">
        <v>38690</v>
      </c>
      <c r="C2919">
        <v>10089660417</v>
      </c>
      <c r="D2919" t="s">
        <v>25</v>
      </c>
    </row>
    <row r="2920" spans="1:4" x14ac:dyDescent="0.45">
      <c r="A2920" t="s">
        <v>3242</v>
      </c>
      <c r="B2920" s="9">
        <v>37284</v>
      </c>
      <c r="C2920">
        <v>10045784485</v>
      </c>
      <c r="D2920" t="s">
        <v>15</v>
      </c>
    </row>
    <row r="2921" spans="1:4" x14ac:dyDescent="0.45">
      <c r="A2921" t="s">
        <v>3243</v>
      </c>
      <c r="B2921" s="9">
        <v>38532</v>
      </c>
      <c r="C2921">
        <v>10063566912</v>
      </c>
      <c r="D2921" t="s">
        <v>25</v>
      </c>
    </row>
    <row r="2922" spans="1:4" x14ac:dyDescent="0.45">
      <c r="A2922" t="s">
        <v>3244</v>
      </c>
      <c r="B2922" s="9">
        <v>38066</v>
      </c>
      <c r="C2922">
        <v>10023315851</v>
      </c>
      <c r="D2922" t="s">
        <v>19</v>
      </c>
    </row>
    <row r="2923" spans="1:4" x14ac:dyDescent="0.45">
      <c r="A2923" t="s">
        <v>3245</v>
      </c>
      <c r="B2923" s="9">
        <v>37875</v>
      </c>
      <c r="C2923">
        <v>10036435103</v>
      </c>
      <c r="D2923" t="s">
        <v>15</v>
      </c>
    </row>
    <row r="2924" spans="1:4" x14ac:dyDescent="0.45">
      <c r="A2924" t="s">
        <v>3246</v>
      </c>
      <c r="B2924" s="9">
        <v>37527</v>
      </c>
      <c r="C2924">
        <v>10050337526</v>
      </c>
      <c r="D2924" t="s">
        <v>15</v>
      </c>
    </row>
    <row r="2925" spans="1:4" x14ac:dyDescent="0.45">
      <c r="A2925" t="s">
        <v>3247</v>
      </c>
      <c r="B2925" s="9">
        <v>37877</v>
      </c>
      <c r="C2925">
        <v>10036388522</v>
      </c>
      <c r="D2925" t="s">
        <v>15</v>
      </c>
    </row>
    <row r="2926" spans="1:4" x14ac:dyDescent="0.45">
      <c r="A2926" t="s">
        <v>3248</v>
      </c>
      <c r="B2926" s="9">
        <v>35506</v>
      </c>
      <c r="C2926">
        <v>10018856275</v>
      </c>
      <c r="D2926" t="s">
        <v>25</v>
      </c>
    </row>
    <row r="2927" spans="1:4" x14ac:dyDescent="0.45">
      <c r="A2927" t="s">
        <v>3249</v>
      </c>
      <c r="B2927" s="9">
        <v>37230</v>
      </c>
      <c r="C2927">
        <v>10074582573</v>
      </c>
      <c r="D2927" t="s">
        <v>25</v>
      </c>
    </row>
    <row r="2928" spans="1:4" x14ac:dyDescent="0.45">
      <c r="A2928" t="s">
        <v>3250</v>
      </c>
      <c r="B2928" s="9">
        <v>37617</v>
      </c>
      <c r="C2928">
        <v>10077271392</v>
      </c>
      <c r="D2928" t="s">
        <v>25</v>
      </c>
    </row>
    <row r="2929" spans="1:4" x14ac:dyDescent="0.45">
      <c r="A2929" t="s">
        <v>3251</v>
      </c>
      <c r="B2929" s="9">
        <v>38395</v>
      </c>
      <c r="C2929">
        <v>10087921386</v>
      </c>
      <c r="D2929" t="s">
        <v>61</v>
      </c>
    </row>
    <row r="2930" spans="1:4" x14ac:dyDescent="0.45">
      <c r="A2930" t="s">
        <v>3252</v>
      </c>
      <c r="B2930" s="9">
        <v>35236</v>
      </c>
      <c r="C2930">
        <v>10093656817</v>
      </c>
      <c r="D2930" t="s">
        <v>91</v>
      </c>
    </row>
    <row r="2931" spans="1:4" x14ac:dyDescent="0.45">
      <c r="A2931" t="s">
        <v>3253</v>
      </c>
      <c r="B2931" s="9">
        <v>32442</v>
      </c>
      <c r="C2931">
        <v>10006386422</v>
      </c>
      <c r="D2931" t="s">
        <v>44</v>
      </c>
    </row>
    <row r="2932" spans="1:4" x14ac:dyDescent="0.45">
      <c r="A2932" t="s">
        <v>3254</v>
      </c>
      <c r="B2932" s="9">
        <v>25773</v>
      </c>
      <c r="C2932">
        <v>10002619081</v>
      </c>
      <c r="D2932" t="s">
        <v>29</v>
      </c>
    </row>
    <row r="2933" spans="1:4" x14ac:dyDescent="0.45">
      <c r="A2933" t="s">
        <v>3255</v>
      </c>
      <c r="B2933" s="9">
        <v>37628</v>
      </c>
      <c r="C2933">
        <v>10083968436</v>
      </c>
      <c r="D2933" t="s">
        <v>67</v>
      </c>
    </row>
    <row r="2934" spans="1:4" x14ac:dyDescent="0.45">
      <c r="A2934" t="s">
        <v>3256</v>
      </c>
      <c r="B2934" s="9">
        <v>36534</v>
      </c>
      <c r="C2934">
        <v>10084093526</v>
      </c>
      <c r="D2934" t="s">
        <v>44</v>
      </c>
    </row>
    <row r="2935" spans="1:4" x14ac:dyDescent="0.45">
      <c r="A2935" t="s">
        <v>3257</v>
      </c>
      <c r="B2935" s="9">
        <v>37522</v>
      </c>
      <c r="C2935">
        <v>10086199739</v>
      </c>
      <c r="D2935" t="s">
        <v>19</v>
      </c>
    </row>
    <row r="2936" spans="1:4" x14ac:dyDescent="0.45">
      <c r="A2936" t="s">
        <v>3258</v>
      </c>
      <c r="B2936" s="9">
        <v>38348</v>
      </c>
      <c r="C2936">
        <v>10082228500</v>
      </c>
      <c r="D2936" t="s">
        <v>25</v>
      </c>
    </row>
    <row r="2937" spans="1:4" x14ac:dyDescent="0.45">
      <c r="A2937" t="s">
        <v>3259</v>
      </c>
      <c r="B2937" s="9">
        <v>38075</v>
      </c>
      <c r="C2937">
        <v>10096739700</v>
      </c>
      <c r="D2937" t="s">
        <v>25</v>
      </c>
    </row>
    <row r="2938" spans="1:4" x14ac:dyDescent="0.45">
      <c r="A2938" t="s">
        <v>3260</v>
      </c>
      <c r="B2938" s="9">
        <v>38013</v>
      </c>
      <c r="C2938">
        <v>10070541515</v>
      </c>
      <c r="D2938" t="s">
        <v>61</v>
      </c>
    </row>
    <row r="2939" spans="1:4" x14ac:dyDescent="0.45">
      <c r="A2939" t="s">
        <v>3261</v>
      </c>
      <c r="B2939" s="9">
        <v>36838</v>
      </c>
      <c r="C2939">
        <v>10112960625</v>
      </c>
      <c r="D2939" t="s">
        <v>3765</v>
      </c>
    </row>
    <row r="2940" spans="1:4" x14ac:dyDescent="0.45">
      <c r="A2940" t="s">
        <v>3262</v>
      </c>
      <c r="B2940" s="9">
        <v>37097</v>
      </c>
      <c r="C2940">
        <v>10112364073</v>
      </c>
      <c r="D2940" t="s">
        <v>3745</v>
      </c>
    </row>
    <row r="2941" spans="1:4" x14ac:dyDescent="0.45">
      <c r="A2941" t="s">
        <v>3263</v>
      </c>
      <c r="B2941" s="9">
        <v>37887</v>
      </c>
      <c r="C2941">
        <v>10056384969</v>
      </c>
      <c r="D2941" t="s">
        <v>47</v>
      </c>
    </row>
    <row r="2942" spans="1:4" x14ac:dyDescent="0.45">
      <c r="A2942" t="s">
        <v>3264</v>
      </c>
      <c r="B2942" s="9">
        <v>33508</v>
      </c>
      <c r="C2942">
        <v>10065315437</v>
      </c>
      <c r="D2942" t="s">
        <v>67</v>
      </c>
    </row>
    <row r="2943" spans="1:4" x14ac:dyDescent="0.45">
      <c r="A2943" t="s">
        <v>3265</v>
      </c>
      <c r="B2943" s="9">
        <v>37095</v>
      </c>
      <c r="C2943">
        <v>10028969941</v>
      </c>
      <c r="D2943" t="s">
        <v>53</v>
      </c>
    </row>
    <row r="2944" spans="1:4" x14ac:dyDescent="0.45">
      <c r="A2944" t="s">
        <v>3266</v>
      </c>
      <c r="B2944" s="9">
        <v>37373</v>
      </c>
      <c r="C2944">
        <v>10082953875</v>
      </c>
      <c r="D2944" t="s">
        <v>40</v>
      </c>
    </row>
    <row r="2945" spans="1:4" x14ac:dyDescent="0.45">
      <c r="A2945" t="s">
        <v>3267</v>
      </c>
      <c r="B2945" s="9">
        <v>36916</v>
      </c>
      <c r="C2945">
        <v>10021779918</v>
      </c>
      <c r="D2945" t="s">
        <v>29</v>
      </c>
    </row>
    <row r="2946" spans="1:4" x14ac:dyDescent="0.45">
      <c r="A2946" t="s">
        <v>3268</v>
      </c>
      <c r="B2946" s="9">
        <v>34269</v>
      </c>
      <c r="C2946">
        <v>10016001243</v>
      </c>
      <c r="D2946" t="s">
        <v>67</v>
      </c>
    </row>
    <row r="2947" spans="1:4" x14ac:dyDescent="0.45">
      <c r="A2947" t="s">
        <v>3224</v>
      </c>
      <c r="B2947" s="9">
        <v>34756</v>
      </c>
      <c r="C2947">
        <v>10087839241</v>
      </c>
      <c r="D2947" t="s">
        <v>36</v>
      </c>
    </row>
    <row r="2948" spans="1:4" x14ac:dyDescent="0.45">
      <c r="A2948" t="s">
        <v>3269</v>
      </c>
      <c r="B2948" s="9">
        <v>37631</v>
      </c>
      <c r="C2948">
        <v>10085147085</v>
      </c>
      <c r="D2948" t="s">
        <v>172</v>
      </c>
    </row>
    <row r="2949" spans="1:4" x14ac:dyDescent="0.45">
      <c r="A2949" t="s">
        <v>1337</v>
      </c>
      <c r="B2949" s="9">
        <v>36954</v>
      </c>
      <c r="C2949">
        <v>10087884408</v>
      </c>
      <c r="D2949" t="s">
        <v>49</v>
      </c>
    </row>
    <row r="2950" spans="1:4" x14ac:dyDescent="0.45">
      <c r="A2950" t="s">
        <v>3271</v>
      </c>
      <c r="B2950" s="9">
        <v>37786</v>
      </c>
      <c r="C2950">
        <v>10032461436</v>
      </c>
      <c r="D2950" t="s">
        <v>53</v>
      </c>
    </row>
    <row r="2951" spans="1:4" x14ac:dyDescent="0.45">
      <c r="A2951" t="s">
        <v>3272</v>
      </c>
      <c r="B2951" s="9">
        <v>36999</v>
      </c>
      <c r="C2951">
        <v>10082866070</v>
      </c>
      <c r="D2951" t="s">
        <v>21</v>
      </c>
    </row>
    <row r="2952" spans="1:4" x14ac:dyDescent="0.45">
      <c r="A2952" t="s">
        <v>3273</v>
      </c>
      <c r="B2952" s="9">
        <v>32489</v>
      </c>
      <c r="C2952">
        <v>10007471307</v>
      </c>
      <c r="D2952" t="s">
        <v>172</v>
      </c>
    </row>
    <row r="2953" spans="1:4" x14ac:dyDescent="0.45">
      <c r="A2953" t="s">
        <v>3274</v>
      </c>
      <c r="B2953" s="9">
        <v>33738</v>
      </c>
      <c r="C2953">
        <v>10016025390</v>
      </c>
      <c r="D2953" t="s">
        <v>61</v>
      </c>
    </row>
    <row r="2954" spans="1:4" x14ac:dyDescent="0.45">
      <c r="A2954" t="s">
        <v>3275</v>
      </c>
      <c r="B2954" s="9">
        <v>34458</v>
      </c>
      <c r="C2954">
        <v>10081212323</v>
      </c>
      <c r="D2954" t="s">
        <v>67</v>
      </c>
    </row>
    <row r="2955" spans="1:4" x14ac:dyDescent="0.45">
      <c r="A2955" t="s">
        <v>3276</v>
      </c>
      <c r="B2955" s="9">
        <v>37761</v>
      </c>
      <c r="C2955">
        <v>10061141912</v>
      </c>
      <c r="D2955" t="s">
        <v>172</v>
      </c>
    </row>
    <row r="2956" spans="1:4" x14ac:dyDescent="0.45">
      <c r="A2956" t="s">
        <v>3277</v>
      </c>
      <c r="B2956" s="9">
        <v>37408</v>
      </c>
      <c r="C2956">
        <v>10079704981</v>
      </c>
      <c r="D2956" t="s">
        <v>172</v>
      </c>
    </row>
    <row r="2957" spans="1:4" x14ac:dyDescent="0.45">
      <c r="A2957" t="s">
        <v>3278</v>
      </c>
      <c r="B2957" s="9">
        <v>37258</v>
      </c>
      <c r="C2957">
        <v>10036013959</v>
      </c>
      <c r="D2957" t="s">
        <v>118</v>
      </c>
    </row>
    <row r="2958" spans="1:4" x14ac:dyDescent="0.45">
      <c r="A2958" t="s">
        <v>545</v>
      </c>
      <c r="B2958" s="9">
        <v>32956</v>
      </c>
      <c r="C2958">
        <v>10006136646</v>
      </c>
      <c r="D2958" t="s">
        <v>156</v>
      </c>
    </row>
    <row r="2959" spans="1:4" x14ac:dyDescent="0.45">
      <c r="A2959" t="s">
        <v>3279</v>
      </c>
      <c r="B2959" s="9">
        <v>30622</v>
      </c>
      <c r="C2959">
        <v>10014992342</v>
      </c>
      <c r="D2959" t="s">
        <v>89</v>
      </c>
    </row>
    <row r="2960" spans="1:4" x14ac:dyDescent="0.45">
      <c r="A2960" t="s">
        <v>3280</v>
      </c>
      <c r="B2960" s="9">
        <v>36063</v>
      </c>
      <c r="C2960">
        <v>10014592319</v>
      </c>
      <c r="D2960" t="s">
        <v>3761</v>
      </c>
    </row>
    <row r="2961" spans="1:4" x14ac:dyDescent="0.45">
      <c r="A2961" t="s">
        <v>3281</v>
      </c>
      <c r="B2961" s="9">
        <v>35063</v>
      </c>
      <c r="C2961">
        <v>10096481941</v>
      </c>
      <c r="D2961" t="s">
        <v>70</v>
      </c>
    </row>
    <row r="2962" spans="1:4" x14ac:dyDescent="0.45">
      <c r="A2962" t="s">
        <v>3282</v>
      </c>
      <c r="B2962" s="9">
        <v>30065</v>
      </c>
      <c r="C2962">
        <v>10013766203</v>
      </c>
      <c r="D2962" t="s">
        <v>89</v>
      </c>
    </row>
    <row r="2963" spans="1:4" x14ac:dyDescent="0.45">
      <c r="A2963" t="s">
        <v>3283</v>
      </c>
      <c r="B2963" s="9">
        <v>31910</v>
      </c>
      <c r="C2963">
        <v>10084499815</v>
      </c>
      <c r="D2963" t="s">
        <v>3745</v>
      </c>
    </row>
    <row r="2964" spans="1:4" x14ac:dyDescent="0.45">
      <c r="A2964" t="s">
        <v>3284</v>
      </c>
      <c r="B2964" s="9">
        <v>36390</v>
      </c>
      <c r="C2964">
        <v>10015761369</v>
      </c>
      <c r="D2964" t="s">
        <v>25</v>
      </c>
    </row>
    <row r="2965" spans="1:4" x14ac:dyDescent="0.45">
      <c r="A2965" t="s">
        <v>3285</v>
      </c>
      <c r="B2965" s="9">
        <v>34767</v>
      </c>
      <c r="C2965">
        <v>10009191742</v>
      </c>
      <c r="D2965" t="s">
        <v>3746</v>
      </c>
    </row>
    <row r="2966" spans="1:4" x14ac:dyDescent="0.45">
      <c r="A2966" t="s">
        <v>3286</v>
      </c>
      <c r="B2966" s="9">
        <v>32620</v>
      </c>
      <c r="C2966">
        <v>10083106651</v>
      </c>
      <c r="D2966" t="s">
        <v>67</v>
      </c>
    </row>
    <row r="2967" spans="1:4" x14ac:dyDescent="0.45">
      <c r="A2967" t="s">
        <v>3287</v>
      </c>
      <c r="B2967" s="9">
        <v>36241</v>
      </c>
      <c r="C2967">
        <v>10016311744</v>
      </c>
      <c r="D2967" t="s">
        <v>61</v>
      </c>
    </row>
    <row r="2968" spans="1:4" x14ac:dyDescent="0.45">
      <c r="A2968" t="s">
        <v>3288</v>
      </c>
      <c r="B2968" s="9">
        <v>35993</v>
      </c>
      <c r="C2968">
        <v>10010830032</v>
      </c>
      <c r="D2968" t="s">
        <v>44</v>
      </c>
    </row>
    <row r="2969" spans="1:4" x14ac:dyDescent="0.45">
      <c r="A2969" t="s">
        <v>3289</v>
      </c>
      <c r="B2969" s="9">
        <v>32495</v>
      </c>
      <c r="C2969">
        <v>10016055096</v>
      </c>
      <c r="D2969" t="s">
        <v>25</v>
      </c>
    </row>
    <row r="2970" spans="1:4" x14ac:dyDescent="0.45">
      <c r="A2970" t="s">
        <v>3290</v>
      </c>
      <c r="B2970" s="9">
        <v>32788</v>
      </c>
      <c r="C2970">
        <v>10054395762</v>
      </c>
      <c r="D2970" t="s">
        <v>15</v>
      </c>
    </row>
    <row r="2971" spans="1:4" x14ac:dyDescent="0.45">
      <c r="A2971" t="s">
        <v>3291</v>
      </c>
      <c r="B2971" s="9">
        <v>37347</v>
      </c>
      <c r="C2971">
        <v>10086136182</v>
      </c>
      <c r="D2971" t="s">
        <v>25</v>
      </c>
    </row>
    <row r="2972" spans="1:4" x14ac:dyDescent="0.45">
      <c r="A2972" t="s">
        <v>1438</v>
      </c>
      <c r="B2972" s="9">
        <v>31096</v>
      </c>
      <c r="C2972">
        <v>10014641930</v>
      </c>
      <c r="D2972" t="s">
        <v>3745</v>
      </c>
    </row>
    <row r="2973" spans="1:4" x14ac:dyDescent="0.45">
      <c r="A2973" t="s">
        <v>3292</v>
      </c>
      <c r="B2973" s="9">
        <v>37057</v>
      </c>
      <c r="C2973">
        <v>10030262263</v>
      </c>
      <c r="D2973" t="s">
        <v>53</v>
      </c>
    </row>
    <row r="2974" spans="1:4" x14ac:dyDescent="0.45">
      <c r="A2974" t="s">
        <v>3293</v>
      </c>
      <c r="B2974" s="9">
        <v>35190</v>
      </c>
      <c r="C2974">
        <v>10009505677</v>
      </c>
      <c r="D2974" t="s">
        <v>36</v>
      </c>
    </row>
    <row r="2975" spans="1:4" x14ac:dyDescent="0.45">
      <c r="A2975" t="s">
        <v>3294</v>
      </c>
      <c r="B2975" s="9">
        <v>36588</v>
      </c>
      <c r="C2975">
        <v>10023958172</v>
      </c>
      <c r="D2975" t="s">
        <v>25</v>
      </c>
    </row>
    <row r="2976" spans="1:4" x14ac:dyDescent="0.45">
      <c r="A2976" t="s">
        <v>3295</v>
      </c>
      <c r="B2976" s="9">
        <v>36591</v>
      </c>
      <c r="C2976">
        <v>10036348510</v>
      </c>
      <c r="D2976" t="s">
        <v>15</v>
      </c>
    </row>
    <row r="2977" spans="1:4" x14ac:dyDescent="0.45">
      <c r="A2977" t="s">
        <v>3296</v>
      </c>
      <c r="B2977" s="9">
        <v>37511</v>
      </c>
      <c r="C2977">
        <v>10084187694</v>
      </c>
      <c r="D2977" t="s">
        <v>25</v>
      </c>
    </row>
    <row r="2978" spans="1:4" x14ac:dyDescent="0.45">
      <c r="A2978" t="s">
        <v>3297</v>
      </c>
      <c r="B2978" s="9">
        <v>36191</v>
      </c>
      <c r="C2978">
        <v>10016005889</v>
      </c>
      <c r="D2978" t="s">
        <v>21</v>
      </c>
    </row>
    <row r="2979" spans="1:4" x14ac:dyDescent="0.45">
      <c r="A2979" t="s">
        <v>3298</v>
      </c>
      <c r="B2979" s="9">
        <v>36694</v>
      </c>
      <c r="C2979">
        <v>10035323542</v>
      </c>
      <c r="D2979" t="s">
        <v>21</v>
      </c>
    </row>
    <row r="2980" spans="1:4" x14ac:dyDescent="0.45">
      <c r="A2980" t="s">
        <v>3299</v>
      </c>
      <c r="B2980" s="9">
        <v>31644</v>
      </c>
      <c r="C2980">
        <v>10003064978</v>
      </c>
      <c r="D2980" t="s">
        <v>753</v>
      </c>
    </row>
    <row r="2981" spans="1:4" x14ac:dyDescent="0.45">
      <c r="A2981" t="s">
        <v>3300</v>
      </c>
      <c r="B2981" s="9">
        <v>34068</v>
      </c>
      <c r="C2981">
        <v>10060616593</v>
      </c>
      <c r="D2981" t="s">
        <v>63</v>
      </c>
    </row>
    <row r="2982" spans="1:4" x14ac:dyDescent="0.45">
      <c r="A2982" t="s">
        <v>3301</v>
      </c>
      <c r="B2982" s="9">
        <v>34676</v>
      </c>
      <c r="C2982">
        <v>10008668144</v>
      </c>
      <c r="D2982" t="s">
        <v>3750</v>
      </c>
    </row>
    <row r="2983" spans="1:4" x14ac:dyDescent="0.45">
      <c r="A2983" t="s">
        <v>3302</v>
      </c>
      <c r="B2983" s="9">
        <v>32454</v>
      </c>
      <c r="C2983">
        <v>10080258184</v>
      </c>
      <c r="D2983" t="s">
        <v>223</v>
      </c>
    </row>
    <row r="2984" spans="1:4" x14ac:dyDescent="0.45">
      <c r="A2984" t="s">
        <v>3303</v>
      </c>
      <c r="B2984" s="9">
        <v>32364</v>
      </c>
      <c r="C2984">
        <v>10007378448</v>
      </c>
      <c r="D2984" t="s">
        <v>63</v>
      </c>
    </row>
    <row r="2985" spans="1:4" x14ac:dyDescent="0.45">
      <c r="A2985" t="s">
        <v>3304</v>
      </c>
      <c r="B2985" s="9">
        <v>33857</v>
      </c>
      <c r="C2985">
        <v>10040173138</v>
      </c>
      <c r="D2985" t="s">
        <v>61</v>
      </c>
    </row>
    <row r="2986" spans="1:4" x14ac:dyDescent="0.45">
      <c r="A2986" t="s">
        <v>3305</v>
      </c>
      <c r="B2986" s="9">
        <v>35437</v>
      </c>
      <c r="C2986">
        <v>10009728777</v>
      </c>
      <c r="D2986" t="s">
        <v>3745</v>
      </c>
    </row>
    <row r="2987" spans="1:4" x14ac:dyDescent="0.45">
      <c r="A2987" t="s">
        <v>3306</v>
      </c>
      <c r="B2987" s="9">
        <v>34375</v>
      </c>
      <c r="C2987">
        <v>10084176782</v>
      </c>
      <c r="D2987" t="s">
        <v>3745</v>
      </c>
    </row>
    <row r="2988" spans="1:4" x14ac:dyDescent="0.45">
      <c r="A2988" t="s">
        <v>3307</v>
      </c>
      <c r="B2988" s="9">
        <v>33198</v>
      </c>
      <c r="C2988">
        <v>10009402617</v>
      </c>
      <c r="D2988" t="s">
        <v>25</v>
      </c>
    </row>
    <row r="2989" spans="1:4" x14ac:dyDescent="0.45">
      <c r="A2989" t="s">
        <v>3308</v>
      </c>
      <c r="B2989" s="9">
        <v>34194</v>
      </c>
      <c r="C2989">
        <v>10086404247</v>
      </c>
      <c r="D2989" t="s">
        <v>29</v>
      </c>
    </row>
    <row r="2990" spans="1:4" x14ac:dyDescent="0.45">
      <c r="A2990" t="s">
        <v>3309</v>
      </c>
      <c r="B2990" s="9">
        <v>33487</v>
      </c>
      <c r="C2990">
        <v>10008932670</v>
      </c>
      <c r="D2990" t="s">
        <v>44</v>
      </c>
    </row>
    <row r="2991" spans="1:4" x14ac:dyDescent="0.45">
      <c r="A2991" t="s">
        <v>3310</v>
      </c>
      <c r="B2991" s="9">
        <v>31003</v>
      </c>
      <c r="C2991">
        <v>10007731486</v>
      </c>
      <c r="D2991" t="s">
        <v>3745</v>
      </c>
    </row>
    <row r="2992" spans="1:4" x14ac:dyDescent="0.45">
      <c r="A2992" t="s">
        <v>3311</v>
      </c>
      <c r="B2992" s="9">
        <v>35432</v>
      </c>
      <c r="C2992">
        <v>10014189262</v>
      </c>
      <c r="D2992" t="s">
        <v>17</v>
      </c>
    </row>
    <row r="2993" spans="1:4" x14ac:dyDescent="0.45">
      <c r="A2993" t="s">
        <v>3312</v>
      </c>
      <c r="B2993" s="9">
        <v>32775</v>
      </c>
      <c r="C2993">
        <v>10006241326</v>
      </c>
      <c r="D2993" t="s">
        <v>25</v>
      </c>
    </row>
    <row r="2994" spans="1:4" x14ac:dyDescent="0.45">
      <c r="A2994" t="s">
        <v>3313</v>
      </c>
      <c r="B2994" s="9">
        <v>31868</v>
      </c>
      <c r="C2994">
        <v>10003266456</v>
      </c>
      <c r="D2994" t="s">
        <v>19</v>
      </c>
    </row>
    <row r="2995" spans="1:4" x14ac:dyDescent="0.45">
      <c r="A2995" t="s">
        <v>3314</v>
      </c>
      <c r="B2995" s="9">
        <v>37176</v>
      </c>
      <c r="C2995">
        <v>10064889445</v>
      </c>
      <c r="D2995" t="s">
        <v>172</v>
      </c>
    </row>
    <row r="2996" spans="1:4" x14ac:dyDescent="0.45">
      <c r="A2996" t="s">
        <v>3315</v>
      </c>
      <c r="B2996" s="9">
        <v>37109</v>
      </c>
      <c r="C2996">
        <v>10082219709</v>
      </c>
      <c r="D2996" t="s">
        <v>172</v>
      </c>
    </row>
    <row r="2997" spans="1:4" x14ac:dyDescent="0.45">
      <c r="A2997" t="s">
        <v>3316</v>
      </c>
      <c r="B2997" s="9">
        <v>30028</v>
      </c>
      <c r="C2997">
        <v>10009098782</v>
      </c>
      <c r="D2997" t="s">
        <v>67</v>
      </c>
    </row>
    <row r="2998" spans="1:4" x14ac:dyDescent="0.45">
      <c r="A2998" t="s">
        <v>3317</v>
      </c>
      <c r="B2998" s="9">
        <v>29871</v>
      </c>
      <c r="C2998">
        <v>10016025491</v>
      </c>
      <c r="D2998" t="s">
        <v>61</v>
      </c>
    </row>
    <row r="2999" spans="1:4" x14ac:dyDescent="0.45">
      <c r="A2999" t="s">
        <v>3318</v>
      </c>
      <c r="B2999" s="9">
        <v>35486</v>
      </c>
      <c r="C2999">
        <v>10009996034</v>
      </c>
      <c r="D2999" t="s">
        <v>61</v>
      </c>
    </row>
    <row r="3000" spans="1:4" x14ac:dyDescent="0.45">
      <c r="A3000" t="s">
        <v>3319</v>
      </c>
      <c r="B3000" s="9">
        <v>37175</v>
      </c>
      <c r="C3000">
        <v>10077470547</v>
      </c>
      <c r="D3000" t="s">
        <v>172</v>
      </c>
    </row>
    <row r="3001" spans="1:4" x14ac:dyDescent="0.45">
      <c r="A3001" t="s">
        <v>3320</v>
      </c>
      <c r="B3001" s="9">
        <v>37107</v>
      </c>
      <c r="C3001">
        <v>10023877946</v>
      </c>
      <c r="D3001" t="s">
        <v>25</v>
      </c>
    </row>
    <row r="3002" spans="1:4" x14ac:dyDescent="0.45">
      <c r="A3002" t="s">
        <v>3321</v>
      </c>
      <c r="B3002" s="9">
        <v>36529</v>
      </c>
      <c r="C3002">
        <v>10014756916</v>
      </c>
      <c r="D3002" t="s">
        <v>19</v>
      </c>
    </row>
    <row r="3003" spans="1:4" x14ac:dyDescent="0.45">
      <c r="A3003" t="s">
        <v>3322</v>
      </c>
      <c r="B3003" s="9">
        <v>28087</v>
      </c>
      <c r="C3003">
        <v>10053315931</v>
      </c>
      <c r="D3003" t="s">
        <v>67</v>
      </c>
    </row>
    <row r="3004" spans="1:4" x14ac:dyDescent="0.45">
      <c r="A3004" t="s">
        <v>3323</v>
      </c>
      <c r="B3004" s="9">
        <v>33669</v>
      </c>
      <c r="C3004">
        <v>10006886172</v>
      </c>
      <c r="D3004" t="s">
        <v>61</v>
      </c>
    </row>
    <row r="3005" spans="1:4" x14ac:dyDescent="0.45">
      <c r="A3005" t="s">
        <v>3324</v>
      </c>
      <c r="B3005" s="9">
        <v>36811</v>
      </c>
      <c r="C3005">
        <v>10023925335</v>
      </c>
      <c r="D3005" t="s">
        <v>25</v>
      </c>
    </row>
    <row r="3006" spans="1:4" x14ac:dyDescent="0.45">
      <c r="A3006" t="s">
        <v>3325</v>
      </c>
      <c r="B3006" s="9">
        <v>36843</v>
      </c>
      <c r="C3006">
        <v>10034951003</v>
      </c>
      <c r="D3006" t="s">
        <v>118</v>
      </c>
    </row>
    <row r="3007" spans="1:4" x14ac:dyDescent="0.45">
      <c r="A3007" t="s">
        <v>3326</v>
      </c>
      <c r="B3007" s="9">
        <v>30669</v>
      </c>
      <c r="C3007">
        <v>10084277018</v>
      </c>
      <c r="D3007" t="s">
        <v>67</v>
      </c>
    </row>
    <row r="3008" spans="1:4" x14ac:dyDescent="0.45">
      <c r="A3008" t="s">
        <v>3327</v>
      </c>
      <c r="B3008" s="9">
        <v>35270</v>
      </c>
      <c r="C3008">
        <v>10009517296</v>
      </c>
      <c r="D3008" t="s">
        <v>61</v>
      </c>
    </row>
    <row r="3009" spans="1:4" x14ac:dyDescent="0.45">
      <c r="A3009" t="s">
        <v>3328</v>
      </c>
      <c r="B3009" s="9">
        <v>33289</v>
      </c>
      <c r="C3009">
        <v>10006241124</v>
      </c>
      <c r="D3009" t="s">
        <v>25</v>
      </c>
    </row>
    <row r="3010" spans="1:4" x14ac:dyDescent="0.45">
      <c r="A3010" t="s">
        <v>3329</v>
      </c>
      <c r="B3010" s="9">
        <v>37017</v>
      </c>
      <c r="C3010">
        <v>10023863596</v>
      </c>
      <c r="D3010" t="s">
        <v>25</v>
      </c>
    </row>
    <row r="3011" spans="1:4" x14ac:dyDescent="0.45">
      <c r="A3011" t="s">
        <v>3330</v>
      </c>
      <c r="B3011" s="9">
        <v>36254</v>
      </c>
      <c r="C3011">
        <v>10065902588</v>
      </c>
      <c r="D3011" t="s">
        <v>286</v>
      </c>
    </row>
    <row r="3012" spans="1:4" x14ac:dyDescent="0.45">
      <c r="A3012" t="s">
        <v>3331</v>
      </c>
      <c r="B3012" s="9">
        <v>31303</v>
      </c>
      <c r="C3012">
        <v>10008435344</v>
      </c>
      <c r="D3012" t="s">
        <v>25</v>
      </c>
    </row>
    <row r="3013" spans="1:4" x14ac:dyDescent="0.45">
      <c r="A3013" t="s">
        <v>3332</v>
      </c>
      <c r="B3013" s="9">
        <v>37170</v>
      </c>
      <c r="C3013">
        <v>10023732345</v>
      </c>
      <c r="D3013" t="s">
        <v>25</v>
      </c>
    </row>
    <row r="3014" spans="1:4" x14ac:dyDescent="0.45">
      <c r="A3014" t="s">
        <v>3333</v>
      </c>
      <c r="B3014" s="9">
        <v>36938</v>
      </c>
      <c r="C3014">
        <v>10023783774</v>
      </c>
      <c r="D3014" t="s">
        <v>25</v>
      </c>
    </row>
    <row r="3015" spans="1:4" x14ac:dyDescent="0.45">
      <c r="A3015" t="s">
        <v>3334</v>
      </c>
      <c r="B3015" s="9">
        <v>35203</v>
      </c>
      <c r="C3015">
        <v>10014119342</v>
      </c>
      <c r="D3015" t="s">
        <v>25</v>
      </c>
    </row>
    <row r="3016" spans="1:4" x14ac:dyDescent="0.45">
      <c r="A3016" t="s">
        <v>3335</v>
      </c>
      <c r="B3016" s="9">
        <v>36731</v>
      </c>
      <c r="C3016">
        <v>10015978914</v>
      </c>
      <c r="D3016" t="s">
        <v>172</v>
      </c>
    </row>
    <row r="3017" spans="1:4" x14ac:dyDescent="0.45">
      <c r="A3017" t="s">
        <v>3336</v>
      </c>
      <c r="B3017" s="9">
        <v>36579</v>
      </c>
      <c r="C3017">
        <v>10034968379</v>
      </c>
      <c r="D3017" t="s">
        <v>118</v>
      </c>
    </row>
    <row r="3018" spans="1:4" x14ac:dyDescent="0.45">
      <c r="A3018" t="s">
        <v>3337</v>
      </c>
      <c r="B3018" s="9">
        <v>34799</v>
      </c>
      <c r="C3018">
        <v>10035449440</v>
      </c>
      <c r="D3018" t="s">
        <v>21</v>
      </c>
    </row>
    <row r="3019" spans="1:4" x14ac:dyDescent="0.45">
      <c r="A3019" t="s">
        <v>3338</v>
      </c>
      <c r="B3019" s="9">
        <v>36777</v>
      </c>
      <c r="C3019">
        <v>10051866385</v>
      </c>
      <c r="D3019" t="s">
        <v>238</v>
      </c>
    </row>
    <row r="3020" spans="1:4" x14ac:dyDescent="0.45">
      <c r="A3020" t="s">
        <v>3339</v>
      </c>
      <c r="B3020" s="9">
        <v>35066</v>
      </c>
      <c r="C3020">
        <v>10009517195</v>
      </c>
      <c r="D3020" t="s">
        <v>61</v>
      </c>
    </row>
    <row r="3021" spans="1:4" x14ac:dyDescent="0.45">
      <c r="A3021" t="s">
        <v>3340</v>
      </c>
      <c r="B3021" s="9">
        <v>36113</v>
      </c>
      <c r="C3021">
        <v>10023769024</v>
      </c>
      <c r="D3021" t="s">
        <v>25</v>
      </c>
    </row>
    <row r="3022" spans="1:4" x14ac:dyDescent="0.45">
      <c r="A3022" t="s">
        <v>3341</v>
      </c>
      <c r="B3022" s="9">
        <v>35892</v>
      </c>
      <c r="C3022">
        <v>10011137604</v>
      </c>
      <c r="D3022" t="s">
        <v>61</v>
      </c>
    </row>
    <row r="3023" spans="1:4" x14ac:dyDescent="0.45">
      <c r="A3023" t="s">
        <v>3342</v>
      </c>
      <c r="B3023" s="9">
        <v>33919</v>
      </c>
      <c r="C3023">
        <v>10063490625</v>
      </c>
      <c r="D3023" t="s">
        <v>87</v>
      </c>
    </row>
    <row r="3024" spans="1:4" x14ac:dyDescent="0.45">
      <c r="A3024" t="s">
        <v>3343</v>
      </c>
      <c r="B3024" s="9">
        <v>30280</v>
      </c>
      <c r="C3024">
        <v>10005846353</v>
      </c>
      <c r="D3024" t="s">
        <v>753</v>
      </c>
    </row>
    <row r="3025" spans="1:4" x14ac:dyDescent="0.45">
      <c r="A3025" t="s">
        <v>3344</v>
      </c>
      <c r="B3025" s="9">
        <v>35809</v>
      </c>
      <c r="C3025">
        <v>10010171341</v>
      </c>
      <c r="D3025" t="s">
        <v>25</v>
      </c>
    </row>
    <row r="3026" spans="1:4" x14ac:dyDescent="0.45">
      <c r="A3026" t="s">
        <v>3345</v>
      </c>
      <c r="B3026" s="9">
        <v>33005</v>
      </c>
      <c r="C3026">
        <v>10006492415</v>
      </c>
      <c r="D3026" t="s">
        <v>61</v>
      </c>
    </row>
    <row r="3027" spans="1:4" x14ac:dyDescent="0.45">
      <c r="A3027" t="s">
        <v>3346</v>
      </c>
      <c r="B3027" s="9">
        <v>36150</v>
      </c>
      <c r="C3027">
        <v>10011200753</v>
      </c>
      <c r="D3027" t="s">
        <v>40</v>
      </c>
    </row>
    <row r="3028" spans="1:4" x14ac:dyDescent="0.45">
      <c r="A3028" t="s">
        <v>3347</v>
      </c>
      <c r="B3028" s="9">
        <v>29031</v>
      </c>
      <c r="C3028">
        <v>10002697085</v>
      </c>
      <c r="D3028" t="s">
        <v>254</v>
      </c>
    </row>
    <row r="3029" spans="1:4" x14ac:dyDescent="0.45">
      <c r="A3029" t="s">
        <v>3348</v>
      </c>
      <c r="B3029" s="9">
        <v>35702</v>
      </c>
      <c r="C3029">
        <v>10062610349</v>
      </c>
      <c r="D3029" t="s">
        <v>38</v>
      </c>
    </row>
    <row r="3030" spans="1:4" x14ac:dyDescent="0.45">
      <c r="A3030" t="s">
        <v>3349</v>
      </c>
      <c r="B3030" s="9">
        <v>31715</v>
      </c>
      <c r="C3030">
        <v>10016190896</v>
      </c>
      <c r="D3030" t="s">
        <v>67</v>
      </c>
    </row>
    <row r="3031" spans="1:4" x14ac:dyDescent="0.45">
      <c r="A3031" t="s">
        <v>3350</v>
      </c>
      <c r="B3031" s="9">
        <v>36276</v>
      </c>
      <c r="C3031">
        <v>10025685479</v>
      </c>
      <c r="D3031" t="s">
        <v>17</v>
      </c>
    </row>
    <row r="3032" spans="1:4" x14ac:dyDescent="0.45">
      <c r="A3032" t="s">
        <v>810</v>
      </c>
      <c r="B3032" s="9">
        <v>32890</v>
      </c>
      <c r="C3032">
        <v>10006603458</v>
      </c>
      <c r="D3032" t="s">
        <v>61</v>
      </c>
    </row>
    <row r="3033" spans="1:4" x14ac:dyDescent="0.45">
      <c r="A3033" t="s">
        <v>3351</v>
      </c>
      <c r="B3033" s="9">
        <v>35166</v>
      </c>
      <c r="C3033">
        <v>10009507903</v>
      </c>
      <c r="D3033" t="s">
        <v>17</v>
      </c>
    </row>
    <row r="3034" spans="1:4" x14ac:dyDescent="0.45">
      <c r="A3034" t="s">
        <v>3352</v>
      </c>
      <c r="B3034" s="9">
        <v>34884</v>
      </c>
      <c r="C3034">
        <v>10008974302</v>
      </c>
      <c r="D3034" t="s">
        <v>25</v>
      </c>
    </row>
    <row r="3035" spans="1:4" x14ac:dyDescent="0.45">
      <c r="A3035" t="s">
        <v>3353</v>
      </c>
      <c r="B3035" s="9">
        <v>35320</v>
      </c>
      <c r="C3035">
        <v>10063589847</v>
      </c>
      <c r="D3035" t="s">
        <v>278</v>
      </c>
    </row>
    <row r="3036" spans="1:4" x14ac:dyDescent="0.45">
      <c r="A3036" t="s">
        <v>3354</v>
      </c>
      <c r="B3036" s="9">
        <v>36212</v>
      </c>
      <c r="C3036">
        <v>10053124658</v>
      </c>
      <c r="D3036" t="s">
        <v>63</v>
      </c>
    </row>
    <row r="3037" spans="1:4" x14ac:dyDescent="0.45">
      <c r="A3037" t="s">
        <v>420</v>
      </c>
      <c r="B3037" s="9">
        <v>35896</v>
      </c>
      <c r="C3037">
        <v>10014178451</v>
      </c>
      <c r="D3037" t="s">
        <v>25</v>
      </c>
    </row>
    <row r="3038" spans="1:4" x14ac:dyDescent="0.45">
      <c r="A3038" t="s">
        <v>3355</v>
      </c>
      <c r="B3038" s="9">
        <v>36251</v>
      </c>
      <c r="C3038">
        <v>10015902021</v>
      </c>
      <c r="D3038" t="s">
        <v>172</v>
      </c>
    </row>
    <row r="3039" spans="1:4" x14ac:dyDescent="0.45">
      <c r="A3039" t="s">
        <v>3356</v>
      </c>
      <c r="B3039" s="9">
        <v>36401</v>
      </c>
      <c r="C3039">
        <v>10015565349</v>
      </c>
      <c r="D3039" t="s">
        <v>278</v>
      </c>
    </row>
    <row r="3040" spans="1:4" x14ac:dyDescent="0.45">
      <c r="A3040" t="s">
        <v>3357</v>
      </c>
      <c r="B3040" s="9">
        <v>32495</v>
      </c>
      <c r="C3040">
        <v>10004598891</v>
      </c>
      <c r="D3040" t="s">
        <v>25</v>
      </c>
    </row>
    <row r="3041" spans="1:4" x14ac:dyDescent="0.45">
      <c r="A3041" t="s">
        <v>3358</v>
      </c>
      <c r="B3041" s="9">
        <v>32888</v>
      </c>
      <c r="C3041">
        <v>10005972554</v>
      </c>
      <c r="D3041" t="s">
        <v>17</v>
      </c>
    </row>
    <row r="3042" spans="1:4" x14ac:dyDescent="0.45">
      <c r="A3042" t="s">
        <v>3359</v>
      </c>
      <c r="B3042" s="9">
        <v>32406</v>
      </c>
      <c r="C3042">
        <v>10023531372</v>
      </c>
      <c r="D3042" t="s">
        <v>61</v>
      </c>
    </row>
    <row r="3043" spans="1:4" x14ac:dyDescent="0.45">
      <c r="A3043" t="s">
        <v>3360</v>
      </c>
      <c r="B3043" s="9">
        <v>36239</v>
      </c>
      <c r="C3043">
        <v>10023828436</v>
      </c>
      <c r="D3043" t="s">
        <v>25</v>
      </c>
    </row>
    <row r="3044" spans="1:4" x14ac:dyDescent="0.45">
      <c r="A3044" t="s">
        <v>1051</v>
      </c>
      <c r="B3044" s="9">
        <v>31247</v>
      </c>
      <c r="C3044">
        <v>10054534390</v>
      </c>
      <c r="D3044" t="s">
        <v>91</v>
      </c>
    </row>
    <row r="3045" spans="1:4" x14ac:dyDescent="0.45">
      <c r="A3045" t="s">
        <v>3361</v>
      </c>
      <c r="B3045" s="9">
        <v>35801</v>
      </c>
      <c r="C3045">
        <v>10010171139</v>
      </c>
      <c r="D3045" t="s">
        <v>25</v>
      </c>
    </row>
    <row r="3046" spans="1:4" x14ac:dyDescent="0.45">
      <c r="A3046" t="s">
        <v>3362</v>
      </c>
      <c r="B3046" s="9">
        <v>36567</v>
      </c>
      <c r="C3046">
        <v>10023726786</v>
      </c>
      <c r="D3046" t="s">
        <v>25</v>
      </c>
    </row>
    <row r="3047" spans="1:4" x14ac:dyDescent="0.45">
      <c r="A3047" t="s">
        <v>3363</v>
      </c>
      <c r="B3047" s="9">
        <v>35789</v>
      </c>
      <c r="C3047">
        <v>10015781274</v>
      </c>
      <c r="D3047" t="s">
        <v>61</v>
      </c>
    </row>
    <row r="3048" spans="1:4" x14ac:dyDescent="0.45">
      <c r="A3048" t="s">
        <v>3364</v>
      </c>
      <c r="B3048" s="9">
        <v>35784</v>
      </c>
      <c r="C3048">
        <v>10040140200</v>
      </c>
      <c r="D3048" t="s">
        <v>61</v>
      </c>
    </row>
    <row r="3049" spans="1:4" x14ac:dyDescent="0.45">
      <c r="A3049" t="s">
        <v>3365</v>
      </c>
      <c r="B3049" s="9">
        <v>35205</v>
      </c>
      <c r="C3049">
        <v>10017958623</v>
      </c>
      <c r="D3049" t="s">
        <v>25</v>
      </c>
    </row>
    <row r="3050" spans="1:4" x14ac:dyDescent="0.45">
      <c r="A3050" t="s">
        <v>3366</v>
      </c>
      <c r="B3050" s="9">
        <v>36473</v>
      </c>
      <c r="C3050">
        <v>10015761975</v>
      </c>
      <c r="D3050" t="s">
        <v>25</v>
      </c>
    </row>
    <row r="3051" spans="1:4" x14ac:dyDescent="0.45">
      <c r="A3051" t="s">
        <v>3367</v>
      </c>
      <c r="B3051" s="9">
        <v>35569</v>
      </c>
      <c r="C3051">
        <v>10016147854</v>
      </c>
      <c r="D3051" t="s">
        <v>3756</v>
      </c>
    </row>
    <row r="3052" spans="1:4" x14ac:dyDescent="0.45">
      <c r="A3052" t="s">
        <v>3368</v>
      </c>
      <c r="B3052" s="9">
        <v>35920</v>
      </c>
      <c r="C3052">
        <v>10035415286</v>
      </c>
      <c r="D3052" t="s">
        <v>21</v>
      </c>
    </row>
    <row r="3053" spans="1:4" x14ac:dyDescent="0.45">
      <c r="A3053" t="s">
        <v>3369</v>
      </c>
      <c r="B3053" s="9">
        <v>30927</v>
      </c>
      <c r="C3053">
        <v>10059053277</v>
      </c>
      <c r="D3053" t="s">
        <v>21</v>
      </c>
    </row>
    <row r="3054" spans="1:4" x14ac:dyDescent="0.45">
      <c r="A3054" t="s">
        <v>3370</v>
      </c>
      <c r="B3054" s="9">
        <v>24850</v>
      </c>
      <c r="C3054">
        <v>10009097570</v>
      </c>
      <c r="D3054" t="s">
        <v>67</v>
      </c>
    </row>
    <row r="3055" spans="1:4" x14ac:dyDescent="0.45">
      <c r="A3055" t="s">
        <v>3371</v>
      </c>
      <c r="B3055" s="9">
        <v>35495</v>
      </c>
      <c r="C3055">
        <v>10016034888</v>
      </c>
      <c r="D3055" t="s">
        <v>254</v>
      </c>
    </row>
    <row r="3056" spans="1:4" x14ac:dyDescent="0.45">
      <c r="A3056" t="s">
        <v>3372</v>
      </c>
      <c r="B3056" s="9">
        <v>36646</v>
      </c>
      <c r="C3056">
        <v>10023928769</v>
      </c>
      <c r="D3056" t="s">
        <v>25</v>
      </c>
    </row>
    <row r="3057" spans="1:4" x14ac:dyDescent="0.45">
      <c r="A3057" t="s">
        <v>3373</v>
      </c>
      <c r="B3057" s="9">
        <v>35365</v>
      </c>
      <c r="C3057">
        <v>10010691404</v>
      </c>
      <c r="D3057" t="s">
        <v>31</v>
      </c>
    </row>
    <row r="3058" spans="1:4" x14ac:dyDescent="0.45">
      <c r="A3058" t="s">
        <v>3374</v>
      </c>
      <c r="B3058" s="9">
        <v>34705</v>
      </c>
      <c r="C3058">
        <v>10008672689</v>
      </c>
      <c r="D3058" t="s">
        <v>53</v>
      </c>
    </row>
    <row r="3059" spans="1:4" x14ac:dyDescent="0.45">
      <c r="A3059" t="s">
        <v>3375</v>
      </c>
      <c r="B3059" s="9">
        <v>34335</v>
      </c>
      <c r="C3059">
        <v>10008651572</v>
      </c>
      <c r="D3059" t="s">
        <v>61</v>
      </c>
    </row>
    <row r="3060" spans="1:4" x14ac:dyDescent="0.45">
      <c r="A3060" t="s">
        <v>3376</v>
      </c>
      <c r="B3060" s="9">
        <v>35294</v>
      </c>
      <c r="C3060">
        <v>10050427452</v>
      </c>
      <c r="D3060" t="s">
        <v>44</v>
      </c>
    </row>
    <row r="3061" spans="1:4" x14ac:dyDescent="0.45">
      <c r="A3061" t="s">
        <v>3377</v>
      </c>
      <c r="B3061" s="9">
        <v>34065</v>
      </c>
      <c r="C3061">
        <v>10007742196</v>
      </c>
      <c r="D3061" t="s">
        <v>223</v>
      </c>
    </row>
    <row r="3062" spans="1:4" x14ac:dyDescent="0.45">
      <c r="A3062" t="s">
        <v>3378</v>
      </c>
      <c r="B3062" s="9">
        <v>34972</v>
      </c>
      <c r="C3062">
        <v>10009969560</v>
      </c>
      <c r="D3062" t="s">
        <v>25</v>
      </c>
    </row>
    <row r="3063" spans="1:4" x14ac:dyDescent="0.45">
      <c r="A3063" t="s">
        <v>3379</v>
      </c>
      <c r="B3063" s="9">
        <v>35777</v>
      </c>
      <c r="C3063">
        <v>10009690078</v>
      </c>
      <c r="D3063" t="s">
        <v>44</v>
      </c>
    </row>
    <row r="3064" spans="1:4" x14ac:dyDescent="0.45">
      <c r="A3064" t="s">
        <v>3380</v>
      </c>
      <c r="B3064" s="9">
        <v>35990</v>
      </c>
      <c r="C3064">
        <v>10010805982</v>
      </c>
      <c r="D3064" t="s">
        <v>223</v>
      </c>
    </row>
    <row r="3065" spans="1:4" x14ac:dyDescent="0.45">
      <c r="A3065" t="s">
        <v>3381</v>
      </c>
      <c r="B3065" s="9">
        <v>33793</v>
      </c>
      <c r="C3065">
        <v>10009364221</v>
      </c>
      <c r="D3065" t="s">
        <v>21</v>
      </c>
    </row>
    <row r="3066" spans="1:4" x14ac:dyDescent="0.45">
      <c r="A3066" t="s">
        <v>3382</v>
      </c>
      <c r="B3066" s="9">
        <v>31903</v>
      </c>
      <c r="C3066">
        <v>10010579650</v>
      </c>
      <c r="D3066" t="s">
        <v>61</v>
      </c>
    </row>
    <row r="3067" spans="1:4" x14ac:dyDescent="0.45">
      <c r="A3067" t="s">
        <v>3383</v>
      </c>
      <c r="B3067" s="9">
        <v>33333</v>
      </c>
      <c r="C3067">
        <v>10007530315</v>
      </c>
      <c r="D3067" t="s">
        <v>223</v>
      </c>
    </row>
    <row r="3068" spans="1:4" x14ac:dyDescent="0.45">
      <c r="A3068" t="s">
        <v>3384</v>
      </c>
      <c r="B3068" s="9">
        <v>31994</v>
      </c>
      <c r="C3068">
        <v>10009236909</v>
      </c>
      <c r="D3068" t="s">
        <v>3745</v>
      </c>
    </row>
    <row r="3069" spans="1:4" x14ac:dyDescent="0.45">
      <c r="A3069" t="s">
        <v>3385</v>
      </c>
      <c r="B3069" s="9">
        <v>33458</v>
      </c>
      <c r="C3069">
        <v>10006659941</v>
      </c>
      <c r="D3069" t="s">
        <v>19</v>
      </c>
    </row>
    <row r="3070" spans="1:4" x14ac:dyDescent="0.45">
      <c r="A3070" t="s">
        <v>3386</v>
      </c>
      <c r="B3070" s="9">
        <v>36108</v>
      </c>
      <c r="C3070">
        <v>10014842192</v>
      </c>
      <c r="D3070" t="s">
        <v>19</v>
      </c>
    </row>
    <row r="3071" spans="1:4" x14ac:dyDescent="0.45">
      <c r="A3071" t="s">
        <v>3387</v>
      </c>
      <c r="B3071" s="9">
        <v>32349</v>
      </c>
      <c r="C3071">
        <v>10007836267</v>
      </c>
      <c r="D3071" t="s">
        <v>223</v>
      </c>
    </row>
    <row r="3072" spans="1:4" x14ac:dyDescent="0.45">
      <c r="A3072" t="s">
        <v>3388</v>
      </c>
      <c r="B3072" s="9">
        <v>35927</v>
      </c>
      <c r="C3072">
        <v>10023464684</v>
      </c>
      <c r="D3072" t="s">
        <v>31</v>
      </c>
    </row>
    <row r="3073" spans="1:4" x14ac:dyDescent="0.45">
      <c r="A3073" t="s">
        <v>3389</v>
      </c>
      <c r="B3073" s="9">
        <v>28688</v>
      </c>
      <c r="C3073">
        <v>10014119544</v>
      </c>
      <c r="D3073" t="s">
        <v>25</v>
      </c>
    </row>
    <row r="3074" spans="1:4" x14ac:dyDescent="0.45">
      <c r="A3074" t="s">
        <v>3390</v>
      </c>
      <c r="B3074" s="9">
        <v>29038</v>
      </c>
      <c r="C3074">
        <v>10015593237</v>
      </c>
      <c r="D3074" t="s">
        <v>19</v>
      </c>
    </row>
    <row r="3075" spans="1:4" x14ac:dyDescent="0.45">
      <c r="A3075" t="s">
        <v>3391</v>
      </c>
      <c r="B3075" s="9">
        <v>35684</v>
      </c>
      <c r="C3075">
        <v>10010198623</v>
      </c>
      <c r="D3075" t="s">
        <v>61</v>
      </c>
    </row>
    <row r="3076" spans="1:4" x14ac:dyDescent="0.45">
      <c r="A3076" t="s">
        <v>3392</v>
      </c>
      <c r="B3076" s="9">
        <v>33968</v>
      </c>
      <c r="C3076">
        <v>10016200596</v>
      </c>
      <c r="D3076" t="s">
        <v>3745</v>
      </c>
    </row>
    <row r="3077" spans="1:4" x14ac:dyDescent="0.45">
      <c r="A3077" t="s">
        <v>3393</v>
      </c>
      <c r="B3077" s="9">
        <v>35852</v>
      </c>
      <c r="C3077">
        <v>10010797090</v>
      </c>
      <c r="D3077" t="s">
        <v>47</v>
      </c>
    </row>
    <row r="3078" spans="1:4" x14ac:dyDescent="0.45">
      <c r="A3078" t="s">
        <v>3394</v>
      </c>
      <c r="B3078" s="9">
        <v>36146</v>
      </c>
      <c r="C3078">
        <v>10010923291</v>
      </c>
      <c r="D3078" t="s">
        <v>25</v>
      </c>
    </row>
    <row r="3079" spans="1:4" x14ac:dyDescent="0.45">
      <c r="A3079" t="s">
        <v>3395</v>
      </c>
      <c r="B3079" s="9">
        <v>33261</v>
      </c>
      <c r="C3079">
        <v>10004725395</v>
      </c>
      <c r="D3079" t="s">
        <v>67</v>
      </c>
    </row>
    <row r="3080" spans="1:4" x14ac:dyDescent="0.45">
      <c r="A3080" t="s">
        <v>3396</v>
      </c>
      <c r="B3080" s="9">
        <v>29871</v>
      </c>
      <c r="C3080">
        <v>10061332979</v>
      </c>
      <c r="D3080" t="s">
        <v>61</v>
      </c>
    </row>
    <row r="3081" spans="1:4" x14ac:dyDescent="0.45">
      <c r="A3081" t="s">
        <v>3397</v>
      </c>
      <c r="B3081" s="9">
        <v>34764</v>
      </c>
      <c r="C3081">
        <v>10010674327</v>
      </c>
      <c r="D3081" t="s">
        <v>118</v>
      </c>
    </row>
    <row r="3082" spans="1:4" x14ac:dyDescent="0.45">
      <c r="A3082" t="s">
        <v>3398</v>
      </c>
      <c r="B3082" s="9">
        <v>35973</v>
      </c>
      <c r="C3082">
        <v>10015266770</v>
      </c>
      <c r="D3082" t="s">
        <v>118</v>
      </c>
    </row>
    <row r="3083" spans="1:4" x14ac:dyDescent="0.45">
      <c r="A3083" t="s">
        <v>3399</v>
      </c>
      <c r="B3083" s="9">
        <v>26127</v>
      </c>
      <c r="C3083">
        <v>10004399639</v>
      </c>
      <c r="D3083" t="s">
        <v>29</v>
      </c>
    </row>
    <row r="3084" spans="1:4" x14ac:dyDescent="0.45">
      <c r="A3084" t="s">
        <v>3400</v>
      </c>
      <c r="B3084" s="9">
        <v>36097</v>
      </c>
      <c r="C3084">
        <v>10010129410</v>
      </c>
      <c r="D3084" t="s">
        <v>118</v>
      </c>
    </row>
    <row r="3085" spans="1:4" x14ac:dyDescent="0.45">
      <c r="A3085" t="s">
        <v>3401</v>
      </c>
      <c r="B3085" s="9">
        <v>32380</v>
      </c>
      <c r="C3085">
        <v>10011038378</v>
      </c>
      <c r="D3085" t="s">
        <v>25</v>
      </c>
    </row>
    <row r="3086" spans="1:4" x14ac:dyDescent="0.45">
      <c r="A3086" t="s">
        <v>3402</v>
      </c>
      <c r="B3086" s="9">
        <v>35347</v>
      </c>
      <c r="C3086">
        <v>10009137885</v>
      </c>
      <c r="D3086" t="s">
        <v>29</v>
      </c>
    </row>
    <row r="3087" spans="1:4" x14ac:dyDescent="0.45">
      <c r="A3087" t="s">
        <v>3403</v>
      </c>
      <c r="B3087" s="9">
        <v>35965</v>
      </c>
      <c r="C3087">
        <v>10009838713</v>
      </c>
      <c r="D3087" t="s">
        <v>118</v>
      </c>
    </row>
    <row r="3088" spans="1:4" x14ac:dyDescent="0.45">
      <c r="A3088" t="s">
        <v>3404</v>
      </c>
      <c r="B3088" s="9">
        <v>36126</v>
      </c>
      <c r="C3088">
        <v>10010792747</v>
      </c>
      <c r="D3088" t="s">
        <v>29</v>
      </c>
    </row>
    <row r="3089" spans="1:4" x14ac:dyDescent="0.45">
      <c r="A3089" t="s">
        <v>3405</v>
      </c>
      <c r="B3089" s="9">
        <v>36038</v>
      </c>
      <c r="C3089">
        <v>10010796181</v>
      </c>
      <c r="D3089" t="s">
        <v>29</v>
      </c>
    </row>
    <row r="3090" spans="1:4" x14ac:dyDescent="0.45">
      <c r="A3090" t="s">
        <v>3406</v>
      </c>
      <c r="B3090" s="9">
        <v>30369</v>
      </c>
      <c r="C3090">
        <v>10044497924</v>
      </c>
      <c r="D3090" t="s">
        <v>813</v>
      </c>
    </row>
    <row r="3091" spans="1:4" x14ac:dyDescent="0.45">
      <c r="A3091" t="s">
        <v>3407</v>
      </c>
      <c r="B3091" s="9">
        <v>35740</v>
      </c>
      <c r="C3091">
        <v>10009701091</v>
      </c>
      <c r="D3091" t="s">
        <v>118</v>
      </c>
    </row>
    <row r="3092" spans="1:4" x14ac:dyDescent="0.45">
      <c r="A3092" t="s">
        <v>3408</v>
      </c>
      <c r="C3092">
        <v>10061355110</v>
      </c>
      <c r="D3092" t="s">
        <v>118</v>
      </c>
    </row>
    <row r="3093" spans="1:4" x14ac:dyDescent="0.45">
      <c r="A3093" t="s">
        <v>3409</v>
      </c>
      <c r="B3093" s="9">
        <v>33297</v>
      </c>
      <c r="C3093">
        <v>10006570621</v>
      </c>
      <c r="D3093" t="s">
        <v>17</v>
      </c>
    </row>
    <row r="3094" spans="1:4" x14ac:dyDescent="0.45">
      <c r="A3094" t="s">
        <v>3410</v>
      </c>
      <c r="B3094" s="9">
        <v>35769</v>
      </c>
      <c r="C3094">
        <v>10009673409</v>
      </c>
      <c r="D3094" t="s">
        <v>753</v>
      </c>
    </row>
    <row r="3095" spans="1:4" x14ac:dyDescent="0.45">
      <c r="A3095" t="s">
        <v>3411</v>
      </c>
      <c r="B3095" s="9">
        <v>34504</v>
      </c>
      <c r="C3095">
        <v>10015857965</v>
      </c>
      <c r="D3095" t="s">
        <v>3777</v>
      </c>
    </row>
    <row r="3096" spans="1:4" x14ac:dyDescent="0.45">
      <c r="A3096" t="s">
        <v>3412</v>
      </c>
      <c r="B3096" s="9">
        <v>29138</v>
      </c>
      <c r="C3096">
        <v>10007534860</v>
      </c>
      <c r="D3096" t="s">
        <v>56</v>
      </c>
    </row>
    <row r="3097" spans="1:4" x14ac:dyDescent="0.45">
      <c r="A3097" t="s">
        <v>3413</v>
      </c>
      <c r="B3097" s="9">
        <v>32036</v>
      </c>
      <c r="C3097">
        <v>10009099388</v>
      </c>
      <c r="D3097" t="s">
        <v>67</v>
      </c>
    </row>
    <row r="3098" spans="1:4" x14ac:dyDescent="0.45">
      <c r="A3098" t="s">
        <v>3414</v>
      </c>
      <c r="B3098" s="9">
        <v>32251</v>
      </c>
      <c r="C3098">
        <v>10006660446</v>
      </c>
      <c r="D3098" t="s">
        <v>25</v>
      </c>
    </row>
    <row r="3099" spans="1:4" x14ac:dyDescent="0.45">
      <c r="A3099" t="s">
        <v>3415</v>
      </c>
      <c r="B3099" s="9">
        <v>35768</v>
      </c>
      <c r="C3099">
        <v>10010752533</v>
      </c>
      <c r="D3099" t="s">
        <v>53</v>
      </c>
    </row>
    <row r="3100" spans="1:4" x14ac:dyDescent="0.45">
      <c r="A3100" t="s">
        <v>3416</v>
      </c>
      <c r="B3100" s="9">
        <v>34178</v>
      </c>
      <c r="C3100">
        <v>10007199707</v>
      </c>
      <c r="D3100" t="s">
        <v>44</v>
      </c>
    </row>
    <row r="3101" spans="1:4" x14ac:dyDescent="0.45">
      <c r="A3101" t="s">
        <v>3417</v>
      </c>
      <c r="B3101" s="9">
        <v>26272</v>
      </c>
      <c r="C3101">
        <v>10001575020</v>
      </c>
      <c r="D3101" t="s">
        <v>27</v>
      </c>
    </row>
    <row r="3102" spans="1:4" x14ac:dyDescent="0.45">
      <c r="A3102" t="s">
        <v>3418</v>
      </c>
      <c r="B3102" s="9">
        <v>35659</v>
      </c>
      <c r="C3102">
        <v>10010752634</v>
      </c>
      <c r="D3102" t="s">
        <v>53</v>
      </c>
    </row>
    <row r="3103" spans="1:4" x14ac:dyDescent="0.45">
      <c r="A3103" t="s">
        <v>3419</v>
      </c>
      <c r="B3103" s="9">
        <v>35365</v>
      </c>
      <c r="C3103">
        <v>10061282964</v>
      </c>
      <c r="D3103" t="s">
        <v>31</v>
      </c>
    </row>
    <row r="3104" spans="1:4" x14ac:dyDescent="0.45">
      <c r="A3104" t="s">
        <v>3420</v>
      </c>
      <c r="B3104" s="9">
        <v>29976</v>
      </c>
      <c r="C3104">
        <v>10009301876</v>
      </c>
      <c r="D3104" t="s">
        <v>56</v>
      </c>
    </row>
    <row r="3105" spans="1:4" x14ac:dyDescent="0.45">
      <c r="A3105" t="s">
        <v>3421</v>
      </c>
      <c r="B3105" s="9">
        <v>35618</v>
      </c>
      <c r="C3105">
        <v>10010753543</v>
      </c>
      <c r="D3105" t="s">
        <v>53</v>
      </c>
    </row>
    <row r="3106" spans="1:4" x14ac:dyDescent="0.45">
      <c r="A3106" t="s">
        <v>3422</v>
      </c>
      <c r="B3106" s="9">
        <v>34639</v>
      </c>
      <c r="C3106">
        <v>10008949444</v>
      </c>
      <c r="D3106" t="s">
        <v>172</v>
      </c>
    </row>
    <row r="3107" spans="1:4" x14ac:dyDescent="0.45">
      <c r="A3107" t="s">
        <v>3052</v>
      </c>
      <c r="B3107" s="9">
        <v>32770</v>
      </c>
      <c r="C3107">
        <v>10011042826</v>
      </c>
      <c r="D3107" t="s">
        <v>25</v>
      </c>
    </row>
    <row r="3108" spans="1:4" x14ac:dyDescent="0.45">
      <c r="A3108" t="s">
        <v>3423</v>
      </c>
      <c r="B3108" s="9">
        <v>33777</v>
      </c>
      <c r="C3108">
        <v>10010718682</v>
      </c>
      <c r="D3108" t="s">
        <v>38</v>
      </c>
    </row>
    <row r="3109" spans="1:4" x14ac:dyDescent="0.45">
      <c r="A3109" t="s">
        <v>3424</v>
      </c>
      <c r="B3109" s="9">
        <v>32299</v>
      </c>
      <c r="C3109">
        <v>10006406428</v>
      </c>
      <c r="D3109" t="s">
        <v>3745</v>
      </c>
    </row>
    <row r="3110" spans="1:4" x14ac:dyDescent="0.45">
      <c r="A3110" t="s">
        <v>3425</v>
      </c>
      <c r="B3110" s="9">
        <v>31331</v>
      </c>
      <c r="C3110">
        <v>10003039316</v>
      </c>
      <c r="D3110" t="s">
        <v>156</v>
      </c>
    </row>
    <row r="3111" spans="1:4" x14ac:dyDescent="0.45">
      <c r="A3111" t="s">
        <v>3426</v>
      </c>
      <c r="B3111" s="9">
        <v>33070</v>
      </c>
      <c r="C3111">
        <v>10061392694</v>
      </c>
      <c r="D3111" t="s">
        <v>21</v>
      </c>
    </row>
    <row r="3112" spans="1:4" x14ac:dyDescent="0.45">
      <c r="A3112" t="s">
        <v>3427</v>
      </c>
      <c r="B3112" s="9">
        <v>32748</v>
      </c>
      <c r="C3112">
        <v>10005486241</v>
      </c>
      <c r="D3112" t="s">
        <v>232</v>
      </c>
    </row>
    <row r="3113" spans="1:4" x14ac:dyDescent="0.45">
      <c r="A3113" t="s">
        <v>3428</v>
      </c>
      <c r="B3113" s="9">
        <v>35673</v>
      </c>
      <c r="C3113">
        <v>10010766677</v>
      </c>
      <c r="D3113" t="s">
        <v>53</v>
      </c>
    </row>
    <row r="3114" spans="1:4" x14ac:dyDescent="0.45">
      <c r="A3114" t="s">
        <v>3429</v>
      </c>
      <c r="B3114" s="9">
        <v>35106</v>
      </c>
      <c r="C3114">
        <v>10061260534</v>
      </c>
      <c r="D3114" t="s">
        <v>741</v>
      </c>
    </row>
    <row r="3115" spans="1:4" x14ac:dyDescent="0.45">
      <c r="A3115" t="s">
        <v>3430</v>
      </c>
      <c r="B3115" s="9">
        <v>32448</v>
      </c>
      <c r="C3115">
        <v>10004882720</v>
      </c>
      <c r="D3115" t="s">
        <v>25</v>
      </c>
    </row>
    <row r="3116" spans="1:4" x14ac:dyDescent="0.45">
      <c r="A3116" t="s">
        <v>3431</v>
      </c>
      <c r="B3116" s="9">
        <v>33703</v>
      </c>
      <c r="C3116">
        <v>10007074011</v>
      </c>
      <c r="D3116" t="s">
        <v>36</v>
      </c>
    </row>
    <row r="3117" spans="1:4" x14ac:dyDescent="0.45">
      <c r="A3117" t="s">
        <v>3432</v>
      </c>
      <c r="B3117" s="9">
        <v>30487</v>
      </c>
      <c r="C3117">
        <v>10003568065</v>
      </c>
      <c r="D3117" t="s">
        <v>254</v>
      </c>
    </row>
    <row r="3118" spans="1:4" x14ac:dyDescent="0.45">
      <c r="A3118" t="s">
        <v>577</v>
      </c>
      <c r="B3118" s="9">
        <v>35457</v>
      </c>
      <c r="C3118">
        <v>10010857920</v>
      </c>
      <c r="D3118" t="s">
        <v>38</v>
      </c>
    </row>
    <row r="3119" spans="1:4" x14ac:dyDescent="0.45">
      <c r="A3119" t="s">
        <v>3433</v>
      </c>
      <c r="B3119" s="9">
        <v>32531</v>
      </c>
      <c r="C3119">
        <v>10008976726</v>
      </c>
      <c r="D3119" t="s">
        <v>753</v>
      </c>
    </row>
    <row r="3120" spans="1:4" x14ac:dyDescent="0.45">
      <c r="A3120" t="s">
        <v>3434</v>
      </c>
      <c r="B3120" s="9">
        <v>33077</v>
      </c>
      <c r="C3120">
        <v>10010929456</v>
      </c>
      <c r="D3120" t="s">
        <v>44</v>
      </c>
    </row>
    <row r="3121" spans="1:4" x14ac:dyDescent="0.45">
      <c r="A3121" t="s">
        <v>3435</v>
      </c>
      <c r="B3121" s="9">
        <v>35543</v>
      </c>
      <c r="C3121">
        <v>10009670678</v>
      </c>
      <c r="D3121" t="s">
        <v>753</v>
      </c>
    </row>
    <row r="3122" spans="1:4" x14ac:dyDescent="0.45">
      <c r="A3122" t="s">
        <v>2756</v>
      </c>
      <c r="B3122" s="9">
        <v>33524</v>
      </c>
      <c r="C3122">
        <v>10013443069</v>
      </c>
      <c r="D3122" t="s">
        <v>49</v>
      </c>
    </row>
    <row r="3123" spans="1:4" x14ac:dyDescent="0.45">
      <c r="A3123" t="s">
        <v>3437</v>
      </c>
      <c r="B3123" s="9">
        <v>34886</v>
      </c>
      <c r="C3123">
        <v>10010100714</v>
      </c>
      <c r="D3123" t="s">
        <v>156</v>
      </c>
    </row>
    <row r="3124" spans="1:4" x14ac:dyDescent="0.45">
      <c r="A3124" t="s">
        <v>3438</v>
      </c>
      <c r="B3124" s="9">
        <v>31829</v>
      </c>
      <c r="C3124">
        <v>10061304384</v>
      </c>
      <c r="D3124" t="s">
        <v>21</v>
      </c>
    </row>
    <row r="3125" spans="1:4" x14ac:dyDescent="0.45">
      <c r="A3125" t="s">
        <v>3439</v>
      </c>
      <c r="B3125" s="9">
        <v>32982</v>
      </c>
      <c r="C3125">
        <v>10010680185</v>
      </c>
      <c r="D3125" t="s">
        <v>31</v>
      </c>
    </row>
    <row r="3126" spans="1:4" x14ac:dyDescent="0.45">
      <c r="A3126" t="s">
        <v>3440</v>
      </c>
      <c r="B3126" s="9">
        <v>31598</v>
      </c>
      <c r="C3126">
        <v>10014473895</v>
      </c>
      <c r="D3126" t="s">
        <v>67</v>
      </c>
    </row>
    <row r="3127" spans="1:4" x14ac:dyDescent="0.45">
      <c r="A3127" t="s">
        <v>3441</v>
      </c>
      <c r="B3127" s="9">
        <v>34808</v>
      </c>
      <c r="C3127">
        <v>10010589754</v>
      </c>
      <c r="D3127" t="s">
        <v>44</v>
      </c>
    </row>
    <row r="3128" spans="1:4" x14ac:dyDescent="0.45">
      <c r="A3128" t="s">
        <v>3442</v>
      </c>
      <c r="B3128" s="9">
        <v>34055</v>
      </c>
      <c r="C3128">
        <v>10010870044</v>
      </c>
      <c r="D3128" t="s">
        <v>156</v>
      </c>
    </row>
    <row r="3129" spans="1:4" x14ac:dyDescent="0.45">
      <c r="A3129" t="s">
        <v>3443</v>
      </c>
      <c r="B3129" s="9">
        <v>34891</v>
      </c>
      <c r="C3129">
        <v>10008988042</v>
      </c>
      <c r="D3129" t="s">
        <v>67</v>
      </c>
    </row>
    <row r="3130" spans="1:4" x14ac:dyDescent="0.45">
      <c r="A3130" t="s">
        <v>3444</v>
      </c>
      <c r="B3130" s="9">
        <v>35105</v>
      </c>
      <c r="C3130">
        <v>10009057558</v>
      </c>
      <c r="D3130" t="s">
        <v>753</v>
      </c>
    </row>
    <row r="3131" spans="1:4" x14ac:dyDescent="0.45">
      <c r="A3131" t="s">
        <v>3445</v>
      </c>
      <c r="B3131" s="9">
        <v>32763</v>
      </c>
      <c r="C3131">
        <v>10010726867</v>
      </c>
      <c r="D3131" t="s">
        <v>67</v>
      </c>
    </row>
    <row r="3132" spans="1:4" x14ac:dyDescent="0.45">
      <c r="A3132" t="s">
        <v>3446</v>
      </c>
      <c r="B3132" s="9">
        <v>33873</v>
      </c>
      <c r="C3132">
        <v>10006881223</v>
      </c>
      <c r="D3132" t="s">
        <v>53</v>
      </c>
    </row>
    <row r="3133" spans="1:4" x14ac:dyDescent="0.45">
      <c r="A3133" t="s">
        <v>3447</v>
      </c>
      <c r="B3133" s="9">
        <v>35166</v>
      </c>
      <c r="C3133">
        <v>10011026456</v>
      </c>
      <c r="D3133" t="s">
        <v>25</v>
      </c>
    </row>
    <row r="3134" spans="1:4" x14ac:dyDescent="0.45">
      <c r="A3134" t="s">
        <v>3448</v>
      </c>
      <c r="B3134" s="9">
        <v>35610</v>
      </c>
      <c r="C3134">
        <v>10010754553</v>
      </c>
      <c r="D3134" t="s">
        <v>53</v>
      </c>
    </row>
    <row r="3135" spans="1:4" x14ac:dyDescent="0.45">
      <c r="A3135" t="s">
        <v>3449</v>
      </c>
      <c r="B3135" s="9">
        <v>28552</v>
      </c>
      <c r="C3135">
        <v>10011030496</v>
      </c>
      <c r="D3135" t="s">
        <v>25</v>
      </c>
    </row>
    <row r="3136" spans="1:4" x14ac:dyDescent="0.45">
      <c r="A3136" t="s">
        <v>3450</v>
      </c>
      <c r="B3136" s="9">
        <v>25903</v>
      </c>
      <c r="C3136">
        <v>10003966169</v>
      </c>
      <c r="D3136" t="s">
        <v>67</v>
      </c>
    </row>
    <row r="3137" spans="1:4" x14ac:dyDescent="0.45">
      <c r="A3137" t="s">
        <v>3451</v>
      </c>
      <c r="B3137" s="9">
        <v>34794</v>
      </c>
      <c r="C3137">
        <v>10011046462</v>
      </c>
      <c r="D3137" t="s">
        <v>25</v>
      </c>
    </row>
    <row r="3138" spans="1:4" x14ac:dyDescent="0.45">
      <c r="A3138" t="s">
        <v>3452</v>
      </c>
      <c r="B3138" s="9">
        <v>34287</v>
      </c>
      <c r="C3138">
        <v>10009326633</v>
      </c>
      <c r="D3138" t="s">
        <v>25</v>
      </c>
    </row>
    <row r="3139" spans="1:4" x14ac:dyDescent="0.45">
      <c r="A3139" t="s">
        <v>3453</v>
      </c>
      <c r="B3139" s="9">
        <v>35346</v>
      </c>
      <c r="C3139">
        <v>10010916726</v>
      </c>
      <c r="D3139" t="s">
        <v>38</v>
      </c>
    </row>
    <row r="3140" spans="1:4" x14ac:dyDescent="0.45">
      <c r="A3140" t="s">
        <v>3454</v>
      </c>
      <c r="B3140" s="9">
        <v>34549</v>
      </c>
      <c r="C3140">
        <v>10054335037</v>
      </c>
      <c r="D3140" t="s">
        <v>21</v>
      </c>
    </row>
    <row r="3141" spans="1:4" x14ac:dyDescent="0.45">
      <c r="A3141" t="s">
        <v>3455</v>
      </c>
      <c r="B3141" s="9">
        <v>31310</v>
      </c>
      <c r="C3141">
        <v>10004829772</v>
      </c>
      <c r="D3141" t="s">
        <v>753</v>
      </c>
    </row>
    <row r="3142" spans="1:4" x14ac:dyDescent="0.45">
      <c r="A3142" t="s">
        <v>3456</v>
      </c>
      <c r="B3142" s="9">
        <v>32554</v>
      </c>
      <c r="C3142">
        <v>10009204472</v>
      </c>
      <c r="D3142" t="s">
        <v>38</v>
      </c>
    </row>
    <row r="3143" spans="1:4" x14ac:dyDescent="0.45">
      <c r="A3143" t="s">
        <v>3457</v>
      </c>
      <c r="B3143" s="9">
        <v>35417</v>
      </c>
      <c r="C3143">
        <v>10010842762</v>
      </c>
      <c r="D3143" t="s">
        <v>21</v>
      </c>
    </row>
    <row r="3144" spans="1:4" x14ac:dyDescent="0.45">
      <c r="A3144" t="s">
        <v>3458</v>
      </c>
      <c r="B3144" s="9">
        <v>34964</v>
      </c>
      <c r="C3144">
        <v>10009056750</v>
      </c>
      <c r="D3144" t="s">
        <v>753</v>
      </c>
    </row>
    <row r="3145" spans="1:4" x14ac:dyDescent="0.45">
      <c r="A3145" t="s">
        <v>3459</v>
      </c>
      <c r="B3145" s="9">
        <v>35566</v>
      </c>
      <c r="C3145">
        <v>10010842863</v>
      </c>
      <c r="D3145" t="s">
        <v>21</v>
      </c>
    </row>
    <row r="3146" spans="1:4" x14ac:dyDescent="0.45">
      <c r="A3146" t="s">
        <v>3460</v>
      </c>
      <c r="B3146" s="9">
        <v>35195</v>
      </c>
      <c r="C3146">
        <v>10009874075</v>
      </c>
      <c r="D3146" t="s">
        <v>61</v>
      </c>
    </row>
    <row r="3147" spans="1:4" x14ac:dyDescent="0.45">
      <c r="A3147" t="s">
        <v>3461</v>
      </c>
      <c r="B3147" s="9">
        <v>31557</v>
      </c>
      <c r="C3147">
        <v>10010842964</v>
      </c>
      <c r="D3147" t="s">
        <v>21</v>
      </c>
    </row>
    <row r="3148" spans="1:4" x14ac:dyDescent="0.45">
      <c r="A3148" t="s">
        <v>3462</v>
      </c>
      <c r="B3148" s="9">
        <v>35264</v>
      </c>
      <c r="C3148">
        <v>10010842257</v>
      </c>
      <c r="D3148" t="s">
        <v>21</v>
      </c>
    </row>
    <row r="3149" spans="1:4" x14ac:dyDescent="0.45">
      <c r="A3149" t="s">
        <v>3463</v>
      </c>
      <c r="B3149" s="9">
        <v>35736</v>
      </c>
      <c r="C3149">
        <v>10010875603</v>
      </c>
      <c r="D3149" t="s">
        <v>753</v>
      </c>
    </row>
    <row r="3150" spans="1:4" x14ac:dyDescent="0.45">
      <c r="A3150" t="s">
        <v>3464</v>
      </c>
      <c r="B3150" s="9">
        <v>33630</v>
      </c>
      <c r="C3150">
        <v>10010846806</v>
      </c>
      <c r="D3150" t="s">
        <v>753</v>
      </c>
    </row>
    <row r="3151" spans="1:4" x14ac:dyDescent="0.45">
      <c r="A3151" t="s">
        <v>3465</v>
      </c>
      <c r="B3151" s="9">
        <v>33131</v>
      </c>
      <c r="C3151">
        <v>10005441882</v>
      </c>
      <c r="D3151" t="s">
        <v>67</v>
      </c>
    </row>
    <row r="3152" spans="1:4" x14ac:dyDescent="0.45">
      <c r="A3152" t="s">
        <v>3466</v>
      </c>
      <c r="B3152" s="9">
        <v>34094</v>
      </c>
      <c r="C3152">
        <v>10010724241</v>
      </c>
      <c r="D3152" t="s">
        <v>44</v>
      </c>
    </row>
    <row r="3153" spans="1:4" x14ac:dyDescent="0.45">
      <c r="A3153" t="s">
        <v>3467</v>
      </c>
      <c r="B3153" s="9">
        <v>34873</v>
      </c>
      <c r="C3153">
        <v>10009056245</v>
      </c>
      <c r="D3153" t="s">
        <v>753</v>
      </c>
    </row>
    <row r="3154" spans="1:4" x14ac:dyDescent="0.45">
      <c r="A3154" t="s">
        <v>3468</v>
      </c>
      <c r="B3154" s="9">
        <v>35080</v>
      </c>
      <c r="C3154">
        <v>10010590057</v>
      </c>
      <c r="D3154" t="s">
        <v>40</v>
      </c>
    </row>
    <row r="3155" spans="1:4" x14ac:dyDescent="0.45">
      <c r="A3155" t="s">
        <v>3469</v>
      </c>
      <c r="B3155" s="9">
        <v>34789</v>
      </c>
      <c r="C3155">
        <v>10009514064</v>
      </c>
      <c r="D3155" t="s">
        <v>142</v>
      </c>
    </row>
    <row r="3156" spans="1:4" x14ac:dyDescent="0.45">
      <c r="A3156" t="s">
        <v>3470</v>
      </c>
      <c r="B3156" s="9">
        <v>38145</v>
      </c>
      <c r="C3156">
        <v>10077998589</v>
      </c>
      <c r="D3156" t="s">
        <v>89</v>
      </c>
    </row>
    <row r="3157" spans="1:4" x14ac:dyDescent="0.45">
      <c r="A3157" t="s">
        <v>3471</v>
      </c>
      <c r="B3157" s="9">
        <v>38094</v>
      </c>
      <c r="C3157">
        <v>10086000281</v>
      </c>
      <c r="D3157" t="s">
        <v>3754</v>
      </c>
    </row>
    <row r="3158" spans="1:4" x14ac:dyDescent="0.45">
      <c r="A3158" t="s">
        <v>3472</v>
      </c>
      <c r="B3158" s="9">
        <v>37955</v>
      </c>
      <c r="C3158">
        <v>10088793982</v>
      </c>
      <c r="D3158" t="s">
        <v>31</v>
      </c>
    </row>
    <row r="3159" spans="1:4" x14ac:dyDescent="0.45">
      <c r="A3159" t="s">
        <v>3473</v>
      </c>
      <c r="B3159" s="9">
        <v>36635</v>
      </c>
      <c r="C3159">
        <v>10060058845</v>
      </c>
      <c r="D3159" t="s">
        <v>91</v>
      </c>
    </row>
    <row r="3160" spans="1:4" x14ac:dyDescent="0.45">
      <c r="A3160" t="s">
        <v>3474</v>
      </c>
      <c r="B3160" s="9">
        <v>35952</v>
      </c>
      <c r="C3160">
        <v>10058485324</v>
      </c>
      <c r="D3160" t="s">
        <v>3746</v>
      </c>
    </row>
    <row r="3161" spans="1:4" x14ac:dyDescent="0.45">
      <c r="A3161" t="s">
        <v>3475</v>
      </c>
      <c r="B3161" s="9">
        <v>38044</v>
      </c>
      <c r="C3161">
        <v>10074385442</v>
      </c>
      <c r="D3161" t="s">
        <v>223</v>
      </c>
    </row>
    <row r="3162" spans="1:4" x14ac:dyDescent="0.45">
      <c r="A3162" t="s">
        <v>3476</v>
      </c>
      <c r="B3162" s="9">
        <v>37783</v>
      </c>
      <c r="C3162">
        <v>10060020146</v>
      </c>
      <c r="D3162" t="s">
        <v>91</v>
      </c>
    </row>
    <row r="3163" spans="1:4" x14ac:dyDescent="0.45">
      <c r="A3163" t="s">
        <v>3477</v>
      </c>
      <c r="B3163" s="9">
        <v>37545</v>
      </c>
      <c r="C3163">
        <v>10114954781</v>
      </c>
      <c r="D3163" t="s">
        <v>232</v>
      </c>
    </row>
    <row r="3164" spans="1:4" x14ac:dyDescent="0.45">
      <c r="A3164" t="s">
        <v>3478</v>
      </c>
      <c r="B3164" s="9">
        <v>27713</v>
      </c>
      <c r="C3164">
        <v>10123581418</v>
      </c>
      <c r="D3164" t="s">
        <v>36</v>
      </c>
    </row>
    <row r="3165" spans="1:4" x14ac:dyDescent="0.45">
      <c r="A3165" t="s">
        <v>3479</v>
      </c>
      <c r="B3165" s="9">
        <v>37611</v>
      </c>
      <c r="C3165">
        <v>10055134376</v>
      </c>
      <c r="D3165" t="s">
        <v>15</v>
      </c>
    </row>
    <row r="3166" spans="1:4" x14ac:dyDescent="0.45">
      <c r="A3166" t="s">
        <v>3480</v>
      </c>
      <c r="B3166" s="9">
        <v>31964</v>
      </c>
      <c r="C3166">
        <v>10079601315</v>
      </c>
      <c r="D3166" t="s">
        <v>36</v>
      </c>
    </row>
    <row r="3167" spans="1:4" x14ac:dyDescent="0.45">
      <c r="A3167" t="s">
        <v>3481</v>
      </c>
      <c r="B3167" s="9">
        <v>38716</v>
      </c>
      <c r="C3167">
        <v>10123135622</v>
      </c>
      <c r="D3167" t="s">
        <v>25</v>
      </c>
    </row>
    <row r="3168" spans="1:4" x14ac:dyDescent="0.45">
      <c r="A3168" t="s">
        <v>3482</v>
      </c>
      <c r="B3168" s="9">
        <v>38062</v>
      </c>
      <c r="C3168">
        <v>10036434089</v>
      </c>
      <c r="D3168" t="s">
        <v>15</v>
      </c>
    </row>
    <row r="3169" spans="1:4" x14ac:dyDescent="0.45">
      <c r="A3169" t="s">
        <v>3483</v>
      </c>
      <c r="B3169" s="9">
        <v>37993</v>
      </c>
      <c r="C3169">
        <v>10089643643</v>
      </c>
      <c r="D3169" t="s">
        <v>31</v>
      </c>
    </row>
    <row r="3170" spans="1:4" x14ac:dyDescent="0.45">
      <c r="A3170" t="s">
        <v>3484</v>
      </c>
      <c r="B3170" s="9">
        <v>38260</v>
      </c>
      <c r="C3170">
        <v>10111052654</v>
      </c>
      <c r="D3170" t="s">
        <v>47</v>
      </c>
    </row>
    <row r="3171" spans="1:4" x14ac:dyDescent="0.45">
      <c r="A3171" t="s">
        <v>3485</v>
      </c>
      <c r="B3171" s="9">
        <v>36481</v>
      </c>
      <c r="C3171">
        <v>10011034035</v>
      </c>
      <c r="D3171" t="s">
        <v>25</v>
      </c>
    </row>
    <row r="3172" spans="1:4" x14ac:dyDescent="0.45">
      <c r="A3172" t="s">
        <v>3486</v>
      </c>
      <c r="B3172" s="9">
        <v>38497</v>
      </c>
      <c r="C3172">
        <v>10119693031</v>
      </c>
      <c r="D3172" t="s">
        <v>25</v>
      </c>
    </row>
    <row r="3173" spans="1:4" x14ac:dyDescent="0.45">
      <c r="A3173" t="s">
        <v>3487</v>
      </c>
      <c r="B3173" s="9">
        <v>35179</v>
      </c>
      <c r="C3173">
        <v>10113991855</v>
      </c>
      <c r="D3173" t="s">
        <v>238</v>
      </c>
    </row>
    <row r="3174" spans="1:4" x14ac:dyDescent="0.45">
      <c r="A3174" t="s">
        <v>3488</v>
      </c>
      <c r="B3174" s="9">
        <v>36713</v>
      </c>
      <c r="C3174">
        <v>10052928032</v>
      </c>
      <c r="D3174" t="s">
        <v>44</v>
      </c>
    </row>
    <row r="3175" spans="1:4" x14ac:dyDescent="0.45">
      <c r="A3175" t="s">
        <v>3489</v>
      </c>
      <c r="B3175" s="9">
        <v>37942</v>
      </c>
      <c r="C3175">
        <v>10099917963</v>
      </c>
      <c r="D3175" t="s">
        <v>25</v>
      </c>
    </row>
    <row r="3176" spans="1:4" x14ac:dyDescent="0.45">
      <c r="A3176" t="s">
        <v>3490</v>
      </c>
      <c r="B3176" s="9">
        <v>33530</v>
      </c>
      <c r="C3176">
        <v>10009777277</v>
      </c>
      <c r="D3176" t="s">
        <v>89</v>
      </c>
    </row>
    <row r="3177" spans="1:4" x14ac:dyDescent="0.45">
      <c r="A3177" t="s">
        <v>3491</v>
      </c>
      <c r="B3177" s="9">
        <v>37215</v>
      </c>
      <c r="C3177">
        <v>10049534850</v>
      </c>
      <c r="D3177" t="s">
        <v>3756</v>
      </c>
    </row>
    <row r="3178" spans="1:4" x14ac:dyDescent="0.45">
      <c r="A3178" t="s">
        <v>3492</v>
      </c>
      <c r="B3178" s="9">
        <v>37266</v>
      </c>
      <c r="C3178">
        <v>10092628213</v>
      </c>
      <c r="D3178" t="s">
        <v>3775</v>
      </c>
    </row>
    <row r="3179" spans="1:4" x14ac:dyDescent="0.45">
      <c r="A3179" t="s">
        <v>2663</v>
      </c>
      <c r="B3179" s="9">
        <v>37404</v>
      </c>
      <c r="C3179">
        <v>10097623006</v>
      </c>
      <c r="D3179" t="s">
        <v>3745</v>
      </c>
    </row>
    <row r="3180" spans="1:4" x14ac:dyDescent="0.45">
      <c r="A3180" t="s">
        <v>428</v>
      </c>
      <c r="B3180" s="9">
        <v>32815</v>
      </c>
      <c r="C3180">
        <v>10015835030</v>
      </c>
      <c r="D3180" t="s">
        <v>56</v>
      </c>
    </row>
    <row r="3181" spans="1:4" x14ac:dyDescent="0.45">
      <c r="A3181" t="s">
        <v>3493</v>
      </c>
      <c r="B3181" s="9">
        <v>35298</v>
      </c>
      <c r="C3181">
        <v>10050619735</v>
      </c>
      <c r="D3181" t="s">
        <v>3746</v>
      </c>
    </row>
    <row r="3182" spans="1:4" x14ac:dyDescent="0.45">
      <c r="A3182" t="s">
        <v>3494</v>
      </c>
      <c r="B3182" s="9">
        <v>36969</v>
      </c>
      <c r="C3182">
        <v>10064778200</v>
      </c>
      <c r="D3182" t="s">
        <v>264</v>
      </c>
    </row>
    <row r="3183" spans="1:4" x14ac:dyDescent="0.45">
      <c r="A3183" t="s">
        <v>3495</v>
      </c>
      <c r="B3183" s="9">
        <v>37913</v>
      </c>
      <c r="C3183">
        <v>10055517831</v>
      </c>
      <c r="D3183" t="s">
        <v>47</v>
      </c>
    </row>
    <row r="3184" spans="1:4" x14ac:dyDescent="0.45">
      <c r="A3184" t="s">
        <v>3496</v>
      </c>
      <c r="B3184" s="9">
        <v>37491</v>
      </c>
      <c r="C3184">
        <v>10016946284</v>
      </c>
      <c r="D3184" t="s">
        <v>56</v>
      </c>
    </row>
    <row r="3185" spans="1:4" x14ac:dyDescent="0.45">
      <c r="A3185" t="s">
        <v>3497</v>
      </c>
      <c r="B3185" s="9">
        <v>37161</v>
      </c>
      <c r="C3185">
        <v>10092043987</v>
      </c>
      <c r="D3185" t="s">
        <v>3746</v>
      </c>
    </row>
    <row r="3186" spans="1:4" x14ac:dyDescent="0.45">
      <c r="A3186" t="s">
        <v>3498</v>
      </c>
      <c r="B3186" s="9">
        <v>37131</v>
      </c>
      <c r="C3186">
        <v>10088740028</v>
      </c>
      <c r="D3186" t="s">
        <v>264</v>
      </c>
    </row>
    <row r="3187" spans="1:4" x14ac:dyDescent="0.45">
      <c r="A3187" t="s">
        <v>3499</v>
      </c>
      <c r="B3187" s="9">
        <v>36440</v>
      </c>
      <c r="C3187">
        <v>10085481434</v>
      </c>
      <c r="D3187" t="s">
        <v>17</v>
      </c>
    </row>
    <row r="3188" spans="1:4" x14ac:dyDescent="0.45">
      <c r="A3188" t="s">
        <v>3500</v>
      </c>
      <c r="B3188" s="9">
        <v>37620</v>
      </c>
      <c r="C3188">
        <v>10084615205</v>
      </c>
      <c r="D3188" t="s">
        <v>36</v>
      </c>
    </row>
    <row r="3189" spans="1:4" x14ac:dyDescent="0.45">
      <c r="A3189" t="s">
        <v>3501</v>
      </c>
      <c r="B3189" s="9">
        <v>37896</v>
      </c>
      <c r="C3189">
        <v>10061148073</v>
      </c>
      <c r="D3189" t="s">
        <v>172</v>
      </c>
    </row>
    <row r="3190" spans="1:4" x14ac:dyDescent="0.45">
      <c r="A3190" t="s">
        <v>3502</v>
      </c>
      <c r="B3190" s="9">
        <v>29019</v>
      </c>
      <c r="C3190">
        <v>10001343331</v>
      </c>
      <c r="D3190" t="s">
        <v>741</v>
      </c>
    </row>
    <row r="3191" spans="1:4" x14ac:dyDescent="0.45">
      <c r="A3191" t="s">
        <v>3503</v>
      </c>
      <c r="B3191" s="9">
        <v>34348</v>
      </c>
      <c r="C3191">
        <v>10011140937</v>
      </c>
      <c r="D3191" t="s">
        <v>21</v>
      </c>
    </row>
    <row r="3192" spans="1:4" x14ac:dyDescent="0.45">
      <c r="A3192" t="s">
        <v>3504</v>
      </c>
      <c r="B3192" s="9">
        <v>36937</v>
      </c>
      <c r="C3192">
        <v>10023831264</v>
      </c>
      <c r="D3192" t="s">
        <v>56</v>
      </c>
    </row>
    <row r="3193" spans="1:4" x14ac:dyDescent="0.45">
      <c r="A3193" t="s">
        <v>3505</v>
      </c>
      <c r="B3193" s="9">
        <v>31873</v>
      </c>
      <c r="C3193">
        <v>10015229586</v>
      </c>
      <c r="D3193" t="s">
        <v>56</v>
      </c>
    </row>
    <row r="3194" spans="1:4" x14ac:dyDescent="0.45">
      <c r="A3194" t="s">
        <v>3506</v>
      </c>
      <c r="B3194" s="9">
        <v>37093</v>
      </c>
      <c r="C3194">
        <v>10062780505</v>
      </c>
      <c r="D3194" t="s">
        <v>278</v>
      </c>
    </row>
    <row r="3195" spans="1:4" x14ac:dyDescent="0.45">
      <c r="A3195" t="s">
        <v>3507</v>
      </c>
      <c r="B3195" s="9">
        <v>35097</v>
      </c>
      <c r="C3195">
        <v>10097672819</v>
      </c>
      <c r="D3195" t="s">
        <v>238</v>
      </c>
    </row>
    <row r="3196" spans="1:4" x14ac:dyDescent="0.45">
      <c r="A3196" t="s">
        <v>3508</v>
      </c>
      <c r="B3196" s="9">
        <v>31592</v>
      </c>
      <c r="C3196">
        <v>10094576495</v>
      </c>
      <c r="D3196" t="s">
        <v>89</v>
      </c>
    </row>
    <row r="3197" spans="1:4" x14ac:dyDescent="0.45">
      <c r="A3197" t="s">
        <v>3509</v>
      </c>
      <c r="B3197" s="9">
        <v>33389</v>
      </c>
      <c r="C3197">
        <v>10058956580</v>
      </c>
      <c r="D3197" t="s">
        <v>89</v>
      </c>
    </row>
    <row r="3198" spans="1:4" x14ac:dyDescent="0.45">
      <c r="A3198" t="s">
        <v>3510</v>
      </c>
      <c r="B3198" s="9">
        <v>34240</v>
      </c>
      <c r="C3198">
        <v>10026193721</v>
      </c>
      <c r="D3198" t="s">
        <v>17</v>
      </c>
    </row>
    <row r="3199" spans="1:4" x14ac:dyDescent="0.45">
      <c r="A3199" t="s">
        <v>3511</v>
      </c>
      <c r="B3199" s="9">
        <v>37381</v>
      </c>
      <c r="C3199">
        <v>10073760501</v>
      </c>
      <c r="D3199" t="s">
        <v>25</v>
      </c>
    </row>
    <row r="3200" spans="1:4" x14ac:dyDescent="0.45">
      <c r="A3200" t="s">
        <v>3512</v>
      </c>
      <c r="B3200" s="9">
        <v>36637</v>
      </c>
      <c r="C3200">
        <v>10089622930</v>
      </c>
      <c r="D3200" t="s">
        <v>31</v>
      </c>
    </row>
    <row r="3201" spans="1:4" x14ac:dyDescent="0.45">
      <c r="A3201" t="s">
        <v>3513</v>
      </c>
      <c r="B3201" s="9">
        <v>29437</v>
      </c>
      <c r="C3201">
        <v>10061161817</v>
      </c>
      <c r="D3201" t="s">
        <v>25</v>
      </c>
    </row>
    <row r="3202" spans="1:4" x14ac:dyDescent="0.45">
      <c r="A3202" t="s">
        <v>3514</v>
      </c>
      <c r="B3202" s="9">
        <v>37127</v>
      </c>
      <c r="C3202">
        <v>10030059977</v>
      </c>
      <c r="D3202" t="s">
        <v>53</v>
      </c>
    </row>
    <row r="3203" spans="1:4" x14ac:dyDescent="0.45">
      <c r="A3203" t="s">
        <v>3515</v>
      </c>
      <c r="B3203" s="9">
        <v>35738</v>
      </c>
      <c r="C3203">
        <v>10016205347</v>
      </c>
      <c r="D3203" t="s">
        <v>3754</v>
      </c>
    </row>
    <row r="3204" spans="1:4" x14ac:dyDescent="0.45">
      <c r="A3204" t="s">
        <v>3516</v>
      </c>
      <c r="B3204" s="9">
        <v>29464</v>
      </c>
      <c r="C3204">
        <v>10021363929</v>
      </c>
      <c r="D3204" t="s">
        <v>40</v>
      </c>
    </row>
    <row r="3205" spans="1:4" x14ac:dyDescent="0.45">
      <c r="A3205" t="s">
        <v>3517</v>
      </c>
      <c r="B3205" s="9">
        <v>36241</v>
      </c>
      <c r="C3205">
        <v>10016036205</v>
      </c>
      <c r="D3205" t="s">
        <v>44</v>
      </c>
    </row>
    <row r="3206" spans="1:4" x14ac:dyDescent="0.45">
      <c r="A3206" t="s">
        <v>3518</v>
      </c>
      <c r="B3206" s="9">
        <v>36526</v>
      </c>
      <c r="C3206">
        <v>10035387196</v>
      </c>
      <c r="D3206" t="s">
        <v>21</v>
      </c>
    </row>
    <row r="3207" spans="1:4" x14ac:dyDescent="0.45">
      <c r="A3207" t="s">
        <v>3519</v>
      </c>
      <c r="B3207" s="9">
        <v>37019</v>
      </c>
      <c r="C3207">
        <v>10082219002</v>
      </c>
      <c r="D3207" t="s">
        <v>172</v>
      </c>
    </row>
    <row r="3208" spans="1:4" x14ac:dyDescent="0.45">
      <c r="A3208" t="s">
        <v>712</v>
      </c>
      <c r="B3208" s="9">
        <v>37249</v>
      </c>
      <c r="C3208">
        <v>10072341974</v>
      </c>
      <c r="D3208" t="s">
        <v>36</v>
      </c>
    </row>
    <row r="3209" spans="1:4" x14ac:dyDescent="0.45">
      <c r="A3209" t="s">
        <v>3520</v>
      </c>
      <c r="B3209" s="9">
        <v>35164</v>
      </c>
      <c r="C3209">
        <v>10054788513</v>
      </c>
      <c r="D3209" t="s">
        <v>27</v>
      </c>
    </row>
    <row r="3210" spans="1:4" x14ac:dyDescent="0.45">
      <c r="A3210" t="s">
        <v>1473</v>
      </c>
      <c r="B3210" s="9">
        <v>31801</v>
      </c>
      <c r="C3210">
        <v>10005797752</v>
      </c>
      <c r="D3210" t="s">
        <v>67</v>
      </c>
    </row>
    <row r="3211" spans="1:4" x14ac:dyDescent="0.45">
      <c r="A3211" t="s">
        <v>3521</v>
      </c>
      <c r="B3211" s="9">
        <v>36732</v>
      </c>
      <c r="C3211">
        <v>10023948977</v>
      </c>
      <c r="D3211" t="s">
        <v>25</v>
      </c>
    </row>
    <row r="3212" spans="1:4" x14ac:dyDescent="0.45">
      <c r="A3212" t="s">
        <v>3522</v>
      </c>
      <c r="B3212" s="9">
        <v>36500</v>
      </c>
      <c r="C3212">
        <v>10023911187</v>
      </c>
      <c r="D3212" t="s">
        <v>25</v>
      </c>
    </row>
    <row r="3213" spans="1:4" x14ac:dyDescent="0.45">
      <c r="A3213" t="s">
        <v>3523</v>
      </c>
      <c r="B3213" s="9">
        <v>37152</v>
      </c>
      <c r="C3213">
        <v>10088470751</v>
      </c>
      <c r="D3213" t="s">
        <v>25</v>
      </c>
    </row>
    <row r="3214" spans="1:4" x14ac:dyDescent="0.45">
      <c r="A3214" t="s">
        <v>3524</v>
      </c>
      <c r="B3214" s="9">
        <v>35817</v>
      </c>
      <c r="C3214">
        <v>10056525621</v>
      </c>
      <c r="D3214" t="s">
        <v>235</v>
      </c>
    </row>
    <row r="3215" spans="1:4" x14ac:dyDescent="0.45">
      <c r="A3215" t="s">
        <v>3525</v>
      </c>
      <c r="B3215" s="9">
        <v>33242</v>
      </c>
      <c r="C3215">
        <v>10011013221</v>
      </c>
      <c r="D3215" t="s">
        <v>3778</v>
      </c>
    </row>
    <row r="3216" spans="1:4" x14ac:dyDescent="0.45">
      <c r="A3216" t="s">
        <v>3526</v>
      </c>
      <c r="B3216" s="9">
        <v>25865</v>
      </c>
      <c r="C3216">
        <v>10002225223</v>
      </c>
      <c r="D3216" t="s">
        <v>67</v>
      </c>
    </row>
    <row r="3217" spans="1:4" x14ac:dyDescent="0.45">
      <c r="A3217" t="s">
        <v>3527</v>
      </c>
      <c r="B3217" s="9">
        <v>36753</v>
      </c>
      <c r="C3217">
        <v>10036578882</v>
      </c>
      <c r="D3217" t="s">
        <v>120</v>
      </c>
    </row>
    <row r="3218" spans="1:4" x14ac:dyDescent="0.45">
      <c r="A3218" t="s">
        <v>3528</v>
      </c>
      <c r="B3218" s="9">
        <v>35198</v>
      </c>
      <c r="C3218">
        <v>10009137380</v>
      </c>
      <c r="D3218" t="s">
        <v>29</v>
      </c>
    </row>
    <row r="3219" spans="1:4" x14ac:dyDescent="0.45">
      <c r="A3219" t="s">
        <v>790</v>
      </c>
      <c r="B3219" s="9">
        <v>33897</v>
      </c>
      <c r="C3219">
        <v>10014868868</v>
      </c>
      <c r="D3219" t="s">
        <v>61</v>
      </c>
    </row>
    <row r="3220" spans="1:4" x14ac:dyDescent="0.45">
      <c r="A3220" t="s">
        <v>3529</v>
      </c>
      <c r="B3220" s="9">
        <v>36270</v>
      </c>
      <c r="C3220">
        <v>10015658612</v>
      </c>
      <c r="D3220" t="s">
        <v>120</v>
      </c>
    </row>
    <row r="3221" spans="1:4" x14ac:dyDescent="0.45">
      <c r="A3221" t="s">
        <v>3530</v>
      </c>
      <c r="B3221" s="9">
        <v>33387</v>
      </c>
      <c r="C3221">
        <v>10006264362</v>
      </c>
      <c r="D3221" t="s">
        <v>254</v>
      </c>
    </row>
    <row r="3222" spans="1:4" x14ac:dyDescent="0.45">
      <c r="A3222" t="s">
        <v>3531</v>
      </c>
      <c r="B3222" s="9">
        <v>29911</v>
      </c>
      <c r="C3222">
        <v>10002307671</v>
      </c>
      <c r="D3222" t="s">
        <v>295</v>
      </c>
    </row>
    <row r="3223" spans="1:4" x14ac:dyDescent="0.45">
      <c r="A3223" t="s">
        <v>3532</v>
      </c>
      <c r="B3223" s="9">
        <v>36002</v>
      </c>
      <c r="C3223">
        <v>10010923493</v>
      </c>
      <c r="D3223" t="s">
        <v>25</v>
      </c>
    </row>
    <row r="3224" spans="1:4" x14ac:dyDescent="0.45">
      <c r="A3224" t="s">
        <v>3533</v>
      </c>
      <c r="B3224" s="9">
        <v>36202</v>
      </c>
      <c r="C3224">
        <v>10014178754</v>
      </c>
      <c r="D3224" t="s">
        <v>25</v>
      </c>
    </row>
    <row r="3225" spans="1:4" x14ac:dyDescent="0.45">
      <c r="A3225" t="s">
        <v>3534</v>
      </c>
      <c r="B3225" s="9">
        <v>35256</v>
      </c>
      <c r="C3225">
        <v>10010941580</v>
      </c>
      <c r="D3225" t="s">
        <v>31</v>
      </c>
    </row>
    <row r="3226" spans="1:4" x14ac:dyDescent="0.45">
      <c r="A3226" t="s">
        <v>3535</v>
      </c>
      <c r="B3226" s="9">
        <v>35418</v>
      </c>
      <c r="C3226">
        <v>10009191035</v>
      </c>
      <c r="D3226" t="s">
        <v>61</v>
      </c>
    </row>
    <row r="3227" spans="1:4" x14ac:dyDescent="0.45">
      <c r="A3227" t="s">
        <v>3536</v>
      </c>
      <c r="B3227" s="9">
        <v>34249</v>
      </c>
      <c r="C3227">
        <v>10008938734</v>
      </c>
      <c r="D3227" t="s">
        <v>91</v>
      </c>
    </row>
    <row r="3228" spans="1:4" x14ac:dyDescent="0.45">
      <c r="A3228" t="s">
        <v>3537</v>
      </c>
      <c r="B3228" s="9">
        <v>34293</v>
      </c>
      <c r="C3228">
        <v>10084261456</v>
      </c>
      <c r="D3228" t="s">
        <v>120</v>
      </c>
    </row>
    <row r="3229" spans="1:4" x14ac:dyDescent="0.45">
      <c r="A3229" t="s">
        <v>3538</v>
      </c>
      <c r="B3229" s="9">
        <v>35044</v>
      </c>
      <c r="C3229">
        <v>10009224882</v>
      </c>
      <c r="D3229" t="s">
        <v>741</v>
      </c>
    </row>
    <row r="3230" spans="1:4" x14ac:dyDescent="0.45">
      <c r="A3230" t="s">
        <v>3539</v>
      </c>
      <c r="B3230" s="9">
        <v>31774</v>
      </c>
      <c r="C3230">
        <v>10008838401</v>
      </c>
      <c r="D3230" t="s">
        <v>67</v>
      </c>
    </row>
    <row r="3231" spans="1:4" x14ac:dyDescent="0.45">
      <c r="A3231" t="s">
        <v>3540</v>
      </c>
      <c r="B3231" s="9">
        <v>34446</v>
      </c>
      <c r="C3231">
        <v>10010842156</v>
      </c>
      <c r="D3231" t="s">
        <v>21</v>
      </c>
    </row>
    <row r="3232" spans="1:4" x14ac:dyDescent="0.45">
      <c r="A3232" t="s">
        <v>3541</v>
      </c>
      <c r="B3232" s="9">
        <v>27854</v>
      </c>
      <c r="C3232">
        <v>10010937641</v>
      </c>
      <c r="D3232" t="s">
        <v>247</v>
      </c>
    </row>
    <row r="3233" spans="1:4" x14ac:dyDescent="0.45">
      <c r="A3233" t="s">
        <v>3542</v>
      </c>
      <c r="B3233" s="9">
        <v>31964</v>
      </c>
      <c r="C3233">
        <v>10004874838</v>
      </c>
      <c r="D3233" t="s">
        <v>156</v>
      </c>
    </row>
    <row r="3234" spans="1:4" x14ac:dyDescent="0.45">
      <c r="A3234" t="s">
        <v>3543</v>
      </c>
      <c r="B3234" s="9">
        <v>35192</v>
      </c>
      <c r="C3234">
        <v>10009228320</v>
      </c>
      <c r="D3234" t="s">
        <v>21</v>
      </c>
    </row>
    <row r="3235" spans="1:4" x14ac:dyDescent="0.45">
      <c r="A3235" t="s">
        <v>3544</v>
      </c>
      <c r="B3235" s="9">
        <v>31373</v>
      </c>
      <c r="C3235">
        <v>10009870944</v>
      </c>
      <c r="D3235" t="s">
        <v>247</v>
      </c>
    </row>
    <row r="3236" spans="1:4" x14ac:dyDescent="0.45">
      <c r="A3236" t="s">
        <v>3545</v>
      </c>
      <c r="B3236" s="9">
        <v>35575</v>
      </c>
      <c r="C3236">
        <v>10010737779</v>
      </c>
      <c r="D3236" t="s">
        <v>31</v>
      </c>
    </row>
    <row r="3237" spans="1:4" x14ac:dyDescent="0.45">
      <c r="A3237" t="s">
        <v>3546</v>
      </c>
      <c r="B3237" s="9">
        <v>35681</v>
      </c>
      <c r="C3237">
        <v>10009971681</v>
      </c>
      <c r="D3237" t="s">
        <v>15</v>
      </c>
    </row>
    <row r="3238" spans="1:4" x14ac:dyDescent="0.45">
      <c r="A3238" t="s">
        <v>3547</v>
      </c>
      <c r="B3238" s="9">
        <v>36147</v>
      </c>
      <c r="C3238">
        <v>10010790222</v>
      </c>
      <c r="D3238" t="s">
        <v>15</v>
      </c>
    </row>
    <row r="3239" spans="1:4" x14ac:dyDescent="0.45">
      <c r="A3239" t="s">
        <v>3548</v>
      </c>
      <c r="B3239" s="9">
        <v>33832</v>
      </c>
      <c r="C3239">
        <v>10009322892</v>
      </c>
      <c r="D3239" t="s">
        <v>25</v>
      </c>
    </row>
    <row r="3240" spans="1:4" x14ac:dyDescent="0.45">
      <c r="A3240" t="s">
        <v>3549</v>
      </c>
      <c r="B3240" s="9">
        <v>28615</v>
      </c>
      <c r="C3240">
        <v>10002665460</v>
      </c>
      <c r="D3240" t="s">
        <v>31</v>
      </c>
    </row>
    <row r="3241" spans="1:4" x14ac:dyDescent="0.45">
      <c r="A3241" t="s">
        <v>3550</v>
      </c>
      <c r="B3241" s="9">
        <v>34644</v>
      </c>
      <c r="C3241">
        <v>10009189722</v>
      </c>
      <c r="D3241" t="s">
        <v>61</v>
      </c>
    </row>
    <row r="3242" spans="1:4" x14ac:dyDescent="0.45">
      <c r="A3242" t="s">
        <v>3551</v>
      </c>
      <c r="B3242" s="9">
        <v>32377</v>
      </c>
      <c r="C3242">
        <v>10010926325</v>
      </c>
      <c r="D3242" t="s">
        <v>67</v>
      </c>
    </row>
    <row r="3243" spans="1:4" x14ac:dyDescent="0.45">
      <c r="A3243" t="s">
        <v>3552</v>
      </c>
      <c r="B3243" s="9">
        <v>35143</v>
      </c>
      <c r="C3243">
        <v>10009860133</v>
      </c>
      <c r="D3243" t="s">
        <v>19</v>
      </c>
    </row>
    <row r="3244" spans="1:4" x14ac:dyDescent="0.45">
      <c r="A3244" t="s">
        <v>3553</v>
      </c>
      <c r="B3244" s="9">
        <v>35628</v>
      </c>
      <c r="C3244">
        <v>10009968045</v>
      </c>
      <c r="D3244" t="s">
        <v>25</v>
      </c>
    </row>
    <row r="3245" spans="1:4" x14ac:dyDescent="0.45">
      <c r="A3245" t="s">
        <v>3554</v>
      </c>
      <c r="B3245" s="9">
        <v>34313</v>
      </c>
      <c r="C3245">
        <v>10010930769</v>
      </c>
      <c r="D3245" t="s">
        <v>753</v>
      </c>
    </row>
    <row r="3246" spans="1:4" x14ac:dyDescent="0.45">
      <c r="A3246" t="s">
        <v>3555</v>
      </c>
      <c r="B3246" s="9">
        <v>33531</v>
      </c>
      <c r="C3246">
        <v>10010926426</v>
      </c>
      <c r="D3246" t="s">
        <v>67</v>
      </c>
    </row>
    <row r="3247" spans="1:4" x14ac:dyDescent="0.45">
      <c r="A3247" t="s">
        <v>3556</v>
      </c>
      <c r="B3247" s="9">
        <v>27353</v>
      </c>
      <c r="C3247">
        <v>10006185045</v>
      </c>
      <c r="D3247" t="s">
        <v>21</v>
      </c>
    </row>
    <row r="3248" spans="1:4" x14ac:dyDescent="0.45">
      <c r="A3248" t="s">
        <v>3557</v>
      </c>
      <c r="B3248" s="9">
        <v>31192</v>
      </c>
      <c r="C3248">
        <v>10010637042</v>
      </c>
      <c r="D3248" t="s">
        <v>21</v>
      </c>
    </row>
    <row r="3249" spans="1:4" x14ac:dyDescent="0.45">
      <c r="A3249" t="s">
        <v>3558</v>
      </c>
      <c r="B3249" s="9">
        <v>31808</v>
      </c>
      <c r="C3249">
        <v>10010838924</v>
      </c>
      <c r="D3249" t="s">
        <v>21</v>
      </c>
    </row>
    <row r="3250" spans="1:4" x14ac:dyDescent="0.45">
      <c r="A3250" t="s">
        <v>613</v>
      </c>
      <c r="B3250" s="9">
        <v>37366</v>
      </c>
      <c r="C3250">
        <v>10050409567</v>
      </c>
      <c r="D3250" t="s">
        <v>27</v>
      </c>
    </row>
    <row r="3251" spans="1:4" x14ac:dyDescent="0.45">
      <c r="A3251" t="s">
        <v>612</v>
      </c>
      <c r="B3251" s="9">
        <v>31855</v>
      </c>
      <c r="C3251">
        <v>10009387358</v>
      </c>
      <c r="D3251" t="s">
        <v>53</v>
      </c>
    </row>
    <row r="3252" spans="1:4" x14ac:dyDescent="0.45">
      <c r="A3252" t="s">
        <v>466</v>
      </c>
      <c r="B3252" s="9">
        <v>35246</v>
      </c>
      <c r="C3252">
        <v>10015341845</v>
      </c>
      <c r="D3252" t="s">
        <v>38</v>
      </c>
    </row>
    <row r="3253" spans="1:4" x14ac:dyDescent="0.45">
      <c r="A3253" t="s">
        <v>490</v>
      </c>
      <c r="B3253" s="9">
        <v>37631</v>
      </c>
      <c r="C3253">
        <v>10090759345</v>
      </c>
      <c r="D3253" t="s">
        <v>44</v>
      </c>
    </row>
    <row r="3254" spans="1:4" x14ac:dyDescent="0.45">
      <c r="A3254" t="s">
        <v>439</v>
      </c>
      <c r="B3254" s="9">
        <v>34342</v>
      </c>
      <c r="C3254">
        <v>10007708955</v>
      </c>
      <c r="D3254" t="s">
        <v>67</v>
      </c>
    </row>
    <row r="3255" spans="1:4" x14ac:dyDescent="0.45">
      <c r="A3255" t="s">
        <v>3559</v>
      </c>
      <c r="B3255" s="9">
        <v>36478</v>
      </c>
      <c r="C3255">
        <v>10130237638</v>
      </c>
      <c r="D3255" t="s">
        <v>3747</v>
      </c>
    </row>
    <row r="3256" spans="1:4" x14ac:dyDescent="0.45">
      <c r="A3256" t="s">
        <v>3560</v>
      </c>
      <c r="B3256" s="9">
        <v>33077</v>
      </c>
      <c r="C3256">
        <v>10136134733</v>
      </c>
      <c r="D3256" t="s">
        <v>36</v>
      </c>
    </row>
    <row r="3257" spans="1:4" x14ac:dyDescent="0.45">
      <c r="A3257" t="s">
        <v>499</v>
      </c>
      <c r="B3257" s="9">
        <v>38132</v>
      </c>
      <c r="C3257">
        <v>10111052351</v>
      </c>
      <c r="D3257" t="s">
        <v>264</v>
      </c>
    </row>
    <row r="3258" spans="1:4" x14ac:dyDescent="0.45">
      <c r="A3258" t="s">
        <v>3561</v>
      </c>
      <c r="B3258" s="9">
        <v>33843</v>
      </c>
      <c r="C3258">
        <v>10107403737</v>
      </c>
      <c r="D3258" t="s">
        <v>47</v>
      </c>
    </row>
    <row r="3259" spans="1:4" x14ac:dyDescent="0.45">
      <c r="A3259" t="s">
        <v>3562</v>
      </c>
      <c r="B3259" s="9">
        <v>34299</v>
      </c>
      <c r="C3259">
        <v>10098911082</v>
      </c>
      <c r="D3259" t="s">
        <v>753</v>
      </c>
    </row>
    <row r="3260" spans="1:4" x14ac:dyDescent="0.45">
      <c r="A3260" t="s">
        <v>854</v>
      </c>
      <c r="B3260" s="9">
        <v>33219</v>
      </c>
      <c r="C3260">
        <v>10117669872</v>
      </c>
      <c r="D3260" t="s">
        <v>232</v>
      </c>
    </row>
    <row r="3261" spans="1:4" x14ac:dyDescent="0.45">
      <c r="A3261" t="s">
        <v>842</v>
      </c>
      <c r="B3261" s="9">
        <v>38052</v>
      </c>
      <c r="C3261">
        <v>10111403571</v>
      </c>
      <c r="D3261" t="s">
        <v>56</v>
      </c>
    </row>
    <row r="3262" spans="1:4" x14ac:dyDescent="0.45">
      <c r="A3262" t="s">
        <v>3563</v>
      </c>
      <c r="B3262" s="9">
        <v>38286</v>
      </c>
      <c r="C3262">
        <v>10095257519</v>
      </c>
      <c r="D3262" t="s">
        <v>286</v>
      </c>
    </row>
    <row r="3263" spans="1:4" x14ac:dyDescent="0.45">
      <c r="A3263" t="s">
        <v>3564</v>
      </c>
      <c r="B3263" s="9">
        <v>38051</v>
      </c>
      <c r="C3263">
        <v>10120130844</v>
      </c>
      <c r="D3263" t="s">
        <v>3754</v>
      </c>
    </row>
    <row r="3264" spans="1:4" x14ac:dyDescent="0.45">
      <c r="A3264" t="s">
        <v>3565</v>
      </c>
      <c r="B3264" s="9">
        <v>31470</v>
      </c>
      <c r="C3264">
        <v>10009457076</v>
      </c>
      <c r="D3264" t="s">
        <v>36</v>
      </c>
    </row>
    <row r="3265" spans="1:4" x14ac:dyDescent="0.45">
      <c r="A3265" t="s">
        <v>1726</v>
      </c>
      <c r="B3265" s="9">
        <v>35985</v>
      </c>
      <c r="C3265">
        <v>10010777993</v>
      </c>
      <c r="D3265" t="s">
        <v>49</v>
      </c>
    </row>
    <row r="3266" spans="1:4" x14ac:dyDescent="0.45">
      <c r="A3266" t="s">
        <v>3567</v>
      </c>
      <c r="B3266" s="9">
        <v>37080</v>
      </c>
      <c r="C3266">
        <v>10122153595</v>
      </c>
      <c r="D3266" t="s">
        <v>3771</v>
      </c>
    </row>
    <row r="3267" spans="1:4" x14ac:dyDescent="0.45">
      <c r="A3267" t="s">
        <v>3568</v>
      </c>
      <c r="B3267" s="9">
        <v>36771</v>
      </c>
      <c r="C3267">
        <v>10114935583</v>
      </c>
      <c r="D3267" t="s">
        <v>186</v>
      </c>
    </row>
    <row r="3268" spans="1:4" x14ac:dyDescent="0.45">
      <c r="A3268" t="s">
        <v>3569</v>
      </c>
      <c r="B3268" s="9">
        <v>33295</v>
      </c>
      <c r="C3268">
        <v>10009075948</v>
      </c>
      <c r="D3268" t="s">
        <v>3745</v>
      </c>
    </row>
    <row r="3269" spans="1:4" x14ac:dyDescent="0.45">
      <c r="A3269" t="s">
        <v>3570</v>
      </c>
      <c r="B3269" s="9">
        <v>37565</v>
      </c>
      <c r="C3269">
        <v>10046242207</v>
      </c>
      <c r="D3269" t="s">
        <v>232</v>
      </c>
    </row>
    <row r="3270" spans="1:4" x14ac:dyDescent="0.45">
      <c r="A3270" t="s">
        <v>633</v>
      </c>
      <c r="B3270" s="9">
        <v>35417</v>
      </c>
      <c r="C3270">
        <v>10107054941</v>
      </c>
      <c r="D3270" t="s">
        <v>27</v>
      </c>
    </row>
    <row r="3271" spans="1:4" x14ac:dyDescent="0.45">
      <c r="A3271" t="s">
        <v>3571</v>
      </c>
      <c r="B3271" s="9">
        <v>37393</v>
      </c>
      <c r="C3271">
        <v>10050876985</v>
      </c>
      <c r="D3271" t="s">
        <v>186</v>
      </c>
    </row>
    <row r="3272" spans="1:4" x14ac:dyDescent="0.45">
      <c r="A3272" t="s">
        <v>3572</v>
      </c>
      <c r="B3272" s="9">
        <v>37642</v>
      </c>
      <c r="C3272">
        <v>10067530471</v>
      </c>
      <c r="D3272" t="s">
        <v>21</v>
      </c>
    </row>
    <row r="3273" spans="1:4" x14ac:dyDescent="0.45">
      <c r="A3273" t="s">
        <v>3573</v>
      </c>
      <c r="B3273" s="9">
        <v>37691</v>
      </c>
      <c r="C3273">
        <v>10132677287</v>
      </c>
      <c r="D3273" t="s">
        <v>186</v>
      </c>
    </row>
    <row r="3274" spans="1:4" x14ac:dyDescent="0.45">
      <c r="A3274" t="s">
        <v>3574</v>
      </c>
      <c r="B3274" s="9">
        <v>37505</v>
      </c>
      <c r="C3274">
        <v>10064297644</v>
      </c>
      <c r="D3274" t="s">
        <v>186</v>
      </c>
    </row>
    <row r="3275" spans="1:4" x14ac:dyDescent="0.45">
      <c r="A3275" t="s">
        <v>3575</v>
      </c>
      <c r="B3275" s="9">
        <v>31372</v>
      </c>
      <c r="C3275">
        <v>10009097166</v>
      </c>
      <c r="D3275" t="s">
        <v>67</v>
      </c>
    </row>
    <row r="3276" spans="1:4" x14ac:dyDescent="0.45">
      <c r="A3276" t="s">
        <v>3576</v>
      </c>
      <c r="B3276" s="9">
        <v>37414</v>
      </c>
      <c r="C3276">
        <v>10104624685</v>
      </c>
      <c r="D3276" t="s">
        <v>21</v>
      </c>
    </row>
    <row r="3277" spans="1:4" x14ac:dyDescent="0.45">
      <c r="A3277" t="s">
        <v>3577</v>
      </c>
      <c r="B3277" s="9">
        <v>37487</v>
      </c>
      <c r="C3277">
        <v>10050606496</v>
      </c>
      <c r="D3277" t="s">
        <v>186</v>
      </c>
    </row>
    <row r="3278" spans="1:4" x14ac:dyDescent="0.45">
      <c r="A3278" t="s">
        <v>3578</v>
      </c>
      <c r="B3278" s="9">
        <v>36454</v>
      </c>
      <c r="C3278">
        <v>10016314370</v>
      </c>
      <c r="D3278" t="s">
        <v>186</v>
      </c>
    </row>
    <row r="3279" spans="1:4" x14ac:dyDescent="0.45">
      <c r="A3279" t="s">
        <v>3579</v>
      </c>
      <c r="B3279" s="9">
        <v>37162</v>
      </c>
      <c r="C3279">
        <v>10053215695</v>
      </c>
      <c r="D3279" t="s">
        <v>21</v>
      </c>
    </row>
    <row r="3280" spans="1:4" x14ac:dyDescent="0.45">
      <c r="A3280" t="s">
        <v>3580</v>
      </c>
      <c r="B3280" s="9">
        <v>37918</v>
      </c>
      <c r="C3280">
        <v>10050623977</v>
      </c>
      <c r="D3280" t="s">
        <v>186</v>
      </c>
    </row>
    <row r="3281" spans="1:4" x14ac:dyDescent="0.45">
      <c r="A3281" t="s">
        <v>3581</v>
      </c>
      <c r="B3281" s="9">
        <v>36881</v>
      </c>
      <c r="C3281">
        <v>10116486977</v>
      </c>
      <c r="D3281" t="s">
        <v>25</v>
      </c>
    </row>
    <row r="3282" spans="1:4" x14ac:dyDescent="0.45">
      <c r="A3282" t="s">
        <v>3582</v>
      </c>
      <c r="B3282" s="9">
        <v>37111</v>
      </c>
      <c r="C3282">
        <v>10050321964</v>
      </c>
      <c r="D3282" t="s">
        <v>186</v>
      </c>
    </row>
    <row r="3283" spans="1:4" x14ac:dyDescent="0.45">
      <c r="A3283" t="s">
        <v>3583</v>
      </c>
      <c r="B3283" s="9">
        <v>37043</v>
      </c>
      <c r="C3283">
        <v>10050536576</v>
      </c>
      <c r="D3283" t="s">
        <v>186</v>
      </c>
    </row>
    <row r="3284" spans="1:4" x14ac:dyDescent="0.45">
      <c r="A3284" t="s">
        <v>3584</v>
      </c>
      <c r="B3284" s="9">
        <v>37106</v>
      </c>
      <c r="C3284">
        <v>10069418436</v>
      </c>
      <c r="D3284" t="s">
        <v>17</v>
      </c>
    </row>
    <row r="3285" spans="1:4" x14ac:dyDescent="0.45">
      <c r="A3285" t="s">
        <v>3585</v>
      </c>
      <c r="B3285" s="9">
        <v>37880</v>
      </c>
      <c r="C3285">
        <v>10083099779</v>
      </c>
      <c r="D3285" t="s">
        <v>744</v>
      </c>
    </row>
    <row r="3286" spans="1:4" x14ac:dyDescent="0.45">
      <c r="A3286" t="s">
        <v>3586</v>
      </c>
      <c r="B3286" s="9">
        <v>37260</v>
      </c>
      <c r="C3286">
        <v>10071493933</v>
      </c>
      <c r="D3286" t="s">
        <v>744</v>
      </c>
    </row>
    <row r="3287" spans="1:4" x14ac:dyDescent="0.45">
      <c r="A3287" t="s">
        <v>3587</v>
      </c>
      <c r="B3287" s="9">
        <v>36373</v>
      </c>
      <c r="C3287">
        <v>10119189237</v>
      </c>
      <c r="D3287" t="s">
        <v>145</v>
      </c>
    </row>
    <row r="3288" spans="1:4" x14ac:dyDescent="0.45">
      <c r="A3288" t="s">
        <v>3588</v>
      </c>
      <c r="B3288" s="9">
        <v>33750</v>
      </c>
      <c r="C3288">
        <v>10112269093</v>
      </c>
      <c r="D3288" t="s">
        <v>36</v>
      </c>
    </row>
    <row r="3289" spans="1:4" x14ac:dyDescent="0.45">
      <c r="A3289" t="s">
        <v>3589</v>
      </c>
      <c r="B3289" s="9">
        <v>35225</v>
      </c>
      <c r="C3289">
        <v>10068681337</v>
      </c>
      <c r="D3289" t="s">
        <v>145</v>
      </c>
    </row>
    <row r="3290" spans="1:4" x14ac:dyDescent="0.45">
      <c r="A3290" t="s">
        <v>3590</v>
      </c>
      <c r="B3290" s="9">
        <v>32186</v>
      </c>
      <c r="C3290">
        <v>10018705725</v>
      </c>
      <c r="D3290" t="s">
        <v>25</v>
      </c>
    </row>
    <row r="3291" spans="1:4" x14ac:dyDescent="0.45">
      <c r="A3291" t="s">
        <v>3591</v>
      </c>
      <c r="B3291" s="9">
        <v>36997</v>
      </c>
      <c r="C3291">
        <v>10051360268</v>
      </c>
      <c r="D3291" t="s">
        <v>44</v>
      </c>
    </row>
    <row r="3292" spans="1:4" x14ac:dyDescent="0.45">
      <c r="A3292" t="s">
        <v>3592</v>
      </c>
      <c r="B3292" s="9">
        <v>35961</v>
      </c>
      <c r="C3292">
        <v>10050583359</v>
      </c>
      <c r="D3292" t="s">
        <v>186</v>
      </c>
    </row>
    <row r="3293" spans="1:4" x14ac:dyDescent="0.45">
      <c r="A3293" t="s">
        <v>3593</v>
      </c>
      <c r="B3293" s="9">
        <v>36474</v>
      </c>
      <c r="C3293">
        <v>10123466836</v>
      </c>
      <c r="D3293" t="s">
        <v>186</v>
      </c>
    </row>
    <row r="3294" spans="1:4" x14ac:dyDescent="0.45">
      <c r="A3294" t="s">
        <v>3594</v>
      </c>
      <c r="B3294" s="9">
        <v>28774</v>
      </c>
      <c r="C3294">
        <v>10107658664</v>
      </c>
      <c r="D3294" t="s">
        <v>145</v>
      </c>
    </row>
    <row r="3295" spans="1:4" x14ac:dyDescent="0.45">
      <c r="A3295" t="s">
        <v>520</v>
      </c>
      <c r="B3295" s="9">
        <v>35431</v>
      </c>
      <c r="C3295">
        <v>10010971690</v>
      </c>
      <c r="D3295" t="s">
        <v>67</v>
      </c>
    </row>
    <row r="3296" spans="1:4" x14ac:dyDescent="0.45">
      <c r="A3296" t="s">
        <v>521</v>
      </c>
      <c r="B3296" s="9">
        <v>35665</v>
      </c>
      <c r="C3296">
        <v>10009354319</v>
      </c>
      <c r="D3296" t="s">
        <v>67</v>
      </c>
    </row>
    <row r="3297" spans="1:4" x14ac:dyDescent="0.45">
      <c r="A3297" t="s">
        <v>3595</v>
      </c>
      <c r="B3297" s="9">
        <v>35506</v>
      </c>
      <c r="C3297">
        <v>10015167952</v>
      </c>
      <c r="D3297" t="s">
        <v>3756</v>
      </c>
    </row>
    <row r="3298" spans="1:4" x14ac:dyDescent="0.45">
      <c r="A3298" t="s">
        <v>3596</v>
      </c>
      <c r="B3298" s="9">
        <v>36571</v>
      </c>
      <c r="C3298">
        <v>10114936189</v>
      </c>
      <c r="D3298" t="s">
        <v>186</v>
      </c>
    </row>
    <row r="3299" spans="1:4" x14ac:dyDescent="0.45">
      <c r="A3299" t="s">
        <v>3597</v>
      </c>
      <c r="B3299" s="9">
        <v>34704</v>
      </c>
      <c r="C3299">
        <v>10050731081</v>
      </c>
      <c r="D3299" t="s">
        <v>186</v>
      </c>
    </row>
    <row r="3300" spans="1:4" x14ac:dyDescent="0.45">
      <c r="A3300" t="s">
        <v>3598</v>
      </c>
      <c r="B3300" s="9">
        <v>35347</v>
      </c>
      <c r="C3300">
        <v>10107054133</v>
      </c>
      <c r="D3300" t="s">
        <v>21</v>
      </c>
    </row>
    <row r="3301" spans="1:4" x14ac:dyDescent="0.45">
      <c r="A3301" t="s">
        <v>3599</v>
      </c>
      <c r="B3301" s="9">
        <v>35916</v>
      </c>
      <c r="C3301">
        <v>10050945996</v>
      </c>
      <c r="D3301" t="s">
        <v>186</v>
      </c>
    </row>
    <row r="3302" spans="1:4" x14ac:dyDescent="0.45">
      <c r="A3302" t="s">
        <v>3600</v>
      </c>
      <c r="B3302" s="9">
        <v>32311</v>
      </c>
      <c r="C3302">
        <v>10091456129</v>
      </c>
      <c r="D3302" t="s">
        <v>232</v>
      </c>
    </row>
    <row r="3303" spans="1:4" x14ac:dyDescent="0.45">
      <c r="A3303" t="s">
        <v>3601</v>
      </c>
      <c r="B3303" s="9">
        <v>36610</v>
      </c>
      <c r="C3303">
        <v>10050022779</v>
      </c>
      <c r="D3303" t="s">
        <v>186</v>
      </c>
    </row>
    <row r="3304" spans="1:4" x14ac:dyDescent="0.45">
      <c r="A3304" t="s">
        <v>3602</v>
      </c>
      <c r="B3304" s="9">
        <v>36347</v>
      </c>
      <c r="C3304">
        <v>10050517378</v>
      </c>
      <c r="D3304" t="s">
        <v>186</v>
      </c>
    </row>
    <row r="3305" spans="1:4" x14ac:dyDescent="0.45">
      <c r="A3305" t="s">
        <v>3603</v>
      </c>
      <c r="B3305" s="9">
        <v>36845</v>
      </c>
      <c r="C3305">
        <v>10114912749</v>
      </c>
      <c r="D3305" t="s">
        <v>186</v>
      </c>
    </row>
    <row r="3306" spans="1:4" x14ac:dyDescent="0.45">
      <c r="A3306" t="s">
        <v>3604</v>
      </c>
      <c r="B3306" s="9">
        <v>37050</v>
      </c>
      <c r="C3306">
        <v>10050536879</v>
      </c>
      <c r="D3306" t="s">
        <v>186</v>
      </c>
    </row>
    <row r="3307" spans="1:4" x14ac:dyDescent="0.45">
      <c r="A3307" t="s">
        <v>3605</v>
      </c>
      <c r="B3307" s="9">
        <v>37155</v>
      </c>
      <c r="C3307">
        <v>10050590029</v>
      </c>
      <c r="D3307" t="s">
        <v>186</v>
      </c>
    </row>
    <row r="3308" spans="1:4" x14ac:dyDescent="0.45">
      <c r="A3308" t="s">
        <v>3606</v>
      </c>
      <c r="B3308" s="9">
        <v>37049</v>
      </c>
      <c r="C3308">
        <v>10072439479</v>
      </c>
      <c r="D3308" t="s">
        <v>3746</v>
      </c>
    </row>
    <row r="3309" spans="1:4" x14ac:dyDescent="0.45">
      <c r="A3309" t="s">
        <v>3607</v>
      </c>
      <c r="B3309" s="9">
        <v>36950</v>
      </c>
      <c r="C3309">
        <v>10045987781</v>
      </c>
      <c r="D3309" t="s">
        <v>158</v>
      </c>
    </row>
    <row r="3310" spans="1:4" x14ac:dyDescent="0.45">
      <c r="A3310" t="s">
        <v>3608</v>
      </c>
      <c r="B3310" s="9">
        <v>26724</v>
      </c>
      <c r="C3310">
        <v>10013070227</v>
      </c>
      <c r="D3310" t="s">
        <v>67</v>
      </c>
    </row>
    <row r="3311" spans="1:4" x14ac:dyDescent="0.45">
      <c r="A3311" t="s">
        <v>3609</v>
      </c>
      <c r="B3311" s="9">
        <v>34397</v>
      </c>
      <c r="C3311">
        <v>10050589322</v>
      </c>
      <c r="D3311" t="s">
        <v>186</v>
      </c>
    </row>
    <row r="3312" spans="1:4" x14ac:dyDescent="0.45">
      <c r="A3312" t="s">
        <v>3610</v>
      </c>
      <c r="B3312" s="9">
        <v>35564</v>
      </c>
      <c r="C3312">
        <v>10014555842</v>
      </c>
      <c r="D3312" t="s">
        <v>3762</v>
      </c>
    </row>
    <row r="3313" spans="1:4" x14ac:dyDescent="0.45">
      <c r="A3313" t="s">
        <v>3611</v>
      </c>
      <c r="B3313" s="9">
        <v>32053</v>
      </c>
      <c r="C3313">
        <v>10018895580</v>
      </c>
      <c r="D3313" t="s">
        <v>25</v>
      </c>
    </row>
    <row r="3314" spans="1:4" x14ac:dyDescent="0.45">
      <c r="A3314" t="s">
        <v>3612</v>
      </c>
      <c r="B3314" s="9">
        <v>33476</v>
      </c>
      <c r="C3314">
        <v>10052497390</v>
      </c>
      <c r="D3314" t="s">
        <v>25</v>
      </c>
    </row>
    <row r="3315" spans="1:4" x14ac:dyDescent="0.45">
      <c r="A3315" t="s">
        <v>3613</v>
      </c>
      <c r="B3315" s="9">
        <v>26833</v>
      </c>
      <c r="C3315">
        <v>10014748024</v>
      </c>
      <c r="D3315" t="s">
        <v>56</v>
      </c>
    </row>
    <row r="3316" spans="1:4" x14ac:dyDescent="0.45">
      <c r="A3316" t="s">
        <v>3614</v>
      </c>
      <c r="B3316" s="9">
        <v>34375</v>
      </c>
      <c r="C3316">
        <v>10096309159</v>
      </c>
      <c r="D3316" t="s">
        <v>3745</v>
      </c>
    </row>
    <row r="3317" spans="1:4" x14ac:dyDescent="0.45">
      <c r="A3317" t="s">
        <v>3615</v>
      </c>
      <c r="B3317" s="9">
        <v>37026</v>
      </c>
      <c r="C3317">
        <v>10063596719</v>
      </c>
      <c r="D3317" t="s">
        <v>21</v>
      </c>
    </row>
    <row r="3318" spans="1:4" x14ac:dyDescent="0.45">
      <c r="A3318" t="s">
        <v>3616</v>
      </c>
      <c r="B3318" s="9">
        <v>23786</v>
      </c>
      <c r="C3318">
        <v>10015535239</v>
      </c>
      <c r="D3318" t="s">
        <v>36</v>
      </c>
    </row>
    <row r="3319" spans="1:4" x14ac:dyDescent="0.45">
      <c r="A3319" t="s">
        <v>3617</v>
      </c>
      <c r="B3319" s="9">
        <v>35377</v>
      </c>
      <c r="C3319">
        <v>10019294593</v>
      </c>
      <c r="D3319" t="s">
        <v>25</v>
      </c>
    </row>
    <row r="3320" spans="1:4" x14ac:dyDescent="0.45">
      <c r="A3320" t="s">
        <v>3618</v>
      </c>
      <c r="B3320" s="9">
        <v>36308</v>
      </c>
      <c r="C3320">
        <v>10096396257</v>
      </c>
      <c r="D3320" t="s">
        <v>25</v>
      </c>
    </row>
    <row r="3321" spans="1:4" x14ac:dyDescent="0.45">
      <c r="A3321" t="s">
        <v>3619</v>
      </c>
      <c r="B3321" s="9">
        <v>36651</v>
      </c>
      <c r="C3321">
        <v>10049057025</v>
      </c>
      <c r="D3321" t="s">
        <v>286</v>
      </c>
    </row>
    <row r="3322" spans="1:4" x14ac:dyDescent="0.45">
      <c r="A3322" t="s">
        <v>3620</v>
      </c>
      <c r="B3322" s="9">
        <v>30379</v>
      </c>
      <c r="C3322">
        <v>10009371392</v>
      </c>
      <c r="D3322" t="s">
        <v>51</v>
      </c>
    </row>
    <row r="3323" spans="1:4" x14ac:dyDescent="0.45">
      <c r="A3323" t="s">
        <v>3621</v>
      </c>
      <c r="B3323" s="9">
        <v>35284</v>
      </c>
      <c r="C3323">
        <v>10014217150</v>
      </c>
      <c r="D3323" t="s">
        <v>19</v>
      </c>
    </row>
    <row r="3324" spans="1:4" x14ac:dyDescent="0.45">
      <c r="A3324" t="s">
        <v>3622</v>
      </c>
      <c r="B3324" s="9">
        <v>32556</v>
      </c>
      <c r="C3324">
        <v>10015200082</v>
      </c>
      <c r="D3324" t="s">
        <v>56</v>
      </c>
    </row>
    <row r="3325" spans="1:4" x14ac:dyDescent="0.45">
      <c r="A3325" t="s">
        <v>3623</v>
      </c>
      <c r="B3325" s="9">
        <v>31520</v>
      </c>
      <c r="C3325">
        <v>10080685489</v>
      </c>
      <c r="D3325" t="s">
        <v>295</v>
      </c>
    </row>
    <row r="3326" spans="1:4" x14ac:dyDescent="0.45">
      <c r="A3326" t="s">
        <v>3624</v>
      </c>
      <c r="B3326" s="9">
        <v>34768</v>
      </c>
      <c r="C3326">
        <v>10060344084</v>
      </c>
      <c r="D3326" t="s">
        <v>27</v>
      </c>
    </row>
    <row r="3327" spans="1:4" x14ac:dyDescent="0.45">
      <c r="A3327" t="s">
        <v>2269</v>
      </c>
      <c r="B3327" s="9">
        <v>35803</v>
      </c>
      <c r="C3327">
        <v>10055119020</v>
      </c>
      <c r="D3327" t="s">
        <v>87</v>
      </c>
    </row>
    <row r="3328" spans="1:4" x14ac:dyDescent="0.45">
      <c r="A3328" t="s">
        <v>3625</v>
      </c>
      <c r="B3328" s="9">
        <v>30160</v>
      </c>
      <c r="C3328">
        <v>10009069985</v>
      </c>
      <c r="D3328" t="s">
        <v>247</v>
      </c>
    </row>
    <row r="3329" spans="1:4" x14ac:dyDescent="0.45">
      <c r="A3329" t="s">
        <v>3626</v>
      </c>
      <c r="B3329" s="9">
        <v>36158</v>
      </c>
      <c r="C3329">
        <v>10051981270</v>
      </c>
      <c r="D3329" t="s">
        <v>21</v>
      </c>
    </row>
    <row r="3330" spans="1:4" x14ac:dyDescent="0.45">
      <c r="A3330" t="s">
        <v>3627</v>
      </c>
      <c r="B3330" s="9">
        <v>30095</v>
      </c>
      <c r="C3330">
        <v>10085255506</v>
      </c>
      <c r="D3330" t="s">
        <v>47</v>
      </c>
    </row>
    <row r="3331" spans="1:4" x14ac:dyDescent="0.45">
      <c r="A3331" t="s">
        <v>3628</v>
      </c>
      <c r="B3331" s="9">
        <v>35873</v>
      </c>
      <c r="C3331">
        <v>10054793563</v>
      </c>
      <c r="D3331" t="s">
        <v>21</v>
      </c>
    </row>
    <row r="3332" spans="1:4" x14ac:dyDescent="0.45">
      <c r="A3332" t="s">
        <v>3629</v>
      </c>
      <c r="B3332" s="9">
        <v>25885</v>
      </c>
      <c r="C3332">
        <v>10064406465</v>
      </c>
      <c r="D3332" t="s">
        <v>67</v>
      </c>
    </row>
    <row r="3333" spans="1:4" x14ac:dyDescent="0.45">
      <c r="A3333" t="s">
        <v>3630</v>
      </c>
      <c r="B3333" s="9">
        <v>36171</v>
      </c>
      <c r="C3333">
        <v>10015715293</v>
      </c>
      <c r="D3333" t="s">
        <v>27</v>
      </c>
    </row>
    <row r="3334" spans="1:4" x14ac:dyDescent="0.45">
      <c r="A3334" t="s">
        <v>3631</v>
      </c>
      <c r="B3334" s="9">
        <v>33989</v>
      </c>
      <c r="C3334">
        <v>10015975779</v>
      </c>
      <c r="D3334" t="s">
        <v>27</v>
      </c>
    </row>
    <row r="3335" spans="1:4" x14ac:dyDescent="0.45">
      <c r="A3335" t="s">
        <v>3632</v>
      </c>
      <c r="B3335" s="9">
        <v>34892</v>
      </c>
      <c r="C3335">
        <v>10018142317</v>
      </c>
      <c r="D3335" t="s">
        <v>25</v>
      </c>
    </row>
    <row r="3336" spans="1:4" x14ac:dyDescent="0.45">
      <c r="A3336" t="s">
        <v>3633</v>
      </c>
      <c r="B3336" s="9">
        <v>36538</v>
      </c>
      <c r="C3336">
        <v>10034990914</v>
      </c>
      <c r="D3336" t="s">
        <v>118</v>
      </c>
    </row>
    <row r="3337" spans="1:4" x14ac:dyDescent="0.45">
      <c r="A3337" t="s">
        <v>3634</v>
      </c>
      <c r="B3337" s="9">
        <v>30232</v>
      </c>
      <c r="C3337">
        <v>10006065514</v>
      </c>
      <c r="D3337" t="s">
        <v>19</v>
      </c>
    </row>
    <row r="3338" spans="1:4" x14ac:dyDescent="0.45">
      <c r="A3338" t="s">
        <v>3635</v>
      </c>
      <c r="B3338" s="9">
        <v>35106</v>
      </c>
      <c r="C3338">
        <v>10009225084</v>
      </c>
      <c r="D3338" t="s">
        <v>741</v>
      </c>
    </row>
    <row r="3339" spans="1:4" x14ac:dyDescent="0.45">
      <c r="A3339" t="s">
        <v>3636</v>
      </c>
      <c r="B3339" s="9">
        <v>29256</v>
      </c>
      <c r="C3339">
        <v>10009722313</v>
      </c>
      <c r="D3339" t="s">
        <v>56</v>
      </c>
    </row>
    <row r="3340" spans="1:4" x14ac:dyDescent="0.45">
      <c r="A3340" t="s">
        <v>3637</v>
      </c>
      <c r="B3340" s="9">
        <v>35061</v>
      </c>
      <c r="C3340">
        <v>10016092684</v>
      </c>
      <c r="D3340" t="s">
        <v>3751</v>
      </c>
    </row>
    <row r="3341" spans="1:4" x14ac:dyDescent="0.45">
      <c r="A3341" t="s">
        <v>3638</v>
      </c>
      <c r="B3341" s="9">
        <v>36010</v>
      </c>
      <c r="C3341">
        <v>10010175785</v>
      </c>
      <c r="D3341" t="s">
        <v>753</v>
      </c>
    </row>
    <row r="3342" spans="1:4" x14ac:dyDescent="0.45">
      <c r="A3342" t="s">
        <v>3639</v>
      </c>
      <c r="B3342" s="9">
        <v>34569</v>
      </c>
      <c r="C3342">
        <v>10021090511</v>
      </c>
      <c r="D3342" t="s">
        <v>40</v>
      </c>
    </row>
    <row r="3343" spans="1:4" x14ac:dyDescent="0.45">
      <c r="A3343" t="s">
        <v>3640</v>
      </c>
      <c r="B3343" s="9">
        <v>33880</v>
      </c>
      <c r="C3343">
        <v>10067742962</v>
      </c>
      <c r="D3343" t="s">
        <v>3779</v>
      </c>
    </row>
    <row r="3344" spans="1:4" x14ac:dyDescent="0.45">
      <c r="A3344" t="s">
        <v>3641</v>
      </c>
      <c r="B3344" s="9">
        <v>21689</v>
      </c>
      <c r="C3344">
        <v>10012571685</v>
      </c>
      <c r="D3344" t="s">
        <v>67</v>
      </c>
    </row>
    <row r="3345" spans="1:4" x14ac:dyDescent="0.45">
      <c r="A3345" t="s">
        <v>3642</v>
      </c>
      <c r="B3345" s="9">
        <v>29867</v>
      </c>
      <c r="C3345">
        <v>10009003402</v>
      </c>
      <c r="D3345" t="s">
        <v>36</v>
      </c>
    </row>
    <row r="3346" spans="1:4" x14ac:dyDescent="0.45">
      <c r="A3346" t="s">
        <v>3643</v>
      </c>
      <c r="B3346" s="9">
        <v>31735</v>
      </c>
      <c r="C3346">
        <v>10064804468</v>
      </c>
      <c r="D3346" t="s">
        <v>21</v>
      </c>
    </row>
    <row r="3347" spans="1:4" x14ac:dyDescent="0.45">
      <c r="A3347" t="s">
        <v>3644</v>
      </c>
      <c r="B3347" s="9">
        <v>28964</v>
      </c>
      <c r="C3347">
        <v>10064734043</v>
      </c>
      <c r="D3347" t="s">
        <v>21</v>
      </c>
    </row>
    <row r="3348" spans="1:4" x14ac:dyDescent="0.45">
      <c r="A3348" t="s">
        <v>3645</v>
      </c>
      <c r="B3348" s="9">
        <v>32130</v>
      </c>
      <c r="C3348">
        <v>10013534716</v>
      </c>
      <c r="D3348" t="s">
        <v>3745</v>
      </c>
    </row>
    <row r="3349" spans="1:4" x14ac:dyDescent="0.45">
      <c r="A3349" t="s">
        <v>3646</v>
      </c>
      <c r="B3349" s="9">
        <v>31673</v>
      </c>
      <c r="C3349">
        <v>10011191053</v>
      </c>
      <c r="D3349" t="s">
        <v>61</v>
      </c>
    </row>
    <row r="3350" spans="1:4" x14ac:dyDescent="0.45">
      <c r="A3350" t="s">
        <v>3647</v>
      </c>
      <c r="B3350" s="9">
        <v>29119</v>
      </c>
      <c r="C3350">
        <v>10035459140</v>
      </c>
      <c r="D3350" t="s">
        <v>21</v>
      </c>
    </row>
    <row r="3351" spans="1:4" x14ac:dyDescent="0.45">
      <c r="A3351" t="s">
        <v>3648</v>
      </c>
      <c r="B3351" s="9">
        <v>34330</v>
      </c>
      <c r="C3351">
        <v>10064876513</v>
      </c>
      <c r="D3351" t="s">
        <v>3745</v>
      </c>
    </row>
    <row r="3352" spans="1:4" x14ac:dyDescent="0.45">
      <c r="A3352" t="s">
        <v>3649</v>
      </c>
      <c r="B3352" s="9">
        <v>36827</v>
      </c>
      <c r="C3352">
        <v>10023873906</v>
      </c>
      <c r="D3352" t="s">
        <v>25</v>
      </c>
    </row>
    <row r="3353" spans="1:4" x14ac:dyDescent="0.45">
      <c r="A3353" t="s">
        <v>3650</v>
      </c>
      <c r="B3353" s="9">
        <v>36703</v>
      </c>
      <c r="C3353">
        <v>10023774276</v>
      </c>
      <c r="D3353" t="s">
        <v>25</v>
      </c>
    </row>
    <row r="3354" spans="1:4" x14ac:dyDescent="0.45">
      <c r="A3354" t="s">
        <v>3651</v>
      </c>
      <c r="B3354" s="9">
        <v>34596</v>
      </c>
      <c r="C3354">
        <v>10052202754</v>
      </c>
      <c r="D3354" t="s">
        <v>25</v>
      </c>
    </row>
    <row r="3355" spans="1:4" x14ac:dyDescent="0.45">
      <c r="A3355" t="s">
        <v>3652</v>
      </c>
      <c r="B3355" s="9">
        <v>27148</v>
      </c>
      <c r="C3355">
        <v>10005300123</v>
      </c>
      <c r="D3355" t="s">
        <v>36</v>
      </c>
    </row>
    <row r="3356" spans="1:4" x14ac:dyDescent="0.45">
      <c r="A3356" t="s">
        <v>3653</v>
      </c>
      <c r="B3356" s="9">
        <v>35096</v>
      </c>
      <c r="C3356">
        <v>10016316693</v>
      </c>
      <c r="D3356" t="s">
        <v>186</v>
      </c>
    </row>
    <row r="3357" spans="1:4" x14ac:dyDescent="0.45">
      <c r="A3357" t="s">
        <v>3654</v>
      </c>
      <c r="B3357" s="9">
        <v>32338</v>
      </c>
      <c r="C3357">
        <v>10009142232</v>
      </c>
      <c r="D3357" t="s">
        <v>91</v>
      </c>
    </row>
    <row r="3358" spans="1:4" x14ac:dyDescent="0.45">
      <c r="A3358" t="s">
        <v>3655</v>
      </c>
      <c r="C3358">
        <v>10061350258</v>
      </c>
      <c r="D3358" t="s">
        <v>44</v>
      </c>
    </row>
    <row r="3359" spans="1:4" x14ac:dyDescent="0.45">
      <c r="A3359" t="s">
        <v>3656</v>
      </c>
      <c r="B3359" s="9">
        <v>32618</v>
      </c>
      <c r="C3359">
        <v>10014519062</v>
      </c>
      <c r="D3359" t="s">
        <v>3745</v>
      </c>
    </row>
    <row r="3360" spans="1:4" x14ac:dyDescent="0.45">
      <c r="A3360" t="s">
        <v>3657</v>
      </c>
      <c r="B3360" s="9">
        <v>35492</v>
      </c>
      <c r="C3360">
        <v>10023545217</v>
      </c>
      <c r="D3360" t="s">
        <v>254</v>
      </c>
    </row>
    <row r="3361" spans="1:4" x14ac:dyDescent="0.45">
      <c r="A3361" t="s">
        <v>3658</v>
      </c>
      <c r="B3361" s="9">
        <v>28952</v>
      </c>
      <c r="C3361">
        <v>10009315014</v>
      </c>
      <c r="D3361" t="s">
        <v>25</v>
      </c>
    </row>
    <row r="3362" spans="1:4" x14ac:dyDescent="0.45">
      <c r="A3362" t="s">
        <v>3659</v>
      </c>
      <c r="C3362">
        <v>10061355211</v>
      </c>
      <c r="D3362" t="s">
        <v>118</v>
      </c>
    </row>
    <row r="3363" spans="1:4" x14ac:dyDescent="0.45">
      <c r="A3363" t="s">
        <v>3660</v>
      </c>
      <c r="B3363" s="9">
        <v>35838</v>
      </c>
      <c r="C3363">
        <v>10023458927</v>
      </c>
      <c r="D3363" t="s">
        <v>278</v>
      </c>
    </row>
    <row r="3364" spans="1:4" x14ac:dyDescent="0.45">
      <c r="A3364" t="s">
        <v>3661</v>
      </c>
      <c r="B3364" s="9">
        <v>33841</v>
      </c>
      <c r="C3364">
        <v>10016200802</v>
      </c>
      <c r="D3364" t="s">
        <v>3745</v>
      </c>
    </row>
    <row r="3365" spans="1:4" x14ac:dyDescent="0.45">
      <c r="A3365" t="s">
        <v>3662</v>
      </c>
      <c r="B3365" s="9">
        <v>34109</v>
      </c>
      <c r="C3365">
        <v>10018656720</v>
      </c>
      <c r="D3365" t="s">
        <v>25</v>
      </c>
    </row>
    <row r="3366" spans="1:4" x14ac:dyDescent="0.45">
      <c r="A3366" t="s">
        <v>3663</v>
      </c>
      <c r="C3366">
        <v>10061357029</v>
      </c>
      <c r="D3366" t="s">
        <v>25</v>
      </c>
    </row>
    <row r="3367" spans="1:4" x14ac:dyDescent="0.45">
      <c r="A3367" t="s">
        <v>3664</v>
      </c>
      <c r="B3367" s="9">
        <v>26169</v>
      </c>
      <c r="C3367">
        <v>10011171855</v>
      </c>
      <c r="D3367" t="s">
        <v>3756</v>
      </c>
    </row>
    <row r="3368" spans="1:4" x14ac:dyDescent="0.45">
      <c r="A3368" t="s">
        <v>3665</v>
      </c>
      <c r="B3368" s="9">
        <v>35739</v>
      </c>
      <c r="C3368">
        <v>10061289331</v>
      </c>
      <c r="D3368" t="s">
        <v>235</v>
      </c>
    </row>
    <row r="3369" spans="1:4" x14ac:dyDescent="0.45">
      <c r="A3369" t="s">
        <v>3666</v>
      </c>
      <c r="B3369" s="9">
        <v>34043</v>
      </c>
      <c r="C3369">
        <v>10007199909</v>
      </c>
      <c r="D3369" t="s">
        <v>91</v>
      </c>
    </row>
    <row r="3370" spans="1:4" x14ac:dyDescent="0.45">
      <c r="A3370" t="s">
        <v>3667</v>
      </c>
      <c r="B3370" s="9">
        <v>29501</v>
      </c>
      <c r="C3370">
        <v>10001459327</v>
      </c>
      <c r="D3370" t="s">
        <v>61</v>
      </c>
    </row>
    <row r="3371" spans="1:4" x14ac:dyDescent="0.45">
      <c r="A3371" t="s">
        <v>3668</v>
      </c>
      <c r="B3371" s="9">
        <v>34586</v>
      </c>
      <c r="C3371">
        <v>10009410091</v>
      </c>
      <c r="D3371" t="s">
        <v>3751</v>
      </c>
    </row>
    <row r="3372" spans="1:4" x14ac:dyDescent="0.45">
      <c r="A3372" t="s">
        <v>3669</v>
      </c>
      <c r="B3372" s="9">
        <v>32527</v>
      </c>
      <c r="C3372">
        <v>10010587734</v>
      </c>
      <c r="D3372" t="s">
        <v>753</v>
      </c>
    </row>
    <row r="3373" spans="1:4" x14ac:dyDescent="0.45">
      <c r="A3373" t="s">
        <v>3670</v>
      </c>
      <c r="B3373" s="9">
        <v>34903</v>
      </c>
      <c r="C3373">
        <v>10010108693</v>
      </c>
      <c r="D3373" t="s">
        <v>156</v>
      </c>
    </row>
    <row r="3374" spans="1:4" x14ac:dyDescent="0.45">
      <c r="A3374" t="s">
        <v>3671</v>
      </c>
      <c r="B3374" s="9">
        <v>35030</v>
      </c>
      <c r="C3374">
        <v>10010101017</v>
      </c>
      <c r="D3374" t="s">
        <v>156</v>
      </c>
    </row>
    <row r="3375" spans="1:4" x14ac:dyDescent="0.45">
      <c r="A3375" t="s">
        <v>3672</v>
      </c>
      <c r="B3375" s="9">
        <v>34039</v>
      </c>
      <c r="C3375">
        <v>10007829496</v>
      </c>
      <c r="D3375" t="s">
        <v>3745</v>
      </c>
    </row>
    <row r="3376" spans="1:4" x14ac:dyDescent="0.45">
      <c r="A3376" t="s">
        <v>3673</v>
      </c>
      <c r="B3376" s="9">
        <v>34919</v>
      </c>
      <c r="C3376">
        <v>10009059881</v>
      </c>
      <c r="D3376" t="s">
        <v>172</v>
      </c>
    </row>
    <row r="3377" spans="1:4" x14ac:dyDescent="0.45">
      <c r="A3377" t="s">
        <v>3674</v>
      </c>
      <c r="B3377" s="9">
        <v>32145</v>
      </c>
      <c r="C3377">
        <v>10010105158</v>
      </c>
      <c r="D3377" t="s">
        <v>3745</v>
      </c>
    </row>
    <row r="3378" spans="1:4" x14ac:dyDescent="0.45">
      <c r="A3378" t="s">
        <v>3675</v>
      </c>
      <c r="B3378" s="9">
        <v>31976</v>
      </c>
      <c r="C3378">
        <v>10010675842</v>
      </c>
      <c r="D3378" t="s">
        <v>3745</v>
      </c>
    </row>
    <row r="3379" spans="1:4" x14ac:dyDescent="0.45">
      <c r="A3379" t="s">
        <v>3676</v>
      </c>
      <c r="B3379" s="9">
        <v>34794</v>
      </c>
      <c r="C3379">
        <v>10010105259</v>
      </c>
      <c r="D3379" t="s">
        <v>3745</v>
      </c>
    </row>
    <row r="3380" spans="1:4" x14ac:dyDescent="0.45">
      <c r="A3380" t="s">
        <v>3677</v>
      </c>
      <c r="B3380" s="9">
        <v>30358</v>
      </c>
      <c r="C3380">
        <v>10010876108</v>
      </c>
      <c r="D3380" t="s">
        <v>3745</v>
      </c>
    </row>
    <row r="3381" spans="1:4" x14ac:dyDescent="0.45">
      <c r="A3381" t="s">
        <v>464</v>
      </c>
      <c r="B3381" s="9">
        <v>37285</v>
      </c>
      <c r="C3381">
        <v>10064643410</v>
      </c>
      <c r="D3381" t="s">
        <v>67</v>
      </c>
    </row>
    <row r="3382" spans="1:4" x14ac:dyDescent="0.45">
      <c r="A3382" t="s">
        <v>843</v>
      </c>
      <c r="B3382" s="9">
        <v>38355</v>
      </c>
      <c r="C3382">
        <v>10107750917</v>
      </c>
      <c r="D3382" t="s">
        <v>51</v>
      </c>
    </row>
    <row r="3383" spans="1:4" x14ac:dyDescent="0.45">
      <c r="A3383" t="s">
        <v>3678</v>
      </c>
      <c r="B3383" s="9">
        <v>38041</v>
      </c>
      <c r="C3383">
        <v>10095257317</v>
      </c>
      <c r="D3383" t="s">
        <v>286</v>
      </c>
    </row>
    <row r="3384" spans="1:4" x14ac:dyDescent="0.45">
      <c r="A3384" t="s">
        <v>429</v>
      </c>
      <c r="B3384" s="9">
        <v>38205</v>
      </c>
      <c r="C3384">
        <v>10130636954</v>
      </c>
      <c r="D3384" t="s">
        <v>40</v>
      </c>
    </row>
    <row r="3385" spans="1:4" x14ac:dyDescent="0.45">
      <c r="A3385" t="s">
        <v>3679</v>
      </c>
      <c r="B3385" s="9">
        <v>27995</v>
      </c>
      <c r="C3385">
        <v>10004922126</v>
      </c>
      <c r="D3385" t="s">
        <v>67</v>
      </c>
    </row>
    <row r="3386" spans="1:4" x14ac:dyDescent="0.45">
      <c r="A3386" t="s">
        <v>3680</v>
      </c>
      <c r="B3386" s="9">
        <v>25526</v>
      </c>
      <c r="C3386">
        <v>10009697657</v>
      </c>
      <c r="D3386" t="s">
        <v>67</v>
      </c>
    </row>
    <row r="3387" spans="1:4" x14ac:dyDescent="0.45">
      <c r="A3387" t="s">
        <v>3681</v>
      </c>
      <c r="B3387" s="9">
        <v>33263</v>
      </c>
      <c r="C3387">
        <v>10128980981</v>
      </c>
      <c r="D3387" t="s">
        <v>243</v>
      </c>
    </row>
    <row r="3388" spans="1:4" x14ac:dyDescent="0.45">
      <c r="A3388" t="s">
        <v>3682</v>
      </c>
      <c r="B3388" s="9">
        <v>38291</v>
      </c>
      <c r="C3388">
        <v>10136223851</v>
      </c>
      <c r="D3388" t="s">
        <v>38</v>
      </c>
    </row>
    <row r="3389" spans="1:4" x14ac:dyDescent="0.45">
      <c r="A3389" t="s">
        <v>3683</v>
      </c>
      <c r="B3389" s="9">
        <v>38325</v>
      </c>
      <c r="C3389">
        <v>10136223952</v>
      </c>
      <c r="D3389" t="s">
        <v>38</v>
      </c>
    </row>
    <row r="3390" spans="1:4" x14ac:dyDescent="0.45">
      <c r="A3390" t="s">
        <v>3684</v>
      </c>
      <c r="B3390" s="9">
        <v>38023</v>
      </c>
      <c r="C3390">
        <v>10023054254</v>
      </c>
      <c r="D3390" t="s">
        <v>19</v>
      </c>
    </row>
    <row r="3391" spans="1:4" x14ac:dyDescent="0.45">
      <c r="A3391" t="s">
        <v>3685</v>
      </c>
      <c r="B3391" s="9">
        <v>38679</v>
      </c>
      <c r="C3391">
        <v>10044493072</v>
      </c>
      <c r="D3391" t="s">
        <v>223</v>
      </c>
    </row>
    <row r="3392" spans="1:4" x14ac:dyDescent="0.45">
      <c r="A3392" t="s">
        <v>3686</v>
      </c>
      <c r="B3392" s="9">
        <v>38453</v>
      </c>
      <c r="C3392">
        <v>10127341075</v>
      </c>
      <c r="D3392" t="s">
        <v>223</v>
      </c>
    </row>
    <row r="3393" spans="1:4" x14ac:dyDescent="0.45">
      <c r="A3393" t="s">
        <v>3687</v>
      </c>
      <c r="B3393" s="9">
        <v>37881</v>
      </c>
      <c r="C3393">
        <v>10045970910</v>
      </c>
      <c r="D3393" t="s">
        <v>67</v>
      </c>
    </row>
    <row r="3394" spans="1:4" x14ac:dyDescent="0.45">
      <c r="A3394" t="s">
        <v>3688</v>
      </c>
      <c r="B3394" s="9">
        <v>37560</v>
      </c>
      <c r="C3394">
        <v>10095808294</v>
      </c>
      <c r="D3394" t="s">
        <v>254</v>
      </c>
    </row>
    <row r="3395" spans="1:4" x14ac:dyDescent="0.45">
      <c r="A3395" t="s">
        <v>3689</v>
      </c>
      <c r="B3395" s="9">
        <v>30978</v>
      </c>
      <c r="C3395">
        <v>10071596690</v>
      </c>
      <c r="D3395" t="s">
        <v>67</v>
      </c>
    </row>
    <row r="3396" spans="1:4" x14ac:dyDescent="0.45">
      <c r="A3396" t="s">
        <v>3690</v>
      </c>
      <c r="B3396" s="9">
        <v>37183</v>
      </c>
      <c r="C3396">
        <v>10097391519</v>
      </c>
      <c r="D3396" t="s">
        <v>156</v>
      </c>
    </row>
    <row r="3397" spans="1:4" x14ac:dyDescent="0.45">
      <c r="A3397" t="s">
        <v>3691</v>
      </c>
      <c r="B3397" s="9">
        <v>36621</v>
      </c>
      <c r="C3397">
        <v>10096349272</v>
      </c>
      <c r="D3397" t="s">
        <v>156</v>
      </c>
    </row>
    <row r="3398" spans="1:4" x14ac:dyDescent="0.45">
      <c r="A3398" t="s">
        <v>3692</v>
      </c>
      <c r="B3398" s="9">
        <v>29713</v>
      </c>
      <c r="C3398">
        <v>10018728256</v>
      </c>
      <c r="D3398" t="s">
        <v>25</v>
      </c>
    </row>
    <row r="3399" spans="1:4" x14ac:dyDescent="0.45">
      <c r="A3399" t="s">
        <v>3693</v>
      </c>
      <c r="B3399" s="9">
        <v>37354</v>
      </c>
      <c r="C3399">
        <v>10080487247</v>
      </c>
      <c r="D3399" t="s">
        <v>25</v>
      </c>
    </row>
    <row r="3400" spans="1:4" x14ac:dyDescent="0.45">
      <c r="A3400" t="s">
        <v>3694</v>
      </c>
      <c r="B3400" s="9">
        <v>36801</v>
      </c>
      <c r="C3400">
        <v>10023963428</v>
      </c>
      <c r="D3400" t="s">
        <v>25</v>
      </c>
    </row>
    <row r="3401" spans="1:4" x14ac:dyDescent="0.45">
      <c r="A3401" t="s">
        <v>3695</v>
      </c>
      <c r="B3401" s="9">
        <v>37305</v>
      </c>
      <c r="C3401">
        <v>10086733037</v>
      </c>
      <c r="D3401" t="s">
        <v>25</v>
      </c>
    </row>
    <row r="3402" spans="1:4" x14ac:dyDescent="0.45">
      <c r="A3402" t="s">
        <v>3696</v>
      </c>
      <c r="B3402" s="9">
        <v>38196</v>
      </c>
      <c r="C3402">
        <v>10088256038</v>
      </c>
      <c r="D3402" t="s">
        <v>25</v>
      </c>
    </row>
    <row r="3403" spans="1:4" x14ac:dyDescent="0.45">
      <c r="A3403" t="s">
        <v>3697</v>
      </c>
      <c r="B3403" s="9">
        <v>37644</v>
      </c>
      <c r="C3403">
        <v>10073485059</v>
      </c>
      <c r="D3403" t="s">
        <v>29</v>
      </c>
    </row>
    <row r="3404" spans="1:4" x14ac:dyDescent="0.45">
      <c r="A3404" t="s">
        <v>3698</v>
      </c>
      <c r="B3404" s="9">
        <v>37296</v>
      </c>
      <c r="C3404">
        <v>10048427333</v>
      </c>
      <c r="D3404" t="s">
        <v>238</v>
      </c>
    </row>
    <row r="3405" spans="1:4" x14ac:dyDescent="0.45">
      <c r="A3405" t="s">
        <v>3699</v>
      </c>
      <c r="B3405" s="9">
        <v>37605</v>
      </c>
      <c r="C3405">
        <v>10095240139</v>
      </c>
      <c r="D3405" t="s">
        <v>278</v>
      </c>
    </row>
    <row r="3406" spans="1:4" x14ac:dyDescent="0.45">
      <c r="A3406" t="s">
        <v>3700</v>
      </c>
      <c r="B3406" s="9">
        <v>34986</v>
      </c>
      <c r="C3406">
        <v>10023482569</v>
      </c>
      <c r="D3406" t="s">
        <v>38</v>
      </c>
    </row>
    <row r="3407" spans="1:4" x14ac:dyDescent="0.45">
      <c r="A3407" t="s">
        <v>3701</v>
      </c>
      <c r="B3407" s="9">
        <v>37222</v>
      </c>
      <c r="C3407">
        <v>10073026129</v>
      </c>
      <c r="D3407" t="s">
        <v>158</v>
      </c>
    </row>
    <row r="3408" spans="1:4" x14ac:dyDescent="0.45">
      <c r="A3408" t="s">
        <v>3702</v>
      </c>
      <c r="B3408" s="9">
        <v>33134</v>
      </c>
      <c r="C3408">
        <v>10006680149</v>
      </c>
      <c r="D3408" t="s">
        <v>67</v>
      </c>
    </row>
    <row r="3409" spans="1:4" x14ac:dyDescent="0.45">
      <c r="A3409" t="s">
        <v>3703</v>
      </c>
      <c r="B3409" s="9">
        <v>35843</v>
      </c>
      <c r="C3409">
        <v>10015972850</v>
      </c>
      <c r="D3409" t="s">
        <v>741</v>
      </c>
    </row>
    <row r="3410" spans="1:4" x14ac:dyDescent="0.45">
      <c r="A3410" t="s">
        <v>3704</v>
      </c>
      <c r="B3410" s="9">
        <v>35667</v>
      </c>
      <c r="C3410">
        <v>10010857718</v>
      </c>
      <c r="D3410" t="s">
        <v>38</v>
      </c>
    </row>
    <row r="3411" spans="1:4" x14ac:dyDescent="0.45">
      <c r="A3411" t="s">
        <v>3705</v>
      </c>
      <c r="B3411" s="9">
        <v>36639</v>
      </c>
      <c r="C3411">
        <v>10053583386</v>
      </c>
      <c r="D3411" t="s">
        <v>38</v>
      </c>
    </row>
    <row r="3412" spans="1:4" x14ac:dyDescent="0.45">
      <c r="A3412" t="s">
        <v>3706</v>
      </c>
      <c r="B3412" s="9">
        <v>37227</v>
      </c>
      <c r="C3412">
        <v>10017296595</v>
      </c>
      <c r="D3412" t="s">
        <v>56</v>
      </c>
    </row>
    <row r="3413" spans="1:4" x14ac:dyDescent="0.45">
      <c r="A3413" t="s">
        <v>3707</v>
      </c>
      <c r="B3413" s="9">
        <v>37053</v>
      </c>
      <c r="C3413">
        <v>10041885085</v>
      </c>
      <c r="D3413" t="s">
        <v>61</v>
      </c>
    </row>
    <row r="3414" spans="1:4" x14ac:dyDescent="0.45">
      <c r="A3414" t="s">
        <v>3708</v>
      </c>
      <c r="B3414" s="9">
        <v>36379</v>
      </c>
      <c r="C3414">
        <v>10062786262</v>
      </c>
      <c r="D3414" t="s">
        <v>38</v>
      </c>
    </row>
    <row r="3415" spans="1:4" x14ac:dyDescent="0.45">
      <c r="A3415" t="s">
        <v>3709</v>
      </c>
      <c r="B3415" s="9">
        <v>37319</v>
      </c>
      <c r="C3415">
        <v>10021674228</v>
      </c>
      <c r="D3415" t="s">
        <v>29</v>
      </c>
    </row>
    <row r="3416" spans="1:4" x14ac:dyDescent="0.45">
      <c r="A3416" t="s">
        <v>3710</v>
      </c>
      <c r="B3416" s="9">
        <v>36671</v>
      </c>
      <c r="C3416">
        <v>10062078263</v>
      </c>
      <c r="D3416" t="s">
        <v>38</v>
      </c>
    </row>
    <row r="3417" spans="1:4" x14ac:dyDescent="0.45">
      <c r="A3417" t="s">
        <v>3711</v>
      </c>
      <c r="B3417" s="9">
        <v>37238</v>
      </c>
      <c r="C3417">
        <v>10062081293</v>
      </c>
      <c r="D3417" t="s">
        <v>38</v>
      </c>
    </row>
    <row r="3418" spans="1:4" x14ac:dyDescent="0.45">
      <c r="A3418" t="s">
        <v>3712</v>
      </c>
      <c r="B3418" s="9">
        <v>35180</v>
      </c>
      <c r="C3418">
        <v>10014662340</v>
      </c>
      <c r="D3418" t="s">
        <v>38</v>
      </c>
    </row>
    <row r="3419" spans="1:4" x14ac:dyDescent="0.45">
      <c r="A3419" t="s">
        <v>3713</v>
      </c>
      <c r="B3419" s="9">
        <v>35777</v>
      </c>
      <c r="C3419">
        <v>10063015022</v>
      </c>
      <c r="D3419" t="s">
        <v>38</v>
      </c>
    </row>
    <row r="3420" spans="1:4" x14ac:dyDescent="0.45">
      <c r="A3420" t="s">
        <v>3714</v>
      </c>
      <c r="B3420" s="9">
        <v>35933</v>
      </c>
      <c r="C3420">
        <v>10062568721</v>
      </c>
      <c r="D3420" t="s">
        <v>38</v>
      </c>
    </row>
    <row r="3421" spans="1:4" x14ac:dyDescent="0.45">
      <c r="A3421" t="s">
        <v>3715</v>
      </c>
      <c r="B3421" s="9">
        <v>35636</v>
      </c>
      <c r="C3421">
        <v>10084782731</v>
      </c>
      <c r="D3421" t="s">
        <v>38</v>
      </c>
    </row>
    <row r="3422" spans="1:4" x14ac:dyDescent="0.45">
      <c r="A3422" t="s">
        <v>3716</v>
      </c>
      <c r="B3422" s="9">
        <v>24595</v>
      </c>
      <c r="C3422">
        <v>10022121741</v>
      </c>
      <c r="D3422" t="s">
        <v>29</v>
      </c>
    </row>
    <row r="3423" spans="1:4" x14ac:dyDescent="0.45">
      <c r="A3423" t="s">
        <v>3717</v>
      </c>
      <c r="B3423" s="9">
        <v>36126</v>
      </c>
      <c r="C3423">
        <v>10062607016</v>
      </c>
      <c r="D3423" t="s">
        <v>38</v>
      </c>
    </row>
    <row r="3424" spans="1:4" x14ac:dyDescent="0.45">
      <c r="A3424" t="s">
        <v>3718</v>
      </c>
      <c r="B3424" s="9">
        <v>35645</v>
      </c>
      <c r="C3424">
        <v>10023483579</v>
      </c>
      <c r="D3424" t="s">
        <v>38</v>
      </c>
    </row>
    <row r="3425" spans="1:4" x14ac:dyDescent="0.45">
      <c r="A3425" t="s">
        <v>3719</v>
      </c>
      <c r="B3425" s="9">
        <v>35884</v>
      </c>
      <c r="C3425">
        <v>10023483377</v>
      </c>
      <c r="D3425" t="s">
        <v>38</v>
      </c>
    </row>
    <row r="3426" spans="1:4" x14ac:dyDescent="0.45">
      <c r="A3426" t="s">
        <v>3720</v>
      </c>
      <c r="B3426" s="9">
        <v>36249</v>
      </c>
      <c r="C3426">
        <v>10061669045</v>
      </c>
      <c r="D3426" t="s">
        <v>21</v>
      </c>
    </row>
    <row r="3427" spans="1:4" x14ac:dyDescent="0.45">
      <c r="A3427" t="s">
        <v>3721</v>
      </c>
      <c r="B3427" s="9">
        <v>33239</v>
      </c>
      <c r="C3427">
        <v>10004715695</v>
      </c>
      <c r="D3427" t="s">
        <v>67</v>
      </c>
    </row>
    <row r="3428" spans="1:4" x14ac:dyDescent="0.45">
      <c r="A3428" t="s">
        <v>3722</v>
      </c>
      <c r="B3428" s="9">
        <v>33019</v>
      </c>
      <c r="C3428">
        <v>10011325237</v>
      </c>
      <c r="D3428" t="s">
        <v>36</v>
      </c>
    </row>
    <row r="3429" spans="1:4" x14ac:dyDescent="0.45">
      <c r="A3429" t="s">
        <v>3723</v>
      </c>
      <c r="B3429" s="9">
        <v>36457</v>
      </c>
      <c r="C3429">
        <v>10015486840</v>
      </c>
      <c r="D3429" t="s">
        <v>15</v>
      </c>
    </row>
    <row r="3430" spans="1:4" x14ac:dyDescent="0.45">
      <c r="A3430" t="s">
        <v>3724</v>
      </c>
      <c r="B3430" s="9">
        <v>35158</v>
      </c>
      <c r="C3430">
        <v>10015341946</v>
      </c>
      <c r="D3430" t="s">
        <v>38</v>
      </c>
    </row>
    <row r="3431" spans="1:4" x14ac:dyDescent="0.45">
      <c r="A3431" t="s">
        <v>3725</v>
      </c>
      <c r="B3431" s="9">
        <v>35994</v>
      </c>
      <c r="C3431">
        <v>10016127141</v>
      </c>
      <c r="D3431" t="s">
        <v>47</v>
      </c>
    </row>
    <row r="3432" spans="1:4" x14ac:dyDescent="0.45">
      <c r="A3432" t="s">
        <v>3726</v>
      </c>
      <c r="B3432" s="9">
        <v>36218</v>
      </c>
      <c r="C3432">
        <v>10080004772</v>
      </c>
      <c r="D3432" t="s">
        <v>47</v>
      </c>
    </row>
    <row r="3433" spans="1:4" x14ac:dyDescent="0.45">
      <c r="A3433" t="s">
        <v>3727</v>
      </c>
      <c r="B3433" s="9">
        <v>34501</v>
      </c>
      <c r="C3433">
        <v>10011025345</v>
      </c>
      <c r="D3433" t="s">
        <v>145</v>
      </c>
    </row>
    <row r="3434" spans="1:4" x14ac:dyDescent="0.45">
      <c r="A3434" t="s">
        <v>3728</v>
      </c>
      <c r="B3434" s="9">
        <v>35648</v>
      </c>
      <c r="C3434">
        <v>10084753328</v>
      </c>
      <c r="D3434" t="s">
        <v>38</v>
      </c>
    </row>
    <row r="3435" spans="1:4" x14ac:dyDescent="0.45">
      <c r="A3435" t="s">
        <v>3729</v>
      </c>
      <c r="B3435" s="9">
        <v>35373</v>
      </c>
      <c r="C3435">
        <v>10063016941</v>
      </c>
      <c r="D3435" t="s">
        <v>38</v>
      </c>
    </row>
    <row r="3436" spans="1:4" x14ac:dyDescent="0.45">
      <c r="A3436" t="s">
        <v>3730</v>
      </c>
      <c r="B3436" s="9">
        <v>36209</v>
      </c>
      <c r="C3436">
        <v>10084752924</v>
      </c>
      <c r="D3436" t="s">
        <v>38</v>
      </c>
    </row>
    <row r="3437" spans="1:4" x14ac:dyDescent="0.45">
      <c r="A3437" t="s">
        <v>3731</v>
      </c>
      <c r="B3437" s="9">
        <v>37839</v>
      </c>
      <c r="C3437">
        <v>10083967729</v>
      </c>
      <c r="D3437" t="s">
        <v>67</v>
      </c>
    </row>
    <row r="3438" spans="1:4" x14ac:dyDescent="0.45">
      <c r="A3438" t="s">
        <v>3732</v>
      </c>
      <c r="B3438" s="9">
        <v>34487</v>
      </c>
      <c r="C3438">
        <v>10126914275</v>
      </c>
      <c r="D3438" t="s">
        <v>36</v>
      </c>
    </row>
    <row r="3439" spans="1:4" x14ac:dyDescent="0.45">
      <c r="A3439" t="s">
        <v>3733</v>
      </c>
      <c r="B3439" s="9">
        <v>37770</v>
      </c>
      <c r="C3439">
        <v>10105358653</v>
      </c>
      <c r="D3439" t="s">
        <v>254</v>
      </c>
    </row>
    <row r="3440" spans="1:4" x14ac:dyDescent="0.45">
      <c r="A3440" t="s">
        <v>3734</v>
      </c>
      <c r="B3440" s="9">
        <v>33751</v>
      </c>
      <c r="C3440">
        <v>10065504686</v>
      </c>
      <c r="D3440" t="s">
        <v>254</v>
      </c>
    </row>
    <row r="3441" spans="1:4" x14ac:dyDescent="0.45">
      <c r="A3441" t="s">
        <v>3735</v>
      </c>
      <c r="B3441" s="9">
        <v>36371</v>
      </c>
      <c r="C3441">
        <v>10051918020</v>
      </c>
      <c r="D3441" t="s">
        <v>89</v>
      </c>
    </row>
    <row r="3442" spans="1:4" x14ac:dyDescent="0.45">
      <c r="A3442" t="s">
        <v>3736</v>
      </c>
      <c r="B3442" s="9">
        <v>38006</v>
      </c>
      <c r="C3442">
        <v>10112577170</v>
      </c>
      <c r="D3442" t="s">
        <v>21</v>
      </c>
    </row>
    <row r="3443" spans="1:4" x14ac:dyDescent="0.45">
      <c r="A3443" t="s">
        <v>3737</v>
      </c>
      <c r="B3443" s="9">
        <v>29930</v>
      </c>
      <c r="C3443">
        <v>10114718951</v>
      </c>
      <c r="D3443" t="s">
        <v>89</v>
      </c>
    </row>
    <row r="3444" spans="1:4" x14ac:dyDescent="0.45">
      <c r="A3444" t="s">
        <v>3738</v>
      </c>
      <c r="B3444" s="9">
        <v>38163</v>
      </c>
      <c r="C3444">
        <v>10123581115</v>
      </c>
      <c r="D3444" t="s">
        <v>36</v>
      </c>
    </row>
    <row r="3445" spans="1:4" x14ac:dyDescent="0.45">
      <c r="A3445" t="s">
        <v>3739</v>
      </c>
      <c r="B3445" s="9">
        <v>27593</v>
      </c>
      <c r="C3445">
        <v>10127630762</v>
      </c>
      <c r="D3445" t="s">
        <v>29</v>
      </c>
    </row>
    <row r="3446" spans="1:4" x14ac:dyDescent="0.45">
      <c r="A3446" t="s">
        <v>3740</v>
      </c>
      <c r="B3446" s="9">
        <v>36931</v>
      </c>
      <c r="C3446">
        <v>10075234796</v>
      </c>
      <c r="D3446" t="s">
        <v>15</v>
      </c>
    </row>
    <row r="3447" spans="1:4" x14ac:dyDescent="0.45">
      <c r="A3447" t="s">
        <v>3741</v>
      </c>
      <c r="B3447" s="9">
        <v>37616</v>
      </c>
      <c r="C3447">
        <v>10092411476</v>
      </c>
      <c r="D3447" t="s">
        <v>36</v>
      </c>
    </row>
    <row r="3448" spans="1:4" x14ac:dyDescent="0.45">
      <c r="A3448" t="s">
        <v>3819</v>
      </c>
      <c r="B3448" s="9">
        <v>36910</v>
      </c>
      <c r="C3448">
        <v>10021474972</v>
      </c>
      <c r="D3448" t="s">
        <v>40</v>
      </c>
    </row>
    <row r="3449" spans="1:4" x14ac:dyDescent="0.45">
      <c r="A3449" t="s">
        <v>3853</v>
      </c>
      <c r="B3449" s="105" t="s">
        <v>3843</v>
      </c>
      <c r="C3449">
        <v>10129176496</v>
      </c>
      <c r="D3449" t="s">
        <v>36</v>
      </c>
    </row>
    <row r="3450" spans="1:4" x14ac:dyDescent="0.45">
      <c r="A3450" t="s">
        <v>3854</v>
      </c>
      <c r="B3450" s="105">
        <v>38872</v>
      </c>
      <c r="C3450">
        <v>10143190572</v>
      </c>
      <c r="D3450" t="s">
        <v>38</v>
      </c>
    </row>
    <row r="3451" spans="1:4" x14ac:dyDescent="0.45">
      <c r="A3451" t="s">
        <v>3855</v>
      </c>
      <c r="B3451" s="105" t="s">
        <v>3844</v>
      </c>
      <c r="C3451">
        <v>10138586813</v>
      </c>
      <c r="D3451" t="s">
        <v>38</v>
      </c>
    </row>
    <row r="3452" spans="1:4" x14ac:dyDescent="0.45">
      <c r="A3452" t="s">
        <v>467</v>
      </c>
      <c r="B3452" s="105" t="s">
        <v>3845</v>
      </c>
      <c r="C3452">
        <v>10097466388</v>
      </c>
      <c r="D3452" t="s">
        <v>38</v>
      </c>
    </row>
    <row r="3453" spans="1:4" x14ac:dyDescent="0.45">
      <c r="A3453" t="s">
        <v>3820</v>
      </c>
      <c r="B3453" s="105" t="s">
        <v>3846</v>
      </c>
      <c r="C3453">
        <v>10096778092</v>
      </c>
      <c r="D3453" t="s">
        <v>38</v>
      </c>
    </row>
    <row r="3454" spans="1:4" x14ac:dyDescent="0.45">
      <c r="A3454" t="s">
        <v>3856</v>
      </c>
      <c r="B3454" s="105">
        <v>38659</v>
      </c>
      <c r="C3454">
        <v>10136186061</v>
      </c>
      <c r="D3454" t="s">
        <v>38</v>
      </c>
    </row>
    <row r="3455" spans="1:4" x14ac:dyDescent="0.45">
      <c r="A3455" t="s">
        <v>3858</v>
      </c>
      <c r="B3455" s="105" t="s">
        <v>3847</v>
      </c>
      <c r="C3455">
        <v>10076903705</v>
      </c>
      <c r="D3455" t="s">
        <v>17</v>
      </c>
    </row>
    <row r="3456" spans="1:4" x14ac:dyDescent="0.45">
      <c r="A3456" t="s">
        <v>3841</v>
      </c>
      <c r="B3456" s="105" t="s">
        <v>3848</v>
      </c>
      <c r="C3456">
        <v>10122836235</v>
      </c>
      <c r="D3456" t="s">
        <v>40</v>
      </c>
    </row>
    <row r="3457" spans="1:4" x14ac:dyDescent="0.45">
      <c r="A3457" t="s">
        <v>3859</v>
      </c>
      <c r="B3457" s="105" t="s">
        <v>3850</v>
      </c>
      <c r="C3457">
        <v>10090075190</v>
      </c>
      <c r="D3457" t="s">
        <v>67</v>
      </c>
    </row>
    <row r="3458" spans="1:4" x14ac:dyDescent="0.45">
      <c r="A3458" t="s">
        <v>3860</v>
      </c>
      <c r="B3458" s="105" t="s">
        <v>3851</v>
      </c>
      <c r="C3458">
        <v>10062147678</v>
      </c>
      <c r="D3458" t="s">
        <v>67</v>
      </c>
    </row>
    <row r="3459" spans="1:4" x14ac:dyDescent="0.45">
      <c r="A3459" t="s">
        <v>3876</v>
      </c>
      <c r="B3459" s="9">
        <v>38718</v>
      </c>
      <c r="C3459">
        <v>10125950036</v>
      </c>
      <c r="D3459" t="s">
        <v>21</v>
      </c>
    </row>
    <row r="3460" spans="1:4" x14ac:dyDescent="0.45">
      <c r="C3460"/>
    </row>
    <row r="3461" spans="1:4" x14ac:dyDescent="0.45">
      <c r="C3461"/>
    </row>
    <row r="3462" spans="1:4" x14ac:dyDescent="0.45">
      <c r="C3462"/>
    </row>
    <row r="3463" spans="1:4" x14ac:dyDescent="0.45">
      <c r="C3463"/>
    </row>
    <row r="3464" spans="1:4" x14ac:dyDescent="0.45">
      <c r="C3464"/>
    </row>
    <row r="3465" spans="1:4" x14ac:dyDescent="0.45">
      <c r="C3465"/>
    </row>
    <row r="3466" spans="1:4" x14ac:dyDescent="0.45">
      <c r="C3466"/>
    </row>
    <row r="3467" spans="1:4" x14ac:dyDescent="0.45">
      <c r="C3467"/>
    </row>
    <row r="3468" spans="1:4" x14ac:dyDescent="0.45">
      <c r="C3468"/>
    </row>
    <row r="3469" spans="1:4" x14ac:dyDescent="0.45">
      <c r="C3469"/>
    </row>
    <row r="3470" spans="1:4" x14ac:dyDescent="0.45">
      <c r="C3470"/>
    </row>
    <row r="3471" spans="1:4" x14ac:dyDescent="0.45">
      <c r="C3471"/>
    </row>
    <row r="3472" spans="1:4" x14ac:dyDescent="0.45">
      <c r="C3472"/>
    </row>
    <row r="3473" spans="3:3" x14ac:dyDescent="0.45">
      <c r="C3473"/>
    </row>
    <row r="3474" spans="3:3" x14ac:dyDescent="0.45">
      <c r="C3474"/>
    </row>
    <row r="3475" spans="3:3" x14ac:dyDescent="0.45">
      <c r="C3475"/>
    </row>
    <row r="3476" spans="3:3" x14ac:dyDescent="0.45">
      <c r="C3476"/>
    </row>
    <row r="3477" spans="3:3" x14ac:dyDescent="0.45">
      <c r="C3477"/>
    </row>
    <row r="3478" spans="3:3" x14ac:dyDescent="0.45">
      <c r="C3478"/>
    </row>
    <row r="3479" spans="3:3" x14ac:dyDescent="0.45">
      <c r="C3479"/>
    </row>
    <row r="3480" spans="3:3" x14ac:dyDescent="0.45">
      <c r="C3480"/>
    </row>
    <row r="3481" spans="3:3" x14ac:dyDescent="0.45">
      <c r="C3481"/>
    </row>
    <row r="3482" spans="3:3" x14ac:dyDescent="0.45">
      <c r="C3482"/>
    </row>
    <row r="3483" spans="3:3" x14ac:dyDescent="0.45">
      <c r="C3483"/>
    </row>
    <row r="3484" spans="3:3" x14ac:dyDescent="0.45">
      <c r="C3484"/>
    </row>
    <row r="3485" spans="3:3" x14ac:dyDescent="0.45">
      <c r="C3485"/>
    </row>
    <row r="3486" spans="3:3" x14ac:dyDescent="0.45">
      <c r="C3486"/>
    </row>
    <row r="3487" spans="3:3" x14ac:dyDescent="0.45">
      <c r="C3487"/>
    </row>
    <row r="3488" spans="3:3" x14ac:dyDescent="0.45">
      <c r="C3488"/>
    </row>
    <row r="3489" spans="3:3" x14ac:dyDescent="0.45">
      <c r="C3489"/>
    </row>
    <row r="3490" spans="3:3" x14ac:dyDescent="0.45">
      <c r="C3490"/>
    </row>
    <row r="3491" spans="3:3" x14ac:dyDescent="0.45">
      <c r="C3491"/>
    </row>
    <row r="3492" spans="3:3" x14ac:dyDescent="0.45">
      <c r="C3492"/>
    </row>
    <row r="3493" spans="3:3" x14ac:dyDescent="0.45">
      <c r="C3493"/>
    </row>
    <row r="3494" spans="3:3" x14ac:dyDescent="0.45">
      <c r="C3494"/>
    </row>
    <row r="3495" spans="3:3" x14ac:dyDescent="0.45">
      <c r="C3495"/>
    </row>
    <row r="3496" spans="3:3" x14ac:dyDescent="0.45">
      <c r="C3496"/>
    </row>
    <row r="3497" spans="3:3" x14ac:dyDescent="0.45">
      <c r="C3497"/>
    </row>
    <row r="3498" spans="3:3" x14ac:dyDescent="0.45">
      <c r="C3498"/>
    </row>
    <row r="3499" spans="3:3" x14ac:dyDescent="0.45">
      <c r="C3499"/>
    </row>
    <row r="3500" spans="3:3" x14ac:dyDescent="0.45">
      <c r="C3500"/>
    </row>
    <row r="3501" spans="3:3" x14ac:dyDescent="0.45">
      <c r="C3501"/>
    </row>
    <row r="3502" spans="3:3" x14ac:dyDescent="0.45">
      <c r="C3502"/>
    </row>
    <row r="3503" spans="3:3" x14ac:dyDescent="0.45">
      <c r="C3503"/>
    </row>
    <row r="3504" spans="3:3" x14ac:dyDescent="0.45">
      <c r="C3504"/>
    </row>
    <row r="3505" spans="3:3" x14ac:dyDescent="0.45">
      <c r="C3505"/>
    </row>
    <row r="3506" spans="3:3" x14ac:dyDescent="0.45">
      <c r="C3506"/>
    </row>
    <row r="3507" spans="3:3" x14ac:dyDescent="0.45">
      <c r="C3507"/>
    </row>
    <row r="3508" spans="3:3" x14ac:dyDescent="0.45">
      <c r="C3508"/>
    </row>
    <row r="3509" spans="3:3" x14ac:dyDescent="0.45">
      <c r="C3509"/>
    </row>
    <row r="3510" spans="3:3" x14ac:dyDescent="0.45">
      <c r="C3510"/>
    </row>
    <row r="3511" spans="3:3" x14ac:dyDescent="0.45">
      <c r="C3511"/>
    </row>
    <row r="3512" spans="3:3" x14ac:dyDescent="0.45">
      <c r="C3512"/>
    </row>
    <row r="3513" spans="3:3" x14ac:dyDescent="0.45">
      <c r="C3513"/>
    </row>
    <row r="3514" spans="3:3" x14ac:dyDescent="0.45">
      <c r="C3514"/>
    </row>
    <row r="3515" spans="3:3" x14ac:dyDescent="0.45">
      <c r="C3515"/>
    </row>
    <row r="3516" spans="3:3" x14ac:dyDescent="0.45">
      <c r="C3516"/>
    </row>
    <row r="3517" spans="3:3" x14ac:dyDescent="0.45">
      <c r="C3517"/>
    </row>
    <row r="3518" spans="3:3" x14ac:dyDescent="0.45">
      <c r="C3518"/>
    </row>
    <row r="3519" spans="3:3" x14ac:dyDescent="0.45">
      <c r="C3519"/>
    </row>
    <row r="3520" spans="3:3" x14ac:dyDescent="0.45">
      <c r="C3520"/>
    </row>
    <row r="3521" spans="3:3" x14ac:dyDescent="0.45">
      <c r="C3521"/>
    </row>
    <row r="3522" spans="3:3" x14ac:dyDescent="0.45">
      <c r="C3522"/>
    </row>
    <row r="3523" spans="3:3" x14ac:dyDescent="0.45">
      <c r="C3523"/>
    </row>
    <row r="3524" spans="3:3" x14ac:dyDescent="0.45">
      <c r="C3524"/>
    </row>
    <row r="3525" spans="3:3" x14ac:dyDescent="0.45">
      <c r="C3525"/>
    </row>
    <row r="3526" spans="3:3" x14ac:dyDescent="0.45">
      <c r="C3526"/>
    </row>
    <row r="3527" spans="3:3" x14ac:dyDescent="0.45">
      <c r="C3527"/>
    </row>
    <row r="3528" spans="3:3" x14ac:dyDescent="0.45">
      <c r="C3528"/>
    </row>
    <row r="3529" spans="3:3" x14ac:dyDescent="0.45">
      <c r="C3529"/>
    </row>
    <row r="3530" spans="3:3" x14ac:dyDescent="0.45">
      <c r="C3530"/>
    </row>
    <row r="3531" spans="3:3" x14ac:dyDescent="0.45">
      <c r="C3531"/>
    </row>
    <row r="3532" spans="3:3" x14ac:dyDescent="0.45">
      <c r="C3532"/>
    </row>
    <row r="3533" spans="3:3" x14ac:dyDescent="0.45">
      <c r="C3533"/>
    </row>
    <row r="3534" spans="3:3" x14ac:dyDescent="0.45">
      <c r="C3534"/>
    </row>
    <row r="3535" spans="3:3" x14ac:dyDescent="0.45">
      <c r="C3535"/>
    </row>
    <row r="3536" spans="3:3" x14ac:dyDescent="0.45">
      <c r="C3536"/>
    </row>
    <row r="3537" spans="3:3" x14ac:dyDescent="0.45">
      <c r="C3537"/>
    </row>
    <row r="3538" spans="3:3" x14ac:dyDescent="0.45">
      <c r="C3538"/>
    </row>
    <row r="3539" spans="3:3" x14ac:dyDescent="0.45">
      <c r="C3539"/>
    </row>
    <row r="3540" spans="3:3" x14ac:dyDescent="0.45">
      <c r="C3540"/>
    </row>
    <row r="3541" spans="3:3" x14ac:dyDescent="0.45">
      <c r="C3541"/>
    </row>
    <row r="3542" spans="3:3" x14ac:dyDescent="0.45">
      <c r="C3542"/>
    </row>
    <row r="3543" spans="3:3" x14ac:dyDescent="0.45">
      <c r="C3543"/>
    </row>
    <row r="3544" spans="3:3" x14ac:dyDescent="0.45">
      <c r="C3544"/>
    </row>
    <row r="3545" spans="3:3" x14ac:dyDescent="0.45">
      <c r="C3545"/>
    </row>
    <row r="3546" spans="3:3" x14ac:dyDescent="0.45">
      <c r="C3546"/>
    </row>
    <row r="3547" spans="3:3" x14ac:dyDescent="0.45">
      <c r="C3547"/>
    </row>
    <row r="3548" spans="3:3" x14ac:dyDescent="0.45">
      <c r="C3548"/>
    </row>
    <row r="3549" spans="3:3" x14ac:dyDescent="0.45">
      <c r="C3549"/>
    </row>
    <row r="3550" spans="3:3" x14ac:dyDescent="0.45">
      <c r="C3550"/>
    </row>
    <row r="3551" spans="3:3" x14ac:dyDescent="0.45">
      <c r="C3551"/>
    </row>
    <row r="3552" spans="3:3" x14ac:dyDescent="0.45">
      <c r="C3552"/>
    </row>
    <row r="3553" spans="3:3" x14ac:dyDescent="0.45">
      <c r="C3553"/>
    </row>
    <row r="3554" spans="3:3" x14ac:dyDescent="0.45">
      <c r="C3554"/>
    </row>
    <row r="3555" spans="3:3" x14ac:dyDescent="0.45">
      <c r="C3555"/>
    </row>
    <row r="3556" spans="3:3" x14ac:dyDescent="0.45">
      <c r="C3556"/>
    </row>
    <row r="3557" spans="3:3" x14ac:dyDescent="0.45">
      <c r="C3557"/>
    </row>
    <row r="3558" spans="3:3" x14ac:dyDescent="0.45">
      <c r="C3558"/>
    </row>
    <row r="3559" spans="3:3" x14ac:dyDescent="0.45">
      <c r="C3559"/>
    </row>
    <row r="3560" spans="3:3" x14ac:dyDescent="0.45">
      <c r="C3560"/>
    </row>
    <row r="3561" spans="3:3" x14ac:dyDescent="0.45">
      <c r="C3561"/>
    </row>
    <row r="3562" spans="3:3" x14ac:dyDescent="0.45">
      <c r="C3562"/>
    </row>
    <row r="3563" spans="3:3" x14ac:dyDescent="0.45">
      <c r="C3563"/>
    </row>
    <row r="3564" spans="3:3" x14ac:dyDescent="0.45">
      <c r="C3564"/>
    </row>
    <row r="3565" spans="3:3" x14ac:dyDescent="0.45">
      <c r="C3565"/>
    </row>
    <row r="3566" spans="3:3" x14ac:dyDescent="0.45">
      <c r="C3566"/>
    </row>
    <row r="3567" spans="3:3" x14ac:dyDescent="0.45">
      <c r="C3567"/>
    </row>
    <row r="3568" spans="3:3" x14ac:dyDescent="0.45">
      <c r="C3568"/>
    </row>
    <row r="3569" spans="3:3" x14ac:dyDescent="0.45">
      <c r="C3569"/>
    </row>
    <row r="3570" spans="3:3" x14ac:dyDescent="0.45">
      <c r="C3570"/>
    </row>
    <row r="3571" spans="3:3" x14ac:dyDescent="0.45">
      <c r="C3571"/>
    </row>
    <row r="3572" spans="3:3" x14ac:dyDescent="0.45">
      <c r="C3572"/>
    </row>
    <row r="3573" spans="3:3" x14ac:dyDescent="0.45">
      <c r="C3573"/>
    </row>
    <row r="3574" spans="3:3" x14ac:dyDescent="0.45">
      <c r="C3574"/>
    </row>
    <row r="3575" spans="3:3" x14ac:dyDescent="0.45">
      <c r="C3575"/>
    </row>
    <row r="3576" spans="3:3" x14ac:dyDescent="0.45">
      <c r="C3576"/>
    </row>
    <row r="3577" spans="3:3" x14ac:dyDescent="0.45">
      <c r="C3577"/>
    </row>
    <row r="3578" spans="3:3" x14ac:dyDescent="0.45">
      <c r="C3578"/>
    </row>
    <row r="3579" spans="3:3" x14ac:dyDescent="0.45">
      <c r="C3579"/>
    </row>
    <row r="3580" spans="3:3" x14ac:dyDescent="0.45">
      <c r="C3580"/>
    </row>
    <row r="3581" spans="3:3" x14ac:dyDescent="0.45">
      <c r="C3581"/>
    </row>
    <row r="3582" spans="3:3" x14ac:dyDescent="0.45">
      <c r="C3582"/>
    </row>
    <row r="3583" spans="3:3" x14ac:dyDescent="0.45">
      <c r="C3583"/>
    </row>
    <row r="3584" spans="3:3" x14ac:dyDescent="0.45">
      <c r="C3584"/>
    </row>
    <row r="3585" spans="3:3" x14ac:dyDescent="0.45">
      <c r="C3585"/>
    </row>
    <row r="3586" spans="3:3" x14ac:dyDescent="0.45">
      <c r="C3586"/>
    </row>
    <row r="3587" spans="3:3" x14ac:dyDescent="0.45">
      <c r="C3587"/>
    </row>
  </sheetData>
  <autoFilter ref="A1:D4716" xr:uid="{E4515A8B-3CB7-47D4-94E6-ED6FCE8A7D60}"/>
  <sortState xmlns:xlrd2="http://schemas.microsoft.com/office/spreadsheetml/2017/richdata2" ref="A2:D356">
    <sortCondition ref="D2:D356"/>
  </sortState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339"/>
  <sheetViews>
    <sheetView zoomScaleNormal="100" workbookViewId="0">
      <pane ySplit="1" topLeftCell="A2" activePane="bottomLeft" state="frozen"/>
      <selection activeCell="G321" sqref="G321"/>
      <selection pane="bottomLeft" activeCell="L318" sqref="L318"/>
    </sheetView>
  </sheetViews>
  <sheetFormatPr defaultRowHeight="14.25" x14ac:dyDescent="0.45"/>
  <cols>
    <col min="1" max="1" width="14" bestFit="1" customWidth="1"/>
    <col min="2" max="2" width="9.796875" bestFit="1" customWidth="1"/>
    <col min="3" max="3" width="12.19921875" bestFit="1" customWidth="1"/>
    <col min="4" max="4" width="10.6640625" bestFit="1" customWidth="1"/>
    <col min="5" max="5" width="11.6640625" bestFit="1" customWidth="1"/>
    <col min="6" max="6" width="9.796875" bestFit="1" customWidth="1"/>
    <col min="7" max="7" width="34" bestFit="1" customWidth="1"/>
    <col min="8" max="8" width="12.6640625" bestFit="1" customWidth="1"/>
    <col min="9" max="9" width="9.19921875" bestFit="1" customWidth="1"/>
    <col min="10" max="10" width="10.19921875" bestFit="1" customWidth="1"/>
    <col min="11" max="11" width="9.796875" bestFit="1" customWidth="1"/>
    <col min="12" max="12" width="15.6640625" bestFit="1" customWidth="1"/>
  </cols>
  <sheetData>
    <row r="1" spans="1:12" x14ac:dyDescent="0.45">
      <c r="A1" t="s">
        <v>0</v>
      </c>
      <c r="B1" t="s">
        <v>1</v>
      </c>
      <c r="C1" t="s">
        <v>2</v>
      </c>
      <c r="D1" t="s">
        <v>3</v>
      </c>
      <c r="E1" t="s">
        <v>189</v>
      </c>
      <c r="F1" t="s">
        <v>190</v>
      </c>
      <c r="G1" t="s">
        <v>4</v>
      </c>
      <c r="H1" t="s">
        <v>5</v>
      </c>
      <c r="I1" t="s">
        <v>6</v>
      </c>
      <c r="J1" t="s">
        <v>7</v>
      </c>
      <c r="K1" t="s">
        <v>213</v>
      </c>
      <c r="L1" t="s">
        <v>11</v>
      </c>
    </row>
    <row r="2" spans="1:12" x14ac:dyDescent="0.45">
      <c r="A2" s="1" t="s">
        <v>93</v>
      </c>
      <c r="B2" s="1">
        <v>2024</v>
      </c>
      <c r="C2" s="19">
        <v>45394</v>
      </c>
      <c r="D2" s="1" t="s">
        <v>72</v>
      </c>
      <c r="E2" s="1" t="s">
        <v>204</v>
      </c>
      <c r="F2" s="1" t="s">
        <v>204</v>
      </c>
      <c r="G2" s="3" t="s">
        <v>214</v>
      </c>
      <c r="H2" s="3" t="s">
        <v>67</v>
      </c>
      <c r="I2" s="13">
        <f>(C2-VLOOKUP(G2,Riders!$A$2:$C$3501,2,FALSE))/365</f>
        <v>29.32054794520548</v>
      </c>
      <c r="J2" s="1">
        <v>1</v>
      </c>
      <c r="K2" s="6">
        <v>0.59027777777777779</v>
      </c>
      <c r="L2">
        <v>48.71</v>
      </c>
    </row>
    <row r="3" spans="1:12" x14ac:dyDescent="0.45">
      <c r="A3" s="1" t="s">
        <v>93</v>
      </c>
      <c r="B3" s="1">
        <v>2024</v>
      </c>
      <c r="C3" s="19">
        <v>45394</v>
      </c>
      <c r="D3" s="1" t="s">
        <v>72</v>
      </c>
      <c r="E3" s="1" t="s">
        <v>204</v>
      </c>
      <c r="F3" s="1" t="s">
        <v>204</v>
      </c>
      <c r="G3" s="3" t="s">
        <v>298</v>
      </c>
      <c r="H3" s="3" t="s">
        <v>53</v>
      </c>
      <c r="I3" s="13">
        <f>(C3-VLOOKUP(G3,Riders!$A$2:$C$3501,2,FALSE))/365</f>
        <v>24.742465753424657</v>
      </c>
      <c r="J3" s="1">
        <v>2</v>
      </c>
    </row>
    <row r="4" spans="1:12" x14ac:dyDescent="0.45">
      <c r="A4" s="1" t="s">
        <v>93</v>
      </c>
      <c r="B4" s="1">
        <v>2024</v>
      </c>
      <c r="C4" s="19">
        <v>45394</v>
      </c>
      <c r="D4" s="1" t="s">
        <v>72</v>
      </c>
      <c r="E4" s="1" t="s">
        <v>204</v>
      </c>
      <c r="F4" s="1" t="s">
        <v>204</v>
      </c>
      <c r="G4" s="3" t="s">
        <v>219</v>
      </c>
      <c r="H4" s="3" t="s">
        <v>220</v>
      </c>
      <c r="I4" s="13">
        <f>(C4-VLOOKUP(G4,Riders!$A$2:$C$3501,2,FALSE))/365</f>
        <v>31.643835616438356</v>
      </c>
      <c r="J4" s="1">
        <v>3</v>
      </c>
    </row>
    <row r="5" spans="1:12" x14ac:dyDescent="0.45">
      <c r="A5" s="1" t="s">
        <v>93</v>
      </c>
      <c r="B5" s="1">
        <v>2024</v>
      </c>
      <c r="C5" s="19">
        <v>45394</v>
      </c>
      <c r="D5" s="1" t="s">
        <v>72</v>
      </c>
      <c r="E5" s="1" t="s">
        <v>204</v>
      </c>
      <c r="F5" s="1" t="s">
        <v>204</v>
      </c>
      <c r="G5" s="3" t="s">
        <v>463</v>
      </c>
      <c r="H5" s="3" t="s">
        <v>27</v>
      </c>
      <c r="I5" s="13">
        <f>(C5-VLOOKUP(G5,Riders!$A$2:$C$3501,2,FALSE))/365</f>
        <v>22.36986301369863</v>
      </c>
      <c r="J5" s="1">
        <v>4</v>
      </c>
    </row>
    <row r="6" spans="1:12" x14ac:dyDescent="0.45">
      <c r="A6" s="1" t="s">
        <v>93</v>
      </c>
      <c r="B6" s="1">
        <v>2024</v>
      </c>
      <c r="C6" s="19">
        <v>45394</v>
      </c>
      <c r="D6" s="1" t="s">
        <v>72</v>
      </c>
      <c r="E6" s="1" t="s">
        <v>204</v>
      </c>
      <c r="F6" s="1" t="s">
        <v>204</v>
      </c>
      <c r="G6" s="3" t="s">
        <v>251</v>
      </c>
      <c r="H6" s="3" t="s">
        <v>65</v>
      </c>
      <c r="I6" s="13">
        <f>(C6-VLOOKUP(G6,Riders!$A$2:$C$3501,2,FALSE))/365</f>
        <v>22.953424657534246</v>
      </c>
      <c r="J6" s="1">
        <v>5</v>
      </c>
    </row>
    <row r="7" spans="1:12" x14ac:dyDescent="0.45">
      <c r="A7" s="1" t="s">
        <v>93</v>
      </c>
      <c r="B7" s="1">
        <v>2024</v>
      </c>
      <c r="C7" s="19">
        <v>45394</v>
      </c>
      <c r="D7" s="1" t="s">
        <v>72</v>
      </c>
      <c r="E7" s="1" t="s">
        <v>204</v>
      </c>
      <c r="F7" s="1" t="s">
        <v>204</v>
      </c>
      <c r="G7" s="3" t="s">
        <v>444</v>
      </c>
      <c r="H7" s="3" t="s">
        <v>61</v>
      </c>
      <c r="I7" s="13">
        <f>(C7-VLOOKUP(G7,Riders!$A$2:$C$3501,2,FALSE))/365</f>
        <v>24.75068493150685</v>
      </c>
      <c r="J7" s="1">
        <v>6</v>
      </c>
    </row>
    <row r="8" spans="1:12" x14ac:dyDescent="0.45">
      <c r="A8" s="1" t="s">
        <v>93</v>
      </c>
      <c r="B8" s="1">
        <v>2024</v>
      </c>
      <c r="C8" s="19">
        <v>45394</v>
      </c>
      <c r="D8" s="1" t="s">
        <v>72</v>
      </c>
      <c r="E8" s="1" t="s">
        <v>204</v>
      </c>
      <c r="F8" s="1" t="s">
        <v>204</v>
      </c>
      <c r="G8" s="3" t="s">
        <v>2532</v>
      </c>
      <c r="H8" s="3" t="s">
        <v>47</v>
      </c>
      <c r="I8" s="13">
        <f>(C8-VLOOKUP(G8,Riders!$A$2:$C$3501,2,FALSE))/365</f>
        <v>19.81917808219178</v>
      </c>
      <c r="J8" s="1">
        <v>7</v>
      </c>
    </row>
    <row r="9" spans="1:12" x14ac:dyDescent="0.45">
      <c r="A9" s="1" t="s">
        <v>93</v>
      </c>
      <c r="B9" s="1">
        <v>2024</v>
      </c>
      <c r="C9" s="19">
        <v>45394</v>
      </c>
      <c r="D9" s="1" t="s">
        <v>72</v>
      </c>
      <c r="E9" s="1" t="s">
        <v>204</v>
      </c>
      <c r="F9" s="1" t="s">
        <v>204</v>
      </c>
      <c r="G9" s="3" t="s">
        <v>234</v>
      </c>
      <c r="H9" s="3" t="s">
        <v>235</v>
      </c>
      <c r="I9" s="13">
        <f>(C9-VLOOKUP(G9,Riders!$A$2:$C$3501,2,FALSE))/365</f>
        <v>27.564383561643837</v>
      </c>
      <c r="J9" s="1">
        <v>8</v>
      </c>
    </row>
    <row r="10" spans="1:12" x14ac:dyDescent="0.45">
      <c r="A10" s="1" t="s">
        <v>93</v>
      </c>
      <c r="B10" s="1">
        <v>2024</v>
      </c>
      <c r="C10" s="19">
        <v>45394</v>
      </c>
      <c r="D10" s="1" t="s">
        <v>72</v>
      </c>
      <c r="E10" s="1" t="s">
        <v>204</v>
      </c>
      <c r="F10" s="1" t="s">
        <v>204</v>
      </c>
      <c r="G10" s="3" t="s">
        <v>222</v>
      </c>
      <c r="H10" s="3" t="s">
        <v>223</v>
      </c>
      <c r="I10" s="13">
        <f>(C10-VLOOKUP(G10,Riders!$A$2:$C$3501,2,FALSE))/365</f>
        <v>24.778082191780822</v>
      </c>
      <c r="J10" s="1">
        <v>9</v>
      </c>
    </row>
    <row r="11" spans="1:12" x14ac:dyDescent="0.45">
      <c r="A11" s="1" t="s">
        <v>93</v>
      </c>
      <c r="B11" s="1">
        <v>2024</v>
      </c>
      <c r="C11" s="19">
        <v>45394</v>
      </c>
      <c r="D11" s="1" t="s">
        <v>72</v>
      </c>
      <c r="E11" s="1" t="s">
        <v>204</v>
      </c>
      <c r="F11" s="1" t="s">
        <v>204</v>
      </c>
      <c r="G11" s="3" t="s">
        <v>598</v>
      </c>
      <c r="H11" s="3" t="s">
        <v>49</v>
      </c>
      <c r="I11" s="13">
        <f>(C11-VLOOKUP(G11,Riders!$A$2:$C$3501,2,FALSE))/365</f>
        <v>21.175342465753424</v>
      </c>
      <c r="J11" s="1">
        <v>10</v>
      </c>
    </row>
    <row r="12" spans="1:12" x14ac:dyDescent="0.45">
      <c r="A12" s="1" t="s">
        <v>93</v>
      </c>
      <c r="B12" s="1">
        <v>2024</v>
      </c>
      <c r="C12" s="19">
        <v>45394</v>
      </c>
      <c r="D12" s="1" t="s">
        <v>72</v>
      </c>
      <c r="E12" s="1" t="s">
        <v>204</v>
      </c>
      <c r="F12" s="1" t="s">
        <v>204</v>
      </c>
      <c r="G12" s="3" t="s">
        <v>224</v>
      </c>
      <c r="H12" s="3" t="s">
        <v>225</v>
      </c>
      <c r="I12" s="13">
        <f>(C12-VLOOKUP(G12,Riders!$A$2:$C$3501,2,FALSE))/365</f>
        <v>24.342465753424658</v>
      </c>
      <c r="J12" s="1">
        <v>11</v>
      </c>
    </row>
    <row r="13" spans="1:12" x14ac:dyDescent="0.45">
      <c r="A13" s="1" t="s">
        <v>93</v>
      </c>
      <c r="B13" s="1">
        <v>2024</v>
      </c>
      <c r="C13" s="19">
        <v>45394</v>
      </c>
      <c r="D13" s="1" t="s">
        <v>72</v>
      </c>
      <c r="E13" s="1" t="s">
        <v>204</v>
      </c>
      <c r="F13" s="1" t="s">
        <v>204</v>
      </c>
      <c r="G13" s="3" t="s">
        <v>2540</v>
      </c>
      <c r="H13" s="3" t="s">
        <v>19</v>
      </c>
      <c r="I13" s="13">
        <f>(C13-VLOOKUP(G13,Riders!$A$2:$C$3501,2,FALSE))/365</f>
        <v>20.213698630136985</v>
      </c>
      <c r="J13" s="1">
        <v>12</v>
      </c>
    </row>
    <row r="14" spans="1:12" x14ac:dyDescent="0.45">
      <c r="A14" s="1" t="s">
        <v>93</v>
      </c>
      <c r="B14" s="1">
        <v>2024</v>
      </c>
      <c r="C14" s="19">
        <v>45394</v>
      </c>
      <c r="D14" s="1" t="s">
        <v>72</v>
      </c>
      <c r="E14" s="1" t="s">
        <v>204</v>
      </c>
      <c r="F14" s="1" t="s">
        <v>204</v>
      </c>
      <c r="G14" s="3" t="s">
        <v>258</v>
      </c>
      <c r="H14" s="3" t="s">
        <v>51</v>
      </c>
      <c r="I14" s="13">
        <f>(C14-VLOOKUP(G14,Riders!$A$2:$C$3501,2,FALSE))/365</f>
        <v>22.197260273972603</v>
      </c>
      <c r="J14" s="1">
        <v>13</v>
      </c>
    </row>
    <row r="15" spans="1:12" x14ac:dyDescent="0.45">
      <c r="A15" s="1" t="s">
        <v>93</v>
      </c>
      <c r="B15" s="1">
        <v>2024</v>
      </c>
      <c r="C15" s="19">
        <v>45394</v>
      </c>
      <c r="D15" s="1" t="s">
        <v>72</v>
      </c>
      <c r="E15" s="1" t="s">
        <v>204</v>
      </c>
      <c r="F15" s="1" t="s">
        <v>204</v>
      </c>
      <c r="G15" s="3" t="s">
        <v>3840</v>
      </c>
      <c r="H15" s="3" t="s">
        <v>230</v>
      </c>
      <c r="I15" s="13">
        <f>(C15-VLOOKUP(G15,Riders!$A$2:$C$3501,2,FALSE))/365</f>
        <v>34.202739726027396</v>
      </c>
      <c r="J15" s="1">
        <v>14</v>
      </c>
    </row>
    <row r="16" spans="1:12" x14ac:dyDescent="0.45">
      <c r="A16" s="1" t="s">
        <v>93</v>
      </c>
      <c r="B16" s="1">
        <v>2024</v>
      </c>
      <c r="C16" s="19">
        <v>45394</v>
      </c>
      <c r="D16" s="1" t="s">
        <v>72</v>
      </c>
      <c r="E16" s="1" t="s">
        <v>204</v>
      </c>
      <c r="F16" s="1" t="s">
        <v>204</v>
      </c>
      <c r="G16" s="3" t="s">
        <v>431</v>
      </c>
      <c r="H16" s="3" t="s">
        <v>97</v>
      </c>
      <c r="I16" s="13">
        <f>(C16-VLOOKUP(G16,Riders!$A$2:$C$3501,2,FALSE))/365</f>
        <v>19.339726027397262</v>
      </c>
      <c r="J16" s="1">
        <v>15</v>
      </c>
    </row>
    <row r="17" spans="1:12" x14ac:dyDescent="0.45">
      <c r="A17" s="1" t="s">
        <v>93</v>
      </c>
      <c r="B17" s="1">
        <v>2024</v>
      </c>
      <c r="C17" s="19">
        <v>45394</v>
      </c>
      <c r="D17" s="1" t="s">
        <v>72</v>
      </c>
      <c r="E17" s="1" t="s">
        <v>204</v>
      </c>
      <c r="F17" s="1" t="s">
        <v>204</v>
      </c>
      <c r="G17" s="3" t="s">
        <v>450</v>
      </c>
      <c r="H17" s="3" t="s">
        <v>264</v>
      </c>
      <c r="I17" s="13">
        <f>(C17-VLOOKUP(G17,Riders!$A$2:$C$3501,2,FALSE))/365</f>
        <v>25.717808219178082</v>
      </c>
      <c r="J17" s="1">
        <v>16</v>
      </c>
    </row>
    <row r="18" spans="1:12" x14ac:dyDescent="0.45">
      <c r="A18" s="1" t="s">
        <v>93</v>
      </c>
      <c r="B18" s="1">
        <v>2024</v>
      </c>
      <c r="C18" s="19">
        <v>45394</v>
      </c>
      <c r="D18" s="1" t="s">
        <v>72</v>
      </c>
      <c r="E18" s="1" t="s">
        <v>204</v>
      </c>
      <c r="F18" s="1" t="s">
        <v>204</v>
      </c>
      <c r="G18" s="3" t="s">
        <v>263</v>
      </c>
      <c r="H18" s="3" t="s">
        <v>3842</v>
      </c>
      <c r="I18" s="13">
        <f>(C18-VLOOKUP(G18,Riders!$A$2:$C$3501,2,FALSE))/365</f>
        <v>21.005479452054793</v>
      </c>
      <c r="J18" s="1">
        <v>17</v>
      </c>
    </row>
    <row r="19" spans="1:12" x14ac:dyDescent="0.45">
      <c r="A19" s="1" t="s">
        <v>93</v>
      </c>
      <c r="B19" s="1">
        <v>2024</v>
      </c>
      <c r="C19" s="19">
        <v>45394</v>
      </c>
      <c r="D19" s="1" t="s">
        <v>72</v>
      </c>
      <c r="E19" s="1" t="s">
        <v>204</v>
      </c>
      <c r="F19" s="1" t="s">
        <v>204</v>
      </c>
      <c r="G19" s="3" t="s">
        <v>228</v>
      </c>
      <c r="H19" s="3" t="s">
        <v>15</v>
      </c>
      <c r="I19" s="13">
        <f>(C19-VLOOKUP(G19,Riders!$A$2:$C$3501,2,FALSE))/365</f>
        <v>24.797260273972604</v>
      </c>
      <c r="J19" s="1">
        <v>18</v>
      </c>
    </row>
    <row r="20" spans="1:12" x14ac:dyDescent="0.45">
      <c r="A20" s="1" t="s">
        <v>93</v>
      </c>
      <c r="B20" s="1">
        <v>2024</v>
      </c>
      <c r="C20" s="19">
        <v>45394</v>
      </c>
      <c r="D20" s="1" t="s">
        <v>72</v>
      </c>
      <c r="E20" s="1" t="s">
        <v>204</v>
      </c>
      <c r="F20" s="1" t="s">
        <v>204</v>
      </c>
      <c r="G20" s="3" t="s">
        <v>446</v>
      </c>
      <c r="H20" s="3" t="s">
        <v>44</v>
      </c>
      <c r="I20" s="13">
        <f>(C20-VLOOKUP(G20,Riders!$A$2:$C$3501,2,FALSE))/365</f>
        <v>22.720547945205478</v>
      </c>
      <c r="J20" s="1">
        <v>19</v>
      </c>
    </row>
    <row r="21" spans="1:12" x14ac:dyDescent="0.45">
      <c r="A21" s="1" t="s">
        <v>93</v>
      </c>
      <c r="B21" s="1">
        <v>2024</v>
      </c>
      <c r="C21" s="19">
        <v>45394</v>
      </c>
      <c r="D21" s="1" t="s">
        <v>72</v>
      </c>
      <c r="E21" s="1" t="s">
        <v>204</v>
      </c>
      <c r="F21" s="1" t="s">
        <v>204</v>
      </c>
      <c r="G21" s="3" t="s">
        <v>3841</v>
      </c>
      <c r="H21" s="3" t="s">
        <v>40</v>
      </c>
      <c r="I21" s="13">
        <f>(C21-VLOOKUP(G21,Riders!$A$2:$C$3501,2,FALSE))/365</f>
        <v>18.736986301369864</v>
      </c>
      <c r="J21" s="1">
        <v>20</v>
      </c>
    </row>
    <row r="22" spans="1:12" x14ac:dyDescent="0.45">
      <c r="A22" s="1" t="s">
        <v>93</v>
      </c>
      <c r="B22" s="1">
        <v>2024</v>
      </c>
      <c r="C22" s="19">
        <v>45394</v>
      </c>
      <c r="D22" s="1" t="s">
        <v>72</v>
      </c>
      <c r="E22" s="1" t="s">
        <v>204</v>
      </c>
      <c r="F22" s="1" t="s">
        <v>204</v>
      </c>
      <c r="G22" s="3" t="s">
        <v>853</v>
      </c>
      <c r="H22" s="3" t="s">
        <v>232</v>
      </c>
      <c r="I22" s="13">
        <f>(C22-VLOOKUP(G22,Riders!$A$2:$C$3501,2,FALSE))/365</f>
        <v>21.523287671232875</v>
      </c>
      <c r="J22" s="1">
        <v>21</v>
      </c>
    </row>
    <row r="23" spans="1:12" x14ac:dyDescent="0.45">
      <c r="A23" s="1" t="s">
        <v>93</v>
      </c>
      <c r="B23" s="1">
        <v>2024</v>
      </c>
      <c r="C23" s="19">
        <v>45394</v>
      </c>
      <c r="D23" s="1" t="s">
        <v>72</v>
      </c>
      <c r="E23" s="1" t="s">
        <v>204</v>
      </c>
      <c r="F23" s="1" t="s">
        <v>204</v>
      </c>
      <c r="G23" s="3" t="s">
        <v>354</v>
      </c>
      <c r="H23" s="3" t="s">
        <v>266</v>
      </c>
      <c r="I23" s="13">
        <f>(C23-VLOOKUP(G23,Riders!$A$2:$C$3501,2,FALSE))/365</f>
        <v>23.265753424657536</v>
      </c>
      <c r="J23" s="1">
        <v>22</v>
      </c>
    </row>
    <row r="24" spans="1:12" x14ac:dyDescent="0.45">
      <c r="A24" s="1" t="s">
        <v>93</v>
      </c>
      <c r="B24" s="1">
        <v>2024</v>
      </c>
      <c r="C24" s="19">
        <v>45394</v>
      </c>
      <c r="D24" s="1" t="s">
        <v>72</v>
      </c>
      <c r="E24" s="1" t="s">
        <v>204</v>
      </c>
      <c r="F24" s="1" t="s">
        <v>204</v>
      </c>
      <c r="G24" s="3" t="s">
        <v>2151</v>
      </c>
      <c r="H24" s="3" t="s">
        <v>142</v>
      </c>
      <c r="I24" s="13">
        <f>(C24-VLOOKUP(G24,Riders!$A$2:$C$3501,2,FALSE))/365</f>
        <v>25.583561643835615</v>
      </c>
      <c r="J24" s="1">
        <v>23</v>
      </c>
    </row>
    <row r="25" spans="1:12" x14ac:dyDescent="0.45">
      <c r="A25" s="1" t="s">
        <v>127</v>
      </c>
      <c r="B25" s="1">
        <v>2024</v>
      </c>
      <c r="C25" s="19">
        <v>45366</v>
      </c>
      <c r="D25" s="1" t="s">
        <v>72</v>
      </c>
      <c r="E25" s="1" t="s">
        <v>204</v>
      </c>
      <c r="F25" s="1" t="s">
        <v>204</v>
      </c>
      <c r="G25" s="3" t="s">
        <v>221</v>
      </c>
      <c r="H25" s="3" t="s">
        <v>40</v>
      </c>
      <c r="I25" s="13">
        <f>(C25-VLOOKUP(G25,Riders!$A$2:$C$3501,2,FALSE))/365</f>
        <v>26.947945205479453</v>
      </c>
      <c r="J25" s="1">
        <v>1</v>
      </c>
      <c r="K25" s="6">
        <v>0.50208333333333333</v>
      </c>
      <c r="L25">
        <v>46.058</v>
      </c>
    </row>
    <row r="26" spans="1:12" x14ac:dyDescent="0.45">
      <c r="A26" s="1" t="s">
        <v>127</v>
      </c>
      <c r="B26" s="1">
        <v>2024</v>
      </c>
      <c r="C26" s="19">
        <v>45366</v>
      </c>
      <c r="D26" s="1" t="s">
        <v>72</v>
      </c>
      <c r="E26" s="1" t="s">
        <v>204</v>
      </c>
      <c r="F26" s="1" t="s">
        <v>204</v>
      </c>
      <c r="G26" s="3" t="s">
        <v>219</v>
      </c>
      <c r="H26" s="3" t="s">
        <v>220</v>
      </c>
      <c r="I26" s="13">
        <f>(C26-VLOOKUP(G26,Riders!$A$2:$C$3501,2,FALSE))/365</f>
        <v>31.567123287671233</v>
      </c>
      <c r="J26" s="1">
        <v>2</v>
      </c>
    </row>
    <row r="27" spans="1:12" x14ac:dyDescent="0.45">
      <c r="A27" s="1" t="s">
        <v>127</v>
      </c>
      <c r="B27" s="1">
        <v>2024</v>
      </c>
      <c r="C27" s="19">
        <v>45366</v>
      </c>
      <c r="D27" s="1" t="s">
        <v>72</v>
      </c>
      <c r="E27" s="1" t="s">
        <v>204</v>
      </c>
      <c r="F27" s="1" t="s">
        <v>204</v>
      </c>
      <c r="G27" s="3" t="s">
        <v>446</v>
      </c>
      <c r="H27" s="3" t="s">
        <v>44</v>
      </c>
      <c r="I27" s="13">
        <f>(C27-VLOOKUP(G27,Riders!$A$2:$C$3501,2,FALSE))/365</f>
        <v>22.643835616438356</v>
      </c>
      <c r="J27" s="1">
        <v>3</v>
      </c>
    </row>
    <row r="28" spans="1:12" x14ac:dyDescent="0.45">
      <c r="A28" s="1" t="s">
        <v>127</v>
      </c>
      <c r="B28" s="1">
        <v>2024</v>
      </c>
      <c r="C28" s="19">
        <v>45366</v>
      </c>
      <c r="D28" s="1" t="s">
        <v>72</v>
      </c>
      <c r="E28" s="1" t="s">
        <v>204</v>
      </c>
      <c r="F28" s="1" t="s">
        <v>204</v>
      </c>
      <c r="G28" s="3" t="s">
        <v>226</v>
      </c>
      <c r="H28" s="3" t="s">
        <v>120</v>
      </c>
      <c r="I28" s="13">
        <f>(C28-VLOOKUP(G28,Riders!$A$2:$C$3501,2,FALSE))/365</f>
        <v>25.547945205479451</v>
      </c>
      <c r="J28" s="1">
        <v>4</v>
      </c>
    </row>
    <row r="29" spans="1:12" x14ac:dyDescent="0.45">
      <c r="A29" s="1" t="s">
        <v>127</v>
      </c>
      <c r="B29" s="1">
        <v>2024</v>
      </c>
      <c r="C29" s="19">
        <v>45366</v>
      </c>
      <c r="D29" s="1" t="s">
        <v>72</v>
      </c>
      <c r="E29" s="1" t="s">
        <v>204</v>
      </c>
      <c r="F29" s="1" t="s">
        <v>204</v>
      </c>
      <c r="G29" s="3" t="s">
        <v>2496</v>
      </c>
      <c r="H29" s="3" t="s">
        <v>36</v>
      </c>
      <c r="I29" s="13">
        <f>(C29-VLOOKUP(G29,Riders!$A$2:$C$3501,2,FALSE))/365</f>
        <v>18.635616438356163</v>
      </c>
      <c r="J29" s="1">
        <v>5</v>
      </c>
    </row>
    <row r="30" spans="1:12" x14ac:dyDescent="0.45">
      <c r="A30" s="1" t="s">
        <v>127</v>
      </c>
      <c r="B30" s="1">
        <v>2024</v>
      </c>
      <c r="C30" s="19">
        <v>45366</v>
      </c>
      <c r="D30" s="1" t="s">
        <v>72</v>
      </c>
      <c r="E30" s="1" t="s">
        <v>204</v>
      </c>
      <c r="F30" s="1" t="s">
        <v>204</v>
      </c>
      <c r="G30" s="3" t="s">
        <v>444</v>
      </c>
      <c r="H30" s="3" t="s">
        <v>61</v>
      </c>
      <c r="I30" s="13">
        <f>(C30-VLOOKUP(G30,Riders!$A$2:$C$3501,2,FALSE))/365</f>
        <v>24.673972602739727</v>
      </c>
      <c r="J30" s="1">
        <v>6</v>
      </c>
    </row>
    <row r="31" spans="1:12" x14ac:dyDescent="0.45">
      <c r="A31" s="1" t="s">
        <v>127</v>
      </c>
      <c r="B31" s="1">
        <v>2024</v>
      </c>
      <c r="C31" s="19">
        <v>45366</v>
      </c>
      <c r="D31" s="1" t="s">
        <v>72</v>
      </c>
      <c r="E31" s="1" t="s">
        <v>204</v>
      </c>
      <c r="F31" s="1" t="s">
        <v>204</v>
      </c>
      <c r="G31" s="3" t="s">
        <v>222</v>
      </c>
      <c r="H31" s="3" t="s">
        <v>223</v>
      </c>
      <c r="I31" s="13">
        <f>(C31-VLOOKUP(G31,Riders!$A$2:$C$3501,2,FALSE))/365</f>
        <v>24.701369863013699</v>
      </c>
      <c r="J31" s="1">
        <v>7</v>
      </c>
    </row>
    <row r="32" spans="1:12" x14ac:dyDescent="0.45">
      <c r="A32" s="1" t="s">
        <v>127</v>
      </c>
      <c r="B32" s="1">
        <v>2024</v>
      </c>
      <c r="C32" s="19">
        <v>45366</v>
      </c>
      <c r="D32" s="1" t="s">
        <v>72</v>
      </c>
      <c r="E32" s="1" t="s">
        <v>204</v>
      </c>
      <c r="F32" s="1" t="s">
        <v>204</v>
      </c>
      <c r="G32" s="3" t="s">
        <v>277</v>
      </c>
      <c r="H32" s="3" t="s">
        <v>278</v>
      </c>
      <c r="I32" s="13">
        <f>(C32-VLOOKUP(G32,Riders!$A$2:$C$3501,2,FALSE))/365</f>
        <v>26.013698630136986</v>
      </c>
      <c r="J32" s="1">
        <v>8</v>
      </c>
    </row>
    <row r="33" spans="1:10" x14ac:dyDescent="0.45">
      <c r="A33" s="1" t="s">
        <v>127</v>
      </c>
      <c r="B33" s="1">
        <v>2024</v>
      </c>
      <c r="C33" s="19">
        <v>45366</v>
      </c>
      <c r="D33" s="1" t="s">
        <v>72</v>
      </c>
      <c r="E33" s="1" t="s">
        <v>204</v>
      </c>
      <c r="F33" s="1" t="s">
        <v>204</v>
      </c>
      <c r="G33" s="3" t="s">
        <v>842</v>
      </c>
      <c r="H33" s="3" t="s">
        <v>56</v>
      </c>
      <c r="I33" s="13">
        <f>(C33-VLOOKUP(G33,Riders!$A$2:$C$3501,2,FALSE))/365</f>
        <v>20.038356164383561</v>
      </c>
      <c r="J33" s="1">
        <v>9</v>
      </c>
    </row>
    <row r="34" spans="1:10" x14ac:dyDescent="0.45">
      <c r="A34" s="1" t="s">
        <v>127</v>
      </c>
      <c r="B34" s="1">
        <v>2024</v>
      </c>
      <c r="C34" s="19">
        <v>45366</v>
      </c>
      <c r="D34" s="1" t="s">
        <v>72</v>
      </c>
      <c r="E34" s="1" t="s">
        <v>204</v>
      </c>
      <c r="F34" s="1" t="s">
        <v>204</v>
      </c>
      <c r="G34" s="3" t="s">
        <v>234</v>
      </c>
      <c r="H34" s="3" t="s">
        <v>235</v>
      </c>
      <c r="I34" s="13">
        <f>(C34-VLOOKUP(G34,Riders!$A$2:$C$3501,2,FALSE))/365</f>
        <v>27.487671232876714</v>
      </c>
      <c r="J34" s="1">
        <v>10</v>
      </c>
    </row>
    <row r="35" spans="1:10" x14ac:dyDescent="0.45">
      <c r="A35" s="1" t="s">
        <v>127</v>
      </c>
      <c r="B35" s="1">
        <v>2024</v>
      </c>
      <c r="C35" s="19">
        <v>45366</v>
      </c>
      <c r="D35" s="1" t="s">
        <v>72</v>
      </c>
      <c r="E35" s="1" t="s">
        <v>204</v>
      </c>
      <c r="F35" s="1" t="s">
        <v>204</v>
      </c>
      <c r="G35" s="3" t="s">
        <v>290</v>
      </c>
      <c r="H35" s="3" t="s">
        <v>232</v>
      </c>
      <c r="I35" s="13">
        <f>(C35-VLOOKUP(G35,Riders!$A$2:$C$3501,2,FALSE))/365</f>
        <v>25.534246575342465</v>
      </c>
      <c r="J35" s="1">
        <v>11</v>
      </c>
    </row>
    <row r="36" spans="1:10" x14ac:dyDescent="0.45">
      <c r="A36" s="1" t="s">
        <v>127</v>
      </c>
      <c r="B36" s="1">
        <v>2024</v>
      </c>
      <c r="C36" s="19">
        <v>45366</v>
      </c>
      <c r="D36" s="1" t="s">
        <v>72</v>
      </c>
      <c r="E36" s="1" t="s">
        <v>204</v>
      </c>
      <c r="F36" s="1" t="s">
        <v>204</v>
      </c>
      <c r="G36" s="3" t="s">
        <v>450</v>
      </c>
      <c r="H36" s="3" t="s">
        <v>264</v>
      </c>
      <c r="I36" s="13">
        <f>(C36-VLOOKUP(G36,Riders!$A$2:$C$3501,2,FALSE))/365</f>
        <v>25.641095890410959</v>
      </c>
      <c r="J36" s="1">
        <v>12</v>
      </c>
    </row>
    <row r="37" spans="1:10" x14ac:dyDescent="0.45">
      <c r="A37" s="1" t="s">
        <v>127</v>
      </c>
      <c r="B37" s="1">
        <v>2024</v>
      </c>
      <c r="C37" s="19">
        <v>45366</v>
      </c>
      <c r="D37" s="1" t="s">
        <v>72</v>
      </c>
      <c r="E37" s="1" t="s">
        <v>204</v>
      </c>
      <c r="F37" s="1" t="s">
        <v>204</v>
      </c>
      <c r="G37" s="3" t="s">
        <v>263</v>
      </c>
      <c r="H37" s="3" t="s">
        <v>3842</v>
      </c>
      <c r="I37" s="13">
        <f>(C37-VLOOKUP(G37,Riders!$A$2:$C$3501,2,FALSE))/365</f>
        <v>20.92876712328767</v>
      </c>
      <c r="J37" s="1">
        <v>13</v>
      </c>
    </row>
    <row r="38" spans="1:10" x14ac:dyDescent="0.45">
      <c r="A38" s="1" t="s">
        <v>127</v>
      </c>
      <c r="B38" s="1">
        <v>2024</v>
      </c>
      <c r="C38" s="19">
        <v>45366</v>
      </c>
      <c r="D38" s="1" t="s">
        <v>72</v>
      </c>
      <c r="E38" s="1" t="s">
        <v>204</v>
      </c>
      <c r="F38" s="1" t="s">
        <v>204</v>
      </c>
      <c r="G38" s="3" t="s">
        <v>479</v>
      </c>
      <c r="H38" s="3" t="s">
        <v>29</v>
      </c>
      <c r="I38" s="13">
        <f>(C38-VLOOKUP(G38,Riders!$A$2:$C$3501,2,FALSE))/365</f>
        <v>22.268493150684932</v>
      </c>
      <c r="J38" s="1">
        <v>14</v>
      </c>
    </row>
    <row r="39" spans="1:10" x14ac:dyDescent="0.45">
      <c r="A39" s="1" t="s">
        <v>127</v>
      </c>
      <c r="B39" s="1">
        <v>2024</v>
      </c>
      <c r="C39" s="19">
        <v>45366</v>
      </c>
      <c r="D39" s="1" t="s">
        <v>72</v>
      </c>
      <c r="E39" s="1" t="s">
        <v>204</v>
      </c>
      <c r="F39" s="1" t="s">
        <v>204</v>
      </c>
      <c r="G39" s="3" t="s">
        <v>2540</v>
      </c>
      <c r="H39" s="3" t="s">
        <v>19</v>
      </c>
      <c r="I39" s="13">
        <f>(C39-VLOOKUP(G39,Riders!$A$2:$C$3501,2,FALSE))/365</f>
        <v>20.136986301369863</v>
      </c>
      <c r="J39" s="1">
        <v>15</v>
      </c>
    </row>
    <row r="40" spans="1:10" x14ac:dyDescent="0.45">
      <c r="A40" s="1" t="s">
        <v>127</v>
      </c>
      <c r="B40" s="1">
        <v>2024</v>
      </c>
      <c r="C40" s="19">
        <v>45366</v>
      </c>
      <c r="D40" s="1" t="s">
        <v>72</v>
      </c>
      <c r="E40" s="1" t="s">
        <v>204</v>
      </c>
      <c r="F40" s="1" t="s">
        <v>204</v>
      </c>
      <c r="G40" s="3" t="s">
        <v>2428</v>
      </c>
      <c r="H40" s="3" t="s">
        <v>238</v>
      </c>
      <c r="I40" s="13">
        <f>(C40-VLOOKUP(G40,Riders!$A$2:$C$3501,2,FALSE))/365</f>
        <v>19.997260273972604</v>
      </c>
      <c r="J40" s="1">
        <v>16</v>
      </c>
    </row>
    <row r="41" spans="1:10" x14ac:dyDescent="0.45">
      <c r="A41" s="1" t="s">
        <v>127</v>
      </c>
      <c r="B41" s="1">
        <v>2024</v>
      </c>
      <c r="C41" s="19">
        <v>45366</v>
      </c>
      <c r="D41" s="1" t="s">
        <v>72</v>
      </c>
      <c r="E41" s="1" t="s">
        <v>204</v>
      </c>
      <c r="F41" s="1" t="s">
        <v>204</v>
      </c>
      <c r="G41" s="3" t="s">
        <v>598</v>
      </c>
      <c r="H41" s="3" t="s">
        <v>49</v>
      </c>
      <c r="I41" s="13">
        <f>(C41-VLOOKUP(G41,Riders!$A$2:$C$3501,2,FALSE))/365</f>
        <v>21.098630136986301</v>
      </c>
      <c r="J41" s="1">
        <v>17</v>
      </c>
    </row>
    <row r="42" spans="1:10" x14ac:dyDescent="0.45">
      <c r="A42" s="1" t="s">
        <v>127</v>
      </c>
      <c r="B42" s="1">
        <v>2024</v>
      </c>
      <c r="C42" s="19">
        <v>45366</v>
      </c>
      <c r="D42" s="1" t="s">
        <v>72</v>
      </c>
      <c r="E42" s="1" t="s">
        <v>204</v>
      </c>
      <c r="F42" s="1" t="s">
        <v>204</v>
      </c>
      <c r="G42" s="3" t="s">
        <v>1111</v>
      </c>
      <c r="H42" s="3" t="s">
        <v>142</v>
      </c>
      <c r="I42" s="13">
        <f>(C42-VLOOKUP(G42,Riders!$A$2:$C$3501,2,FALSE))/365</f>
        <v>30.279452054794522</v>
      </c>
      <c r="J42" s="1">
        <v>18</v>
      </c>
    </row>
    <row r="43" spans="1:10" x14ac:dyDescent="0.45">
      <c r="A43" s="1" t="s">
        <v>127</v>
      </c>
      <c r="B43" s="1">
        <v>2024</v>
      </c>
      <c r="C43" s="19">
        <v>45366</v>
      </c>
      <c r="D43" s="1" t="s">
        <v>72</v>
      </c>
      <c r="E43" s="1" t="s">
        <v>204</v>
      </c>
      <c r="F43" s="1" t="s">
        <v>204</v>
      </c>
      <c r="G43" s="3" t="s">
        <v>1206</v>
      </c>
      <c r="H43" s="3" t="s">
        <v>53</v>
      </c>
      <c r="I43" s="13">
        <f>(C43-VLOOKUP(G43,Riders!$A$2:$C$3501,2,FALSE))/365</f>
        <v>20.487671232876714</v>
      </c>
      <c r="J43" s="1">
        <v>19</v>
      </c>
    </row>
    <row r="44" spans="1:10" x14ac:dyDescent="0.45">
      <c r="A44" s="1" t="s">
        <v>127</v>
      </c>
      <c r="B44" s="1">
        <v>2024</v>
      </c>
      <c r="C44" s="19">
        <v>45366</v>
      </c>
      <c r="D44" s="1" t="s">
        <v>72</v>
      </c>
      <c r="E44" s="1" t="s">
        <v>204</v>
      </c>
      <c r="F44" s="1" t="s">
        <v>204</v>
      </c>
      <c r="G44" s="3" t="s">
        <v>430</v>
      </c>
      <c r="H44" s="3" t="s">
        <v>97</v>
      </c>
      <c r="I44" s="13">
        <f>(C44-VLOOKUP(G44,Riders!$A$2:$C$3501,2,FALSE))/365</f>
        <v>22.183561643835617</v>
      </c>
      <c r="J44" s="1">
        <v>20</v>
      </c>
    </row>
    <row r="45" spans="1:10" x14ac:dyDescent="0.45">
      <c r="A45" s="1" t="s">
        <v>693</v>
      </c>
      <c r="B45" s="1">
        <v>2024</v>
      </c>
      <c r="C45" s="2">
        <v>45324</v>
      </c>
      <c r="D45" s="1" t="s">
        <v>72</v>
      </c>
      <c r="E45" s="1" t="s">
        <v>204</v>
      </c>
      <c r="F45" s="1" t="s">
        <v>204</v>
      </c>
      <c r="G45" s="1" t="s">
        <v>274</v>
      </c>
      <c r="H45" s="1" t="s">
        <v>29</v>
      </c>
      <c r="I45" s="1">
        <f>(C45-VLOOKUP(G45,Riders!$A$2:$C$3501,2,FALSE))/365</f>
        <v>23.093150684931508</v>
      </c>
      <c r="J45" s="1">
        <v>1</v>
      </c>
    </row>
    <row r="46" spans="1:10" x14ac:dyDescent="0.45">
      <c r="A46" s="1" t="s">
        <v>693</v>
      </c>
      <c r="B46" s="1">
        <v>2024</v>
      </c>
      <c r="C46" s="2">
        <v>45324</v>
      </c>
      <c r="D46" s="1" t="s">
        <v>72</v>
      </c>
      <c r="E46" s="1" t="s">
        <v>204</v>
      </c>
      <c r="F46" s="1" t="s">
        <v>204</v>
      </c>
      <c r="G46" s="1" t="s">
        <v>214</v>
      </c>
      <c r="H46" s="1" t="s">
        <v>67</v>
      </c>
      <c r="I46" s="1">
        <f>(C46-VLOOKUP(G46,Riders!$A$2:$C$3501,2,FALSE))/365</f>
        <v>29.12876712328767</v>
      </c>
      <c r="J46" s="1">
        <v>2</v>
      </c>
    </row>
    <row r="47" spans="1:10" x14ac:dyDescent="0.45">
      <c r="A47" s="1" t="s">
        <v>693</v>
      </c>
      <c r="B47" s="1">
        <v>2024</v>
      </c>
      <c r="C47" s="2">
        <v>45324</v>
      </c>
      <c r="D47" s="1" t="s">
        <v>72</v>
      </c>
      <c r="E47" s="1" t="s">
        <v>204</v>
      </c>
      <c r="F47" s="1" t="s">
        <v>204</v>
      </c>
      <c r="G47" s="1" t="s">
        <v>420</v>
      </c>
      <c r="H47" s="1" t="s">
        <v>25</v>
      </c>
      <c r="I47" s="1">
        <f>(C47-VLOOKUP(G47,Riders!$A$2:$C$3501,2,FALSE))/365</f>
        <v>24.830136986301369</v>
      </c>
      <c r="J47" s="1">
        <v>3</v>
      </c>
    </row>
    <row r="48" spans="1:10" x14ac:dyDescent="0.45">
      <c r="A48" s="1" t="s">
        <v>693</v>
      </c>
      <c r="B48" s="1">
        <v>2024</v>
      </c>
      <c r="C48" s="2">
        <v>45324</v>
      </c>
      <c r="D48" s="1" t="s">
        <v>72</v>
      </c>
      <c r="E48" s="1" t="s">
        <v>204</v>
      </c>
      <c r="F48" s="1" t="s">
        <v>204</v>
      </c>
      <c r="G48" s="1" t="s">
        <v>2532</v>
      </c>
      <c r="H48" s="1" t="s">
        <v>47</v>
      </c>
      <c r="I48" s="1">
        <f>(C48-VLOOKUP(G48,Riders!$A$2:$C$3501,2,FALSE))/365</f>
        <v>19.627397260273973</v>
      </c>
      <c r="J48" s="1">
        <v>4</v>
      </c>
    </row>
    <row r="49" spans="1:10" x14ac:dyDescent="0.45">
      <c r="A49" s="1" t="s">
        <v>693</v>
      </c>
      <c r="B49" s="1">
        <v>2024</v>
      </c>
      <c r="C49" s="2">
        <v>45324</v>
      </c>
      <c r="D49" s="1" t="s">
        <v>72</v>
      </c>
      <c r="E49" s="1" t="s">
        <v>204</v>
      </c>
      <c r="F49" s="1" t="s">
        <v>204</v>
      </c>
      <c r="G49" s="1" t="s">
        <v>843</v>
      </c>
      <c r="H49" s="1" t="s">
        <v>51</v>
      </c>
      <c r="I49" s="1">
        <f>(C49-VLOOKUP(G49,Riders!$A$2:$C$3501,2,FALSE))/365</f>
        <v>19.093150684931508</v>
      </c>
      <c r="J49" s="1">
        <v>5</v>
      </c>
    </row>
    <row r="50" spans="1:10" x14ac:dyDescent="0.45">
      <c r="A50" s="1" t="s">
        <v>693</v>
      </c>
      <c r="B50" s="1">
        <v>2024</v>
      </c>
      <c r="C50" s="2">
        <v>45324</v>
      </c>
      <c r="D50" s="1" t="s">
        <v>72</v>
      </c>
      <c r="E50" s="1" t="s">
        <v>204</v>
      </c>
      <c r="F50" s="1" t="s">
        <v>204</v>
      </c>
      <c r="G50" s="1" t="s">
        <v>3840</v>
      </c>
      <c r="H50" s="1" t="s">
        <v>230</v>
      </c>
      <c r="I50" s="1">
        <f>(C50-VLOOKUP(G50,Riders!$A$2:$C$3501,2,FALSE))/365</f>
        <v>34.010958904109586</v>
      </c>
      <c r="J50" s="1">
        <v>6</v>
      </c>
    </row>
    <row r="51" spans="1:10" x14ac:dyDescent="0.45">
      <c r="A51" s="1" t="s">
        <v>693</v>
      </c>
      <c r="B51" s="1">
        <v>2024</v>
      </c>
      <c r="C51" s="2">
        <v>45324</v>
      </c>
      <c r="D51" s="1" t="s">
        <v>72</v>
      </c>
      <c r="E51" s="1" t="s">
        <v>204</v>
      </c>
      <c r="F51" s="1" t="s">
        <v>204</v>
      </c>
      <c r="G51" s="1" t="s">
        <v>226</v>
      </c>
      <c r="H51" s="1" t="s">
        <v>120</v>
      </c>
      <c r="I51" s="1">
        <f>(C51-VLOOKUP(G51,Riders!$A$2:$C$3501,2,FALSE))/365</f>
        <v>25.432876712328767</v>
      </c>
      <c r="J51" s="1">
        <v>7</v>
      </c>
    </row>
    <row r="52" spans="1:10" x14ac:dyDescent="0.45">
      <c r="A52" s="1" t="s">
        <v>693</v>
      </c>
      <c r="B52" s="1">
        <v>2024</v>
      </c>
      <c r="C52" s="2">
        <v>45324</v>
      </c>
      <c r="D52" s="1" t="s">
        <v>72</v>
      </c>
      <c r="E52" s="1" t="s">
        <v>204</v>
      </c>
      <c r="F52" s="1" t="s">
        <v>204</v>
      </c>
      <c r="G52" s="1" t="s">
        <v>841</v>
      </c>
      <c r="H52" s="1" t="s">
        <v>49</v>
      </c>
      <c r="I52" s="1">
        <f>(C52-VLOOKUP(G52,Riders!$A$2:$C$3501,2,FALSE))/365</f>
        <v>19.156164383561645</v>
      </c>
      <c r="J52" s="1">
        <v>8</v>
      </c>
    </row>
    <row r="53" spans="1:10" x14ac:dyDescent="0.45">
      <c r="A53" s="1" t="s">
        <v>693</v>
      </c>
      <c r="B53" s="1">
        <v>2024</v>
      </c>
      <c r="C53" s="2">
        <v>45324</v>
      </c>
      <c r="D53" s="1" t="s">
        <v>72</v>
      </c>
      <c r="E53" s="1" t="s">
        <v>204</v>
      </c>
      <c r="F53" s="1" t="s">
        <v>204</v>
      </c>
      <c r="G53" s="1" t="s">
        <v>228</v>
      </c>
      <c r="H53" s="1" t="s">
        <v>15</v>
      </c>
      <c r="I53" s="1">
        <f>(C53-VLOOKUP(G53,Riders!$A$2:$C$3501,2,FALSE))/365</f>
        <v>24.605479452054794</v>
      </c>
      <c r="J53" s="1">
        <v>9</v>
      </c>
    </row>
    <row r="54" spans="1:10" x14ac:dyDescent="0.45">
      <c r="A54" s="1" t="s">
        <v>693</v>
      </c>
      <c r="B54" s="1">
        <v>2024</v>
      </c>
      <c r="C54" s="2">
        <v>45324</v>
      </c>
      <c r="D54" s="1" t="s">
        <v>72</v>
      </c>
      <c r="E54" s="1" t="s">
        <v>204</v>
      </c>
      <c r="F54" s="1" t="s">
        <v>204</v>
      </c>
      <c r="G54" s="1" t="s">
        <v>488</v>
      </c>
      <c r="H54" s="1" t="s">
        <v>232</v>
      </c>
      <c r="I54" s="1">
        <f>(C54-VLOOKUP(G54,Riders!$A$2:$C$3501,2,FALSE))/365</f>
        <v>26.706849315068492</v>
      </c>
      <c r="J54" s="1">
        <v>10</v>
      </c>
    </row>
    <row r="55" spans="1:10" x14ac:dyDescent="0.45">
      <c r="A55" s="1" t="s">
        <v>693</v>
      </c>
      <c r="B55" s="1">
        <v>2024</v>
      </c>
      <c r="C55" s="2">
        <v>45324</v>
      </c>
      <c r="D55" s="1" t="s">
        <v>72</v>
      </c>
      <c r="E55" s="1" t="s">
        <v>204</v>
      </c>
      <c r="F55" s="1" t="s">
        <v>204</v>
      </c>
      <c r="G55" s="1" t="s">
        <v>463</v>
      </c>
      <c r="H55" s="1" t="s">
        <v>27</v>
      </c>
      <c r="I55" s="1">
        <f>(C55-VLOOKUP(G55,Riders!$A$2:$C$3501,2,FALSE))/365</f>
        <v>22.17808219178082</v>
      </c>
      <c r="J55" s="1">
        <v>11</v>
      </c>
    </row>
    <row r="56" spans="1:10" x14ac:dyDescent="0.45">
      <c r="A56" s="15" t="s">
        <v>693</v>
      </c>
      <c r="B56" s="15">
        <v>2024</v>
      </c>
      <c r="C56" s="14">
        <v>45324</v>
      </c>
      <c r="D56" s="15" t="s">
        <v>72</v>
      </c>
      <c r="E56" s="15" t="s">
        <v>204</v>
      </c>
      <c r="F56" s="15" t="s">
        <v>204</v>
      </c>
      <c r="G56" s="47" t="s">
        <v>239</v>
      </c>
      <c r="H56" s="15" t="s">
        <v>151</v>
      </c>
      <c r="I56" s="1">
        <f>(C56-VLOOKUP(G56,Riders!$A$2:$C$3501,2,FALSE))/365</f>
        <v>21.643835616438356</v>
      </c>
      <c r="J56" s="15">
        <v>12</v>
      </c>
    </row>
    <row r="57" spans="1:10" x14ac:dyDescent="0.45">
      <c r="A57" s="1" t="s">
        <v>693</v>
      </c>
      <c r="B57" s="1">
        <v>2024</v>
      </c>
      <c r="C57" s="2">
        <v>45324</v>
      </c>
      <c r="D57" s="1" t="s">
        <v>72</v>
      </c>
      <c r="E57" s="1" t="s">
        <v>204</v>
      </c>
      <c r="F57" s="1" t="s">
        <v>204</v>
      </c>
      <c r="G57" s="1" t="s">
        <v>444</v>
      </c>
      <c r="H57" s="1" t="s">
        <v>61</v>
      </c>
      <c r="I57" s="1">
        <f>(C57-VLOOKUP(G57,Riders!$A$2:$C$3501,2,FALSE))/365</f>
        <v>24.55890410958904</v>
      </c>
      <c r="J57" s="1">
        <v>13</v>
      </c>
    </row>
    <row r="58" spans="1:10" x14ac:dyDescent="0.45">
      <c r="A58" s="1" t="s">
        <v>693</v>
      </c>
      <c r="B58" s="1">
        <v>2024</v>
      </c>
      <c r="C58" s="2">
        <v>45324</v>
      </c>
      <c r="D58" s="1" t="s">
        <v>72</v>
      </c>
      <c r="E58" s="1" t="s">
        <v>204</v>
      </c>
      <c r="F58" s="1" t="s">
        <v>204</v>
      </c>
      <c r="G58" s="1" t="s">
        <v>219</v>
      </c>
      <c r="H58" s="1" t="s">
        <v>220</v>
      </c>
      <c r="I58" s="1">
        <f>(C58-VLOOKUP(G58,Riders!$A$2:$C$3501,2,FALSE))/365</f>
        <v>31.452054794520549</v>
      </c>
      <c r="J58" s="1">
        <v>14</v>
      </c>
    </row>
    <row r="59" spans="1:10" x14ac:dyDescent="0.45">
      <c r="A59" s="1" t="s">
        <v>693</v>
      </c>
      <c r="B59" s="1">
        <v>2024</v>
      </c>
      <c r="C59" s="2">
        <v>45324</v>
      </c>
      <c r="D59" s="1" t="s">
        <v>72</v>
      </c>
      <c r="E59" s="1" t="s">
        <v>204</v>
      </c>
      <c r="F59" s="1" t="s">
        <v>204</v>
      </c>
      <c r="G59" s="1" t="s">
        <v>450</v>
      </c>
      <c r="H59" s="1" t="s">
        <v>264</v>
      </c>
      <c r="I59" s="1">
        <f>(C59-VLOOKUP(G59,Riders!$A$2:$C$3501,2,FALSE))/365</f>
        <v>25.526027397260275</v>
      </c>
      <c r="J59" s="1">
        <v>15</v>
      </c>
    </row>
    <row r="60" spans="1:10" x14ac:dyDescent="0.45">
      <c r="A60" s="1" t="s">
        <v>693</v>
      </c>
      <c r="B60" s="1">
        <v>2024</v>
      </c>
      <c r="C60" s="2">
        <v>45324</v>
      </c>
      <c r="D60" s="1" t="s">
        <v>72</v>
      </c>
      <c r="E60" s="1" t="s">
        <v>204</v>
      </c>
      <c r="F60" s="1" t="s">
        <v>204</v>
      </c>
      <c r="G60" s="1" t="s">
        <v>842</v>
      </c>
      <c r="H60" s="1" t="s">
        <v>56</v>
      </c>
      <c r="I60" s="1">
        <f>(C60-VLOOKUP(G60,Riders!$A$2:$C$3501,2,FALSE))/365</f>
        <v>19.923287671232877</v>
      </c>
      <c r="J60" s="1">
        <v>16</v>
      </c>
    </row>
    <row r="61" spans="1:10" x14ac:dyDescent="0.45">
      <c r="A61" s="1" t="s">
        <v>693</v>
      </c>
      <c r="B61" s="1">
        <v>2024</v>
      </c>
      <c r="C61" s="2">
        <v>45324</v>
      </c>
      <c r="D61" s="1" t="s">
        <v>72</v>
      </c>
      <c r="E61" s="1" t="s">
        <v>204</v>
      </c>
      <c r="F61" s="1" t="s">
        <v>204</v>
      </c>
      <c r="G61" s="1" t="s">
        <v>3841</v>
      </c>
      <c r="H61" s="1" t="s">
        <v>40</v>
      </c>
      <c r="I61" s="1">
        <f>(C61-VLOOKUP(G61,Riders!$A$2:$C$3501,2,FALSE))/365</f>
        <v>18.545205479452054</v>
      </c>
      <c r="J61" s="1">
        <v>17</v>
      </c>
    </row>
    <row r="62" spans="1:10" x14ac:dyDescent="0.45">
      <c r="A62" s="1" t="s">
        <v>693</v>
      </c>
      <c r="B62" s="1">
        <v>2024</v>
      </c>
      <c r="C62" s="2">
        <v>45324</v>
      </c>
      <c r="D62" s="1" t="s">
        <v>72</v>
      </c>
      <c r="E62" s="1" t="s">
        <v>204</v>
      </c>
      <c r="F62" s="1" t="s">
        <v>204</v>
      </c>
      <c r="G62" s="1" t="s">
        <v>389</v>
      </c>
      <c r="H62" s="1" t="s">
        <v>53</v>
      </c>
      <c r="I62" s="1">
        <f>(C62-VLOOKUP(G62,Riders!$A$2:$C$3501,2,FALSE))/365</f>
        <v>24.260273972602739</v>
      </c>
      <c r="J62" s="1">
        <v>18</v>
      </c>
    </row>
    <row r="63" spans="1:10" x14ac:dyDescent="0.45">
      <c r="A63" s="1" t="s">
        <v>693</v>
      </c>
      <c r="B63" s="1">
        <v>2024</v>
      </c>
      <c r="C63" s="2">
        <v>45324</v>
      </c>
      <c r="D63" s="1" t="s">
        <v>72</v>
      </c>
      <c r="E63" s="1" t="s">
        <v>204</v>
      </c>
      <c r="F63" s="1" t="s">
        <v>204</v>
      </c>
      <c r="G63" s="1" t="s">
        <v>263</v>
      </c>
      <c r="H63" s="1" t="s">
        <v>3842</v>
      </c>
      <c r="I63" s="1">
        <f>(C63-VLOOKUP(G63,Riders!$A$2:$C$3501,2,FALSE))/365</f>
        <v>20.813698630136987</v>
      </c>
      <c r="J63" s="1">
        <v>19</v>
      </c>
    </row>
    <row r="64" spans="1:10" x14ac:dyDescent="0.45">
      <c r="A64" s="1" t="s">
        <v>693</v>
      </c>
      <c r="B64" s="1">
        <v>2024</v>
      </c>
      <c r="C64" s="2">
        <v>45324</v>
      </c>
      <c r="D64" s="1" t="s">
        <v>72</v>
      </c>
      <c r="E64" s="1" t="s">
        <v>204</v>
      </c>
      <c r="F64" s="1" t="s">
        <v>204</v>
      </c>
      <c r="G64" s="1" t="s">
        <v>222</v>
      </c>
      <c r="H64" s="1" t="s">
        <v>223</v>
      </c>
      <c r="I64" s="1">
        <f>(C64-VLOOKUP(G64,Riders!$A$2:$C$3501,2,FALSE))/365</f>
        <v>24.586301369863012</v>
      </c>
      <c r="J64" s="1">
        <v>20</v>
      </c>
    </row>
    <row r="65" spans="1:12" x14ac:dyDescent="0.45">
      <c r="A65" s="1" t="s">
        <v>693</v>
      </c>
      <c r="B65" s="1">
        <v>2024</v>
      </c>
      <c r="C65" s="2">
        <v>45324</v>
      </c>
      <c r="D65" s="1" t="s">
        <v>72</v>
      </c>
      <c r="E65" s="1" t="s">
        <v>204</v>
      </c>
      <c r="F65" s="1" t="s">
        <v>204</v>
      </c>
      <c r="G65" s="1" t="s">
        <v>246</v>
      </c>
      <c r="H65" s="1" t="s">
        <v>247</v>
      </c>
      <c r="I65" s="1">
        <f>(C65-VLOOKUP(G65,Riders!$A$2:$C$3501,2,FALSE))/365</f>
        <v>31.605479452054794</v>
      </c>
      <c r="J65" s="1">
        <v>21</v>
      </c>
    </row>
    <row r="66" spans="1:12" x14ac:dyDescent="0.45">
      <c r="A66" s="36" t="s">
        <v>657</v>
      </c>
      <c r="B66" s="36">
        <v>2024</v>
      </c>
      <c r="C66" s="19">
        <v>45304</v>
      </c>
      <c r="D66" s="36" t="s">
        <v>3826</v>
      </c>
      <c r="E66" s="4" t="s">
        <v>204</v>
      </c>
      <c r="F66" s="4" t="s">
        <v>204</v>
      </c>
      <c r="G66" s="3" t="s">
        <v>236</v>
      </c>
      <c r="H66" s="3" t="s">
        <v>51</v>
      </c>
      <c r="I66" s="13">
        <f>(C66-VLOOKUP(G66,Riders!$A$2:$C$3501,2,FALSE))/365</f>
        <v>28.194520547945206</v>
      </c>
      <c r="J66" s="1">
        <v>1</v>
      </c>
      <c r="K66" s="6">
        <v>0.46388888888888885</v>
      </c>
      <c r="L66">
        <v>47.155999999999999</v>
      </c>
    </row>
    <row r="67" spans="1:12" x14ac:dyDescent="0.45">
      <c r="A67" s="36" t="s">
        <v>657</v>
      </c>
      <c r="B67" s="36">
        <v>2024</v>
      </c>
      <c r="C67" s="19">
        <v>45304</v>
      </c>
      <c r="D67" s="36" t="s">
        <v>3826</v>
      </c>
      <c r="E67" s="4" t="s">
        <v>204</v>
      </c>
      <c r="F67" s="4" t="s">
        <v>204</v>
      </c>
      <c r="G67" s="3" t="s">
        <v>228</v>
      </c>
      <c r="H67" s="3" t="s">
        <v>15</v>
      </c>
      <c r="I67" s="13">
        <f>(C67-VLOOKUP(G67,Riders!$A$2:$C$3501,2,FALSE))/365</f>
        <v>24.550684931506851</v>
      </c>
      <c r="J67" s="1">
        <v>2</v>
      </c>
    </row>
    <row r="68" spans="1:12" x14ac:dyDescent="0.45">
      <c r="A68" s="36" t="s">
        <v>657</v>
      </c>
      <c r="B68" s="36">
        <v>2024</v>
      </c>
      <c r="C68" s="19">
        <v>45304</v>
      </c>
      <c r="D68" s="36" t="s">
        <v>3826</v>
      </c>
      <c r="E68" s="4" t="s">
        <v>204</v>
      </c>
      <c r="F68" s="4" t="s">
        <v>204</v>
      </c>
      <c r="G68" s="3" t="s">
        <v>420</v>
      </c>
      <c r="H68" s="3" t="s">
        <v>25</v>
      </c>
      <c r="I68" s="13">
        <f>(C68-VLOOKUP(G68,Riders!$A$2:$C$3501,2,FALSE))/365</f>
        <v>24.775342465753425</v>
      </c>
      <c r="J68" s="1">
        <v>3</v>
      </c>
    </row>
    <row r="69" spans="1:12" x14ac:dyDescent="0.45">
      <c r="A69" s="36" t="s">
        <v>657</v>
      </c>
      <c r="B69" s="36">
        <v>2024</v>
      </c>
      <c r="C69" s="19">
        <v>45304</v>
      </c>
      <c r="D69" s="36" t="s">
        <v>3826</v>
      </c>
      <c r="E69" s="4" t="s">
        <v>204</v>
      </c>
      <c r="F69" s="4" t="s">
        <v>204</v>
      </c>
      <c r="G69" s="3" t="s">
        <v>456</v>
      </c>
      <c r="H69" s="3" t="s">
        <v>53</v>
      </c>
      <c r="I69" s="13">
        <f>(C69-VLOOKUP(G69,Riders!$A$2:$C$3501,2,FALSE))/365</f>
        <v>24.572602739726026</v>
      </c>
      <c r="J69" s="1">
        <v>4</v>
      </c>
    </row>
    <row r="70" spans="1:12" x14ac:dyDescent="0.45">
      <c r="A70" s="36" t="s">
        <v>657</v>
      </c>
      <c r="B70" s="36">
        <v>2024</v>
      </c>
      <c r="C70" s="19">
        <v>45304</v>
      </c>
      <c r="D70" s="36" t="s">
        <v>3826</v>
      </c>
      <c r="E70" s="4" t="s">
        <v>204</v>
      </c>
      <c r="F70" s="4" t="s">
        <v>204</v>
      </c>
      <c r="G70" s="3" t="s">
        <v>222</v>
      </c>
      <c r="H70" s="3" t="s">
        <v>223</v>
      </c>
      <c r="I70" s="13">
        <f>(C70-VLOOKUP(G70,Riders!$A$2:$C$3501,2,FALSE))/365</f>
        <v>24.531506849315068</v>
      </c>
      <c r="J70" s="1">
        <v>5</v>
      </c>
    </row>
    <row r="71" spans="1:12" x14ac:dyDescent="0.45">
      <c r="A71" s="36" t="s">
        <v>657</v>
      </c>
      <c r="B71" s="36">
        <v>2024</v>
      </c>
      <c r="C71" s="19">
        <v>45304</v>
      </c>
      <c r="D71" s="36" t="s">
        <v>3826</v>
      </c>
      <c r="E71" s="4" t="s">
        <v>204</v>
      </c>
      <c r="F71" s="4" t="s">
        <v>204</v>
      </c>
      <c r="G71" s="3" t="s">
        <v>219</v>
      </c>
      <c r="H71" s="3" t="s">
        <v>220</v>
      </c>
      <c r="I71" s="13">
        <f>(C71-VLOOKUP(G71,Riders!$A$2:$C$3501,2,FALSE))/365</f>
        <v>31.397260273972602</v>
      </c>
      <c r="J71" s="1">
        <v>6</v>
      </c>
    </row>
    <row r="72" spans="1:12" x14ac:dyDescent="0.45">
      <c r="A72" s="36" t="s">
        <v>657</v>
      </c>
      <c r="B72" s="36">
        <v>2024</v>
      </c>
      <c r="C72" s="19">
        <v>45304</v>
      </c>
      <c r="D72" s="36" t="s">
        <v>3826</v>
      </c>
      <c r="E72" s="4" t="s">
        <v>204</v>
      </c>
      <c r="F72" s="4" t="s">
        <v>204</v>
      </c>
      <c r="G72" s="3" t="s">
        <v>422</v>
      </c>
      <c r="H72" s="3" t="s">
        <v>17</v>
      </c>
      <c r="I72" s="13">
        <f>(C72-VLOOKUP(G72,Riders!$A$2:$C$3501,2,FALSE))/365</f>
        <v>24.739726027397261</v>
      </c>
      <c r="J72" s="1">
        <v>7</v>
      </c>
    </row>
    <row r="73" spans="1:12" x14ac:dyDescent="0.45">
      <c r="A73" s="36" t="s">
        <v>657</v>
      </c>
      <c r="B73" s="36">
        <v>2024</v>
      </c>
      <c r="C73" s="19">
        <v>45304</v>
      </c>
      <c r="D73" s="36" t="s">
        <v>3826</v>
      </c>
      <c r="E73" s="4" t="s">
        <v>204</v>
      </c>
      <c r="F73" s="4" t="s">
        <v>204</v>
      </c>
      <c r="G73" s="3" t="s">
        <v>226</v>
      </c>
      <c r="H73" s="3" t="s">
        <v>120</v>
      </c>
      <c r="I73" s="13">
        <f>(C73-VLOOKUP(G73,Riders!$A$2:$C$3501,2,FALSE))/365</f>
        <v>25.378082191780823</v>
      </c>
      <c r="J73" s="1">
        <v>8</v>
      </c>
    </row>
    <row r="74" spans="1:12" x14ac:dyDescent="0.45">
      <c r="A74" s="36" t="s">
        <v>657</v>
      </c>
      <c r="B74" s="36">
        <v>2024</v>
      </c>
      <c r="C74" s="19">
        <v>45304</v>
      </c>
      <c r="D74" s="36" t="s">
        <v>3826</v>
      </c>
      <c r="E74" s="4" t="s">
        <v>204</v>
      </c>
      <c r="F74" s="4" t="s">
        <v>204</v>
      </c>
      <c r="G74" s="3" t="s">
        <v>3827</v>
      </c>
      <c r="H74" s="3" t="s">
        <v>49</v>
      </c>
      <c r="I74" s="13" t="e">
        <f>(C74-VLOOKUP(G74,Riders!$A$2:$C$3501,2,FALSE))/365</f>
        <v>#N/A</v>
      </c>
      <c r="J74" s="1">
        <v>9</v>
      </c>
    </row>
    <row r="75" spans="1:12" x14ac:dyDescent="0.45">
      <c r="A75" s="36" t="s">
        <v>657</v>
      </c>
      <c r="B75" s="36">
        <v>2024</v>
      </c>
      <c r="C75" s="19">
        <v>45304</v>
      </c>
      <c r="D75" s="36" t="s">
        <v>3826</v>
      </c>
      <c r="E75" s="4" t="s">
        <v>204</v>
      </c>
      <c r="F75" s="4" t="s">
        <v>204</v>
      </c>
      <c r="G75" s="3" t="s">
        <v>2488</v>
      </c>
      <c r="H75" s="3" t="s">
        <v>19</v>
      </c>
      <c r="I75" s="13">
        <f>(C75-VLOOKUP(G75,Riders!$A$2:$C$3501,2,FALSE))/365</f>
        <v>19.720547945205478</v>
      </c>
      <c r="J75" s="1">
        <v>10</v>
      </c>
    </row>
    <row r="76" spans="1:12" x14ac:dyDescent="0.45">
      <c r="A76" s="36" t="s">
        <v>657</v>
      </c>
      <c r="B76" s="36">
        <v>2024</v>
      </c>
      <c r="C76" s="19">
        <v>45304</v>
      </c>
      <c r="D76" s="36" t="s">
        <v>3826</v>
      </c>
      <c r="E76" s="4" t="s">
        <v>204</v>
      </c>
      <c r="F76" s="4" t="s">
        <v>204</v>
      </c>
      <c r="G76" s="3" t="s">
        <v>3828</v>
      </c>
      <c r="H76" s="3" t="s">
        <v>230</v>
      </c>
      <c r="I76" s="13" t="e">
        <f>(C76-VLOOKUP(G76,Riders!$A$2:$C$3501,2,FALSE))/365</f>
        <v>#N/A</v>
      </c>
      <c r="J76" s="1">
        <v>11</v>
      </c>
    </row>
    <row r="77" spans="1:12" x14ac:dyDescent="0.45">
      <c r="A77" s="36" t="s">
        <v>657</v>
      </c>
      <c r="B77" s="36">
        <v>2024</v>
      </c>
      <c r="C77" s="19">
        <v>45304</v>
      </c>
      <c r="D77" s="36" t="s">
        <v>3826</v>
      </c>
      <c r="E77" s="4" t="s">
        <v>204</v>
      </c>
      <c r="F77" s="4" t="s">
        <v>204</v>
      </c>
      <c r="G77" s="3" t="s">
        <v>2428</v>
      </c>
      <c r="H77" s="3" t="s">
        <v>238</v>
      </c>
      <c r="I77" s="13">
        <f>(C77-VLOOKUP(G77,Riders!$A$2:$C$3501,2,FALSE))/365</f>
        <v>19.827397260273973</v>
      </c>
      <c r="J77" s="1">
        <v>12</v>
      </c>
    </row>
    <row r="78" spans="1:12" x14ac:dyDescent="0.45">
      <c r="A78" s="36" t="s">
        <v>657</v>
      </c>
      <c r="B78" s="36">
        <v>2024</v>
      </c>
      <c r="C78" s="19">
        <v>45304</v>
      </c>
      <c r="D78" s="36" t="s">
        <v>3826</v>
      </c>
      <c r="E78" s="4" t="s">
        <v>204</v>
      </c>
      <c r="F78" s="4" t="s">
        <v>204</v>
      </c>
      <c r="G78" s="3" t="s">
        <v>283</v>
      </c>
      <c r="H78" s="3" t="s">
        <v>31</v>
      </c>
      <c r="I78" s="13">
        <f>(C78-VLOOKUP(G78,Riders!$A$2:$C$3501,2,FALSE))/365</f>
        <v>29.704109589041096</v>
      </c>
      <c r="J78" s="1">
        <v>13</v>
      </c>
    </row>
    <row r="79" spans="1:12" x14ac:dyDescent="0.45">
      <c r="A79" s="36" t="s">
        <v>657</v>
      </c>
      <c r="B79" s="36">
        <v>2024</v>
      </c>
      <c r="C79" s="19">
        <v>45304</v>
      </c>
      <c r="D79" s="36" t="s">
        <v>3826</v>
      </c>
      <c r="E79" s="4" t="s">
        <v>204</v>
      </c>
      <c r="F79" s="4" t="s">
        <v>204</v>
      </c>
      <c r="G79" s="3" t="s">
        <v>444</v>
      </c>
      <c r="H79" s="3" t="s">
        <v>61</v>
      </c>
      <c r="I79" s="13">
        <f>(C79-VLOOKUP(G79,Riders!$A$2:$C$3501,2,FALSE))/365</f>
        <v>24.504109589041096</v>
      </c>
      <c r="J79" s="1">
        <v>14</v>
      </c>
    </row>
    <row r="80" spans="1:12" x14ac:dyDescent="0.45">
      <c r="A80" s="36" t="s">
        <v>657</v>
      </c>
      <c r="B80" s="36">
        <v>2024</v>
      </c>
      <c r="C80" s="19">
        <v>45304</v>
      </c>
      <c r="D80" s="36" t="s">
        <v>3826</v>
      </c>
      <c r="E80" s="4" t="s">
        <v>204</v>
      </c>
      <c r="F80" s="4" t="s">
        <v>204</v>
      </c>
      <c r="G80" s="3" t="s">
        <v>488</v>
      </c>
      <c r="H80" s="3" t="s">
        <v>232</v>
      </c>
      <c r="I80" s="13">
        <f>(C80-VLOOKUP(G80,Riders!$A$2:$C$3501,2,FALSE))/365</f>
        <v>26.652054794520549</v>
      </c>
      <c r="J80" s="1">
        <v>15</v>
      </c>
    </row>
    <row r="81" spans="1:12" x14ac:dyDescent="0.45">
      <c r="A81" s="36" t="s">
        <v>657</v>
      </c>
      <c r="B81" s="36">
        <v>2024</v>
      </c>
      <c r="C81" s="19">
        <v>45304</v>
      </c>
      <c r="D81" s="36" t="s">
        <v>3826</v>
      </c>
      <c r="E81" s="4" t="s">
        <v>204</v>
      </c>
      <c r="F81" s="4" t="s">
        <v>204</v>
      </c>
      <c r="G81" s="3" t="s">
        <v>267</v>
      </c>
      <c r="H81" s="3" t="s">
        <v>56</v>
      </c>
      <c r="I81" s="13">
        <f>(C81-VLOOKUP(G81,Riders!$A$2:$C$3501,2,FALSE))/365</f>
        <v>25.054794520547944</v>
      </c>
      <c r="J81" s="1">
        <v>16</v>
      </c>
    </row>
    <row r="82" spans="1:12" x14ac:dyDescent="0.45">
      <c r="A82" s="36" t="s">
        <v>657</v>
      </c>
      <c r="B82" s="36">
        <v>2024</v>
      </c>
      <c r="C82" s="19">
        <v>45304</v>
      </c>
      <c r="D82" s="36" t="s">
        <v>3826</v>
      </c>
      <c r="E82" s="4" t="s">
        <v>204</v>
      </c>
      <c r="F82" s="4" t="s">
        <v>204</v>
      </c>
      <c r="G82" s="3" t="s">
        <v>504</v>
      </c>
      <c r="H82" s="3" t="s">
        <v>47</v>
      </c>
      <c r="I82" s="13">
        <f>(C82-VLOOKUP(G82,Riders!$A$2:$C$3501,2,FALSE))/365</f>
        <v>25.126027397260273</v>
      </c>
      <c r="J82" s="1">
        <v>17</v>
      </c>
    </row>
    <row r="83" spans="1:12" x14ac:dyDescent="0.45">
      <c r="A83" s="36" t="s">
        <v>657</v>
      </c>
      <c r="B83" s="36">
        <v>2024</v>
      </c>
      <c r="C83" s="19">
        <v>45304</v>
      </c>
      <c r="D83" s="36" t="s">
        <v>3826</v>
      </c>
      <c r="E83" s="4" t="s">
        <v>204</v>
      </c>
      <c r="F83" s="4" t="s">
        <v>204</v>
      </c>
      <c r="G83" s="3" t="s">
        <v>3829</v>
      </c>
      <c r="H83" s="3" t="s">
        <v>247</v>
      </c>
      <c r="I83" s="13" t="e">
        <f>(C83-VLOOKUP(G83,Riders!$A$2:$C$3501,2,FALSE))/365</f>
        <v>#N/A</v>
      </c>
      <c r="J83" s="1">
        <v>18</v>
      </c>
    </row>
    <row r="84" spans="1:12" x14ac:dyDescent="0.45">
      <c r="A84" s="3" t="s">
        <v>102</v>
      </c>
      <c r="B84" s="3">
        <v>2023</v>
      </c>
      <c r="C84" s="5">
        <v>45144</v>
      </c>
      <c r="D84" s="3" t="s">
        <v>13</v>
      </c>
      <c r="E84" s="4" t="s">
        <v>204</v>
      </c>
      <c r="F84" s="4" t="s">
        <v>204</v>
      </c>
      <c r="G84" s="3" t="s">
        <v>236</v>
      </c>
      <c r="H84" s="3" t="s">
        <v>51</v>
      </c>
      <c r="I84" s="13">
        <f>(C84-VLOOKUP(G84,Riders!$A$2:$C$3501,2,FALSE))/365</f>
        <v>27.756164383561643</v>
      </c>
      <c r="J84" s="4">
        <v>1</v>
      </c>
      <c r="K84" s="6">
        <v>0.64513888888888882</v>
      </c>
      <c r="L84">
        <v>52.314</v>
      </c>
    </row>
    <row r="85" spans="1:12" x14ac:dyDescent="0.45">
      <c r="A85" s="3" t="s">
        <v>102</v>
      </c>
      <c r="B85" s="3">
        <v>2023</v>
      </c>
      <c r="C85" s="5">
        <v>45144</v>
      </c>
      <c r="D85" s="3" t="s">
        <v>13</v>
      </c>
      <c r="E85" s="4" t="s">
        <v>204</v>
      </c>
      <c r="F85" s="4" t="s">
        <v>204</v>
      </c>
      <c r="G85" s="3" t="s">
        <v>422</v>
      </c>
      <c r="H85" s="3" t="s">
        <v>17</v>
      </c>
      <c r="I85" s="13">
        <f>(C85-VLOOKUP(G85,Riders!$A$2:$C$3501,2,FALSE))/365</f>
        <v>24.301369863013697</v>
      </c>
      <c r="J85" s="4">
        <v>2</v>
      </c>
    </row>
    <row r="86" spans="1:12" x14ac:dyDescent="0.45">
      <c r="A86" s="3" t="s">
        <v>102</v>
      </c>
      <c r="B86" s="3">
        <v>2023</v>
      </c>
      <c r="C86" s="5">
        <v>45144</v>
      </c>
      <c r="D86" s="3" t="s">
        <v>13</v>
      </c>
      <c r="E86" s="4" t="s">
        <v>204</v>
      </c>
      <c r="F86" s="4" t="s">
        <v>204</v>
      </c>
      <c r="G86" s="3" t="s">
        <v>214</v>
      </c>
      <c r="H86" s="3" t="s">
        <v>67</v>
      </c>
      <c r="I86" s="13">
        <f>(C86-VLOOKUP(G86,Riders!$A$2:$C$3501,2,FALSE))/365</f>
        <v>28.635616438356163</v>
      </c>
      <c r="J86" s="4">
        <v>3</v>
      </c>
    </row>
    <row r="87" spans="1:12" x14ac:dyDescent="0.45">
      <c r="A87" s="3" t="s">
        <v>102</v>
      </c>
      <c r="B87" s="3">
        <v>2023</v>
      </c>
      <c r="C87" s="5">
        <v>45144</v>
      </c>
      <c r="D87" s="3" t="s">
        <v>13</v>
      </c>
      <c r="E87" s="4" t="s">
        <v>204</v>
      </c>
      <c r="F87" s="4" t="s">
        <v>204</v>
      </c>
      <c r="G87" s="3" t="s">
        <v>272</v>
      </c>
      <c r="H87" s="3" t="s">
        <v>53</v>
      </c>
      <c r="I87" s="13">
        <f>(C87-VLOOKUP(G87,Riders!$A$2:$C$3501,2,FALSE))/365</f>
        <v>26.471232876712328</v>
      </c>
      <c r="J87" s="4">
        <v>4</v>
      </c>
    </row>
    <row r="88" spans="1:12" x14ac:dyDescent="0.45">
      <c r="A88" s="3" t="s">
        <v>102</v>
      </c>
      <c r="B88" s="3">
        <v>2023</v>
      </c>
      <c r="C88" s="5">
        <v>45144</v>
      </c>
      <c r="D88" s="3" t="s">
        <v>13</v>
      </c>
      <c r="E88" s="4" t="s">
        <v>204</v>
      </c>
      <c r="F88" s="4" t="s">
        <v>204</v>
      </c>
      <c r="G88" s="3" t="s">
        <v>343</v>
      </c>
      <c r="H88" s="3" t="s">
        <v>25</v>
      </c>
      <c r="I88" s="13">
        <f>(C88-VLOOKUP(G88,Riders!$A$2:$C$3501,2,FALSE))/365</f>
        <v>28.931506849315067</v>
      </c>
      <c r="J88" s="4">
        <v>5</v>
      </c>
    </row>
    <row r="89" spans="1:12" x14ac:dyDescent="0.45">
      <c r="A89" s="3" t="s">
        <v>102</v>
      </c>
      <c r="B89" s="3">
        <v>2023</v>
      </c>
      <c r="C89" s="5">
        <v>45144</v>
      </c>
      <c r="D89" s="3" t="s">
        <v>13</v>
      </c>
      <c r="E89" s="4" t="s">
        <v>204</v>
      </c>
      <c r="F89" s="4" t="s">
        <v>204</v>
      </c>
      <c r="G89" s="3" t="s">
        <v>226</v>
      </c>
      <c r="H89" s="3" t="s">
        <v>120</v>
      </c>
      <c r="I89" s="13">
        <f>(C89-VLOOKUP(G89,Riders!$A$2:$C$3501,2,FALSE))/365</f>
        <v>24.93972602739726</v>
      </c>
      <c r="J89" s="4">
        <v>6</v>
      </c>
    </row>
    <row r="90" spans="1:12" x14ac:dyDescent="0.45">
      <c r="A90" s="3" t="s">
        <v>102</v>
      </c>
      <c r="B90" s="3">
        <v>2023</v>
      </c>
      <c r="C90" s="5">
        <v>45144</v>
      </c>
      <c r="D90" s="3" t="s">
        <v>13</v>
      </c>
      <c r="E90" s="4" t="s">
        <v>204</v>
      </c>
      <c r="F90" s="4" t="s">
        <v>204</v>
      </c>
      <c r="G90" s="3" t="s">
        <v>463</v>
      </c>
      <c r="H90" s="3" t="s">
        <v>27</v>
      </c>
      <c r="I90" s="13">
        <f>(C90-VLOOKUP(G90,Riders!$A$2:$C$3501,2,FALSE))/365</f>
        <v>21.684931506849313</v>
      </c>
      <c r="J90" s="4">
        <v>7</v>
      </c>
    </row>
    <row r="91" spans="1:12" x14ac:dyDescent="0.45">
      <c r="A91" s="3" t="s">
        <v>102</v>
      </c>
      <c r="B91" s="3">
        <v>2023</v>
      </c>
      <c r="C91" s="5">
        <v>45144</v>
      </c>
      <c r="D91" s="3" t="s">
        <v>13</v>
      </c>
      <c r="E91" s="4" t="s">
        <v>204</v>
      </c>
      <c r="F91" s="4" t="s">
        <v>204</v>
      </c>
      <c r="G91" s="3" t="s">
        <v>219</v>
      </c>
      <c r="H91" s="3" t="s">
        <v>220</v>
      </c>
      <c r="I91" s="13">
        <f>(C91-VLOOKUP(G91,Riders!$A$2:$C$3501,2,FALSE))/365</f>
        <v>30.958904109589042</v>
      </c>
      <c r="J91" s="4">
        <v>8</v>
      </c>
    </row>
    <row r="92" spans="1:12" x14ac:dyDescent="0.45">
      <c r="A92" s="3" t="s">
        <v>102</v>
      </c>
      <c r="B92" s="3">
        <v>2023</v>
      </c>
      <c r="C92" s="5">
        <v>45144</v>
      </c>
      <c r="D92" s="3" t="s">
        <v>13</v>
      </c>
      <c r="E92" s="4" t="s">
        <v>204</v>
      </c>
      <c r="F92" s="4" t="s">
        <v>204</v>
      </c>
      <c r="G92" s="3" t="s">
        <v>228</v>
      </c>
      <c r="H92" s="3" t="s">
        <v>15</v>
      </c>
      <c r="I92" s="13">
        <f>(C92-VLOOKUP(G92,Riders!$A$2:$C$3501,2,FALSE))/365</f>
        <v>24.112328767123287</v>
      </c>
      <c r="J92" s="4">
        <v>9</v>
      </c>
    </row>
    <row r="93" spans="1:12" x14ac:dyDescent="0.45">
      <c r="A93" s="3" t="s">
        <v>102</v>
      </c>
      <c r="B93" s="3">
        <v>2023</v>
      </c>
      <c r="C93" s="5">
        <v>45144</v>
      </c>
      <c r="D93" s="3" t="s">
        <v>13</v>
      </c>
      <c r="E93" s="4" t="s">
        <v>204</v>
      </c>
      <c r="F93" s="4" t="s">
        <v>204</v>
      </c>
      <c r="G93" s="3" t="s">
        <v>446</v>
      </c>
      <c r="H93" s="3" t="s">
        <v>44</v>
      </c>
      <c r="I93" s="13">
        <f>(C93-VLOOKUP(G93,Riders!$A$2:$C$3501,2,FALSE))/365</f>
        <v>22.035616438356165</v>
      </c>
      <c r="J93" s="4">
        <v>10</v>
      </c>
    </row>
    <row r="94" spans="1:12" x14ac:dyDescent="0.45">
      <c r="A94" s="3" t="s">
        <v>102</v>
      </c>
      <c r="B94" s="3">
        <v>2023</v>
      </c>
      <c r="C94" s="5">
        <v>45144</v>
      </c>
      <c r="D94" s="3" t="s">
        <v>13</v>
      </c>
      <c r="E94" s="4" t="s">
        <v>204</v>
      </c>
      <c r="F94" s="4" t="s">
        <v>204</v>
      </c>
      <c r="G94" s="3" t="s">
        <v>234</v>
      </c>
      <c r="H94" s="3" t="s">
        <v>235</v>
      </c>
      <c r="I94" s="13">
        <f>(C94-VLOOKUP(G94,Riders!$A$2:$C$3501,2,FALSE))/365</f>
        <v>26.87945205479452</v>
      </c>
      <c r="J94" s="4">
        <v>11</v>
      </c>
    </row>
    <row r="95" spans="1:12" x14ac:dyDescent="0.45">
      <c r="A95" s="3" t="s">
        <v>102</v>
      </c>
      <c r="B95" s="3">
        <v>2023</v>
      </c>
      <c r="C95" s="5">
        <v>45144</v>
      </c>
      <c r="D95" s="3" t="s">
        <v>13</v>
      </c>
      <c r="E95" s="4" t="s">
        <v>204</v>
      </c>
      <c r="F95" s="4" t="s">
        <v>204</v>
      </c>
      <c r="G95" s="3" t="s">
        <v>504</v>
      </c>
      <c r="H95" s="3" t="s">
        <v>47</v>
      </c>
      <c r="I95" s="13">
        <f>(C95-VLOOKUP(G95,Riders!$A$2:$C$3501,2,FALSE))/365</f>
        <v>24.687671232876713</v>
      </c>
      <c r="J95" s="4">
        <v>12</v>
      </c>
    </row>
    <row r="96" spans="1:12" x14ac:dyDescent="0.45">
      <c r="A96" s="3" t="s">
        <v>102</v>
      </c>
      <c r="B96" s="3">
        <v>2023</v>
      </c>
      <c r="C96" s="5">
        <v>45144</v>
      </c>
      <c r="D96" s="3" t="s">
        <v>13</v>
      </c>
      <c r="E96" s="4" t="s">
        <v>204</v>
      </c>
      <c r="F96" s="4" t="s">
        <v>204</v>
      </c>
      <c r="G96" s="3" t="s">
        <v>431</v>
      </c>
      <c r="H96" s="3" t="s">
        <v>40</v>
      </c>
      <c r="I96" s="13">
        <f>(C96-VLOOKUP(G96,Riders!$A$2:$C$3501,2,FALSE))/365</f>
        <v>18.654794520547945</v>
      </c>
      <c r="J96" s="4">
        <v>13</v>
      </c>
    </row>
    <row r="97" spans="1:10" x14ac:dyDescent="0.45">
      <c r="A97" s="3" t="s">
        <v>102</v>
      </c>
      <c r="B97" s="3">
        <v>2023</v>
      </c>
      <c r="C97" s="5">
        <v>45144</v>
      </c>
      <c r="D97" s="3" t="s">
        <v>13</v>
      </c>
      <c r="E97" s="4" t="s">
        <v>204</v>
      </c>
      <c r="F97" s="4" t="s">
        <v>204</v>
      </c>
      <c r="G97" s="3" t="s">
        <v>598</v>
      </c>
      <c r="H97" s="3" t="s">
        <v>49</v>
      </c>
      <c r="I97" s="13">
        <f>(C97-VLOOKUP(G97,Riders!$A$2:$C$3501,2,FALSE))/365</f>
        <v>20.490410958904111</v>
      </c>
      <c r="J97" s="4">
        <v>14</v>
      </c>
    </row>
    <row r="98" spans="1:10" x14ac:dyDescent="0.45">
      <c r="A98" s="3" t="s">
        <v>102</v>
      </c>
      <c r="B98" s="3">
        <v>2023</v>
      </c>
      <c r="C98" s="5">
        <v>45144</v>
      </c>
      <c r="D98" s="3" t="s">
        <v>13</v>
      </c>
      <c r="E98" s="4" t="s">
        <v>204</v>
      </c>
      <c r="F98" s="4" t="s">
        <v>204</v>
      </c>
      <c r="G98" s="3" t="s">
        <v>246</v>
      </c>
      <c r="H98" s="3" t="s">
        <v>247</v>
      </c>
      <c r="I98" s="13">
        <f>(C98-VLOOKUP(G98,Riders!$A$2:$C$3501,2,FALSE))/365</f>
        <v>31.112328767123287</v>
      </c>
      <c r="J98" s="4">
        <v>15</v>
      </c>
    </row>
    <row r="99" spans="1:10" x14ac:dyDescent="0.45">
      <c r="A99" s="3" t="s">
        <v>102</v>
      </c>
      <c r="B99" s="3">
        <v>2023</v>
      </c>
      <c r="C99" s="5">
        <v>45144</v>
      </c>
      <c r="D99" s="3" t="s">
        <v>13</v>
      </c>
      <c r="E99" s="4" t="s">
        <v>204</v>
      </c>
      <c r="F99" s="4" t="s">
        <v>204</v>
      </c>
      <c r="G99" s="3" t="s">
        <v>462</v>
      </c>
      <c r="H99" s="3" t="s">
        <v>19</v>
      </c>
      <c r="I99" s="13">
        <f>(C99-VLOOKUP(G99,Riders!$A$2:$C$3501,2,FALSE))/365</f>
        <v>24.194520547945206</v>
      </c>
      <c r="J99" s="4">
        <v>16</v>
      </c>
    </row>
    <row r="100" spans="1:10" x14ac:dyDescent="0.45">
      <c r="A100" s="3" t="s">
        <v>102</v>
      </c>
      <c r="B100" s="3">
        <v>2023</v>
      </c>
      <c r="C100" s="5">
        <v>45144</v>
      </c>
      <c r="D100" s="3" t="s">
        <v>13</v>
      </c>
      <c r="E100" s="4" t="s">
        <v>204</v>
      </c>
      <c r="F100" s="4" t="s">
        <v>204</v>
      </c>
      <c r="G100" s="3" t="s">
        <v>1415</v>
      </c>
      <c r="H100" s="3" t="s">
        <v>230</v>
      </c>
      <c r="I100" s="13">
        <f>(C100-VLOOKUP(G100,Riders!$A$2:$C$3501,2,FALSE))/365</f>
        <v>33.517808219178079</v>
      </c>
      <c r="J100" s="4">
        <v>17</v>
      </c>
    </row>
    <row r="101" spans="1:10" x14ac:dyDescent="0.45">
      <c r="A101" s="3" t="s">
        <v>102</v>
      </c>
      <c r="B101" s="3">
        <v>2023</v>
      </c>
      <c r="C101" s="5">
        <v>45144</v>
      </c>
      <c r="D101" s="3" t="s">
        <v>13</v>
      </c>
      <c r="E101" s="4" t="s">
        <v>204</v>
      </c>
      <c r="F101" s="4" t="s">
        <v>204</v>
      </c>
      <c r="G101" s="3" t="s">
        <v>450</v>
      </c>
      <c r="H101" s="3" t="s">
        <v>264</v>
      </c>
      <c r="I101" s="13">
        <f>(C101-VLOOKUP(G101,Riders!$A$2:$C$3501,2,FALSE))/365</f>
        <v>25.032876712328768</v>
      </c>
      <c r="J101" s="4">
        <v>18</v>
      </c>
    </row>
    <row r="102" spans="1:10" x14ac:dyDescent="0.45">
      <c r="A102" s="3" t="s">
        <v>102</v>
      </c>
      <c r="B102" s="3">
        <v>2023</v>
      </c>
      <c r="C102" s="5">
        <v>45144</v>
      </c>
      <c r="D102" s="3" t="s">
        <v>13</v>
      </c>
      <c r="E102" s="4" t="s">
        <v>204</v>
      </c>
      <c r="F102" s="4" t="s">
        <v>204</v>
      </c>
      <c r="G102" s="3" t="s">
        <v>458</v>
      </c>
      <c r="H102" s="3" t="s">
        <v>36</v>
      </c>
      <c r="I102" s="13">
        <f>(C102-VLOOKUP(G102,Riders!$A$2:$C$3501,2,FALSE))/365</f>
        <v>24.736986301369864</v>
      </c>
      <c r="J102" s="4">
        <v>19</v>
      </c>
    </row>
    <row r="103" spans="1:10" x14ac:dyDescent="0.45">
      <c r="A103" s="3" t="s">
        <v>102</v>
      </c>
      <c r="B103" s="3">
        <v>2023</v>
      </c>
      <c r="C103" s="5">
        <v>45144</v>
      </c>
      <c r="D103" s="3" t="s">
        <v>13</v>
      </c>
      <c r="E103" s="4" t="s">
        <v>204</v>
      </c>
      <c r="F103" s="4" t="s">
        <v>204</v>
      </c>
      <c r="G103" s="3" t="s">
        <v>417</v>
      </c>
      <c r="H103" s="3" t="s">
        <v>29</v>
      </c>
      <c r="I103" s="13">
        <f>(C103-VLOOKUP(G103,Riders!$A$2:$C$3501,2,FALSE))/365</f>
        <v>24.465753424657535</v>
      </c>
      <c r="J103" s="4">
        <v>20</v>
      </c>
    </row>
    <row r="104" spans="1:10" x14ac:dyDescent="0.45">
      <c r="A104" s="3" t="s">
        <v>102</v>
      </c>
      <c r="B104" s="3">
        <v>2023</v>
      </c>
      <c r="C104" s="5">
        <v>45144</v>
      </c>
      <c r="D104" s="3" t="s">
        <v>13</v>
      </c>
      <c r="E104" s="4" t="s">
        <v>204</v>
      </c>
      <c r="F104" s="4" t="s">
        <v>204</v>
      </c>
      <c r="G104" s="3" t="s">
        <v>290</v>
      </c>
      <c r="H104" s="3" t="s">
        <v>232</v>
      </c>
      <c r="I104" s="13">
        <f>(C104-VLOOKUP(G104,Riders!$A$2:$C$3501,2,FALSE))/365</f>
        <v>24.926027397260274</v>
      </c>
      <c r="J104" s="4">
        <v>21</v>
      </c>
    </row>
    <row r="105" spans="1:10" x14ac:dyDescent="0.45">
      <c r="A105" s="3" t="s">
        <v>102</v>
      </c>
      <c r="B105" s="3">
        <v>2023</v>
      </c>
      <c r="C105" s="5">
        <v>45144</v>
      </c>
      <c r="D105" s="3" t="s">
        <v>13</v>
      </c>
      <c r="E105" s="4" t="s">
        <v>204</v>
      </c>
      <c r="F105" s="4" t="s">
        <v>204</v>
      </c>
      <c r="G105" s="3" t="s">
        <v>233</v>
      </c>
      <c r="H105" s="3" t="s">
        <v>56</v>
      </c>
      <c r="I105" s="13">
        <f>(C105-VLOOKUP(G105,Riders!$A$2:$C$3501,2,FALSE))/365</f>
        <v>27.931506849315067</v>
      </c>
      <c r="J105" s="4">
        <v>22</v>
      </c>
    </row>
    <row r="106" spans="1:10" x14ac:dyDescent="0.45">
      <c r="A106" s="3" t="s">
        <v>102</v>
      </c>
      <c r="B106" s="3">
        <v>2023</v>
      </c>
      <c r="C106" s="5">
        <v>45144</v>
      </c>
      <c r="D106" s="3" t="s">
        <v>13</v>
      </c>
      <c r="E106" s="4" t="s">
        <v>204</v>
      </c>
      <c r="F106" s="4" t="s">
        <v>204</v>
      </c>
      <c r="G106" s="3" t="s">
        <v>444</v>
      </c>
      <c r="H106" s="3" t="s">
        <v>61</v>
      </c>
      <c r="I106" s="13">
        <f>(C106-VLOOKUP(G106,Riders!$A$2:$C$3501,2,FALSE))/365</f>
        <v>24.065753424657533</v>
      </c>
      <c r="J106" s="4">
        <v>23</v>
      </c>
    </row>
    <row r="107" spans="1:10" x14ac:dyDescent="0.45">
      <c r="A107" s="4" t="s">
        <v>93</v>
      </c>
      <c r="B107" s="4">
        <v>2023</v>
      </c>
      <c r="C107" s="5">
        <v>45037</v>
      </c>
      <c r="D107" s="4" t="s">
        <v>72</v>
      </c>
      <c r="E107" s="4" t="s">
        <v>204</v>
      </c>
      <c r="F107" s="4" t="s">
        <v>204</v>
      </c>
      <c r="G107" s="4" t="s">
        <v>219</v>
      </c>
      <c r="H107" s="4" t="s">
        <v>220</v>
      </c>
      <c r="I107" s="13">
        <f>(C107-VLOOKUP(G107,Riders!$A$2:$C$3501,2,FALSE))/365</f>
        <v>30.665753424657535</v>
      </c>
      <c r="J107" s="4">
        <v>1</v>
      </c>
    </row>
    <row r="108" spans="1:10" x14ac:dyDescent="0.45">
      <c r="A108" s="4" t="s">
        <v>93</v>
      </c>
      <c r="B108" s="4">
        <v>2023</v>
      </c>
      <c r="C108" s="5">
        <v>45037</v>
      </c>
      <c r="D108" s="4" t="s">
        <v>72</v>
      </c>
      <c r="E108" s="4" t="s">
        <v>204</v>
      </c>
      <c r="F108" s="4" t="s">
        <v>204</v>
      </c>
      <c r="G108" s="4" t="s">
        <v>214</v>
      </c>
      <c r="H108" s="4" t="s">
        <v>67</v>
      </c>
      <c r="I108" s="13">
        <f>(C108-VLOOKUP(G108,Riders!$A$2:$C$3501,2,FALSE))/365</f>
        <v>28.342465753424658</v>
      </c>
      <c r="J108" s="4">
        <v>2</v>
      </c>
    </row>
    <row r="109" spans="1:10" x14ac:dyDescent="0.45">
      <c r="A109" s="4" t="s">
        <v>93</v>
      </c>
      <c r="B109" s="4">
        <v>2023</v>
      </c>
      <c r="C109" s="5">
        <v>45037</v>
      </c>
      <c r="D109" s="4" t="s">
        <v>72</v>
      </c>
      <c r="E109" s="4" t="s">
        <v>204</v>
      </c>
      <c r="F109" s="4" t="s">
        <v>204</v>
      </c>
      <c r="G109" s="4" t="s">
        <v>218</v>
      </c>
      <c r="H109" s="4" t="s">
        <v>19</v>
      </c>
      <c r="I109" s="13">
        <f>(C109-VLOOKUP(G109,Riders!$A$2:$C$3501,2,FALSE))/365</f>
        <v>21.61917808219178</v>
      </c>
      <c r="J109" s="4">
        <v>3</v>
      </c>
    </row>
    <row r="110" spans="1:10" x14ac:dyDescent="0.45">
      <c r="A110" s="4" t="s">
        <v>93</v>
      </c>
      <c r="B110" s="4">
        <v>2023</v>
      </c>
      <c r="C110" s="5">
        <v>45037</v>
      </c>
      <c r="D110" s="4" t="s">
        <v>72</v>
      </c>
      <c r="E110" s="4" t="s">
        <v>204</v>
      </c>
      <c r="F110" s="4" t="s">
        <v>204</v>
      </c>
      <c r="G110" s="4" t="s">
        <v>531</v>
      </c>
      <c r="H110" s="4" t="s">
        <v>51</v>
      </c>
      <c r="I110" s="13">
        <f>(C110-VLOOKUP(G110,Riders!$A$2:$C$3501,2,FALSE))/365</f>
        <v>22.638356164383563</v>
      </c>
      <c r="J110" s="4">
        <v>4</v>
      </c>
    </row>
    <row r="111" spans="1:10" x14ac:dyDescent="0.45">
      <c r="A111" s="4" t="s">
        <v>93</v>
      </c>
      <c r="B111" s="4">
        <v>2023</v>
      </c>
      <c r="C111" s="5">
        <v>45037</v>
      </c>
      <c r="D111" s="4" t="s">
        <v>72</v>
      </c>
      <c r="E111" s="4" t="s">
        <v>204</v>
      </c>
      <c r="F111" s="4" t="s">
        <v>204</v>
      </c>
      <c r="G111" s="4" t="s">
        <v>217</v>
      </c>
      <c r="H111" s="4" t="s">
        <v>29</v>
      </c>
      <c r="I111" s="13">
        <f>(C111-VLOOKUP(G111,Riders!$A$2:$C$3501,2,FALSE))/365</f>
        <v>25.06027397260274</v>
      </c>
      <c r="J111" s="4">
        <v>5</v>
      </c>
    </row>
    <row r="112" spans="1:10" x14ac:dyDescent="0.45">
      <c r="A112" s="4" t="s">
        <v>93</v>
      </c>
      <c r="B112" s="4">
        <v>2023</v>
      </c>
      <c r="C112" s="5">
        <v>45037</v>
      </c>
      <c r="D112" s="4" t="s">
        <v>72</v>
      </c>
      <c r="E112" s="4" t="s">
        <v>204</v>
      </c>
      <c r="F112" s="4" t="s">
        <v>204</v>
      </c>
      <c r="G112" s="4" t="s">
        <v>504</v>
      </c>
      <c r="H112" s="4" t="s">
        <v>47</v>
      </c>
      <c r="I112" s="13">
        <f>(C112-VLOOKUP(G112,Riders!$A$2:$C$3501,2,FALSE))/365</f>
        <v>24.394520547945206</v>
      </c>
      <c r="J112" s="4">
        <v>6</v>
      </c>
    </row>
    <row r="113" spans="1:10" x14ac:dyDescent="0.45">
      <c r="A113" s="4" t="s">
        <v>93</v>
      </c>
      <c r="B113" s="4">
        <v>2023</v>
      </c>
      <c r="C113" s="5">
        <v>45037</v>
      </c>
      <c r="D113" s="4" t="s">
        <v>72</v>
      </c>
      <c r="E113" s="4" t="s">
        <v>204</v>
      </c>
      <c r="F113" s="4" t="s">
        <v>204</v>
      </c>
      <c r="G113" s="4" t="s">
        <v>228</v>
      </c>
      <c r="H113" s="4" t="s">
        <v>15</v>
      </c>
      <c r="I113" s="13">
        <f>(C113-VLOOKUP(G113,Riders!$A$2:$C$3501,2,FALSE))/365</f>
        <v>23.81917808219178</v>
      </c>
      <c r="J113" s="4">
        <v>7</v>
      </c>
    </row>
    <row r="114" spans="1:10" x14ac:dyDescent="0.45">
      <c r="A114" s="4" t="s">
        <v>93</v>
      </c>
      <c r="B114" s="4">
        <v>2023</v>
      </c>
      <c r="C114" s="5">
        <v>45037</v>
      </c>
      <c r="D114" s="4" t="s">
        <v>72</v>
      </c>
      <c r="E114" s="4" t="s">
        <v>204</v>
      </c>
      <c r="F114" s="4" t="s">
        <v>204</v>
      </c>
      <c r="G114" s="4" t="s">
        <v>446</v>
      </c>
      <c r="H114" s="4" t="s">
        <v>44</v>
      </c>
      <c r="I114" s="13">
        <f>(C114-VLOOKUP(G114,Riders!$A$2:$C$3501,2,FALSE))/365</f>
        <v>21.742465753424657</v>
      </c>
      <c r="J114" s="4">
        <v>8</v>
      </c>
    </row>
    <row r="115" spans="1:10" x14ac:dyDescent="0.45">
      <c r="A115" s="4" t="s">
        <v>93</v>
      </c>
      <c r="B115" s="4">
        <v>2023</v>
      </c>
      <c r="C115" s="5">
        <v>45037</v>
      </c>
      <c r="D115" s="4" t="s">
        <v>72</v>
      </c>
      <c r="E115" s="4" t="s">
        <v>204</v>
      </c>
      <c r="F115" s="4" t="s">
        <v>204</v>
      </c>
      <c r="G115" s="4" t="s">
        <v>290</v>
      </c>
      <c r="H115" s="4" t="s">
        <v>232</v>
      </c>
      <c r="I115" s="13">
        <f>(C115-VLOOKUP(G115,Riders!$A$2:$C$3501,2,FALSE))/365</f>
        <v>24.632876712328766</v>
      </c>
      <c r="J115" s="4">
        <v>9</v>
      </c>
    </row>
    <row r="116" spans="1:10" x14ac:dyDescent="0.45">
      <c r="A116" s="4" t="s">
        <v>93</v>
      </c>
      <c r="B116" s="4">
        <v>2023</v>
      </c>
      <c r="C116" s="5">
        <v>45037</v>
      </c>
      <c r="D116" s="4" t="s">
        <v>72</v>
      </c>
      <c r="E116" s="4" t="s">
        <v>204</v>
      </c>
      <c r="F116" s="4" t="s">
        <v>204</v>
      </c>
      <c r="G116" s="4" t="s">
        <v>463</v>
      </c>
      <c r="H116" s="4" t="s">
        <v>27</v>
      </c>
      <c r="I116" s="13">
        <f>(C116-VLOOKUP(G116,Riders!$A$2:$C$3501,2,FALSE))/365</f>
        <v>21.391780821917809</v>
      </c>
      <c r="J116" s="4">
        <v>10</v>
      </c>
    </row>
    <row r="117" spans="1:10" x14ac:dyDescent="0.45">
      <c r="A117" s="4" t="s">
        <v>93</v>
      </c>
      <c r="B117" s="4">
        <v>2023</v>
      </c>
      <c r="C117" s="5">
        <v>45037</v>
      </c>
      <c r="D117" s="4" t="s">
        <v>72</v>
      </c>
      <c r="E117" s="4" t="s">
        <v>204</v>
      </c>
      <c r="F117" s="4" t="s">
        <v>204</v>
      </c>
      <c r="G117" s="4" t="s">
        <v>272</v>
      </c>
      <c r="H117" s="4" t="s">
        <v>53</v>
      </c>
      <c r="I117" s="13">
        <f>(C117-VLOOKUP(G117,Riders!$A$2:$C$3501,2,FALSE))/365</f>
        <v>26.17808219178082</v>
      </c>
      <c r="J117" s="4">
        <v>11</v>
      </c>
    </row>
    <row r="118" spans="1:10" x14ac:dyDescent="0.45">
      <c r="A118" s="4" t="s">
        <v>93</v>
      </c>
      <c r="B118" s="4">
        <v>2023</v>
      </c>
      <c r="C118" s="5">
        <v>45037</v>
      </c>
      <c r="D118" s="4" t="s">
        <v>72</v>
      </c>
      <c r="E118" s="4" t="s">
        <v>204</v>
      </c>
      <c r="F118" s="4" t="s">
        <v>204</v>
      </c>
      <c r="G118" s="4" t="s">
        <v>233</v>
      </c>
      <c r="H118" s="4" t="s">
        <v>56</v>
      </c>
      <c r="I118" s="13">
        <f>(C118-VLOOKUP(G118,Riders!$A$2:$C$3501,2,FALSE))/365</f>
        <v>27.638356164383563</v>
      </c>
      <c r="J118" s="4">
        <v>12</v>
      </c>
    </row>
    <row r="119" spans="1:10" x14ac:dyDescent="0.45">
      <c r="A119" s="4" t="s">
        <v>93</v>
      </c>
      <c r="B119" s="4">
        <v>2023</v>
      </c>
      <c r="C119" s="5">
        <v>45037</v>
      </c>
      <c r="D119" s="4" t="s">
        <v>72</v>
      </c>
      <c r="E119" s="4" t="s">
        <v>204</v>
      </c>
      <c r="F119" s="4" t="s">
        <v>204</v>
      </c>
      <c r="G119" s="4" t="s">
        <v>430</v>
      </c>
      <c r="H119" s="4" t="s">
        <v>97</v>
      </c>
      <c r="I119" s="13">
        <f>(C119-VLOOKUP(G119,Riders!$A$2:$C$3501,2,FALSE))/365</f>
        <v>21.282191780821918</v>
      </c>
      <c r="J119" s="4">
        <v>13</v>
      </c>
    </row>
    <row r="120" spans="1:10" x14ac:dyDescent="0.45">
      <c r="A120" s="4" t="s">
        <v>93</v>
      </c>
      <c r="B120" s="4">
        <v>2023</v>
      </c>
      <c r="C120" s="5">
        <v>45037</v>
      </c>
      <c r="D120" s="4" t="s">
        <v>72</v>
      </c>
      <c r="E120" s="4" t="s">
        <v>204</v>
      </c>
      <c r="F120" s="4" t="s">
        <v>204</v>
      </c>
      <c r="G120" s="4" t="s">
        <v>444</v>
      </c>
      <c r="H120" s="4" t="s">
        <v>61</v>
      </c>
      <c r="I120" s="13">
        <f>(C120-VLOOKUP(G120,Riders!$A$2:$C$3501,2,FALSE))/365</f>
        <v>23.772602739726029</v>
      </c>
      <c r="J120" s="4">
        <v>14</v>
      </c>
    </row>
    <row r="121" spans="1:10" x14ac:dyDescent="0.45">
      <c r="A121" s="4" t="s">
        <v>93</v>
      </c>
      <c r="B121" s="4">
        <v>2023</v>
      </c>
      <c r="C121" s="5">
        <v>45037</v>
      </c>
      <c r="D121" s="4" t="s">
        <v>72</v>
      </c>
      <c r="E121" s="4" t="s">
        <v>204</v>
      </c>
      <c r="F121" s="4" t="s">
        <v>204</v>
      </c>
      <c r="G121" s="4" t="s">
        <v>597</v>
      </c>
      <c r="H121" s="4" t="s">
        <v>243</v>
      </c>
      <c r="I121" s="13">
        <f>(C121-VLOOKUP(G121,Riders!$A$2:$C$3501,2,FALSE))/365</f>
        <v>19.506849315068493</v>
      </c>
      <c r="J121" s="4">
        <v>15</v>
      </c>
    </row>
    <row r="122" spans="1:10" x14ac:dyDescent="0.45">
      <c r="A122" s="4" t="s">
        <v>93</v>
      </c>
      <c r="B122" s="4">
        <v>2023</v>
      </c>
      <c r="C122" s="5">
        <v>45037</v>
      </c>
      <c r="D122" s="4" t="s">
        <v>72</v>
      </c>
      <c r="E122" s="4" t="s">
        <v>204</v>
      </c>
      <c r="F122" s="4" t="s">
        <v>204</v>
      </c>
      <c r="G122" s="4" t="s">
        <v>552</v>
      </c>
      <c r="H122" s="4" t="s">
        <v>38</v>
      </c>
      <c r="I122" s="13">
        <f>(C122-VLOOKUP(G122,Riders!$A$2:$C$3501,2,FALSE))/365</f>
        <v>26.230136986301371</v>
      </c>
      <c r="J122" s="4">
        <v>16</v>
      </c>
    </row>
    <row r="123" spans="1:10" x14ac:dyDescent="0.45">
      <c r="A123" s="4" t="s">
        <v>93</v>
      </c>
      <c r="B123" s="4">
        <v>2023</v>
      </c>
      <c r="C123" s="5">
        <v>45037</v>
      </c>
      <c r="D123" s="4" t="s">
        <v>72</v>
      </c>
      <c r="E123" s="4" t="s">
        <v>204</v>
      </c>
      <c r="F123" s="4" t="s">
        <v>204</v>
      </c>
      <c r="G123" s="4" t="s">
        <v>1415</v>
      </c>
      <c r="H123" s="4" t="s">
        <v>230</v>
      </c>
      <c r="I123" s="13">
        <f>(C123-VLOOKUP(G123,Riders!$A$2:$C$3501,2,FALSE))/365</f>
        <v>33.224657534246575</v>
      </c>
      <c r="J123" s="4">
        <v>17</v>
      </c>
    </row>
    <row r="124" spans="1:10" x14ac:dyDescent="0.45">
      <c r="A124" s="4" t="s">
        <v>93</v>
      </c>
      <c r="B124" s="4">
        <v>2023</v>
      </c>
      <c r="C124" s="5">
        <v>45037</v>
      </c>
      <c r="D124" s="4" t="s">
        <v>72</v>
      </c>
      <c r="E124" s="4" t="s">
        <v>204</v>
      </c>
      <c r="F124" s="4" t="s">
        <v>204</v>
      </c>
      <c r="G124" s="4" t="s">
        <v>486</v>
      </c>
      <c r="H124" s="4" t="s">
        <v>36</v>
      </c>
      <c r="I124" s="13">
        <f>(C124-VLOOKUP(G124,Riders!$A$2:$C$3501,2,FALSE))/365</f>
        <v>20.227397260273971</v>
      </c>
      <c r="J124" s="4">
        <v>18</v>
      </c>
    </row>
    <row r="125" spans="1:10" x14ac:dyDescent="0.45">
      <c r="A125" s="4" t="s">
        <v>93</v>
      </c>
      <c r="B125" s="4">
        <v>2023</v>
      </c>
      <c r="C125" s="5">
        <v>45037</v>
      </c>
      <c r="D125" s="4" t="s">
        <v>72</v>
      </c>
      <c r="E125" s="4" t="s">
        <v>204</v>
      </c>
      <c r="F125" s="4" t="s">
        <v>204</v>
      </c>
      <c r="G125" s="4" t="s">
        <v>328</v>
      </c>
      <c r="H125" s="4" t="s">
        <v>25</v>
      </c>
      <c r="I125" s="13">
        <f>(C125-VLOOKUP(G125,Riders!$A$2:$C$3501,2,FALSE))/365</f>
        <v>32.742465753424661</v>
      </c>
      <c r="J125" s="4">
        <v>19</v>
      </c>
    </row>
    <row r="126" spans="1:10" x14ac:dyDescent="0.45">
      <c r="A126" s="4" t="s">
        <v>93</v>
      </c>
      <c r="B126" s="4">
        <v>2023</v>
      </c>
      <c r="C126" s="5">
        <v>45037</v>
      </c>
      <c r="D126" s="4" t="s">
        <v>72</v>
      </c>
      <c r="E126" s="4" t="s">
        <v>204</v>
      </c>
      <c r="F126" s="4" t="s">
        <v>204</v>
      </c>
      <c r="G126" s="4" t="s">
        <v>246</v>
      </c>
      <c r="H126" s="4" t="s">
        <v>247</v>
      </c>
      <c r="I126" s="13">
        <f>(C126-VLOOKUP(G126,Riders!$A$2:$C$3501,2,FALSE))/365</f>
        <v>30.81917808219178</v>
      </c>
      <c r="J126" s="4">
        <v>20</v>
      </c>
    </row>
    <row r="127" spans="1:10" x14ac:dyDescent="0.45">
      <c r="A127" s="4" t="s">
        <v>93</v>
      </c>
      <c r="B127" s="4">
        <v>2023</v>
      </c>
      <c r="C127" s="5">
        <v>45037</v>
      </c>
      <c r="D127" s="4" t="s">
        <v>72</v>
      </c>
      <c r="E127" s="4" t="s">
        <v>204</v>
      </c>
      <c r="F127" s="4" t="s">
        <v>204</v>
      </c>
      <c r="G127" s="4" t="s">
        <v>601</v>
      </c>
      <c r="H127" s="4" t="s">
        <v>49</v>
      </c>
      <c r="I127" s="13" t="e">
        <f>(C127-VLOOKUP(G127,Riders!$A$2:$C$3501,2,FALSE))/365</f>
        <v>#N/A</v>
      </c>
      <c r="J127" s="4">
        <v>21</v>
      </c>
    </row>
    <row r="128" spans="1:10" x14ac:dyDescent="0.45">
      <c r="A128" s="4" t="s">
        <v>93</v>
      </c>
      <c r="B128" s="4">
        <v>2023</v>
      </c>
      <c r="C128" s="5">
        <v>45037</v>
      </c>
      <c r="D128" s="4" t="s">
        <v>72</v>
      </c>
      <c r="E128" s="4" t="s">
        <v>204</v>
      </c>
      <c r="F128" s="4" t="s">
        <v>204</v>
      </c>
      <c r="G128" s="4" t="s">
        <v>450</v>
      </c>
      <c r="H128" s="4" t="s">
        <v>264</v>
      </c>
      <c r="I128" s="13">
        <f>(C128-VLOOKUP(G128,Riders!$A$2:$C$3501,2,FALSE))/365</f>
        <v>24.739726027397261</v>
      </c>
      <c r="J128" s="4">
        <v>22</v>
      </c>
    </row>
    <row r="129" spans="1:10" x14ac:dyDescent="0.45">
      <c r="A129" s="4" t="s">
        <v>93</v>
      </c>
      <c r="B129" s="4">
        <v>2023</v>
      </c>
      <c r="C129" s="5">
        <v>45037</v>
      </c>
      <c r="D129" s="4" t="s">
        <v>72</v>
      </c>
      <c r="E129" s="4" t="s">
        <v>204</v>
      </c>
      <c r="F129" s="4" t="s">
        <v>204</v>
      </c>
      <c r="G129" s="4" t="s">
        <v>226</v>
      </c>
      <c r="H129" s="4" t="s">
        <v>120</v>
      </c>
      <c r="I129" s="13">
        <f>(C129-VLOOKUP(G129,Riders!$A$2:$C$3501,2,FALSE))/365</f>
        <v>24.646575342465752</v>
      </c>
      <c r="J129" s="4">
        <v>23</v>
      </c>
    </row>
    <row r="130" spans="1:10" x14ac:dyDescent="0.45">
      <c r="A130" s="4" t="s">
        <v>93</v>
      </c>
      <c r="B130" s="4">
        <v>2023</v>
      </c>
      <c r="C130" s="5">
        <v>45037</v>
      </c>
      <c r="D130" s="4" t="s">
        <v>72</v>
      </c>
      <c r="E130" s="4" t="s">
        <v>204</v>
      </c>
      <c r="F130" s="4" t="s">
        <v>204</v>
      </c>
      <c r="G130" s="4" t="s">
        <v>429</v>
      </c>
      <c r="H130" s="4" t="s">
        <v>40</v>
      </c>
      <c r="I130" s="13">
        <f>(C130-VLOOKUP(G130,Riders!$A$2:$C$3501,2,FALSE))/365</f>
        <v>18.717808219178082</v>
      </c>
      <c r="J130" s="4">
        <v>24</v>
      </c>
    </row>
    <row r="131" spans="1:10" x14ac:dyDescent="0.45">
      <c r="A131" s="4" t="s">
        <v>844</v>
      </c>
      <c r="B131" s="4">
        <v>2023</v>
      </c>
      <c r="C131" s="5">
        <v>45000</v>
      </c>
      <c r="D131" s="4" t="s">
        <v>72</v>
      </c>
      <c r="E131" s="4" t="s">
        <v>204</v>
      </c>
      <c r="F131" s="4" t="s">
        <v>204</v>
      </c>
      <c r="G131" s="4" t="s">
        <v>214</v>
      </c>
      <c r="H131" s="4" t="s">
        <v>67</v>
      </c>
      <c r="I131" s="13">
        <f>(C131-VLOOKUP(G131,Riders!$A$2:$C$3501,2,FALSE))/365</f>
        <v>28.241095890410961</v>
      </c>
      <c r="J131" s="4">
        <v>1</v>
      </c>
    </row>
    <row r="132" spans="1:10" x14ac:dyDescent="0.45">
      <c r="A132" s="4" t="s">
        <v>844</v>
      </c>
      <c r="B132" s="4">
        <v>2023</v>
      </c>
      <c r="C132" s="5">
        <v>45000</v>
      </c>
      <c r="D132" s="4" t="s">
        <v>72</v>
      </c>
      <c r="E132" s="4" t="s">
        <v>204</v>
      </c>
      <c r="F132" s="4" t="s">
        <v>204</v>
      </c>
      <c r="G132" s="4" t="s">
        <v>421</v>
      </c>
      <c r="H132" s="4" t="s">
        <v>17</v>
      </c>
      <c r="I132" s="13">
        <f>(C132-VLOOKUP(G132,Riders!$A$2:$C$3501,2,FALSE))/365</f>
        <v>22.591780821917808</v>
      </c>
      <c r="J132" s="4">
        <v>2</v>
      </c>
    </row>
    <row r="133" spans="1:10" x14ac:dyDescent="0.45">
      <c r="A133" s="4" t="s">
        <v>844</v>
      </c>
      <c r="B133" s="4">
        <v>2023</v>
      </c>
      <c r="C133" s="5">
        <v>45000</v>
      </c>
      <c r="D133" s="4" t="s">
        <v>72</v>
      </c>
      <c r="E133" s="4" t="s">
        <v>204</v>
      </c>
      <c r="F133" s="4" t="s">
        <v>204</v>
      </c>
      <c r="G133" s="4" t="s">
        <v>239</v>
      </c>
      <c r="H133" s="4" t="s">
        <v>25</v>
      </c>
      <c r="I133" s="13">
        <f>(C133-VLOOKUP(G133,Riders!$A$2:$C$3501,2,FALSE))/365</f>
        <v>20.756164383561643</v>
      </c>
      <c r="J133" s="4">
        <v>3</v>
      </c>
    </row>
    <row r="134" spans="1:10" x14ac:dyDescent="0.45">
      <c r="A134" s="4" t="s">
        <v>844</v>
      </c>
      <c r="B134" s="4">
        <v>2023</v>
      </c>
      <c r="C134" s="5">
        <v>45000</v>
      </c>
      <c r="D134" s="4" t="s">
        <v>72</v>
      </c>
      <c r="E134" s="4" t="s">
        <v>204</v>
      </c>
      <c r="F134" s="4" t="s">
        <v>204</v>
      </c>
      <c r="G134" s="4" t="s">
        <v>219</v>
      </c>
      <c r="H134" s="4" t="s">
        <v>220</v>
      </c>
      <c r="I134" s="13">
        <f>(C134-VLOOKUP(G134,Riders!$A$2:$C$3501,2,FALSE))/365</f>
        <v>30.564383561643837</v>
      </c>
      <c r="J134" s="4">
        <v>4</v>
      </c>
    </row>
    <row r="135" spans="1:10" x14ac:dyDescent="0.45">
      <c r="A135" s="4" t="s">
        <v>844</v>
      </c>
      <c r="B135" s="4">
        <v>2023</v>
      </c>
      <c r="C135" s="5">
        <v>45000</v>
      </c>
      <c r="D135" s="4" t="s">
        <v>72</v>
      </c>
      <c r="E135" s="4" t="s">
        <v>204</v>
      </c>
      <c r="F135" s="4" t="s">
        <v>204</v>
      </c>
      <c r="G135" s="4" t="s">
        <v>462</v>
      </c>
      <c r="H135" s="4" t="s">
        <v>19</v>
      </c>
      <c r="I135" s="13">
        <f>(C135-VLOOKUP(G135,Riders!$A$2:$C$3501,2,FALSE))/365</f>
        <v>23.8</v>
      </c>
      <c r="J135" s="4">
        <v>5</v>
      </c>
    </row>
    <row r="136" spans="1:10" x14ac:dyDescent="0.45">
      <c r="A136" s="4" t="s">
        <v>844</v>
      </c>
      <c r="B136" s="4">
        <v>2023</v>
      </c>
      <c r="C136" s="5">
        <v>45000</v>
      </c>
      <c r="D136" s="4" t="s">
        <v>72</v>
      </c>
      <c r="E136" s="4" t="s">
        <v>204</v>
      </c>
      <c r="F136" s="4" t="s">
        <v>204</v>
      </c>
      <c r="G136" s="4" t="s">
        <v>444</v>
      </c>
      <c r="H136" s="4" t="s">
        <v>61</v>
      </c>
      <c r="I136" s="13">
        <f>(C136-VLOOKUP(G136,Riders!$A$2:$C$3501,2,FALSE))/365</f>
        <v>23.671232876712327</v>
      </c>
      <c r="J136" s="4">
        <v>6</v>
      </c>
    </row>
    <row r="137" spans="1:10" x14ac:dyDescent="0.45">
      <c r="A137" s="4" t="s">
        <v>844</v>
      </c>
      <c r="B137" s="4">
        <v>2023</v>
      </c>
      <c r="C137" s="5">
        <v>45000</v>
      </c>
      <c r="D137" s="4" t="s">
        <v>72</v>
      </c>
      <c r="E137" s="4" t="s">
        <v>204</v>
      </c>
      <c r="F137" s="4" t="s">
        <v>204</v>
      </c>
      <c r="G137" s="4" t="s">
        <v>431</v>
      </c>
      <c r="H137" s="4" t="s">
        <v>97</v>
      </c>
      <c r="I137" s="13">
        <f>(C137-VLOOKUP(G137,Riders!$A$2:$C$3501,2,FALSE))/365</f>
        <v>18.260273972602739</v>
      </c>
      <c r="J137" s="4">
        <v>7</v>
      </c>
    </row>
    <row r="138" spans="1:10" x14ac:dyDescent="0.45">
      <c r="A138" s="4" t="s">
        <v>844</v>
      </c>
      <c r="B138" s="4">
        <v>2023</v>
      </c>
      <c r="C138" s="5">
        <v>45000</v>
      </c>
      <c r="D138" s="4" t="s">
        <v>72</v>
      </c>
      <c r="E138" s="4" t="s">
        <v>204</v>
      </c>
      <c r="F138" s="4" t="s">
        <v>204</v>
      </c>
      <c r="G138" s="4" t="s">
        <v>1415</v>
      </c>
      <c r="H138" s="4" t="s">
        <v>230</v>
      </c>
      <c r="I138" s="13">
        <f>(C138-VLOOKUP(G138,Riders!$A$2:$C$3501,2,FALSE))/365</f>
        <v>33.123287671232873</v>
      </c>
      <c r="J138" s="4">
        <v>8</v>
      </c>
    </row>
    <row r="139" spans="1:10" x14ac:dyDescent="0.45">
      <c r="A139" s="4" t="s">
        <v>844</v>
      </c>
      <c r="B139" s="4">
        <v>2023</v>
      </c>
      <c r="C139" s="5">
        <v>45000</v>
      </c>
      <c r="D139" s="4" t="s">
        <v>72</v>
      </c>
      <c r="E139" s="4" t="s">
        <v>204</v>
      </c>
      <c r="F139" s="4" t="s">
        <v>204</v>
      </c>
      <c r="G139" s="4" t="s">
        <v>488</v>
      </c>
      <c r="H139" s="4" t="s">
        <v>232</v>
      </c>
      <c r="I139" s="13">
        <f>(C139-VLOOKUP(G139,Riders!$A$2:$C$3501,2,FALSE))/365</f>
        <v>25.81917808219178</v>
      </c>
      <c r="J139" s="4">
        <v>9</v>
      </c>
    </row>
    <row r="140" spans="1:10" x14ac:dyDescent="0.45">
      <c r="A140" s="4" t="s">
        <v>844</v>
      </c>
      <c r="B140" s="4">
        <v>2023</v>
      </c>
      <c r="C140" s="5">
        <v>45000</v>
      </c>
      <c r="D140" s="4" t="s">
        <v>72</v>
      </c>
      <c r="E140" s="4" t="s">
        <v>204</v>
      </c>
      <c r="F140" s="4" t="s">
        <v>204</v>
      </c>
      <c r="G140" s="4" t="s">
        <v>446</v>
      </c>
      <c r="H140" s="4" t="s">
        <v>44</v>
      </c>
      <c r="I140" s="13">
        <f>(C140-VLOOKUP(G140,Riders!$A$2:$C$3501,2,FALSE))/365</f>
        <v>21.641095890410959</v>
      </c>
      <c r="J140" s="4">
        <v>10</v>
      </c>
    </row>
    <row r="141" spans="1:10" x14ac:dyDescent="0.45">
      <c r="A141" s="4" t="s">
        <v>844</v>
      </c>
      <c r="B141" s="4">
        <v>2023</v>
      </c>
      <c r="C141" s="5">
        <v>45000</v>
      </c>
      <c r="D141" s="4" t="s">
        <v>72</v>
      </c>
      <c r="E141" s="4" t="s">
        <v>204</v>
      </c>
      <c r="F141" s="4" t="s">
        <v>204</v>
      </c>
      <c r="G141" s="4" t="s">
        <v>504</v>
      </c>
      <c r="H141" s="4" t="s">
        <v>47</v>
      </c>
      <c r="I141" s="13">
        <f>(C141-VLOOKUP(G141,Riders!$A$2:$C$3501,2,FALSE))/365</f>
        <v>24.293150684931508</v>
      </c>
      <c r="J141" s="4">
        <v>11</v>
      </c>
    </row>
    <row r="142" spans="1:10" x14ac:dyDescent="0.45">
      <c r="A142" s="4" t="s">
        <v>844</v>
      </c>
      <c r="B142" s="4">
        <v>2023</v>
      </c>
      <c r="C142" s="5">
        <v>45000</v>
      </c>
      <c r="D142" s="4" t="s">
        <v>72</v>
      </c>
      <c r="E142" s="4" t="s">
        <v>204</v>
      </c>
      <c r="F142" s="4" t="s">
        <v>204</v>
      </c>
      <c r="G142" s="4" t="s">
        <v>841</v>
      </c>
      <c r="H142" s="4" t="s">
        <v>49</v>
      </c>
      <c r="I142" s="13">
        <f>(C142-VLOOKUP(G142,Riders!$A$2:$C$3501,2,FALSE))/365</f>
        <v>18.268493150684932</v>
      </c>
      <c r="J142" s="4">
        <v>12</v>
      </c>
    </row>
    <row r="143" spans="1:10" x14ac:dyDescent="0.45">
      <c r="A143" s="4" t="s">
        <v>844</v>
      </c>
      <c r="B143" s="4">
        <v>2023</v>
      </c>
      <c r="C143" s="5">
        <v>45000</v>
      </c>
      <c r="D143" s="4" t="s">
        <v>72</v>
      </c>
      <c r="E143" s="4" t="s">
        <v>204</v>
      </c>
      <c r="F143" s="4" t="s">
        <v>204</v>
      </c>
      <c r="G143" s="4" t="s">
        <v>226</v>
      </c>
      <c r="H143" s="4" t="s">
        <v>120</v>
      </c>
      <c r="I143" s="13">
        <f>(C143-VLOOKUP(G143,Riders!$A$2:$C$3501,2,FALSE))/365</f>
        <v>24.545205479452054</v>
      </c>
      <c r="J143" s="4">
        <v>13</v>
      </c>
    </row>
    <row r="144" spans="1:10" x14ac:dyDescent="0.45">
      <c r="A144" s="4" t="s">
        <v>844</v>
      </c>
      <c r="B144" s="4">
        <v>2023</v>
      </c>
      <c r="C144" s="5">
        <v>45000</v>
      </c>
      <c r="D144" s="4" t="s">
        <v>72</v>
      </c>
      <c r="E144" s="4" t="s">
        <v>204</v>
      </c>
      <c r="F144" s="4" t="s">
        <v>204</v>
      </c>
      <c r="G144" s="4" t="s">
        <v>277</v>
      </c>
      <c r="H144" s="4" t="s">
        <v>278</v>
      </c>
      <c r="I144" s="13">
        <f>(C144-VLOOKUP(G144,Riders!$A$2:$C$3501,2,FALSE))/365</f>
        <v>25.010958904109589</v>
      </c>
      <c r="J144" s="4">
        <v>14</v>
      </c>
    </row>
    <row r="145" spans="1:10" x14ac:dyDescent="0.45">
      <c r="A145" s="4" t="s">
        <v>844</v>
      </c>
      <c r="B145" s="4">
        <v>2023</v>
      </c>
      <c r="C145" s="5">
        <v>45000</v>
      </c>
      <c r="D145" s="4" t="s">
        <v>72</v>
      </c>
      <c r="E145" s="4" t="s">
        <v>204</v>
      </c>
      <c r="F145" s="4" t="s">
        <v>204</v>
      </c>
      <c r="G145" s="4" t="s">
        <v>234</v>
      </c>
      <c r="H145" s="4" t="s">
        <v>235</v>
      </c>
      <c r="I145" s="13">
        <f>(C145-VLOOKUP(G145,Riders!$A$2:$C$3501,2,FALSE))/365</f>
        <v>26.484931506849314</v>
      </c>
      <c r="J145" s="4">
        <v>15</v>
      </c>
    </row>
    <row r="146" spans="1:10" x14ac:dyDescent="0.45">
      <c r="A146" s="4" t="s">
        <v>844</v>
      </c>
      <c r="B146" s="4">
        <v>2023</v>
      </c>
      <c r="C146" s="5">
        <v>45000</v>
      </c>
      <c r="D146" s="4" t="s">
        <v>72</v>
      </c>
      <c r="E146" s="4" t="s">
        <v>204</v>
      </c>
      <c r="F146" s="4" t="s">
        <v>204</v>
      </c>
      <c r="G146" s="4" t="s">
        <v>842</v>
      </c>
      <c r="H146" s="4" t="s">
        <v>56</v>
      </c>
      <c r="I146" s="13">
        <f>(C146-VLOOKUP(G146,Riders!$A$2:$C$3501,2,FALSE))/365</f>
        <v>19.035616438356165</v>
      </c>
      <c r="J146" s="4">
        <v>16</v>
      </c>
    </row>
    <row r="147" spans="1:10" x14ac:dyDescent="0.45">
      <c r="A147" s="4" t="s">
        <v>844</v>
      </c>
      <c r="B147" s="4">
        <v>2023</v>
      </c>
      <c r="C147" s="5">
        <v>45000</v>
      </c>
      <c r="D147" s="4" t="s">
        <v>72</v>
      </c>
      <c r="E147" s="4" t="s">
        <v>204</v>
      </c>
      <c r="F147" s="4" t="s">
        <v>204</v>
      </c>
      <c r="G147" s="4" t="s">
        <v>843</v>
      </c>
      <c r="H147" s="4" t="s">
        <v>51</v>
      </c>
      <c r="I147" s="13">
        <f>(C147-VLOOKUP(G147,Riders!$A$2:$C$3501,2,FALSE))/365</f>
        <v>18.205479452054796</v>
      </c>
      <c r="J147" s="4">
        <v>17</v>
      </c>
    </row>
    <row r="148" spans="1:10" x14ac:dyDescent="0.45">
      <c r="A148" s="4" t="s">
        <v>844</v>
      </c>
      <c r="B148" s="4">
        <v>2023</v>
      </c>
      <c r="C148" s="5">
        <v>45000</v>
      </c>
      <c r="D148" s="4" t="s">
        <v>72</v>
      </c>
      <c r="E148" s="4" t="s">
        <v>204</v>
      </c>
      <c r="F148" s="4" t="s">
        <v>204</v>
      </c>
      <c r="G148" s="4" t="s">
        <v>592</v>
      </c>
      <c r="H148" s="4" t="s">
        <v>53</v>
      </c>
      <c r="I148" s="13">
        <f>(C148-VLOOKUP(G148,Riders!$A$2:$C$3501,2,FALSE))/365</f>
        <v>23.926027397260274</v>
      </c>
      <c r="J148" s="4">
        <v>18</v>
      </c>
    </row>
    <row r="149" spans="1:10" x14ac:dyDescent="0.45">
      <c r="A149" s="4" t="s">
        <v>844</v>
      </c>
      <c r="B149" s="4">
        <v>2023</v>
      </c>
      <c r="C149" s="5">
        <v>45000</v>
      </c>
      <c r="D149" s="4" t="s">
        <v>72</v>
      </c>
      <c r="E149" s="4" t="s">
        <v>204</v>
      </c>
      <c r="F149" s="4" t="s">
        <v>204</v>
      </c>
      <c r="G149" s="4" t="s">
        <v>440</v>
      </c>
      <c r="H149" s="4" t="s">
        <v>15</v>
      </c>
      <c r="I149" s="13">
        <f>(C149-VLOOKUP(G149,Riders!$A$2:$C$3501,2,FALSE))/365</f>
        <v>22.345205479452055</v>
      </c>
      <c r="J149" s="4">
        <v>19</v>
      </c>
    </row>
    <row r="150" spans="1:10" x14ac:dyDescent="0.45">
      <c r="A150" s="4" t="s">
        <v>844</v>
      </c>
      <c r="B150" s="4">
        <v>2023</v>
      </c>
      <c r="C150" s="5">
        <v>45000</v>
      </c>
      <c r="D150" s="4" t="s">
        <v>72</v>
      </c>
      <c r="E150" s="4" t="s">
        <v>204</v>
      </c>
      <c r="F150" s="4" t="s">
        <v>204</v>
      </c>
      <c r="G150" s="4" t="s">
        <v>476</v>
      </c>
      <c r="H150" s="4" t="s">
        <v>70</v>
      </c>
      <c r="I150" s="13">
        <f>(C150-VLOOKUP(G150,Riders!$A$2:$C$3501,2,FALSE))/365</f>
        <v>21.632876712328766</v>
      </c>
      <c r="J150" s="4">
        <v>20</v>
      </c>
    </row>
    <row r="151" spans="1:10" x14ac:dyDescent="0.45">
      <c r="A151" s="4" t="s">
        <v>844</v>
      </c>
      <c r="B151" s="4">
        <v>2023</v>
      </c>
      <c r="C151" s="5">
        <v>45000</v>
      </c>
      <c r="D151" s="4" t="s">
        <v>72</v>
      </c>
      <c r="E151" s="4" t="s">
        <v>204</v>
      </c>
      <c r="F151" s="4" t="s">
        <v>204</v>
      </c>
      <c r="G151" s="4" t="s">
        <v>244</v>
      </c>
      <c r="H151" s="4" t="s">
        <v>38</v>
      </c>
      <c r="I151" s="13">
        <f>(C151-VLOOKUP(G151,Riders!$A$2:$C$3501,2,FALSE))/365</f>
        <v>28.958904109589042</v>
      </c>
      <c r="J151" s="4">
        <v>21</v>
      </c>
    </row>
    <row r="152" spans="1:10" x14ac:dyDescent="0.45">
      <c r="A152" s="4" t="s">
        <v>844</v>
      </c>
      <c r="B152" s="4">
        <v>2023</v>
      </c>
      <c r="C152" s="5">
        <v>45000</v>
      </c>
      <c r="D152" s="4" t="s">
        <v>72</v>
      </c>
      <c r="E152" s="4" t="s">
        <v>204</v>
      </c>
      <c r="F152" s="4" t="s">
        <v>204</v>
      </c>
      <c r="G152" s="4" t="s">
        <v>242</v>
      </c>
      <c r="H152" s="4" t="s">
        <v>243</v>
      </c>
      <c r="I152" s="13">
        <f>(C152-VLOOKUP(G152,Riders!$A$2:$C$3501,2,FALSE))/365</f>
        <v>28.290410958904111</v>
      </c>
      <c r="J152" s="4">
        <v>22</v>
      </c>
    </row>
    <row r="153" spans="1:10" x14ac:dyDescent="0.45">
      <c r="A153" s="4" t="s">
        <v>844</v>
      </c>
      <c r="B153" s="4">
        <v>2023</v>
      </c>
      <c r="C153" s="5">
        <v>45000</v>
      </c>
      <c r="D153" s="4" t="s">
        <v>72</v>
      </c>
      <c r="E153" s="4" t="s">
        <v>204</v>
      </c>
      <c r="F153" s="4" t="s">
        <v>204</v>
      </c>
      <c r="G153" s="4" t="s">
        <v>246</v>
      </c>
      <c r="H153" s="4" t="s">
        <v>247</v>
      </c>
      <c r="I153" s="13">
        <f>(C153-VLOOKUP(G153,Riders!$A$2:$C$3501,2,FALSE))/365</f>
        <v>30.717808219178082</v>
      </c>
      <c r="J153" s="4">
        <v>23</v>
      </c>
    </row>
    <row r="154" spans="1:10" x14ac:dyDescent="0.45">
      <c r="A154" s="4" t="s">
        <v>844</v>
      </c>
      <c r="B154" s="4">
        <v>2023</v>
      </c>
      <c r="C154" s="5">
        <v>45000</v>
      </c>
      <c r="D154" s="4" t="s">
        <v>72</v>
      </c>
      <c r="E154" s="4" t="s">
        <v>204</v>
      </c>
      <c r="F154" s="4" t="s">
        <v>204</v>
      </c>
      <c r="G154" s="4" t="s">
        <v>551</v>
      </c>
      <c r="H154" s="4" t="s">
        <v>29</v>
      </c>
      <c r="I154" s="13">
        <f>(C154-VLOOKUP(G154,Riders!$A$2:$C$3501,2,FALSE))/365</f>
        <v>26.419178082191781</v>
      </c>
      <c r="J154" s="4">
        <v>24</v>
      </c>
    </row>
    <row r="155" spans="1:10" x14ac:dyDescent="0.45">
      <c r="A155" s="1" t="s">
        <v>415</v>
      </c>
      <c r="B155" s="1">
        <v>2023</v>
      </c>
      <c r="C155" s="2">
        <v>44981</v>
      </c>
      <c r="D155" s="1" t="s">
        <v>72</v>
      </c>
      <c r="E155" s="1" t="s">
        <v>204</v>
      </c>
      <c r="F155" s="1" t="s">
        <v>204</v>
      </c>
      <c r="G155" s="1" t="s">
        <v>274</v>
      </c>
      <c r="H155" s="1" t="s">
        <v>29</v>
      </c>
      <c r="I155" s="13">
        <f>(C155-VLOOKUP(G155,Riders!$A$2:$C$3501,2,FALSE))/365</f>
        <v>22.153424657534245</v>
      </c>
      <c r="J155" s="1">
        <v>1</v>
      </c>
    </row>
    <row r="156" spans="1:10" x14ac:dyDescent="0.45">
      <c r="A156" s="1" t="s">
        <v>415</v>
      </c>
      <c r="B156" s="1">
        <v>2023</v>
      </c>
      <c r="C156" s="2">
        <v>44981</v>
      </c>
      <c r="D156" s="1" t="s">
        <v>72</v>
      </c>
      <c r="E156" s="1" t="s">
        <v>204</v>
      </c>
      <c r="F156" s="1" t="s">
        <v>204</v>
      </c>
      <c r="G156" s="1" t="s">
        <v>328</v>
      </c>
      <c r="H156" s="1" t="s">
        <v>25</v>
      </c>
      <c r="I156" s="13">
        <f>(C156-VLOOKUP(G156,Riders!$A$2:$C$3501,2,FALSE))/365</f>
        <v>32.589041095890408</v>
      </c>
      <c r="J156" s="1">
        <v>2</v>
      </c>
    </row>
    <row r="157" spans="1:10" x14ac:dyDescent="0.45">
      <c r="A157" s="1" t="s">
        <v>415</v>
      </c>
      <c r="B157" s="1">
        <v>2023</v>
      </c>
      <c r="C157" s="2">
        <v>44981</v>
      </c>
      <c r="D157" s="1" t="s">
        <v>72</v>
      </c>
      <c r="E157" s="1" t="s">
        <v>204</v>
      </c>
      <c r="F157" s="1" t="s">
        <v>204</v>
      </c>
      <c r="G157" s="1" t="s">
        <v>462</v>
      </c>
      <c r="H157" s="1" t="s">
        <v>19</v>
      </c>
      <c r="I157" s="13">
        <f>(C157-VLOOKUP(G157,Riders!$A$2:$C$3501,2,FALSE))/365</f>
        <v>23.747945205479454</v>
      </c>
      <c r="J157" s="1">
        <v>3</v>
      </c>
    </row>
    <row r="158" spans="1:10" x14ac:dyDescent="0.45">
      <c r="A158" s="1" t="s">
        <v>415</v>
      </c>
      <c r="B158" s="1">
        <v>2023</v>
      </c>
      <c r="C158" s="2">
        <v>44981</v>
      </c>
      <c r="D158" s="1" t="s">
        <v>72</v>
      </c>
      <c r="E158" s="1" t="s">
        <v>204</v>
      </c>
      <c r="F158" s="1" t="s">
        <v>204</v>
      </c>
      <c r="G158" s="1" t="s">
        <v>389</v>
      </c>
      <c r="H158" s="1" t="s">
        <v>53</v>
      </c>
      <c r="I158" s="13">
        <f>(C158-VLOOKUP(G158,Riders!$A$2:$C$3501,2,FALSE))/365</f>
        <v>23.32054794520548</v>
      </c>
      <c r="J158" s="1">
        <v>4</v>
      </c>
    </row>
    <row r="159" spans="1:10" x14ac:dyDescent="0.45">
      <c r="A159" s="1" t="s">
        <v>415</v>
      </c>
      <c r="B159" s="1">
        <v>2023</v>
      </c>
      <c r="C159" s="2">
        <v>44981</v>
      </c>
      <c r="D159" s="1" t="s">
        <v>72</v>
      </c>
      <c r="E159" s="1" t="s">
        <v>204</v>
      </c>
      <c r="F159" s="1" t="s">
        <v>204</v>
      </c>
      <c r="G159" s="1" t="s">
        <v>421</v>
      </c>
      <c r="H159" s="1" t="s">
        <v>17</v>
      </c>
      <c r="I159" s="13">
        <f>(C159-VLOOKUP(G159,Riders!$A$2:$C$3501,2,FALSE))/365</f>
        <v>22.539726027397261</v>
      </c>
      <c r="J159" s="1">
        <v>5</v>
      </c>
    </row>
    <row r="160" spans="1:10" x14ac:dyDescent="0.45">
      <c r="A160" s="1" t="s">
        <v>415</v>
      </c>
      <c r="B160" s="1">
        <v>2023</v>
      </c>
      <c r="C160" s="2">
        <v>44981</v>
      </c>
      <c r="D160" s="1" t="s">
        <v>72</v>
      </c>
      <c r="E160" s="1" t="s">
        <v>204</v>
      </c>
      <c r="F160" s="1" t="s">
        <v>204</v>
      </c>
      <c r="G160" s="1" t="s">
        <v>1415</v>
      </c>
      <c r="H160" s="1" t="s">
        <v>230</v>
      </c>
      <c r="I160" s="13">
        <f>(C160-VLOOKUP(G160,Riders!$A$2:$C$3501,2,FALSE))/365</f>
        <v>33.07123287671233</v>
      </c>
      <c r="J160" s="1">
        <v>6</v>
      </c>
    </row>
    <row r="161" spans="1:12" x14ac:dyDescent="0.45">
      <c r="A161" s="1" t="s">
        <v>415</v>
      </c>
      <c r="B161" s="1">
        <v>2023</v>
      </c>
      <c r="C161" s="2">
        <v>44981</v>
      </c>
      <c r="D161" s="1" t="s">
        <v>72</v>
      </c>
      <c r="E161" s="1" t="s">
        <v>204</v>
      </c>
      <c r="F161" s="1" t="s">
        <v>204</v>
      </c>
      <c r="G161" s="1" t="s">
        <v>440</v>
      </c>
      <c r="H161" s="1" t="s">
        <v>15</v>
      </c>
      <c r="I161" s="13">
        <f>(C161-VLOOKUP(G161,Riders!$A$2:$C$3501,2,FALSE))/365</f>
        <v>22.293150684931508</v>
      </c>
      <c r="J161" s="1">
        <v>7</v>
      </c>
    </row>
    <row r="162" spans="1:12" x14ac:dyDescent="0.45">
      <c r="A162" s="1" t="s">
        <v>415</v>
      </c>
      <c r="B162" s="1">
        <v>2023</v>
      </c>
      <c r="C162" s="2">
        <v>44981</v>
      </c>
      <c r="D162" s="1" t="s">
        <v>72</v>
      </c>
      <c r="E162" s="1" t="s">
        <v>204</v>
      </c>
      <c r="F162" s="1" t="s">
        <v>204</v>
      </c>
      <c r="G162" s="1" t="s">
        <v>431</v>
      </c>
      <c r="H162" s="1" t="s">
        <v>97</v>
      </c>
      <c r="I162" s="13">
        <f>(C162-VLOOKUP(G162,Riders!$A$2:$C$3501,2,FALSE))/365</f>
        <v>18.208219178082192</v>
      </c>
      <c r="J162" s="1">
        <v>8</v>
      </c>
    </row>
    <row r="163" spans="1:12" x14ac:dyDescent="0.45">
      <c r="A163" s="1" t="s">
        <v>415</v>
      </c>
      <c r="B163" s="1">
        <v>2023</v>
      </c>
      <c r="C163" s="2">
        <v>44981</v>
      </c>
      <c r="D163" s="1" t="s">
        <v>72</v>
      </c>
      <c r="E163" s="1" t="s">
        <v>204</v>
      </c>
      <c r="F163" s="1" t="s">
        <v>204</v>
      </c>
      <c r="G163" s="1" t="s">
        <v>430</v>
      </c>
      <c r="H163" s="1" t="s">
        <v>40</v>
      </c>
      <c r="I163" s="13">
        <f>(C163-VLOOKUP(G163,Riders!$A$2:$C$3501,2,FALSE))/365</f>
        <v>21.12876712328767</v>
      </c>
      <c r="J163" s="1">
        <v>9</v>
      </c>
    </row>
    <row r="164" spans="1:12" x14ac:dyDescent="0.45">
      <c r="A164" s="1" t="s">
        <v>415</v>
      </c>
      <c r="B164" s="1">
        <v>2023</v>
      </c>
      <c r="C164" s="2">
        <v>44981</v>
      </c>
      <c r="D164" s="1" t="s">
        <v>72</v>
      </c>
      <c r="E164" s="1" t="s">
        <v>204</v>
      </c>
      <c r="F164" s="1" t="s">
        <v>204</v>
      </c>
      <c r="G164" s="1" t="s">
        <v>290</v>
      </c>
      <c r="H164" s="1" t="s">
        <v>232</v>
      </c>
      <c r="I164" s="13">
        <f>(C164-VLOOKUP(G164,Riders!$A$2:$C$3501,2,FALSE))/365</f>
        <v>24.479452054794521</v>
      </c>
      <c r="J164" s="1">
        <v>10</v>
      </c>
    </row>
    <row r="165" spans="1:12" x14ac:dyDescent="0.45">
      <c r="A165" s="1" t="s">
        <v>415</v>
      </c>
      <c r="B165" s="1">
        <v>2023</v>
      </c>
      <c r="C165" s="2">
        <v>44981</v>
      </c>
      <c r="D165" s="1" t="s">
        <v>72</v>
      </c>
      <c r="E165" s="1" t="s">
        <v>204</v>
      </c>
      <c r="F165" s="1" t="s">
        <v>204</v>
      </c>
      <c r="G165" s="1" t="s">
        <v>277</v>
      </c>
      <c r="H165" s="1" t="s">
        <v>278</v>
      </c>
      <c r="I165" s="13">
        <f>(C165-VLOOKUP(G165,Riders!$A$2:$C$3501,2,FALSE))/365</f>
        <v>24.958904109589042</v>
      </c>
      <c r="J165" s="1">
        <v>11</v>
      </c>
    </row>
    <row r="166" spans="1:12" x14ac:dyDescent="0.45">
      <c r="A166" s="1" t="s">
        <v>415</v>
      </c>
      <c r="B166" s="1">
        <v>2023</v>
      </c>
      <c r="C166" s="2">
        <v>44981</v>
      </c>
      <c r="D166" s="1" t="s">
        <v>72</v>
      </c>
      <c r="E166" s="1" t="s">
        <v>204</v>
      </c>
      <c r="F166" s="1" t="s">
        <v>204</v>
      </c>
      <c r="G166" s="1" t="s">
        <v>234</v>
      </c>
      <c r="H166" s="1" t="s">
        <v>235</v>
      </c>
      <c r="I166" s="13">
        <f>(C166-VLOOKUP(G166,Riders!$A$2:$C$3501,2,FALSE))/365</f>
        <v>26.432876712328767</v>
      </c>
      <c r="J166" s="1">
        <v>12</v>
      </c>
    </row>
    <row r="167" spans="1:12" x14ac:dyDescent="0.45">
      <c r="A167" s="1" t="s">
        <v>415</v>
      </c>
      <c r="B167" s="1">
        <v>2023</v>
      </c>
      <c r="C167" s="2">
        <v>44981</v>
      </c>
      <c r="D167" s="1" t="s">
        <v>72</v>
      </c>
      <c r="E167" s="1" t="s">
        <v>204</v>
      </c>
      <c r="F167" s="1" t="s">
        <v>204</v>
      </c>
      <c r="G167" s="1" t="s">
        <v>446</v>
      </c>
      <c r="H167" s="1" t="s">
        <v>44</v>
      </c>
      <c r="I167" s="13">
        <f>(C167-VLOOKUP(G167,Riders!$A$2:$C$3501,2,FALSE))/365</f>
        <v>21.589041095890412</v>
      </c>
      <c r="J167" s="1">
        <v>13</v>
      </c>
    </row>
    <row r="168" spans="1:12" x14ac:dyDescent="0.45">
      <c r="A168" s="1" t="s">
        <v>415</v>
      </c>
      <c r="B168" s="1">
        <v>2023</v>
      </c>
      <c r="C168" s="2">
        <v>44981</v>
      </c>
      <c r="D168" s="1" t="s">
        <v>72</v>
      </c>
      <c r="E168" s="1" t="s">
        <v>204</v>
      </c>
      <c r="F168" s="1" t="s">
        <v>204</v>
      </c>
      <c r="G168" s="1" t="s">
        <v>437</v>
      </c>
      <c r="H168" s="1" t="s">
        <v>67</v>
      </c>
      <c r="I168" s="13">
        <f>(C168-VLOOKUP(G168,Riders!$A$2:$C$3501,2,FALSE))/365</f>
        <v>31.852054794520548</v>
      </c>
      <c r="J168" s="1">
        <v>14</v>
      </c>
    </row>
    <row r="169" spans="1:12" x14ac:dyDescent="0.45">
      <c r="A169" s="1" t="s">
        <v>415</v>
      </c>
      <c r="B169" s="1">
        <v>2023</v>
      </c>
      <c r="C169" s="2">
        <v>44981</v>
      </c>
      <c r="D169" s="1" t="s">
        <v>72</v>
      </c>
      <c r="E169" s="1" t="s">
        <v>204</v>
      </c>
      <c r="F169" s="1" t="s">
        <v>204</v>
      </c>
      <c r="G169" s="1" t="s">
        <v>267</v>
      </c>
      <c r="H169" s="1" t="s">
        <v>56</v>
      </c>
      <c r="I169" s="13">
        <f>(C169-VLOOKUP(G169,Riders!$A$2:$C$3501,2,FALSE))/365</f>
        <v>24.169863013698631</v>
      </c>
      <c r="J169" s="1">
        <v>15</v>
      </c>
    </row>
    <row r="170" spans="1:12" x14ac:dyDescent="0.45">
      <c r="A170" s="1" t="s">
        <v>415</v>
      </c>
      <c r="B170" s="1">
        <v>2023</v>
      </c>
      <c r="C170" s="2">
        <v>44981</v>
      </c>
      <c r="D170" s="1" t="s">
        <v>72</v>
      </c>
      <c r="E170" s="1" t="s">
        <v>204</v>
      </c>
      <c r="F170" s="1" t="s">
        <v>204</v>
      </c>
      <c r="G170" s="1" t="s">
        <v>444</v>
      </c>
      <c r="H170" s="1" t="s">
        <v>61</v>
      </c>
      <c r="I170" s="13">
        <f>(C170-VLOOKUP(G170,Riders!$A$2:$C$3501,2,FALSE))/365</f>
        <v>23.61917808219178</v>
      </c>
      <c r="J170" s="1">
        <v>16</v>
      </c>
    </row>
    <row r="171" spans="1:12" x14ac:dyDescent="0.45">
      <c r="A171" s="1" t="s">
        <v>415</v>
      </c>
      <c r="B171" s="1">
        <v>2023</v>
      </c>
      <c r="C171" s="2">
        <v>44981</v>
      </c>
      <c r="D171" s="1" t="s">
        <v>72</v>
      </c>
      <c r="E171" s="1" t="s">
        <v>204</v>
      </c>
      <c r="F171" s="1" t="s">
        <v>204</v>
      </c>
      <c r="G171" s="1" t="s">
        <v>222</v>
      </c>
      <c r="H171" s="1" t="s">
        <v>223</v>
      </c>
      <c r="I171" s="13">
        <f>(C171-VLOOKUP(G171,Riders!$A$2:$C$3501,2,FALSE))/365</f>
        <v>23.646575342465752</v>
      </c>
      <c r="J171" s="1">
        <v>17</v>
      </c>
    </row>
    <row r="172" spans="1:12" x14ac:dyDescent="0.45">
      <c r="A172" s="1" t="s">
        <v>415</v>
      </c>
      <c r="B172" s="1">
        <v>2023</v>
      </c>
      <c r="C172" s="2">
        <v>44981</v>
      </c>
      <c r="D172" s="1" t="s">
        <v>72</v>
      </c>
      <c r="E172" s="1" t="s">
        <v>204</v>
      </c>
      <c r="F172" s="1" t="s">
        <v>204</v>
      </c>
      <c r="G172" s="1" t="s">
        <v>616</v>
      </c>
      <c r="H172" s="1" t="s">
        <v>49</v>
      </c>
      <c r="I172" s="13">
        <f>(C172-VLOOKUP(G172,Riders!$A$2:$C$3501,2,FALSE))/365</f>
        <v>24.356164383561644</v>
      </c>
      <c r="J172" s="1" t="s">
        <v>308</v>
      </c>
    </row>
    <row r="173" spans="1:12" x14ac:dyDescent="0.45">
      <c r="A173" s="1" t="s">
        <v>415</v>
      </c>
      <c r="B173" s="1">
        <v>2023</v>
      </c>
      <c r="C173" s="2">
        <v>44981</v>
      </c>
      <c r="D173" s="1" t="s">
        <v>72</v>
      </c>
      <c r="E173" s="1" t="s">
        <v>204</v>
      </c>
      <c r="F173" s="1" t="s">
        <v>204</v>
      </c>
      <c r="G173" s="1" t="s">
        <v>226</v>
      </c>
      <c r="H173" s="1" t="s">
        <v>120</v>
      </c>
      <c r="I173" s="13">
        <f>(C173-VLOOKUP(G173,Riders!$A$2:$C$3501,2,FALSE))/365</f>
        <v>24.493150684931507</v>
      </c>
      <c r="J173" s="1" t="s">
        <v>308</v>
      </c>
    </row>
    <row r="174" spans="1:12" x14ac:dyDescent="0.45">
      <c r="A174" s="1" t="s">
        <v>415</v>
      </c>
      <c r="B174" s="1">
        <v>2023</v>
      </c>
      <c r="C174" s="2">
        <v>44981</v>
      </c>
      <c r="D174" s="1" t="s">
        <v>72</v>
      </c>
      <c r="E174" s="1" t="s">
        <v>204</v>
      </c>
      <c r="F174" s="1" t="s">
        <v>204</v>
      </c>
      <c r="G174" s="1" t="s">
        <v>455</v>
      </c>
      <c r="H174" s="1" t="s">
        <v>36</v>
      </c>
      <c r="I174" s="13">
        <f>(C174-VLOOKUP(G174,Riders!$A$2:$C$3501,2,FALSE))/365</f>
        <v>23.013698630136986</v>
      </c>
      <c r="J174" s="1" t="s">
        <v>308</v>
      </c>
    </row>
    <row r="175" spans="1:12" x14ac:dyDescent="0.45">
      <c r="A175" s="1" t="s">
        <v>415</v>
      </c>
      <c r="B175" s="1">
        <v>2023</v>
      </c>
      <c r="C175" s="2">
        <v>44981</v>
      </c>
      <c r="D175" s="1" t="s">
        <v>72</v>
      </c>
      <c r="E175" s="1" t="s">
        <v>204</v>
      </c>
      <c r="F175" s="1" t="s">
        <v>204</v>
      </c>
      <c r="G175" s="1" t="s">
        <v>219</v>
      </c>
      <c r="H175" s="1" t="s">
        <v>220</v>
      </c>
      <c r="I175" s="13">
        <f>(C175-VLOOKUP(G175,Riders!$A$2:$C$3501,2,FALSE))/365</f>
        <v>30.512328767123286</v>
      </c>
      <c r="J175" s="1" t="s">
        <v>308</v>
      </c>
    </row>
    <row r="176" spans="1:12" x14ac:dyDescent="0.45">
      <c r="A176" s="4" t="s">
        <v>12</v>
      </c>
      <c r="B176" s="4">
        <v>2022</v>
      </c>
      <c r="C176" s="5">
        <v>44847</v>
      </c>
      <c r="D176" s="4" t="s">
        <v>13</v>
      </c>
      <c r="E176" s="4" t="s">
        <v>204</v>
      </c>
      <c r="F176" s="4" t="s">
        <v>204</v>
      </c>
      <c r="G176" s="4" t="s">
        <v>236</v>
      </c>
      <c r="H176" s="4" t="s">
        <v>51</v>
      </c>
      <c r="I176" s="13">
        <f>(C176-VLOOKUP(G176,Riders!$A$2:$C$3501,2,FALSE))/365</f>
        <v>26.942465753424656</v>
      </c>
      <c r="J176" s="4">
        <v>1</v>
      </c>
      <c r="K176" s="6">
        <v>0.61041666666666672</v>
      </c>
      <c r="L176">
        <v>48.122999999999998</v>
      </c>
    </row>
    <row r="177" spans="1:10" x14ac:dyDescent="0.45">
      <c r="A177" s="4" t="s">
        <v>12</v>
      </c>
      <c r="B177" s="4">
        <v>2022</v>
      </c>
      <c r="C177" s="5">
        <v>44847</v>
      </c>
      <c r="D177" s="4" t="s">
        <v>13</v>
      </c>
      <c r="E177" s="4" t="s">
        <v>204</v>
      </c>
      <c r="F177" s="4" t="s">
        <v>204</v>
      </c>
      <c r="G177" s="4" t="s">
        <v>272</v>
      </c>
      <c r="H177" s="4" t="s">
        <v>53</v>
      </c>
      <c r="I177" s="13">
        <f>(C177-VLOOKUP(G177,Riders!$A$2:$C$3501,2,FALSE))/365</f>
        <v>25.657534246575342</v>
      </c>
      <c r="J177" s="4">
        <v>2</v>
      </c>
    </row>
    <row r="178" spans="1:10" x14ac:dyDescent="0.45">
      <c r="A178" s="4" t="s">
        <v>12</v>
      </c>
      <c r="B178" s="4">
        <v>2022</v>
      </c>
      <c r="C178" s="5">
        <v>44847</v>
      </c>
      <c r="D178" s="4" t="s">
        <v>13</v>
      </c>
      <c r="E178" s="4" t="s">
        <v>204</v>
      </c>
      <c r="F178" s="4" t="s">
        <v>204</v>
      </c>
      <c r="G178" s="4" t="s">
        <v>214</v>
      </c>
      <c r="H178" s="4" t="s">
        <v>67</v>
      </c>
      <c r="I178" s="13">
        <f>(C178-VLOOKUP(G178,Riders!$A$2:$C$3501,2,FALSE))/365</f>
        <v>27.82191780821918</v>
      </c>
      <c r="J178" s="4">
        <v>3</v>
      </c>
    </row>
    <row r="179" spans="1:10" x14ac:dyDescent="0.45">
      <c r="A179" s="4" t="s">
        <v>12</v>
      </c>
      <c r="B179" s="4">
        <v>2022</v>
      </c>
      <c r="C179" s="5">
        <v>44847</v>
      </c>
      <c r="D179" s="4" t="s">
        <v>13</v>
      </c>
      <c r="E179" s="4" t="s">
        <v>204</v>
      </c>
      <c r="F179" s="4" t="s">
        <v>204</v>
      </c>
      <c r="G179" s="4" t="s">
        <v>228</v>
      </c>
      <c r="H179" s="4" t="s">
        <v>15</v>
      </c>
      <c r="I179" s="13">
        <f>(C179-VLOOKUP(G179,Riders!$A$2:$C$3501,2,FALSE))/365</f>
        <v>23.298630136986301</v>
      </c>
      <c r="J179" s="4">
        <v>4</v>
      </c>
    </row>
    <row r="180" spans="1:10" x14ac:dyDescent="0.45">
      <c r="A180" s="4" t="s">
        <v>12</v>
      </c>
      <c r="B180" s="4">
        <v>2022</v>
      </c>
      <c r="C180" s="5">
        <v>44847</v>
      </c>
      <c r="D180" s="4" t="s">
        <v>13</v>
      </c>
      <c r="E180" s="4" t="s">
        <v>204</v>
      </c>
      <c r="F180" s="4" t="s">
        <v>204</v>
      </c>
      <c r="G180" s="4" t="s">
        <v>245</v>
      </c>
      <c r="H180" s="4" t="s">
        <v>19</v>
      </c>
      <c r="I180" s="13">
        <f>(C180-VLOOKUP(G180,Riders!$A$2:$C$3501,2,FALSE))/365</f>
        <v>23.791780821917808</v>
      </c>
      <c r="J180" s="4">
        <v>5</v>
      </c>
    </row>
    <row r="181" spans="1:10" x14ac:dyDescent="0.45">
      <c r="A181" s="4" t="s">
        <v>12</v>
      </c>
      <c r="B181" s="4">
        <v>2022</v>
      </c>
      <c r="C181" s="5">
        <v>44847</v>
      </c>
      <c r="D181" s="4" t="s">
        <v>13</v>
      </c>
      <c r="E181" s="4" t="s">
        <v>204</v>
      </c>
      <c r="F181" s="4" t="s">
        <v>204</v>
      </c>
      <c r="G181" s="4" t="s">
        <v>239</v>
      </c>
      <c r="H181" s="4" t="s">
        <v>25</v>
      </c>
      <c r="I181" s="13">
        <f>(C181-VLOOKUP(G181,Riders!$A$2:$C$3501,2,FALSE))/365</f>
        <v>20.336986301369862</v>
      </c>
      <c r="J181" s="4">
        <v>6</v>
      </c>
    </row>
    <row r="182" spans="1:10" x14ac:dyDescent="0.45">
      <c r="A182" s="4" t="s">
        <v>12</v>
      </c>
      <c r="B182" s="4">
        <v>2022</v>
      </c>
      <c r="C182" s="5">
        <v>44847</v>
      </c>
      <c r="D182" s="4" t="s">
        <v>13</v>
      </c>
      <c r="E182" s="4" t="s">
        <v>204</v>
      </c>
      <c r="F182" s="4" t="s">
        <v>204</v>
      </c>
      <c r="G182" s="4" t="s">
        <v>139</v>
      </c>
      <c r="H182" s="4" t="s">
        <v>61</v>
      </c>
      <c r="I182" s="13">
        <f>(C182-VLOOKUP(G182,Riders!$A$2:$C$3501,2,FALSE))/365</f>
        <v>30.345205479452055</v>
      </c>
      <c r="J182" s="4">
        <v>7</v>
      </c>
    </row>
    <row r="183" spans="1:10" x14ac:dyDescent="0.45">
      <c r="A183" s="4" t="s">
        <v>12</v>
      </c>
      <c r="B183" s="4">
        <v>2022</v>
      </c>
      <c r="C183" s="5">
        <v>44847</v>
      </c>
      <c r="D183" s="4" t="s">
        <v>13</v>
      </c>
      <c r="E183" s="4" t="s">
        <v>204</v>
      </c>
      <c r="F183" s="4" t="s">
        <v>204</v>
      </c>
      <c r="G183" s="4" t="s">
        <v>463</v>
      </c>
      <c r="H183" s="4" t="s">
        <v>27</v>
      </c>
      <c r="I183" s="13">
        <f>(C183-VLOOKUP(G183,Riders!$A$2:$C$3501,2,FALSE))/365</f>
        <v>20.87123287671233</v>
      </c>
      <c r="J183" s="4">
        <v>8</v>
      </c>
    </row>
    <row r="184" spans="1:10" x14ac:dyDescent="0.45">
      <c r="A184" s="4" t="s">
        <v>12</v>
      </c>
      <c r="B184" s="4">
        <v>2022</v>
      </c>
      <c r="C184" s="5">
        <v>44847</v>
      </c>
      <c r="D184" s="4" t="s">
        <v>13</v>
      </c>
      <c r="E184" s="4" t="s">
        <v>204</v>
      </c>
      <c r="F184" s="4" t="s">
        <v>204</v>
      </c>
      <c r="G184" s="4" t="s">
        <v>596</v>
      </c>
      <c r="H184" s="4" t="s">
        <v>36</v>
      </c>
      <c r="I184" s="13">
        <f>(C184-VLOOKUP(G184,Riders!$A$2:$C$3501,2,FALSE))/365</f>
        <v>23.945205479452056</v>
      </c>
      <c r="J184" s="4">
        <v>9</v>
      </c>
    </row>
    <row r="185" spans="1:10" x14ac:dyDescent="0.45">
      <c r="A185" s="4" t="s">
        <v>12</v>
      </c>
      <c r="B185" s="4">
        <v>2022</v>
      </c>
      <c r="C185" s="5">
        <v>44847</v>
      </c>
      <c r="D185" s="4" t="s">
        <v>13</v>
      </c>
      <c r="E185" s="4" t="s">
        <v>204</v>
      </c>
      <c r="F185" s="4" t="s">
        <v>204</v>
      </c>
      <c r="G185" s="4" t="s">
        <v>274</v>
      </c>
      <c r="H185" s="4" t="s">
        <v>29</v>
      </c>
      <c r="I185" s="13">
        <f>(C185-VLOOKUP(G185,Riders!$A$2:$C$3501,2,FALSE))/365</f>
        <v>21.786301369863015</v>
      </c>
      <c r="J185" s="4">
        <v>10</v>
      </c>
    </row>
    <row r="186" spans="1:10" x14ac:dyDescent="0.45">
      <c r="A186" s="4" t="s">
        <v>12</v>
      </c>
      <c r="B186" s="4">
        <v>2022</v>
      </c>
      <c r="C186" s="5">
        <v>44847</v>
      </c>
      <c r="D186" s="4" t="s">
        <v>13</v>
      </c>
      <c r="E186" s="4" t="s">
        <v>204</v>
      </c>
      <c r="F186" s="4" t="s">
        <v>204</v>
      </c>
      <c r="G186" s="4" t="s">
        <v>427</v>
      </c>
      <c r="H186" s="4" t="s">
        <v>56</v>
      </c>
      <c r="I186" s="13">
        <f>(C186-VLOOKUP(G186,Riders!$A$2:$C$3501,2,FALSE))/365</f>
        <v>28.465753424657535</v>
      </c>
      <c r="J186" s="4">
        <v>11</v>
      </c>
    </row>
    <row r="187" spans="1:10" x14ac:dyDescent="0.45">
      <c r="A187" s="4" t="s">
        <v>12</v>
      </c>
      <c r="B187" s="4">
        <v>2022</v>
      </c>
      <c r="C187" s="5">
        <v>44847</v>
      </c>
      <c r="D187" s="4" t="s">
        <v>13</v>
      </c>
      <c r="E187" s="4" t="s">
        <v>204</v>
      </c>
      <c r="F187" s="4" t="s">
        <v>204</v>
      </c>
      <c r="G187" s="4" t="s">
        <v>226</v>
      </c>
      <c r="H187" s="4" t="s">
        <v>120</v>
      </c>
      <c r="I187" s="13">
        <f>(C187-VLOOKUP(G187,Riders!$A$2:$C$3501,2,FALSE))/365</f>
        <v>24.126027397260273</v>
      </c>
      <c r="J187" s="4">
        <v>12</v>
      </c>
    </row>
    <row r="188" spans="1:10" x14ac:dyDescent="0.45">
      <c r="A188" s="4" t="s">
        <v>12</v>
      </c>
      <c r="B188" s="4">
        <v>2022</v>
      </c>
      <c r="C188" s="5">
        <v>44847</v>
      </c>
      <c r="D188" s="4" t="s">
        <v>13</v>
      </c>
      <c r="E188" s="4" t="s">
        <v>204</v>
      </c>
      <c r="F188" s="4" t="s">
        <v>204</v>
      </c>
      <c r="G188" s="4" t="s">
        <v>616</v>
      </c>
      <c r="H188" s="4" t="s">
        <v>49</v>
      </c>
      <c r="I188" s="13">
        <f>(C188-VLOOKUP(G188,Riders!$A$2:$C$3501,2,FALSE))/365</f>
        <v>23.989041095890411</v>
      </c>
      <c r="J188" s="4">
        <v>13</v>
      </c>
    </row>
    <row r="189" spans="1:10" x14ac:dyDescent="0.45">
      <c r="A189" s="4" t="s">
        <v>12</v>
      </c>
      <c r="B189" s="4">
        <v>2022</v>
      </c>
      <c r="C189" s="5">
        <v>44847</v>
      </c>
      <c r="D189" s="4" t="s">
        <v>13</v>
      </c>
      <c r="E189" s="4" t="s">
        <v>204</v>
      </c>
      <c r="F189" s="4" t="s">
        <v>204</v>
      </c>
      <c r="G189" s="4" t="s">
        <v>1415</v>
      </c>
      <c r="H189" s="4" t="s">
        <v>230</v>
      </c>
      <c r="I189" s="13">
        <f>(C189-VLOOKUP(G189,Riders!$A$2:$C$3501,2,FALSE))/365</f>
        <v>32.704109589041096</v>
      </c>
      <c r="J189" s="4">
        <v>14</v>
      </c>
    </row>
    <row r="190" spans="1:10" x14ac:dyDescent="0.45">
      <c r="A190" s="4" t="s">
        <v>12</v>
      </c>
      <c r="B190" s="4">
        <v>2022</v>
      </c>
      <c r="C190" s="5">
        <v>44847</v>
      </c>
      <c r="D190" s="4" t="s">
        <v>13</v>
      </c>
      <c r="E190" s="4" t="s">
        <v>204</v>
      </c>
      <c r="F190" s="4" t="s">
        <v>204</v>
      </c>
      <c r="G190" s="4" t="s">
        <v>234</v>
      </c>
      <c r="H190" s="4" t="s">
        <v>235</v>
      </c>
      <c r="I190" s="13">
        <f>(C190-VLOOKUP(G190,Riders!$A$2:$C$3501,2,FALSE))/365</f>
        <v>26.065753424657533</v>
      </c>
      <c r="J190" s="4">
        <v>15</v>
      </c>
    </row>
    <row r="191" spans="1:10" x14ac:dyDescent="0.45">
      <c r="A191" s="4" t="s">
        <v>12</v>
      </c>
      <c r="B191" s="4">
        <v>2022</v>
      </c>
      <c r="C191" s="5">
        <v>44847</v>
      </c>
      <c r="D191" s="4" t="s">
        <v>13</v>
      </c>
      <c r="E191" s="4" t="s">
        <v>204</v>
      </c>
      <c r="F191" s="4" t="s">
        <v>204</v>
      </c>
      <c r="G191" s="4" t="s">
        <v>246</v>
      </c>
      <c r="H191" s="4" t="s">
        <v>247</v>
      </c>
      <c r="I191" s="13">
        <f>(C191-VLOOKUP(G191,Riders!$A$2:$C$3501,2,FALSE))/365</f>
        <v>30.298630136986301</v>
      </c>
      <c r="J191" s="4">
        <v>16</v>
      </c>
    </row>
    <row r="192" spans="1:10" x14ac:dyDescent="0.45">
      <c r="A192" s="4" t="s">
        <v>12</v>
      </c>
      <c r="B192" s="4">
        <v>2022</v>
      </c>
      <c r="C192" s="5">
        <v>44847</v>
      </c>
      <c r="D192" s="4" t="s">
        <v>13</v>
      </c>
      <c r="E192" s="4" t="s">
        <v>204</v>
      </c>
      <c r="F192" s="4" t="s">
        <v>204</v>
      </c>
      <c r="G192" s="4" t="s">
        <v>493</v>
      </c>
      <c r="H192" s="4" t="s">
        <v>17</v>
      </c>
      <c r="I192" s="13">
        <f>(C192-VLOOKUP(G192,Riders!$A$2:$C$3501,2,FALSE))/365</f>
        <v>19.246575342465754</v>
      </c>
      <c r="J192" s="4">
        <v>17</v>
      </c>
    </row>
    <row r="193" spans="1:12" x14ac:dyDescent="0.45">
      <c r="A193" s="4" t="s">
        <v>12</v>
      </c>
      <c r="B193" s="4">
        <v>2022</v>
      </c>
      <c r="C193" s="5">
        <v>44847</v>
      </c>
      <c r="D193" s="4" t="s">
        <v>13</v>
      </c>
      <c r="E193" s="4" t="s">
        <v>204</v>
      </c>
      <c r="F193" s="4" t="s">
        <v>204</v>
      </c>
      <c r="G193" s="4" t="s">
        <v>446</v>
      </c>
      <c r="H193" s="4" t="s">
        <v>44</v>
      </c>
      <c r="I193" s="13">
        <f>(C193-VLOOKUP(G193,Riders!$A$2:$C$3501,2,FALSE))/365</f>
        <v>21.221917808219178</v>
      </c>
      <c r="J193" s="4">
        <v>18</v>
      </c>
    </row>
    <row r="194" spans="1:12" x14ac:dyDescent="0.45">
      <c r="A194" s="4" t="s">
        <v>12</v>
      </c>
      <c r="B194" s="4">
        <v>2022</v>
      </c>
      <c r="C194" s="5">
        <v>44847</v>
      </c>
      <c r="D194" s="4" t="s">
        <v>13</v>
      </c>
      <c r="E194" s="4" t="s">
        <v>204</v>
      </c>
      <c r="F194" s="4" t="s">
        <v>204</v>
      </c>
      <c r="G194" s="4" t="s">
        <v>221</v>
      </c>
      <c r="H194" s="4" t="s">
        <v>40</v>
      </c>
      <c r="I194" s="13">
        <f>(C194-VLOOKUP(G194,Riders!$A$2:$C$3501,2,FALSE))/365</f>
        <v>25.526027397260275</v>
      </c>
      <c r="J194" s="4">
        <v>19</v>
      </c>
    </row>
    <row r="195" spans="1:12" x14ac:dyDescent="0.45">
      <c r="A195" s="4" t="s">
        <v>12</v>
      </c>
      <c r="B195" s="4">
        <v>2022</v>
      </c>
      <c r="C195" s="5">
        <v>44847</v>
      </c>
      <c r="D195" s="4" t="s">
        <v>13</v>
      </c>
      <c r="E195" s="4" t="s">
        <v>204</v>
      </c>
      <c r="F195" s="4" t="s">
        <v>204</v>
      </c>
      <c r="G195" s="4" t="s">
        <v>488</v>
      </c>
      <c r="H195" s="4" t="s">
        <v>232</v>
      </c>
      <c r="I195" s="13">
        <f>(C195-VLOOKUP(G195,Riders!$A$2:$C$3501,2,FALSE))/365</f>
        <v>25.4</v>
      </c>
      <c r="J195" s="4">
        <v>19</v>
      </c>
    </row>
    <row r="196" spans="1:12" x14ac:dyDescent="0.45">
      <c r="A196" s="4" t="s">
        <v>12</v>
      </c>
      <c r="B196" s="4">
        <v>2022</v>
      </c>
      <c r="C196" s="5">
        <v>44847</v>
      </c>
      <c r="D196" s="4" t="s">
        <v>13</v>
      </c>
      <c r="E196" s="4" t="s">
        <v>204</v>
      </c>
      <c r="F196" s="4" t="s">
        <v>204</v>
      </c>
      <c r="G196" s="4" t="s">
        <v>277</v>
      </c>
      <c r="H196" s="4" t="s">
        <v>278</v>
      </c>
      <c r="I196" s="13">
        <f>(C196-VLOOKUP(G196,Riders!$A$2:$C$3501,2,FALSE))/365</f>
        <v>24.591780821917808</v>
      </c>
      <c r="J196" s="4">
        <v>21</v>
      </c>
    </row>
    <row r="197" spans="1:12" x14ac:dyDescent="0.45">
      <c r="A197" s="4" t="s">
        <v>12</v>
      </c>
      <c r="B197" s="4">
        <v>2022</v>
      </c>
      <c r="C197" s="5">
        <v>44847</v>
      </c>
      <c r="D197" s="4" t="s">
        <v>13</v>
      </c>
      <c r="E197" s="4" t="s">
        <v>204</v>
      </c>
      <c r="F197" s="4" t="s">
        <v>204</v>
      </c>
      <c r="G197" s="4" t="s">
        <v>617</v>
      </c>
      <c r="H197" s="4" t="s">
        <v>223</v>
      </c>
      <c r="I197" s="13">
        <f>(C197-VLOOKUP(G197,Riders!$A$2:$C$3501,2,FALSE))/365</f>
        <v>20.550684931506851</v>
      </c>
      <c r="J197" s="4">
        <v>22</v>
      </c>
    </row>
    <row r="198" spans="1:12" x14ac:dyDescent="0.45">
      <c r="A198" s="4" t="s">
        <v>12</v>
      </c>
      <c r="B198" s="4">
        <v>2022</v>
      </c>
      <c r="C198" s="5">
        <v>44847</v>
      </c>
      <c r="D198" s="4" t="s">
        <v>13</v>
      </c>
      <c r="E198" s="4" t="s">
        <v>204</v>
      </c>
      <c r="F198" s="4" t="s">
        <v>204</v>
      </c>
      <c r="G198" s="4" t="s">
        <v>279</v>
      </c>
      <c r="H198" s="4" t="s">
        <v>47</v>
      </c>
      <c r="I198" s="13">
        <f>(C198-VLOOKUP(G198,Riders!$A$2:$C$3501,2,FALSE))/365</f>
        <v>26.410958904109588</v>
      </c>
      <c r="J198" s="4">
        <v>23</v>
      </c>
    </row>
    <row r="199" spans="1:12" x14ac:dyDescent="0.45">
      <c r="A199" s="4" t="s">
        <v>12</v>
      </c>
      <c r="B199" s="4">
        <v>2022</v>
      </c>
      <c r="C199" s="5">
        <v>44847</v>
      </c>
      <c r="D199" s="4" t="s">
        <v>13</v>
      </c>
      <c r="E199" s="4" t="s">
        <v>204</v>
      </c>
      <c r="F199" s="4" t="s">
        <v>204</v>
      </c>
      <c r="G199" s="4" t="s">
        <v>476</v>
      </c>
      <c r="H199" s="4" t="s">
        <v>70</v>
      </c>
      <c r="I199" s="13">
        <f>(C199-VLOOKUP(G199,Riders!$A$2:$C$3501,2,FALSE))/365</f>
        <v>21.213698630136985</v>
      </c>
      <c r="J199" s="4">
        <v>24</v>
      </c>
    </row>
    <row r="200" spans="1:12" x14ac:dyDescent="0.45">
      <c r="A200" s="1" t="s">
        <v>71</v>
      </c>
      <c r="B200" s="1">
        <v>2022</v>
      </c>
      <c r="C200" s="2">
        <v>44750</v>
      </c>
      <c r="D200" s="1" t="s">
        <v>72</v>
      </c>
      <c r="E200" s="1" t="s">
        <v>204</v>
      </c>
      <c r="F200" s="4" t="s">
        <v>204</v>
      </c>
      <c r="G200" s="1" t="s">
        <v>214</v>
      </c>
      <c r="H200" s="1" t="s">
        <v>67</v>
      </c>
      <c r="I200" s="13">
        <f>(C200-VLOOKUP(G200,Riders!$A$2:$C$3501,2,FALSE))/365</f>
        <v>27.556164383561644</v>
      </c>
      <c r="J200" s="1">
        <v>1</v>
      </c>
      <c r="K200" s="6">
        <v>0.4055555555555555</v>
      </c>
      <c r="L200">
        <v>46.232999999999997</v>
      </c>
    </row>
    <row r="201" spans="1:12" x14ac:dyDescent="0.45">
      <c r="A201" s="1" t="s">
        <v>71</v>
      </c>
      <c r="B201" s="1">
        <v>2022</v>
      </c>
      <c r="C201" s="2">
        <v>44750</v>
      </c>
      <c r="D201" s="1" t="s">
        <v>72</v>
      </c>
      <c r="E201" s="1" t="s">
        <v>204</v>
      </c>
      <c r="F201" s="4" t="s">
        <v>204</v>
      </c>
      <c r="G201" s="1" t="s">
        <v>298</v>
      </c>
      <c r="H201" s="1" t="s">
        <v>53</v>
      </c>
      <c r="I201" s="13">
        <f>(C201-VLOOKUP(G201,Riders!$A$2:$C$3501,2,FALSE))/365</f>
        <v>22.978082191780821</v>
      </c>
      <c r="J201" s="1">
        <v>2</v>
      </c>
    </row>
    <row r="202" spans="1:12" x14ac:dyDescent="0.45">
      <c r="A202" s="1" t="s">
        <v>71</v>
      </c>
      <c r="B202" s="1">
        <v>2022</v>
      </c>
      <c r="C202" s="2">
        <v>44750</v>
      </c>
      <c r="D202" s="1" t="s">
        <v>72</v>
      </c>
      <c r="E202" s="1" t="s">
        <v>204</v>
      </c>
      <c r="F202" s="4" t="s">
        <v>204</v>
      </c>
      <c r="G202" s="1" t="s">
        <v>446</v>
      </c>
      <c r="H202" s="1" t="s">
        <v>44</v>
      </c>
      <c r="I202" s="13">
        <f>(C202-VLOOKUP(G202,Riders!$A$2:$C$3501,2,FALSE))/365</f>
        <v>20.956164383561642</v>
      </c>
      <c r="J202" s="1">
        <v>3</v>
      </c>
    </row>
    <row r="203" spans="1:12" x14ac:dyDescent="0.45">
      <c r="A203" s="1" t="s">
        <v>71</v>
      </c>
      <c r="B203" s="1">
        <v>2022</v>
      </c>
      <c r="C203" s="2">
        <v>44750</v>
      </c>
      <c r="D203" s="1" t="s">
        <v>72</v>
      </c>
      <c r="E203" s="1" t="s">
        <v>204</v>
      </c>
      <c r="F203" s="4" t="s">
        <v>204</v>
      </c>
      <c r="G203" s="1" t="s">
        <v>245</v>
      </c>
      <c r="H203" s="1" t="s">
        <v>19</v>
      </c>
      <c r="I203" s="13">
        <f>(C203-VLOOKUP(G203,Riders!$A$2:$C$3501,2,FALSE))/365</f>
        <v>23.526027397260275</v>
      </c>
      <c r="J203" s="1">
        <v>4</v>
      </c>
    </row>
    <row r="204" spans="1:12" x14ac:dyDescent="0.45">
      <c r="A204" s="1" t="s">
        <v>71</v>
      </c>
      <c r="B204" s="1">
        <v>2022</v>
      </c>
      <c r="C204" s="2">
        <v>44750</v>
      </c>
      <c r="D204" s="1" t="s">
        <v>72</v>
      </c>
      <c r="E204" s="1" t="s">
        <v>204</v>
      </c>
      <c r="F204" s="4" t="s">
        <v>204</v>
      </c>
      <c r="G204" s="1" t="s">
        <v>250</v>
      </c>
      <c r="H204" s="1" t="s">
        <v>21</v>
      </c>
      <c r="I204" s="13">
        <f>(C204-VLOOKUP(G204,Riders!$A$2:$C$3501,2,FALSE))/365</f>
        <v>21.4986301369863</v>
      </c>
      <c r="J204" s="1">
        <v>5</v>
      </c>
    </row>
    <row r="205" spans="1:12" x14ac:dyDescent="0.45">
      <c r="A205" s="1" t="s">
        <v>71</v>
      </c>
      <c r="B205" s="1">
        <v>2022</v>
      </c>
      <c r="C205" s="2">
        <v>44750</v>
      </c>
      <c r="D205" s="1" t="s">
        <v>72</v>
      </c>
      <c r="E205" s="1" t="s">
        <v>204</v>
      </c>
      <c r="F205" s="4" t="s">
        <v>204</v>
      </c>
      <c r="G205" s="1" t="s">
        <v>246</v>
      </c>
      <c r="H205" s="1" t="s">
        <v>247</v>
      </c>
      <c r="I205" s="13">
        <f>(C205-VLOOKUP(G205,Riders!$A$2:$C$3501,2,FALSE))/365</f>
        <v>30.032876712328768</v>
      </c>
      <c r="J205" s="1">
        <v>6</v>
      </c>
    </row>
    <row r="206" spans="1:12" x14ac:dyDescent="0.45">
      <c r="A206" s="1" t="s">
        <v>71</v>
      </c>
      <c r="B206" s="1">
        <v>2022</v>
      </c>
      <c r="C206" s="2">
        <v>44750</v>
      </c>
      <c r="D206" s="1" t="s">
        <v>72</v>
      </c>
      <c r="E206" s="1" t="s">
        <v>204</v>
      </c>
      <c r="F206" s="4" t="s">
        <v>204</v>
      </c>
      <c r="G206" s="1" t="s">
        <v>139</v>
      </c>
      <c r="H206" s="1" t="s">
        <v>61</v>
      </c>
      <c r="I206" s="13">
        <f>(C206-VLOOKUP(G206,Riders!$A$2:$C$3501,2,FALSE))/365</f>
        <v>30.079452054794519</v>
      </c>
      <c r="J206" s="1">
        <v>7</v>
      </c>
    </row>
    <row r="207" spans="1:12" x14ac:dyDescent="0.45">
      <c r="A207" s="1" t="s">
        <v>71</v>
      </c>
      <c r="B207" s="1">
        <v>2022</v>
      </c>
      <c r="C207" s="2">
        <v>44750</v>
      </c>
      <c r="D207" s="1" t="s">
        <v>72</v>
      </c>
      <c r="E207" s="1" t="s">
        <v>204</v>
      </c>
      <c r="F207" s="4" t="s">
        <v>204</v>
      </c>
      <c r="G207" s="1" t="s">
        <v>234</v>
      </c>
      <c r="H207" s="1" t="s">
        <v>235</v>
      </c>
      <c r="I207" s="13">
        <f>(C207-VLOOKUP(G207,Riders!$A$2:$C$3501,2,FALSE))/365</f>
        <v>25.8</v>
      </c>
      <c r="J207" s="1">
        <v>8</v>
      </c>
    </row>
    <row r="208" spans="1:12" x14ac:dyDescent="0.45">
      <c r="A208" s="1" t="s">
        <v>71</v>
      </c>
      <c r="B208" s="1">
        <v>2022</v>
      </c>
      <c r="C208" s="2">
        <v>44750</v>
      </c>
      <c r="D208" s="1" t="s">
        <v>72</v>
      </c>
      <c r="E208" s="1" t="s">
        <v>204</v>
      </c>
      <c r="F208" s="4" t="s">
        <v>204</v>
      </c>
      <c r="G208" s="1" t="s">
        <v>340</v>
      </c>
      <c r="H208" s="1" t="s">
        <v>65</v>
      </c>
      <c r="I208" s="13">
        <f>(C208-VLOOKUP(G208,Riders!$A$2:$C$3501,2,FALSE))/365</f>
        <v>27.134246575342466</v>
      </c>
      <c r="J208" s="1">
        <v>9</v>
      </c>
    </row>
    <row r="209" spans="1:12" x14ac:dyDescent="0.45">
      <c r="A209" s="1" t="s">
        <v>71</v>
      </c>
      <c r="B209" s="1">
        <v>2022</v>
      </c>
      <c r="C209" s="2">
        <v>44750</v>
      </c>
      <c r="D209" s="1" t="s">
        <v>72</v>
      </c>
      <c r="E209" s="1" t="s">
        <v>204</v>
      </c>
      <c r="F209" s="4" t="s">
        <v>204</v>
      </c>
      <c r="G209" s="1" t="s">
        <v>244</v>
      </c>
      <c r="H209" s="1" t="s">
        <v>38</v>
      </c>
      <c r="I209" s="13">
        <f>(C209-VLOOKUP(G209,Riders!$A$2:$C$3501,2,FALSE))/365</f>
        <v>28.273972602739725</v>
      </c>
      <c r="J209" s="1">
        <v>10</v>
      </c>
    </row>
    <row r="210" spans="1:12" x14ac:dyDescent="0.45">
      <c r="A210" s="1" t="s">
        <v>71</v>
      </c>
      <c r="B210" s="1">
        <v>2022</v>
      </c>
      <c r="C210" s="2">
        <v>44750</v>
      </c>
      <c r="D210" s="1" t="s">
        <v>72</v>
      </c>
      <c r="E210" s="1" t="s">
        <v>204</v>
      </c>
      <c r="F210" s="4" t="s">
        <v>204</v>
      </c>
      <c r="G210" s="1" t="s">
        <v>484</v>
      </c>
      <c r="H210" s="1" t="s">
        <v>29</v>
      </c>
      <c r="I210" s="13">
        <f>(C210-VLOOKUP(G210,Riders!$A$2:$C$3501,2,FALSE))/365</f>
        <v>19.863013698630137</v>
      </c>
      <c r="J210" s="1">
        <v>11</v>
      </c>
    </row>
    <row r="211" spans="1:12" x14ac:dyDescent="0.45">
      <c r="A211" s="30" t="s">
        <v>71</v>
      </c>
      <c r="B211" s="30">
        <v>2022</v>
      </c>
      <c r="C211" s="49">
        <v>44750</v>
      </c>
      <c r="D211" s="30" t="s">
        <v>72</v>
      </c>
      <c r="E211" s="30" t="s">
        <v>204</v>
      </c>
      <c r="F211" s="29" t="s">
        <v>204</v>
      </c>
      <c r="G211" s="47" t="s">
        <v>226</v>
      </c>
      <c r="H211" s="47" t="s">
        <v>120</v>
      </c>
      <c r="I211" s="13">
        <f>(C211-VLOOKUP(G211,Riders!$A$2:$C$3501,2,FALSE))/365</f>
        <v>23.860273972602741</v>
      </c>
      <c r="J211" s="30">
        <v>12</v>
      </c>
    </row>
    <row r="212" spans="1:12" x14ac:dyDescent="0.45">
      <c r="A212" s="30" t="s">
        <v>71</v>
      </c>
      <c r="B212" s="30">
        <v>2022</v>
      </c>
      <c r="C212" s="49">
        <v>44750</v>
      </c>
      <c r="D212" s="30" t="s">
        <v>72</v>
      </c>
      <c r="E212" s="30" t="s">
        <v>204</v>
      </c>
      <c r="F212" s="29" t="s">
        <v>204</v>
      </c>
      <c r="G212" s="47" t="s">
        <v>593</v>
      </c>
      <c r="H212" s="47" t="s">
        <v>254</v>
      </c>
      <c r="I212" s="13">
        <f>(C212-VLOOKUP(G212,Riders!$A$2:$C$3501,2,FALSE))/365</f>
        <v>27.284931506849315</v>
      </c>
      <c r="J212" s="30">
        <v>13</v>
      </c>
    </row>
    <row r="213" spans="1:12" x14ac:dyDescent="0.45">
      <c r="A213" s="29" t="s">
        <v>93</v>
      </c>
      <c r="B213" s="29">
        <v>2022</v>
      </c>
      <c r="C213" s="52">
        <v>44694</v>
      </c>
      <c r="D213" s="29" t="s">
        <v>72</v>
      </c>
      <c r="E213" s="29" t="s">
        <v>204</v>
      </c>
      <c r="F213" s="29" t="s">
        <v>204</v>
      </c>
      <c r="G213" s="51" t="s">
        <v>214</v>
      </c>
      <c r="H213" s="51" t="s">
        <v>67</v>
      </c>
      <c r="I213" s="13">
        <f>(C213-VLOOKUP(G213,Riders!$A$2:$C$3501,2,FALSE))/365</f>
        <v>27.402739726027399</v>
      </c>
      <c r="J213" s="29">
        <v>1</v>
      </c>
      <c r="K213" s="6">
        <v>0.54236111111111118</v>
      </c>
      <c r="L213">
        <v>46.094999999999999</v>
      </c>
    </row>
    <row r="214" spans="1:12" x14ac:dyDescent="0.45">
      <c r="A214" s="29" t="s">
        <v>93</v>
      </c>
      <c r="B214" s="29">
        <v>2022</v>
      </c>
      <c r="C214" s="52">
        <v>44694</v>
      </c>
      <c r="D214" s="29" t="s">
        <v>72</v>
      </c>
      <c r="E214" s="29" t="s">
        <v>204</v>
      </c>
      <c r="F214" s="29" t="s">
        <v>204</v>
      </c>
      <c r="G214" s="51" t="s">
        <v>434</v>
      </c>
      <c r="H214" s="51" t="s">
        <v>53</v>
      </c>
      <c r="I214" s="13">
        <f>(C214-VLOOKUP(G214,Riders!$A$2:$C$3501,2,FALSE))/365</f>
        <v>22.208219178082192</v>
      </c>
      <c r="J214" s="29">
        <v>2</v>
      </c>
    </row>
    <row r="215" spans="1:12" x14ac:dyDescent="0.45">
      <c r="A215" s="29" t="s">
        <v>93</v>
      </c>
      <c r="B215" s="29">
        <v>2022</v>
      </c>
      <c r="C215" s="52">
        <v>44694</v>
      </c>
      <c r="D215" s="29" t="s">
        <v>72</v>
      </c>
      <c r="E215" s="29" t="s">
        <v>204</v>
      </c>
      <c r="F215" s="29" t="s">
        <v>204</v>
      </c>
      <c r="G215" s="51" t="s">
        <v>239</v>
      </c>
      <c r="H215" s="51" t="s">
        <v>25</v>
      </c>
      <c r="I215" s="13">
        <f>(C215-VLOOKUP(G215,Riders!$A$2:$C$3501,2,FALSE))/365</f>
        <v>19.917808219178081</v>
      </c>
      <c r="J215" s="29">
        <v>3</v>
      </c>
    </row>
    <row r="216" spans="1:12" x14ac:dyDescent="0.45">
      <c r="A216" s="29" t="s">
        <v>93</v>
      </c>
      <c r="B216" s="29">
        <v>2022</v>
      </c>
      <c r="C216" s="52">
        <v>44694</v>
      </c>
      <c r="D216" s="29" t="s">
        <v>72</v>
      </c>
      <c r="E216" s="29" t="s">
        <v>204</v>
      </c>
      <c r="F216" s="29" t="s">
        <v>204</v>
      </c>
      <c r="G216" s="51" t="s">
        <v>257</v>
      </c>
      <c r="H216" s="51" t="s">
        <v>19</v>
      </c>
      <c r="I216" s="13">
        <f>(C216-VLOOKUP(G216,Riders!$A$2:$C$3501,2,FALSE))/365</f>
        <v>22.210958904109589</v>
      </c>
      <c r="J216" s="29">
        <v>4</v>
      </c>
    </row>
    <row r="217" spans="1:12" x14ac:dyDescent="0.45">
      <c r="A217" s="29" t="s">
        <v>93</v>
      </c>
      <c r="B217" s="29">
        <v>2022</v>
      </c>
      <c r="C217" s="52">
        <v>44694</v>
      </c>
      <c r="D217" s="29" t="s">
        <v>72</v>
      </c>
      <c r="E217" s="29" t="s">
        <v>204</v>
      </c>
      <c r="F217" s="29" t="s">
        <v>204</v>
      </c>
      <c r="G217" s="51" t="s">
        <v>488</v>
      </c>
      <c r="H217" s="51" t="s">
        <v>232</v>
      </c>
      <c r="I217" s="13">
        <f>(C217-VLOOKUP(G217,Riders!$A$2:$C$3501,2,FALSE))/365</f>
        <v>24.980821917808218</v>
      </c>
      <c r="J217" s="29">
        <v>5</v>
      </c>
    </row>
    <row r="218" spans="1:12" x14ac:dyDescent="0.45">
      <c r="A218" s="29" t="s">
        <v>93</v>
      </c>
      <c r="B218" s="29">
        <v>2022</v>
      </c>
      <c r="C218" s="52">
        <v>44694</v>
      </c>
      <c r="D218" s="29" t="s">
        <v>72</v>
      </c>
      <c r="E218" s="29" t="s">
        <v>204</v>
      </c>
      <c r="F218" s="29" t="s">
        <v>204</v>
      </c>
      <c r="G218" s="51" t="s">
        <v>463</v>
      </c>
      <c r="H218" s="51" t="s">
        <v>27</v>
      </c>
      <c r="I218" s="13">
        <f>(C218-VLOOKUP(G218,Riders!$A$2:$C$3501,2,FALSE))/365</f>
        <v>20.452054794520549</v>
      </c>
      <c r="J218" s="29">
        <v>6</v>
      </c>
    </row>
    <row r="219" spans="1:12" x14ac:dyDescent="0.45">
      <c r="A219" s="29" t="s">
        <v>93</v>
      </c>
      <c r="B219" s="29">
        <v>2022</v>
      </c>
      <c r="C219" s="52">
        <v>44694</v>
      </c>
      <c r="D219" s="29" t="s">
        <v>72</v>
      </c>
      <c r="E219" s="29" t="s">
        <v>204</v>
      </c>
      <c r="F219" s="29" t="s">
        <v>204</v>
      </c>
      <c r="G219" s="51" t="s">
        <v>486</v>
      </c>
      <c r="H219" s="51" t="s">
        <v>36</v>
      </c>
      <c r="I219" s="13">
        <f>(C219-VLOOKUP(G219,Riders!$A$2:$C$3501,2,FALSE))/365</f>
        <v>19.287671232876711</v>
      </c>
      <c r="J219" s="29">
        <v>7</v>
      </c>
    </row>
    <row r="220" spans="1:12" x14ac:dyDescent="0.45">
      <c r="A220" s="29" t="s">
        <v>93</v>
      </c>
      <c r="B220" s="29">
        <v>2022</v>
      </c>
      <c r="C220" s="52">
        <v>44694</v>
      </c>
      <c r="D220" s="29" t="s">
        <v>72</v>
      </c>
      <c r="E220" s="29" t="s">
        <v>204</v>
      </c>
      <c r="F220" s="29" t="s">
        <v>204</v>
      </c>
      <c r="G220" s="51" t="s">
        <v>444</v>
      </c>
      <c r="H220" s="51" t="s">
        <v>61</v>
      </c>
      <c r="I220" s="13">
        <f>(C220-VLOOKUP(G220,Riders!$A$2:$C$3501,2,FALSE))/365</f>
        <v>22.832876712328765</v>
      </c>
      <c r="J220" s="29">
        <v>8</v>
      </c>
    </row>
    <row r="221" spans="1:12" x14ac:dyDescent="0.45">
      <c r="A221" s="29" t="s">
        <v>93</v>
      </c>
      <c r="B221" s="29">
        <v>2022</v>
      </c>
      <c r="C221" s="52">
        <v>44694</v>
      </c>
      <c r="D221" s="29" t="s">
        <v>72</v>
      </c>
      <c r="E221" s="29" t="s">
        <v>204</v>
      </c>
      <c r="F221" s="29" t="s">
        <v>204</v>
      </c>
      <c r="G221" s="51" t="s">
        <v>427</v>
      </c>
      <c r="H221" s="51" t="s">
        <v>56</v>
      </c>
      <c r="I221" s="13">
        <f>(C221-VLOOKUP(G221,Riders!$A$2:$C$3501,2,FALSE))/365</f>
        <v>28.046575342465754</v>
      </c>
      <c r="J221" s="29">
        <v>9</v>
      </c>
    </row>
    <row r="222" spans="1:12" x14ac:dyDescent="0.45">
      <c r="A222" s="29" t="s">
        <v>93</v>
      </c>
      <c r="B222" s="29">
        <v>2022</v>
      </c>
      <c r="C222" s="52">
        <v>44694</v>
      </c>
      <c r="D222" s="29" t="s">
        <v>72</v>
      </c>
      <c r="E222" s="29" t="s">
        <v>204</v>
      </c>
      <c r="F222" s="29" t="s">
        <v>204</v>
      </c>
      <c r="G222" s="51" t="s">
        <v>430</v>
      </c>
      <c r="H222" s="51" t="s">
        <v>40</v>
      </c>
      <c r="I222" s="13">
        <f>(C222-VLOOKUP(G222,Riders!$A$2:$C$3501,2,FALSE))/365</f>
        <v>20.342465753424658</v>
      </c>
      <c r="J222" s="29">
        <v>10</v>
      </c>
    </row>
    <row r="223" spans="1:12" x14ac:dyDescent="0.45">
      <c r="A223" s="29" t="s">
        <v>93</v>
      </c>
      <c r="B223" s="29">
        <v>2022</v>
      </c>
      <c r="C223" s="52">
        <v>44694</v>
      </c>
      <c r="D223" s="29" t="s">
        <v>72</v>
      </c>
      <c r="E223" s="29" t="s">
        <v>204</v>
      </c>
      <c r="F223" s="29" t="s">
        <v>204</v>
      </c>
      <c r="G223" s="51" t="s">
        <v>440</v>
      </c>
      <c r="H223" s="51" t="s">
        <v>15</v>
      </c>
      <c r="I223" s="13">
        <f>(C223-VLOOKUP(G223,Riders!$A$2:$C$3501,2,FALSE))/365</f>
        <v>21.506849315068493</v>
      </c>
      <c r="J223" s="29">
        <v>11</v>
      </c>
    </row>
    <row r="224" spans="1:12" x14ac:dyDescent="0.45">
      <c r="A224" s="29" t="s">
        <v>93</v>
      </c>
      <c r="B224" s="29">
        <v>2022</v>
      </c>
      <c r="C224" s="52">
        <v>44694</v>
      </c>
      <c r="D224" s="29" t="s">
        <v>72</v>
      </c>
      <c r="E224" s="29" t="s">
        <v>204</v>
      </c>
      <c r="F224" s="29" t="s">
        <v>204</v>
      </c>
      <c r="G224" s="51" t="s">
        <v>1415</v>
      </c>
      <c r="H224" s="51" t="s">
        <v>230</v>
      </c>
      <c r="I224" s="13">
        <f>(C224-VLOOKUP(G224,Riders!$A$2:$C$3501,2,FALSE))/365</f>
        <v>32.284931506849318</v>
      </c>
      <c r="J224" s="29">
        <v>12</v>
      </c>
    </row>
    <row r="225" spans="1:12" x14ac:dyDescent="0.45">
      <c r="A225" s="29" t="s">
        <v>93</v>
      </c>
      <c r="B225" s="29">
        <v>2022</v>
      </c>
      <c r="C225" s="52">
        <v>44694</v>
      </c>
      <c r="D225" s="29" t="s">
        <v>72</v>
      </c>
      <c r="E225" s="29" t="s">
        <v>204</v>
      </c>
      <c r="F225" s="29" t="s">
        <v>204</v>
      </c>
      <c r="G225" s="51" t="s">
        <v>552</v>
      </c>
      <c r="H225" s="51" t="s">
        <v>38</v>
      </c>
      <c r="I225" s="13">
        <f>(C225-VLOOKUP(G225,Riders!$A$2:$C$3501,2,FALSE))/365</f>
        <v>25.290410958904111</v>
      </c>
      <c r="J225" s="29">
        <v>13</v>
      </c>
    </row>
    <row r="226" spans="1:12" x14ac:dyDescent="0.45">
      <c r="A226" s="29" t="s">
        <v>93</v>
      </c>
      <c r="B226" s="29">
        <v>2022</v>
      </c>
      <c r="C226" s="52">
        <v>44694</v>
      </c>
      <c r="D226" s="29" t="s">
        <v>72</v>
      </c>
      <c r="E226" s="29" t="s">
        <v>204</v>
      </c>
      <c r="F226" s="29" t="s">
        <v>204</v>
      </c>
      <c r="G226" s="51" t="s">
        <v>595</v>
      </c>
      <c r="H226" s="51" t="s">
        <v>49</v>
      </c>
      <c r="I226" s="13">
        <f>(C226-VLOOKUP(G226,Riders!$A$2:$C$3501,2,FALSE))/365</f>
        <v>20.147945205479452</v>
      </c>
      <c r="J226" s="29">
        <v>14</v>
      </c>
    </row>
    <row r="227" spans="1:12" x14ac:dyDescent="0.45">
      <c r="A227" s="29" t="s">
        <v>93</v>
      </c>
      <c r="B227" s="29">
        <v>2022</v>
      </c>
      <c r="C227" s="52">
        <v>44694</v>
      </c>
      <c r="D227" s="29" t="s">
        <v>72</v>
      </c>
      <c r="E227" s="29" t="s">
        <v>204</v>
      </c>
      <c r="F227" s="29" t="s">
        <v>204</v>
      </c>
      <c r="G227" s="51" t="s">
        <v>258</v>
      </c>
      <c r="H227" s="51" t="s">
        <v>51</v>
      </c>
      <c r="I227" s="13">
        <f>(C227-VLOOKUP(G227,Riders!$A$2:$C$3501,2,FALSE))/365</f>
        <v>20.279452054794522</v>
      </c>
      <c r="J227" s="29">
        <v>15</v>
      </c>
    </row>
    <row r="228" spans="1:12" x14ac:dyDescent="0.45">
      <c r="A228" s="29" t="s">
        <v>93</v>
      </c>
      <c r="B228" s="29">
        <v>2022</v>
      </c>
      <c r="C228" s="52">
        <v>44694</v>
      </c>
      <c r="D228" s="29" t="s">
        <v>72</v>
      </c>
      <c r="E228" s="29" t="s">
        <v>204</v>
      </c>
      <c r="F228" s="29" t="s">
        <v>204</v>
      </c>
      <c r="G228" s="51" t="s">
        <v>260</v>
      </c>
      <c r="H228" s="51" t="s">
        <v>261</v>
      </c>
      <c r="I228" s="13">
        <f>(C228-VLOOKUP(G228,Riders!$A$2:$C$3501,2,FALSE))/365</f>
        <v>28.350684931506848</v>
      </c>
      <c r="J228" s="29">
        <v>16</v>
      </c>
    </row>
    <row r="229" spans="1:12" x14ac:dyDescent="0.45">
      <c r="A229" s="29" t="s">
        <v>93</v>
      </c>
      <c r="B229" s="29">
        <v>2022</v>
      </c>
      <c r="C229" s="52">
        <v>44694</v>
      </c>
      <c r="D229" s="29" t="s">
        <v>72</v>
      </c>
      <c r="E229" s="29" t="s">
        <v>204</v>
      </c>
      <c r="F229" s="29" t="s">
        <v>204</v>
      </c>
      <c r="G229" s="51" t="s">
        <v>446</v>
      </c>
      <c r="H229" s="51" t="s">
        <v>44</v>
      </c>
      <c r="I229" s="13">
        <f>(C229-VLOOKUP(G229,Riders!$A$2:$C$3501,2,FALSE))/365</f>
        <v>20.802739726027397</v>
      </c>
      <c r="J229" s="29">
        <v>17</v>
      </c>
    </row>
    <row r="230" spans="1:12" x14ac:dyDescent="0.45">
      <c r="A230" s="29" t="s">
        <v>93</v>
      </c>
      <c r="B230" s="29">
        <v>2022</v>
      </c>
      <c r="C230" s="52">
        <v>44694</v>
      </c>
      <c r="D230" s="29" t="s">
        <v>72</v>
      </c>
      <c r="E230" s="29" t="s">
        <v>204</v>
      </c>
      <c r="F230" s="29" t="s">
        <v>204</v>
      </c>
      <c r="G230" t="s">
        <v>450</v>
      </c>
      <c r="H230" s="51" t="s">
        <v>264</v>
      </c>
      <c r="I230" s="13">
        <f>(C230-VLOOKUP(G230,Riders!$A$2:$C$3501,2,FALSE))/365</f>
        <v>23.8</v>
      </c>
      <c r="J230" s="29">
        <v>18</v>
      </c>
    </row>
    <row r="231" spans="1:12" x14ac:dyDescent="0.45">
      <c r="A231" s="30" t="s">
        <v>102</v>
      </c>
      <c r="B231" s="30">
        <v>2022</v>
      </c>
      <c r="C231" s="49">
        <v>44673</v>
      </c>
      <c r="D231" s="30" t="s">
        <v>72</v>
      </c>
      <c r="E231" s="30" t="s">
        <v>379</v>
      </c>
      <c r="F231" s="30">
        <v>1</v>
      </c>
      <c r="G231" s="47" t="s">
        <v>320</v>
      </c>
      <c r="H231" s="47" t="s">
        <v>97</v>
      </c>
      <c r="I231" s="13">
        <f>(C231-VLOOKUP(G231,Riders!$A$2:$C$3501,2,FALSE))/365</f>
        <v>24.769863013698629</v>
      </c>
      <c r="J231" s="30">
        <v>1</v>
      </c>
      <c r="K231" s="6">
        <v>0.26666666666666666</v>
      </c>
      <c r="L231">
        <v>46.875</v>
      </c>
    </row>
    <row r="232" spans="1:12" x14ac:dyDescent="0.45">
      <c r="A232" s="30" t="s">
        <v>102</v>
      </c>
      <c r="B232" s="30">
        <v>2022</v>
      </c>
      <c r="C232" s="49">
        <v>44673</v>
      </c>
      <c r="D232" s="30" t="s">
        <v>72</v>
      </c>
      <c r="E232" s="30" t="s">
        <v>379</v>
      </c>
      <c r="F232" s="30">
        <v>1</v>
      </c>
      <c r="G232" s="47" t="s">
        <v>488</v>
      </c>
      <c r="H232" s="47" t="s">
        <v>232</v>
      </c>
      <c r="I232" s="13">
        <f>(C232-VLOOKUP(G232,Riders!$A$2:$C$3501,2,FALSE))/365</f>
        <v>24.923287671232877</v>
      </c>
      <c r="J232" s="30">
        <v>2</v>
      </c>
    </row>
    <row r="233" spans="1:12" x14ac:dyDescent="0.45">
      <c r="A233" s="30" t="s">
        <v>102</v>
      </c>
      <c r="B233" s="30">
        <v>2022</v>
      </c>
      <c r="C233" s="49">
        <v>44673</v>
      </c>
      <c r="D233" s="30" t="s">
        <v>72</v>
      </c>
      <c r="E233" s="30" t="s">
        <v>379</v>
      </c>
      <c r="F233" s="30">
        <v>1</v>
      </c>
      <c r="G233" s="47" t="s">
        <v>328</v>
      </c>
      <c r="H233" s="47" t="s">
        <v>25</v>
      </c>
      <c r="I233" s="13">
        <f>(C233-VLOOKUP(G233,Riders!$A$2:$C$3501,2,FALSE))/365</f>
        <v>31.745205479452054</v>
      </c>
      <c r="J233" s="30">
        <v>3</v>
      </c>
    </row>
    <row r="234" spans="1:12" x14ac:dyDescent="0.45">
      <c r="A234" s="30" t="s">
        <v>102</v>
      </c>
      <c r="B234" s="30">
        <v>2022</v>
      </c>
      <c r="C234" s="49">
        <v>44673</v>
      </c>
      <c r="D234" s="30" t="s">
        <v>72</v>
      </c>
      <c r="E234" s="30" t="s">
        <v>379</v>
      </c>
      <c r="F234" s="30">
        <v>1</v>
      </c>
      <c r="G234" s="47" t="s">
        <v>422</v>
      </c>
      <c r="H234" s="47" t="s">
        <v>17</v>
      </c>
      <c r="I234" s="13">
        <f>(C234-VLOOKUP(G234,Riders!$A$2:$C$3501,2,FALSE))/365</f>
        <v>23.010958904109589</v>
      </c>
      <c r="J234" s="30">
        <v>4</v>
      </c>
    </row>
    <row r="235" spans="1:12" x14ac:dyDescent="0.45">
      <c r="A235" s="47" t="s">
        <v>102</v>
      </c>
      <c r="B235" s="47">
        <v>2022</v>
      </c>
      <c r="C235" s="49">
        <v>44673</v>
      </c>
      <c r="D235" s="47" t="s">
        <v>72</v>
      </c>
      <c r="E235" s="30" t="s">
        <v>379</v>
      </c>
      <c r="F235" s="30">
        <v>1</v>
      </c>
      <c r="G235" s="47" t="s">
        <v>250</v>
      </c>
      <c r="H235" s="47" t="s">
        <v>21</v>
      </c>
      <c r="I235" s="13">
        <f>(C235-VLOOKUP(G235,Riders!$A$2:$C$3501,2,FALSE))/365</f>
        <v>21.287671232876711</v>
      </c>
      <c r="J235" s="30">
        <v>5</v>
      </c>
    </row>
    <row r="236" spans="1:12" x14ac:dyDescent="0.45">
      <c r="A236" s="47" t="s">
        <v>102</v>
      </c>
      <c r="B236" s="47">
        <v>2022</v>
      </c>
      <c r="C236" s="49">
        <v>44673</v>
      </c>
      <c r="D236" s="47" t="s">
        <v>72</v>
      </c>
      <c r="E236" s="30" t="s">
        <v>379</v>
      </c>
      <c r="F236" s="30">
        <v>1</v>
      </c>
      <c r="G236" s="47" t="s">
        <v>437</v>
      </c>
      <c r="H236" s="47" t="s">
        <v>67</v>
      </c>
      <c r="I236" s="13">
        <f>(C236-VLOOKUP(G236,Riders!$A$2:$C$3501,2,FALSE))/365</f>
        <v>31.008219178082193</v>
      </c>
      <c r="J236" s="30">
        <v>6</v>
      </c>
    </row>
    <row r="237" spans="1:12" x14ac:dyDescent="0.45">
      <c r="A237" s="47" t="s">
        <v>102</v>
      </c>
      <c r="B237" s="47">
        <v>2022</v>
      </c>
      <c r="C237" s="49">
        <v>44673</v>
      </c>
      <c r="D237" s="47" t="s">
        <v>72</v>
      </c>
      <c r="E237" s="30" t="s">
        <v>379</v>
      </c>
      <c r="F237" s="30">
        <v>1</v>
      </c>
      <c r="G237" s="47" t="s">
        <v>274</v>
      </c>
      <c r="H237" s="47" t="s">
        <v>29</v>
      </c>
      <c r="I237" s="13">
        <f>(C237-VLOOKUP(G237,Riders!$A$2:$C$3501,2,FALSE))/365</f>
        <v>21.30958904109589</v>
      </c>
      <c r="J237" s="30">
        <v>7</v>
      </c>
    </row>
    <row r="238" spans="1:12" x14ac:dyDescent="0.45">
      <c r="A238" s="47" t="s">
        <v>102</v>
      </c>
      <c r="B238" s="47">
        <v>2022</v>
      </c>
      <c r="C238" s="49">
        <v>44673</v>
      </c>
      <c r="D238" s="47" t="s">
        <v>72</v>
      </c>
      <c r="E238" s="30" t="s">
        <v>379</v>
      </c>
      <c r="F238" s="30">
        <v>1</v>
      </c>
      <c r="G238" s="47" t="s">
        <v>222</v>
      </c>
      <c r="H238" s="47" t="s">
        <v>223</v>
      </c>
      <c r="I238" s="13">
        <f>(C238-VLOOKUP(G238,Riders!$A$2:$C$3501,2,FALSE))/365</f>
        <v>22.802739726027397</v>
      </c>
      <c r="J238" s="30">
        <v>8</v>
      </c>
    </row>
    <row r="239" spans="1:12" x14ac:dyDescent="0.45">
      <c r="A239" s="47" t="s">
        <v>102</v>
      </c>
      <c r="B239" s="47">
        <v>2022</v>
      </c>
      <c r="C239" s="49">
        <v>44673</v>
      </c>
      <c r="D239" s="47" t="s">
        <v>72</v>
      </c>
      <c r="E239" s="30" t="s">
        <v>379</v>
      </c>
      <c r="F239" s="30">
        <v>1</v>
      </c>
      <c r="G239" s="47" t="s">
        <v>279</v>
      </c>
      <c r="H239" s="47" t="s">
        <v>47</v>
      </c>
      <c r="I239" s="13">
        <f>(C239-VLOOKUP(G239,Riders!$A$2:$C$3501,2,FALSE))/365</f>
        <v>25.934246575342467</v>
      </c>
      <c r="J239" s="30">
        <v>9</v>
      </c>
    </row>
    <row r="240" spans="1:12" x14ac:dyDescent="0.45">
      <c r="A240" s="47" t="s">
        <v>102</v>
      </c>
      <c r="B240" s="47">
        <v>2022</v>
      </c>
      <c r="C240" s="49">
        <v>44673</v>
      </c>
      <c r="D240" s="47" t="s">
        <v>72</v>
      </c>
      <c r="E240" s="30" t="s">
        <v>379</v>
      </c>
      <c r="F240" s="30">
        <v>1</v>
      </c>
      <c r="G240" s="47" t="s">
        <v>277</v>
      </c>
      <c r="H240" s="47" t="s">
        <v>278</v>
      </c>
      <c r="I240" s="13">
        <f>(C240-VLOOKUP(G240,Riders!$A$2:$C$3501,2,FALSE))/365</f>
        <v>24.115068493150684</v>
      </c>
      <c r="J240" s="30">
        <v>10</v>
      </c>
    </row>
    <row r="241" spans="1:12" x14ac:dyDescent="0.45">
      <c r="A241" s="47" t="s">
        <v>102</v>
      </c>
      <c r="B241" s="47">
        <v>2022</v>
      </c>
      <c r="C241" s="49">
        <v>44673</v>
      </c>
      <c r="D241" s="47" t="s">
        <v>72</v>
      </c>
      <c r="E241" s="30" t="s">
        <v>379</v>
      </c>
      <c r="F241" s="30">
        <v>1</v>
      </c>
      <c r="G241" s="47" t="s">
        <v>462</v>
      </c>
      <c r="H241" s="47" t="s">
        <v>19</v>
      </c>
      <c r="I241" s="13">
        <f>(C241-VLOOKUP(G241,Riders!$A$2:$C$3501,2,FALSE))/365</f>
        <v>22.904109589041095</v>
      </c>
      <c r="J241" s="30">
        <v>11</v>
      </c>
    </row>
    <row r="242" spans="1:12" x14ac:dyDescent="0.45">
      <c r="A242" s="47" t="s">
        <v>102</v>
      </c>
      <c r="B242" s="47">
        <v>2022</v>
      </c>
      <c r="C242" s="49">
        <v>44673</v>
      </c>
      <c r="D242" s="47" t="s">
        <v>72</v>
      </c>
      <c r="E242" s="30" t="s">
        <v>379</v>
      </c>
      <c r="F242" s="30">
        <v>1</v>
      </c>
      <c r="G242" s="47" t="s">
        <v>598</v>
      </c>
      <c r="H242" s="47" t="s">
        <v>49</v>
      </c>
      <c r="I242" s="13">
        <f>(C242-VLOOKUP(G242,Riders!$A$2:$C$3501,2,FALSE))/365</f>
        <v>19.2</v>
      </c>
      <c r="J242" s="30">
        <v>12</v>
      </c>
    </row>
    <row r="243" spans="1:12" x14ac:dyDescent="0.45">
      <c r="A243" s="47" t="s">
        <v>102</v>
      </c>
      <c r="B243" s="47">
        <v>2022</v>
      </c>
      <c r="C243" s="49">
        <v>44673</v>
      </c>
      <c r="D243" s="47" t="s">
        <v>72</v>
      </c>
      <c r="E243" s="30" t="s">
        <v>379</v>
      </c>
      <c r="F243" s="30">
        <v>1</v>
      </c>
      <c r="G243" s="47" t="s">
        <v>294</v>
      </c>
      <c r="H243" s="47" t="s">
        <v>295</v>
      </c>
      <c r="I243" s="13">
        <f>(C243-VLOOKUP(G243,Riders!$A$2:$C$3501,2,FALSE))/365</f>
        <v>24.523287671232875</v>
      </c>
      <c r="J243" s="30">
        <v>13</v>
      </c>
    </row>
    <row r="244" spans="1:12" x14ac:dyDescent="0.45">
      <c r="A244" s="47" t="s">
        <v>102</v>
      </c>
      <c r="B244" s="47">
        <v>2022</v>
      </c>
      <c r="C244" s="49">
        <v>44673</v>
      </c>
      <c r="D244" s="47" t="s">
        <v>72</v>
      </c>
      <c r="E244" s="30" t="s">
        <v>379</v>
      </c>
      <c r="F244" s="30">
        <v>1</v>
      </c>
      <c r="G244" s="47" t="s">
        <v>260</v>
      </c>
      <c r="H244" s="47" t="s">
        <v>261</v>
      </c>
      <c r="I244" s="13">
        <f>(C244-VLOOKUP(G244,Riders!$A$2:$C$3501,2,FALSE))/365</f>
        <v>28.293150684931508</v>
      </c>
      <c r="J244" s="30">
        <v>14</v>
      </c>
    </row>
    <row r="245" spans="1:12" x14ac:dyDescent="0.45">
      <c r="A245" s="51" t="s">
        <v>102</v>
      </c>
      <c r="B245" s="51">
        <v>2022</v>
      </c>
      <c r="C245" s="52">
        <v>44673</v>
      </c>
      <c r="D245" s="51" t="s">
        <v>72</v>
      </c>
      <c r="E245" s="29" t="s">
        <v>379</v>
      </c>
      <c r="F245" s="29">
        <v>2</v>
      </c>
      <c r="G245" s="51" t="s">
        <v>221</v>
      </c>
      <c r="H245" s="51" t="s">
        <v>40</v>
      </c>
      <c r="I245" s="13">
        <f>(C245-VLOOKUP(G245,Riders!$A$2:$C$3501,2,FALSE))/365</f>
        <v>25.049315068493151</v>
      </c>
      <c r="J245" s="29">
        <v>1</v>
      </c>
      <c r="K245" s="6">
        <v>0.27152777777777776</v>
      </c>
      <c r="L245">
        <v>46.036000000000001</v>
      </c>
    </row>
    <row r="246" spans="1:12" x14ac:dyDescent="0.45">
      <c r="A246" s="51" t="s">
        <v>102</v>
      </c>
      <c r="B246" s="51">
        <v>2022</v>
      </c>
      <c r="C246" s="52">
        <v>44673</v>
      </c>
      <c r="D246" s="51" t="s">
        <v>72</v>
      </c>
      <c r="E246" s="29" t="s">
        <v>379</v>
      </c>
      <c r="F246" s="29">
        <v>2</v>
      </c>
      <c r="G246" s="51" t="s">
        <v>272</v>
      </c>
      <c r="H246" s="51" t="s">
        <v>53</v>
      </c>
      <c r="I246" s="13">
        <f>(C246-VLOOKUP(G246,Riders!$A$2:$C$3501,2,FALSE))/365</f>
        <v>25.18082191780822</v>
      </c>
      <c r="J246" s="29">
        <v>2</v>
      </c>
    </row>
    <row r="247" spans="1:12" x14ac:dyDescent="0.45">
      <c r="A247" s="51" t="s">
        <v>102</v>
      </c>
      <c r="B247" s="51">
        <v>2022</v>
      </c>
      <c r="C247" s="52">
        <v>44673</v>
      </c>
      <c r="D247" s="51" t="s">
        <v>72</v>
      </c>
      <c r="E247" s="29" t="s">
        <v>379</v>
      </c>
      <c r="F247" s="29">
        <v>2</v>
      </c>
      <c r="G247" s="51" t="s">
        <v>233</v>
      </c>
      <c r="H247" s="51" t="s">
        <v>56</v>
      </c>
      <c r="I247" s="13">
        <f>(C247-VLOOKUP(G247,Riders!$A$2:$C$3501,2,FALSE))/365</f>
        <v>26.641095890410959</v>
      </c>
      <c r="J247" s="29">
        <v>3</v>
      </c>
    </row>
    <row r="248" spans="1:12" x14ac:dyDescent="0.45">
      <c r="A248" s="51" t="s">
        <v>102</v>
      </c>
      <c r="B248" s="51">
        <v>2022</v>
      </c>
      <c r="C248" s="52">
        <v>44673</v>
      </c>
      <c r="D248" s="51" t="s">
        <v>72</v>
      </c>
      <c r="E248" s="29" t="s">
        <v>379</v>
      </c>
      <c r="F248" s="29">
        <v>2</v>
      </c>
      <c r="G248" s="51" t="s">
        <v>139</v>
      </c>
      <c r="H248" s="51" t="s">
        <v>61</v>
      </c>
      <c r="I248" s="13">
        <f>(C248-VLOOKUP(G248,Riders!$A$2:$C$3501,2,FALSE))/365</f>
        <v>29.86849315068493</v>
      </c>
      <c r="J248" s="29">
        <v>4</v>
      </c>
    </row>
    <row r="249" spans="1:12" x14ac:dyDescent="0.45">
      <c r="A249" s="51" t="s">
        <v>102</v>
      </c>
      <c r="B249" s="51">
        <v>2022</v>
      </c>
      <c r="C249" s="52">
        <v>44673</v>
      </c>
      <c r="D249" s="51" t="s">
        <v>72</v>
      </c>
      <c r="E249" s="29" t="s">
        <v>379</v>
      </c>
      <c r="F249" s="29">
        <v>2</v>
      </c>
      <c r="G249" s="51" t="s">
        <v>216</v>
      </c>
      <c r="H249" s="51" t="s">
        <v>27</v>
      </c>
      <c r="I249" s="13">
        <f>(C249-VLOOKUP(G249,Riders!$A$2:$C$3501,2,FALSE))/365</f>
        <v>23.205479452054796</v>
      </c>
      <c r="J249" s="29">
        <v>5</v>
      </c>
    </row>
    <row r="250" spans="1:12" x14ac:dyDescent="0.45">
      <c r="A250" s="51" t="s">
        <v>102</v>
      </c>
      <c r="B250" s="51">
        <v>2022</v>
      </c>
      <c r="C250" s="52">
        <v>44673</v>
      </c>
      <c r="D250" s="51" t="s">
        <v>72</v>
      </c>
      <c r="E250" s="29" t="s">
        <v>379</v>
      </c>
      <c r="F250" s="29">
        <v>2</v>
      </c>
      <c r="G250" s="51" t="s">
        <v>1415</v>
      </c>
      <c r="H250" s="51" t="s">
        <v>230</v>
      </c>
      <c r="I250" s="13">
        <f>(C250-VLOOKUP(G250,Riders!$A$2:$C$3501,2,FALSE))/365</f>
        <v>32.227397260273975</v>
      </c>
      <c r="J250" s="29">
        <v>6</v>
      </c>
    </row>
    <row r="251" spans="1:12" x14ac:dyDescent="0.45">
      <c r="A251" s="51" t="s">
        <v>102</v>
      </c>
      <c r="B251" s="51">
        <v>2022</v>
      </c>
      <c r="C251" s="52">
        <v>44673</v>
      </c>
      <c r="D251" s="51" t="s">
        <v>72</v>
      </c>
      <c r="E251" s="29" t="s">
        <v>379</v>
      </c>
      <c r="F251" s="29">
        <v>2</v>
      </c>
      <c r="G251" s="51" t="s">
        <v>259</v>
      </c>
      <c r="H251" s="51" t="s">
        <v>105</v>
      </c>
      <c r="I251" s="13">
        <f>(C251-VLOOKUP(G251,Riders!$A$2:$C$3501,2,FALSE))/365</f>
        <v>21.282191780821918</v>
      </c>
      <c r="J251" s="29">
        <v>7</v>
      </c>
    </row>
    <row r="252" spans="1:12" x14ac:dyDescent="0.45">
      <c r="A252" s="51" t="s">
        <v>102</v>
      </c>
      <c r="B252" s="51">
        <v>2022</v>
      </c>
      <c r="C252" s="52">
        <v>44673</v>
      </c>
      <c r="D252" s="51" t="s">
        <v>72</v>
      </c>
      <c r="E252" s="29" t="s">
        <v>379</v>
      </c>
      <c r="F252" s="29">
        <v>2</v>
      </c>
      <c r="G252" s="51" t="s">
        <v>440</v>
      </c>
      <c r="H252" s="51" t="s">
        <v>15</v>
      </c>
      <c r="I252" s="13">
        <f>(C252-VLOOKUP(G252,Riders!$A$2:$C$3501,2,FALSE))/365</f>
        <v>21.449315068493149</v>
      </c>
      <c r="J252" s="29">
        <v>8</v>
      </c>
    </row>
    <row r="253" spans="1:12" x14ac:dyDescent="0.45">
      <c r="A253" s="51" t="s">
        <v>102</v>
      </c>
      <c r="B253" s="51">
        <v>2022</v>
      </c>
      <c r="C253" s="52">
        <v>44673</v>
      </c>
      <c r="D253" s="51" t="s">
        <v>72</v>
      </c>
      <c r="E253" s="29" t="s">
        <v>379</v>
      </c>
      <c r="F253" s="29">
        <v>2</v>
      </c>
      <c r="G253" s="51" t="s">
        <v>258</v>
      </c>
      <c r="H253" s="51" t="s">
        <v>51</v>
      </c>
      <c r="I253" s="13">
        <f>(C253-VLOOKUP(G253,Riders!$A$2:$C$3501,2,FALSE))/365</f>
        <v>20.221917808219178</v>
      </c>
      <c r="J253" s="29">
        <v>9</v>
      </c>
    </row>
    <row r="254" spans="1:12" x14ac:dyDescent="0.45">
      <c r="A254" s="51" t="s">
        <v>102</v>
      </c>
      <c r="B254" s="51">
        <v>2022</v>
      </c>
      <c r="C254" s="52">
        <v>44673</v>
      </c>
      <c r="D254" s="51" t="s">
        <v>72</v>
      </c>
      <c r="E254" s="29" t="s">
        <v>379</v>
      </c>
      <c r="F254" s="29">
        <v>2</v>
      </c>
      <c r="G254" s="51" t="s">
        <v>219</v>
      </c>
      <c r="H254" s="51" t="s">
        <v>220</v>
      </c>
      <c r="I254" s="13">
        <f>(C254-VLOOKUP(G254,Riders!$A$2:$C$3501,2,FALSE))/365</f>
        <v>29.668493150684931</v>
      </c>
      <c r="J254" s="29">
        <v>10</v>
      </c>
    </row>
    <row r="255" spans="1:12" x14ac:dyDescent="0.45">
      <c r="A255" s="51" t="s">
        <v>102</v>
      </c>
      <c r="B255" s="51">
        <v>2022</v>
      </c>
      <c r="C255" s="52">
        <v>44673</v>
      </c>
      <c r="D255" s="51" t="s">
        <v>72</v>
      </c>
      <c r="E255" s="29" t="s">
        <v>379</v>
      </c>
      <c r="F255" s="29">
        <v>2</v>
      </c>
      <c r="G255" s="51" t="s">
        <v>246</v>
      </c>
      <c r="H255" s="51" t="s">
        <v>247</v>
      </c>
      <c r="I255" s="13">
        <f>(C255-VLOOKUP(G255,Riders!$A$2:$C$3501,2,FALSE))/365</f>
        <v>29.82191780821918</v>
      </c>
      <c r="J255" s="29">
        <v>11</v>
      </c>
    </row>
    <row r="256" spans="1:12" x14ac:dyDescent="0.45">
      <c r="A256" s="51" t="s">
        <v>102</v>
      </c>
      <c r="B256" s="51">
        <v>2022</v>
      </c>
      <c r="C256" s="52">
        <v>44673</v>
      </c>
      <c r="D256" s="51" t="s">
        <v>72</v>
      </c>
      <c r="E256" s="29" t="s">
        <v>379</v>
      </c>
      <c r="F256" s="29">
        <v>2</v>
      </c>
      <c r="G256" s="51" t="s">
        <v>597</v>
      </c>
      <c r="H256" s="51" t="s">
        <v>243</v>
      </c>
      <c r="I256" s="13">
        <f>(C256-VLOOKUP(G256,Riders!$A$2:$C$3501,2,FALSE))/365</f>
        <v>18.509589041095889</v>
      </c>
      <c r="J256" s="29">
        <v>12</v>
      </c>
    </row>
    <row r="257" spans="1:12" x14ac:dyDescent="0.45">
      <c r="A257" s="51" t="s">
        <v>102</v>
      </c>
      <c r="B257" s="51">
        <v>2022</v>
      </c>
      <c r="C257" s="52">
        <v>44673</v>
      </c>
      <c r="D257" s="51" t="s">
        <v>72</v>
      </c>
      <c r="E257" s="29" t="s">
        <v>379</v>
      </c>
      <c r="F257" s="29">
        <v>2</v>
      </c>
      <c r="G257" s="51" t="s">
        <v>475</v>
      </c>
      <c r="H257" s="51" t="s">
        <v>264</v>
      </c>
      <c r="I257" s="13">
        <f>(C257-VLOOKUP(G257,Riders!$A$2:$C$3501,2,FALSE))/365</f>
        <v>18.18904109589041</v>
      </c>
      <c r="J257" s="29">
        <v>13</v>
      </c>
    </row>
    <row r="258" spans="1:12" x14ac:dyDescent="0.45">
      <c r="A258" s="51" t="s">
        <v>102</v>
      </c>
      <c r="B258" s="51">
        <v>2022</v>
      </c>
      <c r="C258" s="52">
        <v>44673</v>
      </c>
      <c r="D258" s="51" t="s">
        <v>72</v>
      </c>
      <c r="E258" s="96" t="s">
        <v>379</v>
      </c>
      <c r="F258" s="96">
        <v>2</v>
      </c>
      <c r="G258" s="51" t="s">
        <v>265</v>
      </c>
      <c r="H258" s="51" t="s">
        <v>266</v>
      </c>
      <c r="I258" s="13" t="e">
        <f>(C258-VLOOKUP(G258,Riders!$A$2:$C$3501,2,FALSE))/365</f>
        <v>#N/A</v>
      </c>
      <c r="J258" s="29">
        <v>14</v>
      </c>
    </row>
    <row r="259" spans="1:12" x14ac:dyDescent="0.45">
      <c r="A259" s="51" t="s">
        <v>102</v>
      </c>
      <c r="B259" s="51">
        <v>2022</v>
      </c>
      <c r="C259" s="52">
        <v>44673</v>
      </c>
      <c r="D259" s="51" t="s">
        <v>72</v>
      </c>
      <c r="E259" s="96" t="s">
        <v>379</v>
      </c>
      <c r="F259" s="96">
        <v>2</v>
      </c>
      <c r="G259" s="51" t="s">
        <v>476</v>
      </c>
      <c r="H259" s="51" t="s">
        <v>70</v>
      </c>
      <c r="I259" s="13">
        <f>(C259-VLOOKUP(G259,Riders!$A$2:$C$3501,2,FALSE))/365</f>
        <v>20.736986301369864</v>
      </c>
      <c r="J259" s="29">
        <v>15</v>
      </c>
    </row>
    <row r="260" spans="1:12" x14ac:dyDescent="0.45">
      <c r="A260" s="47" t="s">
        <v>102</v>
      </c>
      <c r="B260" s="47">
        <v>2022</v>
      </c>
      <c r="C260" s="49">
        <v>44673</v>
      </c>
      <c r="D260" s="47" t="s">
        <v>72</v>
      </c>
      <c r="E260" s="122" t="s">
        <v>204</v>
      </c>
      <c r="F260" s="122" t="s">
        <v>204</v>
      </c>
      <c r="G260" s="47" t="s">
        <v>221</v>
      </c>
      <c r="H260" s="47" t="s">
        <v>40</v>
      </c>
      <c r="I260" s="13">
        <f>(C260-VLOOKUP(G260,Riders!$A$2:$C$3501,2,FALSE))/365</f>
        <v>25.049315068493151</v>
      </c>
      <c r="J260" s="30">
        <v>1</v>
      </c>
      <c r="K260" s="6">
        <v>0.88611111111111107</v>
      </c>
      <c r="L260">
        <v>37.381999999999998</v>
      </c>
    </row>
    <row r="261" spans="1:12" x14ac:dyDescent="0.45">
      <c r="A261" s="47" t="s">
        <v>102</v>
      </c>
      <c r="B261" s="47">
        <v>2022</v>
      </c>
      <c r="C261" s="49">
        <v>44673</v>
      </c>
      <c r="D261" s="47" t="s">
        <v>72</v>
      </c>
      <c r="E261" s="122" t="s">
        <v>204</v>
      </c>
      <c r="F261" s="122" t="s">
        <v>204</v>
      </c>
      <c r="G261" s="47" t="s">
        <v>422</v>
      </c>
      <c r="H261" s="47" t="s">
        <v>17</v>
      </c>
      <c r="I261" s="13">
        <f>(C261-VLOOKUP(G261,Riders!$A$2:$C$3501,2,FALSE))/365</f>
        <v>23.010958904109589</v>
      </c>
      <c r="J261" s="30">
        <v>2</v>
      </c>
    </row>
    <row r="262" spans="1:12" x14ac:dyDescent="0.45">
      <c r="A262" s="47" t="s">
        <v>102</v>
      </c>
      <c r="B262" s="47">
        <v>2022</v>
      </c>
      <c r="C262" s="49">
        <v>44673</v>
      </c>
      <c r="D262" s="47" t="s">
        <v>72</v>
      </c>
      <c r="E262" s="122" t="s">
        <v>204</v>
      </c>
      <c r="F262" s="122" t="s">
        <v>204</v>
      </c>
      <c r="G262" s="47" t="s">
        <v>274</v>
      </c>
      <c r="H262" s="47" t="s">
        <v>29</v>
      </c>
      <c r="I262" s="13">
        <f>(C262-VLOOKUP(G262,Riders!$A$2:$C$3501,2,FALSE))/365</f>
        <v>21.30958904109589</v>
      </c>
      <c r="J262" s="30">
        <v>3</v>
      </c>
    </row>
    <row r="263" spans="1:12" x14ac:dyDescent="0.45">
      <c r="A263" s="47" t="s">
        <v>102</v>
      </c>
      <c r="B263" s="47">
        <v>2022</v>
      </c>
      <c r="C263" s="49">
        <v>44673</v>
      </c>
      <c r="D263" s="47" t="s">
        <v>72</v>
      </c>
      <c r="E263" s="122" t="s">
        <v>204</v>
      </c>
      <c r="F263" s="122" t="s">
        <v>204</v>
      </c>
      <c r="G263" s="47" t="s">
        <v>272</v>
      </c>
      <c r="H263" s="47" t="s">
        <v>53</v>
      </c>
      <c r="I263" s="13">
        <f>(C263-VLOOKUP(G263,Riders!$A$2:$C$3501,2,FALSE))/365</f>
        <v>25.18082191780822</v>
      </c>
      <c r="J263" s="30">
        <v>4</v>
      </c>
    </row>
    <row r="264" spans="1:12" x14ac:dyDescent="0.45">
      <c r="A264" s="47" t="s">
        <v>102</v>
      </c>
      <c r="B264" s="47">
        <v>2022</v>
      </c>
      <c r="C264" s="49">
        <v>44673</v>
      </c>
      <c r="D264" s="47" t="s">
        <v>72</v>
      </c>
      <c r="E264" s="122" t="s">
        <v>204</v>
      </c>
      <c r="F264" s="122" t="s">
        <v>204</v>
      </c>
      <c r="G264" s="47" t="s">
        <v>328</v>
      </c>
      <c r="H264" s="47" t="s">
        <v>25</v>
      </c>
      <c r="I264" s="13">
        <f>(C264-VLOOKUP(G264,Riders!$A$2:$C$3501,2,FALSE))/365</f>
        <v>31.745205479452054</v>
      </c>
      <c r="J264" s="30">
        <v>5</v>
      </c>
    </row>
    <row r="265" spans="1:12" x14ac:dyDescent="0.45">
      <c r="A265" s="47" t="s">
        <v>102</v>
      </c>
      <c r="B265" s="47">
        <v>2022</v>
      </c>
      <c r="C265" s="49">
        <v>44673</v>
      </c>
      <c r="D265" s="47" t="s">
        <v>72</v>
      </c>
      <c r="E265" s="122" t="s">
        <v>204</v>
      </c>
      <c r="F265" s="122" t="s">
        <v>204</v>
      </c>
      <c r="G265" s="47" t="s">
        <v>216</v>
      </c>
      <c r="H265" s="47" t="s">
        <v>27</v>
      </c>
      <c r="I265" s="13">
        <f>(C265-VLOOKUP(G265,Riders!$A$2:$C$3501,2,FALSE))/365</f>
        <v>23.205479452054796</v>
      </c>
      <c r="J265" s="30">
        <v>6</v>
      </c>
    </row>
    <row r="266" spans="1:12" x14ac:dyDescent="0.45">
      <c r="A266" s="47" t="s">
        <v>102</v>
      </c>
      <c r="B266" s="47">
        <v>2022</v>
      </c>
      <c r="C266" s="49">
        <v>44673</v>
      </c>
      <c r="D266" s="47" t="s">
        <v>72</v>
      </c>
      <c r="E266" s="122" t="s">
        <v>204</v>
      </c>
      <c r="F266" s="122" t="s">
        <v>204</v>
      </c>
      <c r="G266" s="47" t="s">
        <v>488</v>
      </c>
      <c r="H266" s="47" t="s">
        <v>232</v>
      </c>
      <c r="I266" s="13">
        <f>(C266-VLOOKUP(G266,Riders!$A$2:$C$3501,2,FALSE))/365</f>
        <v>24.923287671232877</v>
      </c>
      <c r="J266" s="30">
        <v>7</v>
      </c>
    </row>
    <row r="267" spans="1:12" x14ac:dyDescent="0.45">
      <c r="A267" s="47" t="s">
        <v>102</v>
      </c>
      <c r="B267" s="47">
        <v>2022</v>
      </c>
      <c r="C267" s="49">
        <v>44673</v>
      </c>
      <c r="D267" s="47" t="s">
        <v>72</v>
      </c>
      <c r="E267" s="122" t="s">
        <v>204</v>
      </c>
      <c r="F267" s="122" t="s">
        <v>204</v>
      </c>
      <c r="G267" s="47" t="s">
        <v>139</v>
      </c>
      <c r="H267" s="47" t="s">
        <v>61</v>
      </c>
      <c r="I267" s="13">
        <f>(C267-VLOOKUP(G267,Riders!$A$2:$C$3501,2,FALSE))/365</f>
        <v>29.86849315068493</v>
      </c>
      <c r="J267" s="30">
        <v>8</v>
      </c>
    </row>
    <row r="268" spans="1:12" x14ac:dyDescent="0.45">
      <c r="A268" s="47" t="s">
        <v>102</v>
      </c>
      <c r="B268" s="47">
        <v>2022</v>
      </c>
      <c r="C268" s="49">
        <v>44673</v>
      </c>
      <c r="D268" s="47" t="s">
        <v>72</v>
      </c>
      <c r="E268" s="122" t="s">
        <v>204</v>
      </c>
      <c r="F268" s="122" t="s">
        <v>204</v>
      </c>
      <c r="G268" s="47" t="s">
        <v>222</v>
      </c>
      <c r="H268" s="47" t="s">
        <v>223</v>
      </c>
      <c r="I268" s="13">
        <f>(C268-VLOOKUP(G268,Riders!$A$2:$C$3501,2,FALSE))/365</f>
        <v>22.802739726027397</v>
      </c>
      <c r="J268" s="30">
        <v>9</v>
      </c>
    </row>
    <row r="269" spans="1:12" x14ac:dyDescent="0.45">
      <c r="A269" s="47" t="s">
        <v>102</v>
      </c>
      <c r="B269" s="47">
        <v>2022</v>
      </c>
      <c r="C269" s="49">
        <v>44673</v>
      </c>
      <c r="D269" s="47" t="s">
        <v>72</v>
      </c>
      <c r="E269" s="122" t="s">
        <v>204</v>
      </c>
      <c r="F269" s="122" t="s">
        <v>204</v>
      </c>
      <c r="G269" s="47" t="s">
        <v>320</v>
      </c>
      <c r="H269" s="47" t="s">
        <v>97</v>
      </c>
      <c r="I269" s="13">
        <f>(C269-VLOOKUP(G269,Riders!$A$2:$C$3501,2,FALSE))/365</f>
        <v>24.769863013698629</v>
      </c>
      <c r="J269" s="30">
        <v>10</v>
      </c>
    </row>
    <row r="270" spans="1:12" x14ac:dyDescent="0.45">
      <c r="A270" s="47" t="s">
        <v>102</v>
      </c>
      <c r="B270" s="47">
        <v>2022</v>
      </c>
      <c r="C270" s="49">
        <v>44673</v>
      </c>
      <c r="D270" s="47" t="s">
        <v>72</v>
      </c>
      <c r="E270" s="122" t="s">
        <v>204</v>
      </c>
      <c r="F270" s="122" t="s">
        <v>204</v>
      </c>
      <c r="G270" s="47" t="s">
        <v>440</v>
      </c>
      <c r="H270" s="47" t="s">
        <v>15</v>
      </c>
      <c r="I270" s="13">
        <f>(C270-VLOOKUP(G270,Riders!$A$2:$C$3501,2,FALSE))/365</f>
        <v>21.449315068493149</v>
      </c>
      <c r="J270" s="30">
        <v>11</v>
      </c>
    </row>
    <row r="271" spans="1:12" x14ac:dyDescent="0.45">
      <c r="A271" s="47" t="s">
        <v>102</v>
      </c>
      <c r="B271" s="47">
        <v>2022</v>
      </c>
      <c r="C271" s="49">
        <v>44673</v>
      </c>
      <c r="D271" s="47" t="s">
        <v>72</v>
      </c>
      <c r="E271" s="122" t="s">
        <v>204</v>
      </c>
      <c r="F271" s="122" t="s">
        <v>204</v>
      </c>
      <c r="G271" s="47" t="s">
        <v>233</v>
      </c>
      <c r="H271" s="47" t="s">
        <v>56</v>
      </c>
      <c r="I271" s="13">
        <f>(C271-VLOOKUP(G271,Riders!$A$2:$C$3501,2,FALSE))/365</f>
        <v>26.641095890410959</v>
      </c>
      <c r="J271" s="30">
        <v>12</v>
      </c>
    </row>
    <row r="272" spans="1:12" x14ac:dyDescent="0.45">
      <c r="A272" s="47" t="s">
        <v>102</v>
      </c>
      <c r="B272" s="47">
        <v>2022</v>
      </c>
      <c r="C272" s="49">
        <v>44673</v>
      </c>
      <c r="D272" s="47" t="s">
        <v>72</v>
      </c>
      <c r="E272" s="122" t="s">
        <v>204</v>
      </c>
      <c r="F272" s="122" t="s">
        <v>204</v>
      </c>
      <c r="G272" s="47" t="s">
        <v>1415</v>
      </c>
      <c r="H272" s="47" t="s">
        <v>230</v>
      </c>
      <c r="I272" s="13">
        <f>(C272-VLOOKUP(G272,Riders!$A$2:$C$3501,2,FALSE))/365</f>
        <v>32.227397260273975</v>
      </c>
      <c r="J272" s="30">
        <v>13</v>
      </c>
    </row>
    <row r="273" spans="1:12" x14ac:dyDescent="0.45">
      <c r="A273" s="47" t="s">
        <v>102</v>
      </c>
      <c r="B273" s="47">
        <v>2022</v>
      </c>
      <c r="C273" s="49">
        <v>44673</v>
      </c>
      <c r="D273" s="47" t="s">
        <v>72</v>
      </c>
      <c r="E273" s="122" t="s">
        <v>204</v>
      </c>
      <c r="F273" s="122" t="s">
        <v>204</v>
      </c>
      <c r="G273" s="47" t="s">
        <v>258</v>
      </c>
      <c r="H273" s="47" t="s">
        <v>51</v>
      </c>
      <c r="I273" s="13">
        <f>(C273-VLOOKUP(G273,Riders!$A$2:$C$3501,2,FALSE))/365</f>
        <v>20.221917808219178</v>
      </c>
      <c r="J273" s="30">
        <v>14</v>
      </c>
    </row>
    <row r="274" spans="1:12" x14ac:dyDescent="0.45">
      <c r="A274" s="47" t="s">
        <v>102</v>
      </c>
      <c r="B274" s="47">
        <v>2022</v>
      </c>
      <c r="C274" s="49">
        <v>44673</v>
      </c>
      <c r="D274" s="47" t="s">
        <v>72</v>
      </c>
      <c r="E274" s="122" t="s">
        <v>204</v>
      </c>
      <c r="F274" s="122" t="s">
        <v>204</v>
      </c>
      <c r="G274" s="47" t="s">
        <v>277</v>
      </c>
      <c r="H274" s="47" t="s">
        <v>278</v>
      </c>
      <c r="I274" s="13">
        <f>(C274-VLOOKUP(G274,Riders!$A$2:$C$3501,2,FALSE))/365</f>
        <v>24.115068493150684</v>
      </c>
      <c r="J274" s="30">
        <v>15</v>
      </c>
    </row>
    <row r="275" spans="1:12" x14ac:dyDescent="0.45">
      <c r="A275" s="47" t="s">
        <v>102</v>
      </c>
      <c r="B275" s="47">
        <v>2022</v>
      </c>
      <c r="C275" s="49">
        <v>44673</v>
      </c>
      <c r="D275" s="47" t="s">
        <v>72</v>
      </c>
      <c r="E275" s="122" t="s">
        <v>204</v>
      </c>
      <c r="F275" s="122" t="s">
        <v>204</v>
      </c>
      <c r="G275" s="47" t="s">
        <v>279</v>
      </c>
      <c r="H275" s="47" t="s">
        <v>47</v>
      </c>
      <c r="I275" s="13">
        <f>(C275-VLOOKUP(G275,Riders!$A$2:$C$3501,2,FALSE))/365</f>
        <v>25.934246575342467</v>
      </c>
      <c r="J275" s="30">
        <v>16</v>
      </c>
    </row>
    <row r="276" spans="1:12" x14ac:dyDescent="0.45">
      <c r="A276" s="47" t="s">
        <v>102</v>
      </c>
      <c r="B276" s="47">
        <v>2022</v>
      </c>
      <c r="C276" s="49">
        <v>44673</v>
      </c>
      <c r="D276" s="47" t="s">
        <v>72</v>
      </c>
      <c r="E276" s="47" t="s">
        <v>204</v>
      </c>
      <c r="F276" s="47" t="s">
        <v>204</v>
      </c>
      <c r="G276" s="47" t="s">
        <v>437</v>
      </c>
      <c r="H276" s="47" t="s">
        <v>67</v>
      </c>
      <c r="I276" s="130">
        <f>(C276-VLOOKUP(G276,Riders!$A$2:$C$3501,2,FALSE))/365</f>
        <v>31.008219178082193</v>
      </c>
      <c r="J276" s="47">
        <v>17</v>
      </c>
    </row>
    <row r="277" spans="1:12" x14ac:dyDescent="0.45">
      <c r="A277" s="47" t="s">
        <v>102</v>
      </c>
      <c r="B277" s="47">
        <v>2022</v>
      </c>
      <c r="C277" s="49">
        <v>44673</v>
      </c>
      <c r="D277" s="47" t="s">
        <v>72</v>
      </c>
      <c r="E277" s="47" t="s">
        <v>204</v>
      </c>
      <c r="F277" s="47" t="s">
        <v>204</v>
      </c>
      <c r="G277" s="47" t="s">
        <v>259</v>
      </c>
      <c r="H277" s="47" t="s">
        <v>105</v>
      </c>
      <c r="I277" s="130">
        <f>(C277-VLOOKUP(G277,Riders!$A$2:$C$3501,2,FALSE))/365</f>
        <v>21.282191780821918</v>
      </c>
      <c r="J277" s="47">
        <v>18</v>
      </c>
    </row>
    <row r="278" spans="1:12" x14ac:dyDescent="0.45">
      <c r="A278" s="47" t="s">
        <v>102</v>
      </c>
      <c r="B278" s="47">
        <v>2022</v>
      </c>
      <c r="C278" s="49">
        <v>44673</v>
      </c>
      <c r="D278" s="47" t="s">
        <v>72</v>
      </c>
      <c r="E278" s="47" t="s">
        <v>204</v>
      </c>
      <c r="F278" s="47" t="s">
        <v>204</v>
      </c>
      <c r="G278" s="47" t="s">
        <v>246</v>
      </c>
      <c r="H278" s="47" t="s">
        <v>247</v>
      </c>
      <c r="I278" s="130">
        <f>(C278-VLOOKUP(G278,Riders!$A$2:$C$3501,2,FALSE))/365</f>
        <v>29.82191780821918</v>
      </c>
      <c r="J278" s="47">
        <v>19</v>
      </c>
    </row>
    <row r="279" spans="1:12" x14ac:dyDescent="0.45">
      <c r="A279" s="47" t="s">
        <v>102</v>
      </c>
      <c r="B279" s="47">
        <v>2022</v>
      </c>
      <c r="C279" s="49">
        <v>44673</v>
      </c>
      <c r="D279" s="47" t="s">
        <v>72</v>
      </c>
      <c r="E279" s="47" t="s">
        <v>204</v>
      </c>
      <c r="F279" s="47" t="s">
        <v>204</v>
      </c>
      <c r="G279" s="47" t="s">
        <v>250</v>
      </c>
      <c r="H279" s="47" t="s">
        <v>21</v>
      </c>
      <c r="I279" s="130">
        <f>(C279-VLOOKUP(G279,Riders!$A$2:$C$3501,2,FALSE))/365</f>
        <v>21.287671232876711</v>
      </c>
      <c r="J279" s="47">
        <v>20</v>
      </c>
    </row>
    <row r="280" spans="1:12" x14ac:dyDescent="0.45">
      <c r="A280" s="47" t="s">
        <v>102</v>
      </c>
      <c r="B280" s="47">
        <v>2022</v>
      </c>
      <c r="C280" s="49">
        <v>44673</v>
      </c>
      <c r="D280" s="47" t="s">
        <v>72</v>
      </c>
      <c r="E280" s="47" t="s">
        <v>204</v>
      </c>
      <c r="F280" s="47" t="s">
        <v>204</v>
      </c>
      <c r="G280" s="47" t="s">
        <v>219</v>
      </c>
      <c r="H280" s="47" t="s">
        <v>220</v>
      </c>
      <c r="I280" s="130">
        <f>(C280-VLOOKUP(G280,Riders!$A$2:$C$3501,2,FALSE))/365</f>
        <v>29.668493150684931</v>
      </c>
      <c r="J280" s="47">
        <v>21</v>
      </c>
    </row>
    <row r="281" spans="1:12" x14ac:dyDescent="0.45">
      <c r="A281" s="47" t="s">
        <v>102</v>
      </c>
      <c r="B281" s="47">
        <v>2022</v>
      </c>
      <c r="C281" s="49">
        <v>44673</v>
      </c>
      <c r="D281" s="47" t="s">
        <v>72</v>
      </c>
      <c r="E281" s="47" t="s">
        <v>204</v>
      </c>
      <c r="F281" s="47" t="s">
        <v>204</v>
      </c>
      <c r="G281" s="47" t="s">
        <v>597</v>
      </c>
      <c r="H281" s="47" t="s">
        <v>243</v>
      </c>
      <c r="I281" s="130">
        <f>(C281-VLOOKUP(G281,Riders!$A$2:$C$3501,2,FALSE))/365</f>
        <v>18.509589041095889</v>
      </c>
      <c r="J281" s="47">
        <v>22</v>
      </c>
    </row>
    <row r="282" spans="1:12" x14ac:dyDescent="0.45">
      <c r="A282" s="47" t="s">
        <v>102</v>
      </c>
      <c r="B282" s="47">
        <v>2022</v>
      </c>
      <c r="C282" s="49">
        <v>44673</v>
      </c>
      <c r="D282" s="47" t="s">
        <v>72</v>
      </c>
      <c r="E282" s="47" t="s">
        <v>204</v>
      </c>
      <c r="F282" s="47" t="s">
        <v>204</v>
      </c>
      <c r="G282" s="47" t="s">
        <v>462</v>
      </c>
      <c r="H282" s="47" t="s">
        <v>19</v>
      </c>
      <c r="I282" s="130">
        <f>(C282-VLOOKUP(G282,Riders!$A$2:$C$3501,2,FALSE))/365</f>
        <v>22.904109589041095</v>
      </c>
      <c r="J282" s="47">
        <v>23</v>
      </c>
    </row>
    <row r="283" spans="1:12" x14ac:dyDescent="0.45">
      <c r="A283" s="51" t="s">
        <v>108</v>
      </c>
      <c r="B283" s="51">
        <v>2021</v>
      </c>
      <c r="C283" s="52">
        <v>44490</v>
      </c>
      <c r="D283" s="51" t="s">
        <v>13</v>
      </c>
      <c r="E283" s="51" t="s">
        <v>204</v>
      </c>
      <c r="F283" s="51" t="s">
        <v>204</v>
      </c>
      <c r="G283" s="51" t="s">
        <v>298</v>
      </c>
      <c r="H283" s="51" t="s">
        <v>53</v>
      </c>
      <c r="I283" s="130">
        <f>(C283-VLOOKUP(G283,Riders!$A$2:$C$3501,2,FALSE))/365</f>
        <v>22.265753424657536</v>
      </c>
      <c r="J283" s="51">
        <v>1</v>
      </c>
      <c r="K283" s="6">
        <v>0.51666666666666672</v>
      </c>
      <c r="L283">
        <v>47.177</v>
      </c>
    </row>
    <row r="284" spans="1:12" x14ac:dyDescent="0.45">
      <c r="A284" s="51" t="s">
        <v>108</v>
      </c>
      <c r="B284" s="51">
        <v>2021</v>
      </c>
      <c r="C284" s="52">
        <v>44490</v>
      </c>
      <c r="D284" s="51" t="s">
        <v>13</v>
      </c>
      <c r="E284" s="51" t="s">
        <v>204</v>
      </c>
      <c r="F284" s="51" t="s">
        <v>204</v>
      </c>
      <c r="G284" s="51" t="s">
        <v>236</v>
      </c>
      <c r="H284" s="51" t="s">
        <v>51</v>
      </c>
      <c r="I284" s="130">
        <f>(C284-VLOOKUP(G284,Riders!$A$2:$C$3501,2,FALSE))/365</f>
        <v>25.964383561643835</v>
      </c>
      <c r="J284" s="51">
        <v>2</v>
      </c>
    </row>
    <row r="285" spans="1:12" x14ac:dyDescent="0.45">
      <c r="A285" s="51" t="s">
        <v>108</v>
      </c>
      <c r="B285" s="51">
        <v>2021</v>
      </c>
      <c r="C285" s="52">
        <v>44490</v>
      </c>
      <c r="D285" s="51" t="s">
        <v>13</v>
      </c>
      <c r="E285" s="51" t="s">
        <v>204</v>
      </c>
      <c r="F285" s="51" t="s">
        <v>204</v>
      </c>
      <c r="G285" s="51" t="s">
        <v>214</v>
      </c>
      <c r="H285" s="51" t="s">
        <v>67</v>
      </c>
      <c r="I285" s="130">
        <f>(C285-VLOOKUP(G285,Riders!$A$2:$C$3501,2,FALSE))/365</f>
        <v>26.843835616438355</v>
      </c>
      <c r="J285" s="51">
        <v>3</v>
      </c>
    </row>
    <row r="286" spans="1:12" x14ac:dyDescent="0.45">
      <c r="A286" s="51" t="s">
        <v>108</v>
      </c>
      <c r="B286" s="51">
        <v>2021</v>
      </c>
      <c r="C286" s="52">
        <v>44490</v>
      </c>
      <c r="D286" s="51" t="s">
        <v>13</v>
      </c>
      <c r="E286" s="51" t="s">
        <v>204</v>
      </c>
      <c r="F286" s="51" t="s">
        <v>204</v>
      </c>
      <c r="G286" s="51" t="s">
        <v>599</v>
      </c>
      <c r="H286" s="51" t="s">
        <v>110</v>
      </c>
      <c r="I286" s="130" t="e">
        <f>(C286-VLOOKUP(G286,Riders!$A$2:$C$3501,2,FALSE))/365</f>
        <v>#N/A</v>
      </c>
      <c r="J286" s="51">
        <v>4</v>
      </c>
    </row>
    <row r="287" spans="1:12" x14ac:dyDescent="0.45">
      <c r="A287" s="51" t="s">
        <v>108</v>
      </c>
      <c r="B287" s="51">
        <v>2021</v>
      </c>
      <c r="C287" s="52">
        <v>44490</v>
      </c>
      <c r="D287" s="51" t="s">
        <v>13</v>
      </c>
      <c r="E287" s="51" t="s">
        <v>204</v>
      </c>
      <c r="F287" s="51" t="s">
        <v>204</v>
      </c>
      <c r="G287" s="51" t="s">
        <v>276</v>
      </c>
      <c r="H287" s="51" t="s">
        <v>120</v>
      </c>
      <c r="I287" s="130" t="e">
        <f>(C287-VLOOKUP(G287,Riders!$A$2:$C$3501,2,FALSE))/365</f>
        <v>#N/A</v>
      </c>
      <c r="J287" s="51">
        <v>5</v>
      </c>
    </row>
    <row r="288" spans="1:12" x14ac:dyDescent="0.45">
      <c r="A288" s="51" t="s">
        <v>108</v>
      </c>
      <c r="B288" s="51">
        <v>2021</v>
      </c>
      <c r="C288" s="52">
        <v>44490</v>
      </c>
      <c r="D288" s="51" t="s">
        <v>13</v>
      </c>
      <c r="E288" s="51" t="s">
        <v>204</v>
      </c>
      <c r="F288" s="51" t="s">
        <v>204</v>
      </c>
      <c r="G288" s="51" t="s">
        <v>293</v>
      </c>
      <c r="H288" s="51" t="s">
        <v>172</v>
      </c>
      <c r="I288" s="130">
        <f>(C288-VLOOKUP(G288,Riders!$A$2:$C$3501,2,FALSE))/365</f>
        <v>22.32054794520548</v>
      </c>
      <c r="J288" s="51">
        <v>6</v>
      </c>
    </row>
    <row r="289" spans="1:12" x14ac:dyDescent="0.45">
      <c r="A289" s="51" t="s">
        <v>108</v>
      </c>
      <c r="B289" s="51">
        <v>2021</v>
      </c>
      <c r="C289" s="52">
        <v>44490</v>
      </c>
      <c r="D289" s="51" t="s">
        <v>13</v>
      </c>
      <c r="E289" s="51" t="s">
        <v>204</v>
      </c>
      <c r="F289" s="51" t="s">
        <v>204</v>
      </c>
      <c r="G289" s="51" t="s">
        <v>422</v>
      </c>
      <c r="H289" s="51" t="s">
        <v>17</v>
      </c>
      <c r="I289" s="130">
        <f>(C289-VLOOKUP(G289,Riders!$A$2:$C$3501,2,FALSE))/365</f>
        <v>22.509589041095889</v>
      </c>
      <c r="J289" s="51">
        <v>7</v>
      </c>
    </row>
    <row r="290" spans="1:12" x14ac:dyDescent="0.45">
      <c r="A290" s="51" t="s">
        <v>108</v>
      </c>
      <c r="B290" s="51">
        <v>2021</v>
      </c>
      <c r="C290" s="52">
        <v>44490</v>
      </c>
      <c r="D290" s="51" t="s">
        <v>13</v>
      </c>
      <c r="E290" s="51" t="s">
        <v>204</v>
      </c>
      <c r="F290" s="51" t="s">
        <v>204</v>
      </c>
      <c r="G290" s="51" t="s">
        <v>488</v>
      </c>
      <c r="H290" s="51" t="s">
        <v>232</v>
      </c>
      <c r="I290" s="130">
        <f>(C290-VLOOKUP(G290,Riders!$A$2:$C$3501,2,FALSE))/365</f>
        <v>24.421917808219177</v>
      </c>
      <c r="J290" s="51">
        <v>8</v>
      </c>
    </row>
    <row r="291" spans="1:12" x14ac:dyDescent="0.45">
      <c r="A291" s="51" t="s">
        <v>108</v>
      </c>
      <c r="B291" s="51">
        <v>2021</v>
      </c>
      <c r="C291" s="52">
        <v>44490</v>
      </c>
      <c r="D291" s="51" t="s">
        <v>13</v>
      </c>
      <c r="E291" s="51" t="s">
        <v>204</v>
      </c>
      <c r="F291" s="51" t="s">
        <v>204</v>
      </c>
      <c r="G291" s="51" t="s">
        <v>229</v>
      </c>
      <c r="H291" s="51" t="s">
        <v>61</v>
      </c>
      <c r="I291" s="130">
        <f>(C291-VLOOKUP(G291,Riders!$A$2:$C$3501,2,FALSE))/365</f>
        <v>23.12054794520548</v>
      </c>
      <c r="J291" s="51">
        <v>9</v>
      </c>
    </row>
    <row r="292" spans="1:12" x14ac:dyDescent="0.45">
      <c r="A292" s="51" t="s">
        <v>108</v>
      </c>
      <c r="B292" s="51">
        <v>2021</v>
      </c>
      <c r="C292" s="52">
        <v>44490</v>
      </c>
      <c r="D292" s="51" t="s">
        <v>13</v>
      </c>
      <c r="E292" s="51" t="s">
        <v>204</v>
      </c>
      <c r="F292" s="51" t="s">
        <v>204</v>
      </c>
      <c r="G292" s="51" t="s">
        <v>277</v>
      </c>
      <c r="H292" s="51" t="s">
        <v>278</v>
      </c>
      <c r="I292" s="130">
        <f>(C292-VLOOKUP(G292,Riders!$A$2:$C$3501,2,FALSE))/365</f>
        <v>23.613698630136987</v>
      </c>
      <c r="J292" s="51">
        <v>10</v>
      </c>
    </row>
    <row r="293" spans="1:12" x14ac:dyDescent="0.45">
      <c r="A293" s="51" t="s">
        <v>108</v>
      </c>
      <c r="B293" s="51">
        <v>2021</v>
      </c>
      <c r="C293" s="52">
        <v>44490</v>
      </c>
      <c r="D293" s="51" t="s">
        <v>13</v>
      </c>
      <c r="E293" s="51" t="s">
        <v>204</v>
      </c>
      <c r="F293" s="51" t="s">
        <v>204</v>
      </c>
      <c r="G293" s="51" t="s">
        <v>508</v>
      </c>
      <c r="H293" s="51" t="s">
        <v>21</v>
      </c>
      <c r="I293" s="130">
        <f>(C293-VLOOKUP(G293,Riders!$A$2:$C$3501,2,FALSE))/365</f>
        <v>20.989041095890411</v>
      </c>
      <c r="J293" s="51">
        <v>11</v>
      </c>
    </row>
    <row r="294" spans="1:12" x14ac:dyDescent="0.45">
      <c r="A294" s="51" t="s">
        <v>108</v>
      </c>
      <c r="B294" s="51">
        <v>2021</v>
      </c>
      <c r="C294" s="52">
        <v>44490</v>
      </c>
      <c r="D294" s="51" t="s">
        <v>13</v>
      </c>
      <c r="E294" s="51" t="s">
        <v>204</v>
      </c>
      <c r="F294" s="51" t="s">
        <v>204</v>
      </c>
      <c r="G294" s="51" t="s">
        <v>1415</v>
      </c>
      <c r="H294" s="51" t="s">
        <v>230</v>
      </c>
      <c r="I294" s="130">
        <f>(C294-VLOOKUP(G294,Riders!$A$2:$C$3501,2,FALSE))/365</f>
        <v>31.726027397260275</v>
      </c>
      <c r="J294" s="51">
        <v>12</v>
      </c>
    </row>
    <row r="295" spans="1:12" x14ac:dyDescent="0.45">
      <c r="A295" s="51" t="s">
        <v>108</v>
      </c>
      <c r="B295" s="51">
        <v>2021</v>
      </c>
      <c r="C295" s="52">
        <v>44490</v>
      </c>
      <c r="D295" s="51" t="s">
        <v>13</v>
      </c>
      <c r="E295" s="51" t="s">
        <v>204</v>
      </c>
      <c r="F295" s="51" t="s">
        <v>204</v>
      </c>
      <c r="G295" s="51" t="s">
        <v>221</v>
      </c>
      <c r="H295" s="51" t="s">
        <v>40</v>
      </c>
      <c r="I295" s="130">
        <f>(C295-VLOOKUP(G295,Riders!$A$2:$C$3501,2,FALSE))/365</f>
        <v>24.547945205479451</v>
      </c>
      <c r="J295" s="51">
        <v>13</v>
      </c>
    </row>
    <row r="296" spans="1:12" x14ac:dyDescent="0.45">
      <c r="A296" s="51" t="s">
        <v>108</v>
      </c>
      <c r="B296" s="51">
        <v>2021</v>
      </c>
      <c r="C296" s="52">
        <v>44490</v>
      </c>
      <c r="D296" s="51" t="s">
        <v>13</v>
      </c>
      <c r="E296" s="51" t="s">
        <v>204</v>
      </c>
      <c r="F296" s="51" t="s">
        <v>204</v>
      </c>
      <c r="G296" s="51" t="s">
        <v>566</v>
      </c>
      <c r="H296" s="51" t="s">
        <v>31</v>
      </c>
      <c r="I296" s="130">
        <f>(C296-VLOOKUP(G296,Riders!$A$2:$C$3501,2,FALSE))/365</f>
        <v>23.824657534246576</v>
      </c>
      <c r="J296" s="51">
        <v>14</v>
      </c>
    </row>
    <row r="297" spans="1:12" x14ac:dyDescent="0.45">
      <c r="A297" s="51" t="s">
        <v>108</v>
      </c>
      <c r="B297" s="51">
        <v>2021</v>
      </c>
      <c r="C297" s="52">
        <v>44490</v>
      </c>
      <c r="D297" s="51" t="s">
        <v>13</v>
      </c>
      <c r="E297" s="51" t="s">
        <v>204</v>
      </c>
      <c r="F297" s="51" t="s">
        <v>204</v>
      </c>
      <c r="G297" s="51" t="s">
        <v>279</v>
      </c>
      <c r="H297" s="51" t="s">
        <v>47</v>
      </c>
      <c r="I297" s="130">
        <f>(C297-VLOOKUP(G297,Riders!$A$2:$C$3501,2,FALSE))/365</f>
        <v>25.432876712328767</v>
      </c>
      <c r="J297" s="51">
        <v>15</v>
      </c>
    </row>
    <row r="298" spans="1:12" x14ac:dyDescent="0.45">
      <c r="A298" s="51" t="s">
        <v>108</v>
      </c>
      <c r="B298" s="51">
        <v>2021</v>
      </c>
      <c r="C298" s="52">
        <v>44490</v>
      </c>
      <c r="D298" s="51" t="s">
        <v>13</v>
      </c>
      <c r="E298" s="51" t="s">
        <v>204</v>
      </c>
      <c r="F298" s="51" t="s">
        <v>204</v>
      </c>
      <c r="G298" s="51" t="s">
        <v>259</v>
      </c>
      <c r="H298" s="51" t="s">
        <v>25</v>
      </c>
      <c r="I298" s="130">
        <f>(C298-VLOOKUP(G298,Riders!$A$2:$C$3501,2,FALSE))/365</f>
        <v>20.780821917808218</v>
      </c>
      <c r="J298" s="51">
        <v>16</v>
      </c>
    </row>
    <row r="299" spans="1:12" x14ac:dyDescent="0.45">
      <c r="A299" s="51" t="s">
        <v>108</v>
      </c>
      <c r="B299" s="51">
        <v>2021</v>
      </c>
      <c r="C299" s="52">
        <v>44490</v>
      </c>
      <c r="D299" s="51" t="s">
        <v>13</v>
      </c>
      <c r="E299" s="51" t="s">
        <v>204</v>
      </c>
      <c r="F299" s="51" t="s">
        <v>204</v>
      </c>
      <c r="G299" s="51" t="s">
        <v>219</v>
      </c>
      <c r="H299" s="51" t="s">
        <v>220</v>
      </c>
      <c r="I299" s="130">
        <f>(C299-VLOOKUP(G299,Riders!$A$2:$C$3501,2,FALSE))/365</f>
        <v>29.167123287671235</v>
      </c>
      <c r="J299" s="51">
        <v>17</v>
      </c>
    </row>
    <row r="300" spans="1:12" x14ac:dyDescent="0.45">
      <c r="A300" s="51" t="s">
        <v>108</v>
      </c>
      <c r="B300" s="51">
        <v>2021</v>
      </c>
      <c r="C300" s="52">
        <v>44490</v>
      </c>
      <c r="D300" s="51" t="s">
        <v>13</v>
      </c>
      <c r="E300" s="51" t="s">
        <v>204</v>
      </c>
      <c r="F300" s="51" t="s">
        <v>204</v>
      </c>
      <c r="G300" s="51" t="s">
        <v>446</v>
      </c>
      <c r="H300" s="51" t="s">
        <v>44</v>
      </c>
      <c r="I300" s="130">
        <f>(C300-VLOOKUP(G300,Riders!$A$2:$C$3501,2,FALSE))/365</f>
        <v>20.243835616438357</v>
      </c>
      <c r="J300" s="51">
        <v>18</v>
      </c>
    </row>
    <row r="301" spans="1:12" x14ac:dyDescent="0.45">
      <c r="A301" s="51" t="s">
        <v>108</v>
      </c>
      <c r="B301" s="51">
        <v>2021</v>
      </c>
      <c r="C301" s="52">
        <v>44490</v>
      </c>
      <c r="D301" s="51" t="s">
        <v>13</v>
      </c>
      <c r="E301" s="51" t="s">
        <v>204</v>
      </c>
      <c r="F301" s="51" t="s">
        <v>204</v>
      </c>
      <c r="G301" s="51" t="s">
        <v>2329</v>
      </c>
      <c r="H301" s="51" t="s">
        <v>49</v>
      </c>
      <c r="I301" s="130">
        <f>(C301-VLOOKUP(G301,Riders!$A$2:$C$3501,2,FALSE))/365</f>
        <v>21.150684931506849</v>
      </c>
      <c r="J301" s="51">
        <v>19</v>
      </c>
    </row>
    <row r="302" spans="1:12" x14ac:dyDescent="0.45">
      <c r="A302" s="51" t="s">
        <v>108</v>
      </c>
      <c r="B302" s="51">
        <v>2021</v>
      </c>
      <c r="C302" s="52">
        <v>44490</v>
      </c>
      <c r="D302" s="51" t="s">
        <v>13</v>
      </c>
      <c r="E302" s="51" t="s">
        <v>204</v>
      </c>
      <c r="F302" s="51" t="s">
        <v>204</v>
      </c>
      <c r="G302" s="51" t="s">
        <v>463</v>
      </c>
      <c r="H302" s="51" t="s">
        <v>27</v>
      </c>
      <c r="I302" s="130">
        <f>(C302-VLOOKUP(G302,Riders!$A$2:$C$3501,2,FALSE))/365</f>
        <v>19.893150684931506</v>
      </c>
      <c r="J302" s="51">
        <v>20</v>
      </c>
    </row>
    <row r="303" spans="1:12" x14ac:dyDescent="0.45">
      <c r="A303" s="51" t="s">
        <v>108</v>
      </c>
      <c r="B303" s="51">
        <v>2021</v>
      </c>
      <c r="C303" s="52">
        <v>44490</v>
      </c>
      <c r="D303" s="51" t="s">
        <v>13</v>
      </c>
      <c r="E303" s="51" t="s">
        <v>204</v>
      </c>
      <c r="F303" s="51" t="s">
        <v>204</v>
      </c>
      <c r="G303" s="51" t="s">
        <v>476</v>
      </c>
      <c r="H303" s="51" t="s">
        <v>70</v>
      </c>
      <c r="I303" s="130">
        <f>(C303-VLOOKUP(G303,Riders!$A$2:$C$3501,2,FALSE))/365</f>
        <v>20.235616438356164</v>
      </c>
      <c r="J303" s="51">
        <v>21</v>
      </c>
    </row>
    <row r="304" spans="1:12" x14ac:dyDescent="0.45">
      <c r="A304" s="47" t="s">
        <v>71</v>
      </c>
      <c r="B304" s="47">
        <v>2021</v>
      </c>
      <c r="C304" s="49">
        <v>44449</v>
      </c>
      <c r="D304" s="47" t="s">
        <v>72</v>
      </c>
      <c r="E304" s="47" t="s">
        <v>204</v>
      </c>
      <c r="F304" s="47" t="s">
        <v>204</v>
      </c>
      <c r="G304" s="47" t="s">
        <v>446</v>
      </c>
      <c r="H304" s="47" t="s">
        <v>44</v>
      </c>
      <c r="I304" s="130">
        <f>(C304-VLOOKUP(G304,Riders!$A$2:$C$3501,2,FALSE))/365</f>
        <v>20.13150684931507</v>
      </c>
      <c r="J304" s="47">
        <v>1</v>
      </c>
      <c r="K304" s="6">
        <v>0.42638888888888887</v>
      </c>
      <c r="L304">
        <v>43.96</v>
      </c>
    </row>
    <row r="305" spans="1:12" x14ac:dyDescent="0.45">
      <c r="A305" s="47" t="s">
        <v>71</v>
      </c>
      <c r="B305" s="47">
        <v>2021</v>
      </c>
      <c r="C305" s="49">
        <v>44449</v>
      </c>
      <c r="D305" s="47" t="s">
        <v>72</v>
      </c>
      <c r="E305" s="47" t="s">
        <v>204</v>
      </c>
      <c r="F305" s="47" t="s">
        <v>204</v>
      </c>
      <c r="G305" s="47" t="s">
        <v>566</v>
      </c>
      <c r="H305" s="47" t="s">
        <v>31</v>
      </c>
      <c r="I305" s="130">
        <f>(C305-VLOOKUP(G305,Riders!$A$2:$C$3501,2,FALSE))/365</f>
        <v>23.712328767123289</v>
      </c>
      <c r="J305" s="47">
        <v>2</v>
      </c>
    </row>
    <row r="306" spans="1:12" x14ac:dyDescent="0.45">
      <c r="A306" s="47" t="s">
        <v>71</v>
      </c>
      <c r="B306" s="47">
        <v>2021</v>
      </c>
      <c r="C306" s="49">
        <v>44449</v>
      </c>
      <c r="D306" s="47" t="s">
        <v>72</v>
      </c>
      <c r="E306" s="47" t="s">
        <v>204</v>
      </c>
      <c r="F306" s="47" t="s">
        <v>204</v>
      </c>
      <c r="G306" s="47" t="s">
        <v>279</v>
      </c>
      <c r="H306" s="47" t="s">
        <v>47</v>
      </c>
      <c r="I306" s="130">
        <f>(C306-VLOOKUP(G306,Riders!$A$2:$C$3501,2,FALSE))/365</f>
        <v>25.32054794520548</v>
      </c>
      <c r="J306" s="47">
        <v>3</v>
      </c>
    </row>
    <row r="307" spans="1:12" x14ac:dyDescent="0.45">
      <c r="A307" s="47" t="s">
        <v>71</v>
      </c>
      <c r="B307" s="47">
        <v>2021</v>
      </c>
      <c r="C307" s="49">
        <v>44449</v>
      </c>
      <c r="D307" s="47" t="s">
        <v>72</v>
      </c>
      <c r="E307" s="47" t="s">
        <v>204</v>
      </c>
      <c r="F307" s="47" t="s">
        <v>204</v>
      </c>
      <c r="G307" s="47" t="s">
        <v>506</v>
      </c>
      <c r="H307" s="47" t="s">
        <v>27</v>
      </c>
      <c r="I307" s="130">
        <f>(C307-VLOOKUP(G307,Riders!$A$2:$C$3501,2,FALSE))/365</f>
        <v>19.780821917808218</v>
      </c>
      <c r="J307" s="47">
        <v>4</v>
      </c>
    </row>
    <row r="308" spans="1:12" x14ac:dyDescent="0.45">
      <c r="A308" s="47" t="s">
        <v>71</v>
      </c>
      <c r="B308" s="47">
        <v>2021</v>
      </c>
      <c r="C308" s="49">
        <v>44449</v>
      </c>
      <c r="D308" s="47" t="s">
        <v>72</v>
      </c>
      <c r="E308" s="47" t="s">
        <v>204</v>
      </c>
      <c r="F308" s="47" t="s">
        <v>204</v>
      </c>
      <c r="G308" s="47" t="s">
        <v>600</v>
      </c>
      <c r="H308" s="47" t="s">
        <v>254</v>
      </c>
      <c r="I308" s="130">
        <f>(C308-VLOOKUP(G308,Riders!$A$2:$C$3501,2,FALSE))/365</f>
        <v>26.460273972602739</v>
      </c>
      <c r="J308" s="47">
        <v>5</v>
      </c>
    </row>
    <row r="309" spans="1:12" x14ac:dyDescent="0.45">
      <c r="A309" s="47" t="s">
        <v>71</v>
      </c>
      <c r="B309" s="47">
        <v>2021</v>
      </c>
      <c r="C309" s="49">
        <v>44449</v>
      </c>
      <c r="D309" s="47" t="s">
        <v>72</v>
      </c>
      <c r="E309" s="47" t="s">
        <v>204</v>
      </c>
      <c r="F309" s="47" t="s">
        <v>204</v>
      </c>
      <c r="G309" s="47" t="s">
        <v>508</v>
      </c>
      <c r="H309" s="47" t="s">
        <v>21</v>
      </c>
      <c r="I309" s="130">
        <f>(C309-VLOOKUP(G309,Riders!$A$2:$C$3501,2,FALSE))/365</f>
        <v>20.876712328767123</v>
      </c>
      <c r="J309" s="47">
        <v>6</v>
      </c>
    </row>
    <row r="310" spans="1:12" x14ac:dyDescent="0.45">
      <c r="A310" s="47" t="s">
        <v>71</v>
      </c>
      <c r="B310" s="47">
        <v>2021</v>
      </c>
      <c r="C310" s="49">
        <v>44449</v>
      </c>
      <c r="D310" s="47" t="s">
        <v>72</v>
      </c>
      <c r="E310" s="47" t="s">
        <v>204</v>
      </c>
      <c r="F310" s="47" t="s">
        <v>204</v>
      </c>
      <c r="G310" s="47" t="s">
        <v>284</v>
      </c>
      <c r="H310" s="47" t="s">
        <v>51</v>
      </c>
      <c r="I310" s="130">
        <f>(C310-VLOOKUP(G310,Riders!$A$2:$C$3501,2,FALSE))/365</f>
        <v>19.608219178082191</v>
      </c>
      <c r="J310" s="47">
        <v>7</v>
      </c>
    </row>
    <row r="311" spans="1:12" x14ac:dyDescent="0.45">
      <c r="A311" s="47" t="s">
        <v>71</v>
      </c>
      <c r="B311" s="47">
        <v>2021</v>
      </c>
      <c r="C311" s="49">
        <v>44449</v>
      </c>
      <c r="D311" s="47" t="s">
        <v>72</v>
      </c>
      <c r="E311" s="47" t="s">
        <v>204</v>
      </c>
      <c r="F311" s="47" t="s">
        <v>204</v>
      </c>
      <c r="G311" s="47" t="s">
        <v>549</v>
      </c>
      <c r="H311" s="47" t="s">
        <v>67</v>
      </c>
      <c r="I311" s="130">
        <f>(C311-VLOOKUP(G311,Riders!$A$2:$C$3501,2,FALSE))/365</f>
        <v>29.104109589041094</v>
      </c>
      <c r="J311" s="47">
        <v>8</v>
      </c>
    </row>
    <row r="312" spans="1:12" x14ac:dyDescent="0.45">
      <c r="A312" s="47" t="s">
        <v>71</v>
      </c>
      <c r="B312" s="47">
        <v>2021</v>
      </c>
      <c r="C312" s="49">
        <v>44449</v>
      </c>
      <c r="D312" s="47" t="s">
        <v>72</v>
      </c>
      <c r="E312" s="47" t="s">
        <v>204</v>
      </c>
      <c r="F312" s="47" t="s">
        <v>204</v>
      </c>
      <c r="G312" s="47" t="s">
        <v>248</v>
      </c>
      <c r="H312" s="47" t="s">
        <v>91</v>
      </c>
      <c r="I312" s="130">
        <f>(C312-VLOOKUP(G312,Riders!$A$2:$C$3501,2,FALSE))/365</f>
        <v>22.065753424657533</v>
      </c>
      <c r="J312" s="47">
        <v>9</v>
      </c>
    </row>
    <row r="313" spans="1:12" x14ac:dyDescent="0.45">
      <c r="A313" s="47" t="s">
        <v>71</v>
      </c>
      <c r="B313" s="47">
        <v>2021</v>
      </c>
      <c r="C313" s="49">
        <v>44449</v>
      </c>
      <c r="D313" s="47" t="s">
        <v>72</v>
      </c>
      <c r="E313" s="47" t="s">
        <v>204</v>
      </c>
      <c r="F313" s="47" t="s">
        <v>204</v>
      </c>
      <c r="G313" s="47" t="s">
        <v>601</v>
      </c>
      <c r="H313" s="47" t="s">
        <v>49</v>
      </c>
      <c r="I313" s="130" t="e">
        <f>(C313-VLOOKUP(G313,Riders!$A$2:$C$3501,2,FALSE))/365</f>
        <v>#N/A</v>
      </c>
      <c r="J313" s="47">
        <v>10</v>
      </c>
    </row>
    <row r="314" spans="1:12" x14ac:dyDescent="0.45">
      <c r="A314" s="47" t="s">
        <v>71</v>
      </c>
      <c r="B314" s="47">
        <v>2021</v>
      </c>
      <c r="C314" s="49">
        <v>44449</v>
      </c>
      <c r="D314" s="47" t="s">
        <v>72</v>
      </c>
      <c r="E314" s="47" t="s">
        <v>204</v>
      </c>
      <c r="F314" s="47" t="s">
        <v>204</v>
      </c>
      <c r="G314" s="47" t="s">
        <v>285</v>
      </c>
      <c r="H314" s="47" t="s">
        <v>286</v>
      </c>
      <c r="I314" s="130">
        <f>(C314-VLOOKUP(G314,Riders!$A$2:$C$3501,2,FALSE))/365</f>
        <v>21.197260273972603</v>
      </c>
      <c r="J314" s="47">
        <v>11</v>
      </c>
    </row>
    <row r="315" spans="1:12" x14ac:dyDescent="0.45">
      <c r="A315" s="47" t="s">
        <v>71</v>
      </c>
      <c r="B315" s="47">
        <v>2021</v>
      </c>
      <c r="C315" s="49">
        <v>44449</v>
      </c>
      <c r="D315" s="47" t="s">
        <v>72</v>
      </c>
      <c r="E315" s="47" t="s">
        <v>204</v>
      </c>
      <c r="F315" s="47" t="s">
        <v>204</v>
      </c>
      <c r="G315" s="47" t="s">
        <v>440</v>
      </c>
      <c r="H315" s="47" t="s">
        <v>15</v>
      </c>
      <c r="I315" s="130">
        <f>(C315-VLOOKUP(G315,Riders!$A$2:$C$3501,2,FALSE))/365</f>
        <v>20.835616438356166</v>
      </c>
      <c r="J315" s="47">
        <v>12</v>
      </c>
    </row>
    <row r="316" spans="1:12" x14ac:dyDescent="0.45">
      <c r="A316" s="47" t="s">
        <v>71</v>
      </c>
      <c r="B316" s="47">
        <v>2021</v>
      </c>
      <c r="C316" s="49">
        <v>44449</v>
      </c>
      <c r="D316" s="47" t="s">
        <v>72</v>
      </c>
      <c r="E316" s="47" t="s">
        <v>204</v>
      </c>
      <c r="F316" s="47" t="s">
        <v>204</v>
      </c>
      <c r="G316" s="47" t="s">
        <v>602</v>
      </c>
      <c r="H316" s="47" t="s">
        <v>59</v>
      </c>
      <c r="I316" s="130">
        <f>(C316-VLOOKUP(G316,Riders!$A$2:$C$3501,2,FALSE))/365</f>
        <v>21.561643835616437</v>
      </c>
      <c r="J316" s="47">
        <v>13</v>
      </c>
    </row>
    <row r="317" spans="1:12" x14ac:dyDescent="0.45">
      <c r="A317" s="47" t="s">
        <v>71</v>
      </c>
      <c r="B317" s="47">
        <v>2021</v>
      </c>
      <c r="C317" s="49">
        <v>44449</v>
      </c>
      <c r="D317" s="47" t="s">
        <v>72</v>
      </c>
      <c r="E317" s="47" t="s">
        <v>204</v>
      </c>
      <c r="F317" s="47" t="s">
        <v>204</v>
      </c>
      <c r="G317" s="47" t="s">
        <v>476</v>
      </c>
      <c r="H317" s="47" t="s">
        <v>70</v>
      </c>
      <c r="I317" s="130">
        <f>(C317-VLOOKUP(G317,Riders!$A$2:$C$3501,2,FALSE))/365</f>
        <v>20.123287671232877</v>
      </c>
      <c r="J317" s="47">
        <v>14</v>
      </c>
    </row>
    <row r="318" spans="1:12" x14ac:dyDescent="0.45">
      <c r="A318" s="47" t="s">
        <v>71</v>
      </c>
      <c r="B318" s="47">
        <v>2021</v>
      </c>
      <c r="C318" s="49">
        <v>44449</v>
      </c>
      <c r="D318" s="47" t="s">
        <v>72</v>
      </c>
      <c r="E318" s="47" t="s">
        <v>204</v>
      </c>
      <c r="F318" s="47" t="s">
        <v>204</v>
      </c>
      <c r="G318" s="47" t="s">
        <v>263</v>
      </c>
      <c r="H318" s="47" t="s">
        <v>264</v>
      </c>
      <c r="I318" s="130">
        <f>(C318-VLOOKUP(G318,Riders!$A$2:$C$3501,2,FALSE))/365</f>
        <v>18.416438356164385</v>
      </c>
      <c r="J318" s="47">
        <v>15</v>
      </c>
    </row>
    <row r="319" spans="1:12" x14ac:dyDescent="0.45">
      <c r="A319" s="51" t="s">
        <v>117</v>
      </c>
      <c r="B319" s="51">
        <v>2021</v>
      </c>
      <c r="C319" s="52">
        <v>44386</v>
      </c>
      <c r="D319" s="51" t="s">
        <v>72</v>
      </c>
      <c r="E319" s="51" t="s">
        <v>204</v>
      </c>
      <c r="F319" s="51" t="s">
        <v>204</v>
      </c>
      <c r="G319" s="51" t="s">
        <v>222</v>
      </c>
      <c r="H319" s="51" t="s">
        <v>223</v>
      </c>
      <c r="I319" s="130">
        <f>(C319-VLOOKUP(G319,Riders!$A$2:$C$3501,2,FALSE))/365</f>
        <v>22.016438356164382</v>
      </c>
      <c r="J319" s="51">
        <v>1</v>
      </c>
      <c r="K319" s="6">
        <v>0.48472222222222222</v>
      </c>
      <c r="L319">
        <v>43.820999999999998</v>
      </c>
    </row>
    <row r="320" spans="1:12" x14ac:dyDescent="0.45">
      <c r="A320" s="51" t="s">
        <v>117</v>
      </c>
      <c r="B320" s="51">
        <v>2021</v>
      </c>
      <c r="C320" s="52">
        <v>44386</v>
      </c>
      <c r="D320" s="51" t="s">
        <v>72</v>
      </c>
      <c r="E320" s="51" t="s">
        <v>204</v>
      </c>
      <c r="F320" s="51" t="s">
        <v>204</v>
      </c>
      <c r="G320" s="51" t="s">
        <v>314</v>
      </c>
      <c r="H320" s="51" t="s">
        <v>124</v>
      </c>
      <c r="I320" s="130">
        <f>(C320-VLOOKUP(G320,Riders!$A$2:$C$3501,2,FALSE))/365</f>
        <v>24.767123287671232</v>
      </c>
      <c r="J320" s="51">
        <v>2</v>
      </c>
    </row>
    <row r="321" spans="1:12" x14ac:dyDescent="0.45">
      <c r="A321" s="51" t="s">
        <v>117</v>
      </c>
      <c r="B321" s="51">
        <v>2021</v>
      </c>
      <c r="C321" s="52">
        <v>44386</v>
      </c>
      <c r="D321" s="51" t="s">
        <v>72</v>
      </c>
      <c r="E321" s="51" t="s">
        <v>204</v>
      </c>
      <c r="F321" s="51" t="s">
        <v>204</v>
      </c>
      <c r="G321" s="51" t="s">
        <v>276</v>
      </c>
      <c r="H321" s="51" t="s">
        <v>120</v>
      </c>
      <c r="I321" s="130" t="e">
        <f>(C321-VLOOKUP(G321,Riders!$A$2:$C$3501,2,FALSE))/365</f>
        <v>#N/A</v>
      </c>
      <c r="J321" s="51">
        <v>3</v>
      </c>
    </row>
    <row r="322" spans="1:12" x14ac:dyDescent="0.45">
      <c r="A322" s="51" t="s">
        <v>117</v>
      </c>
      <c r="B322" s="51">
        <v>2021</v>
      </c>
      <c r="C322" s="52">
        <v>44386</v>
      </c>
      <c r="D322" s="51" t="s">
        <v>72</v>
      </c>
      <c r="E322" s="51" t="s">
        <v>204</v>
      </c>
      <c r="F322" s="51" t="s">
        <v>204</v>
      </c>
      <c r="G322" s="51" t="s">
        <v>293</v>
      </c>
      <c r="H322" s="51" t="s">
        <v>172</v>
      </c>
      <c r="I322" s="130">
        <f>(C322-VLOOKUP(G322,Riders!$A$2:$C$3501,2,FALSE))/365</f>
        <v>22.035616438356165</v>
      </c>
      <c r="J322" s="51">
        <v>4</v>
      </c>
    </row>
    <row r="323" spans="1:12" x14ac:dyDescent="0.45">
      <c r="A323" s="51" t="s">
        <v>117</v>
      </c>
      <c r="B323" s="51">
        <v>2021</v>
      </c>
      <c r="C323" s="52">
        <v>44386</v>
      </c>
      <c r="D323" s="51" t="s">
        <v>72</v>
      </c>
      <c r="E323" s="51" t="s">
        <v>204</v>
      </c>
      <c r="F323" s="51" t="s">
        <v>204</v>
      </c>
      <c r="G323" s="51" t="s">
        <v>488</v>
      </c>
      <c r="H323" s="51" t="s">
        <v>232</v>
      </c>
      <c r="I323" s="130">
        <f>(C323-VLOOKUP(G323,Riders!$A$2:$C$3501,2,FALSE))/365</f>
        <v>24.136986301369863</v>
      </c>
      <c r="J323" s="51">
        <v>5</v>
      </c>
    </row>
    <row r="324" spans="1:12" x14ac:dyDescent="0.45">
      <c r="A324" s="51" t="s">
        <v>117</v>
      </c>
      <c r="B324" s="51">
        <v>2021</v>
      </c>
      <c r="C324" s="52">
        <v>44386</v>
      </c>
      <c r="D324" s="51" t="s">
        <v>72</v>
      </c>
      <c r="E324" s="51" t="s">
        <v>204</v>
      </c>
      <c r="F324" s="51" t="s">
        <v>204</v>
      </c>
      <c r="G324" s="51" t="s">
        <v>1415</v>
      </c>
      <c r="H324" s="51" t="s">
        <v>230</v>
      </c>
      <c r="I324" s="130">
        <f>(C324-VLOOKUP(G324,Riders!$A$2:$C$3501,2,FALSE))/365</f>
        <v>31.44109589041096</v>
      </c>
      <c r="J324" s="51">
        <v>6</v>
      </c>
    </row>
    <row r="325" spans="1:12" x14ac:dyDescent="0.45">
      <c r="A325" s="51" t="s">
        <v>117</v>
      </c>
      <c r="B325" s="51">
        <v>2021</v>
      </c>
      <c r="C325" s="52">
        <v>44386</v>
      </c>
      <c r="D325" s="51" t="s">
        <v>72</v>
      </c>
      <c r="E325" s="51" t="s">
        <v>204</v>
      </c>
      <c r="F325" s="51" t="s">
        <v>204</v>
      </c>
      <c r="G325" s="51" t="s">
        <v>277</v>
      </c>
      <c r="H325" s="51" t="s">
        <v>278</v>
      </c>
      <c r="I325" s="130">
        <f>(C325-VLOOKUP(G325,Riders!$A$2:$C$3501,2,FALSE))/365</f>
        <v>23.328767123287673</v>
      </c>
      <c r="J325" s="51">
        <v>7</v>
      </c>
    </row>
    <row r="326" spans="1:12" x14ac:dyDescent="0.45">
      <c r="A326" s="51" t="s">
        <v>117</v>
      </c>
      <c r="B326" s="51">
        <v>2021</v>
      </c>
      <c r="C326" s="52">
        <v>44386</v>
      </c>
      <c r="D326" s="51" t="s">
        <v>72</v>
      </c>
      <c r="E326" s="51" t="s">
        <v>204</v>
      </c>
      <c r="F326" s="51" t="s">
        <v>204</v>
      </c>
      <c r="G326" s="51" t="s">
        <v>427</v>
      </c>
      <c r="H326" s="51" t="s">
        <v>56</v>
      </c>
      <c r="I326" s="130">
        <f>(C326-VLOOKUP(G326,Riders!$A$2:$C$3501,2,FALSE))/365</f>
        <v>27.202739726027396</v>
      </c>
      <c r="J326" s="51">
        <v>8</v>
      </c>
    </row>
    <row r="327" spans="1:12" x14ac:dyDescent="0.45">
      <c r="A327" s="51" t="s">
        <v>117</v>
      </c>
      <c r="B327" s="51">
        <v>2021</v>
      </c>
      <c r="C327" s="52">
        <v>44386</v>
      </c>
      <c r="D327" s="51" t="s">
        <v>72</v>
      </c>
      <c r="E327" s="51" t="s">
        <v>204</v>
      </c>
      <c r="F327" s="51" t="s">
        <v>204</v>
      </c>
      <c r="G327" s="51" t="s">
        <v>601</v>
      </c>
      <c r="H327" s="51" t="s">
        <v>49</v>
      </c>
      <c r="I327" s="130" t="e">
        <f>(C327-VLOOKUP(G327,Riders!$A$2:$C$3501,2,FALSE))/365</f>
        <v>#N/A</v>
      </c>
      <c r="J327" s="51">
        <v>9</v>
      </c>
    </row>
    <row r="328" spans="1:12" x14ac:dyDescent="0.45">
      <c r="A328" s="51" t="s">
        <v>117</v>
      </c>
      <c r="B328" s="51">
        <v>2021</v>
      </c>
      <c r="C328" s="52">
        <v>44386</v>
      </c>
      <c r="D328" s="51" t="s">
        <v>72</v>
      </c>
      <c r="E328" s="51" t="s">
        <v>204</v>
      </c>
      <c r="F328" s="51" t="s">
        <v>204</v>
      </c>
      <c r="G328" s="51" t="s">
        <v>234</v>
      </c>
      <c r="H328" s="51" t="s">
        <v>235</v>
      </c>
      <c r="I328" s="130">
        <f>(C328-VLOOKUP(G328,Riders!$A$2:$C$3501,2,FALSE))/365</f>
        <v>24.802739726027397</v>
      </c>
      <c r="J328" s="51">
        <v>10</v>
      </c>
    </row>
    <row r="329" spans="1:12" x14ac:dyDescent="0.45">
      <c r="A329" s="51" t="s">
        <v>117</v>
      </c>
      <c r="B329" s="51">
        <v>2021</v>
      </c>
      <c r="C329" s="52">
        <v>44386</v>
      </c>
      <c r="D329" s="51" t="s">
        <v>72</v>
      </c>
      <c r="E329" s="51" t="s">
        <v>204</v>
      </c>
      <c r="F329" s="51" t="s">
        <v>204</v>
      </c>
      <c r="G329" s="51" t="s">
        <v>242</v>
      </c>
      <c r="H329" s="51" t="s">
        <v>243</v>
      </c>
      <c r="I329" s="130">
        <f>(C329-VLOOKUP(G329,Riders!$A$2:$C$3501,2,FALSE))/365</f>
        <v>26.608219178082191</v>
      </c>
      <c r="J329" s="51">
        <v>11</v>
      </c>
    </row>
    <row r="330" spans="1:12" x14ac:dyDescent="0.45">
      <c r="A330" s="51" t="s">
        <v>117</v>
      </c>
      <c r="B330" s="51">
        <v>2021</v>
      </c>
      <c r="C330" s="52">
        <v>44386</v>
      </c>
      <c r="D330" s="51" t="s">
        <v>72</v>
      </c>
      <c r="E330" s="51" t="s">
        <v>204</v>
      </c>
      <c r="F330" s="51" t="s">
        <v>204</v>
      </c>
      <c r="G330" s="51" t="s">
        <v>515</v>
      </c>
      <c r="H330" s="51" t="s">
        <v>118</v>
      </c>
      <c r="I330" s="130">
        <f>(C330-VLOOKUP(G330,Riders!$A$2:$C$3501,2,FALSE))/365</f>
        <v>18.378082191780823</v>
      </c>
      <c r="J330" s="51">
        <v>12</v>
      </c>
    </row>
    <row r="331" spans="1:12" x14ac:dyDescent="0.45">
      <c r="A331" s="51" t="s">
        <v>117</v>
      </c>
      <c r="B331" s="51">
        <v>2021</v>
      </c>
      <c r="C331" s="52">
        <v>44386</v>
      </c>
      <c r="D331" s="51" t="s">
        <v>72</v>
      </c>
      <c r="E331" s="51" t="s">
        <v>204</v>
      </c>
      <c r="F331" s="51" t="s">
        <v>204</v>
      </c>
      <c r="G331" s="51" t="s">
        <v>593</v>
      </c>
      <c r="H331" s="51" t="s">
        <v>254</v>
      </c>
      <c r="I331" s="130">
        <f>(C331-VLOOKUP(G331,Riders!$A$2:$C$3501,2,FALSE))/365</f>
        <v>26.287671232876711</v>
      </c>
      <c r="J331" s="51">
        <v>13</v>
      </c>
    </row>
    <row r="332" spans="1:12" x14ac:dyDescent="0.45">
      <c r="A332" s="51" t="s">
        <v>117</v>
      </c>
      <c r="B332" s="51">
        <v>2021</v>
      </c>
      <c r="C332" s="52">
        <v>44386</v>
      </c>
      <c r="D332" s="51" t="s">
        <v>72</v>
      </c>
      <c r="E332" s="51" t="s">
        <v>204</v>
      </c>
      <c r="F332" s="51" t="s">
        <v>204</v>
      </c>
      <c r="G332" s="51" t="s">
        <v>294</v>
      </c>
      <c r="H332" s="51" t="s">
        <v>295</v>
      </c>
      <c r="I332" s="130">
        <f>(C332-VLOOKUP(G332,Riders!$A$2:$C$3501,2,FALSE))/365</f>
        <v>23.736986301369864</v>
      </c>
      <c r="J332" s="51">
        <v>14</v>
      </c>
    </row>
    <row r="333" spans="1:12" x14ac:dyDescent="0.45">
      <c r="A333" s="51" t="s">
        <v>117</v>
      </c>
      <c r="B333" s="51">
        <v>2021</v>
      </c>
      <c r="C333" s="52">
        <v>44386</v>
      </c>
      <c r="D333" s="51" t="s">
        <v>72</v>
      </c>
      <c r="E333" s="51" t="s">
        <v>204</v>
      </c>
      <c r="F333" s="51" t="s">
        <v>204</v>
      </c>
      <c r="G333" s="51" t="s">
        <v>297</v>
      </c>
      <c r="H333" s="51" t="s">
        <v>31</v>
      </c>
      <c r="I333" s="130">
        <f>(C333-VLOOKUP(G333,Riders!$A$2:$C$3501,2,FALSE))/365</f>
        <v>22.008219178082193</v>
      </c>
      <c r="J333" s="51">
        <v>15</v>
      </c>
    </row>
    <row r="334" spans="1:12" x14ac:dyDescent="0.45">
      <c r="A334" s="47" t="s">
        <v>127</v>
      </c>
      <c r="B334" s="47">
        <v>2021</v>
      </c>
      <c r="C334" s="49">
        <v>44330</v>
      </c>
      <c r="D334" s="47" t="s">
        <v>72</v>
      </c>
      <c r="E334" s="47" t="s">
        <v>204</v>
      </c>
      <c r="F334" s="47" t="s">
        <v>204</v>
      </c>
      <c r="G334" s="47" t="s">
        <v>221</v>
      </c>
      <c r="H334" s="47"/>
      <c r="I334" s="130">
        <f>(C334-VLOOKUP(G334,Riders!$A$2:$C$3501,2,FALSE))/365</f>
        <v>24.109589041095891</v>
      </c>
      <c r="J334" s="47">
        <v>1</v>
      </c>
      <c r="K334" s="6">
        <v>0.13472222222222222</v>
      </c>
      <c r="L334">
        <v>41.604999999999997</v>
      </c>
    </row>
    <row r="335" spans="1:12" x14ac:dyDescent="0.45">
      <c r="A335" s="47" t="s">
        <v>127</v>
      </c>
      <c r="B335" s="47">
        <v>2021</v>
      </c>
      <c r="C335" s="49">
        <v>44330</v>
      </c>
      <c r="D335" s="47" t="s">
        <v>72</v>
      </c>
      <c r="E335" s="47" t="s">
        <v>204</v>
      </c>
      <c r="F335" s="47" t="s">
        <v>204</v>
      </c>
      <c r="G335" s="47" t="s">
        <v>242</v>
      </c>
      <c r="H335" s="47"/>
      <c r="I335" s="130">
        <f>(C335-VLOOKUP(G335,Riders!$A$2:$C$3501,2,FALSE))/365</f>
        <v>26.454794520547946</v>
      </c>
      <c r="J335" s="47">
        <v>2</v>
      </c>
    </row>
    <row r="336" spans="1:12" x14ac:dyDescent="0.45">
      <c r="A336" s="47" t="s">
        <v>127</v>
      </c>
      <c r="B336" s="47">
        <v>2021</v>
      </c>
      <c r="C336" s="49">
        <v>44330</v>
      </c>
      <c r="D336" s="47" t="s">
        <v>72</v>
      </c>
      <c r="E336" s="47" t="s">
        <v>204</v>
      </c>
      <c r="F336" s="47" t="s">
        <v>204</v>
      </c>
      <c r="G336" s="47" t="s">
        <v>229</v>
      </c>
      <c r="H336" s="47"/>
      <c r="I336" s="130">
        <f>(C336-VLOOKUP(G336,Riders!$A$2:$C$3501,2,FALSE))/365</f>
        <v>22.682191780821917</v>
      </c>
      <c r="J336" s="47">
        <v>3</v>
      </c>
    </row>
    <row r="337" spans="1:10" x14ac:dyDescent="0.45">
      <c r="A337" s="47" t="s">
        <v>127</v>
      </c>
      <c r="B337" s="47">
        <v>2021</v>
      </c>
      <c r="C337" s="49">
        <v>44330</v>
      </c>
      <c r="D337" s="47" t="s">
        <v>72</v>
      </c>
      <c r="E337" s="47" t="s">
        <v>204</v>
      </c>
      <c r="F337" s="47" t="s">
        <v>204</v>
      </c>
      <c r="G337" s="47" t="s">
        <v>219</v>
      </c>
      <c r="H337" s="47"/>
      <c r="I337" s="130">
        <f>(C337-VLOOKUP(G337,Riders!$A$2:$C$3501,2,FALSE))/365</f>
        <v>28.728767123287671</v>
      </c>
      <c r="J337" s="47">
        <v>4</v>
      </c>
    </row>
    <row r="338" spans="1:10" x14ac:dyDescent="0.45">
      <c r="A338" s="47" t="s">
        <v>127</v>
      </c>
      <c r="B338" s="47">
        <v>2021</v>
      </c>
      <c r="C338" s="49">
        <v>44330</v>
      </c>
      <c r="D338" s="47" t="s">
        <v>72</v>
      </c>
      <c r="E338" s="47" t="s">
        <v>204</v>
      </c>
      <c r="F338" s="47" t="s">
        <v>204</v>
      </c>
      <c r="G338" s="47" t="s">
        <v>320</v>
      </c>
      <c r="H338" s="47"/>
      <c r="I338" s="130">
        <f>(C338-VLOOKUP(G338,Riders!$A$2:$C$3501,2,FALSE))/365</f>
        <v>23.830136986301369</v>
      </c>
      <c r="J338" s="47">
        <v>5</v>
      </c>
    </row>
    <row r="339" spans="1:10" x14ac:dyDescent="0.45">
      <c r="A339" s="47" t="s">
        <v>127</v>
      </c>
      <c r="B339" s="47">
        <v>2021</v>
      </c>
      <c r="C339" s="49">
        <v>44330</v>
      </c>
      <c r="D339" s="47" t="s">
        <v>72</v>
      </c>
      <c r="E339" s="47" t="s">
        <v>204</v>
      </c>
      <c r="F339" s="47" t="s">
        <v>204</v>
      </c>
      <c r="G339" s="47" t="s">
        <v>333</v>
      </c>
      <c r="H339" s="47"/>
      <c r="I339" s="130">
        <f>(C339-VLOOKUP(G339,Riders!$A$2:$C$3501,2,FALSE))/365</f>
        <v>26.791780821917808</v>
      </c>
      <c r="J339" s="47">
        <v>6</v>
      </c>
    </row>
  </sheetData>
  <autoFilter ref="A1:L186" xr:uid="{5012E146-B698-4143-B8F5-51475341D5CC}">
    <sortState xmlns:xlrd2="http://schemas.microsoft.com/office/spreadsheetml/2017/richdata2" ref="A2:L339">
      <sortCondition descending="1" ref="C1:C186"/>
    </sortState>
  </autoFilter>
  <phoneticPr fontId="2" type="noConversion"/>
  <conditionalFormatting sqref="D109:D129">
    <cfRule type="expression" dxfId="135" priority="26">
      <formula>$E109="F"</formula>
    </cfRule>
    <cfRule type="expression" dxfId="134" priority="27">
      <formula>$E109="SF"</formula>
    </cfRule>
    <cfRule type="expression" dxfId="133" priority="28">
      <formula>$E109="QF"</formula>
    </cfRule>
    <cfRule type="expression" dxfId="132" priority="29">
      <formula>$E109="R16"</formula>
    </cfRule>
    <cfRule type="expression" dxfId="131" priority="30">
      <formula>$E109="R8"</formula>
    </cfRule>
  </conditionalFormatting>
  <conditionalFormatting sqref="D166:D234 A166:B234">
    <cfRule type="expression" dxfId="130" priority="24">
      <formula>#REF!="F"</formula>
    </cfRule>
    <cfRule type="expression" dxfId="129" priority="25">
      <formula>#REF!="Q"</formula>
    </cfRule>
  </conditionalFormatting>
  <conditionalFormatting sqref="E258:E275">
    <cfRule type="expression" dxfId="128" priority="22">
      <formula>$E258="F"</formula>
    </cfRule>
    <cfRule type="expression" dxfId="127" priority="23">
      <formula>$E258="Q"</formula>
    </cfRule>
  </conditionalFormatting>
  <conditionalFormatting sqref="A258:D275">
    <cfRule type="expression" dxfId="126" priority="19">
      <formula>$E258="R1"</formula>
    </cfRule>
    <cfRule type="expression" dxfId="125" priority="20">
      <formula>$E258="F"</formula>
    </cfRule>
    <cfRule type="expression" dxfId="124" priority="21">
      <formula>$E258="Q"</formula>
    </cfRule>
  </conditionalFormatting>
  <conditionalFormatting sqref="F258:F275">
    <cfRule type="expression" dxfId="123" priority="17">
      <formula>$E258="F"</formula>
    </cfRule>
    <cfRule type="expression" dxfId="122" priority="18">
      <formula>$E258="Q"</formula>
    </cfRule>
  </conditionalFormatting>
  <conditionalFormatting sqref="A276:B339">
    <cfRule type="expression" dxfId="121" priority="3059">
      <formula>#REF!="R1"</formula>
    </cfRule>
    <cfRule type="expression" dxfId="120" priority="3060">
      <formula>#REF!="F"</formula>
    </cfRule>
    <cfRule type="expression" dxfId="119" priority="3061">
      <formula>#REF!="Q"</formula>
    </cfRule>
  </conditionalFormatting>
  <conditionalFormatting sqref="D276:J296 D297:F316 E317:F339 I297:J339">
    <cfRule type="expression" dxfId="118" priority="7">
      <formula>#REF!="R1"</formula>
    </cfRule>
    <cfRule type="expression" dxfId="117" priority="8">
      <formula>#REF!="F"</formula>
    </cfRule>
    <cfRule type="expression" dxfId="116" priority="9">
      <formula>#REF!="Q"</formula>
    </cfRule>
  </conditionalFormatting>
  <conditionalFormatting sqref="C276:C296">
    <cfRule type="expression" dxfId="115" priority="4">
      <formula>$E276="R1"</formula>
    </cfRule>
    <cfRule type="expression" dxfId="114" priority="5">
      <formula>$E276="F"</formula>
    </cfRule>
    <cfRule type="expression" dxfId="113" priority="6">
      <formula>$E276="Q"</formula>
    </cfRule>
  </conditionalFormatting>
  <conditionalFormatting sqref="D317:D339">
    <cfRule type="expression" dxfId="112" priority="1">
      <formula>#REF!="R1"</formula>
    </cfRule>
    <cfRule type="expression" dxfId="111" priority="2">
      <formula>#REF!="F"</formula>
    </cfRule>
    <cfRule type="expression" dxfId="110" priority="3">
      <formula>#REF!="Q"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sheetPr codeName="Sheet16"/>
  <dimension ref="A1:J276"/>
  <sheetViews>
    <sheetView zoomScale="85" zoomScaleNormal="85" workbookViewId="0">
      <pane ySplit="1" topLeftCell="A2" activePane="bottomLeft" state="frozen"/>
      <selection pane="bottomLeft" activeCell="F265" sqref="F265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53125" bestFit="1" customWidth="1"/>
    <col min="5" max="5" width="24.46484375" bestFit="1" customWidth="1"/>
    <col min="6" max="6" width="7.53125" bestFit="1" customWidth="1"/>
    <col min="7" max="7" width="5.796875" bestFit="1" customWidth="1"/>
    <col min="8" max="8" width="5" bestFit="1" customWidth="1"/>
    <col min="9" max="9" width="5.796875" bestFit="1" customWidth="1"/>
    <col min="10" max="10" width="9.53125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213</v>
      </c>
      <c r="J1" t="s">
        <v>11</v>
      </c>
    </row>
    <row r="2" spans="1:10" x14ac:dyDescent="0.45">
      <c r="A2" s="4" t="s">
        <v>657</v>
      </c>
      <c r="B2" s="4">
        <v>2024</v>
      </c>
      <c r="C2" s="19">
        <v>45302</v>
      </c>
      <c r="D2" s="4" t="s">
        <v>3826</v>
      </c>
      <c r="E2" s="3" t="s">
        <v>215</v>
      </c>
      <c r="F2" s="3" t="s">
        <v>17</v>
      </c>
      <c r="G2" s="13">
        <f>(C2-VLOOKUP(E2,Riders!$A$2:$C$3501,2,FALSE))/365</f>
        <v>25.013698630136986</v>
      </c>
      <c r="H2" s="4">
        <v>1</v>
      </c>
      <c r="I2" s="6">
        <v>0.51874999999999993</v>
      </c>
      <c r="J2">
        <v>48.192999999999998</v>
      </c>
    </row>
    <row r="3" spans="1:10" x14ac:dyDescent="0.45">
      <c r="A3" s="4" t="s">
        <v>657</v>
      </c>
      <c r="B3" s="4">
        <v>2024</v>
      </c>
      <c r="C3" s="19">
        <v>45302</v>
      </c>
      <c r="D3" s="4" t="s">
        <v>3826</v>
      </c>
      <c r="E3" s="3" t="s">
        <v>2485</v>
      </c>
      <c r="F3" s="3" t="s">
        <v>51</v>
      </c>
      <c r="G3" s="13">
        <f>(C3-VLOOKUP(E3,Riders!$A$2:$C$3501,2,FALSE))/365</f>
        <v>19.512328767123286</v>
      </c>
      <c r="H3" s="4">
        <v>2</v>
      </c>
    </row>
    <row r="4" spans="1:10" x14ac:dyDescent="0.45">
      <c r="A4" s="4" t="s">
        <v>657</v>
      </c>
      <c r="B4" s="4">
        <v>2024</v>
      </c>
      <c r="C4" s="19">
        <v>45302</v>
      </c>
      <c r="D4" s="4" t="s">
        <v>3826</v>
      </c>
      <c r="E4" s="3" t="s">
        <v>389</v>
      </c>
      <c r="F4" s="3" t="s">
        <v>53</v>
      </c>
      <c r="G4" s="13">
        <f>(C4-VLOOKUP(E4,Riders!$A$2:$C$3501,2,FALSE))/365</f>
        <v>24.2</v>
      </c>
      <c r="H4" s="4">
        <v>3</v>
      </c>
    </row>
    <row r="5" spans="1:10" x14ac:dyDescent="0.45">
      <c r="A5" s="4" t="s">
        <v>657</v>
      </c>
      <c r="B5" s="4">
        <v>2024</v>
      </c>
      <c r="C5" s="19">
        <v>45302</v>
      </c>
      <c r="D5" s="4" t="s">
        <v>3826</v>
      </c>
      <c r="E5" s="3" t="s">
        <v>268</v>
      </c>
      <c r="F5" s="3" t="s">
        <v>47</v>
      </c>
      <c r="G5" s="13">
        <f>(C5-VLOOKUP(E5,Riders!$A$2:$C$3501,2,FALSE))/365</f>
        <v>27.030136986301368</v>
      </c>
      <c r="H5" s="4">
        <v>4</v>
      </c>
    </row>
    <row r="6" spans="1:10" x14ac:dyDescent="0.45">
      <c r="A6" s="4" t="s">
        <v>657</v>
      </c>
      <c r="B6" s="4">
        <v>2024</v>
      </c>
      <c r="C6" s="19">
        <v>45302</v>
      </c>
      <c r="D6" s="4" t="s">
        <v>3826</v>
      </c>
      <c r="E6" s="3" t="s">
        <v>222</v>
      </c>
      <c r="F6" s="3" t="s">
        <v>223</v>
      </c>
      <c r="G6" s="13">
        <f>(C6-VLOOKUP(E6,Riders!$A$2:$C$3501,2,FALSE))/365</f>
        <v>24.526027397260275</v>
      </c>
      <c r="H6" s="4">
        <v>5</v>
      </c>
    </row>
    <row r="7" spans="1:10" x14ac:dyDescent="0.45">
      <c r="A7" s="4" t="s">
        <v>657</v>
      </c>
      <c r="B7" s="4">
        <v>2024</v>
      </c>
      <c r="C7" s="19">
        <v>45302</v>
      </c>
      <c r="D7" s="4" t="s">
        <v>3826</v>
      </c>
      <c r="E7" s="3" t="s">
        <v>226</v>
      </c>
      <c r="F7" s="3" t="s">
        <v>120</v>
      </c>
      <c r="G7" s="13">
        <f>(C7-VLOOKUP(E7,Riders!$A$2:$C$3501,2,FALSE))/365</f>
        <v>25.372602739726027</v>
      </c>
      <c r="H7" s="4">
        <v>6</v>
      </c>
    </row>
    <row r="8" spans="1:10" x14ac:dyDescent="0.45">
      <c r="A8" s="4" t="s">
        <v>657</v>
      </c>
      <c r="B8" s="4">
        <v>2024</v>
      </c>
      <c r="C8" s="19">
        <v>45302</v>
      </c>
      <c r="D8" s="4" t="s">
        <v>3826</v>
      </c>
      <c r="E8" s="3" t="s">
        <v>228</v>
      </c>
      <c r="F8" s="3" t="s">
        <v>15</v>
      </c>
      <c r="G8" s="13">
        <f>(C8-VLOOKUP(E8,Riders!$A$2:$C$3501,2,FALSE))/365</f>
        <v>24.545205479452054</v>
      </c>
      <c r="H8" s="4">
        <v>7</v>
      </c>
    </row>
    <row r="9" spans="1:10" x14ac:dyDescent="0.45">
      <c r="A9" s="4" t="s">
        <v>657</v>
      </c>
      <c r="B9" s="4">
        <v>2024</v>
      </c>
      <c r="C9" s="19">
        <v>45302</v>
      </c>
      <c r="D9" s="4" t="s">
        <v>3826</v>
      </c>
      <c r="E9" s="3" t="s">
        <v>219</v>
      </c>
      <c r="F9" s="3" t="s">
        <v>220</v>
      </c>
      <c r="G9" s="13">
        <f>(C9-VLOOKUP(E9,Riders!$A$2:$C$3501,2,FALSE))/365</f>
        <v>31.391780821917809</v>
      </c>
      <c r="H9" s="4">
        <v>8</v>
      </c>
    </row>
    <row r="10" spans="1:10" x14ac:dyDescent="0.45">
      <c r="A10" s="4" t="s">
        <v>657</v>
      </c>
      <c r="B10" s="4">
        <v>2024</v>
      </c>
      <c r="C10" s="19">
        <v>45302</v>
      </c>
      <c r="D10" s="4" t="s">
        <v>3826</v>
      </c>
      <c r="E10" s="3" t="s">
        <v>3833</v>
      </c>
      <c r="F10" s="3" t="s">
        <v>49</v>
      </c>
      <c r="G10" s="13" t="e">
        <f>(C10-VLOOKUP(E10,Riders!$A$2:$C$3501,2,FALSE))/365</f>
        <v>#N/A</v>
      </c>
      <c r="H10" s="4">
        <v>9</v>
      </c>
    </row>
    <row r="11" spans="1:10" x14ac:dyDescent="0.45">
      <c r="A11" s="4" t="s">
        <v>657</v>
      </c>
      <c r="B11" s="4">
        <v>2024</v>
      </c>
      <c r="C11" s="19">
        <v>45302</v>
      </c>
      <c r="D11" s="4" t="s">
        <v>3826</v>
      </c>
      <c r="E11" s="3" t="s">
        <v>267</v>
      </c>
      <c r="F11" s="3" t="s">
        <v>56</v>
      </c>
      <c r="G11" s="13">
        <f>(C11-VLOOKUP(E11,Riders!$A$2:$C$3501,2,FALSE))/365</f>
        <v>25.049315068493151</v>
      </c>
      <c r="H11" s="4">
        <v>10</v>
      </c>
    </row>
    <row r="12" spans="1:10" x14ac:dyDescent="0.45">
      <c r="A12" s="4" t="s">
        <v>657</v>
      </c>
      <c r="B12" s="4">
        <v>2024</v>
      </c>
      <c r="C12" s="19">
        <v>45302</v>
      </c>
      <c r="D12" s="4" t="s">
        <v>3826</v>
      </c>
      <c r="E12" s="3" t="s">
        <v>444</v>
      </c>
      <c r="F12" s="3" t="s">
        <v>61</v>
      </c>
      <c r="G12" s="13">
        <f>(C12-VLOOKUP(E12,Riders!$A$2:$C$3501,2,FALSE))/365</f>
        <v>24.4986301369863</v>
      </c>
      <c r="H12" s="4">
        <v>11</v>
      </c>
    </row>
    <row r="13" spans="1:10" x14ac:dyDescent="0.45">
      <c r="A13" s="4" t="s">
        <v>657</v>
      </c>
      <c r="B13" s="4">
        <v>2024</v>
      </c>
      <c r="C13" s="19">
        <v>45302</v>
      </c>
      <c r="D13" s="4" t="s">
        <v>3826</v>
      </c>
      <c r="E13" s="3" t="s">
        <v>2540</v>
      </c>
      <c r="F13" s="3" t="s">
        <v>19</v>
      </c>
      <c r="G13" s="13">
        <f>(C13-VLOOKUP(E13,Riders!$A$2:$C$3501,2,FALSE))/365</f>
        <v>19.961643835616439</v>
      </c>
      <c r="H13" s="4">
        <v>12</v>
      </c>
    </row>
    <row r="14" spans="1:10" x14ac:dyDescent="0.45">
      <c r="A14" s="4" t="s">
        <v>657</v>
      </c>
      <c r="B14" s="4">
        <v>2024</v>
      </c>
      <c r="C14" s="19">
        <v>45302</v>
      </c>
      <c r="D14" s="4" t="s">
        <v>3826</v>
      </c>
      <c r="E14" s="3" t="s">
        <v>239</v>
      </c>
      <c r="F14" s="3" t="s">
        <v>25</v>
      </c>
      <c r="G14" s="13">
        <f>(C14-VLOOKUP(E14,Riders!$A$2:$C$3501,2,FALSE))/365</f>
        <v>21.583561643835615</v>
      </c>
      <c r="H14" s="4">
        <v>13</v>
      </c>
    </row>
    <row r="15" spans="1:10" x14ac:dyDescent="0.45">
      <c r="A15" s="4" t="s">
        <v>657</v>
      </c>
      <c r="B15" s="4">
        <v>2024</v>
      </c>
      <c r="C15" s="19">
        <v>45302</v>
      </c>
      <c r="D15" s="4" t="s">
        <v>3826</v>
      </c>
      <c r="E15" s="3" t="s">
        <v>1333</v>
      </c>
      <c r="F15" s="3" t="s">
        <v>238</v>
      </c>
      <c r="G15" s="13">
        <f>(C15-VLOOKUP(E15,Riders!$A$2:$C$3501,2,FALSE))/365</f>
        <v>23.043835616438358</v>
      </c>
      <c r="H15" s="4">
        <v>14</v>
      </c>
    </row>
    <row r="16" spans="1:10" x14ac:dyDescent="0.45">
      <c r="A16" s="4" t="s">
        <v>657</v>
      </c>
      <c r="B16" s="4">
        <v>2024</v>
      </c>
      <c r="C16" s="19">
        <v>45302</v>
      </c>
      <c r="D16" s="4" t="s">
        <v>3826</v>
      </c>
      <c r="E16" s="3" t="s">
        <v>615</v>
      </c>
      <c r="F16" s="3" t="s">
        <v>232</v>
      </c>
      <c r="G16" s="13">
        <f>(C16-VLOOKUP(E16,Riders!$A$2:$C$3501,2,FALSE))/365</f>
        <v>27.92876712328767</v>
      </c>
      <c r="H16" s="4">
        <v>15</v>
      </c>
    </row>
    <row r="17" spans="1:10" x14ac:dyDescent="0.45">
      <c r="A17" s="4" t="s">
        <v>657</v>
      </c>
      <c r="B17" s="4">
        <v>2024</v>
      </c>
      <c r="C17" s="19">
        <v>45302</v>
      </c>
      <c r="D17" s="4" t="s">
        <v>3826</v>
      </c>
      <c r="E17" s="3" t="s">
        <v>3828</v>
      </c>
      <c r="F17" s="3" t="s">
        <v>230</v>
      </c>
      <c r="G17" s="13" t="e">
        <f>(C17-VLOOKUP(E17,Riders!$A$2:$C$3501,2,FALSE))/365</f>
        <v>#N/A</v>
      </c>
      <c r="H17" s="4">
        <v>16</v>
      </c>
    </row>
    <row r="18" spans="1:10" x14ac:dyDescent="0.45">
      <c r="A18" s="4" t="s">
        <v>657</v>
      </c>
      <c r="B18" s="4">
        <v>2024</v>
      </c>
      <c r="C18" s="19">
        <v>45302</v>
      </c>
      <c r="D18" s="4" t="s">
        <v>3826</v>
      </c>
      <c r="E18" s="3" t="s">
        <v>3829</v>
      </c>
      <c r="F18" s="3" t="s">
        <v>247</v>
      </c>
      <c r="G18" s="13" t="e">
        <f>(C18-VLOOKUP(E18,Riders!$A$2:$C$3501,2,FALSE))/365</f>
        <v>#N/A</v>
      </c>
      <c r="H18" s="4">
        <v>17</v>
      </c>
    </row>
    <row r="19" spans="1:10" x14ac:dyDescent="0.45">
      <c r="A19" s="4" t="s">
        <v>657</v>
      </c>
      <c r="B19" s="4">
        <v>2024</v>
      </c>
      <c r="C19" s="19">
        <v>45302</v>
      </c>
      <c r="D19" s="4" t="s">
        <v>3826</v>
      </c>
      <c r="E19" s="3" t="s">
        <v>597</v>
      </c>
      <c r="F19" s="3" t="s">
        <v>243</v>
      </c>
      <c r="G19" s="13">
        <f>(C19-VLOOKUP(E19,Riders!$A$2:$C$3501,2,FALSE))/365</f>
        <v>20.232876712328768</v>
      </c>
      <c r="H19" s="4">
        <v>18</v>
      </c>
    </row>
    <row r="20" spans="1:10" x14ac:dyDescent="0.45">
      <c r="A20" s="4" t="s">
        <v>657</v>
      </c>
      <c r="B20" s="4">
        <v>2024</v>
      </c>
      <c r="C20" s="19">
        <v>45302</v>
      </c>
      <c r="D20" s="4" t="s">
        <v>3826</v>
      </c>
      <c r="E20" s="3" t="s">
        <v>283</v>
      </c>
      <c r="F20" s="3" t="s">
        <v>31</v>
      </c>
      <c r="G20" s="13">
        <f>(C20-VLOOKUP(E20,Riders!$A$2:$C$3501,2,FALSE))/365</f>
        <v>29.698630136986303</v>
      </c>
      <c r="H20" s="4">
        <v>19</v>
      </c>
    </row>
    <row r="21" spans="1:10" x14ac:dyDescent="0.45">
      <c r="A21" s="3" t="s">
        <v>102</v>
      </c>
      <c r="B21" s="3">
        <v>2023</v>
      </c>
      <c r="C21" s="5">
        <v>45142</v>
      </c>
      <c r="D21" s="3" t="s">
        <v>13</v>
      </c>
      <c r="E21" s="3" t="s">
        <v>214</v>
      </c>
      <c r="F21" s="3" t="s">
        <v>67</v>
      </c>
      <c r="G21" s="13">
        <f>(C21-VLOOKUP(E21,Riders!$A$2:$C$3501,2,FALSE))/365</f>
        <v>28.63013698630137</v>
      </c>
      <c r="H21" s="4">
        <v>1</v>
      </c>
      <c r="I21" s="6">
        <v>0.49374999999999997</v>
      </c>
      <c r="J21">
        <v>50.633000000000003</v>
      </c>
    </row>
    <row r="22" spans="1:10" x14ac:dyDescent="0.45">
      <c r="A22" s="3" t="s">
        <v>102</v>
      </c>
      <c r="B22" s="3">
        <v>2023</v>
      </c>
      <c r="C22" s="5">
        <v>45142</v>
      </c>
      <c r="D22" s="3" t="s">
        <v>13</v>
      </c>
      <c r="E22" s="3" t="s">
        <v>218</v>
      </c>
      <c r="F22" s="3" t="s">
        <v>19</v>
      </c>
      <c r="G22" s="13">
        <f>(C22-VLOOKUP(E22,Riders!$A$2:$C$3501,2,FALSE))/365</f>
        <v>21.906849315068492</v>
      </c>
      <c r="H22" s="4">
        <v>2</v>
      </c>
    </row>
    <row r="23" spans="1:10" x14ac:dyDescent="0.45">
      <c r="A23" s="3" t="s">
        <v>102</v>
      </c>
      <c r="B23" s="3">
        <v>2023</v>
      </c>
      <c r="C23" s="5">
        <v>45142</v>
      </c>
      <c r="D23" s="3" t="s">
        <v>13</v>
      </c>
      <c r="E23" s="3" t="s">
        <v>217</v>
      </c>
      <c r="F23" s="3" t="s">
        <v>29</v>
      </c>
      <c r="G23" s="13">
        <f>(C23-VLOOKUP(E23,Riders!$A$2:$C$3501,2,FALSE))/365</f>
        <v>25.347945205479451</v>
      </c>
      <c r="H23" s="4">
        <v>3</v>
      </c>
    </row>
    <row r="24" spans="1:10" x14ac:dyDescent="0.45">
      <c r="A24" s="3" t="s">
        <v>102</v>
      </c>
      <c r="B24" s="3">
        <v>2023</v>
      </c>
      <c r="C24" s="5">
        <v>45142</v>
      </c>
      <c r="D24" s="3" t="s">
        <v>13</v>
      </c>
      <c r="E24" s="3" t="s">
        <v>389</v>
      </c>
      <c r="F24" s="3" t="s">
        <v>53</v>
      </c>
      <c r="G24" s="13">
        <f>(C24-VLOOKUP(E24,Riders!$A$2:$C$3501,2,FALSE))/365</f>
        <v>23.761643835616439</v>
      </c>
      <c r="H24" s="4">
        <v>4</v>
      </c>
    </row>
    <row r="25" spans="1:10" x14ac:dyDescent="0.45">
      <c r="A25" s="3" t="s">
        <v>102</v>
      </c>
      <c r="B25" s="3">
        <v>2023</v>
      </c>
      <c r="C25" s="5">
        <v>45142</v>
      </c>
      <c r="D25" s="3" t="s">
        <v>13</v>
      </c>
      <c r="E25" s="3" t="s">
        <v>215</v>
      </c>
      <c r="F25" s="3" t="s">
        <v>17</v>
      </c>
      <c r="G25" s="13">
        <f>(C25-VLOOKUP(E25,Riders!$A$2:$C$3501,2,FALSE))/365</f>
        <v>24.575342465753426</v>
      </c>
      <c r="H25" s="4">
        <v>5</v>
      </c>
    </row>
    <row r="26" spans="1:10" x14ac:dyDescent="0.45">
      <c r="A26" s="3" t="s">
        <v>102</v>
      </c>
      <c r="B26" s="3">
        <v>2023</v>
      </c>
      <c r="C26" s="5">
        <v>45142</v>
      </c>
      <c r="D26" s="3" t="s">
        <v>13</v>
      </c>
      <c r="E26" s="3" t="s">
        <v>430</v>
      </c>
      <c r="F26" s="3" t="s">
        <v>40</v>
      </c>
      <c r="G26" s="13">
        <f>(C26-VLOOKUP(E26,Riders!$A$2:$C$3501,2,FALSE))/365</f>
        <v>21.56986301369863</v>
      </c>
      <c r="H26" s="4">
        <v>6</v>
      </c>
    </row>
    <row r="27" spans="1:10" x14ac:dyDescent="0.45">
      <c r="A27" s="3" t="s">
        <v>102</v>
      </c>
      <c r="B27" s="3">
        <v>2023</v>
      </c>
      <c r="C27" s="5">
        <v>45142</v>
      </c>
      <c r="D27" s="3" t="s">
        <v>13</v>
      </c>
      <c r="E27" s="3" t="s">
        <v>268</v>
      </c>
      <c r="F27" s="3" t="s">
        <v>47</v>
      </c>
      <c r="G27" s="13">
        <f>(C27-VLOOKUP(E27,Riders!$A$2:$C$3501,2,FALSE))/365</f>
        <v>26.591780821917808</v>
      </c>
      <c r="H27" s="4">
        <v>7</v>
      </c>
    </row>
    <row r="28" spans="1:10" x14ac:dyDescent="0.45">
      <c r="A28" s="3" t="s">
        <v>102</v>
      </c>
      <c r="B28" s="3">
        <v>2023</v>
      </c>
      <c r="C28" s="5">
        <v>45142</v>
      </c>
      <c r="D28" s="3" t="s">
        <v>13</v>
      </c>
      <c r="E28" s="3" t="s">
        <v>216</v>
      </c>
      <c r="F28" s="3" t="s">
        <v>27</v>
      </c>
      <c r="G28" s="13">
        <f>(C28-VLOOKUP(E28,Riders!$A$2:$C$3501,2,FALSE))/365</f>
        <v>24.490410958904111</v>
      </c>
      <c r="H28" s="4">
        <v>8</v>
      </c>
    </row>
    <row r="29" spans="1:10" x14ac:dyDescent="0.45">
      <c r="A29" s="3" t="s">
        <v>102</v>
      </c>
      <c r="B29" s="3">
        <v>2023</v>
      </c>
      <c r="C29" s="5">
        <v>45142</v>
      </c>
      <c r="D29" s="3" t="s">
        <v>13</v>
      </c>
      <c r="E29" s="3" t="s">
        <v>219</v>
      </c>
      <c r="F29" s="3" t="s">
        <v>220</v>
      </c>
      <c r="G29" s="13">
        <f>(C29-VLOOKUP(E29,Riders!$A$2:$C$3501,2,FALSE))/365</f>
        <v>30.953424657534246</v>
      </c>
      <c r="H29" s="4">
        <v>9</v>
      </c>
    </row>
    <row r="30" spans="1:10" x14ac:dyDescent="0.45">
      <c r="A30" s="3" t="s">
        <v>102</v>
      </c>
      <c r="B30" s="3">
        <v>2023</v>
      </c>
      <c r="C30" s="5">
        <v>45142</v>
      </c>
      <c r="D30" s="3" t="s">
        <v>13</v>
      </c>
      <c r="E30" s="3" t="s">
        <v>226</v>
      </c>
      <c r="F30" s="3" t="s">
        <v>120</v>
      </c>
      <c r="G30" s="13">
        <f>(C30-VLOOKUP(E30,Riders!$A$2:$C$3501,2,FALSE))/365</f>
        <v>24.934246575342467</v>
      </c>
      <c r="H30" s="4">
        <v>10</v>
      </c>
    </row>
    <row r="31" spans="1:10" x14ac:dyDescent="0.45">
      <c r="A31" s="3" t="s">
        <v>102</v>
      </c>
      <c r="B31" s="3">
        <v>2023</v>
      </c>
      <c r="C31" s="5">
        <v>45142</v>
      </c>
      <c r="D31" s="3" t="s">
        <v>13</v>
      </c>
      <c r="E31" s="3" t="s">
        <v>420</v>
      </c>
      <c r="F31" s="3" t="s">
        <v>25</v>
      </c>
      <c r="G31" s="13">
        <f>(C31-VLOOKUP(E31,Riders!$A$2:$C$3501,2,FALSE))/365</f>
        <v>24.331506849315069</v>
      </c>
      <c r="H31" s="4">
        <v>11</v>
      </c>
    </row>
    <row r="32" spans="1:10" x14ac:dyDescent="0.45">
      <c r="A32" s="3" t="s">
        <v>102</v>
      </c>
      <c r="B32" s="3">
        <v>2023</v>
      </c>
      <c r="C32" s="5">
        <v>45142</v>
      </c>
      <c r="D32" s="3" t="s">
        <v>13</v>
      </c>
      <c r="E32" s="3" t="s">
        <v>233</v>
      </c>
      <c r="F32" s="3" t="s">
        <v>56</v>
      </c>
      <c r="G32" s="13">
        <f>(C32-VLOOKUP(E32,Riders!$A$2:$C$3501,2,FALSE))/365</f>
        <v>27.926027397260274</v>
      </c>
      <c r="H32" s="4">
        <v>12</v>
      </c>
    </row>
    <row r="33" spans="1:10" x14ac:dyDescent="0.45">
      <c r="A33" s="3" t="s">
        <v>102</v>
      </c>
      <c r="B33" s="3">
        <v>2023</v>
      </c>
      <c r="C33" s="5">
        <v>45142</v>
      </c>
      <c r="D33" s="3" t="s">
        <v>13</v>
      </c>
      <c r="E33" s="3" t="s">
        <v>458</v>
      </c>
      <c r="F33" s="3" t="s">
        <v>36</v>
      </c>
      <c r="G33" s="13">
        <f>(C33-VLOOKUP(E33,Riders!$A$2:$C$3501,2,FALSE))/365</f>
        <v>24.731506849315068</v>
      </c>
      <c r="H33" s="4">
        <v>13</v>
      </c>
    </row>
    <row r="34" spans="1:10" x14ac:dyDescent="0.45">
      <c r="A34" s="3" t="s">
        <v>102</v>
      </c>
      <c r="B34" s="3">
        <v>2023</v>
      </c>
      <c r="C34" s="5">
        <v>45142</v>
      </c>
      <c r="D34" s="3" t="s">
        <v>13</v>
      </c>
      <c r="E34" s="3" t="s">
        <v>853</v>
      </c>
      <c r="F34" s="3" t="s">
        <v>232</v>
      </c>
      <c r="G34" s="13">
        <f>(C34-VLOOKUP(E34,Riders!$A$2:$C$3501,2,FALSE))/365</f>
        <v>20.832876712328765</v>
      </c>
      <c r="H34" s="4">
        <v>14</v>
      </c>
    </row>
    <row r="35" spans="1:10" x14ac:dyDescent="0.45">
      <c r="A35" s="3" t="s">
        <v>102</v>
      </c>
      <c r="B35" s="3">
        <v>2023</v>
      </c>
      <c r="C35" s="5">
        <v>45142</v>
      </c>
      <c r="D35" s="3" t="s">
        <v>13</v>
      </c>
      <c r="E35" s="3" t="s">
        <v>2329</v>
      </c>
      <c r="F35" s="3" t="s">
        <v>49</v>
      </c>
      <c r="G35" s="13">
        <f>(C35-VLOOKUP(E35,Riders!$A$2:$C$3501,2,FALSE))/365</f>
        <v>22.936986301369863</v>
      </c>
      <c r="H35" s="4">
        <v>15</v>
      </c>
    </row>
    <row r="36" spans="1:10" x14ac:dyDescent="0.45">
      <c r="A36" s="3" t="s">
        <v>102</v>
      </c>
      <c r="B36" s="3">
        <v>2023</v>
      </c>
      <c r="C36" s="5">
        <v>45142</v>
      </c>
      <c r="D36" s="3" t="s">
        <v>13</v>
      </c>
      <c r="E36" s="3" t="s">
        <v>440</v>
      </c>
      <c r="F36" s="3" t="s">
        <v>15</v>
      </c>
      <c r="G36" s="13">
        <f>(C36-VLOOKUP(E36,Riders!$A$2:$C$3501,2,FALSE))/365</f>
        <v>22.734246575342464</v>
      </c>
      <c r="H36" s="4">
        <v>16</v>
      </c>
    </row>
    <row r="37" spans="1:10" x14ac:dyDescent="0.45">
      <c r="A37" s="3" t="s">
        <v>102</v>
      </c>
      <c r="B37" s="3">
        <v>2023</v>
      </c>
      <c r="C37" s="5">
        <v>45142</v>
      </c>
      <c r="D37" s="3" t="s">
        <v>13</v>
      </c>
      <c r="E37" s="3" t="s">
        <v>448</v>
      </c>
      <c r="F37" s="3" t="s">
        <v>44</v>
      </c>
      <c r="G37" s="13">
        <f>(C37-VLOOKUP(E37,Riders!$A$2:$C$3501,2,FALSE))/365</f>
        <v>26.224657534246575</v>
      </c>
      <c r="H37" s="4">
        <v>17</v>
      </c>
    </row>
    <row r="38" spans="1:10" x14ac:dyDescent="0.45">
      <c r="A38" s="3" t="s">
        <v>102</v>
      </c>
      <c r="B38" s="3">
        <v>2023</v>
      </c>
      <c r="C38" s="5">
        <v>45142</v>
      </c>
      <c r="D38" s="3" t="s">
        <v>13</v>
      </c>
      <c r="E38" s="3" t="s">
        <v>258</v>
      </c>
      <c r="F38" s="3" t="s">
        <v>51</v>
      </c>
      <c r="G38" s="13">
        <f>(C38-VLOOKUP(E38,Riders!$A$2:$C$3501,2,FALSE))/365</f>
        <v>21.506849315068493</v>
      </c>
      <c r="H38" s="4">
        <v>18</v>
      </c>
    </row>
    <row r="39" spans="1:10" x14ac:dyDescent="0.45">
      <c r="A39" s="3" t="s">
        <v>102</v>
      </c>
      <c r="B39" s="3">
        <v>2023</v>
      </c>
      <c r="C39" s="5">
        <v>45142</v>
      </c>
      <c r="D39" s="3" t="s">
        <v>13</v>
      </c>
      <c r="E39" s="3" t="s">
        <v>222</v>
      </c>
      <c r="F39" s="3" t="s">
        <v>223</v>
      </c>
      <c r="G39" s="13">
        <f>(C39-VLOOKUP(E39,Riders!$A$2:$C$3501,2,FALSE))/365</f>
        <v>24.087671232876712</v>
      </c>
      <c r="H39" s="4">
        <v>19</v>
      </c>
    </row>
    <row r="40" spans="1:10" x14ac:dyDescent="0.45">
      <c r="A40" s="3" t="s">
        <v>102</v>
      </c>
      <c r="B40" s="3">
        <v>2023</v>
      </c>
      <c r="C40" s="5">
        <v>45142</v>
      </c>
      <c r="D40" s="3" t="s">
        <v>13</v>
      </c>
      <c r="E40" s="3" t="s">
        <v>251</v>
      </c>
      <c r="F40" s="3" t="s">
        <v>65</v>
      </c>
      <c r="G40" s="13">
        <f>(C40-VLOOKUP(E40,Riders!$A$2:$C$3501,2,FALSE))/365</f>
        <v>22.263013698630136</v>
      </c>
      <c r="H40" s="4">
        <v>20</v>
      </c>
    </row>
    <row r="41" spans="1:10" x14ac:dyDescent="0.45">
      <c r="A41" s="3" t="s">
        <v>102</v>
      </c>
      <c r="B41" s="3">
        <v>2023</v>
      </c>
      <c r="C41" s="5">
        <v>45142</v>
      </c>
      <c r="D41" s="3" t="s">
        <v>13</v>
      </c>
      <c r="E41" s="3" t="s">
        <v>224</v>
      </c>
      <c r="F41" s="3" t="s">
        <v>225</v>
      </c>
      <c r="G41" s="13">
        <f>(C41-VLOOKUP(E41,Riders!$A$2:$C$3501,2,FALSE))/365</f>
        <v>23.652054794520549</v>
      </c>
      <c r="H41" s="4">
        <v>21</v>
      </c>
    </row>
    <row r="42" spans="1:10" x14ac:dyDescent="0.45">
      <c r="A42" s="3" t="s">
        <v>102</v>
      </c>
      <c r="B42" s="3">
        <v>2023</v>
      </c>
      <c r="C42" s="5">
        <v>45142</v>
      </c>
      <c r="D42" s="3" t="s">
        <v>13</v>
      </c>
      <c r="E42" s="3" t="s">
        <v>229</v>
      </c>
      <c r="F42" s="3" t="s">
        <v>61</v>
      </c>
      <c r="G42" s="13">
        <f>(C42-VLOOKUP(E42,Riders!$A$2:$C$3501,2,FALSE))/365</f>
        <v>24.906849315068492</v>
      </c>
      <c r="H42" s="4">
        <v>22</v>
      </c>
    </row>
    <row r="43" spans="1:10" x14ac:dyDescent="0.45">
      <c r="A43" s="3" t="s">
        <v>102</v>
      </c>
      <c r="B43" s="3">
        <v>2023</v>
      </c>
      <c r="C43" s="5">
        <v>45142</v>
      </c>
      <c r="D43" s="3" t="s">
        <v>13</v>
      </c>
      <c r="E43" s="3" t="s">
        <v>1415</v>
      </c>
      <c r="F43" s="3" t="s">
        <v>230</v>
      </c>
      <c r="G43" s="13">
        <f>(C43-VLOOKUP(E43,Riders!$A$2:$C$3501,2,FALSE))/365</f>
        <v>33.512328767123286</v>
      </c>
      <c r="H43" s="4">
        <v>23</v>
      </c>
    </row>
    <row r="44" spans="1:10" x14ac:dyDescent="0.45">
      <c r="A44" s="3" t="s">
        <v>102</v>
      </c>
      <c r="B44" s="3">
        <v>2023</v>
      </c>
      <c r="C44" s="5">
        <v>45142</v>
      </c>
      <c r="D44" s="3" t="s">
        <v>13</v>
      </c>
      <c r="E44" s="3" t="s">
        <v>234</v>
      </c>
      <c r="F44" s="3" t="s">
        <v>235</v>
      </c>
      <c r="G44" s="13">
        <f>(C44-VLOOKUP(E44,Riders!$A$2:$C$3501,2,FALSE))/365</f>
        <v>26.873972602739727</v>
      </c>
      <c r="H44" s="4">
        <v>24</v>
      </c>
    </row>
    <row r="45" spans="1:10" x14ac:dyDescent="0.45">
      <c r="A45" s="4" t="s">
        <v>12</v>
      </c>
      <c r="B45" s="4">
        <v>2022</v>
      </c>
      <c r="C45" s="5">
        <v>44847</v>
      </c>
      <c r="D45" s="4" t="s">
        <v>13</v>
      </c>
      <c r="E45" s="4" t="s">
        <v>389</v>
      </c>
      <c r="F45" s="4" t="s">
        <v>53</v>
      </c>
      <c r="G45" s="13">
        <f>(C45-VLOOKUP(E45,Riders!$A$2:$C$3501,2,FALSE))/365</f>
        <v>22.953424657534246</v>
      </c>
      <c r="H45" s="4">
        <v>1</v>
      </c>
      <c r="I45" s="6">
        <v>0.52361111111111114</v>
      </c>
      <c r="J45">
        <v>47.744999999999997</v>
      </c>
    </row>
    <row r="46" spans="1:10" x14ac:dyDescent="0.45">
      <c r="A46" s="4" t="s">
        <v>12</v>
      </c>
      <c r="B46" s="4">
        <v>2022</v>
      </c>
      <c r="C46" s="5">
        <v>44847</v>
      </c>
      <c r="D46" s="4" t="s">
        <v>13</v>
      </c>
      <c r="E46" s="4" t="s">
        <v>218</v>
      </c>
      <c r="F46" s="4" t="s">
        <v>19</v>
      </c>
      <c r="G46" s="13">
        <f>(C46-VLOOKUP(E46,Riders!$A$2:$C$3501,2,FALSE))/365</f>
        <v>21.098630136986301</v>
      </c>
      <c r="H46" s="4">
        <v>2</v>
      </c>
    </row>
    <row r="47" spans="1:10" x14ac:dyDescent="0.45">
      <c r="A47" s="4" t="s">
        <v>12</v>
      </c>
      <c r="B47" s="4">
        <v>2022</v>
      </c>
      <c r="C47" s="5">
        <v>44847</v>
      </c>
      <c r="D47" s="4" t="s">
        <v>13</v>
      </c>
      <c r="E47" s="4" t="s">
        <v>420</v>
      </c>
      <c r="F47" s="4" t="s">
        <v>25</v>
      </c>
      <c r="G47" s="13">
        <f>(C47-VLOOKUP(E47,Riders!$A$2:$C$3501,2,FALSE))/365</f>
        <v>23.523287671232875</v>
      </c>
      <c r="H47" s="4">
        <v>3</v>
      </c>
    </row>
    <row r="48" spans="1:10" x14ac:dyDescent="0.45">
      <c r="A48" s="4" t="s">
        <v>12</v>
      </c>
      <c r="B48" s="4">
        <v>2022</v>
      </c>
      <c r="C48" s="5">
        <v>44847</v>
      </c>
      <c r="D48" s="4" t="s">
        <v>13</v>
      </c>
      <c r="E48" s="4" t="s">
        <v>271</v>
      </c>
      <c r="F48" s="4" t="s">
        <v>67</v>
      </c>
      <c r="G48" s="13">
        <f>(C48-VLOOKUP(E48,Riders!$A$2:$C$3501,2,FALSE))/365</f>
        <v>28.323287671232876</v>
      </c>
      <c r="H48" s="4">
        <v>4</v>
      </c>
    </row>
    <row r="49" spans="1:8" x14ac:dyDescent="0.45">
      <c r="A49" s="4" t="s">
        <v>12</v>
      </c>
      <c r="B49" s="4">
        <v>2022</v>
      </c>
      <c r="C49" s="5">
        <v>44847</v>
      </c>
      <c r="D49" s="4" t="s">
        <v>13</v>
      </c>
      <c r="E49" s="4" t="s">
        <v>217</v>
      </c>
      <c r="F49" s="4" t="s">
        <v>29</v>
      </c>
      <c r="G49" s="13">
        <f>(C49-VLOOKUP(E49,Riders!$A$2:$C$3501,2,FALSE))/365</f>
        <v>24.539726027397261</v>
      </c>
      <c r="H49" s="4">
        <v>5</v>
      </c>
    </row>
    <row r="50" spans="1:8" x14ac:dyDescent="0.45">
      <c r="A50" s="4" t="s">
        <v>12</v>
      </c>
      <c r="B50" s="4">
        <v>2022</v>
      </c>
      <c r="C50" s="5">
        <v>44847</v>
      </c>
      <c r="D50" s="4" t="s">
        <v>13</v>
      </c>
      <c r="E50" s="4" t="s">
        <v>458</v>
      </c>
      <c r="F50" s="4" t="s">
        <v>36</v>
      </c>
      <c r="G50" s="13">
        <f>(C50-VLOOKUP(E50,Riders!$A$2:$C$3501,2,FALSE))/365</f>
        <v>23.923287671232877</v>
      </c>
      <c r="H50" s="4">
        <v>6</v>
      </c>
    </row>
    <row r="51" spans="1:8" x14ac:dyDescent="0.45">
      <c r="A51" s="4" t="s">
        <v>12</v>
      </c>
      <c r="B51" s="4">
        <v>2022</v>
      </c>
      <c r="C51" s="5">
        <v>44847</v>
      </c>
      <c r="D51" s="4" t="s">
        <v>13</v>
      </c>
      <c r="E51" s="4" t="s">
        <v>228</v>
      </c>
      <c r="F51" s="4" t="s">
        <v>15</v>
      </c>
      <c r="G51" s="13">
        <f>(C51-VLOOKUP(E51,Riders!$A$2:$C$3501,2,FALSE))/365</f>
        <v>23.298630136986301</v>
      </c>
      <c r="H51" s="4">
        <v>7</v>
      </c>
    </row>
    <row r="52" spans="1:8" x14ac:dyDescent="0.45">
      <c r="A52" s="4" t="s">
        <v>12</v>
      </c>
      <c r="B52" s="4">
        <v>2022</v>
      </c>
      <c r="C52" s="5">
        <v>44847</v>
      </c>
      <c r="D52" s="4" t="s">
        <v>13</v>
      </c>
      <c r="E52" s="4" t="s">
        <v>231</v>
      </c>
      <c r="F52" s="4" t="s">
        <v>232</v>
      </c>
      <c r="G52" s="13">
        <f>(C52-VLOOKUP(E52,Riders!$A$2:$C$3501,2,FALSE))/365</f>
        <v>25.668493150684931</v>
      </c>
      <c r="H52" s="4">
        <v>8</v>
      </c>
    </row>
    <row r="53" spans="1:8" x14ac:dyDescent="0.45">
      <c r="A53" s="4" t="s">
        <v>12</v>
      </c>
      <c r="B53" s="4">
        <v>2022</v>
      </c>
      <c r="C53" s="5">
        <v>44847</v>
      </c>
      <c r="D53" s="4" t="s">
        <v>13</v>
      </c>
      <c r="E53" s="4" t="s">
        <v>216</v>
      </c>
      <c r="F53" s="4" t="s">
        <v>27</v>
      </c>
      <c r="G53" s="13">
        <f>(C53-VLOOKUP(E53,Riders!$A$2:$C$3501,2,FALSE))/365</f>
        <v>23.682191780821917</v>
      </c>
      <c r="H53" s="4">
        <v>9</v>
      </c>
    </row>
    <row r="54" spans="1:8" x14ac:dyDescent="0.45">
      <c r="A54" s="4" t="s">
        <v>12</v>
      </c>
      <c r="B54" s="4">
        <v>2022</v>
      </c>
      <c r="C54" s="5">
        <v>44847</v>
      </c>
      <c r="D54" s="4" t="s">
        <v>13</v>
      </c>
      <c r="E54" s="4" t="s">
        <v>2329</v>
      </c>
      <c r="F54" s="4" t="s">
        <v>49</v>
      </c>
      <c r="G54" s="13">
        <f>(C54-VLOOKUP(E54,Riders!$A$2:$C$3501,2,FALSE))/365</f>
        <v>22.12876712328767</v>
      </c>
      <c r="H54" s="4">
        <v>10</v>
      </c>
    </row>
    <row r="55" spans="1:8" x14ac:dyDescent="0.45">
      <c r="A55" s="4" t="s">
        <v>12</v>
      </c>
      <c r="B55" s="4">
        <v>2022</v>
      </c>
      <c r="C55" s="5">
        <v>44847</v>
      </c>
      <c r="D55" s="4" t="s">
        <v>13</v>
      </c>
      <c r="E55" s="4" t="s">
        <v>221</v>
      </c>
      <c r="F55" s="4" t="s">
        <v>40</v>
      </c>
      <c r="G55" s="13">
        <f>(C55-VLOOKUP(E55,Riders!$A$2:$C$3501,2,FALSE))/365</f>
        <v>25.526027397260275</v>
      </c>
      <c r="H55" s="4">
        <v>11</v>
      </c>
    </row>
    <row r="56" spans="1:8" x14ac:dyDescent="0.45">
      <c r="A56" s="4" t="s">
        <v>12</v>
      </c>
      <c r="B56" s="4">
        <v>2022</v>
      </c>
      <c r="C56" s="5">
        <v>44847</v>
      </c>
      <c r="D56" s="4" t="s">
        <v>13</v>
      </c>
      <c r="E56" s="4" t="s">
        <v>222</v>
      </c>
      <c r="F56" s="4" t="s">
        <v>223</v>
      </c>
      <c r="G56" s="13">
        <f>(C56-VLOOKUP(E56,Riders!$A$2:$C$3501,2,FALSE))/365</f>
        <v>23.279452054794522</v>
      </c>
      <c r="H56" s="4">
        <v>12</v>
      </c>
    </row>
    <row r="57" spans="1:8" x14ac:dyDescent="0.45">
      <c r="A57" s="4" t="s">
        <v>12</v>
      </c>
      <c r="B57" s="4">
        <v>2022</v>
      </c>
      <c r="C57" s="5">
        <v>44847</v>
      </c>
      <c r="D57" s="4" t="s">
        <v>13</v>
      </c>
      <c r="E57" s="4" t="s">
        <v>258</v>
      </c>
      <c r="F57" s="4" t="s">
        <v>51</v>
      </c>
      <c r="G57" s="13">
        <f>(C57-VLOOKUP(E57,Riders!$A$2:$C$3501,2,FALSE))/365</f>
        <v>20.698630136986303</v>
      </c>
      <c r="H57" s="4">
        <v>13</v>
      </c>
    </row>
    <row r="58" spans="1:8" x14ac:dyDescent="0.45">
      <c r="A58" s="4" t="s">
        <v>12</v>
      </c>
      <c r="B58" s="4">
        <v>2022</v>
      </c>
      <c r="C58" s="5">
        <v>44847</v>
      </c>
      <c r="D58" s="4" t="s">
        <v>13</v>
      </c>
      <c r="E58" s="4" t="s">
        <v>493</v>
      </c>
      <c r="F58" s="4" t="s">
        <v>17</v>
      </c>
      <c r="G58" s="13">
        <f>(C58-VLOOKUP(E58,Riders!$A$2:$C$3501,2,FALSE))/365</f>
        <v>19.246575342465754</v>
      </c>
      <c r="H58" s="4">
        <v>14</v>
      </c>
    </row>
    <row r="59" spans="1:8" x14ac:dyDescent="0.45">
      <c r="A59" s="4" t="s">
        <v>12</v>
      </c>
      <c r="B59" s="4">
        <v>2022</v>
      </c>
      <c r="C59" s="5">
        <v>44847</v>
      </c>
      <c r="D59" s="4" t="s">
        <v>13</v>
      </c>
      <c r="E59" s="4" t="s">
        <v>1415</v>
      </c>
      <c r="F59" s="4" t="s">
        <v>230</v>
      </c>
      <c r="G59" s="13">
        <f>(C59-VLOOKUP(E59,Riders!$A$2:$C$3501,2,FALSE))/365</f>
        <v>32.704109589041096</v>
      </c>
      <c r="H59" s="4">
        <v>15</v>
      </c>
    </row>
    <row r="60" spans="1:8" x14ac:dyDescent="0.45">
      <c r="A60" s="4" t="s">
        <v>12</v>
      </c>
      <c r="B60" s="4">
        <v>2022</v>
      </c>
      <c r="C60" s="5">
        <v>44847</v>
      </c>
      <c r="D60" s="4" t="s">
        <v>13</v>
      </c>
      <c r="E60" s="4" t="s">
        <v>234</v>
      </c>
      <c r="F60" s="4" t="s">
        <v>235</v>
      </c>
      <c r="G60" s="13">
        <f>(C60-VLOOKUP(E60,Riders!$A$2:$C$3501,2,FALSE))/365</f>
        <v>26.065753424657533</v>
      </c>
      <c r="H60" s="4">
        <v>16</v>
      </c>
    </row>
    <row r="61" spans="1:8" x14ac:dyDescent="0.45">
      <c r="A61" s="4" t="s">
        <v>12</v>
      </c>
      <c r="B61" s="4">
        <v>2022</v>
      </c>
      <c r="C61" s="5">
        <v>44847</v>
      </c>
      <c r="D61" s="4" t="s">
        <v>13</v>
      </c>
      <c r="E61" s="4" t="s">
        <v>426</v>
      </c>
      <c r="F61" s="4" t="s">
        <v>56</v>
      </c>
      <c r="G61" s="13">
        <f>(C61-VLOOKUP(E61,Riders!$A$2:$C$3501,2,FALSE))/365</f>
        <v>21.493150684931507</v>
      </c>
      <c r="H61" s="4">
        <v>17</v>
      </c>
    </row>
    <row r="62" spans="1:8" x14ac:dyDescent="0.45">
      <c r="A62" s="4" t="s">
        <v>12</v>
      </c>
      <c r="B62" s="4">
        <v>2022</v>
      </c>
      <c r="C62" s="5">
        <v>44847</v>
      </c>
      <c r="D62" s="4" t="s">
        <v>13</v>
      </c>
      <c r="E62" s="4" t="s">
        <v>219</v>
      </c>
      <c r="F62" s="4" t="s">
        <v>220</v>
      </c>
      <c r="G62" s="13">
        <f>(C62-VLOOKUP(E62,Riders!$A$2:$C$3501,2,FALSE))/365</f>
        <v>30.145205479452056</v>
      </c>
      <c r="H62" s="4">
        <v>18</v>
      </c>
    </row>
    <row r="63" spans="1:8" x14ac:dyDescent="0.45">
      <c r="A63" s="4" t="s">
        <v>12</v>
      </c>
      <c r="B63" s="4">
        <v>2022</v>
      </c>
      <c r="C63" s="5">
        <v>44847</v>
      </c>
      <c r="D63" s="4" t="s">
        <v>13</v>
      </c>
      <c r="E63" s="4" t="s">
        <v>246</v>
      </c>
      <c r="F63" s="4" t="s">
        <v>247</v>
      </c>
      <c r="G63" s="13">
        <f>(C63-VLOOKUP(E63,Riders!$A$2:$C$3501,2,FALSE))/365</f>
        <v>30.298630136986301</v>
      </c>
      <c r="H63" s="4">
        <v>19</v>
      </c>
    </row>
    <row r="64" spans="1:8" x14ac:dyDescent="0.45">
      <c r="A64" s="4" t="s">
        <v>12</v>
      </c>
      <c r="B64" s="4">
        <v>2022</v>
      </c>
      <c r="C64" s="5">
        <v>44847</v>
      </c>
      <c r="D64" s="4" t="s">
        <v>13</v>
      </c>
      <c r="E64" s="4" t="s">
        <v>500</v>
      </c>
      <c r="F64" s="4" t="s">
        <v>47</v>
      </c>
      <c r="G64" s="13">
        <f>(C64-VLOOKUP(E64,Riders!$A$2:$C$3501,2,FALSE))/365</f>
        <v>19.87123287671233</v>
      </c>
      <c r="H64" s="4">
        <v>20</v>
      </c>
    </row>
    <row r="65" spans="1:10" x14ac:dyDescent="0.45">
      <c r="A65" s="4" t="s">
        <v>12</v>
      </c>
      <c r="B65" s="4">
        <v>2022</v>
      </c>
      <c r="C65" s="5">
        <v>44847</v>
      </c>
      <c r="D65" s="4" t="s">
        <v>13</v>
      </c>
      <c r="E65" s="4" t="s">
        <v>229</v>
      </c>
      <c r="F65" s="4" t="s">
        <v>61</v>
      </c>
      <c r="G65" s="13">
        <f>(C65-VLOOKUP(E65,Riders!$A$2:$C$3501,2,FALSE))/365</f>
        <v>24.098630136986301</v>
      </c>
      <c r="H65" s="4">
        <v>21</v>
      </c>
    </row>
    <row r="66" spans="1:10" x14ac:dyDescent="0.45">
      <c r="A66" s="4" t="s">
        <v>12</v>
      </c>
      <c r="B66" s="4">
        <v>2022</v>
      </c>
      <c r="C66" s="5">
        <v>44847</v>
      </c>
      <c r="D66" s="4" t="s">
        <v>13</v>
      </c>
      <c r="E66" s="4" t="s">
        <v>224</v>
      </c>
      <c r="F66" s="4" t="s">
        <v>225</v>
      </c>
      <c r="G66" s="13">
        <f>(C66-VLOOKUP(E66,Riders!$A$2:$C$3501,2,FALSE))/365</f>
        <v>22.843835616438355</v>
      </c>
      <c r="H66" s="4">
        <v>22</v>
      </c>
    </row>
    <row r="67" spans="1:10" x14ac:dyDescent="0.45">
      <c r="A67" s="4" t="s">
        <v>12</v>
      </c>
      <c r="B67" s="4">
        <v>2022</v>
      </c>
      <c r="C67" s="5">
        <v>44847</v>
      </c>
      <c r="D67" s="4" t="s">
        <v>13</v>
      </c>
      <c r="E67" s="4" t="s">
        <v>226</v>
      </c>
      <c r="F67" s="4" t="s">
        <v>120</v>
      </c>
      <c r="G67" s="13">
        <f>(C67-VLOOKUP(E67,Riders!$A$2:$C$3501,2,FALSE))/365</f>
        <v>24.126027397260273</v>
      </c>
      <c r="H67" s="4">
        <v>23</v>
      </c>
    </row>
    <row r="68" spans="1:10" x14ac:dyDescent="0.45">
      <c r="A68" s="4" t="s">
        <v>12</v>
      </c>
      <c r="B68" s="4">
        <v>2022</v>
      </c>
      <c r="C68" s="5">
        <v>44847</v>
      </c>
      <c r="D68" s="4" t="s">
        <v>13</v>
      </c>
      <c r="E68" s="4" t="s">
        <v>277</v>
      </c>
      <c r="F68" s="4" t="s">
        <v>278</v>
      </c>
      <c r="G68" s="13">
        <f>(C68-VLOOKUP(E68,Riders!$A$2:$C$3501,2,FALSE))/365</f>
        <v>24.591780821917808</v>
      </c>
      <c r="H68" s="4">
        <v>24</v>
      </c>
    </row>
    <row r="69" spans="1:10" x14ac:dyDescent="0.45">
      <c r="A69" s="1" t="s">
        <v>93</v>
      </c>
      <c r="B69" s="1">
        <v>2022</v>
      </c>
      <c r="C69" s="2">
        <v>44694</v>
      </c>
      <c r="D69" s="1" t="s">
        <v>72</v>
      </c>
      <c r="E69" s="1" t="s">
        <v>389</v>
      </c>
      <c r="F69" s="1" t="s">
        <v>53</v>
      </c>
      <c r="G69" s="13">
        <f>(C69-VLOOKUP(E69,Riders!$A$2:$C$3501,2,FALSE))/365</f>
        <v>22.534246575342465</v>
      </c>
      <c r="H69" s="1">
        <v>1</v>
      </c>
      <c r="I69" s="6">
        <v>0.53402777777777777</v>
      </c>
      <c r="J69">
        <v>46.814</v>
      </c>
    </row>
    <row r="70" spans="1:10" x14ac:dyDescent="0.45">
      <c r="A70" s="1" t="s">
        <v>93</v>
      </c>
      <c r="B70" s="1">
        <v>2022</v>
      </c>
      <c r="C70" s="2">
        <v>44694</v>
      </c>
      <c r="D70" s="1" t="s">
        <v>72</v>
      </c>
      <c r="E70" s="1" t="s">
        <v>257</v>
      </c>
      <c r="F70" s="1" t="s">
        <v>19</v>
      </c>
      <c r="G70" s="13">
        <f>(C70-VLOOKUP(E70,Riders!$A$2:$C$3501,2,FALSE))/365</f>
        <v>22.210958904109589</v>
      </c>
      <c r="H70" s="1">
        <v>2</v>
      </c>
    </row>
    <row r="71" spans="1:10" x14ac:dyDescent="0.45">
      <c r="A71" s="1" t="s">
        <v>93</v>
      </c>
      <c r="B71" s="1">
        <v>2022</v>
      </c>
      <c r="C71" s="2">
        <v>44694</v>
      </c>
      <c r="D71" s="1" t="s">
        <v>72</v>
      </c>
      <c r="E71" s="1" t="s">
        <v>271</v>
      </c>
      <c r="F71" s="1" t="s">
        <v>67</v>
      </c>
      <c r="G71" s="13">
        <f>(C71-VLOOKUP(E71,Riders!$A$2:$C$3501,2,FALSE))/365</f>
        <v>27.904109589041095</v>
      </c>
      <c r="H71" s="1">
        <v>3</v>
      </c>
    </row>
    <row r="72" spans="1:10" x14ac:dyDescent="0.45">
      <c r="A72" s="1" t="s">
        <v>93</v>
      </c>
      <c r="B72" s="1">
        <v>2022</v>
      </c>
      <c r="C72" s="2">
        <v>44694</v>
      </c>
      <c r="D72" s="1" t="s">
        <v>72</v>
      </c>
      <c r="E72" s="1" t="s">
        <v>221</v>
      </c>
      <c r="F72" s="1" t="s">
        <v>40</v>
      </c>
      <c r="G72" s="13">
        <f>(C72-VLOOKUP(E72,Riders!$A$2:$C$3501,2,FALSE))/365</f>
        <v>25.106849315068494</v>
      </c>
      <c r="H72" s="1">
        <v>4</v>
      </c>
    </row>
    <row r="73" spans="1:10" x14ac:dyDescent="0.45">
      <c r="A73" s="1" t="s">
        <v>93</v>
      </c>
      <c r="B73" s="1">
        <v>2022</v>
      </c>
      <c r="C73" s="2">
        <v>44694</v>
      </c>
      <c r="D73" s="1" t="s">
        <v>72</v>
      </c>
      <c r="E73" s="1" t="s">
        <v>219</v>
      </c>
      <c r="F73" s="1" t="s">
        <v>220</v>
      </c>
      <c r="G73" s="13">
        <f>(C73-VLOOKUP(E73,Riders!$A$2:$C$3501,2,FALSE))/365</f>
        <v>29.726027397260275</v>
      </c>
      <c r="H73" s="1">
        <v>5</v>
      </c>
    </row>
    <row r="74" spans="1:10" x14ac:dyDescent="0.45">
      <c r="A74" s="1" t="s">
        <v>93</v>
      </c>
      <c r="B74" s="1">
        <v>2022</v>
      </c>
      <c r="C74" s="2">
        <v>44694</v>
      </c>
      <c r="D74" s="1" t="s">
        <v>72</v>
      </c>
      <c r="E74" s="1" t="s">
        <v>231</v>
      </c>
      <c r="F74" s="1" t="s">
        <v>232</v>
      </c>
      <c r="G74" s="13">
        <f>(C74-VLOOKUP(E74,Riders!$A$2:$C$3501,2,FALSE))/365</f>
        <v>25.24931506849315</v>
      </c>
      <c r="H74" s="1">
        <v>6</v>
      </c>
    </row>
    <row r="75" spans="1:10" x14ac:dyDescent="0.45">
      <c r="A75" s="1" t="s">
        <v>93</v>
      </c>
      <c r="B75" s="1">
        <v>2022</v>
      </c>
      <c r="C75" s="2">
        <v>44694</v>
      </c>
      <c r="D75" s="1" t="s">
        <v>72</v>
      </c>
      <c r="E75" s="1" t="s">
        <v>228</v>
      </c>
      <c r="F75" s="1" t="s">
        <v>15</v>
      </c>
      <c r="G75" s="13">
        <f>(C75-VLOOKUP(E75,Riders!$A$2:$C$3501,2,FALSE))/365</f>
        <v>22.87945205479452</v>
      </c>
      <c r="H75" s="1">
        <v>7</v>
      </c>
    </row>
    <row r="76" spans="1:10" x14ac:dyDescent="0.45">
      <c r="A76" s="1" t="s">
        <v>93</v>
      </c>
      <c r="B76" s="1">
        <v>2022</v>
      </c>
      <c r="C76" s="2">
        <v>44694</v>
      </c>
      <c r="D76" s="1" t="s">
        <v>72</v>
      </c>
      <c r="E76" s="1" t="s">
        <v>139</v>
      </c>
      <c r="F76" s="1" t="s">
        <v>61</v>
      </c>
      <c r="G76" s="13">
        <f>(C76-VLOOKUP(E76,Riders!$A$2:$C$3501,2,FALSE))/365</f>
        <v>29.926027397260274</v>
      </c>
      <c r="H76" s="1">
        <v>8</v>
      </c>
    </row>
    <row r="77" spans="1:10" x14ac:dyDescent="0.45">
      <c r="A77" s="1" t="s">
        <v>93</v>
      </c>
      <c r="B77" s="1">
        <v>2022</v>
      </c>
      <c r="C77" s="2">
        <v>44694</v>
      </c>
      <c r="D77" s="1" t="s">
        <v>72</v>
      </c>
      <c r="E77" s="1" t="s">
        <v>259</v>
      </c>
      <c r="F77" s="1" t="s">
        <v>25</v>
      </c>
      <c r="G77" s="13">
        <f>(C77-VLOOKUP(E77,Riders!$A$2:$C$3501,2,FALSE))/365</f>
        <v>21.339726027397262</v>
      </c>
      <c r="H77" s="1">
        <v>9</v>
      </c>
    </row>
    <row r="78" spans="1:10" x14ac:dyDescent="0.45">
      <c r="A78" s="1" t="s">
        <v>93</v>
      </c>
      <c r="B78" s="1">
        <v>2022</v>
      </c>
      <c r="C78" s="2">
        <v>44694</v>
      </c>
      <c r="D78" s="1" t="s">
        <v>72</v>
      </c>
      <c r="E78" s="1" t="s">
        <v>455</v>
      </c>
      <c r="F78" s="1" t="s">
        <v>36</v>
      </c>
      <c r="G78" s="13">
        <f>(C78-VLOOKUP(E78,Riders!$A$2:$C$3501,2,FALSE))/365</f>
        <v>22.227397260273971</v>
      </c>
      <c r="H78" s="1">
        <v>10</v>
      </c>
    </row>
    <row r="79" spans="1:10" x14ac:dyDescent="0.45">
      <c r="A79" s="1" t="s">
        <v>93</v>
      </c>
      <c r="B79" s="1">
        <v>2022</v>
      </c>
      <c r="C79" s="2">
        <v>44694</v>
      </c>
      <c r="D79" s="1" t="s">
        <v>72</v>
      </c>
      <c r="E79" s="1" t="s">
        <v>2329</v>
      </c>
      <c r="F79" s="1" t="s">
        <v>49</v>
      </c>
      <c r="G79" s="13">
        <f>(C79-VLOOKUP(E79,Riders!$A$2:$C$3501,2,FALSE))/365</f>
        <v>21.709589041095889</v>
      </c>
      <c r="H79" s="1">
        <v>11</v>
      </c>
    </row>
    <row r="80" spans="1:10" x14ac:dyDescent="0.45">
      <c r="A80" s="1" t="s">
        <v>93</v>
      </c>
      <c r="B80" s="1">
        <v>2022</v>
      </c>
      <c r="C80" s="2">
        <v>44694</v>
      </c>
      <c r="D80" s="1" t="s">
        <v>72</v>
      </c>
      <c r="E80" s="1" t="s">
        <v>1415</v>
      </c>
      <c r="F80" s="1" t="s">
        <v>230</v>
      </c>
      <c r="G80" s="13">
        <f>(C80-VLOOKUP(E80,Riders!$A$2:$C$3501,2,FALSE))/365</f>
        <v>32.284931506849318</v>
      </c>
      <c r="H80" s="1">
        <v>12</v>
      </c>
    </row>
    <row r="81" spans="1:10" x14ac:dyDescent="0.45">
      <c r="A81" s="1" t="s">
        <v>93</v>
      </c>
      <c r="B81" s="1">
        <v>2022</v>
      </c>
      <c r="C81" s="2">
        <v>44694</v>
      </c>
      <c r="D81" s="1" t="s">
        <v>72</v>
      </c>
      <c r="E81" s="1" t="s">
        <v>267</v>
      </c>
      <c r="F81" s="1" t="s">
        <v>56</v>
      </c>
      <c r="G81" s="13">
        <f>(C81-VLOOKUP(E81,Riders!$A$2:$C$3501,2,FALSE))/365</f>
        <v>23.383561643835616</v>
      </c>
      <c r="H81" s="1">
        <v>13</v>
      </c>
    </row>
    <row r="82" spans="1:10" x14ac:dyDescent="0.45">
      <c r="A82" s="1" t="s">
        <v>93</v>
      </c>
      <c r="B82" s="1">
        <v>2022</v>
      </c>
      <c r="C82" s="2">
        <v>44694</v>
      </c>
      <c r="D82" s="1" t="s">
        <v>72</v>
      </c>
      <c r="E82" s="1" t="s">
        <v>446</v>
      </c>
      <c r="F82" s="1" t="s">
        <v>44</v>
      </c>
      <c r="G82" s="13">
        <f>(C82-VLOOKUP(E82,Riders!$A$2:$C$3501,2,FALSE))/365</f>
        <v>20.802739726027397</v>
      </c>
      <c r="H82" s="1">
        <v>14</v>
      </c>
    </row>
    <row r="83" spans="1:10" x14ac:dyDescent="0.45">
      <c r="A83" s="1" t="s">
        <v>93</v>
      </c>
      <c r="B83" s="1">
        <v>2022</v>
      </c>
      <c r="C83" s="2">
        <v>44694</v>
      </c>
      <c r="D83" s="1" t="s">
        <v>72</v>
      </c>
      <c r="E83" s="1" t="s">
        <v>246</v>
      </c>
      <c r="F83" s="1" t="s">
        <v>247</v>
      </c>
      <c r="G83" s="13">
        <f>(C83-VLOOKUP(E83,Riders!$A$2:$C$3501,2,FALSE))/365</f>
        <v>29.87945205479452</v>
      </c>
      <c r="H83" s="1">
        <v>15</v>
      </c>
    </row>
    <row r="84" spans="1:10" x14ac:dyDescent="0.45">
      <c r="A84" s="1" t="s">
        <v>93</v>
      </c>
      <c r="B84" s="1">
        <v>2022</v>
      </c>
      <c r="C84" s="2">
        <v>44694</v>
      </c>
      <c r="D84" s="1" t="s">
        <v>72</v>
      </c>
      <c r="E84" s="1" t="s">
        <v>255</v>
      </c>
      <c r="F84" s="1" t="s">
        <v>27</v>
      </c>
      <c r="G84" s="13">
        <f>(C84-VLOOKUP(E84,Riders!$A$2:$C$3501,2,FALSE))/365</f>
        <v>19.827397260273973</v>
      </c>
      <c r="H84" s="1">
        <v>16</v>
      </c>
    </row>
    <row r="85" spans="1:10" x14ac:dyDescent="0.45">
      <c r="A85" s="1" t="s">
        <v>93</v>
      </c>
      <c r="B85" s="1">
        <v>2022</v>
      </c>
      <c r="C85" s="2">
        <v>44694</v>
      </c>
      <c r="D85" s="1" t="s">
        <v>72</v>
      </c>
      <c r="E85" s="1" t="s">
        <v>260</v>
      </c>
      <c r="F85" s="1" t="s">
        <v>261</v>
      </c>
      <c r="G85" s="13">
        <f>(C85-VLOOKUP(E85,Riders!$A$2:$C$3501,2,FALSE))/365</f>
        <v>28.350684931506848</v>
      </c>
      <c r="H85" s="1">
        <v>17</v>
      </c>
    </row>
    <row r="86" spans="1:10" x14ac:dyDescent="0.45">
      <c r="A86" s="1" t="s">
        <v>93</v>
      </c>
      <c r="B86" s="1">
        <v>2022</v>
      </c>
      <c r="C86" s="2">
        <v>44694</v>
      </c>
      <c r="D86" s="1" t="s">
        <v>72</v>
      </c>
      <c r="E86" s="1" t="s">
        <v>594</v>
      </c>
      <c r="F86" s="1" t="s">
        <v>51</v>
      </c>
      <c r="G86" s="13">
        <f>(C86-VLOOKUP(E86,Riders!$A$2:$C$3501,2,FALSE))/365</f>
        <v>19.197260273972603</v>
      </c>
      <c r="H86" s="1">
        <v>18</v>
      </c>
    </row>
    <row r="87" spans="1:10" x14ac:dyDescent="0.45">
      <c r="A87" s="1" t="s">
        <v>93</v>
      </c>
      <c r="B87" s="1">
        <v>2022</v>
      </c>
      <c r="C87" s="2">
        <v>44694</v>
      </c>
      <c r="D87" s="1" t="s">
        <v>72</v>
      </c>
      <c r="E87" s="1" t="s">
        <v>224</v>
      </c>
      <c r="F87" s="1" t="s">
        <v>225</v>
      </c>
      <c r="G87" s="13">
        <f>(C87-VLOOKUP(E87,Riders!$A$2:$C$3501,2,FALSE))/365</f>
        <v>22.424657534246574</v>
      </c>
      <c r="H87" s="1">
        <v>19</v>
      </c>
    </row>
    <row r="88" spans="1:10" x14ac:dyDescent="0.45">
      <c r="A88" s="1" t="s">
        <v>93</v>
      </c>
      <c r="B88" s="1">
        <v>2022</v>
      </c>
      <c r="C88" s="2">
        <v>44694</v>
      </c>
      <c r="D88" s="1" t="s">
        <v>72</v>
      </c>
      <c r="E88" s="1" t="s">
        <v>611</v>
      </c>
      <c r="F88" s="1" t="s">
        <v>38</v>
      </c>
      <c r="G88" s="13">
        <f>(C88-VLOOKUP(E88,Riders!$A$2:$C$3501,2,FALSE))/365</f>
        <v>24.854794520547944</v>
      </c>
      <c r="H88" s="1">
        <v>20</v>
      </c>
    </row>
    <row r="89" spans="1:10" x14ac:dyDescent="0.45">
      <c r="A89" s="1" t="s">
        <v>93</v>
      </c>
      <c r="B89" s="1">
        <v>2022</v>
      </c>
      <c r="C89" s="2">
        <v>44694</v>
      </c>
      <c r="D89" s="1" t="s">
        <v>72</v>
      </c>
      <c r="E89" s="1" t="s">
        <v>475</v>
      </c>
      <c r="F89" s="1" t="s">
        <v>264</v>
      </c>
      <c r="G89" s="13">
        <f>(C89-VLOOKUP(E89,Riders!$A$2:$C$3501,2,FALSE))/365</f>
        <v>18.246575342465754</v>
      </c>
      <c r="H89" s="1">
        <v>21</v>
      </c>
    </row>
    <row r="90" spans="1:10" x14ac:dyDescent="0.45">
      <c r="A90" s="1" t="s">
        <v>93</v>
      </c>
      <c r="B90" s="1">
        <v>2022</v>
      </c>
      <c r="C90" s="2">
        <v>44694</v>
      </c>
      <c r="D90" s="1" t="s">
        <v>72</v>
      </c>
      <c r="E90" s="1" t="s">
        <v>354</v>
      </c>
      <c r="F90" s="1" t="s">
        <v>266</v>
      </c>
      <c r="G90" s="13">
        <f>(C90-VLOOKUP(E90,Riders!$A$2:$C$3501,2,FALSE))/365</f>
        <v>21.347945205479451</v>
      </c>
      <c r="H90" s="1">
        <v>22</v>
      </c>
    </row>
    <row r="91" spans="1:10" x14ac:dyDescent="0.45">
      <c r="A91" s="4" t="s">
        <v>108</v>
      </c>
      <c r="B91" s="4">
        <v>2021</v>
      </c>
      <c r="C91" s="5">
        <v>44489</v>
      </c>
      <c r="D91" s="4" t="s">
        <v>13</v>
      </c>
      <c r="E91" s="4" t="s">
        <v>389</v>
      </c>
      <c r="F91" s="4" t="s">
        <v>53</v>
      </c>
      <c r="G91" s="13">
        <f>(C91-VLOOKUP(E91,Riders!$A$2:$C$3501,2,FALSE))/365</f>
        <v>21.972602739726028</v>
      </c>
      <c r="H91" s="4">
        <v>1</v>
      </c>
      <c r="I91" s="6">
        <v>0.55069444444444449</v>
      </c>
      <c r="J91">
        <v>45.396999999999998</v>
      </c>
    </row>
    <row r="92" spans="1:10" x14ac:dyDescent="0.45">
      <c r="A92" s="4" t="s">
        <v>108</v>
      </c>
      <c r="B92" s="4">
        <v>2021</v>
      </c>
      <c r="C92" s="5">
        <v>44489</v>
      </c>
      <c r="D92" s="4" t="s">
        <v>13</v>
      </c>
      <c r="E92" s="4" t="s">
        <v>218</v>
      </c>
      <c r="F92" s="4" t="s">
        <v>19</v>
      </c>
      <c r="G92" s="13">
        <f>(C92-VLOOKUP(E92,Riders!$A$2:$C$3501,2,FALSE))/365</f>
        <v>20.117808219178084</v>
      </c>
      <c r="H92" s="4">
        <v>2</v>
      </c>
    </row>
    <row r="93" spans="1:10" x14ac:dyDescent="0.45">
      <c r="A93" s="4" t="s">
        <v>108</v>
      </c>
      <c r="B93" s="4">
        <v>2021</v>
      </c>
      <c r="C93" s="5">
        <v>44489</v>
      </c>
      <c r="D93" s="4" t="s">
        <v>13</v>
      </c>
      <c r="E93" s="4" t="s">
        <v>214</v>
      </c>
      <c r="F93" s="4" t="s">
        <v>67</v>
      </c>
      <c r="G93" s="13">
        <f>(C93-VLOOKUP(E93,Riders!$A$2:$C$3501,2,FALSE))/365</f>
        <v>26.841095890410958</v>
      </c>
      <c r="H93" s="4">
        <v>3</v>
      </c>
    </row>
    <row r="94" spans="1:10" x14ac:dyDescent="0.45">
      <c r="A94" s="4" t="s">
        <v>108</v>
      </c>
      <c r="B94" s="4">
        <v>2021</v>
      </c>
      <c r="C94" s="5">
        <v>44489</v>
      </c>
      <c r="D94" s="4" t="s">
        <v>13</v>
      </c>
      <c r="E94" s="4" t="s">
        <v>216</v>
      </c>
      <c r="F94" s="4" t="s">
        <v>27</v>
      </c>
      <c r="G94" s="13">
        <f>(C94-VLOOKUP(E94,Riders!$A$2:$C$3501,2,FALSE))/365</f>
        <v>22.701369863013699</v>
      </c>
      <c r="H94" s="4">
        <v>4</v>
      </c>
    </row>
    <row r="95" spans="1:10" x14ac:dyDescent="0.45">
      <c r="A95" s="4" t="s">
        <v>108</v>
      </c>
      <c r="B95" s="4">
        <v>2021</v>
      </c>
      <c r="C95" s="5">
        <v>44489</v>
      </c>
      <c r="D95" s="4" t="s">
        <v>13</v>
      </c>
      <c r="E95" s="4" t="s">
        <v>280</v>
      </c>
      <c r="F95" s="4" t="s">
        <v>172</v>
      </c>
      <c r="G95" s="13">
        <f>(C95-VLOOKUP(E95,Riders!$A$2:$C$3501,2,FALSE))/365</f>
        <v>23.134246575342466</v>
      </c>
      <c r="H95" s="4">
        <v>5</v>
      </c>
    </row>
    <row r="96" spans="1:10" x14ac:dyDescent="0.45">
      <c r="A96" s="4" t="s">
        <v>108</v>
      </c>
      <c r="B96" s="4">
        <v>2021</v>
      </c>
      <c r="C96" s="5">
        <v>44489</v>
      </c>
      <c r="D96" s="4" t="s">
        <v>13</v>
      </c>
      <c r="E96" s="4" t="s">
        <v>421</v>
      </c>
      <c r="F96" s="4" t="s">
        <v>17</v>
      </c>
      <c r="G96" s="13">
        <f>(C96-VLOOKUP(E96,Riders!$A$2:$C$3501,2,FALSE))/365</f>
        <v>21.19178082191781</v>
      </c>
      <c r="H96" s="4">
        <v>6</v>
      </c>
    </row>
    <row r="97" spans="1:10" x14ac:dyDescent="0.45">
      <c r="A97" s="4" t="s">
        <v>108</v>
      </c>
      <c r="B97" s="4">
        <v>2021</v>
      </c>
      <c r="C97" s="5">
        <v>44489</v>
      </c>
      <c r="D97" s="4" t="s">
        <v>13</v>
      </c>
      <c r="E97" s="4" t="s">
        <v>1415</v>
      </c>
      <c r="F97" s="4" t="s">
        <v>230</v>
      </c>
      <c r="G97" s="13">
        <f>(C97-VLOOKUP(E97,Riders!$A$2:$C$3501,2,FALSE))/365</f>
        <v>31.723287671232878</v>
      </c>
      <c r="H97" s="4">
        <v>7</v>
      </c>
    </row>
    <row r="98" spans="1:10" x14ac:dyDescent="0.45">
      <c r="A98" s="4" t="s">
        <v>108</v>
      </c>
      <c r="B98" s="4">
        <v>2021</v>
      </c>
      <c r="C98" s="5">
        <v>44489</v>
      </c>
      <c r="D98" s="4" t="s">
        <v>13</v>
      </c>
      <c r="E98" s="4" t="s">
        <v>268</v>
      </c>
      <c r="F98" s="4" t="s">
        <v>47</v>
      </c>
      <c r="G98" s="13">
        <f>(C98-VLOOKUP(E98,Riders!$A$2:$C$3501,2,FALSE))/365</f>
        <v>24.802739726027397</v>
      </c>
      <c r="H98" s="4">
        <v>8</v>
      </c>
    </row>
    <row r="99" spans="1:10" x14ac:dyDescent="0.45">
      <c r="A99" s="4" t="s">
        <v>108</v>
      </c>
      <c r="B99" s="4">
        <v>2021</v>
      </c>
      <c r="C99" s="5">
        <v>44489</v>
      </c>
      <c r="D99" s="4" t="s">
        <v>13</v>
      </c>
      <c r="E99" s="4" t="s">
        <v>2329</v>
      </c>
      <c r="F99" s="4" t="s">
        <v>49</v>
      </c>
      <c r="G99" s="13">
        <f>(C99-VLOOKUP(E99,Riders!$A$2:$C$3501,2,FALSE))/365</f>
        <v>21.147945205479452</v>
      </c>
      <c r="H99" s="4">
        <v>9</v>
      </c>
    </row>
    <row r="100" spans="1:10" x14ac:dyDescent="0.45">
      <c r="A100" s="4" t="s">
        <v>108</v>
      </c>
      <c r="B100" s="4">
        <v>2021</v>
      </c>
      <c r="C100" s="5">
        <v>44489</v>
      </c>
      <c r="D100" s="4" t="s">
        <v>13</v>
      </c>
      <c r="E100" s="4" t="s">
        <v>328</v>
      </c>
      <c r="F100" s="4" t="s">
        <v>25</v>
      </c>
      <c r="G100" s="13">
        <f>(C100-VLOOKUP(E100,Riders!$A$2:$C$3501,2,FALSE))/365</f>
        <v>31.241095890410961</v>
      </c>
      <c r="H100" s="4">
        <v>10</v>
      </c>
    </row>
    <row r="101" spans="1:10" x14ac:dyDescent="0.45">
      <c r="A101" s="4" t="s">
        <v>108</v>
      </c>
      <c r="B101" s="4">
        <v>2021</v>
      </c>
      <c r="C101" s="5">
        <v>44489</v>
      </c>
      <c r="D101" s="4" t="s">
        <v>13</v>
      </c>
      <c r="E101" s="4" t="s">
        <v>139</v>
      </c>
      <c r="F101" s="4" t="s">
        <v>61</v>
      </c>
      <c r="G101" s="13">
        <f>(C101-VLOOKUP(E101,Riders!$A$2:$C$3501,2,FALSE))/365</f>
        <v>29.364383561643837</v>
      </c>
      <c r="H101" s="4">
        <v>11</v>
      </c>
    </row>
    <row r="102" spans="1:10" x14ac:dyDescent="0.45">
      <c r="A102" s="4" t="s">
        <v>108</v>
      </c>
      <c r="B102" s="4">
        <v>2021</v>
      </c>
      <c r="C102" s="5">
        <v>44489</v>
      </c>
      <c r="D102" s="4" t="s">
        <v>13</v>
      </c>
      <c r="E102" s="4" t="s">
        <v>219</v>
      </c>
      <c r="F102" s="4" t="s">
        <v>220</v>
      </c>
      <c r="G102" s="13">
        <f>(C102-VLOOKUP(E102,Riders!$A$2:$C$3501,2,FALSE))/365</f>
        <v>29.164383561643834</v>
      </c>
      <c r="H102" s="4">
        <v>12</v>
      </c>
    </row>
    <row r="103" spans="1:10" x14ac:dyDescent="0.45">
      <c r="A103" s="4" t="s">
        <v>108</v>
      </c>
      <c r="B103" s="4">
        <v>2021</v>
      </c>
      <c r="C103" s="5">
        <v>44489</v>
      </c>
      <c r="D103" s="4" t="s">
        <v>13</v>
      </c>
      <c r="E103" s="4" t="s">
        <v>276</v>
      </c>
      <c r="F103" s="4" t="s">
        <v>120</v>
      </c>
      <c r="G103" s="13" t="e">
        <f>(C103-VLOOKUP(E103,Riders!$A$2:$C$3501,2,FALSE))/365</f>
        <v>#N/A</v>
      </c>
      <c r="H103" s="4">
        <v>13</v>
      </c>
    </row>
    <row r="104" spans="1:10" x14ac:dyDescent="0.45">
      <c r="A104" s="4" t="s">
        <v>108</v>
      </c>
      <c r="B104" s="4">
        <v>2021</v>
      </c>
      <c r="C104" s="5">
        <v>44489</v>
      </c>
      <c r="D104" s="4" t="s">
        <v>13</v>
      </c>
      <c r="E104" s="4" t="s">
        <v>221</v>
      </c>
      <c r="F104" s="4" t="s">
        <v>40</v>
      </c>
      <c r="G104" s="13">
        <f>(C104-VLOOKUP(E104,Riders!$A$2:$C$3501,2,FALSE))/365</f>
        <v>24.545205479452054</v>
      </c>
      <c r="H104" s="4">
        <v>14</v>
      </c>
    </row>
    <row r="105" spans="1:10" x14ac:dyDescent="0.45">
      <c r="A105" s="4" t="s">
        <v>108</v>
      </c>
      <c r="B105" s="4">
        <v>2021</v>
      </c>
      <c r="C105" s="5">
        <v>44489</v>
      </c>
      <c r="D105" s="4" t="s">
        <v>13</v>
      </c>
      <c r="E105" s="4" t="s">
        <v>283</v>
      </c>
      <c r="F105" s="4" t="s">
        <v>31</v>
      </c>
      <c r="G105" s="13">
        <f>(C105-VLOOKUP(E105,Riders!$A$2:$C$3501,2,FALSE))/365</f>
        <v>27.471232876712328</v>
      </c>
      <c r="H105" s="4">
        <v>15</v>
      </c>
    </row>
    <row r="106" spans="1:10" x14ac:dyDescent="0.45">
      <c r="A106" s="4" t="s">
        <v>108</v>
      </c>
      <c r="B106" s="4">
        <v>2021</v>
      </c>
      <c r="C106" s="5">
        <v>44489</v>
      </c>
      <c r="D106" s="4" t="s">
        <v>13</v>
      </c>
      <c r="E106" s="4" t="s">
        <v>231</v>
      </c>
      <c r="F106" s="4" t="s">
        <v>232</v>
      </c>
      <c r="G106" s="13">
        <f>(C106-VLOOKUP(E106,Riders!$A$2:$C$3501,2,FALSE))/365</f>
        <v>24.687671232876713</v>
      </c>
      <c r="H106" s="4">
        <v>16</v>
      </c>
    </row>
    <row r="107" spans="1:10" x14ac:dyDescent="0.45">
      <c r="A107" s="4" t="s">
        <v>108</v>
      </c>
      <c r="B107" s="4">
        <v>2021</v>
      </c>
      <c r="C107" s="5">
        <v>44489</v>
      </c>
      <c r="D107" s="4" t="s">
        <v>13</v>
      </c>
      <c r="E107" s="4" t="s">
        <v>242</v>
      </c>
      <c r="F107" s="4" t="s">
        <v>243</v>
      </c>
      <c r="G107" s="13">
        <f>(C107-VLOOKUP(E107,Riders!$A$2:$C$3501,2,FALSE))/365</f>
        <v>26.890410958904109</v>
      </c>
      <c r="H107" s="4">
        <v>17</v>
      </c>
    </row>
    <row r="108" spans="1:10" x14ac:dyDescent="0.45">
      <c r="A108" s="4" t="s">
        <v>108</v>
      </c>
      <c r="B108" s="4">
        <v>2021</v>
      </c>
      <c r="C108" s="5">
        <v>44489</v>
      </c>
      <c r="D108" s="4" t="s">
        <v>13</v>
      </c>
      <c r="E108" s="4" t="s">
        <v>241</v>
      </c>
      <c r="F108" s="4" t="s">
        <v>44</v>
      </c>
      <c r="G108" s="13">
        <f>(C108-VLOOKUP(E108,Riders!$A$2:$C$3501,2,FALSE))/365</f>
        <v>19.221917808219178</v>
      </c>
      <c r="H108" s="4">
        <v>18</v>
      </c>
    </row>
    <row r="109" spans="1:10" x14ac:dyDescent="0.45">
      <c r="A109" s="4" t="s">
        <v>108</v>
      </c>
      <c r="B109" s="4">
        <v>2021</v>
      </c>
      <c r="C109" s="5">
        <v>44489</v>
      </c>
      <c r="D109" s="4" t="s">
        <v>13</v>
      </c>
      <c r="E109" s="4" t="s">
        <v>224</v>
      </c>
      <c r="F109" s="4" t="s">
        <v>225</v>
      </c>
      <c r="G109" s="13">
        <f>(C109-VLOOKUP(E109,Riders!$A$2:$C$3501,2,FALSE))/365</f>
        <v>21.863013698630137</v>
      </c>
      <c r="H109" s="4">
        <v>19</v>
      </c>
    </row>
    <row r="110" spans="1:10" x14ac:dyDescent="0.45">
      <c r="A110" s="4" t="s">
        <v>108</v>
      </c>
      <c r="B110" s="4">
        <v>2021</v>
      </c>
      <c r="C110" s="5">
        <v>44489</v>
      </c>
      <c r="D110" s="4" t="s">
        <v>13</v>
      </c>
      <c r="E110" s="4" t="s">
        <v>294</v>
      </c>
      <c r="F110" s="4" t="s">
        <v>295</v>
      </c>
      <c r="G110" s="13">
        <f>(C110-VLOOKUP(E110,Riders!$A$2:$C$3501,2,FALSE))/365</f>
        <v>24.019178082191782</v>
      </c>
      <c r="H110" s="4">
        <v>20</v>
      </c>
    </row>
    <row r="111" spans="1:10" x14ac:dyDescent="0.45">
      <c r="A111" s="1" t="s">
        <v>159</v>
      </c>
      <c r="B111" s="1">
        <v>2019</v>
      </c>
      <c r="C111" s="2">
        <v>43806</v>
      </c>
      <c r="D111" s="1" t="s">
        <v>72</v>
      </c>
      <c r="E111" s="1" t="s">
        <v>304</v>
      </c>
      <c r="F111" s="1" t="s">
        <v>29</v>
      </c>
      <c r="G111" s="13">
        <f>(C111-VLOOKUP(E111,Riders!$A$2:$C$3501,2,FALSE))/365</f>
        <v>23.019178082191782</v>
      </c>
      <c r="H111" s="1">
        <v>1</v>
      </c>
      <c r="I111" s="6">
        <v>0.50902777777777775</v>
      </c>
      <c r="J111">
        <v>49.076000000000001</v>
      </c>
    </row>
    <row r="112" spans="1:10" x14ac:dyDescent="0.45">
      <c r="A112" s="1" t="s">
        <v>159</v>
      </c>
      <c r="B112" s="1">
        <v>2019</v>
      </c>
      <c r="C112" s="2">
        <v>43806</v>
      </c>
      <c r="D112" s="1" t="s">
        <v>72</v>
      </c>
      <c r="E112" s="1" t="s">
        <v>302</v>
      </c>
      <c r="F112" s="1" t="s">
        <v>264</v>
      </c>
      <c r="G112" s="13">
        <f>(C112-VLOOKUP(E112,Riders!$A$2:$C$3501,2,FALSE))/365</f>
        <v>39.602739726027394</v>
      </c>
      <c r="H112" s="1">
        <v>2</v>
      </c>
    </row>
    <row r="113" spans="1:8" x14ac:dyDescent="0.45">
      <c r="A113" s="1" t="s">
        <v>159</v>
      </c>
      <c r="B113" s="1">
        <v>2019</v>
      </c>
      <c r="C113" s="2">
        <v>43806</v>
      </c>
      <c r="D113" s="1" t="s">
        <v>72</v>
      </c>
      <c r="E113" s="1" t="s">
        <v>605</v>
      </c>
      <c r="F113" s="1" t="s">
        <v>56</v>
      </c>
      <c r="G113" s="13">
        <f>(C113-VLOOKUP(E113,Riders!$A$2:$C$3501,2,FALSE))/365</f>
        <v>35.265753424657532</v>
      </c>
      <c r="H113" s="1">
        <v>3</v>
      </c>
    </row>
    <row r="114" spans="1:8" x14ac:dyDescent="0.45">
      <c r="A114" s="1" t="s">
        <v>159</v>
      </c>
      <c r="B114" s="1">
        <v>2019</v>
      </c>
      <c r="C114" s="2">
        <v>43806</v>
      </c>
      <c r="D114" s="1" t="s">
        <v>72</v>
      </c>
      <c r="E114" s="1" t="s">
        <v>340</v>
      </c>
      <c r="F114" s="1" t="s">
        <v>65</v>
      </c>
      <c r="G114" s="13">
        <f>(C114-VLOOKUP(E114,Riders!$A$2:$C$3501,2,FALSE))/365</f>
        <v>24.547945205479451</v>
      </c>
      <c r="H114" s="1">
        <v>4</v>
      </c>
    </row>
    <row r="115" spans="1:8" x14ac:dyDescent="0.45">
      <c r="A115" s="1" t="s">
        <v>159</v>
      </c>
      <c r="B115" s="1">
        <v>2019</v>
      </c>
      <c r="C115" s="2">
        <v>43806</v>
      </c>
      <c r="D115" s="1" t="s">
        <v>72</v>
      </c>
      <c r="E115" s="1" t="s">
        <v>214</v>
      </c>
      <c r="F115" s="1" t="s">
        <v>67</v>
      </c>
      <c r="G115" s="13">
        <f>(C115-VLOOKUP(E115,Riders!$A$2:$C$3501,2,FALSE))/365</f>
        <v>24.969863013698632</v>
      </c>
      <c r="H115" s="1">
        <v>5</v>
      </c>
    </row>
    <row r="116" spans="1:8" x14ac:dyDescent="0.45">
      <c r="A116" s="1" t="s">
        <v>159</v>
      </c>
      <c r="B116" s="1">
        <v>2019</v>
      </c>
      <c r="C116" s="2">
        <v>43806</v>
      </c>
      <c r="D116" s="1" t="s">
        <v>72</v>
      </c>
      <c r="E116" s="1" t="s">
        <v>274</v>
      </c>
      <c r="F116" s="1" t="s">
        <v>162</v>
      </c>
      <c r="G116" s="13">
        <f>(C116-VLOOKUP(E116,Riders!$A$2:$C$3501,2,FALSE))/365</f>
        <v>18.934246575342467</v>
      </c>
      <c r="H116" s="1">
        <v>6</v>
      </c>
    </row>
    <row r="117" spans="1:8" x14ac:dyDescent="0.45">
      <c r="A117" s="1" t="s">
        <v>159</v>
      </c>
      <c r="B117" s="1">
        <v>2019</v>
      </c>
      <c r="C117" s="2">
        <v>43806</v>
      </c>
      <c r="D117" s="1" t="s">
        <v>72</v>
      </c>
      <c r="E117" s="1" t="s">
        <v>222</v>
      </c>
      <c r="F117" s="1" t="s">
        <v>223</v>
      </c>
      <c r="G117" s="13">
        <f>(C117-VLOOKUP(E117,Riders!$A$2:$C$3501,2,FALSE))/365</f>
        <v>20.427397260273974</v>
      </c>
      <c r="H117" s="1">
        <v>7</v>
      </c>
    </row>
    <row r="118" spans="1:8" x14ac:dyDescent="0.45">
      <c r="A118" s="1" t="s">
        <v>159</v>
      </c>
      <c r="B118" s="1">
        <v>2019</v>
      </c>
      <c r="C118" s="2">
        <v>43806</v>
      </c>
      <c r="D118" s="1" t="s">
        <v>72</v>
      </c>
      <c r="E118" s="1" t="s">
        <v>534</v>
      </c>
      <c r="F118" s="1" t="s">
        <v>47</v>
      </c>
      <c r="G118" s="13">
        <f>(C118-VLOOKUP(E118,Riders!$A$2:$C$3501,2,FALSE))/365</f>
        <v>23.961643835616439</v>
      </c>
      <c r="H118" s="1">
        <v>8</v>
      </c>
    </row>
    <row r="119" spans="1:8" x14ac:dyDescent="0.45">
      <c r="A119" s="1" t="s">
        <v>159</v>
      </c>
      <c r="B119" s="1">
        <v>2019</v>
      </c>
      <c r="C119" s="2">
        <v>43806</v>
      </c>
      <c r="D119" s="1" t="s">
        <v>72</v>
      </c>
      <c r="E119" s="1" t="s">
        <v>465</v>
      </c>
      <c r="F119" s="1" t="s">
        <v>38</v>
      </c>
      <c r="G119" s="13">
        <f>(C119-VLOOKUP(E119,Riders!$A$2:$C$3501,2,FALSE))/365</f>
        <v>22.915068493150685</v>
      </c>
      <c r="H119" s="1">
        <v>9</v>
      </c>
    </row>
    <row r="120" spans="1:8" x14ac:dyDescent="0.45">
      <c r="A120" s="1" t="s">
        <v>159</v>
      </c>
      <c r="B120" s="1">
        <v>2019</v>
      </c>
      <c r="C120" s="2">
        <v>43806</v>
      </c>
      <c r="D120" s="1" t="s">
        <v>72</v>
      </c>
      <c r="E120" s="1" t="s">
        <v>318</v>
      </c>
      <c r="F120" s="1" t="s">
        <v>319</v>
      </c>
      <c r="G120" s="13">
        <f>(C120-VLOOKUP(E120,Riders!$A$2:$C$3501,2,FALSE))/365</f>
        <v>34.775342465753425</v>
      </c>
      <c r="H120" s="1">
        <v>10</v>
      </c>
    </row>
    <row r="121" spans="1:8" x14ac:dyDescent="0.45">
      <c r="A121" s="1" t="s">
        <v>159</v>
      </c>
      <c r="B121" s="1">
        <v>2019</v>
      </c>
      <c r="C121" s="2">
        <v>43806</v>
      </c>
      <c r="D121" s="1" t="s">
        <v>72</v>
      </c>
      <c r="E121" s="1" t="s">
        <v>346</v>
      </c>
      <c r="F121" s="1" t="s">
        <v>36</v>
      </c>
      <c r="G121" s="13">
        <f>(C121-VLOOKUP(E121,Riders!$A$2:$C$3501,2,FALSE))/365</f>
        <v>26.950684931506849</v>
      </c>
      <c r="H121" s="1">
        <v>11</v>
      </c>
    </row>
    <row r="122" spans="1:8" x14ac:dyDescent="0.45">
      <c r="A122" s="1" t="s">
        <v>159</v>
      </c>
      <c r="B122" s="1">
        <v>2019</v>
      </c>
      <c r="C122" s="2">
        <v>43806</v>
      </c>
      <c r="D122" s="1" t="s">
        <v>72</v>
      </c>
      <c r="E122" s="1" t="s">
        <v>546</v>
      </c>
      <c r="F122" s="1" t="s">
        <v>40</v>
      </c>
      <c r="G122" s="13">
        <f>(C122-VLOOKUP(E122,Riders!$A$2:$C$3501,2,FALSE))/365</f>
        <v>22.838356164383562</v>
      </c>
      <c r="H122" s="1">
        <v>12</v>
      </c>
    </row>
    <row r="123" spans="1:8" x14ac:dyDescent="0.45">
      <c r="A123" s="1" t="s">
        <v>159</v>
      </c>
      <c r="B123" s="1">
        <v>2019</v>
      </c>
      <c r="C123" s="2">
        <v>43806</v>
      </c>
      <c r="D123" s="1" t="s">
        <v>72</v>
      </c>
      <c r="E123" s="1" t="s">
        <v>219</v>
      </c>
      <c r="F123" s="1" t="s">
        <v>220</v>
      </c>
      <c r="G123" s="13">
        <f>(C123-VLOOKUP(E123,Riders!$A$2:$C$3501,2,FALSE))/365</f>
        <v>27.293150684931508</v>
      </c>
      <c r="H123" s="1">
        <v>13</v>
      </c>
    </row>
    <row r="124" spans="1:8" x14ac:dyDescent="0.45">
      <c r="A124" s="1" t="s">
        <v>159</v>
      </c>
      <c r="B124" s="1">
        <v>2019</v>
      </c>
      <c r="C124" s="2">
        <v>43806</v>
      </c>
      <c r="D124" s="1" t="s">
        <v>72</v>
      </c>
      <c r="E124" s="1" t="s">
        <v>311</v>
      </c>
      <c r="F124" s="1" t="s">
        <v>61</v>
      </c>
      <c r="G124" s="13">
        <f>(C124-VLOOKUP(E124,Riders!$A$2:$C$3501,2,FALSE))/365</f>
        <v>29.901369863013699</v>
      </c>
      <c r="H124" s="1">
        <v>14</v>
      </c>
    </row>
    <row r="125" spans="1:8" x14ac:dyDescent="0.45">
      <c r="A125" s="1" t="s">
        <v>159</v>
      </c>
      <c r="B125" s="1">
        <v>2019</v>
      </c>
      <c r="C125" s="2">
        <v>43806</v>
      </c>
      <c r="D125" s="1" t="s">
        <v>72</v>
      </c>
      <c r="E125" s="1" t="s">
        <v>389</v>
      </c>
      <c r="F125" s="1" t="s">
        <v>53</v>
      </c>
      <c r="G125" s="13">
        <f>(C125-VLOOKUP(E125,Riders!$A$2:$C$3501,2,FALSE))/365</f>
        <v>20.101369863013698</v>
      </c>
      <c r="H125" s="1">
        <v>15</v>
      </c>
    </row>
    <row r="126" spans="1:8" x14ac:dyDescent="0.45">
      <c r="A126" s="1" t="s">
        <v>159</v>
      </c>
      <c r="B126" s="1">
        <v>2019</v>
      </c>
      <c r="C126" s="2">
        <v>43806</v>
      </c>
      <c r="D126" s="1" t="s">
        <v>72</v>
      </c>
      <c r="E126" s="1" t="s">
        <v>543</v>
      </c>
      <c r="F126" s="1" t="s">
        <v>156</v>
      </c>
      <c r="G126" s="13">
        <f>(C126-VLOOKUP(E126,Riders!$A$2:$C$3501,2,FALSE))/365</f>
        <v>24.172602739726027</v>
      </c>
      <c r="H126" s="1">
        <v>16</v>
      </c>
    </row>
    <row r="127" spans="1:8" x14ac:dyDescent="0.45">
      <c r="A127" s="1" t="s">
        <v>159</v>
      </c>
      <c r="B127" s="1">
        <v>2019</v>
      </c>
      <c r="C127" s="2">
        <v>43806</v>
      </c>
      <c r="D127" s="1" t="s">
        <v>72</v>
      </c>
      <c r="E127" s="1" t="s">
        <v>277</v>
      </c>
      <c r="F127" s="1" t="s">
        <v>278</v>
      </c>
      <c r="G127" s="13">
        <f>(C127-VLOOKUP(E127,Riders!$A$2:$C$3501,2,FALSE))/365</f>
        <v>21.739726027397261</v>
      </c>
      <c r="H127" s="1">
        <v>17</v>
      </c>
    </row>
    <row r="128" spans="1:8" x14ac:dyDescent="0.45">
      <c r="A128" s="1" t="s">
        <v>159</v>
      </c>
      <c r="B128" s="1">
        <v>2019</v>
      </c>
      <c r="C128" s="2">
        <v>43806</v>
      </c>
      <c r="D128" s="1" t="s">
        <v>72</v>
      </c>
      <c r="E128" s="1" t="s">
        <v>2331</v>
      </c>
      <c r="F128" s="1" t="s">
        <v>44</v>
      </c>
      <c r="G128" s="13">
        <f>(C128-VLOOKUP(E128,Riders!$A$2:$C$3501,2,FALSE))/365</f>
        <v>23.010958904109589</v>
      </c>
      <c r="H128" s="1">
        <v>18</v>
      </c>
    </row>
    <row r="129" spans="1:10" x14ac:dyDescent="0.45">
      <c r="A129" s="1" t="s">
        <v>159</v>
      </c>
      <c r="B129" s="1">
        <v>2019</v>
      </c>
      <c r="C129" s="2">
        <v>43806</v>
      </c>
      <c r="D129" s="1" t="s">
        <v>72</v>
      </c>
      <c r="E129" s="1" t="s">
        <v>317</v>
      </c>
      <c r="F129" s="1" t="s">
        <v>230</v>
      </c>
      <c r="G129" s="13" t="e">
        <f>(C129-VLOOKUP(E129,Riders!$A$2:$C$3501,2,FALSE))/365</f>
        <v>#N/A</v>
      </c>
      <c r="H129" s="1">
        <v>19</v>
      </c>
    </row>
    <row r="130" spans="1:10" x14ac:dyDescent="0.45">
      <c r="A130" s="1" t="s">
        <v>159</v>
      </c>
      <c r="B130" s="1">
        <v>2019</v>
      </c>
      <c r="C130" s="2">
        <v>43806</v>
      </c>
      <c r="D130" s="1" t="s">
        <v>72</v>
      </c>
      <c r="E130" s="1" t="s">
        <v>568</v>
      </c>
      <c r="F130" s="1" t="s">
        <v>31</v>
      </c>
      <c r="G130" s="13">
        <f>(C130-VLOOKUP(E130,Riders!$A$2:$C$3501,2,FALSE))/365</f>
        <v>22.252054794520546</v>
      </c>
      <c r="H130" s="1">
        <v>20</v>
      </c>
    </row>
    <row r="131" spans="1:10" x14ac:dyDescent="0.45">
      <c r="A131" s="1" t="s">
        <v>159</v>
      </c>
      <c r="B131" s="1">
        <v>2019</v>
      </c>
      <c r="C131" s="2">
        <v>43806</v>
      </c>
      <c r="D131" s="1" t="s">
        <v>72</v>
      </c>
      <c r="E131" s="1" t="s">
        <v>224</v>
      </c>
      <c r="F131" s="1" t="s">
        <v>225</v>
      </c>
      <c r="G131" s="13">
        <f>(C131-VLOOKUP(E131,Riders!$A$2:$C$3501,2,FALSE))/365</f>
        <v>19.991780821917807</v>
      </c>
      <c r="H131" s="1">
        <v>21</v>
      </c>
    </row>
    <row r="132" spans="1:10" x14ac:dyDescent="0.45">
      <c r="A132" s="1" t="s">
        <v>159</v>
      </c>
      <c r="B132" s="1">
        <v>2019</v>
      </c>
      <c r="C132" s="2">
        <v>43806</v>
      </c>
      <c r="D132" s="1" t="s">
        <v>72</v>
      </c>
      <c r="E132" s="1" t="s">
        <v>290</v>
      </c>
      <c r="F132" s="1" t="s">
        <v>232</v>
      </c>
      <c r="G132" s="13">
        <f>(C132-VLOOKUP(E132,Riders!$A$2:$C$3501,2,FALSE))/365</f>
        <v>21.260273972602739</v>
      </c>
      <c r="H132" s="1">
        <v>22</v>
      </c>
    </row>
    <row r="133" spans="1:10" x14ac:dyDescent="0.45">
      <c r="A133" s="1" t="s">
        <v>159</v>
      </c>
      <c r="B133" s="1">
        <v>2019</v>
      </c>
      <c r="C133" s="2">
        <v>43806</v>
      </c>
      <c r="D133" s="1" t="s">
        <v>72</v>
      </c>
      <c r="E133" s="1" t="s">
        <v>618</v>
      </c>
      <c r="F133" s="1" t="s">
        <v>91</v>
      </c>
      <c r="G133" s="13" t="e">
        <f>(C133-VLOOKUP(E133,Riders!$A$2:$C$3501,2,FALSE))/365</f>
        <v>#N/A</v>
      </c>
      <c r="H133" s="1" t="s">
        <v>308</v>
      </c>
    </row>
    <row r="134" spans="1:10" x14ac:dyDescent="0.45">
      <c r="A134" s="4" t="s">
        <v>127</v>
      </c>
      <c r="B134" s="4">
        <v>2019</v>
      </c>
      <c r="C134" s="5">
        <v>43799</v>
      </c>
      <c r="D134" s="4" t="s">
        <v>72</v>
      </c>
      <c r="E134" s="4" t="s">
        <v>219</v>
      </c>
      <c r="F134" s="4" t="s">
        <v>220</v>
      </c>
      <c r="G134" s="13">
        <f>(C134-VLOOKUP(E134,Riders!$A$2:$C$3501,2,FALSE))/365</f>
        <v>27.273972602739725</v>
      </c>
      <c r="H134" s="4">
        <v>1</v>
      </c>
      <c r="I134" s="6">
        <v>0.52638888888888891</v>
      </c>
      <c r="J134">
        <v>47.472000000000001</v>
      </c>
    </row>
    <row r="135" spans="1:10" x14ac:dyDescent="0.45">
      <c r="A135" s="4" t="s">
        <v>127</v>
      </c>
      <c r="B135" s="4">
        <v>2019</v>
      </c>
      <c r="C135" s="5">
        <v>43799</v>
      </c>
      <c r="D135" s="4" t="s">
        <v>72</v>
      </c>
      <c r="E135" s="4" t="s">
        <v>242</v>
      </c>
      <c r="F135" s="4" t="s">
        <v>243</v>
      </c>
      <c r="G135" s="13">
        <f>(C135-VLOOKUP(E135,Riders!$A$2:$C$3501,2,FALSE))/365</f>
        <v>25</v>
      </c>
      <c r="H135" s="4">
        <v>2</v>
      </c>
    </row>
    <row r="136" spans="1:10" x14ac:dyDescent="0.45">
      <c r="A136" s="4" t="s">
        <v>127</v>
      </c>
      <c r="B136" s="4">
        <v>2019</v>
      </c>
      <c r="C136" s="5">
        <v>43799</v>
      </c>
      <c r="D136" s="4" t="s">
        <v>72</v>
      </c>
      <c r="E136" s="4" t="s">
        <v>222</v>
      </c>
      <c r="F136" s="4" t="s">
        <v>223</v>
      </c>
      <c r="G136" s="13">
        <f>(C136-VLOOKUP(E136,Riders!$A$2:$C$3501,2,FALSE))/365</f>
        <v>20.408219178082192</v>
      </c>
      <c r="H136" s="4">
        <v>3</v>
      </c>
    </row>
    <row r="137" spans="1:10" x14ac:dyDescent="0.45">
      <c r="A137" s="4" t="s">
        <v>127</v>
      </c>
      <c r="B137" s="4">
        <v>2019</v>
      </c>
      <c r="C137" s="5">
        <v>43799</v>
      </c>
      <c r="D137" s="4" t="s">
        <v>72</v>
      </c>
      <c r="E137" s="4" t="s">
        <v>217</v>
      </c>
      <c r="F137" s="4" t="s">
        <v>29</v>
      </c>
      <c r="G137" s="13">
        <f>(C137-VLOOKUP(E137,Riders!$A$2:$C$3501,2,FALSE))/365</f>
        <v>21.668493150684931</v>
      </c>
      <c r="H137" s="4">
        <v>4</v>
      </c>
    </row>
    <row r="138" spans="1:10" x14ac:dyDescent="0.45">
      <c r="A138" s="4" t="s">
        <v>127</v>
      </c>
      <c r="B138" s="4">
        <v>2019</v>
      </c>
      <c r="C138" s="5">
        <v>43799</v>
      </c>
      <c r="D138" s="4" t="s">
        <v>72</v>
      </c>
      <c r="E138" s="4" t="s">
        <v>2331</v>
      </c>
      <c r="F138" s="4" t="s">
        <v>44</v>
      </c>
      <c r="G138" s="13">
        <f>(C138-VLOOKUP(E138,Riders!$A$2:$C$3501,2,FALSE))/365</f>
        <v>22.991780821917807</v>
      </c>
      <c r="H138" s="4">
        <v>5</v>
      </c>
    </row>
    <row r="139" spans="1:10" x14ac:dyDescent="0.45">
      <c r="A139" s="4" t="s">
        <v>127</v>
      </c>
      <c r="B139" s="4">
        <v>2019</v>
      </c>
      <c r="C139" s="5">
        <v>43799</v>
      </c>
      <c r="D139" s="4" t="s">
        <v>72</v>
      </c>
      <c r="E139" s="4" t="s">
        <v>543</v>
      </c>
      <c r="F139" s="4" t="s">
        <v>156</v>
      </c>
      <c r="G139" s="13">
        <f>(C139-VLOOKUP(E139,Riders!$A$2:$C$3501,2,FALSE))/365</f>
        <v>24.153424657534245</v>
      </c>
      <c r="H139" s="4">
        <v>6</v>
      </c>
    </row>
    <row r="140" spans="1:10" x14ac:dyDescent="0.45">
      <c r="A140" s="4" t="s">
        <v>127</v>
      </c>
      <c r="B140" s="4">
        <v>2019</v>
      </c>
      <c r="C140" s="5">
        <v>43799</v>
      </c>
      <c r="D140" s="4" t="s">
        <v>72</v>
      </c>
      <c r="E140" s="4" t="s">
        <v>389</v>
      </c>
      <c r="F140" s="4" t="s">
        <v>53</v>
      </c>
      <c r="G140" s="13">
        <f>(C140-VLOOKUP(E140,Riders!$A$2:$C$3501,2,FALSE))/365</f>
        <v>20.082191780821919</v>
      </c>
      <c r="H140" s="4">
        <v>7</v>
      </c>
    </row>
    <row r="141" spans="1:10" x14ac:dyDescent="0.45">
      <c r="A141" s="4" t="s">
        <v>127</v>
      </c>
      <c r="B141" s="4">
        <v>2019</v>
      </c>
      <c r="C141" s="5">
        <v>43799</v>
      </c>
      <c r="D141" s="4" t="s">
        <v>72</v>
      </c>
      <c r="E141" s="4" t="s">
        <v>318</v>
      </c>
      <c r="F141" s="4" t="s">
        <v>319</v>
      </c>
      <c r="G141" s="13">
        <f>(C141-VLOOKUP(E141,Riders!$A$2:$C$3501,2,FALSE))/365</f>
        <v>34.756164383561647</v>
      </c>
      <c r="H141" s="4">
        <v>8</v>
      </c>
    </row>
    <row r="142" spans="1:10" x14ac:dyDescent="0.45">
      <c r="A142" s="4" t="s">
        <v>127</v>
      </c>
      <c r="B142" s="4">
        <v>2019</v>
      </c>
      <c r="C142" s="5">
        <v>43799</v>
      </c>
      <c r="D142" s="4" t="s">
        <v>72</v>
      </c>
      <c r="E142" s="4" t="s">
        <v>553</v>
      </c>
      <c r="F142" s="4" t="s">
        <v>38</v>
      </c>
      <c r="G142" s="13">
        <f>(C142-VLOOKUP(E142,Riders!$A$2:$C$3501,2,FALSE))/365</f>
        <v>23.652054794520549</v>
      </c>
      <c r="H142" s="4">
        <v>9</v>
      </c>
    </row>
    <row r="143" spans="1:10" x14ac:dyDescent="0.45">
      <c r="A143" s="4" t="s">
        <v>127</v>
      </c>
      <c r="B143" s="4">
        <v>2019</v>
      </c>
      <c r="C143" s="5">
        <v>43799</v>
      </c>
      <c r="D143" s="4" t="s">
        <v>72</v>
      </c>
      <c r="E143" s="4" t="s">
        <v>324</v>
      </c>
      <c r="F143" s="4" t="s">
        <v>61</v>
      </c>
      <c r="G143" s="13">
        <f>(C143-VLOOKUP(E143,Riders!$A$2:$C$3501,2,FALSE))/365</f>
        <v>26.205479452054796</v>
      </c>
      <c r="H143" s="4">
        <v>10</v>
      </c>
    </row>
    <row r="144" spans="1:10" x14ac:dyDescent="0.45">
      <c r="A144" s="4" t="s">
        <v>127</v>
      </c>
      <c r="B144" s="4">
        <v>2019</v>
      </c>
      <c r="C144" s="5">
        <v>43799</v>
      </c>
      <c r="D144" s="4" t="s">
        <v>72</v>
      </c>
      <c r="E144" s="4" t="s">
        <v>276</v>
      </c>
      <c r="F144" s="4" t="s">
        <v>120</v>
      </c>
      <c r="G144" s="13" t="e">
        <f>(C144-VLOOKUP(E144,Riders!$A$2:$C$3501,2,FALSE))/365</f>
        <v>#N/A</v>
      </c>
      <c r="H144" s="4">
        <v>11</v>
      </c>
    </row>
    <row r="145" spans="1:10" x14ac:dyDescent="0.45">
      <c r="A145" s="4" t="s">
        <v>127</v>
      </c>
      <c r="B145" s="4">
        <v>2019</v>
      </c>
      <c r="C145" s="5">
        <v>43799</v>
      </c>
      <c r="D145" s="4" t="s">
        <v>72</v>
      </c>
      <c r="E145" s="4" t="s">
        <v>488</v>
      </c>
      <c r="F145" s="4" t="s">
        <v>232</v>
      </c>
      <c r="G145" s="13">
        <f>(C145-VLOOKUP(E145,Riders!$A$2:$C$3501,2,FALSE))/365</f>
        <v>22.528767123287672</v>
      </c>
      <c r="H145" s="4">
        <v>12</v>
      </c>
    </row>
    <row r="146" spans="1:10" x14ac:dyDescent="0.45">
      <c r="A146" s="4" t="s">
        <v>127</v>
      </c>
      <c r="B146" s="4">
        <v>2019</v>
      </c>
      <c r="C146" s="5">
        <v>43799</v>
      </c>
      <c r="D146" s="4" t="s">
        <v>72</v>
      </c>
      <c r="E146" s="4" t="s">
        <v>296</v>
      </c>
      <c r="F146" s="4" t="s">
        <v>49</v>
      </c>
      <c r="G146" s="13" t="e">
        <f>(C146-VLOOKUP(E146,Riders!$A$2:$C$3501,2,FALSE))/365</f>
        <v>#N/A</v>
      </c>
      <c r="H146" s="4">
        <v>13</v>
      </c>
    </row>
    <row r="147" spans="1:10" x14ac:dyDescent="0.45">
      <c r="A147" s="4" t="s">
        <v>127</v>
      </c>
      <c r="B147" s="4">
        <v>2019</v>
      </c>
      <c r="C147" s="5">
        <v>43799</v>
      </c>
      <c r="D147" s="4" t="s">
        <v>72</v>
      </c>
      <c r="E147" s="4" t="s">
        <v>546</v>
      </c>
      <c r="F147" s="4" t="s">
        <v>40</v>
      </c>
      <c r="G147" s="13">
        <f>(C147-VLOOKUP(E147,Riders!$A$2:$C$3501,2,FALSE))/365</f>
        <v>22.81917808219178</v>
      </c>
      <c r="H147" s="4">
        <v>14</v>
      </c>
    </row>
    <row r="148" spans="1:10" x14ac:dyDescent="0.45">
      <c r="A148" s="4" t="s">
        <v>127</v>
      </c>
      <c r="B148" s="4">
        <v>2019</v>
      </c>
      <c r="C148" s="5">
        <v>43799</v>
      </c>
      <c r="D148" s="4" t="s">
        <v>72</v>
      </c>
      <c r="E148" s="4" t="s">
        <v>619</v>
      </c>
      <c r="F148" s="4" t="s">
        <v>91</v>
      </c>
      <c r="G148" s="13">
        <f>(C148-VLOOKUP(E148,Riders!$A$2:$C$3501,2,FALSE))/365</f>
        <v>18.657534246575342</v>
      </c>
      <c r="H148" s="4">
        <v>15</v>
      </c>
    </row>
    <row r="149" spans="1:10" x14ac:dyDescent="0.45">
      <c r="A149" s="4" t="s">
        <v>127</v>
      </c>
      <c r="B149" s="4">
        <v>2019</v>
      </c>
      <c r="C149" s="5">
        <v>43799</v>
      </c>
      <c r="D149" s="4" t="s">
        <v>72</v>
      </c>
      <c r="E149" s="4" t="s">
        <v>342</v>
      </c>
      <c r="F149" s="4" t="s">
        <v>15</v>
      </c>
      <c r="G149" s="13" t="e">
        <f>(C149-VLOOKUP(E149,Riders!$A$2:$C$3501,2,FALSE))/365</f>
        <v>#N/A</v>
      </c>
      <c r="H149" s="4">
        <v>16</v>
      </c>
    </row>
    <row r="150" spans="1:10" x14ac:dyDescent="0.45">
      <c r="A150" s="4" t="s">
        <v>127</v>
      </c>
      <c r="B150" s="4">
        <v>2019</v>
      </c>
      <c r="C150" s="5">
        <v>43799</v>
      </c>
      <c r="D150" s="4" t="s">
        <v>72</v>
      </c>
      <c r="E150" s="4" t="s">
        <v>311</v>
      </c>
      <c r="F150" s="4" t="s">
        <v>620</v>
      </c>
      <c r="G150" s="13">
        <f>(C150-VLOOKUP(E150,Riders!$A$2:$C$3501,2,FALSE))/365</f>
        <v>29.882191780821916</v>
      </c>
      <c r="H150" s="4">
        <v>17</v>
      </c>
    </row>
    <row r="151" spans="1:10" x14ac:dyDescent="0.45">
      <c r="A151" s="4" t="s">
        <v>127</v>
      </c>
      <c r="B151" s="4">
        <v>2019</v>
      </c>
      <c r="C151" s="5">
        <v>43799</v>
      </c>
      <c r="D151" s="4" t="s">
        <v>72</v>
      </c>
      <c r="E151" s="4" t="s">
        <v>224</v>
      </c>
      <c r="F151" s="4" t="s">
        <v>225</v>
      </c>
      <c r="G151" s="13">
        <f>(C151-VLOOKUP(E151,Riders!$A$2:$C$3501,2,FALSE))/365</f>
        <v>19.972602739726028</v>
      </c>
      <c r="H151" s="4">
        <v>18</v>
      </c>
    </row>
    <row r="152" spans="1:10" x14ac:dyDescent="0.45">
      <c r="A152" s="4" t="s">
        <v>127</v>
      </c>
      <c r="B152" s="4">
        <v>2019</v>
      </c>
      <c r="C152" s="5">
        <v>43799</v>
      </c>
      <c r="D152" s="4" t="s">
        <v>72</v>
      </c>
      <c r="E152" s="4" t="s">
        <v>277</v>
      </c>
      <c r="F152" s="4" t="s">
        <v>278</v>
      </c>
      <c r="G152" s="13">
        <f>(C152-VLOOKUP(E152,Riders!$A$2:$C$3501,2,FALSE))/365</f>
        <v>21.720547945205478</v>
      </c>
      <c r="H152" s="4">
        <v>19</v>
      </c>
    </row>
    <row r="153" spans="1:10" x14ac:dyDescent="0.45">
      <c r="A153" s="4" t="s">
        <v>127</v>
      </c>
      <c r="B153" s="4">
        <v>2019</v>
      </c>
      <c r="C153" s="5">
        <v>43799</v>
      </c>
      <c r="D153" s="4" t="s">
        <v>72</v>
      </c>
      <c r="E153" s="4" t="s">
        <v>340</v>
      </c>
      <c r="F153" s="4" t="s">
        <v>65</v>
      </c>
      <c r="G153" s="13">
        <f>(C153-VLOOKUP(E153,Riders!$A$2:$C$3501,2,FALSE))/365</f>
        <v>24.528767123287672</v>
      </c>
      <c r="H153" s="4">
        <v>20</v>
      </c>
    </row>
    <row r="154" spans="1:10" x14ac:dyDescent="0.45">
      <c r="A154" s="1" t="s">
        <v>102</v>
      </c>
      <c r="B154" s="1">
        <v>2019</v>
      </c>
      <c r="C154" s="2">
        <v>43778</v>
      </c>
      <c r="D154" s="1" t="s">
        <v>72</v>
      </c>
      <c r="E154" s="1" t="s">
        <v>240</v>
      </c>
      <c r="F154" s="1" t="s">
        <v>47</v>
      </c>
      <c r="G154" s="13">
        <f>(C154-VLOOKUP(E154,Riders!$A$2:$C$3501,2,FALSE))/365</f>
        <v>27.315068493150687</v>
      </c>
      <c r="H154" s="1">
        <v>1</v>
      </c>
      <c r="I154" s="6">
        <v>0.51180555555555551</v>
      </c>
      <c r="J154">
        <v>48.828000000000003</v>
      </c>
    </row>
    <row r="155" spans="1:10" x14ac:dyDescent="0.45">
      <c r="A155" s="1" t="s">
        <v>102</v>
      </c>
      <c r="B155" s="1">
        <v>2019</v>
      </c>
      <c r="C155" s="2">
        <v>43778</v>
      </c>
      <c r="D155" s="1" t="s">
        <v>72</v>
      </c>
      <c r="E155" s="1" t="s">
        <v>318</v>
      </c>
      <c r="F155" s="1" t="s">
        <v>319</v>
      </c>
      <c r="G155" s="13">
        <f>(C155-VLOOKUP(E155,Riders!$A$2:$C$3501,2,FALSE))/365</f>
        <v>34.698630136986303</v>
      </c>
      <c r="H155" s="1">
        <v>2</v>
      </c>
    </row>
    <row r="156" spans="1:10" x14ac:dyDescent="0.45">
      <c r="A156" s="1" t="s">
        <v>102</v>
      </c>
      <c r="B156" s="1">
        <v>2019</v>
      </c>
      <c r="C156" s="2">
        <v>43778</v>
      </c>
      <c r="D156" s="1" t="s">
        <v>72</v>
      </c>
      <c r="E156" s="1" t="s">
        <v>314</v>
      </c>
      <c r="F156" s="1" t="s">
        <v>118</v>
      </c>
      <c r="G156" s="13">
        <f>(C156-VLOOKUP(E156,Riders!$A$2:$C$3501,2,FALSE))/365</f>
        <v>23.101369863013698</v>
      </c>
      <c r="H156" s="1">
        <v>3</v>
      </c>
    </row>
    <row r="157" spans="1:10" x14ac:dyDescent="0.45">
      <c r="A157" s="1" t="s">
        <v>102</v>
      </c>
      <c r="B157" s="1">
        <v>2019</v>
      </c>
      <c r="C157" s="2">
        <v>43778</v>
      </c>
      <c r="D157" s="1" t="s">
        <v>72</v>
      </c>
      <c r="E157" s="1" t="s">
        <v>621</v>
      </c>
      <c r="F157" s="1" t="s">
        <v>105</v>
      </c>
      <c r="G157" s="13">
        <f>(C157-VLOOKUP(E157,Riders!$A$2:$C$3501,2,FALSE))/365</f>
        <v>23.024657534246575</v>
      </c>
      <c r="H157" s="1">
        <v>4</v>
      </c>
    </row>
    <row r="158" spans="1:10" x14ac:dyDescent="0.45">
      <c r="A158" s="1" t="s">
        <v>102</v>
      </c>
      <c r="B158" s="1">
        <v>2019</v>
      </c>
      <c r="C158" s="2">
        <v>43778</v>
      </c>
      <c r="D158" s="1" t="s">
        <v>72</v>
      </c>
      <c r="E158" s="1" t="s">
        <v>290</v>
      </c>
      <c r="F158" s="1" t="s">
        <v>232</v>
      </c>
      <c r="G158" s="13">
        <f>(C158-VLOOKUP(E158,Riders!$A$2:$C$3501,2,FALSE))/365</f>
        <v>21.183561643835617</v>
      </c>
      <c r="H158" s="1">
        <v>5</v>
      </c>
    </row>
    <row r="159" spans="1:10" x14ac:dyDescent="0.45">
      <c r="A159" s="1" t="s">
        <v>102</v>
      </c>
      <c r="B159" s="1">
        <v>2019</v>
      </c>
      <c r="C159" s="2">
        <v>43778</v>
      </c>
      <c r="D159" s="1" t="s">
        <v>72</v>
      </c>
      <c r="E159" s="1" t="s">
        <v>530</v>
      </c>
      <c r="F159" s="1" t="s">
        <v>17</v>
      </c>
      <c r="G159" s="13">
        <f>(C159-VLOOKUP(E159,Riders!$A$2:$C$3501,2,FALSE))/365</f>
        <v>19.802739726027397</v>
      </c>
      <c r="H159" s="1">
        <v>6</v>
      </c>
    </row>
    <row r="160" spans="1:10" x14ac:dyDescent="0.45">
      <c r="A160" s="1" t="s">
        <v>102</v>
      </c>
      <c r="B160" s="1">
        <v>2019</v>
      </c>
      <c r="C160" s="2">
        <v>43778</v>
      </c>
      <c r="D160" s="1" t="s">
        <v>72</v>
      </c>
      <c r="E160" s="1" t="s">
        <v>270</v>
      </c>
      <c r="F160" s="1" t="s">
        <v>36</v>
      </c>
      <c r="G160" s="13">
        <f>(C160-VLOOKUP(E160,Riders!$A$2:$C$3501,2,FALSE))/365</f>
        <v>25.150684931506849</v>
      </c>
      <c r="H160" s="1">
        <v>7</v>
      </c>
    </row>
    <row r="161" spans="1:10" x14ac:dyDescent="0.45">
      <c r="A161" s="1" t="s">
        <v>102</v>
      </c>
      <c r="B161" s="1">
        <v>2019</v>
      </c>
      <c r="C161" s="2">
        <v>43778</v>
      </c>
      <c r="D161" s="1" t="s">
        <v>72</v>
      </c>
      <c r="E161" s="1" t="s">
        <v>349</v>
      </c>
      <c r="F161" s="1" t="s">
        <v>19</v>
      </c>
      <c r="G161" s="13">
        <f>(C161-VLOOKUP(E161,Riders!$A$2:$C$3501,2,FALSE))/365</f>
        <v>28.460273972602739</v>
      </c>
      <c r="H161" s="1">
        <v>8</v>
      </c>
    </row>
    <row r="162" spans="1:10" x14ac:dyDescent="0.45">
      <c r="A162" s="1" t="s">
        <v>102</v>
      </c>
      <c r="B162" s="1">
        <v>2019</v>
      </c>
      <c r="C162" s="2">
        <v>43778</v>
      </c>
      <c r="D162" s="1" t="s">
        <v>72</v>
      </c>
      <c r="E162" s="1" t="s">
        <v>224</v>
      </c>
      <c r="F162" s="1" t="s">
        <v>225</v>
      </c>
      <c r="G162" s="13">
        <f>(C162-VLOOKUP(E162,Riders!$A$2:$C$3501,2,FALSE))/365</f>
        <v>19.915068493150685</v>
      </c>
      <c r="H162" s="1">
        <v>9</v>
      </c>
    </row>
    <row r="163" spans="1:10" x14ac:dyDescent="0.45">
      <c r="A163" s="1" t="s">
        <v>102</v>
      </c>
      <c r="B163" s="1">
        <v>2019</v>
      </c>
      <c r="C163" s="2">
        <v>43778</v>
      </c>
      <c r="D163" s="1" t="s">
        <v>72</v>
      </c>
      <c r="E163" s="1" t="s">
        <v>267</v>
      </c>
      <c r="F163" s="1" t="s">
        <v>56</v>
      </c>
      <c r="G163" s="13">
        <f>(C163-VLOOKUP(E163,Riders!$A$2:$C$3501,2,FALSE))/365</f>
        <v>20.873972602739727</v>
      </c>
      <c r="H163" s="1">
        <v>10</v>
      </c>
    </row>
    <row r="164" spans="1:10" x14ac:dyDescent="0.45">
      <c r="A164" s="1" t="s">
        <v>102</v>
      </c>
      <c r="B164" s="1">
        <v>2019</v>
      </c>
      <c r="C164" s="2">
        <v>43778</v>
      </c>
      <c r="D164" s="1" t="s">
        <v>72</v>
      </c>
      <c r="E164" s="1" t="s">
        <v>554</v>
      </c>
      <c r="F164" s="1" t="s">
        <v>38</v>
      </c>
      <c r="G164" s="13">
        <f>(C164-VLOOKUP(E164,Riders!$A$2:$C$3501,2,FALSE))/365</f>
        <v>22.676712328767124</v>
      </c>
      <c r="H164" s="1">
        <v>11</v>
      </c>
    </row>
    <row r="165" spans="1:10" x14ac:dyDescent="0.45">
      <c r="A165" s="1" t="s">
        <v>102</v>
      </c>
      <c r="B165" s="1">
        <v>2019</v>
      </c>
      <c r="C165" s="2">
        <v>43778</v>
      </c>
      <c r="D165" s="1" t="s">
        <v>72</v>
      </c>
      <c r="E165" s="1" t="s">
        <v>343</v>
      </c>
      <c r="F165" s="1" t="s">
        <v>25</v>
      </c>
      <c r="G165" s="13">
        <f>(C165-VLOOKUP(E165,Riders!$A$2:$C$3501,2,FALSE))/365</f>
        <v>25.18904109589041</v>
      </c>
      <c r="H165" s="1">
        <v>12</v>
      </c>
    </row>
    <row r="166" spans="1:10" x14ac:dyDescent="0.45">
      <c r="A166" s="1" t="s">
        <v>102</v>
      </c>
      <c r="B166" s="1">
        <v>2019</v>
      </c>
      <c r="C166" s="2">
        <v>43778</v>
      </c>
      <c r="D166" s="1" t="s">
        <v>72</v>
      </c>
      <c r="E166" s="1" t="s">
        <v>473</v>
      </c>
      <c r="F166" s="1" t="s">
        <v>65</v>
      </c>
      <c r="G166" s="13">
        <f>(C166-VLOOKUP(E166,Riders!$A$2:$C$3501,2,FALSE))/365</f>
        <v>25.983561643835618</v>
      </c>
      <c r="H166" s="1">
        <v>13</v>
      </c>
    </row>
    <row r="167" spans="1:10" x14ac:dyDescent="0.45">
      <c r="A167" s="1" t="s">
        <v>102</v>
      </c>
      <c r="B167" s="1">
        <v>2019</v>
      </c>
      <c r="C167" s="2">
        <v>43778</v>
      </c>
      <c r="D167" s="1" t="s">
        <v>72</v>
      </c>
      <c r="E167" s="1" t="s">
        <v>535</v>
      </c>
      <c r="F167" s="1" t="s">
        <v>172</v>
      </c>
      <c r="G167" s="13">
        <f>(C167-VLOOKUP(E167,Riders!$A$2:$C$3501,2,FALSE))/365</f>
        <v>25.093150684931508</v>
      </c>
      <c r="H167" s="1">
        <v>14</v>
      </c>
    </row>
    <row r="168" spans="1:10" x14ac:dyDescent="0.45">
      <c r="A168" s="1" t="s">
        <v>102</v>
      </c>
      <c r="B168" s="1">
        <v>2019</v>
      </c>
      <c r="C168" s="2">
        <v>43778</v>
      </c>
      <c r="D168" s="1" t="s">
        <v>72</v>
      </c>
      <c r="E168" s="1" t="s">
        <v>272</v>
      </c>
      <c r="F168" s="1" t="s">
        <v>53</v>
      </c>
      <c r="G168" s="13">
        <f>(C168-VLOOKUP(E168,Riders!$A$2:$C$3501,2,FALSE))/365</f>
        <v>22.728767123287671</v>
      </c>
      <c r="H168" s="1">
        <v>15</v>
      </c>
    </row>
    <row r="169" spans="1:10" x14ac:dyDescent="0.45">
      <c r="A169" s="1" t="s">
        <v>102</v>
      </c>
      <c r="B169" s="1">
        <v>2019</v>
      </c>
      <c r="C169" s="2">
        <v>43778</v>
      </c>
      <c r="D169" s="1" t="s">
        <v>72</v>
      </c>
      <c r="E169" s="1" t="s">
        <v>311</v>
      </c>
      <c r="F169" s="1" t="s">
        <v>620</v>
      </c>
      <c r="G169" s="13">
        <f>(C169-VLOOKUP(E169,Riders!$A$2:$C$3501,2,FALSE))/365</f>
        <v>29.824657534246576</v>
      </c>
      <c r="H169" s="1">
        <v>16</v>
      </c>
    </row>
    <row r="170" spans="1:10" x14ac:dyDescent="0.45">
      <c r="A170" s="1" t="s">
        <v>102</v>
      </c>
      <c r="B170" s="1">
        <v>2019</v>
      </c>
      <c r="C170" s="2">
        <v>43778</v>
      </c>
      <c r="D170" s="1" t="s">
        <v>72</v>
      </c>
      <c r="E170" s="1" t="s">
        <v>294</v>
      </c>
      <c r="F170" s="1" t="s">
        <v>295</v>
      </c>
      <c r="G170" s="13">
        <f>(C170-VLOOKUP(E170,Riders!$A$2:$C$3501,2,FALSE))/365</f>
        <v>22.07123287671233</v>
      </c>
      <c r="H170" s="1">
        <v>17</v>
      </c>
    </row>
    <row r="171" spans="1:10" x14ac:dyDescent="0.45">
      <c r="A171" s="1" t="s">
        <v>102</v>
      </c>
      <c r="B171" s="1">
        <v>2019</v>
      </c>
      <c r="C171" s="2">
        <v>43778</v>
      </c>
      <c r="D171" s="1" t="s">
        <v>72</v>
      </c>
      <c r="E171" s="1" t="s">
        <v>532</v>
      </c>
      <c r="F171" s="1" t="s">
        <v>51</v>
      </c>
      <c r="G171" s="13">
        <f>(C171-VLOOKUP(E171,Riders!$A$2:$C$3501,2,FALSE))/365</f>
        <v>27.038356164383561</v>
      </c>
      <c r="H171" s="1">
        <v>18</v>
      </c>
    </row>
    <row r="172" spans="1:10" x14ac:dyDescent="0.45">
      <c r="A172" s="1" t="s">
        <v>102</v>
      </c>
      <c r="B172" s="1">
        <v>2019</v>
      </c>
      <c r="C172" s="2">
        <v>43778</v>
      </c>
      <c r="D172" s="1" t="s">
        <v>72</v>
      </c>
      <c r="E172" s="1" t="s">
        <v>618</v>
      </c>
      <c r="F172" s="1" t="s">
        <v>91</v>
      </c>
      <c r="G172" s="13" t="e">
        <f>(C172-VLOOKUP(E172,Riders!$A$2:$C$3501,2,FALSE))/365</f>
        <v>#N/A</v>
      </c>
      <c r="H172" s="1">
        <v>19</v>
      </c>
    </row>
    <row r="173" spans="1:10" x14ac:dyDescent="0.45">
      <c r="A173" s="1" t="s">
        <v>102</v>
      </c>
      <c r="B173" s="1">
        <v>2019</v>
      </c>
      <c r="C173" s="2">
        <v>43778</v>
      </c>
      <c r="D173" s="1" t="s">
        <v>72</v>
      </c>
      <c r="E173" s="1" t="s">
        <v>2329</v>
      </c>
      <c r="F173" s="1" t="s">
        <v>49</v>
      </c>
      <c r="G173" s="13">
        <f>(C173-VLOOKUP(E173,Riders!$A$2:$C$3501,2,FALSE))/365</f>
        <v>19.2</v>
      </c>
      <c r="H173" s="1">
        <v>20</v>
      </c>
    </row>
    <row r="174" spans="1:10" x14ac:dyDescent="0.45">
      <c r="A174" s="1" t="s">
        <v>102</v>
      </c>
      <c r="B174" s="1">
        <v>2019</v>
      </c>
      <c r="C174" s="2">
        <v>43778</v>
      </c>
      <c r="D174" s="1" t="s">
        <v>72</v>
      </c>
      <c r="E174" s="1" t="s">
        <v>1415</v>
      </c>
      <c r="F174" s="1" t="s">
        <v>230</v>
      </c>
      <c r="G174" s="13">
        <f>(C174-VLOOKUP(E174,Riders!$A$2:$C$3501,2,FALSE))/365</f>
        <v>29.775342465753425</v>
      </c>
      <c r="H174" s="1" t="s">
        <v>308</v>
      </c>
    </row>
    <row r="175" spans="1:10" x14ac:dyDescent="0.45">
      <c r="A175" s="4" t="s">
        <v>170</v>
      </c>
      <c r="B175" s="4">
        <v>2019</v>
      </c>
      <c r="C175" s="5">
        <v>43770</v>
      </c>
      <c r="D175" s="4" t="s">
        <v>72</v>
      </c>
      <c r="E175" s="4" t="s">
        <v>306</v>
      </c>
      <c r="F175" s="4" t="s">
        <v>19</v>
      </c>
      <c r="G175" s="13">
        <f>(C175-VLOOKUP(E175,Riders!$A$2:$C$3501,2,FALSE))/365</f>
        <v>37.07123287671233</v>
      </c>
      <c r="H175" s="4">
        <v>1</v>
      </c>
      <c r="I175" s="6">
        <v>0.55069444444444449</v>
      </c>
      <c r="J175">
        <v>45.386000000000003</v>
      </c>
    </row>
    <row r="176" spans="1:10" x14ac:dyDescent="0.45">
      <c r="A176" s="4" t="s">
        <v>170</v>
      </c>
      <c r="B176" s="4">
        <v>2019</v>
      </c>
      <c r="C176" s="5">
        <v>43770</v>
      </c>
      <c r="D176" s="4" t="s">
        <v>72</v>
      </c>
      <c r="E176" s="4" t="s">
        <v>389</v>
      </c>
      <c r="F176" s="4" t="s">
        <v>53</v>
      </c>
      <c r="G176" s="13">
        <f>(C176-VLOOKUP(E176,Riders!$A$2:$C$3501,2,FALSE))/365</f>
        <v>20.002739726027396</v>
      </c>
      <c r="H176" s="4">
        <v>2</v>
      </c>
    </row>
    <row r="177" spans="1:8" x14ac:dyDescent="0.45">
      <c r="A177" s="4" t="s">
        <v>170</v>
      </c>
      <c r="B177" s="4">
        <v>2019</v>
      </c>
      <c r="C177" s="5">
        <v>43770</v>
      </c>
      <c r="D177" s="4" t="s">
        <v>72</v>
      </c>
      <c r="E177" s="4" t="s">
        <v>214</v>
      </c>
      <c r="F177" s="4" t="s">
        <v>67</v>
      </c>
      <c r="G177" s="13">
        <f>(C177-VLOOKUP(E177,Riders!$A$2:$C$3501,2,FALSE))/365</f>
        <v>24.87123287671233</v>
      </c>
      <c r="H177" s="4">
        <v>3</v>
      </c>
    </row>
    <row r="178" spans="1:8" x14ac:dyDescent="0.45">
      <c r="A178" s="4" t="s">
        <v>170</v>
      </c>
      <c r="B178" s="4">
        <v>2019</v>
      </c>
      <c r="C178" s="5">
        <v>43770</v>
      </c>
      <c r="D178" s="4" t="s">
        <v>72</v>
      </c>
      <c r="E178" s="4" t="s">
        <v>561</v>
      </c>
      <c r="F178" s="4" t="s">
        <v>25</v>
      </c>
      <c r="G178" s="13">
        <f>(C178-VLOOKUP(E178,Riders!$A$2:$C$3501,2,FALSE))/365</f>
        <v>22.989041095890411</v>
      </c>
      <c r="H178" s="4">
        <v>4</v>
      </c>
    </row>
    <row r="179" spans="1:8" x14ac:dyDescent="0.45">
      <c r="A179" s="4" t="s">
        <v>170</v>
      </c>
      <c r="B179" s="4">
        <v>2019</v>
      </c>
      <c r="C179" s="5">
        <v>43770</v>
      </c>
      <c r="D179" s="4" t="s">
        <v>72</v>
      </c>
      <c r="E179" s="4" t="s">
        <v>534</v>
      </c>
      <c r="F179" s="4" t="s">
        <v>47</v>
      </c>
      <c r="G179" s="13">
        <f>(C179-VLOOKUP(E179,Riders!$A$2:$C$3501,2,FALSE))/365</f>
        <v>23.863013698630137</v>
      </c>
      <c r="H179" s="4">
        <v>5</v>
      </c>
    </row>
    <row r="180" spans="1:8" x14ac:dyDescent="0.45">
      <c r="A180" s="4" t="s">
        <v>170</v>
      </c>
      <c r="B180" s="4">
        <v>2019</v>
      </c>
      <c r="C180" s="5">
        <v>43770</v>
      </c>
      <c r="D180" s="4" t="s">
        <v>72</v>
      </c>
      <c r="E180" s="4" t="s">
        <v>216</v>
      </c>
      <c r="F180" s="4" t="s">
        <v>27</v>
      </c>
      <c r="G180" s="13">
        <f>(C180-VLOOKUP(E180,Riders!$A$2:$C$3501,2,FALSE))/365</f>
        <v>20.731506849315068</v>
      </c>
      <c r="H180" s="4">
        <v>6</v>
      </c>
    </row>
    <row r="181" spans="1:8" x14ac:dyDescent="0.45">
      <c r="A181" s="4" t="s">
        <v>170</v>
      </c>
      <c r="B181" s="4">
        <v>2019</v>
      </c>
      <c r="C181" s="5">
        <v>43770</v>
      </c>
      <c r="D181" s="4" t="s">
        <v>72</v>
      </c>
      <c r="E181" s="4" t="s">
        <v>296</v>
      </c>
      <c r="F181" s="4" t="s">
        <v>49</v>
      </c>
      <c r="G181" s="13" t="e">
        <f>(C181-VLOOKUP(E181,Riders!$A$2:$C$3501,2,FALSE))/365</f>
        <v>#N/A</v>
      </c>
      <c r="H181" s="4">
        <v>7</v>
      </c>
    </row>
    <row r="182" spans="1:8" x14ac:dyDescent="0.45">
      <c r="A182" s="4" t="s">
        <v>170</v>
      </c>
      <c r="B182" s="4">
        <v>2019</v>
      </c>
      <c r="C182" s="5">
        <v>43770</v>
      </c>
      <c r="D182" s="4" t="s">
        <v>72</v>
      </c>
      <c r="E182" s="4" t="s">
        <v>276</v>
      </c>
      <c r="F182" s="4" t="s">
        <v>120</v>
      </c>
      <c r="G182" s="13" t="e">
        <f>(C182-VLOOKUP(E182,Riders!$A$2:$C$3501,2,FALSE))/365</f>
        <v>#N/A</v>
      </c>
      <c r="H182" s="4">
        <v>8</v>
      </c>
    </row>
    <row r="183" spans="1:8" x14ac:dyDescent="0.45">
      <c r="A183" s="4" t="s">
        <v>170</v>
      </c>
      <c r="B183" s="4">
        <v>2019</v>
      </c>
      <c r="C183" s="5">
        <v>43770</v>
      </c>
      <c r="D183" s="4" t="s">
        <v>72</v>
      </c>
      <c r="E183" s="4" t="s">
        <v>267</v>
      </c>
      <c r="F183" s="4" t="s">
        <v>56</v>
      </c>
      <c r="G183" s="13">
        <f>(C183-VLOOKUP(E183,Riders!$A$2:$C$3501,2,FALSE))/365</f>
        <v>20.852054794520548</v>
      </c>
      <c r="H183" s="4">
        <v>9</v>
      </c>
    </row>
    <row r="184" spans="1:8" x14ac:dyDescent="0.45">
      <c r="A184" s="4" t="s">
        <v>170</v>
      </c>
      <c r="B184" s="4">
        <v>2019</v>
      </c>
      <c r="C184" s="5">
        <v>43770</v>
      </c>
      <c r="D184" s="4" t="s">
        <v>72</v>
      </c>
      <c r="E184" s="4" t="s">
        <v>318</v>
      </c>
      <c r="F184" s="4" t="s">
        <v>319</v>
      </c>
      <c r="G184" s="13">
        <f>(C184-VLOOKUP(E184,Riders!$A$2:$C$3501,2,FALSE))/365</f>
        <v>34.676712328767124</v>
      </c>
      <c r="H184" s="4">
        <v>10</v>
      </c>
    </row>
    <row r="185" spans="1:8" x14ac:dyDescent="0.45">
      <c r="A185" s="4" t="s">
        <v>170</v>
      </c>
      <c r="B185" s="4">
        <v>2019</v>
      </c>
      <c r="C185" s="5">
        <v>43770</v>
      </c>
      <c r="D185" s="4" t="s">
        <v>72</v>
      </c>
      <c r="E185" s="4" t="s">
        <v>277</v>
      </c>
      <c r="F185" s="4" t="s">
        <v>278</v>
      </c>
      <c r="G185" s="13">
        <f>(C185-VLOOKUP(E185,Riders!$A$2:$C$3501,2,FALSE))/365</f>
        <v>21.641095890410959</v>
      </c>
      <c r="H185" s="4">
        <v>11</v>
      </c>
    </row>
    <row r="186" spans="1:8" x14ac:dyDescent="0.45">
      <c r="A186" s="4" t="s">
        <v>170</v>
      </c>
      <c r="B186" s="4">
        <v>2019</v>
      </c>
      <c r="C186" s="5">
        <v>43770</v>
      </c>
      <c r="D186" s="4" t="s">
        <v>72</v>
      </c>
      <c r="E186" s="4" t="s">
        <v>421</v>
      </c>
      <c r="F186" s="4" t="s">
        <v>17</v>
      </c>
      <c r="G186" s="13">
        <f>(C186-VLOOKUP(E186,Riders!$A$2:$C$3501,2,FALSE))/365</f>
        <v>19.221917808219178</v>
      </c>
      <c r="H186" s="4">
        <v>12</v>
      </c>
    </row>
    <row r="187" spans="1:8" x14ac:dyDescent="0.45">
      <c r="A187" s="4" t="s">
        <v>170</v>
      </c>
      <c r="B187" s="4">
        <v>2019</v>
      </c>
      <c r="C187" s="5">
        <v>43770</v>
      </c>
      <c r="D187" s="4" t="s">
        <v>72</v>
      </c>
      <c r="E187" s="4" t="s">
        <v>244</v>
      </c>
      <c r="F187" s="4" t="s">
        <v>38</v>
      </c>
      <c r="G187" s="13">
        <f>(C187-VLOOKUP(E187,Riders!$A$2:$C$3501,2,FALSE))/365</f>
        <v>25.589041095890412</v>
      </c>
      <c r="H187" s="4">
        <v>13</v>
      </c>
    </row>
    <row r="188" spans="1:8" x14ac:dyDescent="0.45">
      <c r="A188" s="4" t="s">
        <v>170</v>
      </c>
      <c r="B188" s="4">
        <v>2019</v>
      </c>
      <c r="C188" s="5">
        <v>43770</v>
      </c>
      <c r="D188" s="4" t="s">
        <v>72</v>
      </c>
      <c r="E188" s="4" t="s">
        <v>251</v>
      </c>
      <c r="F188" s="4" t="s">
        <v>65</v>
      </c>
      <c r="G188" s="13">
        <f>(C188-VLOOKUP(E188,Riders!$A$2:$C$3501,2,FALSE))/365</f>
        <v>18.504109589041096</v>
      </c>
      <c r="H188" s="4">
        <v>14</v>
      </c>
    </row>
    <row r="189" spans="1:8" x14ac:dyDescent="0.45">
      <c r="A189" s="4" t="s">
        <v>170</v>
      </c>
      <c r="B189" s="4">
        <v>2019</v>
      </c>
      <c r="C189" s="5">
        <v>43770</v>
      </c>
      <c r="D189" s="4" t="s">
        <v>72</v>
      </c>
      <c r="E189" s="4" t="s">
        <v>292</v>
      </c>
      <c r="F189" s="4" t="s">
        <v>124</v>
      </c>
      <c r="G189" s="13">
        <f>(C189-VLOOKUP(E189,Riders!$A$2:$C$3501,2,FALSE))/365</f>
        <v>26.093150684931508</v>
      </c>
      <c r="H189" s="4">
        <v>15</v>
      </c>
    </row>
    <row r="190" spans="1:8" x14ac:dyDescent="0.45">
      <c r="A190" s="4" t="s">
        <v>170</v>
      </c>
      <c r="B190" s="4">
        <v>2019</v>
      </c>
      <c r="C190" s="5">
        <v>43770</v>
      </c>
      <c r="D190" s="4" t="s">
        <v>72</v>
      </c>
      <c r="E190" s="4" t="s">
        <v>317</v>
      </c>
      <c r="F190" s="4" t="s">
        <v>230</v>
      </c>
      <c r="G190" s="13" t="e">
        <f>(C190-VLOOKUP(E190,Riders!$A$2:$C$3501,2,FALSE))/365</f>
        <v>#N/A</v>
      </c>
      <c r="H190" s="4">
        <v>16</v>
      </c>
    </row>
    <row r="191" spans="1:8" x14ac:dyDescent="0.45">
      <c r="A191" s="4" t="s">
        <v>170</v>
      </c>
      <c r="B191" s="4">
        <v>2019</v>
      </c>
      <c r="C191" s="5">
        <v>43770</v>
      </c>
      <c r="D191" s="4" t="s">
        <v>72</v>
      </c>
      <c r="E191" s="4" t="s">
        <v>563</v>
      </c>
      <c r="F191" s="4" t="s">
        <v>118</v>
      </c>
      <c r="G191" s="13">
        <f>(C191-VLOOKUP(E191,Riders!$A$2:$C$3501,2,FALSE))/365</f>
        <v>18.969863013698632</v>
      </c>
      <c r="H191" s="4">
        <v>17</v>
      </c>
    </row>
    <row r="192" spans="1:8" x14ac:dyDescent="0.45">
      <c r="A192" s="4" t="s">
        <v>170</v>
      </c>
      <c r="B192" s="4">
        <v>2019</v>
      </c>
      <c r="C192" s="5">
        <v>43770</v>
      </c>
      <c r="D192" s="4" t="s">
        <v>72</v>
      </c>
      <c r="E192" s="4" t="s">
        <v>311</v>
      </c>
      <c r="F192" s="4" t="s">
        <v>620</v>
      </c>
      <c r="G192" s="13">
        <f>(C192-VLOOKUP(E192,Riders!$A$2:$C$3501,2,FALSE))/365</f>
        <v>29.802739726027397</v>
      </c>
      <c r="H192" s="4">
        <v>18</v>
      </c>
    </row>
    <row r="193" spans="1:10" x14ac:dyDescent="0.45">
      <c r="A193" s="4" t="s">
        <v>170</v>
      </c>
      <c r="B193" s="4">
        <v>2019</v>
      </c>
      <c r="C193" s="5">
        <v>43770</v>
      </c>
      <c r="D193" s="4" t="s">
        <v>72</v>
      </c>
      <c r="E193" s="4" t="s">
        <v>324</v>
      </c>
      <c r="F193" s="4" t="s">
        <v>61</v>
      </c>
      <c r="G193" s="13">
        <f>(C193-VLOOKUP(E193,Riders!$A$2:$C$3501,2,FALSE))/365</f>
        <v>26.126027397260273</v>
      </c>
      <c r="H193" s="4">
        <v>19</v>
      </c>
    </row>
    <row r="194" spans="1:10" x14ac:dyDescent="0.45">
      <c r="A194" s="4" t="s">
        <v>170</v>
      </c>
      <c r="B194" s="4">
        <v>2019</v>
      </c>
      <c r="C194" s="5">
        <v>43770</v>
      </c>
      <c r="D194" s="4" t="s">
        <v>72</v>
      </c>
      <c r="E194" s="4" t="s">
        <v>532</v>
      </c>
      <c r="F194" s="4" t="s">
        <v>51</v>
      </c>
      <c r="G194" s="13">
        <f>(C194-VLOOKUP(E194,Riders!$A$2:$C$3501,2,FALSE))/365</f>
        <v>27.016438356164382</v>
      </c>
      <c r="H194" s="4">
        <v>20</v>
      </c>
    </row>
    <row r="195" spans="1:10" x14ac:dyDescent="0.45">
      <c r="A195" s="1" t="s">
        <v>173</v>
      </c>
      <c r="B195" s="1">
        <v>2019</v>
      </c>
      <c r="C195" s="2">
        <v>43523</v>
      </c>
      <c r="D195" s="1" t="s">
        <v>13</v>
      </c>
      <c r="E195" s="1" t="s">
        <v>343</v>
      </c>
      <c r="F195" s="1" t="s">
        <v>25</v>
      </c>
      <c r="G195" s="13">
        <f>(C195-VLOOKUP(E195,Riders!$A$2:$C$3501,2,FALSE))/365</f>
        <v>24.490410958904111</v>
      </c>
      <c r="H195" s="1">
        <v>1</v>
      </c>
      <c r="I195" s="6">
        <v>0.53402777777777777</v>
      </c>
      <c r="J195">
        <v>46.811</v>
      </c>
    </row>
    <row r="196" spans="1:10" x14ac:dyDescent="0.45">
      <c r="A196" s="1" t="s">
        <v>173</v>
      </c>
      <c r="B196" s="1">
        <v>2019</v>
      </c>
      <c r="C196" s="2">
        <v>43523</v>
      </c>
      <c r="D196" s="1" t="s">
        <v>13</v>
      </c>
      <c r="E196" s="1" t="s">
        <v>306</v>
      </c>
      <c r="F196" s="1" t="s">
        <v>19</v>
      </c>
      <c r="G196" s="13">
        <f>(C196-VLOOKUP(E196,Riders!$A$2:$C$3501,2,FALSE))/365</f>
        <v>36.394520547945206</v>
      </c>
      <c r="H196" s="1">
        <v>2</v>
      </c>
    </row>
    <row r="197" spans="1:10" x14ac:dyDescent="0.45">
      <c r="A197" s="1" t="s">
        <v>173</v>
      </c>
      <c r="B197" s="1">
        <v>2019</v>
      </c>
      <c r="C197" s="2">
        <v>43523</v>
      </c>
      <c r="D197" s="1" t="s">
        <v>13</v>
      </c>
      <c r="E197" s="1" t="s">
        <v>301</v>
      </c>
      <c r="F197" s="1" t="s">
        <v>51</v>
      </c>
      <c r="G197" s="13">
        <f>(C197-VLOOKUP(E197,Riders!$A$2:$C$3501,2,FALSE))/365</f>
        <v>28.978082191780821</v>
      </c>
      <c r="H197" s="1">
        <v>3</v>
      </c>
    </row>
    <row r="198" spans="1:10" x14ac:dyDescent="0.45">
      <c r="A198" s="1" t="s">
        <v>173</v>
      </c>
      <c r="B198" s="1">
        <v>2019</v>
      </c>
      <c r="C198" s="2">
        <v>43523</v>
      </c>
      <c r="D198" s="1" t="s">
        <v>13</v>
      </c>
      <c r="E198" s="1" t="s">
        <v>332</v>
      </c>
      <c r="F198" s="1" t="s">
        <v>17</v>
      </c>
      <c r="G198" s="13">
        <f>(C198-VLOOKUP(E198,Riders!$A$2:$C$3501,2,FALSE))/365</f>
        <v>27.526027397260275</v>
      </c>
      <c r="H198" s="1">
        <v>4</v>
      </c>
    </row>
    <row r="199" spans="1:10" x14ac:dyDescent="0.45">
      <c r="A199" s="1" t="s">
        <v>173</v>
      </c>
      <c r="B199" s="1">
        <v>2019</v>
      </c>
      <c r="C199" s="2">
        <v>43523</v>
      </c>
      <c r="D199" s="1" t="s">
        <v>13</v>
      </c>
      <c r="E199" s="1" t="s">
        <v>459</v>
      </c>
      <c r="F199" s="1" t="s">
        <v>15</v>
      </c>
      <c r="G199" s="13">
        <f>(C199-VLOOKUP(E199,Riders!$A$2:$C$3501,2,FALSE))/365</f>
        <v>20.284931506849315</v>
      </c>
      <c r="H199" s="1">
        <v>5</v>
      </c>
    </row>
    <row r="200" spans="1:10" x14ac:dyDescent="0.45">
      <c r="A200" s="1" t="s">
        <v>173</v>
      </c>
      <c r="B200" s="1">
        <v>2019</v>
      </c>
      <c r="C200" s="2">
        <v>43523</v>
      </c>
      <c r="D200" s="1" t="s">
        <v>13</v>
      </c>
      <c r="E200" s="1" t="s">
        <v>276</v>
      </c>
      <c r="F200" s="1" t="s">
        <v>120</v>
      </c>
      <c r="G200" s="13" t="e">
        <f>(C200-VLOOKUP(E200,Riders!$A$2:$C$3501,2,FALSE))/365</f>
        <v>#N/A</v>
      </c>
      <c r="H200" s="1">
        <v>6</v>
      </c>
    </row>
    <row r="201" spans="1:10" x14ac:dyDescent="0.45">
      <c r="A201" s="1" t="s">
        <v>173</v>
      </c>
      <c r="B201" s="1">
        <v>2019</v>
      </c>
      <c r="C201" s="2">
        <v>43523</v>
      </c>
      <c r="D201" s="1" t="s">
        <v>13</v>
      </c>
      <c r="E201" s="1" t="s">
        <v>224</v>
      </c>
      <c r="F201" s="1" t="s">
        <v>225</v>
      </c>
      <c r="G201" s="13">
        <f>(C201-VLOOKUP(E201,Riders!$A$2:$C$3501,2,FALSE))/365</f>
        <v>19.216438356164385</v>
      </c>
      <c r="H201" s="1">
        <v>7</v>
      </c>
    </row>
    <row r="202" spans="1:10" x14ac:dyDescent="0.45">
      <c r="A202" s="1" t="s">
        <v>173</v>
      </c>
      <c r="B202" s="1">
        <v>2019</v>
      </c>
      <c r="C202" s="2">
        <v>43523</v>
      </c>
      <c r="D202" s="1" t="s">
        <v>13</v>
      </c>
      <c r="E202" s="1" t="s">
        <v>1415</v>
      </c>
      <c r="F202" s="1" t="s">
        <v>230</v>
      </c>
      <c r="G202" s="13">
        <f>(C202-VLOOKUP(E202,Riders!$A$2:$C$3501,2,FALSE))/365</f>
        <v>29.076712328767123</v>
      </c>
      <c r="H202" s="1">
        <v>8</v>
      </c>
    </row>
    <row r="203" spans="1:10" x14ac:dyDescent="0.45">
      <c r="A203" s="1" t="s">
        <v>173</v>
      </c>
      <c r="B203" s="1">
        <v>2019</v>
      </c>
      <c r="C203" s="2">
        <v>43523</v>
      </c>
      <c r="D203" s="1" t="s">
        <v>13</v>
      </c>
      <c r="E203" s="1" t="s">
        <v>326</v>
      </c>
      <c r="F203" s="1" t="s">
        <v>49</v>
      </c>
      <c r="G203" s="13" t="e">
        <f>(C203-VLOOKUP(E203,Riders!$A$2:$C$3501,2,FALSE))/365</f>
        <v>#N/A</v>
      </c>
      <c r="H203" s="1">
        <v>9</v>
      </c>
    </row>
    <row r="204" spans="1:10" x14ac:dyDescent="0.45">
      <c r="A204" s="1" t="s">
        <v>173</v>
      </c>
      <c r="B204" s="1">
        <v>2019</v>
      </c>
      <c r="C204" s="2">
        <v>43523</v>
      </c>
      <c r="D204" s="1" t="s">
        <v>13</v>
      </c>
      <c r="E204" s="1" t="s">
        <v>219</v>
      </c>
      <c r="F204" s="1" t="s">
        <v>220</v>
      </c>
      <c r="G204" s="13">
        <f>(C204-VLOOKUP(E204,Riders!$A$2:$C$3501,2,FALSE))/365</f>
        <v>26.517808219178082</v>
      </c>
      <c r="H204" s="1">
        <v>10</v>
      </c>
    </row>
    <row r="205" spans="1:10" x14ac:dyDescent="0.45">
      <c r="A205" s="1" t="s">
        <v>173</v>
      </c>
      <c r="B205" s="1">
        <v>2019</v>
      </c>
      <c r="C205" s="2">
        <v>43523</v>
      </c>
      <c r="D205" s="1" t="s">
        <v>13</v>
      </c>
      <c r="E205" s="1" t="s">
        <v>324</v>
      </c>
      <c r="F205" s="1" t="s">
        <v>61</v>
      </c>
      <c r="G205" s="13">
        <f>(C205-VLOOKUP(E205,Riders!$A$2:$C$3501,2,FALSE))/365</f>
        <v>25.449315068493149</v>
      </c>
      <c r="H205" s="1">
        <v>11</v>
      </c>
    </row>
    <row r="206" spans="1:10" x14ac:dyDescent="0.45">
      <c r="A206" s="1" t="s">
        <v>173</v>
      </c>
      <c r="B206" s="1">
        <v>2019</v>
      </c>
      <c r="C206" s="2">
        <v>43523</v>
      </c>
      <c r="D206" s="1" t="s">
        <v>13</v>
      </c>
      <c r="E206" s="1" t="s">
        <v>605</v>
      </c>
      <c r="F206" s="1" t="s">
        <v>56</v>
      </c>
      <c r="G206" s="13">
        <f>(C206-VLOOKUP(E206,Riders!$A$2:$C$3501,2,FALSE))/365</f>
        <v>34.490410958904107</v>
      </c>
      <c r="H206" s="1">
        <v>12</v>
      </c>
    </row>
    <row r="207" spans="1:10" x14ac:dyDescent="0.45">
      <c r="A207" s="1" t="s">
        <v>173</v>
      </c>
      <c r="B207" s="1">
        <v>2019</v>
      </c>
      <c r="C207" s="2">
        <v>43523</v>
      </c>
      <c r="D207" s="1" t="s">
        <v>13</v>
      </c>
      <c r="E207" s="1" t="s">
        <v>344</v>
      </c>
      <c r="F207" s="1" t="s">
        <v>118</v>
      </c>
      <c r="G207" s="13" t="e">
        <f>(C207-VLOOKUP(E207,Riders!$A$2:$C$3501,2,FALSE))/365</f>
        <v>#N/A</v>
      </c>
      <c r="H207" s="1">
        <v>13</v>
      </c>
    </row>
    <row r="208" spans="1:10" x14ac:dyDescent="0.45">
      <c r="A208" s="1" t="s">
        <v>173</v>
      </c>
      <c r="B208" s="1">
        <v>2019</v>
      </c>
      <c r="C208" s="2">
        <v>43523</v>
      </c>
      <c r="D208" s="1" t="s">
        <v>13</v>
      </c>
      <c r="E208" s="1" t="s">
        <v>237</v>
      </c>
      <c r="F208" s="1" t="s">
        <v>238</v>
      </c>
      <c r="G208" s="13">
        <f>(C208-VLOOKUP(E208,Riders!$A$2:$C$3501,2,FALSE))/365</f>
        <v>22.778082191780822</v>
      </c>
      <c r="H208" s="1" t="s">
        <v>308</v>
      </c>
    </row>
    <row r="209" spans="1:10" x14ac:dyDescent="0.45">
      <c r="A209" s="1" t="s">
        <v>173</v>
      </c>
      <c r="B209" s="1">
        <v>2019</v>
      </c>
      <c r="C209" s="2">
        <v>43523</v>
      </c>
      <c r="D209" s="1" t="s">
        <v>13</v>
      </c>
      <c r="E209" s="1" t="s">
        <v>310</v>
      </c>
      <c r="F209" s="1" t="s">
        <v>158</v>
      </c>
      <c r="G209" s="13">
        <f>(C209-VLOOKUP(E209,Riders!$A$2:$C$3501,2,FALSE))/365</f>
        <v>28.769863013698629</v>
      </c>
      <c r="H209" s="1" t="s">
        <v>308</v>
      </c>
    </row>
    <row r="210" spans="1:10" x14ac:dyDescent="0.45">
      <c r="A210" s="1" t="s">
        <v>173</v>
      </c>
      <c r="B210" s="1">
        <v>2019</v>
      </c>
      <c r="C210" s="2">
        <v>43523</v>
      </c>
      <c r="D210" s="1" t="s">
        <v>13</v>
      </c>
      <c r="E210" s="1" t="s">
        <v>214</v>
      </c>
      <c r="F210" s="1" t="s">
        <v>67</v>
      </c>
      <c r="G210" s="13">
        <f>(C210-VLOOKUP(E210,Riders!$A$2:$C$3501,2,FALSE))/365</f>
        <v>24.194520547945206</v>
      </c>
      <c r="H210" s="1" t="s">
        <v>308</v>
      </c>
    </row>
    <row r="211" spans="1:10" x14ac:dyDescent="0.45">
      <c r="A211" s="1" t="s">
        <v>173</v>
      </c>
      <c r="B211" s="1">
        <v>2019</v>
      </c>
      <c r="C211" s="2">
        <v>43523</v>
      </c>
      <c r="D211" s="1" t="s">
        <v>13</v>
      </c>
      <c r="E211" s="1" t="s">
        <v>242</v>
      </c>
      <c r="F211" s="1" t="s">
        <v>243</v>
      </c>
      <c r="G211" s="13">
        <f>(C211-VLOOKUP(E211,Riders!$A$2:$C$3501,2,FALSE))/365</f>
        <v>24.243835616438357</v>
      </c>
      <c r="H211" s="1" t="s">
        <v>308</v>
      </c>
    </row>
    <row r="212" spans="1:10" x14ac:dyDescent="0.45">
      <c r="A212" s="1" t="s">
        <v>173</v>
      </c>
      <c r="B212" s="1">
        <v>2019</v>
      </c>
      <c r="C212" s="2">
        <v>43523</v>
      </c>
      <c r="D212" s="1" t="s">
        <v>13</v>
      </c>
      <c r="E212" s="1" t="s">
        <v>280</v>
      </c>
      <c r="F212" s="1" t="s">
        <v>172</v>
      </c>
      <c r="G212" s="13">
        <f>(C212-VLOOKUP(E212,Riders!$A$2:$C$3501,2,FALSE))/365</f>
        <v>20.487671232876714</v>
      </c>
      <c r="H212" s="1" t="s">
        <v>308</v>
      </c>
    </row>
    <row r="213" spans="1:10" x14ac:dyDescent="0.45">
      <c r="A213" s="1" t="s">
        <v>173</v>
      </c>
      <c r="B213" s="1">
        <v>2019</v>
      </c>
      <c r="C213" s="2">
        <v>43523</v>
      </c>
      <c r="D213" s="1" t="s">
        <v>13</v>
      </c>
      <c r="E213" s="1" t="s">
        <v>553</v>
      </c>
      <c r="F213" s="1" t="s">
        <v>38</v>
      </c>
      <c r="G213" s="13">
        <f>(C213-VLOOKUP(E213,Riders!$A$2:$C$3501,2,FALSE))/365</f>
        <v>22.895890410958906</v>
      </c>
      <c r="H213" s="1" t="s">
        <v>308</v>
      </c>
    </row>
    <row r="214" spans="1:10" x14ac:dyDescent="0.45">
      <c r="A214" s="1" t="s">
        <v>173</v>
      </c>
      <c r="B214" s="1">
        <v>2019</v>
      </c>
      <c r="C214" s="2">
        <v>43523</v>
      </c>
      <c r="D214" s="1" t="s">
        <v>13</v>
      </c>
      <c r="E214" s="1" t="s">
        <v>389</v>
      </c>
      <c r="F214" s="1" t="s">
        <v>53</v>
      </c>
      <c r="G214" s="13">
        <f>(C214-VLOOKUP(E214,Riders!$A$2:$C$3501,2,FALSE))/365</f>
        <v>19.326027397260273</v>
      </c>
      <c r="H214" s="1" t="s">
        <v>308</v>
      </c>
    </row>
    <row r="215" spans="1:10" x14ac:dyDescent="0.45">
      <c r="A215" s="1" t="s">
        <v>173</v>
      </c>
      <c r="B215" s="1">
        <v>2019</v>
      </c>
      <c r="C215" s="2">
        <v>43523</v>
      </c>
      <c r="D215" s="1" t="s">
        <v>13</v>
      </c>
      <c r="E215" s="47" t="s">
        <v>335</v>
      </c>
      <c r="F215" s="47" t="s">
        <v>29</v>
      </c>
      <c r="G215" s="13">
        <f>(C215-VLOOKUP(E215,Riders!$A$2:$C$3501,2,FALSE))/365</f>
        <v>24.268493150684932</v>
      </c>
      <c r="H215" s="30" t="s">
        <v>308</v>
      </c>
    </row>
    <row r="216" spans="1:10" x14ac:dyDescent="0.45">
      <c r="A216" s="1" t="s">
        <v>173</v>
      </c>
      <c r="B216" s="1">
        <v>2019</v>
      </c>
      <c r="C216" s="2">
        <v>43523</v>
      </c>
      <c r="D216" s="1" t="s">
        <v>13</v>
      </c>
      <c r="E216" s="47" t="s">
        <v>562</v>
      </c>
      <c r="F216" s="47" t="s">
        <v>47</v>
      </c>
      <c r="G216" s="13">
        <f>(C216-VLOOKUP(E216,Riders!$A$2:$C$3501,2,FALSE))/365</f>
        <v>21.405479452054795</v>
      </c>
      <c r="H216" s="30" t="s">
        <v>308</v>
      </c>
    </row>
    <row r="217" spans="1:10" x14ac:dyDescent="0.45">
      <c r="A217" s="1" t="s">
        <v>173</v>
      </c>
      <c r="B217" s="1">
        <v>2019</v>
      </c>
      <c r="C217" s="2">
        <v>43523</v>
      </c>
      <c r="D217" s="1" t="s">
        <v>13</v>
      </c>
      <c r="E217" s="47" t="s">
        <v>231</v>
      </c>
      <c r="F217" s="47" t="s">
        <v>232</v>
      </c>
      <c r="G217" s="13">
        <f>(C217-VLOOKUP(E217,Riders!$A$2:$C$3501,2,FALSE))/365</f>
        <v>22.041095890410958</v>
      </c>
      <c r="H217" s="30" t="s">
        <v>308</v>
      </c>
    </row>
    <row r="218" spans="1:10" x14ac:dyDescent="0.45">
      <c r="A218" s="4" t="s">
        <v>127</v>
      </c>
      <c r="B218" s="4">
        <v>2019</v>
      </c>
      <c r="C218" s="5">
        <v>43492</v>
      </c>
      <c r="D218" s="4" t="s">
        <v>72</v>
      </c>
      <c r="E218" s="51" t="s">
        <v>389</v>
      </c>
      <c r="F218" s="51" t="s">
        <v>53</v>
      </c>
      <c r="G218" s="13">
        <f>(C218-VLOOKUP(E218,Riders!$A$2:$C$3501,2,FALSE))/365</f>
        <v>19.241095890410961</v>
      </c>
      <c r="H218" s="29">
        <v>1</v>
      </c>
      <c r="I218" s="6">
        <v>0.5395833333333333</v>
      </c>
      <c r="J218">
        <v>46.274999999999999</v>
      </c>
    </row>
    <row r="219" spans="1:10" x14ac:dyDescent="0.45">
      <c r="A219" s="4" t="s">
        <v>127</v>
      </c>
      <c r="B219" s="4">
        <v>2019</v>
      </c>
      <c r="C219" s="5">
        <v>43492</v>
      </c>
      <c r="D219" s="4" t="s">
        <v>72</v>
      </c>
      <c r="E219" s="51" t="s">
        <v>558</v>
      </c>
      <c r="F219" s="51" t="s">
        <v>36</v>
      </c>
      <c r="G219" s="13" t="e">
        <f>(C219-VLOOKUP(E219,Riders!$A$2:$C$3501,2,FALSE))/365</f>
        <v>#N/A</v>
      </c>
      <c r="H219" s="29">
        <v>2</v>
      </c>
    </row>
    <row r="220" spans="1:10" x14ac:dyDescent="0.45">
      <c r="A220" s="4" t="s">
        <v>127</v>
      </c>
      <c r="B220" s="4">
        <v>2019</v>
      </c>
      <c r="C220" s="5">
        <v>43492</v>
      </c>
      <c r="D220" s="4" t="s">
        <v>72</v>
      </c>
      <c r="E220" s="51" t="s">
        <v>301</v>
      </c>
      <c r="F220" s="51" t="s">
        <v>51</v>
      </c>
      <c r="G220" s="13">
        <f>(C220-VLOOKUP(E220,Riders!$A$2:$C$3501,2,FALSE))/365</f>
        <v>28.893150684931506</v>
      </c>
      <c r="H220" s="29">
        <v>3</v>
      </c>
    </row>
    <row r="221" spans="1:10" x14ac:dyDescent="0.45">
      <c r="A221" s="4" t="s">
        <v>127</v>
      </c>
      <c r="B221" s="4">
        <v>2019</v>
      </c>
      <c r="C221" s="5">
        <v>43492</v>
      </c>
      <c r="D221" s="4" t="s">
        <v>72</v>
      </c>
      <c r="E221" s="51" t="s">
        <v>311</v>
      </c>
      <c r="F221" s="51" t="s">
        <v>620</v>
      </c>
      <c r="G221" s="13">
        <f>(C221-VLOOKUP(E221,Riders!$A$2:$C$3501,2,FALSE))/365</f>
        <v>29.041095890410958</v>
      </c>
      <c r="H221" s="29">
        <v>4</v>
      </c>
    </row>
    <row r="222" spans="1:10" x14ac:dyDescent="0.45">
      <c r="A222" s="4" t="s">
        <v>127</v>
      </c>
      <c r="B222" s="4">
        <v>2019</v>
      </c>
      <c r="C222" s="5">
        <v>43492</v>
      </c>
      <c r="D222" s="4" t="s">
        <v>72</v>
      </c>
      <c r="E222" s="51" t="s">
        <v>562</v>
      </c>
      <c r="F222" s="51" t="s">
        <v>47</v>
      </c>
      <c r="G222" s="13">
        <f>(C222-VLOOKUP(E222,Riders!$A$2:$C$3501,2,FALSE))/365</f>
        <v>21.32054794520548</v>
      </c>
      <c r="H222" s="29">
        <v>5</v>
      </c>
    </row>
    <row r="223" spans="1:10" x14ac:dyDescent="0.45">
      <c r="A223" s="4" t="s">
        <v>127</v>
      </c>
      <c r="B223" s="4">
        <v>2019</v>
      </c>
      <c r="C223" s="5">
        <v>43492</v>
      </c>
      <c r="D223" s="4" t="s">
        <v>72</v>
      </c>
      <c r="E223" s="51" t="s">
        <v>342</v>
      </c>
      <c r="F223" s="51" t="s">
        <v>15</v>
      </c>
      <c r="G223" s="13" t="e">
        <f>(C223-VLOOKUP(E223,Riders!$A$2:$C$3501,2,FALSE))/365</f>
        <v>#N/A</v>
      </c>
      <c r="H223" s="29">
        <v>6</v>
      </c>
    </row>
    <row r="224" spans="1:10" x14ac:dyDescent="0.45">
      <c r="A224" s="4" t="s">
        <v>127</v>
      </c>
      <c r="B224" s="4">
        <v>2019</v>
      </c>
      <c r="C224" s="5">
        <v>43492</v>
      </c>
      <c r="D224" s="4" t="s">
        <v>72</v>
      </c>
      <c r="E224" s="51" t="s">
        <v>535</v>
      </c>
      <c r="F224" s="51" t="s">
        <v>172</v>
      </c>
      <c r="G224" s="13">
        <f>(C224-VLOOKUP(E224,Riders!$A$2:$C$3501,2,FALSE))/365</f>
        <v>24.30958904109589</v>
      </c>
      <c r="H224" s="29">
        <v>7</v>
      </c>
    </row>
    <row r="225" spans="1:10" x14ac:dyDescent="0.45">
      <c r="A225" s="4" t="s">
        <v>127</v>
      </c>
      <c r="B225" s="4">
        <v>2019</v>
      </c>
      <c r="C225" s="5">
        <v>43492</v>
      </c>
      <c r="D225" s="4" t="s">
        <v>72</v>
      </c>
      <c r="E225" s="51" t="s">
        <v>553</v>
      </c>
      <c r="F225" s="51" t="s">
        <v>38</v>
      </c>
      <c r="G225" s="13">
        <f>(C225-VLOOKUP(E225,Riders!$A$2:$C$3501,2,FALSE))/365</f>
        <v>22.81095890410959</v>
      </c>
      <c r="H225" s="29">
        <v>8</v>
      </c>
    </row>
    <row r="226" spans="1:10" x14ac:dyDescent="0.45">
      <c r="A226" s="4" t="s">
        <v>127</v>
      </c>
      <c r="B226" s="4">
        <v>2019</v>
      </c>
      <c r="C226" s="5">
        <v>43492</v>
      </c>
      <c r="D226" s="4" t="s">
        <v>72</v>
      </c>
      <c r="E226" s="51" t="s">
        <v>312</v>
      </c>
      <c r="F226" s="51" t="s">
        <v>27</v>
      </c>
      <c r="G226" s="13">
        <f>(C226-VLOOKUP(E226,Riders!$A$2:$C$3501,2,FALSE))/365</f>
        <v>20.536986301369861</v>
      </c>
      <c r="H226" s="29">
        <v>9</v>
      </c>
    </row>
    <row r="227" spans="1:10" x14ac:dyDescent="0.45">
      <c r="A227" s="4" t="s">
        <v>127</v>
      </c>
      <c r="B227" s="4">
        <v>2019</v>
      </c>
      <c r="C227" s="5">
        <v>43492</v>
      </c>
      <c r="D227" s="4" t="s">
        <v>72</v>
      </c>
      <c r="E227" s="51" t="s">
        <v>546</v>
      </c>
      <c r="F227" s="51" t="s">
        <v>40</v>
      </c>
      <c r="G227" s="13">
        <f>(C227-VLOOKUP(E227,Riders!$A$2:$C$3501,2,FALSE))/365</f>
        <v>21.978082191780821</v>
      </c>
      <c r="H227" s="29">
        <v>10</v>
      </c>
    </row>
    <row r="228" spans="1:10" x14ac:dyDescent="0.45">
      <c r="A228" s="4" t="s">
        <v>127</v>
      </c>
      <c r="B228" s="4">
        <v>2019</v>
      </c>
      <c r="C228" s="5">
        <v>43492</v>
      </c>
      <c r="D228" s="4" t="s">
        <v>72</v>
      </c>
      <c r="E228" s="51" t="s">
        <v>267</v>
      </c>
      <c r="F228" s="51" t="s">
        <v>56</v>
      </c>
      <c r="G228" s="13">
        <f>(C228-VLOOKUP(E228,Riders!$A$2:$C$3501,2,FALSE))/365</f>
        <v>20.090410958904108</v>
      </c>
      <c r="H228" s="29">
        <v>11</v>
      </c>
    </row>
    <row r="229" spans="1:10" x14ac:dyDescent="0.45">
      <c r="A229" s="4" t="s">
        <v>127</v>
      </c>
      <c r="B229" s="4">
        <v>2019</v>
      </c>
      <c r="C229" s="5">
        <v>43492</v>
      </c>
      <c r="D229" s="4" t="s">
        <v>72</v>
      </c>
      <c r="E229" s="51" t="s">
        <v>568</v>
      </c>
      <c r="F229" s="51" t="s">
        <v>31</v>
      </c>
      <c r="G229" s="13">
        <f>(C229-VLOOKUP(E229,Riders!$A$2:$C$3501,2,FALSE))/365</f>
        <v>21.391780821917809</v>
      </c>
      <c r="H229" s="29">
        <v>12</v>
      </c>
    </row>
    <row r="230" spans="1:10" x14ac:dyDescent="0.45">
      <c r="A230" s="4" t="s">
        <v>127</v>
      </c>
      <c r="B230" s="4">
        <v>2019</v>
      </c>
      <c r="C230" s="5">
        <v>43492</v>
      </c>
      <c r="D230" s="4" t="s">
        <v>72</v>
      </c>
      <c r="E230" s="51" t="s">
        <v>349</v>
      </c>
      <c r="F230" s="51" t="s">
        <v>19</v>
      </c>
      <c r="G230" s="13">
        <f>(C230-VLOOKUP(E230,Riders!$A$2:$C$3501,2,FALSE))/365</f>
        <v>27.676712328767124</v>
      </c>
      <c r="H230" s="29">
        <v>13</v>
      </c>
    </row>
    <row r="231" spans="1:10" x14ac:dyDescent="0.45">
      <c r="A231" s="4" t="s">
        <v>127</v>
      </c>
      <c r="B231" s="4">
        <v>2019</v>
      </c>
      <c r="C231" s="5">
        <v>43492</v>
      </c>
      <c r="D231" s="4" t="s">
        <v>72</v>
      </c>
      <c r="E231" s="51" t="s">
        <v>231</v>
      </c>
      <c r="F231" s="51" t="s">
        <v>232</v>
      </c>
      <c r="G231" s="13">
        <f>(C231-VLOOKUP(E231,Riders!$A$2:$C$3501,2,FALSE))/365</f>
        <v>21.956164383561642</v>
      </c>
      <c r="H231" s="29">
        <v>14</v>
      </c>
    </row>
    <row r="232" spans="1:10" x14ac:dyDescent="0.45">
      <c r="A232" s="4" t="s">
        <v>127</v>
      </c>
      <c r="B232" s="4">
        <v>2019</v>
      </c>
      <c r="C232" s="5">
        <v>43492</v>
      </c>
      <c r="D232" s="4" t="s">
        <v>72</v>
      </c>
      <c r="E232" s="51" t="s">
        <v>551</v>
      </c>
      <c r="F232" s="51" t="s">
        <v>29</v>
      </c>
      <c r="G232" s="13">
        <f>(C232-VLOOKUP(E232,Riders!$A$2:$C$3501,2,FALSE))/365</f>
        <v>22.287671232876711</v>
      </c>
      <c r="H232" s="29">
        <v>15</v>
      </c>
    </row>
    <row r="233" spans="1:10" x14ac:dyDescent="0.45">
      <c r="A233" s="4" t="s">
        <v>127</v>
      </c>
      <c r="B233" s="4">
        <v>2019</v>
      </c>
      <c r="C233" s="5">
        <v>43492</v>
      </c>
      <c r="D233" s="4" t="s">
        <v>72</v>
      </c>
      <c r="E233" s="51" t="s">
        <v>348</v>
      </c>
      <c r="F233" s="51" t="s">
        <v>65</v>
      </c>
      <c r="G233" s="13">
        <f>(C233-VLOOKUP(E233,Riders!$A$2:$C$3501,2,FALSE))/365</f>
        <v>25.909589041095892</v>
      </c>
      <c r="H233" s="29">
        <v>16</v>
      </c>
    </row>
    <row r="234" spans="1:10" x14ac:dyDescent="0.45">
      <c r="A234" s="4" t="s">
        <v>127</v>
      </c>
      <c r="B234" s="4">
        <v>2019</v>
      </c>
      <c r="C234" s="5">
        <v>43492</v>
      </c>
      <c r="D234" s="4" t="s">
        <v>72</v>
      </c>
      <c r="E234" s="51" t="s">
        <v>296</v>
      </c>
      <c r="F234" s="51" t="s">
        <v>49</v>
      </c>
      <c r="G234" s="13" t="e">
        <f>(C234-VLOOKUP(E234,Riders!$A$2:$C$3501,2,FALSE))/365</f>
        <v>#N/A</v>
      </c>
      <c r="H234" s="29">
        <v>17</v>
      </c>
    </row>
    <row r="235" spans="1:10" x14ac:dyDescent="0.45">
      <c r="A235" s="4" t="s">
        <v>127</v>
      </c>
      <c r="B235" s="4">
        <v>2019</v>
      </c>
      <c r="C235" s="5">
        <v>43492</v>
      </c>
      <c r="D235" s="4" t="s">
        <v>72</v>
      </c>
      <c r="E235" s="51" t="s">
        <v>242</v>
      </c>
      <c r="F235" s="51" t="s">
        <v>243</v>
      </c>
      <c r="G235" s="13">
        <f>(C235-VLOOKUP(E235,Riders!$A$2:$C$3501,2,FALSE))/365</f>
        <v>24.158904109589042</v>
      </c>
      <c r="H235" s="29">
        <v>18</v>
      </c>
    </row>
    <row r="236" spans="1:10" x14ac:dyDescent="0.45">
      <c r="A236" s="4" t="s">
        <v>127</v>
      </c>
      <c r="B236" s="4">
        <v>2019</v>
      </c>
      <c r="C236" s="5">
        <v>43492</v>
      </c>
      <c r="D236" s="4" t="s">
        <v>72</v>
      </c>
      <c r="E236" s="51" t="s">
        <v>338</v>
      </c>
      <c r="F236" s="51" t="s">
        <v>339</v>
      </c>
      <c r="G236" s="13">
        <f>(C236-VLOOKUP(E236,Riders!$A$2:$C$3501,2,FALSE))/365</f>
        <v>29.043835616438358</v>
      </c>
      <c r="H236" s="29">
        <v>19</v>
      </c>
    </row>
    <row r="237" spans="1:10" x14ac:dyDescent="0.45">
      <c r="A237" s="4" t="s">
        <v>127</v>
      </c>
      <c r="B237" s="4">
        <v>2019</v>
      </c>
      <c r="C237" s="5">
        <v>43492</v>
      </c>
      <c r="D237" s="4" t="s">
        <v>72</v>
      </c>
      <c r="E237" s="51" t="s">
        <v>327</v>
      </c>
      <c r="F237" s="51" t="s">
        <v>17</v>
      </c>
      <c r="G237" s="13">
        <f>(C237-VLOOKUP(E237,Riders!$A$2:$C$3501,2,FALSE))/365</f>
        <v>26.315068493150687</v>
      </c>
      <c r="H237" s="29">
        <v>20</v>
      </c>
    </row>
    <row r="238" spans="1:10" x14ac:dyDescent="0.45">
      <c r="A238" s="4" t="s">
        <v>127</v>
      </c>
      <c r="B238" s="4">
        <v>2019</v>
      </c>
      <c r="C238" s="5">
        <v>43492</v>
      </c>
      <c r="D238" s="4" t="s">
        <v>72</v>
      </c>
      <c r="E238" s="51" t="s">
        <v>324</v>
      </c>
      <c r="F238" s="51" t="s">
        <v>61</v>
      </c>
      <c r="G238" s="13">
        <f>(C238-VLOOKUP(E238,Riders!$A$2:$C$3501,2,FALSE))/365</f>
        <v>25.364383561643837</v>
      </c>
      <c r="H238" s="29" t="s">
        <v>308</v>
      </c>
    </row>
    <row r="239" spans="1:10" x14ac:dyDescent="0.45">
      <c r="A239" s="29" t="s">
        <v>127</v>
      </c>
      <c r="B239" s="29">
        <v>2019</v>
      </c>
      <c r="C239" s="52">
        <v>43492</v>
      </c>
      <c r="D239" s="29" t="s">
        <v>72</v>
      </c>
      <c r="E239" s="51" t="s">
        <v>1415</v>
      </c>
      <c r="F239" s="51" t="s">
        <v>230</v>
      </c>
      <c r="G239" s="13">
        <f>(C239-VLOOKUP(E239,Riders!$A$2:$C$3501,2,FALSE))/365</f>
        <v>28.991780821917807</v>
      </c>
      <c r="H239" s="51" t="s">
        <v>308</v>
      </c>
    </row>
    <row r="240" spans="1:10" x14ac:dyDescent="0.45">
      <c r="A240" s="30" t="s">
        <v>159</v>
      </c>
      <c r="B240" s="30">
        <v>2019</v>
      </c>
      <c r="C240" s="49">
        <v>43485</v>
      </c>
      <c r="D240" s="30" t="s">
        <v>72</v>
      </c>
      <c r="E240" s="47" t="s">
        <v>389</v>
      </c>
      <c r="F240" s="47" t="s">
        <v>53</v>
      </c>
      <c r="G240" s="13">
        <f>(C240-VLOOKUP(E240,Riders!$A$2:$C$3501,2,FALSE))/365</f>
        <v>19.221917808219178</v>
      </c>
      <c r="H240" s="47">
        <v>1</v>
      </c>
      <c r="I240" s="6">
        <v>0.55277777777777781</v>
      </c>
      <c r="J240">
        <v>45.177</v>
      </c>
    </row>
    <row r="241" spans="1:10" x14ac:dyDescent="0.45">
      <c r="A241" s="30" t="s">
        <v>159</v>
      </c>
      <c r="B241" s="30">
        <v>2019</v>
      </c>
      <c r="C241" s="49">
        <v>43485</v>
      </c>
      <c r="D241" s="30" t="s">
        <v>72</v>
      </c>
      <c r="E241" s="47" t="s">
        <v>268</v>
      </c>
      <c r="F241" s="47" t="s">
        <v>47</v>
      </c>
      <c r="G241" s="13">
        <f>(C241-VLOOKUP(E241,Riders!$A$2:$C$3501,2,FALSE))/365</f>
        <v>22.052054794520547</v>
      </c>
      <c r="H241" s="47">
        <v>2</v>
      </c>
    </row>
    <row r="242" spans="1:10" x14ac:dyDescent="0.45">
      <c r="A242" s="30" t="s">
        <v>159</v>
      </c>
      <c r="B242" s="30">
        <v>2019</v>
      </c>
      <c r="C242" s="49">
        <v>43485</v>
      </c>
      <c r="D242" s="30" t="s">
        <v>72</v>
      </c>
      <c r="E242" s="47" t="s">
        <v>551</v>
      </c>
      <c r="F242" s="47" t="s">
        <v>162</v>
      </c>
      <c r="G242" s="13">
        <f>(C242-VLOOKUP(E242,Riders!$A$2:$C$3501,2,FALSE))/365</f>
        <v>22.268493150684932</v>
      </c>
      <c r="H242" s="47">
        <v>3</v>
      </c>
    </row>
    <row r="243" spans="1:10" x14ac:dyDescent="0.45">
      <c r="A243" s="30" t="s">
        <v>159</v>
      </c>
      <c r="B243" s="30">
        <v>2019</v>
      </c>
      <c r="C243" s="49">
        <v>43485</v>
      </c>
      <c r="D243" s="30" t="s">
        <v>72</v>
      </c>
      <c r="E243" s="47" t="s">
        <v>535</v>
      </c>
      <c r="F243" s="47" t="s">
        <v>172</v>
      </c>
      <c r="G243" s="13">
        <f>(C243-VLOOKUP(E243,Riders!$A$2:$C$3501,2,FALSE))/365</f>
        <v>24.290410958904111</v>
      </c>
      <c r="H243" s="47">
        <v>4</v>
      </c>
    </row>
    <row r="244" spans="1:10" x14ac:dyDescent="0.45">
      <c r="A244" s="30" t="s">
        <v>159</v>
      </c>
      <c r="B244" s="30">
        <v>2019</v>
      </c>
      <c r="C244" s="49">
        <v>43485</v>
      </c>
      <c r="D244" s="30" t="s">
        <v>72</v>
      </c>
      <c r="E244" s="47" t="s">
        <v>546</v>
      </c>
      <c r="F244" s="47" t="s">
        <v>40</v>
      </c>
      <c r="G244" s="13">
        <f>(C244-VLOOKUP(E244,Riders!$A$2:$C$3501,2,FALSE))/365</f>
        <v>21.958904109589042</v>
      </c>
      <c r="H244" s="47">
        <v>5</v>
      </c>
    </row>
    <row r="245" spans="1:10" x14ac:dyDescent="0.45">
      <c r="A245" s="30" t="s">
        <v>159</v>
      </c>
      <c r="B245" s="30">
        <v>2019</v>
      </c>
      <c r="C245" s="49">
        <v>43485</v>
      </c>
      <c r="D245" s="30" t="s">
        <v>72</v>
      </c>
      <c r="E245" s="47" t="s">
        <v>610</v>
      </c>
      <c r="F245" s="47" t="s">
        <v>15</v>
      </c>
      <c r="G245" s="13">
        <f>(C245-VLOOKUP(E245,Riders!$A$2:$C$3501,2,FALSE))/365</f>
        <v>23.931506849315067</v>
      </c>
      <c r="H245" s="47">
        <v>6</v>
      </c>
    </row>
    <row r="246" spans="1:10" x14ac:dyDescent="0.45">
      <c r="A246" s="30" t="s">
        <v>159</v>
      </c>
      <c r="B246" s="30">
        <v>2019</v>
      </c>
      <c r="C246" s="49">
        <v>43485</v>
      </c>
      <c r="D246" s="30" t="s">
        <v>72</v>
      </c>
      <c r="E246" s="47" t="s">
        <v>304</v>
      </c>
      <c r="F246" s="47" t="s">
        <v>29</v>
      </c>
      <c r="G246" s="13">
        <f>(C246-VLOOKUP(E246,Riders!$A$2:$C$3501,2,FALSE))/365</f>
        <v>22.139726027397259</v>
      </c>
      <c r="H246" s="47">
        <v>7</v>
      </c>
    </row>
    <row r="247" spans="1:10" x14ac:dyDescent="0.45">
      <c r="A247" s="30" t="s">
        <v>159</v>
      </c>
      <c r="B247" s="30">
        <v>2019</v>
      </c>
      <c r="C247" s="49">
        <v>43485</v>
      </c>
      <c r="D247" s="30" t="s">
        <v>72</v>
      </c>
      <c r="E247" s="47" t="s">
        <v>219</v>
      </c>
      <c r="F247" s="47" t="s">
        <v>220</v>
      </c>
      <c r="G247" s="13">
        <f>(C247-VLOOKUP(E247,Riders!$A$2:$C$3501,2,FALSE))/365</f>
        <v>26.413698630136988</v>
      </c>
      <c r="H247" s="47">
        <v>8</v>
      </c>
    </row>
    <row r="248" spans="1:10" x14ac:dyDescent="0.45">
      <c r="A248" s="30" t="s">
        <v>159</v>
      </c>
      <c r="B248" s="30">
        <v>2019</v>
      </c>
      <c r="C248" s="49">
        <v>43485</v>
      </c>
      <c r="D248" s="30" t="s">
        <v>72</v>
      </c>
      <c r="E248" s="47" t="s">
        <v>324</v>
      </c>
      <c r="F248" s="47" t="s">
        <v>61</v>
      </c>
      <c r="G248" s="13">
        <f>(C248-VLOOKUP(E248,Riders!$A$2:$C$3501,2,FALSE))/365</f>
        <v>25.345205479452055</v>
      </c>
      <c r="H248" s="47">
        <v>9</v>
      </c>
    </row>
    <row r="249" spans="1:10" x14ac:dyDescent="0.45">
      <c r="A249" s="30" t="s">
        <v>159</v>
      </c>
      <c r="B249" s="30">
        <v>2019</v>
      </c>
      <c r="C249" s="49">
        <v>43485</v>
      </c>
      <c r="D249" s="30" t="s">
        <v>72</v>
      </c>
      <c r="E249" s="47" t="s">
        <v>334</v>
      </c>
      <c r="F249" s="47" t="s">
        <v>118</v>
      </c>
      <c r="G249" s="13">
        <f>(C249-VLOOKUP(E249,Riders!$A$2:$C$3501,2,FALSE))/365</f>
        <v>26.252054794520546</v>
      </c>
      <c r="H249" s="47">
        <v>10</v>
      </c>
    </row>
    <row r="250" spans="1:10" x14ac:dyDescent="0.45">
      <c r="A250" s="30" t="s">
        <v>159</v>
      </c>
      <c r="B250" s="30">
        <v>2019</v>
      </c>
      <c r="C250" s="49">
        <v>43485</v>
      </c>
      <c r="D250" s="30" t="s">
        <v>72</v>
      </c>
      <c r="E250" s="47" t="s">
        <v>553</v>
      </c>
      <c r="F250" s="47" t="s">
        <v>38</v>
      </c>
      <c r="G250" s="13">
        <f>(C250-VLOOKUP(E250,Riders!$A$2:$C$3501,2,FALSE))/365</f>
        <v>22.791780821917808</v>
      </c>
      <c r="H250" s="47">
        <v>11</v>
      </c>
    </row>
    <row r="251" spans="1:10" x14ac:dyDescent="0.45">
      <c r="A251" s="30" t="s">
        <v>159</v>
      </c>
      <c r="B251" s="30">
        <v>2019</v>
      </c>
      <c r="C251" s="49">
        <v>43485</v>
      </c>
      <c r="D251" s="30" t="s">
        <v>72</v>
      </c>
      <c r="E251" s="47" t="s">
        <v>296</v>
      </c>
      <c r="F251" s="47" t="s">
        <v>49</v>
      </c>
      <c r="G251" s="13" t="e">
        <f>(C251-VLOOKUP(E251,Riders!$A$2:$C$3501,2,FALSE))/365</f>
        <v>#N/A</v>
      </c>
      <c r="H251" s="47">
        <v>12</v>
      </c>
    </row>
    <row r="252" spans="1:10" x14ac:dyDescent="0.45">
      <c r="A252" s="30" t="s">
        <v>159</v>
      </c>
      <c r="B252" s="30">
        <v>2019</v>
      </c>
      <c r="C252" s="49">
        <v>43485</v>
      </c>
      <c r="D252" s="30" t="s">
        <v>72</v>
      </c>
      <c r="E252" s="47" t="s">
        <v>310</v>
      </c>
      <c r="F252" s="47" t="s">
        <v>158</v>
      </c>
      <c r="G252" s="13">
        <f>(C252-VLOOKUP(E252,Riders!$A$2:$C$3501,2,FALSE))/365</f>
        <v>28.665753424657535</v>
      </c>
      <c r="H252" s="47">
        <v>13</v>
      </c>
    </row>
    <row r="253" spans="1:10" x14ac:dyDescent="0.45">
      <c r="A253" s="30" t="s">
        <v>159</v>
      </c>
      <c r="B253" s="30">
        <v>2019</v>
      </c>
      <c r="C253" s="49">
        <v>43485</v>
      </c>
      <c r="D253" s="30" t="s">
        <v>72</v>
      </c>
      <c r="E253" s="47" t="s">
        <v>532</v>
      </c>
      <c r="F253" s="47" t="s">
        <v>51</v>
      </c>
      <c r="G253" s="13">
        <f>(C253-VLOOKUP(E253,Riders!$A$2:$C$3501,2,FALSE))/365</f>
        <v>26.235616438356164</v>
      </c>
      <c r="H253" s="47">
        <v>14</v>
      </c>
    </row>
    <row r="254" spans="1:10" x14ac:dyDescent="0.45">
      <c r="A254" s="30" t="s">
        <v>159</v>
      </c>
      <c r="B254" s="30">
        <v>2019</v>
      </c>
      <c r="C254" s="49">
        <v>43485</v>
      </c>
      <c r="D254" s="30" t="s">
        <v>72</v>
      </c>
      <c r="E254" s="47" t="s">
        <v>568</v>
      </c>
      <c r="F254" s="47" t="s">
        <v>31</v>
      </c>
      <c r="G254" s="13">
        <f>(C254-VLOOKUP(E254,Riders!$A$2:$C$3501,2,FALSE))/365</f>
        <v>21.372602739726027</v>
      </c>
      <c r="H254" s="47">
        <v>15</v>
      </c>
    </row>
    <row r="255" spans="1:10" x14ac:dyDescent="0.45">
      <c r="A255" s="30" t="s">
        <v>159</v>
      </c>
      <c r="B255" s="30">
        <v>2019</v>
      </c>
      <c r="C255" s="49">
        <v>43485</v>
      </c>
      <c r="D255" s="30" t="s">
        <v>72</v>
      </c>
      <c r="E255" s="47" t="s">
        <v>222</v>
      </c>
      <c r="F255" s="47" t="s">
        <v>223</v>
      </c>
      <c r="G255" s="13">
        <f>(C255-VLOOKUP(E255,Riders!$A$2:$C$3501,2,FALSE))/365</f>
        <v>19.547945205479451</v>
      </c>
      <c r="H255" s="47">
        <v>16</v>
      </c>
    </row>
    <row r="256" spans="1:10" x14ac:dyDescent="0.45">
      <c r="A256" s="29" t="s">
        <v>93</v>
      </c>
      <c r="B256" s="29">
        <v>2018</v>
      </c>
      <c r="C256" s="52">
        <v>43399</v>
      </c>
      <c r="D256" s="29" t="s">
        <v>72</v>
      </c>
      <c r="E256" s="51" t="s">
        <v>334</v>
      </c>
      <c r="F256" s="51" t="s">
        <v>118</v>
      </c>
      <c r="G256" s="13">
        <f>(C256-VLOOKUP(E256,Riders!$A$2:$C$3501,2,FALSE))/365</f>
        <v>26.016438356164382</v>
      </c>
      <c r="H256" s="51">
        <v>1</v>
      </c>
      <c r="I256" s="6">
        <v>0.5395833333333333</v>
      </c>
      <c r="J256">
        <v>46.301000000000002</v>
      </c>
    </row>
    <row r="257" spans="1:8" x14ac:dyDescent="0.45">
      <c r="A257" s="29" t="s">
        <v>93</v>
      </c>
      <c r="B257" s="29">
        <v>2018</v>
      </c>
      <c r="C257" s="52">
        <v>43399</v>
      </c>
      <c r="D257" s="29" t="s">
        <v>72</v>
      </c>
      <c r="E257" s="51" t="s">
        <v>276</v>
      </c>
      <c r="F257" s="51" t="s">
        <v>120</v>
      </c>
      <c r="G257" s="13" t="e">
        <f>(C257-VLOOKUP(E257,Riders!$A$2:$C$3501,2,FALSE))/365</f>
        <v>#N/A</v>
      </c>
      <c r="H257" s="51">
        <v>2</v>
      </c>
    </row>
    <row r="258" spans="1:8" x14ac:dyDescent="0.45">
      <c r="A258" s="29" t="s">
        <v>93</v>
      </c>
      <c r="B258" s="29">
        <v>2018</v>
      </c>
      <c r="C258" s="52">
        <v>43399</v>
      </c>
      <c r="D258" s="29" t="s">
        <v>72</v>
      </c>
      <c r="E258" s="51" t="s">
        <v>214</v>
      </c>
      <c r="F258" s="51" t="s">
        <v>67</v>
      </c>
      <c r="G258" s="13">
        <f>(C258-VLOOKUP(E258,Riders!$A$2:$C$3501,2,FALSE))/365</f>
        <v>23.854794520547944</v>
      </c>
      <c r="H258" s="51">
        <v>3</v>
      </c>
    </row>
    <row r="259" spans="1:8" x14ac:dyDescent="0.45">
      <c r="A259" s="29" t="s">
        <v>93</v>
      </c>
      <c r="B259" s="29">
        <v>2018</v>
      </c>
      <c r="C259" s="52">
        <v>43399</v>
      </c>
      <c r="D259" s="29" t="s">
        <v>72</v>
      </c>
      <c r="E259" s="51" t="s">
        <v>311</v>
      </c>
      <c r="F259" s="51" t="s">
        <v>61</v>
      </c>
      <c r="G259" s="13">
        <f>(C259-VLOOKUP(E259,Riders!$A$2:$C$3501,2,FALSE))/365</f>
        <v>28.786301369863015</v>
      </c>
      <c r="H259" s="51">
        <v>4</v>
      </c>
    </row>
    <row r="260" spans="1:8" x14ac:dyDescent="0.45">
      <c r="A260" s="29" t="s">
        <v>93</v>
      </c>
      <c r="B260" s="29">
        <v>2018</v>
      </c>
      <c r="C260" s="52">
        <v>43399</v>
      </c>
      <c r="D260" s="29" t="s">
        <v>72</v>
      </c>
      <c r="E260" s="51" t="s">
        <v>307</v>
      </c>
      <c r="F260" s="51" t="s">
        <v>27</v>
      </c>
      <c r="G260" s="13">
        <f>(C260-VLOOKUP(E260,Riders!$A$2:$C$3501,2,FALSE))/365</f>
        <v>25.419178082191781</v>
      </c>
      <c r="H260" s="51">
        <v>5</v>
      </c>
    </row>
    <row r="261" spans="1:8" x14ac:dyDescent="0.45">
      <c r="A261" s="29" t="s">
        <v>93</v>
      </c>
      <c r="B261" s="29">
        <v>2018</v>
      </c>
      <c r="C261" s="52">
        <v>43399</v>
      </c>
      <c r="D261" s="29" t="s">
        <v>72</v>
      </c>
      <c r="E261" s="51" t="s">
        <v>304</v>
      </c>
      <c r="F261" s="51" t="s">
        <v>29</v>
      </c>
      <c r="G261" s="13">
        <f>(C261-VLOOKUP(E261,Riders!$A$2:$C$3501,2,FALSE))/365</f>
        <v>21.904109589041095</v>
      </c>
      <c r="H261" s="51">
        <v>6</v>
      </c>
    </row>
    <row r="262" spans="1:8" x14ac:dyDescent="0.45">
      <c r="A262" s="29" t="s">
        <v>93</v>
      </c>
      <c r="B262" s="29">
        <v>2018</v>
      </c>
      <c r="C262" s="52">
        <v>43399</v>
      </c>
      <c r="D262" s="29" t="s">
        <v>72</v>
      </c>
      <c r="E262" s="51" t="s">
        <v>342</v>
      </c>
      <c r="F262" s="51" t="s">
        <v>15</v>
      </c>
      <c r="G262" s="13" t="e">
        <f>(C262-VLOOKUP(E262,Riders!$A$2:$C$3501,2,FALSE))/365</f>
        <v>#N/A</v>
      </c>
      <c r="H262" s="51">
        <v>7</v>
      </c>
    </row>
    <row r="263" spans="1:8" x14ac:dyDescent="0.45">
      <c r="A263" s="29" t="s">
        <v>93</v>
      </c>
      <c r="B263" s="29">
        <v>2018</v>
      </c>
      <c r="C263" s="52">
        <v>43399</v>
      </c>
      <c r="D263" s="29" t="s">
        <v>72</v>
      </c>
      <c r="E263" t="s">
        <v>2331</v>
      </c>
      <c r="F263" s="51" t="s">
        <v>44</v>
      </c>
      <c r="G263" s="13">
        <f>(C263-VLOOKUP(E263,Riders!$A$2:$C$3501,2,FALSE))/365</f>
        <v>21.895890410958906</v>
      </c>
      <c r="H263" s="51">
        <v>8</v>
      </c>
    </row>
    <row r="264" spans="1:8" x14ac:dyDescent="0.45">
      <c r="A264" s="29" t="s">
        <v>93</v>
      </c>
      <c r="B264" s="29">
        <v>2018</v>
      </c>
      <c r="C264" s="52">
        <v>43399</v>
      </c>
      <c r="D264" s="29" t="s">
        <v>72</v>
      </c>
      <c r="E264" s="51" t="s">
        <v>280</v>
      </c>
      <c r="F264" s="51" t="s">
        <v>172</v>
      </c>
      <c r="G264" s="13">
        <f>(C264-VLOOKUP(E264,Riders!$A$2:$C$3501,2,FALSE))/365</f>
        <v>20.147945205479452</v>
      </c>
      <c r="H264" s="51">
        <v>9</v>
      </c>
    </row>
    <row r="265" spans="1:8" x14ac:dyDescent="0.45">
      <c r="A265" s="29" t="s">
        <v>93</v>
      </c>
      <c r="B265" s="29">
        <v>2018</v>
      </c>
      <c r="C265" s="52">
        <v>43399</v>
      </c>
      <c r="D265" s="29" t="s">
        <v>72</v>
      </c>
      <c r="E265" s="51" t="s">
        <v>215</v>
      </c>
      <c r="F265" s="51" t="s">
        <v>17</v>
      </c>
      <c r="G265" s="13">
        <f>(C265-VLOOKUP(E265,Riders!$A$2:$C$3501,2,FALSE))/365</f>
        <v>19.8</v>
      </c>
      <c r="H265" s="51">
        <v>10</v>
      </c>
    </row>
    <row r="266" spans="1:8" x14ac:dyDescent="0.45">
      <c r="A266" s="29" t="s">
        <v>93</v>
      </c>
      <c r="B266" s="29">
        <v>2018</v>
      </c>
      <c r="C266" s="52">
        <v>43399</v>
      </c>
      <c r="D266" s="29" t="s">
        <v>72</v>
      </c>
      <c r="E266" s="51" t="s">
        <v>1415</v>
      </c>
      <c r="F266" s="51" t="s">
        <v>230</v>
      </c>
      <c r="G266" s="13">
        <f>(C266-VLOOKUP(E266,Riders!$A$2:$C$3501,2,FALSE))/365</f>
        <v>28.736986301369864</v>
      </c>
      <c r="H266" s="51">
        <v>11</v>
      </c>
    </row>
    <row r="267" spans="1:8" x14ac:dyDescent="0.45">
      <c r="A267" s="29" t="s">
        <v>93</v>
      </c>
      <c r="B267" s="29">
        <v>2018</v>
      </c>
      <c r="C267" s="52">
        <v>43399</v>
      </c>
      <c r="D267" s="29" t="s">
        <v>72</v>
      </c>
      <c r="E267" s="51" t="s">
        <v>522</v>
      </c>
      <c r="F267" s="51" t="s">
        <v>25</v>
      </c>
      <c r="G267" s="13">
        <f>(C267-VLOOKUP(E267,Riders!$A$2:$C$3501,2,FALSE))/365</f>
        <v>20.408219178082192</v>
      </c>
      <c r="H267" s="51">
        <v>12</v>
      </c>
    </row>
    <row r="268" spans="1:8" x14ac:dyDescent="0.45">
      <c r="A268" s="29" t="s">
        <v>93</v>
      </c>
      <c r="B268" s="29">
        <v>2018</v>
      </c>
      <c r="C268" s="52">
        <v>43399</v>
      </c>
      <c r="D268" s="29" t="s">
        <v>72</v>
      </c>
      <c r="E268" s="51" t="s">
        <v>312</v>
      </c>
      <c r="F268" s="51" t="s">
        <v>143</v>
      </c>
      <c r="G268" s="13">
        <f>(C268-VLOOKUP(E268,Riders!$A$2:$C$3501,2,FALSE))/365</f>
        <v>20.282191780821918</v>
      </c>
      <c r="H268" s="51">
        <v>13</v>
      </c>
    </row>
    <row r="269" spans="1:8" x14ac:dyDescent="0.45">
      <c r="A269" s="29" t="s">
        <v>93</v>
      </c>
      <c r="B269" s="29">
        <v>2018</v>
      </c>
      <c r="C269" s="52">
        <v>43399</v>
      </c>
      <c r="D269" s="29" t="s">
        <v>72</v>
      </c>
      <c r="E269" s="51" t="s">
        <v>296</v>
      </c>
      <c r="F269" s="51" t="s">
        <v>49</v>
      </c>
      <c r="G269" s="13" t="e">
        <f>(C269-VLOOKUP(E269,Riders!$A$2:$C$3501,2,FALSE))/365</f>
        <v>#N/A</v>
      </c>
      <c r="H269" s="51">
        <v>14</v>
      </c>
    </row>
    <row r="270" spans="1:8" x14ac:dyDescent="0.45">
      <c r="A270" s="29" t="s">
        <v>93</v>
      </c>
      <c r="B270" s="29">
        <v>2018</v>
      </c>
      <c r="C270" s="52">
        <v>43399</v>
      </c>
      <c r="D270" s="29" t="s">
        <v>72</v>
      </c>
      <c r="E270" s="51" t="s">
        <v>562</v>
      </c>
      <c r="F270" s="51" t="s">
        <v>47</v>
      </c>
      <c r="G270" s="13">
        <f>(C270-VLOOKUP(E270,Riders!$A$2:$C$3501,2,FALSE))/365</f>
        <v>21.065753424657533</v>
      </c>
      <c r="H270" s="51">
        <v>15</v>
      </c>
    </row>
    <row r="271" spans="1:8" x14ac:dyDescent="0.45">
      <c r="A271" s="29" t="s">
        <v>93</v>
      </c>
      <c r="B271" s="29">
        <v>2018</v>
      </c>
      <c r="C271" s="52">
        <v>43399</v>
      </c>
      <c r="D271" s="29" t="s">
        <v>72</v>
      </c>
      <c r="E271" s="51" t="s">
        <v>272</v>
      </c>
      <c r="F271" s="51" t="s">
        <v>53</v>
      </c>
      <c r="G271" s="13">
        <f>(C271-VLOOKUP(E271,Riders!$A$2:$C$3501,2,FALSE))/365</f>
        <v>21.69041095890411</v>
      </c>
      <c r="H271" s="51">
        <v>16</v>
      </c>
    </row>
    <row r="272" spans="1:8" x14ac:dyDescent="0.45">
      <c r="A272" s="29" t="s">
        <v>93</v>
      </c>
      <c r="B272" s="29">
        <v>2018</v>
      </c>
      <c r="C272" s="52">
        <v>43399</v>
      </c>
      <c r="D272" s="29" t="s">
        <v>72</v>
      </c>
      <c r="E272" s="51" t="s">
        <v>219</v>
      </c>
      <c r="F272" s="51" t="s">
        <v>220</v>
      </c>
      <c r="G272" s="13">
        <f>(C272-VLOOKUP(E272,Riders!$A$2:$C$3501,2,FALSE))/365</f>
        <v>26.17808219178082</v>
      </c>
      <c r="H272" s="51">
        <v>17</v>
      </c>
    </row>
    <row r="273" spans="1:8" x14ac:dyDescent="0.45">
      <c r="A273" s="29" t="s">
        <v>93</v>
      </c>
      <c r="B273" s="29">
        <v>2018</v>
      </c>
      <c r="C273" s="52">
        <v>43399</v>
      </c>
      <c r="D273" s="29" t="s">
        <v>72</v>
      </c>
      <c r="E273" s="51" t="s">
        <v>488</v>
      </c>
      <c r="F273" s="51" t="s">
        <v>232</v>
      </c>
      <c r="G273" s="13">
        <f>(C273-VLOOKUP(E273,Riders!$A$2:$C$3501,2,FALSE))/365</f>
        <v>21.432876712328767</v>
      </c>
      <c r="H273" s="51">
        <v>18</v>
      </c>
    </row>
    <row r="274" spans="1:8" x14ac:dyDescent="0.45">
      <c r="A274" s="29" t="s">
        <v>93</v>
      </c>
      <c r="B274" s="29">
        <v>2018</v>
      </c>
      <c r="C274" s="52">
        <v>43399</v>
      </c>
      <c r="D274" s="29" t="s">
        <v>72</v>
      </c>
      <c r="E274" s="51" t="s">
        <v>605</v>
      </c>
      <c r="F274" s="51" t="s">
        <v>56</v>
      </c>
      <c r="G274" s="13">
        <f>(C274-VLOOKUP(E274,Riders!$A$2:$C$3501,2,FALSE))/365</f>
        <v>34.150684931506852</v>
      </c>
      <c r="H274" s="51">
        <v>19</v>
      </c>
    </row>
    <row r="275" spans="1:8" x14ac:dyDescent="0.45">
      <c r="A275" s="29" t="s">
        <v>93</v>
      </c>
      <c r="B275" s="29">
        <v>2018</v>
      </c>
      <c r="C275" s="52">
        <v>43399</v>
      </c>
      <c r="D275" s="29" t="s">
        <v>72</v>
      </c>
      <c r="E275" s="51" t="s">
        <v>224</v>
      </c>
      <c r="F275" s="51" t="s">
        <v>225</v>
      </c>
      <c r="G275" s="13">
        <f>(C275-VLOOKUP(E275,Riders!$A$2:$C$3501,2,FALSE))/365</f>
        <v>18.876712328767123</v>
      </c>
      <c r="H275" s="51">
        <v>20</v>
      </c>
    </row>
    <row r="276" spans="1:8" x14ac:dyDescent="0.45">
      <c r="A276" s="29" t="s">
        <v>93</v>
      </c>
      <c r="B276" s="29">
        <v>2018</v>
      </c>
      <c r="C276" s="52">
        <v>43399</v>
      </c>
      <c r="D276" s="29" t="s">
        <v>72</v>
      </c>
      <c r="E276" s="51" t="s">
        <v>292</v>
      </c>
      <c r="F276" s="51" t="s">
        <v>124</v>
      </c>
      <c r="G276" s="13">
        <f>(C276-VLOOKUP(E276,Riders!$A$2:$C$3501,2,FALSE))/365</f>
        <v>25.076712328767123</v>
      </c>
      <c r="H276" s="51">
        <v>21</v>
      </c>
    </row>
  </sheetData>
  <autoFilter ref="A1:J257" xr:uid="{AE9992FE-5C83-410E-8D9E-074B9C2519E1}">
    <sortState xmlns:xlrd2="http://schemas.microsoft.com/office/spreadsheetml/2017/richdata2" ref="A2:J276">
      <sortCondition descending="1" ref="C1:C257"/>
    </sortState>
  </autoFilter>
  <conditionalFormatting sqref="D29:D48">
    <cfRule type="expression" dxfId="109" priority="29">
      <formula>$E29="F"</formula>
    </cfRule>
    <cfRule type="expression" dxfId="108" priority="30">
      <formula>$E29="SF"</formula>
    </cfRule>
    <cfRule type="expression" dxfId="107" priority="31">
      <formula>$E29="QF"</formula>
    </cfRule>
    <cfRule type="expression" dxfId="106" priority="32">
      <formula>$E29="R16"</formula>
    </cfRule>
    <cfRule type="expression" dxfId="105" priority="33">
      <formula>$E29="R8"</formula>
    </cfRule>
  </conditionalFormatting>
  <conditionalFormatting sqref="A49:B71 D49:D71">
    <cfRule type="expression" dxfId="104" priority="27">
      <formula>#REF!="F"</formula>
    </cfRule>
    <cfRule type="expression" dxfId="103" priority="28">
      <formula>#REF!="Q"</formula>
    </cfRule>
  </conditionalFormatting>
  <conditionalFormatting sqref="A72:B72 D72 A74:B74 A76:B76 A78:B78 A80:B80 A82:B82 A84:B84 A86:B86 A88:B88 A90:B90 D74 D76 D78 D80 D82 D84 D86 D88 D90">
    <cfRule type="expression" dxfId="102" priority="25">
      <formula>#REF!="F"</formula>
    </cfRule>
    <cfRule type="expression" dxfId="101" priority="26">
      <formula>#REF!="Q"</formula>
    </cfRule>
  </conditionalFormatting>
  <conditionalFormatting sqref="A73:B73 D73 A75:B75 A77:B77 A79:B79 A81:B81 A83:B83 A85:B85 A87:B87 A89:B89 A91:B91 D75 D77 D79 D81 D83 D85 D87 D89 D91">
    <cfRule type="expression" dxfId="100" priority="23">
      <formula>#REF!="F"</formula>
    </cfRule>
    <cfRule type="expression" dxfId="99" priority="24">
      <formula>#REF!="Q"</formula>
    </cfRule>
  </conditionalFormatting>
  <conditionalFormatting sqref="A92:B112 D92:D112">
    <cfRule type="expression" dxfId="98" priority="21">
      <formula>#REF!="F"</formula>
    </cfRule>
    <cfRule type="expression" dxfId="97" priority="22">
      <formula>#REF!="Q"</formula>
    </cfRule>
  </conditionalFormatting>
  <conditionalFormatting sqref="A113:B132 D113:D132">
    <cfRule type="expression" dxfId="96" priority="19">
      <formula>#REF!="F"</formula>
    </cfRule>
    <cfRule type="expression" dxfId="95" priority="20">
      <formula>#REF!="Q"</formula>
    </cfRule>
  </conditionalFormatting>
  <conditionalFormatting sqref="A133:B155 D133:D155">
    <cfRule type="expression" dxfId="94" priority="17">
      <formula>#REF!="F"</formula>
    </cfRule>
    <cfRule type="expression" dxfId="93" priority="18">
      <formula>#REF!="Q"</formula>
    </cfRule>
  </conditionalFormatting>
  <conditionalFormatting sqref="A157:B157 D156:D177 A159:B159 A161:B161 A163:B163 A165:B165 A167:B167 A169:B169 A171:B171 A173:B173 A175:B175 A177:B177">
    <cfRule type="expression" dxfId="92" priority="15">
      <formula>#REF!="F"</formula>
    </cfRule>
    <cfRule type="expression" dxfId="91" priority="16">
      <formula>#REF!="Q"</formula>
    </cfRule>
  </conditionalFormatting>
  <conditionalFormatting sqref="A156:B156 A158:B158 A160:B160 A162:B162 A164:B164 A166:B166 A168:B168 A170:B170 A172:B172 A174:B174 A176:B176">
    <cfRule type="expression" dxfId="90" priority="13">
      <formula>#REF!="F"</formula>
    </cfRule>
    <cfRule type="expression" dxfId="89" priority="14">
      <formula>#REF!="Q"</formula>
    </cfRule>
  </conditionalFormatting>
  <conditionalFormatting sqref="D178:D193">
    <cfRule type="expression" dxfId="88" priority="11">
      <formula>#REF!="F"</formula>
    </cfRule>
    <cfRule type="expression" dxfId="87" priority="12">
      <formula>#REF!="Q"</formula>
    </cfRule>
  </conditionalFormatting>
  <conditionalFormatting sqref="A178:B178 A180:B180 A182:B182 A184:B184 A186:B186 A188:B188 A190:B190 A192:B192">
    <cfRule type="expression" dxfId="86" priority="9">
      <formula>#REF!="F"</formula>
    </cfRule>
    <cfRule type="expression" dxfId="85" priority="10">
      <formula>#REF!="Q"</formula>
    </cfRule>
  </conditionalFormatting>
  <conditionalFormatting sqref="A179:B179 A181:B181 A183:B183 A185:B185 A187:B187 A189:B189 A191:B191 A193:B193">
    <cfRule type="expression" dxfId="84" priority="7">
      <formula>#REF!="F"</formula>
    </cfRule>
    <cfRule type="expression" dxfId="83" priority="8">
      <formula>#REF!="Q"</formula>
    </cfRule>
  </conditionalFormatting>
  <conditionalFormatting sqref="A239:D257">
    <cfRule type="expression" dxfId="82" priority="4">
      <formula>$E239="Q"</formula>
    </cfRule>
    <cfRule type="expression" dxfId="81" priority="5">
      <formula>$E239="G"</formula>
    </cfRule>
    <cfRule type="expression" dxfId="80" priority="6">
      <formula>$E239="B"</formula>
    </cfRule>
  </conditionalFormatting>
  <conditionalFormatting sqref="A258:D276">
    <cfRule type="expression" dxfId="79" priority="1">
      <formula>$E258="Q"</formula>
    </cfRule>
    <cfRule type="expression" dxfId="78" priority="2">
      <formula>$E258="G"</formula>
    </cfRule>
    <cfRule type="expression" dxfId="77" priority="3">
      <formula>$E258="B"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sheetPr codeName="Sheet15"/>
  <dimension ref="A1:W128"/>
  <sheetViews>
    <sheetView zoomScale="70" zoomScaleNormal="70" workbookViewId="0">
      <pane ySplit="1" topLeftCell="A2" activePane="bottomLeft" state="frozen"/>
      <selection activeCell="B1" sqref="B1"/>
      <selection pane="bottomLeft" activeCell="A127" sqref="A127:D128"/>
    </sheetView>
  </sheetViews>
  <sheetFormatPr defaultRowHeight="14.25" x14ac:dyDescent="0.45"/>
  <cols>
    <col min="1" max="1" width="9.19921875" bestFit="1" customWidth="1"/>
    <col min="2" max="2" width="6" bestFit="1" customWidth="1"/>
    <col min="3" max="3" width="11.796875" bestFit="1" customWidth="1"/>
    <col min="4" max="4" width="6.53125" bestFit="1" customWidth="1"/>
    <col min="5" max="5" width="30.796875" bestFit="1" customWidth="1"/>
    <col min="6" max="6" width="5.796875" bestFit="1" customWidth="1"/>
    <col min="7" max="7" width="6.53125" bestFit="1" customWidth="1"/>
    <col min="8" max="8" width="5.796875" bestFit="1" customWidth="1"/>
    <col min="9" max="17" width="8.46484375" bestFit="1" customWidth="1"/>
    <col min="18" max="18" width="9.53125" bestFit="1" customWidth="1"/>
    <col min="19" max="19" width="7.46484375" bestFit="1" customWidth="1"/>
    <col min="20" max="20" width="7.796875" bestFit="1" customWidth="1"/>
    <col min="21" max="21" width="6.19921875" bestFit="1" customWidth="1"/>
    <col min="22" max="22" width="14.86328125" bestFit="1" customWidth="1"/>
    <col min="23" max="23" width="11.46484375" bestFit="1" customWidth="1"/>
  </cols>
  <sheetData>
    <row r="1" spans="1:23" x14ac:dyDescent="0.45">
      <c r="A1" s="8" t="s">
        <v>0</v>
      </c>
      <c r="B1" s="8" t="s">
        <v>1</v>
      </c>
      <c r="C1" s="8" t="s">
        <v>2</v>
      </c>
      <c r="D1" s="8" t="s">
        <v>3</v>
      </c>
      <c r="E1" t="s">
        <v>211</v>
      </c>
      <c r="F1" t="s">
        <v>212</v>
      </c>
      <c r="G1" s="3" t="s">
        <v>6</v>
      </c>
      <c r="H1" t="s">
        <v>7</v>
      </c>
      <c r="I1" t="s">
        <v>360</v>
      </c>
      <c r="J1" t="s">
        <v>361</v>
      </c>
      <c r="K1" t="s">
        <v>362</v>
      </c>
      <c r="L1" t="s">
        <v>363</v>
      </c>
      <c r="M1" t="s">
        <v>364</v>
      </c>
      <c r="N1" t="s">
        <v>365</v>
      </c>
      <c r="O1" t="s">
        <v>366</v>
      </c>
      <c r="P1" t="s">
        <v>367</v>
      </c>
      <c r="Q1" t="s">
        <v>587</v>
      </c>
      <c r="R1" t="s">
        <v>588</v>
      </c>
      <c r="S1" t="s">
        <v>351</v>
      </c>
      <c r="T1" t="s">
        <v>352</v>
      </c>
      <c r="U1" t="s">
        <v>353</v>
      </c>
      <c r="V1" t="s">
        <v>213</v>
      </c>
      <c r="W1" t="s">
        <v>11</v>
      </c>
    </row>
    <row r="2" spans="1:23" x14ac:dyDescent="0.45">
      <c r="A2" s="4" t="s">
        <v>657</v>
      </c>
      <c r="B2" s="4">
        <v>2024</v>
      </c>
      <c r="C2" s="19">
        <v>45304</v>
      </c>
      <c r="D2" s="4" t="s">
        <v>3826</v>
      </c>
      <c r="E2" s="3" t="s">
        <v>236</v>
      </c>
      <c r="F2" s="3" t="s">
        <v>51</v>
      </c>
      <c r="G2" s="13">
        <f>(C2-VLOOKUP(E2,Riders!$A$2:$C$3501,2,FALSE))/365</f>
        <v>28.194520547945206</v>
      </c>
      <c r="H2" s="1">
        <v>1</v>
      </c>
      <c r="I2" s="3">
        <v>2</v>
      </c>
      <c r="J2" s="3">
        <v>2</v>
      </c>
      <c r="K2" s="3">
        <v>2</v>
      </c>
      <c r="L2" s="3">
        <f>0</f>
        <v>0</v>
      </c>
      <c r="M2" s="3">
        <v>3</v>
      </c>
      <c r="N2" s="3">
        <v>2</v>
      </c>
      <c r="O2" s="3">
        <v>5</v>
      </c>
      <c r="P2" s="3">
        <v>3</v>
      </c>
      <c r="Q2" s="3">
        <v>5</v>
      </c>
      <c r="R2" s="3">
        <f>0</f>
        <v>0</v>
      </c>
      <c r="S2" s="3">
        <f>0</f>
        <v>0</v>
      </c>
      <c r="T2" s="3">
        <f>0</f>
        <v>0</v>
      </c>
      <c r="U2" s="109">
        <v>24</v>
      </c>
      <c r="V2" s="116">
        <v>1.3131944444444446</v>
      </c>
      <c r="W2">
        <v>47.594000000000001</v>
      </c>
    </row>
    <row r="3" spans="1:23" x14ac:dyDescent="0.45">
      <c r="A3" s="4" t="s">
        <v>657</v>
      </c>
      <c r="B3" s="4">
        <v>2024</v>
      </c>
      <c r="C3" s="19">
        <v>45304</v>
      </c>
      <c r="D3" s="4" t="s">
        <v>3826</v>
      </c>
      <c r="E3" s="3" t="s">
        <v>219</v>
      </c>
      <c r="F3" s="3" t="s">
        <v>220</v>
      </c>
      <c r="G3" s="13">
        <f>(C3-VLOOKUP(E3,Riders!$A$2:$C$3501,2,FALSE))/365</f>
        <v>31.397260273972602</v>
      </c>
      <c r="H3" s="1">
        <v>2</v>
      </c>
      <c r="I3" s="3">
        <v>5</v>
      </c>
      <c r="J3" s="3">
        <f>0</f>
        <v>0</v>
      </c>
      <c r="K3" s="3">
        <f>0</f>
        <v>0</v>
      </c>
      <c r="L3" s="3">
        <v>2</v>
      </c>
      <c r="M3" s="3">
        <v>1</v>
      </c>
      <c r="N3" s="3">
        <v>5</v>
      </c>
      <c r="O3" s="3">
        <f>0</f>
        <v>0</v>
      </c>
      <c r="P3" s="3">
        <v>5</v>
      </c>
      <c r="Q3" s="3">
        <v>1</v>
      </c>
      <c r="R3" s="3">
        <f>0</f>
        <v>0</v>
      </c>
      <c r="S3" s="3">
        <f>0</f>
        <v>0</v>
      </c>
      <c r="T3" s="3">
        <f>0</f>
        <v>0</v>
      </c>
      <c r="U3" s="109">
        <v>19</v>
      </c>
      <c r="V3" s="17"/>
    </row>
    <row r="4" spans="1:23" x14ac:dyDescent="0.45">
      <c r="A4" s="4" t="s">
        <v>657</v>
      </c>
      <c r="B4" s="4">
        <v>2024</v>
      </c>
      <c r="C4" s="19">
        <v>45304</v>
      </c>
      <c r="D4" s="4" t="s">
        <v>3826</v>
      </c>
      <c r="E4" s="3" t="s">
        <v>1788</v>
      </c>
      <c r="F4" s="3" t="s">
        <v>49</v>
      </c>
      <c r="G4" s="13">
        <f>(C4-VLOOKUP(E4,Riders!$A$2:$C$3501,2,FALSE))/365</f>
        <v>38.035616438356165</v>
      </c>
      <c r="H4" s="1">
        <v>3</v>
      </c>
      <c r="I4" s="3">
        <f>0</f>
        <v>0</v>
      </c>
      <c r="J4" s="3">
        <f>0</f>
        <v>0</v>
      </c>
      <c r="K4" s="3">
        <v>5</v>
      </c>
      <c r="L4" s="3">
        <v>3</v>
      </c>
      <c r="M4" s="3">
        <f>0</f>
        <v>0</v>
      </c>
      <c r="N4" s="3">
        <f>0</f>
        <v>0</v>
      </c>
      <c r="O4" s="3">
        <f>0</f>
        <v>0</v>
      </c>
      <c r="P4" s="3">
        <f>0</f>
        <v>0</v>
      </c>
      <c r="Q4" s="3">
        <f>0</f>
        <v>0</v>
      </c>
      <c r="R4" s="3">
        <v>10</v>
      </c>
      <c r="S4" s="3">
        <f>0</f>
        <v>0</v>
      </c>
      <c r="T4" s="3">
        <f>0</f>
        <v>0</v>
      </c>
      <c r="U4" s="109">
        <v>18</v>
      </c>
      <c r="V4" s="17"/>
    </row>
    <row r="5" spans="1:23" x14ac:dyDescent="0.45">
      <c r="A5" s="4" t="s">
        <v>657</v>
      </c>
      <c r="B5" s="4">
        <v>2024</v>
      </c>
      <c r="C5" s="19">
        <v>45304</v>
      </c>
      <c r="D5" s="4" t="s">
        <v>3826</v>
      </c>
      <c r="E5" s="3" t="s">
        <v>426</v>
      </c>
      <c r="F5" s="3" t="s">
        <v>56</v>
      </c>
      <c r="G5" s="13">
        <f>(C5-VLOOKUP(E5,Riders!$A$2:$C$3501,2,FALSE))/365</f>
        <v>22.745205479452054</v>
      </c>
      <c r="H5" s="1">
        <v>4</v>
      </c>
      <c r="I5" s="3">
        <v>3</v>
      </c>
      <c r="J5" s="3">
        <v>3</v>
      </c>
      <c r="K5" s="3">
        <f>0</f>
        <v>0</v>
      </c>
      <c r="L5" s="3">
        <f>0</f>
        <v>0</v>
      </c>
      <c r="M5" s="3">
        <v>5</v>
      </c>
      <c r="N5" s="3">
        <f>0</f>
        <v>0</v>
      </c>
      <c r="O5" s="3">
        <f>0</f>
        <v>0</v>
      </c>
      <c r="P5" s="3">
        <f>0</f>
        <v>0</v>
      </c>
      <c r="Q5" s="3">
        <f>0</f>
        <v>0</v>
      </c>
      <c r="R5" s="3">
        <f>0</f>
        <v>0</v>
      </c>
      <c r="S5" s="3">
        <f>0</f>
        <v>0</v>
      </c>
      <c r="T5" s="3">
        <f>0</f>
        <v>0</v>
      </c>
      <c r="U5" s="109">
        <v>11</v>
      </c>
      <c r="V5" s="17"/>
    </row>
    <row r="6" spans="1:23" x14ac:dyDescent="0.45">
      <c r="A6" s="4" t="s">
        <v>657</v>
      </c>
      <c r="B6" s="4">
        <v>2024</v>
      </c>
      <c r="C6" s="19">
        <v>45304</v>
      </c>
      <c r="D6" s="4" t="s">
        <v>3826</v>
      </c>
      <c r="E6" s="3" t="s">
        <v>470</v>
      </c>
      <c r="F6" s="3" t="s">
        <v>47</v>
      </c>
      <c r="G6" s="13">
        <f>(C6-VLOOKUP(E6,Riders!$A$2:$C$3501,2,FALSE))/365</f>
        <v>25.597260273972601</v>
      </c>
      <c r="H6" s="1">
        <v>5</v>
      </c>
      <c r="I6" s="3">
        <f>0</f>
        <v>0</v>
      </c>
      <c r="J6" s="3">
        <f>0</f>
        <v>0</v>
      </c>
      <c r="K6" s="3">
        <f>0</f>
        <v>0</v>
      </c>
      <c r="L6" s="3">
        <v>5</v>
      </c>
      <c r="M6" s="3">
        <f>0</f>
        <v>0</v>
      </c>
      <c r="N6" s="3">
        <v>3</v>
      </c>
      <c r="O6" s="3">
        <v>1</v>
      </c>
      <c r="P6" s="3">
        <v>2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109">
        <v>11</v>
      </c>
      <c r="V6" s="17"/>
    </row>
    <row r="7" spans="1:23" x14ac:dyDescent="0.45">
      <c r="A7" s="4" t="s">
        <v>657</v>
      </c>
      <c r="B7" s="4">
        <v>2024</v>
      </c>
      <c r="C7" s="19">
        <v>45304</v>
      </c>
      <c r="D7" s="4" t="s">
        <v>3826</v>
      </c>
      <c r="E7" s="3" t="s">
        <v>462</v>
      </c>
      <c r="F7" s="3" t="s">
        <v>19</v>
      </c>
      <c r="G7" s="13">
        <f>(C7-VLOOKUP(E7,Riders!$A$2:$C$3501,2,FALSE))/365</f>
        <v>24.632876712328766</v>
      </c>
      <c r="H7" s="1">
        <v>6</v>
      </c>
      <c r="I7" s="3">
        <f>0</f>
        <v>0</v>
      </c>
      <c r="J7" s="3">
        <v>5</v>
      </c>
      <c r="K7" s="3">
        <f>0</f>
        <v>0</v>
      </c>
      <c r="L7" s="3">
        <f>0</f>
        <v>0</v>
      </c>
      <c r="M7" s="3">
        <v>2</v>
      </c>
      <c r="N7" s="3">
        <f>0</f>
        <v>0</v>
      </c>
      <c r="O7" s="3">
        <f>0</f>
        <v>0</v>
      </c>
      <c r="P7" s="3">
        <f>0</f>
        <v>0</v>
      </c>
      <c r="Q7" s="3">
        <v>3</v>
      </c>
      <c r="R7" s="3">
        <f>0</f>
        <v>0</v>
      </c>
      <c r="S7" s="3">
        <f>0</f>
        <v>0</v>
      </c>
      <c r="T7" s="3">
        <f>0</f>
        <v>0</v>
      </c>
      <c r="U7" s="109">
        <v>10</v>
      </c>
      <c r="V7" s="17"/>
    </row>
    <row r="8" spans="1:23" x14ac:dyDescent="0.45">
      <c r="A8" s="4" t="s">
        <v>657</v>
      </c>
      <c r="B8" s="4">
        <v>2024</v>
      </c>
      <c r="C8" s="19">
        <v>45304</v>
      </c>
      <c r="D8" s="4" t="s">
        <v>3826</v>
      </c>
      <c r="E8" s="3" t="s">
        <v>215</v>
      </c>
      <c r="F8" s="3" t="s">
        <v>17</v>
      </c>
      <c r="G8" s="13">
        <f>(C8-VLOOKUP(E8,Riders!$A$2:$C$3501,2,FALSE))/365</f>
        <v>25.019178082191782</v>
      </c>
      <c r="H8" s="1">
        <v>7</v>
      </c>
      <c r="I8" s="3">
        <v>1</v>
      </c>
      <c r="J8" s="3">
        <v>1</v>
      </c>
      <c r="K8" s="3">
        <f>0</f>
        <v>0</v>
      </c>
      <c r="L8" s="3">
        <f>0</f>
        <v>0</v>
      </c>
      <c r="M8" s="3">
        <f>0</f>
        <v>0</v>
      </c>
      <c r="N8" s="3">
        <v>1</v>
      </c>
      <c r="O8" s="3">
        <v>3</v>
      </c>
      <c r="P8" s="3">
        <v>1</v>
      </c>
      <c r="Q8" s="3">
        <v>2</v>
      </c>
      <c r="R8" s="3">
        <f>0</f>
        <v>0</v>
      </c>
      <c r="S8" s="3">
        <f>0</f>
        <v>0</v>
      </c>
      <c r="T8" s="3">
        <f>0</f>
        <v>0</v>
      </c>
      <c r="U8" s="109">
        <v>9</v>
      </c>
      <c r="V8" s="17"/>
    </row>
    <row r="9" spans="1:23" x14ac:dyDescent="0.45">
      <c r="A9" s="4" t="s">
        <v>657</v>
      </c>
      <c r="B9" s="4">
        <v>2024</v>
      </c>
      <c r="C9" s="19">
        <v>45304</v>
      </c>
      <c r="D9" s="4" t="s">
        <v>3826</v>
      </c>
      <c r="E9" s="3" t="s">
        <v>3829</v>
      </c>
      <c r="F9" s="3" t="s">
        <v>247</v>
      </c>
      <c r="G9" s="13" t="e">
        <f>(C9-VLOOKUP(E9,Riders!$A$2:$C$3501,2,FALSE))/365</f>
        <v>#N/A</v>
      </c>
      <c r="H9" s="1">
        <v>8</v>
      </c>
      <c r="I9" s="3">
        <f>0</f>
        <v>0</v>
      </c>
      <c r="J9" s="3">
        <f>0</f>
        <v>0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v>6</v>
      </c>
      <c r="S9" s="3">
        <f>0</f>
        <v>0</v>
      </c>
      <c r="T9" s="3">
        <f>0</f>
        <v>0</v>
      </c>
      <c r="U9" s="109">
        <v>6</v>
      </c>
      <c r="V9" s="17"/>
    </row>
    <row r="10" spans="1:23" x14ac:dyDescent="0.45">
      <c r="A10" s="4" t="s">
        <v>657</v>
      </c>
      <c r="B10" s="4">
        <v>2024</v>
      </c>
      <c r="C10" s="19">
        <v>45304</v>
      </c>
      <c r="D10" s="4" t="s">
        <v>3826</v>
      </c>
      <c r="E10" s="3" t="s">
        <v>3832</v>
      </c>
      <c r="F10" s="3" t="s">
        <v>238</v>
      </c>
      <c r="G10" s="13" t="e">
        <f>(C10-VLOOKUP(E10,Riders!$A$2:$C$3501,2,FALSE))/365</f>
        <v>#N/A</v>
      </c>
      <c r="H10" s="1">
        <v>9</v>
      </c>
      <c r="I10" s="3">
        <f>0</f>
        <v>0</v>
      </c>
      <c r="J10" s="3">
        <f>0</f>
        <v>0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v>4</v>
      </c>
      <c r="S10" s="3">
        <f>0</f>
        <v>0</v>
      </c>
      <c r="T10" s="3">
        <f>0</f>
        <v>0</v>
      </c>
      <c r="U10" s="109">
        <v>4</v>
      </c>
      <c r="V10" s="17"/>
    </row>
    <row r="11" spans="1:23" x14ac:dyDescent="0.45">
      <c r="A11" s="4" t="s">
        <v>657</v>
      </c>
      <c r="B11" s="4">
        <v>2024</v>
      </c>
      <c r="C11" s="19">
        <v>45304</v>
      </c>
      <c r="D11" s="4" t="s">
        <v>3826</v>
      </c>
      <c r="E11" s="3" t="s">
        <v>239</v>
      </c>
      <c r="F11" s="3" t="s">
        <v>25</v>
      </c>
      <c r="G11" s="13">
        <f>(C11-VLOOKUP(E11,Riders!$A$2:$C$3501,2,FALSE))/365</f>
        <v>21.589041095890412</v>
      </c>
      <c r="H11" s="1">
        <v>10</v>
      </c>
      <c r="I11" s="3">
        <f>0</f>
        <v>0</v>
      </c>
      <c r="J11" s="3">
        <f>0</f>
        <v>0</v>
      </c>
      <c r="K11" s="3">
        <v>3</v>
      </c>
      <c r="L11" s="3">
        <v>1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109">
        <v>4</v>
      </c>
      <c r="V11" s="17"/>
    </row>
    <row r="12" spans="1:23" x14ac:dyDescent="0.45">
      <c r="A12" s="4" t="s">
        <v>657</v>
      </c>
      <c r="B12" s="4">
        <v>2024</v>
      </c>
      <c r="C12" s="19">
        <v>45304</v>
      </c>
      <c r="D12" s="4" t="s">
        <v>3826</v>
      </c>
      <c r="E12" s="3" t="s">
        <v>434</v>
      </c>
      <c r="F12" s="3" t="s">
        <v>53</v>
      </c>
      <c r="G12" s="13">
        <f>(C12-VLOOKUP(E12,Riders!$A$2:$C$3501,2,FALSE))/365</f>
        <v>23.87945205479452</v>
      </c>
      <c r="H12" s="1">
        <v>11</v>
      </c>
      <c r="I12" s="3">
        <f>0</f>
        <v>0</v>
      </c>
      <c r="J12" s="3">
        <f>0</f>
        <v>0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v>2</v>
      </c>
      <c r="S12" s="3">
        <f>0</f>
        <v>0</v>
      </c>
      <c r="T12" s="3">
        <f>0</f>
        <v>0</v>
      </c>
      <c r="U12" s="109">
        <v>2</v>
      </c>
      <c r="V12" s="17"/>
    </row>
    <row r="13" spans="1:23" x14ac:dyDescent="0.45">
      <c r="A13" s="4" t="s">
        <v>657</v>
      </c>
      <c r="B13" s="4">
        <v>2024</v>
      </c>
      <c r="C13" s="19">
        <v>45304</v>
      </c>
      <c r="D13" s="4" t="s">
        <v>3826</v>
      </c>
      <c r="E13" s="3" t="s">
        <v>440</v>
      </c>
      <c r="F13" s="3" t="s">
        <v>15</v>
      </c>
      <c r="G13" s="13">
        <f>(C13-VLOOKUP(E13,Riders!$A$2:$C$3501,2,FALSE))/365</f>
        <v>23.17808219178082</v>
      </c>
      <c r="H13" s="1">
        <v>12</v>
      </c>
      <c r="I13" s="3">
        <f>0</f>
        <v>0</v>
      </c>
      <c r="J13" s="3">
        <f>0</f>
        <v>0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v>2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109">
        <v>2</v>
      </c>
      <c r="V13" s="17"/>
    </row>
    <row r="14" spans="1:23" x14ac:dyDescent="0.45">
      <c r="A14" s="4" t="s">
        <v>657</v>
      </c>
      <c r="B14" s="4">
        <v>2024</v>
      </c>
      <c r="C14" s="19">
        <v>45304</v>
      </c>
      <c r="D14" s="4" t="s">
        <v>3826</v>
      </c>
      <c r="E14" s="3" t="s">
        <v>229</v>
      </c>
      <c r="F14" s="3" t="s">
        <v>61</v>
      </c>
      <c r="G14" s="13">
        <f>(C14-VLOOKUP(E14,Riders!$A$2:$C$3501,2,FALSE))/365</f>
        <v>25.350684931506848</v>
      </c>
      <c r="H14" s="1">
        <v>13</v>
      </c>
      <c r="I14" s="3">
        <f>0</f>
        <v>0</v>
      </c>
      <c r="J14" s="3">
        <f>0</f>
        <v>0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109">
        <v>0</v>
      </c>
      <c r="V14" s="17"/>
    </row>
    <row r="15" spans="1:23" x14ac:dyDescent="0.45">
      <c r="A15" s="4" t="s">
        <v>657</v>
      </c>
      <c r="B15" s="4">
        <v>2024</v>
      </c>
      <c r="C15" s="19">
        <v>45304</v>
      </c>
      <c r="D15" s="4" t="s">
        <v>3826</v>
      </c>
      <c r="E15" s="3" t="s">
        <v>617</v>
      </c>
      <c r="F15" s="3" t="s">
        <v>223</v>
      </c>
      <c r="G15" s="13">
        <f>(C15-VLOOKUP(E15,Riders!$A$2:$C$3501,2,FALSE))/365</f>
        <v>21.802739726027397</v>
      </c>
      <c r="H15" s="1">
        <v>14</v>
      </c>
      <c r="I15" s="3">
        <f>0</f>
        <v>0</v>
      </c>
      <c r="J15" s="3">
        <f>0</f>
        <v>0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109">
        <v>0</v>
      </c>
      <c r="V15" s="17"/>
    </row>
    <row r="16" spans="1:23" x14ac:dyDescent="0.45">
      <c r="A16" s="4" t="s">
        <v>657</v>
      </c>
      <c r="B16" s="4">
        <v>2024</v>
      </c>
      <c r="C16" s="19">
        <v>45304</v>
      </c>
      <c r="D16" s="4" t="s">
        <v>3826</v>
      </c>
      <c r="E16" s="3" t="s">
        <v>853</v>
      </c>
      <c r="F16" s="3" t="s">
        <v>232</v>
      </c>
      <c r="G16" s="13">
        <f>(C16-VLOOKUP(E16,Riders!$A$2:$C$3501,2,FALSE))/365</f>
        <v>21.276712328767122</v>
      </c>
      <c r="H16" s="1">
        <v>15</v>
      </c>
      <c r="I16" s="3">
        <f>0</f>
        <v>0</v>
      </c>
      <c r="J16" s="3">
        <f>0</f>
        <v>0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v>20</v>
      </c>
      <c r="U16" s="109">
        <v>-20</v>
      </c>
      <c r="V16" s="17"/>
    </row>
    <row r="17" spans="1:23" x14ac:dyDescent="0.45">
      <c r="A17" s="4" t="s">
        <v>657</v>
      </c>
      <c r="B17" s="4">
        <v>2024</v>
      </c>
      <c r="C17" s="19">
        <v>45304</v>
      </c>
      <c r="D17" s="4" t="s">
        <v>3826</v>
      </c>
      <c r="E17" s="3" t="s">
        <v>3831</v>
      </c>
      <c r="F17" s="3" t="s">
        <v>31</v>
      </c>
      <c r="G17" s="13" t="e">
        <f>(C17-VLOOKUP(E17,Riders!$A$2:$C$3501,2,FALSE))/365</f>
        <v>#N/A</v>
      </c>
      <c r="H17" s="1">
        <v>16</v>
      </c>
      <c r="I17" s="3">
        <f>0</f>
        <v>0</v>
      </c>
      <c r="J17" s="3">
        <f>0</f>
        <v>0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v>40</v>
      </c>
      <c r="U17" s="109" t="s">
        <v>308</v>
      </c>
      <c r="V17" s="17"/>
    </row>
    <row r="18" spans="1:23" x14ac:dyDescent="0.45">
      <c r="A18" s="4" t="s">
        <v>657</v>
      </c>
      <c r="B18" s="4">
        <v>2024</v>
      </c>
      <c r="C18" s="19">
        <v>45304</v>
      </c>
      <c r="D18" s="4" t="s">
        <v>3826</v>
      </c>
      <c r="E18" s="3" t="s">
        <v>3836</v>
      </c>
      <c r="F18" s="3" t="s">
        <v>230</v>
      </c>
      <c r="G18" s="13" t="e">
        <f>(C18-VLOOKUP(E18,Riders!$A$2:$C$3501,2,FALSE))/365</f>
        <v>#N/A</v>
      </c>
      <c r="H18" s="1">
        <v>17</v>
      </c>
      <c r="I18" s="3">
        <f>0</f>
        <v>0</v>
      </c>
      <c r="J18" s="3">
        <f>0</f>
        <v>0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v>60</v>
      </c>
      <c r="U18" s="109" t="s">
        <v>308</v>
      </c>
      <c r="V18" s="17"/>
    </row>
    <row r="19" spans="1:23" x14ac:dyDescent="0.45">
      <c r="A19" s="4" t="s">
        <v>657</v>
      </c>
      <c r="B19" s="4">
        <v>2024</v>
      </c>
      <c r="C19" s="19">
        <v>45304</v>
      </c>
      <c r="D19" s="4" t="s">
        <v>3826</v>
      </c>
      <c r="E19" s="3" t="s">
        <v>597</v>
      </c>
      <c r="F19" s="3" t="s">
        <v>243</v>
      </c>
      <c r="G19" s="13">
        <f>(C19-VLOOKUP(E19,Riders!$A$2:$C$3501,2,FALSE))/365</f>
        <v>20.238356164383561</v>
      </c>
      <c r="H19" s="1">
        <v>18</v>
      </c>
      <c r="I19" s="3">
        <f>0</f>
        <v>0</v>
      </c>
      <c r="J19" s="3">
        <f>0</f>
        <v>0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109" t="s">
        <v>308</v>
      </c>
      <c r="V19" s="17"/>
    </row>
    <row r="20" spans="1:23" x14ac:dyDescent="0.45">
      <c r="A20" s="4" t="s">
        <v>657</v>
      </c>
      <c r="B20" s="4">
        <v>2024</v>
      </c>
      <c r="C20" s="19">
        <v>45304</v>
      </c>
      <c r="D20" s="4" t="s">
        <v>3826</v>
      </c>
      <c r="E20" s="3" t="s">
        <v>226</v>
      </c>
      <c r="F20" s="3" t="s">
        <v>120</v>
      </c>
      <c r="G20" s="13">
        <f>(C20-VLOOKUP(E20,Riders!$A$2:$C$3501,2,FALSE))/365</f>
        <v>25.378082191780823</v>
      </c>
      <c r="H20" s="1">
        <v>19</v>
      </c>
      <c r="I20" s="3">
        <f>0</f>
        <v>0</v>
      </c>
      <c r="J20" s="3">
        <f>0</f>
        <v>0</v>
      </c>
      <c r="K20" s="3">
        <v>1</v>
      </c>
      <c r="L20" s="3">
        <f>0</f>
        <v>0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109" t="s">
        <v>308</v>
      </c>
      <c r="V20" s="17"/>
    </row>
    <row r="21" spans="1:23" x14ac:dyDescent="0.45">
      <c r="A21" s="3" t="s">
        <v>102</v>
      </c>
      <c r="B21" s="3">
        <v>2023</v>
      </c>
      <c r="C21" s="5">
        <v>45146</v>
      </c>
      <c r="D21" s="3" t="s">
        <v>13</v>
      </c>
      <c r="E21" s="4" t="s">
        <v>236</v>
      </c>
      <c r="F21" s="4" t="s">
        <v>51</v>
      </c>
      <c r="G21" s="13">
        <f>(C21-VLOOKUP(E21,Riders!$A$2:$C$3501,2,FALSE))/365</f>
        <v>27.761643835616439</v>
      </c>
      <c r="H21" s="1">
        <v>1</v>
      </c>
      <c r="I21" s="3">
        <v>3</v>
      </c>
      <c r="J21" s="3">
        <v>5</v>
      </c>
      <c r="K21" s="3">
        <f>0</f>
        <v>0</v>
      </c>
      <c r="L21" s="3">
        <f>0</f>
        <v>0</v>
      </c>
      <c r="M21" s="3">
        <v>3</v>
      </c>
      <c r="N21" s="3">
        <f>0</f>
        <v>0</v>
      </c>
      <c r="O21" s="3">
        <v>5</v>
      </c>
      <c r="P21" s="3">
        <f>0</f>
        <v>0</v>
      </c>
      <c r="Q21" s="3">
        <v>3</v>
      </c>
      <c r="R21" s="3">
        <f>0</f>
        <v>0</v>
      </c>
      <c r="S21" s="3">
        <v>20</v>
      </c>
      <c r="T21" s="3">
        <f>0</f>
        <v>0</v>
      </c>
      <c r="U21" s="109">
        <v>39</v>
      </c>
      <c r="V21" s="116">
        <v>1.2756944444444445</v>
      </c>
      <c r="W21">
        <v>48.993000000000002</v>
      </c>
    </row>
    <row r="22" spans="1:23" x14ac:dyDescent="0.45">
      <c r="A22" s="3" t="s">
        <v>102</v>
      </c>
      <c r="B22" s="3">
        <v>2023</v>
      </c>
      <c r="C22" s="5">
        <v>45146</v>
      </c>
      <c r="D22" s="3" t="s">
        <v>13</v>
      </c>
      <c r="E22" s="4" t="s">
        <v>270</v>
      </c>
      <c r="F22" s="4" t="s">
        <v>36</v>
      </c>
      <c r="G22" s="13">
        <f>(C22-VLOOKUP(E22,Riders!$A$2:$C$3501,2,FALSE))/365</f>
        <v>28.898630136986302</v>
      </c>
      <c r="H22" s="1">
        <v>2</v>
      </c>
      <c r="I22" s="3">
        <v>2</v>
      </c>
      <c r="J22" s="3">
        <f>0</f>
        <v>0</v>
      </c>
      <c r="K22" s="3">
        <f>0</f>
        <v>0</v>
      </c>
      <c r="L22" s="3">
        <f>0</f>
        <v>0</v>
      </c>
      <c r="M22" s="3">
        <v>5</v>
      </c>
      <c r="N22" s="3">
        <f>0</f>
        <v>0</v>
      </c>
      <c r="O22" s="3">
        <v>3</v>
      </c>
      <c r="P22" s="3">
        <f>0</f>
        <v>0</v>
      </c>
      <c r="Q22" s="3">
        <v>1</v>
      </c>
      <c r="R22" s="3">
        <f>0</f>
        <v>0</v>
      </c>
      <c r="S22" s="3">
        <v>20</v>
      </c>
      <c r="T22" s="3">
        <f>0</f>
        <v>0</v>
      </c>
      <c r="U22" s="109">
        <v>31</v>
      </c>
      <c r="V22" s="17"/>
    </row>
    <row r="23" spans="1:23" x14ac:dyDescent="0.45">
      <c r="A23" s="3" t="s">
        <v>102</v>
      </c>
      <c r="B23" s="3">
        <v>2023</v>
      </c>
      <c r="C23" s="5">
        <v>45146</v>
      </c>
      <c r="D23" s="3" t="s">
        <v>13</v>
      </c>
      <c r="E23" s="3" t="s">
        <v>430</v>
      </c>
      <c r="F23" s="3" t="s">
        <v>40</v>
      </c>
      <c r="G23" s="13">
        <f>(C23-VLOOKUP(E23,Riders!$A$2:$C$3501,2,FALSE))/365</f>
        <v>21.580821917808219</v>
      </c>
      <c r="H23" s="1">
        <v>3</v>
      </c>
      <c r="I23" s="3">
        <v>1</v>
      </c>
      <c r="J23" s="3">
        <v>1</v>
      </c>
      <c r="K23" s="3">
        <f>0</f>
        <v>0</v>
      </c>
      <c r="L23" s="3">
        <f>0</f>
        <v>0</v>
      </c>
      <c r="M23" s="3">
        <f>0</f>
        <v>0</v>
      </c>
      <c r="N23" s="3">
        <f>0</f>
        <v>0</v>
      </c>
      <c r="O23" s="3">
        <v>2</v>
      </c>
      <c r="P23" s="3">
        <f>0</f>
        <v>0</v>
      </c>
      <c r="Q23" s="3">
        <f>0</f>
        <v>0</v>
      </c>
      <c r="R23" s="3">
        <v>10</v>
      </c>
      <c r="S23" s="3">
        <f>0</f>
        <v>0</v>
      </c>
      <c r="T23" s="3">
        <f>0</f>
        <v>0</v>
      </c>
      <c r="U23" s="109">
        <v>14</v>
      </c>
      <c r="V23" s="17"/>
    </row>
    <row r="24" spans="1:23" x14ac:dyDescent="0.45">
      <c r="A24" s="3" t="s">
        <v>102</v>
      </c>
      <c r="B24" s="3">
        <v>2023</v>
      </c>
      <c r="C24" s="5">
        <v>45146</v>
      </c>
      <c r="D24" s="3" t="s">
        <v>13</v>
      </c>
      <c r="E24" s="3" t="s">
        <v>271</v>
      </c>
      <c r="F24" s="3" t="s">
        <v>67</v>
      </c>
      <c r="G24" s="13">
        <f>(C24-VLOOKUP(E24,Riders!$A$2:$C$3501,2,FALSE))/365</f>
        <v>29.142465753424659</v>
      </c>
      <c r="H24" s="1">
        <v>4</v>
      </c>
      <c r="I24" s="3">
        <f>0</f>
        <v>0</v>
      </c>
      <c r="J24" s="3">
        <f>0</f>
        <v>0</v>
      </c>
      <c r="K24" s="3">
        <f>0</f>
        <v>0</v>
      </c>
      <c r="L24" s="3">
        <f>0</f>
        <v>0</v>
      </c>
      <c r="M24" s="3">
        <f>0</f>
        <v>0</v>
      </c>
      <c r="N24" s="3">
        <v>5</v>
      </c>
      <c r="O24" s="3">
        <f>0</f>
        <v>0</v>
      </c>
      <c r="P24" s="3">
        <f>0</f>
        <v>0</v>
      </c>
      <c r="Q24" s="3">
        <f>0</f>
        <v>0</v>
      </c>
      <c r="R24" s="3">
        <v>4</v>
      </c>
      <c r="S24" s="3">
        <v>20</v>
      </c>
      <c r="T24" s="3">
        <v>20</v>
      </c>
      <c r="U24" s="109">
        <v>9</v>
      </c>
      <c r="V24" s="17"/>
    </row>
    <row r="25" spans="1:23" x14ac:dyDescent="0.45">
      <c r="A25" s="3" t="s">
        <v>102</v>
      </c>
      <c r="B25" s="3">
        <v>2023</v>
      </c>
      <c r="C25" s="5">
        <v>45146</v>
      </c>
      <c r="D25" s="3" t="s">
        <v>13</v>
      </c>
      <c r="E25" s="3" t="s">
        <v>328</v>
      </c>
      <c r="F25" s="3" t="s">
        <v>25</v>
      </c>
      <c r="G25" s="13">
        <f>(C25-VLOOKUP(E25,Riders!$A$2:$C$3501,2,FALSE))/365</f>
        <v>33.041095890410958</v>
      </c>
      <c r="H25" s="1">
        <v>5</v>
      </c>
      <c r="I25" s="3">
        <v>5</v>
      </c>
      <c r="J25" s="3">
        <v>2</v>
      </c>
      <c r="K25" s="3">
        <f>0</f>
        <v>0</v>
      </c>
      <c r="L25" s="3">
        <f>0</f>
        <v>0</v>
      </c>
      <c r="M25" s="3">
        <v>2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v>20</v>
      </c>
      <c r="T25" s="3">
        <v>20</v>
      </c>
      <c r="U25" s="109">
        <v>9</v>
      </c>
      <c r="V25" s="17"/>
    </row>
    <row r="26" spans="1:23" x14ac:dyDescent="0.45">
      <c r="A26" s="3" t="s">
        <v>102</v>
      </c>
      <c r="B26" s="3">
        <v>2023</v>
      </c>
      <c r="C26" s="5">
        <v>45146</v>
      </c>
      <c r="D26" s="3" t="s">
        <v>13</v>
      </c>
      <c r="E26" s="3" t="s">
        <v>462</v>
      </c>
      <c r="F26" s="3" t="s">
        <v>19</v>
      </c>
      <c r="G26" s="13">
        <f>(C26-VLOOKUP(E26,Riders!$A$2:$C$3501,2,FALSE))/365</f>
        <v>24.2</v>
      </c>
      <c r="H26" s="1">
        <v>6</v>
      </c>
      <c r="I26" s="3">
        <f>0</f>
        <v>0</v>
      </c>
      <c r="J26" s="3">
        <f>0</f>
        <v>0</v>
      </c>
      <c r="K26" s="3">
        <f>0</f>
        <v>0</v>
      </c>
      <c r="L26" s="3">
        <v>5</v>
      </c>
      <c r="M26" s="3">
        <f>0</f>
        <v>0</v>
      </c>
      <c r="N26" s="3">
        <f>0</f>
        <v>0</v>
      </c>
      <c r="O26" s="3">
        <f>0</f>
        <v>0</v>
      </c>
      <c r="P26" s="3">
        <v>3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109">
        <v>8</v>
      </c>
      <c r="V26" s="17"/>
    </row>
    <row r="27" spans="1:23" x14ac:dyDescent="0.45">
      <c r="A27" s="3" t="s">
        <v>102</v>
      </c>
      <c r="B27" s="3">
        <v>2023</v>
      </c>
      <c r="C27" s="5">
        <v>45146</v>
      </c>
      <c r="D27" s="3" t="s">
        <v>13</v>
      </c>
      <c r="E27" s="3" t="s">
        <v>434</v>
      </c>
      <c r="F27" s="3" t="s">
        <v>53</v>
      </c>
      <c r="G27" s="13">
        <f>(C27-VLOOKUP(E27,Riders!$A$2:$C$3501,2,FALSE))/365</f>
        <v>23.446575342465753</v>
      </c>
      <c r="H27" s="1">
        <v>7</v>
      </c>
      <c r="I27" s="3">
        <f>0</f>
        <v>0</v>
      </c>
      <c r="J27" s="3">
        <f>0</f>
        <v>0</v>
      </c>
      <c r="K27" s="3">
        <v>2</v>
      </c>
      <c r="L27" s="3">
        <v>3</v>
      </c>
      <c r="M27" s="3">
        <f>0</f>
        <v>0</v>
      </c>
      <c r="N27" s="3">
        <f>0</f>
        <v>0</v>
      </c>
      <c r="O27" s="3">
        <v>1</v>
      </c>
      <c r="P27" s="3">
        <v>2</v>
      </c>
      <c r="Q27" s="3">
        <f>0</f>
        <v>0</v>
      </c>
      <c r="R27" s="3">
        <f>0</f>
        <v>0</v>
      </c>
      <c r="S27" s="3">
        <f>0</f>
        <v>0</v>
      </c>
      <c r="T27" s="3">
        <f>0</f>
        <v>0</v>
      </c>
      <c r="U27" s="109">
        <v>8</v>
      </c>
      <c r="V27" s="17"/>
    </row>
    <row r="28" spans="1:23" x14ac:dyDescent="0.45">
      <c r="A28" s="3" t="s">
        <v>102</v>
      </c>
      <c r="B28" s="3">
        <v>2023</v>
      </c>
      <c r="C28" s="5">
        <v>45146</v>
      </c>
      <c r="D28" s="3" t="s">
        <v>13</v>
      </c>
      <c r="E28" s="3" t="s">
        <v>617</v>
      </c>
      <c r="F28" s="3" t="s">
        <v>223</v>
      </c>
      <c r="G28" s="13">
        <f>(C28-VLOOKUP(E28,Riders!$A$2:$C$3501,2,FALSE))/365</f>
        <v>21.36986301369863</v>
      </c>
      <c r="H28" s="1">
        <v>8</v>
      </c>
      <c r="I28" s="3">
        <f>0</f>
        <v>0</v>
      </c>
      <c r="J28" s="3">
        <f>0</f>
        <v>0</v>
      </c>
      <c r="K28" s="3">
        <f>0</f>
        <v>0</v>
      </c>
      <c r="L28" s="3">
        <f>0</f>
        <v>0</v>
      </c>
      <c r="M28" s="3">
        <f>0</f>
        <v>0</v>
      </c>
      <c r="N28" s="3">
        <v>1</v>
      </c>
      <c r="O28" s="3">
        <f>0</f>
        <v>0</v>
      </c>
      <c r="P28" s="3">
        <f>0</f>
        <v>0</v>
      </c>
      <c r="Q28" s="3">
        <v>2</v>
      </c>
      <c r="R28" s="3">
        <v>2</v>
      </c>
      <c r="S28" s="3">
        <f>0</f>
        <v>0</v>
      </c>
      <c r="T28" s="3">
        <f>0</f>
        <v>0</v>
      </c>
      <c r="U28" s="109">
        <v>5</v>
      </c>
      <c r="V28" s="17"/>
    </row>
    <row r="29" spans="1:23" x14ac:dyDescent="0.45">
      <c r="A29" s="3" t="s">
        <v>102</v>
      </c>
      <c r="B29" s="3">
        <v>2023</v>
      </c>
      <c r="C29" s="5">
        <v>45146</v>
      </c>
      <c r="D29" s="3" t="s">
        <v>13</v>
      </c>
      <c r="E29" s="3" t="s">
        <v>228</v>
      </c>
      <c r="F29" s="3" t="s">
        <v>15</v>
      </c>
      <c r="G29" s="13">
        <f>(C29-VLOOKUP(E29,Riders!$A$2:$C$3501,2,FALSE))/365</f>
        <v>24.117808219178084</v>
      </c>
      <c r="H29" s="1">
        <v>9</v>
      </c>
      <c r="I29" s="3">
        <f>0</f>
        <v>0</v>
      </c>
      <c r="J29" s="3">
        <f>0</f>
        <v>0</v>
      </c>
      <c r="K29" s="3">
        <f>0</f>
        <v>0</v>
      </c>
      <c r="L29" s="3">
        <f>0</f>
        <v>0</v>
      </c>
      <c r="M29" s="3">
        <f>0</f>
        <v>0</v>
      </c>
      <c r="N29" s="3">
        <v>3</v>
      </c>
      <c r="O29" s="3">
        <f>0</f>
        <v>0</v>
      </c>
      <c r="P29" s="3">
        <v>1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109">
        <v>4</v>
      </c>
      <c r="V29" s="17"/>
    </row>
    <row r="30" spans="1:23" x14ac:dyDescent="0.45">
      <c r="A30" s="3" t="s">
        <v>102</v>
      </c>
      <c r="B30" s="3">
        <v>2023</v>
      </c>
      <c r="C30" s="5">
        <v>45146</v>
      </c>
      <c r="D30" s="3" t="s">
        <v>13</v>
      </c>
      <c r="E30" s="3" t="s">
        <v>1788</v>
      </c>
      <c r="F30" s="3" t="s">
        <v>49</v>
      </c>
      <c r="G30" s="13">
        <f>(C30-VLOOKUP(E30,Riders!$A$2:$C$3501,2,FALSE))/365</f>
        <v>37.602739726027394</v>
      </c>
      <c r="H30" s="1">
        <v>10</v>
      </c>
      <c r="I30" s="3">
        <f>0</f>
        <v>0</v>
      </c>
      <c r="J30" s="3">
        <f>0</f>
        <v>0</v>
      </c>
      <c r="K30" s="3">
        <v>3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109">
        <v>3</v>
      </c>
      <c r="V30" s="17"/>
    </row>
    <row r="31" spans="1:23" x14ac:dyDescent="0.45">
      <c r="A31" s="3" t="s">
        <v>102</v>
      </c>
      <c r="B31" s="3">
        <v>2023</v>
      </c>
      <c r="C31" s="5">
        <v>45146</v>
      </c>
      <c r="D31" s="3" t="s">
        <v>13</v>
      </c>
      <c r="E31" s="3" t="s">
        <v>217</v>
      </c>
      <c r="F31" s="3" t="s">
        <v>29</v>
      </c>
      <c r="G31" s="13">
        <f>(C31-VLOOKUP(E31,Riders!$A$2:$C$3501,2,FALSE))/365</f>
        <v>25.358904109589041</v>
      </c>
      <c r="H31" s="1">
        <v>11</v>
      </c>
      <c r="I31" s="3">
        <f>0</f>
        <v>0</v>
      </c>
      <c r="J31" s="3">
        <v>3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f>0</f>
        <v>0</v>
      </c>
      <c r="U31" s="109">
        <v>3</v>
      </c>
      <c r="V31" s="17"/>
    </row>
    <row r="32" spans="1:23" x14ac:dyDescent="0.45">
      <c r="A32" s="3" t="s">
        <v>102</v>
      </c>
      <c r="B32" s="3">
        <v>2023</v>
      </c>
      <c r="C32" s="5">
        <v>45146</v>
      </c>
      <c r="D32" s="3" t="s">
        <v>13</v>
      </c>
      <c r="E32" s="3" t="s">
        <v>432</v>
      </c>
      <c r="F32" s="3" t="s">
        <v>27</v>
      </c>
      <c r="G32" s="13">
        <f>(C32-VLOOKUP(E32,Riders!$A$2:$C$3501,2,FALSE))/365</f>
        <v>28.36986301369863</v>
      </c>
      <c r="H32" s="1">
        <v>12</v>
      </c>
      <c r="I32" s="3">
        <f>0</f>
        <v>0</v>
      </c>
      <c r="J32" s="3">
        <f>0</f>
        <v>0</v>
      </c>
      <c r="K32" s="3">
        <f>0</f>
        <v>0</v>
      </c>
      <c r="L32" s="3">
        <v>2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109">
        <v>2</v>
      </c>
      <c r="V32" s="17"/>
    </row>
    <row r="33" spans="1:23" x14ac:dyDescent="0.45">
      <c r="A33" s="3" t="s">
        <v>102</v>
      </c>
      <c r="B33" s="3">
        <v>2023</v>
      </c>
      <c r="C33" s="5">
        <v>45146</v>
      </c>
      <c r="D33" s="3" t="s">
        <v>13</v>
      </c>
      <c r="E33" s="3" t="s">
        <v>244</v>
      </c>
      <c r="F33" s="3" t="s">
        <v>38</v>
      </c>
      <c r="G33" s="13">
        <f>(C33-VLOOKUP(E33,Riders!$A$2:$C$3501,2,FALSE))/365</f>
        <v>29.358904109589041</v>
      </c>
      <c r="H33" s="1">
        <v>13</v>
      </c>
      <c r="I33" s="3">
        <f>0</f>
        <v>0</v>
      </c>
      <c r="J33" s="3">
        <f>0</f>
        <v>0</v>
      </c>
      <c r="K33" s="3">
        <f>0</f>
        <v>0</v>
      </c>
      <c r="L33" s="3">
        <f>0</f>
        <v>0</v>
      </c>
      <c r="M33" s="3">
        <f>0</f>
        <v>0</v>
      </c>
      <c r="N33" s="3">
        <v>2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109">
        <v>2</v>
      </c>
      <c r="V33" s="17"/>
    </row>
    <row r="34" spans="1:23" x14ac:dyDescent="0.45">
      <c r="A34" s="3" t="s">
        <v>102</v>
      </c>
      <c r="B34" s="3">
        <v>2023</v>
      </c>
      <c r="C34" s="5">
        <v>45146</v>
      </c>
      <c r="D34" s="3" t="s">
        <v>13</v>
      </c>
      <c r="E34" s="3" t="s">
        <v>450</v>
      </c>
      <c r="F34" s="3" t="s">
        <v>264</v>
      </c>
      <c r="G34" s="13">
        <f>(C34-VLOOKUP(E34,Riders!$A$2:$C$3501,2,FALSE))/365</f>
        <v>25.038356164383561</v>
      </c>
      <c r="H34" s="1">
        <v>14</v>
      </c>
      <c r="I34" s="3">
        <f>0</f>
        <v>0</v>
      </c>
      <c r="J34" s="3">
        <f>0</f>
        <v>0</v>
      </c>
      <c r="K34" s="3">
        <f>0</f>
        <v>0</v>
      </c>
      <c r="L34" s="3">
        <v>1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109">
        <v>1</v>
      </c>
      <c r="V34" s="17"/>
    </row>
    <row r="35" spans="1:23" x14ac:dyDescent="0.45">
      <c r="A35" s="3" t="s">
        <v>102</v>
      </c>
      <c r="B35" s="3">
        <v>2023</v>
      </c>
      <c r="C35" s="5">
        <v>45146</v>
      </c>
      <c r="D35" s="3" t="s">
        <v>13</v>
      </c>
      <c r="E35" s="3" t="s">
        <v>240</v>
      </c>
      <c r="F35" s="3" t="s">
        <v>47</v>
      </c>
      <c r="G35" s="13">
        <f>(C35-VLOOKUP(E35,Riders!$A$2:$C$3501,2,FALSE))/365</f>
        <v>31.063013698630137</v>
      </c>
      <c r="H35" s="1">
        <v>15</v>
      </c>
      <c r="I35" s="3">
        <f>0</f>
        <v>0</v>
      </c>
      <c r="J35" s="3">
        <f>0</f>
        <v>0</v>
      </c>
      <c r="K35" s="3">
        <f>0</f>
        <v>0</v>
      </c>
      <c r="L35" s="3">
        <f>0</f>
        <v>0</v>
      </c>
      <c r="M35" s="3">
        <f>0</f>
        <v>0</v>
      </c>
      <c r="N35" s="3">
        <f>0</f>
        <v>0</v>
      </c>
      <c r="O35" s="3">
        <f>0</f>
        <v>0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109">
        <v>0</v>
      </c>
      <c r="V35" s="17"/>
    </row>
    <row r="36" spans="1:23" x14ac:dyDescent="0.45">
      <c r="A36" s="3" t="s">
        <v>102</v>
      </c>
      <c r="B36" s="3">
        <v>2023</v>
      </c>
      <c r="C36" s="5">
        <v>45146</v>
      </c>
      <c r="D36" s="3" t="s">
        <v>13</v>
      </c>
      <c r="E36" s="3" t="s">
        <v>446</v>
      </c>
      <c r="F36" s="3" t="s">
        <v>44</v>
      </c>
      <c r="G36" s="13">
        <f>(C36-VLOOKUP(E36,Riders!$A$2:$C$3501,2,FALSE))/365</f>
        <v>22.041095890410958</v>
      </c>
      <c r="H36" s="1">
        <v>16</v>
      </c>
      <c r="I36" s="3">
        <f>0</f>
        <v>0</v>
      </c>
      <c r="J36" s="3">
        <f>0</f>
        <v>0</v>
      </c>
      <c r="K36" s="3">
        <v>5</v>
      </c>
      <c r="L36" s="3">
        <f>0</f>
        <v>0</v>
      </c>
      <c r="M36" s="3">
        <f>0</f>
        <v>0</v>
      </c>
      <c r="N36" s="3">
        <f>0</f>
        <v>0</v>
      </c>
      <c r="O36" s="3">
        <f>0</f>
        <v>0</v>
      </c>
      <c r="P36" s="3">
        <v>5</v>
      </c>
      <c r="Q36" s="3">
        <f>0</f>
        <v>0</v>
      </c>
      <c r="R36" s="3">
        <v>6</v>
      </c>
      <c r="S36" s="3">
        <f>0</f>
        <v>0</v>
      </c>
      <c r="T36" s="3">
        <v>20</v>
      </c>
      <c r="U36" s="109">
        <v>-4</v>
      </c>
      <c r="V36" s="17"/>
    </row>
    <row r="37" spans="1:23" x14ac:dyDescent="0.45">
      <c r="A37" s="3" t="s">
        <v>102</v>
      </c>
      <c r="B37" s="3">
        <v>2023</v>
      </c>
      <c r="C37" s="5">
        <v>45146</v>
      </c>
      <c r="D37" s="3" t="s">
        <v>13</v>
      </c>
      <c r="E37" s="3" t="s">
        <v>574</v>
      </c>
      <c r="F37" s="3" t="s">
        <v>17</v>
      </c>
      <c r="G37" s="13">
        <f>(C37-VLOOKUP(E37,Riders!$A$2:$C$3501,2,FALSE))/365</f>
        <v>23.550684931506851</v>
      </c>
      <c r="H37" s="1">
        <v>17</v>
      </c>
      <c r="I37" s="3">
        <f>0</f>
        <v>0</v>
      </c>
      <c r="J37" s="3">
        <f>0</f>
        <v>0</v>
      </c>
      <c r="K37" s="3">
        <f>0</f>
        <v>0</v>
      </c>
      <c r="L37" s="3">
        <f>0</f>
        <v>0</v>
      </c>
      <c r="M37" s="3">
        <v>1</v>
      </c>
      <c r="N37" s="3">
        <f>0</f>
        <v>0</v>
      </c>
      <c r="O37" s="3">
        <f>0</f>
        <v>0</v>
      </c>
      <c r="P37" s="3">
        <f>0</f>
        <v>0</v>
      </c>
      <c r="Q37" s="3">
        <v>5</v>
      </c>
      <c r="R37" s="3">
        <f>0</f>
        <v>0</v>
      </c>
      <c r="S37" s="3">
        <f>0</f>
        <v>0</v>
      </c>
      <c r="T37" s="3">
        <v>20</v>
      </c>
      <c r="U37" s="109">
        <v>-14</v>
      </c>
      <c r="V37" s="17"/>
    </row>
    <row r="38" spans="1:23" x14ac:dyDescent="0.45">
      <c r="A38" s="3" t="s">
        <v>102</v>
      </c>
      <c r="B38" s="3">
        <v>2023</v>
      </c>
      <c r="C38" s="5">
        <v>45146</v>
      </c>
      <c r="D38" s="3" t="s">
        <v>13</v>
      </c>
      <c r="E38" s="3" t="s">
        <v>472</v>
      </c>
      <c r="F38" s="3" t="s">
        <v>61</v>
      </c>
      <c r="G38" s="13">
        <f>(C38-VLOOKUP(E38,Riders!$A$2:$C$3501,2,FALSE))/365</f>
        <v>28.027397260273972</v>
      </c>
      <c r="H38" s="1">
        <v>18</v>
      </c>
      <c r="I38" s="3">
        <f>0</f>
        <v>0</v>
      </c>
      <c r="J38" s="3">
        <f>0</f>
        <v>0</v>
      </c>
      <c r="K38" s="3">
        <v>1</v>
      </c>
      <c r="L38" s="3">
        <f>0</f>
        <v>0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v>20</v>
      </c>
      <c r="U38" s="109">
        <v>-19</v>
      </c>
      <c r="V38" s="17"/>
    </row>
    <row r="39" spans="1:23" x14ac:dyDescent="0.45">
      <c r="A39" s="3" t="s">
        <v>102</v>
      </c>
      <c r="B39" s="3">
        <v>2023</v>
      </c>
      <c r="C39" s="5">
        <v>45146</v>
      </c>
      <c r="D39" s="3" t="s">
        <v>13</v>
      </c>
      <c r="E39" s="3" t="s">
        <v>242</v>
      </c>
      <c r="F39" s="3" t="s">
        <v>243</v>
      </c>
      <c r="G39" s="13">
        <f>(C39-VLOOKUP(E39,Riders!$A$2:$C$3501,2,FALSE))/365</f>
        <v>28.69041095890411</v>
      </c>
      <c r="H39" s="1">
        <v>19</v>
      </c>
      <c r="I39" s="3">
        <f>0</f>
        <v>0</v>
      </c>
      <c r="J39" s="3">
        <f>0</f>
        <v>0</v>
      </c>
      <c r="K39" s="3">
        <f>0</f>
        <v>0</v>
      </c>
      <c r="L39" s="3">
        <f>0</f>
        <v>0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v>20</v>
      </c>
      <c r="U39" s="109">
        <v>-20</v>
      </c>
      <c r="V39" s="17"/>
    </row>
    <row r="40" spans="1:23" x14ac:dyDescent="0.45">
      <c r="A40" s="3" t="s">
        <v>102</v>
      </c>
      <c r="B40" s="3">
        <v>2023</v>
      </c>
      <c r="C40" s="5">
        <v>45146</v>
      </c>
      <c r="D40" s="3" t="s">
        <v>13</v>
      </c>
      <c r="E40" s="3" t="s">
        <v>488</v>
      </c>
      <c r="F40" s="3" t="s">
        <v>232</v>
      </c>
      <c r="G40" s="13">
        <f>(C40-VLOOKUP(E40,Riders!$A$2:$C$3501,2,FALSE))/365</f>
        <v>26.219178082191782</v>
      </c>
      <c r="H40" s="1">
        <v>20</v>
      </c>
      <c r="I40" s="3">
        <f>0</f>
        <v>0</v>
      </c>
      <c r="J40" s="3">
        <f>0</f>
        <v>0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v>20</v>
      </c>
      <c r="U40" s="109">
        <v>-20</v>
      </c>
      <c r="V40" s="17"/>
    </row>
    <row r="41" spans="1:23" x14ac:dyDescent="0.45">
      <c r="A41" s="3" t="s">
        <v>102</v>
      </c>
      <c r="B41" s="3">
        <v>2023</v>
      </c>
      <c r="C41" s="5">
        <v>45146</v>
      </c>
      <c r="D41" s="3" t="s">
        <v>13</v>
      </c>
      <c r="E41" s="3" t="s">
        <v>473</v>
      </c>
      <c r="F41" s="3" t="s">
        <v>65</v>
      </c>
      <c r="G41" s="13">
        <f>(C41-VLOOKUP(E41,Riders!$A$2:$C$3501,2,FALSE))/365</f>
        <v>29.731506849315068</v>
      </c>
      <c r="H41" s="1">
        <v>21</v>
      </c>
      <c r="I41" s="3">
        <f>0</f>
        <v>0</v>
      </c>
      <c r="J41" s="3">
        <f>0</f>
        <v>0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v>20</v>
      </c>
      <c r="U41" s="109">
        <v>-40</v>
      </c>
      <c r="V41" s="17"/>
    </row>
    <row r="42" spans="1:23" x14ac:dyDescent="0.45">
      <c r="A42" s="3" t="s">
        <v>102</v>
      </c>
      <c r="B42" s="3">
        <v>2023</v>
      </c>
      <c r="C42" s="5">
        <v>45146</v>
      </c>
      <c r="D42" s="3" t="s">
        <v>13</v>
      </c>
      <c r="E42" s="3" t="s">
        <v>354</v>
      </c>
      <c r="F42" s="3" t="s">
        <v>266</v>
      </c>
      <c r="G42" s="13">
        <f>(C42-VLOOKUP(E42,Riders!$A$2:$C$3501,2,FALSE))/365</f>
        <v>22.586301369863012</v>
      </c>
      <c r="H42" s="1">
        <v>22</v>
      </c>
      <c r="I42" s="3">
        <f>0</f>
        <v>0</v>
      </c>
      <c r="J42" s="3">
        <f>0</f>
        <v>0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v>20</v>
      </c>
      <c r="U42" s="109" t="s">
        <v>308</v>
      </c>
      <c r="V42" s="17"/>
    </row>
    <row r="43" spans="1:23" x14ac:dyDescent="0.45">
      <c r="A43" s="4" t="s">
        <v>12</v>
      </c>
      <c r="B43" s="4">
        <v>2022</v>
      </c>
      <c r="C43" s="5">
        <v>44850</v>
      </c>
      <c r="D43" s="4" t="s">
        <v>13</v>
      </c>
      <c r="E43" s="4" t="s">
        <v>328</v>
      </c>
      <c r="F43" s="4" t="s">
        <v>25</v>
      </c>
      <c r="G43" s="13">
        <f>(C43-VLOOKUP(E43,Riders!$A$2:$C$3501,2,FALSE))/365</f>
        <v>32.230136986301368</v>
      </c>
      <c r="H43" s="4">
        <v>1</v>
      </c>
      <c r="I43" s="4">
        <v>5</v>
      </c>
      <c r="J43" s="4">
        <f>0</f>
        <v>0</v>
      </c>
      <c r="K43" s="4">
        <v>5</v>
      </c>
      <c r="L43" s="4">
        <v>1</v>
      </c>
      <c r="M43" s="4">
        <v>3</v>
      </c>
      <c r="N43" s="4">
        <f>0</f>
        <v>0</v>
      </c>
      <c r="O43" s="4">
        <f>0</f>
        <v>0</v>
      </c>
      <c r="P43" s="4">
        <f>0</f>
        <v>0</v>
      </c>
      <c r="Q43" s="4">
        <v>2</v>
      </c>
      <c r="R43" s="4">
        <v>4</v>
      </c>
      <c r="S43" s="4">
        <v>40</v>
      </c>
      <c r="T43" s="4">
        <f>0</f>
        <v>0</v>
      </c>
      <c r="U43" s="54">
        <v>60</v>
      </c>
      <c r="V43" s="56">
        <v>1.2944444444444445</v>
      </c>
      <c r="W43" s="16">
        <v>48.283000000000001</v>
      </c>
    </row>
    <row r="44" spans="1:23" x14ac:dyDescent="0.45">
      <c r="A44" s="4" t="s">
        <v>12</v>
      </c>
      <c r="B44" s="4">
        <v>2022</v>
      </c>
      <c r="C44" s="5">
        <v>44850</v>
      </c>
      <c r="D44" s="4" t="s">
        <v>13</v>
      </c>
      <c r="E44" s="4" t="s">
        <v>325</v>
      </c>
      <c r="F44" s="4" t="s">
        <v>238</v>
      </c>
      <c r="G44" s="13">
        <f>(C44-VLOOKUP(E44,Riders!$A$2:$C$3501,2,FALSE))/365</f>
        <v>30.279452054794522</v>
      </c>
      <c r="H44" s="4">
        <v>2</v>
      </c>
      <c r="I44" s="4">
        <f>0</f>
        <v>0</v>
      </c>
      <c r="J44" s="4">
        <v>3</v>
      </c>
      <c r="K44" s="4">
        <f>0</f>
        <v>0</v>
      </c>
      <c r="L44" s="4">
        <f>0</f>
        <v>0</v>
      </c>
      <c r="M44" s="4">
        <f>0</f>
        <v>0</v>
      </c>
      <c r="N44" s="4">
        <f>0</f>
        <v>0</v>
      </c>
      <c r="O44" s="4">
        <f>0</f>
        <v>0</v>
      </c>
      <c r="P44" s="4">
        <v>5</v>
      </c>
      <c r="Q44" s="4">
        <v>5</v>
      </c>
      <c r="R44" s="4">
        <f>0</f>
        <v>0</v>
      </c>
      <c r="S44" s="4">
        <v>40</v>
      </c>
      <c r="T44" s="4">
        <f>0</f>
        <v>0</v>
      </c>
      <c r="U44" s="54">
        <v>53</v>
      </c>
      <c r="V44" s="57"/>
      <c r="W44" s="16"/>
    </row>
    <row r="45" spans="1:23" x14ac:dyDescent="0.45">
      <c r="A45" s="4" t="s">
        <v>12</v>
      </c>
      <c r="B45" s="4">
        <v>2022</v>
      </c>
      <c r="C45" s="5">
        <v>44850</v>
      </c>
      <c r="D45" s="4" t="s">
        <v>13</v>
      </c>
      <c r="E45" s="4" t="s">
        <v>214</v>
      </c>
      <c r="F45" s="4" t="s">
        <v>67</v>
      </c>
      <c r="G45" s="13">
        <f>(C45-VLOOKUP(E45,Riders!$A$2:$C$3501,2,FALSE))/365</f>
        <v>27.830136986301369</v>
      </c>
      <c r="H45" s="4">
        <v>3</v>
      </c>
      <c r="I45" s="4">
        <v>2</v>
      </c>
      <c r="J45" s="4">
        <v>5</v>
      </c>
      <c r="K45" s="4">
        <f>0</f>
        <v>0</v>
      </c>
      <c r="L45" s="4">
        <f>0</f>
        <v>0</v>
      </c>
      <c r="M45" s="4">
        <f>0</f>
        <v>0</v>
      </c>
      <c r="N45" s="4">
        <v>3</v>
      </c>
      <c r="O45" s="4">
        <f>0</f>
        <v>0</v>
      </c>
      <c r="P45" s="4">
        <v>1</v>
      </c>
      <c r="Q45" s="4">
        <f>0</f>
        <v>0</v>
      </c>
      <c r="R45" s="4">
        <f>0</f>
        <v>0</v>
      </c>
      <c r="S45" s="4">
        <v>40</v>
      </c>
      <c r="T45" s="4">
        <f>0</f>
        <v>0</v>
      </c>
      <c r="U45" s="54">
        <v>51</v>
      </c>
      <c r="V45" s="57"/>
      <c r="W45" s="16"/>
    </row>
    <row r="46" spans="1:23" x14ac:dyDescent="0.45">
      <c r="A46" s="4" t="s">
        <v>12</v>
      </c>
      <c r="B46" s="4">
        <v>2022</v>
      </c>
      <c r="C46" s="5">
        <v>44850</v>
      </c>
      <c r="D46" s="4" t="s">
        <v>13</v>
      </c>
      <c r="E46" s="4" t="s">
        <v>236</v>
      </c>
      <c r="F46" s="4" t="s">
        <v>51</v>
      </c>
      <c r="G46" s="13">
        <f>(C46-VLOOKUP(E46,Riders!$A$2:$C$3501,2,FALSE))/365</f>
        <v>26.950684931506849</v>
      </c>
      <c r="H46" s="4">
        <v>4</v>
      </c>
      <c r="I46" s="4">
        <v>1</v>
      </c>
      <c r="J46" s="4">
        <v>2</v>
      </c>
      <c r="K46" s="4">
        <f>0</f>
        <v>0</v>
      </c>
      <c r="L46" s="4">
        <f>0</f>
        <v>0</v>
      </c>
      <c r="M46" s="4">
        <f>0</f>
        <v>0</v>
      </c>
      <c r="N46" s="4">
        <v>5</v>
      </c>
      <c r="O46" s="4">
        <f>0</f>
        <v>0</v>
      </c>
      <c r="P46" s="4">
        <v>2</v>
      </c>
      <c r="Q46" s="4">
        <f>0</f>
        <v>0</v>
      </c>
      <c r="R46" s="4">
        <f>0</f>
        <v>0</v>
      </c>
      <c r="S46" s="4">
        <v>40</v>
      </c>
      <c r="T46" s="4">
        <f>0</f>
        <v>0</v>
      </c>
      <c r="U46" s="54">
        <v>50</v>
      </c>
      <c r="V46" s="57"/>
      <c r="W46" s="16"/>
    </row>
    <row r="47" spans="1:23" x14ac:dyDescent="0.45">
      <c r="A47" s="4" t="s">
        <v>12</v>
      </c>
      <c r="B47" s="4">
        <v>2022</v>
      </c>
      <c r="C47" s="5">
        <v>44850</v>
      </c>
      <c r="D47" s="4" t="s">
        <v>13</v>
      </c>
      <c r="E47" s="4" t="s">
        <v>461</v>
      </c>
      <c r="F47" s="4" t="s">
        <v>19</v>
      </c>
      <c r="G47" s="13">
        <f>(C47-VLOOKUP(E47,Riders!$A$2:$C$3501,2,FALSE))/365</f>
        <v>19.926027397260274</v>
      </c>
      <c r="H47" s="4">
        <v>5</v>
      </c>
      <c r="I47" s="4">
        <f>0</f>
        <v>0</v>
      </c>
      <c r="J47" s="4">
        <f>0</f>
        <v>0</v>
      </c>
      <c r="K47" s="4">
        <v>3</v>
      </c>
      <c r="L47" s="4">
        <f>0</f>
        <v>0</v>
      </c>
      <c r="M47" s="4">
        <f>0</f>
        <v>0</v>
      </c>
      <c r="N47" s="4">
        <f>0</f>
        <v>0</v>
      </c>
      <c r="O47" s="4">
        <f>0</f>
        <v>0</v>
      </c>
      <c r="P47" s="4">
        <v>3</v>
      </c>
      <c r="Q47" s="4">
        <f>0</f>
        <v>0</v>
      </c>
      <c r="R47" s="4">
        <f>0</f>
        <v>0</v>
      </c>
      <c r="S47" s="4">
        <v>40</v>
      </c>
      <c r="T47" s="4">
        <f>0</f>
        <v>0</v>
      </c>
      <c r="U47" s="54">
        <v>46</v>
      </c>
      <c r="V47" s="57"/>
      <c r="W47" s="16"/>
    </row>
    <row r="48" spans="1:23" x14ac:dyDescent="0.45">
      <c r="A48" s="4" t="s">
        <v>12</v>
      </c>
      <c r="B48" s="4">
        <v>2022</v>
      </c>
      <c r="C48" s="5">
        <v>44850</v>
      </c>
      <c r="D48" s="4" t="s">
        <v>13</v>
      </c>
      <c r="E48" s="4" t="s">
        <v>434</v>
      </c>
      <c r="F48" s="4" t="s">
        <v>53</v>
      </c>
      <c r="G48" s="13">
        <f>(C48-VLOOKUP(E48,Riders!$A$2:$C$3501,2,FALSE))/365</f>
        <v>22.635616438356163</v>
      </c>
      <c r="H48" s="4">
        <v>6</v>
      </c>
      <c r="I48" s="4">
        <f>0</f>
        <v>0</v>
      </c>
      <c r="J48" s="4">
        <f>0</f>
        <v>0</v>
      </c>
      <c r="K48" s="4">
        <v>2</v>
      </c>
      <c r="L48" s="4">
        <v>2</v>
      </c>
      <c r="M48" s="4">
        <f>0</f>
        <v>0</v>
      </c>
      <c r="N48" s="4">
        <v>1</v>
      </c>
      <c r="O48" s="4">
        <f>0</f>
        <v>0</v>
      </c>
      <c r="P48" s="4">
        <f>0</f>
        <v>0</v>
      </c>
      <c r="Q48" s="4">
        <v>3</v>
      </c>
      <c r="R48" s="4">
        <v>6</v>
      </c>
      <c r="S48" s="4">
        <v>20</v>
      </c>
      <c r="T48" s="4">
        <f>0</f>
        <v>0</v>
      </c>
      <c r="U48" s="54">
        <v>34</v>
      </c>
      <c r="V48" s="57"/>
      <c r="W48" s="16"/>
    </row>
    <row r="49" spans="1:23" x14ac:dyDescent="0.45">
      <c r="A49" s="4" t="s">
        <v>12</v>
      </c>
      <c r="B49" s="4">
        <v>2022</v>
      </c>
      <c r="C49" s="5">
        <v>44850</v>
      </c>
      <c r="D49" s="4" t="s">
        <v>13</v>
      </c>
      <c r="E49" s="4" t="s">
        <v>219</v>
      </c>
      <c r="F49" s="4" t="s">
        <v>220</v>
      </c>
      <c r="G49" s="13">
        <f>(C49-VLOOKUP(E49,Riders!$A$2:$C$3501,2,FALSE))/365</f>
        <v>30.153424657534245</v>
      </c>
      <c r="H49" s="4">
        <v>7</v>
      </c>
      <c r="I49" s="4">
        <f>0</f>
        <v>0</v>
      </c>
      <c r="J49" s="4">
        <v>1</v>
      </c>
      <c r="K49" s="4">
        <f>0</f>
        <v>0</v>
      </c>
      <c r="L49" s="4">
        <f>0</f>
        <v>0</v>
      </c>
      <c r="M49" s="4">
        <v>5</v>
      </c>
      <c r="N49" s="4">
        <f>0</f>
        <v>0</v>
      </c>
      <c r="O49" s="4">
        <v>1</v>
      </c>
      <c r="P49" s="4">
        <f>0</f>
        <v>0</v>
      </c>
      <c r="Q49" s="4">
        <f>0</f>
        <v>0</v>
      </c>
      <c r="R49" s="4">
        <f>0</f>
        <v>0</v>
      </c>
      <c r="S49" s="4">
        <v>20</v>
      </c>
      <c r="T49" s="4">
        <f>0</f>
        <v>0</v>
      </c>
      <c r="U49" s="54">
        <v>27</v>
      </c>
      <c r="V49" s="57"/>
      <c r="W49" s="16"/>
    </row>
    <row r="50" spans="1:23" x14ac:dyDescent="0.45">
      <c r="A50" s="4" t="s">
        <v>12</v>
      </c>
      <c r="B50" s="4">
        <v>2022</v>
      </c>
      <c r="C50" s="5">
        <v>44850</v>
      </c>
      <c r="D50" s="4" t="s">
        <v>13</v>
      </c>
      <c r="E50" s="4" t="s">
        <v>421</v>
      </c>
      <c r="F50" s="4" t="s">
        <v>17</v>
      </c>
      <c r="G50" s="13">
        <f>(C50-VLOOKUP(E50,Riders!$A$2:$C$3501,2,FALSE))/365</f>
        <v>22.18082191780822</v>
      </c>
      <c r="H50" s="4">
        <v>8</v>
      </c>
      <c r="I50" s="4">
        <f>0</f>
        <v>0</v>
      </c>
      <c r="J50" s="4">
        <f>0</f>
        <v>0</v>
      </c>
      <c r="K50" s="4">
        <f>0</f>
        <v>0</v>
      </c>
      <c r="L50" s="4">
        <v>3</v>
      </c>
      <c r="M50" s="4">
        <v>1</v>
      </c>
      <c r="N50" s="4">
        <f>0</f>
        <v>0</v>
      </c>
      <c r="O50" s="4">
        <f>0</f>
        <v>0</v>
      </c>
      <c r="P50" s="4">
        <f>0</f>
        <v>0</v>
      </c>
      <c r="Q50" s="4">
        <v>1</v>
      </c>
      <c r="R50" s="4">
        <f>0</f>
        <v>0</v>
      </c>
      <c r="S50" s="4">
        <v>20</v>
      </c>
      <c r="T50" s="4">
        <f>0</f>
        <v>0</v>
      </c>
      <c r="U50" s="54">
        <v>25</v>
      </c>
      <c r="V50" s="57"/>
      <c r="W50" s="16"/>
    </row>
    <row r="51" spans="1:23" x14ac:dyDescent="0.45">
      <c r="A51" s="4" t="s">
        <v>12</v>
      </c>
      <c r="B51" s="4">
        <v>2022</v>
      </c>
      <c r="C51" s="5">
        <v>44850</v>
      </c>
      <c r="D51" s="4" t="s">
        <v>13</v>
      </c>
      <c r="E51" s="4" t="s">
        <v>416</v>
      </c>
      <c r="F51" s="4" t="s">
        <v>29</v>
      </c>
      <c r="G51" s="13">
        <f>(C51-VLOOKUP(E51,Riders!$A$2:$C$3501,2,FALSE))/365</f>
        <v>24.964383561643835</v>
      </c>
      <c r="H51" s="4">
        <v>9</v>
      </c>
      <c r="I51" s="4">
        <f>0</f>
        <v>0</v>
      </c>
      <c r="J51" s="4">
        <f>0</f>
        <v>0</v>
      </c>
      <c r="K51" s="4">
        <f>0</f>
        <v>0</v>
      </c>
      <c r="L51" s="4">
        <f>0</f>
        <v>0</v>
      </c>
      <c r="M51" s="4">
        <f>0</f>
        <v>0</v>
      </c>
      <c r="N51" s="4">
        <f>0</f>
        <v>0</v>
      </c>
      <c r="O51" s="4">
        <v>5</v>
      </c>
      <c r="P51" s="4">
        <f>0</f>
        <v>0</v>
      </c>
      <c r="Q51" s="4">
        <f>0</f>
        <v>0</v>
      </c>
      <c r="R51" s="4">
        <f>0</f>
        <v>0</v>
      </c>
      <c r="S51" s="4">
        <v>20</v>
      </c>
      <c r="T51" s="4">
        <f>0</f>
        <v>0</v>
      </c>
      <c r="U51" s="54">
        <v>25</v>
      </c>
      <c r="V51" s="57"/>
      <c r="W51" s="16"/>
    </row>
    <row r="52" spans="1:23" x14ac:dyDescent="0.45">
      <c r="A52" s="4" t="s">
        <v>12</v>
      </c>
      <c r="B52" s="4">
        <v>2022</v>
      </c>
      <c r="C52" s="5">
        <v>44850</v>
      </c>
      <c r="D52" s="4" t="s">
        <v>13</v>
      </c>
      <c r="E52" s="4" t="s">
        <v>446</v>
      </c>
      <c r="F52" s="4" t="s">
        <v>44</v>
      </c>
      <c r="G52" s="13">
        <f>(C52-VLOOKUP(E52,Riders!$A$2:$C$3501,2,FALSE))/365</f>
        <v>21.230136986301371</v>
      </c>
      <c r="H52" s="4">
        <v>10</v>
      </c>
      <c r="I52" s="4">
        <f>0</f>
        <v>0</v>
      </c>
      <c r="J52" s="4">
        <f>0</f>
        <v>0</v>
      </c>
      <c r="K52" s="4">
        <v>1</v>
      </c>
      <c r="L52" s="4">
        <f>0</f>
        <v>0</v>
      </c>
      <c r="M52" s="4">
        <f>0</f>
        <v>0</v>
      </c>
      <c r="N52" s="4">
        <v>2</v>
      </c>
      <c r="O52" s="4">
        <f>0</f>
        <v>0</v>
      </c>
      <c r="P52" s="4">
        <f>0</f>
        <v>0</v>
      </c>
      <c r="Q52" s="4">
        <f>0</f>
        <v>0</v>
      </c>
      <c r="R52" s="4">
        <f>0</f>
        <v>0</v>
      </c>
      <c r="S52" s="4">
        <v>20</v>
      </c>
      <c r="T52" s="4">
        <f>0</f>
        <v>0</v>
      </c>
      <c r="U52" s="54">
        <v>23</v>
      </c>
      <c r="V52" s="57"/>
      <c r="W52" s="16"/>
    </row>
    <row r="53" spans="1:23" x14ac:dyDescent="0.45">
      <c r="A53" s="4" t="s">
        <v>12</v>
      </c>
      <c r="B53" s="4">
        <v>2022</v>
      </c>
      <c r="C53" s="5">
        <v>44850</v>
      </c>
      <c r="D53" s="4" t="s">
        <v>13</v>
      </c>
      <c r="E53" s="4" t="s">
        <v>240</v>
      </c>
      <c r="F53" s="4" t="s">
        <v>47</v>
      </c>
      <c r="G53" s="13">
        <f>(C53-VLOOKUP(E53,Riders!$A$2:$C$3501,2,FALSE))/365</f>
        <v>30.252054794520546</v>
      </c>
      <c r="H53" s="4">
        <v>11</v>
      </c>
      <c r="I53" s="4">
        <f>0</f>
        <v>0</v>
      </c>
      <c r="J53" s="4">
        <f>0</f>
        <v>0</v>
      </c>
      <c r="K53" s="4">
        <f>0</f>
        <v>0</v>
      </c>
      <c r="L53" s="4">
        <f>0</f>
        <v>0</v>
      </c>
      <c r="M53" s="4">
        <v>2</v>
      </c>
      <c r="N53" s="4">
        <f>0</f>
        <v>0</v>
      </c>
      <c r="O53" s="4">
        <f>0</f>
        <v>0</v>
      </c>
      <c r="P53" s="4">
        <f>0</f>
        <v>0</v>
      </c>
      <c r="Q53" s="4">
        <f>0</f>
        <v>0</v>
      </c>
      <c r="R53" s="4">
        <v>10</v>
      </c>
      <c r="S53" s="4">
        <f>0</f>
        <v>0</v>
      </c>
      <c r="T53" s="4">
        <f>0</f>
        <v>0</v>
      </c>
      <c r="U53" s="54">
        <v>12</v>
      </c>
      <c r="V53" s="57"/>
      <c r="W53" s="16"/>
    </row>
    <row r="54" spans="1:23" x14ac:dyDescent="0.45">
      <c r="A54" s="4" t="s">
        <v>12</v>
      </c>
      <c r="B54" s="4">
        <v>2022</v>
      </c>
      <c r="C54" s="5">
        <v>44850</v>
      </c>
      <c r="D54" s="4" t="s">
        <v>13</v>
      </c>
      <c r="E54" s="4" t="s">
        <v>216</v>
      </c>
      <c r="F54" s="4" t="s">
        <v>27</v>
      </c>
      <c r="G54" s="13">
        <f>(C54-VLOOKUP(E54,Riders!$A$2:$C$3501,2,FALSE))/365</f>
        <v>23.69041095890411</v>
      </c>
      <c r="H54" s="4">
        <v>12</v>
      </c>
      <c r="I54" s="4">
        <v>3</v>
      </c>
      <c r="J54" s="4">
        <f>0</f>
        <v>0</v>
      </c>
      <c r="K54" s="4">
        <f>0</f>
        <v>0</v>
      </c>
      <c r="L54" s="4">
        <v>5</v>
      </c>
      <c r="M54" s="4">
        <f>0</f>
        <v>0</v>
      </c>
      <c r="N54" s="4">
        <f>0</f>
        <v>0</v>
      </c>
      <c r="O54" s="4">
        <f>0</f>
        <v>0</v>
      </c>
      <c r="P54" s="4">
        <f>0</f>
        <v>0</v>
      </c>
      <c r="Q54" s="4">
        <f>0</f>
        <v>0</v>
      </c>
      <c r="R54" s="4">
        <f>0</f>
        <v>0</v>
      </c>
      <c r="S54" s="4">
        <f>0</f>
        <v>0</v>
      </c>
      <c r="T54" s="4">
        <f>0</f>
        <v>0</v>
      </c>
      <c r="U54" s="54">
        <v>8</v>
      </c>
      <c r="V54" s="57"/>
      <c r="W54" s="16"/>
    </row>
    <row r="55" spans="1:23" x14ac:dyDescent="0.45">
      <c r="A55" s="4" t="s">
        <v>12</v>
      </c>
      <c r="B55" s="4">
        <v>2022</v>
      </c>
      <c r="C55" s="5">
        <v>44850</v>
      </c>
      <c r="D55" s="4" t="s">
        <v>13</v>
      </c>
      <c r="E55" s="4" t="s">
        <v>430</v>
      </c>
      <c r="F55" s="4" t="s">
        <v>40</v>
      </c>
      <c r="G55" s="13">
        <f>(C55-VLOOKUP(E55,Riders!$A$2:$C$3501,2,FALSE))/365</f>
        <v>20.769863013698629</v>
      </c>
      <c r="H55" s="4">
        <v>13</v>
      </c>
      <c r="I55" s="4">
        <f>0</f>
        <v>0</v>
      </c>
      <c r="J55" s="4">
        <f>0</f>
        <v>0</v>
      </c>
      <c r="K55" s="4">
        <f>0</f>
        <v>0</v>
      </c>
      <c r="L55" s="4">
        <f>0</f>
        <v>0</v>
      </c>
      <c r="M55" s="4">
        <f>0</f>
        <v>0</v>
      </c>
      <c r="N55" s="4">
        <f>0</f>
        <v>0</v>
      </c>
      <c r="O55" s="4">
        <v>2</v>
      </c>
      <c r="P55" s="4">
        <f>0</f>
        <v>0</v>
      </c>
      <c r="Q55" s="4">
        <f>0</f>
        <v>0</v>
      </c>
      <c r="R55" s="4">
        <v>2</v>
      </c>
      <c r="S55" s="4">
        <f>0</f>
        <v>0</v>
      </c>
      <c r="T55" s="4">
        <f>0</f>
        <v>0</v>
      </c>
      <c r="U55" s="54">
        <v>4</v>
      </c>
      <c r="V55" s="57"/>
      <c r="W55" s="16"/>
    </row>
    <row r="56" spans="1:23" x14ac:dyDescent="0.45">
      <c r="A56" s="4" t="s">
        <v>12</v>
      </c>
      <c r="B56" s="4">
        <v>2022</v>
      </c>
      <c r="C56" s="5">
        <v>44850</v>
      </c>
      <c r="D56" s="4" t="s">
        <v>13</v>
      </c>
      <c r="E56" s="4" t="s">
        <v>242</v>
      </c>
      <c r="F56" s="4" t="s">
        <v>243</v>
      </c>
      <c r="G56" s="13">
        <f>(C56-VLOOKUP(E56,Riders!$A$2:$C$3501,2,FALSE))/365</f>
        <v>27.87945205479452</v>
      </c>
      <c r="H56" s="4">
        <v>14</v>
      </c>
      <c r="I56" s="4">
        <f>0</f>
        <v>0</v>
      </c>
      <c r="J56" s="4">
        <f>0</f>
        <v>0</v>
      </c>
      <c r="K56" s="4">
        <f>0</f>
        <v>0</v>
      </c>
      <c r="L56" s="4">
        <f>0</f>
        <v>0</v>
      </c>
      <c r="M56" s="4">
        <f>0</f>
        <v>0</v>
      </c>
      <c r="N56" s="4">
        <f>0</f>
        <v>0</v>
      </c>
      <c r="O56" s="4">
        <v>3</v>
      </c>
      <c r="P56" s="4">
        <f>0</f>
        <v>0</v>
      </c>
      <c r="Q56" s="4">
        <f>0</f>
        <v>0</v>
      </c>
      <c r="R56" s="4">
        <f>0</f>
        <v>0</v>
      </c>
      <c r="S56" s="4">
        <f>0</f>
        <v>0</v>
      </c>
      <c r="T56" s="4">
        <f>0</f>
        <v>0</v>
      </c>
      <c r="U56" s="54">
        <v>3</v>
      </c>
      <c r="V56" s="57"/>
      <c r="W56" s="16"/>
    </row>
    <row r="57" spans="1:23" x14ac:dyDescent="0.45">
      <c r="A57" s="4" t="s">
        <v>12</v>
      </c>
      <c r="B57" s="4">
        <v>2022</v>
      </c>
      <c r="C57" s="5">
        <v>44850</v>
      </c>
      <c r="D57" s="4" t="s">
        <v>13</v>
      </c>
      <c r="E57" s="4" t="s">
        <v>224</v>
      </c>
      <c r="F57" s="4" t="s">
        <v>225</v>
      </c>
      <c r="G57" s="13">
        <f>(C57-VLOOKUP(E57,Riders!$A$2:$C$3501,2,FALSE))/365</f>
        <v>22.852054794520548</v>
      </c>
      <c r="H57" s="4">
        <v>15</v>
      </c>
      <c r="I57" s="4">
        <f>0</f>
        <v>0</v>
      </c>
      <c r="J57" s="4">
        <f>0</f>
        <v>0</v>
      </c>
      <c r="K57" s="4">
        <f>0</f>
        <v>0</v>
      </c>
      <c r="L57" s="4">
        <f>0</f>
        <v>0</v>
      </c>
      <c r="M57" s="4">
        <f>0</f>
        <v>0</v>
      </c>
      <c r="N57" s="4">
        <f>0</f>
        <v>0</v>
      </c>
      <c r="O57" s="4">
        <f>0</f>
        <v>0</v>
      </c>
      <c r="P57" s="4">
        <f>0</f>
        <v>0</v>
      </c>
      <c r="Q57" s="4">
        <f>0</f>
        <v>0</v>
      </c>
      <c r="R57" s="4">
        <f>0</f>
        <v>0</v>
      </c>
      <c r="S57" s="4">
        <f>0</f>
        <v>0</v>
      </c>
      <c r="T57" s="4">
        <f>0</f>
        <v>0</v>
      </c>
      <c r="U57" s="54">
        <v>0</v>
      </c>
      <c r="V57" s="57"/>
      <c r="W57" s="16"/>
    </row>
    <row r="58" spans="1:23" x14ac:dyDescent="0.45">
      <c r="A58" s="4" t="s">
        <v>12</v>
      </c>
      <c r="B58" s="4">
        <v>2022</v>
      </c>
      <c r="C58" s="5">
        <v>44850</v>
      </c>
      <c r="D58" s="4" t="s">
        <v>13</v>
      </c>
      <c r="E58" s="4" t="s">
        <v>616</v>
      </c>
      <c r="F58" s="4" t="s">
        <v>49</v>
      </c>
      <c r="G58" s="13">
        <f>(C58-VLOOKUP(E58,Riders!$A$2:$C$3501,2,FALSE))/365</f>
        <v>23.997260273972604</v>
      </c>
      <c r="H58" s="4">
        <v>16</v>
      </c>
      <c r="I58" s="4">
        <f>0</f>
        <v>0</v>
      </c>
      <c r="J58" s="4">
        <f>0</f>
        <v>0</v>
      </c>
      <c r="K58" s="4">
        <f>0</f>
        <v>0</v>
      </c>
      <c r="L58" s="4">
        <f>0</f>
        <v>0</v>
      </c>
      <c r="M58" s="4">
        <f>0</f>
        <v>0</v>
      </c>
      <c r="N58" s="4">
        <f>0</f>
        <v>0</v>
      </c>
      <c r="O58" s="4">
        <f>0</f>
        <v>0</v>
      </c>
      <c r="P58" s="4">
        <f>0</f>
        <v>0</v>
      </c>
      <c r="Q58" s="4">
        <f>0</f>
        <v>0</v>
      </c>
      <c r="R58" s="4">
        <f>0</f>
        <v>0</v>
      </c>
      <c r="S58" s="4">
        <f>0</f>
        <v>0</v>
      </c>
      <c r="T58" s="4">
        <f>0</f>
        <v>0</v>
      </c>
      <c r="U58" s="54">
        <v>0</v>
      </c>
      <c r="V58" s="57"/>
      <c r="W58" s="16"/>
    </row>
    <row r="59" spans="1:23" x14ac:dyDescent="0.45">
      <c r="A59" s="4" t="s">
        <v>12</v>
      </c>
      <c r="B59" s="4">
        <v>2022</v>
      </c>
      <c r="C59" s="5">
        <v>44850</v>
      </c>
      <c r="D59" s="4" t="s">
        <v>13</v>
      </c>
      <c r="E59" s="4" t="s">
        <v>290</v>
      </c>
      <c r="F59" s="4" t="s">
        <v>232</v>
      </c>
      <c r="G59" s="13">
        <f>(C59-VLOOKUP(E59,Riders!$A$2:$C$3501,2,FALSE))/365</f>
        <v>24.12054794520548</v>
      </c>
      <c r="H59" s="4">
        <v>17</v>
      </c>
      <c r="I59" s="4">
        <f>0</f>
        <v>0</v>
      </c>
      <c r="J59" s="4">
        <f>0</f>
        <v>0</v>
      </c>
      <c r="K59" s="4">
        <f>0</f>
        <v>0</v>
      </c>
      <c r="L59" s="4">
        <f>0</f>
        <v>0</v>
      </c>
      <c r="M59" s="4">
        <f>0</f>
        <v>0</v>
      </c>
      <c r="N59" s="4">
        <f>0</f>
        <v>0</v>
      </c>
      <c r="O59" s="4">
        <f>0</f>
        <v>0</v>
      </c>
      <c r="P59" s="4">
        <f>0</f>
        <v>0</v>
      </c>
      <c r="Q59" s="4">
        <f>0</f>
        <v>0</v>
      </c>
      <c r="R59" s="4">
        <f>0</f>
        <v>0</v>
      </c>
      <c r="S59" s="4">
        <f>0</f>
        <v>0</v>
      </c>
      <c r="T59" s="4">
        <f>0</f>
        <v>0</v>
      </c>
      <c r="U59" s="54">
        <v>0</v>
      </c>
      <c r="V59" s="57"/>
      <c r="W59" s="16"/>
    </row>
    <row r="60" spans="1:23" x14ac:dyDescent="0.45">
      <c r="A60" s="4" t="s">
        <v>12</v>
      </c>
      <c r="B60" s="4">
        <v>2022</v>
      </c>
      <c r="C60" s="5">
        <v>44850</v>
      </c>
      <c r="D60" s="4" t="s">
        <v>13</v>
      </c>
      <c r="E60" s="4" t="s">
        <v>472</v>
      </c>
      <c r="F60" s="4" t="s">
        <v>61</v>
      </c>
      <c r="G60" s="13">
        <f>(C60-VLOOKUP(E60,Riders!$A$2:$C$3501,2,FALSE))/365</f>
        <v>27.216438356164385</v>
      </c>
      <c r="H60" s="4">
        <v>18</v>
      </c>
      <c r="I60" s="4">
        <f>0</f>
        <v>0</v>
      </c>
      <c r="J60" s="4">
        <f>0</f>
        <v>0</v>
      </c>
      <c r="K60" s="4">
        <f>0</f>
        <v>0</v>
      </c>
      <c r="L60" s="4">
        <f>0</f>
        <v>0</v>
      </c>
      <c r="M60" s="4">
        <f>0</f>
        <v>0</v>
      </c>
      <c r="N60" s="4">
        <f>0</f>
        <v>0</v>
      </c>
      <c r="O60" s="4">
        <f>0</f>
        <v>0</v>
      </c>
      <c r="P60" s="4">
        <f>0</f>
        <v>0</v>
      </c>
      <c r="Q60" s="4">
        <f>0</f>
        <v>0</v>
      </c>
      <c r="R60" s="4">
        <f>0</f>
        <v>0</v>
      </c>
      <c r="S60" s="4">
        <f>0</f>
        <v>0</v>
      </c>
      <c r="T60" s="4">
        <f>0</f>
        <v>0</v>
      </c>
      <c r="U60" s="54">
        <v>0</v>
      </c>
      <c r="V60" s="57"/>
      <c r="W60" s="16"/>
    </row>
    <row r="61" spans="1:23" x14ac:dyDescent="0.45">
      <c r="A61" s="4" t="s">
        <v>12</v>
      </c>
      <c r="B61" s="4">
        <v>2022</v>
      </c>
      <c r="C61" s="5">
        <v>44850</v>
      </c>
      <c r="D61" s="4" t="s">
        <v>13</v>
      </c>
      <c r="E61" s="4" t="s">
        <v>617</v>
      </c>
      <c r="F61" s="4" t="s">
        <v>223</v>
      </c>
      <c r="G61" s="13">
        <f>(C61-VLOOKUP(E61,Riders!$A$2:$C$3501,2,FALSE))/365</f>
        <v>20.55890410958904</v>
      </c>
      <c r="H61" s="4">
        <v>19</v>
      </c>
      <c r="I61" s="4">
        <f>0</f>
        <v>0</v>
      </c>
      <c r="J61" s="4">
        <f>0</f>
        <v>0</v>
      </c>
      <c r="K61" s="4">
        <f>0</f>
        <v>0</v>
      </c>
      <c r="L61" s="4">
        <f>0</f>
        <v>0</v>
      </c>
      <c r="M61" s="4">
        <f>0</f>
        <v>0</v>
      </c>
      <c r="N61" s="4">
        <f>0</f>
        <v>0</v>
      </c>
      <c r="O61" s="4">
        <f>0</f>
        <v>0</v>
      </c>
      <c r="P61" s="4">
        <f>0</f>
        <v>0</v>
      </c>
      <c r="Q61" s="4">
        <f>0</f>
        <v>0</v>
      </c>
      <c r="R61" s="4">
        <f>0</f>
        <v>0</v>
      </c>
      <c r="S61" s="4">
        <f>0</f>
        <v>0</v>
      </c>
      <c r="T61" s="4">
        <f>0</f>
        <v>0</v>
      </c>
      <c r="U61" s="54">
        <v>0</v>
      </c>
      <c r="V61" s="57"/>
      <c r="W61" s="16"/>
    </row>
    <row r="62" spans="1:23" x14ac:dyDescent="0.45">
      <c r="A62" s="4" t="s">
        <v>12</v>
      </c>
      <c r="B62" s="4">
        <v>2022</v>
      </c>
      <c r="C62" s="5">
        <v>44850</v>
      </c>
      <c r="D62" s="4" t="s">
        <v>13</v>
      </c>
      <c r="E62" s="4" t="s">
        <v>458</v>
      </c>
      <c r="F62" s="4" t="s">
        <v>36</v>
      </c>
      <c r="G62" s="13">
        <f>(C62-VLOOKUP(E62,Riders!$A$2:$C$3501,2,FALSE))/365</f>
        <v>23.931506849315067</v>
      </c>
      <c r="H62" s="4">
        <v>20</v>
      </c>
      <c r="I62" s="4">
        <f>0</f>
        <v>0</v>
      </c>
      <c r="J62" s="4">
        <f>0</f>
        <v>0</v>
      </c>
      <c r="K62" s="4">
        <f>0</f>
        <v>0</v>
      </c>
      <c r="L62" s="4">
        <f>0</f>
        <v>0</v>
      </c>
      <c r="M62" s="4">
        <f>0</f>
        <v>0</v>
      </c>
      <c r="N62" s="4">
        <f>0</f>
        <v>0</v>
      </c>
      <c r="O62" s="4">
        <f>0</f>
        <v>0</v>
      </c>
      <c r="P62" s="4">
        <f>0</f>
        <v>0</v>
      </c>
      <c r="Q62" s="4">
        <f>0</f>
        <v>0</v>
      </c>
      <c r="R62" s="4">
        <f>0</f>
        <v>0</v>
      </c>
      <c r="S62" s="4">
        <f>0</f>
        <v>0</v>
      </c>
      <c r="T62" s="4">
        <f>0</f>
        <v>0</v>
      </c>
      <c r="U62" s="54">
        <v>0</v>
      </c>
      <c r="V62" s="57"/>
      <c r="W62" s="16"/>
    </row>
    <row r="63" spans="1:23" x14ac:dyDescent="0.45">
      <c r="A63" s="4" t="s">
        <v>12</v>
      </c>
      <c r="B63" s="4">
        <v>2022</v>
      </c>
      <c r="C63" s="5">
        <v>44850</v>
      </c>
      <c r="D63" s="4" t="s">
        <v>13</v>
      </c>
      <c r="E63" s="4" t="s">
        <v>288</v>
      </c>
      <c r="F63" s="4" t="s">
        <v>264</v>
      </c>
      <c r="G63" s="13">
        <f>(C63-VLOOKUP(E63,Riders!$A$2:$C$3501,2,FALSE))/365</f>
        <v>20.876712328767123</v>
      </c>
      <c r="H63" s="4">
        <v>21</v>
      </c>
      <c r="I63" s="4">
        <f>0</f>
        <v>0</v>
      </c>
      <c r="J63" s="4">
        <f>0</f>
        <v>0</v>
      </c>
      <c r="K63" s="4">
        <f>0</f>
        <v>0</v>
      </c>
      <c r="L63" s="4">
        <f>0</f>
        <v>0</v>
      </c>
      <c r="M63" s="4">
        <f>0</f>
        <v>0</v>
      </c>
      <c r="N63" s="4">
        <f>0</f>
        <v>0</v>
      </c>
      <c r="O63" s="4">
        <f>0</f>
        <v>0</v>
      </c>
      <c r="P63" s="4">
        <f>0</f>
        <v>0</v>
      </c>
      <c r="Q63" s="4">
        <f>0</f>
        <v>0</v>
      </c>
      <c r="R63" s="4">
        <f>0</f>
        <v>0</v>
      </c>
      <c r="S63" s="4">
        <f>0</f>
        <v>0</v>
      </c>
      <c r="T63" s="4">
        <f>0</f>
        <v>0</v>
      </c>
      <c r="U63" s="54">
        <v>0</v>
      </c>
      <c r="V63" s="57"/>
      <c r="W63" s="16"/>
    </row>
    <row r="64" spans="1:23" x14ac:dyDescent="0.45">
      <c r="A64" s="4" t="s">
        <v>12</v>
      </c>
      <c r="B64" s="4">
        <v>2022</v>
      </c>
      <c r="C64" s="5">
        <v>44850</v>
      </c>
      <c r="D64" s="4" t="s">
        <v>13</v>
      </c>
      <c r="E64" s="4" t="s">
        <v>277</v>
      </c>
      <c r="F64" s="4" t="s">
        <v>278</v>
      </c>
      <c r="G64" s="13">
        <f>(C64-VLOOKUP(E64,Riders!$A$2:$C$3501,2,FALSE))/365</f>
        <v>24.6</v>
      </c>
      <c r="H64" s="4">
        <v>22</v>
      </c>
      <c r="I64" s="4">
        <f>0</f>
        <v>0</v>
      </c>
      <c r="J64" s="4">
        <f>0</f>
        <v>0</v>
      </c>
      <c r="K64" s="4">
        <f>0</f>
        <v>0</v>
      </c>
      <c r="L64" s="4">
        <f>0</f>
        <v>0</v>
      </c>
      <c r="M64" s="4">
        <f>0</f>
        <v>0</v>
      </c>
      <c r="N64" s="4">
        <f>0</f>
        <v>0</v>
      </c>
      <c r="O64" s="4">
        <f>0</f>
        <v>0</v>
      </c>
      <c r="P64" s="4">
        <f>0</f>
        <v>0</v>
      </c>
      <c r="Q64" s="4">
        <f>0</f>
        <v>0</v>
      </c>
      <c r="R64" s="4">
        <f>0</f>
        <v>0</v>
      </c>
      <c r="S64" s="4">
        <f>0</f>
        <v>0</v>
      </c>
      <c r="T64" s="4">
        <v>40</v>
      </c>
      <c r="U64" s="54" t="s">
        <v>308</v>
      </c>
      <c r="V64" s="57"/>
      <c r="W64" s="16"/>
    </row>
    <row r="65" spans="1:23" x14ac:dyDescent="0.45">
      <c r="A65" s="4" t="s">
        <v>12</v>
      </c>
      <c r="B65" s="4">
        <v>2022</v>
      </c>
      <c r="C65" s="5">
        <v>44850</v>
      </c>
      <c r="D65" s="4" t="s">
        <v>13</v>
      </c>
      <c r="E65" s="4" t="s">
        <v>354</v>
      </c>
      <c r="F65" s="4" t="s">
        <v>266</v>
      </c>
      <c r="G65" s="13">
        <f>(C65-VLOOKUP(E65,Riders!$A$2:$C$3501,2,FALSE))/365</f>
        <v>21.775342465753425</v>
      </c>
      <c r="H65" s="4">
        <v>22</v>
      </c>
      <c r="I65" s="4">
        <f>0</f>
        <v>0</v>
      </c>
      <c r="J65" s="4">
        <f>0</f>
        <v>0</v>
      </c>
      <c r="K65" s="4">
        <f>0</f>
        <v>0</v>
      </c>
      <c r="L65" s="4">
        <f>0</f>
        <v>0</v>
      </c>
      <c r="M65" s="4">
        <f>0</f>
        <v>0</v>
      </c>
      <c r="N65" s="4">
        <f>0</f>
        <v>0</v>
      </c>
      <c r="O65" s="4">
        <f>0</f>
        <v>0</v>
      </c>
      <c r="P65" s="4">
        <f>0</f>
        <v>0</v>
      </c>
      <c r="Q65" s="4">
        <f>0</f>
        <v>0</v>
      </c>
      <c r="R65" s="4">
        <f>0</f>
        <v>0</v>
      </c>
      <c r="S65" s="4">
        <f>0</f>
        <v>0</v>
      </c>
      <c r="T65" s="4">
        <v>40</v>
      </c>
      <c r="U65" s="54" t="s">
        <v>308</v>
      </c>
      <c r="V65" s="57"/>
      <c r="W65" s="16"/>
    </row>
    <row r="66" spans="1:23" x14ac:dyDescent="0.45">
      <c r="A66" s="4" t="s">
        <v>12</v>
      </c>
      <c r="B66" s="4">
        <v>2022</v>
      </c>
      <c r="C66" s="5">
        <v>44850</v>
      </c>
      <c r="D66" s="4" t="s">
        <v>13</v>
      </c>
      <c r="E66" s="4" t="s">
        <v>477</v>
      </c>
      <c r="F66" s="4" t="s">
        <v>70</v>
      </c>
      <c r="G66" s="13">
        <f>(C66-VLOOKUP(E66,Riders!$A$2:$C$3501,2,FALSE))/365</f>
        <v>20.93972602739726</v>
      </c>
      <c r="H66" s="4">
        <v>22</v>
      </c>
      <c r="I66" s="4">
        <f>0</f>
        <v>0</v>
      </c>
      <c r="J66" s="4">
        <f>0</f>
        <v>0</v>
      </c>
      <c r="K66" s="4">
        <f>0</f>
        <v>0</v>
      </c>
      <c r="L66" s="4">
        <f>0</f>
        <v>0</v>
      </c>
      <c r="M66" s="4">
        <f>0</f>
        <v>0</v>
      </c>
      <c r="N66" s="4">
        <f>0</f>
        <v>0</v>
      </c>
      <c r="O66" s="4">
        <f>0</f>
        <v>0</v>
      </c>
      <c r="P66" s="4">
        <f>0</f>
        <v>0</v>
      </c>
      <c r="Q66" s="4">
        <f>0</f>
        <v>0</v>
      </c>
      <c r="R66" s="4">
        <f>0</f>
        <v>0</v>
      </c>
      <c r="S66" s="4">
        <f>0</f>
        <v>0</v>
      </c>
      <c r="T66" s="4">
        <v>40</v>
      </c>
      <c r="U66" s="4" t="s">
        <v>308</v>
      </c>
      <c r="V66" s="16"/>
      <c r="W66" s="16"/>
    </row>
    <row r="67" spans="1:23" x14ac:dyDescent="0.45">
      <c r="A67" s="1" t="s">
        <v>108</v>
      </c>
      <c r="B67" s="1">
        <v>2021</v>
      </c>
      <c r="C67" s="2">
        <v>44493</v>
      </c>
      <c r="D67" s="1" t="s">
        <v>13</v>
      </c>
      <c r="E67" s="1" t="s">
        <v>236</v>
      </c>
      <c r="F67" s="1" t="s">
        <v>51</v>
      </c>
      <c r="G67" s="13">
        <f>(C67-VLOOKUP(E67,Riders!$A$2:$C$3501,2,FALSE))/365</f>
        <v>25.972602739726028</v>
      </c>
      <c r="H67" s="1">
        <v>1</v>
      </c>
      <c r="I67" s="1">
        <v>1</v>
      </c>
      <c r="J67" s="1">
        <v>3</v>
      </c>
      <c r="K67" s="1">
        <f>0</f>
        <v>0</v>
      </c>
      <c r="L67" s="1">
        <v>3</v>
      </c>
      <c r="M67" s="1">
        <f>0</f>
        <v>0</v>
      </c>
      <c r="N67" s="1">
        <f>0</f>
        <v>0</v>
      </c>
      <c r="O67" s="1">
        <v>5</v>
      </c>
      <c r="P67" s="1">
        <v>1</v>
      </c>
      <c r="Q67" s="1">
        <v>3</v>
      </c>
      <c r="R67" s="1">
        <f>0</f>
        <v>0</v>
      </c>
      <c r="S67" s="1">
        <v>60</v>
      </c>
      <c r="T67" s="1">
        <f>0</f>
        <v>0</v>
      </c>
      <c r="U67" s="1">
        <v>76</v>
      </c>
      <c r="V67" s="110">
        <v>1.2847222222222221</v>
      </c>
      <c r="W67" s="16">
        <v>48.649000000000001</v>
      </c>
    </row>
    <row r="68" spans="1:23" x14ac:dyDescent="0.45">
      <c r="A68" s="1" t="s">
        <v>108</v>
      </c>
      <c r="B68" s="1">
        <v>2021</v>
      </c>
      <c r="C68" s="2">
        <v>44493</v>
      </c>
      <c r="D68" s="1" t="s">
        <v>13</v>
      </c>
      <c r="E68" s="1" t="s">
        <v>269</v>
      </c>
      <c r="F68" s="1" t="s">
        <v>25</v>
      </c>
      <c r="G68" s="13">
        <f>(C68-VLOOKUP(E68,Riders!$A$2:$C$3501,2,FALSE))/365</f>
        <v>27.638356164383563</v>
      </c>
      <c r="H68" s="1">
        <v>2</v>
      </c>
      <c r="I68" s="1">
        <f>0</f>
        <v>0</v>
      </c>
      <c r="J68" s="1">
        <f>0</f>
        <v>0</v>
      </c>
      <c r="K68" s="1">
        <v>3</v>
      </c>
      <c r="L68" s="1">
        <v>5</v>
      </c>
      <c r="M68" s="1">
        <v>3</v>
      </c>
      <c r="N68" s="1">
        <v>3</v>
      </c>
      <c r="O68" s="1">
        <v>3</v>
      </c>
      <c r="P68" s="1">
        <f>0</f>
        <v>0</v>
      </c>
      <c r="Q68" s="1">
        <v>5</v>
      </c>
      <c r="R68" s="1">
        <v>10</v>
      </c>
      <c r="S68" s="1">
        <v>40</v>
      </c>
      <c r="T68" s="1">
        <f>0</f>
        <v>0</v>
      </c>
      <c r="U68" s="1">
        <v>72</v>
      </c>
      <c r="V68" s="16"/>
      <c r="W68" s="16"/>
    </row>
    <row r="69" spans="1:23" x14ac:dyDescent="0.45">
      <c r="A69" s="1" t="s">
        <v>108</v>
      </c>
      <c r="B69" s="1">
        <v>2021</v>
      </c>
      <c r="C69" s="2">
        <v>44493</v>
      </c>
      <c r="D69" s="1" t="s">
        <v>13</v>
      </c>
      <c r="E69" s="1" t="s">
        <v>306</v>
      </c>
      <c r="F69" s="1" t="s">
        <v>19</v>
      </c>
      <c r="G69" s="13">
        <f>(C69-VLOOKUP(E69,Riders!$A$2:$C$3501,2,FALSE))/365</f>
        <v>39.052054794520551</v>
      </c>
      <c r="H69" s="1">
        <v>3</v>
      </c>
      <c r="I69" s="1">
        <v>2</v>
      </c>
      <c r="J69" s="1">
        <v>5</v>
      </c>
      <c r="K69" s="1">
        <f>0</f>
        <v>0</v>
      </c>
      <c r="L69" s="1">
        <v>2</v>
      </c>
      <c r="M69" s="1">
        <v>5</v>
      </c>
      <c r="N69" s="1">
        <v>1</v>
      </c>
      <c r="O69" s="1">
        <f>0</f>
        <v>0</v>
      </c>
      <c r="P69" s="1">
        <v>5</v>
      </c>
      <c r="Q69" s="1">
        <f>0</f>
        <v>0</v>
      </c>
      <c r="R69" s="1">
        <f>0</f>
        <v>0</v>
      </c>
      <c r="S69" s="1">
        <v>40</v>
      </c>
      <c r="T69" s="1">
        <f>0</f>
        <v>0</v>
      </c>
      <c r="U69" s="1">
        <v>60</v>
      </c>
      <c r="V69" s="16"/>
      <c r="W69" s="16"/>
    </row>
    <row r="70" spans="1:23" x14ac:dyDescent="0.45">
      <c r="A70" s="1" t="s">
        <v>108</v>
      </c>
      <c r="B70" s="1">
        <v>2021</v>
      </c>
      <c r="C70" s="2">
        <v>44493</v>
      </c>
      <c r="D70" s="1" t="s">
        <v>13</v>
      </c>
      <c r="E70" s="1" t="s">
        <v>423</v>
      </c>
      <c r="F70" s="1" t="s">
        <v>17</v>
      </c>
      <c r="G70" s="13">
        <f>(C70-VLOOKUP(E70,Riders!$A$2:$C$3501,2,FALSE))/365</f>
        <v>23.931506849315067</v>
      </c>
      <c r="H70" s="1">
        <v>4</v>
      </c>
      <c r="I70" s="1">
        <f>0</f>
        <v>0</v>
      </c>
      <c r="J70" s="1">
        <f>0</f>
        <v>0</v>
      </c>
      <c r="K70" s="1">
        <v>5</v>
      </c>
      <c r="L70" s="1">
        <f>0</f>
        <v>0</v>
      </c>
      <c r="M70" s="1">
        <f>0</f>
        <v>0</v>
      </c>
      <c r="N70" s="1">
        <f>0</f>
        <v>0</v>
      </c>
      <c r="O70" s="1">
        <f>0</f>
        <v>0</v>
      </c>
      <c r="P70" s="1">
        <v>3</v>
      </c>
      <c r="Q70" s="1">
        <f>0</f>
        <v>0</v>
      </c>
      <c r="R70" s="1">
        <v>6</v>
      </c>
      <c r="S70" s="1">
        <v>40</v>
      </c>
      <c r="T70" s="1">
        <f>0</f>
        <v>0</v>
      </c>
      <c r="U70" s="1">
        <v>54</v>
      </c>
      <c r="V70" s="16"/>
      <c r="W70" s="16"/>
    </row>
    <row r="71" spans="1:23" x14ac:dyDescent="0.45">
      <c r="A71" s="1" t="s">
        <v>108</v>
      </c>
      <c r="B71" s="1">
        <v>2021</v>
      </c>
      <c r="C71" s="2">
        <v>44493</v>
      </c>
      <c r="D71" s="1" t="s">
        <v>13</v>
      </c>
      <c r="E71" s="1" t="s">
        <v>434</v>
      </c>
      <c r="F71" s="1" t="s">
        <v>53</v>
      </c>
      <c r="G71" s="13">
        <f>(C71-VLOOKUP(E71,Riders!$A$2:$C$3501,2,FALSE))/365</f>
        <v>21.657534246575342</v>
      </c>
      <c r="H71" s="1">
        <v>5</v>
      </c>
      <c r="I71" s="1">
        <f>0</f>
        <v>0</v>
      </c>
      <c r="J71" s="1">
        <v>1</v>
      </c>
      <c r="K71" s="1">
        <f>0</f>
        <v>0</v>
      </c>
      <c r="L71" s="1">
        <f>0</f>
        <v>0</v>
      </c>
      <c r="M71" s="1">
        <v>2</v>
      </c>
      <c r="N71" s="1">
        <f>0</f>
        <v>0</v>
      </c>
      <c r="O71" s="1">
        <v>2</v>
      </c>
      <c r="P71" s="1">
        <f>0</f>
        <v>0</v>
      </c>
      <c r="Q71" s="1">
        <v>2</v>
      </c>
      <c r="R71" s="1">
        <v>4</v>
      </c>
      <c r="S71" s="1">
        <v>40</v>
      </c>
      <c r="T71" s="1">
        <f>0</f>
        <v>0</v>
      </c>
      <c r="U71" s="1">
        <v>51</v>
      </c>
      <c r="V71" s="16"/>
      <c r="W71" s="16"/>
    </row>
    <row r="72" spans="1:23" x14ac:dyDescent="0.45">
      <c r="A72" s="1" t="s">
        <v>108</v>
      </c>
      <c r="B72" s="1">
        <v>2021</v>
      </c>
      <c r="C72" s="2">
        <v>44493</v>
      </c>
      <c r="D72" s="1" t="s">
        <v>13</v>
      </c>
      <c r="E72" s="1" t="s">
        <v>222</v>
      </c>
      <c r="F72" s="1" t="s">
        <v>223</v>
      </c>
      <c r="G72" s="13">
        <f>(C72-VLOOKUP(E72,Riders!$A$2:$C$3501,2,FALSE))/365</f>
        <v>22.30958904109589</v>
      </c>
      <c r="H72" s="1">
        <v>6</v>
      </c>
      <c r="I72" s="1">
        <f>0</f>
        <v>0</v>
      </c>
      <c r="J72" s="1">
        <f>0</f>
        <v>0</v>
      </c>
      <c r="K72" s="1">
        <f>0</f>
        <v>0</v>
      </c>
      <c r="L72" s="1">
        <f>0</f>
        <v>0</v>
      </c>
      <c r="M72" s="1">
        <f>0</f>
        <v>0</v>
      </c>
      <c r="N72" s="1">
        <f>0</f>
        <v>0</v>
      </c>
      <c r="O72" s="1">
        <v>1</v>
      </c>
      <c r="P72" s="1">
        <f>0</f>
        <v>0</v>
      </c>
      <c r="Q72" s="1">
        <f>0</f>
        <v>0</v>
      </c>
      <c r="R72" s="1">
        <f>0</f>
        <v>0</v>
      </c>
      <c r="S72" s="1">
        <v>40</v>
      </c>
      <c r="T72" s="1">
        <f>0</f>
        <v>0</v>
      </c>
      <c r="U72" s="1">
        <v>41</v>
      </c>
      <c r="V72" s="16"/>
      <c r="W72" s="16"/>
    </row>
    <row r="73" spans="1:23" x14ac:dyDescent="0.45">
      <c r="A73" s="1" t="s">
        <v>108</v>
      </c>
      <c r="B73" s="1">
        <v>2021</v>
      </c>
      <c r="C73" s="2">
        <v>44493</v>
      </c>
      <c r="D73" s="1" t="s">
        <v>13</v>
      </c>
      <c r="E73" s="1" t="s">
        <v>214</v>
      </c>
      <c r="F73" s="1" t="s">
        <v>67</v>
      </c>
      <c r="G73" s="13">
        <f>(C73-VLOOKUP(E73,Riders!$A$2:$C$3501,2,FALSE))/365</f>
        <v>26.852054794520548</v>
      </c>
      <c r="H73" s="1">
        <v>7</v>
      </c>
      <c r="I73" s="1">
        <v>5</v>
      </c>
      <c r="J73" s="1">
        <f>0</f>
        <v>0</v>
      </c>
      <c r="K73" s="1">
        <f>0</f>
        <v>0</v>
      </c>
      <c r="L73" s="1">
        <v>1</v>
      </c>
      <c r="M73" s="1">
        <v>1</v>
      </c>
      <c r="N73" s="1">
        <v>5</v>
      </c>
      <c r="O73" s="1">
        <f>0</f>
        <v>0</v>
      </c>
      <c r="P73" s="1">
        <f>0</f>
        <v>0</v>
      </c>
      <c r="Q73" s="1">
        <v>1</v>
      </c>
      <c r="R73" s="1">
        <f>0</f>
        <v>0</v>
      </c>
      <c r="S73" s="1">
        <v>20</v>
      </c>
      <c r="T73" s="1">
        <f>0</f>
        <v>0</v>
      </c>
      <c r="U73" s="1">
        <v>33</v>
      </c>
      <c r="V73" s="16"/>
      <c r="W73" s="16"/>
    </row>
    <row r="74" spans="1:23" x14ac:dyDescent="0.45">
      <c r="A74" s="1" t="s">
        <v>108</v>
      </c>
      <c r="B74" s="1">
        <v>2021</v>
      </c>
      <c r="C74" s="2">
        <v>44493</v>
      </c>
      <c r="D74" s="1" t="s">
        <v>13</v>
      </c>
      <c r="E74" s="1" t="s">
        <v>219</v>
      </c>
      <c r="F74" s="1" t="s">
        <v>220</v>
      </c>
      <c r="G74" s="13">
        <f>(C74-VLOOKUP(E74,Riders!$A$2:$C$3501,2,FALSE))/365</f>
        <v>29.175342465753424</v>
      </c>
      <c r="H74" s="1">
        <v>8</v>
      </c>
      <c r="I74" s="1">
        <f>0</f>
        <v>0</v>
      </c>
      <c r="J74" s="1">
        <f>0</f>
        <v>0</v>
      </c>
      <c r="K74" s="1">
        <f>0</f>
        <v>0</v>
      </c>
      <c r="L74" s="1">
        <f>0</f>
        <v>0</v>
      </c>
      <c r="M74" s="1">
        <f>0</f>
        <v>0</v>
      </c>
      <c r="N74" s="1">
        <v>2</v>
      </c>
      <c r="O74" s="1">
        <f>0</f>
        <v>0</v>
      </c>
      <c r="P74" s="1">
        <f>0</f>
        <v>0</v>
      </c>
      <c r="Q74" s="1">
        <f>0</f>
        <v>0</v>
      </c>
      <c r="R74" s="1">
        <f>0</f>
        <v>0</v>
      </c>
      <c r="S74" s="1">
        <v>20</v>
      </c>
      <c r="T74" s="1">
        <f>0</f>
        <v>0</v>
      </c>
      <c r="U74" s="1">
        <v>22</v>
      </c>
      <c r="V74" s="16"/>
      <c r="W74" s="16"/>
    </row>
    <row r="75" spans="1:23" x14ac:dyDescent="0.45">
      <c r="A75" s="1" t="s">
        <v>108</v>
      </c>
      <c r="B75" s="1">
        <v>2021</v>
      </c>
      <c r="C75" s="2">
        <v>44493</v>
      </c>
      <c r="D75" s="1" t="s">
        <v>13</v>
      </c>
      <c r="E75" s="1" t="s">
        <v>240</v>
      </c>
      <c r="F75" s="1" t="s">
        <v>47</v>
      </c>
      <c r="G75" s="13">
        <f>(C75-VLOOKUP(E75,Riders!$A$2:$C$3501,2,FALSE))/365</f>
        <v>29.273972602739725</v>
      </c>
      <c r="H75" s="1">
        <v>9</v>
      </c>
      <c r="I75" s="1">
        <f>0</f>
        <v>0</v>
      </c>
      <c r="J75" s="1">
        <f>0</f>
        <v>0</v>
      </c>
      <c r="K75" s="1">
        <f>0</f>
        <v>0</v>
      </c>
      <c r="L75" s="1">
        <f>0</f>
        <v>0</v>
      </c>
      <c r="M75" s="1">
        <f>0</f>
        <v>0</v>
      </c>
      <c r="N75" s="1">
        <f>0</f>
        <v>0</v>
      </c>
      <c r="O75" s="1">
        <f>0</f>
        <v>0</v>
      </c>
      <c r="P75" s="1">
        <v>2</v>
      </c>
      <c r="Q75" s="1">
        <f>0</f>
        <v>0</v>
      </c>
      <c r="R75" s="1">
        <f>0</f>
        <v>0</v>
      </c>
      <c r="S75" s="1">
        <v>20</v>
      </c>
      <c r="T75" s="1">
        <f>0</f>
        <v>0</v>
      </c>
      <c r="U75" s="1">
        <v>22</v>
      </c>
      <c r="V75" s="16"/>
      <c r="W75" s="16"/>
    </row>
    <row r="76" spans="1:23" x14ac:dyDescent="0.45">
      <c r="A76" s="1" t="s">
        <v>108</v>
      </c>
      <c r="B76" s="1">
        <v>2021</v>
      </c>
      <c r="C76" s="2">
        <v>44493</v>
      </c>
      <c r="D76" s="1" t="s">
        <v>13</v>
      </c>
      <c r="E76" s="1" t="s">
        <v>282</v>
      </c>
      <c r="F76" s="1" t="s">
        <v>31</v>
      </c>
      <c r="G76" s="13">
        <f>(C76-VLOOKUP(E76,Riders!$A$2:$C$3501,2,FALSE))/365</f>
        <v>29.75068493150685</v>
      </c>
      <c r="H76" s="1">
        <v>10</v>
      </c>
      <c r="I76" s="1">
        <f>0</f>
        <v>0</v>
      </c>
      <c r="J76" s="1">
        <f>0</f>
        <v>0</v>
      </c>
      <c r="K76" s="1">
        <f>0</f>
        <v>0</v>
      </c>
      <c r="L76" s="1">
        <f>0</f>
        <v>0</v>
      </c>
      <c r="M76" s="1">
        <f>0</f>
        <v>0</v>
      </c>
      <c r="N76" s="1">
        <f>0</f>
        <v>0</v>
      </c>
      <c r="O76" s="1">
        <f>0</f>
        <v>0</v>
      </c>
      <c r="P76" s="1">
        <f>0</f>
        <v>0</v>
      </c>
      <c r="Q76" s="1">
        <f>0</f>
        <v>0</v>
      </c>
      <c r="R76" s="1">
        <f>0</f>
        <v>0</v>
      </c>
      <c r="S76" s="1">
        <v>20</v>
      </c>
      <c r="T76" s="1">
        <f>0</f>
        <v>0</v>
      </c>
      <c r="U76" s="1">
        <v>20</v>
      </c>
      <c r="V76" s="16"/>
      <c r="W76" s="16"/>
    </row>
    <row r="77" spans="1:23" x14ac:dyDescent="0.45">
      <c r="A77" s="1" t="s">
        <v>108</v>
      </c>
      <c r="B77" s="1">
        <v>2021</v>
      </c>
      <c r="C77" s="2">
        <v>44493</v>
      </c>
      <c r="D77" s="1" t="s">
        <v>13</v>
      </c>
      <c r="E77" s="1" t="s">
        <v>242</v>
      </c>
      <c r="F77" s="1" t="s">
        <v>243</v>
      </c>
      <c r="G77" s="13">
        <f>(C77-VLOOKUP(E77,Riders!$A$2:$C$3501,2,FALSE))/365</f>
        <v>26.901369863013699</v>
      </c>
      <c r="H77" s="1">
        <v>11</v>
      </c>
      <c r="I77" s="1">
        <f>0</f>
        <v>0</v>
      </c>
      <c r="J77" s="1">
        <f>0</f>
        <v>0</v>
      </c>
      <c r="K77" s="1">
        <f>0</f>
        <v>0</v>
      </c>
      <c r="L77" s="1">
        <f>0</f>
        <v>0</v>
      </c>
      <c r="M77" s="1">
        <f>0</f>
        <v>0</v>
      </c>
      <c r="N77" s="1">
        <f>0</f>
        <v>0</v>
      </c>
      <c r="O77" s="1">
        <f>0</f>
        <v>0</v>
      </c>
      <c r="P77" s="1">
        <f>0</f>
        <v>0</v>
      </c>
      <c r="Q77" s="1">
        <f>0</f>
        <v>0</v>
      </c>
      <c r="R77" s="1">
        <v>2</v>
      </c>
      <c r="S77" s="1">
        <f>0</f>
        <v>0</v>
      </c>
      <c r="T77" s="1">
        <f>0</f>
        <v>0</v>
      </c>
      <c r="U77" s="1">
        <v>2</v>
      </c>
      <c r="V77" s="16"/>
      <c r="W77" s="16"/>
    </row>
    <row r="78" spans="1:23" x14ac:dyDescent="0.45">
      <c r="A78" s="1" t="s">
        <v>108</v>
      </c>
      <c r="B78" s="1">
        <v>2021</v>
      </c>
      <c r="C78" s="2">
        <v>44493</v>
      </c>
      <c r="D78" s="1" t="s">
        <v>13</v>
      </c>
      <c r="E78" s="1" t="s">
        <v>216</v>
      </c>
      <c r="F78" s="1" t="s">
        <v>27</v>
      </c>
      <c r="G78" s="13">
        <f>(C78-VLOOKUP(E78,Riders!$A$2:$C$3501,2,FALSE))/365</f>
        <v>22.712328767123289</v>
      </c>
      <c r="H78" s="1">
        <v>12</v>
      </c>
      <c r="I78" s="1">
        <f>0</f>
        <v>0</v>
      </c>
      <c r="J78" s="1">
        <v>2</v>
      </c>
      <c r="K78" s="1">
        <f>0</f>
        <v>0</v>
      </c>
      <c r="L78" s="1">
        <f>0</f>
        <v>0</v>
      </c>
      <c r="M78" s="1">
        <f>0</f>
        <v>0</v>
      </c>
      <c r="N78" s="1">
        <f>0</f>
        <v>0</v>
      </c>
      <c r="O78" s="1">
        <f>0</f>
        <v>0</v>
      </c>
      <c r="P78" s="1">
        <f>0</f>
        <v>0</v>
      </c>
      <c r="Q78" s="1">
        <f>0</f>
        <v>0</v>
      </c>
      <c r="R78" s="1">
        <f>0</f>
        <v>0</v>
      </c>
      <c r="S78" s="1">
        <f>0</f>
        <v>0</v>
      </c>
      <c r="T78" s="1">
        <f>0</f>
        <v>0</v>
      </c>
      <c r="U78" s="1">
        <v>2</v>
      </c>
      <c r="V78" s="16"/>
      <c r="W78" s="16"/>
    </row>
    <row r="79" spans="1:23" x14ac:dyDescent="0.45">
      <c r="A79" s="1" t="s">
        <v>108</v>
      </c>
      <c r="B79" s="1">
        <v>2021</v>
      </c>
      <c r="C79" s="2">
        <v>44493</v>
      </c>
      <c r="D79" s="1" t="s">
        <v>13</v>
      </c>
      <c r="E79" s="1" t="s">
        <v>502</v>
      </c>
      <c r="F79" s="1" t="s">
        <v>172</v>
      </c>
      <c r="G79" s="13">
        <f>(C79-VLOOKUP(E79,Riders!$A$2:$C$3501,2,FALSE))/365</f>
        <v>22.221917808219178</v>
      </c>
      <c r="H79" s="1">
        <v>13</v>
      </c>
      <c r="I79" s="1">
        <f>0</f>
        <v>0</v>
      </c>
      <c r="J79" s="1">
        <f>0</f>
        <v>0</v>
      </c>
      <c r="K79" s="1">
        <v>1</v>
      </c>
      <c r="L79" s="1">
        <f>0</f>
        <v>0</v>
      </c>
      <c r="M79" s="1">
        <f>0</f>
        <v>0</v>
      </c>
      <c r="N79" s="1">
        <f>0</f>
        <v>0</v>
      </c>
      <c r="O79" s="1">
        <f>0</f>
        <v>0</v>
      </c>
      <c r="P79" s="1">
        <f>0</f>
        <v>0</v>
      </c>
      <c r="Q79" s="1">
        <f>0</f>
        <v>0</v>
      </c>
      <c r="R79" s="1">
        <f>0</f>
        <v>0</v>
      </c>
      <c r="S79" s="1">
        <f>0</f>
        <v>0</v>
      </c>
      <c r="T79" s="1">
        <f>0</f>
        <v>0</v>
      </c>
      <c r="U79" s="1">
        <v>1</v>
      </c>
      <c r="V79" s="16"/>
      <c r="W79" s="16"/>
    </row>
    <row r="80" spans="1:23" x14ac:dyDescent="0.45">
      <c r="A80" s="1" t="s">
        <v>108</v>
      </c>
      <c r="B80" s="1">
        <v>2021</v>
      </c>
      <c r="C80" s="2">
        <v>44493</v>
      </c>
      <c r="D80" s="1" t="s">
        <v>13</v>
      </c>
      <c r="E80" s="1" t="s">
        <v>446</v>
      </c>
      <c r="F80" s="1" t="s">
        <v>44</v>
      </c>
      <c r="G80" s="13">
        <f>(C80-VLOOKUP(E80,Riders!$A$2:$C$3501,2,FALSE))/365</f>
        <v>20.252054794520546</v>
      </c>
      <c r="H80" s="1">
        <v>14</v>
      </c>
      <c r="I80" s="1">
        <f>0</f>
        <v>0</v>
      </c>
      <c r="J80" s="1">
        <f>0</f>
        <v>0</v>
      </c>
      <c r="K80" s="1">
        <f>0</f>
        <v>0</v>
      </c>
      <c r="L80" s="1">
        <f>0</f>
        <v>0</v>
      </c>
      <c r="M80" s="1">
        <f>0</f>
        <v>0</v>
      </c>
      <c r="N80" s="1">
        <f>0</f>
        <v>0</v>
      </c>
      <c r="O80" s="1">
        <f>0</f>
        <v>0</v>
      </c>
      <c r="P80" s="1">
        <f>0</f>
        <v>0</v>
      </c>
      <c r="Q80" s="1">
        <f>0</f>
        <v>0</v>
      </c>
      <c r="R80" s="1">
        <f>0</f>
        <v>0</v>
      </c>
      <c r="S80" s="1">
        <f>0</f>
        <v>0</v>
      </c>
      <c r="T80" s="1">
        <f>0</f>
        <v>0</v>
      </c>
      <c r="U80" s="1">
        <v>0</v>
      </c>
      <c r="V80" s="16"/>
      <c r="W80" s="16"/>
    </row>
    <row r="81" spans="1:23" x14ac:dyDescent="0.45">
      <c r="A81" s="1" t="s">
        <v>108</v>
      </c>
      <c r="B81" s="1">
        <v>2021</v>
      </c>
      <c r="C81" s="2">
        <v>44493</v>
      </c>
      <c r="D81" s="1" t="s">
        <v>13</v>
      </c>
      <c r="E81" s="1" t="s">
        <v>290</v>
      </c>
      <c r="F81" s="1" t="s">
        <v>232</v>
      </c>
      <c r="G81" s="13">
        <f>(C81-VLOOKUP(E81,Riders!$A$2:$C$3501,2,FALSE))/365</f>
        <v>23.142465753424659</v>
      </c>
      <c r="H81" s="1">
        <v>15</v>
      </c>
      <c r="I81" s="1">
        <f>0</f>
        <v>0</v>
      </c>
      <c r="J81" s="1">
        <f>0</f>
        <v>0</v>
      </c>
      <c r="K81" s="1">
        <f>0</f>
        <v>0</v>
      </c>
      <c r="L81" s="1">
        <f>0</f>
        <v>0</v>
      </c>
      <c r="M81" s="1">
        <f>0</f>
        <v>0</v>
      </c>
      <c r="N81" s="1">
        <f>0</f>
        <v>0</v>
      </c>
      <c r="O81" s="1">
        <f>0</f>
        <v>0</v>
      </c>
      <c r="P81" s="1">
        <f>0</f>
        <v>0</v>
      </c>
      <c r="Q81" s="1">
        <f>0</f>
        <v>0</v>
      </c>
      <c r="R81" s="1">
        <f>0</f>
        <v>0</v>
      </c>
      <c r="S81" s="1">
        <f>0</f>
        <v>0</v>
      </c>
      <c r="T81" s="1">
        <f>0</f>
        <v>0</v>
      </c>
      <c r="U81" s="1">
        <v>0</v>
      </c>
      <c r="V81" s="16"/>
      <c r="W81" s="16"/>
    </row>
    <row r="82" spans="1:23" x14ac:dyDescent="0.45">
      <c r="A82" s="1" t="s">
        <v>108</v>
      </c>
      <c r="B82" s="1">
        <v>2021</v>
      </c>
      <c r="C82" s="2">
        <v>44493</v>
      </c>
      <c r="D82" s="1" t="s">
        <v>13</v>
      </c>
      <c r="E82" s="1" t="s">
        <v>294</v>
      </c>
      <c r="F82" s="1" t="s">
        <v>295</v>
      </c>
      <c r="G82" s="13">
        <f>(C82-VLOOKUP(E82,Riders!$A$2:$C$3501,2,FALSE))/365</f>
        <v>24.030136986301368</v>
      </c>
      <c r="H82" s="1">
        <v>16</v>
      </c>
      <c r="I82" s="1">
        <f>0</f>
        <v>0</v>
      </c>
      <c r="J82" s="1">
        <f>0</f>
        <v>0</v>
      </c>
      <c r="K82" s="1">
        <f>0</f>
        <v>0</v>
      </c>
      <c r="L82" s="1">
        <f>0</f>
        <v>0</v>
      </c>
      <c r="M82" s="1">
        <f>0</f>
        <v>0</v>
      </c>
      <c r="N82" s="1">
        <f>0</f>
        <v>0</v>
      </c>
      <c r="O82" s="1">
        <f>0</f>
        <v>0</v>
      </c>
      <c r="P82" s="1">
        <f>0</f>
        <v>0</v>
      </c>
      <c r="Q82" s="1">
        <f>0</f>
        <v>0</v>
      </c>
      <c r="R82" s="1">
        <f>0</f>
        <v>0</v>
      </c>
      <c r="S82" s="1">
        <f>0</f>
        <v>0</v>
      </c>
      <c r="T82" s="1">
        <f>0</f>
        <v>0</v>
      </c>
      <c r="U82" s="1">
        <v>0</v>
      </c>
      <c r="V82" s="16"/>
      <c r="W82" s="16"/>
    </row>
    <row r="83" spans="1:23" x14ac:dyDescent="0.45">
      <c r="A83" s="1" t="s">
        <v>108</v>
      </c>
      <c r="B83" s="1">
        <v>2021</v>
      </c>
      <c r="C83" s="2">
        <v>44493</v>
      </c>
      <c r="D83" s="1" t="s">
        <v>13</v>
      </c>
      <c r="E83" s="1" t="s">
        <v>326</v>
      </c>
      <c r="F83" s="1" t="s">
        <v>49</v>
      </c>
      <c r="G83" s="13" t="e">
        <f>(C83-VLOOKUP(E83,Riders!$A$2:$C$3501,2,FALSE))/365</f>
        <v>#N/A</v>
      </c>
      <c r="H83" s="1">
        <v>17</v>
      </c>
      <c r="I83" s="1">
        <f>0</f>
        <v>0</v>
      </c>
      <c r="J83" s="1">
        <f>0</f>
        <v>0</v>
      </c>
      <c r="K83" s="1">
        <f>0</f>
        <v>0</v>
      </c>
      <c r="L83" s="1">
        <f>0</f>
        <v>0</v>
      </c>
      <c r="M83" s="1">
        <f>0</f>
        <v>0</v>
      </c>
      <c r="N83" s="1">
        <f>0</f>
        <v>0</v>
      </c>
      <c r="O83" s="1">
        <f>0</f>
        <v>0</v>
      </c>
      <c r="P83" s="1">
        <f>0</f>
        <v>0</v>
      </c>
      <c r="Q83" s="1">
        <f>0</f>
        <v>0</v>
      </c>
      <c r="R83" s="1">
        <f>0</f>
        <v>0</v>
      </c>
      <c r="S83" s="1">
        <f>0</f>
        <v>0</v>
      </c>
      <c r="T83" s="1">
        <f>0</f>
        <v>0</v>
      </c>
      <c r="U83" s="1">
        <v>0</v>
      </c>
      <c r="V83" s="16"/>
      <c r="W83" s="16"/>
    </row>
    <row r="84" spans="1:23" x14ac:dyDescent="0.45">
      <c r="A84" s="1" t="s">
        <v>108</v>
      </c>
      <c r="B84" s="1">
        <v>2021</v>
      </c>
      <c r="C84" s="2">
        <v>44493</v>
      </c>
      <c r="D84" s="1" t="s">
        <v>13</v>
      </c>
      <c r="E84" s="1" t="s">
        <v>139</v>
      </c>
      <c r="F84" s="1" t="s">
        <v>61</v>
      </c>
      <c r="G84" s="13">
        <f>(C84-VLOOKUP(E84,Riders!$A$2:$C$3501,2,FALSE))/365</f>
        <v>29.375342465753423</v>
      </c>
      <c r="H84" s="1">
        <v>18</v>
      </c>
      <c r="I84" s="1">
        <v>3</v>
      </c>
      <c r="J84" s="1">
        <f>0</f>
        <v>0</v>
      </c>
      <c r="K84" s="1">
        <v>2</v>
      </c>
      <c r="L84" s="1">
        <f>0</f>
        <v>0</v>
      </c>
      <c r="M84" s="1">
        <f>0</f>
        <v>0</v>
      </c>
      <c r="N84" s="1">
        <f>0</f>
        <v>0</v>
      </c>
      <c r="O84" s="1">
        <f>0</f>
        <v>0</v>
      </c>
      <c r="P84" s="1">
        <f>0</f>
        <v>0</v>
      </c>
      <c r="Q84" s="1">
        <f>0</f>
        <v>0</v>
      </c>
      <c r="R84" s="1">
        <f>0</f>
        <v>0</v>
      </c>
      <c r="S84" s="1">
        <f>0</f>
        <v>0</v>
      </c>
      <c r="T84" s="1">
        <v>20</v>
      </c>
      <c r="U84" s="1">
        <v>-15</v>
      </c>
      <c r="V84" s="16"/>
      <c r="W84" s="16"/>
    </row>
    <row r="85" spans="1:23" x14ac:dyDescent="0.45">
      <c r="A85" s="1" t="s">
        <v>108</v>
      </c>
      <c r="B85" s="1">
        <v>2021</v>
      </c>
      <c r="C85" s="2">
        <v>44493</v>
      </c>
      <c r="D85" s="1" t="s">
        <v>13</v>
      </c>
      <c r="E85" s="1" t="s">
        <v>317</v>
      </c>
      <c r="F85" s="1" t="s">
        <v>230</v>
      </c>
      <c r="G85" s="13" t="e">
        <f>(C85-VLOOKUP(E85,Riders!$A$2:$C$3501,2,FALSE))/365</f>
        <v>#N/A</v>
      </c>
      <c r="H85" s="1">
        <v>19</v>
      </c>
      <c r="I85" s="1">
        <f>0</f>
        <v>0</v>
      </c>
      <c r="J85" s="1">
        <f>0</f>
        <v>0</v>
      </c>
      <c r="K85" s="1">
        <f>0</f>
        <v>0</v>
      </c>
      <c r="L85" s="1">
        <f>0</f>
        <v>0</v>
      </c>
      <c r="M85" s="1">
        <f>0</f>
        <v>0</v>
      </c>
      <c r="N85" s="1">
        <f>0</f>
        <v>0</v>
      </c>
      <c r="O85" s="1">
        <f>0</f>
        <v>0</v>
      </c>
      <c r="P85" s="1">
        <f>0</f>
        <v>0</v>
      </c>
      <c r="Q85" s="1">
        <f>0</f>
        <v>0</v>
      </c>
      <c r="R85" s="1">
        <f>0</f>
        <v>0</v>
      </c>
      <c r="S85" s="1">
        <f>0</f>
        <v>0</v>
      </c>
      <c r="T85" s="1">
        <v>40</v>
      </c>
      <c r="U85" s="1">
        <v>-40</v>
      </c>
      <c r="V85" s="16"/>
      <c r="W85" s="16"/>
    </row>
    <row r="86" spans="1:23" x14ac:dyDescent="0.45">
      <c r="A86" s="1" t="s">
        <v>108</v>
      </c>
      <c r="B86" s="1">
        <v>2021</v>
      </c>
      <c r="C86" s="2">
        <v>44493</v>
      </c>
      <c r="D86" s="1" t="s">
        <v>13</v>
      </c>
      <c r="E86" s="1" t="s">
        <v>622</v>
      </c>
      <c r="F86" s="1" t="s">
        <v>266</v>
      </c>
      <c r="G86" s="13" t="e">
        <f>(C86-VLOOKUP(E86,Riders!$A$2:$C$3501,2,FALSE))/365</f>
        <v>#N/A</v>
      </c>
      <c r="H86" s="1">
        <v>20</v>
      </c>
      <c r="I86" s="1">
        <f>0</f>
        <v>0</v>
      </c>
      <c r="J86" s="1">
        <f>0</f>
        <v>0</v>
      </c>
      <c r="K86" s="1">
        <f>0</f>
        <v>0</v>
      </c>
      <c r="L86" s="1">
        <f>0</f>
        <v>0</v>
      </c>
      <c r="M86" s="1">
        <f>0</f>
        <v>0</v>
      </c>
      <c r="N86" s="1">
        <f>0</f>
        <v>0</v>
      </c>
      <c r="O86" s="1">
        <f>0</f>
        <v>0</v>
      </c>
      <c r="P86" s="1">
        <f>0</f>
        <v>0</v>
      </c>
      <c r="Q86" s="1">
        <f>0</f>
        <v>0</v>
      </c>
      <c r="R86" s="1">
        <f>0</f>
        <v>0</v>
      </c>
      <c r="S86" s="1">
        <f>0</f>
        <v>0</v>
      </c>
      <c r="T86" s="1">
        <v>40</v>
      </c>
      <c r="U86" s="1" t="s">
        <v>308</v>
      </c>
      <c r="V86" s="16"/>
      <c r="W86" s="16"/>
    </row>
    <row r="87" spans="1:23" x14ac:dyDescent="0.45">
      <c r="A87" s="4" t="s">
        <v>170</v>
      </c>
      <c r="B87" s="4">
        <v>2019</v>
      </c>
      <c r="C87" s="5">
        <v>43770</v>
      </c>
      <c r="D87" s="4" t="s">
        <v>72</v>
      </c>
      <c r="E87" s="4" t="s">
        <v>214</v>
      </c>
      <c r="F87" s="4" t="s">
        <v>67</v>
      </c>
      <c r="G87" s="13">
        <f>(C87-VLOOKUP(E87,Riders!$A$2:$C$3501,2,FALSE))/365</f>
        <v>24.87123287671233</v>
      </c>
      <c r="H87" s="4"/>
      <c r="I87" s="4">
        <v>5</v>
      </c>
      <c r="J87" s="4">
        <v>3</v>
      </c>
      <c r="K87" s="4">
        <v>1</v>
      </c>
      <c r="L87" s="4">
        <v>5</v>
      </c>
      <c r="M87" s="4">
        <v>5</v>
      </c>
      <c r="N87" s="4">
        <v>1</v>
      </c>
      <c r="O87" s="4">
        <f>0</f>
        <v>0</v>
      </c>
      <c r="P87" s="4">
        <v>1</v>
      </c>
      <c r="Q87" s="4">
        <v>5</v>
      </c>
      <c r="R87" s="4">
        <f>0</f>
        <v>0</v>
      </c>
      <c r="S87" s="4">
        <v>40</v>
      </c>
      <c r="T87" s="4">
        <f>0</f>
        <v>0</v>
      </c>
      <c r="U87" s="4">
        <v>66</v>
      </c>
      <c r="V87" s="110">
        <v>1.3062500000000001</v>
      </c>
      <c r="W87" s="16">
        <v>47.837000000000003</v>
      </c>
    </row>
    <row r="88" spans="1:23" x14ac:dyDescent="0.45">
      <c r="A88" s="4" t="s">
        <v>170</v>
      </c>
      <c r="B88" s="4">
        <v>2019</v>
      </c>
      <c r="C88" s="5">
        <v>43770</v>
      </c>
      <c r="D88" s="4" t="s">
        <v>72</v>
      </c>
      <c r="E88" s="4" t="s">
        <v>345</v>
      </c>
      <c r="F88" s="4" t="s">
        <v>53</v>
      </c>
      <c r="G88" s="13">
        <f>(C88-VLOOKUP(E88,Riders!$A$2:$C$3501,2,FALSE))/365</f>
        <v>26.608219178082191</v>
      </c>
      <c r="H88" s="29"/>
      <c r="I88" s="51">
        <f>0</f>
        <v>0</v>
      </c>
      <c r="J88" s="51">
        <v>2</v>
      </c>
      <c r="K88" s="51">
        <f>0</f>
        <v>0</v>
      </c>
      <c r="L88" s="51">
        <f>0</f>
        <v>0</v>
      </c>
      <c r="M88" s="51">
        <f>0</f>
        <v>0</v>
      </c>
      <c r="N88" s="51">
        <f>0</f>
        <v>0</v>
      </c>
      <c r="O88" s="51">
        <f>0</f>
        <v>0</v>
      </c>
      <c r="P88" s="51">
        <v>5</v>
      </c>
      <c r="Q88" s="51">
        <v>1</v>
      </c>
      <c r="R88" s="51">
        <v>10</v>
      </c>
      <c r="S88" s="51">
        <v>20</v>
      </c>
      <c r="T88" s="51">
        <f>0</f>
        <v>0</v>
      </c>
      <c r="U88" s="51">
        <v>38</v>
      </c>
      <c r="V88" s="16"/>
      <c r="W88" s="16"/>
    </row>
    <row r="89" spans="1:23" x14ac:dyDescent="0.45">
      <c r="A89" s="4" t="s">
        <v>170</v>
      </c>
      <c r="B89" s="4">
        <v>2019</v>
      </c>
      <c r="C89" s="5">
        <v>43770</v>
      </c>
      <c r="D89" s="4" t="s">
        <v>72</v>
      </c>
      <c r="E89" s="4" t="s">
        <v>305</v>
      </c>
      <c r="F89" s="4" t="s">
        <v>172</v>
      </c>
      <c r="G89" s="13">
        <f>(C89-VLOOKUP(E89,Riders!$A$2:$C$3501,2,FALSE))/365</f>
        <v>35.276712328767125</v>
      </c>
      <c r="H89" s="29"/>
      <c r="I89" s="51">
        <f>0</f>
        <v>0</v>
      </c>
      <c r="J89" s="51">
        <f>0</f>
        <v>0</v>
      </c>
      <c r="K89" s="51">
        <v>5</v>
      </c>
      <c r="L89" s="51">
        <v>1</v>
      </c>
      <c r="M89" s="51">
        <f>0</f>
        <v>0</v>
      </c>
      <c r="N89" s="51">
        <v>3</v>
      </c>
      <c r="O89" s="51">
        <f>0</f>
        <v>0</v>
      </c>
      <c r="P89" s="51">
        <v>3</v>
      </c>
      <c r="Q89" s="51">
        <v>3</v>
      </c>
      <c r="R89" s="51">
        <f>0</f>
        <v>0</v>
      </c>
      <c r="S89" s="51">
        <v>20</v>
      </c>
      <c r="T89" s="51">
        <f>0</f>
        <v>0</v>
      </c>
      <c r="U89" s="51">
        <v>35</v>
      </c>
      <c r="V89" s="16"/>
      <c r="W89" s="16"/>
    </row>
    <row r="90" spans="1:23" x14ac:dyDescent="0.45">
      <c r="A90" s="4" t="s">
        <v>170</v>
      </c>
      <c r="B90" s="4">
        <v>2019</v>
      </c>
      <c r="C90" s="5">
        <v>43770</v>
      </c>
      <c r="D90" s="4" t="s">
        <v>72</v>
      </c>
      <c r="E90" s="51" t="s">
        <v>349</v>
      </c>
      <c r="F90" s="51" t="s">
        <v>19</v>
      </c>
      <c r="G90" s="13">
        <f>(C90-VLOOKUP(E90,Riders!$A$2:$C$3501,2,FALSE))/365</f>
        <v>28.438356164383563</v>
      </c>
      <c r="H90" s="29"/>
      <c r="I90" s="51">
        <f>0</f>
        <v>0</v>
      </c>
      <c r="J90" s="51">
        <f>0</f>
        <v>0</v>
      </c>
      <c r="K90" s="51">
        <v>2</v>
      </c>
      <c r="L90" s="51">
        <f>0</f>
        <v>0</v>
      </c>
      <c r="M90" s="51">
        <f>0</f>
        <v>0</v>
      </c>
      <c r="N90" s="51">
        <v>2</v>
      </c>
      <c r="O90" s="51">
        <f>0</f>
        <v>0</v>
      </c>
      <c r="P90" s="51">
        <f>0</f>
        <v>0</v>
      </c>
      <c r="Q90" s="51">
        <v>2</v>
      </c>
      <c r="R90" s="51">
        <v>6</v>
      </c>
      <c r="S90" s="51">
        <v>20</v>
      </c>
      <c r="T90" s="51">
        <f>0</f>
        <v>0</v>
      </c>
      <c r="U90" s="51">
        <v>32</v>
      </c>
      <c r="V90" s="16"/>
      <c r="W90" s="16"/>
    </row>
    <row r="91" spans="1:23" x14ac:dyDescent="0.45">
      <c r="A91" s="4" t="s">
        <v>170</v>
      </c>
      <c r="B91" s="4">
        <v>2019</v>
      </c>
      <c r="C91" s="5">
        <v>43770</v>
      </c>
      <c r="D91" s="4" t="s">
        <v>72</v>
      </c>
      <c r="E91" s="51" t="s">
        <v>219</v>
      </c>
      <c r="F91" s="51" t="s">
        <v>220</v>
      </c>
      <c r="G91" s="13">
        <f>(C91-VLOOKUP(E91,Riders!$A$2:$C$3501,2,FALSE))/365</f>
        <v>27.194520547945206</v>
      </c>
      <c r="H91" s="29"/>
      <c r="I91" s="51">
        <f>0</f>
        <v>0</v>
      </c>
      <c r="J91" s="51">
        <f>0</f>
        <v>0</v>
      </c>
      <c r="K91" s="51">
        <f>0</f>
        <v>0</v>
      </c>
      <c r="L91" s="51">
        <f>0</f>
        <v>0</v>
      </c>
      <c r="M91" s="51">
        <v>3</v>
      </c>
      <c r="N91" s="51">
        <f>0</f>
        <v>0</v>
      </c>
      <c r="O91" s="51">
        <v>1</v>
      </c>
      <c r="P91" s="51">
        <f>0</f>
        <v>0</v>
      </c>
      <c r="Q91" s="51">
        <f>0</f>
        <v>0</v>
      </c>
      <c r="R91" s="51">
        <v>4</v>
      </c>
      <c r="S91" s="51">
        <v>20</v>
      </c>
      <c r="T91" s="51">
        <f>0</f>
        <v>0</v>
      </c>
      <c r="U91" s="51">
        <v>28</v>
      </c>
      <c r="V91" s="16"/>
      <c r="W91" s="16"/>
    </row>
    <row r="92" spans="1:23" x14ac:dyDescent="0.45">
      <c r="A92" s="4" t="s">
        <v>170</v>
      </c>
      <c r="B92" s="4">
        <v>2019</v>
      </c>
      <c r="C92" s="5">
        <v>43770</v>
      </c>
      <c r="D92" s="4" t="s">
        <v>72</v>
      </c>
      <c r="E92" s="51" t="s">
        <v>505</v>
      </c>
      <c r="F92" s="51" t="s">
        <v>15</v>
      </c>
      <c r="G92" s="13">
        <f>(C92-VLOOKUP(E92,Riders!$A$2:$C$3501,2,FALSE))/365</f>
        <v>36.479452054794521</v>
      </c>
      <c r="H92" s="29"/>
      <c r="I92" s="51">
        <f>0</f>
        <v>0</v>
      </c>
      <c r="J92" s="51">
        <f>0</f>
        <v>0</v>
      </c>
      <c r="K92" s="51">
        <v>3</v>
      </c>
      <c r="L92" s="51">
        <f>0</f>
        <v>0</v>
      </c>
      <c r="M92" s="51">
        <f>0</f>
        <v>0</v>
      </c>
      <c r="N92" s="51">
        <f>0</f>
        <v>0</v>
      </c>
      <c r="O92" s="51">
        <v>2</v>
      </c>
      <c r="P92" s="51">
        <v>2</v>
      </c>
      <c r="Q92" s="51">
        <f>0</f>
        <v>0</v>
      </c>
      <c r="R92" s="51">
        <f>0</f>
        <v>0</v>
      </c>
      <c r="S92" s="51">
        <v>20</v>
      </c>
      <c r="T92" s="51">
        <f>0</f>
        <v>0</v>
      </c>
      <c r="U92" s="51">
        <v>27</v>
      </c>
      <c r="V92" s="16"/>
      <c r="W92" s="16"/>
    </row>
    <row r="93" spans="1:23" x14ac:dyDescent="0.45">
      <c r="A93" s="4" t="s">
        <v>170</v>
      </c>
      <c r="B93" s="4">
        <v>2019</v>
      </c>
      <c r="C93" s="5">
        <v>43770</v>
      </c>
      <c r="D93" s="4" t="s">
        <v>72</v>
      </c>
      <c r="E93" s="51" t="s">
        <v>473</v>
      </c>
      <c r="F93" s="51" t="s">
        <v>65</v>
      </c>
      <c r="G93" s="13">
        <f>(C93-VLOOKUP(E93,Riders!$A$2:$C$3501,2,FALSE))/365</f>
        <v>25.961643835616439</v>
      </c>
      <c r="H93" s="29"/>
      <c r="I93" s="51">
        <f>0</f>
        <v>0</v>
      </c>
      <c r="J93" s="51">
        <f>0</f>
        <v>0</v>
      </c>
      <c r="K93" s="51">
        <f>0</f>
        <v>0</v>
      </c>
      <c r="L93" s="51">
        <f>0</f>
        <v>0</v>
      </c>
      <c r="M93" s="51">
        <v>2</v>
      </c>
      <c r="N93" s="51">
        <f>0</f>
        <v>0</v>
      </c>
      <c r="O93" s="51">
        <f>0</f>
        <v>0</v>
      </c>
      <c r="P93" s="51">
        <f>0</f>
        <v>0</v>
      </c>
      <c r="Q93" s="51">
        <f>0</f>
        <v>0</v>
      </c>
      <c r="R93" s="51">
        <f>0</f>
        <v>0</v>
      </c>
      <c r="S93" s="51">
        <v>20</v>
      </c>
      <c r="T93" s="51">
        <f>0</f>
        <v>0</v>
      </c>
      <c r="U93" s="51">
        <v>22</v>
      </c>
      <c r="V93" s="16"/>
      <c r="W93" s="16"/>
    </row>
    <row r="94" spans="1:23" x14ac:dyDescent="0.45">
      <c r="A94" s="4" t="s">
        <v>170</v>
      </c>
      <c r="B94" s="4">
        <v>2019</v>
      </c>
      <c r="C94" s="5">
        <v>43770</v>
      </c>
      <c r="D94" s="4" t="s">
        <v>72</v>
      </c>
      <c r="E94" s="51" t="s">
        <v>242</v>
      </c>
      <c r="F94" s="51" t="s">
        <v>243</v>
      </c>
      <c r="G94" s="13">
        <f>(C94-VLOOKUP(E94,Riders!$A$2:$C$3501,2,FALSE))/365</f>
        <v>24.920547945205481</v>
      </c>
      <c r="H94" s="29"/>
      <c r="I94" s="51">
        <v>3</v>
      </c>
      <c r="J94" s="51">
        <f>0</f>
        <v>0</v>
      </c>
      <c r="K94" s="51">
        <f>0</f>
        <v>0</v>
      </c>
      <c r="L94" s="51">
        <v>3</v>
      </c>
      <c r="M94" s="51">
        <v>1</v>
      </c>
      <c r="N94" s="51">
        <v>5</v>
      </c>
      <c r="O94" s="51">
        <f>0</f>
        <v>0</v>
      </c>
      <c r="P94" s="51">
        <f>0</f>
        <v>0</v>
      </c>
      <c r="Q94" s="51">
        <f>0</f>
        <v>0</v>
      </c>
      <c r="R94" s="51">
        <f>0</f>
        <v>0</v>
      </c>
      <c r="S94" s="51">
        <f>0</f>
        <v>0</v>
      </c>
      <c r="T94" s="51">
        <f>0</f>
        <v>0</v>
      </c>
      <c r="U94" s="51">
        <v>12</v>
      </c>
      <c r="V94" s="16"/>
      <c r="W94" s="16"/>
    </row>
    <row r="95" spans="1:23" x14ac:dyDescent="0.45">
      <c r="A95" s="4" t="s">
        <v>170</v>
      </c>
      <c r="B95" s="4">
        <v>2019</v>
      </c>
      <c r="C95" s="5">
        <v>43770</v>
      </c>
      <c r="D95" s="4" t="s">
        <v>72</v>
      </c>
      <c r="E95" s="51" t="s">
        <v>318</v>
      </c>
      <c r="F95" s="51" t="s">
        <v>319</v>
      </c>
      <c r="G95" s="13">
        <f>(C95-VLOOKUP(E95,Riders!$A$2:$C$3501,2,FALSE))/365</f>
        <v>34.676712328767124</v>
      </c>
      <c r="H95" s="29"/>
      <c r="I95" s="51">
        <v>2</v>
      </c>
      <c r="J95" s="51">
        <f>0</f>
        <v>0</v>
      </c>
      <c r="K95" s="51">
        <f>0</f>
        <v>0</v>
      </c>
      <c r="L95" s="51">
        <f>0</f>
        <v>0</v>
      </c>
      <c r="M95" s="51">
        <f>0</f>
        <v>0</v>
      </c>
      <c r="N95" s="51">
        <f>0</f>
        <v>0</v>
      </c>
      <c r="O95" s="51">
        <v>5</v>
      </c>
      <c r="P95" s="51">
        <f>0</f>
        <v>0</v>
      </c>
      <c r="Q95" s="51">
        <f>0</f>
        <v>0</v>
      </c>
      <c r="R95" s="51">
        <f>0</f>
        <v>0</v>
      </c>
      <c r="S95" s="51">
        <f>0</f>
        <v>0</v>
      </c>
      <c r="T95" s="51">
        <f>0</f>
        <v>0</v>
      </c>
      <c r="U95" s="51">
        <v>7</v>
      </c>
      <c r="V95" s="16"/>
      <c r="W95" s="16"/>
    </row>
    <row r="96" spans="1:23" x14ac:dyDescent="0.45">
      <c r="A96" s="4" t="s">
        <v>170</v>
      </c>
      <c r="B96" s="4">
        <v>2019</v>
      </c>
      <c r="C96" s="5">
        <v>43770</v>
      </c>
      <c r="D96" s="4" t="s">
        <v>72</v>
      </c>
      <c r="E96" s="51" t="s">
        <v>421</v>
      </c>
      <c r="F96" s="51" t="s">
        <v>17</v>
      </c>
      <c r="G96" s="13">
        <f>(C96-VLOOKUP(E96,Riders!$A$2:$C$3501,2,FALSE))/365</f>
        <v>19.221917808219178</v>
      </c>
      <c r="H96" s="29"/>
      <c r="I96" s="51">
        <v>1</v>
      </c>
      <c r="J96" s="51">
        <v>1</v>
      </c>
      <c r="K96" s="51">
        <f>0</f>
        <v>0</v>
      </c>
      <c r="L96" s="51">
        <f>0</f>
        <v>0</v>
      </c>
      <c r="M96" s="51">
        <f>0</f>
        <v>0</v>
      </c>
      <c r="N96" s="51">
        <f>0</f>
        <v>0</v>
      </c>
      <c r="O96" s="51">
        <f>0</f>
        <v>0</v>
      </c>
      <c r="P96" s="51">
        <f>0</f>
        <v>0</v>
      </c>
      <c r="Q96" s="51">
        <f>0</f>
        <v>0</v>
      </c>
      <c r="R96" s="51">
        <v>2</v>
      </c>
      <c r="S96" s="51">
        <f>0</f>
        <v>0</v>
      </c>
      <c r="T96" s="51">
        <f>0</f>
        <v>0</v>
      </c>
      <c r="U96" s="51">
        <v>4</v>
      </c>
      <c r="V96" s="16"/>
      <c r="W96" s="16"/>
    </row>
    <row r="97" spans="1:23" x14ac:dyDescent="0.45">
      <c r="A97" s="4" t="s">
        <v>170</v>
      </c>
      <c r="B97" s="4">
        <v>2019</v>
      </c>
      <c r="C97" s="5">
        <v>43770</v>
      </c>
      <c r="D97" s="4" t="s">
        <v>72</v>
      </c>
      <c r="E97" s="51" t="s">
        <v>606</v>
      </c>
      <c r="F97" s="51" t="s">
        <v>238</v>
      </c>
      <c r="G97" s="13">
        <f>(C97-VLOOKUP(E97,Riders!$A$2:$C$3501,2,FALSE))/365</f>
        <v>31.432876712328767</v>
      </c>
      <c r="H97" s="29"/>
      <c r="I97" s="51">
        <f>0</f>
        <v>0</v>
      </c>
      <c r="J97" s="51">
        <f>0</f>
        <v>0</v>
      </c>
      <c r="K97" s="51">
        <f>0</f>
        <v>0</v>
      </c>
      <c r="L97" s="51">
        <f>0</f>
        <v>0</v>
      </c>
      <c r="M97" s="51">
        <f>0</f>
        <v>0</v>
      </c>
      <c r="N97" s="51">
        <f>0</f>
        <v>0</v>
      </c>
      <c r="O97" s="51">
        <v>3</v>
      </c>
      <c r="P97" s="51">
        <f>0</f>
        <v>0</v>
      </c>
      <c r="Q97" s="51">
        <f>0</f>
        <v>0</v>
      </c>
      <c r="R97" s="51">
        <f>0</f>
        <v>0</v>
      </c>
      <c r="S97" s="51">
        <f>0</f>
        <v>0</v>
      </c>
      <c r="T97" s="51">
        <f>0</f>
        <v>0</v>
      </c>
      <c r="U97" s="51">
        <v>3</v>
      </c>
      <c r="V97" s="16"/>
      <c r="W97" s="16"/>
    </row>
    <row r="98" spans="1:23" x14ac:dyDescent="0.45">
      <c r="A98" s="4" t="s">
        <v>170</v>
      </c>
      <c r="B98" s="4">
        <v>2019</v>
      </c>
      <c r="C98" s="5">
        <v>43770</v>
      </c>
      <c r="D98" s="4" t="s">
        <v>72</v>
      </c>
      <c r="E98" s="51" t="s">
        <v>607</v>
      </c>
      <c r="F98" s="51" t="s">
        <v>44</v>
      </c>
      <c r="G98" s="13">
        <f>(C98-VLOOKUP(E98,Riders!$A$2:$C$3501,2,FALSE))/365</f>
        <v>28.547945205479451</v>
      </c>
      <c r="H98" s="29"/>
      <c r="I98" s="51">
        <f>0</f>
        <v>0</v>
      </c>
      <c r="J98" s="51">
        <f>0</f>
        <v>0</v>
      </c>
      <c r="K98" s="51">
        <f>0</f>
        <v>0</v>
      </c>
      <c r="L98" s="51">
        <v>2</v>
      </c>
      <c r="M98" s="51">
        <f>0</f>
        <v>0</v>
      </c>
      <c r="N98" s="51">
        <f>0</f>
        <v>0</v>
      </c>
      <c r="O98" s="51">
        <f>0</f>
        <v>0</v>
      </c>
      <c r="P98" s="51">
        <f>0</f>
        <v>0</v>
      </c>
      <c r="Q98" s="51">
        <f>0</f>
        <v>0</v>
      </c>
      <c r="R98" s="51">
        <f>0</f>
        <v>0</v>
      </c>
      <c r="S98" s="51">
        <f>0</f>
        <v>0</v>
      </c>
      <c r="T98" s="51">
        <f>0</f>
        <v>0</v>
      </c>
      <c r="U98" s="51">
        <v>2</v>
      </c>
      <c r="V98" s="16"/>
      <c r="W98" s="16"/>
    </row>
    <row r="99" spans="1:23" x14ac:dyDescent="0.45">
      <c r="A99" s="4" t="s">
        <v>170</v>
      </c>
      <c r="B99" s="4">
        <v>2019</v>
      </c>
      <c r="C99" s="5">
        <v>43770</v>
      </c>
      <c r="D99" s="4" t="s">
        <v>72</v>
      </c>
      <c r="E99" s="51" t="s">
        <v>222</v>
      </c>
      <c r="F99" s="51" t="s">
        <v>223</v>
      </c>
      <c r="G99" s="13">
        <f>(C99-VLOOKUP(E99,Riders!$A$2:$C$3501,2,FALSE))/365</f>
        <v>20.328767123287673</v>
      </c>
      <c r="H99" s="29"/>
      <c r="I99" s="51">
        <f>0</f>
        <v>0</v>
      </c>
      <c r="J99" s="51">
        <f>0</f>
        <v>0</v>
      </c>
      <c r="K99" s="51">
        <f>0</f>
        <v>0</v>
      </c>
      <c r="L99" s="51">
        <f>0</f>
        <v>0</v>
      </c>
      <c r="M99" s="51">
        <f>0</f>
        <v>0</v>
      </c>
      <c r="N99" s="51">
        <f>0</f>
        <v>0</v>
      </c>
      <c r="O99" s="51">
        <f>0</f>
        <v>0</v>
      </c>
      <c r="P99" s="51">
        <f>0</f>
        <v>0</v>
      </c>
      <c r="Q99" s="51">
        <f>0</f>
        <v>0</v>
      </c>
      <c r="R99" s="51">
        <f>0</f>
        <v>0</v>
      </c>
      <c r="S99" s="51">
        <f>0</f>
        <v>0</v>
      </c>
      <c r="T99" s="51">
        <f>0</f>
        <v>0</v>
      </c>
      <c r="U99" s="51">
        <v>0</v>
      </c>
      <c r="V99" s="16"/>
      <c r="W99" s="16"/>
    </row>
    <row r="100" spans="1:23" x14ac:dyDescent="0.45">
      <c r="A100" s="4" t="s">
        <v>170</v>
      </c>
      <c r="B100" s="4">
        <v>2019</v>
      </c>
      <c r="C100" s="5">
        <v>43770</v>
      </c>
      <c r="D100" s="4" t="s">
        <v>72</v>
      </c>
      <c r="E100" s="51" t="s">
        <v>555</v>
      </c>
      <c r="F100" s="51" t="s">
        <v>51</v>
      </c>
      <c r="G100" s="13">
        <f>(C100-VLOOKUP(E100,Riders!$A$2:$C$3501,2,FALSE))/365</f>
        <v>33.589041095890408</v>
      </c>
      <c r="H100" s="29"/>
      <c r="I100" s="51">
        <f>0</f>
        <v>0</v>
      </c>
      <c r="J100" s="51">
        <f>0</f>
        <v>0</v>
      </c>
      <c r="K100" s="51">
        <f>0</f>
        <v>0</v>
      </c>
      <c r="L100" s="51">
        <f>0</f>
        <v>0</v>
      </c>
      <c r="M100" s="51">
        <f>0</f>
        <v>0</v>
      </c>
      <c r="N100" s="51">
        <f>0</f>
        <v>0</v>
      </c>
      <c r="O100" s="51">
        <f>0</f>
        <v>0</v>
      </c>
      <c r="P100" s="51">
        <f>0</f>
        <v>0</v>
      </c>
      <c r="Q100" s="51">
        <f>0</f>
        <v>0</v>
      </c>
      <c r="R100" s="51">
        <f>0</f>
        <v>0</v>
      </c>
      <c r="S100" s="51">
        <f>0</f>
        <v>0</v>
      </c>
      <c r="T100" s="51">
        <f>0</f>
        <v>0</v>
      </c>
      <c r="U100" s="51">
        <v>0</v>
      </c>
      <c r="V100" s="16"/>
      <c r="W100" s="16"/>
    </row>
    <row r="101" spans="1:23" x14ac:dyDescent="0.45">
      <c r="A101" s="4" t="s">
        <v>170</v>
      </c>
      <c r="B101" s="4">
        <v>2019</v>
      </c>
      <c r="C101" s="5">
        <v>43770</v>
      </c>
      <c r="D101" s="4" t="s">
        <v>72</v>
      </c>
      <c r="E101" s="51" t="s">
        <v>566</v>
      </c>
      <c r="F101" s="51" t="s">
        <v>31</v>
      </c>
      <c r="G101" s="13">
        <f>(C101-VLOOKUP(E101,Riders!$A$2:$C$3501,2,FALSE))/365</f>
        <v>21.852054794520548</v>
      </c>
      <c r="H101" s="29"/>
      <c r="I101" s="51">
        <f>0</f>
        <v>0</v>
      </c>
      <c r="J101" s="51">
        <f>0</f>
        <v>0</v>
      </c>
      <c r="K101" s="51">
        <f>0</f>
        <v>0</v>
      </c>
      <c r="L101" s="51">
        <f>0</f>
        <v>0</v>
      </c>
      <c r="M101" s="51">
        <f>0</f>
        <v>0</v>
      </c>
      <c r="N101" s="51">
        <f>0</f>
        <v>0</v>
      </c>
      <c r="O101" s="51">
        <f>0</f>
        <v>0</v>
      </c>
      <c r="P101" s="51">
        <f>0</f>
        <v>0</v>
      </c>
      <c r="Q101" s="51">
        <f>0</f>
        <v>0</v>
      </c>
      <c r="R101" s="51">
        <f>0</f>
        <v>0</v>
      </c>
      <c r="S101" s="51">
        <f>0</f>
        <v>0</v>
      </c>
      <c r="T101" s="51">
        <f>0</f>
        <v>0</v>
      </c>
      <c r="U101" s="51">
        <v>0</v>
      </c>
      <c r="V101" s="16"/>
      <c r="W101" s="16"/>
    </row>
    <row r="102" spans="1:23" x14ac:dyDescent="0.45">
      <c r="A102" s="4" t="s">
        <v>170</v>
      </c>
      <c r="B102" s="4">
        <v>2019</v>
      </c>
      <c r="C102" s="5">
        <v>43770</v>
      </c>
      <c r="D102" s="4" t="s">
        <v>72</v>
      </c>
      <c r="E102" s="51" t="s">
        <v>311</v>
      </c>
      <c r="F102" s="51" t="s">
        <v>620</v>
      </c>
      <c r="G102" s="13">
        <f>(C102-VLOOKUP(E102,Riders!$A$2:$C$3501,2,FALSE))/365</f>
        <v>29.802739726027397</v>
      </c>
      <c r="H102" s="29"/>
      <c r="I102" s="51">
        <f>0</f>
        <v>0</v>
      </c>
      <c r="J102" s="51">
        <f>0</f>
        <v>0</v>
      </c>
      <c r="K102" s="51">
        <f>0</f>
        <v>0</v>
      </c>
      <c r="L102" s="51">
        <f>0</f>
        <v>0</v>
      </c>
      <c r="M102" s="51">
        <f>0</f>
        <v>0</v>
      </c>
      <c r="N102" s="51">
        <f>0</f>
        <v>0</v>
      </c>
      <c r="O102" s="51">
        <f>0</f>
        <v>0</v>
      </c>
      <c r="P102" s="51">
        <f>0</f>
        <v>0</v>
      </c>
      <c r="Q102" s="51">
        <f>0</f>
        <v>0</v>
      </c>
      <c r="R102" s="51">
        <f>0</f>
        <v>0</v>
      </c>
      <c r="S102" s="51">
        <f>0</f>
        <v>0</v>
      </c>
      <c r="T102" s="51">
        <f>0</f>
        <v>0</v>
      </c>
      <c r="U102" s="51">
        <v>0</v>
      </c>
      <c r="V102" s="16"/>
      <c r="W102" s="16"/>
    </row>
    <row r="103" spans="1:23" x14ac:dyDescent="0.45">
      <c r="A103" s="4" t="s">
        <v>170</v>
      </c>
      <c r="B103" s="4">
        <v>2019</v>
      </c>
      <c r="C103" s="5">
        <v>43770</v>
      </c>
      <c r="D103" s="4" t="s">
        <v>72</v>
      </c>
      <c r="E103" s="51" t="s">
        <v>470</v>
      </c>
      <c r="F103" s="51" t="s">
        <v>47</v>
      </c>
      <c r="G103" s="13">
        <f>(C103-VLOOKUP(E103,Riders!$A$2:$C$3501,2,FALSE))/365</f>
        <v>21.394520547945206</v>
      </c>
      <c r="H103" s="29"/>
      <c r="I103" s="51">
        <f>0</f>
        <v>0</v>
      </c>
      <c r="J103" s="51">
        <f>0</f>
        <v>0</v>
      </c>
      <c r="K103" s="51">
        <f>0</f>
        <v>0</v>
      </c>
      <c r="L103" s="51">
        <f>0</f>
        <v>0</v>
      </c>
      <c r="M103" s="51">
        <f>0</f>
        <v>0</v>
      </c>
      <c r="N103" s="51">
        <f>0</f>
        <v>0</v>
      </c>
      <c r="O103" s="51">
        <f>0</f>
        <v>0</v>
      </c>
      <c r="P103" s="51">
        <f>0</f>
        <v>0</v>
      </c>
      <c r="Q103" s="51">
        <f>0</f>
        <v>0</v>
      </c>
      <c r="R103" s="51">
        <f>0</f>
        <v>0</v>
      </c>
      <c r="S103" s="51">
        <f>0</f>
        <v>0</v>
      </c>
      <c r="T103" s="51">
        <f>0</f>
        <v>0</v>
      </c>
      <c r="U103" s="51">
        <v>0</v>
      </c>
      <c r="V103" s="16"/>
      <c r="W103" s="16"/>
    </row>
    <row r="104" spans="1:23" x14ac:dyDescent="0.45">
      <c r="A104" s="4" t="s">
        <v>170</v>
      </c>
      <c r="B104" s="4">
        <v>2019</v>
      </c>
      <c r="C104" s="5">
        <v>43770</v>
      </c>
      <c r="D104" s="4" t="s">
        <v>72</v>
      </c>
      <c r="E104" s="51" t="s">
        <v>292</v>
      </c>
      <c r="F104" s="51" t="s">
        <v>124</v>
      </c>
      <c r="G104" s="13">
        <f>(C104-VLOOKUP(E104,Riders!$A$2:$C$3501,2,FALSE))/365</f>
        <v>26.093150684931508</v>
      </c>
      <c r="H104" s="29"/>
      <c r="I104" s="51">
        <f>0</f>
        <v>0</v>
      </c>
      <c r="J104" s="51">
        <f>0</f>
        <v>0</v>
      </c>
      <c r="K104" s="51">
        <f>0</f>
        <v>0</v>
      </c>
      <c r="L104" s="51">
        <f>0</f>
        <v>0</v>
      </c>
      <c r="M104" s="51">
        <f>0</f>
        <v>0</v>
      </c>
      <c r="N104" s="51">
        <f>0</f>
        <v>0</v>
      </c>
      <c r="O104" s="51">
        <f>0</f>
        <v>0</v>
      </c>
      <c r="P104" s="51">
        <f>0</f>
        <v>0</v>
      </c>
      <c r="Q104" s="51">
        <f>0</f>
        <v>0</v>
      </c>
      <c r="R104" s="51">
        <f>0</f>
        <v>0</v>
      </c>
      <c r="S104" s="51">
        <f>0</f>
        <v>0</v>
      </c>
      <c r="T104" s="51">
        <f>0</f>
        <v>0</v>
      </c>
      <c r="U104" s="51">
        <v>0</v>
      </c>
      <c r="V104" s="16"/>
      <c r="W104" s="16"/>
    </row>
    <row r="105" spans="1:23" x14ac:dyDescent="0.45">
      <c r="A105" s="4" t="s">
        <v>170</v>
      </c>
      <c r="B105" s="4">
        <v>2019</v>
      </c>
      <c r="C105" s="5">
        <v>43770</v>
      </c>
      <c r="D105" s="4" t="s">
        <v>72</v>
      </c>
      <c r="E105" s="51" t="s">
        <v>326</v>
      </c>
      <c r="F105" s="51" t="s">
        <v>49</v>
      </c>
      <c r="G105" s="13" t="e">
        <f>(C105-VLOOKUP(E105,Riders!$A$2:$C$3501,2,FALSE))/365</f>
        <v>#N/A</v>
      </c>
      <c r="H105" s="29"/>
      <c r="I105" s="51">
        <f>0</f>
        <v>0</v>
      </c>
      <c r="J105" s="51">
        <f>0</f>
        <v>0</v>
      </c>
      <c r="K105" s="51">
        <f>0</f>
        <v>0</v>
      </c>
      <c r="L105" s="51">
        <f>0</f>
        <v>0</v>
      </c>
      <c r="M105" s="51">
        <f>0</f>
        <v>0</v>
      </c>
      <c r="N105" s="51">
        <f>0</f>
        <v>0</v>
      </c>
      <c r="O105" s="51">
        <f>0</f>
        <v>0</v>
      </c>
      <c r="P105" s="51">
        <f>0</f>
        <v>0</v>
      </c>
      <c r="Q105" s="51">
        <f>0</f>
        <v>0</v>
      </c>
      <c r="R105" s="51">
        <f>0</f>
        <v>0</v>
      </c>
      <c r="S105" s="51">
        <f>0</f>
        <v>0</v>
      </c>
      <c r="T105" s="51">
        <f>0</f>
        <v>0</v>
      </c>
      <c r="U105" s="51">
        <v>0</v>
      </c>
      <c r="V105" s="16"/>
      <c r="W105" s="16"/>
    </row>
    <row r="106" spans="1:23" x14ac:dyDescent="0.45">
      <c r="A106" s="4" t="s">
        <v>170</v>
      </c>
      <c r="B106" s="4">
        <v>2019</v>
      </c>
      <c r="C106" s="5">
        <v>43770</v>
      </c>
      <c r="D106" s="4" t="s">
        <v>72</v>
      </c>
      <c r="E106" s="51" t="s">
        <v>224</v>
      </c>
      <c r="F106" s="51" t="s">
        <v>225</v>
      </c>
      <c r="G106" s="13">
        <f>(C106-VLOOKUP(E106,Riders!$A$2:$C$3501,2,FALSE))/365</f>
        <v>19.893150684931506</v>
      </c>
      <c r="H106" s="29"/>
      <c r="I106" s="51">
        <f>0</f>
        <v>0</v>
      </c>
      <c r="J106" s="51">
        <v>5</v>
      </c>
      <c r="K106" s="51">
        <f>0</f>
        <v>0</v>
      </c>
      <c r="L106" s="51">
        <f>0</f>
        <v>0</v>
      </c>
      <c r="M106" s="51">
        <f>0</f>
        <v>0</v>
      </c>
      <c r="N106" s="51">
        <f>0</f>
        <v>0</v>
      </c>
      <c r="O106" s="51">
        <f>0</f>
        <v>0</v>
      </c>
      <c r="P106" s="51">
        <f>0</f>
        <v>0</v>
      </c>
      <c r="Q106" s="51">
        <f>0</f>
        <v>0</v>
      </c>
      <c r="R106" s="51">
        <f>0</f>
        <v>0</v>
      </c>
      <c r="S106" s="51">
        <f>0</f>
        <v>0</v>
      </c>
      <c r="T106" s="51">
        <v>20</v>
      </c>
      <c r="U106" s="51">
        <v>-15</v>
      </c>
      <c r="V106" s="16"/>
      <c r="W106" s="16"/>
    </row>
    <row r="107" spans="1:23" x14ac:dyDescent="0.45">
      <c r="A107" s="1" t="s">
        <v>173</v>
      </c>
      <c r="B107" s="1">
        <v>2019</v>
      </c>
      <c r="C107" s="2">
        <v>43527</v>
      </c>
      <c r="D107" s="1" t="s">
        <v>13</v>
      </c>
      <c r="E107" s="47" t="s">
        <v>256</v>
      </c>
      <c r="F107" s="47" t="s">
        <v>36</v>
      </c>
      <c r="G107" s="13">
        <f>(C107-VLOOKUP(E107,Riders!$A$2:$C$3501,2,FALSE))/365</f>
        <v>23.024657534246575</v>
      </c>
      <c r="H107" s="30">
        <v>1</v>
      </c>
      <c r="I107" s="47">
        <v>3</v>
      </c>
      <c r="J107" s="47">
        <v>2</v>
      </c>
      <c r="K107" s="47">
        <f>0</f>
        <v>0</v>
      </c>
      <c r="L107" s="47">
        <f>0</f>
        <v>0</v>
      </c>
      <c r="M107" s="47">
        <f>0</f>
        <v>0</v>
      </c>
      <c r="N107" s="47">
        <f>0</f>
        <v>0</v>
      </c>
      <c r="O107" s="47">
        <f>0</f>
        <v>0</v>
      </c>
      <c r="P107" s="47">
        <f>0</f>
        <v>0</v>
      </c>
      <c r="Q107" s="47">
        <f>0</f>
        <v>0</v>
      </c>
      <c r="R107" s="47">
        <v>4</v>
      </c>
      <c r="S107" s="47">
        <v>20</v>
      </c>
      <c r="T107" s="47">
        <f>0</f>
        <v>0</v>
      </c>
      <c r="U107" s="47">
        <v>29</v>
      </c>
      <c r="V107" s="28">
        <v>1.2895833333333333</v>
      </c>
      <c r="W107">
        <v>48.439</v>
      </c>
    </row>
    <row r="108" spans="1:23" x14ac:dyDescent="0.45">
      <c r="A108" s="1" t="s">
        <v>173</v>
      </c>
      <c r="B108" s="1">
        <v>2019</v>
      </c>
      <c r="C108" s="2">
        <v>43527</v>
      </c>
      <c r="D108" s="1" t="s">
        <v>13</v>
      </c>
      <c r="E108" s="47" t="s">
        <v>300</v>
      </c>
      <c r="F108" s="47" t="s">
        <v>56</v>
      </c>
      <c r="G108" s="13">
        <f>(C108-VLOOKUP(E108,Riders!$A$2:$C$3501,2,FALSE))/365</f>
        <v>31.643835616438356</v>
      </c>
      <c r="H108" s="30">
        <v>2</v>
      </c>
      <c r="I108" s="47">
        <f>0</f>
        <v>0</v>
      </c>
      <c r="J108" s="47">
        <f>0</f>
        <v>0</v>
      </c>
      <c r="K108" s="47">
        <v>5</v>
      </c>
      <c r="L108" s="47">
        <f>0</f>
        <v>0</v>
      </c>
      <c r="M108" s="47">
        <f>0</f>
        <v>0</v>
      </c>
      <c r="N108" s="47">
        <f>0</f>
        <v>0</v>
      </c>
      <c r="O108" s="47">
        <f>0</f>
        <v>0</v>
      </c>
      <c r="P108" s="47">
        <f>0</f>
        <v>0</v>
      </c>
      <c r="Q108" s="47">
        <v>3</v>
      </c>
      <c r="R108" s="47">
        <f>0</f>
        <v>0</v>
      </c>
      <c r="S108" s="47">
        <v>20</v>
      </c>
      <c r="T108" s="47">
        <f>0</f>
        <v>0</v>
      </c>
      <c r="U108" s="47">
        <v>28</v>
      </c>
    </row>
    <row r="109" spans="1:23" x14ac:dyDescent="0.45">
      <c r="A109" s="1" t="s">
        <v>173</v>
      </c>
      <c r="B109" s="1">
        <v>2019</v>
      </c>
      <c r="C109" s="2">
        <v>43527</v>
      </c>
      <c r="D109" s="1" t="s">
        <v>13</v>
      </c>
      <c r="E109" s="47" t="s">
        <v>306</v>
      </c>
      <c r="F109" s="47" t="s">
        <v>19</v>
      </c>
      <c r="G109" s="13">
        <f>(C109-VLOOKUP(E109,Riders!$A$2:$C$3501,2,FALSE))/365</f>
        <v>36.405479452054792</v>
      </c>
      <c r="H109" s="30">
        <v>3</v>
      </c>
      <c r="I109" s="47">
        <v>1</v>
      </c>
      <c r="J109" s="47">
        <v>3</v>
      </c>
      <c r="K109" s="47">
        <f>0</f>
        <v>0</v>
      </c>
      <c r="L109" s="47">
        <v>5</v>
      </c>
      <c r="M109" s="47">
        <f>0</f>
        <v>0</v>
      </c>
      <c r="N109" s="47">
        <v>2</v>
      </c>
      <c r="O109" s="47">
        <v>5</v>
      </c>
      <c r="P109" s="47">
        <f>0</f>
        <v>0</v>
      </c>
      <c r="Q109" s="47">
        <f>0</f>
        <v>0</v>
      </c>
      <c r="R109" s="47">
        <v>10</v>
      </c>
      <c r="S109" s="47">
        <f>0</f>
        <v>0</v>
      </c>
      <c r="T109" s="47">
        <f>0</f>
        <v>0</v>
      </c>
      <c r="U109" s="47">
        <v>26</v>
      </c>
    </row>
    <row r="110" spans="1:23" x14ac:dyDescent="0.45">
      <c r="A110" s="30" t="s">
        <v>173</v>
      </c>
      <c r="B110" s="30">
        <v>2019</v>
      </c>
      <c r="C110" s="49">
        <v>43527</v>
      </c>
      <c r="D110" s="30" t="s">
        <v>13</v>
      </c>
      <c r="E110" s="47" t="s">
        <v>336</v>
      </c>
      <c r="F110" s="47" t="s">
        <v>118</v>
      </c>
      <c r="G110" s="13" t="e">
        <f>(C110-VLOOKUP(E110,Riders!$A$2:$C$3501,2,FALSE))/365</f>
        <v>#N/A</v>
      </c>
      <c r="H110" s="30">
        <v>4</v>
      </c>
      <c r="I110" s="47">
        <f>0</f>
        <v>0</v>
      </c>
      <c r="J110" s="47">
        <f>0</f>
        <v>0</v>
      </c>
      <c r="K110" s="47">
        <f>0</f>
        <v>0</v>
      </c>
      <c r="L110" s="47">
        <f>0</f>
        <v>0</v>
      </c>
      <c r="M110" s="47">
        <v>1</v>
      </c>
      <c r="N110" s="47">
        <f>0</f>
        <v>0</v>
      </c>
      <c r="O110" s="47">
        <f>0</f>
        <v>0</v>
      </c>
      <c r="P110" s="47">
        <f>0</f>
        <v>0</v>
      </c>
      <c r="Q110" s="47">
        <v>5</v>
      </c>
      <c r="R110" s="47">
        <f>0</f>
        <v>0</v>
      </c>
      <c r="S110" s="47">
        <v>20</v>
      </c>
      <c r="T110" s="47">
        <f>0</f>
        <v>0</v>
      </c>
      <c r="U110" s="47">
        <v>26</v>
      </c>
    </row>
    <row r="111" spans="1:23" x14ac:dyDescent="0.45">
      <c r="A111" s="30" t="s">
        <v>173</v>
      </c>
      <c r="B111" s="30">
        <v>2019</v>
      </c>
      <c r="C111" s="49">
        <v>43527</v>
      </c>
      <c r="D111" s="30" t="s">
        <v>13</v>
      </c>
      <c r="E111" s="47" t="s">
        <v>348</v>
      </c>
      <c r="F111" s="47" t="s">
        <v>65</v>
      </c>
      <c r="G111" s="13">
        <f>(C111-VLOOKUP(E111,Riders!$A$2:$C$3501,2,FALSE))/365</f>
        <v>26.005479452054793</v>
      </c>
      <c r="H111" s="30">
        <v>5</v>
      </c>
      <c r="I111" s="47">
        <f>0</f>
        <v>0</v>
      </c>
      <c r="J111" s="47">
        <f>0</f>
        <v>0</v>
      </c>
      <c r="K111" s="47">
        <f>0</f>
        <v>0</v>
      </c>
      <c r="L111" s="47">
        <f>0</f>
        <v>0</v>
      </c>
      <c r="M111" s="47">
        <f>0</f>
        <v>0</v>
      </c>
      <c r="N111" s="47">
        <f>0</f>
        <v>0</v>
      </c>
      <c r="O111" s="47">
        <f>0</f>
        <v>0</v>
      </c>
      <c r="P111" s="47">
        <f>0</f>
        <v>0</v>
      </c>
      <c r="Q111" s="47">
        <f>0</f>
        <v>0</v>
      </c>
      <c r="R111" s="47">
        <f>0</f>
        <v>0</v>
      </c>
      <c r="S111" s="47">
        <v>20</v>
      </c>
      <c r="T111" s="47">
        <f>0</f>
        <v>0</v>
      </c>
      <c r="U111" s="47">
        <v>20</v>
      </c>
    </row>
    <row r="112" spans="1:23" x14ac:dyDescent="0.45">
      <c r="A112" s="30" t="s">
        <v>173</v>
      </c>
      <c r="B112" s="30">
        <v>2019</v>
      </c>
      <c r="C112" s="49">
        <v>43527</v>
      </c>
      <c r="D112" s="30" t="s">
        <v>13</v>
      </c>
      <c r="E112" s="47" t="s">
        <v>345</v>
      </c>
      <c r="F112" s="47" t="s">
        <v>53</v>
      </c>
      <c r="G112" s="13">
        <f>(C112-VLOOKUP(E112,Riders!$A$2:$C$3501,2,FALSE))/365</f>
        <v>25.942465753424656</v>
      </c>
      <c r="H112" s="30">
        <v>6</v>
      </c>
      <c r="I112" s="47">
        <f>0</f>
        <v>0</v>
      </c>
      <c r="J112" s="47">
        <f>0</f>
        <v>0</v>
      </c>
      <c r="K112" s="47">
        <f>0</f>
        <v>0</v>
      </c>
      <c r="L112" s="47">
        <f>0</f>
        <v>0</v>
      </c>
      <c r="M112" s="47">
        <v>5</v>
      </c>
      <c r="N112" s="47">
        <f>0</f>
        <v>0</v>
      </c>
      <c r="O112" s="47">
        <v>3</v>
      </c>
      <c r="P112" s="47">
        <f>0</f>
        <v>0</v>
      </c>
      <c r="Q112" s="47">
        <f>0</f>
        <v>0</v>
      </c>
      <c r="R112" s="47">
        <v>6</v>
      </c>
      <c r="S112" s="47">
        <f>0</f>
        <v>0</v>
      </c>
      <c r="T112" s="47">
        <f>0</f>
        <v>0</v>
      </c>
      <c r="U112" s="47">
        <v>14</v>
      </c>
    </row>
    <row r="113" spans="1:21" x14ac:dyDescent="0.45">
      <c r="A113" s="30" t="s">
        <v>173</v>
      </c>
      <c r="B113" s="30">
        <v>2019</v>
      </c>
      <c r="C113" s="49">
        <v>43527</v>
      </c>
      <c r="D113" s="30" t="s">
        <v>13</v>
      </c>
      <c r="E113" s="47" t="s">
        <v>328</v>
      </c>
      <c r="F113" s="47" t="s">
        <v>25</v>
      </c>
      <c r="G113" s="13">
        <f>(C113-VLOOKUP(E113,Riders!$A$2:$C$3501,2,FALSE))/365</f>
        <v>28.605479452054794</v>
      </c>
      <c r="H113" s="30">
        <v>7</v>
      </c>
      <c r="I113" s="47">
        <v>5</v>
      </c>
      <c r="J113" s="47">
        <f>0</f>
        <v>0</v>
      </c>
      <c r="K113" s="47">
        <f>0</f>
        <v>0</v>
      </c>
      <c r="L113" s="47">
        <v>3</v>
      </c>
      <c r="M113" s="47">
        <f>0</f>
        <v>0</v>
      </c>
      <c r="N113" s="47">
        <f>0</f>
        <v>0</v>
      </c>
      <c r="O113" s="47">
        <f>0</f>
        <v>0</v>
      </c>
      <c r="P113" s="47">
        <v>2</v>
      </c>
      <c r="Q113" s="47">
        <f>0</f>
        <v>0</v>
      </c>
      <c r="R113" s="47">
        <f>0</f>
        <v>0</v>
      </c>
      <c r="S113" s="47">
        <f>0</f>
        <v>0</v>
      </c>
      <c r="T113" s="47">
        <f>0</f>
        <v>0</v>
      </c>
      <c r="U113" s="47">
        <v>10</v>
      </c>
    </row>
    <row r="114" spans="1:21" x14ac:dyDescent="0.45">
      <c r="A114" s="30" t="s">
        <v>173</v>
      </c>
      <c r="B114" s="30">
        <v>2019</v>
      </c>
      <c r="C114" s="49">
        <v>43527</v>
      </c>
      <c r="D114" s="30" t="s">
        <v>13</v>
      </c>
      <c r="E114" s="47" t="s">
        <v>214</v>
      </c>
      <c r="F114" s="47" t="s">
        <v>67</v>
      </c>
      <c r="G114" s="13">
        <f>(C114-VLOOKUP(E114,Riders!$A$2:$C$3501,2,FALSE))/365</f>
        <v>24.205479452054796</v>
      </c>
      <c r="H114" s="30">
        <v>8</v>
      </c>
      <c r="I114" s="47">
        <f>0</f>
        <v>0</v>
      </c>
      <c r="J114" s="47">
        <v>1</v>
      </c>
      <c r="K114" s="47">
        <v>3</v>
      </c>
      <c r="L114" s="47">
        <f>0</f>
        <v>0</v>
      </c>
      <c r="M114" s="47">
        <v>3</v>
      </c>
      <c r="N114" s="47">
        <v>1</v>
      </c>
      <c r="O114" s="47">
        <v>1</v>
      </c>
      <c r="P114" s="47">
        <f>0</f>
        <v>0</v>
      </c>
      <c r="Q114" s="47">
        <f>0</f>
        <v>0</v>
      </c>
      <c r="R114" s="47">
        <f>0</f>
        <v>0</v>
      </c>
      <c r="S114" s="47">
        <f>0</f>
        <v>0</v>
      </c>
      <c r="T114" s="47">
        <f>0</f>
        <v>0</v>
      </c>
      <c r="U114" s="47">
        <v>9</v>
      </c>
    </row>
    <row r="115" spans="1:21" x14ac:dyDescent="0.45">
      <c r="A115" s="30" t="s">
        <v>173</v>
      </c>
      <c r="B115" s="30">
        <v>2019</v>
      </c>
      <c r="C115" s="49">
        <v>43527</v>
      </c>
      <c r="D115" s="30" t="s">
        <v>13</v>
      </c>
      <c r="E115" s="47" t="s">
        <v>333</v>
      </c>
      <c r="F115" s="47" t="s">
        <v>172</v>
      </c>
      <c r="G115" s="13">
        <f>(C115-VLOOKUP(E115,Riders!$A$2:$C$3501,2,FALSE))/365</f>
        <v>24.591780821917808</v>
      </c>
      <c r="H115" s="30">
        <v>9</v>
      </c>
      <c r="I115" s="47">
        <f>0</f>
        <v>0</v>
      </c>
      <c r="J115" s="47">
        <f>0</f>
        <v>0</v>
      </c>
      <c r="K115" s="47">
        <f>0</f>
        <v>0</v>
      </c>
      <c r="L115" s="47">
        <f>0</f>
        <v>0</v>
      </c>
      <c r="M115" s="47">
        <f>0</f>
        <v>0</v>
      </c>
      <c r="N115" s="47">
        <v>3</v>
      </c>
      <c r="O115" s="47">
        <f>0</f>
        <v>0</v>
      </c>
      <c r="P115" s="47">
        <v>5</v>
      </c>
      <c r="Q115" s="47">
        <v>1</v>
      </c>
      <c r="R115" s="47">
        <f>0</f>
        <v>0</v>
      </c>
      <c r="S115" s="47">
        <f>0</f>
        <v>0</v>
      </c>
      <c r="T115" s="47">
        <f>0</f>
        <v>0</v>
      </c>
      <c r="U115" s="47">
        <v>9</v>
      </c>
    </row>
    <row r="116" spans="1:21" x14ac:dyDescent="0.45">
      <c r="A116" s="30" t="s">
        <v>173</v>
      </c>
      <c r="B116" s="30">
        <v>2019</v>
      </c>
      <c r="C116" s="49">
        <v>43527</v>
      </c>
      <c r="D116" s="30" t="s">
        <v>13</v>
      </c>
      <c r="E116" s="47" t="s">
        <v>236</v>
      </c>
      <c r="F116" s="47" t="s">
        <v>51</v>
      </c>
      <c r="G116" s="13">
        <f>(C116-VLOOKUP(E116,Riders!$A$2:$C$3501,2,FALSE))/365</f>
        <v>23.326027397260273</v>
      </c>
      <c r="H116" s="30">
        <v>10</v>
      </c>
      <c r="I116" s="47">
        <f>0</f>
        <v>0</v>
      </c>
      <c r="J116" s="47">
        <f>0</f>
        <v>0</v>
      </c>
      <c r="K116" s="47">
        <f>0</f>
        <v>0</v>
      </c>
      <c r="L116" s="47">
        <v>2</v>
      </c>
      <c r="M116" s="47">
        <f>0</f>
        <v>0</v>
      </c>
      <c r="N116" s="47">
        <v>5</v>
      </c>
      <c r="O116" s="47">
        <f>0</f>
        <v>0</v>
      </c>
      <c r="P116" s="47">
        <f>0</f>
        <v>0</v>
      </c>
      <c r="Q116" s="47">
        <v>2</v>
      </c>
      <c r="R116" s="47">
        <f>0</f>
        <v>0</v>
      </c>
      <c r="S116" s="47">
        <f>0</f>
        <v>0</v>
      </c>
      <c r="T116" s="47">
        <f>0</f>
        <v>0</v>
      </c>
      <c r="U116" s="47">
        <v>9</v>
      </c>
    </row>
    <row r="117" spans="1:21" x14ac:dyDescent="0.45">
      <c r="A117" s="30" t="s">
        <v>173</v>
      </c>
      <c r="B117" s="30">
        <v>2019</v>
      </c>
      <c r="C117" s="49">
        <v>43527</v>
      </c>
      <c r="D117" s="30" t="s">
        <v>13</v>
      </c>
      <c r="E117" s="47" t="s">
        <v>224</v>
      </c>
      <c r="F117" s="47" t="s">
        <v>225</v>
      </c>
      <c r="G117" s="13">
        <f>(C117-VLOOKUP(E117,Riders!$A$2:$C$3501,2,FALSE))/365</f>
        <v>19.227397260273971</v>
      </c>
      <c r="H117" s="30">
        <v>11</v>
      </c>
      <c r="I117" s="47">
        <f>0</f>
        <v>0</v>
      </c>
      <c r="J117" s="47">
        <v>5</v>
      </c>
      <c r="K117" s="47">
        <f>0</f>
        <v>0</v>
      </c>
      <c r="L117" s="47">
        <f>0</f>
        <v>0</v>
      </c>
      <c r="M117" s="47">
        <f>0</f>
        <v>0</v>
      </c>
      <c r="N117" s="47">
        <f>0</f>
        <v>0</v>
      </c>
      <c r="O117" s="47">
        <f>0</f>
        <v>0</v>
      </c>
      <c r="P117" s="47">
        <f>0</f>
        <v>0</v>
      </c>
      <c r="Q117" s="47">
        <f>0</f>
        <v>0</v>
      </c>
      <c r="R117" s="47">
        <v>2</v>
      </c>
      <c r="S117" s="47">
        <f>0</f>
        <v>0</v>
      </c>
      <c r="T117" s="47">
        <f>0</f>
        <v>0</v>
      </c>
      <c r="U117" s="47">
        <v>7</v>
      </c>
    </row>
    <row r="118" spans="1:21" x14ac:dyDescent="0.45">
      <c r="A118" s="30" t="s">
        <v>173</v>
      </c>
      <c r="B118" s="30">
        <v>2019</v>
      </c>
      <c r="C118" s="49">
        <v>43527</v>
      </c>
      <c r="D118" s="30" t="s">
        <v>13</v>
      </c>
      <c r="E118" s="47" t="s">
        <v>607</v>
      </c>
      <c r="F118" s="47" t="s">
        <v>44</v>
      </c>
      <c r="G118" s="13">
        <f>(C118-VLOOKUP(E118,Riders!$A$2:$C$3501,2,FALSE))/365</f>
        <v>27.882191780821916</v>
      </c>
      <c r="H118" s="30">
        <v>12</v>
      </c>
      <c r="I118" s="47">
        <f>0</f>
        <v>0</v>
      </c>
      <c r="J118" s="47">
        <f>0</f>
        <v>0</v>
      </c>
      <c r="K118" s="47">
        <f>0</f>
        <v>0</v>
      </c>
      <c r="L118" s="47">
        <f>0</f>
        <v>0</v>
      </c>
      <c r="M118" s="47">
        <v>2</v>
      </c>
      <c r="N118" s="47">
        <f>0</f>
        <v>0</v>
      </c>
      <c r="O118" s="47">
        <v>2</v>
      </c>
      <c r="P118" s="47">
        <f>0</f>
        <v>0</v>
      </c>
      <c r="Q118" s="47">
        <f>0</f>
        <v>0</v>
      </c>
      <c r="R118" s="47">
        <f>0</f>
        <v>0</v>
      </c>
      <c r="S118" s="47">
        <f>0</f>
        <v>0</v>
      </c>
      <c r="T118" s="47">
        <f>0</f>
        <v>0</v>
      </c>
      <c r="U118" s="47">
        <v>4</v>
      </c>
    </row>
    <row r="119" spans="1:21" x14ac:dyDescent="0.45">
      <c r="A119" s="30" t="s">
        <v>173</v>
      </c>
      <c r="B119" s="30">
        <v>2019</v>
      </c>
      <c r="C119" s="49">
        <v>43527</v>
      </c>
      <c r="D119" s="30" t="s">
        <v>13</v>
      </c>
      <c r="E119" s="47" t="s">
        <v>327</v>
      </c>
      <c r="F119" s="47" t="s">
        <v>17</v>
      </c>
      <c r="G119" s="13">
        <f>(C119-VLOOKUP(E119,Riders!$A$2:$C$3501,2,FALSE))/365</f>
        <v>26.410958904109588</v>
      </c>
      <c r="H119" s="30">
        <v>13</v>
      </c>
      <c r="I119" s="47">
        <f>0</f>
        <v>0</v>
      </c>
      <c r="J119" s="47">
        <f>0</f>
        <v>0</v>
      </c>
      <c r="K119" s="47">
        <v>2</v>
      </c>
      <c r="L119" s="47">
        <f>0</f>
        <v>0</v>
      </c>
      <c r="M119" s="47">
        <f>0</f>
        <v>0</v>
      </c>
      <c r="N119" s="47">
        <f>0</f>
        <v>0</v>
      </c>
      <c r="O119" s="47">
        <f>0</f>
        <v>0</v>
      </c>
      <c r="P119" s="47">
        <v>1</v>
      </c>
      <c r="Q119" s="47">
        <f>0</f>
        <v>0</v>
      </c>
      <c r="R119" s="47">
        <f>0</f>
        <v>0</v>
      </c>
      <c r="S119" s="47">
        <f>0</f>
        <v>0</v>
      </c>
      <c r="T119" s="47">
        <f>0</f>
        <v>0</v>
      </c>
      <c r="U119" s="47">
        <v>3</v>
      </c>
    </row>
    <row r="120" spans="1:21" x14ac:dyDescent="0.45">
      <c r="A120" s="30" t="s">
        <v>173</v>
      </c>
      <c r="B120" s="30">
        <v>2019</v>
      </c>
      <c r="C120" s="49">
        <v>43527</v>
      </c>
      <c r="D120" s="30" t="s">
        <v>13</v>
      </c>
      <c r="E120" s="47" t="s">
        <v>242</v>
      </c>
      <c r="F120" s="47" t="s">
        <v>243</v>
      </c>
      <c r="G120" s="13">
        <f>(C120-VLOOKUP(E120,Riders!$A$2:$C$3501,2,FALSE))/365</f>
        <v>24.254794520547946</v>
      </c>
      <c r="H120" s="30">
        <v>14</v>
      </c>
      <c r="I120" s="47">
        <f>0</f>
        <v>0</v>
      </c>
      <c r="J120" s="47">
        <f>0</f>
        <v>0</v>
      </c>
      <c r="K120" s="47">
        <f>0</f>
        <v>0</v>
      </c>
      <c r="L120" s="47">
        <f>0</f>
        <v>0</v>
      </c>
      <c r="M120" s="47">
        <f>0</f>
        <v>0</v>
      </c>
      <c r="N120" s="47">
        <f>0</f>
        <v>0</v>
      </c>
      <c r="O120" s="47">
        <f>0</f>
        <v>0</v>
      </c>
      <c r="P120" s="47">
        <v>3</v>
      </c>
      <c r="Q120" s="47">
        <f>0</f>
        <v>0</v>
      </c>
      <c r="R120" s="47">
        <f>0</f>
        <v>0</v>
      </c>
      <c r="S120" s="47">
        <f>0</f>
        <v>0</v>
      </c>
      <c r="T120" s="47">
        <f>0</f>
        <v>0</v>
      </c>
      <c r="U120" s="47">
        <v>3</v>
      </c>
    </row>
    <row r="121" spans="1:21" x14ac:dyDescent="0.45">
      <c r="A121" s="30" t="s">
        <v>173</v>
      </c>
      <c r="B121" s="30">
        <v>2019</v>
      </c>
      <c r="C121" s="49">
        <v>43527</v>
      </c>
      <c r="D121" s="30" t="s">
        <v>13</v>
      </c>
      <c r="E121" s="47" t="s">
        <v>303</v>
      </c>
      <c r="F121" s="47" t="s">
        <v>232</v>
      </c>
      <c r="G121" s="13">
        <f>(C121-VLOOKUP(E121,Riders!$A$2:$C$3501,2,FALSE))/365</f>
        <v>24.736986301369864</v>
      </c>
      <c r="H121" s="30">
        <v>15</v>
      </c>
      <c r="I121" s="47">
        <f>0</f>
        <v>0</v>
      </c>
      <c r="J121" s="47">
        <f>0</f>
        <v>0</v>
      </c>
      <c r="K121" s="47">
        <f>0</f>
        <v>0</v>
      </c>
      <c r="L121" s="47">
        <v>1</v>
      </c>
      <c r="M121" s="47">
        <f>0</f>
        <v>0</v>
      </c>
      <c r="N121" s="47">
        <f>0</f>
        <v>0</v>
      </c>
      <c r="O121" s="47">
        <f>0</f>
        <v>0</v>
      </c>
      <c r="P121" s="47">
        <f>0</f>
        <v>0</v>
      </c>
      <c r="Q121" s="47">
        <f>0</f>
        <v>0</v>
      </c>
      <c r="R121" s="47">
        <f>0</f>
        <v>0</v>
      </c>
      <c r="S121" s="47">
        <f>0</f>
        <v>0</v>
      </c>
      <c r="T121" s="47">
        <f>0</f>
        <v>0</v>
      </c>
      <c r="U121" s="47">
        <v>1</v>
      </c>
    </row>
    <row r="122" spans="1:21" x14ac:dyDescent="0.45">
      <c r="A122" s="30" t="s">
        <v>173</v>
      </c>
      <c r="B122" s="30">
        <v>2019</v>
      </c>
      <c r="C122" s="49">
        <v>43527</v>
      </c>
      <c r="D122" s="30" t="s">
        <v>13</v>
      </c>
      <c r="E122" s="47" t="s">
        <v>282</v>
      </c>
      <c r="F122" s="47" t="s">
        <v>31</v>
      </c>
      <c r="G122" s="13">
        <f>(C122-VLOOKUP(E122,Riders!$A$2:$C$3501,2,FALSE))/365</f>
        <v>27.104109589041094</v>
      </c>
      <c r="H122" s="30">
        <v>16</v>
      </c>
      <c r="I122" s="47">
        <f>0</f>
        <v>0</v>
      </c>
      <c r="J122" s="47">
        <f>0</f>
        <v>0</v>
      </c>
      <c r="K122" s="47">
        <f>0</f>
        <v>0</v>
      </c>
      <c r="L122" s="47">
        <f>0</f>
        <v>0</v>
      </c>
      <c r="M122" s="47">
        <f>0</f>
        <v>0</v>
      </c>
      <c r="N122" s="47">
        <f>0</f>
        <v>0</v>
      </c>
      <c r="O122" s="47">
        <f>0</f>
        <v>0</v>
      </c>
      <c r="P122" s="47">
        <f>0</f>
        <v>0</v>
      </c>
      <c r="Q122" s="47">
        <f>0</f>
        <v>0</v>
      </c>
      <c r="R122" s="47">
        <f>0</f>
        <v>0</v>
      </c>
      <c r="S122" s="47">
        <f>0</f>
        <v>0</v>
      </c>
      <c r="T122" s="47">
        <f>0</f>
        <v>0</v>
      </c>
      <c r="U122" s="47">
        <v>0</v>
      </c>
    </row>
    <row r="123" spans="1:21" x14ac:dyDescent="0.45">
      <c r="A123" s="30" t="s">
        <v>173</v>
      </c>
      <c r="B123" s="30">
        <v>2019</v>
      </c>
      <c r="C123" s="49">
        <v>43527</v>
      </c>
      <c r="D123" s="30" t="s">
        <v>13</v>
      </c>
      <c r="E123" s="47" t="s">
        <v>606</v>
      </c>
      <c r="F123" s="47" t="s">
        <v>238</v>
      </c>
      <c r="G123" s="13">
        <f>(C123-VLOOKUP(E123,Riders!$A$2:$C$3501,2,FALSE))/365</f>
        <v>30.767123287671232</v>
      </c>
      <c r="H123" s="30">
        <v>17</v>
      </c>
      <c r="I123" s="47">
        <f>0</f>
        <v>0</v>
      </c>
      <c r="J123" s="47">
        <f>0</f>
        <v>0</v>
      </c>
      <c r="K123" s="47">
        <f>0</f>
        <v>0</v>
      </c>
      <c r="L123" s="47">
        <f>0</f>
        <v>0</v>
      </c>
      <c r="M123" s="47">
        <f>0</f>
        <v>0</v>
      </c>
      <c r="N123" s="47">
        <f>0</f>
        <v>0</v>
      </c>
      <c r="O123" s="47">
        <f>0</f>
        <v>0</v>
      </c>
      <c r="P123" s="47">
        <f>0</f>
        <v>0</v>
      </c>
      <c r="Q123" s="47">
        <f>0</f>
        <v>0</v>
      </c>
      <c r="R123" s="47">
        <f>0</f>
        <v>0</v>
      </c>
      <c r="S123" s="47">
        <f>0</f>
        <v>0</v>
      </c>
      <c r="T123" s="47">
        <f>0</f>
        <v>0</v>
      </c>
      <c r="U123" s="47">
        <v>0</v>
      </c>
    </row>
    <row r="124" spans="1:21" x14ac:dyDescent="0.45">
      <c r="A124" s="30" t="s">
        <v>173</v>
      </c>
      <c r="B124" s="30">
        <v>2019</v>
      </c>
      <c r="C124" s="49">
        <v>43527</v>
      </c>
      <c r="D124" s="30" t="s">
        <v>13</v>
      </c>
      <c r="E124" s="47" t="s">
        <v>324</v>
      </c>
      <c r="F124" s="47" t="s">
        <v>61</v>
      </c>
      <c r="G124" s="13">
        <f>(C124-VLOOKUP(E124,Riders!$A$2:$C$3501,2,FALSE))/365</f>
        <v>25.460273972602739</v>
      </c>
      <c r="H124" s="30">
        <v>18</v>
      </c>
      <c r="I124" s="47">
        <f>0</f>
        <v>0</v>
      </c>
      <c r="J124" s="47">
        <f>0</f>
        <v>0</v>
      </c>
      <c r="K124" s="47">
        <f>0</f>
        <v>0</v>
      </c>
      <c r="L124" s="47">
        <f>0</f>
        <v>0</v>
      </c>
      <c r="M124" s="47">
        <f>0</f>
        <v>0</v>
      </c>
      <c r="N124" s="47">
        <f>0</f>
        <v>0</v>
      </c>
      <c r="O124" s="47">
        <f>0</f>
        <v>0</v>
      </c>
      <c r="P124" s="47">
        <f>0</f>
        <v>0</v>
      </c>
      <c r="Q124" s="47">
        <f>0</f>
        <v>0</v>
      </c>
      <c r="R124" s="47">
        <f>0</f>
        <v>0</v>
      </c>
      <c r="S124" s="47">
        <f>0</f>
        <v>0</v>
      </c>
      <c r="T124" s="47">
        <f>0</f>
        <v>0</v>
      </c>
      <c r="U124" s="47">
        <v>0</v>
      </c>
    </row>
    <row r="125" spans="1:21" x14ac:dyDescent="0.45">
      <c r="A125" s="30" t="s">
        <v>173</v>
      </c>
      <c r="B125" s="30">
        <v>2019</v>
      </c>
      <c r="C125" s="49">
        <v>43527</v>
      </c>
      <c r="D125" s="30" t="s">
        <v>13</v>
      </c>
      <c r="E125" s="47" t="s">
        <v>326</v>
      </c>
      <c r="F125" s="47" t="s">
        <v>49</v>
      </c>
      <c r="G125" s="13" t="e">
        <f>(C125-VLOOKUP(E125,Riders!$A$2:$C$3501,2,FALSE))/365</f>
        <v>#N/A</v>
      </c>
      <c r="H125" s="30">
        <v>19</v>
      </c>
      <c r="I125" s="47">
        <f>0</f>
        <v>0</v>
      </c>
      <c r="J125" s="47">
        <f>0</f>
        <v>0</v>
      </c>
      <c r="K125" s="47">
        <f>0</f>
        <v>0</v>
      </c>
      <c r="L125" s="47">
        <f>0</f>
        <v>0</v>
      </c>
      <c r="M125" s="47">
        <f>0</f>
        <v>0</v>
      </c>
      <c r="N125" s="47">
        <f>0</f>
        <v>0</v>
      </c>
      <c r="O125" s="47">
        <f>0</f>
        <v>0</v>
      </c>
      <c r="P125" s="47">
        <f>0</f>
        <v>0</v>
      </c>
      <c r="Q125" s="47">
        <f>0</f>
        <v>0</v>
      </c>
      <c r="R125" s="47">
        <f>0</f>
        <v>0</v>
      </c>
      <c r="S125" s="47">
        <f>0</f>
        <v>0</v>
      </c>
      <c r="T125" s="47">
        <f>0</f>
        <v>0</v>
      </c>
      <c r="U125" s="47">
        <v>0</v>
      </c>
    </row>
    <row r="126" spans="1:21" x14ac:dyDescent="0.45">
      <c r="A126" s="30" t="s">
        <v>173</v>
      </c>
      <c r="B126" s="30">
        <v>2019</v>
      </c>
      <c r="C126" s="49">
        <v>43527</v>
      </c>
      <c r="D126" s="30" t="s">
        <v>13</v>
      </c>
      <c r="E126" s="47" t="s">
        <v>276</v>
      </c>
      <c r="F126" s="47" t="s">
        <v>120</v>
      </c>
      <c r="G126" s="13" t="e">
        <f>(C126-VLOOKUP(E126,Riders!$A$2:$C$3501,2,FALSE))/365</f>
        <v>#N/A</v>
      </c>
      <c r="H126" s="30">
        <v>20</v>
      </c>
      <c r="I126" s="47">
        <f>0</f>
        <v>0</v>
      </c>
      <c r="J126" s="47">
        <f>0</f>
        <v>0</v>
      </c>
      <c r="K126" s="47">
        <f>0</f>
        <v>0</v>
      </c>
      <c r="L126" s="47">
        <f>0</f>
        <v>0</v>
      </c>
      <c r="M126" s="47">
        <f>0</f>
        <v>0</v>
      </c>
      <c r="N126" s="47">
        <f>0</f>
        <v>0</v>
      </c>
      <c r="O126" s="47">
        <f>0</f>
        <v>0</v>
      </c>
      <c r="P126" s="47">
        <f>0</f>
        <v>0</v>
      </c>
      <c r="Q126" s="47">
        <f>0</f>
        <v>0</v>
      </c>
      <c r="R126" s="47">
        <f>0</f>
        <v>0</v>
      </c>
      <c r="S126" s="47">
        <f>0</f>
        <v>0</v>
      </c>
      <c r="T126" s="47">
        <f>0</f>
        <v>0</v>
      </c>
      <c r="U126" s="47" t="s">
        <v>308</v>
      </c>
    </row>
    <row r="127" spans="1:21" x14ac:dyDescent="0.45">
      <c r="A127" s="30" t="s">
        <v>173</v>
      </c>
      <c r="B127" s="30">
        <v>2019</v>
      </c>
      <c r="C127" s="49">
        <v>43527</v>
      </c>
      <c r="D127" s="30" t="s">
        <v>13</v>
      </c>
      <c r="E127" s="47" t="s">
        <v>505</v>
      </c>
      <c r="F127" s="47" t="s">
        <v>15</v>
      </c>
      <c r="G127" s="13">
        <f>(C127-VLOOKUP(E127,Riders!$A$2:$C$3501,2,FALSE))/365</f>
        <v>35.813698630136983</v>
      </c>
      <c r="H127" s="30">
        <v>21</v>
      </c>
      <c r="I127" s="47">
        <f>0</f>
        <v>0</v>
      </c>
      <c r="J127" s="47">
        <f>0</f>
        <v>0</v>
      </c>
      <c r="K127" s="47">
        <v>1</v>
      </c>
      <c r="L127" s="47">
        <f>0</f>
        <v>0</v>
      </c>
      <c r="M127" s="47">
        <f>0</f>
        <v>0</v>
      </c>
      <c r="N127" s="47">
        <f>0</f>
        <v>0</v>
      </c>
      <c r="O127" s="47">
        <f>0</f>
        <v>0</v>
      </c>
      <c r="P127" s="47">
        <f>0</f>
        <v>0</v>
      </c>
      <c r="Q127" s="47">
        <f>0</f>
        <v>0</v>
      </c>
      <c r="R127" s="47">
        <f>0</f>
        <v>0</v>
      </c>
      <c r="S127" s="47">
        <f>0</f>
        <v>0</v>
      </c>
      <c r="T127" s="47">
        <f>0</f>
        <v>0</v>
      </c>
      <c r="U127" s="47" t="s">
        <v>308</v>
      </c>
    </row>
    <row r="128" spans="1:21" x14ac:dyDescent="0.45">
      <c r="A128" s="30" t="s">
        <v>173</v>
      </c>
      <c r="B128" s="30">
        <v>2019</v>
      </c>
      <c r="C128" s="49">
        <v>43527</v>
      </c>
      <c r="D128" s="30" t="s">
        <v>13</v>
      </c>
      <c r="E128" s="47" t="s">
        <v>279</v>
      </c>
      <c r="F128" s="47" t="s">
        <v>47</v>
      </c>
      <c r="G128" s="13">
        <f>(C128-VLOOKUP(E128,Riders!$A$2:$C$3501,2,FALSE))/365</f>
        <v>22.794520547945204</v>
      </c>
      <c r="H128" s="30">
        <v>22</v>
      </c>
      <c r="I128" s="47">
        <v>2</v>
      </c>
      <c r="J128" s="47">
        <f>0</f>
        <v>0</v>
      </c>
      <c r="K128" s="47">
        <f>0</f>
        <v>0</v>
      </c>
      <c r="L128" s="47">
        <f>0</f>
        <v>0</v>
      </c>
      <c r="M128" s="47">
        <f>0</f>
        <v>0</v>
      </c>
      <c r="N128" s="47">
        <f>0</f>
        <v>0</v>
      </c>
      <c r="O128" s="47">
        <f>0</f>
        <v>0</v>
      </c>
      <c r="P128" s="47">
        <f>0</f>
        <v>0</v>
      </c>
      <c r="Q128" s="47">
        <f>0</f>
        <v>0</v>
      </c>
      <c r="R128" s="47">
        <f>0</f>
        <v>0</v>
      </c>
      <c r="S128" s="47">
        <f>0</f>
        <v>0</v>
      </c>
      <c r="T128" s="47">
        <v>20</v>
      </c>
      <c r="U128" s="47" t="s">
        <v>308</v>
      </c>
    </row>
  </sheetData>
  <autoFilter ref="A1:W109" xr:uid="{7AD1C2ED-18ED-41FD-879B-417D48CFC218}">
    <sortState xmlns:xlrd2="http://schemas.microsoft.com/office/spreadsheetml/2017/richdata2" ref="A2:W128">
      <sortCondition descending="1" ref="C1:C109"/>
    </sortState>
  </autoFilter>
  <conditionalFormatting sqref="D26:D45">
    <cfRule type="expression" dxfId="76" priority="8">
      <formula>$E26="F"</formula>
    </cfRule>
    <cfRule type="expression" dxfId="75" priority="9">
      <formula>$E26="SF"</formula>
    </cfRule>
    <cfRule type="expression" dxfId="74" priority="10">
      <formula>$E26="QF"</formula>
    </cfRule>
    <cfRule type="expression" dxfId="73" priority="11">
      <formula>$E26="R16"</formula>
    </cfRule>
    <cfRule type="expression" dxfId="72" priority="12">
      <formula>$E26="R8"</formula>
    </cfRule>
  </conditionalFormatting>
  <conditionalFormatting sqref="I2:Q2000 S46:S52">
    <cfRule type="cellIs" dxfId="71" priority="21" operator="between">
      <formula>1</formula>
      <formula>1</formula>
    </cfRule>
    <cfRule type="cellIs" dxfId="70" priority="22" operator="between">
      <formula>2</formula>
      <formula>2</formula>
    </cfRule>
    <cfRule type="cellIs" dxfId="69" priority="23" operator="between">
      <formula>3</formula>
      <formula>3</formula>
    </cfRule>
    <cfRule type="cellIs" dxfId="68" priority="24" operator="between">
      <formula>5</formula>
      <formula>5</formula>
    </cfRule>
  </conditionalFormatting>
  <conditionalFormatting sqref="R2:R2000">
    <cfRule type="cellIs" dxfId="67" priority="13" operator="between">
      <formula>10</formula>
      <formula>10</formula>
    </cfRule>
    <cfRule type="cellIs" dxfId="66" priority="14" operator="between">
      <formula>6</formula>
      <formula>6</formula>
    </cfRule>
    <cfRule type="cellIs" dxfId="65" priority="15" operator="between">
      <formula>4</formula>
      <formula>4</formula>
    </cfRule>
    <cfRule type="cellIs" dxfId="64" priority="16" operator="between">
      <formula>2</formula>
      <formula>2</formula>
    </cfRule>
  </conditionalFormatting>
  <conditionalFormatting sqref="A46:B65 D46:D65">
    <cfRule type="expression" dxfId="63" priority="6">
      <formula>#REF!="F"</formula>
    </cfRule>
    <cfRule type="expression" dxfId="62" priority="7">
      <formula>#REF!="Q"</formula>
    </cfRule>
  </conditionalFormatting>
  <conditionalFormatting sqref="D66:D87 A66:B87">
    <cfRule type="expression" dxfId="61" priority="4">
      <formula>#REF!="F"</formula>
    </cfRule>
    <cfRule type="expression" dxfId="60" priority="5">
      <formula>#REF!="Q"</formula>
    </cfRule>
  </conditionalFormatting>
  <conditionalFormatting sqref="A110:D128">
    <cfRule type="expression" dxfId="59" priority="1">
      <formula>$E110="Q"</formula>
    </cfRule>
    <cfRule type="expression" dxfId="58" priority="2">
      <formula>$E110="G"</formula>
    </cfRule>
    <cfRule type="expression" dxfId="57" priority="3">
      <formula>$E110="B"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30"/>
  <sheetViews>
    <sheetView zoomScaleNormal="100" workbookViewId="0">
      <pane ySplit="1" topLeftCell="A2" activePane="bottomLeft" state="frozen"/>
      <selection pane="bottomLeft" activeCell="F11" sqref="F11"/>
    </sheetView>
  </sheetViews>
  <sheetFormatPr defaultRowHeight="14.25" x14ac:dyDescent="0.45"/>
  <cols>
    <col min="1" max="1" width="12.1328125" bestFit="1" customWidth="1"/>
    <col min="2" max="2" width="5.1328125" bestFit="1" customWidth="1"/>
    <col min="3" max="3" width="10.796875" bestFit="1" customWidth="1"/>
    <col min="4" max="4" width="6" bestFit="1" customWidth="1"/>
    <col min="5" max="5" width="5.86328125" bestFit="1" customWidth="1"/>
    <col min="6" max="6" width="30.19921875" bestFit="1" customWidth="1"/>
    <col min="7" max="7" width="8.1328125" bestFit="1" customWidth="1"/>
    <col min="8" max="8" width="6.6640625" bestFit="1" customWidth="1"/>
    <col min="9" max="9" width="5.33203125" bestFit="1" customWidth="1"/>
    <col min="10" max="11" width="7.19921875" bestFit="1" customWidth="1"/>
    <col min="12" max="14" width="6.1328125" bestFit="1" customWidth="1"/>
    <col min="15" max="15" width="10.33203125" bestFit="1" customWidth="1"/>
    <col min="19" max="20" width="12.46484375" bestFit="1" customWidth="1"/>
  </cols>
  <sheetData>
    <row r="1" spans="1:15" x14ac:dyDescent="0.45">
      <c r="A1" s="68" t="s">
        <v>0</v>
      </c>
      <c r="B1" s="69" t="s">
        <v>1</v>
      </c>
      <c r="C1" s="69" t="s">
        <v>2</v>
      </c>
      <c r="D1" s="69" t="s">
        <v>3</v>
      </c>
      <c r="E1" s="69" t="s">
        <v>374</v>
      </c>
      <c r="F1" s="69" t="s">
        <v>4</v>
      </c>
      <c r="G1" s="69" t="s">
        <v>5</v>
      </c>
      <c r="H1" s="69" t="s">
        <v>6</v>
      </c>
      <c r="I1" s="69" t="s">
        <v>7</v>
      </c>
      <c r="J1" s="69" t="s">
        <v>213</v>
      </c>
      <c r="K1" s="69" t="s">
        <v>375</v>
      </c>
      <c r="L1" s="69" t="s">
        <v>376</v>
      </c>
      <c r="M1" s="69" t="s">
        <v>377</v>
      </c>
      <c r="N1" s="69" t="s">
        <v>378</v>
      </c>
      <c r="O1" s="70" t="s">
        <v>11</v>
      </c>
    </row>
    <row r="2" spans="1:15" x14ac:dyDescent="0.45">
      <c r="A2" s="132" t="s">
        <v>657</v>
      </c>
      <c r="B2" s="132">
        <v>2024</v>
      </c>
      <c r="C2" s="85">
        <v>45301</v>
      </c>
      <c r="D2" s="132" t="s">
        <v>3826</v>
      </c>
      <c r="E2" s="78" t="s">
        <v>379</v>
      </c>
      <c r="F2" s="86" t="s">
        <v>133</v>
      </c>
      <c r="G2" s="86" t="s">
        <v>25</v>
      </c>
      <c r="H2" s="73">
        <f>(C2-VLOOKUP(F2,Riders!$A$2:$C$3501,2,FALSE))/365</f>
        <v>30.964383561643835</v>
      </c>
      <c r="I2" s="78">
        <v>1</v>
      </c>
      <c r="J2" s="84">
        <f t="shared" ref="J2:J27" si="0">SUM(K2:N2)</f>
        <v>33.252000000000002</v>
      </c>
      <c r="K2" s="81">
        <v>11.542999999999999</v>
      </c>
      <c r="L2" s="82">
        <v>7.343</v>
      </c>
      <c r="M2" s="82">
        <v>7.1080000000000005</v>
      </c>
      <c r="N2" s="82">
        <v>7.2580000000000027</v>
      </c>
      <c r="O2" s="77">
        <f t="shared" ref="O2:O27" si="1">3.6*500/(J2)</f>
        <v>54.132082280765061</v>
      </c>
    </row>
    <row r="3" spans="1:15" x14ac:dyDescent="0.45">
      <c r="A3" s="132" t="s">
        <v>657</v>
      </c>
      <c r="B3" s="132">
        <v>2024</v>
      </c>
      <c r="C3" s="85">
        <v>45301</v>
      </c>
      <c r="D3" s="132" t="s">
        <v>3826</v>
      </c>
      <c r="E3" s="78" t="s">
        <v>379</v>
      </c>
      <c r="F3" s="86" t="s">
        <v>22</v>
      </c>
      <c r="G3" s="86" t="s">
        <v>15</v>
      </c>
      <c r="H3" s="73">
        <f>(C3-VLOOKUP(F3,Riders!$A$2:$C$3501,2,FALSE))/365</f>
        <v>26.005479452054793</v>
      </c>
      <c r="I3" s="78">
        <v>2</v>
      </c>
      <c r="J3" s="84">
        <f t="shared" si="0"/>
        <v>33.372999999999998</v>
      </c>
      <c r="K3" s="81">
        <v>11.62</v>
      </c>
      <c r="L3" s="82">
        <v>7.35</v>
      </c>
      <c r="M3" s="82">
        <v>7.120000000000001</v>
      </c>
      <c r="N3" s="82">
        <v>7.2829999999999977</v>
      </c>
      <c r="O3" s="77">
        <f t="shared" si="1"/>
        <v>53.935816378509578</v>
      </c>
    </row>
    <row r="4" spans="1:15" x14ac:dyDescent="0.45">
      <c r="A4" s="132" t="s">
        <v>657</v>
      </c>
      <c r="B4" s="132">
        <v>2024</v>
      </c>
      <c r="C4" s="85">
        <v>45301</v>
      </c>
      <c r="D4" s="132" t="s">
        <v>3826</v>
      </c>
      <c r="E4" s="78" t="s">
        <v>379</v>
      </c>
      <c r="F4" s="86" t="s">
        <v>52</v>
      </c>
      <c r="G4" s="86" t="s">
        <v>53</v>
      </c>
      <c r="H4" s="73">
        <f>(C4-VLOOKUP(F4,Riders!$A$2:$C$3501,2,FALSE))/365</f>
        <v>26.838356164383562</v>
      </c>
      <c r="I4" s="78">
        <v>3</v>
      </c>
      <c r="J4" s="84">
        <f t="shared" si="0"/>
        <v>33.411000000000001</v>
      </c>
      <c r="K4" s="81">
        <v>11.804</v>
      </c>
      <c r="L4" s="82">
        <v>7.3070000000000004</v>
      </c>
      <c r="M4" s="82">
        <v>7.0470000000000006</v>
      </c>
      <c r="N4" s="82">
        <v>7.2530000000000001</v>
      </c>
      <c r="O4" s="77">
        <f t="shared" si="1"/>
        <v>53.874472479123639</v>
      </c>
    </row>
    <row r="5" spans="1:15" x14ac:dyDescent="0.45">
      <c r="A5" s="132" t="s">
        <v>657</v>
      </c>
      <c r="B5" s="132">
        <v>2024</v>
      </c>
      <c r="C5" s="85">
        <v>45301</v>
      </c>
      <c r="D5" s="132" t="s">
        <v>3826</v>
      </c>
      <c r="E5" s="78" t="s">
        <v>379</v>
      </c>
      <c r="F5" s="86" t="s">
        <v>32</v>
      </c>
      <c r="G5" s="86" t="s">
        <v>17</v>
      </c>
      <c r="H5" s="73">
        <f>(C5-VLOOKUP(F5,Riders!$A$2:$C$3501,2,FALSE))/365</f>
        <v>21.463013698630139</v>
      </c>
      <c r="I5" s="78">
        <v>4</v>
      </c>
      <c r="J5" s="84">
        <f t="shared" si="0"/>
        <v>33.554000000000002</v>
      </c>
      <c r="K5" s="81">
        <v>12.079000000000001</v>
      </c>
      <c r="L5" s="82">
        <v>7.3239999999999981</v>
      </c>
      <c r="M5" s="82">
        <v>6.9879999999999995</v>
      </c>
      <c r="N5" s="82">
        <v>7.1630000000000038</v>
      </c>
      <c r="O5" s="77">
        <f t="shared" si="1"/>
        <v>53.644870954282645</v>
      </c>
    </row>
    <row r="6" spans="1:15" x14ac:dyDescent="0.45">
      <c r="A6" s="132" t="s">
        <v>657</v>
      </c>
      <c r="B6" s="132">
        <v>2024</v>
      </c>
      <c r="C6" s="85">
        <v>45301</v>
      </c>
      <c r="D6" s="132" t="s">
        <v>3826</v>
      </c>
      <c r="E6" s="78" t="s">
        <v>379</v>
      </c>
      <c r="F6" s="86" t="s">
        <v>99</v>
      </c>
      <c r="G6" s="86" t="s">
        <v>47</v>
      </c>
      <c r="H6" s="73">
        <f>(C6-VLOOKUP(F6,Riders!$A$2:$C$3501,2,FALSE))/365</f>
        <v>26.904109589041095</v>
      </c>
      <c r="I6" s="78">
        <v>5</v>
      </c>
      <c r="J6" s="84">
        <f t="shared" si="0"/>
        <v>33.591999999999999</v>
      </c>
      <c r="K6" s="81">
        <v>11.569000000000001</v>
      </c>
      <c r="L6" s="82">
        <v>7.3620000000000001</v>
      </c>
      <c r="M6" s="82">
        <v>7.2019999999999982</v>
      </c>
      <c r="N6" s="82">
        <v>7.4589999999999996</v>
      </c>
      <c r="O6" s="77">
        <f t="shared" si="1"/>
        <v>53.584186711121696</v>
      </c>
    </row>
    <row r="7" spans="1:15" x14ac:dyDescent="0.45">
      <c r="A7" s="132" t="s">
        <v>657</v>
      </c>
      <c r="B7" s="132">
        <v>2024</v>
      </c>
      <c r="C7" s="85">
        <v>45301</v>
      </c>
      <c r="D7" s="132" t="s">
        <v>3826</v>
      </c>
      <c r="E7" s="78" t="s">
        <v>379</v>
      </c>
      <c r="F7" s="86" t="s">
        <v>391</v>
      </c>
      <c r="G7" s="86" t="s">
        <v>25</v>
      </c>
      <c r="H7" s="73">
        <f>(C7-VLOOKUP(F7,Riders!$A$2:$C$3501,2,FALSE))/365</f>
        <v>24.873972602739727</v>
      </c>
      <c r="I7" s="78">
        <v>6</v>
      </c>
      <c r="J7" s="84">
        <f t="shared" si="0"/>
        <v>33.939</v>
      </c>
      <c r="K7" s="81">
        <v>11.532999999999999</v>
      </c>
      <c r="L7" s="82">
        <v>7.4339999999999993</v>
      </c>
      <c r="M7" s="82">
        <v>7.328000000000003</v>
      </c>
      <c r="N7" s="82">
        <v>7.6439999999999984</v>
      </c>
      <c r="O7" s="77">
        <f t="shared" si="1"/>
        <v>53.036329885971888</v>
      </c>
    </row>
    <row r="8" spans="1:15" x14ac:dyDescent="0.45">
      <c r="A8" s="132" t="s">
        <v>657</v>
      </c>
      <c r="B8" s="132">
        <v>2024</v>
      </c>
      <c r="C8" s="85">
        <v>45301</v>
      </c>
      <c r="D8" s="132" t="s">
        <v>3826</v>
      </c>
      <c r="E8" s="78" t="s">
        <v>379</v>
      </c>
      <c r="F8" s="86" t="s">
        <v>928</v>
      </c>
      <c r="G8" s="86" t="s">
        <v>15</v>
      </c>
      <c r="H8" s="73">
        <f>(C8-VLOOKUP(F8,Riders!$A$2:$C$3501,2,FALSE))/365</f>
        <v>19.452054794520549</v>
      </c>
      <c r="I8" s="78">
        <v>7</v>
      </c>
      <c r="J8" s="84">
        <f t="shared" si="0"/>
        <v>34.466000000000001</v>
      </c>
      <c r="K8" s="81">
        <v>12.231999999999999</v>
      </c>
      <c r="L8" s="82">
        <v>7.6329999999999991</v>
      </c>
      <c r="M8" s="82">
        <v>7.2860000000000014</v>
      </c>
      <c r="N8" s="82">
        <v>7.3150000000000013</v>
      </c>
      <c r="O8" s="77">
        <f t="shared" si="1"/>
        <v>52.225381535426216</v>
      </c>
    </row>
    <row r="9" spans="1:15" x14ac:dyDescent="0.45">
      <c r="A9" s="132" t="s">
        <v>657</v>
      </c>
      <c r="B9" s="132">
        <v>2024</v>
      </c>
      <c r="C9" s="85">
        <v>45301</v>
      </c>
      <c r="D9" s="132" t="s">
        <v>3826</v>
      </c>
      <c r="E9" s="78" t="s">
        <v>379</v>
      </c>
      <c r="F9" s="86" t="s">
        <v>57</v>
      </c>
      <c r="G9" s="86" t="s">
        <v>47</v>
      </c>
      <c r="H9" s="73">
        <f>(C9-VLOOKUP(F9,Riders!$A$2:$C$3501,2,FALSE))/365</f>
        <v>23.950684931506849</v>
      </c>
      <c r="I9" s="78">
        <v>8</v>
      </c>
      <c r="J9" s="84">
        <f t="shared" si="0"/>
        <v>34.512999999999998</v>
      </c>
      <c r="K9" s="81">
        <v>12.239000000000001</v>
      </c>
      <c r="L9" s="82">
        <v>7.6020000000000003</v>
      </c>
      <c r="M9" s="82">
        <v>7.3109999999999999</v>
      </c>
      <c r="N9" s="82">
        <v>7.3609999999999971</v>
      </c>
      <c r="O9" s="77">
        <f t="shared" si="1"/>
        <v>52.15426071335439</v>
      </c>
    </row>
    <row r="10" spans="1:15" x14ac:dyDescent="0.45">
      <c r="A10" s="132" t="s">
        <v>657</v>
      </c>
      <c r="B10" s="132">
        <v>2024</v>
      </c>
      <c r="C10" s="85">
        <v>45301</v>
      </c>
      <c r="D10" s="132" t="s">
        <v>3826</v>
      </c>
      <c r="E10" s="78" t="s">
        <v>379</v>
      </c>
      <c r="F10" s="86" t="s">
        <v>380</v>
      </c>
      <c r="G10" s="86" t="s">
        <v>19</v>
      </c>
      <c r="H10" s="73">
        <f>(C10-VLOOKUP(F10,Riders!$A$2:$C$3501,2,FALSE))/365</f>
        <v>27.756164383561643</v>
      </c>
      <c r="I10" s="78">
        <v>9</v>
      </c>
      <c r="J10" s="84">
        <f t="shared" si="0"/>
        <v>34.545000000000002</v>
      </c>
      <c r="K10" s="81">
        <v>11.786</v>
      </c>
      <c r="L10" s="82">
        <v>7.5439999999999987</v>
      </c>
      <c r="M10" s="82">
        <v>7.4390000000000001</v>
      </c>
      <c r="N10" s="82">
        <v>7.7760000000000034</v>
      </c>
      <c r="O10" s="77">
        <f t="shared" si="1"/>
        <v>52.105948762483713</v>
      </c>
    </row>
    <row r="11" spans="1:15" x14ac:dyDescent="0.45">
      <c r="A11" s="132" t="s">
        <v>657</v>
      </c>
      <c r="B11" s="132">
        <v>2024</v>
      </c>
      <c r="C11" s="85">
        <v>45301</v>
      </c>
      <c r="D11" s="132" t="s">
        <v>3826</v>
      </c>
      <c r="E11" s="78" t="s">
        <v>379</v>
      </c>
      <c r="F11" s="86" t="s">
        <v>903</v>
      </c>
      <c r="G11" s="86" t="s">
        <v>51</v>
      </c>
      <c r="H11" s="73">
        <f>(C11-VLOOKUP(F11,Riders!$A$2:$C$3501,2,FALSE))/365</f>
        <v>20.038356164383561</v>
      </c>
      <c r="I11" s="78">
        <v>10</v>
      </c>
      <c r="J11" s="84">
        <f t="shared" si="0"/>
        <v>34.756999999999998</v>
      </c>
      <c r="K11" s="81">
        <v>12.063000000000001</v>
      </c>
      <c r="L11" s="82">
        <v>7.6620000000000008</v>
      </c>
      <c r="M11" s="82">
        <v>7.4489999999999981</v>
      </c>
      <c r="N11" s="82">
        <v>7.5829999999999984</v>
      </c>
      <c r="O11" s="77">
        <f t="shared" si="1"/>
        <v>51.788129009983606</v>
      </c>
    </row>
    <row r="12" spans="1:15" x14ac:dyDescent="0.45">
      <c r="A12" s="132" t="s">
        <v>657</v>
      </c>
      <c r="B12" s="132">
        <v>2024</v>
      </c>
      <c r="C12" s="85">
        <v>45301</v>
      </c>
      <c r="D12" s="132" t="s">
        <v>3826</v>
      </c>
      <c r="E12" s="78" t="s">
        <v>379</v>
      </c>
      <c r="F12" s="86" t="s">
        <v>878</v>
      </c>
      <c r="G12" s="86" t="s">
        <v>19</v>
      </c>
      <c r="H12" s="73">
        <f>(C12-VLOOKUP(F12,Riders!$A$2:$C$3501,2,FALSE))/365</f>
        <v>21.860273972602741</v>
      </c>
      <c r="I12" s="78">
        <v>11</v>
      </c>
      <c r="J12" s="84">
        <f t="shared" si="0"/>
        <v>34.843000000000004</v>
      </c>
      <c r="K12" s="81">
        <v>12.125999999999999</v>
      </c>
      <c r="L12" s="82">
        <v>7.6830000000000016</v>
      </c>
      <c r="M12" s="82">
        <v>7.4309999999999974</v>
      </c>
      <c r="N12" s="82">
        <v>7.6030000000000051</v>
      </c>
      <c r="O12" s="77">
        <f t="shared" si="1"/>
        <v>51.660304795798289</v>
      </c>
    </row>
    <row r="13" spans="1:15" x14ac:dyDescent="0.45">
      <c r="A13" s="132" t="s">
        <v>657</v>
      </c>
      <c r="B13" s="132">
        <v>2024</v>
      </c>
      <c r="C13" s="85">
        <v>45301</v>
      </c>
      <c r="D13" s="132" t="s">
        <v>3826</v>
      </c>
      <c r="E13" s="78" t="s">
        <v>379</v>
      </c>
      <c r="F13" s="86" t="s">
        <v>849</v>
      </c>
      <c r="G13" s="86" t="s">
        <v>51</v>
      </c>
      <c r="H13" s="73">
        <f>(C13-VLOOKUP(F13,Riders!$A$2:$C$3501,2,FALSE))/365</f>
        <v>28.331506849315069</v>
      </c>
      <c r="I13" s="78">
        <v>12</v>
      </c>
      <c r="J13" s="84">
        <f t="shared" si="0"/>
        <v>34.871000000000002</v>
      </c>
      <c r="K13" s="81">
        <v>12.143000000000001</v>
      </c>
      <c r="L13" s="82">
        <v>7.5919999999999987</v>
      </c>
      <c r="M13" s="82">
        <v>7.43</v>
      </c>
      <c r="N13" s="82">
        <v>7.7060000000000031</v>
      </c>
      <c r="O13" s="77">
        <f t="shared" si="1"/>
        <v>51.618823664362935</v>
      </c>
    </row>
    <row r="14" spans="1:15" x14ac:dyDescent="0.45">
      <c r="A14" s="132" t="s">
        <v>657</v>
      </c>
      <c r="B14" s="132">
        <v>2024</v>
      </c>
      <c r="C14" s="85">
        <v>45301</v>
      </c>
      <c r="D14" s="132" t="s">
        <v>3826</v>
      </c>
      <c r="E14" s="78" t="s">
        <v>379</v>
      </c>
      <c r="F14" s="86" t="s">
        <v>632</v>
      </c>
      <c r="G14" s="86" t="s">
        <v>31</v>
      </c>
      <c r="H14" s="73">
        <f>(C14-VLOOKUP(F14,Riders!$A$2:$C$3501,2,FALSE))/365</f>
        <v>22.353424657534248</v>
      </c>
      <c r="I14" s="78">
        <v>13</v>
      </c>
      <c r="J14" s="84">
        <f t="shared" si="0"/>
        <v>34.909999999999997</v>
      </c>
      <c r="K14" s="81">
        <v>12.087999999999999</v>
      </c>
      <c r="L14" s="82">
        <v>7.6330000000000009</v>
      </c>
      <c r="M14" s="82">
        <v>7.4860000000000007</v>
      </c>
      <c r="N14" s="82">
        <v>7.7029999999999959</v>
      </c>
      <c r="O14" s="77">
        <f t="shared" si="1"/>
        <v>51.561157261529651</v>
      </c>
    </row>
    <row r="15" spans="1:15" x14ac:dyDescent="0.45">
      <c r="A15" s="132" t="s">
        <v>657</v>
      </c>
      <c r="B15" s="132">
        <v>2024</v>
      </c>
      <c r="C15" s="85">
        <v>45301</v>
      </c>
      <c r="D15" s="132" t="s">
        <v>3826</v>
      </c>
      <c r="E15" s="78" t="s">
        <v>379</v>
      </c>
      <c r="F15" s="86" t="s">
        <v>860</v>
      </c>
      <c r="G15" s="86" t="s">
        <v>49</v>
      </c>
      <c r="H15" s="73">
        <f>(C15-VLOOKUP(F15,Riders!$A$2:$C$3501,2,FALSE))/365</f>
        <v>19.32054794520548</v>
      </c>
      <c r="I15" s="78">
        <v>14</v>
      </c>
      <c r="J15" s="84">
        <f t="shared" si="0"/>
        <v>34.927999999999997</v>
      </c>
      <c r="K15" s="81">
        <v>12.12</v>
      </c>
      <c r="L15" s="82">
        <v>7.6929999999999996</v>
      </c>
      <c r="M15" s="82">
        <v>7.4690000000000012</v>
      </c>
      <c r="N15" s="82">
        <v>7.6459999999999972</v>
      </c>
      <c r="O15" s="77">
        <f t="shared" si="1"/>
        <v>51.534585432890523</v>
      </c>
    </row>
    <row r="16" spans="1:15" x14ac:dyDescent="0.45">
      <c r="A16" s="132" t="s">
        <v>657</v>
      </c>
      <c r="B16" s="132">
        <v>2024</v>
      </c>
      <c r="C16" s="85">
        <v>45301</v>
      </c>
      <c r="D16" s="132" t="s">
        <v>3826</v>
      </c>
      <c r="E16" s="78" t="s">
        <v>379</v>
      </c>
      <c r="F16" s="86" t="s">
        <v>113</v>
      </c>
      <c r="G16" s="86" t="s">
        <v>31</v>
      </c>
      <c r="H16" s="73">
        <f>(C16-VLOOKUP(F16,Riders!$A$2:$C$3501,2,FALSE))/365</f>
        <v>20.660273972602738</v>
      </c>
      <c r="I16" s="78">
        <v>15</v>
      </c>
      <c r="J16" s="84">
        <f t="shared" si="0"/>
        <v>34.96</v>
      </c>
      <c r="K16" s="81">
        <v>12.606</v>
      </c>
      <c r="L16" s="82">
        <v>7.5409999999999986</v>
      </c>
      <c r="M16" s="82">
        <v>7.2630000000000017</v>
      </c>
      <c r="N16" s="82">
        <v>7.5500000000000007</v>
      </c>
      <c r="O16" s="77">
        <f t="shared" si="1"/>
        <v>51.487414187643019</v>
      </c>
    </row>
    <row r="17" spans="1:15" x14ac:dyDescent="0.45">
      <c r="A17" s="132" t="s">
        <v>657</v>
      </c>
      <c r="B17" s="132">
        <v>2024</v>
      </c>
      <c r="C17" s="85">
        <v>45301</v>
      </c>
      <c r="D17" s="132" t="s">
        <v>3826</v>
      </c>
      <c r="E17" s="78" t="s">
        <v>379</v>
      </c>
      <c r="F17" s="86" t="s">
        <v>80</v>
      </c>
      <c r="G17" s="86" t="s">
        <v>17</v>
      </c>
      <c r="H17" s="73">
        <f>(C17-VLOOKUP(F17,Riders!$A$2:$C$3501,2,FALSE))/365</f>
        <v>21.923287671232877</v>
      </c>
      <c r="I17" s="78">
        <v>16</v>
      </c>
      <c r="J17" s="84">
        <f t="shared" si="0"/>
        <v>35.085999999999999</v>
      </c>
      <c r="K17" s="81">
        <v>12.442</v>
      </c>
      <c r="L17" s="82">
        <v>7.7089999999999996</v>
      </c>
      <c r="M17" s="82">
        <v>7.4520000000000017</v>
      </c>
      <c r="N17" s="82">
        <v>7.482999999999997</v>
      </c>
      <c r="O17" s="77">
        <f t="shared" si="1"/>
        <v>51.302513823177335</v>
      </c>
    </row>
    <row r="18" spans="1:15" x14ac:dyDescent="0.45">
      <c r="A18" s="132" t="s">
        <v>657</v>
      </c>
      <c r="B18" s="132">
        <v>2024</v>
      </c>
      <c r="C18" s="85">
        <v>45301</v>
      </c>
      <c r="D18" s="132" t="s">
        <v>3826</v>
      </c>
      <c r="E18" s="78" t="s">
        <v>379</v>
      </c>
      <c r="F18" s="86" t="s">
        <v>832</v>
      </c>
      <c r="G18" s="86" t="s">
        <v>49</v>
      </c>
      <c r="H18" s="73">
        <f>(C18-VLOOKUP(F18,Riders!$A$2:$C$3501,2,FALSE))/365</f>
        <v>19.852054794520548</v>
      </c>
      <c r="I18" s="78">
        <v>17</v>
      </c>
      <c r="J18" s="84">
        <f t="shared" si="0"/>
        <v>35.539000000000001</v>
      </c>
      <c r="K18" s="81">
        <v>12.595000000000001</v>
      </c>
      <c r="L18" s="82">
        <v>7.7840000000000007</v>
      </c>
      <c r="M18" s="82">
        <v>7.4929999999999986</v>
      </c>
      <c r="N18" s="82">
        <v>7.6670000000000016</v>
      </c>
      <c r="O18" s="77">
        <f t="shared" si="1"/>
        <v>50.648583246574184</v>
      </c>
    </row>
    <row r="19" spans="1:15" x14ac:dyDescent="0.45">
      <c r="A19" s="132" t="s">
        <v>657</v>
      </c>
      <c r="B19" s="132">
        <v>2024</v>
      </c>
      <c r="C19" s="85">
        <v>45301</v>
      </c>
      <c r="D19" s="132" t="s">
        <v>3826</v>
      </c>
      <c r="E19" s="78" t="s">
        <v>379</v>
      </c>
      <c r="F19" s="86" t="s">
        <v>389</v>
      </c>
      <c r="G19" s="86" t="s">
        <v>53</v>
      </c>
      <c r="H19" s="73">
        <f>(C19-VLOOKUP(F19,Riders!$A$2:$C$3501,2,FALSE))/365</f>
        <v>24.197260273972603</v>
      </c>
      <c r="I19" s="78">
        <v>18</v>
      </c>
      <c r="J19" s="84">
        <f t="shared" si="0"/>
        <v>35.661000000000001</v>
      </c>
      <c r="K19" s="81">
        <v>13</v>
      </c>
      <c r="L19" s="82">
        <v>7.8039999999999985</v>
      </c>
      <c r="M19" s="82">
        <v>7.4930000000000021</v>
      </c>
      <c r="N19" s="82">
        <v>7.3640000000000008</v>
      </c>
      <c r="O19" s="77">
        <f t="shared" si="1"/>
        <v>50.475309161268612</v>
      </c>
    </row>
    <row r="20" spans="1:15" x14ac:dyDescent="0.45">
      <c r="A20" s="132" t="s">
        <v>657</v>
      </c>
      <c r="B20" s="132">
        <v>2024</v>
      </c>
      <c r="C20" s="85">
        <v>45301</v>
      </c>
      <c r="D20" s="132" t="s">
        <v>3826</v>
      </c>
      <c r="E20" s="78" t="s">
        <v>204</v>
      </c>
      <c r="F20" s="86" t="s">
        <v>133</v>
      </c>
      <c r="G20" s="86" t="s">
        <v>25</v>
      </c>
      <c r="H20" s="73">
        <f>(C20-VLOOKUP(F20,Riders!$A$2:$C$3501,2,FALSE))/365</f>
        <v>30.964383561643835</v>
      </c>
      <c r="I20" s="86">
        <v>1</v>
      </c>
      <c r="J20" s="84">
        <f t="shared" si="0"/>
        <v>33.319000000000003</v>
      </c>
      <c r="K20" s="81">
        <v>11.523999999999999</v>
      </c>
      <c r="L20" s="82">
        <v>7.3439999999999994</v>
      </c>
      <c r="M20" s="82">
        <v>7.1400000000000006</v>
      </c>
      <c r="N20" s="82">
        <v>7.3110000000000035</v>
      </c>
      <c r="O20" s="77">
        <f t="shared" si="1"/>
        <v>54.023229988895224</v>
      </c>
    </row>
    <row r="21" spans="1:15" x14ac:dyDescent="0.45">
      <c r="A21" s="132" t="s">
        <v>657</v>
      </c>
      <c r="B21" s="132">
        <v>2024</v>
      </c>
      <c r="C21" s="85">
        <v>45301</v>
      </c>
      <c r="D21" s="132" t="s">
        <v>3826</v>
      </c>
      <c r="E21" s="78" t="s">
        <v>204</v>
      </c>
      <c r="F21" s="86" t="s">
        <v>32</v>
      </c>
      <c r="G21" s="86" t="s">
        <v>17</v>
      </c>
      <c r="H21" s="73">
        <f>(C21-VLOOKUP(F21,Riders!$A$2:$C$3501,2,FALSE))/365</f>
        <v>21.463013698630139</v>
      </c>
      <c r="I21" s="86">
        <v>2</v>
      </c>
      <c r="J21" s="84">
        <f t="shared" si="0"/>
        <v>33.356000000000002</v>
      </c>
      <c r="K21" s="81">
        <v>11.888999999999999</v>
      </c>
      <c r="L21" s="82">
        <v>7.3180000000000014</v>
      </c>
      <c r="M21" s="82">
        <v>6.9939999999999998</v>
      </c>
      <c r="N21" s="82">
        <v>7.1550000000000011</v>
      </c>
      <c r="O21" s="77">
        <f t="shared" si="1"/>
        <v>53.963304952632207</v>
      </c>
    </row>
    <row r="22" spans="1:15" x14ac:dyDescent="0.45">
      <c r="A22" s="132" t="s">
        <v>657</v>
      </c>
      <c r="B22" s="132">
        <v>2024</v>
      </c>
      <c r="C22" s="85">
        <v>45301</v>
      </c>
      <c r="D22" s="132" t="s">
        <v>3826</v>
      </c>
      <c r="E22" s="78" t="s">
        <v>204</v>
      </c>
      <c r="F22" s="86" t="s">
        <v>22</v>
      </c>
      <c r="G22" s="86" t="s">
        <v>15</v>
      </c>
      <c r="H22" s="73">
        <f>(C22-VLOOKUP(F22,Riders!$A$2:$C$3501,2,FALSE))/365</f>
        <v>26.005479452054793</v>
      </c>
      <c r="I22" s="86">
        <v>3</v>
      </c>
      <c r="J22" s="84">
        <f t="shared" si="0"/>
        <v>33.444000000000003</v>
      </c>
      <c r="K22" s="81">
        <v>11.696</v>
      </c>
      <c r="L22" s="82">
        <v>7.3409999999999993</v>
      </c>
      <c r="M22" s="82">
        <v>7.1090000000000018</v>
      </c>
      <c r="N22" s="82">
        <v>7.2980000000000018</v>
      </c>
      <c r="O22" s="77">
        <f t="shared" si="1"/>
        <v>53.821313240043054</v>
      </c>
    </row>
    <row r="23" spans="1:15" x14ac:dyDescent="0.45">
      <c r="A23" s="132" t="s">
        <v>657</v>
      </c>
      <c r="B23" s="132">
        <v>2024</v>
      </c>
      <c r="C23" s="85">
        <v>45301</v>
      </c>
      <c r="D23" s="132" t="s">
        <v>3826</v>
      </c>
      <c r="E23" s="78" t="s">
        <v>204</v>
      </c>
      <c r="F23" s="86" t="s">
        <v>52</v>
      </c>
      <c r="G23" s="86" t="s">
        <v>53</v>
      </c>
      <c r="H23" s="73">
        <f>(C23-VLOOKUP(F23,Riders!$A$2:$C$3501,2,FALSE))/365</f>
        <v>26.838356164383562</v>
      </c>
      <c r="I23" s="86">
        <v>4</v>
      </c>
      <c r="J23" s="84">
        <f t="shared" si="0"/>
        <v>33.512999999999998</v>
      </c>
      <c r="K23" s="81">
        <v>11.907999999999999</v>
      </c>
      <c r="L23" s="82">
        <v>7.3170000000000019</v>
      </c>
      <c r="M23" s="82">
        <v>7.0449999999999982</v>
      </c>
      <c r="N23" s="82">
        <v>7.2429999999999986</v>
      </c>
      <c r="O23" s="77">
        <f t="shared" si="1"/>
        <v>53.710500402828757</v>
      </c>
    </row>
    <row r="24" spans="1:15" x14ac:dyDescent="0.45">
      <c r="A24" s="132" t="s">
        <v>657</v>
      </c>
      <c r="B24" s="132">
        <v>2024</v>
      </c>
      <c r="C24" s="85">
        <v>45301</v>
      </c>
      <c r="D24" s="132" t="s">
        <v>3826</v>
      </c>
      <c r="E24" s="78" t="s">
        <v>204</v>
      </c>
      <c r="F24" s="86" t="s">
        <v>99</v>
      </c>
      <c r="G24" s="86" t="s">
        <v>47</v>
      </c>
      <c r="H24" s="73">
        <f>(C24-VLOOKUP(F24,Riders!$A$2:$C$3501,2,FALSE))/365</f>
        <v>26.904109589041095</v>
      </c>
      <c r="I24" s="86">
        <v>5</v>
      </c>
      <c r="J24" s="84">
        <f t="shared" si="0"/>
        <v>33.677999999999997</v>
      </c>
      <c r="K24" s="81">
        <v>11.537000000000001</v>
      </c>
      <c r="L24" s="82">
        <v>7.3609999999999989</v>
      </c>
      <c r="M24" s="82">
        <v>7.2439999999999998</v>
      </c>
      <c r="N24" s="82">
        <v>7.5359999999999978</v>
      </c>
      <c r="O24" s="77">
        <f t="shared" si="1"/>
        <v>53.447354355959384</v>
      </c>
    </row>
    <row r="25" spans="1:15" x14ac:dyDescent="0.45">
      <c r="A25" s="132" t="s">
        <v>657</v>
      </c>
      <c r="B25" s="132">
        <v>2024</v>
      </c>
      <c r="C25" s="85">
        <v>45301</v>
      </c>
      <c r="D25" s="132" t="s">
        <v>3826</v>
      </c>
      <c r="E25" s="78" t="s">
        <v>204</v>
      </c>
      <c r="F25" s="86" t="s">
        <v>391</v>
      </c>
      <c r="G25" s="86" t="s">
        <v>25</v>
      </c>
      <c r="H25" s="73">
        <f>(C25-VLOOKUP(F25,Riders!$A$2:$C$3501,2,FALSE))/365</f>
        <v>24.873972602739727</v>
      </c>
      <c r="I25" s="86">
        <v>6</v>
      </c>
      <c r="J25" s="84">
        <f t="shared" si="0"/>
        <v>34.026000000000003</v>
      </c>
      <c r="K25" s="81">
        <v>11.596</v>
      </c>
      <c r="L25" s="82">
        <v>7.4559999999999995</v>
      </c>
      <c r="M25" s="82">
        <v>7.3389999999999986</v>
      </c>
      <c r="N25" s="82">
        <v>7.6350000000000051</v>
      </c>
      <c r="O25" s="77">
        <f t="shared" si="1"/>
        <v>52.900722976547343</v>
      </c>
    </row>
    <row r="26" spans="1:15" x14ac:dyDescent="0.45">
      <c r="A26" s="132" t="s">
        <v>657</v>
      </c>
      <c r="B26" s="132">
        <v>2024</v>
      </c>
      <c r="C26" s="85">
        <v>45301</v>
      </c>
      <c r="D26" s="132" t="s">
        <v>3826</v>
      </c>
      <c r="E26" s="78" t="s">
        <v>204</v>
      </c>
      <c r="F26" s="86" t="s" cm="1">
        <v>57</v>
      </c>
      <c r="G26" s="86" t="s">
        <v>47</v>
      </c>
      <c r="H26" s="73">
        <f>(C26-VLOOKUP(F26,Riders!$A$2:$C$3501,2,FALSE))/365</f>
        <v>23.950684931506849</v>
      </c>
      <c r="I26" s="86">
        <v>7</v>
      </c>
      <c r="J26" s="84">
        <f t="shared" si="0"/>
        <v>34.396000000000001</v>
      </c>
      <c r="K26" s="81">
        <v>12.151</v>
      </c>
      <c r="L26" s="82">
        <v>7.6009999999999991</v>
      </c>
      <c r="M26" s="82">
        <v>7.2830000000000013</v>
      </c>
      <c r="N26" s="82">
        <v>7.3610000000000007</v>
      </c>
      <c r="O26" s="77">
        <f t="shared" si="1"/>
        <v>52.331666472845676</v>
      </c>
    </row>
    <row r="27" spans="1:15" x14ac:dyDescent="0.45">
      <c r="A27" s="132" t="s">
        <v>657</v>
      </c>
      <c r="B27" s="132">
        <v>2024</v>
      </c>
      <c r="C27" s="85">
        <v>45301</v>
      </c>
      <c r="D27" s="132" t="s">
        <v>3826</v>
      </c>
      <c r="E27" s="78" t="s">
        <v>204</v>
      </c>
      <c r="F27" s="86" t="s">
        <v>928</v>
      </c>
      <c r="G27" s="86" t="s">
        <v>15</v>
      </c>
      <c r="H27" s="73">
        <f>(C27-VLOOKUP(F27,Riders!$A$2:$C$3501,2,FALSE))/365</f>
        <v>19.452054794520549</v>
      </c>
      <c r="I27" s="86">
        <v>8</v>
      </c>
      <c r="J27" s="84">
        <f t="shared" si="0"/>
        <v>34.682000000000002</v>
      </c>
      <c r="K27" s="81">
        <v>12.262</v>
      </c>
      <c r="L27" s="82">
        <v>7.6379999999999981</v>
      </c>
      <c r="M27" s="82">
        <v>7.3590000000000018</v>
      </c>
      <c r="N27" s="82">
        <v>7.4230000000000018</v>
      </c>
      <c r="O27" s="77">
        <f t="shared" si="1"/>
        <v>51.900121100282561</v>
      </c>
    </row>
    <row r="28" spans="1:15" x14ac:dyDescent="0.45">
      <c r="A28" s="86" t="s">
        <v>102</v>
      </c>
      <c r="B28" s="86">
        <v>2023</v>
      </c>
      <c r="C28" s="79">
        <v>45146</v>
      </c>
      <c r="D28" s="86" t="s">
        <v>13</v>
      </c>
      <c r="E28" s="78" t="s">
        <v>379</v>
      </c>
      <c r="F28" s="86" t="s">
        <v>23</v>
      </c>
      <c r="G28" s="86" t="s">
        <v>15</v>
      </c>
      <c r="H28" s="73">
        <f>(C28-VLOOKUP(F28,Riders!$A$2:$C$3501,2,FALSE))/365</f>
        <v>25.906849315068492</v>
      </c>
      <c r="I28" s="78">
        <v>1</v>
      </c>
      <c r="J28" s="82">
        <v>32.85</v>
      </c>
      <c r="K28" s="81">
        <v>11.755000000000001</v>
      </c>
      <c r="L28" s="82">
        <v>7.2810000000000006</v>
      </c>
      <c r="M28" s="82">
        <v>6.8780000000000001</v>
      </c>
      <c r="N28" s="82">
        <v>6.9359999999999999</v>
      </c>
      <c r="O28" s="77">
        <v>54.794520547945204</v>
      </c>
    </row>
    <row r="29" spans="1:15" x14ac:dyDescent="0.45">
      <c r="A29" s="86" t="s">
        <v>102</v>
      </c>
      <c r="B29" s="86">
        <v>2023</v>
      </c>
      <c r="C29" s="79">
        <v>45146</v>
      </c>
      <c r="D29" s="86" t="s">
        <v>13</v>
      </c>
      <c r="E29" s="78" t="s">
        <v>379</v>
      </c>
      <c r="F29" s="86" t="s">
        <v>35</v>
      </c>
      <c r="G29" s="86" t="s">
        <v>36</v>
      </c>
      <c r="H29" s="73">
        <f>(C29-VLOOKUP(F29,Riders!$A$2:$C$3501,2,FALSE))/365</f>
        <v>25.336986301369862</v>
      </c>
      <c r="I29" s="78">
        <v>2</v>
      </c>
      <c r="J29" s="82">
        <v>33.003999999999998</v>
      </c>
      <c r="K29" s="81">
        <v>11.529</v>
      </c>
      <c r="L29" s="82">
        <v>7.2779999999999987</v>
      </c>
      <c r="M29" s="82">
        <v>7.032</v>
      </c>
      <c r="N29" s="82">
        <v>7.1649999999999991</v>
      </c>
      <c r="O29" s="77">
        <v>54.538843776511939</v>
      </c>
    </row>
    <row r="30" spans="1:15" x14ac:dyDescent="0.45">
      <c r="A30" s="86" t="s">
        <v>102</v>
      </c>
      <c r="B30" s="86">
        <v>2023</v>
      </c>
      <c r="C30" s="79">
        <v>45146</v>
      </c>
      <c r="D30" s="86" t="s">
        <v>13</v>
      </c>
      <c r="E30" s="78" t="s">
        <v>379</v>
      </c>
      <c r="F30" s="86" t="s">
        <v>24</v>
      </c>
      <c r="G30" s="86" t="s">
        <v>25</v>
      </c>
      <c r="H30" s="73">
        <f>(C30-VLOOKUP(F30,Riders!$A$2:$C$3501,2,FALSE))/365</f>
        <v>24.942465753424656</v>
      </c>
      <c r="I30" s="78">
        <v>3</v>
      </c>
      <c r="J30" s="82">
        <v>33.042000000000002</v>
      </c>
      <c r="K30" s="81">
        <v>11.836</v>
      </c>
      <c r="L30" s="82">
        <v>7.266</v>
      </c>
      <c r="M30" s="82">
        <v>6.9400000000000013</v>
      </c>
      <c r="N30" s="82">
        <v>7</v>
      </c>
      <c r="O30" s="77">
        <v>54.476121300163427</v>
      </c>
    </row>
    <row r="31" spans="1:15" x14ac:dyDescent="0.45">
      <c r="A31" s="86" t="s">
        <v>102</v>
      </c>
      <c r="B31" s="86">
        <v>2023</v>
      </c>
      <c r="C31" s="79">
        <v>45146</v>
      </c>
      <c r="D31" s="86" t="s">
        <v>13</v>
      </c>
      <c r="E31" s="78" t="s">
        <v>379</v>
      </c>
      <c r="F31" s="86" t="s">
        <v>14</v>
      </c>
      <c r="G31" s="86" t="s">
        <v>15</v>
      </c>
      <c r="H31" s="73">
        <f>(C31-VLOOKUP(F31,Riders!$A$2:$C$3501,2,FALSE))/365</f>
        <v>23.6</v>
      </c>
      <c r="I31" s="78">
        <v>4</v>
      </c>
      <c r="J31" s="82">
        <v>33.335999999999999</v>
      </c>
      <c r="K31" s="81">
        <v>12.029</v>
      </c>
      <c r="L31" s="82">
        <v>7.2910000000000004</v>
      </c>
      <c r="M31" s="82">
        <v>6.9839999999999982</v>
      </c>
      <c r="N31" s="82">
        <v>7.032</v>
      </c>
      <c r="O31" s="77">
        <v>53.995680345572353</v>
      </c>
    </row>
    <row r="32" spans="1:15" x14ac:dyDescent="0.45">
      <c r="A32" s="86" t="s">
        <v>102</v>
      </c>
      <c r="B32" s="86">
        <v>2023</v>
      </c>
      <c r="C32" s="79">
        <v>45146</v>
      </c>
      <c r="D32" s="86" t="s">
        <v>13</v>
      </c>
      <c r="E32" s="78" t="s">
        <v>379</v>
      </c>
      <c r="F32" s="86" t="s">
        <v>22</v>
      </c>
      <c r="G32" s="86" t="s">
        <v>15</v>
      </c>
      <c r="H32" s="73">
        <f>(C32-VLOOKUP(F32,Riders!$A$2:$C$3501,2,FALSE))/365</f>
        <v>25.580821917808219</v>
      </c>
      <c r="I32" s="78">
        <v>5</v>
      </c>
      <c r="J32" s="82">
        <v>33.371000000000002</v>
      </c>
      <c r="K32" s="81">
        <v>11.741</v>
      </c>
      <c r="L32" s="82">
        <v>7.3470000000000013</v>
      </c>
      <c r="M32" s="82">
        <v>7.0509999999999984</v>
      </c>
      <c r="N32" s="82">
        <v>7.2320000000000029</v>
      </c>
      <c r="O32" s="77">
        <v>53.939048874771501</v>
      </c>
    </row>
    <row r="33" spans="1:15" x14ac:dyDescent="0.45">
      <c r="A33" s="86" t="s">
        <v>102</v>
      </c>
      <c r="B33" s="86">
        <v>2023</v>
      </c>
      <c r="C33" s="79">
        <v>45146</v>
      </c>
      <c r="D33" s="86" t="s">
        <v>13</v>
      </c>
      <c r="E33" s="78" t="s">
        <v>379</v>
      </c>
      <c r="F33" s="86" t="s">
        <v>75</v>
      </c>
      <c r="G33" s="86" t="s">
        <v>38</v>
      </c>
      <c r="H33" s="73">
        <f>(C33-VLOOKUP(F33,Riders!$A$2:$C$3501,2,FALSE))/365</f>
        <v>24.416438356164385</v>
      </c>
      <c r="I33" s="78">
        <v>6</v>
      </c>
      <c r="J33" s="82">
        <v>33.375</v>
      </c>
      <c r="K33" s="81">
        <v>11.773</v>
      </c>
      <c r="L33" s="82">
        <v>7.2929999999999993</v>
      </c>
      <c r="M33" s="82">
        <v>7.0080000000000027</v>
      </c>
      <c r="N33" s="82">
        <v>7.3009999999999984</v>
      </c>
      <c r="O33" s="77">
        <v>53.932584269662918</v>
      </c>
    </row>
    <row r="34" spans="1:15" x14ac:dyDescent="0.45">
      <c r="A34" s="86" t="s">
        <v>102</v>
      </c>
      <c r="B34" s="86">
        <v>2023</v>
      </c>
      <c r="C34" s="79">
        <v>45146</v>
      </c>
      <c r="D34" s="86" t="s">
        <v>13</v>
      </c>
      <c r="E34" s="78" t="s">
        <v>379</v>
      </c>
      <c r="F34" s="86" t="s">
        <v>900</v>
      </c>
      <c r="G34" s="86" t="s">
        <v>38</v>
      </c>
      <c r="H34" s="73">
        <f>(C34-VLOOKUP(F34,Riders!$A$2:$C$3501,2,FALSE))/365</f>
        <v>19.542465753424658</v>
      </c>
      <c r="I34" s="78">
        <v>7</v>
      </c>
      <c r="J34" s="82">
        <v>33.384</v>
      </c>
      <c r="K34" s="81">
        <v>11.867000000000001</v>
      </c>
      <c r="L34" s="82">
        <v>7.2979999999999983</v>
      </c>
      <c r="M34" s="82">
        <v>7.0120000000000005</v>
      </c>
      <c r="N34" s="82">
        <v>7.2070000000000007</v>
      </c>
      <c r="O34" s="77">
        <v>53.918044572250182</v>
      </c>
    </row>
    <row r="35" spans="1:15" x14ac:dyDescent="0.45">
      <c r="A35" s="86" t="s">
        <v>102</v>
      </c>
      <c r="B35" s="86">
        <v>2023</v>
      </c>
      <c r="C35" s="79">
        <v>45146</v>
      </c>
      <c r="D35" s="86" t="s">
        <v>13</v>
      </c>
      <c r="E35" s="78" t="s">
        <v>379</v>
      </c>
      <c r="F35" s="86" t="s">
        <v>94</v>
      </c>
      <c r="G35" s="86" t="s">
        <v>38</v>
      </c>
      <c r="H35" s="73">
        <f>(C35-VLOOKUP(F35,Riders!$A$2:$C$3501,2,FALSE))/365</f>
        <v>25.778082191780822</v>
      </c>
      <c r="I35" s="78">
        <v>8</v>
      </c>
      <c r="J35" s="82">
        <v>33.481999999999999</v>
      </c>
      <c r="K35" s="81">
        <v>11.84</v>
      </c>
      <c r="L35" s="82">
        <v>7.3090000000000011</v>
      </c>
      <c r="M35" s="82">
        <v>7.0489999999999995</v>
      </c>
      <c r="N35" s="82">
        <v>7.2839999999999989</v>
      </c>
      <c r="O35" s="77">
        <v>53.760229376978678</v>
      </c>
    </row>
    <row r="36" spans="1:15" x14ac:dyDescent="0.45">
      <c r="A36" s="86" t="s">
        <v>102</v>
      </c>
      <c r="B36" s="86">
        <v>2023</v>
      </c>
      <c r="C36" s="79">
        <v>45146</v>
      </c>
      <c r="D36" s="86" t="s">
        <v>13</v>
      </c>
      <c r="E36" s="78" t="s">
        <v>379</v>
      </c>
      <c r="F36" s="86" t="s">
        <v>20</v>
      </c>
      <c r="G36" s="86" t="s">
        <v>21</v>
      </c>
      <c r="H36" s="73">
        <f>(C36-VLOOKUP(F36,Riders!$A$2:$C$3501,2,FALSE))/365</f>
        <v>28.008219178082193</v>
      </c>
      <c r="I36" s="78">
        <v>9</v>
      </c>
      <c r="J36" s="82">
        <v>33.545999999999999</v>
      </c>
      <c r="K36" s="81">
        <v>11.99</v>
      </c>
      <c r="L36" s="82">
        <v>7.2649999999999988</v>
      </c>
      <c r="M36" s="82">
        <v>7.0300000000000011</v>
      </c>
      <c r="N36" s="82">
        <v>7.2609999999999992</v>
      </c>
      <c r="O36" s="77">
        <v>53.657664103022718</v>
      </c>
    </row>
    <row r="37" spans="1:15" x14ac:dyDescent="0.45">
      <c r="A37" s="86" t="s">
        <v>102</v>
      </c>
      <c r="B37" s="86">
        <v>2023</v>
      </c>
      <c r="C37" s="79">
        <v>45146</v>
      </c>
      <c r="D37" s="86" t="s">
        <v>13</v>
      </c>
      <c r="E37" s="78" t="s">
        <v>379</v>
      </c>
      <c r="F37" s="86" t="s">
        <v>32</v>
      </c>
      <c r="G37" s="86" t="s">
        <v>17</v>
      </c>
      <c r="H37" s="73">
        <f>(C37-VLOOKUP(F37,Riders!$A$2:$C$3501,2,FALSE))/365</f>
        <v>21.038356164383561</v>
      </c>
      <c r="I37" s="78">
        <v>10</v>
      </c>
      <c r="J37" s="82">
        <v>33.676000000000002</v>
      </c>
      <c r="K37" s="81">
        <v>12.111000000000001</v>
      </c>
      <c r="L37" s="82">
        <v>7.3000000000000007</v>
      </c>
      <c r="M37" s="82">
        <v>7.041999999999998</v>
      </c>
      <c r="N37" s="82">
        <v>7.2230000000000025</v>
      </c>
      <c r="O37" s="77">
        <v>53.450528566338043</v>
      </c>
    </row>
    <row r="38" spans="1:15" x14ac:dyDescent="0.45">
      <c r="A38" s="86" t="s">
        <v>102</v>
      </c>
      <c r="B38" s="86">
        <v>2023</v>
      </c>
      <c r="C38" s="79">
        <v>45146</v>
      </c>
      <c r="D38" s="86" t="s">
        <v>13</v>
      </c>
      <c r="E38" s="78" t="s">
        <v>379</v>
      </c>
      <c r="F38" s="86" t="s">
        <v>52</v>
      </c>
      <c r="G38" s="86" t="s">
        <v>53</v>
      </c>
      <c r="H38" s="73">
        <f>(C38-VLOOKUP(F38,Riders!$A$2:$C$3501,2,FALSE))/365</f>
        <v>26.413698630136988</v>
      </c>
      <c r="I38" s="78">
        <v>11</v>
      </c>
      <c r="J38" s="82">
        <v>33.68</v>
      </c>
      <c r="K38" s="81">
        <v>11.895</v>
      </c>
      <c r="L38" s="82">
        <v>7.3390000000000022</v>
      </c>
      <c r="M38" s="82">
        <v>7.1169999999999973</v>
      </c>
      <c r="N38" s="82">
        <v>7.3290000000000006</v>
      </c>
      <c r="O38" s="77">
        <v>53.444180522565318</v>
      </c>
    </row>
    <row r="39" spans="1:15" x14ac:dyDescent="0.45">
      <c r="A39" s="86" t="s">
        <v>102</v>
      </c>
      <c r="B39" s="86">
        <v>2023</v>
      </c>
      <c r="C39" s="79">
        <v>45146</v>
      </c>
      <c r="D39" s="86" t="s">
        <v>13</v>
      </c>
      <c r="E39" s="78" t="s">
        <v>379</v>
      </c>
      <c r="F39" s="86" t="s">
        <v>101</v>
      </c>
      <c r="G39" s="86" t="s">
        <v>25</v>
      </c>
      <c r="H39" s="73">
        <f>(C39-VLOOKUP(F39,Riders!$A$2:$C$3501,2,FALSE))/365</f>
        <v>23.854794520547944</v>
      </c>
      <c r="I39" s="78">
        <v>12</v>
      </c>
      <c r="J39" s="82">
        <v>33.991999999999997</v>
      </c>
      <c r="K39" s="81">
        <v>12.085000000000001</v>
      </c>
      <c r="L39" s="82">
        <v>7.445999999999998</v>
      </c>
      <c r="M39" s="82">
        <v>7.1530000000000022</v>
      </c>
      <c r="N39" s="82">
        <v>7.3079999999999963</v>
      </c>
      <c r="O39" s="77">
        <v>52.953636149682282</v>
      </c>
    </row>
    <row r="40" spans="1:15" x14ac:dyDescent="0.45">
      <c r="A40" s="86" t="s">
        <v>102</v>
      </c>
      <c r="B40" s="86">
        <v>2023</v>
      </c>
      <c r="C40" s="79">
        <v>45146</v>
      </c>
      <c r="D40" s="86" t="s">
        <v>13</v>
      </c>
      <c r="E40" s="78" t="s">
        <v>379</v>
      </c>
      <c r="F40" s="86" t="s">
        <v>380</v>
      </c>
      <c r="G40" s="86" t="s">
        <v>19</v>
      </c>
      <c r="H40" s="73">
        <f>(C40-VLOOKUP(F40,Riders!$A$2:$C$3501,2,FALSE))/365</f>
        <v>27.331506849315069</v>
      </c>
      <c r="I40" s="78">
        <v>13</v>
      </c>
      <c r="J40" s="82">
        <v>34.015000000000001</v>
      </c>
      <c r="K40" s="81">
        <v>11.779</v>
      </c>
      <c r="L40" s="82">
        <v>7.4379999999999988</v>
      </c>
      <c r="M40" s="82">
        <v>7.2600000000000016</v>
      </c>
      <c r="N40" s="82">
        <v>7.5380000000000003</v>
      </c>
      <c r="O40" s="77">
        <v>52.917830368954874</v>
      </c>
    </row>
    <row r="41" spans="1:15" x14ac:dyDescent="0.45">
      <c r="A41" s="86" t="s">
        <v>102</v>
      </c>
      <c r="B41" s="86">
        <v>2023</v>
      </c>
      <c r="C41" s="79">
        <v>45146</v>
      </c>
      <c r="D41" s="86" t="s">
        <v>13</v>
      </c>
      <c r="E41" s="78" t="s">
        <v>379</v>
      </c>
      <c r="F41" s="86" t="s">
        <v>831</v>
      </c>
      <c r="G41" s="86" t="s">
        <v>29</v>
      </c>
      <c r="H41" s="73">
        <f>(C41-VLOOKUP(F41,Riders!$A$2:$C$3501,2,FALSE))/365</f>
        <v>25.098630136986301</v>
      </c>
      <c r="I41" s="78">
        <v>14</v>
      </c>
      <c r="J41" s="82">
        <v>34.061999999999998</v>
      </c>
      <c r="K41" s="81">
        <v>11.675000000000001</v>
      </c>
      <c r="L41" s="82">
        <v>7.3659999999999997</v>
      </c>
      <c r="M41" s="82">
        <v>7.2929999999999993</v>
      </c>
      <c r="N41" s="82">
        <v>7.727999999999998</v>
      </c>
      <c r="O41" s="77">
        <v>52.844812400915977</v>
      </c>
    </row>
    <row r="42" spans="1:15" x14ac:dyDescent="0.45">
      <c r="A42" s="86" t="s">
        <v>102</v>
      </c>
      <c r="B42" s="86">
        <v>2023</v>
      </c>
      <c r="C42" s="79">
        <v>45146</v>
      </c>
      <c r="D42" s="86" t="s">
        <v>13</v>
      </c>
      <c r="E42" s="78" t="s">
        <v>379</v>
      </c>
      <c r="F42" s="86" t="s">
        <v>77</v>
      </c>
      <c r="G42" s="86" t="s">
        <v>19</v>
      </c>
      <c r="H42" s="73">
        <f>(C42-VLOOKUP(F42,Riders!$A$2:$C$3501,2,FALSE))/365</f>
        <v>32.246575342465754</v>
      </c>
      <c r="I42" s="78">
        <v>15</v>
      </c>
      <c r="J42" s="82">
        <v>34.143000000000001</v>
      </c>
      <c r="K42" s="81">
        <v>12.321</v>
      </c>
      <c r="L42" s="82">
        <v>7.4550000000000001</v>
      </c>
      <c r="M42" s="82">
        <v>7.1080000000000005</v>
      </c>
      <c r="N42" s="82">
        <v>7.2590000000000003</v>
      </c>
      <c r="O42" s="77">
        <v>52.719444688515949</v>
      </c>
    </row>
    <row r="43" spans="1:15" x14ac:dyDescent="0.45">
      <c r="A43" s="86" t="s">
        <v>102</v>
      </c>
      <c r="B43" s="86">
        <v>2023</v>
      </c>
      <c r="C43" s="79">
        <v>45146</v>
      </c>
      <c r="D43" s="86" t="s">
        <v>13</v>
      </c>
      <c r="E43" s="78" t="s">
        <v>379</v>
      </c>
      <c r="F43" s="86" t="s">
        <v>98</v>
      </c>
      <c r="G43" s="86" t="s">
        <v>67</v>
      </c>
      <c r="H43" s="73">
        <f>(C43-VLOOKUP(F43,Riders!$A$2:$C$3501,2,FALSE))/365</f>
        <v>32.024657534246572</v>
      </c>
      <c r="I43" s="78">
        <v>16</v>
      </c>
      <c r="J43" s="82">
        <v>34.456000000000003</v>
      </c>
      <c r="K43" s="81">
        <v>12.212</v>
      </c>
      <c r="L43" s="82">
        <v>7.4450000000000003</v>
      </c>
      <c r="M43" s="82">
        <v>7.2839999999999989</v>
      </c>
      <c r="N43" s="82">
        <v>7.5150000000000041</v>
      </c>
      <c r="O43" s="77">
        <v>52.240538657998606</v>
      </c>
    </row>
    <row r="44" spans="1:15" x14ac:dyDescent="0.45">
      <c r="A44" s="86" t="s">
        <v>102</v>
      </c>
      <c r="B44" s="86">
        <v>2023</v>
      </c>
      <c r="C44" s="79">
        <v>45146</v>
      </c>
      <c r="D44" s="86" t="s">
        <v>13</v>
      </c>
      <c r="E44" s="78" t="s">
        <v>379</v>
      </c>
      <c r="F44" s="86" t="s">
        <v>138</v>
      </c>
      <c r="G44" s="86" t="s">
        <v>44</v>
      </c>
      <c r="H44" s="73">
        <f>(C44-VLOOKUP(F44,Riders!$A$2:$C$3501,2,FALSE))/365</f>
        <v>27.898630136986302</v>
      </c>
      <c r="I44" s="78">
        <v>17</v>
      </c>
      <c r="J44" s="82">
        <v>34.469000000000001</v>
      </c>
      <c r="K44" s="81">
        <v>11.912000000000001</v>
      </c>
      <c r="L44" s="82">
        <v>7.5519999999999978</v>
      </c>
      <c r="M44" s="82">
        <v>7.3840000000000003</v>
      </c>
      <c r="N44" s="82">
        <v>7.6210000000000022</v>
      </c>
      <c r="O44" s="77">
        <v>52.22083611360933</v>
      </c>
    </row>
    <row r="45" spans="1:15" x14ac:dyDescent="0.45">
      <c r="A45" s="86" t="s">
        <v>102</v>
      </c>
      <c r="B45" s="86">
        <v>2023</v>
      </c>
      <c r="C45" s="79">
        <v>45146</v>
      </c>
      <c r="D45" s="86" t="s">
        <v>13</v>
      </c>
      <c r="E45" s="78" t="s">
        <v>379</v>
      </c>
      <c r="F45" s="86" t="s">
        <v>48</v>
      </c>
      <c r="G45" s="86" t="s">
        <v>49</v>
      </c>
      <c r="H45" s="73">
        <f>(C45-VLOOKUP(F45,Riders!$A$2:$C$3501,2,FALSE))/365</f>
        <v>22.526027397260275</v>
      </c>
      <c r="I45" s="78">
        <v>18</v>
      </c>
      <c r="J45" s="82">
        <v>34.677999999999997</v>
      </c>
      <c r="K45" s="81">
        <v>12.000999999999999</v>
      </c>
      <c r="L45" s="82">
        <v>7.58</v>
      </c>
      <c r="M45" s="82">
        <v>7.4190000000000005</v>
      </c>
      <c r="N45" s="82">
        <v>7.6779999999999973</v>
      </c>
      <c r="O45" s="77">
        <v>51.906107618663135</v>
      </c>
    </row>
    <row r="46" spans="1:15" x14ac:dyDescent="0.45">
      <c r="A46" s="86" t="s">
        <v>102</v>
      </c>
      <c r="B46" s="86">
        <v>2023</v>
      </c>
      <c r="C46" s="79">
        <v>45146</v>
      </c>
      <c r="D46" s="86" t="s">
        <v>13</v>
      </c>
      <c r="E46" s="78" t="s">
        <v>379</v>
      </c>
      <c r="F46" s="86" t="s">
        <v>107</v>
      </c>
      <c r="G46" s="86" t="s">
        <v>59</v>
      </c>
      <c r="H46" s="73">
        <f>(C46-VLOOKUP(F46,Riders!$A$2:$C$3501,2,FALSE))/365</f>
        <v>19.920547945205481</v>
      </c>
      <c r="I46" s="78">
        <v>19</v>
      </c>
      <c r="J46" s="82">
        <v>34.878999999999998</v>
      </c>
      <c r="K46" s="81">
        <v>12.659000000000001</v>
      </c>
      <c r="L46" s="82">
        <v>7.5729999999999986</v>
      </c>
      <c r="M46" s="82">
        <v>7.2630000000000017</v>
      </c>
      <c r="N46" s="82">
        <v>7.3839999999999968</v>
      </c>
      <c r="O46" s="77">
        <v>51.606984145187653</v>
      </c>
    </row>
    <row r="47" spans="1:15" x14ac:dyDescent="0.45">
      <c r="A47" s="86" t="s">
        <v>102</v>
      </c>
      <c r="B47" s="86">
        <v>2023</v>
      </c>
      <c r="C47" s="79">
        <v>45146</v>
      </c>
      <c r="D47" s="86" t="s">
        <v>13</v>
      </c>
      <c r="E47" s="78" t="s">
        <v>379</v>
      </c>
      <c r="F47" s="86" t="s">
        <v>80</v>
      </c>
      <c r="G47" s="86" t="s">
        <v>17</v>
      </c>
      <c r="H47" s="73">
        <f>(C47-VLOOKUP(F47,Riders!$A$2:$C$3501,2,FALSE))/365</f>
        <v>21.4986301369863</v>
      </c>
      <c r="I47" s="78">
        <v>20</v>
      </c>
      <c r="J47" s="82">
        <v>34.962000000000003</v>
      </c>
      <c r="K47" s="81">
        <v>12.488</v>
      </c>
      <c r="L47" s="82">
        <v>7.6589999999999989</v>
      </c>
      <c r="M47" s="82">
        <v>7.3460000000000001</v>
      </c>
      <c r="N47" s="82">
        <v>7.4690000000000047</v>
      </c>
      <c r="O47" s="77">
        <v>51.484468851896338</v>
      </c>
    </row>
    <row r="48" spans="1:15" x14ac:dyDescent="0.45">
      <c r="A48" s="86" t="s">
        <v>102</v>
      </c>
      <c r="B48" s="86">
        <v>2023</v>
      </c>
      <c r="C48" s="79">
        <v>45146</v>
      </c>
      <c r="D48" s="86" t="s">
        <v>13</v>
      </c>
      <c r="E48" s="78" t="s">
        <v>379</v>
      </c>
      <c r="F48" s="86" t="s">
        <v>3819</v>
      </c>
      <c r="G48" s="86" t="s">
        <v>40</v>
      </c>
      <c r="H48" s="73">
        <f>(C48-VLOOKUP(F48,Riders!$A$2:$C$3501,2,FALSE))/365</f>
        <v>22.564383561643837</v>
      </c>
      <c r="I48" s="78">
        <v>21</v>
      </c>
      <c r="J48" s="82">
        <v>34.966000000000001</v>
      </c>
      <c r="K48" s="81">
        <v>11.631</v>
      </c>
      <c r="L48" s="82">
        <v>7.6469999999999985</v>
      </c>
      <c r="M48" s="82">
        <v>7.6920000000000002</v>
      </c>
      <c r="N48" s="82">
        <v>7.9960000000000022</v>
      </c>
      <c r="O48" s="77">
        <v>51.478579191214322</v>
      </c>
    </row>
    <row r="49" spans="1:15" x14ac:dyDescent="0.45">
      <c r="A49" s="86" t="s">
        <v>102</v>
      </c>
      <c r="B49" s="86">
        <v>2023</v>
      </c>
      <c r="C49" s="79">
        <v>45146</v>
      </c>
      <c r="D49" s="86" t="s">
        <v>13</v>
      </c>
      <c r="E49" s="78" t="s">
        <v>379</v>
      </c>
      <c r="F49" s="86" t="s">
        <v>92</v>
      </c>
      <c r="G49" s="86" t="s">
        <v>89</v>
      </c>
      <c r="H49" s="73">
        <f>(C49-VLOOKUP(F49,Riders!$A$2:$C$3501,2,FALSE))/365</f>
        <v>24.172602739726027</v>
      </c>
      <c r="I49" s="78">
        <v>22</v>
      </c>
      <c r="J49" s="82">
        <v>35.246000000000002</v>
      </c>
      <c r="K49" s="81">
        <v>12.478</v>
      </c>
      <c r="L49" s="82">
        <v>7.6820000000000004</v>
      </c>
      <c r="M49" s="82">
        <v>7.4480000000000004</v>
      </c>
      <c r="N49" s="82">
        <v>7.6380000000000017</v>
      </c>
      <c r="O49" s="77">
        <v>51.06962492197696</v>
      </c>
    </row>
    <row r="50" spans="1:15" x14ac:dyDescent="0.45">
      <c r="A50" s="86" t="s">
        <v>102</v>
      </c>
      <c r="B50" s="86">
        <v>2023</v>
      </c>
      <c r="C50" s="79">
        <v>45146</v>
      </c>
      <c r="D50" s="86" t="s">
        <v>13</v>
      </c>
      <c r="E50" s="78" t="s">
        <v>379</v>
      </c>
      <c r="F50" s="86" t="s">
        <v>64</v>
      </c>
      <c r="G50" s="86" t="s">
        <v>65</v>
      </c>
      <c r="H50" s="73">
        <f>(C50-VLOOKUP(F50,Riders!$A$2:$C$3501,2,FALSE))/365</f>
        <v>22.624657534246577</v>
      </c>
      <c r="I50" s="78">
        <v>23</v>
      </c>
      <c r="J50" s="82">
        <v>35.57</v>
      </c>
      <c r="K50" s="81">
        <v>12.374000000000001</v>
      </c>
      <c r="L50" s="82">
        <v>7.7529999999999983</v>
      </c>
      <c r="M50" s="82">
        <v>7.5960000000000001</v>
      </c>
      <c r="N50" s="82">
        <v>7.8470000000000013</v>
      </c>
      <c r="O50" s="77">
        <v>50.604441945459655</v>
      </c>
    </row>
    <row r="51" spans="1:15" x14ac:dyDescent="0.45">
      <c r="A51" s="86" t="s">
        <v>102</v>
      </c>
      <c r="B51" s="86">
        <v>2023</v>
      </c>
      <c r="C51" s="79">
        <v>45146</v>
      </c>
      <c r="D51" s="86" t="s">
        <v>13</v>
      </c>
      <c r="E51" s="78" t="s">
        <v>379</v>
      </c>
      <c r="F51" s="86" t="s">
        <v>289</v>
      </c>
      <c r="G51" s="86" t="s">
        <v>70</v>
      </c>
      <c r="H51" s="73">
        <f>(C51-VLOOKUP(F51,Riders!$A$2:$C$3501,2,FALSE))/365</f>
        <v>24.4</v>
      </c>
      <c r="I51" s="78">
        <v>24</v>
      </c>
      <c r="J51" s="82">
        <v>38.603999999999999</v>
      </c>
      <c r="K51" s="81">
        <v>13.925000000000001</v>
      </c>
      <c r="L51" s="82">
        <v>8.3490000000000002</v>
      </c>
      <c r="M51" s="82">
        <v>8.0389999999999979</v>
      </c>
      <c r="N51" s="82">
        <v>8.2910000000000004</v>
      </c>
      <c r="O51" s="77">
        <v>46.627292508548337</v>
      </c>
    </row>
    <row r="52" spans="1:15" x14ac:dyDescent="0.45">
      <c r="A52" s="86" t="s">
        <v>102</v>
      </c>
      <c r="B52" s="86">
        <v>2023</v>
      </c>
      <c r="C52" s="79">
        <v>45146</v>
      </c>
      <c r="D52" s="86" t="s">
        <v>13</v>
      </c>
      <c r="E52" s="78" t="s">
        <v>379</v>
      </c>
      <c r="F52" s="86" t="s">
        <v>845</v>
      </c>
      <c r="G52" s="86" t="s">
        <v>235</v>
      </c>
      <c r="H52" s="73">
        <f>(C52-VLOOKUP(F52,Riders!$A$2:$C$3501,2,FALSE))/365</f>
        <v>19.490410958904111</v>
      </c>
      <c r="I52" s="78">
        <v>25</v>
      </c>
      <c r="J52" s="82">
        <v>38.697000000000003</v>
      </c>
      <c r="K52" s="81">
        <v>13.927</v>
      </c>
      <c r="L52" s="82">
        <v>8.4819999999999993</v>
      </c>
      <c r="M52" s="82">
        <v>8.0310000000000024</v>
      </c>
      <c r="N52" s="82">
        <v>8.2570000000000014</v>
      </c>
      <c r="O52" s="77">
        <v>46.515233739049535</v>
      </c>
    </row>
    <row r="53" spans="1:15" x14ac:dyDescent="0.45">
      <c r="A53" s="86" t="s">
        <v>102</v>
      </c>
      <c r="B53" s="86">
        <v>2023</v>
      </c>
      <c r="C53" s="79">
        <v>45146</v>
      </c>
      <c r="D53" s="86" t="s">
        <v>13</v>
      </c>
      <c r="E53" s="78" t="s">
        <v>379</v>
      </c>
      <c r="F53" s="86" t="s">
        <v>69</v>
      </c>
      <c r="G53" s="86" t="s">
        <v>70</v>
      </c>
      <c r="H53" s="73">
        <f>(C53-VLOOKUP(F53,Riders!$A$2:$C$3501,2,FALSE))/365</f>
        <v>29.931506849315067</v>
      </c>
      <c r="I53" s="78">
        <v>26</v>
      </c>
      <c r="J53" s="82">
        <v>39.957999999999998</v>
      </c>
      <c r="K53" s="81">
        <v>14.597</v>
      </c>
      <c r="L53" s="82">
        <v>8.538000000000002</v>
      </c>
      <c r="M53" s="82">
        <v>8.3109999999999999</v>
      </c>
      <c r="N53" s="82">
        <v>8.5119999999999969</v>
      </c>
      <c r="O53" s="77">
        <v>45.04729966464788</v>
      </c>
    </row>
    <row r="54" spans="1:15" x14ac:dyDescent="0.45">
      <c r="A54" s="86" t="s">
        <v>102</v>
      </c>
      <c r="B54" s="86">
        <v>2023</v>
      </c>
      <c r="C54" s="79">
        <v>45146</v>
      </c>
      <c r="D54" s="86" t="s">
        <v>13</v>
      </c>
      <c r="E54" s="78" t="s">
        <v>204</v>
      </c>
      <c r="F54" s="86" t="s">
        <v>23</v>
      </c>
      <c r="G54" s="86" t="s">
        <v>15</v>
      </c>
      <c r="H54" s="73">
        <f>(C54-VLOOKUP(F54,Riders!$A$2:$C$3501,2,FALSE))/365</f>
        <v>25.906849315068492</v>
      </c>
      <c r="I54" s="78">
        <v>1</v>
      </c>
      <c r="J54" s="82">
        <f t="shared" ref="J54:J61" si="2">SUM(K54:N54)</f>
        <v>32.82</v>
      </c>
      <c r="K54" s="81">
        <v>11.69</v>
      </c>
      <c r="L54" s="82">
        <v>7.2690000000000001</v>
      </c>
      <c r="M54" s="82">
        <v>6.897000000000002</v>
      </c>
      <c r="N54" s="82">
        <v>6.9639999999999986</v>
      </c>
      <c r="O54" s="77">
        <f t="shared" ref="O54:O117" si="3">3.6*500/(J54)</f>
        <v>54.844606946983546</v>
      </c>
    </row>
    <row r="55" spans="1:15" x14ac:dyDescent="0.45">
      <c r="A55" s="86" t="s">
        <v>102</v>
      </c>
      <c r="B55" s="86">
        <v>2023</v>
      </c>
      <c r="C55" s="79">
        <v>45146</v>
      </c>
      <c r="D55" s="86" t="s">
        <v>13</v>
      </c>
      <c r="E55" s="78" t="s">
        <v>204</v>
      </c>
      <c r="F55" s="86" t="s">
        <v>35</v>
      </c>
      <c r="G55" s="86" t="s">
        <v>36</v>
      </c>
      <c r="H55" s="73">
        <f>(C55-VLOOKUP(F55,Riders!$A$2:$C$3501,2,FALSE))/365</f>
        <v>25.336986301369862</v>
      </c>
      <c r="I55" s="78">
        <v>2</v>
      </c>
      <c r="J55" s="82">
        <f t="shared" si="2"/>
        <v>32.956000000000003</v>
      </c>
      <c r="K55" s="81">
        <v>11.509</v>
      </c>
      <c r="L55" s="82">
        <v>7.2860000000000014</v>
      </c>
      <c r="M55" s="82">
        <v>7.0059999999999967</v>
      </c>
      <c r="N55" s="82">
        <v>7.1550000000000047</v>
      </c>
      <c r="O55" s="77">
        <f t="shared" si="3"/>
        <v>54.618278917344334</v>
      </c>
    </row>
    <row r="56" spans="1:15" x14ac:dyDescent="0.45">
      <c r="A56" s="86" t="s">
        <v>102</v>
      </c>
      <c r="B56" s="86">
        <v>2023</v>
      </c>
      <c r="C56" s="79">
        <v>45146</v>
      </c>
      <c r="D56" s="86" t="s">
        <v>13</v>
      </c>
      <c r="E56" s="78" t="s">
        <v>204</v>
      </c>
      <c r="F56" s="86" t="s">
        <v>14</v>
      </c>
      <c r="G56" s="86" t="s">
        <v>15</v>
      </c>
      <c r="H56" s="73">
        <f>(C56-VLOOKUP(F56,Riders!$A$2:$C$3501,2,FALSE))/365</f>
        <v>23.6</v>
      </c>
      <c r="I56" s="78">
        <v>3</v>
      </c>
      <c r="J56" s="82">
        <f t="shared" si="2"/>
        <v>33.134</v>
      </c>
      <c r="K56" s="81">
        <v>11.765000000000001</v>
      </c>
      <c r="L56" s="82">
        <v>7.2509999999999977</v>
      </c>
      <c r="M56" s="82">
        <v>6.995000000000001</v>
      </c>
      <c r="N56" s="82">
        <v>7.1230000000000011</v>
      </c>
      <c r="O56" s="77">
        <f t="shared" si="3"/>
        <v>54.324862678819336</v>
      </c>
    </row>
    <row r="57" spans="1:15" x14ac:dyDescent="0.45">
      <c r="A57" s="86" t="s">
        <v>102</v>
      </c>
      <c r="B57" s="86">
        <v>2023</v>
      </c>
      <c r="C57" s="79">
        <v>45146</v>
      </c>
      <c r="D57" s="86" t="s">
        <v>13</v>
      </c>
      <c r="E57" s="78" t="s">
        <v>204</v>
      </c>
      <c r="F57" s="86" t="s">
        <v>24</v>
      </c>
      <c r="G57" s="86" t="s">
        <v>25</v>
      </c>
      <c r="H57" s="73">
        <f>(C57-VLOOKUP(F57,Riders!$A$2:$C$3501,2,FALSE))/365</f>
        <v>24.942465753424656</v>
      </c>
      <c r="I57" s="78">
        <v>4</v>
      </c>
      <c r="J57" s="82">
        <f t="shared" si="2"/>
        <v>33.256</v>
      </c>
      <c r="K57" s="81">
        <v>11.795</v>
      </c>
      <c r="L57" s="82">
        <v>7.2949999999999999</v>
      </c>
      <c r="M57" s="82">
        <v>7.0019999999999989</v>
      </c>
      <c r="N57" s="82">
        <v>7.1640000000000015</v>
      </c>
      <c r="O57" s="77">
        <f t="shared" si="3"/>
        <v>54.1255713254751</v>
      </c>
    </row>
    <row r="58" spans="1:15" x14ac:dyDescent="0.45">
      <c r="A58" s="86" t="s">
        <v>102</v>
      </c>
      <c r="B58" s="86">
        <v>2023</v>
      </c>
      <c r="C58" s="79">
        <v>45146</v>
      </c>
      <c r="D58" s="86" t="s">
        <v>13</v>
      </c>
      <c r="E58" s="78" t="s">
        <v>204</v>
      </c>
      <c r="F58" s="86" t="s">
        <v>22</v>
      </c>
      <c r="G58" s="86" t="s">
        <v>15</v>
      </c>
      <c r="H58" s="73">
        <f>(C58-VLOOKUP(F58,Riders!$A$2:$C$3501,2,FALSE))/365</f>
        <v>25.580821917808219</v>
      </c>
      <c r="I58" s="78">
        <v>5</v>
      </c>
      <c r="J58" s="82">
        <f t="shared" si="2"/>
        <v>33.295999999999999</v>
      </c>
      <c r="K58" s="81">
        <v>11.731</v>
      </c>
      <c r="L58" s="82">
        <v>7.3349999999999991</v>
      </c>
      <c r="M58" s="82">
        <v>7.0310000000000024</v>
      </c>
      <c r="N58" s="82">
        <v>7.1989999999999981</v>
      </c>
      <c r="O58" s="77">
        <f t="shared" si="3"/>
        <v>54.060547813551182</v>
      </c>
    </row>
    <row r="59" spans="1:15" x14ac:dyDescent="0.45">
      <c r="A59" s="86" t="s">
        <v>102</v>
      </c>
      <c r="B59" s="86">
        <v>2023</v>
      </c>
      <c r="C59" s="79">
        <v>45146</v>
      </c>
      <c r="D59" s="86" t="s">
        <v>13</v>
      </c>
      <c r="E59" s="78" t="s">
        <v>204</v>
      </c>
      <c r="F59" s="86" t="s">
        <v>94</v>
      </c>
      <c r="G59" s="86" t="s">
        <v>38</v>
      </c>
      <c r="H59" s="73">
        <f>(C59-VLOOKUP(F59,Riders!$A$2:$C$3501,2,FALSE))/365</f>
        <v>25.778082191780822</v>
      </c>
      <c r="I59" s="78">
        <v>6</v>
      </c>
      <c r="J59" s="82">
        <f t="shared" si="2"/>
        <v>33.378</v>
      </c>
      <c r="K59" s="81">
        <v>11.724</v>
      </c>
      <c r="L59" s="82">
        <v>7.3299999999999983</v>
      </c>
      <c r="M59" s="82">
        <v>7.0560000000000009</v>
      </c>
      <c r="N59" s="82">
        <v>7.2680000000000007</v>
      </c>
      <c r="O59" s="77">
        <f t="shared" si="3"/>
        <v>53.927736832644257</v>
      </c>
    </row>
    <row r="60" spans="1:15" x14ac:dyDescent="0.45">
      <c r="A60" s="86" t="s">
        <v>102</v>
      </c>
      <c r="B60" s="86">
        <v>2023</v>
      </c>
      <c r="C60" s="79">
        <v>45146</v>
      </c>
      <c r="D60" s="86" t="s">
        <v>13</v>
      </c>
      <c r="E60" s="78" t="s">
        <v>204</v>
      </c>
      <c r="F60" s="86" t="s">
        <v>75</v>
      </c>
      <c r="G60" s="86" t="s">
        <v>38</v>
      </c>
      <c r="H60" s="73">
        <f>(C60-VLOOKUP(F60,Riders!$A$2:$C$3501,2,FALSE))/365</f>
        <v>24.416438356164385</v>
      </c>
      <c r="I60" s="78">
        <v>7</v>
      </c>
      <c r="J60" s="82">
        <f t="shared" si="2"/>
        <v>33.409999999999997</v>
      </c>
      <c r="K60" s="81">
        <v>11.689</v>
      </c>
      <c r="L60" s="82">
        <v>7.3009999999999984</v>
      </c>
      <c r="M60" s="82">
        <v>7.0340000000000025</v>
      </c>
      <c r="N60" s="82">
        <v>7.3859999999999957</v>
      </c>
      <c r="O60" s="77">
        <f t="shared" si="3"/>
        <v>53.876085004489681</v>
      </c>
    </row>
    <row r="61" spans="1:15" x14ac:dyDescent="0.45">
      <c r="A61" s="86" t="s">
        <v>102</v>
      </c>
      <c r="B61" s="86">
        <v>2023</v>
      </c>
      <c r="C61" s="79">
        <v>45146</v>
      </c>
      <c r="D61" s="86" t="s">
        <v>13</v>
      </c>
      <c r="E61" s="78" t="s">
        <v>204</v>
      </c>
      <c r="F61" s="86" t="s">
        <v>900</v>
      </c>
      <c r="G61" s="86" t="s">
        <v>38</v>
      </c>
      <c r="H61" s="73">
        <f>(C61-VLOOKUP(F61,Riders!$A$2:$C$3501,2,FALSE))/365</f>
        <v>19.542465753424658</v>
      </c>
      <c r="I61" s="78">
        <v>8</v>
      </c>
      <c r="J61" s="82">
        <f t="shared" si="2"/>
        <v>33.46</v>
      </c>
      <c r="K61" s="81">
        <v>11.795999999999999</v>
      </c>
      <c r="L61" s="82">
        <v>7.3249999999999993</v>
      </c>
      <c r="M61" s="82">
        <v>7.0860000000000021</v>
      </c>
      <c r="N61" s="82">
        <v>7.2530000000000001</v>
      </c>
      <c r="O61" s="77">
        <f t="shared" si="3"/>
        <v>53.795576808129105</v>
      </c>
    </row>
    <row r="62" spans="1:15" x14ac:dyDescent="0.45">
      <c r="A62" s="71" t="s">
        <v>12</v>
      </c>
      <c r="B62" s="71">
        <v>2022</v>
      </c>
      <c r="C62" s="72">
        <v>44849</v>
      </c>
      <c r="D62" s="71" t="s">
        <v>13</v>
      </c>
      <c r="E62" s="71" t="s">
        <v>379</v>
      </c>
      <c r="F62" s="71" t="s">
        <v>23</v>
      </c>
      <c r="G62" s="71" t="s">
        <v>15</v>
      </c>
      <c r="H62" s="73">
        <f>(C62-VLOOKUP(F62,Riders!$A$2:$C$3501,2,FALSE))/365</f>
        <v>25.093150684931508</v>
      </c>
      <c r="I62" s="74">
        <v>1</v>
      </c>
      <c r="J62" s="76">
        <v>32.968000000000004</v>
      </c>
      <c r="K62" s="75">
        <v>11.855</v>
      </c>
      <c r="L62" s="76">
        <v>7.3419999999999987</v>
      </c>
      <c r="M62" s="76">
        <v>6.8770000000000024</v>
      </c>
      <c r="N62" s="76">
        <v>6.8940000000000019</v>
      </c>
      <c r="O62" s="77">
        <f t="shared" si="3"/>
        <v>54.598398446978884</v>
      </c>
    </row>
    <row r="63" spans="1:15" x14ac:dyDescent="0.45">
      <c r="A63" s="71" t="s">
        <v>12</v>
      </c>
      <c r="B63" s="71">
        <v>2022</v>
      </c>
      <c r="C63" s="72">
        <v>44849</v>
      </c>
      <c r="D63" s="71" t="s">
        <v>13</v>
      </c>
      <c r="E63" s="71" t="s">
        <v>379</v>
      </c>
      <c r="F63" s="71" t="s">
        <v>32</v>
      </c>
      <c r="G63" s="71" t="s">
        <v>17</v>
      </c>
      <c r="H63" s="73">
        <f>(C63-VLOOKUP(F63,Riders!$A$2:$C$3501,2,FALSE))/365</f>
        <v>20.224657534246575</v>
      </c>
      <c r="I63" s="74">
        <v>2</v>
      </c>
      <c r="J63" s="76">
        <v>33.158999999999999</v>
      </c>
      <c r="K63" s="75">
        <v>11.913</v>
      </c>
      <c r="L63" s="76">
        <v>7.2590000000000003</v>
      </c>
      <c r="M63" s="76">
        <v>6.9250000000000007</v>
      </c>
      <c r="N63" s="76">
        <v>7.0619999999999976</v>
      </c>
      <c r="O63" s="77">
        <f t="shared" si="3"/>
        <v>54.283904822220215</v>
      </c>
    </row>
    <row r="64" spans="1:15" x14ac:dyDescent="0.45">
      <c r="A64" s="71" t="s">
        <v>12</v>
      </c>
      <c r="B64" s="71">
        <v>2022</v>
      </c>
      <c r="C64" s="72">
        <v>44849</v>
      </c>
      <c r="D64" s="71" t="s">
        <v>13</v>
      </c>
      <c r="E64" s="71" t="s">
        <v>379</v>
      </c>
      <c r="F64" s="71" t="s">
        <v>35</v>
      </c>
      <c r="G64" s="71" t="s">
        <v>36</v>
      </c>
      <c r="H64" s="73">
        <f>(C64-VLOOKUP(F64,Riders!$A$2:$C$3501,2,FALSE))/365</f>
        <v>24.523287671232875</v>
      </c>
      <c r="I64" s="74">
        <v>3</v>
      </c>
      <c r="J64" s="76">
        <v>33.177999999999997</v>
      </c>
      <c r="K64" s="75">
        <v>11.632</v>
      </c>
      <c r="L64" s="76">
        <v>7.3229999999999986</v>
      </c>
      <c r="M64" s="76">
        <v>7.0710000000000015</v>
      </c>
      <c r="N64" s="76">
        <v>7.1519999999999975</v>
      </c>
      <c r="O64" s="77">
        <f t="shared" si="3"/>
        <v>54.252818132497445</v>
      </c>
    </row>
    <row r="65" spans="1:15" x14ac:dyDescent="0.45">
      <c r="A65" s="71" t="s">
        <v>12</v>
      </c>
      <c r="B65" s="71">
        <v>2022</v>
      </c>
      <c r="C65" s="72">
        <v>44849</v>
      </c>
      <c r="D65" s="71" t="s">
        <v>13</v>
      </c>
      <c r="E65" s="71" t="s">
        <v>379</v>
      </c>
      <c r="F65" s="71" t="s">
        <v>18</v>
      </c>
      <c r="G65" s="71" t="s">
        <v>19</v>
      </c>
      <c r="H65" s="73">
        <f>(C65-VLOOKUP(F65,Riders!$A$2:$C$3501,2,FALSE))/365</f>
        <v>24.397260273972602</v>
      </c>
      <c r="I65" s="74">
        <v>4</v>
      </c>
      <c r="J65" s="76">
        <v>33.183</v>
      </c>
      <c r="K65" s="75">
        <v>11.951000000000001</v>
      </c>
      <c r="L65" s="76">
        <v>7.2789999999999999</v>
      </c>
      <c r="M65" s="76">
        <v>6.9250000000000007</v>
      </c>
      <c r="N65" s="76">
        <v>7.0279999999999987</v>
      </c>
      <c r="O65" s="77">
        <f t="shared" si="3"/>
        <v>54.244643341470031</v>
      </c>
    </row>
    <row r="66" spans="1:15" x14ac:dyDescent="0.45">
      <c r="A66" s="71" t="s">
        <v>12</v>
      </c>
      <c r="B66" s="71">
        <v>2022</v>
      </c>
      <c r="C66" s="72">
        <v>44849</v>
      </c>
      <c r="D66" s="71" t="s">
        <v>13</v>
      </c>
      <c r="E66" s="71" t="s">
        <v>379</v>
      </c>
      <c r="F66" s="71" t="s">
        <v>20</v>
      </c>
      <c r="G66" s="71" t="s">
        <v>21</v>
      </c>
      <c r="H66" s="73">
        <f>(C66-VLOOKUP(F66,Riders!$A$2:$C$3501,2,FALSE))/365</f>
        <v>27.194520547945206</v>
      </c>
      <c r="I66" s="74">
        <v>5</v>
      </c>
      <c r="J66" s="76">
        <v>33.234999999999999</v>
      </c>
      <c r="K66" s="75">
        <v>11.82</v>
      </c>
      <c r="L66" s="76">
        <v>7.2390000000000008</v>
      </c>
      <c r="M66" s="76">
        <v>6.9899999999999984</v>
      </c>
      <c r="N66" s="76">
        <v>7.1859999999999999</v>
      </c>
      <c r="O66" s="77">
        <f t="shared" si="3"/>
        <v>54.159771325409963</v>
      </c>
    </row>
    <row r="67" spans="1:15" x14ac:dyDescent="0.45">
      <c r="A67" s="71" t="s">
        <v>12</v>
      </c>
      <c r="B67" s="71">
        <v>2022</v>
      </c>
      <c r="C67" s="72">
        <v>44849</v>
      </c>
      <c r="D67" s="71" t="s">
        <v>13</v>
      </c>
      <c r="E67" s="71" t="s">
        <v>379</v>
      </c>
      <c r="F67" s="71" t="s">
        <v>33</v>
      </c>
      <c r="G67" s="71" t="s">
        <v>27</v>
      </c>
      <c r="H67" s="73">
        <f>(C67-VLOOKUP(F67,Riders!$A$2:$C$3501,2,FALSE))/365</f>
        <v>28.904109589041095</v>
      </c>
      <c r="I67" s="74">
        <v>6</v>
      </c>
      <c r="J67" s="76">
        <v>33.268000000000001</v>
      </c>
      <c r="K67" s="75">
        <v>11.933</v>
      </c>
      <c r="L67" s="76">
        <v>7.2149999999999999</v>
      </c>
      <c r="M67" s="76">
        <v>6.9649999999999999</v>
      </c>
      <c r="N67" s="76">
        <v>7.1550000000000011</v>
      </c>
      <c r="O67" s="77">
        <f t="shared" si="3"/>
        <v>54.106047853793434</v>
      </c>
    </row>
    <row r="68" spans="1:15" x14ac:dyDescent="0.45">
      <c r="A68" s="71" t="s">
        <v>12</v>
      </c>
      <c r="B68" s="71">
        <v>2022</v>
      </c>
      <c r="C68" s="72">
        <v>44849</v>
      </c>
      <c r="D68" s="71" t="s">
        <v>13</v>
      </c>
      <c r="E68" s="71" t="s">
        <v>379</v>
      </c>
      <c r="F68" s="71" t="s">
        <v>75</v>
      </c>
      <c r="G68" s="71" t="s">
        <v>38</v>
      </c>
      <c r="H68" s="73">
        <f>(C68-VLOOKUP(F68,Riders!$A$2:$C$3501,2,FALSE))/365</f>
        <v>23.602739726027398</v>
      </c>
      <c r="I68" s="74">
        <v>7</v>
      </c>
      <c r="J68" s="76">
        <v>33.295000000000002</v>
      </c>
      <c r="K68" s="75">
        <v>11.606999999999999</v>
      </c>
      <c r="L68" s="76">
        <v>7.2510000000000012</v>
      </c>
      <c r="M68" s="76">
        <v>7.0470000000000006</v>
      </c>
      <c r="N68" s="76">
        <v>7.3900000000000006</v>
      </c>
      <c r="O68" s="77">
        <f t="shared" si="3"/>
        <v>54.062171497221804</v>
      </c>
    </row>
    <row r="69" spans="1:15" x14ac:dyDescent="0.45">
      <c r="A69" s="71" t="s">
        <v>12</v>
      </c>
      <c r="B69" s="71">
        <v>2022</v>
      </c>
      <c r="C69" s="72">
        <v>44849</v>
      </c>
      <c r="D69" s="71" t="s">
        <v>13</v>
      </c>
      <c r="E69" s="71" t="s">
        <v>379</v>
      </c>
      <c r="F69" s="71" t="s">
        <v>380</v>
      </c>
      <c r="G69" s="71" t="s">
        <v>19</v>
      </c>
      <c r="H69" s="73">
        <f>(C69-VLOOKUP(F69,Riders!$A$2:$C$3501,2,FALSE))/365</f>
        <v>26.517808219178082</v>
      </c>
      <c r="I69" s="74">
        <v>8</v>
      </c>
      <c r="J69" s="76">
        <v>33.313000000000002</v>
      </c>
      <c r="K69" s="75">
        <v>11.587</v>
      </c>
      <c r="L69" s="76">
        <v>7.3069999999999986</v>
      </c>
      <c r="M69" s="76">
        <v>7.1190000000000033</v>
      </c>
      <c r="N69" s="76">
        <v>7.3000000000000007</v>
      </c>
      <c r="O69" s="77">
        <f t="shared" si="3"/>
        <v>54.032960105664451</v>
      </c>
    </row>
    <row r="70" spans="1:15" x14ac:dyDescent="0.45">
      <c r="A70" s="71" t="s">
        <v>12</v>
      </c>
      <c r="B70" s="71">
        <v>2022</v>
      </c>
      <c r="C70" s="72">
        <v>44849</v>
      </c>
      <c r="D70" s="71" t="s">
        <v>13</v>
      </c>
      <c r="E70" s="71" t="s">
        <v>379</v>
      </c>
      <c r="F70" s="71" t="s">
        <v>14</v>
      </c>
      <c r="G70" s="71" t="s">
        <v>15</v>
      </c>
      <c r="H70" s="73">
        <f>(C70-VLOOKUP(F70,Riders!$A$2:$C$3501,2,FALSE))/365</f>
        <v>22.786301369863015</v>
      </c>
      <c r="I70" s="74">
        <v>9</v>
      </c>
      <c r="J70" s="76">
        <v>33.32</v>
      </c>
      <c r="K70" s="75">
        <v>12.048</v>
      </c>
      <c r="L70" s="76">
        <v>7.2859999999999996</v>
      </c>
      <c r="M70" s="76">
        <v>6.9570000000000007</v>
      </c>
      <c r="N70" s="76">
        <v>7.0289999999999999</v>
      </c>
      <c r="O70" s="77">
        <f t="shared" si="3"/>
        <v>54.021608643457384</v>
      </c>
    </row>
    <row r="71" spans="1:15" x14ac:dyDescent="0.45">
      <c r="A71" s="71" t="s">
        <v>12</v>
      </c>
      <c r="B71" s="71">
        <v>2022</v>
      </c>
      <c r="C71" s="72">
        <v>44849</v>
      </c>
      <c r="D71" s="71" t="s">
        <v>13</v>
      </c>
      <c r="E71" s="71" t="s">
        <v>379</v>
      </c>
      <c r="F71" s="71" t="s">
        <v>22</v>
      </c>
      <c r="G71" s="71" t="s">
        <v>15</v>
      </c>
      <c r="H71" s="73">
        <f>(C71-VLOOKUP(F71,Riders!$A$2:$C$3501,2,FALSE))/365</f>
        <v>24.767123287671232</v>
      </c>
      <c r="I71" s="74">
        <v>10</v>
      </c>
      <c r="J71" s="76">
        <v>33.378</v>
      </c>
      <c r="K71" s="75">
        <v>12.07</v>
      </c>
      <c r="L71" s="76">
        <v>7.338000000000001</v>
      </c>
      <c r="M71" s="76">
        <v>6.9429999999999978</v>
      </c>
      <c r="N71" s="76">
        <v>7.027000000000001</v>
      </c>
      <c r="O71" s="77">
        <f t="shared" si="3"/>
        <v>53.927736832644257</v>
      </c>
    </row>
    <row r="72" spans="1:15" x14ac:dyDescent="0.45">
      <c r="A72" s="71" t="s">
        <v>12</v>
      </c>
      <c r="B72" s="71">
        <v>2022</v>
      </c>
      <c r="C72" s="72">
        <v>44849</v>
      </c>
      <c r="D72" s="71" t="s">
        <v>13</v>
      </c>
      <c r="E72" s="71" t="s">
        <v>379</v>
      </c>
      <c r="F72" s="71" t="s">
        <v>381</v>
      </c>
      <c r="G72" s="71" t="s">
        <v>25</v>
      </c>
      <c r="H72" s="73">
        <f>(C72-VLOOKUP(F72,Riders!$A$2:$C$3501,2,FALSE))/365</f>
        <v>19.827397260273973</v>
      </c>
      <c r="I72" s="74">
        <v>11</v>
      </c>
      <c r="J72" s="76">
        <v>33.658999999999999</v>
      </c>
      <c r="K72" s="75">
        <v>12.031000000000001</v>
      </c>
      <c r="L72" s="76">
        <v>7.3139999999999983</v>
      </c>
      <c r="M72" s="76">
        <v>7.0590000000000011</v>
      </c>
      <c r="N72" s="76">
        <v>7.254999999999999</v>
      </c>
      <c r="O72" s="77">
        <f t="shared" si="3"/>
        <v>53.477524584806446</v>
      </c>
    </row>
    <row r="73" spans="1:15" x14ac:dyDescent="0.45">
      <c r="A73" s="71" t="s">
        <v>12</v>
      </c>
      <c r="B73" s="71">
        <v>2022</v>
      </c>
      <c r="C73" s="72">
        <v>44849</v>
      </c>
      <c r="D73" s="71" t="s">
        <v>13</v>
      </c>
      <c r="E73" s="71" t="s">
        <v>379</v>
      </c>
      <c r="F73" s="71" t="s">
        <v>101</v>
      </c>
      <c r="G73" s="71" t="s">
        <v>25</v>
      </c>
      <c r="H73" s="73">
        <f>(C73-VLOOKUP(F73,Riders!$A$2:$C$3501,2,FALSE))/365</f>
        <v>23.041095890410958</v>
      </c>
      <c r="I73" s="74">
        <v>12</v>
      </c>
      <c r="J73" s="76">
        <v>33.914999999999999</v>
      </c>
      <c r="K73" s="75">
        <v>11.922000000000001</v>
      </c>
      <c r="L73" s="76">
        <v>7.3589999999999982</v>
      </c>
      <c r="M73" s="76">
        <v>7.2140000000000022</v>
      </c>
      <c r="N73" s="76">
        <v>7.4199999999999982</v>
      </c>
      <c r="O73" s="77">
        <f t="shared" si="3"/>
        <v>53.073861123396732</v>
      </c>
    </row>
    <row r="74" spans="1:15" x14ac:dyDescent="0.45">
      <c r="A74" s="71" t="s">
        <v>12</v>
      </c>
      <c r="B74" s="71">
        <v>2022</v>
      </c>
      <c r="C74" s="72">
        <v>44849</v>
      </c>
      <c r="D74" s="71" t="s">
        <v>13</v>
      </c>
      <c r="E74" s="71" t="s">
        <v>379</v>
      </c>
      <c r="F74" s="71" t="s">
        <v>99</v>
      </c>
      <c r="G74" s="71" t="s">
        <v>47</v>
      </c>
      <c r="H74" s="73">
        <f>(C74-VLOOKUP(F74,Riders!$A$2:$C$3501,2,FALSE))/365</f>
        <v>25.665753424657535</v>
      </c>
      <c r="I74" s="74">
        <v>13</v>
      </c>
      <c r="J74" s="76">
        <v>33.954999999999998</v>
      </c>
      <c r="K74" s="75">
        <v>11.772</v>
      </c>
      <c r="L74" s="76">
        <v>7.400999999999998</v>
      </c>
      <c r="M74" s="76">
        <v>7.2730000000000032</v>
      </c>
      <c r="N74" s="76">
        <v>7.5089999999999968</v>
      </c>
      <c r="O74" s="77">
        <f t="shared" si="3"/>
        <v>53.011338536298041</v>
      </c>
    </row>
    <row r="75" spans="1:15" x14ac:dyDescent="0.45">
      <c r="A75" s="71" t="s">
        <v>12</v>
      </c>
      <c r="B75" s="71">
        <v>2022</v>
      </c>
      <c r="C75" s="72">
        <v>44849</v>
      </c>
      <c r="D75" s="71" t="s">
        <v>13</v>
      </c>
      <c r="E75" s="71" t="s">
        <v>379</v>
      </c>
      <c r="F75" s="71" t="s">
        <v>100</v>
      </c>
      <c r="G75" s="71" t="s">
        <v>47</v>
      </c>
      <c r="H75" s="73">
        <f>(C75-VLOOKUP(F75,Riders!$A$2:$C$3501,2,FALSE))/365</f>
        <v>28.673972602739727</v>
      </c>
      <c r="I75" s="74">
        <v>14</v>
      </c>
      <c r="J75" s="76">
        <v>33.957000000000001</v>
      </c>
      <c r="K75" s="75">
        <v>11.975</v>
      </c>
      <c r="L75" s="76">
        <v>7.4809999999999999</v>
      </c>
      <c r="M75" s="76">
        <v>7.1649999999999991</v>
      </c>
      <c r="N75" s="76">
        <v>7.3360000000000021</v>
      </c>
      <c r="O75" s="77">
        <f t="shared" si="3"/>
        <v>53.008216273522393</v>
      </c>
    </row>
    <row r="76" spans="1:15" x14ac:dyDescent="0.45">
      <c r="A76" s="71" t="s">
        <v>12</v>
      </c>
      <c r="B76" s="71">
        <v>2022</v>
      </c>
      <c r="C76" s="72">
        <v>44849</v>
      </c>
      <c r="D76" s="71" t="s">
        <v>13</v>
      </c>
      <c r="E76" s="71" t="s">
        <v>379</v>
      </c>
      <c r="F76" s="71" t="s">
        <v>382</v>
      </c>
      <c r="G76" s="71" t="s">
        <v>15</v>
      </c>
      <c r="H76" s="73">
        <f>(C76-VLOOKUP(F76,Riders!$A$2:$C$3501,2,FALSE))/365</f>
        <v>21.63013698630137</v>
      </c>
      <c r="I76" s="74">
        <v>15</v>
      </c>
      <c r="J76" s="76">
        <v>34.015000000000001</v>
      </c>
      <c r="K76" s="75">
        <v>12.3</v>
      </c>
      <c r="L76" s="76">
        <v>7.4039999999999999</v>
      </c>
      <c r="M76" s="76">
        <v>7.093</v>
      </c>
      <c r="N76" s="76">
        <v>7.218</v>
      </c>
      <c r="O76" s="77">
        <f t="shared" si="3"/>
        <v>52.917830368954874</v>
      </c>
    </row>
    <row r="77" spans="1:15" x14ac:dyDescent="0.45">
      <c r="A77" s="71" t="s">
        <v>12</v>
      </c>
      <c r="B77" s="71">
        <v>2022</v>
      </c>
      <c r="C77" s="72">
        <v>44849</v>
      </c>
      <c r="D77" s="71" t="s">
        <v>13</v>
      </c>
      <c r="E77" s="71" t="s">
        <v>379</v>
      </c>
      <c r="F77" s="71" t="s">
        <v>80</v>
      </c>
      <c r="G77" s="71" t="s">
        <v>17</v>
      </c>
      <c r="H77" s="73">
        <f>(C77-VLOOKUP(F77,Riders!$A$2:$C$3501,2,FALSE))/365</f>
        <v>20.684931506849313</v>
      </c>
      <c r="I77" s="74">
        <v>16</v>
      </c>
      <c r="J77" s="76">
        <v>34.088999999999999</v>
      </c>
      <c r="K77" s="75">
        <v>12.189</v>
      </c>
      <c r="L77" s="76">
        <v>7.4770000000000003</v>
      </c>
      <c r="M77" s="76">
        <v>7.1610000000000014</v>
      </c>
      <c r="N77" s="76">
        <v>7.2619999999999969</v>
      </c>
      <c r="O77" s="77">
        <f t="shared" si="3"/>
        <v>52.802956965590077</v>
      </c>
    </row>
    <row r="78" spans="1:15" x14ac:dyDescent="0.45">
      <c r="A78" s="71" t="s">
        <v>12</v>
      </c>
      <c r="B78" s="71">
        <v>2022</v>
      </c>
      <c r="C78" s="72">
        <v>44849</v>
      </c>
      <c r="D78" s="71" t="s">
        <v>13</v>
      </c>
      <c r="E78" s="71" t="s">
        <v>379</v>
      </c>
      <c r="F78" s="71" t="s">
        <v>52</v>
      </c>
      <c r="G78" s="71" t="s">
        <v>53</v>
      </c>
      <c r="H78" s="73">
        <f>(C78-VLOOKUP(F78,Riders!$A$2:$C$3501,2,FALSE))/365</f>
        <v>25.6</v>
      </c>
      <c r="I78" s="74">
        <v>17</v>
      </c>
      <c r="J78" s="76">
        <v>34.301000000000002</v>
      </c>
      <c r="K78" s="75">
        <v>12.457000000000001</v>
      </c>
      <c r="L78" s="76">
        <v>7.291999999999998</v>
      </c>
      <c r="M78" s="76">
        <v>7.1180000000000021</v>
      </c>
      <c r="N78" s="76">
        <v>7.4340000000000011</v>
      </c>
      <c r="O78" s="77">
        <f t="shared" si="3"/>
        <v>52.47660418063613</v>
      </c>
    </row>
    <row r="79" spans="1:15" x14ac:dyDescent="0.45">
      <c r="A79" s="71" t="s">
        <v>12</v>
      </c>
      <c r="B79" s="71">
        <v>2022</v>
      </c>
      <c r="C79" s="72">
        <v>44849</v>
      </c>
      <c r="D79" s="71" t="s">
        <v>13</v>
      </c>
      <c r="E79" s="71" t="s">
        <v>379</v>
      </c>
      <c r="F79" s="71" t="s">
        <v>48</v>
      </c>
      <c r="G79" s="71" t="s">
        <v>49</v>
      </c>
      <c r="H79" s="73">
        <f>(C79-VLOOKUP(F79,Riders!$A$2:$C$3501,2,FALSE))/365</f>
        <v>21.712328767123289</v>
      </c>
      <c r="I79" s="74">
        <v>18</v>
      </c>
      <c r="J79" s="76">
        <v>34.381999999999998</v>
      </c>
      <c r="K79" s="75">
        <v>12.042</v>
      </c>
      <c r="L79" s="76">
        <v>7.5230000000000015</v>
      </c>
      <c r="M79" s="76">
        <v>7.3069999999999986</v>
      </c>
      <c r="N79" s="76">
        <v>7.509999999999998</v>
      </c>
      <c r="O79" s="77">
        <f t="shared" si="3"/>
        <v>52.35297539410157</v>
      </c>
    </row>
    <row r="80" spans="1:15" x14ac:dyDescent="0.45">
      <c r="A80" s="71" t="s">
        <v>12</v>
      </c>
      <c r="B80" s="71">
        <v>2022</v>
      </c>
      <c r="C80" s="72">
        <v>44849</v>
      </c>
      <c r="D80" s="71" t="s">
        <v>13</v>
      </c>
      <c r="E80" s="71" t="s">
        <v>379</v>
      </c>
      <c r="F80" s="71" t="s">
        <v>41</v>
      </c>
      <c r="G80" s="71" t="s">
        <v>27</v>
      </c>
      <c r="H80" s="73">
        <f>(C80-VLOOKUP(F80,Riders!$A$2:$C$3501,2,FALSE))/365</f>
        <v>27</v>
      </c>
      <c r="I80" s="74">
        <v>19</v>
      </c>
      <c r="J80" s="76">
        <v>34.499000000000002</v>
      </c>
      <c r="K80" s="75">
        <v>12.145</v>
      </c>
      <c r="L80" s="76">
        <v>7.5090000000000003</v>
      </c>
      <c r="M80" s="76">
        <v>7.3069999999999986</v>
      </c>
      <c r="N80" s="76">
        <v>7.5380000000000038</v>
      </c>
      <c r="O80" s="77">
        <f t="shared" si="3"/>
        <v>52.17542537464854</v>
      </c>
    </row>
    <row r="81" spans="1:15" x14ac:dyDescent="0.45">
      <c r="A81" s="71" t="s">
        <v>12</v>
      </c>
      <c r="B81" s="71">
        <v>2022</v>
      </c>
      <c r="C81" s="72">
        <v>44849</v>
      </c>
      <c r="D81" s="71" t="s">
        <v>13</v>
      </c>
      <c r="E81" s="71" t="s">
        <v>379</v>
      </c>
      <c r="F81" s="71" t="s">
        <v>60</v>
      </c>
      <c r="G81" s="71" t="s">
        <v>61</v>
      </c>
      <c r="H81" s="73">
        <f>(C81-VLOOKUP(F81,Riders!$A$2:$C$3501,2,FALSE))/365</f>
        <v>34.249315068493154</v>
      </c>
      <c r="I81" s="74">
        <v>20</v>
      </c>
      <c r="J81" s="76">
        <v>34.554000000000002</v>
      </c>
      <c r="K81" s="75">
        <v>12.221</v>
      </c>
      <c r="L81" s="76">
        <v>7.5019999999999989</v>
      </c>
      <c r="M81" s="76">
        <v>7.3170000000000002</v>
      </c>
      <c r="N81" s="76">
        <v>7.5140000000000029</v>
      </c>
      <c r="O81" s="77">
        <f t="shared" si="3"/>
        <v>52.092377148810556</v>
      </c>
    </row>
    <row r="82" spans="1:15" x14ac:dyDescent="0.45">
      <c r="A82" s="71" t="s">
        <v>12</v>
      </c>
      <c r="B82" s="71">
        <v>2022</v>
      </c>
      <c r="C82" s="72">
        <v>44849</v>
      </c>
      <c r="D82" s="71" t="s">
        <v>13</v>
      </c>
      <c r="E82" s="71" t="s">
        <v>379</v>
      </c>
      <c r="F82" s="71" t="s">
        <v>55</v>
      </c>
      <c r="G82" s="71" t="s">
        <v>56</v>
      </c>
      <c r="H82" s="73">
        <f>(C82-VLOOKUP(F82,Riders!$A$2:$C$3501,2,FALSE))/365</f>
        <v>33.457534246575342</v>
      </c>
      <c r="I82" s="74">
        <v>21</v>
      </c>
      <c r="J82" s="76">
        <v>34.765000000000001</v>
      </c>
      <c r="K82" s="75">
        <v>12.753</v>
      </c>
      <c r="L82" s="76">
        <v>7.4390000000000001</v>
      </c>
      <c r="M82" s="76">
        <v>7.1430000000000007</v>
      </c>
      <c r="N82" s="76">
        <v>7.43</v>
      </c>
      <c r="O82" s="77">
        <f t="shared" si="3"/>
        <v>51.776211707176756</v>
      </c>
    </row>
    <row r="83" spans="1:15" x14ac:dyDescent="0.45">
      <c r="A83" s="71" t="s">
        <v>12</v>
      </c>
      <c r="B83" s="71">
        <v>2022</v>
      </c>
      <c r="C83" s="72">
        <v>44849</v>
      </c>
      <c r="D83" s="71" t="s">
        <v>13</v>
      </c>
      <c r="E83" s="71" t="s">
        <v>379</v>
      </c>
      <c r="F83" s="71" t="s">
        <v>58</v>
      </c>
      <c r="G83" s="71" t="s">
        <v>59</v>
      </c>
      <c r="H83" s="73">
        <f>(C83-VLOOKUP(F83,Riders!$A$2:$C$3501,2,FALSE))/365</f>
        <v>24.75068493150685</v>
      </c>
      <c r="I83" s="74">
        <v>22</v>
      </c>
      <c r="J83" s="76">
        <v>35.348999999999997</v>
      </c>
      <c r="K83" s="75">
        <v>12.801</v>
      </c>
      <c r="L83" s="76">
        <v>7.6010000000000009</v>
      </c>
      <c r="M83" s="76">
        <v>7.3699999999999974</v>
      </c>
      <c r="N83" s="76">
        <v>7.5769999999999982</v>
      </c>
      <c r="O83" s="77">
        <f t="shared" si="3"/>
        <v>50.920818127811259</v>
      </c>
    </row>
    <row r="84" spans="1:15" x14ac:dyDescent="0.45">
      <c r="A84" s="71" t="s">
        <v>12</v>
      </c>
      <c r="B84" s="71">
        <v>2022</v>
      </c>
      <c r="C84" s="72">
        <v>44849</v>
      </c>
      <c r="D84" s="71" t="s">
        <v>13</v>
      </c>
      <c r="E84" s="71" t="s">
        <v>379</v>
      </c>
      <c r="F84" s="71" t="s">
        <v>107</v>
      </c>
      <c r="G84" s="71" t="s">
        <v>59</v>
      </c>
      <c r="H84" s="73">
        <f>(C84-VLOOKUP(F84,Riders!$A$2:$C$3501,2,FALSE))/365</f>
        <v>19.106849315068494</v>
      </c>
      <c r="I84" s="74">
        <v>23</v>
      </c>
      <c r="J84" s="76">
        <v>35.512999999999998</v>
      </c>
      <c r="K84" s="75">
        <v>12.913</v>
      </c>
      <c r="L84" s="76">
        <v>7.6269999999999989</v>
      </c>
      <c r="M84" s="76">
        <v>7.343</v>
      </c>
      <c r="N84" s="76">
        <v>7.629999999999999</v>
      </c>
      <c r="O84" s="77">
        <f t="shared" si="3"/>
        <v>50.685664404584237</v>
      </c>
    </row>
    <row r="85" spans="1:15" x14ac:dyDescent="0.45">
      <c r="A85" s="71" t="s">
        <v>12</v>
      </c>
      <c r="B85" s="71">
        <v>2022</v>
      </c>
      <c r="C85" s="72">
        <v>44849</v>
      </c>
      <c r="D85" s="71" t="s">
        <v>13</v>
      </c>
      <c r="E85" s="71" t="s">
        <v>379</v>
      </c>
      <c r="F85" s="71" t="s">
        <v>383</v>
      </c>
      <c r="G85" s="71" t="s">
        <v>59</v>
      </c>
      <c r="H85" s="73">
        <f>(C85-VLOOKUP(F85,Riders!$A$2:$C$3501,2,FALSE))/365</f>
        <v>19.24931506849315</v>
      </c>
      <c r="I85" s="74">
        <v>24</v>
      </c>
      <c r="J85" s="76">
        <v>36.936</v>
      </c>
      <c r="K85" s="75">
        <v>13.451000000000001</v>
      </c>
      <c r="L85" s="76">
        <v>7.9239999999999995</v>
      </c>
      <c r="M85" s="76">
        <v>7.6529999999999987</v>
      </c>
      <c r="N85" s="76">
        <v>7.9080000000000013</v>
      </c>
      <c r="O85" s="77">
        <f t="shared" si="3"/>
        <v>48.732943469785575</v>
      </c>
    </row>
    <row r="86" spans="1:15" x14ac:dyDescent="0.45">
      <c r="A86" s="71" t="s">
        <v>12</v>
      </c>
      <c r="B86" s="71">
        <v>2022</v>
      </c>
      <c r="C86" s="72">
        <v>44849</v>
      </c>
      <c r="D86" s="71" t="s">
        <v>13</v>
      </c>
      <c r="E86" s="71" t="s">
        <v>379</v>
      </c>
      <c r="F86" s="71" t="s">
        <v>69</v>
      </c>
      <c r="G86" s="71" t="s">
        <v>70</v>
      </c>
      <c r="H86" s="73">
        <f>(C86-VLOOKUP(F86,Riders!$A$2:$C$3501,2,FALSE))/365</f>
        <v>29.117808219178084</v>
      </c>
      <c r="I86" s="74">
        <v>25</v>
      </c>
      <c r="J86" s="76">
        <v>40.219000000000001</v>
      </c>
      <c r="K86" s="75">
        <v>15.103999999999999</v>
      </c>
      <c r="L86" s="76">
        <v>8.5180000000000007</v>
      </c>
      <c r="M86" s="76">
        <v>8.2280000000000015</v>
      </c>
      <c r="N86" s="76">
        <v>8.3689999999999998</v>
      </c>
      <c r="O86" s="77">
        <f t="shared" si="3"/>
        <v>44.754966558094431</v>
      </c>
    </row>
    <row r="87" spans="1:15" x14ac:dyDescent="0.45">
      <c r="A87" s="78" t="s">
        <v>12</v>
      </c>
      <c r="B87" s="78">
        <v>2022</v>
      </c>
      <c r="C87" s="79">
        <v>44849</v>
      </c>
      <c r="D87" s="78" t="s">
        <v>13</v>
      </c>
      <c r="E87" s="78" t="s">
        <v>204</v>
      </c>
      <c r="F87" s="78" t="s">
        <v>32</v>
      </c>
      <c r="G87" s="78" t="s">
        <v>17</v>
      </c>
      <c r="H87" s="73">
        <f>(C87-VLOOKUP(F87,Riders!$A$2:$C$3501,2,FALSE))/365</f>
        <v>20.224657534246575</v>
      </c>
      <c r="I87" s="80">
        <v>1</v>
      </c>
      <c r="J87" s="82">
        <v>32.835000000000001</v>
      </c>
      <c r="K87" s="81">
        <v>11.717000000000001</v>
      </c>
      <c r="L87" s="82">
        <v>7.2219999999999995</v>
      </c>
      <c r="M87" s="82">
        <v>6.8719999999999999</v>
      </c>
      <c r="N87" s="82">
        <v>7.0240000000000009</v>
      </c>
      <c r="O87" s="77">
        <f t="shared" si="3"/>
        <v>54.819552306989493</v>
      </c>
    </row>
    <row r="88" spans="1:15" x14ac:dyDescent="0.45">
      <c r="A88" s="78" t="s">
        <v>12</v>
      </c>
      <c r="B88" s="78">
        <v>2022</v>
      </c>
      <c r="C88" s="79">
        <v>44849</v>
      </c>
      <c r="D88" s="78" t="s">
        <v>13</v>
      </c>
      <c r="E88" s="78" t="s">
        <v>204</v>
      </c>
      <c r="F88" s="78" t="s">
        <v>23</v>
      </c>
      <c r="G88" s="78" t="s">
        <v>15</v>
      </c>
      <c r="H88" s="73">
        <f>(C88-VLOOKUP(F88,Riders!$A$2:$C$3501,2,FALSE))/365</f>
        <v>25.093150684931508</v>
      </c>
      <c r="I88" s="80">
        <v>2</v>
      </c>
      <c r="J88" s="84">
        <v>33.051000000000002</v>
      </c>
      <c r="K88" s="83">
        <v>11.936</v>
      </c>
      <c r="L88" s="84">
        <v>7.3649999999999984</v>
      </c>
      <c r="M88" s="84">
        <v>6.8690000000000033</v>
      </c>
      <c r="N88" s="84">
        <v>6.8810000000000002</v>
      </c>
      <c r="O88" s="77">
        <f t="shared" si="3"/>
        <v>54.461287101751836</v>
      </c>
    </row>
    <row r="89" spans="1:15" x14ac:dyDescent="0.45">
      <c r="A89" s="78" t="s">
        <v>12</v>
      </c>
      <c r="B89" s="78">
        <v>2022</v>
      </c>
      <c r="C89" s="79">
        <v>44849</v>
      </c>
      <c r="D89" s="78" t="s">
        <v>13</v>
      </c>
      <c r="E89" s="78" t="s">
        <v>204</v>
      </c>
      <c r="F89" s="78" t="s">
        <v>75</v>
      </c>
      <c r="G89" s="78" t="s">
        <v>38</v>
      </c>
      <c r="H89" s="73">
        <f>(C89-VLOOKUP(F89,Riders!$A$2:$C$3501,2,FALSE))/365</f>
        <v>23.602739726027398</v>
      </c>
      <c r="I89" s="80">
        <v>3</v>
      </c>
      <c r="J89" s="82">
        <v>33.213999999999999</v>
      </c>
      <c r="K89" s="81">
        <v>11.62</v>
      </c>
      <c r="L89" s="82">
        <v>7.2690000000000001</v>
      </c>
      <c r="M89" s="82">
        <v>6.9780000000000015</v>
      </c>
      <c r="N89" s="82">
        <v>7.3469999999999978</v>
      </c>
      <c r="O89" s="77">
        <f t="shared" si="3"/>
        <v>54.194014572168363</v>
      </c>
    </row>
    <row r="90" spans="1:15" x14ac:dyDescent="0.45">
      <c r="A90" s="78" t="s">
        <v>12</v>
      </c>
      <c r="B90" s="78">
        <v>2022</v>
      </c>
      <c r="C90" s="79">
        <v>44849</v>
      </c>
      <c r="D90" s="78" t="s">
        <v>13</v>
      </c>
      <c r="E90" s="78" t="s">
        <v>204</v>
      </c>
      <c r="F90" s="78" t="s">
        <v>18</v>
      </c>
      <c r="G90" s="78" t="s">
        <v>19</v>
      </c>
      <c r="H90" s="73">
        <f>(C90-VLOOKUP(F90,Riders!$A$2:$C$3501,2,FALSE))/365</f>
        <v>24.397260273972602</v>
      </c>
      <c r="I90" s="80">
        <v>4</v>
      </c>
      <c r="J90" s="84">
        <v>33.243000000000002</v>
      </c>
      <c r="K90" s="83">
        <v>11.944000000000001</v>
      </c>
      <c r="L90" s="84">
        <v>7.3199999999999985</v>
      </c>
      <c r="M90" s="84">
        <v>6.9310000000000009</v>
      </c>
      <c r="N90" s="84">
        <v>7.0480000000000018</v>
      </c>
      <c r="O90" s="77">
        <f t="shared" si="3"/>
        <v>54.146737659056036</v>
      </c>
    </row>
    <row r="91" spans="1:15" x14ac:dyDescent="0.45">
      <c r="A91" s="78" t="s">
        <v>12</v>
      </c>
      <c r="B91" s="78">
        <v>2022</v>
      </c>
      <c r="C91" s="79">
        <v>44849</v>
      </c>
      <c r="D91" s="78" t="s">
        <v>13</v>
      </c>
      <c r="E91" s="78" t="s">
        <v>204</v>
      </c>
      <c r="F91" s="78" t="s">
        <v>35</v>
      </c>
      <c r="G91" s="78" t="s">
        <v>36</v>
      </c>
      <c r="H91" s="73">
        <f>(C91-VLOOKUP(F91,Riders!$A$2:$C$3501,2,FALSE))/365</f>
        <v>24.523287671232875</v>
      </c>
      <c r="I91" s="80">
        <v>5</v>
      </c>
      <c r="J91" s="82">
        <v>33.295000000000002</v>
      </c>
      <c r="K91" s="81">
        <v>11.473000000000001</v>
      </c>
      <c r="L91" s="82">
        <v>7.3779999999999983</v>
      </c>
      <c r="M91" s="82">
        <v>7.1230000000000011</v>
      </c>
      <c r="N91" s="82">
        <v>7.3210000000000015</v>
      </c>
      <c r="O91" s="77">
        <f t="shared" si="3"/>
        <v>54.062171497221804</v>
      </c>
    </row>
    <row r="92" spans="1:15" x14ac:dyDescent="0.45">
      <c r="A92" s="78" t="s">
        <v>12</v>
      </c>
      <c r="B92" s="78">
        <v>2022</v>
      </c>
      <c r="C92" s="79">
        <v>44849</v>
      </c>
      <c r="D92" s="78" t="s">
        <v>13</v>
      </c>
      <c r="E92" s="78" t="s">
        <v>204</v>
      </c>
      <c r="F92" s="78" t="s">
        <v>20</v>
      </c>
      <c r="G92" s="78" t="s">
        <v>21</v>
      </c>
      <c r="H92" s="73">
        <f>(C92-VLOOKUP(F92,Riders!$A$2:$C$3501,2,FALSE))/365</f>
        <v>27.194520547945206</v>
      </c>
      <c r="I92" s="80">
        <v>6</v>
      </c>
      <c r="J92" s="84">
        <v>33.347000000000001</v>
      </c>
      <c r="K92" s="83">
        <v>11.957000000000001</v>
      </c>
      <c r="L92" s="84">
        <v>7.2259999999999991</v>
      </c>
      <c r="M92" s="84">
        <v>6.9780000000000015</v>
      </c>
      <c r="N92" s="84">
        <v>7.1859999999999999</v>
      </c>
      <c r="O92" s="77">
        <f t="shared" si="3"/>
        <v>53.977869073679791</v>
      </c>
    </row>
    <row r="93" spans="1:15" x14ac:dyDescent="0.45">
      <c r="A93" s="78" t="s">
        <v>12</v>
      </c>
      <c r="B93" s="78">
        <v>2022</v>
      </c>
      <c r="C93" s="79">
        <v>44849</v>
      </c>
      <c r="D93" s="78" t="s">
        <v>13</v>
      </c>
      <c r="E93" s="78" t="s">
        <v>204</v>
      </c>
      <c r="F93" s="78" t="s">
        <v>33</v>
      </c>
      <c r="G93" s="78" t="s">
        <v>27</v>
      </c>
      <c r="H93" s="73">
        <f>(C93-VLOOKUP(F93,Riders!$A$2:$C$3501,2,FALSE))/365</f>
        <v>28.904109589041095</v>
      </c>
      <c r="I93" s="80">
        <v>7</v>
      </c>
      <c r="J93" s="82">
        <v>33.359000000000002</v>
      </c>
      <c r="K93" s="81">
        <v>11.897</v>
      </c>
      <c r="L93" s="82">
        <v>7.2819999999999983</v>
      </c>
      <c r="M93" s="82">
        <v>6.9980000000000011</v>
      </c>
      <c r="N93" s="82">
        <v>7.1820000000000022</v>
      </c>
      <c r="O93" s="77">
        <f t="shared" si="3"/>
        <v>53.958451991966186</v>
      </c>
    </row>
    <row r="94" spans="1:15" x14ac:dyDescent="0.45">
      <c r="A94" s="78" t="s">
        <v>12</v>
      </c>
      <c r="B94" s="78">
        <v>2022</v>
      </c>
      <c r="C94" s="79">
        <v>44849</v>
      </c>
      <c r="D94" s="78" t="s">
        <v>13</v>
      </c>
      <c r="E94" s="78" t="s">
        <v>204</v>
      </c>
      <c r="F94" s="78" t="s">
        <v>380</v>
      </c>
      <c r="G94" s="78" t="s">
        <v>19</v>
      </c>
      <c r="H94" s="73">
        <f>(C94-VLOOKUP(F94,Riders!$A$2:$C$3501,2,FALSE))/365</f>
        <v>26.517808219178082</v>
      </c>
      <c r="I94" s="80">
        <v>8</v>
      </c>
      <c r="J94" s="84">
        <v>33.703000000000003</v>
      </c>
      <c r="K94" s="83">
        <v>11.747</v>
      </c>
      <c r="L94" s="84">
        <v>7.3880000000000017</v>
      </c>
      <c r="M94" s="84">
        <v>7.1779999999999973</v>
      </c>
      <c r="N94" s="84">
        <v>7.3900000000000041</v>
      </c>
      <c r="O94" s="77">
        <f t="shared" si="3"/>
        <v>53.407708512595313</v>
      </c>
    </row>
    <row r="95" spans="1:15" x14ac:dyDescent="0.45">
      <c r="A95" s="71" t="s">
        <v>71</v>
      </c>
      <c r="B95" s="71">
        <v>2022</v>
      </c>
      <c r="C95" s="72">
        <v>44751</v>
      </c>
      <c r="D95" s="71" t="s">
        <v>72</v>
      </c>
      <c r="E95" s="71" t="s">
        <v>379</v>
      </c>
      <c r="F95" s="71" t="s">
        <v>20</v>
      </c>
      <c r="G95" s="71" t="s">
        <v>21</v>
      </c>
      <c r="H95" s="73">
        <f>(C95-VLOOKUP(F95,Riders!$A$2:$C$3501,2,FALSE))/365</f>
        <v>26.926027397260274</v>
      </c>
      <c r="I95" s="71">
        <v>1</v>
      </c>
      <c r="J95" s="82">
        <v>33.170999999999999</v>
      </c>
      <c r="K95" s="81">
        <v>11.881</v>
      </c>
      <c r="L95" s="82">
        <v>7.2190000000000012</v>
      </c>
      <c r="M95" s="82">
        <v>6.9549999999999983</v>
      </c>
      <c r="N95" s="82">
        <v>7.1159999999999997</v>
      </c>
      <c r="O95" s="77">
        <f t="shared" si="3"/>
        <v>54.264266980193547</v>
      </c>
    </row>
    <row r="96" spans="1:15" x14ac:dyDescent="0.45">
      <c r="A96" s="71" t="s">
        <v>71</v>
      </c>
      <c r="B96" s="71">
        <v>2022</v>
      </c>
      <c r="C96" s="72">
        <v>44751</v>
      </c>
      <c r="D96" s="71" t="s">
        <v>72</v>
      </c>
      <c r="E96" s="71" t="s">
        <v>379</v>
      </c>
      <c r="F96" s="71" t="s">
        <v>75</v>
      </c>
      <c r="G96" s="71" t="s">
        <v>76</v>
      </c>
      <c r="H96" s="73">
        <f>(C96-VLOOKUP(F96,Riders!$A$2:$C$3501,2,FALSE))/365</f>
        <v>23.334246575342465</v>
      </c>
      <c r="I96" s="71">
        <v>2</v>
      </c>
      <c r="J96" s="84">
        <v>33.281999999999996</v>
      </c>
      <c r="K96" s="83">
        <v>11.911</v>
      </c>
      <c r="L96" s="84">
        <v>7.3110000000000017</v>
      </c>
      <c r="M96" s="84">
        <v>6.9489999999999981</v>
      </c>
      <c r="N96" s="84">
        <v>7.1109999999999971</v>
      </c>
      <c r="O96" s="77">
        <f t="shared" si="3"/>
        <v>54.083288263926455</v>
      </c>
    </row>
    <row r="97" spans="1:15" x14ac:dyDescent="0.45">
      <c r="A97" s="71" t="s">
        <v>71</v>
      </c>
      <c r="B97" s="71">
        <v>2022</v>
      </c>
      <c r="C97" s="72">
        <v>44751</v>
      </c>
      <c r="D97" s="71" t="s">
        <v>72</v>
      </c>
      <c r="E97" s="71" t="s">
        <v>379</v>
      </c>
      <c r="F97" s="71" t="s">
        <v>18</v>
      </c>
      <c r="G97" s="71" t="s">
        <v>19</v>
      </c>
      <c r="H97" s="73">
        <f>(C97-VLOOKUP(F97,Riders!$A$2:$C$3501,2,FALSE))/365</f>
        <v>24.12876712328767</v>
      </c>
      <c r="I97" s="71">
        <v>3</v>
      </c>
      <c r="J97" s="82">
        <v>33.843000000000004</v>
      </c>
      <c r="K97" s="81">
        <v>12.23</v>
      </c>
      <c r="L97" s="82">
        <v>7.379999999999999</v>
      </c>
      <c r="M97" s="82">
        <v>7.0860000000000021</v>
      </c>
      <c r="N97" s="82">
        <v>7.147000000000002</v>
      </c>
      <c r="O97" s="77">
        <f t="shared" si="3"/>
        <v>53.18677422214342</v>
      </c>
    </row>
    <row r="98" spans="1:15" x14ac:dyDescent="0.45">
      <c r="A98" s="71" t="s">
        <v>71</v>
      </c>
      <c r="B98" s="71">
        <v>2022</v>
      </c>
      <c r="C98" s="72">
        <v>44751</v>
      </c>
      <c r="D98" s="71" t="s">
        <v>72</v>
      </c>
      <c r="E98" s="71" t="s">
        <v>379</v>
      </c>
      <c r="F98" s="71" t="s">
        <v>32</v>
      </c>
      <c r="G98" s="71" t="s">
        <v>78</v>
      </c>
      <c r="H98" s="73">
        <f>(C98-VLOOKUP(F98,Riders!$A$2:$C$3501,2,FALSE))/365</f>
        <v>19.956164383561642</v>
      </c>
      <c r="I98" s="71">
        <v>4</v>
      </c>
      <c r="J98" s="84">
        <v>33.918999999999997</v>
      </c>
      <c r="K98" s="83">
        <v>12.045</v>
      </c>
      <c r="L98" s="84">
        <v>7.4189999999999987</v>
      </c>
      <c r="M98" s="84">
        <v>7.1180000000000021</v>
      </c>
      <c r="N98" s="84">
        <v>7.3369999999999962</v>
      </c>
      <c r="O98" s="77">
        <f t="shared" si="3"/>
        <v>53.067602228839299</v>
      </c>
    </row>
    <row r="99" spans="1:15" x14ac:dyDescent="0.45">
      <c r="A99" s="71" t="s">
        <v>71</v>
      </c>
      <c r="B99" s="71">
        <v>2022</v>
      </c>
      <c r="C99" s="72">
        <v>44751</v>
      </c>
      <c r="D99" s="71" t="s">
        <v>72</v>
      </c>
      <c r="E99" s="71" t="s">
        <v>379</v>
      </c>
      <c r="F99" s="71" t="s">
        <v>384</v>
      </c>
      <c r="G99" s="71" t="s">
        <v>19</v>
      </c>
      <c r="H99" s="73">
        <f>(C99-VLOOKUP(F99,Riders!$A$2:$C$3501,2,FALSE))/365</f>
        <v>22.843835616438355</v>
      </c>
      <c r="I99" s="71">
        <v>5</v>
      </c>
      <c r="J99" s="82">
        <v>33.939</v>
      </c>
      <c r="K99" s="81">
        <v>12.271000000000001</v>
      </c>
      <c r="L99" s="82">
        <v>7.379999999999999</v>
      </c>
      <c r="M99" s="82">
        <v>7.0749999999999993</v>
      </c>
      <c r="N99" s="82">
        <v>7.213000000000001</v>
      </c>
      <c r="O99" s="77">
        <f t="shared" si="3"/>
        <v>53.036329885971888</v>
      </c>
    </row>
    <row r="100" spans="1:15" x14ac:dyDescent="0.45">
      <c r="A100" s="71" t="s">
        <v>71</v>
      </c>
      <c r="B100" s="71">
        <v>2022</v>
      </c>
      <c r="C100" s="72">
        <v>44751</v>
      </c>
      <c r="D100" s="71" t="s">
        <v>72</v>
      </c>
      <c r="E100" s="71" t="s">
        <v>379</v>
      </c>
      <c r="F100" s="71" t="s">
        <v>385</v>
      </c>
      <c r="G100" s="71" t="s">
        <v>38</v>
      </c>
      <c r="H100" s="73">
        <f>(C100-VLOOKUP(F100,Riders!$A$2:$C$3501,2,FALSE))/365</f>
        <v>25.035616438356165</v>
      </c>
      <c r="I100" s="71">
        <v>6</v>
      </c>
      <c r="J100" s="84">
        <v>33.973999999999997</v>
      </c>
      <c r="K100" s="83">
        <v>12.07</v>
      </c>
      <c r="L100" s="84">
        <v>7.3649999999999984</v>
      </c>
      <c r="M100" s="84">
        <v>7.1270000000000024</v>
      </c>
      <c r="N100" s="84">
        <v>7.4119999999999955</v>
      </c>
      <c r="O100" s="77">
        <f t="shared" si="3"/>
        <v>52.981691882027441</v>
      </c>
    </row>
    <row r="101" spans="1:15" x14ac:dyDescent="0.45">
      <c r="A101" s="71" t="s">
        <v>71</v>
      </c>
      <c r="B101" s="71">
        <v>2022</v>
      </c>
      <c r="C101" s="72">
        <v>44751</v>
      </c>
      <c r="D101" s="71" t="s">
        <v>72</v>
      </c>
      <c r="E101" s="71" t="s">
        <v>379</v>
      </c>
      <c r="F101" s="71" t="s">
        <v>37</v>
      </c>
      <c r="G101" s="71" t="s">
        <v>38</v>
      </c>
      <c r="H101" s="73">
        <f>(C101-VLOOKUP(F101,Riders!$A$2:$C$3501,2,FALSE))/365</f>
        <v>17.24931506849315</v>
      </c>
      <c r="I101" s="71">
        <v>7</v>
      </c>
      <c r="J101" s="82">
        <v>34.110999999999997</v>
      </c>
      <c r="K101" s="81">
        <v>12.269</v>
      </c>
      <c r="L101" s="82">
        <v>7.5119999999999987</v>
      </c>
      <c r="M101" s="82">
        <v>7.1080000000000005</v>
      </c>
      <c r="N101" s="82">
        <v>7.2219999999999978</v>
      </c>
      <c r="O101" s="77">
        <f t="shared" si="3"/>
        <v>52.768901527366545</v>
      </c>
    </row>
    <row r="102" spans="1:15" x14ac:dyDescent="0.45">
      <c r="A102" s="71" t="s">
        <v>71</v>
      </c>
      <c r="B102" s="71">
        <v>2022</v>
      </c>
      <c r="C102" s="72">
        <v>44751</v>
      </c>
      <c r="D102" s="71" t="s">
        <v>72</v>
      </c>
      <c r="E102" s="71" t="s">
        <v>379</v>
      </c>
      <c r="F102" s="71" t="s">
        <v>138</v>
      </c>
      <c r="G102" s="71" t="s">
        <v>44</v>
      </c>
      <c r="H102" s="73">
        <f>(C102-VLOOKUP(F102,Riders!$A$2:$C$3501,2,FALSE))/365</f>
        <v>26.816438356164383</v>
      </c>
      <c r="I102" s="71">
        <v>8</v>
      </c>
      <c r="J102" s="84">
        <v>34.392000000000003</v>
      </c>
      <c r="K102" s="83">
        <v>12.071</v>
      </c>
      <c r="L102" s="84">
        <v>7.4700000000000006</v>
      </c>
      <c r="M102" s="84">
        <v>7.3260000000000005</v>
      </c>
      <c r="N102" s="84">
        <v>7.5250000000000021</v>
      </c>
      <c r="O102" s="77">
        <f t="shared" si="3"/>
        <v>52.337752965805997</v>
      </c>
    </row>
    <row r="103" spans="1:15" x14ac:dyDescent="0.45">
      <c r="A103" s="71" t="s">
        <v>71</v>
      </c>
      <c r="B103" s="71">
        <v>2022</v>
      </c>
      <c r="C103" s="72">
        <v>44751</v>
      </c>
      <c r="D103" s="71" t="s">
        <v>72</v>
      </c>
      <c r="E103" s="71" t="s">
        <v>379</v>
      </c>
      <c r="F103" s="71" t="s">
        <v>116</v>
      </c>
      <c r="G103" s="71" t="s">
        <v>21</v>
      </c>
      <c r="H103" s="73">
        <f>(C103-VLOOKUP(F103,Riders!$A$2:$C$3501,2,FALSE))/365</f>
        <v>31.295890410958904</v>
      </c>
      <c r="I103" s="71">
        <v>9</v>
      </c>
      <c r="J103" s="82">
        <v>34.447000000000003</v>
      </c>
      <c r="K103" s="81">
        <v>12.214</v>
      </c>
      <c r="L103" s="82">
        <v>7.4829999999999988</v>
      </c>
      <c r="M103" s="82">
        <v>7.3189999999999991</v>
      </c>
      <c r="N103" s="82">
        <v>7.4310000000000045</v>
      </c>
      <c r="O103" s="77">
        <f t="shared" si="3"/>
        <v>52.254187592533455</v>
      </c>
    </row>
    <row r="104" spans="1:15" x14ac:dyDescent="0.45">
      <c r="A104" s="71" t="s">
        <v>71</v>
      </c>
      <c r="B104" s="71">
        <v>2022</v>
      </c>
      <c r="C104" s="72">
        <v>44751</v>
      </c>
      <c r="D104" s="71" t="s">
        <v>72</v>
      </c>
      <c r="E104" s="71" t="s">
        <v>379</v>
      </c>
      <c r="F104" s="71" t="s">
        <v>55</v>
      </c>
      <c r="G104" s="71" t="s">
        <v>56</v>
      </c>
      <c r="H104" s="73">
        <f>(C104-VLOOKUP(F104,Riders!$A$2:$C$3501,2,FALSE))/365</f>
        <v>33.18904109589041</v>
      </c>
      <c r="I104" s="71">
        <v>10</v>
      </c>
      <c r="J104" s="84">
        <v>34.468000000000004</v>
      </c>
      <c r="K104" s="83">
        <v>12.675000000000001</v>
      </c>
      <c r="L104" s="84">
        <v>7.41</v>
      </c>
      <c r="M104" s="84">
        <v>7.0479999999999983</v>
      </c>
      <c r="N104" s="84">
        <v>7.3350000000000044</v>
      </c>
      <c r="O104" s="77">
        <f t="shared" si="3"/>
        <v>52.22235116629917</v>
      </c>
    </row>
    <row r="105" spans="1:15" x14ac:dyDescent="0.45">
      <c r="A105" s="71" t="s">
        <v>71</v>
      </c>
      <c r="B105" s="71">
        <v>2022</v>
      </c>
      <c r="C105" s="72">
        <v>44751</v>
      </c>
      <c r="D105" s="71" t="s">
        <v>72</v>
      </c>
      <c r="E105" s="71" t="s">
        <v>379</v>
      </c>
      <c r="F105" s="71" t="s">
        <v>80</v>
      </c>
      <c r="G105" s="71" t="s">
        <v>17</v>
      </c>
      <c r="H105" s="73">
        <f>(C105-VLOOKUP(F105,Riders!$A$2:$C$3501,2,FALSE))/365</f>
        <v>20.416438356164385</v>
      </c>
      <c r="I105" s="71">
        <v>11</v>
      </c>
      <c r="J105" s="82">
        <v>34.648000000000003</v>
      </c>
      <c r="K105" s="81">
        <v>12.484999999999999</v>
      </c>
      <c r="L105" s="82">
        <v>7.6020000000000003</v>
      </c>
      <c r="M105" s="82">
        <v>7.2409999999999997</v>
      </c>
      <c r="N105" s="82">
        <v>7.3200000000000038</v>
      </c>
      <c r="O105" s="77">
        <f t="shared" si="3"/>
        <v>51.951050565689215</v>
      </c>
    </row>
    <row r="106" spans="1:15" x14ac:dyDescent="0.45">
      <c r="A106" s="71" t="s">
        <v>71</v>
      </c>
      <c r="B106" s="71">
        <v>2022</v>
      </c>
      <c r="C106" s="72">
        <v>44751</v>
      </c>
      <c r="D106" s="71" t="s">
        <v>72</v>
      </c>
      <c r="E106" s="71" t="s">
        <v>379</v>
      </c>
      <c r="F106" s="71" t="s">
        <v>64</v>
      </c>
      <c r="G106" s="71" t="s">
        <v>65</v>
      </c>
      <c r="H106" s="73">
        <f>(C106-VLOOKUP(F106,Riders!$A$2:$C$3501,2,FALSE))/365</f>
        <v>21.542465753424658</v>
      </c>
      <c r="I106" s="71">
        <v>12</v>
      </c>
      <c r="J106" s="84">
        <v>35.115000000000002</v>
      </c>
      <c r="K106" s="83">
        <v>12.169</v>
      </c>
      <c r="L106" s="84">
        <v>7.657</v>
      </c>
      <c r="M106" s="84">
        <v>7.5129999999999981</v>
      </c>
      <c r="N106" s="84">
        <v>7.7760000000000034</v>
      </c>
      <c r="O106" s="77">
        <f t="shared" si="3"/>
        <v>51.26014523707817</v>
      </c>
    </row>
    <row r="107" spans="1:15" x14ac:dyDescent="0.45">
      <c r="A107" s="71" t="s">
        <v>71</v>
      </c>
      <c r="B107" s="71">
        <v>2022</v>
      </c>
      <c r="C107" s="72">
        <v>44751</v>
      </c>
      <c r="D107" s="71" t="s">
        <v>72</v>
      </c>
      <c r="E107" s="71" t="s">
        <v>379</v>
      </c>
      <c r="F107" s="71" t="s">
        <v>92</v>
      </c>
      <c r="G107" s="71" t="s">
        <v>89</v>
      </c>
      <c r="H107" s="73">
        <f>(C107-VLOOKUP(F107,Riders!$A$2:$C$3501,2,FALSE))/365</f>
        <v>23.090410958904108</v>
      </c>
      <c r="I107" s="71">
        <v>13</v>
      </c>
      <c r="J107" s="82">
        <v>35.277000000000001</v>
      </c>
      <c r="K107" s="81">
        <v>12.502000000000001</v>
      </c>
      <c r="L107" s="82">
        <v>7.6530000000000005</v>
      </c>
      <c r="M107" s="82">
        <v>7.4689999999999976</v>
      </c>
      <c r="N107" s="82">
        <v>7.6530000000000022</v>
      </c>
      <c r="O107" s="77">
        <f t="shared" si="3"/>
        <v>51.02474700229611</v>
      </c>
    </row>
    <row r="108" spans="1:15" x14ac:dyDescent="0.45">
      <c r="A108" s="71" t="s">
        <v>71</v>
      </c>
      <c r="B108" s="71">
        <v>2022</v>
      </c>
      <c r="C108" s="72">
        <v>44751</v>
      </c>
      <c r="D108" s="71" t="s">
        <v>72</v>
      </c>
      <c r="E108" s="71" t="s">
        <v>379</v>
      </c>
      <c r="F108" s="71" t="s">
        <v>60</v>
      </c>
      <c r="G108" s="71" t="s">
        <v>61</v>
      </c>
      <c r="H108" s="73">
        <f>(C108-VLOOKUP(F108,Riders!$A$2:$C$3501,2,FALSE))/365</f>
        <v>33.980821917808221</v>
      </c>
      <c r="I108" s="71">
        <v>14</v>
      </c>
      <c r="J108" s="84">
        <v>35.4</v>
      </c>
      <c r="K108" s="83">
        <v>12.664</v>
      </c>
      <c r="L108" s="84">
        <v>7.631000000000002</v>
      </c>
      <c r="M108" s="84">
        <v>7.445999999999998</v>
      </c>
      <c r="N108" s="84">
        <v>7.6589999999999989</v>
      </c>
      <c r="O108" s="77">
        <f t="shared" si="3"/>
        <v>50.847457627118644</v>
      </c>
    </row>
    <row r="109" spans="1:15" x14ac:dyDescent="0.45">
      <c r="A109" s="71" t="s">
        <v>71</v>
      </c>
      <c r="B109" s="71">
        <v>2022</v>
      </c>
      <c r="C109" s="72">
        <v>44751</v>
      </c>
      <c r="D109" s="71" t="s">
        <v>72</v>
      </c>
      <c r="E109" s="71" t="s">
        <v>379</v>
      </c>
      <c r="F109" s="71" t="s">
        <v>88</v>
      </c>
      <c r="G109" s="71" t="s">
        <v>89</v>
      </c>
      <c r="H109" s="73">
        <f>(C109-VLOOKUP(F109,Riders!$A$2:$C$3501,2,FALSE))/365</f>
        <v>19.449315068493149</v>
      </c>
      <c r="I109" s="71">
        <v>15</v>
      </c>
      <c r="J109" s="82">
        <v>35.774000000000001</v>
      </c>
      <c r="K109" s="81">
        <v>13.239000000000001</v>
      </c>
      <c r="L109" s="82">
        <v>7.5440000000000005</v>
      </c>
      <c r="M109" s="82">
        <v>7.3989999999999974</v>
      </c>
      <c r="N109" s="82">
        <v>7.5920000000000023</v>
      </c>
      <c r="O109" s="77">
        <f t="shared" si="3"/>
        <v>50.315871862246325</v>
      </c>
    </row>
    <row r="110" spans="1:15" x14ac:dyDescent="0.45">
      <c r="A110" s="71" t="s">
        <v>71</v>
      </c>
      <c r="B110" s="71">
        <v>2022</v>
      </c>
      <c r="C110" s="72">
        <v>44751</v>
      </c>
      <c r="D110" s="71" t="s">
        <v>72</v>
      </c>
      <c r="E110" s="71" t="s">
        <v>379</v>
      </c>
      <c r="F110" s="71" t="s">
        <v>386</v>
      </c>
      <c r="G110" s="71" t="s">
        <v>44</v>
      </c>
      <c r="H110" s="73">
        <f>(C110-VLOOKUP(F110,Riders!$A$2:$C$3501,2,FALSE))/365</f>
        <v>22.901369863013699</v>
      </c>
      <c r="I110" s="71">
        <v>16</v>
      </c>
      <c r="J110" s="84">
        <v>36.020000000000003</v>
      </c>
      <c r="K110" s="83">
        <v>12.313000000000001</v>
      </c>
      <c r="L110" s="84">
        <v>7.8510000000000009</v>
      </c>
      <c r="M110" s="84">
        <v>7.8109999999999999</v>
      </c>
      <c r="N110" s="84">
        <v>8.0450000000000017</v>
      </c>
      <c r="O110" s="77">
        <f t="shared" si="3"/>
        <v>49.972237645752358</v>
      </c>
    </row>
    <row r="111" spans="1:15" x14ac:dyDescent="0.45">
      <c r="A111" s="71" t="s">
        <v>71</v>
      </c>
      <c r="B111" s="71">
        <v>2022</v>
      </c>
      <c r="C111" s="72">
        <v>44751</v>
      </c>
      <c r="D111" s="71" t="s">
        <v>72</v>
      </c>
      <c r="E111" s="71" t="s">
        <v>379</v>
      </c>
      <c r="F111" s="71" t="s">
        <v>86</v>
      </c>
      <c r="G111" s="71" t="s">
        <v>87</v>
      </c>
      <c r="H111" s="73">
        <f>(C111-VLOOKUP(F111,Riders!$A$2:$C$3501,2,FALSE))/365</f>
        <v>21.852054794520548</v>
      </c>
      <c r="I111" s="71">
        <v>17</v>
      </c>
      <c r="J111" s="82">
        <v>36.795999999999999</v>
      </c>
      <c r="K111" s="81">
        <v>13.257999999999999</v>
      </c>
      <c r="L111" s="82">
        <v>7.8560000000000016</v>
      </c>
      <c r="M111" s="82">
        <v>7.661999999999999</v>
      </c>
      <c r="N111" s="82">
        <v>8.02</v>
      </c>
      <c r="O111" s="77">
        <f t="shared" si="3"/>
        <v>48.918360691379497</v>
      </c>
    </row>
    <row r="112" spans="1:15" x14ac:dyDescent="0.45">
      <c r="A112" s="71" t="s">
        <v>71</v>
      </c>
      <c r="B112" s="71">
        <v>2022</v>
      </c>
      <c r="C112" s="72">
        <v>44751</v>
      </c>
      <c r="D112" s="71" t="s">
        <v>72</v>
      </c>
      <c r="E112" s="71" t="s">
        <v>379</v>
      </c>
      <c r="F112" s="71" t="s">
        <v>387</v>
      </c>
      <c r="G112" s="71" t="s">
        <v>65</v>
      </c>
      <c r="H112" s="73">
        <f>(C112-VLOOKUP(F112,Riders!$A$2:$C$3501,2,FALSE))/365</f>
        <v>22.063013698630137</v>
      </c>
      <c r="I112" s="71">
        <v>18</v>
      </c>
      <c r="J112" s="84">
        <v>37.344999999999999</v>
      </c>
      <c r="K112" s="83">
        <v>13.401</v>
      </c>
      <c r="L112" s="84">
        <v>8.0869999999999997</v>
      </c>
      <c r="M112" s="84">
        <v>7.7940000000000005</v>
      </c>
      <c r="N112" s="84">
        <v>8.0629999999999988</v>
      </c>
      <c r="O112" s="77">
        <f t="shared" si="3"/>
        <v>48.199223456955416</v>
      </c>
    </row>
    <row r="113" spans="1:15" x14ac:dyDescent="0.45">
      <c r="A113" s="71" t="s">
        <v>71</v>
      </c>
      <c r="B113" s="71">
        <v>2022</v>
      </c>
      <c r="C113" s="72">
        <v>44751</v>
      </c>
      <c r="D113" s="71" t="s">
        <v>72</v>
      </c>
      <c r="E113" s="71" t="s">
        <v>379</v>
      </c>
      <c r="F113" s="71" t="s">
        <v>298</v>
      </c>
      <c r="G113" s="71" t="s">
        <v>53</v>
      </c>
      <c r="H113" s="73">
        <f>(C113-VLOOKUP(F113,Riders!$A$2:$C$3501,2,FALSE))/365</f>
        <v>22.980821917808218</v>
      </c>
      <c r="I113" s="71">
        <v>19</v>
      </c>
      <c r="J113" s="82">
        <v>37.406999999999996</v>
      </c>
      <c r="K113" s="81">
        <v>13.813000000000001</v>
      </c>
      <c r="L113" s="82">
        <v>8.150999999999998</v>
      </c>
      <c r="M113" s="82">
        <v>7.7810000000000024</v>
      </c>
      <c r="N113" s="82">
        <v>7.6619999999999955</v>
      </c>
      <c r="O113" s="77">
        <f t="shared" si="3"/>
        <v>48.119335953163848</v>
      </c>
    </row>
    <row r="114" spans="1:15" x14ac:dyDescent="0.45">
      <c r="A114" s="78" t="s">
        <v>71</v>
      </c>
      <c r="B114" s="78">
        <v>2022</v>
      </c>
      <c r="C114" s="79">
        <v>44751</v>
      </c>
      <c r="D114" s="78" t="s">
        <v>72</v>
      </c>
      <c r="E114" s="78" t="s">
        <v>204</v>
      </c>
      <c r="F114" s="78" t="s">
        <v>20</v>
      </c>
      <c r="G114" s="78" t="s">
        <v>21</v>
      </c>
      <c r="H114" s="73">
        <f>(C114-VLOOKUP(F114,Riders!$A$2:$C$3501,2,FALSE))/365</f>
        <v>26.926027397260274</v>
      </c>
      <c r="I114" s="78">
        <v>1</v>
      </c>
      <c r="J114" s="84">
        <v>32.951999999999998</v>
      </c>
      <c r="K114" s="83">
        <v>11.750999999999999</v>
      </c>
      <c r="L114" s="84">
        <v>7.229000000000001</v>
      </c>
      <c r="M114" s="84">
        <v>6.870000000000001</v>
      </c>
      <c r="N114" s="84">
        <v>7.1019999999999968</v>
      </c>
      <c r="O114" s="77">
        <f t="shared" si="3"/>
        <v>54.624908958485072</v>
      </c>
    </row>
    <row r="115" spans="1:15" x14ac:dyDescent="0.45">
      <c r="A115" s="78" t="s">
        <v>71</v>
      </c>
      <c r="B115" s="78">
        <v>2022</v>
      </c>
      <c r="C115" s="79">
        <v>44751</v>
      </c>
      <c r="D115" s="78" t="s">
        <v>72</v>
      </c>
      <c r="E115" s="78" t="s">
        <v>204</v>
      </c>
      <c r="F115" s="78" t="s">
        <v>75</v>
      </c>
      <c r="G115" s="78" t="s">
        <v>76</v>
      </c>
      <c r="H115" s="73">
        <f>(C115-VLOOKUP(F115,Riders!$A$2:$C$3501,2,FALSE))/365</f>
        <v>23.334246575342465</v>
      </c>
      <c r="I115" s="78">
        <v>2</v>
      </c>
      <c r="J115" s="82">
        <v>32.957000000000001</v>
      </c>
      <c r="K115" s="81">
        <v>11.585000000000001</v>
      </c>
      <c r="L115" s="82">
        <v>7.2330000000000005</v>
      </c>
      <c r="M115" s="82">
        <v>6.8840000000000003</v>
      </c>
      <c r="N115" s="82">
        <v>7.254999999999999</v>
      </c>
      <c r="O115" s="77">
        <f t="shared" si="3"/>
        <v>54.616621658524743</v>
      </c>
    </row>
    <row r="116" spans="1:15" x14ac:dyDescent="0.45">
      <c r="A116" s="78" t="s">
        <v>71</v>
      </c>
      <c r="B116" s="78">
        <v>2022</v>
      </c>
      <c r="C116" s="79">
        <v>44751</v>
      </c>
      <c r="D116" s="78" t="s">
        <v>72</v>
      </c>
      <c r="E116" s="78" t="s">
        <v>204</v>
      </c>
      <c r="F116" s="78" t="s">
        <v>37</v>
      </c>
      <c r="G116" s="78" t="s">
        <v>38</v>
      </c>
      <c r="H116" s="73">
        <f>(C116-VLOOKUP(F116,Riders!$A$2:$C$3501,2,FALSE))/365</f>
        <v>17.24931506849315</v>
      </c>
      <c r="I116" s="78">
        <v>3</v>
      </c>
      <c r="J116" s="84">
        <v>33.539000000000001</v>
      </c>
      <c r="K116" s="83">
        <v>12.037000000000001</v>
      </c>
      <c r="L116" s="84">
        <v>7.427999999999999</v>
      </c>
      <c r="M116" s="84">
        <v>6.9899999999999984</v>
      </c>
      <c r="N116" s="84">
        <v>7.0840000000000032</v>
      </c>
      <c r="O116" s="77">
        <f t="shared" si="3"/>
        <v>53.668863114583019</v>
      </c>
    </row>
    <row r="117" spans="1:15" x14ac:dyDescent="0.45">
      <c r="A117" s="78" t="s">
        <v>71</v>
      </c>
      <c r="B117" s="78">
        <v>2022</v>
      </c>
      <c r="C117" s="79">
        <v>44751</v>
      </c>
      <c r="D117" s="78" t="s">
        <v>72</v>
      </c>
      <c r="E117" s="78" t="s">
        <v>204</v>
      </c>
      <c r="F117" s="78" t="s">
        <v>18</v>
      </c>
      <c r="G117" s="78" t="s">
        <v>19</v>
      </c>
      <c r="H117" s="73">
        <f>(C117-VLOOKUP(F117,Riders!$A$2:$C$3501,2,FALSE))/365</f>
        <v>24.12876712328767</v>
      </c>
      <c r="I117" s="78">
        <v>4</v>
      </c>
      <c r="J117" s="82">
        <v>33.710999999999999</v>
      </c>
      <c r="K117" s="81">
        <v>12.066000000000001</v>
      </c>
      <c r="L117" s="82">
        <v>7.4239999999999977</v>
      </c>
      <c r="M117" s="82">
        <v>7.0350000000000001</v>
      </c>
      <c r="N117" s="82">
        <v>7.1859999999999999</v>
      </c>
      <c r="O117" s="77">
        <f t="shared" si="3"/>
        <v>53.395034261813656</v>
      </c>
    </row>
    <row r="118" spans="1:15" x14ac:dyDescent="0.45">
      <c r="A118" s="78" t="s">
        <v>71</v>
      </c>
      <c r="B118" s="78">
        <v>2022</v>
      </c>
      <c r="C118" s="79">
        <v>44751</v>
      </c>
      <c r="D118" s="78" t="s">
        <v>72</v>
      </c>
      <c r="E118" s="78" t="s">
        <v>204</v>
      </c>
      <c r="F118" s="78" t="s">
        <v>32</v>
      </c>
      <c r="G118" s="78" t="s">
        <v>78</v>
      </c>
      <c r="H118" s="73">
        <f>(C118-VLOOKUP(F118,Riders!$A$2:$C$3501,2,FALSE))/365</f>
        <v>19.956164383561642</v>
      </c>
      <c r="I118" s="78">
        <v>5</v>
      </c>
      <c r="J118" s="84">
        <v>34.018000000000001</v>
      </c>
      <c r="K118" s="83">
        <v>11.984999999999999</v>
      </c>
      <c r="L118" s="84">
        <v>7.4350000000000023</v>
      </c>
      <c r="M118" s="84">
        <v>7.2019999999999982</v>
      </c>
      <c r="N118" s="84">
        <v>7.3960000000000008</v>
      </c>
      <c r="O118" s="77">
        <f t="shared" ref="O118:O181" si="4">3.6*500/(J118)</f>
        <v>52.913163619260388</v>
      </c>
    </row>
    <row r="119" spans="1:15" x14ac:dyDescent="0.45">
      <c r="A119" s="78" t="s">
        <v>71</v>
      </c>
      <c r="B119" s="78">
        <v>2022</v>
      </c>
      <c r="C119" s="79">
        <v>44751</v>
      </c>
      <c r="D119" s="78" t="s">
        <v>72</v>
      </c>
      <c r="E119" s="78" t="s">
        <v>204</v>
      </c>
      <c r="F119" s="78" t="s">
        <v>385</v>
      </c>
      <c r="G119" s="78" t="s">
        <v>38</v>
      </c>
      <c r="H119" s="73">
        <f>(C119-VLOOKUP(F119,Riders!$A$2:$C$3501,2,FALSE))/365</f>
        <v>25.035616438356165</v>
      </c>
      <c r="I119" s="78">
        <v>6</v>
      </c>
      <c r="J119" s="82">
        <v>34.073999999999998</v>
      </c>
      <c r="K119" s="81">
        <v>12.06</v>
      </c>
      <c r="L119" s="82">
        <v>7.4039999999999981</v>
      </c>
      <c r="M119" s="82">
        <v>7.1630000000000003</v>
      </c>
      <c r="N119" s="82">
        <v>7.4469999999999992</v>
      </c>
      <c r="O119" s="77">
        <f t="shared" si="4"/>
        <v>52.826201796090864</v>
      </c>
    </row>
    <row r="120" spans="1:15" x14ac:dyDescent="0.45">
      <c r="A120" s="78" t="s">
        <v>71</v>
      </c>
      <c r="B120" s="78">
        <v>2022</v>
      </c>
      <c r="C120" s="79">
        <v>44751</v>
      </c>
      <c r="D120" s="78" t="s">
        <v>72</v>
      </c>
      <c r="E120" s="78" t="s">
        <v>204</v>
      </c>
      <c r="F120" s="78" t="s">
        <v>384</v>
      </c>
      <c r="G120" s="78" t="s">
        <v>19</v>
      </c>
      <c r="H120" s="73">
        <f>(C120-VLOOKUP(F120,Riders!$A$2:$C$3501,2,FALSE))/365</f>
        <v>22.843835616438355</v>
      </c>
      <c r="I120" s="78">
        <v>7</v>
      </c>
      <c r="J120" s="84">
        <v>34.101999999999997</v>
      </c>
      <c r="K120" s="83">
        <v>12.332000000000001</v>
      </c>
      <c r="L120" s="84">
        <v>7.41</v>
      </c>
      <c r="M120" s="84">
        <v>7.1009999999999991</v>
      </c>
      <c r="N120" s="84">
        <v>7.2589999999999968</v>
      </c>
      <c r="O120" s="77">
        <f t="shared" si="4"/>
        <v>52.782827986628355</v>
      </c>
    </row>
    <row r="121" spans="1:15" x14ac:dyDescent="0.45">
      <c r="A121" s="78" t="s">
        <v>71</v>
      </c>
      <c r="B121" s="78">
        <v>2022</v>
      </c>
      <c r="C121" s="79">
        <v>44751</v>
      </c>
      <c r="D121" s="78" t="s">
        <v>72</v>
      </c>
      <c r="E121" s="78" t="s">
        <v>204</v>
      </c>
      <c r="F121" s="78" t="s">
        <v>138</v>
      </c>
      <c r="G121" s="78" t="s">
        <v>44</v>
      </c>
      <c r="H121" s="73">
        <f>(C121-VLOOKUP(F121,Riders!$A$2:$C$3501,2,FALSE))/365</f>
        <v>26.816438356164383</v>
      </c>
      <c r="I121" s="78">
        <v>8</v>
      </c>
      <c r="J121" s="82">
        <v>34.49</v>
      </c>
      <c r="K121" s="81">
        <v>11.981999999999999</v>
      </c>
      <c r="L121" s="82">
        <v>7.5590000000000011</v>
      </c>
      <c r="M121" s="82">
        <v>7.3350000000000009</v>
      </c>
      <c r="N121" s="82">
        <v>7.6140000000000008</v>
      </c>
      <c r="O121" s="77">
        <f t="shared" si="4"/>
        <v>52.189040301536672</v>
      </c>
    </row>
    <row r="122" spans="1:15" x14ac:dyDescent="0.45">
      <c r="A122" s="71" t="s">
        <v>93</v>
      </c>
      <c r="B122" s="71">
        <v>2022</v>
      </c>
      <c r="C122" s="72">
        <v>44695</v>
      </c>
      <c r="D122" s="71" t="s">
        <v>72</v>
      </c>
      <c r="E122" s="71" t="s">
        <v>379</v>
      </c>
      <c r="F122" s="71" t="s">
        <v>35</v>
      </c>
      <c r="G122" s="71" t="s">
        <v>36</v>
      </c>
      <c r="H122" s="73">
        <f>(C122-VLOOKUP(F122,Riders!$A$2:$C$3501,2,FALSE))/365</f>
        <v>24.101369863013698</v>
      </c>
      <c r="I122" s="71">
        <v>1</v>
      </c>
      <c r="J122" s="84">
        <v>32.911000000000001</v>
      </c>
      <c r="K122" s="83">
        <v>11.42</v>
      </c>
      <c r="L122" s="84">
        <v>7.3130000000000006</v>
      </c>
      <c r="M122" s="84">
        <v>7.0229999999999997</v>
      </c>
      <c r="N122" s="84">
        <v>7.1550000000000011</v>
      </c>
      <c r="O122" s="77">
        <f t="shared" si="4"/>
        <v>54.692959800674544</v>
      </c>
    </row>
    <row r="123" spans="1:15" x14ac:dyDescent="0.45">
      <c r="A123" s="71" t="s">
        <v>93</v>
      </c>
      <c r="B123" s="71">
        <v>2022</v>
      </c>
      <c r="C123" s="72">
        <v>44695</v>
      </c>
      <c r="D123" s="71" t="s">
        <v>72</v>
      </c>
      <c r="E123" s="71" t="s">
        <v>379</v>
      </c>
      <c r="F123" s="71" t="s">
        <v>22</v>
      </c>
      <c r="G123" s="71" t="s">
        <v>15</v>
      </c>
      <c r="H123" s="73">
        <f>(C123-VLOOKUP(F123,Riders!$A$2:$C$3501,2,FALSE))/365</f>
        <v>24.345205479452055</v>
      </c>
      <c r="I123" s="71">
        <v>2</v>
      </c>
      <c r="J123" s="82">
        <v>33.503999999999998</v>
      </c>
      <c r="K123" s="81">
        <v>11.852</v>
      </c>
      <c r="L123" s="82">
        <v>7.3539999999999992</v>
      </c>
      <c r="M123" s="82">
        <v>7.0770000000000017</v>
      </c>
      <c r="N123" s="82">
        <v>7.2209999999999965</v>
      </c>
      <c r="O123" s="77">
        <f t="shared" si="4"/>
        <v>53.724928366762178</v>
      </c>
    </row>
    <row r="124" spans="1:15" x14ac:dyDescent="0.45">
      <c r="A124" s="71" t="s">
        <v>93</v>
      </c>
      <c r="B124" s="71">
        <v>2022</v>
      </c>
      <c r="C124" s="72">
        <v>44695</v>
      </c>
      <c r="D124" s="71" t="s">
        <v>72</v>
      </c>
      <c r="E124" s="71" t="s">
        <v>379</v>
      </c>
      <c r="F124" s="71" t="s">
        <v>380</v>
      </c>
      <c r="G124" s="71" t="s">
        <v>19</v>
      </c>
      <c r="H124" s="73">
        <f>(C124-VLOOKUP(F124,Riders!$A$2:$C$3501,2,FALSE))/365</f>
        <v>26.095890410958905</v>
      </c>
      <c r="I124" s="71">
        <v>3</v>
      </c>
      <c r="J124" s="84">
        <v>33.755000000000003</v>
      </c>
      <c r="K124" s="83">
        <v>11.702999999999999</v>
      </c>
      <c r="L124" s="84">
        <v>7.3840000000000003</v>
      </c>
      <c r="M124" s="84">
        <v>7.2149999999999999</v>
      </c>
      <c r="N124" s="84">
        <v>7.453000000000003</v>
      </c>
      <c r="O124" s="77">
        <f t="shared" si="4"/>
        <v>53.325433269145307</v>
      </c>
    </row>
    <row r="125" spans="1:15" x14ac:dyDescent="0.45">
      <c r="A125" s="71" t="s">
        <v>93</v>
      </c>
      <c r="B125" s="71">
        <v>2022</v>
      </c>
      <c r="C125" s="72">
        <v>44695</v>
      </c>
      <c r="D125" s="71" t="s">
        <v>72</v>
      </c>
      <c r="E125" s="71" t="s">
        <v>379</v>
      </c>
      <c r="F125" s="71" t="s">
        <v>20</v>
      </c>
      <c r="G125" s="71" t="s">
        <v>21</v>
      </c>
      <c r="H125" s="73">
        <f>(C125-VLOOKUP(F125,Riders!$A$2:$C$3501,2,FALSE))/365</f>
        <v>26.772602739726029</v>
      </c>
      <c r="I125" s="71">
        <v>4</v>
      </c>
      <c r="J125" s="82">
        <v>33.853000000000002</v>
      </c>
      <c r="K125" s="81">
        <v>12.148</v>
      </c>
      <c r="L125" s="82">
        <v>7.3440000000000012</v>
      </c>
      <c r="M125" s="82">
        <v>7.0869999999999997</v>
      </c>
      <c r="N125" s="82">
        <v>7.2740000000000009</v>
      </c>
      <c r="O125" s="77">
        <f t="shared" si="4"/>
        <v>53.171063125867718</v>
      </c>
    </row>
    <row r="126" spans="1:15" x14ac:dyDescent="0.45">
      <c r="A126" s="71" t="s">
        <v>93</v>
      </c>
      <c r="B126" s="71">
        <v>2022</v>
      </c>
      <c r="C126" s="72">
        <v>44695</v>
      </c>
      <c r="D126" s="71" t="s">
        <v>72</v>
      </c>
      <c r="E126" s="71" t="s">
        <v>379</v>
      </c>
      <c r="F126" s="71" t="s">
        <v>52</v>
      </c>
      <c r="G126" s="71" t="s">
        <v>53</v>
      </c>
      <c r="H126" s="73">
        <f>(C126-VLOOKUP(F126,Riders!$A$2:$C$3501,2,FALSE))/365</f>
        <v>25.17808219178082</v>
      </c>
      <c r="I126" s="71">
        <v>5</v>
      </c>
      <c r="J126" s="84">
        <v>33.881</v>
      </c>
      <c r="K126" s="83">
        <v>11.875999999999999</v>
      </c>
      <c r="L126" s="84">
        <v>7.3940000000000001</v>
      </c>
      <c r="M126" s="84">
        <v>7.2100000000000009</v>
      </c>
      <c r="N126" s="84">
        <v>7.4009999999999998</v>
      </c>
      <c r="O126" s="77">
        <f t="shared" si="4"/>
        <v>53.127121395472386</v>
      </c>
    </row>
    <row r="127" spans="1:15" x14ac:dyDescent="0.45">
      <c r="A127" s="71" t="s">
        <v>93</v>
      </c>
      <c r="B127" s="71">
        <v>2022</v>
      </c>
      <c r="C127" s="72">
        <v>44695</v>
      </c>
      <c r="D127" s="71" t="s">
        <v>72</v>
      </c>
      <c r="E127" s="71" t="s">
        <v>379</v>
      </c>
      <c r="F127" s="71" t="s">
        <v>385</v>
      </c>
      <c r="G127" s="71" t="s">
        <v>38</v>
      </c>
      <c r="H127" s="73">
        <f>(C127-VLOOKUP(F127,Riders!$A$2:$C$3501,2,FALSE))/365</f>
        <v>24.882191780821916</v>
      </c>
      <c r="I127" s="71">
        <v>6</v>
      </c>
      <c r="J127" s="82">
        <v>34.076000000000001</v>
      </c>
      <c r="K127" s="81">
        <v>12.007</v>
      </c>
      <c r="L127" s="82">
        <v>7.3780000000000019</v>
      </c>
      <c r="M127" s="82">
        <v>7.1989999999999981</v>
      </c>
      <c r="N127" s="82">
        <v>7.4920000000000009</v>
      </c>
      <c r="O127" s="77">
        <f t="shared" si="4"/>
        <v>52.823101302969832</v>
      </c>
    </row>
    <row r="128" spans="1:15" x14ac:dyDescent="0.45">
      <c r="A128" s="71" t="s">
        <v>93</v>
      </c>
      <c r="B128" s="71">
        <v>2022</v>
      </c>
      <c r="C128" s="72">
        <v>44695</v>
      </c>
      <c r="D128" s="71" t="s">
        <v>72</v>
      </c>
      <c r="E128" s="71" t="s">
        <v>379</v>
      </c>
      <c r="F128" s="71" t="s">
        <v>177</v>
      </c>
      <c r="G128" s="71" t="s">
        <v>38</v>
      </c>
      <c r="H128" s="73">
        <f>(C128-VLOOKUP(F128,Riders!$A$2:$C$3501,2,FALSE))/365</f>
        <v>25.063013698630137</v>
      </c>
      <c r="I128" s="71">
        <v>7</v>
      </c>
      <c r="J128" s="84">
        <v>34.079000000000001</v>
      </c>
      <c r="K128" s="83">
        <v>12.032</v>
      </c>
      <c r="L128" s="84">
        <v>7.375</v>
      </c>
      <c r="M128" s="84">
        <v>7.2079999999999984</v>
      </c>
      <c r="N128" s="84">
        <v>7.4640000000000022</v>
      </c>
      <c r="O128" s="77">
        <f t="shared" si="4"/>
        <v>52.818451245635138</v>
      </c>
    </row>
    <row r="129" spans="1:15" x14ac:dyDescent="0.45">
      <c r="A129" s="71" t="s">
        <v>93</v>
      </c>
      <c r="B129" s="71">
        <v>2022</v>
      </c>
      <c r="C129" s="72">
        <v>44695</v>
      </c>
      <c r="D129" s="71" t="s">
        <v>72</v>
      </c>
      <c r="E129" s="71" t="s">
        <v>379</v>
      </c>
      <c r="F129" s="71" t="s">
        <v>381</v>
      </c>
      <c r="G129" s="71" t="s">
        <v>25</v>
      </c>
      <c r="H129" s="73">
        <f>(C129-VLOOKUP(F129,Riders!$A$2:$C$3501,2,FALSE))/365</f>
        <v>19.405479452054795</v>
      </c>
      <c r="I129" s="71">
        <v>8</v>
      </c>
      <c r="J129" s="82">
        <v>34.497</v>
      </c>
      <c r="K129" s="81">
        <v>12.218</v>
      </c>
      <c r="L129" s="82">
        <v>7.4980000000000011</v>
      </c>
      <c r="M129" s="82">
        <v>7.2709999999999972</v>
      </c>
      <c r="N129" s="82">
        <v>7.5100000000000016</v>
      </c>
      <c r="O129" s="77">
        <f t="shared" si="4"/>
        <v>52.178450300026093</v>
      </c>
    </row>
    <row r="130" spans="1:15" x14ac:dyDescent="0.45">
      <c r="A130" s="71" t="s">
        <v>93</v>
      </c>
      <c r="B130" s="71">
        <v>2022</v>
      </c>
      <c r="C130" s="72">
        <v>44695</v>
      </c>
      <c r="D130" s="71" t="s">
        <v>72</v>
      </c>
      <c r="E130" s="71" t="s">
        <v>379</v>
      </c>
      <c r="F130" s="71" t="s">
        <v>101</v>
      </c>
      <c r="G130" s="71" t="s">
        <v>25</v>
      </c>
      <c r="H130" s="73">
        <f>(C130-VLOOKUP(F130,Riders!$A$2:$C$3501,2,FALSE))/365</f>
        <v>22.61917808219178</v>
      </c>
      <c r="I130" s="71">
        <v>9</v>
      </c>
      <c r="J130" s="84">
        <v>34.508000000000003</v>
      </c>
      <c r="K130" s="83">
        <v>12.054</v>
      </c>
      <c r="L130" s="84">
        <v>7.5029999999999983</v>
      </c>
      <c r="M130" s="84">
        <v>7.365000000000002</v>
      </c>
      <c r="N130" s="84">
        <v>7.5860000000000021</v>
      </c>
      <c r="O130" s="77">
        <f t="shared" si="4"/>
        <v>52.161817549553724</v>
      </c>
    </row>
    <row r="131" spans="1:15" x14ac:dyDescent="0.45">
      <c r="A131" s="71" t="s">
        <v>93</v>
      </c>
      <c r="B131" s="71">
        <v>2022</v>
      </c>
      <c r="C131" s="72">
        <v>44695</v>
      </c>
      <c r="D131" s="71" t="s">
        <v>72</v>
      </c>
      <c r="E131" s="71" t="s">
        <v>379</v>
      </c>
      <c r="F131" s="71" t="s">
        <v>182</v>
      </c>
      <c r="G131" s="71" t="s">
        <v>273</v>
      </c>
      <c r="H131" s="73">
        <f>(C131-VLOOKUP(F131,Riders!$A$2:$C$3501,2,FALSE))/365</f>
        <v>22.56986301369863</v>
      </c>
      <c r="I131" s="71">
        <v>10</v>
      </c>
      <c r="J131" s="82">
        <v>34.655000000000001</v>
      </c>
      <c r="K131" s="81">
        <v>12.302</v>
      </c>
      <c r="L131" s="82">
        <v>7.5510000000000019</v>
      </c>
      <c r="M131" s="82">
        <v>7.3189999999999991</v>
      </c>
      <c r="N131" s="82">
        <v>7.4830000000000005</v>
      </c>
      <c r="O131" s="77">
        <f t="shared" si="4"/>
        <v>51.940556918193622</v>
      </c>
    </row>
    <row r="132" spans="1:15" x14ac:dyDescent="0.45">
      <c r="A132" s="71" t="s">
        <v>93</v>
      </c>
      <c r="B132" s="71">
        <v>2022</v>
      </c>
      <c r="C132" s="72">
        <v>44695</v>
      </c>
      <c r="D132" s="71" t="s">
        <v>72</v>
      </c>
      <c r="E132" s="71" t="s">
        <v>379</v>
      </c>
      <c r="F132" s="71" t="s">
        <v>57</v>
      </c>
      <c r="G132" s="71" t="s">
        <v>47</v>
      </c>
      <c r="H132" s="73">
        <f>(C132-VLOOKUP(F132,Riders!$A$2:$C$3501,2,FALSE))/365</f>
        <v>22.290410958904111</v>
      </c>
      <c r="I132" s="71">
        <v>11</v>
      </c>
      <c r="J132" s="84">
        <v>34.664999999999999</v>
      </c>
      <c r="K132" s="83">
        <v>12.303000000000001</v>
      </c>
      <c r="L132" s="84">
        <v>7.6430000000000007</v>
      </c>
      <c r="M132" s="84">
        <v>7.343</v>
      </c>
      <c r="N132" s="84">
        <v>7.3759999999999977</v>
      </c>
      <c r="O132" s="77">
        <f t="shared" si="4"/>
        <v>51.925573344872348</v>
      </c>
    </row>
    <row r="133" spans="1:15" x14ac:dyDescent="0.45">
      <c r="A133" s="71" t="s">
        <v>93</v>
      </c>
      <c r="B133" s="71">
        <v>2022</v>
      </c>
      <c r="C133" s="72">
        <v>44695</v>
      </c>
      <c r="D133" s="71" t="s">
        <v>72</v>
      </c>
      <c r="E133" s="71" t="s">
        <v>379</v>
      </c>
      <c r="F133" s="71" t="s">
        <v>55</v>
      </c>
      <c r="G133" s="71" t="s">
        <v>56</v>
      </c>
      <c r="H133" s="73">
        <f>(C133-VLOOKUP(F133,Riders!$A$2:$C$3501,2,FALSE))/365</f>
        <v>33.035616438356165</v>
      </c>
      <c r="I133" s="71">
        <v>12</v>
      </c>
      <c r="J133" s="82">
        <v>34.857999999999997</v>
      </c>
      <c r="K133" s="81">
        <v>12.722</v>
      </c>
      <c r="L133" s="82">
        <v>7.418000000000001</v>
      </c>
      <c r="M133" s="82">
        <v>7.2089999999999996</v>
      </c>
      <c r="N133" s="82">
        <v>7.5089999999999968</v>
      </c>
      <c r="O133" s="77">
        <f t="shared" si="4"/>
        <v>51.63807447357852</v>
      </c>
    </row>
    <row r="134" spans="1:15" x14ac:dyDescent="0.45">
      <c r="A134" s="71" t="s">
        <v>93</v>
      </c>
      <c r="B134" s="71">
        <v>2022</v>
      </c>
      <c r="C134" s="72">
        <v>44695</v>
      </c>
      <c r="D134" s="71" t="s">
        <v>72</v>
      </c>
      <c r="E134" s="71" t="s">
        <v>379</v>
      </c>
      <c r="F134" s="71" t="s">
        <v>138</v>
      </c>
      <c r="G134" s="71" t="s">
        <v>44</v>
      </c>
      <c r="H134" s="73">
        <f>(C134-VLOOKUP(F134,Riders!$A$2:$C$3501,2,FALSE))/365</f>
        <v>26.663013698630138</v>
      </c>
      <c r="I134" s="71">
        <v>13</v>
      </c>
      <c r="J134" s="84">
        <v>34.898000000000003</v>
      </c>
      <c r="K134" s="83">
        <v>12.111000000000001</v>
      </c>
      <c r="L134" s="84">
        <v>7.6059999999999981</v>
      </c>
      <c r="M134" s="84">
        <v>7.4750000000000014</v>
      </c>
      <c r="N134" s="84">
        <v>7.7060000000000031</v>
      </c>
      <c r="O134" s="77">
        <f t="shared" si="4"/>
        <v>51.578887042237376</v>
      </c>
    </row>
    <row r="135" spans="1:15" x14ac:dyDescent="0.45">
      <c r="A135" s="71" t="s">
        <v>93</v>
      </c>
      <c r="B135" s="71">
        <v>2022</v>
      </c>
      <c r="C135" s="72">
        <v>44695</v>
      </c>
      <c r="D135" s="71" t="s">
        <v>72</v>
      </c>
      <c r="E135" s="71" t="s">
        <v>379</v>
      </c>
      <c r="F135" s="71" t="s">
        <v>41</v>
      </c>
      <c r="G135" s="71" t="s">
        <v>27</v>
      </c>
      <c r="H135" s="73">
        <f>(C135-VLOOKUP(F135,Riders!$A$2:$C$3501,2,FALSE))/365</f>
        <v>26.578082191780823</v>
      </c>
      <c r="I135" s="71">
        <v>14</v>
      </c>
      <c r="J135" s="82">
        <v>34.966000000000001</v>
      </c>
      <c r="K135" s="81">
        <v>12.388</v>
      </c>
      <c r="L135" s="82">
        <v>7.5370000000000008</v>
      </c>
      <c r="M135" s="82">
        <v>7.3659999999999997</v>
      </c>
      <c r="N135" s="82">
        <v>7.6750000000000007</v>
      </c>
      <c r="O135" s="77">
        <f t="shared" si="4"/>
        <v>51.478579191214322</v>
      </c>
    </row>
    <row r="136" spans="1:15" x14ac:dyDescent="0.45">
      <c r="A136" s="71" t="s">
        <v>93</v>
      </c>
      <c r="B136" s="71">
        <v>2022</v>
      </c>
      <c r="C136" s="72">
        <v>44695</v>
      </c>
      <c r="D136" s="71" t="s">
        <v>72</v>
      </c>
      <c r="E136" s="71" t="s">
        <v>379</v>
      </c>
      <c r="F136" s="71" t="s">
        <v>115</v>
      </c>
      <c r="G136" s="71" t="s">
        <v>27</v>
      </c>
      <c r="H136" s="73">
        <f>(C136-VLOOKUP(F136,Riders!$A$2:$C$3501,2,FALSE))/365</f>
        <v>24.783561643835615</v>
      </c>
      <c r="I136" s="71">
        <v>15</v>
      </c>
      <c r="J136" s="84">
        <v>34.970999999999997</v>
      </c>
      <c r="K136" s="83">
        <v>12.375</v>
      </c>
      <c r="L136" s="84">
        <v>7.5139999999999993</v>
      </c>
      <c r="M136" s="84">
        <v>7.379999999999999</v>
      </c>
      <c r="N136" s="84">
        <v>7.7019999999999982</v>
      </c>
      <c r="O136" s="77">
        <f t="shared" si="4"/>
        <v>51.47121901003689</v>
      </c>
    </row>
    <row r="137" spans="1:15" x14ac:dyDescent="0.45">
      <c r="A137" s="71" t="s">
        <v>93</v>
      </c>
      <c r="B137" s="71">
        <v>2022</v>
      </c>
      <c r="C137" s="72">
        <v>44695</v>
      </c>
      <c r="D137" s="71" t="s">
        <v>72</v>
      </c>
      <c r="E137" s="71" t="s">
        <v>379</v>
      </c>
      <c r="F137" s="71" t="s">
        <v>388</v>
      </c>
      <c r="G137" s="71" t="s">
        <v>67</v>
      </c>
      <c r="H137" s="73" t="e">
        <f>(C137-VLOOKUP(F137,Riders!$A$2:$C$3501,2,FALSE))/365</f>
        <v>#N/A</v>
      </c>
      <c r="I137" s="71">
        <v>16</v>
      </c>
      <c r="J137" s="82">
        <v>35.365000000000002</v>
      </c>
      <c r="K137" s="81">
        <v>12.339</v>
      </c>
      <c r="L137" s="82">
        <v>7.738999999999999</v>
      </c>
      <c r="M137" s="82">
        <v>7.5519999999999996</v>
      </c>
      <c r="N137" s="82">
        <v>7.735000000000003</v>
      </c>
      <c r="O137" s="77">
        <f t="shared" si="4"/>
        <v>50.897780291248409</v>
      </c>
    </row>
    <row r="138" spans="1:15" x14ac:dyDescent="0.45">
      <c r="A138" s="71" t="s">
        <v>93</v>
      </c>
      <c r="B138" s="71">
        <v>2022</v>
      </c>
      <c r="C138" s="72">
        <v>44695</v>
      </c>
      <c r="D138" s="71" t="s">
        <v>72</v>
      </c>
      <c r="E138" s="71" t="s">
        <v>379</v>
      </c>
      <c r="F138" s="71" t="s">
        <v>48</v>
      </c>
      <c r="G138" s="71" t="s">
        <v>49</v>
      </c>
      <c r="H138" s="73">
        <f>(C138-VLOOKUP(F138,Riders!$A$2:$C$3501,2,FALSE))/365</f>
        <v>21.290410958904111</v>
      </c>
      <c r="I138" s="71">
        <v>17</v>
      </c>
      <c r="J138" s="84">
        <v>35.387999999999998</v>
      </c>
      <c r="K138" s="83">
        <v>12.462</v>
      </c>
      <c r="L138" s="84">
        <v>7.6660000000000004</v>
      </c>
      <c r="M138" s="84">
        <v>7.4929999999999986</v>
      </c>
      <c r="N138" s="84">
        <v>7.7669999999999995</v>
      </c>
      <c r="O138" s="77">
        <f t="shared" si="4"/>
        <v>50.864699898270601</v>
      </c>
    </row>
    <row r="139" spans="1:15" x14ac:dyDescent="0.45">
      <c r="A139" s="71" t="s">
        <v>93</v>
      </c>
      <c r="B139" s="71">
        <v>2022</v>
      </c>
      <c r="C139" s="72">
        <v>44695</v>
      </c>
      <c r="D139" s="71" t="s">
        <v>72</v>
      </c>
      <c r="E139" s="71" t="s">
        <v>379</v>
      </c>
      <c r="F139" s="71" t="s">
        <v>46</v>
      </c>
      <c r="G139" s="71" t="s">
        <v>47</v>
      </c>
      <c r="H139" s="73">
        <f>(C139-VLOOKUP(F139,Riders!$A$2:$C$3501,2,FALSE))/365</f>
        <v>21.909589041095892</v>
      </c>
      <c r="I139" s="71">
        <v>18</v>
      </c>
      <c r="J139" s="82">
        <v>35.588999999999999</v>
      </c>
      <c r="K139" s="81">
        <v>12.57</v>
      </c>
      <c r="L139" s="82">
        <v>7.7899999999999991</v>
      </c>
      <c r="M139" s="82">
        <v>7.5339999999999989</v>
      </c>
      <c r="N139" s="82">
        <v>7.6950000000000003</v>
      </c>
      <c r="O139" s="77">
        <f t="shared" si="4"/>
        <v>50.577425609036503</v>
      </c>
    </row>
    <row r="140" spans="1:15" x14ac:dyDescent="0.45">
      <c r="A140" s="71" t="s">
        <v>93</v>
      </c>
      <c r="B140" s="71">
        <v>2022</v>
      </c>
      <c r="C140" s="72">
        <v>44695</v>
      </c>
      <c r="D140" s="71" t="s">
        <v>72</v>
      </c>
      <c r="E140" s="71" t="s">
        <v>379</v>
      </c>
      <c r="F140" s="71" t="s">
        <v>386</v>
      </c>
      <c r="G140" s="71" t="s">
        <v>44</v>
      </c>
      <c r="H140" s="73">
        <f>(C140-VLOOKUP(F140,Riders!$A$2:$C$3501,2,FALSE))/365</f>
        <v>22.747945205479454</v>
      </c>
      <c r="I140" s="71">
        <v>19</v>
      </c>
      <c r="J140" s="84">
        <v>35.603999999999999</v>
      </c>
      <c r="K140" s="83">
        <v>12.076000000000001</v>
      </c>
      <c r="L140" s="84">
        <v>7.7160000000000011</v>
      </c>
      <c r="M140" s="84">
        <v>7.695999999999998</v>
      </c>
      <c r="N140" s="84">
        <v>8.1159999999999997</v>
      </c>
      <c r="O140" s="77">
        <f t="shared" si="4"/>
        <v>50.556117290192113</v>
      </c>
    </row>
    <row r="141" spans="1:15" x14ac:dyDescent="0.45">
      <c r="A141" s="71" t="s">
        <v>93</v>
      </c>
      <c r="B141" s="71">
        <v>2022</v>
      </c>
      <c r="C141" s="72">
        <v>44695</v>
      </c>
      <c r="D141" s="71" t="s">
        <v>72</v>
      </c>
      <c r="E141" s="71" t="s">
        <v>379</v>
      </c>
      <c r="F141" s="71" t="s">
        <v>389</v>
      </c>
      <c r="G141" s="71" t="s">
        <v>53</v>
      </c>
      <c r="H141" s="73">
        <f>(C141-VLOOKUP(F141,Riders!$A$2:$C$3501,2,FALSE))/365</f>
        <v>22.536986301369861</v>
      </c>
      <c r="I141" s="71">
        <v>20</v>
      </c>
      <c r="J141" s="82">
        <v>35.65</v>
      </c>
      <c r="K141" s="81">
        <v>12.943</v>
      </c>
      <c r="L141" s="82">
        <v>7.8020000000000014</v>
      </c>
      <c r="M141" s="82">
        <v>7.4399999999999977</v>
      </c>
      <c r="N141" s="82">
        <v>7.4649999999999999</v>
      </c>
      <c r="O141" s="77">
        <f t="shared" si="4"/>
        <v>50.490883590462836</v>
      </c>
    </row>
    <row r="142" spans="1:15" x14ac:dyDescent="0.45">
      <c r="A142" s="78" t="s">
        <v>93</v>
      </c>
      <c r="B142" s="78">
        <v>2022</v>
      </c>
      <c r="C142" s="79">
        <v>44695</v>
      </c>
      <c r="D142" s="78" t="s">
        <v>72</v>
      </c>
      <c r="E142" s="78" t="s">
        <v>204</v>
      </c>
      <c r="F142" s="78" t="s">
        <v>35</v>
      </c>
      <c r="G142" s="78" t="s">
        <v>36</v>
      </c>
      <c r="H142" s="73">
        <f>(C142-VLOOKUP(F142,Riders!$A$2:$C$3501,2,FALSE))/365</f>
        <v>24.101369863013698</v>
      </c>
      <c r="I142" s="78">
        <v>1</v>
      </c>
      <c r="J142" s="84">
        <v>32.987000000000002</v>
      </c>
      <c r="K142" s="83">
        <v>11.465999999999999</v>
      </c>
      <c r="L142" s="84">
        <v>7.2960000000000012</v>
      </c>
      <c r="M142" s="84">
        <v>7.0399999999999991</v>
      </c>
      <c r="N142" s="84">
        <v>7.1850000000000023</v>
      </c>
      <c r="O142" s="77">
        <f t="shared" si="4"/>
        <v>54.566950616909686</v>
      </c>
    </row>
    <row r="143" spans="1:15" x14ac:dyDescent="0.45">
      <c r="A143" s="78" t="s">
        <v>93</v>
      </c>
      <c r="B143" s="78">
        <v>2022</v>
      </c>
      <c r="C143" s="79">
        <v>44695</v>
      </c>
      <c r="D143" s="78" t="s">
        <v>72</v>
      </c>
      <c r="E143" s="78" t="s">
        <v>204</v>
      </c>
      <c r="F143" s="78" t="s">
        <v>22</v>
      </c>
      <c r="G143" s="78" t="s">
        <v>15</v>
      </c>
      <c r="H143" s="73">
        <f>(C143-VLOOKUP(F143,Riders!$A$2:$C$3501,2,FALSE))/365</f>
        <v>24.345205479452055</v>
      </c>
      <c r="I143" s="78">
        <v>2</v>
      </c>
      <c r="J143" s="82">
        <v>33.46</v>
      </c>
      <c r="K143" s="81">
        <v>11.754</v>
      </c>
      <c r="L143" s="82">
        <v>7.3669999999999991</v>
      </c>
      <c r="M143" s="82">
        <v>7.1020000000000003</v>
      </c>
      <c r="N143" s="82">
        <v>7.2370000000000019</v>
      </c>
      <c r="O143" s="77">
        <f t="shared" si="4"/>
        <v>53.795576808129105</v>
      </c>
    </row>
    <row r="144" spans="1:15" x14ac:dyDescent="0.45">
      <c r="A144" s="78" t="s">
        <v>93</v>
      </c>
      <c r="B144" s="78">
        <v>2022</v>
      </c>
      <c r="C144" s="79">
        <v>44695</v>
      </c>
      <c r="D144" s="78" t="s">
        <v>72</v>
      </c>
      <c r="E144" s="78" t="s">
        <v>204</v>
      </c>
      <c r="F144" s="78" t="s">
        <v>52</v>
      </c>
      <c r="G144" s="78" t="s">
        <v>53</v>
      </c>
      <c r="H144" s="73">
        <f>(C144-VLOOKUP(F144,Riders!$A$2:$C$3501,2,FALSE))/365</f>
        <v>25.17808219178082</v>
      </c>
      <c r="I144" s="78">
        <v>3</v>
      </c>
      <c r="J144" s="84">
        <v>33.688000000000002</v>
      </c>
      <c r="K144" s="83">
        <v>11.896000000000001</v>
      </c>
      <c r="L144" s="84">
        <v>7.3729999999999976</v>
      </c>
      <c r="M144" s="84">
        <v>7.1140000000000008</v>
      </c>
      <c r="N144" s="84">
        <v>7.3050000000000033</v>
      </c>
      <c r="O144" s="77">
        <f t="shared" si="4"/>
        <v>53.431488957492277</v>
      </c>
    </row>
    <row r="145" spans="1:15" x14ac:dyDescent="0.45">
      <c r="A145" s="78" t="s">
        <v>93</v>
      </c>
      <c r="B145" s="78">
        <v>2022</v>
      </c>
      <c r="C145" s="79">
        <v>44695</v>
      </c>
      <c r="D145" s="78" t="s">
        <v>72</v>
      </c>
      <c r="E145" s="78" t="s">
        <v>204</v>
      </c>
      <c r="F145" s="78" t="s">
        <v>380</v>
      </c>
      <c r="G145" s="78" t="s">
        <v>19</v>
      </c>
      <c r="H145" s="73">
        <f>(C145-VLOOKUP(F145,Riders!$A$2:$C$3501,2,FALSE))/365</f>
        <v>26.095890410958905</v>
      </c>
      <c r="I145" s="78">
        <v>4</v>
      </c>
      <c r="J145" s="82">
        <v>33.811999999999998</v>
      </c>
      <c r="K145" s="81">
        <v>11.667</v>
      </c>
      <c r="L145" s="82">
        <v>7.4139999999999997</v>
      </c>
      <c r="M145" s="82">
        <v>7.222999999999999</v>
      </c>
      <c r="N145" s="82">
        <v>7.5079999999999991</v>
      </c>
      <c r="O145" s="77">
        <f t="shared" si="4"/>
        <v>53.235537678930562</v>
      </c>
    </row>
    <row r="146" spans="1:15" x14ac:dyDescent="0.45">
      <c r="A146" s="78" t="s">
        <v>93</v>
      </c>
      <c r="B146" s="78">
        <v>2022</v>
      </c>
      <c r="C146" s="79">
        <v>44695</v>
      </c>
      <c r="D146" s="78" t="s">
        <v>72</v>
      </c>
      <c r="E146" s="78" t="s">
        <v>204</v>
      </c>
      <c r="F146" s="78" t="s">
        <v>20</v>
      </c>
      <c r="G146" s="78" t="s">
        <v>21</v>
      </c>
      <c r="H146" s="73">
        <f>(C146-VLOOKUP(F146,Riders!$A$2:$C$3501,2,FALSE))/365</f>
        <v>26.772602739726029</v>
      </c>
      <c r="I146" s="78">
        <v>5</v>
      </c>
      <c r="J146" s="84">
        <v>33.865000000000002</v>
      </c>
      <c r="K146" s="83">
        <v>12.166</v>
      </c>
      <c r="L146" s="84">
        <v>7.3689999999999998</v>
      </c>
      <c r="M146" s="84">
        <v>7.0910000000000011</v>
      </c>
      <c r="N146" s="84">
        <v>7.2390000000000008</v>
      </c>
      <c r="O146" s="77">
        <f t="shared" si="4"/>
        <v>53.15222205817215</v>
      </c>
    </row>
    <row r="147" spans="1:15" x14ac:dyDescent="0.45">
      <c r="A147" s="78" t="s">
        <v>93</v>
      </c>
      <c r="B147" s="78">
        <v>2022</v>
      </c>
      <c r="C147" s="79">
        <v>44695</v>
      </c>
      <c r="D147" s="78" t="s">
        <v>72</v>
      </c>
      <c r="E147" s="78" t="s">
        <v>204</v>
      </c>
      <c r="F147" s="78" t="s">
        <v>385</v>
      </c>
      <c r="G147" s="78" t="s">
        <v>38</v>
      </c>
      <c r="H147" s="73">
        <f>(C147-VLOOKUP(F147,Riders!$A$2:$C$3501,2,FALSE))/365</f>
        <v>24.882191780821916</v>
      </c>
      <c r="I147" s="78">
        <v>6</v>
      </c>
      <c r="J147" s="82">
        <v>34.023000000000003</v>
      </c>
      <c r="K147" s="81">
        <v>12.013999999999999</v>
      </c>
      <c r="L147" s="82">
        <v>7.3300000000000018</v>
      </c>
      <c r="M147" s="82">
        <v>7.1839999999999975</v>
      </c>
      <c r="N147" s="82">
        <v>7.4950000000000045</v>
      </c>
      <c r="O147" s="77">
        <f t="shared" si="4"/>
        <v>52.905387531963669</v>
      </c>
    </row>
    <row r="148" spans="1:15" x14ac:dyDescent="0.45">
      <c r="A148" s="78" t="s">
        <v>93</v>
      </c>
      <c r="B148" s="78">
        <v>2022</v>
      </c>
      <c r="C148" s="79">
        <v>44695</v>
      </c>
      <c r="D148" s="78" t="s">
        <v>72</v>
      </c>
      <c r="E148" s="78" t="s">
        <v>204</v>
      </c>
      <c r="F148" s="78" t="s">
        <v>177</v>
      </c>
      <c r="G148" s="78" t="s">
        <v>38</v>
      </c>
      <c r="H148" s="73">
        <f>(C148-VLOOKUP(F148,Riders!$A$2:$C$3501,2,FALSE))/365</f>
        <v>25.063013698630137</v>
      </c>
      <c r="I148" s="78">
        <v>7</v>
      </c>
      <c r="J148" s="84">
        <v>34.189</v>
      </c>
      <c r="K148" s="83">
        <v>11.875999999999999</v>
      </c>
      <c r="L148" s="84">
        <v>7.395999999999999</v>
      </c>
      <c r="M148" s="84">
        <v>7.3079999999999998</v>
      </c>
      <c r="N148" s="84">
        <v>7.6090000000000018</v>
      </c>
      <c r="O148" s="77">
        <f t="shared" si="4"/>
        <v>52.648512679516806</v>
      </c>
    </row>
    <row r="149" spans="1:15" x14ac:dyDescent="0.45">
      <c r="A149" s="78" t="s">
        <v>93</v>
      </c>
      <c r="B149" s="78">
        <v>2022</v>
      </c>
      <c r="C149" s="79">
        <v>44695</v>
      </c>
      <c r="D149" s="78" t="s">
        <v>72</v>
      </c>
      <c r="E149" s="78" t="s">
        <v>204</v>
      </c>
      <c r="F149" s="78" t="s">
        <v>381</v>
      </c>
      <c r="G149" s="78" t="s">
        <v>25</v>
      </c>
      <c r="H149" s="73">
        <f>(C149-VLOOKUP(F149,Riders!$A$2:$C$3501,2,FALSE))/365</f>
        <v>19.405479452054795</v>
      </c>
      <c r="I149" s="78">
        <v>8</v>
      </c>
      <c r="J149" s="82">
        <v>34.523000000000003</v>
      </c>
      <c r="K149" s="81">
        <v>12.176</v>
      </c>
      <c r="L149" s="82">
        <v>7.520999999999999</v>
      </c>
      <c r="M149" s="82">
        <v>7.2989999999999995</v>
      </c>
      <c r="N149" s="82">
        <v>7.5270000000000046</v>
      </c>
      <c r="O149" s="77">
        <f t="shared" si="4"/>
        <v>52.139153607739765</v>
      </c>
    </row>
    <row r="150" spans="1:15" x14ac:dyDescent="0.45">
      <c r="A150" s="71" t="s">
        <v>102</v>
      </c>
      <c r="B150" s="71">
        <v>2022</v>
      </c>
      <c r="C150" s="72">
        <v>44674</v>
      </c>
      <c r="D150" s="71" t="s">
        <v>72</v>
      </c>
      <c r="E150" s="71" t="s">
        <v>379</v>
      </c>
      <c r="F150" s="71" t="s">
        <v>20</v>
      </c>
      <c r="G150" s="71" t="s">
        <v>21</v>
      </c>
      <c r="H150" s="73">
        <f>(C150-VLOOKUP(F150,Riders!$A$2:$C$3501,2,FALSE))/365</f>
        <v>26.715068493150685</v>
      </c>
      <c r="I150" s="71">
        <v>1</v>
      </c>
      <c r="J150" s="84">
        <v>33.387</v>
      </c>
      <c r="K150" s="83">
        <v>11.887</v>
      </c>
      <c r="L150" s="84">
        <v>7.282</v>
      </c>
      <c r="M150" s="84">
        <v>7.0339999999999989</v>
      </c>
      <c r="N150" s="84">
        <v>7.1840000000000011</v>
      </c>
      <c r="O150" s="77">
        <f t="shared" si="4"/>
        <v>53.91319974840507</v>
      </c>
    </row>
    <row r="151" spans="1:15" x14ac:dyDescent="0.45">
      <c r="A151" s="71" t="s">
        <v>102</v>
      </c>
      <c r="B151" s="71">
        <v>2022</v>
      </c>
      <c r="C151" s="72">
        <v>44674</v>
      </c>
      <c r="D151" s="71" t="s">
        <v>72</v>
      </c>
      <c r="E151" s="71" t="s">
        <v>379</v>
      </c>
      <c r="F151" s="71" t="s">
        <v>380</v>
      </c>
      <c r="G151" s="71" t="s">
        <v>19</v>
      </c>
      <c r="H151" s="73">
        <f>(C151-VLOOKUP(F151,Riders!$A$2:$C$3501,2,FALSE))/365</f>
        <v>26.038356164383561</v>
      </c>
      <c r="I151" s="71">
        <v>2</v>
      </c>
      <c r="J151" s="82">
        <v>33.691000000000003</v>
      </c>
      <c r="K151" s="81">
        <v>11.731999999999999</v>
      </c>
      <c r="L151" s="82">
        <v>7.3820000000000014</v>
      </c>
      <c r="M151" s="82">
        <v>7.1839999999999975</v>
      </c>
      <c r="N151" s="82">
        <v>7.3930000000000042</v>
      </c>
      <c r="O151" s="77">
        <f t="shared" si="4"/>
        <v>53.42673117449764</v>
      </c>
    </row>
    <row r="152" spans="1:15" x14ac:dyDescent="0.45">
      <c r="A152" s="71" t="s">
        <v>102</v>
      </c>
      <c r="B152" s="71">
        <v>2022</v>
      </c>
      <c r="C152" s="72">
        <v>44674</v>
      </c>
      <c r="D152" s="71" t="s">
        <v>72</v>
      </c>
      <c r="E152" s="71" t="s">
        <v>379</v>
      </c>
      <c r="F152" s="71" t="s">
        <v>52</v>
      </c>
      <c r="G152" s="71" t="s">
        <v>53</v>
      </c>
      <c r="H152" s="73">
        <f>(C152-VLOOKUP(F152,Riders!$A$2:$C$3501,2,FALSE))/365</f>
        <v>25.12054794520548</v>
      </c>
      <c r="I152" s="71">
        <v>3</v>
      </c>
      <c r="J152" s="84">
        <v>33.774000000000001</v>
      </c>
      <c r="K152" s="83">
        <v>12.031000000000001</v>
      </c>
      <c r="L152" s="84">
        <v>7.35</v>
      </c>
      <c r="M152" s="84">
        <v>7.1009999999999991</v>
      </c>
      <c r="N152" s="84">
        <v>7.2920000000000016</v>
      </c>
      <c r="O152" s="77">
        <f t="shared" si="4"/>
        <v>53.295434357790015</v>
      </c>
    </row>
    <row r="153" spans="1:15" x14ac:dyDescent="0.45">
      <c r="A153" s="71" t="s">
        <v>102</v>
      </c>
      <c r="B153" s="71">
        <v>2022</v>
      </c>
      <c r="C153" s="72">
        <v>44674</v>
      </c>
      <c r="D153" s="71" t="s">
        <v>72</v>
      </c>
      <c r="E153" s="71" t="s">
        <v>379</v>
      </c>
      <c r="F153" s="71" t="s">
        <v>100</v>
      </c>
      <c r="G153" s="71" t="s">
        <v>47</v>
      </c>
      <c r="H153" s="73">
        <f>(C153-VLOOKUP(F153,Riders!$A$2:$C$3501,2,FALSE))/365</f>
        <v>28.194520547945206</v>
      </c>
      <c r="I153" s="71">
        <v>4</v>
      </c>
      <c r="J153" s="82">
        <v>33.779000000000003</v>
      </c>
      <c r="K153" s="81">
        <v>11.750999999999999</v>
      </c>
      <c r="L153" s="82">
        <v>7.4339999999999993</v>
      </c>
      <c r="M153" s="82">
        <v>7.1850000000000023</v>
      </c>
      <c r="N153" s="82">
        <v>7.4090000000000025</v>
      </c>
      <c r="O153" s="77">
        <f t="shared" si="4"/>
        <v>53.287545516445121</v>
      </c>
    </row>
    <row r="154" spans="1:15" x14ac:dyDescent="0.45">
      <c r="A154" s="71" t="s">
        <v>102</v>
      </c>
      <c r="B154" s="71">
        <v>2022</v>
      </c>
      <c r="C154" s="72">
        <v>44674</v>
      </c>
      <c r="D154" s="71" t="s">
        <v>72</v>
      </c>
      <c r="E154" s="71" t="s">
        <v>379</v>
      </c>
      <c r="F154" s="71" t="s">
        <v>99</v>
      </c>
      <c r="G154" s="71" t="s">
        <v>47</v>
      </c>
      <c r="H154" s="73">
        <f>(C154-VLOOKUP(F154,Riders!$A$2:$C$3501,2,FALSE))/365</f>
        <v>25.186301369863013</v>
      </c>
      <c r="I154" s="71">
        <v>5</v>
      </c>
      <c r="J154" s="84">
        <v>33.847000000000001</v>
      </c>
      <c r="K154" s="83">
        <v>11.773</v>
      </c>
      <c r="L154" s="84">
        <v>7.3910000000000018</v>
      </c>
      <c r="M154" s="84">
        <v>7.2259999999999991</v>
      </c>
      <c r="N154" s="84">
        <v>7.4570000000000007</v>
      </c>
      <c r="O154" s="77">
        <f t="shared" si="4"/>
        <v>53.180488669601438</v>
      </c>
    </row>
    <row r="155" spans="1:15" x14ac:dyDescent="0.45">
      <c r="A155" s="71" t="s">
        <v>102</v>
      </c>
      <c r="B155" s="71">
        <v>2022</v>
      </c>
      <c r="C155" s="72">
        <v>44674</v>
      </c>
      <c r="D155" s="71" t="s">
        <v>72</v>
      </c>
      <c r="E155" s="71" t="s">
        <v>379</v>
      </c>
      <c r="F155" s="71" t="s">
        <v>22</v>
      </c>
      <c r="G155" s="71" t="s">
        <v>15</v>
      </c>
      <c r="H155" s="73">
        <f>(C155-VLOOKUP(F155,Riders!$A$2:$C$3501,2,FALSE))/365</f>
        <v>24.287671232876711</v>
      </c>
      <c r="I155" s="71">
        <v>6</v>
      </c>
      <c r="J155" s="82">
        <v>33.89</v>
      </c>
      <c r="K155" s="81">
        <v>12.01</v>
      </c>
      <c r="L155" s="82">
        <v>7.4580000000000002</v>
      </c>
      <c r="M155" s="82">
        <v>7.1700000000000017</v>
      </c>
      <c r="N155" s="82">
        <v>7.2519999999999989</v>
      </c>
      <c r="O155" s="77">
        <f t="shared" si="4"/>
        <v>53.113012688108583</v>
      </c>
    </row>
    <row r="156" spans="1:15" x14ac:dyDescent="0.45">
      <c r="A156" s="71" t="s">
        <v>102</v>
      </c>
      <c r="B156" s="71">
        <v>2022</v>
      </c>
      <c r="C156" s="72">
        <v>44674</v>
      </c>
      <c r="D156" s="71" t="s">
        <v>72</v>
      </c>
      <c r="E156" s="71" t="s">
        <v>379</v>
      </c>
      <c r="F156" s="71" t="s">
        <v>182</v>
      </c>
      <c r="G156" s="71" t="s">
        <v>25</v>
      </c>
      <c r="H156" s="73">
        <f>(C156-VLOOKUP(F156,Riders!$A$2:$C$3501,2,FALSE))/365</f>
        <v>22.512328767123286</v>
      </c>
      <c r="I156" s="71">
        <v>7</v>
      </c>
      <c r="J156" s="84">
        <v>34.094999999999999</v>
      </c>
      <c r="K156" s="83">
        <v>11.968999999999999</v>
      </c>
      <c r="L156" s="84">
        <v>7.4459999999999997</v>
      </c>
      <c r="M156" s="84">
        <v>7.2250000000000014</v>
      </c>
      <c r="N156" s="84">
        <v>7.4549999999999983</v>
      </c>
      <c r="O156" s="77">
        <f t="shared" si="4"/>
        <v>52.793664760228772</v>
      </c>
    </row>
    <row r="157" spans="1:15" x14ac:dyDescent="0.45">
      <c r="A157" s="71" t="s">
        <v>102</v>
      </c>
      <c r="B157" s="71">
        <v>2022</v>
      </c>
      <c r="C157" s="72">
        <v>44674</v>
      </c>
      <c r="D157" s="71" t="s">
        <v>72</v>
      </c>
      <c r="E157" s="71" t="s">
        <v>379</v>
      </c>
      <c r="F157" s="71" t="s">
        <v>381</v>
      </c>
      <c r="G157" s="71" t="s">
        <v>105</v>
      </c>
      <c r="H157" s="73">
        <f>(C157-VLOOKUP(F157,Riders!$A$2:$C$3501,2,FALSE))/365</f>
        <v>19.347945205479451</v>
      </c>
      <c r="I157" s="71">
        <v>8</v>
      </c>
      <c r="J157" s="82">
        <v>34.106999999999999</v>
      </c>
      <c r="K157" s="81">
        <v>12.163</v>
      </c>
      <c r="L157" s="82">
        <v>7.3709999999999987</v>
      </c>
      <c r="M157" s="82">
        <v>7.18</v>
      </c>
      <c r="N157" s="82">
        <v>7.3930000000000007</v>
      </c>
      <c r="O157" s="77">
        <f t="shared" si="4"/>
        <v>52.775090157445689</v>
      </c>
    </row>
    <row r="158" spans="1:15" x14ac:dyDescent="0.45">
      <c r="A158" s="71" t="s">
        <v>102</v>
      </c>
      <c r="B158" s="71">
        <v>2022</v>
      </c>
      <c r="C158" s="72">
        <v>44674</v>
      </c>
      <c r="D158" s="71" t="s">
        <v>72</v>
      </c>
      <c r="E158" s="71" t="s">
        <v>379</v>
      </c>
      <c r="F158" s="71" t="s">
        <v>103</v>
      </c>
      <c r="G158" s="71" t="s">
        <v>36</v>
      </c>
      <c r="H158" s="73">
        <f>(C158-VLOOKUP(F158,Riders!$A$2:$C$3501,2,FALSE))/365</f>
        <v>39.227397260273975</v>
      </c>
      <c r="I158" s="71">
        <v>9</v>
      </c>
      <c r="J158" s="84">
        <v>34.171999999999997</v>
      </c>
      <c r="K158" s="83">
        <v>12.025</v>
      </c>
      <c r="L158" s="84">
        <v>7.5319999999999983</v>
      </c>
      <c r="M158" s="84">
        <v>7.2490000000000023</v>
      </c>
      <c r="N158" s="84">
        <v>7.3659999999999961</v>
      </c>
      <c r="O158" s="77">
        <f t="shared" si="4"/>
        <v>52.674704436380665</v>
      </c>
    </row>
    <row r="159" spans="1:15" x14ac:dyDescent="0.45">
      <c r="A159" s="71" t="s">
        <v>102</v>
      </c>
      <c r="B159" s="71">
        <v>2022</v>
      </c>
      <c r="C159" s="72">
        <v>44674</v>
      </c>
      <c r="D159" s="71" t="s">
        <v>72</v>
      </c>
      <c r="E159" s="71" t="s">
        <v>379</v>
      </c>
      <c r="F159" s="71" t="s">
        <v>390</v>
      </c>
      <c r="G159" s="71" t="s">
        <v>36</v>
      </c>
      <c r="H159" s="73">
        <f>(C159-VLOOKUP(F159,Riders!$A$2:$C$3501,2,FALSE))/365</f>
        <v>19.010958904109589</v>
      </c>
      <c r="I159" s="71">
        <v>10</v>
      </c>
      <c r="J159" s="82">
        <v>34.234999999999999</v>
      </c>
      <c r="K159" s="81">
        <v>12.08</v>
      </c>
      <c r="L159" s="82">
        <v>7.4689999999999994</v>
      </c>
      <c r="M159" s="82">
        <v>7.2439999999999998</v>
      </c>
      <c r="N159" s="82">
        <v>7.4420000000000002</v>
      </c>
      <c r="O159" s="77">
        <f t="shared" si="4"/>
        <v>52.577771286694905</v>
      </c>
    </row>
    <row r="160" spans="1:15" x14ac:dyDescent="0.45">
      <c r="A160" s="71" t="s">
        <v>102</v>
      </c>
      <c r="B160" s="71">
        <v>2022</v>
      </c>
      <c r="C160" s="72">
        <v>44674</v>
      </c>
      <c r="D160" s="71" t="s">
        <v>72</v>
      </c>
      <c r="E160" s="71" t="s">
        <v>379</v>
      </c>
      <c r="F160" s="71" t="s">
        <v>391</v>
      </c>
      <c r="G160" s="71" t="s">
        <v>105</v>
      </c>
      <c r="H160" s="73">
        <f>(C160-VLOOKUP(F160,Riders!$A$2:$C$3501,2,FALSE))/365</f>
        <v>23.156164383561645</v>
      </c>
      <c r="I160" s="71">
        <v>11</v>
      </c>
      <c r="J160" s="84">
        <v>34.406999999999996</v>
      </c>
      <c r="K160" s="83">
        <v>11.922000000000001</v>
      </c>
      <c r="L160" s="84">
        <v>7.5229999999999997</v>
      </c>
      <c r="M160" s="84">
        <v>7.3470000000000013</v>
      </c>
      <c r="N160" s="84">
        <v>7.6149999999999949</v>
      </c>
      <c r="O160" s="77">
        <f t="shared" si="4"/>
        <v>52.31493591420351</v>
      </c>
    </row>
    <row r="161" spans="1:15" x14ac:dyDescent="0.45">
      <c r="A161" s="71" t="s">
        <v>102</v>
      </c>
      <c r="B161" s="71">
        <v>2022</v>
      </c>
      <c r="C161" s="72">
        <v>44674</v>
      </c>
      <c r="D161" s="71" t="s">
        <v>72</v>
      </c>
      <c r="E161" s="71" t="s">
        <v>379</v>
      </c>
      <c r="F161" s="71" t="s">
        <v>392</v>
      </c>
      <c r="G161" s="71" t="s">
        <v>25</v>
      </c>
      <c r="H161" s="73">
        <f>(C161-VLOOKUP(F161,Riders!$A$2:$C$3501,2,FALSE))/365</f>
        <v>23.298630136986301</v>
      </c>
      <c r="I161" s="71">
        <v>12</v>
      </c>
      <c r="J161" s="82">
        <v>34.47</v>
      </c>
      <c r="K161" s="81">
        <v>11.667999999999999</v>
      </c>
      <c r="L161" s="82">
        <v>7.5130000000000017</v>
      </c>
      <c r="M161" s="82">
        <v>7.4669999999999987</v>
      </c>
      <c r="N161" s="82">
        <v>7.8219999999999992</v>
      </c>
      <c r="O161" s="77">
        <f t="shared" si="4"/>
        <v>52.219321148825067</v>
      </c>
    </row>
    <row r="162" spans="1:15" x14ac:dyDescent="0.45">
      <c r="A162" s="71" t="s">
        <v>102</v>
      </c>
      <c r="B162" s="71">
        <v>2022</v>
      </c>
      <c r="C162" s="72">
        <v>44674</v>
      </c>
      <c r="D162" s="71" t="s">
        <v>72</v>
      </c>
      <c r="E162" s="71" t="s">
        <v>379</v>
      </c>
      <c r="F162" s="71" t="s">
        <v>32</v>
      </c>
      <c r="G162" s="71" t="s">
        <v>78</v>
      </c>
      <c r="H162" s="73">
        <f>(C162-VLOOKUP(F162,Riders!$A$2:$C$3501,2,FALSE))/365</f>
        <v>19.745205479452054</v>
      </c>
      <c r="I162" s="71">
        <v>13</v>
      </c>
      <c r="J162" s="84">
        <v>34.691000000000003</v>
      </c>
      <c r="K162" s="83">
        <v>12.144</v>
      </c>
      <c r="L162" s="84">
        <v>7.5280000000000005</v>
      </c>
      <c r="M162" s="84">
        <v>7.3949999999999996</v>
      </c>
      <c r="N162" s="84">
        <v>7.6240000000000023</v>
      </c>
      <c r="O162" s="77">
        <f t="shared" si="4"/>
        <v>51.886656481508169</v>
      </c>
    </row>
    <row r="163" spans="1:15" x14ac:dyDescent="0.45">
      <c r="A163" s="71" t="s">
        <v>102</v>
      </c>
      <c r="B163" s="71">
        <v>2022</v>
      </c>
      <c r="C163" s="72">
        <v>44674</v>
      </c>
      <c r="D163" s="71" t="s">
        <v>72</v>
      </c>
      <c r="E163" s="71" t="s">
        <v>379</v>
      </c>
      <c r="F163" s="71" t="s">
        <v>41</v>
      </c>
      <c r="G163" s="71" t="s">
        <v>27</v>
      </c>
      <c r="H163" s="73">
        <f>(C163-VLOOKUP(F163,Riders!$A$2:$C$3501,2,FALSE))/365</f>
        <v>26.520547945205479</v>
      </c>
      <c r="I163" s="71">
        <v>14</v>
      </c>
      <c r="J163" s="82">
        <v>34.729999999999997</v>
      </c>
      <c r="K163" s="81">
        <v>12.32</v>
      </c>
      <c r="L163" s="82">
        <v>7.5279999999999987</v>
      </c>
      <c r="M163" s="82">
        <v>7.3339999999999996</v>
      </c>
      <c r="N163" s="82">
        <v>7.5479999999999983</v>
      </c>
      <c r="O163" s="77">
        <f t="shared" si="4"/>
        <v>51.828390440541327</v>
      </c>
    </row>
    <row r="164" spans="1:15" x14ac:dyDescent="0.45">
      <c r="A164" s="71" t="s">
        <v>102</v>
      </c>
      <c r="B164" s="71">
        <v>2022</v>
      </c>
      <c r="C164" s="72">
        <v>44674</v>
      </c>
      <c r="D164" s="71" t="s">
        <v>72</v>
      </c>
      <c r="E164" s="71" t="s">
        <v>379</v>
      </c>
      <c r="F164" s="71" t="s">
        <v>85</v>
      </c>
      <c r="G164" s="71" t="s">
        <v>21</v>
      </c>
      <c r="H164" s="73">
        <f>(C164-VLOOKUP(F164,Riders!$A$2:$C$3501,2,FALSE))/365</f>
        <v>18.964383561643835</v>
      </c>
      <c r="I164" s="71">
        <v>15</v>
      </c>
      <c r="J164" s="84">
        <v>35.015000000000001</v>
      </c>
      <c r="K164" s="83">
        <v>12.395</v>
      </c>
      <c r="L164" s="84">
        <v>7.6840000000000011</v>
      </c>
      <c r="M164" s="84">
        <v>7.4149999999999991</v>
      </c>
      <c r="N164" s="84">
        <v>7.5210000000000008</v>
      </c>
      <c r="O164" s="77">
        <f t="shared" si="4"/>
        <v>51.406540054262457</v>
      </c>
    </row>
    <row r="165" spans="1:15" x14ac:dyDescent="0.45">
      <c r="A165" s="71" t="s">
        <v>102</v>
      </c>
      <c r="B165" s="71">
        <v>2022</v>
      </c>
      <c r="C165" s="72">
        <v>44674</v>
      </c>
      <c r="D165" s="71" t="s">
        <v>72</v>
      </c>
      <c r="E165" s="71" t="s">
        <v>379</v>
      </c>
      <c r="F165" s="71" t="s">
        <v>80</v>
      </c>
      <c r="G165" s="71" t="s">
        <v>17</v>
      </c>
      <c r="H165" s="73">
        <f>(C165-VLOOKUP(F165,Riders!$A$2:$C$3501,2,FALSE))/365</f>
        <v>20.205479452054796</v>
      </c>
      <c r="I165" s="71">
        <v>16</v>
      </c>
      <c r="J165" s="82">
        <v>35.520000000000003</v>
      </c>
      <c r="K165" s="81">
        <v>12.705</v>
      </c>
      <c r="L165" s="82">
        <v>7.7640000000000011</v>
      </c>
      <c r="M165" s="82">
        <v>7.4770000000000003</v>
      </c>
      <c r="N165" s="82">
        <v>7.5740000000000016</v>
      </c>
      <c r="O165" s="77">
        <f t="shared" si="4"/>
        <v>50.67567567567567</v>
      </c>
    </row>
    <row r="166" spans="1:15" x14ac:dyDescent="0.45">
      <c r="A166" s="71" t="s">
        <v>102</v>
      </c>
      <c r="B166" s="71">
        <v>2022</v>
      </c>
      <c r="C166" s="72">
        <v>44674</v>
      </c>
      <c r="D166" s="71" t="s">
        <v>72</v>
      </c>
      <c r="E166" s="71" t="s">
        <v>379</v>
      </c>
      <c r="F166" s="71" t="s">
        <v>107</v>
      </c>
      <c r="G166" s="71" t="s">
        <v>59</v>
      </c>
      <c r="H166" s="73">
        <f>(C166-VLOOKUP(F166,Riders!$A$2:$C$3501,2,FALSE))/365</f>
        <v>18.627397260273973</v>
      </c>
      <c r="I166" s="71">
        <v>17</v>
      </c>
      <c r="J166" s="84">
        <v>35.573</v>
      </c>
      <c r="K166" s="83">
        <v>12.907</v>
      </c>
      <c r="L166" s="84">
        <v>7.6419999999999995</v>
      </c>
      <c r="M166" s="84">
        <v>7.3599999999999994</v>
      </c>
      <c r="N166" s="84">
        <v>7.6640000000000015</v>
      </c>
      <c r="O166" s="77">
        <f t="shared" si="4"/>
        <v>50.600174289489217</v>
      </c>
    </row>
    <row r="167" spans="1:15" x14ac:dyDescent="0.45">
      <c r="A167" s="71" t="s">
        <v>102</v>
      </c>
      <c r="B167" s="71">
        <v>2022</v>
      </c>
      <c r="C167" s="72">
        <v>44674</v>
      </c>
      <c r="D167" s="71" t="s">
        <v>72</v>
      </c>
      <c r="E167" s="71" t="s">
        <v>379</v>
      </c>
      <c r="F167" s="71" t="s">
        <v>86</v>
      </c>
      <c r="G167" s="71" t="s">
        <v>87</v>
      </c>
      <c r="H167" s="73">
        <f>(C167-VLOOKUP(F167,Riders!$A$2:$C$3501,2,FALSE))/365</f>
        <v>21.641095890410959</v>
      </c>
      <c r="I167" s="71">
        <v>18</v>
      </c>
      <c r="J167" s="82">
        <v>36.878999999999998</v>
      </c>
      <c r="K167" s="81">
        <v>13.167</v>
      </c>
      <c r="L167" s="82">
        <v>7.9339999999999993</v>
      </c>
      <c r="M167" s="82">
        <v>7.7409999999999997</v>
      </c>
      <c r="N167" s="82">
        <v>8.036999999999999</v>
      </c>
      <c r="O167" s="77">
        <f t="shared" si="4"/>
        <v>48.808264866184011</v>
      </c>
    </row>
    <row r="168" spans="1:15" x14ac:dyDescent="0.45">
      <c r="A168" s="71" t="s">
        <v>102</v>
      </c>
      <c r="B168" s="71">
        <v>2022</v>
      </c>
      <c r="C168" s="72">
        <v>44674</v>
      </c>
      <c r="D168" s="71" t="s">
        <v>72</v>
      </c>
      <c r="E168" s="71" t="s">
        <v>379</v>
      </c>
      <c r="F168" s="71" t="s">
        <v>383</v>
      </c>
      <c r="G168" s="71" t="s">
        <v>59</v>
      </c>
      <c r="H168" s="73">
        <f>(C168-VLOOKUP(F168,Riders!$A$2:$C$3501,2,FALSE))/365</f>
        <v>18.769863013698629</v>
      </c>
      <c r="I168" s="71">
        <v>19</v>
      </c>
      <c r="J168" s="84">
        <v>37.316000000000003</v>
      </c>
      <c r="K168" s="83">
        <v>13.209</v>
      </c>
      <c r="L168" s="84">
        <v>8.0489999999999995</v>
      </c>
      <c r="M168" s="84">
        <v>7.8940000000000019</v>
      </c>
      <c r="N168" s="84">
        <v>8.1640000000000015</v>
      </c>
      <c r="O168" s="77">
        <f t="shared" si="4"/>
        <v>48.236681316325431</v>
      </c>
    </row>
    <row r="169" spans="1:15" x14ac:dyDescent="0.45">
      <c r="A169" s="71" t="s">
        <v>102</v>
      </c>
      <c r="B169" s="71">
        <v>2022</v>
      </c>
      <c r="C169" s="72">
        <v>44674</v>
      </c>
      <c r="D169" s="71" t="s">
        <v>72</v>
      </c>
      <c r="E169" s="71" t="s">
        <v>379</v>
      </c>
      <c r="F169" s="71" t="s">
        <v>393</v>
      </c>
      <c r="G169" s="71" t="s">
        <v>70</v>
      </c>
      <c r="H169" s="73">
        <f>(C169-VLOOKUP(F169,Riders!$A$2:$C$3501,2,FALSE))/365</f>
        <v>20.663013698630138</v>
      </c>
      <c r="I169" s="71">
        <v>20</v>
      </c>
      <c r="J169" s="82">
        <v>39.941000000000003</v>
      </c>
      <c r="K169" s="81">
        <v>14.391</v>
      </c>
      <c r="L169" s="82">
        <v>8.6429999999999989</v>
      </c>
      <c r="M169" s="82">
        <v>8.3230000000000004</v>
      </c>
      <c r="N169" s="82">
        <v>8.5840000000000032</v>
      </c>
      <c r="O169" s="77">
        <f t="shared" si="4"/>
        <v>45.066473047745419</v>
      </c>
    </row>
    <row r="170" spans="1:15" x14ac:dyDescent="0.45">
      <c r="A170" s="71" t="s">
        <v>102</v>
      </c>
      <c r="B170" s="71">
        <v>2022</v>
      </c>
      <c r="C170" s="72">
        <v>44674</v>
      </c>
      <c r="D170" s="71" t="s">
        <v>72</v>
      </c>
      <c r="E170" s="71" t="s">
        <v>379</v>
      </c>
      <c r="F170" s="71" t="s">
        <v>394</v>
      </c>
      <c r="G170" s="71" t="s">
        <v>70</v>
      </c>
      <c r="H170" s="73">
        <f>(C170-VLOOKUP(F170,Riders!$A$2:$C$3501,2,FALSE))/365</f>
        <v>19.482191780821918</v>
      </c>
      <c r="I170" s="71">
        <v>21</v>
      </c>
      <c r="J170" s="84">
        <v>40.180999999999997</v>
      </c>
      <c r="K170" s="83">
        <v>14.756</v>
      </c>
      <c r="L170" s="84">
        <v>8.4400000000000013</v>
      </c>
      <c r="M170" s="84">
        <v>8.3049999999999997</v>
      </c>
      <c r="N170" s="84">
        <v>8.6799999999999962</v>
      </c>
      <c r="O170" s="77">
        <f t="shared" si="4"/>
        <v>44.797292252557185</v>
      </c>
    </row>
    <row r="171" spans="1:15" x14ac:dyDescent="0.45">
      <c r="A171" s="78" t="s">
        <v>102</v>
      </c>
      <c r="B171" s="78">
        <v>2022</v>
      </c>
      <c r="C171" s="79">
        <v>44674</v>
      </c>
      <c r="D171" s="78" t="s">
        <v>72</v>
      </c>
      <c r="E171" s="78" t="s">
        <v>204</v>
      </c>
      <c r="F171" s="121" t="s">
        <v>20</v>
      </c>
      <c r="G171" s="78" t="s">
        <v>21</v>
      </c>
      <c r="H171" s="73">
        <f>(C171-VLOOKUP(F171,Riders!$A$2:$C$3501,2,FALSE))/365</f>
        <v>26.715068493150685</v>
      </c>
      <c r="I171" s="78">
        <v>1</v>
      </c>
      <c r="J171" s="82">
        <v>33.472999999999999</v>
      </c>
      <c r="K171" s="82">
        <v>11.871</v>
      </c>
      <c r="L171" s="82">
        <v>7.2849999999999984</v>
      </c>
      <c r="M171" s="82">
        <v>7.0740000000000016</v>
      </c>
      <c r="N171" s="82">
        <v>7.2429999999999986</v>
      </c>
      <c r="O171" s="77">
        <f t="shared" si="4"/>
        <v>53.774684073731066</v>
      </c>
    </row>
    <row r="172" spans="1:15" x14ac:dyDescent="0.45">
      <c r="A172" s="87" t="s">
        <v>102</v>
      </c>
      <c r="B172" s="78">
        <v>2022</v>
      </c>
      <c r="C172" s="118">
        <v>44674</v>
      </c>
      <c r="D172" s="87" t="s">
        <v>72</v>
      </c>
      <c r="E172" s="87" t="s">
        <v>204</v>
      </c>
      <c r="F172" s="117" t="s">
        <v>52</v>
      </c>
      <c r="G172" s="87" t="s">
        <v>53</v>
      </c>
      <c r="H172" s="73">
        <f>(C172-VLOOKUP(F172,Riders!$A$2:$C$3501,2,FALSE))/365</f>
        <v>25.12054794520548</v>
      </c>
      <c r="I172" s="87">
        <v>2</v>
      </c>
      <c r="J172" s="84">
        <v>33.850999999999999</v>
      </c>
      <c r="K172" s="84">
        <v>11.94</v>
      </c>
      <c r="L172" s="84">
        <v>7.3710000000000004</v>
      </c>
      <c r="M172" s="84">
        <v>7.1700000000000017</v>
      </c>
      <c r="N172" s="84">
        <v>7.3699999999999974</v>
      </c>
      <c r="O172" s="77">
        <f t="shared" si="4"/>
        <v>53.174204602522821</v>
      </c>
    </row>
    <row r="173" spans="1:15" x14ac:dyDescent="0.45">
      <c r="A173" s="87" t="s">
        <v>102</v>
      </c>
      <c r="B173" s="78">
        <v>2022</v>
      </c>
      <c r="C173" s="118">
        <v>44674</v>
      </c>
      <c r="D173" s="87" t="s">
        <v>72</v>
      </c>
      <c r="E173" s="87" t="s">
        <v>204</v>
      </c>
      <c r="F173" s="117" t="s">
        <v>380</v>
      </c>
      <c r="G173" s="87" t="s">
        <v>19</v>
      </c>
      <c r="H173" s="73">
        <f>(C173-VLOOKUP(F173,Riders!$A$2:$C$3501,2,FALSE))/365</f>
        <v>26.038356164383561</v>
      </c>
      <c r="I173" s="87">
        <v>3</v>
      </c>
      <c r="J173" s="82">
        <v>33.872999999999998</v>
      </c>
      <c r="K173" s="82">
        <v>11.722</v>
      </c>
      <c r="L173" s="82">
        <v>7.3890000000000011</v>
      </c>
      <c r="M173" s="82">
        <v>7.2530000000000001</v>
      </c>
      <c r="N173" s="82">
        <v>7.5089999999999968</v>
      </c>
      <c r="O173" s="77">
        <f t="shared" si="4"/>
        <v>53.139668762731382</v>
      </c>
    </row>
    <row r="174" spans="1:15" x14ac:dyDescent="0.45">
      <c r="A174" s="87" t="s">
        <v>102</v>
      </c>
      <c r="B174" s="78">
        <v>2022</v>
      </c>
      <c r="C174" s="118">
        <v>44674</v>
      </c>
      <c r="D174" s="87" t="s">
        <v>72</v>
      </c>
      <c r="E174" s="87" t="s">
        <v>204</v>
      </c>
      <c r="F174" s="117" t="s">
        <v>99</v>
      </c>
      <c r="G174" s="87" t="s">
        <v>47</v>
      </c>
      <c r="H174" s="73">
        <f>(C174-VLOOKUP(F174,Riders!$A$2:$C$3501,2,FALSE))/365</f>
        <v>25.186301369863013</v>
      </c>
      <c r="I174" s="87">
        <v>4</v>
      </c>
      <c r="J174" s="84">
        <v>33.893000000000001</v>
      </c>
      <c r="K174" s="84">
        <v>11.702999999999999</v>
      </c>
      <c r="L174" s="84">
        <v>7.3949999999999996</v>
      </c>
      <c r="M174" s="84">
        <v>7.2520000000000024</v>
      </c>
      <c r="N174" s="84">
        <v>7.5429999999999993</v>
      </c>
      <c r="O174" s="77">
        <f t="shared" si="4"/>
        <v>53.108311450742043</v>
      </c>
    </row>
    <row r="175" spans="1:15" x14ac:dyDescent="0.45">
      <c r="A175" s="87" t="s">
        <v>102</v>
      </c>
      <c r="B175" s="78">
        <v>2022</v>
      </c>
      <c r="C175" s="118">
        <v>44674</v>
      </c>
      <c r="D175" s="87" t="s">
        <v>72</v>
      </c>
      <c r="E175" s="87" t="s">
        <v>204</v>
      </c>
      <c r="F175" s="117" t="s">
        <v>100</v>
      </c>
      <c r="G175" s="87" t="s">
        <v>47</v>
      </c>
      <c r="H175" s="73">
        <f>(C175-VLOOKUP(F175,Riders!$A$2:$C$3501,2,FALSE))/365</f>
        <v>28.194520547945206</v>
      </c>
      <c r="I175" s="87">
        <v>5</v>
      </c>
      <c r="J175" s="82">
        <v>33.924999999999997</v>
      </c>
      <c r="K175" s="82">
        <v>11.798</v>
      </c>
      <c r="L175" s="82">
        <v>7.427999999999999</v>
      </c>
      <c r="M175" s="82">
        <v>7.2230000000000025</v>
      </c>
      <c r="N175" s="82">
        <v>7.4759999999999955</v>
      </c>
      <c r="O175" s="77">
        <f t="shared" si="4"/>
        <v>53.05821665438468</v>
      </c>
    </row>
    <row r="176" spans="1:15" x14ac:dyDescent="0.45">
      <c r="A176" s="87" t="s">
        <v>102</v>
      </c>
      <c r="B176" s="78">
        <v>2022</v>
      </c>
      <c r="C176" s="118">
        <v>44674</v>
      </c>
      <c r="D176" s="87" t="s">
        <v>72</v>
      </c>
      <c r="E176" s="87" t="s">
        <v>204</v>
      </c>
      <c r="F176" s="117" t="s">
        <v>22</v>
      </c>
      <c r="G176" s="87" t="s">
        <v>15</v>
      </c>
      <c r="H176" s="73">
        <f>(C176-VLOOKUP(F176,Riders!$A$2:$C$3501,2,FALSE))/365</f>
        <v>24.287671232876711</v>
      </c>
      <c r="I176" s="87">
        <v>6</v>
      </c>
      <c r="J176" s="84">
        <v>34.143999999999998</v>
      </c>
      <c r="K176" s="84">
        <v>12.007</v>
      </c>
      <c r="L176" s="84">
        <v>7.5230000000000015</v>
      </c>
      <c r="M176" s="84">
        <v>7.2449999999999974</v>
      </c>
      <c r="N176" s="84">
        <v>7.3689999999999998</v>
      </c>
      <c r="O176" s="77">
        <f t="shared" si="4"/>
        <v>52.717900656044989</v>
      </c>
    </row>
    <row r="177" spans="1:15" x14ac:dyDescent="0.45">
      <c r="A177" s="87" t="s">
        <v>102</v>
      </c>
      <c r="B177" s="78">
        <v>2022</v>
      </c>
      <c r="C177" s="118">
        <v>44674</v>
      </c>
      <c r="D177" s="87" t="s">
        <v>72</v>
      </c>
      <c r="E177" s="87" t="s">
        <v>204</v>
      </c>
      <c r="F177" s="117" t="s">
        <v>182</v>
      </c>
      <c r="G177" s="87" t="s">
        <v>25</v>
      </c>
      <c r="H177" s="73">
        <f>(C177-VLOOKUP(F177,Riders!$A$2:$C$3501,2,FALSE))/365</f>
        <v>22.512328767123286</v>
      </c>
      <c r="I177" s="87">
        <v>7</v>
      </c>
      <c r="J177" s="82">
        <v>34.185000000000002</v>
      </c>
      <c r="K177" s="82">
        <v>12.073</v>
      </c>
      <c r="L177" s="82">
        <v>7.4499999999999993</v>
      </c>
      <c r="M177" s="82">
        <v>7.2319999999999993</v>
      </c>
      <c r="N177" s="82">
        <v>7.4300000000000033</v>
      </c>
      <c r="O177" s="77">
        <f t="shared" si="4"/>
        <v>52.654673102237822</v>
      </c>
    </row>
    <row r="178" spans="1:15" x14ac:dyDescent="0.45">
      <c r="A178" s="87" t="s">
        <v>102</v>
      </c>
      <c r="B178" s="78">
        <v>2022</v>
      </c>
      <c r="C178" s="118">
        <v>44674</v>
      </c>
      <c r="D178" s="87" t="s">
        <v>72</v>
      </c>
      <c r="E178" s="87" t="s">
        <v>204</v>
      </c>
      <c r="F178" s="117" t="s">
        <v>381</v>
      </c>
      <c r="G178" s="87" t="s">
        <v>105</v>
      </c>
      <c r="H178" s="73">
        <f>(C178-VLOOKUP(F178,Riders!$A$2:$C$3501,2,FALSE))/365</f>
        <v>19.347945205479451</v>
      </c>
      <c r="I178" s="87">
        <v>8</v>
      </c>
      <c r="J178" s="84">
        <v>34.540999999999997</v>
      </c>
      <c r="K178" s="84">
        <v>12.364000000000001</v>
      </c>
      <c r="L178" s="84">
        <v>7.4710000000000001</v>
      </c>
      <c r="M178" s="84">
        <v>7.2449999999999974</v>
      </c>
      <c r="N178" s="84">
        <v>7.4609999999999985</v>
      </c>
      <c r="O178" s="77">
        <f t="shared" si="4"/>
        <v>52.111982860947862</v>
      </c>
    </row>
    <row r="179" spans="1:15" x14ac:dyDescent="0.45">
      <c r="A179" s="71" t="s">
        <v>108</v>
      </c>
      <c r="B179" s="71">
        <v>2021</v>
      </c>
      <c r="C179" s="72">
        <v>44492</v>
      </c>
      <c r="D179" s="71" t="s">
        <v>13</v>
      </c>
      <c r="E179" s="71" t="s">
        <v>379</v>
      </c>
      <c r="F179" s="71" t="s">
        <v>109</v>
      </c>
      <c r="G179" s="71" t="s">
        <v>110</v>
      </c>
      <c r="H179" s="73">
        <f>(C179-VLOOKUP(F179,Riders!$A$2:$C$3501,2,FALSE))/365</f>
        <v>28.731506849315068</v>
      </c>
      <c r="I179" s="71">
        <v>1</v>
      </c>
      <c r="J179" s="82">
        <v>33.183</v>
      </c>
      <c r="K179" s="81">
        <v>11.709</v>
      </c>
      <c r="L179" s="82">
        <v>7.2680000000000007</v>
      </c>
      <c r="M179" s="82">
        <v>7.0330000000000013</v>
      </c>
      <c r="N179" s="82">
        <v>7.1729999999999983</v>
      </c>
      <c r="O179" s="77">
        <f t="shared" si="4"/>
        <v>54.244643341470031</v>
      </c>
    </row>
    <row r="180" spans="1:15" x14ac:dyDescent="0.45">
      <c r="A180" s="71" t="s">
        <v>108</v>
      </c>
      <c r="B180" s="71">
        <v>2021</v>
      </c>
      <c r="C180" s="72">
        <v>44492</v>
      </c>
      <c r="D180" s="71" t="s">
        <v>13</v>
      </c>
      <c r="E180" s="71" t="s">
        <v>379</v>
      </c>
      <c r="F180" s="71" t="s">
        <v>14</v>
      </c>
      <c r="G180" s="71" t="s">
        <v>15</v>
      </c>
      <c r="H180" s="73">
        <f>(C180-VLOOKUP(F180,Riders!$A$2:$C$3501,2,FALSE))/365</f>
        <v>21.80821917808219</v>
      </c>
      <c r="I180" s="71">
        <v>2</v>
      </c>
      <c r="J180" s="84">
        <v>33.357999999999997</v>
      </c>
      <c r="K180" s="83">
        <v>12.108000000000001</v>
      </c>
      <c r="L180" s="84">
        <v>7.3030000000000008</v>
      </c>
      <c r="M180" s="84">
        <v>6.9349999999999987</v>
      </c>
      <c r="N180" s="84">
        <v>7.0119999999999969</v>
      </c>
      <c r="O180" s="77">
        <f t="shared" si="4"/>
        <v>53.960069548534086</v>
      </c>
    </row>
    <row r="181" spans="1:15" x14ac:dyDescent="0.45">
      <c r="A181" s="71" t="s">
        <v>108</v>
      </c>
      <c r="B181" s="71">
        <v>2021</v>
      </c>
      <c r="C181" s="72">
        <v>44492</v>
      </c>
      <c r="D181" s="71" t="s">
        <v>13</v>
      </c>
      <c r="E181" s="71" t="s">
        <v>379</v>
      </c>
      <c r="F181" s="71" t="s">
        <v>111</v>
      </c>
      <c r="G181" s="71" t="s">
        <v>110</v>
      </c>
      <c r="H181" s="73">
        <f>(C181-VLOOKUP(F181,Riders!$A$2:$C$3501,2,FALSE))/365</f>
        <v>27.010958904109589</v>
      </c>
      <c r="I181" s="71">
        <v>3</v>
      </c>
      <c r="J181" s="82">
        <v>33.369</v>
      </c>
      <c r="K181" s="81">
        <v>11.577999999999999</v>
      </c>
      <c r="L181" s="82">
        <v>7.3090000000000011</v>
      </c>
      <c r="M181" s="82">
        <v>7.1389999999999993</v>
      </c>
      <c r="N181" s="82">
        <v>7.343</v>
      </c>
      <c r="O181" s="77">
        <f t="shared" si="4"/>
        <v>53.942281758518384</v>
      </c>
    </row>
    <row r="182" spans="1:15" x14ac:dyDescent="0.45">
      <c r="A182" s="71" t="s">
        <v>108</v>
      </c>
      <c r="B182" s="71">
        <v>2021</v>
      </c>
      <c r="C182" s="72">
        <v>44492</v>
      </c>
      <c r="D182" s="71" t="s">
        <v>13</v>
      </c>
      <c r="E182" s="71" t="s">
        <v>379</v>
      </c>
      <c r="F182" s="71" t="s">
        <v>52</v>
      </c>
      <c r="G182" s="71" t="s">
        <v>53</v>
      </c>
      <c r="H182" s="73">
        <f>(C182-VLOOKUP(F182,Riders!$A$2:$C$3501,2,FALSE))/365</f>
        <v>24.621917808219177</v>
      </c>
      <c r="I182" s="71">
        <v>4</v>
      </c>
      <c r="J182" s="84">
        <v>33.374000000000002</v>
      </c>
      <c r="K182" s="83">
        <v>11.682</v>
      </c>
      <c r="L182" s="84">
        <v>7.3510000000000009</v>
      </c>
      <c r="M182" s="84">
        <v>7.0969999999999978</v>
      </c>
      <c r="N182" s="84">
        <v>7.2440000000000033</v>
      </c>
      <c r="O182" s="77">
        <f t="shared" ref="O182:O245" si="5">3.6*500/(J182)</f>
        <v>53.934200275663684</v>
      </c>
    </row>
    <row r="183" spans="1:15" x14ac:dyDescent="0.45">
      <c r="A183" s="71" t="s">
        <v>108</v>
      </c>
      <c r="B183" s="71">
        <v>2021</v>
      </c>
      <c r="C183" s="72">
        <v>44492</v>
      </c>
      <c r="D183" s="71" t="s">
        <v>13</v>
      </c>
      <c r="E183" s="71" t="s">
        <v>379</v>
      </c>
      <c r="F183" s="71" t="s">
        <v>22</v>
      </c>
      <c r="G183" s="71" t="s">
        <v>15</v>
      </c>
      <c r="H183" s="73">
        <f>(C183-VLOOKUP(F183,Riders!$A$2:$C$3501,2,FALSE))/365</f>
        <v>23.789041095890411</v>
      </c>
      <c r="I183" s="71">
        <v>5</v>
      </c>
      <c r="J183" s="82">
        <v>33.438000000000002</v>
      </c>
      <c r="K183" s="81">
        <v>11.878</v>
      </c>
      <c r="L183" s="82">
        <v>7.3539999999999992</v>
      </c>
      <c r="M183" s="82">
        <v>7.0399999999999991</v>
      </c>
      <c r="N183" s="82">
        <v>7.1660000000000039</v>
      </c>
      <c r="O183" s="77">
        <f t="shared" si="5"/>
        <v>53.830970751839224</v>
      </c>
    </row>
    <row r="184" spans="1:15" x14ac:dyDescent="0.45">
      <c r="A184" s="71" t="s">
        <v>108</v>
      </c>
      <c r="B184" s="71">
        <v>2021</v>
      </c>
      <c r="C184" s="72">
        <v>44492</v>
      </c>
      <c r="D184" s="71" t="s">
        <v>13</v>
      </c>
      <c r="E184" s="71" t="s">
        <v>379</v>
      </c>
      <c r="F184" s="71" t="s">
        <v>20</v>
      </c>
      <c r="G184" s="71" t="s">
        <v>21</v>
      </c>
      <c r="H184" s="73">
        <f>(C184-VLOOKUP(F184,Riders!$A$2:$C$3501,2,FALSE))/365</f>
        <v>26.216438356164385</v>
      </c>
      <c r="I184" s="71">
        <v>6</v>
      </c>
      <c r="J184" s="84">
        <v>33.552</v>
      </c>
      <c r="K184" s="83">
        <v>11.930999999999999</v>
      </c>
      <c r="L184" s="84">
        <v>7.3040000000000003</v>
      </c>
      <c r="M184" s="84">
        <v>7.0659999999999989</v>
      </c>
      <c r="N184" s="84">
        <v>7.2510000000000012</v>
      </c>
      <c r="O184" s="77">
        <f t="shared" si="5"/>
        <v>53.648068669527895</v>
      </c>
    </row>
    <row r="185" spans="1:15" x14ac:dyDescent="0.45">
      <c r="A185" s="71" t="s">
        <v>108</v>
      </c>
      <c r="B185" s="71">
        <v>2021</v>
      </c>
      <c r="C185" s="72">
        <v>44492</v>
      </c>
      <c r="D185" s="71" t="s">
        <v>13</v>
      </c>
      <c r="E185" s="71" t="s">
        <v>379</v>
      </c>
      <c r="F185" s="71" t="s">
        <v>122</v>
      </c>
      <c r="G185" s="71" t="s">
        <v>110</v>
      </c>
      <c r="H185" s="73" t="e">
        <f>(C185-VLOOKUP(F185,Riders!$A$2:$C$3501,2,FALSE))/365</f>
        <v>#N/A</v>
      </c>
      <c r="I185" s="71">
        <v>7</v>
      </c>
      <c r="J185" s="82">
        <v>33.659999999999997</v>
      </c>
      <c r="K185" s="81">
        <v>11.651999999999999</v>
      </c>
      <c r="L185" s="82">
        <v>7.4079999999999995</v>
      </c>
      <c r="M185" s="82">
        <v>7.2390000000000008</v>
      </c>
      <c r="N185" s="82">
        <v>7.3609999999999971</v>
      </c>
      <c r="O185" s="77">
        <f t="shared" si="5"/>
        <v>53.475935828877013</v>
      </c>
    </row>
    <row r="186" spans="1:15" x14ac:dyDescent="0.45">
      <c r="A186" s="71" t="s">
        <v>108</v>
      </c>
      <c r="B186" s="71">
        <v>2021</v>
      </c>
      <c r="C186" s="72">
        <v>44492</v>
      </c>
      <c r="D186" s="71" t="s">
        <v>13</v>
      </c>
      <c r="E186" s="71" t="s">
        <v>379</v>
      </c>
      <c r="F186" s="71" t="s">
        <v>382</v>
      </c>
      <c r="G186" s="71" t="s">
        <v>15</v>
      </c>
      <c r="H186" s="73">
        <f>(C186-VLOOKUP(F186,Riders!$A$2:$C$3501,2,FALSE))/365</f>
        <v>20.652054794520549</v>
      </c>
      <c r="I186" s="71">
        <v>8</v>
      </c>
      <c r="J186" s="84">
        <v>34.673999999999999</v>
      </c>
      <c r="K186" s="83">
        <v>12.353999999999999</v>
      </c>
      <c r="L186" s="84">
        <v>7.5440000000000005</v>
      </c>
      <c r="M186" s="84">
        <v>7.3159999999999989</v>
      </c>
      <c r="N186" s="84">
        <v>7.4600000000000009</v>
      </c>
      <c r="O186" s="77">
        <f t="shared" si="5"/>
        <v>51.912095518255754</v>
      </c>
    </row>
    <row r="187" spans="1:15" x14ac:dyDescent="0.45">
      <c r="A187" s="71" t="s">
        <v>108</v>
      </c>
      <c r="B187" s="71">
        <v>2021</v>
      </c>
      <c r="C187" s="72">
        <v>44492</v>
      </c>
      <c r="D187" s="71" t="s">
        <v>13</v>
      </c>
      <c r="E187" s="71" t="s">
        <v>379</v>
      </c>
      <c r="F187" s="71" t="s">
        <v>99</v>
      </c>
      <c r="G187" s="71" t="s">
        <v>47</v>
      </c>
      <c r="H187" s="73">
        <f>(C187-VLOOKUP(F187,Riders!$A$2:$C$3501,2,FALSE))/365</f>
        <v>24.687671232876713</v>
      </c>
      <c r="I187" s="71">
        <v>9</v>
      </c>
      <c r="J187" s="82">
        <v>34.832000000000001</v>
      </c>
      <c r="K187" s="81">
        <v>12.051</v>
      </c>
      <c r="L187" s="82">
        <v>7.6259999999999994</v>
      </c>
      <c r="M187" s="82">
        <v>7.4570000000000007</v>
      </c>
      <c r="N187" s="82">
        <v>7.6980000000000004</v>
      </c>
      <c r="O187" s="77">
        <f t="shared" si="5"/>
        <v>51.676619200734955</v>
      </c>
    </row>
    <row r="188" spans="1:15" x14ac:dyDescent="0.45">
      <c r="A188" s="71" t="s">
        <v>108</v>
      </c>
      <c r="B188" s="71">
        <v>2021</v>
      </c>
      <c r="C188" s="72">
        <v>44492</v>
      </c>
      <c r="D188" s="71" t="s">
        <v>13</v>
      </c>
      <c r="E188" s="71" t="s">
        <v>379</v>
      </c>
      <c r="F188" s="71" t="s">
        <v>60</v>
      </c>
      <c r="G188" s="71" t="s">
        <v>61</v>
      </c>
      <c r="H188" s="73">
        <f>(C188-VLOOKUP(F188,Riders!$A$2:$C$3501,2,FALSE))/365</f>
        <v>33.271232876712325</v>
      </c>
      <c r="I188" s="71">
        <v>10</v>
      </c>
      <c r="J188" s="84">
        <v>35.337000000000003</v>
      </c>
      <c r="K188" s="83">
        <v>12.807</v>
      </c>
      <c r="L188" s="84">
        <v>7.6229999999999993</v>
      </c>
      <c r="M188" s="84">
        <v>7.3620000000000019</v>
      </c>
      <c r="N188" s="84">
        <v>7.5450000000000017</v>
      </c>
      <c r="O188" s="77">
        <f t="shared" si="5"/>
        <v>50.938110196111722</v>
      </c>
    </row>
    <row r="189" spans="1:15" x14ac:dyDescent="0.45">
      <c r="A189" s="71" t="s">
        <v>108</v>
      </c>
      <c r="B189" s="71">
        <v>2021</v>
      </c>
      <c r="C189" s="72">
        <v>44492</v>
      </c>
      <c r="D189" s="71" t="s">
        <v>13</v>
      </c>
      <c r="E189" s="71" t="s">
        <v>379</v>
      </c>
      <c r="F189" s="71" t="s">
        <v>113</v>
      </c>
      <c r="G189" s="71" t="s">
        <v>31</v>
      </c>
      <c r="H189" s="73">
        <f>(C189-VLOOKUP(F189,Riders!$A$2:$C$3501,2,FALSE))/365</f>
        <v>18.443835616438356</v>
      </c>
      <c r="I189" s="71">
        <v>11</v>
      </c>
      <c r="J189" s="82">
        <v>35.575000000000003</v>
      </c>
      <c r="K189" s="82">
        <v>12.478</v>
      </c>
      <c r="L189" s="82">
        <v>7.5980000000000008</v>
      </c>
      <c r="M189" s="82">
        <v>7.5470000000000006</v>
      </c>
      <c r="N189" s="82">
        <v>7.9520000000000017</v>
      </c>
      <c r="O189" s="77">
        <f t="shared" si="5"/>
        <v>50.597329585382987</v>
      </c>
    </row>
    <row r="190" spans="1:15" x14ac:dyDescent="0.45">
      <c r="A190" s="75" t="s">
        <v>108</v>
      </c>
      <c r="B190" s="75">
        <v>2021</v>
      </c>
      <c r="C190" s="119">
        <v>44492</v>
      </c>
      <c r="D190" s="75" t="s">
        <v>13</v>
      </c>
      <c r="E190" s="75" t="s">
        <v>379</v>
      </c>
      <c r="F190" s="75" t="s">
        <v>48</v>
      </c>
      <c r="G190" s="75" t="s">
        <v>49</v>
      </c>
      <c r="H190" s="73">
        <f>(C190-VLOOKUP(F190,Riders!$A$2:$C$3501,2,FALSE))/365</f>
        <v>20.734246575342464</v>
      </c>
      <c r="I190" s="75">
        <v>12</v>
      </c>
      <c r="J190" s="84">
        <v>35.661999999999999</v>
      </c>
      <c r="K190" s="84">
        <v>12.456</v>
      </c>
      <c r="L190" s="84">
        <v>7.7199999999999989</v>
      </c>
      <c r="M190" s="84">
        <v>7.6070000000000029</v>
      </c>
      <c r="N190" s="84">
        <v>7.8789999999999978</v>
      </c>
      <c r="O190" s="77">
        <f t="shared" si="5"/>
        <v>50.473893780494649</v>
      </c>
    </row>
    <row r="191" spans="1:15" x14ac:dyDescent="0.45">
      <c r="A191" s="75" t="s">
        <v>108</v>
      </c>
      <c r="B191" s="75">
        <v>2021</v>
      </c>
      <c r="C191" s="119">
        <v>44492</v>
      </c>
      <c r="D191" s="75" t="s">
        <v>13</v>
      </c>
      <c r="E191" s="75" t="s">
        <v>379</v>
      </c>
      <c r="F191" s="75" t="s">
        <v>85</v>
      </c>
      <c r="G191" s="75" t="s">
        <v>21</v>
      </c>
      <c r="H191" s="73">
        <f>(C191-VLOOKUP(F191,Riders!$A$2:$C$3501,2,FALSE))/365</f>
        <v>18.465753424657535</v>
      </c>
      <c r="I191" s="75">
        <v>13</v>
      </c>
      <c r="J191" s="82">
        <v>36.29</v>
      </c>
      <c r="K191" s="82">
        <v>12.897</v>
      </c>
      <c r="L191" s="82">
        <v>7.918000000000001</v>
      </c>
      <c r="M191" s="82">
        <v>7.6449999999999996</v>
      </c>
      <c r="N191" s="82">
        <v>7.8299999999999983</v>
      </c>
      <c r="O191" s="77">
        <f t="shared" si="5"/>
        <v>49.600440892807939</v>
      </c>
    </row>
    <row r="192" spans="1:15" x14ac:dyDescent="0.45">
      <c r="A192" s="75" t="s">
        <v>108</v>
      </c>
      <c r="B192" s="75">
        <v>2021</v>
      </c>
      <c r="C192" s="119">
        <v>44492</v>
      </c>
      <c r="D192" s="75" t="s">
        <v>13</v>
      </c>
      <c r="E192" s="75" t="s">
        <v>379</v>
      </c>
      <c r="F192" s="75" t="s">
        <v>289</v>
      </c>
      <c r="G192" s="75" t="s">
        <v>70</v>
      </c>
      <c r="H192" s="73">
        <f>(C192-VLOOKUP(F192,Riders!$A$2:$C$3501,2,FALSE))/365</f>
        <v>22.608219178082191</v>
      </c>
      <c r="I192" s="75">
        <v>14</v>
      </c>
      <c r="J192" s="84">
        <v>38.779000000000003</v>
      </c>
      <c r="K192" s="84">
        <v>14.183</v>
      </c>
      <c r="L192" s="84">
        <v>8.3260000000000005</v>
      </c>
      <c r="M192" s="84">
        <v>8.009999999999998</v>
      </c>
      <c r="N192" s="84">
        <v>8.2600000000000051</v>
      </c>
      <c r="O192" s="77">
        <f t="shared" si="5"/>
        <v>46.416875112818786</v>
      </c>
    </row>
    <row r="193" spans="1:15" x14ac:dyDescent="0.45">
      <c r="A193" s="87" t="s">
        <v>108</v>
      </c>
      <c r="B193" s="87">
        <v>2021</v>
      </c>
      <c r="C193" s="118">
        <v>44492</v>
      </c>
      <c r="D193" s="87" t="s">
        <v>13</v>
      </c>
      <c r="E193" s="87" t="s">
        <v>204</v>
      </c>
      <c r="F193" s="87" t="s">
        <v>14</v>
      </c>
      <c r="G193" s="87" t="s">
        <v>15</v>
      </c>
      <c r="H193" s="73">
        <f>(C193-VLOOKUP(F193,Riders!$A$2:$C$3501,2,FALSE))/365</f>
        <v>21.80821917808219</v>
      </c>
      <c r="I193" s="87">
        <v>1</v>
      </c>
      <c r="J193" s="82">
        <v>33.057000000000002</v>
      </c>
      <c r="K193" s="82">
        <v>11.901</v>
      </c>
      <c r="L193" s="82">
        <v>7.1580000000000013</v>
      </c>
      <c r="M193" s="82">
        <v>6.9589999999999996</v>
      </c>
      <c r="N193" s="82">
        <v>7.0390000000000015</v>
      </c>
      <c r="O193" s="77">
        <f t="shared" si="5"/>
        <v>54.45140212360468</v>
      </c>
    </row>
    <row r="194" spans="1:15" x14ac:dyDescent="0.45">
      <c r="A194" s="87" t="s">
        <v>108</v>
      </c>
      <c r="B194" s="87">
        <v>2021</v>
      </c>
      <c r="C194" s="118">
        <v>44492</v>
      </c>
      <c r="D194" s="87" t="s">
        <v>13</v>
      </c>
      <c r="E194" s="87" t="s">
        <v>204</v>
      </c>
      <c r="F194" s="87" t="s">
        <v>109</v>
      </c>
      <c r="G194" s="87" t="s">
        <v>110</v>
      </c>
      <c r="H194" s="73">
        <f>(C194-VLOOKUP(F194,Riders!$A$2:$C$3501,2,FALSE))/365</f>
        <v>28.731506849315068</v>
      </c>
      <c r="I194" s="87">
        <v>2</v>
      </c>
      <c r="J194" s="84">
        <v>33.162999999999997</v>
      </c>
      <c r="K194" s="84">
        <v>11.683</v>
      </c>
      <c r="L194" s="84">
        <v>7.3030000000000008</v>
      </c>
      <c r="M194" s="84">
        <v>7.0329999999999977</v>
      </c>
      <c r="N194" s="84">
        <v>7.1439999999999984</v>
      </c>
      <c r="O194" s="77">
        <f t="shared" si="5"/>
        <v>54.277357295781449</v>
      </c>
    </row>
    <row r="195" spans="1:15" x14ac:dyDescent="0.45">
      <c r="A195" s="87" t="s">
        <v>108</v>
      </c>
      <c r="B195" s="87">
        <v>2021</v>
      </c>
      <c r="C195" s="118">
        <v>44492</v>
      </c>
      <c r="D195" s="87" t="s">
        <v>13</v>
      </c>
      <c r="E195" s="87" t="s">
        <v>204</v>
      </c>
      <c r="F195" s="87" t="s">
        <v>111</v>
      </c>
      <c r="G195" s="87" t="s">
        <v>110</v>
      </c>
      <c r="H195" s="73">
        <f>(C195-VLOOKUP(F195,Riders!$A$2:$C$3501,2,FALSE))/365</f>
        <v>27.010958904109589</v>
      </c>
      <c r="I195" s="87">
        <v>3</v>
      </c>
      <c r="J195" s="82">
        <v>33.164000000000001</v>
      </c>
      <c r="K195" s="82">
        <v>11.448</v>
      </c>
      <c r="L195" s="82">
        <v>7.2689999999999984</v>
      </c>
      <c r="M195" s="82">
        <v>7.0970000000000013</v>
      </c>
      <c r="N195" s="82">
        <v>7.3500000000000014</v>
      </c>
      <c r="O195" s="77">
        <f t="shared" si="5"/>
        <v>54.27572066095766</v>
      </c>
    </row>
    <row r="196" spans="1:15" x14ac:dyDescent="0.45">
      <c r="A196" s="87" t="s">
        <v>108</v>
      </c>
      <c r="B196" s="87">
        <v>2021</v>
      </c>
      <c r="C196" s="118">
        <v>44492</v>
      </c>
      <c r="D196" s="87" t="s">
        <v>13</v>
      </c>
      <c r="E196" s="87" t="s">
        <v>204</v>
      </c>
      <c r="F196" s="87" t="s">
        <v>22</v>
      </c>
      <c r="G196" s="87" t="s">
        <v>15</v>
      </c>
      <c r="H196" s="73">
        <f>(C196-VLOOKUP(F196,Riders!$A$2:$C$3501,2,FALSE))/365</f>
        <v>23.789041095890411</v>
      </c>
      <c r="I196" s="87">
        <v>4</v>
      </c>
      <c r="J196" s="84">
        <v>33.177</v>
      </c>
      <c r="K196" s="84">
        <v>11.657</v>
      </c>
      <c r="L196" s="84">
        <v>7.2789999999999999</v>
      </c>
      <c r="M196" s="84">
        <v>7.0450000000000017</v>
      </c>
      <c r="N196" s="84">
        <v>7.195999999999998</v>
      </c>
      <c r="O196" s="77">
        <f t="shared" si="5"/>
        <v>54.254453386382131</v>
      </c>
    </row>
    <row r="197" spans="1:15" x14ac:dyDescent="0.45">
      <c r="A197" s="87" t="s">
        <v>108</v>
      </c>
      <c r="B197" s="87">
        <v>2021</v>
      </c>
      <c r="C197" s="118">
        <v>44492</v>
      </c>
      <c r="D197" s="87" t="s">
        <v>13</v>
      </c>
      <c r="E197" s="87" t="s">
        <v>204</v>
      </c>
      <c r="F197" s="87" t="s">
        <v>52</v>
      </c>
      <c r="G197" s="87" t="s">
        <v>53</v>
      </c>
      <c r="H197" s="73">
        <f>(C197-VLOOKUP(F197,Riders!$A$2:$C$3501,2,FALSE))/365</f>
        <v>24.621917808219177</v>
      </c>
      <c r="I197" s="87">
        <v>5</v>
      </c>
      <c r="J197" s="82">
        <v>33.299999999999997</v>
      </c>
      <c r="K197" s="82">
        <v>11.635999999999999</v>
      </c>
      <c r="L197" s="82">
        <v>7.3160000000000025</v>
      </c>
      <c r="M197" s="82">
        <v>7.1069999999999993</v>
      </c>
      <c r="N197" s="82">
        <v>7.2409999999999961</v>
      </c>
      <c r="O197" s="77">
        <f t="shared" si="5"/>
        <v>54.054054054054056</v>
      </c>
    </row>
    <row r="198" spans="1:15" x14ac:dyDescent="0.45">
      <c r="A198" s="87" t="s">
        <v>108</v>
      </c>
      <c r="B198" s="87">
        <v>2021</v>
      </c>
      <c r="C198" s="118">
        <v>44492</v>
      </c>
      <c r="D198" s="87" t="s">
        <v>13</v>
      </c>
      <c r="E198" s="87" t="s">
        <v>204</v>
      </c>
      <c r="F198" s="87" t="s">
        <v>122</v>
      </c>
      <c r="G198" s="87" t="s">
        <v>110</v>
      </c>
      <c r="H198" s="73" t="e">
        <f>(C198-VLOOKUP(F198,Riders!$A$2:$C$3501,2,FALSE))/365</f>
        <v>#N/A</v>
      </c>
      <c r="I198" s="87">
        <v>6</v>
      </c>
      <c r="J198" s="84">
        <v>33.337000000000003</v>
      </c>
      <c r="K198" s="84">
        <v>11.467000000000001</v>
      </c>
      <c r="L198" s="84">
        <v>7.3399999999999981</v>
      </c>
      <c r="M198" s="84">
        <v>7.1970000000000027</v>
      </c>
      <c r="N198" s="84">
        <v>7.333000000000002</v>
      </c>
      <c r="O198" s="77">
        <f t="shared" si="5"/>
        <v>53.994060653328127</v>
      </c>
    </row>
    <row r="199" spans="1:15" x14ac:dyDescent="0.45">
      <c r="A199" s="87" t="s">
        <v>108</v>
      </c>
      <c r="B199" s="87">
        <v>2021</v>
      </c>
      <c r="C199" s="118">
        <v>44492</v>
      </c>
      <c r="D199" s="87" t="s">
        <v>13</v>
      </c>
      <c r="E199" s="87" t="s">
        <v>204</v>
      </c>
      <c r="F199" s="87" t="s">
        <v>20</v>
      </c>
      <c r="G199" s="87" t="s">
        <v>21</v>
      </c>
      <c r="H199" s="73">
        <f>(C199-VLOOKUP(F199,Riders!$A$2:$C$3501,2,FALSE))/365</f>
        <v>26.216438356164385</v>
      </c>
      <c r="I199" s="87">
        <v>7</v>
      </c>
      <c r="J199" s="82">
        <v>33.545999999999999</v>
      </c>
      <c r="K199" s="82">
        <v>11.952999999999999</v>
      </c>
      <c r="L199" s="82">
        <v>7.2940000000000005</v>
      </c>
      <c r="M199" s="82">
        <v>7.0509999999999984</v>
      </c>
      <c r="N199" s="82">
        <v>7.2480000000000011</v>
      </c>
      <c r="O199" s="77">
        <f t="shared" si="5"/>
        <v>53.657664103022718</v>
      </c>
    </row>
    <row r="200" spans="1:15" x14ac:dyDescent="0.45">
      <c r="A200" s="87" t="s">
        <v>108</v>
      </c>
      <c r="B200" s="87">
        <v>2021</v>
      </c>
      <c r="C200" s="118">
        <v>44492</v>
      </c>
      <c r="D200" s="87" t="s">
        <v>13</v>
      </c>
      <c r="E200" s="87" t="s">
        <v>204</v>
      </c>
      <c r="F200" s="87" t="s">
        <v>382</v>
      </c>
      <c r="G200" s="87" t="s">
        <v>15</v>
      </c>
      <c r="H200" s="73">
        <f>(C200-VLOOKUP(F200,Riders!$A$2:$C$3501,2,FALSE))/365</f>
        <v>20.652054794520549</v>
      </c>
      <c r="I200" s="87">
        <v>8</v>
      </c>
      <c r="J200" s="84">
        <v>34.814</v>
      </c>
      <c r="K200" s="84">
        <v>12.365</v>
      </c>
      <c r="L200" s="84">
        <v>7.5980000000000008</v>
      </c>
      <c r="M200" s="84">
        <v>7.3309999999999995</v>
      </c>
      <c r="N200" s="84">
        <v>7.52</v>
      </c>
      <c r="O200" s="77">
        <f t="shared" si="5"/>
        <v>51.703337737691733</v>
      </c>
    </row>
    <row r="201" spans="1:15" x14ac:dyDescent="0.45">
      <c r="A201" s="75" t="s">
        <v>71</v>
      </c>
      <c r="B201" s="75">
        <v>2021</v>
      </c>
      <c r="C201" s="119">
        <v>44450</v>
      </c>
      <c r="D201" s="75" t="s">
        <v>72</v>
      </c>
      <c r="E201" s="75" t="s">
        <v>379</v>
      </c>
      <c r="F201" s="75" t="s">
        <v>20</v>
      </c>
      <c r="G201" s="75" t="s">
        <v>21</v>
      </c>
      <c r="H201" s="73">
        <f>(C201-VLOOKUP(F201,Riders!$A$2:$C$3501,2,FALSE))/365</f>
        <v>26.101369863013698</v>
      </c>
      <c r="I201" s="75">
        <v>1</v>
      </c>
      <c r="J201" s="82">
        <v>33.119999999999997</v>
      </c>
      <c r="K201" s="82">
        <v>11.837</v>
      </c>
      <c r="L201" s="82">
        <v>7.2680000000000007</v>
      </c>
      <c r="M201" s="82">
        <v>6.9199999999999982</v>
      </c>
      <c r="N201" s="82">
        <v>7.0949999999999989</v>
      </c>
      <c r="O201" s="77">
        <f t="shared" si="5"/>
        <v>54.347826086956523</v>
      </c>
    </row>
    <row r="202" spans="1:15" x14ac:dyDescent="0.45">
      <c r="A202" s="75" t="s">
        <v>71</v>
      </c>
      <c r="B202" s="75">
        <v>2021</v>
      </c>
      <c r="C202" s="119">
        <v>44450</v>
      </c>
      <c r="D202" s="75" t="s">
        <v>72</v>
      </c>
      <c r="E202" s="75" t="s">
        <v>379</v>
      </c>
      <c r="F202" s="75" t="s">
        <v>16</v>
      </c>
      <c r="G202" s="75" t="s">
        <v>17</v>
      </c>
      <c r="H202" s="73">
        <f>(C202-VLOOKUP(F202,Riders!$A$2:$C$3501,2,FALSE))/365</f>
        <v>22.391780821917809</v>
      </c>
      <c r="I202" s="75">
        <v>2</v>
      </c>
      <c r="J202" s="84">
        <v>34.235999999999997</v>
      </c>
      <c r="K202" s="84">
        <v>12.298</v>
      </c>
      <c r="L202" s="84">
        <v>7.4629999999999992</v>
      </c>
      <c r="M202" s="84">
        <v>7.1950000000000003</v>
      </c>
      <c r="N202" s="84">
        <v>7.2799999999999976</v>
      </c>
      <c r="O202" s="77">
        <f t="shared" si="5"/>
        <v>52.576235541535233</v>
      </c>
    </row>
    <row r="203" spans="1:15" x14ac:dyDescent="0.45">
      <c r="A203" s="75" t="s">
        <v>71</v>
      </c>
      <c r="B203" s="75">
        <v>2021</v>
      </c>
      <c r="C203" s="119">
        <v>44450</v>
      </c>
      <c r="D203" s="75" t="s">
        <v>72</v>
      </c>
      <c r="E203" s="75" t="s">
        <v>379</v>
      </c>
      <c r="F203" s="75" t="s">
        <v>85</v>
      </c>
      <c r="G203" s="75" t="s">
        <v>21</v>
      </c>
      <c r="H203" s="73">
        <f>(C203-VLOOKUP(F203,Riders!$A$2:$C$3501,2,FALSE))/365</f>
        <v>18.350684931506848</v>
      </c>
      <c r="I203" s="75">
        <v>3</v>
      </c>
      <c r="J203" s="82">
        <v>34.966000000000001</v>
      </c>
      <c r="K203" s="82">
        <v>12.682</v>
      </c>
      <c r="L203" s="82">
        <v>7.6109999999999989</v>
      </c>
      <c r="M203" s="82">
        <v>7.2950000000000017</v>
      </c>
      <c r="N203" s="82">
        <v>7.3780000000000001</v>
      </c>
      <c r="O203" s="77">
        <f t="shared" si="5"/>
        <v>51.478579191214322</v>
      </c>
    </row>
    <row r="204" spans="1:15" x14ac:dyDescent="0.45">
      <c r="A204" s="75" t="s">
        <v>71</v>
      </c>
      <c r="B204" s="75">
        <v>2021</v>
      </c>
      <c r="C204" s="119">
        <v>44450</v>
      </c>
      <c r="D204" s="75" t="s">
        <v>72</v>
      </c>
      <c r="E204" s="75" t="s">
        <v>379</v>
      </c>
      <c r="F204" s="75" t="s">
        <v>58</v>
      </c>
      <c r="G204" s="75" t="s">
        <v>59</v>
      </c>
      <c r="H204" s="73">
        <f>(C204-VLOOKUP(F204,Riders!$A$2:$C$3501,2,FALSE))/365</f>
        <v>23.657534246575342</v>
      </c>
      <c r="I204" s="75">
        <v>4</v>
      </c>
      <c r="J204" s="84">
        <v>35.08</v>
      </c>
      <c r="K204" s="84">
        <v>12.955</v>
      </c>
      <c r="L204" s="84">
        <v>7.51</v>
      </c>
      <c r="M204" s="84">
        <v>7.2910000000000004</v>
      </c>
      <c r="N204" s="84">
        <v>7.3239999999999981</v>
      </c>
      <c r="O204" s="77">
        <f t="shared" si="5"/>
        <v>51.311288483466363</v>
      </c>
    </row>
    <row r="205" spans="1:15" x14ac:dyDescent="0.45">
      <c r="A205" s="75" t="s">
        <v>71</v>
      </c>
      <c r="B205" s="75">
        <v>2021</v>
      </c>
      <c r="C205" s="119">
        <v>44450</v>
      </c>
      <c r="D205" s="75" t="s">
        <v>72</v>
      </c>
      <c r="E205" s="75" t="s">
        <v>379</v>
      </c>
      <c r="F205" s="75" t="s">
        <v>48</v>
      </c>
      <c r="G205" s="75" t="s">
        <v>49</v>
      </c>
      <c r="H205" s="73">
        <f>(C205-VLOOKUP(F205,Riders!$A$2:$C$3501,2,FALSE))/365</f>
        <v>20.61917808219178</v>
      </c>
      <c r="I205" s="75">
        <v>5</v>
      </c>
      <c r="J205" s="82">
        <v>35.445999999999998</v>
      </c>
      <c r="K205" s="82">
        <v>12.577999999999999</v>
      </c>
      <c r="L205" s="82">
        <v>7.6389999999999993</v>
      </c>
      <c r="M205" s="82">
        <v>7.5080000000000027</v>
      </c>
      <c r="N205" s="82">
        <v>7.7209999999999965</v>
      </c>
      <c r="O205" s="77">
        <f t="shared" si="5"/>
        <v>50.781470405687529</v>
      </c>
    </row>
    <row r="206" spans="1:15" x14ac:dyDescent="0.45">
      <c r="A206" s="75" t="s">
        <v>71</v>
      </c>
      <c r="B206" s="75">
        <v>2021</v>
      </c>
      <c r="C206" s="119">
        <v>44450</v>
      </c>
      <c r="D206" s="75" t="s">
        <v>72</v>
      </c>
      <c r="E206" s="75" t="s">
        <v>379</v>
      </c>
      <c r="F206" s="75" t="s">
        <v>46</v>
      </c>
      <c r="G206" s="75" t="s">
        <v>47</v>
      </c>
      <c r="H206" s="73">
        <f>(C206-VLOOKUP(F206,Riders!$A$2:$C$3501,2,FALSE))/365</f>
        <v>21.238356164383561</v>
      </c>
      <c r="I206" s="75">
        <v>6</v>
      </c>
      <c r="J206" s="84">
        <v>35.648000000000003</v>
      </c>
      <c r="K206" s="84">
        <v>12.747999999999999</v>
      </c>
      <c r="L206" s="84">
        <v>7.7999999999999989</v>
      </c>
      <c r="M206" s="84">
        <v>7.4910000000000032</v>
      </c>
      <c r="N206" s="84">
        <v>7.6090000000000018</v>
      </c>
      <c r="O206" s="77">
        <f t="shared" si="5"/>
        <v>50.493716337522436</v>
      </c>
    </row>
    <row r="207" spans="1:15" x14ac:dyDescent="0.45">
      <c r="A207" s="75" t="s">
        <v>71</v>
      </c>
      <c r="B207" s="75">
        <v>2021</v>
      </c>
      <c r="C207" s="119">
        <v>44450</v>
      </c>
      <c r="D207" s="75" t="s">
        <v>72</v>
      </c>
      <c r="E207" s="75" t="s">
        <v>379</v>
      </c>
      <c r="F207" s="75" t="s">
        <v>395</v>
      </c>
      <c r="G207" s="75" t="s">
        <v>59</v>
      </c>
      <c r="H207" s="73">
        <f>(C207-VLOOKUP(F207,Riders!$A$2:$C$3501,2,FALSE))/365</f>
        <v>20.476712328767125</v>
      </c>
      <c r="I207" s="75">
        <v>7</v>
      </c>
      <c r="J207" s="82">
        <v>36.917999999999999</v>
      </c>
      <c r="K207" s="82">
        <v>13.528</v>
      </c>
      <c r="L207" s="82">
        <v>8.0170000000000012</v>
      </c>
      <c r="M207" s="82">
        <v>7.625</v>
      </c>
      <c r="N207" s="82">
        <v>7.7479999999999976</v>
      </c>
      <c r="O207" s="77">
        <f t="shared" si="5"/>
        <v>48.756704046806433</v>
      </c>
    </row>
    <row r="208" spans="1:15" x14ac:dyDescent="0.45">
      <c r="A208" s="75" t="s">
        <v>71</v>
      </c>
      <c r="B208" s="75">
        <v>2021</v>
      </c>
      <c r="C208" s="119">
        <v>44450</v>
      </c>
      <c r="D208" s="75" t="s">
        <v>72</v>
      </c>
      <c r="E208" s="75" t="s">
        <v>379</v>
      </c>
      <c r="F208" s="75" t="s">
        <v>86</v>
      </c>
      <c r="G208" s="75" t="s">
        <v>87</v>
      </c>
      <c r="H208" s="73">
        <f>(C208-VLOOKUP(F208,Riders!$A$2:$C$3501,2,FALSE))/365</f>
        <v>21.027397260273972</v>
      </c>
      <c r="I208" s="75">
        <v>8</v>
      </c>
      <c r="J208" s="84">
        <v>37.354999999999997</v>
      </c>
      <c r="K208" s="84">
        <v>13.381</v>
      </c>
      <c r="L208" s="84">
        <v>7.9809999999999981</v>
      </c>
      <c r="M208" s="84">
        <v>7.833000000000002</v>
      </c>
      <c r="N208" s="84">
        <v>8.1599999999999966</v>
      </c>
      <c r="O208" s="77">
        <f t="shared" si="5"/>
        <v>48.186320439030922</v>
      </c>
    </row>
    <row r="209" spans="1:15" x14ac:dyDescent="0.45">
      <c r="A209" s="75" t="s">
        <v>71</v>
      </c>
      <c r="B209" s="75">
        <v>2021</v>
      </c>
      <c r="C209" s="119">
        <v>44450</v>
      </c>
      <c r="D209" s="75" t="s">
        <v>72</v>
      </c>
      <c r="E209" s="75" t="s">
        <v>379</v>
      </c>
      <c r="F209" s="75" t="s">
        <v>396</v>
      </c>
      <c r="G209" s="75" t="s">
        <v>27</v>
      </c>
      <c r="H209" s="73">
        <f>(C209-VLOOKUP(F209,Riders!$A$2:$C$3501,2,FALSE))/365</f>
        <v>22.517808219178082</v>
      </c>
      <c r="I209" s="75">
        <v>9</v>
      </c>
      <c r="J209" s="82">
        <v>37.758000000000003</v>
      </c>
      <c r="K209" s="82">
        <v>13.739000000000001</v>
      </c>
      <c r="L209" s="82">
        <v>8.093</v>
      </c>
      <c r="M209" s="82">
        <v>8.0990000000000002</v>
      </c>
      <c r="N209" s="82">
        <v>7.8270000000000017</v>
      </c>
      <c r="O209" s="77">
        <f t="shared" si="5"/>
        <v>47.672016526299061</v>
      </c>
    </row>
    <row r="210" spans="1:15" x14ac:dyDescent="0.45">
      <c r="A210" s="75" t="s">
        <v>71</v>
      </c>
      <c r="B210" s="75">
        <v>2021</v>
      </c>
      <c r="C210" s="119">
        <v>44450</v>
      </c>
      <c r="D210" s="75" t="s">
        <v>72</v>
      </c>
      <c r="E210" s="75" t="s">
        <v>379</v>
      </c>
      <c r="F210" s="75" t="s">
        <v>397</v>
      </c>
      <c r="G210" s="75" t="s">
        <v>27</v>
      </c>
      <c r="H210" s="73">
        <f>(C210-VLOOKUP(F210,Riders!$A$2:$C$3501,2,FALSE))/365</f>
        <v>20.257534246575343</v>
      </c>
      <c r="I210" s="75">
        <v>10</v>
      </c>
      <c r="J210" s="84">
        <v>37.987000000000002</v>
      </c>
      <c r="K210" s="84">
        <v>13.926</v>
      </c>
      <c r="L210" s="84">
        <v>8.2960000000000012</v>
      </c>
      <c r="M210" s="84">
        <v>7.9349999999999987</v>
      </c>
      <c r="N210" s="84">
        <v>7.8300000000000018</v>
      </c>
      <c r="O210" s="77">
        <f t="shared" si="5"/>
        <v>47.384631584489426</v>
      </c>
    </row>
    <row r="211" spans="1:15" x14ac:dyDescent="0.45">
      <c r="A211" s="75" t="s">
        <v>71</v>
      </c>
      <c r="B211" s="75">
        <v>2021</v>
      </c>
      <c r="C211" s="119">
        <v>44450</v>
      </c>
      <c r="D211" s="75" t="s">
        <v>72</v>
      </c>
      <c r="E211" s="75" t="s">
        <v>379</v>
      </c>
      <c r="F211" s="75" t="s">
        <v>394</v>
      </c>
      <c r="G211" s="75" t="s">
        <v>70</v>
      </c>
      <c r="H211" s="73">
        <f>(C211-VLOOKUP(F211,Riders!$A$2:$C$3501,2,FALSE))/365</f>
        <v>18.86849315068493</v>
      </c>
      <c r="I211" s="75">
        <v>11</v>
      </c>
      <c r="J211" s="82">
        <v>39.451000000000001</v>
      </c>
      <c r="K211" s="82">
        <v>14.196</v>
      </c>
      <c r="L211" s="82">
        <v>8.5009999999999994</v>
      </c>
      <c r="M211" s="82">
        <v>8.2780000000000022</v>
      </c>
      <c r="N211" s="82">
        <v>8.4759999999999991</v>
      </c>
      <c r="O211" s="77">
        <f t="shared" si="5"/>
        <v>45.626219867683965</v>
      </c>
    </row>
    <row r="212" spans="1:15" x14ac:dyDescent="0.45">
      <c r="A212" s="75" t="s">
        <v>71</v>
      </c>
      <c r="B212" s="75">
        <v>2021</v>
      </c>
      <c r="C212" s="119">
        <v>44450</v>
      </c>
      <c r="D212" s="75" t="s">
        <v>72</v>
      </c>
      <c r="E212" s="75" t="s">
        <v>379</v>
      </c>
      <c r="F212" s="75" t="s">
        <v>393</v>
      </c>
      <c r="G212" s="75" t="s">
        <v>70</v>
      </c>
      <c r="H212" s="73">
        <f>(C212-VLOOKUP(F212,Riders!$A$2:$C$3501,2,FALSE))/365</f>
        <v>20.049315068493151</v>
      </c>
      <c r="I212" s="75">
        <v>12</v>
      </c>
      <c r="J212" s="84">
        <v>40.890999999999998</v>
      </c>
      <c r="K212" s="84">
        <v>15.002000000000001</v>
      </c>
      <c r="L212" s="84">
        <v>8.7819999999999983</v>
      </c>
      <c r="M212" s="84">
        <v>8.5399999999999991</v>
      </c>
      <c r="N212" s="84">
        <v>8.5670000000000002</v>
      </c>
      <c r="O212" s="77">
        <f t="shared" si="5"/>
        <v>44.019466386246364</v>
      </c>
    </row>
    <row r="213" spans="1:15" x14ac:dyDescent="0.45">
      <c r="A213" s="87" t="s">
        <v>71</v>
      </c>
      <c r="B213" s="87">
        <v>2021</v>
      </c>
      <c r="C213" s="118">
        <v>44450</v>
      </c>
      <c r="D213" s="87" t="s">
        <v>72</v>
      </c>
      <c r="E213" s="87" t="s">
        <v>204</v>
      </c>
      <c r="F213" s="87" t="s">
        <v>20</v>
      </c>
      <c r="G213" s="75" t="s">
        <v>21</v>
      </c>
      <c r="H213" s="73">
        <f>(C213-VLOOKUP(F213,Riders!$A$2:$C$3501,2,FALSE))/365</f>
        <v>26.101369863013698</v>
      </c>
      <c r="I213" s="87">
        <v>1</v>
      </c>
      <c r="J213" s="82">
        <v>33.232999999999997</v>
      </c>
      <c r="K213" s="82">
        <v>11.762</v>
      </c>
      <c r="L213" s="82">
        <v>7.338000000000001</v>
      </c>
      <c r="M213" s="82">
        <v>6.9379999999999988</v>
      </c>
      <c r="N213" s="82">
        <v>7.1949999999999967</v>
      </c>
      <c r="O213" s="77">
        <f t="shared" si="5"/>
        <v>54.163030722474652</v>
      </c>
    </row>
    <row r="214" spans="1:15" x14ac:dyDescent="0.45">
      <c r="A214" s="87" t="s">
        <v>71</v>
      </c>
      <c r="B214" s="87">
        <v>2021</v>
      </c>
      <c r="C214" s="118">
        <v>44450</v>
      </c>
      <c r="D214" s="87" t="s">
        <v>72</v>
      </c>
      <c r="E214" s="87" t="s">
        <v>204</v>
      </c>
      <c r="F214" s="87" t="s">
        <v>16</v>
      </c>
      <c r="G214" s="75" t="s">
        <v>17</v>
      </c>
      <c r="H214" s="73">
        <f>(C214-VLOOKUP(F214,Riders!$A$2:$C$3501,2,FALSE))/365</f>
        <v>22.391780821917809</v>
      </c>
      <c r="I214" s="87">
        <v>2</v>
      </c>
      <c r="J214" s="84">
        <v>34.506</v>
      </c>
      <c r="K214" s="84">
        <v>12.462</v>
      </c>
      <c r="L214" s="84">
        <v>7.5770000000000017</v>
      </c>
      <c r="M214" s="84">
        <v>7.1759999999999984</v>
      </c>
      <c r="N214" s="84">
        <v>7.2910000000000004</v>
      </c>
      <c r="O214" s="77">
        <f t="shared" si="5"/>
        <v>52.164840897235266</v>
      </c>
    </row>
    <row r="215" spans="1:15" x14ac:dyDescent="0.45">
      <c r="A215" s="87" t="s">
        <v>71</v>
      </c>
      <c r="B215" s="87">
        <v>2021</v>
      </c>
      <c r="C215" s="118">
        <v>44450</v>
      </c>
      <c r="D215" s="87" t="s">
        <v>72</v>
      </c>
      <c r="E215" s="87" t="s">
        <v>204</v>
      </c>
      <c r="F215" s="87" t="s">
        <v>46</v>
      </c>
      <c r="G215" s="75" t="s">
        <v>47</v>
      </c>
      <c r="H215" s="73">
        <f>(C215-VLOOKUP(F215,Riders!$A$2:$C$3501,2,FALSE))/365</f>
        <v>21.238356164383561</v>
      </c>
      <c r="I215" s="87">
        <v>3</v>
      </c>
      <c r="J215" s="82">
        <v>34.954999999999998</v>
      </c>
      <c r="K215" s="82">
        <v>12.367000000000001</v>
      </c>
      <c r="L215" s="82">
        <v>7.7169999999999987</v>
      </c>
      <c r="M215" s="82">
        <v>7.3449999999999989</v>
      </c>
      <c r="N215" s="82">
        <v>7.5259999999999998</v>
      </c>
      <c r="O215" s="77">
        <f t="shared" si="5"/>
        <v>51.494779001573455</v>
      </c>
    </row>
    <row r="216" spans="1:15" x14ac:dyDescent="0.45">
      <c r="A216" s="87" t="s">
        <v>71</v>
      </c>
      <c r="B216" s="87">
        <v>2021</v>
      </c>
      <c r="C216" s="118">
        <v>44450</v>
      </c>
      <c r="D216" s="87" t="s">
        <v>72</v>
      </c>
      <c r="E216" s="87" t="s">
        <v>204</v>
      </c>
      <c r="F216" s="87" t="s">
        <v>85</v>
      </c>
      <c r="G216" s="75" t="s">
        <v>21</v>
      </c>
      <c r="H216" s="73">
        <f>(C216-VLOOKUP(F216,Riders!$A$2:$C$3501,2,FALSE))/365</f>
        <v>18.350684931506848</v>
      </c>
      <c r="I216" s="87">
        <v>4</v>
      </c>
      <c r="J216" s="84">
        <v>35.128</v>
      </c>
      <c r="K216" s="84">
        <v>12.569000000000001</v>
      </c>
      <c r="L216" s="84">
        <v>7.7319999999999975</v>
      </c>
      <c r="M216" s="84">
        <v>7.3170000000000002</v>
      </c>
      <c r="N216" s="84">
        <v>7.5100000000000016</v>
      </c>
      <c r="O216" s="77">
        <f t="shared" si="5"/>
        <v>51.241175130949671</v>
      </c>
    </row>
    <row r="217" spans="1:15" x14ac:dyDescent="0.45">
      <c r="A217" s="87" t="s">
        <v>71</v>
      </c>
      <c r="B217" s="87">
        <v>2021</v>
      </c>
      <c r="C217" s="118">
        <v>44450</v>
      </c>
      <c r="D217" s="87" t="s">
        <v>72</v>
      </c>
      <c r="E217" s="87" t="s">
        <v>204</v>
      </c>
      <c r="F217" s="87" t="s">
        <v>48</v>
      </c>
      <c r="G217" s="75" t="s">
        <v>49</v>
      </c>
      <c r="H217" s="73">
        <f>(C217-VLOOKUP(F217,Riders!$A$2:$C$3501,2,FALSE))/365</f>
        <v>20.61917808219178</v>
      </c>
      <c r="I217" s="87">
        <v>5</v>
      </c>
      <c r="J217" s="82">
        <v>35.295999999999999</v>
      </c>
      <c r="K217" s="82">
        <v>12.266</v>
      </c>
      <c r="L217" s="82">
        <v>7.7569999999999997</v>
      </c>
      <c r="M217" s="82">
        <v>7.4770000000000003</v>
      </c>
      <c r="N217" s="82">
        <v>7.7959999999999994</v>
      </c>
      <c r="O217" s="77">
        <f t="shared" si="5"/>
        <v>50.99728014505893</v>
      </c>
    </row>
    <row r="218" spans="1:15" x14ac:dyDescent="0.45">
      <c r="A218" s="78" t="s">
        <v>71</v>
      </c>
      <c r="B218" s="78">
        <v>2021</v>
      </c>
      <c r="C218" s="79">
        <v>44450</v>
      </c>
      <c r="D218" s="78" t="s">
        <v>72</v>
      </c>
      <c r="E218" s="87" t="s">
        <v>204</v>
      </c>
      <c r="F218" s="87" t="s">
        <v>58</v>
      </c>
      <c r="G218" s="75" t="s">
        <v>59</v>
      </c>
      <c r="H218" s="73">
        <f>(C218-VLOOKUP(F218,Riders!$A$2:$C$3501,2,FALSE))/365</f>
        <v>23.657534246575342</v>
      </c>
      <c r="I218" s="87">
        <v>6</v>
      </c>
      <c r="J218" s="84">
        <v>35.345999999999997</v>
      </c>
      <c r="K218" s="84">
        <v>12.683</v>
      </c>
      <c r="L218" s="84">
        <v>7.7669999999999995</v>
      </c>
      <c r="M218" s="84">
        <v>7.3790000000000013</v>
      </c>
      <c r="N218" s="84">
        <v>7.5169999999999959</v>
      </c>
      <c r="O218" s="77">
        <f t="shared" si="5"/>
        <v>50.925140044135127</v>
      </c>
    </row>
    <row r="219" spans="1:15" x14ac:dyDescent="0.45">
      <c r="A219" s="78" t="s">
        <v>71</v>
      </c>
      <c r="B219" s="78">
        <v>2021</v>
      </c>
      <c r="C219" s="79">
        <v>44450</v>
      </c>
      <c r="D219" s="78" t="s">
        <v>72</v>
      </c>
      <c r="E219" s="87" t="s">
        <v>204</v>
      </c>
      <c r="F219" s="87" t="s">
        <v>395</v>
      </c>
      <c r="G219" s="75" t="s">
        <v>59</v>
      </c>
      <c r="H219" s="73">
        <f>(C219-VLOOKUP(F219,Riders!$A$2:$C$3501,2,FALSE))/365</f>
        <v>20.476712328767125</v>
      </c>
      <c r="I219" s="87">
        <v>7</v>
      </c>
      <c r="J219" s="82">
        <v>37.36</v>
      </c>
      <c r="K219" s="82">
        <v>13.465</v>
      </c>
      <c r="L219" s="82">
        <v>8.1430000000000007</v>
      </c>
      <c r="M219" s="82">
        <v>7.7800000000000011</v>
      </c>
      <c r="N219" s="82">
        <v>7.9719999999999978</v>
      </c>
      <c r="O219" s="77">
        <f t="shared" si="5"/>
        <v>48.179871520342616</v>
      </c>
    </row>
    <row r="220" spans="1:15" x14ac:dyDescent="0.45">
      <c r="A220" s="78" t="s">
        <v>71</v>
      </c>
      <c r="B220" s="78">
        <v>2021</v>
      </c>
      <c r="C220" s="79">
        <v>44450</v>
      </c>
      <c r="D220" s="78" t="s">
        <v>72</v>
      </c>
      <c r="E220" s="87" t="s">
        <v>204</v>
      </c>
      <c r="F220" s="87" t="s">
        <v>86</v>
      </c>
      <c r="G220" s="75" t="s">
        <v>87</v>
      </c>
      <c r="H220" s="73">
        <f>(C220-VLOOKUP(F220,Riders!$A$2:$C$3501,2,FALSE))/365</f>
        <v>21.027397260273972</v>
      </c>
      <c r="I220" s="87">
        <v>8</v>
      </c>
      <c r="J220" s="84">
        <v>37.439</v>
      </c>
      <c r="K220" s="84">
        <v>13.243</v>
      </c>
      <c r="L220" s="84">
        <v>8.0810000000000013</v>
      </c>
      <c r="M220" s="84">
        <v>7.8489999999999966</v>
      </c>
      <c r="N220" s="84">
        <v>8.2660000000000018</v>
      </c>
      <c r="O220" s="77">
        <f t="shared" si="5"/>
        <v>48.078207217073107</v>
      </c>
    </row>
    <row r="221" spans="1:15" x14ac:dyDescent="0.45">
      <c r="A221" s="71" t="s">
        <v>117</v>
      </c>
      <c r="B221" s="71">
        <v>2021</v>
      </c>
      <c r="C221" s="72">
        <v>44387</v>
      </c>
      <c r="D221" s="71" t="s">
        <v>72</v>
      </c>
      <c r="E221" s="75" t="s">
        <v>379</v>
      </c>
      <c r="F221" s="75" t="s">
        <v>398</v>
      </c>
      <c r="G221" s="75" t="s">
        <v>118</v>
      </c>
      <c r="H221" s="73">
        <f>(C221-VLOOKUP(F221,Riders!$A$2:$C$3501,2,FALSE))/365</f>
        <v>18.161643835616438</v>
      </c>
      <c r="I221" s="75">
        <v>1</v>
      </c>
      <c r="J221" s="82">
        <v>33.954000000000001</v>
      </c>
      <c r="K221" s="82">
        <v>11.965999999999999</v>
      </c>
      <c r="L221" s="82">
        <v>7.3580000000000023</v>
      </c>
      <c r="M221" s="82">
        <v>7.1859999999999999</v>
      </c>
      <c r="N221" s="82">
        <v>7.4439999999999991</v>
      </c>
      <c r="O221" s="77">
        <f t="shared" si="5"/>
        <v>53.012899805619369</v>
      </c>
    </row>
    <row r="222" spans="1:15" x14ac:dyDescent="0.45">
      <c r="A222" s="71" t="s">
        <v>117</v>
      </c>
      <c r="B222" s="71">
        <v>2021</v>
      </c>
      <c r="C222" s="72">
        <v>44387</v>
      </c>
      <c r="D222" s="71" t="s">
        <v>72</v>
      </c>
      <c r="E222" s="75" t="s">
        <v>379</v>
      </c>
      <c r="F222" s="75" t="s">
        <v>20</v>
      </c>
      <c r="G222" s="75" t="s">
        <v>21</v>
      </c>
      <c r="H222" s="73">
        <f>(C222-VLOOKUP(F222,Riders!$A$2:$C$3501,2,FALSE))/365</f>
        <v>25.92876712328767</v>
      </c>
      <c r="I222" s="75">
        <v>2</v>
      </c>
      <c r="J222" s="84">
        <v>34.026000000000003</v>
      </c>
      <c r="K222" s="84">
        <v>12.212999999999999</v>
      </c>
      <c r="L222" s="84">
        <v>7.447000000000001</v>
      </c>
      <c r="M222" s="84">
        <v>7.1089999999999982</v>
      </c>
      <c r="N222" s="84">
        <v>7.257000000000005</v>
      </c>
      <c r="O222" s="77">
        <f t="shared" si="5"/>
        <v>52.900722976547343</v>
      </c>
    </row>
    <row r="223" spans="1:15" x14ac:dyDescent="0.45">
      <c r="A223" s="71" t="s">
        <v>117</v>
      </c>
      <c r="B223" s="71">
        <v>2021</v>
      </c>
      <c r="C223" s="72">
        <v>44387</v>
      </c>
      <c r="D223" s="71" t="s">
        <v>72</v>
      </c>
      <c r="E223" s="75" t="s">
        <v>379</v>
      </c>
      <c r="F223" s="75" t="s">
        <v>399</v>
      </c>
      <c r="G223" s="75" t="s">
        <v>118</v>
      </c>
      <c r="H223" s="73">
        <f>(C223-VLOOKUP(F223,Riders!$A$2:$C$3501,2,FALSE))/365</f>
        <v>26.145205479452056</v>
      </c>
      <c r="I223" s="75">
        <v>3</v>
      </c>
      <c r="J223" s="82">
        <v>34.22</v>
      </c>
      <c r="K223" s="82">
        <v>11.663</v>
      </c>
      <c r="L223" s="82">
        <v>7.3820000000000014</v>
      </c>
      <c r="M223" s="82">
        <v>7.3639999999999972</v>
      </c>
      <c r="N223" s="82">
        <v>7.8109999999999999</v>
      </c>
      <c r="O223" s="77">
        <f t="shared" si="5"/>
        <v>52.600818234950324</v>
      </c>
    </row>
    <row r="224" spans="1:15" x14ac:dyDescent="0.45">
      <c r="A224" s="71" t="s">
        <v>117</v>
      </c>
      <c r="B224" s="71">
        <v>2021</v>
      </c>
      <c r="C224" s="72">
        <v>44387</v>
      </c>
      <c r="D224" s="71" t="s">
        <v>72</v>
      </c>
      <c r="E224" s="75" t="s">
        <v>379</v>
      </c>
      <c r="F224" s="75" t="s">
        <v>123</v>
      </c>
      <c r="G224" s="75" t="s">
        <v>124</v>
      </c>
      <c r="H224" s="73">
        <f>(C224-VLOOKUP(F224,Riders!$A$2:$C$3501,2,FALSE))/365</f>
        <v>22.361643835616437</v>
      </c>
      <c r="I224" s="75">
        <v>4</v>
      </c>
      <c r="J224" s="84">
        <v>34.542999999999999</v>
      </c>
      <c r="K224" s="84">
        <v>12.164999999999999</v>
      </c>
      <c r="L224" s="84">
        <v>7.4740000000000002</v>
      </c>
      <c r="M224" s="84">
        <v>7.3300000000000018</v>
      </c>
      <c r="N224" s="84">
        <v>7.5739999999999981</v>
      </c>
      <c r="O224" s="77">
        <f t="shared" si="5"/>
        <v>52.108965637032107</v>
      </c>
    </row>
    <row r="225" spans="1:15" x14ac:dyDescent="0.45">
      <c r="A225" s="71" t="s">
        <v>117</v>
      </c>
      <c r="B225" s="71">
        <v>2021</v>
      </c>
      <c r="C225" s="72">
        <v>44387</v>
      </c>
      <c r="D225" s="71" t="s">
        <v>72</v>
      </c>
      <c r="E225" s="75" t="s">
        <v>379</v>
      </c>
      <c r="F225" s="75" t="s">
        <v>55</v>
      </c>
      <c r="G225" s="75" t="s">
        <v>56</v>
      </c>
      <c r="H225" s="73">
        <f>(C225-VLOOKUP(F225,Riders!$A$2:$C$3501,2,FALSE))/365</f>
        <v>32.19178082191781</v>
      </c>
      <c r="I225" s="75">
        <v>5</v>
      </c>
      <c r="J225" s="82">
        <v>35.103000000000002</v>
      </c>
      <c r="K225" s="82">
        <v>12.827</v>
      </c>
      <c r="L225" s="82">
        <v>7.4749999999999996</v>
      </c>
      <c r="M225" s="82">
        <v>7.2510000000000012</v>
      </c>
      <c r="N225" s="82">
        <v>7.5500000000000007</v>
      </c>
      <c r="O225" s="77">
        <f t="shared" si="5"/>
        <v>51.27766857533544</v>
      </c>
    </row>
    <row r="226" spans="1:15" x14ac:dyDescent="0.45">
      <c r="A226" s="71" t="s">
        <v>117</v>
      </c>
      <c r="B226" s="71">
        <v>2021</v>
      </c>
      <c r="C226" s="72">
        <v>44387</v>
      </c>
      <c r="D226" s="71" t="s">
        <v>72</v>
      </c>
      <c r="E226" s="75" t="s">
        <v>379</v>
      </c>
      <c r="F226" s="75" t="s">
        <v>400</v>
      </c>
      <c r="G226" s="75" t="s">
        <v>15</v>
      </c>
      <c r="H226" s="73">
        <f>(C226-VLOOKUP(F226,Riders!$A$2:$C$3501,2,FALSE))/365</f>
        <v>20.271232876712329</v>
      </c>
      <c r="I226" s="75">
        <v>6</v>
      </c>
      <c r="J226" s="84">
        <v>35.387999999999998</v>
      </c>
      <c r="K226" s="84">
        <v>12.342000000000001</v>
      </c>
      <c r="L226" s="84">
        <v>7.7279999999999998</v>
      </c>
      <c r="M226" s="84">
        <v>7.5670000000000002</v>
      </c>
      <c r="N226" s="84">
        <v>7.7509999999999977</v>
      </c>
      <c r="O226" s="77">
        <f t="shared" si="5"/>
        <v>50.864699898270601</v>
      </c>
    </row>
    <row r="227" spans="1:15" x14ac:dyDescent="0.45">
      <c r="A227" s="71" t="s">
        <v>117</v>
      </c>
      <c r="B227" s="71">
        <v>2021</v>
      </c>
      <c r="C227" s="72">
        <v>44387</v>
      </c>
      <c r="D227" s="71" t="s">
        <v>72</v>
      </c>
      <c r="E227" s="75" t="s">
        <v>379</v>
      </c>
      <c r="F227" s="75" t="s">
        <v>125</v>
      </c>
      <c r="G227" s="75" t="s">
        <v>15</v>
      </c>
      <c r="H227" s="73">
        <f>(C227-VLOOKUP(F227,Riders!$A$2:$C$3501,2,FALSE))/365</f>
        <v>20.134246575342466</v>
      </c>
      <c r="I227" s="75">
        <v>7</v>
      </c>
      <c r="J227" s="82">
        <v>36.360999999999997</v>
      </c>
      <c r="K227" s="82">
        <v>13.118</v>
      </c>
      <c r="L227" s="82">
        <v>8.011000000000001</v>
      </c>
      <c r="M227" s="82">
        <v>7.6119999999999983</v>
      </c>
      <c r="N227" s="82">
        <v>7.6199999999999974</v>
      </c>
      <c r="O227" s="77">
        <f t="shared" si="5"/>
        <v>49.503589010203243</v>
      </c>
    </row>
    <row r="228" spans="1:15" x14ac:dyDescent="0.45">
      <c r="A228" s="71" t="s">
        <v>117</v>
      </c>
      <c r="B228" s="71">
        <v>2021</v>
      </c>
      <c r="C228" s="72">
        <v>44387</v>
      </c>
      <c r="D228" s="71" t="s">
        <v>72</v>
      </c>
      <c r="E228" s="75" t="s">
        <v>379</v>
      </c>
      <c r="F228" s="75" t="s">
        <v>113</v>
      </c>
      <c r="G228" s="75" t="s">
        <v>31</v>
      </c>
      <c r="H228" s="73">
        <f>(C228-VLOOKUP(F228,Riders!$A$2:$C$3501,2,FALSE))/365</f>
        <v>18.156164383561645</v>
      </c>
      <c r="I228" s="75">
        <v>8</v>
      </c>
      <c r="J228" s="84">
        <v>37.03</v>
      </c>
      <c r="K228" s="84">
        <v>13.553000000000001</v>
      </c>
      <c r="L228" s="84">
        <v>7.7629999999999981</v>
      </c>
      <c r="M228" s="84">
        <v>7.7029999999999994</v>
      </c>
      <c r="N228" s="84">
        <v>8.0110000000000028</v>
      </c>
      <c r="O228" s="77">
        <f t="shared" si="5"/>
        <v>48.60923575479341</v>
      </c>
    </row>
    <row r="229" spans="1:15" x14ac:dyDescent="0.45">
      <c r="A229" s="71" t="s">
        <v>117</v>
      </c>
      <c r="B229" s="71">
        <v>2021</v>
      </c>
      <c r="C229" s="72">
        <v>44387</v>
      </c>
      <c r="D229" s="71" t="s">
        <v>72</v>
      </c>
      <c r="E229" s="75" t="s">
        <v>379</v>
      </c>
      <c r="F229" s="75" t="s">
        <v>231</v>
      </c>
      <c r="G229" s="75" t="s">
        <v>232</v>
      </c>
      <c r="H229" s="73">
        <f>(C229-VLOOKUP(F229,Riders!$A$2:$C$3501,2,FALSE))/365</f>
        <v>24.408219178082192</v>
      </c>
      <c r="I229" s="75">
        <v>9</v>
      </c>
      <c r="J229" s="82">
        <v>37.237000000000002</v>
      </c>
      <c r="K229" s="82">
        <v>13.512</v>
      </c>
      <c r="L229" s="82">
        <v>8.0530000000000008</v>
      </c>
      <c r="M229" s="82">
        <v>7.8379999999999974</v>
      </c>
      <c r="N229" s="82">
        <v>7.8340000000000032</v>
      </c>
      <c r="O229" s="77">
        <f t="shared" si="5"/>
        <v>48.339017643741435</v>
      </c>
    </row>
    <row r="230" spans="1:15" x14ac:dyDescent="0.45">
      <c r="A230" s="71" t="s">
        <v>117</v>
      </c>
      <c r="B230" s="71">
        <v>2021</v>
      </c>
      <c r="C230" s="72">
        <v>44387</v>
      </c>
      <c r="D230" s="71" t="s">
        <v>72</v>
      </c>
      <c r="E230" s="75" t="s">
        <v>379</v>
      </c>
      <c r="F230" s="75" t="s">
        <v>615</v>
      </c>
      <c r="G230" s="75" t="s">
        <v>232</v>
      </c>
      <c r="H230" s="73">
        <f>(C230-VLOOKUP(F230,Riders!$A$2:$C$3501,2,FALSE))/365</f>
        <v>25.421917808219177</v>
      </c>
      <c r="I230" s="75">
        <v>10</v>
      </c>
      <c r="J230" s="84">
        <v>38.808</v>
      </c>
      <c r="K230" s="84">
        <v>14.208</v>
      </c>
      <c r="L230" s="84">
        <v>8.5630000000000006</v>
      </c>
      <c r="M230" s="84">
        <v>8.0299999999999976</v>
      </c>
      <c r="N230" s="84">
        <v>8.0070000000000014</v>
      </c>
      <c r="O230" s="77">
        <f t="shared" si="5"/>
        <v>46.382189239332099</v>
      </c>
    </row>
    <row r="231" spans="1:15" x14ac:dyDescent="0.45">
      <c r="A231" s="78" t="s">
        <v>117</v>
      </c>
      <c r="B231" s="78">
        <v>2021</v>
      </c>
      <c r="C231" s="85">
        <v>44387</v>
      </c>
      <c r="D231" s="78" t="s">
        <v>72</v>
      </c>
      <c r="E231" s="87" t="s">
        <v>204</v>
      </c>
      <c r="F231" s="81" t="s">
        <v>20</v>
      </c>
      <c r="G231" s="81" t="s">
        <v>21</v>
      </c>
      <c r="H231" s="73">
        <f>(C231-VLOOKUP(F231,Riders!$A$2:$C$3501,2,FALSE))/365</f>
        <v>25.92876712328767</v>
      </c>
      <c r="I231" s="81">
        <v>1</v>
      </c>
      <c r="J231" s="82">
        <v>33.805999999999997</v>
      </c>
      <c r="K231" s="82">
        <v>12.023</v>
      </c>
      <c r="L231" s="82">
        <v>7.3910000000000018</v>
      </c>
      <c r="M231" s="82">
        <v>7.1129999999999995</v>
      </c>
      <c r="N231" s="82">
        <v>7.2789999999999964</v>
      </c>
      <c r="O231" s="77">
        <f t="shared" si="5"/>
        <v>53.244986097142522</v>
      </c>
    </row>
    <row r="232" spans="1:15" x14ac:dyDescent="0.45">
      <c r="A232" s="78" t="s">
        <v>117</v>
      </c>
      <c r="B232" s="78">
        <v>2021</v>
      </c>
      <c r="C232" s="90">
        <v>44387</v>
      </c>
      <c r="D232" s="78" t="s">
        <v>72</v>
      </c>
      <c r="E232" s="87" t="s">
        <v>204</v>
      </c>
      <c r="F232" s="83" t="s">
        <v>398</v>
      </c>
      <c r="G232" s="83" t="s">
        <v>118</v>
      </c>
      <c r="H232" s="73">
        <f>(C232-VLOOKUP(F232,Riders!$A$2:$C$3501,2,FALSE))/365</f>
        <v>18.161643835616438</v>
      </c>
      <c r="I232" s="83">
        <v>2</v>
      </c>
      <c r="J232" s="84">
        <v>33.844000000000001</v>
      </c>
      <c r="K232" s="84">
        <v>11.98</v>
      </c>
      <c r="L232" s="84">
        <v>7.3679999999999986</v>
      </c>
      <c r="M232" s="84">
        <v>7.1440000000000019</v>
      </c>
      <c r="N232" s="84">
        <v>7.3520000000000003</v>
      </c>
      <c r="O232" s="77">
        <f t="shared" si="5"/>
        <v>53.185202694716935</v>
      </c>
    </row>
    <row r="233" spans="1:15" x14ac:dyDescent="0.45">
      <c r="A233" s="78" t="s">
        <v>117</v>
      </c>
      <c r="B233" s="78">
        <v>2021</v>
      </c>
      <c r="C233" s="85">
        <v>44387</v>
      </c>
      <c r="D233" s="78" t="s">
        <v>72</v>
      </c>
      <c r="E233" s="87" t="s">
        <v>204</v>
      </c>
      <c r="F233" s="81" t="s">
        <v>399</v>
      </c>
      <c r="G233" s="81" t="s">
        <v>118</v>
      </c>
      <c r="H233" s="73">
        <f>(C233-VLOOKUP(F233,Riders!$A$2:$C$3501,2,FALSE))/365</f>
        <v>26.145205479452056</v>
      </c>
      <c r="I233" s="81">
        <v>3</v>
      </c>
      <c r="J233" s="82">
        <v>34.265999999999998</v>
      </c>
      <c r="K233" s="82">
        <v>11.714</v>
      </c>
      <c r="L233" s="82">
        <v>7.3770000000000007</v>
      </c>
      <c r="M233" s="82">
        <v>7.352999999999998</v>
      </c>
      <c r="N233" s="82">
        <v>7.8219999999999992</v>
      </c>
      <c r="O233" s="77">
        <f t="shared" si="5"/>
        <v>52.530204867798986</v>
      </c>
    </row>
    <row r="234" spans="1:15" x14ac:dyDescent="0.45">
      <c r="A234" s="78" t="s">
        <v>117</v>
      </c>
      <c r="B234" s="78">
        <v>2021</v>
      </c>
      <c r="C234" s="90">
        <v>44387</v>
      </c>
      <c r="D234" s="78" t="s">
        <v>72</v>
      </c>
      <c r="E234" s="87" t="s">
        <v>204</v>
      </c>
      <c r="F234" s="83" t="s">
        <v>123</v>
      </c>
      <c r="G234" s="83" t="s">
        <v>124</v>
      </c>
      <c r="H234" s="73">
        <f>(C234-VLOOKUP(F234,Riders!$A$2:$C$3501,2,FALSE))/365</f>
        <v>22.361643835616437</v>
      </c>
      <c r="I234" s="83">
        <v>4</v>
      </c>
      <c r="J234" s="84">
        <v>34.762</v>
      </c>
      <c r="K234" s="84">
        <v>12.294</v>
      </c>
      <c r="L234" s="84">
        <v>7.4619999999999997</v>
      </c>
      <c r="M234" s="84">
        <v>7.338000000000001</v>
      </c>
      <c r="N234" s="84">
        <v>7.6679999999999993</v>
      </c>
      <c r="O234" s="77">
        <f t="shared" si="5"/>
        <v>51.780680052931359</v>
      </c>
    </row>
    <row r="235" spans="1:15" x14ac:dyDescent="0.45">
      <c r="A235" s="78" t="s">
        <v>117</v>
      </c>
      <c r="B235" s="78">
        <v>2021</v>
      </c>
      <c r="C235" s="85">
        <v>44387</v>
      </c>
      <c r="D235" s="78" t="s">
        <v>72</v>
      </c>
      <c r="E235" s="87" t="s">
        <v>204</v>
      </c>
      <c r="F235" s="81" t="s">
        <v>55</v>
      </c>
      <c r="G235" s="81" t="s">
        <v>56</v>
      </c>
      <c r="H235" s="73">
        <f>(C235-VLOOKUP(F235,Riders!$A$2:$C$3501,2,FALSE))/365</f>
        <v>32.19178082191781</v>
      </c>
      <c r="I235" s="81">
        <v>5</v>
      </c>
      <c r="J235" s="82">
        <v>35.119</v>
      </c>
      <c r="K235" s="82">
        <v>12.802</v>
      </c>
      <c r="L235" s="82">
        <v>7.5010000000000012</v>
      </c>
      <c r="M235" s="82">
        <v>7.259999999999998</v>
      </c>
      <c r="N235" s="82">
        <v>7.5560000000000009</v>
      </c>
      <c r="O235" s="77">
        <f t="shared" si="5"/>
        <v>51.254306785500724</v>
      </c>
    </row>
    <row r="236" spans="1:15" x14ac:dyDescent="0.45">
      <c r="A236" s="78" t="s">
        <v>117</v>
      </c>
      <c r="B236" s="78">
        <v>2021</v>
      </c>
      <c r="C236" s="90">
        <v>44387</v>
      </c>
      <c r="D236" s="78" t="s">
        <v>72</v>
      </c>
      <c r="E236" s="87" t="s">
        <v>204</v>
      </c>
      <c r="F236" s="83" t="s">
        <v>400</v>
      </c>
      <c r="G236" s="83" t="s">
        <v>15</v>
      </c>
      <c r="H236" s="73">
        <f>(C236-VLOOKUP(F236,Riders!$A$2:$C$3501,2,FALSE))/365</f>
        <v>20.271232876712329</v>
      </c>
      <c r="I236" s="83">
        <v>6</v>
      </c>
      <c r="J236" s="84">
        <v>35.588000000000001</v>
      </c>
      <c r="K236" s="84">
        <v>12.47</v>
      </c>
      <c r="L236" s="84">
        <v>7.8339999999999979</v>
      </c>
      <c r="M236" s="84">
        <v>7.5450000000000017</v>
      </c>
      <c r="N236" s="84">
        <v>7.7390000000000008</v>
      </c>
      <c r="O236" s="77">
        <f t="shared" si="5"/>
        <v>50.578846802292908</v>
      </c>
    </row>
    <row r="237" spans="1:15" x14ac:dyDescent="0.45">
      <c r="A237" s="78" t="s">
        <v>117</v>
      </c>
      <c r="B237" s="78">
        <v>2021</v>
      </c>
      <c r="C237" s="85">
        <v>44387</v>
      </c>
      <c r="D237" s="78" t="s">
        <v>72</v>
      </c>
      <c r="E237" s="87" t="s">
        <v>204</v>
      </c>
      <c r="F237" s="81" t="s">
        <v>113</v>
      </c>
      <c r="G237" s="81" t="s">
        <v>31</v>
      </c>
      <c r="H237" s="73">
        <f>(C237-VLOOKUP(F237,Riders!$A$2:$C$3501,2,FALSE))/365</f>
        <v>18.156164383561645</v>
      </c>
      <c r="I237" s="81">
        <v>7</v>
      </c>
      <c r="J237" s="82">
        <v>36.320999999999998</v>
      </c>
      <c r="K237" s="82">
        <v>13.14</v>
      </c>
      <c r="L237" s="82">
        <v>7.7409999999999997</v>
      </c>
      <c r="M237" s="82">
        <v>7.57</v>
      </c>
      <c r="N237" s="82">
        <v>7.8699999999999974</v>
      </c>
      <c r="O237" s="77">
        <f t="shared" si="5"/>
        <v>49.558106880317176</v>
      </c>
    </row>
    <row r="238" spans="1:15" x14ac:dyDescent="0.45">
      <c r="A238" s="78" t="s">
        <v>117</v>
      </c>
      <c r="B238" s="78">
        <v>2021</v>
      </c>
      <c r="C238" s="90">
        <v>44387</v>
      </c>
      <c r="D238" s="78" t="s">
        <v>72</v>
      </c>
      <c r="E238" s="87" t="s">
        <v>204</v>
      </c>
      <c r="F238" s="83" t="s">
        <v>125</v>
      </c>
      <c r="G238" s="83" t="s">
        <v>15</v>
      </c>
      <c r="H238" s="73">
        <f>(C238-VLOOKUP(F238,Riders!$A$2:$C$3501,2,FALSE))/365</f>
        <v>20.134246575342466</v>
      </c>
      <c r="I238" s="83">
        <v>8</v>
      </c>
      <c r="J238" s="84">
        <v>36.438000000000002</v>
      </c>
      <c r="K238" s="84">
        <v>13.193</v>
      </c>
      <c r="L238" s="84">
        <v>7.9829999999999988</v>
      </c>
      <c r="M238" s="84">
        <v>7.6010000000000026</v>
      </c>
      <c r="N238" s="84">
        <v>7.6610000000000014</v>
      </c>
      <c r="O238" s="77">
        <f t="shared" si="5"/>
        <v>49.398979087765518</v>
      </c>
    </row>
    <row r="239" spans="1:15" x14ac:dyDescent="0.45">
      <c r="A239" s="71" t="s">
        <v>127</v>
      </c>
      <c r="B239" s="71">
        <v>2021</v>
      </c>
      <c r="C239" s="72">
        <v>44331</v>
      </c>
      <c r="D239" s="71" t="s">
        <v>72</v>
      </c>
      <c r="E239" s="75" t="s">
        <v>379</v>
      </c>
      <c r="F239" s="75" t="s">
        <v>52</v>
      </c>
      <c r="G239" s="75" t="s">
        <v>53</v>
      </c>
      <c r="H239" s="73">
        <f>(C239-VLOOKUP(F239,Riders!$A$2:$C$3501,2,FALSE))/365</f>
        <v>24.18082191780822</v>
      </c>
      <c r="I239" s="75">
        <v>1</v>
      </c>
      <c r="J239" s="82">
        <v>34.094000000000001</v>
      </c>
      <c r="K239" s="82">
        <v>11.872999999999999</v>
      </c>
      <c r="L239" s="82">
        <v>7.4860000000000024</v>
      </c>
      <c r="M239" s="82">
        <v>7.2679999999999971</v>
      </c>
      <c r="N239" s="82">
        <v>7.4670000000000023</v>
      </c>
      <c r="O239" s="77">
        <f t="shared" si="5"/>
        <v>52.795213234000116</v>
      </c>
    </row>
    <row r="240" spans="1:15" x14ac:dyDescent="0.45">
      <c r="A240" s="71" t="s">
        <v>127</v>
      </c>
      <c r="B240" s="71">
        <v>2021</v>
      </c>
      <c r="C240" s="72">
        <v>44331</v>
      </c>
      <c r="D240" s="71" t="s">
        <v>72</v>
      </c>
      <c r="E240" s="75" t="s">
        <v>379</v>
      </c>
      <c r="F240" s="75" t="s">
        <v>60</v>
      </c>
      <c r="G240" s="75" t="s">
        <v>61</v>
      </c>
      <c r="H240" s="73">
        <f>(C240-VLOOKUP(F240,Riders!$A$2:$C$3501,2,FALSE))/365</f>
        <v>32.830136986301369</v>
      </c>
      <c r="I240" s="75">
        <v>2</v>
      </c>
      <c r="J240" s="84">
        <v>35.302999999999997</v>
      </c>
      <c r="K240" s="84">
        <v>12.21</v>
      </c>
      <c r="L240" s="84">
        <v>7.666999999999998</v>
      </c>
      <c r="M240" s="84">
        <v>7.593</v>
      </c>
      <c r="N240" s="84">
        <v>7.8329999999999984</v>
      </c>
      <c r="O240" s="77">
        <f t="shared" si="5"/>
        <v>50.987168229328958</v>
      </c>
    </row>
    <row r="241" spans="1:15" x14ac:dyDescent="0.45">
      <c r="A241" s="71" t="s">
        <v>127</v>
      </c>
      <c r="B241" s="71">
        <v>2021</v>
      </c>
      <c r="C241" s="72">
        <v>44331</v>
      </c>
      <c r="D241" s="71" t="s">
        <v>72</v>
      </c>
      <c r="E241" s="75" t="s">
        <v>379</v>
      </c>
      <c r="F241" s="75" t="s">
        <v>64</v>
      </c>
      <c r="G241" s="75" t="s">
        <v>65</v>
      </c>
      <c r="H241" s="73">
        <f>(C241-VLOOKUP(F241,Riders!$A$2:$C$3501,2,FALSE))/365</f>
        <v>20.391780821917809</v>
      </c>
      <c r="I241" s="75">
        <v>3</v>
      </c>
      <c r="J241" s="82">
        <v>36.049999999999997</v>
      </c>
      <c r="K241" s="82">
        <v>12.696999999999999</v>
      </c>
      <c r="L241" s="82">
        <v>7.7980000000000018</v>
      </c>
      <c r="M241" s="82">
        <v>7.6400000000000006</v>
      </c>
      <c r="N241" s="82">
        <v>7.9149999999999956</v>
      </c>
      <c r="O241" s="77">
        <f t="shared" si="5"/>
        <v>49.930651872399451</v>
      </c>
    </row>
    <row r="242" spans="1:15" x14ac:dyDescent="0.45">
      <c r="A242" s="71" t="s">
        <v>127</v>
      </c>
      <c r="B242" s="71">
        <v>2021</v>
      </c>
      <c r="C242" s="72">
        <v>44331</v>
      </c>
      <c r="D242" s="71" t="s">
        <v>72</v>
      </c>
      <c r="E242" s="75" t="s">
        <v>379</v>
      </c>
      <c r="F242" s="75" t="s">
        <v>58</v>
      </c>
      <c r="G242" s="75" t="s">
        <v>59</v>
      </c>
      <c r="H242" s="73">
        <f>(C242-VLOOKUP(F242,Riders!$A$2:$C$3501,2,FALSE))/365</f>
        <v>23.331506849315069</v>
      </c>
      <c r="I242" s="75">
        <v>4</v>
      </c>
      <c r="J242" s="84">
        <v>36.075000000000003</v>
      </c>
      <c r="K242" s="84">
        <v>13.212999999999999</v>
      </c>
      <c r="L242" s="84">
        <v>7.7219999999999995</v>
      </c>
      <c r="M242" s="84">
        <v>7.5010000000000012</v>
      </c>
      <c r="N242" s="84">
        <v>7.6390000000000029</v>
      </c>
      <c r="O242" s="77">
        <f t="shared" si="5"/>
        <v>49.896049896049895</v>
      </c>
    </row>
    <row r="243" spans="1:15" x14ac:dyDescent="0.45">
      <c r="A243" s="71" t="s">
        <v>127</v>
      </c>
      <c r="B243" s="71">
        <v>2021</v>
      </c>
      <c r="C243" s="72">
        <v>44331</v>
      </c>
      <c r="D243" s="71" t="s">
        <v>72</v>
      </c>
      <c r="E243" s="75" t="s">
        <v>379</v>
      </c>
      <c r="F243" s="75" t="s">
        <v>129</v>
      </c>
      <c r="G243" s="75" t="s">
        <v>65</v>
      </c>
      <c r="H243" s="73">
        <f>(C243-VLOOKUP(F243,Riders!$A$2:$C$3501,2,FALSE))/365</f>
        <v>30.838356164383562</v>
      </c>
      <c r="I243" s="75">
        <v>5</v>
      </c>
      <c r="J243" s="82">
        <v>36.341000000000001</v>
      </c>
      <c r="K243" s="82">
        <v>12.868</v>
      </c>
      <c r="L243" s="82">
        <v>7.8459999999999983</v>
      </c>
      <c r="M243" s="82">
        <v>7.6829999999999998</v>
      </c>
      <c r="N243" s="82">
        <v>7.9440000000000026</v>
      </c>
      <c r="O243" s="77">
        <f t="shared" si="5"/>
        <v>49.530832943507335</v>
      </c>
    </row>
    <row r="244" spans="1:15" x14ac:dyDescent="0.45">
      <c r="A244" s="78" t="s">
        <v>127</v>
      </c>
      <c r="B244" s="78">
        <v>2021</v>
      </c>
      <c r="C244" s="79">
        <v>44331</v>
      </c>
      <c r="D244" s="78" t="s">
        <v>72</v>
      </c>
      <c r="E244" s="87" t="s">
        <v>204</v>
      </c>
      <c r="F244" s="87" t="s">
        <v>52</v>
      </c>
      <c r="G244" s="87" t="s">
        <v>53</v>
      </c>
      <c r="H244" s="73">
        <f>(C244-VLOOKUP(F244,Riders!$A$2:$C$3501,2,FALSE))/365</f>
        <v>24.18082191780822</v>
      </c>
      <c r="I244" s="87">
        <v>1</v>
      </c>
      <c r="J244" s="84">
        <v>34.021999999999998</v>
      </c>
      <c r="K244" s="84">
        <v>11.708</v>
      </c>
      <c r="L244" s="84">
        <v>7.4880000000000013</v>
      </c>
      <c r="M244" s="84">
        <v>7.3059999999999974</v>
      </c>
      <c r="N244" s="84">
        <v>7.52</v>
      </c>
      <c r="O244" s="77">
        <f t="shared" si="5"/>
        <v>52.906942566574571</v>
      </c>
    </row>
    <row r="245" spans="1:15" x14ac:dyDescent="0.45">
      <c r="A245" s="78" t="s">
        <v>127</v>
      </c>
      <c r="B245" s="78">
        <v>2021</v>
      </c>
      <c r="C245" s="79">
        <v>44331</v>
      </c>
      <c r="D245" s="78" t="s">
        <v>72</v>
      </c>
      <c r="E245" s="87" t="s">
        <v>204</v>
      </c>
      <c r="F245" s="87" t="s">
        <v>60</v>
      </c>
      <c r="G245" s="87" t="s">
        <v>61</v>
      </c>
      <c r="H245" s="73">
        <f>(C245-VLOOKUP(F245,Riders!$A$2:$C$3501,2,FALSE))/365</f>
        <v>32.830136986301369</v>
      </c>
      <c r="I245" s="87">
        <v>2</v>
      </c>
      <c r="J245" s="82">
        <v>34.902999999999999</v>
      </c>
      <c r="K245" s="82">
        <v>12.2</v>
      </c>
      <c r="L245" s="82">
        <v>7.554000000000002</v>
      </c>
      <c r="M245" s="82">
        <v>7.4579999999999984</v>
      </c>
      <c r="N245" s="82">
        <v>7.6909999999999989</v>
      </c>
      <c r="O245" s="77">
        <f t="shared" si="5"/>
        <v>51.57149815202132</v>
      </c>
    </row>
    <row r="246" spans="1:15" x14ac:dyDescent="0.45">
      <c r="A246" s="78" t="s">
        <v>127</v>
      </c>
      <c r="B246" s="78">
        <v>2021</v>
      </c>
      <c r="C246" s="79">
        <v>44331</v>
      </c>
      <c r="D246" s="78" t="s">
        <v>72</v>
      </c>
      <c r="E246" s="87" t="s">
        <v>204</v>
      </c>
      <c r="F246" s="87" t="s">
        <v>58</v>
      </c>
      <c r="G246" s="87" t="s">
        <v>59</v>
      </c>
      <c r="H246" s="73">
        <f>(C246-VLOOKUP(F246,Riders!$A$2:$C$3501,2,FALSE))/365</f>
        <v>23.331506849315069</v>
      </c>
      <c r="I246" s="87">
        <v>3</v>
      </c>
      <c r="J246" s="84">
        <v>35.493000000000002</v>
      </c>
      <c r="K246" s="84">
        <v>12.862</v>
      </c>
      <c r="L246" s="84">
        <v>7.6309999999999985</v>
      </c>
      <c r="M246" s="84">
        <v>7.4390000000000001</v>
      </c>
      <c r="N246" s="84">
        <v>7.5610000000000035</v>
      </c>
      <c r="O246" s="77">
        <f t="shared" ref="O246:O309" si="6">3.6*500/(J246)</f>
        <v>50.714225340207925</v>
      </c>
    </row>
    <row r="247" spans="1:15" x14ac:dyDescent="0.45">
      <c r="A247" s="78" t="s">
        <v>127</v>
      </c>
      <c r="B247" s="78">
        <v>2021</v>
      </c>
      <c r="C247" s="79">
        <v>44331</v>
      </c>
      <c r="D247" s="78" t="s">
        <v>72</v>
      </c>
      <c r="E247" s="87" t="s">
        <v>204</v>
      </c>
      <c r="F247" s="87" t="s">
        <v>64</v>
      </c>
      <c r="G247" s="87" t="s">
        <v>65</v>
      </c>
      <c r="H247" s="73">
        <f>(C247-VLOOKUP(F247,Riders!$A$2:$C$3501,2,FALSE))/365</f>
        <v>20.391780821917809</v>
      </c>
      <c r="I247" s="87">
        <v>4</v>
      </c>
      <c r="J247" s="82">
        <v>35.826999999999998</v>
      </c>
      <c r="K247" s="82">
        <v>12.484999999999999</v>
      </c>
      <c r="L247" s="82">
        <v>7.7460000000000022</v>
      </c>
      <c r="M247" s="82">
        <v>7.6309999999999967</v>
      </c>
      <c r="N247" s="82">
        <v>7.9649999999999999</v>
      </c>
      <c r="O247" s="77">
        <f t="shared" si="6"/>
        <v>50.24143802160382</v>
      </c>
    </row>
    <row r="248" spans="1:15" x14ac:dyDescent="0.45">
      <c r="A248" s="78" t="s">
        <v>127</v>
      </c>
      <c r="B248" s="78">
        <v>2021</v>
      </c>
      <c r="C248" s="79">
        <v>44331</v>
      </c>
      <c r="D248" s="78" t="s">
        <v>72</v>
      </c>
      <c r="E248" s="87" t="s">
        <v>204</v>
      </c>
      <c r="F248" s="87" t="s">
        <v>129</v>
      </c>
      <c r="G248" s="87" t="s">
        <v>65</v>
      </c>
      <c r="H248" s="73">
        <f>(C248-VLOOKUP(F248,Riders!$A$2:$C$3501,2,FALSE))/365</f>
        <v>30.838356164383562</v>
      </c>
      <c r="I248" s="87">
        <v>5</v>
      </c>
      <c r="J248" s="84">
        <v>36.149000000000001</v>
      </c>
      <c r="K248" s="84">
        <v>12.72</v>
      </c>
      <c r="L248" s="84">
        <v>7.8059999999999992</v>
      </c>
      <c r="M248" s="84">
        <v>7.6969999999999992</v>
      </c>
      <c r="N248" s="84">
        <v>7.9260000000000019</v>
      </c>
      <c r="O248" s="77">
        <f t="shared" si="6"/>
        <v>49.793908545187968</v>
      </c>
    </row>
    <row r="249" spans="1:15" x14ac:dyDescent="0.45">
      <c r="A249" s="78" t="s">
        <v>131</v>
      </c>
      <c r="B249" s="78">
        <v>2020</v>
      </c>
      <c r="C249" s="85">
        <v>43890</v>
      </c>
      <c r="D249" s="78" t="s">
        <v>13</v>
      </c>
      <c r="E249" s="87" t="s">
        <v>379</v>
      </c>
      <c r="F249" s="81" t="s">
        <v>14</v>
      </c>
      <c r="G249" s="81" t="s">
        <v>15</v>
      </c>
      <c r="H249" s="73">
        <f>(C249-VLOOKUP(F249,Riders!$A$2:$C$3501,2,FALSE))/365</f>
        <v>20.158904109589042</v>
      </c>
      <c r="I249" s="87">
        <v>1</v>
      </c>
      <c r="J249" s="82">
        <v>33.197000000000003</v>
      </c>
      <c r="K249" s="82">
        <v>12.038</v>
      </c>
      <c r="L249" s="82">
        <v>7.1649999999999991</v>
      </c>
      <c r="M249" s="82">
        <v>6.9370000000000012</v>
      </c>
      <c r="N249" s="82">
        <v>7.0570000000000022</v>
      </c>
      <c r="O249" s="77">
        <f t="shared" si="6"/>
        <v>54.221767027141006</v>
      </c>
    </row>
    <row r="250" spans="1:15" x14ac:dyDescent="0.45">
      <c r="A250" s="78" t="s">
        <v>131</v>
      </c>
      <c r="B250" s="78">
        <v>2020</v>
      </c>
      <c r="C250" s="90">
        <v>43890</v>
      </c>
      <c r="D250" s="78" t="s">
        <v>13</v>
      </c>
      <c r="E250" s="87" t="s">
        <v>379</v>
      </c>
      <c r="F250" s="83" t="s">
        <v>22</v>
      </c>
      <c r="G250" s="83" t="s">
        <v>15</v>
      </c>
      <c r="H250" s="73">
        <f>(C250-VLOOKUP(F250,Riders!$A$2:$C$3501,2,FALSE))/365</f>
        <v>22.139726027397259</v>
      </c>
      <c r="I250" s="87">
        <v>2</v>
      </c>
      <c r="J250" s="84">
        <v>33.262</v>
      </c>
      <c r="K250" s="84">
        <v>11.715</v>
      </c>
      <c r="L250" s="84">
        <v>7.2970000000000006</v>
      </c>
      <c r="M250" s="84">
        <v>7.027000000000001</v>
      </c>
      <c r="N250" s="84">
        <v>7.222999999999999</v>
      </c>
      <c r="O250" s="77">
        <f t="shared" si="6"/>
        <v>54.115807828753532</v>
      </c>
    </row>
    <row r="251" spans="1:15" x14ac:dyDescent="0.45">
      <c r="A251" s="78" t="s">
        <v>131</v>
      </c>
      <c r="B251" s="78">
        <v>2020</v>
      </c>
      <c r="C251" s="85">
        <v>43890</v>
      </c>
      <c r="D251" s="78" t="s">
        <v>13</v>
      </c>
      <c r="E251" s="87" t="s">
        <v>379</v>
      </c>
      <c r="F251" s="81" t="s">
        <v>138</v>
      </c>
      <c r="G251" s="81" t="s">
        <v>44</v>
      </c>
      <c r="H251" s="73">
        <f>(C251-VLOOKUP(F251,Riders!$A$2:$C$3501,2,FALSE))/365</f>
        <v>24.457534246575342</v>
      </c>
      <c r="I251" s="87">
        <v>3</v>
      </c>
      <c r="J251" s="82">
        <v>33.298999999999999</v>
      </c>
      <c r="K251" s="82">
        <v>11.795999999999999</v>
      </c>
      <c r="L251" s="82">
        <v>7.2310000000000016</v>
      </c>
      <c r="M251" s="82">
        <v>7.0389999999999979</v>
      </c>
      <c r="N251" s="82">
        <v>7.2330000000000005</v>
      </c>
      <c r="O251" s="77">
        <f t="shared" si="6"/>
        <v>54.055677347668102</v>
      </c>
    </row>
    <row r="252" spans="1:15" x14ac:dyDescent="0.45">
      <c r="A252" s="78" t="s">
        <v>131</v>
      </c>
      <c r="B252" s="78">
        <v>2020</v>
      </c>
      <c r="C252" s="90">
        <v>43890</v>
      </c>
      <c r="D252" s="78" t="s">
        <v>13</v>
      </c>
      <c r="E252" s="87" t="s">
        <v>379</v>
      </c>
      <c r="F252" s="83" t="s">
        <v>52</v>
      </c>
      <c r="G252" s="83" t="s">
        <v>53</v>
      </c>
      <c r="H252" s="73">
        <f>(C252-VLOOKUP(F252,Riders!$A$2:$C$3501,2,FALSE))/365</f>
        <v>22.972602739726028</v>
      </c>
      <c r="I252" s="87">
        <v>4</v>
      </c>
      <c r="J252" s="84">
        <v>33.409999999999997</v>
      </c>
      <c r="K252" s="84">
        <v>11.598000000000001</v>
      </c>
      <c r="L252" s="84">
        <v>7.3289999999999988</v>
      </c>
      <c r="M252" s="84">
        <v>7.1410000000000018</v>
      </c>
      <c r="N252" s="84">
        <v>7.3419999999999952</v>
      </c>
      <c r="O252" s="77">
        <f t="shared" si="6"/>
        <v>53.876085004489681</v>
      </c>
    </row>
    <row r="253" spans="1:15" x14ac:dyDescent="0.45">
      <c r="A253" s="87" t="s">
        <v>131</v>
      </c>
      <c r="B253" s="87">
        <v>2020</v>
      </c>
      <c r="C253" s="89">
        <v>43890</v>
      </c>
      <c r="D253" s="87" t="s">
        <v>13</v>
      </c>
      <c r="E253" s="87" t="s">
        <v>379</v>
      </c>
      <c r="F253" s="81" t="s">
        <v>111</v>
      </c>
      <c r="G253" s="81" t="s">
        <v>118</v>
      </c>
      <c r="H253" s="73">
        <f>(C253-VLOOKUP(F253,Riders!$A$2:$C$3501,2,FALSE))/365</f>
        <v>25.361643835616437</v>
      </c>
      <c r="I253" s="87">
        <v>5</v>
      </c>
      <c r="J253" s="82">
        <v>33.47</v>
      </c>
      <c r="K253" s="82">
        <v>11.769</v>
      </c>
      <c r="L253" s="82">
        <v>7.3650000000000002</v>
      </c>
      <c r="M253" s="82">
        <v>7.1069999999999993</v>
      </c>
      <c r="N253" s="82">
        <v>7.2289999999999992</v>
      </c>
      <c r="O253" s="77">
        <f t="shared" si="6"/>
        <v>53.779504033462807</v>
      </c>
    </row>
    <row r="254" spans="1:15" x14ac:dyDescent="0.45">
      <c r="A254" s="87" t="s">
        <v>131</v>
      </c>
      <c r="B254" s="87">
        <v>2020</v>
      </c>
      <c r="C254" s="88">
        <v>43890</v>
      </c>
      <c r="D254" s="87" t="s">
        <v>13</v>
      </c>
      <c r="E254" s="87" t="s">
        <v>379</v>
      </c>
      <c r="F254" s="83" t="s">
        <v>380</v>
      </c>
      <c r="G254" s="83" t="s">
        <v>19</v>
      </c>
      <c r="H254" s="73">
        <f>(C254-VLOOKUP(F254,Riders!$A$2:$C$3501,2,FALSE))/365</f>
        <v>23.890410958904109</v>
      </c>
      <c r="I254" s="87">
        <v>6</v>
      </c>
      <c r="J254" s="84">
        <v>33.521000000000001</v>
      </c>
      <c r="K254" s="84">
        <v>11.505000000000001</v>
      </c>
      <c r="L254" s="84">
        <v>7.2989999999999977</v>
      </c>
      <c r="M254" s="84">
        <v>7.1920000000000002</v>
      </c>
      <c r="N254" s="84">
        <v>7.5250000000000021</v>
      </c>
      <c r="O254" s="77">
        <f t="shared" si="6"/>
        <v>53.69768205005817</v>
      </c>
    </row>
    <row r="255" spans="1:15" x14ac:dyDescent="0.45">
      <c r="A255" s="87" t="s">
        <v>131</v>
      </c>
      <c r="B255" s="87">
        <v>2020</v>
      </c>
      <c r="C255" s="89">
        <v>43890</v>
      </c>
      <c r="D255" s="87" t="s">
        <v>13</v>
      </c>
      <c r="E255" s="87" t="s">
        <v>379</v>
      </c>
      <c r="F255" s="81" t="s">
        <v>109</v>
      </c>
      <c r="G255" s="81" t="s">
        <v>118</v>
      </c>
      <c r="H255" s="73">
        <f>(C255-VLOOKUP(F255,Riders!$A$2:$C$3501,2,FALSE))/365</f>
        <v>27.082191780821919</v>
      </c>
      <c r="I255" s="87">
        <v>7</v>
      </c>
      <c r="J255" s="82">
        <v>33.549999999999997</v>
      </c>
      <c r="K255" s="82">
        <v>11.891</v>
      </c>
      <c r="L255" s="82">
        <v>7.3720000000000017</v>
      </c>
      <c r="M255" s="82">
        <v>7.0809999999999995</v>
      </c>
      <c r="N255" s="82">
        <v>7.205999999999996</v>
      </c>
      <c r="O255" s="77">
        <f t="shared" si="6"/>
        <v>53.651266766020868</v>
      </c>
    </row>
    <row r="256" spans="1:15" x14ac:dyDescent="0.45">
      <c r="A256" s="87" t="s">
        <v>131</v>
      </c>
      <c r="B256" s="87">
        <v>2020</v>
      </c>
      <c r="C256" s="88">
        <v>43890</v>
      </c>
      <c r="D256" s="87" t="s">
        <v>13</v>
      </c>
      <c r="E256" s="87" t="s">
        <v>379</v>
      </c>
      <c r="F256" s="83" t="s">
        <v>100</v>
      </c>
      <c r="G256" s="83" t="s">
        <v>47</v>
      </c>
      <c r="H256" s="73">
        <f>(C256-VLOOKUP(F256,Riders!$A$2:$C$3501,2,FALSE))/365</f>
        <v>26.046575342465754</v>
      </c>
      <c r="I256" s="87">
        <v>8</v>
      </c>
      <c r="J256" s="84">
        <v>33.655000000000001</v>
      </c>
      <c r="K256" s="84">
        <v>11.866</v>
      </c>
      <c r="L256" s="84">
        <v>7.4089999999999989</v>
      </c>
      <c r="M256" s="84">
        <v>7.1000000000000014</v>
      </c>
      <c r="N256" s="84">
        <v>7.2800000000000011</v>
      </c>
      <c r="O256" s="77">
        <f t="shared" si="6"/>
        <v>53.483880552666761</v>
      </c>
    </row>
    <row r="257" spans="1:15" x14ac:dyDescent="0.45">
      <c r="A257" s="87" t="s">
        <v>131</v>
      </c>
      <c r="B257" s="87">
        <v>2020</v>
      </c>
      <c r="C257" s="89">
        <v>43890</v>
      </c>
      <c r="D257" s="87" t="s">
        <v>13</v>
      </c>
      <c r="E257" s="87" t="s">
        <v>379</v>
      </c>
      <c r="F257" s="81" t="s">
        <v>30</v>
      </c>
      <c r="G257" s="81" t="s">
        <v>31</v>
      </c>
      <c r="H257" s="73">
        <f>(C257-VLOOKUP(F257,Riders!$A$2:$C$3501,2,FALSE))/365</f>
        <v>23.87123287671233</v>
      </c>
      <c r="I257" s="87">
        <v>9</v>
      </c>
      <c r="J257" s="82">
        <v>33.777999999999999</v>
      </c>
      <c r="K257" s="82">
        <v>12.05</v>
      </c>
      <c r="L257" s="82">
        <v>7.3709999999999987</v>
      </c>
      <c r="M257" s="82">
        <v>7.1069999999999993</v>
      </c>
      <c r="N257" s="82">
        <v>7.25</v>
      </c>
      <c r="O257" s="77">
        <f t="shared" si="6"/>
        <v>53.289123097874359</v>
      </c>
    </row>
    <row r="258" spans="1:15" x14ac:dyDescent="0.45">
      <c r="A258" s="87" t="s">
        <v>131</v>
      </c>
      <c r="B258" s="87">
        <v>2020</v>
      </c>
      <c r="C258" s="88">
        <v>43890</v>
      </c>
      <c r="D258" s="87" t="s">
        <v>13</v>
      </c>
      <c r="E258" s="87" t="s">
        <v>379</v>
      </c>
      <c r="F258" s="83" t="s">
        <v>43</v>
      </c>
      <c r="G258" s="83" t="s">
        <v>44</v>
      </c>
      <c r="H258" s="73">
        <f>(C258-VLOOKUP(F258,Riders!$A$2:$C$3501,2,FALSE))/365</f>
        <v>27.279452054794522</v>
      </c>
      <c r="I258" s="87">
        <v>10</v>
      </c>
      <c r="J258" s="84">
        <v>33.869999999999997</v>
      </c>
      <c r="K258" s="84">
        <v>11.987</v>
      </c>
      <c r="L258" s="84">
        <v>7.3630000000000013</v>
      </c>
      <c r="M258" s="84">
        <v>7.139999999999997</v>
      </c>
      <c r="N258" s="84">
        <v>7.379999999999999</v>
      </c>
      <c r="O258" s="77">
        <f t="shared" si="6"/>
        <v>53.144375553587253</v>
      </c>
    </row>
    <row r="259" spans="1:15" x14ac:dyDescent="0.45">
      <c r="A259" s="87" t="s">
        <v>131</v>
      </c>
      <c r="B259" s="87">
        <v>2020</v>
      </c>
      <c r="C259" s="89">
        <v>43890</v>
      </c>
      <c r="D259" s="87" t="s">
        <v>13</v>
      </c>
      <c r="E259" s="87" t="s">
        <v>379</v>
      </c>
      <c r="F259" s="81" t="s">
        <v>140</v>
      </c>
      <c r="G259" s="81" t="s">
        <v>118</v>
      </c>
      <c r="H259" s="73">
        <f>(C259-VLOOKUP(F259,Riders!$A$2:$C$3501,2,FALSE))/365</f>
        <v>24.413698630136988</v>
      </c>
      <c r="I259" s="87">
        <v>11</v>
      </c>
      <c r="J259" s="82">
        <v>33.988</v>
      </c>
      <c r="K259" s="82">
        <v>11.675000000000001</v>
      </c>
      <c r="L259" s="82">
        <v>7.468</v>
      </c>
      <c r="M259" s="82">
        <v>7.2949999999999982</v>
      </c>
      <c r="N259" s="82">
        <v>7.5500000000000007</v>
      </c>
      <c r="O259" s="77">
        <f t="shared" si="6"/>
        <v>52.959868188772511</v>
      </c>
    </row>
    <row r="260" spans="1:15" x14ac:dyDescent="0.45">
      <c r="A260" s="87" t="s">
        <v>131</v>
      </c>
      <c r="B260" s="87">
        <v>2020</v>
      </c>
      <c r="C260" s="88">
        <v>43890</v>
      </c>
      <c r="D260" s="87" t="s">
        <v>13</v>
      </c>
      <c r="E260" s="87" t="s">
        <v>379</v>
      </c>
      <c r="F260" s="83" t="s">
        <v>384</v>
      </c>
      <c r="G260" s="83" t="s">
        <v>19</v>
      </c>
      <c r="H260" s="73">
        <f>(C260-VLOOKUP(F260,Riders!$A$2:$C$3501,2,FALSE))/365</f>
        <v>20.484931506849314</v>
      </c>
      <c r="I260" s="87">
        <v>12</v>
      </c>
      <c r="J260" s="84">
        <v>34.064</v>
      </c>
      <c r="K260" s="84">
        <v>12.208</v>
      </c>
      <c r="L260" s="84">
        <v>7.4709999999999983</v>
      </c>
      <c r="M260" s="84">
        <v>7.1410000000000018</v>
      </c>
      <c r="N260" s="84">
        <v>7.2439999999999998</v>
      </c>
      <c r="O260" s="77">
        <f t="shared" si="6"/>
        <v>52.84170972287459</v>
      </c>
    </row>
    <row r="261" spans="1:15" x14ac:dyDescent="0.45">
      <c r="A261" s="87" t="s">
        <v>131</v>
      </c>
      <c r="B261" s="87">
        <v>2020</v>
      </c>
      <c r="C261" s="89">
        <v>43890</v>
      </c>
      <c r="D261" s="87" t="s">
        <v>13</v>
      </c>
      <c r="E261" s="87" t="s">
        <v>379</v>
      </c>
      <c r="F261" s="81" t="s">
        <v>163</v>
      </c>
      <c r="G261" s="81" t="s">
        <v>118</v>
      </c>
      <c r="H261" s="73" t="e">
        <f>(C261-VLOOKUP(F261,Riders!$A$2:$C$3501,2,FALSE))/365</f>
        <v>#N/A</v>
      </c>
      <c r="I261" s="87">
        <v>13</v>
      </c>
      <c r="J261" s="82">
        <v>34.073999999999998</v>
      </c>
      <c r="K261" s="82">
        <v>11.833</v>
      </c>
      <c r="L261" s="82">
        <v>7.2990000000000013</v>
      </c>
      <c r="M261" s="82">
        <v>7.2479999999999976</v>
      </c>
      <c r="N261" s="82">
        <v>7.6939999999999991</v>
      </c>
      <c r="O261" s="77">
        <f t="shared" si="6"/>
        <v>52.826201796090864</v>
      </c>
    </row>
    <row r="262" spans="1:15" x14ac:dyDescent="0.45">
      <c r="A262" s="87" t="s">
        <v>131</v>
      </c>
      <c r="B262" s="87">
        <v>2020</v>
      </c>
      <c r="C262" s="88">
        <v>43890</v>
      </c>
      <c r="D262" s="87" t="s">
        <v>13</v>
      </c>
      <c r="E262" s="87" t="s">
        <v>379</v>
      </c>
      <c r="F262" s="83" t="s">
        <v>401</v>
      </c>
      <c r="G262" s="83" t="s">
        <v>36</v>
      </c>
      <c r="H262" s="73">
        <f>(C262-VLOOKUP(F262,Riders!$A$2:$C$3501,2,FALSE))/365</f>
        <v>32.131506849315066</v>
      </c>
      <c r="I262" s="87">
        <v>14</v>
      </c>
      <c r="J262" s="84">
        <v>34.139000000000003</v>
      </c>
      <c r="K262" s="84">
        <v>11.848000000000001</v>
      </c>
      <c r="L262" s="84">
        <v>7.4459999999999997</v>
      </c>
      <c r="M262" s="84">
        <v>7.3109999999999999</v>
      </c>
      <c r="N262" s="84">
        <v>7.5340000000000025</v>
      </c>
      <c r="O262" s="77">
        <f t="shared" si="6"/>
        <v>52.725621722956149</v>
      </c>
    </row>
    <row r="263" spans="1:15" x14ac:dyDescent="0.45">
      <c r="A263" s="87" t="s">
        <v>131</v>
      </c>
      <c r="B263" s="87">
        <v>2020</v>
      </c>
      <c r="C263" s="89">
        <v>43890</v>
      </c>
      <c r="D263" s="87" t="s">
        <v>13</v>
      </c>
      <c r="E263" s="87" t="s">
        <v>379</v>
      </c>
      <c r="F263" s="81" t="s">
        <v>60</v>
      </c>
      <c r="G263" s="81" t="s">
        <v>61</v>
      </c>
      <c r="H263" s="73">
        <f>(C263-VLOOKUP(F263,Riders!$A$2:$C$3501,2,FALSE))/365</f>
        <v>31.621917808219177</v>
      </c>
      <c r="I263" s="87">
        <v>15</v>
      </c>
      <c r="J263" s="82">
        <v>34.585999999999999</v>
      </c>
      <c r="K263" s="82">
        <v>12.256</v>
      </c>
      <c r="L263" s="82">
        <v>7.4589999999999996</v>
      </c>
      <c r="M263" s="82">
        <v>7.3270000000000017</v>
      </c>
      <c r="N263" s="82">
        <v>7.5439999999999969</v>
      </c>
      <c r="O263" s="77">
        <f t="shared" si="6"/>
        <v>52.044179725900655</v>
      </c>
    </row>
    <row r="264" spans="1:15" x14ac:dyDescent="0.45">
      <c r="A264" s="87" t="s">
        <v>131</v>
      </c>
      <c r="B264" s="87">
        <v>2020</v>
      </c>
      <c r="C264" s="88">
        <v>43890</v>
      </c>
      <c r="D264" s="87" t="s">
        <v>13</v>
      </c>
      <c r="E264" s="87" t="s">
        <v>379</v>
      </c>
      <c r="F264" s="83" t="s">
        <v>154</v>
      </c>
      <c r="G264" s="83" t="s">
        <v>38</v>
      </c>
      <c r="H264" s="73">
        <f>(C264-VLOOKUP(F264,Riders!$A$2:$C$3501,2,FALSE))/365</f>
        <v>29.243835616438357</v>
      </c>
      <c r="I264" s="87">
        <v>16</v>
      </c>
      <c r="J264" s="84">
        <v>34.710999999999999</v>
      </c>
      <c r="K264" s="84">
        <v>11.782999999999999</v>
      </c>
      <c r="L264" s="84">
        <v>7.35</v>
      </c>
      <c r="M264" s="84">
        <v>7.458000000000002</v>
      </c>
      <c r="N264" s="84">
        <v>8.1199999999999974</v>
      </c>
      <c r="O264" s="77">
        <f t="shared" si="6"/>
        <v>51.856760104865891</v>
      </c>
    </row>
    <row r="265" spans="1:15" x14ac:dyDescent="0.45">
      <c r="A265" s="87" t="s">
        <v>131</v>
      </c>
      <c r="B265" s="87">
        <v>2020</v>
      </c>
      <c r="C265" s="89">
        <v>43890</v>
      </c>
      <c r="D265" s="87" t="s">
        <v>13</v>
      </c>
      <c r="E265" s="87" t="s">
        <v>379</v>
      </c>
      <c r="F265" s="81" t="s">
        <v>116</v>
      </c>
      <c r="G265" s="81" t="s">
        <v>21</v>
      </c>
      <c r="H265" s="73">
        <f>(C265-VLOOKUP(F265,Riders!$A$2:$C$3501,2,FALSE))/365</f>
        <v>28.936986301369863</v>
      </c>
      <c r="I265" s="87">
        <v>17</v>
      </c>
      <c r="J265" s="82">
        <v>34.828000000000003</v>
      </c>
      <c r="K265" s="82">
        <v>12.226000000000001</v>
      </c>
      <c r="L265" s="82">
        <v>7.5849999999999991</v>
      </c>
      <c r="M265" s="82">
        <v>7.4149999999999991</v>
      </c>
      <c r="N265" s="82">
        <v>7.6020000000000039</v>
      </c>
      <c r="O265" s="77">
        <f t="shared" si="6"/>
        <v>51.682554266681976</v>
      </c>
    </row>
    <row r="266" spans="1:15" x14ac:dyDescent="0.45">
      <c r="A266" s="87" t="s">
        <v>131</v>
      </c>
      <c r="B266" s="87">
        <v>2020</v>
      </c>
      <c r="C266" s="88">
        <v>43890</v>
      </c>
      <c r="D266" s="87" t="s">
        <v>13</v>
      </c>
      <c r="E266" s="87" t="s">
        <v>379</v>
      </c>
      <c r="F266" s="83" t="s">
        <v>385</v>
      </c>
      <c r="G266" s="83" t="s">
        <v>38</v>
      </c>
      <c r="H266" s="73">
        <f>(C266-VLOOKUP(F266,Riders!$A$2:$C$3501,2,FALSE))/365</f>
        <v>22.676712328767124</v>
      </c>
      <c r="I266" s="87">
        <v>18</v>
      </c>
      <c r="J266" s="84">
        <v>34.856000000000002</v>
      </c>
      <c r="K266" s="84">
        <v>12.58</v>
      </c>
      <c r="L266" s="84">
        <v>7.4880000000000013</v>
      </c>
      <c r="M266" s="84">
        <v>7.2439999999999998</v>
      </c>
      <c r="N266" s="84">
        <v>7.5440000000000005</v>
      </c>
      <c r="O266" s="77">
        <f t="shared" si="6"/>
        <v>51.641037411062655</v>
      </c>
    </row>
    <row r="267" spans="1:15" x14ac:dyDescent="0.45">
      <c r="A267" s="87" t="s">
        <v>131</v>
      </c>
      <c r="B267" s="87">
        <v>2020</v>
      </c>
      <c r="C267" s="89">
        <v>43890</v>
      </c>
      <c r="D267" s="87" t="s">
        <v>13</v>
      </c>
      <c r="E267" s="87" t="s">
        <v>379</v>
      </c>
      <c r="F267" s="81" t="s">
        <v>41</v>
      </c>
      <c r="G267" s="81" t="s">
        <v>27</v>
      </c>
      <c r="H267" s="73">
        <f>(C267-VLOOKUP(F267,Riders!$A$2:$C$3501,2,FALSE))/365</f>
        <v>24.372602739726027</v>
      </c>
      <c r="I267" s="87">
        <v>19</v>
      </c>
      <c r="J267" s="82">
        <v>35.091999999999999</v>
      </c>
      <c r="K267" s="82">
        <v>12.603</v>
      </c>
      <c r="L267" s="82">
        <v>7.5729999999999986</v>
      </c>
      <c r="M267" s="82">
        <v>7.3190000000000026</v>
      </c>
      <c r="N267" s="82">
        <v>7.5969999999999978</v>
      </c>
      <c r="O267" s="77">
        <f t="shared" si="6"/>
        <v>51.293742163456059</v>
      </c>
    </row>
    <row r="268" spans="1:15" x14ac:dyDescent="0.45">
      <c r="A268" s="87" t="s">
        <v>131</v>
      </c>
      <c r="B268" s="87">
        <v>2020</v>
      </c>
      <c r="C268" s="88">
        <v>43890</v>
      </c>
      <c r="D268" s="87" t="s">
        <v>13</v>
      </c>
      <c r="E268" s="87" t="s">
        <v>379</v>
      </c>
      <c r="F268" s="83" t="s">
        <v>402</v>
      </c>
      <c r="G268" s="83" t="s">
        <v>142</v>
      </c>
      <c r="H268" s="73">
        <f>(C268-VLOOKUP(F268,Riders!$A$2:$C$3501,2,FALSE))/365</f>
        <v>32.260273972602739</v>
      </c>
      <c r="I268" s="87">
        <v>20</v>
      </c>
      <c r="J268" s="84">
        <v>35.183</v>
      </c>
      <c r="K268" s="84">
        <v>12.808</v>
      </c>
      <c r="L268" s="84">
        <v>7.5450000000000017</v>
      </c>
      <c r="M268" s="84">
        <v>7.2789999999999999</v>
      </c>
      <c r="N268" s="84">
        <v>7.5509999999999984</v>
      </c>
      <c r="O268" s="77">
        <f t="shared" si="6"/>
        <v>51.161072108688856</v>
      </c>
    </row>
    <row r="269" spans="1:15" x14ac:dyDescent="0.45">
      <c r="A269" s="87" t="s">
        <v>131</v>
      </c>
      <c r="B269" s="87">
        <v>2020</v>
      </c>
      <c r="C269" s="89">
        <v>43890</v>
      </c>
      <c r="D269" s="87" t="s">
        <v>13</v>
      </c>
      <c r="E269" s="87" t="s">
        <v>379</v>
      </c>
      <c r="F269" s="81" t="s">
        <v>155</v>
      </c>
      <c r="G269" s="81" t="s">
        <v>156</v>
      </c>
      <c r="H269" s="73">
        <f>(C269-VLOOKUP(F269,Riders!$A$2:$C$3501,2,FALSE))/365</f>
        <v>21.358904109589041</v>
      </c>
      <c r="I269" s="87">
        <v>21</v>
      </c>
      <c r="J269" s="82">
        <v>35.283999999999999</v>
      </c>
      <c r="K269" s="82">
        <v>12.561999999999999</v>
      </c>
      <c r="L269" s="82">
        <v>7.6349999999999998</v>
      </c>
      <c r="M269" s="82">
        <v>7.4430000000000014</v>
      </c>
      <c r="N269" s="82">
        <v>7.6439999999999984</v>
      </c>
      <c r="O269" s="77">
        <f t="shared" si="6"/>
        <v>51.01462419226845</v>
      </c>
    </row>
    <row r="270" spans="1:15" x14ac:dyDescent="0.45">
      <c r="A270" s="91" t="s">
        <v>131</v>
      </c>
      <c r="B270" s="91">
        <v>2020</v>
      </c>
      <c r="C270" s="133">
        <v>43890</v>
      </c>
      <c r="D270" s="91" t="s">
        <v>13</v>
      </c>
      <c r="E270" s="91" t="s">
        <v>204</v>
      </c>
      <c r="F270" s="92" t="s">
        <v>14</v>
      </c>
      <c r="G270" s="92" t="s">
        <v>15</v>
      </c>
      <c r="H270" s="73">
        <f>(C270-VLOOKUP(F270,Riders!$A$2:$C$3501,2,FALSE))/365</f>
        <v>20.158904109589042</v>
      </c>
      <c r="I270" s="91">
        <v>1</v>
      </c>
      <c r="J270" s="67">
        <v>33.121000000000002</v>
      </c>
      <c r="K270" s="67">
        <v>11.911</v>
      </c>
      <c r="L270" s="67">
        <v>7.1850000000000005</v>
      </c>
      <c r="M270" s="67">
        <v>6.9370000000000012</v>
      </c>
      <c r="N270" s="67">
        <v>7.088000000000001</v>
      </c>
      <c r="O270" s="7">
        <f t="shared" si="6"/>
        <v>54.346185199722228</v>
      </c>
    </row>
    <row r="271" spans="1:15" x14ac:dyDescent="0.45">
      <c r="A271" s="4" t="s">
        <v>131</v>
      </c>
      <c r="B271" s="4">
        <v>2020</v>
      </c>
      <c r="C271" s="19">
        <v>43890</v>
      </c>
      <c r="D271" s="4" t="s">
        <v>13</v>
      </c>
      <c r="E271" s="96" t="s">
        <v>204</v>
      </c>
      <c r="F271" t="s">
        <v>138</v>
      </c>
      <c r="G271" t="s">
        <v>44</v>
      </c>
      <c r="H271" s="73">
        <f>(C271-VLOOKUP(F271,Riders!$A$2:$C$3501,2,FALSE))/365</f>
        <v>24.457534246575342</v>
      </c>
      <c r="I271" s="96">
        <v>2</v>
      </c>
      <c r="J271">
        <v>33.154000000000003</v>
      </c>
      <c r="K271">
        <v>11.619</v>
      </c>
      <c r="L271">
        <v>7.1999999999999993</v>
      </c>
      <c r="M271">
        <v>7.0370000000000026</v>
      </c>
      <c r="N271">
        <v>7.2980000000000018</v>
      </c>
      <c r="O271" s="7">
        <f t="shared" si="6"/>
        <v>54.292091452011817</v>
      </c>
    </row>
    <row r="272" spans="1:15" x14ac:dyDescent="0.45">
      <c r="A272" s="4" t="s">
        <v>131</v>
      </c>
      <c r="B272" s="4">
        <v>2020</v>
      </c>
      <c r="C272" s="120">
        <v>43890</v>
      </c>
      <c r="D272" s="4" t="s">
        <v>13</v>
      </c>
      <c r="E272" s="96" t="s">
        <v>204</v>
      </c>
      <c r="F272" s="135" t="s">
        <v>52</v>
      </c>
      <c r="G272" s="135" t="s">
        <v>53</v>
      </c>
      <c r="H272" s="73">
        <f>(C272-VLOOKUP(F272,Riders!$A$2:$C$3501,2,FALSE))/365</f>
        <v>22.972602739726028</v>
      </c>
      <c r="I272" s="96">
        <v>3</v>
      </c>
      <c r="J272" s="135">
        <v>33.170999999999999</v>
      </c>
      <c r="K272" s="135">
        <v>11.395</v>
      </c>
      <c r="L272" s="135">
        <v>7.3109999999999999</v>
      </c>
      <c r="M272" s="135">
        <v>7.1219999999999999</v>
      </c>
      <c r="N272" s="135">
        <v>7.343</v>
      </c>
      <c r="O272" s="7">
        <f t="shared" si="6"/>
        <v>54.264266980193547</v>
      </c>
    </row>
    <row r="273" spans="1:15" x14ac:dyDescent="0.45">
      <c r="A273" s="4" t="s">
        <v>131</v>
      </c>
      <c r="B273" s="4">
        <v>2020</v>
      </c>
      <c r="C273" s="19">
        <v>43890</v>
      </c>
      <c r="D273" s="4" t="s">
        <v>13</v>
      </c>
      <c r="E273" s="96" t="s">
        <v>204</v>
      </c>
      <c r="F273" t="s">
        <v>22</v>
      </c>
      <c r="G273" t="s">
        <v>15</v>
      </c>
      <c r="H273" s="73">
        <f>(C273-VLOOKUP(F273,Riders!$A$2:$C$3501,2,FALSE))/365</f>
        <v>22.139726027397259</v>
      </c>
      <c r="I273" s="96">
        <v>4</v>
      </c>
      <c r="J273">
        <v>33.179000000000002</v>
      </c>
      <c r="K273">
        <v>11.657</v>
      </c>
      <c r="L273">
        <v>7.3079999999999998</v>
      </c>
      <c r="M273">
        <v>7.0139999999999993</v>
      </c>
      <c r="N273">
        <v>7.2000000000000028</v>
      </c>
      <c r="O273" s="7">
        <f t="shared" si="6"/>
        <v>54.251182977184364</v>
      </c>
    </row>
    <row r="274" spans="1:15" x14ac:dyDescent="0.45">
      <c r="A274" s="4" t="s">
        <v>131</v>
      </c>
      <c r="B274" s="4">
        <v>2020</v>
      </c>
      <c r="C274" s="120">
        <v>43890</v>
      </c>
      <c r="D274" s="4" t="s">
        <v>13</v>
      </c>
      <c r="E274" s="96" t="s">
        <v>204</v>
      </c>
      <c r="F274" s="135" t="s">
        <v>109</v>
      </c>
      <c r="G274" s="135" t="s">
        <v>118</v>
      </c>
      <c r="H274" s="73">
        <f>(C274-VLOOKUP(F274,Riders!$A$2:$C$3501,2,FALSE))/365</f>
        <v>27.082191780821919</v>
      </c>
      <c r="I274" s="96">
        <v>5</v>
      </c>
      <c r="J274" s="135">
        <v>33.475999999999999</v>
      </c>
      <c r="K274" s="135">
        <v>11.871</v>
      </c>
      <c r="L274" s="135">
        <v>7.322000000000001</v>
      </c>
      <c r="M274" s="135">
        <v>7.0749999999999993</v>
      </c>
      <c r="N274" s="135">
        <v>7.2079999999999984</v>
      </c>
      <c r="O274" s="7">
        <f t="shared" si="6"/>
        <v>53.769864977894613</v>
      </c>
    </row>
    <row r="275" spans="1:15" x14ac:dyDescent="0.45">
      <c r="A275" s="4" t="s">
        <v>131</v>
      </c>
      <c r="B275" s="4">
        <v>2020</v>
      </c>
      <c r="C275" s="19">
        <v>43890</v>
      </c>
      <c r="D275" s="4" t="s">
        <v>13</v>
      </c>
      <c r="E275" s="96" t="s">
        <v>204</v>
      </c>
      <c r="F275" t="s">
        <v>111</v>
      </c>
      <c r="G275" t="s">
        <v>118</v>
      </c>
      <c r="H275" s="73">
        <f>(C275-VLOOKUP(F275,Riders!$A$2:$C$3501,2,FALSE))/365</f>
        <v>25.361643835616437</v>
      </c>
      <c r="I275" s="96">
        <v>6</v>
      </c>
      <c r="J275">
        <v>33.494</v>
      </c>
      <c r="K275">
        <v>11.682</v>
      </c>
      <c r="L275">
        <v>7.3250000000000011</v>
      </c>
      <c r="M275">
        <v>7.1529999999999987</v>
      </c>
      <c r="N275">
        <v>7.3339999999999996</v>
      </c>
      <c r="O275" s="7">
        <f t="shared" si="6"/>
        <v>53.740968531677318</v>
      </c>
    </row>
    <row r="276" spans="1:15" x14ac:dyDescent="0.45">
      <c r="A276" s="4" t="s">
        <v>131</v>
      </c>
      <c r="B276" s="4">
        <v>2020</v>
      </c>
      <c r="C276" s="120">
        <v>43890</v>
      </c>
      <c r="D276" s="4" t="s">
        <v>13</v>
      </c>
      <c r="E276" s="96" t="s">
        <v>204</v>
      </c>
      <c r="F276" s="135" t="s">
        <v>100</v>
      </c>
      <c r="G276" s="135" t="s">
        <v>47</v>
      </c>
      <c r="H276" s="73">
        <f>(C276-VLOOKUP(F276,Riders!$A$2:$C$3501,2,FALSE))/365</f>
        <v>26.046575342465754</v>
      </c>
      <c r="I276" s="96">
        <v>7</v>
      </c>
      <c r="J276" s="135">
        <v>33.923000000000002</v>
      </c>
      <c r="K276" s="135">
        <v>12</v>
      </c>
      <c r="L276" s="135">
        <v>7.3990000000000009</v>
      </c>
      <c r="M276" s="135">
        <v>7.1359999999999992</v>
      </c>
      <c r="N276" s="135">
        <v>7.3880000000000017</v>
      </c>
      <c r="O276" s="7">
        <f t="shared" si="6"/>
        <v>53.061344810305691</v>
      </c>
    </row>
    <row r="277" spans="1:15" x14ac:dyDescent="0.45">
      <c r="A277" s="4" t="s">
        <v>131</v>
      </c>
      <c r="B277" s="4">
        <v>2020</v>
      </c>
      <c r="C277" s="19">
        <v>43890</v>
      </c>
      <c r="D277" s="4" t="s">
        <v>13</v>
      </c>
      <c r="E277" s="96" t="s">
        <v>204</v>
      </c>
      <c r="F277" t="s">
        <v>380</v>
      </c>
      <c r="G277" t="s">
        <v>19</v>
      </c>
      <c r="H277" s="73">
        <f>(C277-VLOOKUP(F277,Riders!$A$2:$C$3501,2,FALSE))/365</f>
        <v>23.890410958904109</v>
      </c>
      <c r="I277" s="96">
        <v>8</v>
      </c>
      <c r="J277">
        <v>34.003999999999998</v>
      </c>
      <c r="K277">
        <v>11.728999999999999</v>
      </c>
      <c r="L277">
        <v>7.3949999999999996</v>
      </c>
      <c r="M277">
        <v>7.282</v>
      </c>
      <c r="N277">
        <v>7.597999999999999</v>
      </c>
      <c r="O277" s="7">
        <f t="shared" si="6"/>
        <v>52.934948829549469</v>
      </c>
    </row>
    <row r="278" spans="1:15" x14ac:dyDescent="0.45">
      <c r="A278" s="4" t="s">
        <v>173</v>
      </c>
      <c r="B278" s="4">
        <v>2019</v>
      </c>
      <c r="C278" s="5">
        <v>43526</v>
      </c>
      <c r="D278" s="4" t="s">
        <v>13</v>
      </c>
      <c r="E278" s="96" t="s">
        <v>379</v>
      </c>
      <c r="F278" s="135" t="s">
        <v>111</v>
      </c>
      <c r="G278" s="135" t="s">
        <v>118</v>
      </c>
      <c r="H278" s="73">
        <f>(C278-VLOOKUP(F278,Riders!$A$2:$C$3501,2,FALSE))/365</f>
        <v>24.364383561643837</v>
      </c>
      <c r="I278" s="96">
        <v>1</v>
      </c>
      <c r="J278" s="135">
        <v>33.554000000000002</v>
      </c>
      <c r="K278" s="135">
        <v>11.598000000000001</v>
      </c>
      <c r="L278" s="135">
        <v>7.3839999999999986</v>
      </c>
      <c r="M278" s="135">
        <v>7.1900000000000013</v>
      </c>
      <c r="N278" s="135">
        <v>7.3820000000000014</v>
      </c>
      <c r="O278" s="7">
        <f t="shared" si="6"/>
        <v>53.644870954282645</v>
      </c>
    </row>
    <row r="279" spans="1:15" x14ac:dyDescent="0.45">
      <c r="A279" s="4" t="s">
        <v>173</v>
      </c>
      <c r="B279" s="4">
        <v>2019</v>
      </c>
      <c r="C279" s="5">
        <v>43526</v>
      </c>
      <c r="D279" s="4" t="s">
        <v>13</v>
      </c>
      <c r="E279" s="96" t="s">
        <v>379</v>
      </c>
      <c r="F279" t="s">
        <v>136</v>
      </c>
      <c r="G279" t="s">
        <v>36</v>
      </c>
      <c r="H279" s="73">
        <f>(C279-VLOOKUP(F279,Riders!$A$2:$C$3501,2,FALSE))/365</f>
        <v>31.134246575342466</v>
      </c>
      <c r="I279" s="96">
        <v>2</v>
      </c>
      <c r="J279">
        <v>33.555999999999997</v>
      </c>
      <c r="K279">
        <v>11.789</v>
      </c>
      <c r="L279">
        <v>7.3340000000000014</v>
      </c>
      <c r="M279">
        <v>7.1559999999999988</v>
      </c>
      <c r="N279">
        <v>7.2769999999999975</v>
      </c>
      <c r="O279" s="7">
        <f t="shared" si="6"/>
        <v>53.641673620216956</v>
      </c>
    </row>
    <row r="280" spans="1:15" x14ac:dyDescent="0.45">
      <c r="A280" s="4" t="s">
        <v>173</v>
      </c>
      <c r="B280" s="4">
        <v>2019</v>
      </c>
      <c r="C280" s="5">
        <v>43526</v>
      </c>
      <c r="D280" s="4" t="s">
        <v>13</v>
      </c>
      <c r="E280" s="96" t="s">
        <v>379</v>
      </c>
      <c r="F280" s="135" t="s">
        <v>403</v>
      </c>
      <c r="G280" s="135" t="s">
        <v>15</v>
      </c>
      <c r="H280" s="73">
        <f>(C280-VLOOKUP(F280,Riders!$A$2:$C$3501,2,FALSE))/365</f>
        <v>32.249315068493154</v>
      </c>
      <c r="I280" s="96">
        <v>3</v>
      </c>
      <c r="J280" s="135">
        <v>33.597999999999999</v>
      </c>
      <c r="K280" s="135">
        <v>11.621</v>
      </c>
      <c r="L280" s="135">
        <v>7.2969999999999988</v>
      </c>
      <c r="M280" s="135">
        <v>7.2040000000000006</v>
      </c>
      <c r="N280" s="135">
        <v>7.4759999999999991</v>
      </c>
      <c r="O280" s="7">
        <f t="shared" si="6"/>
        <v>53.57461753675814</v>
      </c>
    </row>
    <row r="281" spans="1:15" x14ac:dyDescent="0.45">
      <c r="A281" s="4" t="s">
        <v>173</v>
      </c>
      <c r="B281" s="4">
        <v>2019</v>
      </c>
      <c r="C281" s="5">
        <v>43526</v>
      </c>
      <c r="D281" s="4" t="s">
        <v>13</v>
      </c>
      <c r="E281" s="96" t="s">
        <v>379</v>
      </c>
      <c r="F281" t="s">
        <v>30</v>
      </c>
      <c r="G281" t="s">
        <v>31</v>
      </c>
      <c r="H281" s="73">
        <f>(C281-VLOOKUP(F281,Riders!$A$2:$C$3501,2,FALSE))/365</f>
        <v>22.873972602739727</v>
      </c>
      <c r="I281" s="96">
        <v>4</v>
      </c>
      <c r="J281">
        <v>33.673999999999999</v>
      </c>
      <c r="K281">
        <v>11.875</v>
      </c>
      <c r="L281">
        <v>7.2989999999999995</v>
      </c>
      <c r="M281">
        <v>7.1690000000000005</v>
      </c>
      <c r="N281">
        <v>7.3309999999999995</v>
      </c>
      <c r="O281" s="7">
        <f t="shared" si="6"/>
        <v>53.453703153768487</v>
      </c>
    </row>
    <row r="282" spans="1:15" x14ac:dyDescent="0.45">
      <c r="A282" s="4" t="s">
        <v>173</v>
      </c>
      <c r="B282" s="4">
        <v>2019</v>
      </c>
      <c r="C282" s="5">
        <v>43526</v>
      </c>
      <c r="D282" s="4" t="s">
        <v>13</v>
      </c>
      <c r="E282" s="96" t="s">
        <v>379</v>
      </c>
      <c r="F282" s="135" t="s">
        <v>380</v>
      </c>
      <c r="G282" s="135" t="s">
        <v>19</v>
      </c>
      <c r="H282" s="73">
        <f>(C282-VLOOKUP(F282,Riders!$A$2:$C$3501,2,FALSE))/365</f>
        <v>22.893150684931506</v>
      </c>
      <c r="I282" s="96">
        <v>5</v>
      </c>
      <c r="J282" s="135">
        <v>33.798000000000002</v>
      </c>
      <c r="K282" s="135">
        <v>11.605</v>
      </c>
      <c r="L282" s="135">
        <v>7.3810000000000002</v>
      </c>
      <c r="M282" s="135">
        <v>7.2579999999999991</v>
      </c>
      <c r="N282" s="135">
        <v>7.554000000000002</v>
      </c>
      <c r="O282" s="7">
        <f t="shared" si="6"/>
        <v>53.257589206461915</v>
      </c>
    </row>
    <row r="283" spans="1:15" x14ac:dyDescent="0.45">
      <c r="A283" s="4" t="s">
        <v>173</v>
      </c>
      <c r="B283" s="4">
        <v>2019</v>
      </c>
      <c r="C283" s="5">
        <v>43526</v>
      </c>
      <c r="D283" s="4" t="s">
        <v>13</v>
      </c>
      <c r="E283" s="96" t="s">
        <v>379</v>
      </c>
      <c r="F283" t="s">
        <v>138</v>
      </c>
      <c r="G283" t="s">
        <v>44</v>
      </c>
      <c r="H283" s="73">
        <f>(C283-VLOOKUP(F283,Riders!$A$2:$C$3501,2,FALSE))/365</f>
        <v>23.460273972602739</v>
      </c>
      <c r="I283" s="96">
        <v>6</v>
      </c>
      <c r="J283">
        <v>33.972999999999999</v>
      </c>
      <c r="K283">
        <v>11.967000000000001</v>
      </c>
      <c r="L283">
        <v>7.3480000000000008</v>
      </c>
      <c r="M283">
        <v>7.2169999999999987</v>
      </c>
      <c r="N283">
        <v>7.4409999999999989</v>
      </c>
      <c r="O283" s="7">
        <f t="shared" si="6"/>
        <v>52.983251405527923</v>
      </c>
    </row>
    <row r="284" spans="1:15" x14ac:dyDescent="0.45">
      <c r="A284" s="4" t="s">
        <v>173</v>
      </c>
      <c r="B284" s="4">
        <v>2019</v>
      </c>
      <c r="C284" s="5">
        <v>43526</v>
      </c>
      <c r="D284" s="4" t="s">
        <v>13</v>
      </c>
      <c r="E284" s="96" t="s">
        <v>379</v>
      </c>
      <c r="F284" s="135" t="s">
        <v>14</v>
      </c>
      <c r="G284" s="135" t="s">
        <v>15</v>
      </c>
      <c r="H284" s="73">
        <f>(C284-VLOOKUP(F284,Riders!$A$2:$C$3501,2,FALSE))/365</f>
        <v>19.161643835616438</v>
      </c>
      <c r="I284" s="96">
        <v>7</v>
      </c>
      <c r="J284" s="135">
        <v>34.101999999999997</v>
      </c>
      <c r="K284" s="135">
        <v>12.180999999999999</v>
      </c>
      <c r="L284" s="135">
        <v>7.3529999999999998</v>
      </c>
      <c r="M284" s="135">
        <v>7.2050000000000018</v>
      </c>
      <c r="N284" s="135">
        <v>7.362999999999996</v>
      </c>
      <c r="O284" s="7">
        <f t="shared" si="6"/>
        <v>52.782827986628355</v>
      </c>
    </row>
    <row r="285" spans="1:15" x14ac:dyDescent="0.45">
      <c r="A285" s="4" t="s">
        <v>173</v>
      </c>
      <c r="B285" s="4">
        <v>2019</v>
      </c>
      <c r="C285" s="5">
        <v>43526</v>
      </c>
      <c r="D285" s="4" t="s">
        <v>13</v>
      </c>
      <c r="E285" s="96" t="s">
        <v>379</v>
      </c>
      <c r="F285" t="s">
        <v>52</v>
      </c>
      <c r="G285" t="s">
        <v>53</v>
      </c>
      <c r="H285" s="73">
        <f>(C285-VLOOKUP(F285,Riders!$A$2:$C$3501,2,FALSE))/365</f>
        <v>21.975342465753425</v>
      </c>
      <c r="I285" s="96">
        <v>8</v>
      </c>
      <c r="J285">
        <v>34.127000000000002</v>
      </c>
      <c r="K285">
        <v>11.792</v>
      </c>
      <c r="L285">
        <v>7.4870000000000001</v>
      </c>
      <c r="M285">
        <v>7.3039999999999985</v>
      </c>
      <c r="N285">
        <v>7.544000000000004</v>
      </c>
      <c r="O285" s="7">
        <f t="shared" si="6"/>
        <v>52.744161514343475</v>
      </c>
    </row>
    <row r="286" spans="1:15" x14ac:dyDescent="0.45">
      <c r="A286" s="4" t="s">
        <v>173</v>
      </c>
      <c r="B286" s="4">
        <v>2019</v>
      </c>
      <c r="C286" s="5">
        <v>43526</v>
      </c>
      <c r="D286" s="4" t="s">
        <v>13</v>
      </c>
      <c r="E286" s="96" t="s">
        <v>379</v>
      </c>
      <c r="F286" s="135" t="s">
        <v>154</v>
      </c>
      <c r="G286" s="135" t="s">
        <v>38</v>
      </c>
      <c r="H286" s="73">
        <f>(C286-VLOOKUP(F286,Riders!$A$2:$C$3501,2,FALSE))/365</f>
        <v>28.246575342465754</v>
      </c>
      <c r="I286" s="96">
        <v>9</v>
      </c>
      <c r="J286" s="135">
        <v>34.143999999999998</v>
      </c>
      <c r="K286" s="135">
        <v>11.71</v>
      </c>
      <c r="L286" s="135">
        <v>7.4429999999999978</v>
      </c>
      <c r="M286" s="135">
        <v>7.3290000000000006</v>
      </c>
      <c r="N286" s="135">
        <v>7.661999999999999</v>
      </c>
      <c r="O286" s="7">
        <f t="shared" si="6"/>
        <v>52.717900656044989</v>
      </c>
    </row>
    <row r="287" spans="1:15" x14ac:dyDescent="0.45">
      <c r="A287" s="4" t="s">
        <v>173</v>
      </c>
      <c r="B287" s="4">
        <v>2019</v>
      </c>
      <c r="C287" s="5">
        <v>43526</v>
      </c>
      <c r="D287" s="4" t="s">
        <v>13</v>
      </c>
      <c r="E287" s="96" t="s">
        <v>379</v>
      </c>
      <c r="F287" t="s">
        <v>404</v>
      </c>
      <c r="G287" t="s">
        <v>47</v>
      </c>
      <c r="H287" s="73">
        <f>(C287-VLOOKUP(F287,Riders!$A$2:$C$3501,2,FALSE))/365</f>
        <v>25.049315068493151</v>
      </c>
      <c r="I287" s="96">
        <v>10</v>
      </c>
      <c r="J287">
        <v>34.26</v>
      </c>
      <c r="K287">
        <v>11.946</v>
      </c>
      <c r="L287">
        <v>7.4380000000000006</v>
      </c>
      <c r="M287">
        <v>7.2910000000000004</v>
      </c>
      <c r="N287">
        <v>7.5849999999999973</v>
      </c>
      <c r="O287" s="7">
        <f t="shared" si="6"/>
        <v>52.539404553415068</v>
      </c>
    </row>
    <row r="288" spans="1:15" x14ac:dyDescent="0.45">
      <c r="A288" s="4" t="s">
        <v>173</v>
      </c>
      <c r="B288" s="4">
        <v>2019</v>
      </c>
      <c r="C288" s="5">
        <v>43526</v>
      </c>
      <c r="D288" s="4" t="s">
        <v>13</v>
      </c>
      <c r="E288" s="96" t="s">
        <v>379</v>
      </c>
      <c r="F288" s="135" t="s">
        <v>405</v>
      </c>
      <c r="G288" s="135" t="s">
        <v>44</v>
      </c>
      <c r="H288" s="73" t="e">
        <f>(C288-VLOOKUP(F288,Riders!$A$2:$C$3501,2,FALSE))/365</f>
        <v>#N/A</v>
      </c>
      <c r="I288" s="96">
        <v>11</v>
      </c>
      <c r="J288" s="135">
        <v>34.28</v>
      </c>
      <c r="K288" s="135">
        <v>12.518000000000001</v>
      </c>
      <c r="L288" s="135">
        <v>7.43</v>
      </c>
      <c r="M288" s="135">
        <v>7.102999999999998</v>
      </c>
      <c r="N288" s="135">
        <v>7.2290000000000028</v>
      </c>
      <c r="O288" s="7">
        <f t="shared" si="6"/>
        <v>52.508751458576427</v>
      </c>
    </row>
    <row r="289" spans="1:15" x14ac:dyDescent="0.45">
      <c r="A289" s="4" t="s">
        <v>173</v>
      </c>
      <c r="B289" s="4">
        <v>2019</v>
      </c>
      <c r="C289" s="5">
        <v>43526</v>
      </c>
      <c r="D289" s="4" t="s">
        <v>13</v>
      </c>
      <c r="E289" s="96" t="s">
        <v>379</v>
      </c>
      <c r="F289" t="s">
        <v>163</v>
      </c>
      <c r="G289" t="s">
        <v>118</v>
      </c>
      <c r="H289" s="73" t="e">
        <f>(C289-VLOOKUP(F289,Riders!$A$2:$C$3501,2,FALSE))/365</f>
        <v>#N/A</v>
      </c>
      <c r="I289" s="96">
        <v>12</v>
      </c>
      <c r="J289">
        <v>34.295999999999999</v>
      </c>
      <c r="K289">
        <v>11.848000000000001</v>
      </c>
      <c r="L289">
        <v>7.3919999999999977</v>
      </c>
      <c r="M289">
        <v>7.3250000000000028</v>
      </c>
      <c r="N289">
        <v>7.7309999999999981</v>
      </c>
      <c r="O289" s="7">
        <f t="shared" si="6"/>
        <v>52.484254723582929</v>
      </c>
    </row>
    <row r="290" spans="1:15" x14ac:dyDescent="0.45">
      <c r="A290" s="4" t="s">
        <v>173</v>
      </c>
      <c r="B290" s="4">
        <v>2019</v>
      </c>
      <c r="C290" s="5">
        <v>43526</v>
      </c>
      <c r="D290" s="4" t="s">
        <v>13</v>
      </c>
      <c r="E290" s="96" t="s">
        <v>379</v>
      </c>
      <c r="F290" s="135" t="s">
        <v>139</v>
      </c>
      <c r="G290" s="135" t="s">
        <v>61</v>
      </c>
      <c r="H290" s="73">
        <f>(C290-VLOOKUP(F290,Riders!$A$2:$C$3501,2,FALSE))/365</f>
        <v>26.726027397260275</v>
      </c>
      <c r="I290" s="96">
        <v>13</v>
      </c>
      <c r="J290" s="135">
        <v>34.332999999999998</v>
      </c>
      <c r="K290" s="135">
        <v>12.129</v>
      </c>
      <c r="L290" s="135">
        <v>7.4060000000000006</v>
      </c>
      <c r="M290" s="135">
        <v>7.2510000000000012</v>
      </c>
      <c r="N290" s="135">
        <v>7.546999999999997</v>
      </c>
      <c r="O290" s="7">
        <f t="shared" si="6"/>
        <v>52.427693472752168</v>
      </c>
    </row>
    <row r="291" spans="1:15" x14ac:dyDescent="0.45">
      <c r="A291" s="4" t="s">
        <v>173</v>
      </c>
      <c r="B291" s="4">
        <v>2019</v>
      </c>
      <c r="C291" s="5">
        <v>43526</v>
      </c>
      <c r="D291" s="4" t="s">
        <v>13</v>
      </c>
      <c r="E291" s="96" t="s">
        <v>379</v>
      </c>
      <c r="F291" t="s">
        <v>133</v>
      </c>
      <c r="G291" t="s">
        <v>25</v>
      </c>
      <c r="H291" s="73">
        <f>(C291-VLOOKUP(F291,Riders!$A$2:$C$3501,2,FALSE))/365</f>
        <v>26.101369863013698</v>
      </c>
      <c r="I291" s="96">
        <v>14</v>
      </c>
      <c r="J291">
        <v>34.335000000000001</v>
      </c>
      <c r="K291">
        <v>11.737</v>
      </c>
      <c r="L291">
        <v>7.6</v>
      </c>
      <c r="M291">
        <v>7.375</v>
      </c>
      <c r="N291">
        <v>7.6230000000000011</v>
      </c>
      <c r="O291" s="7">
        <f t="shared" si="6"/>
        <v>52.424639580602879</v>
      </c>
    </row>
    <row r="292" spans="1:15" x14ac:dyDescent="0.45">
      <c r="A292" s="4" t="s">
        <v>173</v>
      </c>
      <c r="B292" s="4">
        <v>2019</v>
      </c>
      <c r="C292" s="5">
        <v>43526</v>
      </c>
      <c r="D292" s="4" t="s">
        <v>13</v>
      </c>
      <c r="E292" s="96" t="s">
        <v>379</v>
      </c>
      <c r="F292" s="135" t="s">
        <v>22</v>
      </c>
      <c r="G292" s="135" t="s">
        <v>15</v>
      </c>
      <c r="H292" s="73">
        <f>(C292-VLOOKUP(F292,Riders!$A$2:$C$3501,2,FALSE))/365</f>
        <v>21.142465753424659</v>
      </c>
      <c r="I292" s="96">
        <v>15</v>
      </c>
      <c r="J292" s="135">
        <v>34.351999999999997</v>
      </c>
      <c r="K292" s="135">
        <v>12.121</v>
      </c>
      <c r="L292" s="135">
        <v>7.5559999999999992</v>
      </c>
      <c r="M292" s="135">
        <v>7.2630000000000017</v>
      </c>
      <c r="N292" s="135">
        <v>7.4119999999999955</v>
      </c>
      <c r="O292" s="7">
        <f t="shared" si="6"/>
        <v>52.398695854680952</v>
      </c>
    </row>
    <row r="293" spans="1:15" x14ac:dyDescent="0.45">
      <c r="A293" s="4" t="s">
        <v>173</v>
      </c>
      <c r="B293" s="4">
        <v>2019</v>
      </c>
      <c r="C293" s="5">
        <v>43526</v>
      </c>
      <c r="D293" s="4" t="s">
        <v>13</v>
      </c>
      <c r="E293" s="96" t="s">
        <v>379</v>
      </c>
      <c r="F293" t="s">
        <v>60</v>
      </c>
      <c r="G293" t="s">
        <v>61</v>
      </c>
      <c r="H293" s="73">
        <f>(C293-VLOOKUP(F293,Riders!$A$2:$C$3501,2,FALSE))/365</f>
        <v>30.624657534246577</v>
      </c>
      <c r="I293" s="96">
        <v>16</v>
      </c>
      <c r="J293">
        <v>34.414999999999999</v>
      </c>
      <c r="K293">
        <v>12.006</v>
      </c>
      <c r="L293">
        <v>7.4860000000000007</v>
      </c>
      <c r="M293">
        <v>7.3359999999999985</v>
      </c>
      <c r="N293">
        <v>7.5869999999999997</v>
      </c>
      <c r="O293" s="7">
        <f t="shared" si="6"/>
        <v>52.302774952782215</v>
      </c>
    </row>
    <row r="294" spans="1:15" x14ac:dyDescent="0.45">
      <c r="A294" s="4" t="s">
        <v>173</v>
      </c>
      <c r="B294" s="4">
        <v>2019</v>
      </c>
      <c r="C294" s="5">
        <v>43526</v>
      </c>
      <c r="D294" s="4" t="s">
        <v>13</v>
      </c>
      <c r="E294" s="96" t="s">
        <v>379</v>
      </c>
      <c r="F294" s="135" t="s">
        <v>18</v>
      </c>
      <c r="G294" s="135" t="s">
        <v>19</v>
      </c>
      <c r="H294" s="73">
        <f>(C294-VLOOKUP(F294,Riders!$A$2:$C$3501,2,FALSE))/365</f>
        <v>20.772602739726029</v>
      </c>
      <c r="I294" s="96">
        <v>17</v>
      </c>
      <c r="J294" s="135">
        <v>34.518000000000001</v>
      </c>
      <c r="K294" s="135">
        <v>12.236000000000001</v>
      </c>
      <c r="L294" s="135">
        <v>7.445999999999998</v>
      </c>
      <c r="M294" s="135">
        <v>7.2910000000000004</v>
      </c>
      <c r="N294" s="135">
        <v>7.5450000000000017</v>
      </c>
      <c r="O294" s="7">
        <f t="shared" si="6"/>
        <v>52.146706066400135</v>
      </c>
    </row>
    <row r="295" spans="1:15" x14ac:dyDescent="0.45">
      <c r="A295" s="4" t="s">
        <v>173</v>
      </c>
      <c r="B295" s="4">
        <v>2019</v>
      </c>
      <c r="C295" s="5">
        <v>43526</v>
      </c>
      <c r="D295" s="4" t="s">
        <v>13</v>
      </c>
      <c r="E295" s="96" t="s">
        <v>379</v>
      </c>
      <c r="F295" t="s">
        <v>75</v>
      </c>
      <c r="G295" t="s">
        <v>38</v>
      </c>
      <c r="H295" s="73">
        <f>(C295-VLOOKUP(F295,Riders!$A$2:$C$3501,2,FALSE))/365</f>
        <v>19.978082191780821</v>
      </c>
      <c r="I295" s="96">
        <v>18</v>
      </c>
      <c r="J295">
        <v>34.58</v>
      </c>
      <c r="K295">
        <v>11.99</v>
      </c>
      <c r="L295">
        <v>7.488999999999999</v>
      </c>
      <c r="M295">
        <v>7.3300000000000018</v>
      </c>
      <c r="N295">
        <v>7.7709999999999972</v>
      </c>
      <c r="O295" s="7">
        <f t="shared" si="6"/>
        <v>52.05320994794679</v>
      </c>
    </row>
    <row r="296" spans="1:15" x14ac:dyDescent="0.45">
      <c r="A296" s="4" t="s">
        <v>173</v>
      </c>
      <c r="B296" s="4">
        <v>2019</v>
      </c>
      <c r="C296" s="5">
        <v>43526</v>
      </c>
      <c r="D296" s="4" t="s">
        <v>13</v>
      </c>
      <c r="E296" s="96" t="s">
        <v>379</v>
      </c>
      <c r="F296" s="135" t="s">
        <v>20</v>
      </c>
      <c r="G296" s="135" t="s">
        <v>21</v>
      </c>
      <c r="H296" s="73">
        <f>(C296-VLOOKUP(F296,Riders!$A$2:$C$3501,2,FALSE))/365</f>
        <v>23.56986301369863</v>
      </c>
      <c r="I296" s="96">
        <v>19</v>
      </c>
      <c r="J296" s="135">
        <v>34.756</v>
      </c>
      <c r="K296" s="135">
        <v>12.208</v>
      </c>
      <c r="L296" s="135">
        <v>7.5899999999999981</v>
      </c>
      <c r="M296" s="135">
        <v>7.4160000000000004</v>
      </c>
      <c r="N296" s="135">
        <v>7.5420000000000016</v>
      </c>
      <c r="O296" s="7">
        <f t="shared" si="6"/>
        <v>51.789619058579817</v>
      </c>
    </row>
    <row r="297" spans="1:15" x14ac:dyDescent="0.45">
      <c r="A297" s="4" t="s">
        <v>173</v>
      </c>
      <c r="B297" s="4">
        <v>2019</v>
      </c>
      <c r="C297" s="5">
        <v>43526</v>
      </c>
      <c r="D297" s="4" t="s">
        <v>13</v>
      </c>
      <c r="E297" s="96" t="s">
        <v>379</v>
      </c>
      <c r="F297" t="s">
        <v>140</v>
      </c>
      <c r="G297" t="s">
        <v>118</v>
      </c>
      <c r="H297" s="73">
        <f>(C297-VLOOKUP(F297,Riders!$A$2:$C$3501,2,FALSE))/365</f>
        <v>23.416438356164385</v>
      </c>
      <c r="I297" s="96">
        <v>20</v>
      </c>
      <c r="J297">
        <v>34.765000000000001</v>
      </c>
      <c r="K297">
        <v>11.778</v>
      </c>
      <c r="L297">
        <v>7.609</v>
      </c>
      <c r="M297">
        <v>7.5079999999999991</v>
      </c>
      <c r="N297">
        <v>7.870000000000001</v>
      </c>
      <c r="O297" s="77">
        <f t="shared" si="6"/>
        <v>51.776211707176756</v>
      </c>
    </row>
    <row r="298" spans="1:15" x14ac:dyDescent="0.45">
      <c r="A298" s="4" t="s">
        <v>173</v>
      </c>
      <c r="B298" s="4">
        <v>2019</v>
      </c>
      <c r="C298" s="5">
        <v>43526</v>
      </c>
      <c r="D298" s="4" t="s">
        <v>13</v>
      </c>
      <c r="E298" s="96" t="s">
        <v>379</v>
      </c>
      <c r="F298" s="135" t="s">
        <v>98</v>
      </c>
      <c r="G298" s="135" t="s">
        <v>67</v>
      </c>
      <c r="H298" s="73">
        <f>(C298-VLOOKUP(F298,Riders!$A$2:$C$3501,2,FALSE))/365</f>
        <v>27.586301369863012</v>
      </c>
      <c r="I298" s="96">
        <v>21</v>
      </c>
      <c r="J298" s="135">
        <v>35.048999999999999</v>
      </c>
      <c r="K298" s="135">
        <v>12.631</v>
      </c>
      <c r="L298" s="135">
        <v>7.5769999999999982</v>
      </c>
      <c r="M298" s="135">
        <v>7.3540000000000028</v>
      </c>
      <c r="N298" s="135">
        <v>7.4869999999999983</v>
      </c>
      <c r="O298" s="77">
        <f t="shared" si="6"/>
        <v>51.356672087648718</v>
      </c>
    </row>
    <row r="299" spans="1:15" x14ac:dyDescent="0.45">
      <c r="A299" s="4" t="s">
        <v>173</v>
      </c>
      <c r="B299" s="4">
        <v>2019</v>
      </c>
      <c r="C299" s="5">
        <v>43526</v>
      </c>
      <c r="D299" s="4" t="s">
        <v>13</v>
      </c>
      <c r="E299" s="96" t="s">
        <v>379</v>
      </c>
      <c r="F299" t="s">
        <v>406</v>
      </c>
      <c r="G299" t="s">
        <v>25</v>
      </c>
      <c r="H299" s="73">
        <f>(C299-VLOOKUP(F299,Riders!$A$2:$C$3501,2,FALSE))/365</f>
        <v>25.476712328767125</v>
      </c>
      <c r="I299" s="96">
        <v>22</v>
      </c>
      <c r="J299">
        <v>35.069000000000003</v>
      </c>
      <c r="K299">
        <v>11.972</v>
      </c>
      <c r="L299">
        <v>7.631000000000002</v>
      </c>
      <c r="M299">
        <v>7.5679999999999978</v>
      </c>
      <c r="N299">
        <v>7.8980000000000032</v>
      </c>
      <c r="O299" s="77">
        <f t="shared" si="6"/>
        <v>51.327383158915275</v>
      </c>
    </row>
    <row r="300" spans="1:15" x14ac:dyDescent="0.45">
      <c r="A300" s="4" t="s">
        <v>173</v>
      </c>
      <c r="B300" s="4">
        <v>2019</v>
      </c>
      <c r="C300" s="5">
        <v>43526</v>
      </c>
      <c r="D300" s="4" t="s">
        <v>13</v>
      </c>
      <c r="E300" s="96" t="s">
        <v>379</v>
      </c>
      <c r="F300" s="135" t="s">
        <v>144</v>
      </c>
      <c r="G300" s="135" t="s">
        <v>145</v>
      </c>
      <c r="H300" s="73">
        <f>(C300-VLOOKUP(F300,Riders!$A$2:$C$3501,2,FALSE))/365</f>
        <v>20.87123287671233</v>
      </c>
      <c r="I300" s="96">
        <v>23</v>
      </c>
      <c r="J300" s="135">
        <v>35.182000000000002</v>
      </c>
      <c r="K300" s="135">
        <v>12.763999999999999</v>
      </c>
      <c r="L300" s="135">
        <v>7.6649999999999991</v>
      </c>
      <c r="M300" s="135">
        <v>7.3470000000000013</v>
      </c>
      <c r="N300" s="135">
        <v>7.4060000000000024</v>
      </c>
      <c r="O300" s="77">
        <f t="shared" si="6"/>
        <v>51.162526291853787</v>
      </c>
    </row>
    <row r="301" spans="1:15" x14ac:dyDescent="0.45">
      <c r="A301" s="4" t="s">
        <v>173</v>
      </c>
      <c r="B301" s="4">
        <v>2019</v>
      </c>
      <c r="C301" s="5">
        <v>43526</v>
      </c>
      <c r="D301" s="4" t="s">
        <v>13</v>
      </c>
      <c r="E301" s="96" t="s">
        <v>379</v>
      </c>
      <c r="F301" t="s">
        <v>28</v>
      </c>
      <c r="G301" t="s">
        <v>29</v>
      </c>
      <c r="H301" s="73">
        <f>(C301-VLOOKUP(F301,Riders!$A$2:$C$3501,2,FALSE))/365</f>
        <v>19.18082191780822</v>
      </c>
      <c r="I301" s="96">
        <v>24</v>
      </c>
      <c r="J301">
        <v>35.439</v>
      </c>
      <c r="K301">
        <v>12.912000000000001</v>
      </c>
      <c r="L301">
        <v>7.6249999999999982</v>
      </c>
      <c r="M301">
        <v>7.3710000000000022</v>
      </c>
      <c r="N301">
        <v>7.5309999999999988</v>
      </c>
      <c r="O301" s="77">
        <f t="shared" si="6"/>
        <v>50.791500888851267</v>
      </c>
    </row>
    <row r="302" spans="1:15" x14ac:dyDescent="0.45">
      <c r="A302" s="4" t="s">
        <v>173</v>
      </c>
      <c r="B302" s="4">
        <v>2019</v>
      </c>
      <c r="C302" s="5">
        <v>43526</v>
      </c>
      <c r="D302" s="4" t="s">
        <v>13</v>
      </c>
      <c r="E302" s="96" t="s">
        <v>379</v>
      </c>
      <c r="F302" s="135" t="s">
        <v>141</v>
      </c>
      <c r="G302" s="135" t="s">
        <v>142</v>
      </c>
      <c r="H302" s="73">
        <f>(C302-VLOOKUP(F302,Riders!$A$2:$C$3501,2,FALSE))/365</f>
        <v>31.263013698630136</v>
      </c>
      <c r="I302" s="96">
        <v>25</v>
      </c>
      <c r="J302" s="135">
        <v>36.234999999999999</v>
      </c>
      <c r="K302" s="135">
        <v>12.914999999999999</v>
      </c>
      <c r="L302" s="135">
        <v>7.7980000000000018</v>
      </c>
      <c r="M302" s="135">
        <v>7.593</v>
      </c>
      <c r="N302" s="135">
        <v>7.9289999999999985</v>
      </c>
      <c r="O302" s="77">
        <f t="shared" si="6"/>
        <v>49.675727887401685</v>
      </c>
    </row>
    <row r="303" spans="1:15" x14ac:dyDescent="0.45">
      <c r="A303" s="4" t="s">
        <v>173</v>
      </c>
      <c r="B303" s="4">
        <v>2019</v>
      </c>
      <c r="C303" s="5">
        <v>43526</v>
      </c>
      <c r="D303" s="4" t="s">
        <v>13</v>
      </c>
      <c r="E303" s="96" t="s">
        <v>379</v>
      </c>
      <c r="F303" t="s">
        <v>168</v>
      </c>
      <c r="G303" t="s">
        <v>65</v>
      </c>
      <c r="H303" s="73">
        <f>(C303-VLOOKUP(F303,Riders!$A$2:$C$3501,2,FALSE))/365</f>
        <v>20.753424657534246</v>
      </c>
      <c r="I303" s="96">
        <v>26</v>
      </c>
      <c r="J303">
        <v>36.505000000000003</v>
      </c>
      <c r="K303">
        <v>12.968999999999999</v>
      </c>
      <c r="L303">
        <v>7.8920000000000012</v>
      </c>
      <c r="M303">
        <v>7.6699999999999982</v>
      </c>
      <c r="N303">
        <v>7.9740000000000038</v>
      </c>
      <c r="O303" s="77">
        <f t="shared" si="6"/>
        <v>49.308313929598683</v>
      </c>
    </row>
    <row r="304" spans="1:15" x14ac:dyDescent="0.45">
      <c r="A304" s="4" t="s">
        <v>173</v>
      </c>
      <c r="B304" s="4">
        <v>2019</v>
      </c>
      <c r="C304" s="5">
        <v>43526</v>
      </c>
      <c r="D304" s="4" t="s">
        <v>13</v>
      </c>
      <c r="E304" s="96" t="s">
        <v>204</v>
      </c>
      <c r="F304" s="135" t="s">
        <v>111</v>
      </c>
      <c r="G304" s="135" t="s">
        <v>118</v>
      </c>
      <c r="H304" s="73">
        <f>(C304-VLOOKUP(F304,Riders!$A$2:$C$3501,2,FALSE))/365</f>
        <v>24.364383561643837</v>
      </c>
      <c r="I304" s="96">
        <v>1</v>
      </c>
      <c r="J304" s="135">
        <v>33.012</v>
      </c>
      <c r="K304" s="135">
        <v>11.43</v>
      </c>
      <c r="L304" s="135">
        <v>7.2340000000000018</v>
      </c>
      <c r="M304" s="135">
        <v>7.0569999999999986</v>
      </c>
      <c r="N304" s="135">
        <v>7.2910000000000004</v>
      </c>
      <c r="O304" s="77">
        <f t="shared" si="6"/>
        <v>54.525627044711015</v>
      </c>
    </row>
    <row r="305" spans="1:15" x14ac:dyDescent="0.45">
      <c r="A305" s="51" t="s">
        <v>173</v>
      </c>
      <c r="B305" s="51">
        <v>2019</v>
      </c>
      <c r="C305" s="52">
        <v>43526</v>
      </c>
      <c r="D305" s="51" t="s">
        <v>13</v>
      </c>
      <c r="E305" s="96" t="s">
        <v>204</v>
      </c>
      <c r="F305" t="s">
        <v>30</v>
      </c>
      <c r="G305" t="s">
        <v>31</v>
      </c>
      <c r="H305" s="73">
        <f>(C305-VLOOKUP(F305,Riders!$A$2:$C$3501,2,FALSE))/365</f>
        <v>22.873972602739727</v>
      </c>
      <c r="I305" s="96">
        <v>2</v>
      </c>
      <c r="J305">
        <v>33.307000000000002</v>
      </c>
      <c r="K305">
        <v>11.715999999999999</v>
      </c>
      <c r="L305">
        <v>7.1940000000000008</v>
      </c>
      <c r="M305">
        <v>7.0590000000000011</v>
      </c>
      <c r="N305">
        <v>7.338000000000001</v>
      </c>
      <c r="O305" s="77">
        <f t="shared" si="6"/>
        <v>54.042693728045151</v>
      </c>
    </row>
    <row r="306" spans="1:15" x14ac:dyDescent="0.45">
      <c r="A306" s="51" t="s">
        <v>173</v>
      </c>
      <c r="B306" s="51">
        <v>2019</v>
      </c>
      <c r="C306" s="52">
        <v>43526</v>
      </c>
      <c r="D306" s="51" t="s">
        <v>13</v>
      </c>
      <c r="E306" s="96" t="s">
        <v>204</v>
      </c>
      <c r="F306" s="135" t="s">
        <v>136</v>
      </c>
      <c r="G306" s="135" t="s">
        <v>36</v>
      </c>
      <c r="H306" s="73">
        <f>(C306-VLOOKUP(F306,Riders!$A$2:$C$3501,2,FALSE))/365</f>
        <v>31.134246575342466</v>
      </c>
      <c r="I306" s="96">
        <v>3</v>
      </c>
      <c r="J306" s="135">
        <v>33.418999999999997</v>
      </c>
      <c r="K306" s="135">
        <v>11.553000000000001</v>
      </c>
      <c r="L306" s="135">
        <v>7.2889999999999979</v>
      </c>
      <c r="M306" s="135">
        <v>7.1780000000000008</v>
      </c>
      <c r="N306" s="135">
        <v>7.3989999999999974</v>
      </c>
      <c r="O306" s="77">
        <f t="shared" si="6"/>
        <v>53.861575750321677</v>
      </c>
    </row>
    <row r="307" spans="1:15" x14ac:dyDescent="0.45">
      <c r="A307" s="51" t="s">
        <v>173</v>
      </c>
      <c r="B307" s="51">
        <v>2019</v>
      </c>
      <c r="C307" s="52">
        <v>43526</v>
      </c>
      <c r="D307" s="51" t="s">
        <v>13</v>
      </c>
      <c r="E307" s="96" t="s">
        <v>204</v>
      </c>
      <c r="F307" t="s">
        <v>403</v>
      </c>
      <c r="G307" t="s">
        <v>15</v>
      </c>
      <c r="H307" s="73">
        <f>(C307-VLOOKUP(F307,Riders!$A$2:$C$3501,2,FALSE))/365</f>
        <v>32.249315068493154</v>
      </c>
      <c r="I307" s="96">
        <v>4</v>
      </c>
      <c r="J307">
        <v>33.430999999999997</v>
      </c>
      <c r="K307">
        <v>11.548999999999999</v>
      </c>
      <c r="L307">
        <v>7.3129999999999988</v>
      </c>
      <c r="M307">
        <v>7.1330000000000027</v>
      </c>
      <c r="N307">
        <v>7.4359999999999964</v>
      </c>
      <c r="O307" s="77">
        <f t="shared" si="6"/>
        <v>53.842242230265327</v>
      </c>
    </row>
    <row r="308" spans="1:15" x14ac:dyDescent="0.45">
      <c r="A308" s="51" t="s">
        <v>173</v>
      </c>
      <c r="B308" s="51">
        <v>2019</v>
      </c>
      <c r="C308" s="52">
        <v>43526</v>
      </c>
      <c r="D308" s="51" t="s">
        <v>13</v>
      </c>
      <c r="E308" s="96" t="s">
        <v>204</v>
      </c>
      <c r="F308" s="135" t="s">
        <v>138</v>
      </c>
      <c r="G308" s="135" t="s">
        <v>44</v>
      </c>
      <c r="H308" s="73">
        <f>(C308-VLOOKUP(F308,Riders!$A$2:$C$3501,2,FALSE))/365</f>
        <v>23.460273972602739</v>
      </c>
      <c r="I308" s="96">
        <v>5</v>
      </c>
      <c r="J308" s="135">
        <v>33.826000000000001</v>
      </c>
      <c r="K308" s="135">
        <v>11.795999999999999</v>
      </c>
      <c r="L308" s="135">
        <v>7.338000000000001</v>
      </c>
      <c r="M308" s="135">
        <v>7.2010000000000005</v>
      </c>
      <c r="N308" s="135">
        <v>7.4909999999999997</v>
      </c>
      <c r="O308" s="77">
        <f t="shared" si="6"/>
        <v>53.213504404895644</v>
      </c>
    </row>
    <row r="309" spans="1:15" x14ac:dyDescent="0.45">
      <c r="A309" s="51" t="s">
        <v>173</v>
      </c>
      <c r="B309" s="51">
        <v>2019</v>
      </c>
      <c r="C309" s="52">
        <v>43526</v>
      </c>
      <c r="D309" s="51" t="s">
        <v>13</v>
      </c>
      <c r="E309" s="96" t="s">
        <v>204</v>
      </c>
      <c r="F309" t="s">
        <v>380</v>
      </c>
      <c r="G309" t="s">
        <v>19</v>
      </c>
      <c r="H309" s="73">
        <f>(C309-VLOOKUP(F309,Riders!$A$2:$C$3501,2,FALSE))/365</f>
        <v>22.893150684931506</v>
      </c>
      <c r="I309" s="96">
        <v>6</v>
      </c>
      <c r="J309">
        <v>33.972000000000001</v>
      </c>
      <c r="K309">
        <v>11.686999999999999</v>
      </c>
      <c r="L309">
        <v>7.3750000000000018</v>
      </c>
      <c r="M309">
        <v>7.2789999999999999</v>
      </c>
      <c r="N309">
        <v>7.6310000000000002</v>
      </c>
      <c r="O309" s="77">
        <f t="shared" si="6"/>
        <v>52.984811020840688</v>
      </c>
    </row>
    <row r="310" spans="1:15" x14ac:dyDescent="0.45">
      <c r="A310" s="51" t="s">
        <v>173</v>
      </c>
      <c r="B310" s="51">
        <v>2019</v>
      </c>
      <c r="C310" s="52">
        <v>43526</v>
      </c>
      <c r="D310" s="51" t="s">
        <v>13</v>
      </c>
      <c r="E310" s="96" t="s">
        <v>204</v>
      </c>
      <c r="F310" s="135" t="s">
        <v>14</v>
      </c>
      <c r="G310" s="135" t="s">
        <v>15</v>
      </c>
      <c r="H310" s="73">
        <f>(C310-VLOOKUP(F310,Riders!$A$2:$C$3501,2,FALSE))/365</f>
        <v>19.161643835616438</v>
      </c>
      <c r="I310" s="96">
        <v>7</v>
      </c>
      <c r="J310" s="135">
        <v>33.997</v>
      </c>
      <c r="K310" s="135">
        <v>12.023</v>
      </c>
      <c r="L310" s="135">
        <v>7.407</v>
      </c>
      <c r="M310" s="135">
        <v>7.1969999999999992</v>
      </c>
      <c r="N310" s="135">
        <v>7.370000000000001</v>
      </c>
      <c r="O310" s="77">
        <f t="shared" ref="O310:O330" si="7">3.6*500/(J310)</f>
        <v>52.945848163073215</v>
      </c>
    </row>
    <row r="311" spans="1:15" x14ac:dyDescent="0.45">
      <c r="A311" s="51" t="s">
        <v>173</v>
      </c>
      <c r="B311" s="51">
        <v>2019</v>
      </c>
      <c r="C311" s="52">
        <v>43526</v>
      </c>
      <c r="D311" s="51" t="s">
        <v>13</v>
      </c>
      <c r="E311" s="96" t="s">
        <v>204</v>
      </c>
      <c r="F311" t="s">
        <v>52</v>
      </c>
      <c r="G311" t="s">
        <v>53</v>
      </c>
      <c r="H311" s="73">
        <f>(C311-VLOOKUP(F311,Riders!$A$2:$C$3501,2,FALSE))/365</f>
        <v>21.975342465753425</v>
      </c>
      <c r="I311" s="96">
        <v>8</v>
      </c>
      <c r="J311">
        <v>34.247</v>
      </c>
      <c r="K311">
        <v>11.829000000000001</v>
      </c>
      <c r="L311">
        <v>7.5139999999999993</v>
      </c>
      <c r="M311">
        <v>7.3060000000000009</v>
      </c>
      <c r="N311">
        <v>7.597999999999999</v>
      </c>
      <c r="O311" s="77">
        <f t="shared" si="7"/>
        <v>52.559348264081528</v>
      </c>
    </row>
    <row r="312" spans="1:15" x14ac:dyDescent="0.45">
      <c r="A312" s="47" t="s">
        <v>131</v>
      </c>
      <c r="B312" s="47">
        <v>2018</v>
      </c>
      <c r="C312" s="134">
        <v>43436</v>
      </c>
      <c r="D312" s="47" t="s">
        <v>72</v>
      </c>
      <c r="E312" s="96" t="s">
        <v>379</v>
      </c>
      <c r="F312" s="135" t="s">
        <v>111</v>
      </c>
      <c r="G312" s="135" t="s">
        <v>160</v>
      </c>
      <c r="H312" s="73">
        <f>(C312-VLOOKUP(F312,Riders!$A$2:$C$3501,2,FALSE))/365</f>
        <v>24.117808219178084</v>
      </c>
      <c r="I312" s="96">
        <v>1</v>
      </c>
      <c r="J312" s="135">
        <v>33.243000000000002</v>
      </c>
      <c r="K312" s="135">
        <v>11.631</v>
      </c>
      <c r="L312" s="135">
        <v>7.2940000000000005</v>
      </c>
      <c r="M312" s="135">
        <v>7.0949999999999989</v>
      </c>
      <c r="N312" s="135">
        <v>7.2230000000000025</v>
      </c>
      <c r="O312" s="77">
        <f t="shared" si="7"/>
        <v>54.146737659056036</v>
      </c>
    </row>
    <row r="313" spans="1:15" x14ac:dyDescent="0.45">
      <c r="A313" s="47" t="s">
        <v>131</v>
      </c>
      <c r="B313" s="47">
        <v>2018</v>
      </c>
      <c r="C313" s="9">
        <v>43436</v>
      </c>
      <c r="D313" s="47" t="s">
        <v>72</v>
      </c>
      <c r="E313" s="96" t="s">
        <v>379</v>
      </c>
      <c r="F313" t="s">
        <v>403</v>
      </c>
      <c r="G313" t="s">
        <v>15</v>
      </c>
      <c r="H313" s="73">
        <f>(C313-VLOOKUP(F313,Riders!$A$2:$C$3501,2,FALSE))/365</f>
        <v>32.0027397260274</v>
      </c>
      <c r="I313" s="96">
        <v>2</v>
      </c>
      <c r="J313">
        <v>33.57</v>
      </c>
      <c r="K313">
        <v>11.664</v>
      </c>
      <c r="L313">
        <v>7.2919999999999998</v>
      </c>
      <c r="M313">
        <v>7.1769999999999996</v>
      </c>
      <c r="N313">
        <v>7.4370000000000012</v>
      </c>
      <c r="O313" s="77">
        <f t="shared" si="7"/>
        <v>53.619302949061662</v>
      </c>
    </row>
    <row r="314" spans="1:15" x14ac:dyDescent="0.45">
      <c r="A314" s="47" t="s">
        <v>131</v>
      </c>
      <c r="B314" s="47">
        <v>2018</v>
      </c>
      <c r="C314" s="134">
        <v>43436</v>
      </c>
      <c r="D314" s="47" t="s">
        <v>72</v>
      </c>
      <c r="E314" s="96" t="s">
        <v>379</v>
      </c>
      <c r="F314" s="135" t="s">
        <v>30</v>
      </c>
      <c r="G314" s="135" t="s">
        <v>31</v>
      </c>
      <c r="H314" s="73">
        <f>(C314-VLOOKUP(F314,Riders!$A$2:$C$3501,2,FALSE))/365</f>
        <v>22.627397260273973</v>
      </c>
      <c r="I314" s="96">
        <v>3</v>
      </c>
      <c r="J314" s="135">
        <v>33.601999999999997</v>
      </c>
      <c r="K314" s="135">
        <v>11.856</v>
      </c>
      <c r="L314" s="135">
        <v>7.3059999999999992</v>
      </c>
      <c r="M314" s="135">
        <v>7.1039999999999992</v>
      </c>
      <c r="N314" s="135">
        <v>7.3359999999999985</v>
      </c>
      <c r="O314" s="77">
        <f t="shared" si="7"/>
        <v>53.568239985715138</v>
      </c>
    </row>
    <row r="315" spans="1:15" x14ac:dyDescent="0.45">
      <c r="A315" s="47" t="s">
        <v>131</v>
      </c>
      <c r="B315" s="47">
        <v>2018</v>
      </c>
      <c r="C315" s="9">
        <v>43436</v>
      </c>
      <c r="D315" s="47" t="s">
        <v>72</v>
      </c>
      <c r="E315" s="96" t="s">
        <v>379</v>
      </c>
      <c r="F315" t="s">
        <v>184</v>
      </c>
      <c r="G315" t="s">
        <v>19</v>
      </c>
      <c r="H315" s="73">
        <f>(C315-VLOOKUP(F315,Riders!$A$2:$C$3501,2,FALSE))/365</f>
        <v>24.446575342465753</v>
      </c>
      <c r="I315" s="96">
        <v>4</v>
      </c>
      <c r="J315">
        <v>34.078000000000003</v>
      </c>
      <c r="K315">
        <v>12.141999999999999</v>
      </c>
      <c r="L315">
        <v>7.4559999999999995</v>
      </c>
      <c r="M315">
        <v>7.1720000000000006</v>
      </c>
      <c r="N315">
        <v>7.3080000000000034</v>
      </c>
      <c r="O315" s="77">
        <f t="shared" si="7"/>
        <v>52.820001173777797</v>
      </c>
    </row>
    <row r="316" spans="1:15" x14ac:dyDescent="0.45">
      <c r="A316" s="47" t="s">
        <v>131</v>
      </c>
      <c r="B316" s="47">
        <v>2018</v>
      </c>
      <c r="C316" s="134">
        <v>43436</v>
      </c>
      <c r="D316" s="47" t="s">
        <v>72</v>
      </c>
      <c r="E316" s="96" t="s">
        <v>379</v>
      </c>
      <c r="F316" s="135" t="s">
        <v>100</v>
      </c>
      <c r="G316" s="135" t="s">
        <v>47</v>
      </c>
      <c r="H316" s="73">
        <f>(C316-VLOOKUP(F316,Riders!$A$2:$C$3501,2,FALSE))/365</f>
        <v>24.802739726027397</v>
      </c>
      <c r="I316" s="96">
        <v>5</v>
      </c>
      <c r="J316" s="135">
        <v>34.134999999999998</v>
      </c>
      <c r="K316" s="135">
        <v>11.971</v>
      </c>
      <c r="L316" s="135">
        <v>7.4319999999999986</v>
      </c>
      <c r="M316" s="135">
        <v>7.2340000000000018</v>
      </c>
      <c r="N316" s="135">
        <v>7.4979999999999976</v>
      </c>
      <c r="O316" s="77">
        <f t="shared" si="7"/>
        <v>52.731800205068112</v>
      </c>
    </row>
    <row r="317" spans="1:15" x14ac:dyDescent="0.45">
      <c r="A317" s="47" t="s">
        <v>131</v>
      </c>
      <c r="B317" s="47">
        <v>2018</v>
      </c>
      <c r="C317" s="9">
        <v>43436</v>
      </c>
      <c r="D317" s="47" t="s">
        <v>72</v>
      </c>
      <c r="E317" s="96" t="s">
        <v>379</v>
      </c>
      <c r="F317" t="s">
        <v>139</v>
      </c>
      <c r="G317" t="s">
        <v>61</v>
      </c>
      <c r="H317" s="73">
        <f>(C317-VLOOKUP(F317,Riders!$A$2:$C$3501,2,FALSE))/365</f>
        <v>26.479452054794521</v>
      </c>
      <c r="I317" s="96">
        <v>6</v>
      </c>
      <c r="J317">
        <v>34.249000000000002</v>
      </c>
      <c r="K317">
        <v>12.064</v>
      </c>
      <c r="L317">
        <v>7.4149999999999991</v>
      </c>
      <c r="M317">
        <v>7.2420000000000009</v>
      </c>
      <c r="N317">
        <v>7.5280000000000022</v>
      </c>
      <c r="O317" s="77">
        <f t="shared" si="7"/>
        <v>52.556279015445703</v>
      </c>
    </row>
    <row r="318" spans="1:15" x14ac:dyDescent="0.45">
      <c r="A318" s="47" t="s">
        <v>131</v>
      </c>
      <c r="B318" s="47">
        <v>2018</v>
      </c>
      <c r="C318" s="134">
        <v>43436</v>
      </c>
      <c r="D318" s="47" t="s">
        <v>72</v>
      </c>
      <c r="E318" s="96" t="s">
        <v>379</v>
      </c>
      <c r="F318" s="135" t="s">
        <v>182</v>
      </c>
      <c r="G318" s="135" t="s">
        <v>25</v>
      </c>
      <c r="H318" s="73">
        <f>(C318-VLOOKUP(F318,Riders!$A$2:$C$3501,2,FALSE))/365</f>
        <v>19.12054794520548</v>
      </c>
      <c r="I318" s="96">
        <v>7</v>
      </c>
      <c r="J318" s="135">
        <v>34.356000000000002</v>
      </c>
      <c r="K318" s="135">
        <v>11.946</v>
      </c>
      <c r="L318" s="135">
        <v>7.5449999999999999</v>
      </c>
      <c r="M318" s="135">
        <v>7.3300000000000018</v>
      </c>
      <c r="N318" s="135">
        <v>7.5350000000000001</v>
      </c>
      <c r="O318" s="77">
        <f t="shared" si="7"/>
        <v>52.392595179881241</v>
      </c>
    </row>
    <row r="319" spans="1:15" x14ac:dyDescent="0.45">
      <c r="A319" s="47" t="s">
        <v>131</v>
      </c>
      <c r="B319" s="47">
        <v>2018</v>
      </c>
      <c r="C319" s="9">
        <v>43436</v>
      </c>
      <c r="D319" s="47" t="s">
        <v>72</v>
      </c>
      <c r="E319" s="96" t="s">
        <v>379</v>
      </c>
      <c r="F319" t="s">
        <v>52</v>
      </c>
      <c r="G319" t="s">
        <v>53</v>
      </c>
      <c r="H319" s="73">
        <f>(C319-VLOOKUP(F319,Riders!$A$2:$C$3501,2,FALSE))/365</f>
        <v>21.728767123287671</v>
      </c>
      <c r="I319" s="96">
        <v>8</v>
      </c>
      <c r="J319">
        <v>34.433999999999997</v>
      </c>
      <c r="K319">
        <v>12.079000000000001</v>
      </c>
      <c r="L319">
        <v>7.5509999999999984</v>
      </c>
      <c r="M319">
        <v>7.3260000000000005</v>
      </c>
      <c r="N319">
        <v>7.477999999999998</v>
      </c>
      <c r="O319" s="77">
        <f t="shared" si="7"/>
        <v>52.273915316257188</v>
      </c>
    </row>
    <row r="320" spans="1:15" x14ac:dyDescent="0.45">
      <c r="A320" s="47" t="s">
        <v>131</v>
      </c>
      <c r="B320" s="47">
        <v>2018</v>
      </c>
      <c r="C320" s="134">
        <v>43436</v>
      </c>
      <c r="D320" s="47" t="s">
        <v>72</v>
      </c>
      <c r="E320" s="96" t="s">
        <v>379</v>
      </c>
      <c r="F320" s="135" t="s">
        <v>138</v>
      </c>
      <c r="G320" s="135" t="s">
        <v>44</v>
      </c>
      <c r="H320" s="73">
        <f>(C320-VLOOKUP(F320,Riders!$A$2:$C$3501,2,FALSE))/365</f>
        <v>23.213698630136985</v>
      </c>
      <c r="I320" s="96">
        <v>9</v>
      </c>
      <c r="J320" s="135">
        <v>34.46</v>
      </c>
      <c r="K320" s="135">
        <v>12.12</v>
      </c>
      <c r="L320" s="135">
        <v>7.4510000000000023</v>
      </c>
      <c r="M320" s="135">
        <v>7.3219999999999992</v>
      </c>
      <c r="N320" s="135">
        <v>7.5670000000000002</v>
      </c>
      <c r="O320" s="77">
        <f t="shared" si="7"/>
        <v>52.234474753337203</v>
      </c>
    </row>
    <row r="321" spans="1:15" x14ac:dyDescent="0.45">
      <c r="A321" s="47" t="s">
        <v>131</v>
      </c>
      <c r="B321" s="47">
        <v>2018</v>
      </c>
      <c r="C321" s="9">
        <v>43436</v>
      </c>
      <c r="D321" s="47" t="s">
        <v>72</v>
      </c>
      <c r="E321" s="96" t="s">
        <v>379</v>
      </c>
      <c r="F321" t="s">
        <v>154</v>
      </c>
      <c r="G321" t="s">
        <v>38</v>
      </c>
      <c r="H321" s="73">
        <f>(C321-VLOOKUP(F321,Riders!$A$2:$C$3501,2,FALSE))/365</f>
        <v>28</v>
      </c>
      <c r="I321" s="96">
        <v>10</v>
      </c>
      <c r="J321">
        <v>34.573</v>
      </c>
      <c r="K321">
        <v>11.920999999999999</v>
      </c>
      <c r="L321">
        <v>7.43</v>
      </c>
      <c r="M321">
        <v>7.3850000000000016</v>
      </c>
      <c r="N321">
        <v>7.8369999999999997</v>
      </c>
      <c r="O321" s="77">
        <f t="shared" si="7"/>
        <v>52.063749168426227</v>
      </c>
    </row>
    <row r="322" spans="1:15" x14ac:dyDescent="0.45">
      <c r="A322" s="47" t="s">
        <v>131</v>
      </c>
      <c r="B322" s="47">
        <v>2018</v>
      </c>
      <c r="C322" s="134">
        <v>43436</v>
      </c>
      <c r="D322" s="47" t="s">
        <v>72</v>
      </c>
      <c r="E322" s="96" t="s">
        <v>379</v>
      </c>
      <c r="F322" s="135" t="s">
        <v>163</v>
      </c>
      <c r="G322" s="135" t="s">
        <v>118</v>
      </c>
      <c r="H322" s="73" t="e">
        <f>(C322-VLOOKUP(F322,Riders!$A$2:$C$3501,2,FALSE))/365</f>
        <v>#N/A</v>
      </c>
      <c r="I322" s="96">
        <v>11</v>
      </c>
      <c r="J322" s="135">
        <v>34.715000000000003</v>
      </c>
      <c r="K322" s="135">
        <v>12.06</v>
      </c>
      <c r="L322" s="135">
        <v>7.4730000000000008</v>
      </c>
      <c r="M322" s="135">
        <v>7.3969999999999985</v>
      </c>
      <c r="N322" s="135">
        <v>7.7850000000000037</v>
      </c>
      <c r="O322" s="77">
        <f t="shared" si="7"/>
        <v>51.850784963272353</v>
      </c>
    </row>
    <row r="323" spans="1:15" x14ac:dyDescent="0.45">
      <c r="A323" s="47" t="s">
        <v>131</v>
      </c>
      <c r="B323" s="47">
        <v>2018</v>
      </c>
      <c r="C323" s="9">
        <v>43436</v>
      </c>
      <c r="D323" s="47" t="s">
        <v>72</v>
      </c>
      <c r="E323" s="96" t="s">
        <v>204</v>
      </c>
      <c r="F323" t="s">
        <v>30</v>
      </c>
      <c r="G323" t="s">
        <v>31</v>
      </c>
      <c r="H323" s="73">
        <f>(C323-VLOOKUP(F323,Riders!$A$2:$C$3501,2,FALSE))/365</f>
        <v>22.627397260273973</v>
      </c>
      <c r="I323" s="51">
        <v>1</v>
      </c>
      <c r="J323">
        <v>33.21</v>
      </c>
      <c r="K323">
        <v>11.664999999999999</v>
      </c>
      <c r="L323">
        <v>7.1880000000000024</v>
      </c>
      <c r="M323">
        <v>7.041999999999998</v>
      </c>
      <c r="N323">
        <v>7.3150000000000013</v>
      </c>
      <c r="O323" s="77">
        <f t="shared" si="7"/>
        <v>54.200542005420054</v>
      </c>
    </row>
    <row r="324" spans="1:15" x14ac:dyDescent="0.45">
      <c r="A324" s="47" t="s">
        <v>131</v>
      </c>
      <c r="B324" s="47">
        <v>2018</v>
      </c>
      <c r="C324" s="134">
        <v>43436</v>
      </c>
      <c r="D324" s="47" t="s">
        <v>72</v>
      </c>
      <c r="E324" s="96" t="s">
        <v>204</v>
      </c>
      <c r="F324" s="135" t="s">
        <v>403</v>
      </c>
      <c r="G324" s="135" t="s">
        <v>15</v>
      </c>
      <c r="H324" s="73">
        <f>(C324-VLOOKUP(F324,Riders!$A$2:$C$3501,2,FALSE))/365</f>
        <v>32.0027397260274</v>
      </c>
      <c r="I324" s="51">
        <v>2</v>
      </c>
      <c r="J324" s="135">
        <v>33.4</v>
      </c>
      <c r="K324" s="135">
        <v>11.618</v>
      </c>
      <c r="L324" s="135">
        <v>7.2499999999999982</v>
      </c>
      <c r="M324" s="135">
        <v>7.1370000000000005</v>
      </c>
      <c r="N324" s="135">
        <v>7.3949999999999996</v>
      </c>
      <c r="O324" s="77">
        <f t="shared" si="7"/>
        <v>53.892215568862277</v>
      </c>
    </row>
    <row r="325" spans="1:15" x14ac:dyDescent="0.45">
      <c r="A325" s="47" t="s">
        <v>131</v>
      </c>
      <c r="B325" s="47">
        <v>2018</v>
      </c>
      <c r="C325" s="9">
        <v>43436</v>
      </c>
      <c r="D325" s="47" t="s">
        <v>72</v>
      </c>
      <c r="E325" s="96" t="s">
        <v>204</v>
      </c>
      <c r="F325" t="s">
        <v>111</v>
      </c>
      <c r="G325" t="s">
        <v>160</v>
      </c>
      <c r="H325" s="73">
        <f>(C325-VLOOKUP(F325,Riders!$A$2:$C$3501,2,FALSE))/365</f>
        <v>24.117808219178084</v>
      </c>
      <c r="I325" s="51">
        <v>3</v>
      </c>
      <c r="J325">
        <v>33.435000000000002</v>
      </c>
      <c r="K325">
        <v>11.747</v>
      </c>
      <c r="L325">
        <v>7.3520000000000003</v>
      </c>
      <c r="M325">
        <v>7.1189999999999998</v>
      </c>
      <c r="N325">
        <v>7.2170000000000023</v>
      </c>
      <c r="O325" s="77">
        <f t="shared" si="7"/>
        <v>53.835800807537005</v>
      </c>
    </row>
    <row r="326" spans="1:15" x14ac:dyDescent="0.45">
      <c r="A326" s="47" t="s">
        <v>131</v>
      </c>
      <c r="B326" s="47">
        <v>2018</v>
      </c>
      <c r="C326" s="134">
        <v>43436</v>
      </c>
      <c r="D326" s="47" t="s">
        <v>72</v>
      </c>
      <c r="E326" s="96" t="s">
        <v>204</v>
      </c>
      <c r="F326" s="135" t="s">
        <v>184</v>
      </c>
      <c r="G326" s="135" t="s">
        <v>19</v>
      </c>
      <c r="H326" s="73">
        <f>(C326-VLOOKUP(F326,Riders!$A$2:$C$3501,2,FALSE))/365</f>
        <v>24.446575342465753</v>
      </c>
      <c r="I326" s="51">
        <v>4</v>
      </c>
      <c r="J326" s="135">
        <v>33.828000000000003</v>
      </c>
      <c r="K326" s="135">
        <v>12.039</v>
      </c>
      <c r="L326" s="135">
        <v>7.3950000000000014</v>
      </c>
      <c r="M326" s="135">
        <v>7.1289999999999978</v>
      </c>
      <c r="N326" s="135">
        <v>7.2650000000000041</v>
      </c>
      <c r="O326" s="77">
        <f t="shared" si="7"/>
        <v>53.210358283079103</v>
      </c>
    </row>
    <row r="327" spans="1:15" x14ac:dyDescent="0.45">
      <c r="A327" s="47" t="s">
        <v>131</v>
      </c>
      <c r="B327" s="47">
        <v>2018</v>
      </c>
      <c r="C327" s="9">
        <v>43436</v>
      </c>
      <c r="D327" s="47" t="s">
        <v>72</v>
      </c>
      <c r="E327" s="96" t="s">
        <v>204</v>
      </c>
      <c r="F327" t="s">
        <v>100</v>
      </c>
      <c r="G327" t="s">
        <v>47</v>
      </c>
      <c r="H327" s="73">
        <f>(C327-VLOOKUP(F327,Riders!$A$2:$C$3501,2,FALSE))/365</f>
        <v>24.802739726027397</v>
      </c>
      <c r="I327" s="51">
        <v>5</v>
      </c>
      <c r="J327">
        <v>34.143999999999998</v>
      </c>
      <c r="K327">
        <v>11.967000000000001</v>
      </c>
      <c r="L327">
        <v>7.4329999999999981</v>
      </c>
      <c r="M327">
        <v>7.2620000000000005</v>
      </c>
      <c r="N327">
        <v>7.4819999999999993</v>
      </c>
      <c r="O327" s="77">
        <f t="shared" si="7"/>
        <v>52.717900656044989</v>
      </c>
    </row>
    <row r="328" spans="1:15" x14ac:dyDescent="0.45">
      <c r="A328" s="47" t="s">
        <v>131</v>
      </c>
      <c r="B328" s="47">
        <v>2018</v>
      </c>
      <c r="C328" s="134">
        <v>43436</v>
      </c>
      <c r="D328" s="47" t="s">
        <v>72</v>
      </c>
      <c r="E328" s="96" t="s">
        <v>204</v>
      </c>
      <c r="F328" s="135" t="s">
        <v>139</v>
      </c>
      <c r="G328" s="135" t="s">
        <v>61</v>
      </c>
      <c r="H328" s="73">
        <f>(C328-VLOOKUP(F328,Riders!$A$2:$C$3501,2,FALSE))/365</f>
        <v>26.479452054794521</v>
      </c>
      <c r="I328" s="51">
        <v>6</v>
      </c>
      <c r="J328" s="135">
        <v>34.317</v>
      </c>
      <c r="K328" s="135">
        <v>12.071</v>
      </c>
      <c r="L328" s="135">
        <v>7.4369999999999994</v>
      </c>
      <c r="M328" s="135">
        <v>7.2620000000000005</v>
      </c>
      <c r="N328" s="135">
        <v>7.5470000000000006</v>
      </c>
      <c r="O328" s="77">
        <f t="shared" si="7"/>
        <v>52.452137424600053</v>
      </c>
    </row>
    <row r="329" spans="1:15" x14ac:dyDescent="0.45">
      <c r="A329" s="47" t="s">
        <v>131</v>
      </c>
      <c r="B329" s="47">
        <v>2018</v>
      </c>
      <c r="C329" s="9">
        <v>43436</v>
      </c>
      <c r="D329" s="47" t="s">
        <v>72</v>
      </c>
      <c r="E329" s="96" t="s">
        <v>204</v>
      </c>
      <c r="F329" t="s">
        <v>182</v>
      </c>
      <c r="G329" t="s">
        <v>25</v>
      </c>
      <c r="H329" s="73">
        <f>(C329-VLOOKUP(F329,Riders!$A$2:$C$3501,2,FALSE))/365</f>
        <v>19.12054794520548</v>
      </c>
      <c r="I329" s="51">
        <v>7</v>
      </c>
      <c r="J329">
        <v>34.378999999999998</v>
      </c>
      <c r="K329">
        <v>11.848000000000001</v>
      </c>
      <c r="L329">
        <v>7.5419999999999998</v>
      </c>
      <c r="M329">
        <v>7.3730000000000011</v>
      </c>
      <c r="N329">
        <v>7.6159999999999961</v>
      </c>
      <c r="O329" s="77">
        <f t="shared" si="7"/>
        <v>52.357543849442976</v>
      </c>
    </row>
    <row r="330" spans="1:15" x14ac:dyDescent="0.45">
      <c r="A330" s="47" t="s">
        <v>131</v>
      </c>
      <c r="B330" s="47">
        <v>2018</v>
      </c>
      <c r="C330" s="134">
        <v>43436</v>
      </c>
      <c r="D330" s="47" t="s">
        <v>72</v>
      </c>
      <c r="E330" s="96" t="s">
        <v>204</v>
      </c>
      <c r="F330" s="135" t="s">
        <v>52</v>
      </c>
      <c r="G330" s="135" t="s">
        <v>53</v>
      </c>
      <c r="H330" s="73">
        <f>(C330-VLOOKUP(F330,Riders!$A$2:$C$3501,2,FALSE))/365</f>
        <v>21.728767123287671</v>
      </c>
      <c r="I330" s="51">
        <v>8</v>
      </c>
      <c r="J330" s="135">
        <v>34.39</v>
      </c>
      <c r="K330" s="135">
        <v>11.958</v>
      </c>
      <c r="L330" s="135">
        <v>7.5359999999999996</v>
      </c>
      <c r="M330" s="135">
        <v>7.3189999999999991</v>
      </c>
      <c r="N330" s="135">
        <v>7.5770000000000017</v>
      </c>
      <c r="O330" s="77">
        <f t="shared" si="7"/>
        <v>52.340796743239316</v>
      </c>
    </row>
  </sheetData>
  <autoFilter ref="A1:O304" xr:uid="{00000000-0001-0000-0000-000000000000}">
    <sortState xmlns:xlrd2="http://schemas.microsoft.com/office/spreadsheetml/2017/richdata2" ref="A2:O330">
      <sortCondition descending="1" ref="C1:C304"/>
    </sortState>
  </autoFilter>
  <sortState xmlns:xlrd2="http://schemas.microsoft.com/office/spreadsheetml/2017/richdata2" ref="J252:J262">
    <sortCondition ref="J252:J262"/>
  </sortState>
  <phoneticPr fontId="2" type="noConversion"/>
  <conditionalFormatting sqref="A331:E1152 A2:E217 F2:N1152 E218:E330">
    <cfRule type="expression" dxfId="56" priority="12">
      <formula>$E2="F"</formula>
    </cfRule>
    <cfRule type="expression" dxfId="55" priority="13">
      <formula>$E2="Q"</formula>
    </cfRule>
  </conditionalFormatting>
  <conditionalFormatting sqref="A218:B251 D218:D251">
    <cfRule type="expression" dxfId="54" priority="10">
      <formula>#REF!="F"</formula>
    </cfRule>
    <cfRule type="expression" dxfId="53" priority="11">
      <formula>#REF!="Q"</formula>
    </cfRule>
  </conditionalFormatting>
  <conditionalFormatting sqref="D252:D270">
    <cfRule type="expression" dxfId="52" priority="8">
      <formula>#REF!="F"</formula>
    </cfRule>
    <cfRule type="expression" dxfId="51" priority="9">
      <formula>#REF!="Q"</formula>
    </cfRule>
  </conditionalFormatting>
  <conditionalFormatting sqref="A252:B252 A254:B254 A256:B256 A258:B258 A260:B260 A262:B262 A264:B264 A266:B266 A268:B268 A270:B270">
    <cfRule type="expression" dxfId="50" priority="6">
      <formula>#REF!="F"</formula>
    </cfRule>
    <cfRule type="expression" dxfId="49" priority="7">
      <formula>#REF!="Q"</formula>
    </cfRule>
  </conditionalFormatting>
  <conditionalFormatting sqref="A253:B253 A255:B255 A257:B257 A259:B259 A261:B261 A263:B263 A265:B265 A267:B267 A269:B269">
    <cfRule type="expression" dxfId="48" priority="4">
      <formula>#REF!="F"</formula>
    </cfRule>
    <cfRule type="expression" dxfId="47" priority="5">
      <formula>#REF!="Q"</formula>
    </cfRule>
  </conditionalFormatting>
  <conditionalFormatting sqref="A305:D330">
    <cfRule type="expression" dxfId="46" priority="1">
      <formula>$E305="R1"</formula>
    </cfRule>
    <cfRule type="expression" dxfId="45" priority="2">
      <formula>$E305="F"</formula>
    </cfRule>
    <cfRule type="expression" dxfId="44" priority="3">
      <formula>$E305="Q"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sheetPr codeName="Sheet17"/>
  <dimension ref="A1:K1048576"/>
  <sheetViews>
    <sheetView workbookViewId="0">
      <pane ySplit="1" topLeftCell="A38" activePane="bottomLeft" state="frozen"/>
      <selection pane="bottomLeft" activeCell="F13" sqref="F13"/>
    </sheetView>
  </sheetViews>
  <sheetFormatPr defaultRowHeight="14.25" x14ac:dyDescent="0.45"/>
  <cols>
    <col min="1" max="1" width="17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6.19921875" bestFit="1" customWidth="1"/>
    <col min="6" max="7" width="4.796875" bestFit="1" customWidth="1"/>
    <col min="8" max="8" width="35.796875" bestFit="1" customWidth="1"/>
    <col min="9" max="9" width="7.46484375" bestFit="1" customWidth="1"/>
    <col min="10" max="10" width="7.796875" bestFit="1" customWidth="1"/>
    <col min="11" max="11" width="8.796875" bestFit="1" customWidth="1"/>
    <col min="13" max="13" width="26.33203125" bestFit="1" customWidth="1"/>
    <col min="14" max="14" width="30.06640625" bestFit="1" customWidth="1"/>
  </cols>
  <sheetData>
    <row r="1" spans="1:11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189</v>
      </c>
      <c r="F1" s="3" t="s">
        <v>190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640</v>
      </c>
    </row>
    <row r="2" spans="1:11" x14ac:dyDescent="0.45">
      <c r="A2" s="3" t="s">
        <v>828</v>
      </c>
      <c r="B2" s="3">
        <v>2012</v>
      </c>
      <c r="C2" s="19">
        <v>40853</v>
      </c>
      <c r="D2" s="3" t="s">
        <v>653</v>
      </c>
      <c r="E2" s="3" t="s">
        <v>454</v>
      </c>
      <c r="F2" s="3">
        <v>1</v>
      </c>
      <c r="G2" s="3">
        <v>1</v>
      </c>
      <c r="H2" s="3" t="s">
        <v>804</v>
      </c>
      <c r="I2" s="3" t="s">
        <v>715</v>
      </c>
      <c r="J2" s="12" t="e">
        <f>(C2-VLOOKUP(H2,Riders!$A$2:$C$3500,2,FALSE))/365</f>
        <v>#N/A</v>
      </c>
      <c r="K2" s="3"/>
    </row>
    <row r="3" spans="1:11" x14ac:dyDescent="0.45">
      <c r="A3" s="3" t="s">
        <v>828</v>
      </c>
      <c r="B3" s="3">
        <v>2012</v>
      </c>
      <c r="C3" s="19">
        <v>40853</v>
      </c>
      <c r="D3" s="3" t="s">
        <v>653</v>
      </c>
      <c r="E3" s="3" t="s">
        <v>454</v>
      </c>
      <c r="F3" s="3">
        <v>1</v>
      </c>
      <c r="G3" s="3">
        <v>2</v>
      </c>
      <c r="H3" s="3" t="s">
        <v>760</v>
      </c>
      <c r="I3" s="3" t="s">
        <v>31</v>
      </c>
      <c r="J3" s="12">
        <f>(C3-VLOOKUP(H3,Riders!$A$2:$C$3500,2,FALSE))/365</f>
        <v>21.509589041095889</v>
      </c>
      <c r="K3" s="3"/>
    </row>
    <row r="4" spans="1:11" x14ac:dyDescent="0.45">
      <c r="A4" s="3" t="s">
        <v>828</v>
      </c>
      <c r="B4" s="3">
        <v>2012</v>
      </c>
      <c r="C4" s="19">
        <v>40853</v>
      </c>
      <c r="D4" s="3" t="s">
        <v>653</v>
      </c>
      <c r="E4" s="3" t="s">
        <v>454</v>
      </c>
      <c r="F4" s="3">
        <v>1</v>
      </c>
      <c r="G4" s="3">
        <v>3</v>
      </c>
      <c r="H4" s="3" t="s">
        <v>786</v>
      </c>
      <c r="I4" s="3" t="s">
        <v>40</v>
      </c>
      <c r="J4" s="12">
        <f>(C4-VLOOKUP(H4,Riders!$A$2:$C$3500,2,FALSE))/365</f>
        <v>25.841095890410958</v>
      </c>
      <c r="K4" s="3"/>
    </row>
    <row r="5" spans="1:11" x14ac:dyDescent="0.45">
      <c r="A5" s="3" t="s">
        <v>828</v>
      </c>
      <c r="B5" s="3">
        <v>2012</v>
      </c>
      <c r="C5" s="19">
        <v>40853</v>
      </c>
      <c r="D5" s="3" t="s">
        <v>653</v>
      </c>
      <c r="E5" s="3" t="s">
        <v>454</v>
      </c>
      <c r="F5" s="3">
        <v>1</v>
      </c>
      <c r="G5" s="3">
        <v>4</v>
      </c>
      <c r="H5" s="3" t="s">
        <v>779</v>
      </c>
      <c r="I5" s="3" t="s">
        <v>780</v>
      </c>
      <c r="J5" s="12">
        <f>(C5-VLOOKUP(H5,Riders!$A$2:$C$3500,2,FALSE))/365</f>
        <v>19.704109589041096</v>
      </c>
      <c r="K5" s="3"/>
    </row>
    <row r="6" spans="1:11" x14ac:dyDescent="0.45">
      <c r="A6" s="3" t="s">
        <v>828</v>
      </c>
      <c r="B6" s="3">
        <v>2012</v>
      </c>
      <c r="C6" s="19">
        <v>40853</v>
      </c>
      <c r="D6" s="3" t="s">
        <v>653</v>
      </c>
      <c r="E6" s="3" t="s">
        <v>454</v>
      </c>
      <c r="F6" s="3">
        <v>1</v>
      </c>
      <c r="G6" s="3">
        <v>5</v>
      </c>
      <c r="H6" s="3" t="s">
        <v>725</v>
      </c>
      <c r="I6" s="3" t="s">
        <v>67</v>
      </c>
      <c r="J6" s="12">
        <f>(C6-VLOOKUP(H6,Riders!$A$2:$C$3500,2,FALSE))/365</f>
        <v>22.084931506849315</v>
      </c>
      <c r="K6" s="3"/>
    </row>
    <row r="7" spans="1:11" x14ac:dyDescent="0.45">
      <c r="A7" s="3" t="s">
        <v>828</v>
      </c>
      <c r="B7" s="3">
        <v>2012</v>
      </c>
      <c r="C7" s="19">
        <v>40853</v>
      </c>
      <c r="D7" s="3" t="s">
        <v>653</v>
      </c>
      <c r="E7" s="3" t="s">
        <v>454</v>
      </c>
      <c r="F7" s="3">
        <v>1</v>
      </c>
      <c r="G7" s="3">
        <v>6</v>
      </c>
      <c r="H7" s="3" t="s">
        <v>829</v>
      </c>
      <c r="I7" s="3" t="s">
        <v>53</v>
      </c>
      <c r="J7" s="12">
        <f>(C7-VLOOKUP(H7,Riders!$A$2:$C$3500,2,FALSE))/365</f>
        <v>19.463013698630139</v>
      </c>
      <c r="K7" s="3"/>
    </row>
    <row r="8" spans="1:11" x14ac:dyDescent="0.45">
      <c r="A8" s="3" t="s">
        <v>828</v>
      </c>
      <c r="B8" s="3">
        <v>2012</v>
      </c>
      <c r="C8" s="19">
        <v>40853</v>
      </c>
      <c r="D8" s="3" t="s">
        <v>653</v>
      </c>
      <c r="E8" s="3" t="s">
        <v>454</v>
      </c>
      <c r="F8" s="3">
        <v>2</v>
      </c>
      <c r="G8" s="3">
        <v>1</v>
      </c>
      <c r="H8" s="3" t="s">
        <v>401</v>
      </c>
      <c r="I8" s="3" t="s">
        <v>36</v>
      </c>
      <c r="J8" s="12">
        <f>(C8-VLOOKUP(H8,Riders!$A$2:$C$3500,2,FALSE))/365</f>
        <v>23.81095890410959</v>
      </c>
      <c r="K8" s="3"/>
    </row>
    <row r="9" spans="1:11" x14ac:dyDescent="0.45">
      <c r="A9" s="3" t="s">
        <v>828</v>
      </c>
      <c r="B9" s="3">
        <v>2012</v>
      </c>
      <c r="C9" s="19">
        <v>40853</v>
      </c>
      <c r="D9" s="3" t="s">
        <v>653</v>
      </c>
      <c r="E9" s="3" t="s">
        <v>454</v>
      </c>
      <c r="F9" s="3">
        <v>2</v>
      </c>
      <c r="G9" s="3">
        <v>2</v>
      </c>
      <c r="H9" s="3" t="s">
        <v>109</v>
      </c>
      <c r="I9" s="3" t="s">
        <v>118</v>
      </c>
      <c r="J9" s="12">
        <f>(C9-VLOOKUP(H9,Riders!$A$2:$C$3500,2,FALSE))/365</f>
        <v>18.761643835616439</v>
      </c>
      <c r="K9" s="3"/>
    </row>
    <row r="10" spans="1:11" x14ac:dyDescent="0.45">
      <c r="A10" s="3" t="s">
        <v>828</v>
      </c>
      <c r="B10" s="3">
        <v>2012</v>
      </c>
      <c r="C10" s="19">
        <v>40853</v>
      </c>
      <c r="D10" s="3" t="s">
        <v>653</v>
      </c>
      <c r="E10" s="3" t="s">
        <v>454</v>
      </c>
      <c r="F10" s="3">
        <v>2</v>
      </c>
      <c r="G10" s="3">
        <v>3</v>
      </c>
      <c r="H10" s="3" t="s">
        <v>139</v>
      </c>
      <c r="I10" s="3" t="s">
        <v>61</v>
      </c>
      <c r="J10" s="12">
        <f>(C10-VLOOKUP(H10,Riders!$A$2:$C$3500,2,FALSE))/365</f>
        <v>19.402739726027399</v>
      </c>
      <c r="K10" s="3"/>
    </row>
    <row r="11" spans="1:11" x14ac:dyDescent="0.45">
      <c r="A11" s="3" t="s">
        <v>828</v>
      </c>
      <c r="B11" s="3">
        <v>2012</v>
      </c>
      <c r="C11" s="19">
        <v>40853</v>
      </c>
      <c r="D11" s="3" t="s">
        <v>653</v>
      </c>
      <c r="E11" s="3" t="s">
        <v>454</v>
      </c>
      <c r="F11" s="3">
        <v>2</v>
      </c>
      <c r="G11" s="3">
        <v>4</v>
      </c>
      <c r="H11" s="3" t="s">
        <v>690</v>
      </c>
      <c r="I11" s="3" t="s">
        <v>17</v>
      </c>
      <c r="J11" s="12">
        <f>(C11-VLOOKUP(H11,Riders!$A$2:$C$3500,2,FALSE))/365</f>
        <v>23.613698630136987</v>
      </c>
      <c r="K11" s="3"/>
    </row>
    <row r="12" spans="1:11" x14ac:dyDescent="0.45">
      <c r="A12" s="3" t="s">
        <v>828</v>
      </c>
      <c r="B12" s="3">
        <v>2012</v>
      </c>
      <c r="C12" s="19">
        <v>40853</v>
      </c>
      <c r="D12" s="3" t="s">
        <v>653</v>
      </c>
      <c r="E12" s="3" t="s">
        <v>454</v>
      </c>
      <c r="F12" s="3">
        <v>2</v>
      </c>
      <c r="G12" s="3">
        <v>5</v>
      </c>
      <c r="H12" s="3" t="s">
        <v>822</v>
      </c>
      <c r="I12" s="3" t="s">
        <v>823</v>
      </c>
      <c r="J12" s="12" t="e">
        <f>(C12-VLOOKUP(H12,Riders!$A$2:$C$3500,2,FALSE))/365</f>
        <v>#N/A</v>
      </c>
      <c r="K12" s="3"/>
    </row>
    <row r="13" spans="1:11" x14ac:dyDescent="0.45">
      <c r="A13" s="3" t="s">
        <v>828</v>
      </c>
      <c r="B13" s="3">
        <v>2012</v>
      </c>
      <c r="C13" s="19">
        <v>40853</v>
      </c>
      <c r="D13" s="3" t="s">
        <v>653</v>
      </c>
      <c r="E13" s="3" t="s">
        <v>454</v>
      </c>
      <c r="F13" s="3">
        <v>2</v>
      </c>
      <c r="G13" s="3">
        <v>6</v>
      </c>
      <c r="H13" s="3" t="s">
        <v>739</v>
      </c>
      <c r="I13" s="3" t="s">
        <v>25</v>
      </c>
      <c r="J13" s="12">
        <f>(C13-VLOOKUP(H13,Riders!$A$2:$C$3500,2,FALSE))/365</f>
        <v>19.950684931506849</v>
      </c>
      <c r="K13" s="3"/>
    </row>
    <row r="14" spans="1:11" x14ac:dyDescent="0.45">
      <c r="A14" s="3" t="s">
        <v>828</v>
      </c>
      <c r="B14" s="3">
        <v>2012</v>
      </c>
      <c r="C14" s="19">
        <v>40853</v>
      </c>
      <c r="D14" s="3" t="s">
        <v>653</v>
      </c>
      <c r="E14" s="3" t="s">
        <v>454</v>
      </c>
      <c r="F14" s="3">
        <v>2</v>
      </c>
      <c r="G14" s="3">
        <v>7</v>
      </c>
      <c r="H14" s="3" t="s">
        <v>310</v>
      </c>
      <c r="I14" s="3" t="s">
        <v>158</v>
      </c>
      <c r="J14" s="12">
        <f>(C14-VLOOKUP(H14,Riders!$A$2:$C$3500,2,FALSE))/365</f>
        <v>21.454794520547946</v>
      </c>
      <c r="K14" s="3"/>
    </row>
    <row r="15" spans="1:11" x14ac:dyDescent="0.45">
      <c r="A15" s="3" t="s">
        <v>828</v>
      </c>
      <c r="B15" s="3">
        <v>2012</v>
      </c>
      <c r="C15" s="19">
        <v>40853</v>
      </c>
      <c r="D15" s="3" t="s">
        <v>653</v>
      </c>
      <c r="E15" s="3" t="s">
        <v>454</v>
      </c>
      <c r="F15" s="3">
        <v>3</v>
      </c>
      <c r="G15" s="3">
        <v>1</v>
      </c>
      <c r="H15" s="3" t="s">
        <v>742</v>
      </c>
      <c r="I15" s="3" t="s">
        <v>172</v>
      </c>
      <c r="J15" s="12">
        <f>(C15-VLOOKUP(H15,Riders!$A$2:$C$3500,2,FALSE))/365</f>
        <v>26.156164383561645</v>
      </c>
      <c r="K15" s="3"/>
    </row>
    <row r="16" spans="1:11" x14ac:dyDescent="0.45">
      <c r="A16" s="3" t="s">
        <v>828</v>
      </c>
      <c r="B16" s="3">
        <v>2012</v>
      </c>
      <c r="C16" s="19">
        <v>40853</v>
      </c>
      <c r="D16" s="3" t="s">
        <v>653</v>
      </c>
      <c r="E16" s="3" t="s">
        <v>454</v>
      </c>
      <c r="F16" s="3">
        <v>3</v>
      </c>
      <c r="G16" s="3">
        <v>2</v>
      </c>
      <c r="H16" s="3" t="s">
        <v>778</v>
      </c>
      <c r="I16" s="3" t="s">
        <v>815</v>
      </c>
      <c r="J16" s="12">
        <f>(C16-VLOOKUP(H16,Riders!$A$2:$C$3500,2,FALSE))/365</f>
        <v>24.712328767123289</v>
      </c>
      <c r="K16" s="3"/>
    </row>
    <row r="17" spans="1:11" x14ac:dyDescent="0.45">
      <c r="A17" s="3" t="s">
        <v>828</v>
      </c>
      <c r="B17" s="3">
        <v>2012</v>
      </c>
      <c r="C17" s="19">
        <v>40853</v>
      </c>
      <c r="D17" s="3" t="s">
        <v>653</v>
      </c>
      <c r="E17" s="3" t="s">
        <v>454</v>
      </c>
      <c r="F17" s="3">
        <v>3</v>
      </c>
      <c r="G17" s="3">
        <v>3</v>
      </c>
      <c r="H17" s="3" t="s">
        <v>806</v>
      </c>
      <c r="I17" s="3" t="s">
        <v>780</v>
      </c>
      <c r="J17" s="12" t="e">
        <f>(C17-VLOOKUP(H17,Riders!$A$2:$C$3500,2,FALSE))/365</f>
        <v>#N/A</v>
      </c>
      <c r="K17" s="3"/>
    </row>
    <row r="18" spans="1:11" x14ac:dyDescent="0.45">
      <c r="A18" s="3" t="s">
        <v>828</v>
      </c>
      <c r="B18" s="3">
        <v>2012</v>
      </c>
      <c r="C18" s="19">
        <v>40853</v>
      </c>
      <c r="D18" s="3" t="s">
        <v>653</v>
      </c>
      <c r="E18" s="3" t="s">
        <v>454</v>
      </c>
      <c r="F18" s="3">
        <v>3</v>
      </c>
      <c r="G18" s="3">
        <v>4</v>
      </c>
      <c r="H18" s="3" t="s">
        <v>814</v>
      </c>
      <c r="I18" s="3" t="s">
        <v>767</v>
      </c>
      <c r="J18" s="12" t="e">
        <f>(C18-VLOOKUP(H18,Riders!$A$2:$C$3500,2,FALSE))/365</f>
        <v>#N/A</v>
      </c>
      <c r="K18" s="3"/>
    </row>
    <row r="19" spans="1:11" x14ac:dyDescent="0.45">
      <c r="A19" s="3" t="s">
        <v>828</v>
      </c>
      <c r="B19" s="3">
        <v>2012</v>
      </c>
      <c r="C19" s="19">
        <v>40853</v>
      </c>
      <c r="D19" s="3" t="s">
        <v>653</v>
      </c>
      <c r="E19" s="3" t="s">
        <v>454</v>
      </c>
      <c r="F19" s="3">
        <v>3</v>
      </c>
      <c r="G19" s="3">
        <v>5</v>
      </c>
      <c r="H19" s="3" t="s">
        <v>60</v>
      </c>
      <c r="I19" s="3" t="s">
        <v>61</v>
      </c>
      <c r="J19" s="12">
        <f>(C19-VLOOKUP(H19,Riders!$A$2:$C$3500,2,FALSE))/365</f>
        <v>23.301369863013697</v>
      </c>
      <c r="K19" s="3"/>
    </row>
    <row r="20" spans="1:11" x14ac:dyDescent="0.45">
      <c r="A20" s="3" t="s">
        <v>828</v>
      </c>
      <c r="B20" s="3">
        <v>2012</v>
      </c>
      <c r="C20" s="19">
        <v>40853</v>
      </c>
      <c r="D20" s="3" t="s">
        <v>653</v>
      </c>
      <c r="E20" s="3" t="s">
        <v>454</v>
      </c>
      <c r="F20" s="3">
        <v>3</v>
      </c>
      <c r="G20" s="3">
        <v>6</v>
      </c>
      <c r="H20" s="3" t="s">
        <v>134</v>
      </c>
      <c r="I20" s="3" t="s">
        <v>38</v>
      </c>
      <c r="J20" s="12">
        <f>(C20-VLOOKUP(H20,Riders!$A$2:$C$3500,2,FALSE))/365</f>
        <v>20.772602739726029</v>
      </c>
      <c r="K20" s="3"/>
    </row>
    <row r="21" spans="1:11" x14ac:dyDescent="0.45">
      <c r="A21" s="3" t="s">
        <v>828</v>
      </c>
      <c r="B21" s="3">
        <v>2012</v>
      </c>
      <c r="C21" s="19">
        <v>40853</v>
      </c>
      <c r="D21" s="3" t="s">
        <v>653</v>
      </c>
      <c r="E21" s="3" t="s">
        <v>454</v>
      </c>
      <c r="F21" s="3">
        <v>4</v>
      </c>
      <c r="G21" s="3">
        <v>1</v>
      </c>
      <c r="H21" s="3" t="s">
        <v>734</v>
      </c>
      <c r="I21" s="3" t="s">
        <v>36</v>
      </c>
      <c r="J21" s="12">
        <f>(C21-VLOOKUP(H21,Riders!$A$2:$C$3500,2,FALSE))/365</f>
        <v>28.145205479452056</v>
      </c>
      <c r="K21" s="3"/>
    </row>
    <row r="22" spans="1:11" x14ac:dyDescent="0.45">
      <c r="A22" s="3" t="s">
        <v>828</v>
      </c>
      <c r="B22" s="3">
        <v>2012</v>
      </c>
      <c r="C22" s="19">
        <v>40853</v>
      </c>
      <c r="D22" s="3" t="s">
        <v>653</v>
      </c>
      <c r="E22" s="3" t="s">
        <v>454</v>
      </c>
      <c r="F22" s="3">
        <v>4</v>
      </c>
      <c r="G22" s="3">
        <v>2</v>
      </c>
      <c r="H22" s="3" t="s">
        <v>147</v>
      </c>
      <c r="I22" s="3" t="s">
        <v>31</v>
      </c>
      <c r="J22" s="12">
        <f>(C22-VLOOKUP(H22,Riders!$A$2:$C$3500,2,FALSE))/365</f>
        <v>23.323287671232876</v>
      </c>
      <c r="K22" s="3"/>
    </row>
    <row r="23" spans="1:11" x14ac:dyDescent="0.45">
      <c r="A23" s="3" t="s">
        <v>828</v>
      </c>
      <c r="B23" s="3">
        <v>2012</v>
      </c>
      <c r="C23" s="19">
        <v>40853</v>
      </c>
      <c r="D23" s="3" t="s">
        <v>653</v>
      </c>
      <c r="E23" s="3" t="s">
        <v>454</v>
      </c>
      <c r="F23" s="3">
        <v>4</v>
      </c>
      <c r="G23" s="3">
        <v>3</v>
      </c>
      <c r="H23" s="3" t="s">
        <v>164</v>
      </c>
      <c r="I23" s="3" t="s">
        <v>118</v>
      </c>
      <c r="J23" s="12">
        <f>(C23-VLOOKUP(H23,Riders!$A$2:$C$3500,2,FALSE))/365</f>
        <v>18.915068493150685</v>
      </c>
      <c r="K23" s="3"/>
    </row>
    <row r="24" spans="1:11" x14ac:dyDescent="0.45">
      <c r="A24" s="3" t="s">
        <v>828</v>
      </c>
      <c r="B24" s="3">
        <v>2012</v>
      </c>
      <c r="C24" s="19">
        <v>40853</v>
      </c>
      <c r="D24" s="3" t="s">
        <v>653</v>
      </c>
      <c r="E24" s="3" t="s">
        <v>454</v>
      </c>
      <c r="F24" s="3">
        <v>4</v>
      </c>
      <c r="G24" s="3">
        <v>4</v>
      </c>
      <c r="H24" s="3" t="s">
        <v>154</v>
      </c>
      <c r="I24" s="3" t="s">
        <v>38</v>
      </c>
      <c r="J24" s="12">
        <f>(C24-VLOOKUP(H24,Riders!$A$2:$C$3500,2,FALSE))/365</f>
        <v>20.923287671232877</v>
      </c>
      <c r="K24" s="3"/>
    </row>
    <row r="25" spans="1:11" x14ac:dyDescent="0.45">
      <c r="A25" s="3" t="s">
        <v>828</v>
      </c>
      <c r="B25" s="3">
        <v>2012</v>
      </c>
      <c r="C25" s="19">
        <v>40853</v>
      </c>
      <c r="D25" s="3" t="s">
        <v>653</v>
      </c>
      <c r="E25" s="3" t="s">
        <v>454</v>
      </c>
      <c r="F25" s="3">
        <v>4</v>
      </c>
      <c r="G25" s="3">
        <v>5</v>
      </c>
      <c r="H25" s="3" t="s">
        <v>801</v>
      </c>
      <c r="I25" s="3" t="s">
        <v>771</v>
      </c>
      <c r="J25" s="12" t="e">
        <f>(C25-VLOOKUP(H25,Riders!$A$2:$C$3500,2,FALSE))/365</f>
        <v>#N/A</v>
      </c>
      <c r="K25" s="3"/>
    </row>
    <row r="26" spans="1:11" x14ac:dyDescent="0.45">
      <c r="A26" s="3" t="s">
        <v>828</v>
      </c>
      <c r="B26" s="3">
        <v>2012</v>
      </c>
      <c r="C26" s="19">
        <v>40853</v>
      </c>
      <c r="D26" s="3" t="s">
        <v>653</v>
      </c>
      <c r="E26" s="3" t="s">
        <v>454</v>
      </c>
      <c r="F26" s="3">
        <v>4</v>
      </c>
      <c r="G26" s="3">
        <v>6</v>
      </c>
      <c r="H26" s="3" t="s">
        <v>79</v>
      </c>
      <c r="I26" s="3" t="s">
        <v>65</v>
      </c>
      <c r="J26" s="12">
        <f>(C26-VLOOKUP(H26,Riders!$A$2:$C$3500,2,FALSE))/365</f>
        <v>24.504109589041096</v>
      </c>
      <c r="K26" s="3"/>
    </row>
    <row r="27" spans="1:11" x14ac:dyDescent="0.45">
      <c r="A27" s="3" t="s">
        <v>828</v>
      </c>
      <c r="B27" s="3">
        <v>2012</v>
      </c>
      <c r="C27" s="19">
        <v>40853</v>
      </c>
      <c r="D27" s="3" t="s">
        <v>653</v>
      </c>
      <c r="E27" s="3" t="s">
        <v>454</v>
      </c>
      <c r="F27" s="3">
        <v>5</v>
      </c>
      <c r="G27" s="3">
        <v>1</v>
      </c>
      <c r="H27" s="3" t="s">
        <v>703</v>
      </c>
      <c r="I27" s="3" t="s">
        <v>15</v>
      </c>
      <c r="J27" s="12">
        <f>(C27-VLOOKUP(H27,Riders!$A$2:$C$3500,2,FALSE))/365</f>
        <v>21.002739726027396</v>
      </c>
      <c r="K27" s="3"/>
    </row>
    <row r="28" spans="1:11" x14ac:dyDescent="0.45">
      <c r="A28" s="3" t="s">
        <v>828</v>
      </c>
      <c r="B28" s="3">
        <v>2012</v>
      </c>
      <c r="C28" s="19">
        <v>40853</v>
      </c>
      <c r="D28" s="3" t="s">
        <v>653</v>
      </c>
      <c r="E28" s="3" t="s">
        <v>454</v>
      </c>
      <c r="F28" s="3">
        <v>5</v>
      </c>
      <c r="G28" s="3">
        <v>2</v>
      </c>
      <c r="H28" s="3" t="s">
        <v>655</v>
      </c>
      <c r="I28" s="3" t="s">
        <v>120</v>
      </c>
      <c r="J28" s="12">
        <f>(C28-VLOOKUP(H28,Riders!$A$2:$C$3500,2,FALSE))/365</f>
        <v>28.917808219178081</v>
      </c>
      <c r="K28" s="3"/>
    </row>
    <row r="29" spans="1:11" x14ac:dyDescent="0.45">
      <c r="A29" s="3" t="s">
        <v>828</v>
      </c>
      <c r="B29" s="3">
        <v>2012</v>
      </c>
      <c r="C29" s="19">
        <v>40853</v>
      </c>
      <c r="D29" s="3" t="s">
        <v>653</v>
      </c>
      <c r="E29" s="3" t="s">
        <v>454</v>
      </c>
      <c r="F29" s="3">
        <v>5</v>
      </c>
      <c r="G29" s="3">
        <v>3</v>
      </c>
      <c r="H29" s="3" t="s">
        <v>793</v>
      </c>
      <c r="I29" s="3" t="s">
        <v>771</v>
      </c>
      <c r="J29" s="12" t="e">
        <f>(C29-VLOOKUP(H29,Riders!$A$2:$C$3500,2,FALSE))/365</f>
        <v>#N/A</v>
      </c>
      <c r="K29" s="3"/>
    </row>
    <row r="30" spans="1:11" x14ac:dyDescent="0.45">
      <c r="A30" s="3" t="s">
        <v>828</v>
      </c>
      <c r="B30" s="3">
        <v>2012</v>
      </c>
      <c r="C30" s="19">
        <v>40853</v>
      </c>
      <c r="D30" s="3" t="s">
        <v>653</v>
      </c>
      <c r="E30" s="3" t="s">
        <v>454</v>
      </c>
      <c r="F30" s="3">
        <v>5</v>
      </c>
      <c r="G30" s="3">
        <v>4</v>
      </c>
      <c r="H30" s="3" t="s">
        <v>817</v>
      </c>
      <c r="I30" s="3" t="s">
        <v>759</v>
      </c>
      <c r="J30" s="12" t="e">
        <f>(C30-VLOOKUP(H30,Riders!$A$2:$C$3500,2,FALSE))/365</f>
        <v>#N/A</v>
      </c>
      <c r="K30" s="3"/>
    </row>
    <row r="31" spans="1:11" x14ac:dyDescent="0.45">
      <c r="A31" s="3" t="s">
        <v>828</v>
      </c>
      <c r="B31" s="3">
        <v>2012</v>
      </c>
      <c r="C31" s="19">
        <v>40853</v>
      </c>
      <c r="D31" s="3" t="s">
        <v>653</v>
      </c>
      <c r="E31" s="3" t="s">
        <v>454</v>
      </c>
      <c r="F31" s="3">
        <v>5</v>
      </c>
      <c r="G31" s="3">
        <v>5</v>
      </c>
      <c r="H31" s="3" t="s">
        <v>704</v>
      </c>
      <c r="I31" s="3" t="s">
        <v>40</v>
      </c>
      <c r="J31" s="12">
        <f>(C31-VLOOKUP(H31,Riders!$A$2:$C$3500,2,FALSE))/365</f>
        <v>20.827397260273973</v>
      </c>
      <c r="K31" s="3"/>
    </row>
    <row r="32" spans="1:11" x14ac:dyDescent="0.45">
      <c r="A32" s="3" t="s">
        <v>828</v>
      </c>
      <c r="B32" s="3">
        <v>2012</v>
      </c>
      <c r="C32" s="19">
        <v>40853</v>
      </c>
      <c r="D32" s="3" t="s">
        <v>653</v>
      </c>
      <c r="E32" s="3" t="s">
        <v>454</v>
      </c>
      <c r="F32" s="3">
        <v>5</v>
      </c>
      <c r="G32" s="3">
        <v>6</v>
      </c>
      <c r="H32" s="3" t="s">
        <v>816</v>
      </c>
      <c r="I32" s="3" t="s">
        <v>172</v>
      </c>
      <c r="J32" s="12" t="e">
        <f>(C32-VLOOKUP(H32,Riders!$A$2:$C$3500,2,FALSE))/365</f>
        <v>#N/A</v>
      </c>
      <c r="K32" s="3"/>
    </row>
    <row r="33" spans="1:11" x14ac:dyDescent="0.45">
      <c r="A33" s="3" t="s">
        <v>828</v>
      </c>
      <c r="B33" s="3">
        <v>2012</v>
      </c>
      <c r="C33" s="19">
        <v>40853</v>
      </c>
      <c r="D33" s="3" t="s">
        <v>653</v>
      </c>
      <c r="E33" s="3" t="s">
        <v>454</v>
      </c>
      <c r="F33" s="3">
        <v>6</v>
      </c>
      <c r="G33" s="3">
        <v>1</v>
      </c>
      <c r="H33" s="3" t="s">
        <v>802</v>
      </c>
      <c r="I33" s="3" t="s">
        <v>738</v>
      </c>
      <c r="J33" s="12" t="e">
        <f>(C33-VLOOKUP(H33,Riders!$A$2:$C$3500,2,FALSE))/365</f>
        <v>#N/A</v>
      </c>
      <c r="K33" s="3"/>
    </row>
    <row r="34" spans="1:11" x14ac:dyDescent="0.45">
      <c r="A34" s="3" t="s">
        <v>828</v>
      </c>
      <c r="B34" s="3">
        <v>2012</v>
      </c>
      <c r="C34" s="19">
        <v>40853</v>
      </c>
      <c r="D34" s="3" t="s">
        <v>653</v>
      </c>
      <c r="E34" s="3" t="s">
        <v>454</v>
      </c>
      <c r="F34" s="3">
        <v>6</v>
      </c>
      <c r="G34" s="3">
        <v>2</v>
      </c>
      <c r="H34" s="3" t="s">
        <v>750</v>
      </c>
      <c r="I34" s="3" t="s">
        <v>751</v>
      </c>
      <c r="J34" s="12">
        <f>(C34-VLOOKUP(H34,Riders!$A$2:$C$3500,2,FALSE))/365</f>
        <v>20.978082191780821</v>
      </c>
      <c r="K34" s="3"/>
    </row>
    <row r="35" spans="1:11" x14ac:dyDescent="0.45">
      <c r="A35" s="3" t="s">
        <v>828</v>
      </c>
      <c r="B35" s="3">
        <v>2012</v>
      </c>
      <c r="C35" s="19">
        <v>40853</v>
      </c>
      <c r="D35" s="3" t="s">
        <v>653</v>
      </c>
      <c r="E35" s="3" t="s">
        <v>454</v>
      </c>
      <c r="F35" s="3">
        <v>6</v>
      </c>
      <c r="G35" s="3">
        <v>3</v>
      </c>
      <c r="H35" s="3" t="s">
        <v>736</v>
      </c>
      <c r="I35" s="3" t="s">
        <v>722</v>
      </c>
      <c r="J35" s="12">
        <f>(C35-VLOOKUP(H35,Riders!$A$2:$C$3500,2,FALSE))/365</f>
        <v>22.720547945205478</v>
      </c>
      <c r="K35" s="3"/>
    </row>
    <row r="36" spans="1:11" x14ac:dyDescent="0.45">
      <c r="A36" s="3" t="s">
        <v>828</v>
      </c>
      <c r="B36" s="3">
        <v>2012</v>
      </c>
      <c r="C36" s="19">
        <v>40853</v>
      </c>
      <c r="D36" s="3" t="s">
        <v>653</v>
      </c>
      <c r="E36" s="3" t="s">
        <v>454</v>
      </c>
      <c r="F36" s="3">
        <v>6</v>
      </c>
      <c r="G36" s="3">
        <v>4</v>
      </c>
      <c r="H36" s="3" t="s">
        <v>830</v>
      </c>
      <c r="I36" s="3" t="s">
        <v>21</v>
      </c>
      <c r="J36" s="12">
        <f>(C36-VLOOKUP(H36,Riders!$A$2:$C$3500,2,FALSE))/365</f>
        <v>23.495890410958904</v>
      </c>
      <c r="K36" s="3"/>
    </row>
    <row r="37" spans="1:11" x14ac:dyDescent="0.45">
      <c r="A37" s="3" t="s">
        <v>828</v>
      </c>
      <c r="B37" s="3">
        <v>2012</v>
      </c>
      <c r="C37" s="19">
        <v>40853</v>
      </c>
      <c r="D37" s="3" t="s">
        <v>653</v>
      </c>
      <c r="E37" s="3" t="s">
        <v>454</v>
      </c>
      <c r="F37" s="3">
        <v>6</v>
      </c>
      <c r="G37" s="3">
        <v>5</v>
      </c>
      <c r="H37" s="3" t="s">
        <v>798</v>
      </c>
      <c r="I37" s="3" t="s">
        <v>799</v>
      </c>
      <c r="J37" s="12">
        <f>(C37-VLOOKUP(H37,Riders!$A$2:$C$3500,2,FALSE))/365</f>
        <v>25.663013698630138</v>
      </c>
      <c r="K37" s="3"/>
    </row>
    <row r="38" spans="1:11" x14ac:dyDescent="0.45">
      <c r="A38" s="3" t="s">
        <v>828</v>
      </c>
      <c r="B38" s="3">
        <v>2012</v>
      </c>
      <c r="C38" s="19">
        <v>40853</v>
      </c>
      <c r="D38" s="3" t="s">
        <v>653</v>
      </c>
      <c r="E38" s="3" t="s">
        <v>454</v>
      </c>
      <c r="F38" s="3">
        <v>6</v>
      </c>
      <c r="G38" s="3">
        <v>6</v>
      </c>
      <c r="H38" s="3" t="s">
        <v>824</v>
      </c>
      <c r="I38" s="3" t="s">
        <v>825</v>
      </c>
      <c r="J38" s="12" t="e">
        <f>(C38-VLOOKUP(H38,Riders!$A$2:$C$3500,2,FALSE))/365</f>
        <v>#N/A</v>
      </c>
      <c r="K38" s="3"/>
    </row>
    <row r="39" spans="1:11" x14ac:dyDescent="0.45">
      <c r="A39" s="3" t="s">
        <v>828</v>
      </c>
      <c r="B39" s="3">
        <v>2012</v>
      </c>
      <c r="C39" s="19">
        <v>40853</v>
      </c>
      <c r="D39" s="3" t="s">
        <v>653</v>
      </c>
      <c r="E39" s="3" t="s">
        <v>642</v>
      </c>
      <c r="F39" s="3">
        <v>1</v>
      </c>
      <c r="G39" s="3">
        <v>1</v>
      </c>
      <c r="H39" s="3" t="s">
        <v>801</v>
      </c>
      <c r="I39" s="3" t="s">
        <v>771</v>
      </c>
      <c r="J39" s="12" t="e">
        <f>(C39-VLOOKUP(H39,Riders!$A$2:$C$3500,2,FALSE))/365</f>
        <v>#N/A</v>
      </c>
      <c r="K39" s="3"/>
    </row>
    <row r="40" spans="1:11" x14ac:dyDescent="0.45">
      <c r="A40" s="3" t="s">
        <v>828</v>
      </c>
      <c r="B40" s="3">
        <v>2012</v>
      </c>
      <c r="C40" s="19">
        <v>40853</v>
      </c>
      <c r="D40" s="3" t="s">
        <v>653</v>
      </c>
      <c r="E40" s="3" t="s">
        <v>642</v>
      </c>
      <c r="F40" s="3">
        <v>1</v>
      </c>
      <c r="G40" s="3">
        <v>2</v>
      </c>
      <c r="H40" s="3" t="s">
        <v>736</v>
      </c>
      <c r="I40" s="3" t="s">
        <v>722</v>
      </c>
      <c r="J40" s="12">
        <f>(C40-VLOOKUP(H40,Riders!$A$2:$C$3500,2,FALSE))/365</f>
        <v>22.720547945205478</v>
      </c>
      <c r="K40" s="3"/>
    </row>
    <row r="41" spans="1:11" x14ac:dyDescent="0.45">
      <c r="A41" s="3" t="s">
        <v>828</v>
      </c>
      <c r="B41" s="3">
        <v>2012</v>
      </c>
      <c r="C41" s="19">
        <v>40853</v>
      </c>
      <c r="D41" s="3" t="s">
        <v>653</v>
      </c>
      <c r="E41" s="3" t="s">
        <v>642</v>
      </c>
      <c r="F41" s="3">
        <v>1</v>
      </c>
      <c r="G41" s="3">
        <v>3</v>
      </c>
      <c r="H41" s="3" t="s">
        <v>760</v>
      </c>
      <c r="I41" s="3" t="s">
        <v>31</v>
      </c>
      <c r="J41" s="12">
        <f>(C41-VLOOKUP(H41,Riders!$A$2:$C$3500,2,FALSE))/365</f>
        <v>21.509589041095889</v>
      </c>
      <c r="K41" s="3"/>
    </row>
    <row r="42" spans="1:11" x14ac:dyDescent="0.45">
      <c r="A42" s="3" t="s">
        <v>828</v>
      </c>
      <c r="B42" s="3">
        <v>2012</v>
      </c>
      <c r="C42" s="19">
        <v>40853</v>
      </c>
      <c r="D42" s="3" t="s">
        <v>653</v>
      </c>
      <c r="E42" s="3" t="s">
        <v>642</v>
      </c>
      <c r="F42" s="3">
        <v>1</v>
      </c>
      <c r="G42" s="3">
        <v>4</v>
      </c>
      <c r="H42" s="3" t="s">
        <v>817</v>
      </c>
      <c r="I42" s="3" t="s">
        <v>759</v>
      </c>
      <c r="J42" s="12" t="e">
        <f>(C42-VLOOKUP(H42,Riders!$A$2:$C$3500,2,FALSE))/365</f>
        <v>#N/A</v>
      </c>
      <c r="K42" s="3"/>
    </row>
    <row r="43" spans="1:11" x14ac:dyDescent="0.45">
      <c r="A43" s="3" t="s">
        <v>828</v>
      </c>
      <c r="B43" s="3">
        <v>2012</v>
      </c>
      <c r="C43" s="19">
        <v>40853</v>
      </c>
      <c r="D43" s="3" t="s">
        <v>653</v>
      </c>
      <c r="E43" s="3" t="s">
        <v>642</v>
      </c>
      <c r="F43" s="3">
        <v>1</v>
      </c>
      <c r="G43" s="3">
        <v>5</v>
      </c>
      <c r="H43" s="3" t="s">
        <v>134</v>
      </c>
      <c r="I43" s="3" t="s">
        <v>38</v>
      </c>
      <c r="J43" s="12">
        <f>(C43-VLOOKUP(H43,Riders!$A$2:$C$3500,2,FALSE))/365</f>
        <v>20.772602739726029</v>
      </c>
      <c r="K43" s="3"/>
    </row>
    <row r="44" spans="1:11" x14ac:dyDescent="0.45">
      <c r="A44" s="3" t="s">
        <v>828</v>
      </c>
      <c r="B44" s="3">
        <v>2012</v>
      </c>
      <c r="C44" s="19">
        <v>40853</v>
      </c>
      <c r="D44" s="3" t="s">
        <v>653</v>
      </c>
      <c r="E44" s="3" t="s">
        <v>642</v>
      </c>
      <c r="F44" s="3">
        <v>2</v>
      </c>
      <c r="G44" s="3">
        <v>1</v>
      </c>
      <c r="H44" s="3" t="s">
        <v>739</v>
      </c>
      <c r="I44" s="3" t="s">
        <v>25</v>
      </c>
      <c r="J44" s="12">
        <f>(C44-VLOOKUP(H44,Riders!$A$2:$C$3500,2,FALSE))/365</f>
        <v>19.950684931506849</v>
      </c>
      <c r="K44" s="3"/>
    </row>
    <row r="45" spans="1:11" x14ac:dyDescent="0.45">
      <c r="A45" s="3" t="s">
        <v>828</v>
      </c>
      <c r="B45" s="3">
        <v>2012</v>
      </c>
      <c r="C45" s="19">
        <v>40853</v>
      </c>
      <c r="D45" s="3" t="s">
        <v>653</v>
      </c>
      <c r="E45" s="3" t="s">
        <v>642</v>
      </c>
      <c r="F45" s="3">
        <v>2</v>
      </c>
      <c r="G45" s="3">
        <v>2</v>
      </c>
      <c r="H45" s="3" t="s">
        <v>793</v>
      </c>
      <c r="I45" s="3" t="s">
        <v>771</v>
      </c>
      <c r="J45" s="12" t="e">
        <f>(C45-VLOOKUP(H45,Riders!$A$2:$C$3500,2,FALSE))/365</f>
        <v>#N/A</v>
      </c>
      <c r="K45" s="3"/>
    </row>
    <row r="46" spans="1:11" x14ac:dyDescent="0.45">
      <c r="A46" s="3" t="s">
        <v>828</v>
      </c>
      <c r="B46" s="3">
        <v>2012</v>
      </c>
      <c r="C46" s="19">
        <v>40853</v>
      </c>
      <c r="D46" s="3" t="s">
        <v>653</v>
      </c>
      <c r="E46" s="3" t="s">
        <v>642</v>
      </c>
      <c r="F46" s="3">
        <v>2</v>
      </c>
      <c r="G46" s="3">
        <v>3</v>
      </c>
      <c r="H46" s="3" t="s">
        <v>109</v>
      </c>
      <c r="I46" s="3" t="s">
        <v>118</v>
      </c>
      <c r="J46" s="12">
        <f>(C46-VLOOKUP(H46,Riders!$A$2:$C$3500,2,FALSE))/365</f>
        <v>18.761643835616439</v>
      </c>
      <c r="K46" s="3"/>
    </row>
    <row r="47" spans="1:11" x14ac:dyDescent="0.45">
      <c r="A47" s="3" t="s">
        <v>828</v>
      </c>
      <c r="B47" s="3">
        <v>2012</v>
      </c>
      <c r="C47" s="19">
        <v>40853</v>
      </c>
      <c r="D47" s="3" t="s">
        <v>653</v>
      </c>
      <c r="E47" s="3" t="s">
        <v>642</v>
      </c>
      <c r="F47" s="3">
        <v>2</v>
      </c>
      <c r="G47" s="3">
        <v>4</v>
      </c>
      <c r="H47" s="3" t="s">
        <v>822</v>
      </c>
      <c r="I47" s="3" t="s">
        <v>823</v>
      </c>
      <c r="J47" s="12" t="e">
        <f>(C47-VLOOKUP(H47,Riders!$A$2:$C$3500,2,FALSE))/365</f>
        <v>#N/A</v>
      </c>
      <c r="K47" s="3"/>
    </row>
    <row r="48" spans="1:11" x14ac:dyDescent="0.45">
      <c r="A48" s="3" t="s">
        <v>828</v>
      </c>
      <c r="B48" s="3">
        <v>2012</v>
      </c>
      <c r="C48" s="19">
        <v>40853</v>
      </c>
      <c r="D48" s="3" t="s">
        <v>653</v>
      </c>
      <c r="E48" s="3" t="s">
        <v>642</v>
      </c>
      <c r="F48" s="3">
        <v>2</v>
      </c>
      <c r="G48" s="3">
        <v>5</v>
      </c>
      <c r="H48" s="3" t="s">
        <v>60</v>
      </c>
      <c r="I48" s="3" t="s">
        <v>61</v>
      </c>
      <c r="J48" s="12">
        <f>(C48-VLOOKUP(H48,Riders!$A$2:$C$3500,2,FALSE))/365</f>
        <v>23.301369863013697</v>
      </c>
      <c r="K48" s="3"/>
    </row>
    <row r="49" spans="1:11" x14ac:dyDescent="0.45">
      <c r="A49" s="3" t="s">
        <v>828</v>
      </c>
      <c r="B49" s="3">
        <v>2012</v>
      </c>
      <c r="C49" s="19">
        <v>40853</v>
      </c>
      <c r="D49" s="3" t="s">
        <v>653</v>
      </c>
      <c r="E49" s="3" t="s">
        <v>642</v>
      </c>
      <c r="F49" s="3">
        <v>3</v>
      </c>
      <c r="G49" s="3">
        <v>1</v>
      </c>
      <c r="H49" s="3" t="s">
        <v>778</v>
      </c>
      <c r="I49" s="3" t="s">
        <v>815</v>
      </c>
      <c r="J49" s="12">
        <f>(C49-VLOOKUP(H49,Riders!$A$2:$C$3500,2,FALSE))/365</f>
        <v>24.712328767123289</v>
      </c>
      <c r="K49" s="3"/>
    </row>
    <row r="50" spans="1:11" x14ac:dyDescent="0.45">
      <c r="A50" s="3" t="s">
        <v>828</v>
      </c>
      <c r="B50" s="3">
        <v>2012</v>
      </c>
      <c r="C50" s="19">
        <v>40853</v>
      </c>
      <c r="D50" s="3" t="s">
        <v>653</v>
      </c>
      <c r="E50" s="3" t="s">
        <v>642</v>
      </c>
      <c r="F50" s="3">
        <v>3</v>
      </c>
      <c r="G50" s="3">
        <v>2</v>
      </c>
      <c r="H50" s="3" t="s">
        <v>814</v>
      </c>
      <c r="I50" s="3" t="s">
        <v>767</v>
      </c>
      <c r="J50" s="12" t="e">
        <f>(C50-VLOOKUP(H50,Riders!$A$2:$C$3500,2,FALSE))/365</f>
        <v>#N/A</v>
      </c>
      <c r="K50" s="3"/>
    </row>
    <row r="51" spans="1:11" x14ac:dyDescent="0.45">
      <c r="A51" s="3" t="s">
        <v>828</v>
      </c>
      <c r="B51" s="3">
        <v>2012</v>
      </c>
      <c r="C51" s="19">
        <v>40853</v>
      </c>
      <c r="D51" s="3" t="s">
        <v>653</v>
      </c>
      <c r="E51" s="3" t="s">
        <v>642</v>
      </c>
      <c r="F51" s="3">
        <v>3</v>
      </c>
      <c r="G51" s="3">
        <v>3</v>
      </c>
      <c r="H51" s="3" t="s">
        <v>154</v>
      </c>
      <c r="I51" s="3" t="s">
        <v>38</v>
      </c>
      <c r="J51" s="12">
        <f>(C51-VLOOKUP(H51,Riders!$A$2:$C$3500,2,FALSE))/365</f>
        <v>20.923287671232877</v>
      </c>
      <c r="K51" s="3"/>
    </row>
    <row r="52" spans="1:11" x14ac:dyDescent="0.45">
      <c r="A52" s="3" t="s">
        <v>828</v>
      </c>
      <c r="B52" s="3">
        <v>2012</v>
      </c>
      <c r="C52" s="19">
        <v>40853</v>
      </c>
      <c r="D52" s="3" t="s">
        <v>653</v>
      </c>
      <c r="E52" s="3" t="s">
        <v>642</v>
      </c>
      <c r="F52" s="3">
        <v>3</v>
      </c>
      <c r="G52" s="3">
        <v>4</v>
      </c>
      <c r="H52" s="3" t="s">
        <v>829</v>
      </c>
      <c r="I52" s="3" t="s">
        <v>53</v>
      </c>
      <c r="J52" s="12">
        <f>(C52-VLOOKUP(H52,Riders!$A$2:$C$3500,2,FALSE))/365</f>
        <v>19.463013698630139</v>
      </c>
      <c r="K52" s="3"/>
    </row>
    <row r="53" spans="1:11" x14ac:dyDescent="0.45">
      <c r="A53" s="3" t="s">
        <v>828</v>
      </c>
      <c r="B53" s="3">
        <v>2012</v>
      </c>
      <c r="C53" s="19">
        <v>40853</v>
      </c>
      <c r="D53" s="3" t="s">
        <v>653</v>
      </c>
      <c r="E53" s="3" t="s">
        <v>642</v>
      </c>
      <c r="F53" s="3">
        <v>3</v>
      </c>
      <c r="G53" s="3">
        <v>5</v>
      </c>
      <c r="H53" s="3" t="s">
        <v>786</v>
      </c>
      <c r="I53" s="3" t="s">
        <v>40</v>
      </c>
      <c r="J53" s="12">
        <f>(C53-VLOOKUP(H53,Riders!$A$2:$C$3500,2,FALSE))/365</f>
        <v>25.841095890410958</v>
      </c>
      <c r="K53" s="3"/>
    </row>
    <row r="54" spans="1:11" x14ac:dyDescent="0.45">
      <c r="A54" s="3" t="s">
        <v>828</v>
      </c>
      <c r="B54" s="3">
        <v>2012</v>
      </c>
      <c r="C54" s="19">
        <v>40853</v>
      </c>
      <c r="D54" s="3" t="s">
        <v>653</v>
      </c>
      <c r="E54" s="3" t="s">
        <v>642</v>
      </c>
      <c r="F54" s="3">
        <v>4</v>
      </c>
      <c r="G54" s="3">
        <v>1</v>
      </c>
      <c r="H54" s="3" t="s">
        <v>147</v>
      </c>
      <c r="I54" s="3" t="s">
        <v>31</v>
      </c>
      <c r="J54" s="12">
        <f>(C54-VLOOKUP(H54,Riders!$A$2:$C$3500,2,FALSE))/365</f>
        <v>23.323287671232876</v>
      </c>
      <c r="K54" s="3"/>
    </row>
    <row r="55" spans="1:11" x14ac:dyDescent="0.45">
      <c r="A55" s="3" t="s">
        <v>828</v>
      </c>
      <c r="B55" s="3">
        <v>2012</v>
      </c>
      <c r="C55" s="19">
        <v>40853</v>
      </c>
      <c r="D55" s="3" t="s">
        <v>653</v>
      </c>
      <c r="E55" s="3" t="s">
        <v>642</v>
      </c>
      <c r="F55" s="3">
        <v>4</v>
      </c>
      <c r="G55" s="3">
        <v>2</v>
      </c>
      <c r="H55" s="3" t="s">
        <v>690</v>
      </c>
      <c r="I55" s="3" t="s">
        <v>17</v>
      </c>
      <c r="J55" s="12">
        <f>(C55-VLOOKUP(H55,Riders!$A$2:$C$3500,2,FALSE))/365</f>
        <v>23.613698630136987</v>
      </c>
      <c r="K55" s="3"/>
    </row>
    <row r="56" spans="1:11" x14ac:dyDescent="0.45">
      <c r="A56" s="3" t="s">
        <v>828</v>
      </c>
      <c r="B56" s="3">
        <v>2012</v>
      </c>
      <c r="C56" s="19">
        <v>40853</v>
      </c>
      <c r="D56" s="3" t="s">
        <v>653</v>
      </c>
      <c r="E56" s="3" t="s">
        <v>642</v>
      </c>
      <c r="F56" s="3">
        <v>4</v>
      </c>
      <c r="G56" s="3">
        <v>3</v>
      </c>
      <c r="H56" s="3" t="s">
        <v>725</v>
      </c>
      <c r="I56" s="3" t="s">
        <v>67</v>
      </c>
      <c r="J56" s="12">
        <f>(C56-VLOOKUP(H56,Riders!$A$2:$C$3500,2,FALSE))/365</f>
        <v>22.084931506849315</v>
      </c>
      <c r="K56" s="3"/>
    </row>
    <row r="57" spans="1:11" x14ac:dyDescent="0.45">
      <c r="A57" s="3" t="s">
        <v>828</v>
      </c>
      <c r="B57" s="3">
        <v>2012</v>
      </c>
      <c r="C57" s="19">
        <v>40853</v>
      </c>
      <c r="D57" s="3" t="s">
        <v>653</v>
      </c>
      <c r="E57" s="3" t="s">
        <v>642</v>
      </c>
      <c r="F57" s="3">
        <v>4</v>
      </c>
      <c r="G57" s="3">
        <v>4</v>
      </c>
      <c r="H57" s="3" t="s">
        <v>806</v>
      </c>
      <c r="I57" s="3" t="s">
        <v>780</v>
      </c>
      <c r="J57" s="12" t="e">
        <f>(C57-VLOOKUP(H57,Riders!$A$2:$C$3500,2,FALSE))/365</f>
        <v>#N/A</v>
      </c>
      <c r="K57" s="3"/>
    </row>
    <row r="58" spans="1:11" x14ac:dyDescent="0.45">
      <c r="A58" s="3" t="s">
        <v>828</v>
      </c>
      <c r="B58" s="3">
        <v>2012</v>
      </c>
      <c r="C58" s="19">
        <v>40853</v>
      </c>
      <c r="D58" s="3" t="s">
        <v>653</v>
      </c>
      <c r="E58" s="3" t="s">
        <v>642</v>
      </c>
      <c r="F58" s="3">
        <v>4</v>
      </c>
      <c r="G58" s="3">
        <v>5</v>
      </c>
      <c r="H58" s="3" t="s">
        <v>824</v>
      </c>
      <c r="I58" s="3" t="s">
        <v>825</v>
      </c>
      <c r="J58" s="12" t="e">
        <f>(C58-VLOOKUP(H58,Riders!$A$2:$C$3500,2,FALSE))/365</f>
        <v>#N/A</v>
      </c>
      <c r="K58" s="3"/>
    </row>
    <row r="59" spans="1:11" x14ac:dyDescent="0.45">
      <c r="A59" s="3" t="s">
        <v>828</v>
      </c>
      <c r="B59" s="3">
        <v>2012</v>
      </c>
      <c r="C59" s="19">
        <v>40853</v>
      </c>
      <c r="D59" s="3" t="s">
        <v>653</v>
      </c>
      <c r="E59" s="3" t="s">
        <v>642</v>
      </c>
      <c r="F59" s="3">
        <v>5</v>
      </c>
      <c r="G59" s="3">
        <v>1</v>
      </c>
      <c r="H59" s="3" t="s">
        <v>655</v>
      </c>
      <c r="I59" s="3" t="s">
        <v>120</v>
      </c>
      <c r="J59" s="12">
        <f>(C59-VLOOKUP(H59,Riders!$A$2:$C$3500,2,FALSE))/365</f>
        <v>28.917808219178081</v>
      </c>
      <c r="K59" s="3"/>
    </row>
    <row r="60" spans="1:11" x14ac:dyDescent="0.45">
      <c r="A60" s="3" t="s">
        <v>828</v>
      </c>
      <c r="B60" s="3">
        <v>2012</v>
      </c>
      <c r="C60" s="19">
        <v>40853</v>
      </c>
      <c r="D60" s="3" t="s">
        <v>653</v>
      </c>
      <c r="E60" s="3" t="s">
        <v>642</v>
      </c>
      <c r="F60" s="3">
        <v>5</v>
      </c>
      <c r="G60" s="3">
        <v>2</v>
      </c>
      <c r="H60" s="3" t="s">
        <v>139</v>
      </c>
      <c r="I60" s="3" t="s">
        <v>61</v>
      </c>
      <c r="J60" s="12">
        <f>(C60-VLOOKUP(H60,Riders!$A$2:$C$3500,2,FALSE))/365</f>
        <v>19.402739726027399</v>
      </c>
      <c r="K60" s="3"/>
    </row>
    <row r="61" spans="1:11" x14ac:dyDescent="0.45">
      <c r="A61" s="3" t="s">
        <v>828</v>
      </c>
      <c r="B61" s="3">
        <v>2012</v>
      </c>
      <c r="C61" s="19">
        <v>40853</v>
      </c>
      <c r="D61" s="3" t="s">
        <v>653</v>
      </c>
      <c r="E61" s="3" t="s">
        <v>642</v>
      </c>
      <c r="F61" s="3">
        <v>5</v>
      </c>
      <c r="G61" s="3">
        <v>3</v>
      </c>
      <c r="H61" s="3" t="s">
        <v>779</v>
      </c>
      <c r="I61" s="3" t="s">
        <v>780</v>
      </c>
      <c r="J61" s="12">
        <f>(C61-VLOOKUP(H61,Riders!$A$2:$C$3500,2,FALSE))/365</f>
        <v>19.704109589041096</v>
      </c>
      <c r="K61" s="3"/>
    </row>
    <row r="62" spans="1:11" x14ac:dyDescent="0.45">
      <c r="A62" s="3" t="s">
        <v>828</v>
      </c>
      <c r="B62" s="3">
        <v>2012</v>
      </c>
      <c r="C62" s="19">
        <v>40853</v>
      </c>
      <c r="D62" s="3" t="s">
        <v>653</v>
      </c>
      <c r="E62" s="3" t="s">
        <v>642</v>
      </c>
      <c r="F62" s="3">
        <v>5</v>
      </c>
      <c r="G62" s="3">
        <v>4</v>
      </c>
      <c r="H62" s="3" t="s">
        <v>798</v>
      </c>
      <c r="I62" s="3" t="s">
        <v>799</v>
      </c>
      <c r="J62" s="12">
        <f>(C62-VLOOKUP(H62,Riders!$A$2:$C$3500,2,FALSE))/365</f>
        <v>25.663013698630138</v>
      </c>
      <c r="K62" s="3"/>
    </row>
    <row r="63" spans="1:11" x14ac:dyDescent="0.45">
      <c r="A63" s="3" t="s">
        <v>828</v>
      </c>
      <c r="B63" s="3">
        <v>2012</v>
      </c>
      <c r="C63" s="19">
        <v>40853</v>
      </c>
      <c r="D63" s="3" t="s">
        <v>653</v>
      </c>
      <c r="E63" s="3" t="s">
        <v>642</v>
      </c>
      <c r="F63" s="3">
        <v>5</v>
      </c>
      <c r="G63" s="3">
        <v>5</v>
      </c>
      <c r="H63" s="3" t="s">
        <v>310</v>
      </c>
      <c r="I63" s="3" t="s">
        <v>158</v>
      </c>
      <c r="J63" s="12">
        <f>(C63-VLOOKUP(H63,Riders!$A$2:$C$3500,2,FALSE))/365</f>
        <v>21.454794520547946</v>
      </c>
      <c r="K63" s="3"/>
    </row>
    <row r="64" spans="1:11" x14ac:dyDescent="0.45">
      <c r="A64" s="3" t="s">
        <v>828</v>
      </c>
      <c r="B64" s="3">
        <v>2012</v>
      </c>
      <c r="C64" s="19">
        <v>40853</v>
      </c>
      <c r="D64" s="3" t="s">
        <v>653</v>
      </c>
      <c r="E64" s="3" t="s">
        <v>642</v>
      </c>
      <c r="F64" s="3">
        <v>6</v>
      </c>
      <c r="G64" s="3">
        <v>1</v>
      </c>
      <c r="H64" s="3" t="s">
        <v>164</v>
      </c>
      <c r="I64" s="3" t="s">
        <v>118</v>
      </c>
      <c r="J64" s="12">
        <f>(C64-VLOOKUP(H64,Riders!$A$2:$C$3500,2,FALSE))/365</f>
        <v>18.915068493150685</v>
      </c>
      <c r="K64" s="3"/>
    </row>
    <row r="65" spans="1:11" x14ac:dyDescent="0.45">
      <c r="A65" s="3" t="s">
        <v>828</v>
      </c>
      <c r="B65" s="3">
        <v>2012</v>
      </c>
      <c r="C65" s="19">
        <v>40853</v>
      </c>
      <c r="D65" s="3" t="s">
        <v>653</v>
      </c>
      <c r="E65" s="3" t="s">
        <v>642</v>
      </c>
      <c r="F65" s="3">
        <v>6</v>
      </c>
      <c r="G65" s="3">
        <v>2</v>
      </c>
      <c r="H65" s="3" t="s">
        <v>750</v>
      </c>
      <c r="I65" s="3" t="s">
        <v>751</v>
      </c>
      <c r="J65" s="12">
        <f>(C65-VLOOKUP(H65,Riders!$A$2:$C$3500,2,FALSE))/365</f>
        <v>20.978082191780821</v>
      </c>
      <c r="K65" s="3"/>
    </row>
    <row r="66" spans="1:11" x14ac:dyDescent="0.45">
      <c r="A66" s="3" t="s">
        <v>828</v>
      </c>
      <c r="B66" s="3">
        <v>2012</v>
      </c>
      <c r="C66" s="19">
        <v>40853</v>
      </c>
      <c r="D66" s="3" t="s">
        <v>653</v>
      </c>
      <c r="E66" s="3" t="s">
        <v>642</v>
      </c>
      <c r="F66" s="3">
        <v>6</v>
      </c>
      <c r="G66" s="3">
        <v>3</v>
      </c>
      <c r="H66" s="3" t="s">
        <v>816</v>
      </c>
      <c r="I66" s="3" t="s">
        <v>172</v>
      </c>
      <c r="J66" s="12" t="e">
        <f>(C66-VLOOKUP(H66,Riders!$A$2:$C$3500,2,FALSE))/365</f>
        <v>#N/A</v>
      </c>
      <c r="K66" s="3"/>
    </row>
    <row r="67" spans="1:11" x14ac:dyDescent="0.45">
      <c r="A67" s="3" t="s">
        <v>828</v>
      </c>
      <c r="B67" s="3">
        <v>2012</v>
      </c>
      <c r="C67" s="19">
        <v>40853</v>
      </c>
      <c r="D67" s="3" t="s">
        <v>653</v>
      </c>
      <c r="E67" s="3" t="s">
        <v>642</v>
      </c>
      <c r="F67" s="3">
        <v>6</v>
      </c>
      <c r="G67" s="3">
        <v>4</v>
      </c>
      <c r="H67" s="3" t="s">
        <v>704</v>
      </c>
      <c r="I67" s="3" t="s">
        <v>40</v>
      </c>
      <c r="J67" s="12">
        <f>(C67-VLOOKUP(H67,Riders!$A$2:$C$3500,2,FALSE))/365</f>
        <v>20.827397260273973</v>
      </c>
      <c r="K67" s="3"/>
    </row>
    <row r="68" spans="1:11" x14ac:dyDescent="0.45">
      <c r="A68" s="3" t="s">
        <v>828</v>
      </c>
      <c r="B68" s="3">
        <v>2012</v>
      </c>
      <c r="C68" s="19">
        <v>40853</v>
      </c>
      <c r="D68" s="3" t="s">
        <v>653</v>
      </c>
      <c r="E68" s="3" t="s">
        <v>642</v>
      </c>
      <c r="F68" s="3">
        <v>6</v>
      </c>
      <c r="G68" s="3">
        <v>5</v>
      </c>
      <c r="H68" s="3" t="s">
        <v>830</v>
      </c>
      <c r="I68" s="3" t="s">
        <v>21</v>
      </c>
      <c r="J68" s="12">
        <f>(C68-VLOOKUP(H68,Riders!$A$2:$C$3500,2,FALSE))/365</f>
        <v>23.495890410958904</v>
      </c>
      <c r="K68" s="3"/>
    </row>
    <row r="69" spans="1:11" x14ac:dyDescent="0.45">
      <c r="A69" s="3" t="s">
        <v>828</v>
      </c>
      <c r="B69" s="3">
        <v>2012</v>
      </c>
      <c r="C69" s="19">
        <v>40853</v>
      </c>
      <c r="D69" s="3" t="s">
        <v>653</v>
      </c>
      <c r="E69" s="3" t="s">
        <v>642</v>
      </c>
      <c r="F69" s="3">
        <v>6</v>
      </c>
      <c r="G69" s="3">
        <v>6</v>
      </c>
      <c r="H69" s="3" t="s">
        <v>79</v>
      </c>
      <c r="I69" s="3" t="s">
        <v>65</v>
      </c>
      <c r="J69" s="12">
        <f>(C69-VLOOKUP(H69,Riders!$A$2:$C$3500,2,FALSE))/365</f>
        <v>24.504109589041096</v>
      </c>
      <c r="K69" s="3"/>
    </row>
    <row r="70" spans="1:11" x14ac:dyDescent="0.45">
      <c r="A70" s="3" t="s">
        <v>828</v>
      </c>
      <c r="B70" s="3">
        <v>2012</v>
      </c>
      <c r="C70" s="19">
        <v>40853</v>
      </c>
      <c r="D70" s="3" t="s">
        <v>653</v>
      </c>
      <c r="E70" s="3" t="s">
        <v>643</v>
      </c>
      <c r="F70" s="3">
        <v>1</v>
      </c>
      <c r="G70" s="3">
        <v>1</v>
      </c>
      <c r="H70" s="3" t="s">
        <v>802</v>
      </c>
      <c r="I70" s="3" t="s">
        <v>738</v>
      </c>
      <c r="J70" s="12" t="e">
        <f>(C70-VLOOKUP(H70,Riders!$A$2:$C$3500,2,FALSE))/365</f>
        <v>#N/A</v>
      </c>
      <c r="K70" s="3"/>
    </row>
    <row r="71" spans="1:11" x14ac:dyDescent="0.45">
      <c r="A71" s="3" t="s">
        <v>828</v>
      </c>
      <c r="B71" s="3">
        <v>2012</v>
      </c>
      <c r="C71" s="19">
        <v>40853</v>
      </c>
      <c r="D71" s="3" t="s">
        <v>653</v>
      </c>
      <c r="E71" s="3" t="s">
        <v>643</v>
      </c>
      <c r="F71" s="3">
        <v>1</v>
      </c>
      <c r="G71" s="3">
        <v>2</v>
      </c>
      <c r="H71" s="3" t="s">
        <v>734</v>
      </c>
      <c r="I71" s="3" t="s">
        <v>36</v>
      </c>
      <c r="J71" s="12">
        <f>(C71-VLOOKUP(H71,Riders!$A$2:$C$3500,2,FALSE))/365</f>
        <v>28.145205479452056</v>
      </c>
      <c r="K71" s="3"/>
    </row>
    <row r="72" spans="1:11" x14ac:dyDescent="0.45">
      <c r="A72" s="3" t="s">
        <v>828</v>
      </c>
      <c r="B72" s="3">
        <v>2012</v>
      </c>
      <c r="C72" s="19">
        <v>40853</v>
      </c>
      <c r="D72" s="3" t="s">
        <v>653</v>
      </c>
      <c r="E72" s="3" t="s">
        <v>643</v>
      </c>
      <c r="F72" s="3">
        <v>1</v>
      </c>
      <c r="G72" s="3">
        <v>3</v>
      </c>
      <c r="H72" s="3" t="s">
        <v>804</v>
      </c>
      <c r="I72" s="3" t="s">
        <v>715</v>
      </c>
      <c r="J72" s="12" t="e">
        <f>(C72-VLOOKUP(H72,Riders!$A$2:$C$3500,2,FALSE))/365</f>
        <v>#N/A</v>
      </c>
      <c r="K72" s="3"/>
    </row>
    <row r="73" spans="1:11" x14ac:dyDescent="0.45">
      <c r="A73" s="3" t="s">
        <v>828</v>
      </c>
      <c r="B73" s="3">
        <v>2012</v>
      </c>
      <c r="C73" s="19">
        <v>40853</v>
      </c>
      <c r="D73" s="3" t="s">
        <v>653</v>
      </c>
      <c r="E73" s="3" t="s">
        <v>643</v>
      </c>
      <c r="F73" s="3">
        <v>1</v>
      </c>
      <c r="G73" s="3">
        <v>4</v>
      </c>
      <c r="H73" s="3" t="s">
        <v>778</v>
      </c>
      <c r="I73" s="3" t="s">
        <v>815</v>
      </c>
      <c r="J73" s="12">
        <f>(C73-VLOOKUP(H73,Riders!$A$2:$C$3500,2,FALSE))/365</f>
        <v>24.712328767123289</v>
      </c>
      <c r="K73" s="3"/>
    </row>
    <row r="74" spans="1:11" x14ac:dyDescent="0.45">
      <c r="A74" s="3" t="s">
        <v>828</v>
      </c>
      <c r="B74" s="3">
        <v>2012</v>
      </c>
      <c r="C74" s="19">
        <v>40853</v>
      </c>
      <c r="D74" s="3" t="s">
        <v>653</v>
      </c>
      <c r="E74" s="3" t="s">
        <v>643</v>
      </c>
      <c r="F74" s="3">
        <v>1</v>
      </c>
      <c r="G74" s="3">
        <v>5</v>
      </c>
      <c r="H74" s="3" t="s">
        <v>739</v>
      </c>
      <c r="I74" s="3" t="s">
        <v>25</v>
      </c>
      <c r="J74" s="12">
        <f>(C74-VLOOKUP(H74,Riders!$A$2:$C$3500,2,FALSE))/365</f>
        <v>19.950684931506849</v>
      </c>
      <c r="K74" s="3"/>
    </row>
    <row r="75" spans="1:11" x14ac:dyDescent="0.45">
      <c r="A75" s="3" t="s">
        <v>828</v>
      </c>
      <c r="B75" s="3">
        <v>2012</v>
      </c>
      <c r="C75" s="19">
        <v>40853</v>
      </c>
      <c r="D75" s="3" t="s">
        <v>653</v>
      </c>
      <c r="E75" s="3" t="s">
        <v>643</v>
      </c>
      <c r="F75" s="3">
        <v>1</v>
      </c>
      <c r="G75" s="3">
        <v>6</v>
      </c>
      <c r="H75" s="3" t="s">
        <v>655</v>
      </c>
      <c r="I75" s="3" t="s">
        <v>120</v>
      </c>
      <c r="J75" s="12">
        <f>(C75-VLOOKUP(H75,Riders!$A$2:$C$3500,2,FALSE))/365</f>
        <v>28.917808219178081</v>
      </c>
      <c r="K75" s="3"/>
    </row>
    <row r="76" spans="1:11" x14ac:dyDescent="0.45">
      <c r="A76" s="3" t="s">
        <v>828</v>
      </c>
      <c r="B76" s="3">
        <v>2012</v>
      </c>
      <c r="C76" s="19">
        <v>40853</v>
      </c>
      <c r="D76" s="3" t="s">
        <v>653</v>
      </c>
      <c r="E76" s="3" t="s">
        <v>643</v>
      </c>
      <c r="F76" s="3">
        <v>2</v>
      </c>
      <c r="G76" s="3">
        <v>1</v>
      </c>
      <c r="H76" s="3" t="s">
        <v>147</v>
      </c>
      <c r="I76" s="3" t="s">
        <v>31</v>
      </c>
      <c r="J76" s="12">
        <f>(C76-VLOOKUP(H76,Riders!$A$2:$C$3500,2,FALSE))/365</f>
        <v>23.323287671232876</v>
      </c>
      <c r="K76" s="3"/>
    </row>
    <row r="77" spans="1:11" x14ac:dyDescent="0.45">
      <c r="A77" s="3" t="s">
        <v>828</v>
      </c>
      <c r="B77" s="3">
        <v>2012</v>
      </c>
      <c r="C77" s="19">
        <v>40853</v>
      </c>
      <c r="D77" s="3" t="s">
        <v>653</v>
      </c>
      <c r="E77" s="3" t="s">
        <v>643</v>
      </c>
      <c r="F77" s="3">
        <v>2</v>
      </c>
      <c r="G77" s="3">
        <v>2</v>
      </c>
      <c r="H77" s="3" t="s">
        <v>164</v>
      </c>
      <c r="I77" s="3" t="s">
        <v>118</v>
      </c>
      <c r="J77" s="12">
        <f>(C77-VLOOKUP(H77,Riders!$A$2:$C$3500,2,FALSE))/365</f>
        <v>18.915068493150685</v>
      </c>
      <c r="K77" s="3"/>
    </row>
    <row r="78" spans="1:11" x14ac:dyDescent="0.45">
      <c r="A78" s="3" t="s">
        <v>828</v>
      </c>
      <c r="B78" s="3">
        <v>2012</v>
      </c>
      <c r="C78" s="19">
        <v>40853</v>
      </c>
      <c r="D78" s="3" t="s">
        <v>653</v>
      </c>
      <c r="E78" s="3" t="s">
        <v>643</v>
      </c>
      <c r="F78" s="3">
        <v>2</v>
      </c>
      <c r="G78" s="3">
        <v>3</v>
      </c>
      <c r="H78" s="3" t="s">
        <v>703</v>
      </c>
      <c r="I78" s="3" t="s">
        <v>15</v>
      </c>
      <c r="J78" s="12">
        <f>(C78-VLOOKUP(H78,Riders!$A$2:$C$3500,2,FALSE))/365</f>
        <v>21.002739726027396</v>
      </c>
      <c r="K78" s="3"/>
    </row>
    <row r="79" spans="1:11" x14ac:dyDescent="0.45">
      <c r="A79" s="3" t="s">
        <v>828</v>
      </c>
      <c r="B79" s="3">
        <v>2012</v>
      </c>
      <c r="C79" s="19">
        <v>40853</v>
      </c>
      <c r="D79" s="3" t="s">
        <v>653</v>
      </c>
      <c r="E79" s="3" t="s">
        <v>643</v>
      </c>
      <c r="F79" s="3">
        <v>2</v>
      </c>
      <c r="G79" s="3">
        <v>4</v>
      </c>
      <c r="H79" s="3" t="s">
        <v>401</v>
      </c>
      <c r="I79" s="3" t="s">
        <v>36</v>
      </c>
      <c r="J79" s="12">
        <f>(C79-VLOOKUP(H79,Riders!$A$2:$C$3500,2,FALSE))/365</f>
        <v>23.81095890410959</v>
      </c>
      <c r="K79" s="3"/>
    </row>
    <row r="80" spans="1:11" x14ac:dyDescent="0.45">
      <c r="A80" s="3" t="s">
        <v>828</v>
      </c>
      <c r="B80" s="3">
        <v>2012</v>
      </c>
      <c r="C80" s="19">
        <v>40853</v>
      </c>
      <c r="D80" s="3" t="s">
        <v>653</v>
      </c>
      <c r="E80" s="3" t="s">
        <v>643</v>
      </c>
      <c r="F80" s="3">
        <v>2</v>
      </c>
      <c r="G80" s="3">
        <v>5</v>
      </c>
      <c r="H80" s="3" t="s">
        <v>742</v>
      </c>
      <c r="I80" s="3" t="s">
        <v>172</v>
      </c>
      <c r="J80" s="12">
        <f>(C80-VLOOKUP(H80,Riders!$A$2:$C$3500,2,FALSE))/365</f>
        <v>26.156164383561645</v>
      </c>
      <c r="K80" s="3"/>
    </row>
    <row r="81" spans="1:11" x14ac:dyDescent="0.45">
      <c r="A81" s="3" t="s">
        <v>828</v>
      </c>
      <c r="B81" s="3">
        <v>2012</v>
      </c>
      <c r="C81" s="19">
        <v>40853</v>
      </c>
      <c r="D81" s="3" t="s">
        <v>653</v>
      </c>
      <c r="E81" s="3" t="s">
        <v>643</v>
      </c>
      <c r="F81" s="3">
        <v>2</v>
      </c>
      <c r="G81" s="3">
        <v>6</v>
      </c>
      <c r="H81" s="3" t="s">
        <v>801</v>
      </c>
      <c r="I81" s="3" t="s">
        <v>771</v>
      </c>
      <c r="J81" s="12" t="e">
        <f>(C81-VLOOKUP(H81,Riders!$A$2:$C$3500,2,FALSE))/365</f>
        <v>#N/A</v>
      </c>
      <c r="K81" s="3"/>
    </row>
    <row r="82" spans="1:11" x14ac:dyDescent="0.45">
      <c r="A82" s="3" t="s">
        <v>828</v>
      </c>
      <c r="B82" s="3">
        <v>2012</v>
      </c>
      <c r="C82" s="19">
        <v>40853</v>
      </c>
      <c r="D82" s="3" t="s">
        <v>653</v>
      </c>
      <c r="E82" s="3" t="s">
        <v>370</v>
      </c>
      <c r="F82" s="3">
        <v>1</v>
      </c>
      <c r="G82" s="3">
        <v>1</v>
      </c>
      <c r="H82" s="3" t="s">
        <v>802</v>
      </c>
      <c r="I82" s="3" t="s">
        <v>738</v>
      </c>
      <c r="J82" s="12" t="e">
        <f>(C82-VLOOKUP(H82,Riders!$A$2:$C$3500,2,FALSE))/365</f>
        <v>#N/A</v>
      </c>
      <c r="K82" s="3">
        <v>1</v>
      </c>
    </row>
    <row r="83" spans="1:11" x14ac:dyDescent="0.45">
      <c r="A83" s="3" t="s">
        <v>828</v>
      </c>
      <c r="B83" s="3">
        <v>2012</v>
      </c>
      <c r="C83" s="19">
        <v>40853</v>
      </c>
      <c r="D83" s="3" t="s">
        <v>653</v>
      </c>
      <c r="E83" s="3" t="s">
        <v>370</v>
      </c>
      <c r="F83" s="3">
        <v>1</v>
      </c>
      <c r="G83" s="3">
        <v>2</v>
      </c>
      <c r="H83" s="3" t="s">
        <v>703</v>
      </c>
      <c r="I83" s="3" t="s">
        <v>15</v>
      </c>
      <c r="J83" s="12">
        <f>(C83-VLOOKUP(H83,Riders!$A$2:$C$3500,2,FALSE))/365</f>
        <v>21.002739726027396</v>
      </c>
      <c r="K83" s="3">
        <v>2</v>
      </c>
    </row>
    <row r="84" spans="1:11" x14ac:dyDescent="0.45">
      <c r="A84" s="3" t="s">
        <v>828</v>
      </c>
      <c r="B84" s="3">
        <v>2012</v>
      </c>
      <c r="C84" s="19">
        <v>40853</v>
      </c>
      <c r="D84" s="3" t="s">
        <v>653</v>
      </c>
      <c r="E84" s="3" t="s">
        <v>370</v>
      </c>
      <c r="F84" s="3">
        <v>1</v>
      </c>
      <c r="G84" s="3">
        <v>3</v>
      </c>
      <c r="H84" s="3" t="s">
        <v>164</v>
      </c>
      <c r="I84" s="3" t="s">
        <v>118</v>
      </c>
      <c r="J84" s="12">
        <f>(C84-VLOOKUP(H84,Riders!$A$2:$C$3500,2,FALSE))/365</f>
        <v>18.915068493150685</v>
      </c>
      <c r="K84" s="3">
        <v>3</v>
      </c>
    </row>
    <row r="85" spans="1:11" x14ac:dyDescent="0.45">
      <c r="A85" s="3" t="s">
        <v>828</v>
      </c>
      <c r="B85" s="3">
        <v>2012</v>
      </c>
      <c r="C85" s="19">
        <v>40853</v>
      </c>
      <c r="D85" s="3" t="s">
        <v>653</v>
      </c>
      <c r="E85" s="3" t="s">
        <v>370</v>
      </c>
      <c r="F85" s="3">
        <v>1</v>
      </c>
      <c r="G85" s="3">
        <v>4</v>
      </c>
      <c r="H85" s="3" t="s">
        <v>147</v>
      </c>
      <c r="I85" s="3" t="s">
        <v>31</v>
      </c>
      <c r="J85" s="12">
        <f>(C85-VLOOKUP(H85,Riders!$A$2:$C$3500,2,FALSE))/365</f>
        <v>23.323287671232876</v>
      </c>
      <c r="K85" s="3">
        <v>4</v>
      </c>
    </row>
    <row r="86" spans="1:11" x14ac:dyDescent="0.45">
      <c r="A86" s="3" t="s">
        <v>828</v>
      </c>
      <c r="B86" s="3">
        <v>2012</v>
      </c>
      <c r="C86" s="19">
        <v>40853</v>
      </c>
      <c r="D86" s="3" t="s">
        <v>653</v>
      </c>
      <c r="E86" s="3" t="s">
        <v>370</v>
      </c>
      <c r="F86" s="3">
        <v>1</v>
      </c>
      <c r="G86" s="3">
        <v>5</v>
      </c>
      <c r="H86" s="3" t="s">
        <v>804</v>
      </c>
      <c r="I86" s="3" t="s">
        <v>715</v>
      </c>
      <c r="J86" s="12" t="e">
        <f>(C86-VLOOKUP(H86,Riders!$A$2:$C$3500,2,FALSE))/365</f>
        <v>#N/A</v>
      </c>
      <c r="K86" s="3">
        <v>5</v>
      </c>
    </row>
    <row r="87" spans="1:11" x14ac:dyDescent="0.45">
      <c r="A87" s="3" t="s">
        <v>828</v>
      </c>
      <c r="B87" s="3">
        <v>2012</v>
      </c>
      <c r="C87" s="19">
        <v>40853</v>
      </c>
      <c r="D87" s="3" t="s">
        <v>653</v>
      </c>
      <c r="E87" s="3" t="s">
        <v>370</v>
      </c>
      <c r="F87" s="3">
        <v>1</v>
      </c>
      <c r="G87" s="3">
        <v>6</v>
      </c>
      <c r="H87" s="3" t="s">
        <v>734</v>
      </c>
      <c r="I87" s="3" t="s">
        <v>36</v>
      </c>
      <c r="J87" s="12">
        <f>(C87-VLOOKUP(H87,Riders!$A$2:$C$3500,2,FALSE))/365</f>
        <v>28.145205479452056</v>
      </c>
      <c r="K87" s="3">
        <v>6</v>
      </c>
    </row>
    <row r="88" spans="1:11" x14ac:dyDescent="0.45">
      <c r="A88" s="3" t="s">
        <v>828</v>
      </c>
      <c r="B88" s="3">
        <v>2012</v>
      </c>
      <c r="C88" s="19">
        <v>40853</v>
      </c>
      <c r="D88" s="3" t="s">
        <v>653</v>
      </c>
      <c r="E88" s="3" t="s">
        <v>370</v>
      </c>
      <c r="F88" s="3">
        <v>2</v>
      </c>
      <c r="G88" s="3">
        <v>1</v>
      </c>
      <c r="H88" s="3" t="s">
        <v>655</v>
      </c>
      <c r="I88" s="3" t="s">
        <v>120</v>
      </c>
      <c r="J88" s="12">
        <f>(C88-VLOOKUP(H88,Riders!$A$2:$C$3500,2,FALSE))/365</f>
        <v>28.917808219178081</v>
      </c>
      <c r="K88" s="3">
        <v>1</v>
      </c>
    </row>
    <row r="89" spans="1:11" x14ac:dyDescent="0.45">
      <c r="A89" s="3" t="s">
        <v>828</v>
      </c>
      <c r="B89" s="3">
        <v>2012</v>
      </c>
      <c r="C89" s="19">
        <v>40853</v>
      </c>
      <c r="D89" s="3" t="s">
        <v>653</v>
      </c>
      <c r="E89" s="3" t="s">
        <v>370</v>
      </c>
      <c r="F89" s="3">
        <v>2</v>
      </c>
      <c r="G89" s="3">
        <v>2</v>
      </c>
      <c r="H89" s="3" t="s">
        <v>742</v>
      </c>
      <c r="I89" s="3" t="s">
        <v>172</v>
      </c>
      <c r="J89" s="12">
        <f>(C89-VLOOKUP(H89,Riders!$A$2:$C$3500,2,FALSE))/365</f>
        <v>26.156164383561645</v>
      </c>
      <c r="K89" s="3">
        <v>2</v>
      </c>
    </row>
    <row r="90" spans="1:11" x14ac:dyDescent="0.45">
      <c r="A90" s="3" t="s">
        <v>828</v>
      </c>
      <c r="B90" s="3">
        <v>2012</v>
      </c>
      <c r="C90" s="19">
        <v>40853</v>
      </c>
      <c r="D90" s="3" t="s">
        <v>653</v>
      </c>
      <c r="E90" s="3" t="s">
        <v>370</v>
      </c>
      <c r="F90" s="3">
        <v>2</v>
      </c>
      <c r="G90" s="3">
        <v>3</v>
      </c>
      <c r="H90" s="3" t="s">
        <v>739</v>
      </c>
      <c r="I90" s="3" t="s">
        <v>25</v>
      </c>
      <c r="J90" s="12">
        <f>(C90-VLOOKUP(H90,Riders!$A$2:$C$3500,2,FALSE))/365</f>
        <v>19.950684931506849</v>
      </c>
      <c r="K90" s="3">
        <v>3</v>
      </c>
    </row>
    <row r="91" spans="1:11" x14ac:dyDescent="0.45">
      <c r="A91" s="3" t="s">
        <v>828</v>
      </c>
      <c r="B91" s="3">
        <v>2012</v>
      </c>
      <c r="C91" s="19">
        <v>40853</v>
      </c>
      <c r="D91" s="3" t="s">
        <v>653</v>
      </c>
      <c r="E91" s="3" t="s">
        <v>370</v>
      </c>
      <c r="F91" s="3">
        <v>2</v>
      </c>
      <c r="G91" s="3">
        <v>4</v>
      </c>
      <c r="H91" s="3" t="s">
        <v>401</v>
      </c>
      <c r="I91" s="3" t="s">
        <v>36</v>
      </c>
      <c r="J91" s="12">
        <f>(C91-VLOOKUP(H91,Riders!$A$2:$C$3500,2,FALSE))/365</f>
        <v>23.81095890410959</v>
      </c>
      <c r="K91" s="3">
        <v>4</v>
      </c>
    </row>
    <row r="92" spans="1:11" x14ac:dyDescent="0.45">
      <c r="A92" s="3" t="s">
        <v>828</v>
      </c>
      <c r="B92" s="3">
        <v>2012</v>
      </c>
      <c r="C92" s="19">
        <v>40853</v>
      </c>
      <c r="D92" s="3" t="s">
        <v>653</v>
      </c>
      <c r="E92" s="3" t="s">
        <v>370</v>
      </c>
      <c r="F92" s="3">
        <v>2</v>
      </c>
      <c r="G92" s="3">
        <v>5</v>
      </c>
      <c r="H92" s="3" t="s">
        <v>801</v>
      </c>
      <c r="I92" s="3" t="s">
        <v>771</v>
      </c>
      <c r="J92" s="12" t="e">
        <f>(C92-VLOOKUP(H92,Riders!$A$2:$C$3500,2,FALSE))/365</f>
        <v>#N/A</v>
      </c>
      <c r="K92" s="3">
        <v>5</v>
      </c>
    </row>
    <row r="93" spans="1:11" x14ac:dyDescent="0.45">
      <c r="A93" s="3" t="s">
        <v>828</v>
      </c>
      <c r="B93" s="3">
        <v>2012</v>
      </c>
      <c r="C93" s="19">
        <v>40853</v>
      </c>
      <c r="D93" s="3" t="s">
        <v>653</v>
      </c>
      <c r="E93" s="3" t="s">
        <v>370</v>
      </c>
      <c r="F93" s="3">
        <v>2</v>
      </c>
      <c r="G93" s="3">
        <v>6</v>
      </c>
      <c r="H93" s="3" t="s">
        <v>778</v>
      </c>
      <c r="I93" s="3" t="s">
        <v>815</v>
      </c>
      <c r="J93" s="12">
        <f>(C93-VLOOKUP(H93,Riders!$A$2:$C$3500,2,FALSE))/365</f>
        <v>24.712328767123289</v>
      </c>
      <c r="K93" s="3">
        <v>6</v>
      </c>
    </row>
    <row r="94" spans="1:11" x14ac:dyDescent="0.45">
      <c r="A94" s="3" t="s">
        <v>819</v>
      </c>
      <c r="B94" s="3">
        <v>2012</v>
      </c>
      <c r="C94" s="19">
        <v>40923</v>
      </c>
      <c r="D94" s="3" t="s">
        <v>653</v>
      </c>
      <c r="E94" s="3" t="s">
        <v>454</v>
      </c>
      <c r="F94" s="3">
        <v>1</v>
      </c>
      <c r="G94" s="3">
        <v>1</v>
      </c>
      <c r="H94" s="3" t="s">
        <v>719</v>
      </c>
      <c r="I94" s="3" t="s">
        <v>720</v>
      </c>
      <c r="J94" s="12">
        <f>(C94-VLOOKUP(H94,Riders!$A$2:$C$3500,2,FALSE))/365</f>
        <v>25.901369863013699</v>
      </c>
      <c r="K94" s="3"/>
    </row>
    <row r="95" spans="1:11" x14ac:dyDescent="0.45">
      <c r="A95" s="3" t="s">
        <v>819</v>
      </c>
      <c r="B95" s="3">
        <v>2012</v>
      </c>
      <c r="C95" s="19">
        <v>40923</v>
      </c>
      <c r="D95" s="3" t="s">
        <v>653</v>
      </c>
      <c r="E95" s="3" t="s">
        <v>454</v>
      </c>
      <c r="F95" s="3">
        <v>1</v>
      </c>
      <c r="G95" s="3">
        <v>2</v>
      </c>
      <c r="H95" s="3" t="s">
        <v>164</v>
      </c>
      <c r="I95" s="3" t="s">
        <v>118</v>
      </c>
      <c r="J95" s="12">
        <f>(C95-VLOOKUP(H95,Riders!$A$2:$C$3500,2,FALSE))/365</f>
        <v>19.106849315068494</v>
      </c>
      <c r="K95" s="3"/>
    </row>
    <row r="96" spans="1:11" x14ac:dyDescent="0.45">
      <c r="A96" s="3" t="s">
        <v>819</v>
      </c>
      <c r="B96" s="3">
        <v>2012</v>
      </c>
      <c r="C96" s="19">
        <v>40923</v>
      </c>
      <c r="D96" s="3" t="s">
        <v>653</v>
      </c>
      <c r="E96" s="3" t="s">
        <v>454</v>
      </c>
      <c r="F96" s="3">
        <v>1</v>
      </c>
      <c r="G96" s="3">
        <v>3</v>
      </c>
      <c r="H96" s="3" t="s">
        <v>43</v>
      </c>
      <c r="I96" s="3" t="s">
        <v>44</v>
      </c>
      <c r="J96" s="12">
        <f>(C96-VLOOKUP(H96,Riders!$A$2:$C$3500,2,FALSE))/365</f>
        <v>19.150684931506849</v>
      </c>
      <c r="K96" s="3"/>
    </row>
    <row r="97" spans="1:11" x14ac:dyDescent="0.45">
      <c r="A97" s="3" t="s">
        <v>819</v>
      </c>
      <c r="B97" s="3">
        <v>2012</v>
      </c>
      <c r="C97" s="19">
        <v>40923</v>
      </c>
      <c r="D97" s="3" t="s">
        <v>653</v>
      </c>
      <c r="E97" s="3" t="s">
        <v>454</v>
      </c>
      <c r="F97" s="3">
        <v>1</v>
      </c>
      <c r="G97" s="3">
        <v>4</v>
      </c>
      <c r="H97" s="3" t="s">
        <v>798</v>
      </c>
      <c r="I97" s="3" t="s">
        <v>799</v>
      </c>
      <c r="J97" s="12">
        <f>(C97-VLOOKUP(H97,Riders!$A$2:$C$3500,2,FALSE))/365</f>
        <v>25.854794520547944</v>
      </c>
      <c r="K97" s="3"/>
    </row>
    <row r="98" spans="1:11" x14ac:dyDescent="0.45">
      <c r="A98" s="3" t="s">
        <v>819</v>
      </c>
      <c r="B98" s="3">
        <v>2012</v>
      </c>
      <c r="C98" s="19">
        <v>40923</v>
      </c>
      <c r="D98" s="3" t="s">
        <v>653</v>
      </c>
      <c r="E98" s="3" t="s">
        <v>454</v>
      </c>
      <c r="F98" s="3">
        <v>1</v>
      </c>
      <c r="G98" s="3">
        <v>5</v>
      </c>
      <c r="H98" s="3" t="s">
        <v>752</v>
      </c>
      <c r="I98" s="3" t="s">
        <v>753</v>
      </c>
      <c r="J98" s="12" t="e">
        <f>(C98-VLOOKUP(H98,Riders!$A$2:$C$3500,2,FALSE))/365</f>
        <v>#N/A</v>
      </c>
      <c r="K98" s="3"/>
    </row>
    <row r="99" spans="1:11" x14ac:dyDescent="0.45">
      <c r="A99" s="3" t="s">
        <v>819</v>
      </c>
      <c r="B99" s="3">
        <v>2012</v>
      </c>
      <c r="C99" s="19">
        <v>40923</v>
      </c>
      <c r="D99" s="3" t="s">
        <v>653</v>
      </c>
      <c r="E99" s="3" t="s">
        <v>454</v>
      </c>
      <c r="F99" s="3">
        <v>1</v>
      </c>
      <c r="G99" s="3">
        <v>6</v>
      </c>
      <c r="H99" s="3" t="s">
        <v>786</v>
      </c>
      <c r="I99" s="3" t="s">
        <v>40</v>
      </c>
      <c r="J99" s="12">
        <f>(C99-VLOOKUP(H99,Riders!$A$2:$C$3500,2,FALSE))/365</f>
        <v>26.032876712328768</v>
      </c>
      <c r="K99" s="3"/>
    </row>
    <row r="100" spans="1:11" x14ac:dyDescent="0.45">
      <c r="A100" s="3" t="s">
        <v>819</v>
      </c>
      <c r="B100" s="3">
        <v>2012</v>
      </c>
      <c r="C100" s="19">
        <v>40923</v>
      </c>
      <c r="D100" s="3" t="s">
        <v>653</v>
      </c>
      <c r="E100" s="3" t="s">
        <v>454</v>
      </c>
      <c r="F100" s="3">
        <v>2</v>
      </c>
      <c r="G100" s="3">
        <v>1</v>
      </c>
      <c r="H100" s="3" t="s">
        <v>655</v>
      </c>
      <c r="I100" s="3" t="s">
        <v>120</v>
      </c>
      <c r="J100" s="12">
        <f>(C100-VLOOKUP(H100,Riders!$A$2:$C$3500,2,FALSE))/365</f>
        <v>29.109589041095891</v>
      </c>
      <c r="K100" s="3"/>
    </row>
    <row r="101" spans="1:11" x14ac:dyDescent="0.45">
      <c r="A101" s="3" t="s">
        <v>819</v>
      </c>
      <c r="B101" s="3">
        <v>2012</v>
      </c>
      <c r="C101" s="19">
        <v>40923</v>
      </c>
      <c r="D101" s="3" t="s">
        <v>653</v>
      </c>
      <c r="E101" s="3" t="s">
        <v>454</v>
      </c>
      <c r="F101" s="3">
        <v>2</v>
      </c>
      <c r="G101" s="3">
        <v>2</v>
      </c>
      <c r="H101" s="3" t="s">
        <v>60</v>
      </c>
      <c r="I101" s="3" t="s">
        <v>61</v>
      </c>
      <c r="J101" s="12">
        <f>(C101-VLOOKUP(H101,Riders!$A$2:$C$3500,2,FALSE))/365</f>
        <v>23.493150684931507</v>
      </c>
      <c r="K101" s="3"/>
    </row>
    <row r="102" spans="1:11" x14ac:dyDescent="0.45">
      <c r="A102" s="3" t="s">
        <v>819</v>
      </c>
      <c r="B102" s="3">
        <v>2012</v>
      </c>
      <c r="C102" s="19">
        <v>40923</v>
      </c>
      <c r="D102" s="3" t="s">
        <v>653</v>
      </c>
      <c r="E102" s="3" t="s">
        <v>454</v>
      </c>
      <c r="F102" s="3">
        <v>2</v>
      </c>
      <c r="G102" s="3">
        <v>3</v>
      </c>
      <c r="H102" s="3" t="s">
        <v>820</v>
      </c>
      <c r="I102" s="3" t="s">
        <v>156</v>
      </c>
      <c r="J102" s="12" t="e">
        <f>(C102-VLOOKUP(H102,Riders!$A$2:$C$3500,2,FALSE))/365</f>
        <v>#N/A</v>
      </c>
      <c r="K102" s="3"/>
    </row>
    <row r="103" spans="1:11" x14ac:dyDescent="0.45">
      <c r="A103" s="3" t="s">
        <v>819</v>
      </c>
      <c r="B103" s="3">
        <v>2012</v>
      </c>
      <c r="C103" s="19">
        <v>40923</v>
      </c>
      <c r="D103" s="3" t="s">
        <v>653</v>
      </c>
      <c r="E103" s="3" t="s">
        <v>454</v>
      </c>
      <c r="F103" s="3">
        <v>2</v>
      </c>
      <c r="G103" s="3">
        <v>4</v>
      </c>
      <c r="H103" s="3" t="s">
        <v>821</v>
      </c>
      <c r="I103" s="3" t="s">
        <v>759</v>
      </c>
      <c r="J103" s="12">
        <f>(C103-VLOOKUP(H103,Riders!$A$2:$C$3500,2,FALSE))/365</f>
        <v>25.282191780821918</v>
      </c>
      <c r="K103" s="3"/>
    </row>
    <row r="104" spans="1:11" x14ac:dyDescent="0.45">
      <c r="A104" s="3" t="s">
        <v>819</v>
      </c>
      <c r="B104" s="3">
        <v>2012</v>
      </c>
      <c r="C104" s="19">
        <v>40923</v>
      </c>
      <c r="D104" s="3" t="s">
        <v>653</v>
      </c>
      <c r="E104" s="3" t="s">
        <v>454</v>
      </c>
      <c r="F104" s="3">
        <v>2</v>
      </c>
      <c r="G104" s="3">
        <v>5</v>
      </c>
      <c r="H104" s="3" t="s">
        <v>822</v>
      </c>
      <c r="I104" s="3" t="s">
        <v>823</v>
      </c>
      <c r="J104" s="12" t="e">
        <f>(C104-VLOOKUP(H104,Riders!$A$2:$C$3500,2,FALSE))/365</f>
        <v>#N/A</v>
      </c>
      <c r="K104" s="3"/>
    </row>
    <row r="105" spans="1:11" x14ac:dyDescent="0.45">
      <c r="A105" s="3" t="s">
        <v>819</v>
      </c>
      <c r="B105" s="3">
        <v>2012</v>
      </c>
      <c r="C105" s="19">
        <v>40923</v>
      </c>
      <c r="D105" s="3" t="s">
        <v>653</v>
      </c>
      <c r="E105" s="3" t="s">
        <v>454</v>
      </c>
      <c r="F105" s="3">
        <v>2</v>
      </c>
      <c r="G105" s="3">
        <v>6</v>
      </c>
      <c r="H105" s="3" t="s">
        <v>139</v>
      </c>
      <c r="I105" s="3" t="s">
        <v>61</v>
      </c>
      <c r="J105" s="12">
        <f>(C105-VLOOKUP(H105,Riders!$A$2:$C$3500,2,FALSE))/365</f>
        <v>19.594520547945205</v>
      </c>
      <c r="K105" s="3"/>
    </row>
    <row r="106" spans="1:11" x14ac:dyDescent="0.45">
      <c r="A106" s="3" t="s">
        <v>819</v>
      </c>
      <c r="B106" s="3">
        <v>2012</v>
      </c>
      <c r="C106" s="19">
        <v>40923</v>
      </c>
      <c r="D106" s="3" t="s">
        <v>653</v>
      </c>
      <c r="E106" s="3" t="s">
        <v>454</v>
      </c>
      <c r="F106" s="3">
        <v>3</v>
      </c>
      <c r="G106" s="3">
        <v>1</v>
      </c>
      <c r="H106" s="3" t="s">
        <v>805</v>
      </c>
      <c r="I106" s="3" t="s">
        <v>38</v>
      </c>
      <c r="J106" s="12" t="e">
        <f>(C106-VLOOKUP(H106,Riders!$A$2:$C$3500,2,FALSE))/365</f>
        <v>#N/A</v>
      </c>
      <c r="K106" s="3"/>
    </row>
    <row r="107" spans="1:11" x14ac:dyDescent="0.45">
      <c r="A107" s="3" t="s">
        <v>819</v>
      </c>
      <c r="B107" s="3">
        <v>2012</v>
      </c>
      <c r="C107" s="19">
        <v>40923</v>
      </c>
      <c r="D107" s="3" t="s">
        <v>653</v>
      </c>
      <c r="E107" s="3" t="s">
        <v>454</v>
      </c>
      <c r="F107" s="3">
        <v>3</v>
      </c>
      <c r="G107" s="3">
        <v>2</v>
      </c>
      <c r="H107" s="3" t="s">
        <v>778</v>
      </c>
      <c r="I107" s="3" t="s">
        <v>815</v>
      </c>
      <c r="J107" s="12">
        <f>(C107-VLOOKUP(H107,Riders!$A$2:$C$3500,2,FALSE))/365</f>
        <v>24.904109589041095</v>
      </c>
      <c r="K107" s="3"/>
    </row>
    <row r="108" spans="1:11" x14ac:dyDescent="0.45">
      <c r="A108" s="3" t="s">
        <v>819</v>
      </c>
      <c r="B108" s="3">
        <v>2012</v>
      </c>
      <c r="C108" s="19">
        <v>40923</v>
      </c>
      <c r="D108" s="3" t="s">
        <v>653</v>
      </c>
      <c r="E108" s="3" t="s">
        <v>454</v>
      </c>
      <c r="F108" s="3">
        <v>3</v>
      </c>
      <c r="G108" s="3">
        <v>3</v>
      </c>
      <c r="H108" s="3" t="s">
        <v>739</v>
      </c>
      <c r="I108" s="3" t="s">
        <v>25</v>
      </c>
      <c r="J108" s="12">
        <f>(C108-VLOOKUP(H108,Riders!$A$2:$C$3500,2,FALSE))/365</f>
        <v>20.142465753424659</v>
      </c>
      <c r="K108" s="3"/>
    </row>
    <row r="109" spans="1:11" x14ac:dyDescent="0.45">
      <c r="A109" s="3" t="s">
        <v>819</v>
      </c>
      <c r="B109" s="3">
        <v>2012</v>
      </c>
      <c r="C109" s="19">
        <v>40923</v>
      </c>
      <c r="D109" s="3" t="s">
        <v>653</v>
      </c>
      <c r="E109" s="3" t="s">
        <v>454</v>
      </c>
      <c r="F109" s="3">
        <v>3</v>
      </c>
      <c r="G109" s="3">
        <v>4</v>
      </c>
      <c r="H109" s="3" t="s">
        <v>784</v>
      </c>
      <c r="I109" s="3" t="s">
        <v>727</v>
      </c>
      <c r="J109" s="12" t="e">
        <f>(C109-VLOOKUP(H109,Riders!$A$2:$C$3500,2,FALSE))/365</f>
        <v>#N/A</v>
      </c>
      <c r="K109" s="3"/>
    </row>
    <row r="110" spans="1:11" x14ac:dyDescent="0.45">
      <c r="A110" s="3" t="s">
        <v>819</v>
      </c>
      <c r="B110" s="3">
        <v>2012</v>
      </c>
      <c r="C110" s="19">
        <v>40923</v>
      </c>
      <c r="D110" s="3" t="s">
        <v>653</v>
      </c>
      <c r="E110" s="3" t="s">
        <v>454</v>
      </c>
      <c r="F110" s="3">
        <v>3</v>
      </c>
      <c r="G110" s="3">
        <v>5</v>
      </c>
      <c r="H110" s="3" t="s">
        <v>116</v>
      </c>
      <c r="I110" s="3" t="s">
        <v>21</v>
      </c>
      <c r="J110" s="12">
        <f>(C110-VLOOKUP(H110,Riders!$A$2:$C$3500,2,FALSE))/365</f>
        <v>20.80821917808219</v>
      </c>
      <c r="K110" s="3"/>
    </row>
    <row r="111" spans="1:11" x14ac:dyDescent="0.45">
      <c r="A111" s="3" t="s">
        <v>819</v>
      </c>
      <c r="B111" s="3">
        <v>2012</v>
      </c>
      <c r="C111" s="19">
        <v>40923</v>
      </c>
      <c r="D111" s="3" t="s">
        <v>653</v>
      </c>
      <c r="E111" s="3" t="s">
        <v>454</v>
      </c>
      <c r="F111" s="3">
        <v>3</v>
      </c>
      <c r="G111" s="3">
        <v>6</v>
      </c>
      <c r="H111" s="3" t="s">
        <v>824</v>
      </c>
      <c r="I111" s="3" t="s">
        <v>825</v>
      </c>
      <c r="J111" s="12" t="e">
        <f>(C111-VLOOKUP(H111,Riders!$A$2:$C$3500,2,FALSE))/365</f>
        <v>#N/A</v>
      </c>
      <c r="K111" s="3"/>
    </row>
    <row r="112" spans="1:11" x14ac:dyDescent="0.45">
      <c r="A112" s="3" t="s">
        <v>819</v>
      </c>
      <c r="B112" s="3">
        <v>2012</v>
      </c>
      <c r="C112" s="19">
        <v>40923</v>
      </c>
      <c r="D112" s="3" t="s">
        <v>653</v>
      </c>
      <c r="E112" s="3" t="s">
        <v>454</v>
      </c>
      <c r="F112" s="3">
        <v>4</v>
      </c>
      <c r="G112" s="3">
        <v>1</v>
      </c>
      <c r="H112" s="3" t="s">
        <v>154</v>
      </c>
      <c r="I112" s="3" t="s">
        <v>38</v>
      </c>
      <c r="J112" s="12">
        <f>(C112-VLOOKUP(H112,Riders!$A$2:$C$3500,2,FALSE))/365</f>
        <v>21.115068493150684</v>
      </c>
      <c r="K112" s="3"/>
    </row>
    <row r="113" spans="1:11" x14ac:dyDescent="0.45">
      <c r="A113" s="3" t="s">
        <v>819</v>
      </c>
      <c r="B113" s="3">
        <v>2012</v>
      </c>
      <c r="C113" s="19">
        <v>40923</v>
      </c>
      <c r="D113" s="3" t="s">
        <v>653</v>
      </c>
      <c r="E113" s="3" t="s">
        <v>454</v>
      </c>
      <c r="F113" s="3">
        <v>4</v>
      </c>
      <c r="G113" s="3">
        <v>2</v>
      </c>
      <c r="H113" s="3" t="s">
        <v>757</v>
      </c>
      <c r="I113" s="3" t="s">
        <v>715</v>
      </c>
      <c r="J113" s="12">
        <f>(C113-VLOOKUP(H113,Riders!$A$2:$C$3500,2,FALSE))/365</f>
        <v>22.043835616438358</v>
      </c>
      <c r="K113" s="3"/>
    </row>
    <row r="114" spans="1:11" x14ac:dyDescent="0.45">
      <c r="A114" s="3" t="s">
        <v>819</v>
      </c>
      <c r="B114" s="3">
        <v>2012</v>
      </c>
      <c r="C114" s="19">
        <v>40923</v>
      </c>
      <c r="D114" s="3" t="s">
        <v>653</v>
      </c>
      <c r="E114" s="3" t="s">
        <v>454</v>
      </c>
      <c r="F114" s="3">
        <v>4</v>
      </c>
      <c r="G114" s="3">
        <v>3</v>
      </c>
      <c r="H114" s="3" t="s">
        <v>79</v>
      </c>
      <c r="I114" s="3" t="s">
        <v>65</v>
      </c>
      <c r="J114" s="12">
        <f>(C114-VLOOKUP(H114,Riders!$A$2:$C$3500,2,FALSE))/365</f>
        <v>24.695890410958903</v>
      </c>
      <c r="K114" s="3"/>
    </row>
    <row r="115" spans="1:11" x14ac:dyDescent="0.45">
      <c r="A115" s="3" t="s">
        <v>819</v>
      </c>
      <c r="B115" s="3">
        <v>2012</v>
      </c>
      <c r="C115" s="19">
        <v>40923</v>
      </c>
      <c r="D115" s="3" t="s">
        <v>653</v>
      </c>
      <c r="E115" s="3" t="s">
        <v>454</v>
      </c>
      <c r="F115" s="3">
        <v>4</v>
      </c>
      <c r="G115" s="3">
        <v>4</v>
      </c>
      <c r="H115" s="3" t="s">
        <v>740</v>
      </c>
      <c r="I115" s="3" t="s">
        <v>741</v>
      </c>
      <c r="J115" s="12">
        <f>(C115-VLOOKUP(H115,Riders!$A$2:$C$3500,2,FALSE))/365</f>
        <v>24.224657534246575</v>
      </c>
      <c r="K115" s="3"/>
    </row>
    <row r="116" spans="1:11" x14ac:dyDescent="0.45">
      <c r="A116" s="3" t="s">
        <v>819</v>
      </c>
      <c r="B116" s="3">
        <v>2012</v>
      </c>
      <c r="C116" s="19">
        <v>40923</v>
      </c>
      <c r="D116" s="3" t="s">
        <v>653</v>
      </c>
      <c r="E116" s="3" t="s">
        <v>454</v>
      </c>
      <c r="F116" s="3">
        <v>4</v>
      </c>
      <c r="G116" s="3">
        <v>5</v>
      </c>
      <c r="H116" s="3" t="s">
        <v>214</v>
      </c>
      <c r="I116" s="3" t="s">
        <v>67</v>
      </c>
      <c r="J116" s="12">
        <f>(C116-VLOOKUP(H116,Riders!$A$2:$C$3500,2,FALSE))/365</f>
        <v>17.07123287671233</v>
      </c>
      <c r="K116" s="3"/>
    </row>
    <row r="117" spans="1:11" x14ac:dyDescent="0.45">
      <c r="A117" s="3" t="s">
        <v>819</v>
      </c>
      <c r="B117" s="3">
        <v>2012</v>
      </c>
      <c r="C117" s="19">
        <v>40923</v>
      </c>
      <c r="D117" s="3" t="s">
        <v>653</v>
      </c>
      <c r="E117" s="3" t="s">
        <v>454</v>
      </c>
      <c r="F117" s="3">
        <v>4</v>
      </c>
      <c r="G117" s="3">
        <v>6</v>
      </c>
      <c r="H117" s="3" t="s">
        <v>406</v>
      </c>
      <c r="I117" s="3" t="s">
        <v>751</v>
      </c>
      <c r="J117" s="12">
        <f>(C117-VLOOKUP(H117,Riders!$A$2:$C$3500,2,FALSE))/365</f>
        <v>18.345205479452055</v>
      </c>
      <c r="K117" s="3"/>
    </row>
    <row r="118" spans="1:11" x14ac:dyDescent="0.45">
      <c r="A118" s="3" t="s">
        <v>819</v>
      </c>
      <c r="B118" s="3">
        <v>2012</v>
      </c>
      <c r="C118" s="19">
        <v>40923</v>
      </c>
      <c r="D118" s="3" t="s">
        <v>653</v>
      </c>
      <c r="E118" s="3" t="s">
        <v>454</v>
      </c>
      <c r="F118" s="3">
        <v>4</v>
      </c>
      <c r="G118" s="3">
        <v>7</v>
      </c>
      <c r="H118" s="3" t="s">
        <v>807</v>
      </c>
      <c r="I118" s="3" t="s">
        <v>172</v>
      </c>
      <c r="J118" s="12" t="e">
        <f>(C118-VLOOKUP(H118,Riders!$A$2:$C$3500,2,FALSE))/365</f>
        <v>#N/A</v>
      </c>
      <c r="K118" s="3"/>
    </row>
    <row r="119" spans="1:11" x14ac:dyDescent="0.45">
      <c r="A119" s="3" t="s">
        <v>819</v>
      </c>
      <c r="B119" s="3">
        <v>2012</v>
      </c>
      <c r="C119" s="19">
        <v>40923</v>
      </c>
      <c r="D119" s="3" t="s">
        <v>653</v>
      </c>
      <c r="E119" s="3" t="s">
        <v>454</v>
      </c>
      <c r="F119" s="3">
        <v>5</v>
      </c>
      <c r="G119" s="3">
        <v>1</v>
      </c>
      <c r="H119" s="3" t="s">
        <v>134</v>
      </c>
      <c r="I119" s="3" t="s">
        <v>38</v>
      </c>
      <c r="J119" s="12">
        <f>(C119-VLOOKUP(H119,Riders!$A$2:$C$3500,2,FALSE))/365</f>
        <v>20.964383561643835</v>
      </c>
      <c r="K119" s="3"/>
    </row>
    <row r="120" spans="1:11" x14ac:dyDescent="0.45">
      <c r="A120" s="3" t="s">
        <v>819</v>
      </c>
      <c r="B120" s="3">
        <v>2012</v>
      </c>
      <c r="C120" s="19">
        <v>40923</v>
      </c>
      <c r="D120" s="3" t="s">
        <v>653</v>
      </c>
      <c r="E120" s="3" t="s">
        <v>454</v>
      </c>
      <c r="F120" s="3">
        <v>5</v>
      </c>
      <c r="G120" s="3">
        <v>2</v>
      </c>
      <c r="H120" s="3" t="s">
        <v>135</v>
      </c>
      <c r="I120" s="3" t="s">
        <v>29</v>
      </c>
      <c r="J120" s="12">
        <f>(C120-VLOOKUP(H120,Riders!$A$2:$C$3500,2,FALSE))/365</f>
        <v>22.18082191780822</v>
      </c>
      <c r="K120" s="3"/>
    </row>
    <row r="121" spans="1:11" x14ac:dyDescent="0.45">
      <c r="A121" s="3" t="s">
        <v>819</v>
      </c>
      <c r="B121" s="3">
        <v>2012</v>
      </c>
      <c r="C121" s="19">
        <v>40923</v>
      </c>
      <c r="D121" s="3" t="s">
        <v>653</v>
      </c>
      <c r="E121" s="3" t="s">
        <v>454</v>
      </c>
      <c r="F121" s="3">
        <v>5</v>
      </c>
      <c r="G121" s="3">
        <v>3</v>
      </c>
      <c r="H121" s="3" t="s">
        <v>736</v>
      </c>
      <c r="I121" s="3" t="s">
        <v>722</v>
      </c>
      <c r="J121" s="12">
        <f>(C121-VLOOKUP(H121,Riders!$A$2:$C$3500,2,FALSE))/365</f>
        <v>22.912328767123288</v>
      </c>
      <c r="K121" s="3"/>
    </row>
    <row r="122" spans="1:11" x14ac:dyDescent="0.45">
      <c r="A122" s="3" t="s">
        <v>819</v>
      </c>
      <c r="B122" s="3">
        <v>2012</v>
      </c>
      <c r="C122" s="19">
        <v>40923</v>
      </c>
      <c r="D122" s="3" t="s">
        <v>653</v>
      </c>
      <c r="E122" s="3" t="s">
        <v>454</v>
      </c>
      <c r="F122" s="3">
        <v>5</v>
      </c>
      <c r="G122" s="3">
        <v>4</v>
      </c>
      <c r="H122" s="3" t="s">
        <v>111</v>
      </c>
      <c r="I122" s="3" t="s">
        <v>118</v>
      </c>
      <c r="J122" s="12">
        <f>(C122-VLOOKUP(H122,Riders!$A$2:$C$3500,2,FALSE))/365</f>
        <v>17.232876712328768</v>
      </c>
      <c r="K122" s="3"/>
    </row>
    <row r="123" spans="1:11" x14ac:dyDescent="0.45">
      <c r="A123" s="3" t="s">
        <v>819</v>
      </c>
      <c r="B123" s="3">
        <v>2012</v>
      </c>
      <c r="C123" s="19">
        <v>40923</v>
      </c>
      <c r="D123" s="3" t="s">
        <v>653</v>
      </c>
      <c r="E123" s="3" t="s">
        <v>454</v>
      </c>
      <c r="F123" s="3">
        <v>5</v>
      </c>
      <c r="G123" s="3">
        <v>5</v>
      </c>
      <c r="H123" s="3" t="s">
        <v>826</v>
      </c>
      <c r="I123" s="3" t="s">
        <v>53</v>
      </c>
      <c r="J123" s="12" t="e">
        <f>(C123-VLOOKUP(H123,Riders!$A$2:$C$3500,2,FALSE))/365</f>
        <v>#N/A</v>
      </c>
      <c r="K123" s="3"/>
    </row>
    <row r="124" spans="1:11" x14ac:dyDescent="0.45">
      <c r="A124" s="3" t="s">
        <v>819</v>
      </c>
      <c r="B124" s="3">
        <v>2012</v>
      </c>
      <c r="C124" s="19">
        <v>40923</v>
      </c>
      <c r="D124" s="3" t="s">
        <v>653</v>
      </c>
      <c r="E124" s="3" t="s">
        <v>454</v>
      </c>
      <c r="F124" s="3">
        <v>5</v>
      </c>
      <c r="G124" s="3">
        <v>6</v>
      </c>
      <c r="H124" s="3" t="s">
        <v>704</v>
      </c>
      <c r="I124" s="3" t="s">
        <v>40</v>
      </c>
      <c r="J124" s="12">
        <f>(C124-VLOOKUP(H124,Riders!$A$2:$C$3500,2,FALSE))/365</f>
        <v>21.019178082191782</v>
      </c>
      <c r="K124" s="3"/>
    </row>
    <row r="125" spans="1:11" x14ac:dyDescent="0.45">
      <c r="A125" s="3" t="s">
        <v>819</v>
      </c>
      <c r="B125" s="3">
        <v>2012</v>
      </c>
      <c r="C125" s="19">
        <v>40923</v>
      </c>
      <c r="D125" s="3" t="s">
        <v>653</v>
      </c>
      <c r="E125" s="3" t="s">
        <v>454</v>
      </c>
      <c r="F125" s="3">
        <v>5</v>
      </c>
      <c r="G125" s="3">
        <v>9</v>
      </c>
      <c r="H125" s="3" t="s">
        <v>818</v>
      </c>
      <c r="I125" s="3" t="s">
        <v>254</v>
      </c>
      <c r="J125" s="12">
        <f>(C125-VLOOKUP(H125,Riders!$A$2:$C$3500,2,FALSE))/365</f>
        <v>29.506849315068493</v>
      </c>
      <c r="K125" s="3"/>
    </row>
    <row r="126" spans="1:11" x14ac:dyDescent="0.45">
      <c r="A126" s="3" t="s">
        <v>819</v>
      </c>
      <c r="B126" s="3">
        <v>2012</v>
      </c>
      <c r="C126" s="19">
        <v>40923</v>
      </c>
      <c r="D126" s="3" t="s">
        <v>653</v>
      </c>
      <c r="E126" s="3" t="s">
        <v>454</v>
      </c>
      <c r="F126" s="3">
        <v>6</v>
      </c>
      <c r="G126" s="3">
        <v>1</v>
      </c>
      <c r="H126" s="3" t="s">
        <v>806</v>
      </c>
      <c r="I126" s="3" t="s">
        <v>780</v>
      </c>
      <c r="J126" s="12" t="e">
        <f>(C126-VLOOKUP(H126,Riders!$A$2:$C$3500,2,FALSE))/365</f>
        <v>#N/A</v>
      </c>
      <c r="K126" s="3"/>
    </row>
    <row r="127" spans="1:11" x14ac:dyDescent="0.45">
      <c r="A127" s="3" t="s">
        <v>819</v>
      </c>
      <c r="B127" s="3">
        <v>2012</v>
      </c>
      <c r="C127" s="19">
        <v>40923</v>
      </c>
      <c r="D127" s="3" t="s">
        <v>653</v>
      </c>
      <c r="E127" s="3" t="s">
        <v>454</v>
      </c>
      <c r="F127" s="3">
        <v>6</v>
      </c>
      <c r="G127" s="3">
        <v>2</v>
      </c>
      <c r="H127" s="3" t="s">
        <v>737</v>
      </c>
      <c r="I127" s="3" t="s">
        <v>738</v>
      </c>
      <c r="J127" s="12">
        <f>(C127-VLOOKUP(H127,Riders!$A$2:$C$3500,2,FALSE))/365</f>
        <v>23.591780821917808</v>
      </c>
      <c r="K127" s="3"/>
    </row>
    <row r="128" spans="1:11" x14ac:dyDescent="0.45">
      <c r="A128" s="3" t="s">
        <v>819</v>
      </c>
      <c r="B128" s="3">
        <v>2012</v>
      </c>
      <c r="C128" s="19">
        <v>40923</v>
      </c>
      <c r="D128" s="3" t="s">
        <v>653</v>
      </c>
      <c r="E128" s="3" t="s">
        <v>454</v>
      </c>
      <c r="F128" s="3">
        <v>6</v>
      </c>
      <c r="G128" s="3">
        <v>3</v>
      </c>
      <c r="H128" s="3" t="s">
        <v>766</v>
      </c>
      <c r="I128" s="3" t="s">
        <v>767</v>
      </c>
      <c r="J128" s="12" t="e">
        <f>(C128-VLOOKUP(H128,Riders!$A$2:$C$3500,2,FALSE))/365</f>
        <v>#N/A</v>
      </c>
      <c r="K128" s="3"/>
    </row>
    <row r="129" spans="1:11" x14ac:dyDescent="0.45">
      <c r="A129" s="3" t="s">
        <v>819</v>
      </c>
      <c r="B129" s="3">
        <v>2012</v>
      </c>
      <c r="C129" s="19">
        <v>40923</v>
      </c>
      <c r="D129" s="3" t="s">
        <v>653</v>
      </c>
      <c r="E129" s="3" t="s">
        <v>454</v>
      </c>
      <c r="F129" s="3">
        <v>6</v>
      </c>
      <c r="G129" s="3">
        <v>4</v>
      </c>
      <c r="H129" s="3" t="s">
        <v>761</v>
      </c>
      <c r="I129" s="3" t="s">
        <v>762</v>
      </c>
      <c r="J129" s="12">
        <f>(C129-VLOOKUP(H129,Riders!$A$2:$C$3500,2,FALSE))/365</f>
        <v>27.827397260273973</v>
      </c>
      <c r="K129" s="3"/>
    </row>
    <row r="130" spans="1:11" x14ac:dyDescent="0.45">
      <c r="A130" s="3" t="s">
        <v>819</v>
      </c>
      <c r="B130" s="3">
        <v>2012</v>
      </c>
      <c r="C130" s="19">
        <v>40923</v>
      </c>
      <c r="D130" s="3" t="s">
        <v>653</v>
      </c>
      <c r="E130" s="3" t="s">
        <v>454</v>
      </c>
      <c r="F130" s="3">
        <v>6</v>
      </c>
      <c r="G130" s="3">
        <v>5</v>
      </c>
      <c r="H130" s="3" t="s">
        <v>774</v>
      </c>
      <c r="I130" s="3" t="s">
        <v>727</v>
      </c>
      <c r="J130" s="12">
        <f>(C130-VLOOKUP(H130,Riders!$A$2:$C$3500,2,FALSE))/365</f>
        <v>23.227397260273971</v>
      </c>
      <c r="K130" s="3"/>
    </row>
    <row r="131" spans="1:11" x14ac:dyDescent="0.45">
      <c r="A131" s="3" t="s">
        <v>819</v>
      </c>
      <c r="B131" s="3">
        <v>2012</v>
      </c>
      <c r="C131" s="19">
        <v>40923</v>
      </c>
      <c r="D131" s="3" t="s">
        <v>653</v>
      </c>
      <c r="E131" s="3" t="s">
        <v>454</v>
      </c>
      <c r="F131" s="3">
        <v>6</v>
      </c>
      <c r="G131" s="3">
        <v>6</v>
      </c>
      <c r="H131" s="3" t="s">
        <v>827</v>
      </c>
      <c r="I131" s="3" t="s">
        <v>172</v>
      </c>
      <c r="J131" s="12" t="e">
        <f>(C131-VLOOKUP(H131,Riders!$A$2:$C$3500,2,FALSE))/365</f>
        <v>#N/A</v>
      </c>
      <c r="K131" s="3"/>
    </row>
    <row r="132" spans="1:11" x14ac:dyDescent="0.45">
      <c r="A132" s="3" t="s">
        <v>819</v>
      </c>
      <c r="B132" s="3">
        <v>2012</v>
      </c>
      <c r="C132" s="19">
        <v>40923</v>
      </c>
      <c r="D132" s="3" t="s">
        <v>653</v>
      </c>
      <c r="E132" s="3" t="s">
        <v>454</v>
      </c>
      <c r="F132" s="3">
        <v>6</v>
      </c>
      <c r="G132" s="3">
        <v>7</v>
      </c>
      <c r="H132" s="3" t="s">
        <v>310</v>
      </c>
      <c r="I132" s="3" t="s">
        <v>158</v>
      </c>
      <c r="J132" s="12">
        <f>(C132-VLOOKUP(H132,Riders!$A$2:$C$3500,2,FALSE))/365</f>
        <v>21.646575342465752</v>
      </c>
      <c r="K132" s="3"/>
    </row>
    <row r="133" spans="1:11" x14ac:dyDescent="0.45">
      <c r="A133" s="3" t="s">
        <v>819</v>
      </c>
      <c r="B133" s="3">
        <v>2012</v>
      </c>
      <c r="C133" s="19">
        <v>40923</v>
      </c>
      <c r="D133" s="3" t="s">
        <v>653</v>
      </c>
      <c r="E133" s="3" t="s">
        <v>642</v>
      </c>
      <c r="F133" s="3">
        <v>1</v>
      </c>
      <c r="G133" s="3">
        <v>1</v>
      </c>
      <c r="H133" s="3" t="s">
        <v>164</v>
      </c>
      <c r="I133" s="3" t="s">
        <v>118</v>
      </c>
      <c r="J133" s="12">
        <f>(C133-VLOOKUP(H133,Riders!$A$2:$C$3500,2,FALSE))/365</f>
        <v>19.106849315068494</v>
      </c>
      <c r="K133" s="3"/>
    </row>
    <row r="134" spans="1:11" x14ac:dyDescent="0.45">
      <c r="A134" s="3" t="s">
        <v>819</v>
      </c>
      <c r="B134" s="3">
        <v>2012</v>
      </c>
      <c r="C134" s="19">
        <v>40923</v>
      </c>
      <c r="D134" s="3" t="s">
        <v>653</v>
      </c>
      <c r="E134" s="3" t="s">
        <v>642</v>
      </c>
      <c r="F134" s="3">
        <v>1</v>
      </c>
      <c r="G134" s="3">
        <v>2</v>
      </c>
      <c r="H134" s="3" t="s">
        <v>740</v>
      </c>
      <c r="I134" s="3" t="s">
        <v>741</v>
      </c>
      <c r="J134" s="12">
        <f>(C134-VLOOKUP(H134,Riders!$A$2:$C$3500,2,FALSE))/365</f>
        <v>24.224657534246575</v>
      </c>
      <c r="K134" s="3"/>
    </row>
    <row r="135" spans="1:11" x14ac:dyDescent="0.45">
      <c r="A135" s="3" t="s">
        <v>819</v>
      </c>
      <c r="B135" s="3">
        <v>2012</v>
      </c>
      <c r="C135" s="19">
        <v>40923</v>
      </c>
      <c r="D135" s="3" t="s">
        <v>653</v>
      </c>
      <c r="E135" s="3" t="s">
        <v>642</v>
      </c>
      <c r="F135" s="3">
        <v>1</v>
      </c>
      <c r="G135" s="3">
        <v>3</v>
      </c>
      <c r="H135" s="3" t="s">
        <v>766</v>
      </c>
      <c r="I135" s="3" t="s">
        <v>767</v>
      </c>
      <c r="J135" s="12" t="e">
        <f>(C135-VLOOKUP(H135,Riders!$A$2:$C$3500,2,FALSE))/365</f>
        <v>#N/A</v>
      </c>
      <c r="K135" s="3"/>
    </row>
    <row r="136" spans="1:11" x14ac:dyDescent="0.45">
      <c r="A136" s="3" t="s">
        <v>819</v>
      </c>
      <c r="B136" s="3">
        <v>2012</v>
      </c>
      <c r="C136" s="19">
        <v>40923</v>
      </c>
      <c r="D136" s="3" t="s">
        <v>653</v>
      </c>
      <c r="E136" s="3" t="s">
        <v>642</v>
      </c>
      <c r="F136" s="3">
        <v>1</v>
      </c>
      <c r="G136" s="3">
        <v>4</v>
      </c>
      <c r="H136" s="3" t="s">
        <v>822</v>
      </c>
      <c r="I136" s="3" t="s">
        <v>823</v>
      </c>
      <c r="J136" s="12" t="e">
        <f>(C136-VLOOKUP(H136,Riders!$A$2:$C$3500,2,FALSE))/365</f>
        <v>#N/A</v>
      </c>
      <c r="K136" s="3"/>
    </row>
    <row r="137" spans="1:11" x14ac:dyDescent="0.45">
      <c r="A137" s="3" t="s">
        <v>819</v>
      </c>
      <c r="B137" s="3">
        <v>2012</v>
      </c>
      <c r="C137" s="19">
        <v>40923</v>
      </c>
      <c r="D137" s="3" t="s">
        <v>653</v>
      </c>
      <c r="E137" s="3" t="s">
        <v>642</v>
      </c>
      <c r="F137" s="3">
        <v>1</v>
      </c>
      <c r="G137" s="3">
        <v>5</v>
      </c>
      <c r="H137" s="3" t="s">
        <v>704</v>
      </c>
      <c r="I137" s="3" t="s">
        <v>40</v>
      </c>
      <c r="J137" s="12">
        <f>(C137-VLOOKUP(H137,Riders!$A$2:$C$3500,2,FALSE))/365</f>
        <v>21.019178082191782</v>
      </c>
      <c r="K137" s="3"/>
    </row>
    <row r="138" spans="1:11" x14ac:dyDescent="0.45">
      <c r="A138" s="3" t="s">
        <v>819</v>
      </c>
      <c r="B138" s="3">
        <v>2012</v>
      </c>
      <c r="C138" s="19">
        <v>40923</v>
      </c>
      <c r="D138" s="3" t="s">
        <v>653</v>
      </c>
      <c r="E138" s="3" t="s">
        <v>642</v>
      </c>
      <c r="F138" s="3">
        <v>2</v>
      </c>
      <c r="G138" s="3">
        <v>1</v>
      </c>
      <c r="H138" s="3" t="s">
        <v>736</v>
      </c>
      <c r="I138" s="3" t="s">
        <v>722</v>
      </c>
      <c r="J138" s="12">
        <f>(C138-VLOOKUP(H138,Riders!$A$2:$C$3500,2,FALSE))/365</f>
        <v>22.912328767123288</v>
      </c>
      <c r="K138" s="3"/>
    </row>
    <row r="139" spans="1:11" x14ac:dyDescent="0.45">
      <c r="A139" s="3" t="s">
        <v>819</v>
      </c>
      <c r="B139" s="3">
        <v>2012</v>
      </c>
      <c r="C139" s="19">
        <v>40923</v>
      </c>
      <c r="D139" s="3" t="s">
        <v>653</v>
      </c>
      <c r="E139" s="3" t="s">
        <v>642</v>
      </c>
      <c r="F139" s="3">
        <v>2</v>
      </c>
      <c r="G139" s="3">
        <v>2</v>
      </c>
      <c r="H139" s="3" t="s">
        <v>784</v>
      </c>
      <c r="I139" s="3" t="s">
        <v>727</v>
      </c>
      <c r="J139" s="12" t="e">
        <f>(C139-VLOOKUP(H139,Riders!$A$2:$C$3500,2,FALSE))/365</f>
        <v>#N/A</v>
      </c>
      <c r="K139" s="3"/>
    </row>
    <row r="140" spans="1:11" x14ac:dyDescent="0.45">
      <c r="A140" s="3" t="s">
        <v>819</v>
      </c>
      <c r="B140" s="3">
        <v>2012</v>
      </c>
      <c r="C140" s="19">
        <v>40923</v>
      </c>
      <c r="D140" s="3" t="s">
        <v>653</v>
      </c>
      <c r="E140" s="3" t="s">
        <v>642</v>
      </c>
      <c r="F140" s="3">
        <v>2</v>
      </c>
      <c r="G140" s="3">
        <v>3</v>
      </c>
      <c r="H140" s="3" t="s">
        <v>406</v>
      </c>
      <c r="I140" s="3" t="s">
        <v>751</v>
      </c>
      <c r="J140" s="12">
        <f>(C140-VLOOKUP(H140,Riders!$A$2:$C$3500,2,FALSE))/365</f>
        <v>18.345205479452055</v>
      </c>
      <c r="K140" s="3"/>
    </row>
    <row r="141" spans="1:11" x14ac:dyDescent="0.45">
      <c r="A141" s="3" t="s">
        <v>819</v>
      </c>
      <c r="B141" s="3">
        <v>2012</v>
      </c>
      <c r="C141" s="19">
        <v>40923</v>
      </c>
      <c r="D141" s="3" t="s">
        <v>653</v>
      </c>
      <c r="E141" s="3" t="s">
        <v>642</v>
      </c>
      <c r="F141" s="3">
        <v>2</v>
      </c>
      <c r="G141" s="3">
        <v>4</v>
      </c>
      <c r="H141" s="3" t="s">
        <v>60</v>
      </c>
      <c r="I141" s="3" t="s">
        <v>61</v>
      </c>
      <c r="J141" s="12">
        <f>(C141-VLOOKUP(H141,Riders!$A$2:$C$3500,2,FALSE))/365</f>
        <v>23.493150684931507</v>
      </c>
      <c r="K141" s="3"/>
    </row>
    <row r="142" spans="1:11" x14ac:dyDescent="0.45">
      <c r="A142" s="3" t="s">
        <v>819</v>
      </c>
      <c r="B142" s="3">
        <v>2012</v>
      </c>
      <c r="C142" s="19">
        <v>40923</v>
      </c>
      <c r="D142" s="3" t="s">
        <v>653</v>
      </c>
      <c r="E142" s="3" t="s">
        <v>642</v>
      </c>
      <c r="F142" s="3">
        <v>2</v>
      </c>
      <c r="G142" s="3">
        <v>5</v>
      </c>
      <c r="H142" s="3" t="s">
        <v>752</v>
      </c>
      <c r="I142" s="3" t="s">
        <v>753</v>
      </c>
      <c r="J142" s="12" t="e">
        <f>(C142-VLOOKUP(H142,Riders!$A$2:$C$3500,2,FALSE))/365</f>
        <v>#N/A</v>
      </c>
      <c r="K142" s="3"/>
    </row>
    <row r="143" spans="1:11" x14ac:dyDescent="0.45">
      <c r="A143" s="3" t="s">
        <v>819</v>
      </c>
      <c r="B143" s="3">
        <v>2012</v>
      </c>
      <c r="C143" s="19">
        <v>40923</v>
      </c>
      <c r="D143" s="3" t="s">
        <v>653</v>
      </c>
      <c r="E143" s="3" t="s">
        <v>642</v>
      </c>
      <c r="F143" s="3">
        <v>3</v>
      </c>
      <c r="G143" s="3">
        <v>1</v>
      </c>
      <c r="H143" s="3" t="s">
        <v>778</v>
      </c>
      <c r="I143" s="3" t="s">
        <v>815</v>
      </c>
      <c r="J143" s="12">
        <f>(C143-VLOOKUP(H143,Riders!$A$2:$C$3500,2,FALSE))/365</f>
        <v>24.904109589041095</v>
      </c>
      <c r="K143" s="3"/>
    </row>
    <row r="144" spans="1:11" x14ac:dyDescent="0.45">
      <c r="A144" s="3" t="s">
        <v>819</v>
      </c>
      <c r="B144" s="3">
        <v>2012</v>
      </c>
      <c r="C144" s="19">
        <v>40923</v>
      </c>
      <c r="D144" s="3" t="s">
        <v>653</v>
      </c>
      <c r="E144" s="3" t="s">
        <v>642</v>
      </c>
      <c r="F144" s="3">
        <v>3</v>
      </c>
      <c r="G144" s="3">
        <v>2</v>
      </c>
      <c r="H144" s="3" t="s">
        <v>79</v>
      </c>
      <c r="I144" s="3" t="s">
        <v>65</v>
      </c>
      <c r="J144" s="12">
        <f>(C144-VLOOKUP(H144,Riders!$A$2:$C$3500,2,FALSE))/365</f>
        <v>24.695890410958903</v>
      </c>
      <c r="K144" s="3"/>
    </row>
    <row r="145" spans="1:11" x14ac:dyDescent="0.45">
      <c r="A145" s="3" t="s">
        <v>819</v>
      </c>
      <c r="B145" s="3">
        <v>2012</v>
      </c>
      <c r="C145" s="19">
        <v>40923</v>
      </c>
      <c r="D145" s="3" t="s">
        <v>653</v>
      </c>
      <c r="E145" s="3" t="s">
        <v>642</v>
      </c>
      <c r="F145" s="3">
        <v>3</v>
      </c>
      <c r="G145" s="3">
        <v>3</v>
      </c>
      <c r="H145" s="3" t="s">
        <v>774</v>
      </c>
      <c r="I145" s="3" t="s">
        <v>727</v>
      </c>
      <c r="J145" s="12">
        <f>(C145-VLOOKUP(H145,Riders!$A$2:$C$3500,2,FALSE))/365</f>
        <v>23.227397260273971</v>
      </c>
      <c r="K145" s="3"/>
    </row>
    <row r="146" spans="1:11" x14ac:dyDescent="0.45">
      <c r="A146" s="3" t="s">
        <v>819</v>
      </c>
      <c r="B146" s="3">
        <v>2012</v>
      </c>
      <c r="C146" s="19">
        <v>40923</v>
      </c>
      <c r="D146" s="3" t="s">
        <v>653</v>
      </c>
      <c r="E146" s="3" t="s">
        <v>642</v>
      </c>
      <c r="F146" s="3">
        <v>3</v>
      </c>
      <c r="G146" s="3">
        <v>4</v>
      </c>
      <c r="H146" s="3" t="s">
        <v>821</v>
      </c>
      <c r="I146" s="3" t="s">
        <v>759</v>
      </c>
      <c r="J146" s="12">
        <f>(C146-VLOOKUP(H146,Riders!$A$2:$C$3500,2,FALSE))/365</f>
        <v>25.282191780821918</v>
      </c>
      <c r="K146" s="3"/>
    </row>
    <row r="147" spans="1:11" x14ac:dyDescent="0.45">
      <c r="A147" s="3" t="s">
        <v>819</v>
      </c>
      <c r="B147" s="3">
        <v>2012</v>
      </c>
      <c r="C147" s="19">
        <v>40923</v>
      </c>
      <c r="D147" s="3" t="s">
        <v>653</v>
      </c>
      <c r="E147" s="3" t="s">
        <v>642</v>
      </c>
      <c r="F147" s="3">
        <v>3</v>
      </c>
      <c r="G147" s="3">
        <v>5</v>
      </c>
      <c r="H147" s="3" t="s">
        <v>824</v>
      </c>
      <c r="I147" s="3" t="s">
        <v>825</v>
      </c>
      <c r="J147" s="12" t="e">
        <f>(C147-VLOOKUP(H147,Riders!$A$2:$C$3500,2,FALSE))/365</f>
        <v>#N/A</v>
      </c>
      <c r="K147" s="3"/>
    </row>
    <row r="148" spans="1:11" x14ac:dyDescent="0.45">
      <c r="A148" s="3" t="s">
        <v>819</v>
      </c>
      <c r="B148" s="3">
        <v>2012</v>
      </c>
      <c r="C148" s="19">
        <v>40923</v>
      </c>
      <c r="D148" s="3" t="s">
        <v>653</v>
      </c>
      <c r="E148" s="3" t="s">
        <v>642</v>
      </c>
      <c r="F148" s="3">
        <v>4</v>
      </c>
      <c r="G148" s="3">
        <v>1</v>
      </c>
      <c r="H148" s="3" t="s">
        <v>757</v>
      </c>
      <c r="I148" s="3" t="s">
        <v>715</v>
      </c>
      <c r="J148" s="12">
        <f>(C148-VLOOKUP(H148,Riders!$A$2:$C$3500,2,FALSE))/365</f>
        <v>22.043835616438358</v>
      </c>
      <c r="K148" s="3"/>
    </row>
    <row r="149" spans="1:11" x14ac:dyDescent="0.45">
      <c r="A149" s="3" t="s">
        <v>819</v>
      </c>
      <c r="B149" s="3">
        <v>2012</v>
      </c>
      <c r="C149" s="19">
        <v>40923</v>
      </c>
      <c r="D149" s="3" t="s">
        <v>653</v>
      </c>
      <c r="E149" s="3" t="s">
        <v>642</v>
      </c>
      <c r="F149" s="3">
        <v>4</v>
      </c>
      <c r="G149" s="3">
        <v>2</v>
      </c>
      <c r="H149" s="3" t="s">
        <v>139</v>
      </c>
      <c r="I149" s="3" t="s">
        <v>61</v>
      </c>
      <c r="J149" s="12">
        <f>(C149-VLOOKUP(H149,Riders!$A$2:$C$3500,2,FALSE))/365</f>
        <v>19.594520547945205</v>
      </c>
      <c r="K149" s="3"/>
    </row>
    <row r="150" spans="1:11" x14ac:dyDescent="0.45">
      <c r="A150" s="3" t="s">
        <v>819</v>
      </c>
      <c r="B150" s="3">
        <v>2012</v>
      </c>
      <c r="C150" s="19">
        <v>40923</v>
      </c>
      <c r="D150" s="3" t="s">
        <v>653</v>
      </c>
      <c r="E150" s="3" t="s">
        <v>642</v>
      </c>
      <c r="F150" s="3">
        <v>4</v>
      </c>
      <c r="G150" s="3">
        <v>3</v>
      </c>
      <c r="H150" s="3" t="s">
        <v>739</v>
      </c>
      <c r="I150" s="3" t="s">
        <v>25</v>
      </c>
      <c r="J150" s="12">
        <f>(C150-VLOOKUP(H150,Riders!$A$2:$C$3500,2,FALSE))/365</f>
        <v>20.142465753424659</v>
      </c>
      <c r="K150" s="3"/>
    </row>
    <row r="151" spans="1:11" x14ac:dyDescent="0.45">
      <c r="A151" s="3" t="s">
        <v>819</v>
      </c>
      <c r="B151" s="3">
        <v>2012</v>
      </c>
      <c r="C151" s="19">
        <v>40923</v>
      </c>
      <c r="D151" s="3" t="s">
        <v>653</v>
      </c>
      <c r="E151" s="3" t="s">
        <v>642</v>
      </c>
      <c r="F151" s="3">
        <v>4</v>
      </c>
      <c r="G151" s="3">
        <v>4</v>
      </c>
      <c r="H151" s="3" t="s">
        <v>798</v>
      </c>
      <c r="I151" s="3" t="s">
        <v>799</v>
      </c>
      <c r="J151" s="12">
        <f>(C151-VLOOKUP(H151,Riders!$A$2:$C$3500,2,FALSE))/365</f>
        <v>25.854794520547944</v>
      </c>
      <c r="K151" s="3"/>
    </row>
    <row r="152" spans="1:11" x14ac:dyDescent="0.45">
      <c r="A152" s="3" t="s">
        <v>819</v>
      </c>
      <c r="B152" s="3">
        <v>2012</v>
      </c>
      <c r="C152" s="19">
        <v>40923</v>
      </c>
      <c r="D152" s="3" t="s">
        <v>653</v>
      </c>
      <c r="E152" s="3" t="s">
        <v>642</v>
      </c>
      <c r="F152" s="3">
        <v>4</v>
      </c>
      <c r="G152" s="3">
        <v>5</v>
      </c>
      <c r="H152" s="3" t="s">
        <v>826</v>
      </c>
      <c r="I152" s="3" t="s">
        <v>53</v>
      </c>
      <c r="J152" s="12" t="e">
        <f>(C152-VLOOKUP(H152,Riders!$A$2:$C$3500,2,FALSE))/365</f>
        <v>#N/A</v>
      </c>
      <c r="K152" s="3"/>
    </row>
    <row r="153" spans="1:11" x14ac:dyDescent="0.45">
      <c r="A153" s="3" t="s">
        <v>819</v>
      </c>
      <c r="B153" s="3">
        <v>2012</v>
      </c>
      <c r="C153" s="19">
        <v>40923</v>
      </c>
      <c r="D153" s="3" t="s">
        <v>653</v>
      </c>
      <c r="E153" s="3" t="s">
        <v>642</v>
      </c>
      <c r="F153" s="3">
        <v>5</v>
      </c>
      <c r="G153" s="3">
        <v>1</v>
      </c>
      <c r="H153" s="3" t="s">
        <v>820</v>
      </c>
      <c r="I153" s="3" t="s">
        <v>156</v>
      </c>
      <c r="J153" s="12" t="e">
        <f>(C153-VLOOKUP(H153,Riders!$A$2:$C$3500,2,FALSE))/365</f>
        <v>#N/A</v>
      </c>
      <c r="K153" s="3"/>
    </row>
    <row r="154" spans="1:11" x14ac:dyDescent="0.45">
      <c r="A154" s="3" t="s">
        <v>819</v>
      </c>
      <c r="B154" s="3">
        <v>2012</v>
      </c>
      <c r="C154" s="19">
        <v>40923</v>
      </c>
      <c r="D154" s="3" t="s">
        <v>653</v>
      </c>
      <c r="E154" s="3" t="s">
        <v>642</v>
      </c>
      <c r="F154" s="3">
        <v>5</v>
      </c>
      <c r="G154" s="3">
        <v>2</v>
      </c>
      <c r="H154" s="3" t="s">
        <v>135</v>
      </c>
      <c r="I154" s="3" t="s">
        <v>29</v>
      </c>
      <c r="J154" s="12">
        <f>(C154-VLOOKUP(H154,Riders!$A$2:$C$3500,2,FALSE))/365</f>
        <v>22.18082191780822</v>
      </c>
      <c r="K154" s="3"/>
    </row>
    <row r="155" spans="1:11" x14ac:dyDescent="0.45">
      <c r="A155" s="3" t="s">
        <v>819</v>
      </c>
      <c r="B155" s="3">
        <v>2012</v>
      </c>
      <c r="C155" s="19">
        <v>40923</v>
      </c>
      <c r="D155" s="3" t="s">
        <v>653</v>
      </c>
      <c r="E155" s="3" t="s">
        <v>642</v>
      </c>
      <c r="F155" s="3">
        <v>5</v>
      </c>
      <c r="G155" s="3">
        <v>3</v>
      </c>
      <c r="H155" s="3" t="s">
        <v>214</v>
      </c>
      <c r="I155" s="3" t="s">
        <v>67</v>
      </c>
      <c r="J155" s="12">
        <f>(C155-VLOOKUP(H155,Riders!$A$2:$C$3500,2,FALSE))/365</f>
        <v>17.07123287671233</v>
      </c>
      <c r="K155" s="3"/>
    </row>
    <row r="156" spans="1:11" x14ac:dyDescent="0.45">
      <c r="A156" s="3" t="s">
        <v>819</v>
      </c>
      <c r="B156" s="3">
        <v>2012</v>
      </c>
      <c r="C156" s="19">
        <v>40923</v>
      </c>
      <c r="D156" s="3" t="s">
        <v>653</v>
      </c>
      <c r="E156" s="3" t="s">
        <v>642</v>
      </c>
      <c r="F156" s="3">
        <v>5</v>
      </c>
      <c r="G156" s="3">
        <v>4</v>
      </c>
      <c r="H156" s="3" t="s">
        <v>786</v>
      </c>
      <c r="I156" s="3" t="s">
        <v>40</v>
      </c>
      <c r="J156" s="12">
        <f>(C156-VLOOKUP(H156,Riders!$A$2:$C$3500,2,FALSE))/365</f>
        <v>26.032876712328768</v>
      </c>
      <c r="K156" s="3"/>
    </row>
    <row r="157" spans="1:11" x14ac:dyDescent="0.45">
      <c r="A157" s="3" t="s">
        <v>819</v>
      </c>
      <c r="B157" s="3">
        <v>2012</v>
      </c>
      <c r="C157" s="19">
        <v>40923</v>
      </c>
      <c r="D157" s="3" t="s">
        <v>653</v>
      </c>
      <c r="E157" s="3" t="s">
        <v>642</v>
      </c>
      <c r="F157" s="3">
        <v>5</v>
      </c>
      <c r="G157" s="3">
        <v>5</v>
      </c>
      <c r="H157" s="3" t="s">
        <v>310</v>
      </c>
      <c r="I157" s="3" t="s">
        <v>158</v>
      </c>
      <c r="J157" s="12">
        <f>(C157-VLOOKUP(H157,Riders!$A$2:$C$3500,2,FALSE))/365</f>
        <v>21.646575342465752</v>
      </c>
      <c r="K157" s="3"/>
    </row>
    <row r="158" spans="1:11" x14ac:dyDescent="0.45">
      <c r="A158" s="3" t="s">
        <v>819</v>
      </c>
      <c r="B158" s="3">
        <v>2012</v>
      </c>
      <c r="C158" s="19">
        <v>40923</v>
      </c>
      <c r="D158" s="3" t="s">
        <v>653</v>
      </c>
      <c r="E158" s="3" t="s">
        <v>642</v>
      </c>
      <c r="F158" s="3">
        <v>5</v>
      </c>
      <c r="G158" s="3">
        <v>6</v>
      </c>
      <c r="H158" s="3" t="s">
        <v>761</v>
      </c>
      <c r="I158" s="3" t="s">
        <v>762</v>
      </c>
      <c r="J158" s="12">
        <f>(C158-VLOOKUP(H158,Riders!$A$2:$C$3500,2,FALSE))/365</f>
        <v>27.827397260273973</v>
      </c>
      <c r="K158" s="3"/>
    </row>
    <row r="159" spans="1:11" x14ac:dyDescent="0.45">
      <c r="A159" s="3" t="s">
        <v>819</v>
      </c>
      <c r="B159" s="3">
        <v>2012</v>
      </c>
      <c r="C159" s="19">
        <v>40923</v>
      </c>
      <c r="D159" s="3" t="s">
        <v>653</v>
      </c>
      <c r="E159" s="3" t="s">
        <v>642</v>
      </c>
      <c r="F159" s="3">
        <v>6</v>
      </c>
      <c r="G159" s="3">
        <v>1</v>
      </c>
      <c r="H159" s="3" t="s">
        <v>737</v>
      </c>
      <c r="I159" s="3" t="s">
        <v>738</v>
      </c>
      <c r="J159" s="12">
        <f>(C159-VLOOKUP(H159,Riders!$A$2:$C$3500,2,FALSE))/365</f>
        <v>23.591780821917808</v>
      </c>
      <c r="K159" s="3"/>
    </row>
    <row r="160" spans="1:11" x14ac:dyDescent="0.45">
      <c r="A160" s="3" t="s">
        <v>819</v>
      </c>
      <c r="B160" s="3">
        <v>2012</v>
      </c>
      <c r="C160" s="19">
        <v>40923</v>
      </c>
      <c r="D160" s="3" t="s">
        <v>653</v>
      </c>
      <c r="E160" s="3" t="s">
        <v>642</v>
      </c>
      <c r="F160" s="3">
        <v>6</v>
      </c>
      <c r="G160" s="3">
        <v>2</v>
      </c>
      <c r="H160" s="3" t="s">
        <v>111</v>
      </c>
      <c r="I160" s="3" t="s">
        <v>118</v>
      </c>
      <c r="J160" s="12">
        <f>(C160-VLOOKUP(H160,Riders!$A$2:$C$3500,2,FALSE))/365</f>
        <v>17.232876712328768</v>
      </c>
      <c r="K160" s="3"/>
    </row>
    <row r="161" spans="1:11" x14ac:dyDescent="0.45">
      <c r="A161" s="3" t="s">
        <v>819</v>
      </c>
      <c r="B161" s="3">
        <v>2012</v>
      </c>
      <c r="C161" s="19">
        <v>40923</v>
      </c>
      <c r="D161" s="3" t="s">
        <v>653</v>
      </c>
      <c r="E161" s="3" t="s">
        <v>642</v>
      </c>
      <c r="F161" s="3">
        <v>6</v>
      </c>
      <c r="G161" s="3">
        <v>3</v>
      </c>
      <c r="H161" s="3" t="s">
        <v>807</v>
      </c>
      <c r="I161" s="3" t="s">
        <v>172</v>
      </c>
      <c r="J161" s="12" t="e">
        <f>(C161-VLOOKUP(H161,Riders!$A$2:$C$3500,2,FALSE))/365</f>
        <v>#N/A</v>
      </c>
      <c r="K161" s="3"/>
    </row>
    <row r="162" spans="1:11" x14ac:dyDescent="0.45">
      <c r="A162" s="3" t="s">
        <v>819</v>
      </c>
      <c r="B162" s="3">
        <v>2012</v>
      </c>
      <c r="C162" s="19">
        <v>40923</v>
      </c>
      <c r="D162" s="3" t="s">
        <v>653</v>
      </c>
      <c r="E162" s="3" t="s">
        <v>642</v>
      </c>
      <c r="F162" s="3">
        <v>6</v>
      </c>
      <c r="G162" s="3">
        <v>4</v>
      </c>
      <c r="H162" s="3" t="s">
        <v>116</v>
      </c>
      <c r="I162" s="3" t="s">
        <v>21</v>
      </c>
      <c r="J162" s="12">
        <f>(C162-VLOOKUP(H162,Riders!$A$2:$C$3500,2,FALSE))/365</f>
        <v>20.80821917808219</v>
      </c>
      <c r="K162" s="3"/>
    </row>
    <row r="163" spans="1:11" x14ac:dyDescent="0.45">
      <c r="A163" s="3" t="s">
        <v>819</v>
      </c>
      <c r="B163" s="3">
        <v>2012</v>
      </c>
      <c r="C163" s="19">
        <v>40923</v>
      </c>
      <c r="D163" s="3" t="s">
        <v>653</v>
      </c>
      <c r="E163" s="3" t="s">
        <v>642</v>
      </c>
      <c r="F163" s="3">
        <v>6</v>
      </c>
      <c r="G163" s="3">
        <v>5</v>
      </c>
      <c r="H163" s="3" t="s">
        <v>43</v>
      </c>
      <c r="I163" s="3" t="s">
        <v>44</v>
      </c>
      <c r="J163" s="12">
        <f>(C163-VLOOKUP(H163,Riders!$A$2:$C$3500,2,FALSE))/365</f>
        <v>19.150684931506849</v>
      </c>
      <c r="K163" s="3"/>
    </row>
    <row r="164" spans="1:11" x14ac:dyDescent="0.45">
      <c r="A164" s="3" t="s">
        <v>819</v>
      </c>
      <c r="B164" s="3">
        <v>2012</v>
      </c>
      <c r="C164" s="19">
        <v>40923</v>
      </c>
      <c r="D164" s="3" t="s">
        <v>653</v>
      </c>
      <c r="E164" s="3" t="s">
        <v>642</v>
      </c>
      <c r="F164" s="3">
        <v>6</v>
      </c>
      <c r="G164" s="3">
        <v>6</v>
      </c>
      <c r="H164" s="3" t="s">
        <v>827</v>
      </c>
      <c r="I164" s="3" t="s">
        <v>172</v>
      </c>
      <c r="J164" s="12" t="e">
        <f>(C164-VLOOKUP(H164,Riders!$A$2:$C$3500,2,FALSE))/365</f>
        <v>#N/A</v>
      </c>
      <c r="K164" s="3"/>
    </row>
    <row r="165" spans="1:11" x14ac:dyDescent="0.45">
      <c r="A165" s="3" t="s">
        <v>819</v>
      </c>
      <c r="B165" s="3">
        <v>2012</v>
      </c>
      <c r="C165" s="19">
        <v>40923</v>
      </c>
      <c r="D165" s="3" t="s">
        <v>653</v>
      </c>
      <c r="E165" s="3" t="s">
        <v>643</v>
      </c>
      <c r="F165" s="3">
        <v>1</v>
      </c>
      <c r="G165" s="3">
        <v>1</v>
      </c>
      <c r="H165" s="3" t="s">
        <v>719</v>
      </c>
      <c r="I165" s="3" t="s">
        <v>720</v>
      </c>
      <c r="J165" s="12">
        <f>(C165-VLOOKUP(H165,Riders!$A$2:$C$3500,2,FALSE))/365</f>
        <v>25.901369863013699</v>
      </c>
      <c r="K165" s="3"/>
    </row>
    <row r="166" spans="1:11" x14ac:dyDescent="0.45">
      <c r="A166" s="3" t="s">
        <v>819</v>
      </c>
      <c r="B166" s="3">
        <v>2012</v>
      </c>
      <c r="C166" s="19">
        <v>40923</v>
      </c>
      <c r="D166" s="3" t="s">
        <v>653</v>
      </c>
      <c r="E166" s="3" t="s">
        <v>643</v>
      </c>
      <c r="F166" s="3">
        <v>1</v>
      </c>
      <c r="G166" s="3">
        <v>2</v>
      </c>
      <c r="H166" s="3" t="s">
        <v>806</v>
      </c>
      <c r="I166" s="3" t="s">
        <v>780</v>
      </c>
      <c r="J166" s="12" t="e">
        <f>(C166-VLOOKUP(H166,Riders!$A$2:$C$3500,2,FALSE))/365</f>
        <v>#N/A</v>
      </c>
      <c r="K166" s="3"/>
    </row>
    <row r="167" spans="1:11" x14ac:dyDescent="0.45">
      <c r="A167" s="3" t="s">
        <v>819</v>
      </c>
      <c r="B167" s="3">
        <v>2012</v>
      </c>
      <c r="C167" s="19">
        <v>40923</v>
      </c>
      <c r="D167" s="3" t="s">
        <v>653</v>
      </c>
      <c r="E167" s="3" t="s">
        <v>643</v>
      </c>
      <c r="F167" s="3">
        <v>1</v>
      </c>
      <c r="G167" s="3">
        <v>3</v>
      </c>
      <c r="H167" s="3" t="s">
        <v>778</v>
      </c>
      <c r="I167" s="3" t="s">
        <v>815</v>
      </c>
      <c r="J167" s="12">
        <f>(C167-VLOOKUP(H167,Riders!$A$2:$C$3500,2,FALSE))/365</f>
        <v>24.904109589041095</v>
      </c>
      <c r="K167" s="3"/>
    </row>
    <row r="168" spans="1:11" x14ac:dyDescent="0.45">
      <c r="A168" s="3" t="s">
        <v>819</v>
      </c>
      <c r="B168" s="3">
        <v>2012</v>
      </c>
      <c r="C168" s="19">
        <v>40923</v>
      </c>
      <c r="D168" s="3" t="s">
        <v>653</v>
      </c>
      <c r="E168" s="3" t="s">
        <v>643</v>
      </c>
      <c r="F168" s="3">
        <v>1</v>
      </c>
      <c r="G168" s="3">
        <v>4</v>
      </c>
      <c r="H168" s="3" t="s">
        <v>820</v>
      </c>
      <c r="I168" s="3" t="s">
        <v>156</v>
      </c>
      <c r="J168" s="12" t="e">
        <f>(C168-VLOOKUP(H168,Riders!$A$2:$C$3500,2,FALSE))/365</f>
        <v>#N/A</v>
      </c>
      <c r="K168" s="3"/>
    </row>
    <row r="169" spans="1:11" x14ac:dyDescent="0.45">
      <c r="A169" s="3" t="s">
        <v>819</v>
      </c>
      <c r="B169" s="3">
        <v>2012</v>
      </c>
      <c r="C169" s="19">
        <v>40923</v>
      </c>
      <c r="D169" s="3" t="s">
        <v>653</v>
      </c>
      <c r="E169" s="3" t="s">
        <v>643</v>
      </c>
      <c r="F169" s="3">
        <v>1</v>
      </c>
      <c r="G169" s="3">
        <v>5</v>
      </c>
      <c r="H169" s="3" t="s">
        <v>736</v>
      </c>
      <c r="I169" s="3" t="s">
        <v>722</v>
      </c>
      <c r="J169" s="12">
        <f>(C169-VLOOKUP(H169,Riders!$A$2:$C$3500,2,FALSE))/365</f>
        <v>22.912328767123288</v>
      </c>
      <c r="K169" s="3"/>
    </row>
    <row r="170" spans="1:11" x14ac:dyDescent="0.45">
      <c r="A170" s="3" t="s">
        <v>819</v>
      </c>
      <c r="B170" s="3">
        <v>2012</v>
      </c>
      <c r="C170" s="19">
        <v>40923</v>
      </c>
      <c r="D170" s="3" t="s">
        <v>653</v>
      </c>
      <c r="E170" s="3" t="s">
        <v>643</v>
      </c>
      <c r="F170" s="3">
        <v>1</v>
      </c>
      <c r="G170" s="3">
        <v>6</v>
      </c>
      <c r="H170" s="3" t="s">
        <v>154</v>
      </c>
      <c r="I170" s="3" t="s">
        <v>38</v>
      </c>
      <c r="J170" s="12">
        <f>(C170-VLOOKUP(H170,Riders!$A$2:$C$3500,2,FALSE))/365</f>
        <v>21.115068493150684</v>
      </c>
      <c r="K170" s="3"/>
    </row>
    <row r="171" spans="1:11" x14ac:dyDescent="0.45">
      <c r="A171" s="3" t="s">
        <v>819</v>
      </c>
      <c r="B171" s="3">
        <v>2012</v>
      </c>
      <c r="C171" s="19">
        <v>40923</v>
      </c>
      <c r="D171" s="3" t="s">
        <v>653</v>
      </c>
      <c r="E171" s="3" t="s">
        <v>643</v>
      </c>
      <c r="F171" s="3">
        <v>2</v>
      </c>
      <c r="G171" s="3">
        <v>1</v>
      </c>
      <c r="H171" s="3" t="s">
        <v>655</v>
      </c>
      <c r="I171" s="3" t="s">
        <v>120</v>
      </c>
      <c r="J171" s="12">
        <f>(C171-VLOOKUP(H171,Riders!$A$2:$C$3500,2,FALSE))/365</f>
        <v>29.109589041095891</v>
      </c>
      <c r="K171" s="3"/>
    </row>
    <row r="172" spans="1:11" x14ac:dyDescent="0.45">
      <c r="A172" s="3" t="s">
        <v>819</v>
      </c>
      <c r="B172" s="3">
        <v>2012</v>
      </c>
      <c r="C172" s="19">
        <v>40923</v>
      </c>
      <c r="D172" s="3" t="s">
        <v>653</v>
      </c>
      <c r="E172" s="3" t="s">
        <v>643</v>
      </c>
      <c r="F172" s="3">
        <v>2</v>
      </c>
      <c r="G172" s="3">
        <v>2</v>
      </c>
      <c r="H172" s="3" t="s">
        <v>164</v>
      </c>
      <c r="I172" s="3" t="s">
        <v>118</v>
      </c>
      <c r="J172" s="12">
        <f>(C172-VLOOKUP(H172,Riders!$A$2:$C$3500,2,FALSE))/365</f>
        <v>19.106849315068494</v>
      </c>
      <c r="K172" s="3"/>
    </row>
    <row r="173" spans="1:11" x14ac:dyDescent="0.45">
      <c r="A173" s="3" t="s">
        <v>819</v>
      </c>
      <c r="B173" s="3">
        <v>2012</v>
      </c>
      <c r="C173" s="19">
        <v>40923</v>
      </c>
      <c r="D173" s="3" t="s">
        <v>653</v>
      </c>
      <c r="E173" s="3" t="s">
        <v>643</v>
      </c>
      <c r="F173" s="3">
        <v>2</v>
      </c>
      <c r="G173" s="3">
        <v>3</v>
      </c>
      <c r="H173" s="3" t="s">
        <v>805</v>
      </c>
      <c r="I173" s="3" t="s">
        <v>38</v>
      </c>
      <c r="J173" s="12" t="e">
        <f>(C173-VLOOKUP(H173,Riders!$A$2:$C$3500,2,FALSE))/365</f>
        <v>#N/A</v>
      </c>
      <c r="K173" s="3"/>
    </row>
    <row r="174" spans="1:11" x14ac:dyDescent="0.45">
      <c r="A174" s="3" t="s">
        <v>819</v>
      </c>
      <c r="B174" s="3">
        <v>2012</v>
      </c>
      <c r="C174" s="19">
        <v>40923</v>
      </c>
      <c r="D174" s="3" t="s">
        <v>653</v>
      </c>
      <c r="E174" s="3" t="s">
        <v>643</v>
      </c>
      <c r="F174" s="3">
        <v>2</v>
      </c>
      <c r="G174" s="3">
        <v>4</v>
      </c>
      <c r="H174" s="3" t="s">
        <v>757</v>
      </c>
      <c r="I174" s="3" t="s">
        <v>715</v>
      </c>
      <c r="J174" s="12">
        <f>(C174-VLOOKUP(H174,Riders!$A$2:$C$3500,2,FALSE))/365</f>
        <v>22.043835616438358</v>
      </c>
      <c r="K174" s="3"/>
    </row>
    <row r="175" spans="1:11" x14ac:dyDescent="0.45">
      <c r="A175" s="3" t="s">
        <v>819</v>
      </c>
      <c r="B175" s="3">
        <v>2012</v>
      </c>
      <c r="C175" s="19">
        <v>40923</v>
      </c>
      <c r="D175" s="3" t="s">
        <v>653</v>
      </c>
      <c r="E175" s="3" t="s">
        <v>643</v>
      </c>
      <c r="F175" s="3">
        <v>2</v>
      </c>
      <c r="G175" s="3">
        <v>5</v>
      </c>
      <c r="H175" s="3" t="s">
        <v>134</v>
      </c>
      <c r="I175" s="3" t="s">
        <v>38</v>
      </c>
      <c r="J175" s="12">
        <f>(C175-VLOOKUP(H175,Riders!$A$2:$C$3500,2,FALSE))/365</f>
        <v>20.964383561643835</v>
      </c>
      <c r="K175" s="3"/>
    </row>
    <row r="176" spans="1:11" x14ac:dyDescent="0.45">
      <c r="A176" s="3" t="s">
        <v>819</v>
      </c>
      <c r="B176" s="3">
        <v>2012</v>
      </c>
      <c r="C176" s="19">
        <v>40923</v>
      </c>
      <c r="D176" s="3" t="s">
        <v>653</v>
      </c>
      <c r="E176" s="3" t="s">
        <v>643</v>
      </c>
      <c r="F176" s="3">
        <v>2</v>
      </c>
      <c r="G176" s="3">
        <v>6</v>
      </c>
      <c r="H176" s="3" t="s">
        <v>737</v>
      </c>
      <c r="I176" s="3" t="s">
        <v>738</v>
      </c>
      <c r="J176" s="12">
        <f>(C176-VLOOKUP(H176,Riders!$A$2:$C$3500,2,FALSE))/365</f>
        <v>23.591780821917808</v>
      </c>
      <c r="K176" s="3"/>
    </row>
    <row r="177" spans="1:11" x14ac:dyDescent="0.45">
      <c r="A177" s="3" t="s">
        <v>819</v>
      </c>
      <c r="B177" s="3">
        <v>2012</v>
      </c>
      <c r="C177" s="19">
        <v>40923</v>
      </c>
      <c r="D177" s="3" t="s">
        <v>653</v>
      </c>
      <c r="E177" s="3" t="s">
        <v>370</v>
      </c>
      <c r="F177" s="3">
        <v>1</v>
      </c>
      <c r="G177" s="3">
        <v>1</v>
      </c>
      <c r="H177" s="3" t="s">
        <v>719</v>
      </c>
      <c r="I177" s="3" t="s">
        <v>720</v>
      </c>
      <c r="J177" s="12">
        <f>(C177-VLOOKUP(H177,Riders!$A$2:$C$3500,2,FALSE))/365</f>
        <v>25.901369863013699</v>
      </c>
      <c r="K177" s="3">
        <v>1</v>
      </c>
    </row>
    <row r="178" spans="1:11" x14ac:dyDescent="0.45">
      <c r="A178" s="3" t="s">
        <v>819</v>
      </c>
      <c r="B178" s="3">
        <v>2012</v>
      </c>
      <c r="C178" s="19">
        <v>40923</v>
      </c>
      <c r="D178" s="3" t="s">
        <v>653</v>
      </c>
      <c r="E178" s="3" t="s">
        <v>370</v>
      </c>
      <c r="F178" s="3">
        <v>1</v>
      </c>
      <c r="G178" s="3">
        <v>2</v>
      </c>
      <c r="H178" s="3" t="s">
        <v>655</v>
      </c>
      <c r="I178" s="3" t="s">
        <v>120</v>
      </c>
      <c r="J178" s="12">
        <f>(C178-VLOOKUP(H178,Riders!$A$2:$C$3500,2,FALSE))/365</f>
        <v>29.109589041095891</v>
      </c>
      <c r="K178" s="3">
        <v>2</v>
      </c>
    </row>
    <row r="179" spans="1:11" x14ac:dyDescent="0.45">
      <c r="A179" s="3" t="s">
        <v>819</v>
      </c>
      <c r="B179" s="3">
        <v>2012</v>
      </c>
      <c r="C179" s="19">
        <v>40923</v>
      </c>
      <c r="D179" s="3" t="s">
        <v>653</v>
      </c>
      <c r="E179" s="3" t="s">
        <v>370</v>
      </c>
      <c r="F179" s="3">
        <v>1</v>
      </c>
      <c r="G179" s="3">
        <v>3</v>
      </c>
      <c r="H179" s="3" t="s">
        <v>806</v>
      </c>
      <c r="I179" s="3" t="s">
        <v>780</v>
      </c>
      <c r="J179" s="12" t="e">
        <f>(C179-VLOOKUP(H179,Riders!$A$2:$C$3500,2,FALSE))/365</f>
        <v>#N/A</v>
      </c>
      <c r="K179" s="3">
        <v>3</v>
      </c>
    </row>
    <row r="180" spans="1:11" x14ac:dyDescent="0.45">
      <c r="A180" s="3" t="s">
        <v>819</v>
      </c>
      <c r="B180" s="3">
        <v>2012</v>
      </c>
      <c r="C180" s="19">
        <v>40923</v>
      </c>
      <c r="D180" s="3" t="s">
        <v>653</v>
      </c>
      <c r="E180" s="3" t="s">
        <v>370</v>
      </c>
      <c r="F180" s="3">
        <v>1</v>
      </c>
      <c r="G180" s="3">
        <v>4</v>
      </c>
      <c r="H180" s="3" t="s">
        <v>164</v>
      </c>
      <c r="I180" s="3" t="s">
        <v>118</v>
      </c>
      <c r="J180" s="12">
        <f>(C180-VLOOKUP(H180,Riders!$A$2:$C$3500,2,FALSE))/365</f>
        <v>19.106849315068494</v>
      </c>
      <c r="K180" s="3">
        <v>4</v>
      </c>
    </row>
    <row r="181" spans="1:11" x14ac:dyDescent="0.45">
      <c r="A181" s="3" t="s">
        <v>819</v>
      </c>
      <c r="B181" s="3">
        <v>2012</v>
      </c>
      <c r="C181" s="19">
        <v>40923</v>
      </c>
      <c r="D181" s="3" t="s">
        <v>653</v>
      </c>
      <c r="E181" s="3" t="s">
        <v>370</v>
      </c>
      <c r="F181" s="3">
        <v>1</v>
      </c>
      <c r="G181" s="3">
        <v>5</v>
      </c>
      <c r="H181" s="3" t="s">
        <v>778</v>
      </c>
      <c r="I181" s="3" t="s">
        <v>815</v>
      </c>
      <c r="J181" s="12">
        <f>(C181-VLOOKUP(H181,Riders!$A$2:$C$3500,2,FALSE))/365</f>
        <v>24.904109589041095</v>
      </c>
      <c r="K181" s="3">
        <v>5</v>
      </c>
    </row>
    <row r="182" spans="1:11" x14ac:dyDescent="0.45">
      <c r="A182" s="3" t="s">
        <v>819</v>
      </c>
      <c r="B182" s="3">
        <v>2012</v>
      </c>
      <c r="C182" s="19">
        <v>40923</v>
      </c>
      <c r="D182" s="3" t="s">
        <v>653</v>
      </c>
      <c r="E182" s="3" t="s">
        <v>370</v>
      </c>
      <c r="F182" s="3">
        <v>1</v>
      </c>
      <c r="G182" s="3">
        <v>6</v>
      </c>
      <c r="H182" s="3" t="s">
        <v>805</v>
      </c>
      <c r="I182" s="3" t="s">
        <v>38</v>
      </c>
      <c r="J182" s="12" t="e">
        <f>(C182-VLOOKUP(H182,Riders!$A$2:$C$3500,2,FALSE))/365</f>
        <v>#N/A</v>
      </c>
      <c r="K182" s="3">
        <v>6</v>
      </c>
    </row>
    <row r="183" spans="1:11" x14ac:dyDescent="0.45">
      <c r="A183" s="3" t="s">
        <v>819</v>
      </c>
      <c r="B183" s="3">
        <v>2012</v>
      </c>
      <c r="C183" s="19">
        <v>40923</v>
      </c>
      <c r="D183" s="3" t="s">
        <v>653</v>
      </c>
      <c r="E183" s="3" t="s">
        <v>370</v>
      </c>
      <c r="F183" s="3">
        <v>2</v>
      </c>
      <c r="G183" s="3">
        <v>1</v>
      </c>
      <c r="H183" s="3" t="s">
        <v>757</v>
      </c>
      <c r="I183" s="3" t="s">
        <v>715</v>
      </c>
      <c r="J183" s="12">
        <f>(C183-VLOOKUP(H183,Riders!$A$2:$C$3500,2,FALSE))/365</f>
        <v>22.043835616438358</v>
      </c>
      <c r="K183" s="3">
        <v>1</v>
      </c>
    </row>
    <row r="184" spans="1:11" x14ac:dyDescent="0.45">
      <c r="A184" s="3" t="s">
        <v>819</v>
      </c>
      <c r="B184" s="3">
        <v>2012</v>
      </c>
      <c r="C184" s="19">
        <v>40923</v>
      </c>
      <c r="D184" s="3" t="s">
        <v>653</v>
      </c>
      <c r="E184" s="3" t="s">
        <v>370</v>
      </c>
      <c r="F184" s="3">
        <v>2</v>
      </c>
      <c r="G184" s="3">
        <v>2</v>
      </c>
      <c r="H184" s="3" t="s">
        <v>134</v>
      </c>
      <c r="I184" s="3" t="s">
        <v>38</v>
      </c>
      <c r="J184" s="12">
        <f>(C184-VLOOKUP(H184,Riders!$A$2:$C$3500,2,FALSE))/365</f>
        <v>20.964383561643835</v>
      </c>
      <c r="K184" s="3">
        <v>2</v>
      </c>
    </row>
    <row r="185" spans="1:11" x14ac:dyDescent="0.45">
      <c r="A185" s="3" t="s">
        <v>819</v>
      </c>
      <c r="B185" s="3">
        <v>2012</v>
      </c>
      <c r="C185" s="19">
        <v>40923</v>
      </c>
      <c r="D185" s="3" t="s">
        <v>653</v>
      </c>
      <c r="E185" s="3" t="s">
        <v>370</v>
      </c>
      <c r="F185" s="3">
        <v>2</v>
      </c>
      <c r="G185" s="3">
        <v>3</v>
      </c>
      <c r="H185" s="3" t="s">
        <v>820</v>
      </c>
      <c r="I185" s="3" t="s">
        <v>156</v>
      </c>
      <c r="J185" s="12" t="e">
        <f>(C185-VLOOKUP(H185,Riders!$A$2:$C$3500,2,FALSE))/365</f>
        <v>#N/A</v>
      </c>
      <c r="K185" s="3">
        <v>3</v>
      </c>
    </row>
    <row r="186" spans="1:11" x14ac:dyDescent="0.45">
      <c r="A186" s="3" t="s">
        <v>819</v>
      </c>
      <c r="B186" s="3">
        <v>2012</v>
      </c>
      <c r="C186" s="19">
        <v>40923</v>
      </c>
      <c r="D186" s="3" t="s">
        <v>653</v>
      </c>
      <c r="E186" s="3" t="s">
        <v>370</v>
      </c>
      <c r="F186" s="3">
        <v>2</v>
      </c>
      <c r="G186" s="3">
        <v>4</v>
      </c>
      <c r="H186" s="3" t="s">
        <v>154</v>
      </c>
      <c r="I186" s="3" t="s">
        <v>38</v>
      </c>
      <c r="J186" s="12">
        <f>(C186-VLOOKUP(H186,Riders!$A$2:$C$3500,2,FALSE))/365</f>
        <v>21.115068493150684</v>
      </c>
      <c r="K186" s="3">
        <v>4</v>
      </c>
    </row>
    <row r="187" spans="1:11" x14ac:dyDescent="0.45">
      <c r="A187" s="3" t="s">
        <v>819</v>
      </c>
      <c r="B187" s="3">
        <v>2012</v>
      </c>
      <c r="C187" s="19">
        <v>40923</v>
      </c>
      <c r="D187" s="3" t="s">
        <v>653</v>
      </c>
      <c r="E187" s="3" t="s">
        <v>370</v>
      </c>
      <c r="F187" s="3">
        <v>2</v>
      </c>
      <c r="G187" s="3">
        <v>5</v>
      </c>
      <c r="H187" s="3" t="s">
        <v>736</v>
      </c>
      <c r="I187" s="3" t="s">
        <v>722</v>
      </c>
      <c r="J187" s="12">
        <f>(C187-VLOOKUP(H187,Riders!$A$2:$C$3500,2,FALSE))/365</f>
        <v>22.912328767123288</v>
      </c>
      <c r="K187" s="3">
        <v>5</v>
      </c>
    </row>
    <row r="188" spans="1:11" x14ac:dyDescent="0.45">
      <c r="A188" s="3" t="s">
        <v>819</v>
      </c>
      <c r="B188" s="3">
        <v>2012</v>
      </c>
      <c r="C188" s="19">
        <v>40923</v>
      </c>
      <c r="D188" s="3" t="s">
        <v>653</v>
      </c>
      <c r="E188" s="3" t="s">
        <v>370</v>
      </c>
      <c r="F188" s="3">
        <v>2</v>
      </c>
      <c r="G188" s="3">
        <v>6</v>
      </c>
      <c r="H188" s="3" t="s">
        <v>737</v>
      </c>
      <c r="I188" s="3" t="s">
        <v>738</v>
      </c>
      <c r="J188" s="12">
        <f>(C188-VLOOKUP(H188,Riders!$A$2:$C$3500,2,FALSE))/365</f>
        <v>23.591780821917808</v>
      </c>
      <c r="K188" s="3">
        <v>6</v>
      </c>
    </row>
    <row r="189" spans="1:11" x14ac:dyDescent="0.45">
      <c r="A189" s="3" t="s">
        <v>181</v>
      </c>
      <c r="B189" s="3">
        <v>2012</v>
      </c>
      <c r="C189" s="19">
        <v>40958</v>
      </c>
      <c r="D189" s="3" t="s">
        <v>653</v>
      </c>
      <c r="E189" s="3" t="s">
        <v>454</v>
      </c>
      <c r="F189" s="3">
        <v>1</v>
      </c>
      <c r="G189" s="3">
        <v>1</v>
      </c>
      <c r="H189" s="3" t="s">
        <v>655</v>
      </c>
      <c r="I189" s="3" t="s">
        <v>120</v>
      </c>
      <c r="J189" s="12">
        <f>(C189-VLOOKUP(H189,Riders!$A$2:$C$3500,2,FALSE))/365</f>
        <v>29.205479452054796</v>
      </c>
      <c r="K189" s="3"/>
    </row>
    <row r="190" spans="1:11" x14ac:dyDescent="0.45">
      <c r="A190" s="3" t="s">
        <v>181</v>
      </c>
      <c r="B190" s="3">
        <v>2012</v>
      </c>
      <c r="C190" s="19">
        <v>40958</v>
      </c>
      <c r="D190" s="3" t="s">
        <v>653</v>
      </c>
      <c r="E190" s="3" t="s">
        <v>454</v>
      </c>
      <c r="F190" s="3">
        <v>1</v>
      </c>
      <c r="G190" s="3">
        <v>2</v>
      </c>
      <c r="H190" s="3" t="s">
        <v>401</v>
      </c>
      <c r="I190" s="3" t="s">
        <v>36</v>
      </c>
      <c r="J190" s="12">
        <f>(C190-VLOOKUP(H190,Riders!$A$2:$C$3500,2,FALSE))/365</f>
        <v>24.098630136986301</v>
      </c>
      <c r="K190" s="3"/>
    </row>
    <row r="191" spans="1:11" x14ac:dyDescent="0.45">
      <c r="A191" s="3" t="s">
        <v>181</v>
      </c>
      <c r="B191" s="3">
        <v>2012</v>
      </c>
      <c r="C191" s="19">
        <v>40958</v>
      </c>
      <c r="D191" s="3" t="s">
        <v>653</v>
      </c>
      <c r="E191" s="3" t="s">
        <v>454</v>
      </c>
      <c r="F191" s="3">
        <v>1</v>
      </c>
      <c r="G191" s="3">
        <v>3</v>
      </c>
      <c r="H191" s="3" t="s">
        <v>803</v>
      </c>
      <c r="I191" s="3" t="s">
        <v>751</v>
      </c>
      <c r="J191" s="12" t="e">
        <f>(C191-VLOOKUP(H191,Riders!$A$2:$C$3500,2,FALSE))/365</f>
        <v>#N/A</v>
      </c>
      <c r="K191" s="3"/>
    </row>
    <row r="192" spans="1:11" x14ac:dyDescent="0.45">
      <c r="A192" s="3" t="s">
        <v>181</v>
      </c>
      <c r="B192" s="3">
        <v>2012</v>
      </c>
      <c r="C192" s="19">
        <v>40958</v>
      </c>
      <c r="D192" s="3" t="s">
        <v>653</v>
      </c>
      <c r="E192" s="3" t="s">
        <v>454</v>
      </c>
      <c r="F192" s="3">
        <v>1</v>
      </c>
      <c r="G192" s="3">
        <v>4</v>
      </c>
      <c r="H192" s="3" t="s">
        <v>757</v>
      </c>
      <c r="I192" s="3" t="s">
        <v>781</v>
      </c>
      <c r="J192" s="12">
        <f>(C192-VLOOKUP(H192,Riders!$A$2:$C$3500,2,FALSE))/365</f>
        <v>22.139726027397259</v>
      </c>
      <c r="K192" s="3"/>
    </row>
    <row r="193" spans="1:11" x14ac:dyDescent="0.45">
      <c r="A193" s="3" t="s">
        <v>181</v>
      </c>
      <c r="B193" s="3">
        <v>2012</v>
      </c>
      <c r="C193" s="19">
        <v>40958</v>
      </c>
      <c r="D193" s="3" t="s">
        <v>653</v>
      </c>
      <c r="E193" s="3" t="s">
        <v>454</v>
      </c>
      <c r="F193" s="3">
        <v>1</v>
      </c>
      <c r="G193" s="3">
        <v>5</v>
      </c>
      <c r="H193" s="3" t="s">
        <v>793</v>
      </c>
      <c r="I193" s="3" t="s">
        <v>771</v>
      </c>
      <c r="J193" s="12" t="e">
        <f>(C193-VLOOKUP(H193,Riders!$A$2:$C$3500,2,FALSE))/365</f>
        <v>#N/A</v>
      </c>
      <c r="K193" s="3"/>
    </row>
    <row r="194" spans="1:11" x14ac:dyDescent="0.45">
      <c r="A194" s="3" t="s">
        <v>181</v>
      </c>
      <c r="B194" s="3">
        <v>2012</v>
      </c>
      <c r="C194" s="19">
        <v>40958</v>
      </c>
      <c r="D194" s="3" t="s">
        <v>653</v>
      </c>
      <c r="E194" s="3" t="s">
        <v>454</v>
      </c>
      <c r="F194" s="3">
        <v>1</v>
      </c>
      <c r="G194" s="3">
        <v>6</v>
      </c>
      <c r="H194" s="3" t="s">
        <v>808</v>
      </c>
      <c r="I194" s="3" t="s">
        <v>809</v>
      </c>
      <c r="J194" s="12">
        <f>(C194-VLOOKUP(H194,Riders!$A$2:$C$3500,2,FALSE))/365</f>
        <v>22.205479452054796</v>
      </c>
      <c r="K194" s="3"/>
    </row>
    <row r="195" spans="1:11" x14ac:dyDescent="0.45">
      <c r="A195" s="3" t="s">
        <v>181</v>
      </c>
      <c r="B195" s="3">
        <v>2012</v>
      </c>
      <c r="C195" s="19">
        <v>40958</v>
      </c>
      <c r="D195" s="3" t="s">
        <v>653</v>
      </c>
      <c r="E195" s="3" t="s">
        <v>454</v>
      </c>
      <c r="F195" s="3">
        <v>1</v>
      </c>
      <c r="G195" s="3">
        <v>7</v>
      </c>
      <c r="H195" s="3" t="s">
        <v>810</v>
      </c>
      <c r="I195" s="3" t="s">
        <v>811</v>
      </c>
      <c r="J195" s="12">
        <f>(C195-VLOOKUP(H195,Riders!$A$2:$C$3500,2,FALSE))/365</f>
        <v>22.104109589041094</v>
      </c>
      <c r="K195" s="3"/>
    </row>
    <row r="196" spans="1:11" x14ac:dyDescent="0.45">
      <c r="A196" s="3" t="s">
        <v>181</v>
      </c>
      <c r="B196" s="3">
        <v>2012</v>
      </c>
      <c r="C196" s="19">
        <v>40958</v>
      </c>
      <c r="D196" s="3" t="s">
        <v>653</v>
      </c>
      <c r="E196" s="3" t="s">
        <v>454</v>
      </c>
      <c r="F196" s="3">
        <v>2</v>
      </c>
      <c r="G196" s="3">
        <v>1</v>
      </c>
      <c r="H196" s="3" t="s">
        <v>810</v>
      </c>
      <c r="I196" s="3" t="s">
        <v>38</v>
      </c>
      <c r="J196" s="12">
        <f>(C196-VLOOKUP(H196,Riders!$A$2:$C$3500,2,FALSE))/365</f>
        <v>22.104109589041094</v>
      </c>
      <c r="K196" s="3"/>
    </row>
    <row r="197" spans="1:11" x14ac:dyDescent="0.45">
      <c r="A197" s="3" t="s">
        <v>181</v>
      </c>
      <c r="B197" s="3">
        <v>2012</v>
      </c>
      <c r="C197" s="19">
        <v>40958</v>
      </c>
      <c r="D197" s="3" t="s">
        <v>653</v>
      </c>
      <c r="E197" s="3" t="s">
        <v>454</v>
      </c>
      <c r="F197" s="3">
        <v>2</v>
      </c>
      <c r="G197" s="3">
        <v>2</v>
      </c>
      <c r="H197" s="3" t="s">
        <v>164</v>
      </c>
      <c r="I197" s="3" t="s">
        <v>118</v>
      </c>
      <c r="J197" s="12">
        <f>(C197-VLOOKUP(H197,Riders!$A$2:$C$3500,2,FALSE))/365</f>
        <v>19.202739726027396</v>
      </c>
      <c r="K197" s="3"/>
    </row>
    <row r="198" spans="1:11" x14ac:dyDescent="0.45">
      <c r="A198" s="3" t="s">
        <v>181</v>
      </c>
      <c r="B198" s="3">
        <v>2012</v>
      </c>
      <c r="C198" s="19">
        <v>40958</v>
      </c>
      <c r="D198" s="3" t="s">
        <v>653</v>
      </c>
      <c r="E198" s="3" t="s">
        <v>454</v>
      </c>
      <c r="F198" s="3">
        <v>2</v>
      </c>
      <c r="G198" s="3">
        <v>3</v>
      </c>
      <c r="H198" s="3" t="s">
        <v>60</v>
      </c>
      <c r="I198" s="3" t="s">
        <v>61</v>
      </c>
      <c r="J198" s="12">
        <f>(C198-VLOOKUP(H198,Riders!$A$2:$C$3500,2,FALSE))/365</f>
        <v>23.589041095890412</v>
      </c>
      <c r="K198" s="3"/>
    </row>
    <row r="199" spans="1:11" x14ac:dyDescent="0.45">
      <c r="A199" s="3" t="s">
        <v>181</v>
      </c>
      <c r="B199" s="3">
        <v>2012</v>
      </c>
      <c r="C199" s="19">
        <v>40958</v>
      </c>
      <c r="D199" s="3" t="s">
        <v>653</v>
      </c>
      <c r="E199" s="3" t="s">
        <v>454</v>
      </c>
      <c r="F199" s="3">
        <v>2</v>
      </c>
      <c r="G199" s="3">
        <v>4</v>
      </c>
      <c r="H199" s="3" t="s">
        <v>167</v>
      </c>
      <c r="I199" s="3" t="s">
        <v>59</v>
      </c>
      <c r="J199" s="12">
        <f>(C199-VLOOKUP(H199,Riders!$A$2:$C$3500,2,FALSE))/365</f>
        <v>22.956164383561642</v>
      </c>
      <c r="K199" s="3"/>
    </row>
    <row r="200" spans="1:11" x14ac:dyDescent="0.45">
      <c r="A200" s="3" t="s">
        <v>181</v>
      </c>
      <c r="B200" s="3">
        <v>2012</v>
      </c>
      <c r="C200" s="19">
        <v>40958</v>
      </c>
      <c r="D200" s="3" t="s">
        <v>653</v>
      </c>
      <c r="E200" s="3" t="s">
        <v>454</v>
      </c>
      <c r="F200" s="3">
        <v>2</v>
      </c>
      <c r="G200" s="3">
        <v>5</v>
      </c>
      <c r="H200" s="3" t="s">
        <v>135</v>
      </c>
      <c r="I200" s="3" t="s">
        <v>29</v>
      </c>
      <c r="J200" s="12">
        <f>(C200-VLOOKUP(H200,Riders!$A$2:$C$3500,2,FALSE))/365</f>
        <v>22.276712328767122</v>
      </c>
      <c r="K200" s="3"/>
    </row>
    <row r="201" spans="1:11" x14ac:dyDescent="0.45">
      <c r="A201" s="3" t="s">
        <v>181</v>
      </c>
      <c r="B201" s="3">
        <v>2012</v>
      </c>
      <c r="C201" s="19">
        <v>40958</v>
      </c>
      <c r="D201" s="3" t="s">
        <v>653</v>
      </c>
      <c r="E201" s="3" t="s">
        <v>454</v>
      </c>
      <c r="F201" s="3">
        <v>2</v>
      </c>
      <c r="G201" s="3">
        <v>6</v>
      </c>
      <c r="H201" s="3" t="s">
        <v>752</v>
      </c>
      <c r="I201" s="3" t="s">
        <v>753</v>
      </c>
      <c r="J201" s="12" t="e">
        <f>(C201-VLOOKUP(H201,Riders!$A$2:$C$3500,2,FALSE))/365</f>
        <v>#N/A</v>
      </c>
      <c r="K201" s="3"/>
    </row>
    <row r="202" spans="1:11" x14ac:dyDescent="0.45">
      <c r="A202" s="3" t="s">
        <v>181</v>
      </c>
      <c r="B202" s="3">
        <v>2012</v>
      </c>
      <c r="C202" s="19">
        <v>40958</v>
      </c>
      <c r="D202" s="3" t="s">
        <v>653</v>
      </c>
      <c r="E202" s="3" t="s">
        <v>454</v>
      </c>
      <c r="F202" s="3">
        <v>2</v>
      </c>
      <c r="G202" s="3">
        <v>7</v>
      </c>
      <c r="H202" s="3" t="s">
        <v>812</v>
      </c>
      <c r="I202" s="3" t="s">
        <v>813</v>
      </c>
      <c r="J202" s="12" t="e">
        <f>(C202-VLOOKUP(H202,Riders!$A$2:$C$3500,2,FALSE))/365</f>
        <v>#N/A</v>
      </c>
      <c r="K202" s="3"/>
    </row>
    <row r="203" spans="1:11" x14ac:dyDescent="0.45">
      <c r="A203" s="3" t="s">
        <v>181</v>
      </c>
      <c r="B203" s="3">
        <v>2012</v>
      </c>
      <c r="C203" s="19">
        <v>40958</v>
      </c>
      <c r="D203" s="3" t="s">
        <v>653</v>
      </c>
      <c r="E203" s="3" t="s">
        <v>454</v>
      </c>
      <c r="F203" s="3">
        <v>3</v>
      </c>
      <c r="G203" s="3">
        <v>1</v>
      </c>
      <c r="H203" s="3" t="s">
        <v>703</v>
      </c>
      <c r="I203" s="3" t="s">
        <v>15</v>
      </c>
      <c r="J203" s="12">
        <f>(C203-VLOOKUP(H203,Riders!$A$2:$C$3500,2,FALSE))/365</f>
        <v>21.290410958904111</v>
      </c>
      <c r="K203" s="3"/>
    </row>
    <row r="204" spans="1:11" x14ac:dyDescent="0.45">
      <c r="A204" s="3" t="s">
        <v>181</v>
      </c>
      <c r="B204" s="3">
        <v>2012</v>
      </c>
      <c r="C204" s="19">
        <v>40958</v>
      </c>
      <c r="D204" s="3" t="s">
        <v>653</v>
      </c>
      <c r="E204" s="3" t="s">
        <v>454</v>
      </c>
      <c r="F204" s="3">
        <v>3</v>
      </c>
      <c r="G204" s="3">
        <v>2</v>
      </c>
      <c r="H204" s="3" t="s">
        <v>814</v>
      </c>
      <c r="I204" s="3" t="s">
        <v>767</v>
      </c>
      <c r="J204" s="12" t="e">
        <f>(C204-VLOOKUP(H204,Riders!$A$2:$C$3500,2,FALSE))/365</f>
        <v>#N/A</v>
      </c>
      <c r="K204" s="3"/>
    </row>
    <row r="205" spans="1:11" x14ac:dyDescent="0.45">
      <c r="A205" s="3" t="s">
        <v>181</v>
      </c>
      <c r="B205" s="3">
        <v>2012</v>
      </c>
      <c r="C205" s="19">
        <v>40958</v>
      </c>
      <c r="D205" s="3" t="s">
        <v>653</v>
      </c>
      <c r="E205" s="3" t="s">
        <v>454</v>
      </c>
      <c r="F205" s="3">
        <v>3</v>
      </c>
      <c r="G205" s="3">
        <v>3</v>
      </c>
      <c r="H205" s="3" t="s">
        <v>116</v>
      </c>
      <c r="I205" s="3" t="s">
        <v>21</v>
      </c>
      <c r="J205" s="12">
        <f>(C205-VLOOKUP(H205,Riders!$A$2:$C$3500,2,FALSE))/365</f>
        <v>20.904109589041095</v>
      </c>
      <c r="K205" s="3"/>
    </row>
    <row r="206" spans="1:11" x14ac:dyDescent="0.45">
      <c r="A206" s="3" t="s">
        <v>181</v>
      </c>
      <c r="B206" s="3">
        <v>2012</v>
      </c>
      <c r="C206" s="19">
        <v>40958</v>
      </c>
      <c r="D206" s="3" t="s">
        <v>653</v>
      </c>
      <c r="E206" s="3" t="s">
        <v>454</v>
      </c>
      <c r="F206" s="3">
        <v>3</v>
      </c>
      <c r="G206" s="3">
        <v>4</v>
      </c>
      <c r="H206" s="3" t="s">
        <v>734</v>
      </c>
      <c r="I206" s="3" t="s">
        <v>36</v>
      </c>
      <c r="J206" s="12">
        <f>(C206-VLOOKUP(H206,Riders!$A$2:$C$3500,2,FALSE))/365</f>
        <v>28.432876712328767</v>
      </c>
      <c r="K206" s="3"/>
    </row>
    <row r="207" spans="1:11" x14ac:dyDescent="0.45">
      <c r="A207" s="3" t="s">
        <v>181</v>
      </c>
      <c r="B207" s="3">
        <v>2012</v>
      </c>
      <c r="C207" s="19">
        <v>40958</v>
      </c>
      <c r="D207" s="3" t="s">
        <v>653</v>
      </c>
      <c r="E207" s="3" t="s">
        <v>454</v>
      </c>
      <c r="F207" s="3">
        <v>3</v>
      </c>
      <c r="G207" s="3">
        <v>5</v>
      </c>
      <c r="H207" s="3" t="s">
        <v>109</v>
      </c>
      <c r="I207" s="3" t="s">
        <v>118</v>
      </c>
      <c r="J207" s="12">
        <f>(C207-VLOOKUP(H207,Riders!$A$2:$C$3500,2,FALSE))/365</f>
        <v>19.049315068493151</v>
      </c>
      <c r="K207" s="3"/>
    </row>
    <row r="208" spans="1:11" x14ac:dyDescent="0.45">
      <c r="A208" s="3" t="s">
        <v>181</v>
      </c>
      <c r="B208" s="3">
        <v>2012</v>
      </c>
      <c r="C208" s="19">
        <v>40958</v>
      </c>
      <c r="D208" s="3" t="s">
        <v>653</v>
      </c>
      <c r="E208" s="3" t="s">
        <v>454</v>
      </c>
      <c r="F208" s="3">
        <v>3</v>
      </c>
      <c r="G208" s="3">
        <v>6</v>
      </c>
      <c r="H208" s="3" t="s">
        <v>801</v>
      </c>
      <c r="I208" s="3" t="s">
        <v>771</v>
      </c>
      <c r="J208" s="12" t="e">
        <f>(C208-VLOOKUP(H208,Riders!$A$2:$C$3500,2,FALSE))/365</f>
        <v>#N/A</v>
      </c>
      <c r="K208" s="3"/>
    </row>
    <row r="209" spans="1:11" x14ac:dyDescent="0.45">
      <c r="A209" s="3" t="s">
        <v>181</v>
      </c>
      <c r="B209" s="3">
        <v>2012</v>
      </c>
      <c r="C209" s="19">
        <v>40958</v>
      </c>
      <c r="D209" s="3" t="s">
        <v>653</v>
      </c>
      <c r="E209" s="3" t="s">
        <v>454</v>
      </c>
      <c r="F209" s="3">
        <v>3</v>
      </c>
      <c r="G209" s="3">
        <v>7</v>
      </c>
      <c r="H209" s="3" t="s">
        <v>790</v>
      </c>
      <c r="I209" s="3" t="s">
        <v>791</v>
      </c>
      <c r="J209" s="12">
        <f>(C209-VLOOKUP(H209,Riders!$A$2:$C$3500,2,FALSE))/365</f>
        <v>19.345205479452055</v>
      </c>
      <c r="K209" s="3"/>
    </row>
    <row r="210" spans="1:11" x14ac:dyDescent="0.45">
      <c r="A210" s="3" t="s">
        <v>181</v>
      </c>
      <c r="B210" s="3">
        <v>2012</v>
      </c>
      <c r="C210" s="19">
        <v>40958</v>
      </c>
      <c r="D210" s="3" t="s">
        <v>653</v>
      </c>
      <c r="E210" s="3" t="s">
        <v>454</v>
      </c>
      <c r="F210" s="3">
        <v>4</v>
      </c>
      <c r="G210" s="3">
        <v>1</v>
      </c>
      <c r="H210" s="3" t="s">
        <v>750</v>
      </c>
      <c r="I210" s="3" t="s">
        <v>751</v>
      </c>
      <c r="J210" s="12">
        <f>(C210-VLOOKUP(H210,Riders!$A$2:$C$3500,2,FALSE))/365</f>
        <v>21.265753424657536</v>
      </c>
      <c r="K210" s="3"/>
    </row>
    <row r="211" spans="1:11" x14ac:dyDescent="0.45">
      <c r="A211" s="3" t="s">
        <v>181</v>
      </c>
      <c r="B211" s="3">
        <v>2012</v>
      </c>
      <c r="C211" s="19">
        <v>40958</v>
      </c>
      <c r="D211" s="3" t="s">
        <v>653</v>
      </c>
      <c r="E211" s="3" t="s">
        <v>454</v>
      </c>
      <c r="F211" s="3">
        <v>4</v>
      </c>
      <c r="G211" s="3">
        <v>2</v>
      </c>
      <c r="H211" s="3" t="s">
        <v>806</v>
      </c>
      <c r="I211" s="3" t="s">
        <v>780</v>
      </c>
      <c r="J211" s="12" t="e">
        <f>(C211-VLOOKUP(H211,Riders!$A$2:$C$3500,2,FALSE))/365</f>
        <v>#N/A</v>
      </c>
      <c r="K211" s="3"/>
    </row>
    <row r="212" spans="1:11" x14ac:dyDescent="0.45">
      <c r="A212" s="3" t="s">
        <v>181</v>
      </c>
      <c r="B212" s="3">
        <v>2012</v>
      </c>
      <c r="C212" s="19">
        <v>40958</v>
      </c>
      <c r="D212" s="3" t="s">
        <v>653</v>
      </c>
      <c r="E212" s="3" t="s">
        <v>454</v>
      </c>
      <c r="F212" s="3">
        <v>4</v>
      </c>
      <c r="G212" s="3">
        <v>3</v>
      </c>
      <c r="H212" s="3" t="s">
        <v>82</v>
      </c>
      <c r="I212" s="3" t="s">
        <v>67</v>
      </c>
      <c r="J212" s="12">
        <f>(C212-VLOOKUP(H212,Riders!$A$2:$C$3500,2,FALSE))/365</f>
        <v>19.468493150684932</v>
      </c>
      <c r="K212" s="3"/>
    </row>
    <row r="213" spans="1:11" x14ac:dyDescent="0.45">
      <c r="A213" s="3" t="s">
        <v>181</v>
      </c>
      <c r="B213" s="3">
        <v>2012</v>
      </c>
      <c r="C213" s="19">
        <v>40958</v>
      </c>
      <c r="D213" s="3" t="s">
        <v>653</v>
      </c>
      <c r="E213" s="3" t="s">
        <v>454</v>
      </c>
      <c r="F213" s="3">
        <v>4</v>
      </c>
      <c r="G213" s="3">
        <v>4</v>
      </c>
      <c r="H213" s="3" t="s">
        <v>403</v>
      </c>
      <c r="I213" s="3" t="s">
        <v>15</v>
      </c>
      <c r="J213" s="12">
        <f>(C213-VLOOKUP(H213,Riders!$A$2:$C$3500,2,FALSE))/365</f>
        <v>25.213698630136985</v>
      </c>
      <c r="K213" s="3"/>
    </row>
    <row r="214" spans="1:11" x14ac:dyDescent="0.45">
      <c r="A214" s="3" t="s">
        <v>181</v>
      </c>
      <c r="B214" s="3">
        <v>2012</v>
      </c>
      <c r="C214" s="19">
        <v>40958</v>
      </c>
      <c r="D214" s="3" t="s">
        <v>653</v>
      </c>
      <c r="E214" s="3" t="s">
        <v>454</v>
      </c>
      <c r="F214" s="3">
        <v>4</v>
      </c>
      <c r="G214" s="3">
        <v>5</v>
      </c>
      <c r="H214" s="3" t="s">
        <v>786</v>
      </c>
      <c r="I214" s="3" t="s">
        <v>40</v>
      </c>
      <c r="J214" s="12">
        <f>(C214-VLOOKUP(H214,Riders!$A$2:$C$3500,2,FALSE))/365</f>
        <v>26.12876712328767</v>
      </c>
      <c r="K214" s="3"/>
    </row>
    <row r="215" spans="1:11" x14ac:dyDescent="0.45">
      <c r="A215" s="3" t="s">
        <v>181</v>
      </c>
      <c r="B215" s="3">
        <v>2012</v>
      </c>
      <c r="C215" s="19">
        <v>40958</v>
      </c>
      <c r="D215" s="3" t="s">
        <v>653</v>
      </c>
      <c r="E215" s="3" t="s">
        <v>454</v>
      </c>
      <c r="F215" s="3">
        <v>4</v>
      </c>
      <c r="G215" s="3">
        <v>6</v>
      </c>
      <c r="H215" s="3" t="s">
        <v>778</v>
      </c>
      <c r="I215" s="3" t="s">
        <v>815</v>
      </c>
      <c r="J215" s="12">
        <f>(C215-VLOOKUP(H215,Riders!$A$2:$C$3500,2,FALSE))/365</f>
        <v>25</v>
      </c>
      <c r="K215" s="3"/>
    </row>
    <row r="216" spans="1:11" x14ac:dyDescent="0.45">
      <c r="A216" s="3" t="s">
        <v>181</v>
      </c>
      <c r="B216" s="3">
        <v>2012</v>
      </c>
      <c r="C216" s="19">
        <v>40958</v>
      </c>
      <c r="D216" s="3" t="s">
        <v>653</v>
      </c>
      <c r="E216" s="3" t="s">
        <v>454</v>
      </c>
      <c r="F216" s="3">
        <v>4</v>
      </c>
      <c r="G216" s="3">
        <v>7</v>
      </c>
      <c r="H216" s="3" t="s">
        <v>816</v>
      </c>
      <c r="I216" s="3" t="s">
        <v>172</v>
      </c>
      <c r="J216" s="12" t="e">
        <f>(C216-VLOOKUP(H216,Riders!$A$2:$C$3500,2,FALSE))/365</f>
        <v>#N/A</v>
      </c>
      <c r="K216" s="3"/>
    </row>
    <row r="217" spans="1:11" x14ac:dyDescent="0.45">
      <c r="A217" s="3" t="s">
        <v>181</v>
      </c>
      <c r="B217" s="3">
        <v>2012</v>
      </c>
      <c r="C217" s="19">
        <v>40958</v>
      </c>
      <c r="D217" s="3" t="s">
        <v>653</v>
      </c>
      <c r="E217" s="3" t="s">
        <v>454</v>
      </c>
      <c r="F217" s="3">
        <v>5</v>
      </c>
      <c r="G217" s="3">
        <v>1</v>
      </c>
      <c r="H217" s="3" t="s">
        <v>802</v>
      </c>
      <c r="I217" s="3" t="s">
        <v>738</v>
      </c>
      <c r="J217" s="12" t="e">
        <f>(C217-VLOOKUP(H217,Riders!$A$2:$C$3500,2,FALSE))/365</f>
        <v>#N/A</v>
      </c>
      <c r="K217" s="3"/>
    </row>
    <row r="218" spans="1:11" x14ac:dyDescent="0.45">
      <c r="A218" s="3" t="s">
        <v>181</v>
      </c>
      <c r="B218" s="3">
        <v>2012</v>
      </c>
      <c r="C218" s="19">
        <v>40958</v>
      </c>
      <c r="D218" s="3" t="s">
        <v>653</v>
      </c>
      <c r="E218" s="3" t="s">
        <v>454</v>
      </c>
      <c r="F218" s="3">
        <v>5</v>
      </c>
      <c r="G218" s="3">
        <v>2</v>
      </c>
      <c r="H218" s="3" t="s">
        <v>134</v>
      </c>
      <c r="I218" s="3" t="s">
        <v>38</v>
      </c>
      <c r="J218" s="12">
        <f>(C218-VLOOKUP(H218,Riders!$A$2:$C$3500,2,FALSE))/365</f>
        <v>21.06027397260274</v>
      </c>
      <c r="K218" s="3"/>
    </row>
    <row r="219" spans="1:11" x14ac:dyDescent="0.45">
      <c r="A219" s="3" t="s">
        <v>181</v>
      </c>
      <c r="B219" s="3">
        <v>2012</v>
      </c>
      <c r="C219" s="19">
        <v>40958</v>
      </c>
      <c r="D219" s="3" t="s">
        <v>653</v>
      </c>
      <c r="E219" s="3" t="s">
        <v>454</v>
      </c>
      <c r="F219" s="3">
        <v>5</v>
      </c>
      <c r="G219" s="3">
        <v>3</v>
      </c>
      <c r="H219" s="3" t="s">
        <v>740</v>
      </c>
      <c r="I219" s="3" t="s">
        <v>741</v>
      </c>
      <c r="J219" s="12">
        <f>(C219-VLOOKUP(H219,Riders!$A$2:$C$3500,2,FALSE))/365</f>
        <v>24.32054794520548</v>
      </c>
      <c r="K219" s="3"/>
    </row>
    <row r="220" spans="1:11" x14ac:dyDescent="0.45">
      <c r="A220" s="3" t="s">
        <v>181</v>
      </c>
      <c r="B220" s="3">
        <v>2012</v>
      </c>
      <c r="C220" s="19">
        <v>40958</v>
      </c>
      <c r="D220" s="3" t="s">
        <v>653</v>
      </c>
      <c r="E220" s="3" t="s">
        <v>454</v>
      </c>
      <c r="F220" s="3">
        <v>5</v>
      </c>
      <c r="G220" s="3">
        <v>4</v>
      </c>
      <c r="H220" s="3" t="s">
        <v>807</v>
      </c>
      <c r="I220" s="3" t="s">
        <v>172</v>
      </c>
      <c r="J220" s="12" t="e">
        <f>(C220-VLOOKUP(H220,Riders!$A$2:$C$3500,2,FALSE))/365</f>
        <v>#N/A</v>
      </c>
      <c r="K220" s="3"/>
    </row>
    <row r="221" spans="1:11" x14ac:dyDescent="0.45">
      <c r="A221" s="3" t="s">
        <v>181</v>
      </c>
      <c r="B221" s="3">
        <v>2012</v>
      </c>
      <c r="C221" s="19">
        <v>40958</v>
      </c>
      <c r="D221" s="3" t="s">
        <v>653</v>
      </c>
      <c r="E221" s="3" t="s">
        <v>454</v>
      </c>
      <c r="F221" s="3">
        <v>5</v>
      </c>
      <c r="G221" s="3">
        <v>5</v>
      </c>
      <c r="H221" s="3" t="s">
        <v>817</v>
      </c>
      <c r="I221" s="3" t="s">
        <v>759</v>
      </c>
      <c r="J221" s="12" t="e">
        <f>(C221-VLOOKUP(H221,Riders!$A$2:$C$3500,2,FALSE))/365</f>
        <v>#N/A</v>
      </c>
      <c r="K221" s="3"/>
    </row>
    <row r="222" spans="1:11" x14ac:dyDescent="0.45">
      <c r="A222" s="3" t="s">
        <v>181</v>
      </c>
      <c r="B222" s="3">
        <v>2012</v>
      </c>
      <c r="C222" s="19">
        <v>40958</v>
      </c>
      <c r="D222" s="3" t="s">
        <v>653</v>
      </c>
      <c r="E222" s="3" t="s">
        <v>454</v>
      </c>
      <c r="F222" s="3">
        <v>5</v>
      </c>
      <c r="G222" s="3">
        <v>6</v>
      </c>
      <c r="H222" s="3" t="s">
        <v>310</v>
      </c>
      <c r="I222" s="3" t="s">
        <v>158</v>
      </c>
      <c r="J222" s="12">
        <f>(C222-VLOOKUP(H222,Riders!$A$2:$C$3500,2,FALSE))/365</f>
        <v>21.742465753424657</v>
      </c>
      <c r="K222" s="3"/>
    </row>
    <row r="223" spans="1:11" x14ac:dyDescent="0.45">
      <c r="A223" s="3" t="s">
        <v>181</v>
      </c>
      <c r="B223" s="3">
        <v>2012</v>
      </c>
      <c r="C223" s="19">
        <v>40958</v>
      </c>
      <c r="D223" s="3" t="s">
        <v>653</v>
      </c>
      <c r="E223" s="3" t="s">
        <v>454</v>
      </c>
      <c r="F223" s="3">
        <v>6</v>
      </c>
      <c r="G223" s="3">
        <v>1</v>
      </c>
      <c r="H223" s="3" t="s">
        <v>79</v>
      </c>
      <c r="I223" s="3" t="s">
        <v>65</v>
      </c>
      <c r="J223" s="12">
        <f>(C223-VLOOKUP(H223,Riders!$A$2:$C$3500,2,FALSE))/365</f>
        <v>24.791780821917808</v>
      </c>
      <c r="K223" s="3"/>
    </row>
    <row r="224" spans="1:11" x14ac:dyDescent="0.45">
      <c r="A224" s="3" t="s">
        <v>181</v>
      </c>
      <c r="B224" s="3">
        <v>2012</v>
      </c>
      <c r="C224" s="19">
        <v>40958</v>
      </c>
      <c r="D224" s="3" t="s">
        <v>653</v>
      </c>
      <c r="E224" s="3" t="s">
        <v>454</v>
      </c>
      <c r="F224" s="3">
        <v>6</v>
      </c>
      <c r="G224" s="3">
        <v>2</v>
      </c>
      <c r="H224" s="3" t="s">
        <v>719</v>
      </c>
      <c r="I224" s="3" t="s">
        <v>720</v>
      </c>
      <c r="J224" s="12">
        <f>(C224-VLOOKUP(H224,Riders!$A$2:$C$3500,2,FALSE))/365</f>
        <v>25.997260273972604</v>
      </c>
      <c r="K224" s="3"/>
    </row>
    <row r="225" spans="1:11" x14ac:dyDescent="0.45">
      <c r="A225" s="3" t="s">
        <v>181</v>
      </c>
      <c r="B225" s="3">
        <v>2012</v>
      </c>
      <c r="C225" s="19">
        <v>40958</v>
      </c>
      <c r="D225" s="3" t="s">
        <v>653</v>
      </c>
      <c r="E225" s="3" t="s">
        <v>454</v>
      </c>
      <c r="F225" s="3">
        <v>6</v>
      </c>
      <c r="G225" s="3">
        <v>3</v>
      </c>
      <c r="H225" s="3" t="s">
        <v>174</v>
      </c>
      <c r="I225" s="3" t="s">
        <v>156</v>
      </c>
      <c r="J225" s="12">
        <f>(C225-VLOOKUP(H225,Riders!$A$2:$C$3500,2,FALSE))/365</f>
        <v>20.087671232876712</v>
      </c>
      <c r="K225" s="3"/>
    </row>
    <row r="226" spans="1:11" x14ac:dyDescent="0.45">
      <c r="A226" s="3" t="s">
        <v>181</v>
      </c>
      <c r="B226" s="3">
        <v>2012</v>
      </c>
      <c r="C226" s="19">
        <v>40958</v>
      </c>
      <c r="D226" s="3" t="s">
        <v>653</v>
      </c>
      <c r="E226" s="3" t="s">
        <v>454</v>
      </c>
      <c r="F226" s="3">
        <v>6</v>
      </c>
      <c r="G226" s="3">
        <v>4</v>
      </c>
      <c r="H226" s="3" t="s">
        <v>804</v>
      </c>
      <c r="I226" s="3" t="s">
        <v>715</v>
      </c>
      <c r="J226" s="12" t="e">
        <f>(C226-VLOOKUP(H226,Riders!$A$2:$C$3500,2,FALSE))/365</f>
        <v>#N/A</v>
      </c>
      <c r="K226" s="3"/>
    </row>
    <row r="227" spans="1:11" x14ac:dyDescent="0.45">
      <c r="A227" s="3" t="s">
        <v>181</v>
      </c>
      <c r="B227" s="3">
        <v>2012</v>
      </c>
      <c r="C227" s="19">
        <v>40958</v>
      </c>
      <c r="D227" s="3" t="s">
        <v>653</v>
      </c>
      <c r="E227" s="3" t="s">
        <v>454</v>
      </c>
      <c r="F227" s="3">
        <v>6</v>
      </c>
      <c r="G227" s="3">
        <v>5</v>
      </c>
      <c r="H227" s="3" t="s">
        <v>139</v>
      </c>
      <c r="I227" s="3" t="s">
        <v>61</v>
      </c>
      <c r="J227" s="12">
        <f>(C227-VLOOKUP(H227,Riders!$A$2:$C$3500,2,FALSE))/365</f>
        <v>19.69041095890411</v>
      </c>
      <c r="K227" s="3"/>
    </row>
    <row r="228" spans="1:11" x14ac:dyDescent="0.45">
      <c r="A228" s="3" t="s">
        <v>181</v>
      </c>
      <c r="B228" s="3">
        <v>2012</v>
      </c>
      <c r="C228" s="19">
        <v>40958</v>
      </c>
      <c r="D228" s="3" t="s">
        <v>653</v>
      </c>
      <c r="E228" s="3" t="s">
        <v>454</v>
      </c>
      <c r="F228" s="3">
        <v>6</v>
      </c>
      <c r="G228" s="3">
        <v>6</v>
      </c>
      <c r="H228" s="3" t="s">
        <v>761</v>
      </c>
      <c r="I228" s="3" t="s">
        <v>762</v>
      </c>
      <c r="J228" s="12">
        <f>(C228-VLOOKUP(H228,Riders!$A$2:$C$3500,2,FALSE))/365</f>
        <v>27.923287671232877</v>
      </c>
      <c r="K228" s="3"/>
    </row>
    <row r="229" spans="1:11" x14ac:dyDescent="0.45">
      <c r="A229" s="3" t="s">
        <v>181</v>
      </c>
      <c r="B229" s="3">
        <v>2012</v>
      </c>
      <c r="C229" s="19">
        <v>40958</v>
      </c>
      <c r="D229" s="3" t="s">
        <v>653</v>
      </c>
      <c r="E229" s="3" t="s">
        <v>454</v>
      </c>
      <c r="F229" s="3">
        <v>7</v>
      </c>
      <c r="G229" s="3">
        <v>1</v>
      </c>
      <c r="H229" s="3" t="s">
        <v>690</v>
      </c>
      <c r="I229" s="3" t="s">
        <v>17</v>
      </c>
      <c r="J229" s="12">
        <f>(C229-VLOOKUP(H229,Riders!$A$2:$C$3500,2,FALSE))/365</f>
        <v>23.901369863013699</v>
      </c>
      <c r="K229" s="3"/>
    </row>
    <row r="230" spans="1:11" x14ac:dyDescent="0.45">
      <c r="A230" s="3" t="s">
        <v>181</v>
      </c>
      <c r="B230" s="3">
        <v>2012</v>
      </c>
      <c r="C230" s="19">
        <v>40958</v>
      </c>
      <c r="D230" s="3" t="s">
        <v>653</v>
      </c>
      <c r="E230" s="3" t="s">
        <v>454</v>
      </c>
      <c r="F230" s="3">
        <v>7</v>
      </c>
      <c r="G230" s="3">
        <v>2</v>
      </c>
      <c r="H230" s="3" t="s">
        <v>736</v>
      </c>
      <c r="I230" s="3" t="s">
        <v>722</v>
      </c>
      <c r="J230" s="12">
        <f>(C230-VLOOKUP(H230,Riders!$A$2:$C$3500,2,FALSE))/365</f>
        <v>23.008219178082193</v>
      </c>
      <c r="K230" s="3"/>
    </row>
    <row r="231" spans="1:11" x14ac:dyDescent="0.45">
      <c r="A231" s="3" t="s">
        <v>181</v>
      </c>
      <c r="B231" s="3">
        <v>2012</v>
      </c>
      <c r="C231" s="19">
        <v>40958</v>
      </c>
      <c r="D231" s="3" t="s">
        <v>653</v>
      </c>
      <c r="E231" s="3" t="s">
        <v>454</v>
      </c>
      <c r="F231" s="3">
        <v>7</v>
      </c>
      <c r="G231" s="3">
        <v>3</v>
      </c>
      <c r="H231" s="3" t="s">
        <v>147</v>
      </c>
      <c r="I231" s="3" t="s">
        <v>31</v>
      </c>
      <c r="J231" s="12">
        <f>(C231-VLOOKUP(H231,Riders!$A$2:$C$3500,2,FALSE))/365</f>
        <v>23.610958904109587</v>
      </c>
      <c r="K231" s="3"/>
    </row>
    <row r="232" spans="1:11" x14ac:dyDescent="0.45">
      <c r="A232" s="3" t="s">
        <v>181</v>
      </c>
      <c r="B232" s="3">
        <v>2012</v>
      </c>
      <c r="C232" s="19">
        <v>40958</v>
      </c>
      <c r="D232" s="3" t="s">
        <v>653</v>
      </c>
      <c r="E232" s="3" t="s">
        <v>454</v>
      </c>
      <c r="F232" s="3">
        <v>7</v>
      </c>
      <c r="G232" s="3">
        <v>4</v>
      </c>
      <c r="H232" s="3" t="s">
        <v>704</v>
      </c>
      <c r="I232" s="3" t="s">
        <v>40</v>
      </c>
      <c r="J232" s="12">
        <f>(C232-VLOOKUP(H232,Riders!$A$2:$C$3500,2,FALSE))/365</f>
        <v>21.115068493150684</v>
      </c>
      <c r="K232" s="3"/>
    </row>
    <row r="233" spans="1:11" x14ac:dyDescent="0.45">
      <c r="A233" s="3" t="s">
        <v>181</v>
      </c>
      <c r="B233" s="3">
        <v>2012</v>
      </c>
      <c r="C233" s="19">
        <v>40958</v>
      </c>
      <c r="D233" s="3" t="s">
        <v>653</v>
      </c>
      <c r="E233" s="3" t="s">
        <v>454</v>
      </c>
      <c r="F233" s="3">
        <v>7</v>
      </c>
      <c r="G233" s="3">
        <v>5</v>
      </c>
      <c r="H233" s="3" t="s">
        <v>818</v>
      </c>
      <c r="I233" s="3" t="s">
        <v>254</v>
      </c>
      <c r="J233" s="12">
        <f>(C233-VLOOKUP(H233,Riders!$A$2:$C$3500,2,FALSE))/365</f>
        <v>29.602739726027398</v>
      </c>
      <c r="K233" s="3"/>
    </row>
    <row r="234" spans="1:11" x14ac:dyDescent="0.45">
      <c r="A234" s="3" t="s">
        <v>181</v>
      </c>
      <c r="B234" s="3">
        <v>2012</v>
      </c>
      <c r="C234" s="19">
        <v>40958</v>
      </c>
      <c r="D234" s="3" t="s">
        <v>653</v>
      </c>
      <c r="E234" s="3" t="s">
        <v>454</v>
      </c>
      <c r="F234" s="3">
        <v>7</v>
      </c>
      <c r="G234" s="3">
        <v>6</v>
      </c>
      <c r="H234" s="3" t="s">
        <v>769</v>
      </c>
      <c r="I234" s="3" t="s">
        <v>21</v>
      </c>
      <c r="J234" s="12">
        <f>(C234-VLOOKUP(H234,Riders!$A$2:$C$3500,2,FALSE))/365</f>
        <v>29.947945205479453</v>
      </c>
      <c r="K234" s="3"/>
    </row>
    <row r="235" spans="1:11" x14ac:dyDescent="0.45">
      <c r="A235" s="3" t="s">
        <v>181</v>
      </c>
      <c r="B235" s="3">
        <v>2012</v>
      </c>
      <c r="C235" s="19">
        <v>40958</v>
      </c>
      <c r="D235" s="3" t="s">
        <v>653</v>
      </c>
      <c r="E235" s="3" t="s">
        <v>642</v>
      </c>
      <c r="F235" s="3">
        <v>1</v>
      </c>
      <c r="G235" s="3">
        <v>1</v>
      </c>
      <c r="H235" s="3" t="s">
        <v>736</v>
      </c>
      <c r="I235" s="3" t="s">
        <v>722</v>
      </c>
      <c r="J235" s="12">
        <f>(C235-VLOOKUP(H235,Riders!$A$2:$C$3500,2,FALSE))/365</f>
        <v>23.008219178082193</v>
      </c>
      <c r="K235" s="3"/>
    </row>
    <row r="236" spans="1:11" x14ac:dyDescent="0.45">
      <c r="A236" s="3" t="s">
        <v>181</v>
      </c>
      <c r="B236" s="3">
        <v>2012</v>
      </c>
      <c r="C236" s="19">
        <v>40958</v>
      </c>
      <c r="D236" s="3" t="s">
        <v>653</v>
      </c>
      <c r="E236" s="3" t="s">
        <v>642</v>
      </c>
      <c r="F236" s="3">
        <v>1</v>
      </c>
      <c r="G236" s="3">
        <v>2</v>
      </c>
      <c r="H236" s="3" t="s">
        <v>801</v>
      </c>
      <c r="I236" s="3" t="s">
        <v>771</v>
      </c>
      <c r="J236" s="12" t="e">
        <f>(C236-VLOOKUP(H236,Riders!$A$2:$C$3500,2,FALSE))/365</f>
        <v>#N/A</v>
      </c>
      <c r="K236" s="3"/>
    </row>
    <row r="237" spans="1:11" x14ac:dyDescent="0.45">
      <c r="A237" s="3" t="s">
        <v>181</v>
      </c>
      <c r="B237" s="3">
        <v>2012</v>
      </c>
      <c r="C237" s="19">
        <v>40958</v>
      </c>
      <c r="D237" s="3" t="s">
        <v>653</v>
      </c>
      <c r="E237" s="3" t="s">
        <v>642</v>
      </c>
      <c r="F237" s="3">
        <v>1</v>
      </c>
      <c r="G237" s="3">
        <v>3</v>
      </c>
      <c r="H237" s="3" t="s">
        <v>401</v>
      </c>
      <c r="I237" s="3" t="s">
        <v>36</v>
      </c>
      <c r="J237" s="12">
        <f>(C237-VLOOKUP(H237,Riders!$A$2:$C$3500,2,FALSE))/365</f>
        <v>24.098630136986301</v>
      </c>
      <c r="K237" s="3"/>
    </row>
    <row r="238" spans="1:11" x14ac:dyDescent="0.45">
      <c r="A238" s="3" t="s">
        <v>181</v>
      </c>
      <c r="B238" s="3">
        <v>2012</v>
      </c>
      <c r="C238" s="19">
        <v>40958</v>
      </c>
      <c r="D238" s="3" t="s">
        <v>653</v>
      </c>
      <c r="E238" s="3" t="s">
        <v>642</v>
      </c>
      <c r="F238" s="3">
        <v>1</v>
      </c>
      <c r="G238" s="3">
        <v>4</v>
      </c>
      <c r="H238" s="3" t="s">
        <v>174</v>
      </c>
      <c r="I238" s="3" t="s">
        <v>156</v>
      </c>
      <c r="J238" s="12">
        <f>(C238-VLOOKUP(H238,Riders!$A$2:$C$3500,2,FALSE))/365</f>
        <v>20.087671232876712</v>
      </c>
      <c r="K238" s="3"/>
    </row>
    <row r="239" spans="1:11" x14ac:dyDescent="0.45">
      <c r="A239" s="3" t="s">
        <v>181</v>
      </c>
      <c r="B239" s="3">
        <v>2012</v>
      </c>
      <c r="C239" s="19">
        <v>40958</v>
      </c>
      <c r="D239" s="3" t="s">
        <v>653</v>
      </c>
      <c r="E239" s="3" t="s">
        <v>642</v>
      </c>
      <c r="F239" s="3">
        <v>1</v>
      </c>
      <c r="G239" s="3">
        <v>5</v>
      </c>
      <c r="H239" s="3" t="s">
        <v>807</v>
      </c>
      <c r="I239" s="3" t="s">
        <v>172</v>
      </c>
      <c r="J239" s="12" t="e">
        <f>(C239-VLOOKUP(H239,Riders!$A$2:$C$3500,2,FALSE))/365</f>
        <v>#N/A</v>
      </c>
      <c r="K239" s="3"/>
    </row>
    <row r="240" spans="1:11" x14ac:dyDescent="0.45">
      <c r="A240" s="3" t="s">
        <v>181</v>
      </c>
      <c r="B240" s="3">
        <v>2012</v>
      </c>
      <c r="C240" s="19">
        <v>40958</v>
      </c>
      <c r="D240" s="3" t="s">
        <v>653</v>
      </c>
      <c r="E240" s="3" t="s">
        <v>642</v>
      </c>
      <c r="F240" s="3">
        <v>1</v>
      </c>
      <c r="G240" s="3">
        <v>6</v>
      </c>
      <c r="H240" s="3" t="s">
        <v>786</v>
      </c>
      <c r="I240" s="3" t="s">
        <v>40</v>
      </c>
      <c r="J240" s="12">
        <f>(C240-VLOOKUP(H240,Riders!$A$2:$C$3500,2,FALSE))/365</f>
        <v>26.12876712328767</v>
      </c>
      <c r="K240" s="3"/>
    </row>
    <row r="241" spans="1:11" x14ac:dyDescent="0.45">
      <c r="A241" s="3" t="s">
        <v>181</v>
      </c>
      <c r="B241" s="3">
        <v>2012</v>
      </c>
      <c r="C241" s="19">
        <v>40958</v>
      </c>
      <c r="D241" s="3" t="s">
        <v>653</v>
      </c>
      <c r="E241" s="3" t="s">
        <v>642</v>
      </c>
      <c r="F241" s="3">
        <v>2</v>
      </c>
      <c r="G241" s="3">
        <v>1</v>
      </c>
      <c r="H241" s="3" t="s">
        <v>803</v>
      </c>
      <c r="I241" s="3" t="s">
        <v>751</v>
      </c>
      <c r="J241" s="12" t="e">
        <f>(C241-VLOOKUP(H241,Riders!$A$2:$C$3500,2,FALSE))/365</f>
        <v>#N/A</v>
      </c>
      <c r="K241" s="3"/>
    </row>
    <row r="242" spans="1:11" x14ac:dyDescent="0.45">
      <c r="A242" s="3" t="s">
        <v>181</v>
      </c>
      <c r="B242" s="3">
        <v>2012</v>
      </c>
      <c r="C242" s="19">
        <v>40958</v>
      </c>
      <c r="D242" s="3" t="s">
        <v>653</v>
      </c>
      <c r="E242" s="3" t="s">
        <v>642</v>
      </c>
      <c r="F242" s="3">
        <v>2</v>
      </c>
      <c r="G242" s="3">
        <v>2</v>
      </c>
      <c r="H242" s="3" t="s">
        <v>147</v>
      </c>
      <c r="I242" s="3" t="s">
        <v>31</v>
      </c>
      <c r="J242" s="12">
        <f>(C242-VLOOKUP(H242,Riders!$A$2:$C$3500,2,FALSE))/365</f>
        <v>23.610958904109587</v>
      </c>
      <c r="K242" s="3"/>
    </row>
    <row r="243" spans="1:11" x14ac:dyDescent="0.45">
      <c r="A243" s="3" t="s">
        <v>181</v>
      </c>
      <c r="B243" s="3">
        <v>2012</v>
      </c>
      <c r="C243" s="19">
        <v>40958</v>
      </c>
      <c r="D243" s="3" t="s">
        <v>653</v>
      </c>
      <c r="E243" s="3" t="s">
        <v>642</v>
      </c>
      <c r="F243" s="3">
        <v>2</v>
      </c>
      <c r="G243" s="3">
        <v>3</v>
      </c>
      <c r="H243" s="3" t="s">
        <v>804</v>
      </c>
      <c r="I243" s="3" t="s">
        <v>715</v>
      </c>
      <c r="J243" s="12" t="e">
        <f>(C243-VLOOKUP(H243,Riders!$A$2:$C$3500,2,FALSE))/365</f>
        <v>#N/A</v>
      </c>
      <c r="K243" s="3"/>
    </row>
    <row r="244" spans="1:11" x14ac:dyDescent="0.45">
      <c r="A244" s="3" t="s">
        <v>181</v>
      </c>
      <c r="B244" s="3">
        <v>2012</v>
      </c>
      <c r="C244" s="19">
        <v>40958</v>
      </c>
      <c r="D244" s="3" t="s">
        <v>653</v>
      </c>
      <c r="E244" s="3" t="s">
        <v>642</v>
      </c>
      <c r="F244" s="3">
        <v>2</v>
      </c>
      <c r="G244" s="3">
        <v>4</v>
      </c>
      <c r="H244" s="3" t="s">
        <v>817</v>
      </c>
      <c r="I244" s="3" t="s">
        <v>759</v>
      </c>
      <c r="J244" s="12" t="e">
        <f>(C244-VLOOKUP(H244,Riders!$A$2:$C$3500,2,FALSE))/365</f>
        <v>#N/A</v>
      </c>
      <c r="K244" s="3"/>
    </row>
    <row r="245" spans="1:11" x14ac:dyDescent="0.45">
      <c r="A245" s="3" t="s">
        <v>181</v>
      </c>
      <c r="B245" s="3">
        <v>2012</v>
      </c>
      <c r="C245" s="19">
        <v>40958</v>
      </c>
      <c r="D245" s="3" t="s">
        <v>653</v>
      </c>
      <c r="E245" s="3" t="s">
        <v>642</v>
      </c>
      <c r="F245" s="3">
        <v>2</v>
      </c>
      <c r="G245" s="3">
        <v>5</v>
      </c>
      <c r="H245" s="3" t="s">
        <v>778</v>
      </c>
      <c r="I245" s="3" t="s">
        <v>815</v>
      </c>
      <c r="J245" s="12">
        <f>(C245-VLOOKUP(H245,Riders!$A$2:$C$3500,2,FALSE))/365</f>
        <v>25</v>
      </c>
      <c r="K245" s="3"/>
    </row>
    <row r="246" spans="1:11" x14ac:dyDescent="0.45">
      <c r="A246" s="3" t="s">
        <v>181</v>
      </c>
      <c r="B246" s="3">
        <v>2012</v>
      </c>
      <c r="C246" s="19">
        <v>40958</v>
      </c>
      <c r="D246" s="3" t="s">
        <v>653</v>
      </c>
      <c r="E246" s="3" t="s">
        <v>642</v>
      </c>
      <c r="F246" s="3">
        <v>2</v>
      </c>
      <c r="G246" s="3">
        <v>6</v>
      </c>
      <c r="H246" s="3" t="s">
        <v>164</v>
      </c>
      <c r="I246" s="3" t="s">
        <v>118</v>
      </c>
      <c r="J246" s="12">
        <f>(C246-VLOOKUP(H246,Riders!$A$2:$C$3500,2,FALSE))/365</f>
        <v>19.202739726027396</v>
      </c>
      <c r="K246" s="3"/>
    </row>
    <row r="247" spans="1:11" x14ac:dyDescent="0.45">
      <c r="A247" s="3" t="s">
        <v>181</v>
      </c>
      <c r="B247" s="3">
        <v>2012</v>
      </c>
      <c r="C247" s="19">
        <v>40958</v>
      </c>
      <c r="D247" s="3" t="s">
        <v>653</v>
      </c>
      <c r="E247" s="3" t="s">
        <v>642</v>
      </c>
      <c r="F247" s="3">
        <v>2</v>
      </c>
      <c r="G247" s="3">
        <v>7</v>
      </c>
      <c r="H247" s="3" t="s">
        <v>790</v>
      </c>
      <c r="I247" s="3" t="s">
        <v>791</v>
      </c>
      <c r="J247" s="12">
        <f>(C247-VLOOKUP(H247,Riders!$A$2:$C$3500,2,FALSE))/365</f>
        <v>19.345205479452055</v>
      </c>
      <c r="K247" s="3"/>
    </row>
    <row r="248" spans="1:11" x14ac:dyDescent="0.45">
      <c r="A248" s="3" t="s">
        <v>181</v>
      </c>
      <c r="B248" s="3">
        <v>2012</v>
      </c>
      <c r="C248" s="19">
        <v>40958</v>
      </c>
      <c r="D248" s="3" t="s">
        <v>653</v>
      </c>
      <c r="E248" s="3" t="s">
        <v>642</v>
      </c>
      <c r="F248" s="3">
        <v>3</v>
      </c>
      <c r="G248" s="3">
        <v>1</v>
      </c>
      <c r="H248" s="3" t="s">
        <v>139</v>
      </c>
      <c r="I248" s="3" t="s">
        <v>61</v>
      </c>
      <c r="J248" s="12">
        <f>(C248-VLOOKUP(H248,Riders!$A$2:$C$3500,2,FALSE))/365</f>
        <v>19.69041095890411</v>
      </c>
      <c r="K248" s="3"/>
    </row>
    <row r="249" spans="1:11" x14ac:dyDescent="0.45">
      <c r="A249" s="3" t="s">
        <v>181</v>
      </c>
      <c r="B249" s="3">
        <v>2012</v>
      </c>
      <c r="C249" s="19">
        <v>40958</v>
      </c>
      <c r="D249" s="3" t="s">
        <v>653</v>
      </c>
      <c r="E249" s="3" t="s">
        <v>642</v>
      </c>
      <c r="F249" s="3">
        <v>3</v>
      </c>
      <c r="G249" s="3">
        <v>2</v>
      </c>
      <c r="H249" s="3" t="s">
        <v>814</v>
      </c>
      <c r="I249" s="3" t="s">
        <v>767</v>
      </c>
      <c r="J249" s="12" t="e">
        <f>(C249-VLOOKUP(H249,Riders!$A$2:$C$3500,2,FALSE))/365</f>
        <v>#N/A</v>
      </c>
      <c r="K249" s="3"/>
    </row>
    <row r="250" spans="1:11" x14ac:dyDescent="0.45">
      <c r="A250" s="3" t="s">
        <v>181</v>
      </c>
      <c r="B250" s="3">
        <v>2012</v>
      </c>
      <c r="C250" s="19">
        <v>40958</v>
      </c>
      <c r="D250" s="3" t="s">
        <v>653</v>
      </c>
      <c r="E250" s="3" t="s">
        <v>642</v>
      </c>
      <c r="F250" s="3">
        <v>3</v>
      </c>
      <c r="G250" s="3">
        <v>3</v>
      </c>
      <c r="H250" s="3" t="s">
        <v>757</v>
      </c>
      <c r="I250" s="3" t="s">
        <v>781</v>
      </c>
      <c r="J250" s="12">
        <f>(C250-VLOOKUP(H250,Riders!$A$2:$C$3500,2,FALSE))/365</f>
        <v>22.139726027397259</v>
      </c>
      <c r="K250" s="3"/>
    </row>
    <row r="251" spans="1:11" x14ac:dyDescent="0.45">
      <c r="A251" s="3" t="s">
        <v>181</v>
      </c>
      <c r="B251" s="3">
        <v>2012</v>
      </c>
      <c r="C251" s="19">
        <v>40958</v>
      </c>
      <c r="D251" s="3" t="s">
        <v>653</v>
      </c>
      <c r="E251" s="3" t="s">
        <v>642</v>
      </c>
      <c r="F251" s="3">
        <v>3</v>
      </c>
      <c r="G251" s="3">
        <v>4</v>
      </c>
      <c r="H251" s="3" t="s">
        <v>60</v>
      </c>
      <c r="I251" s="3" t="s">
        <v>61</v>
      </c>
      <c r="J251" s="12">
        <f>(C251-VLOOKUP(H251,Riders!$A$2:$C$3500,2,FALSE))/365</f>
        <v>23.589041095890412</v>
      </c>
      <c r="K251" s="3"/>
    </row>
    <row r="252" spans="1:11" x14ac:dyDescent="0.45">
      <c r="A252" s="3" t="s">
        <v>181</v>
      </c>
      <c r="B252" s="3">
        <v>2012</v>
      </c>
      <c r="C252" s="19">
        <v>40958</v>
      </c>
      <c r="D252" s="3" t="s">
        <v>653</v>
      </c>
      <c r="E252" s="3" t="s">
        <v>642</v>
      </c>
      <c r="F252" s="3">
        <v>3</v>
      </c>
      <c r="G252" s="3">
        <v>5</v>
      </c>
      <c r="H252" s="3" t="s">
        <v>310</v>
      </c>
      <c r="I252" s="3" t="s">
        <v>158</v>
      </c>
      <c r="J252" s="12">
        <f>(C252-VLOOKUP(H252,Riders!$A$2:$C$3500,2,FALSE))/365</f>
        <v>21.742465753424657</v>
      </c>
      <c r="K252" s="3"/>
    </row>
    <row r="253" spans="1:11" x14ac:dyDescent="0.45">
      <c r="A253" s="3" t="s">
        <v>181</v>
      </c>
      <c r="B253" s="3">
        <v>2012</v>
      </c>
      <c r="C253" s="19">
        <v>40958</v>
      </c>
      <c r="D253" s="3" t="s">
        <v>653</v>
      </c>
      <c r="E253" s="3" t="s">
        <v>642</v>
      </c>
      <c r="F253" s="3">
        <v>3</v>
      </c>
      <c r="G253" s="3">
        <v>6</v>
      </c>
      <c r="H253" s="3" t="s">
        <v>704</v>
      </c>
      <c r="I253" s="3" t="s">
        <v>40</v>
      </c>
      <c r="J253" s="12">
        <f>(C253-VLOOKUP(H253,Riders!$A$2:$C$3500,2,FALSE))/365</f>
        <v>21.115068493150684</v>
      </c>
      <c r="K253" s="3"/>
    </row>
    <row r="254" spans="1:11" x14ac:dyDescent="0.45">
      <c r="A254" s="3" t="s">
        <v>181</v>
      </c>
      <c r="B254" s="3">
        <v>2012</v>
      </c>
      <c r="C254" s="19">
        <v>40958</v>
      </c>
      <c r="D254" s="3" t="s">
        <v>653</v>
      </c>
      <c r="E254" s="3" t="s">
        <v>642</v>
      </c>
      <c r="F254" s="3">
        <v>3</v>
      </c>
      <c r="G254" s="3">
        <v>7</v>
      </c>
      <c r="H254" s="3" t="s">
        <v>816</v>
      </c>
      <c r="I254" s="3" t="s">
        <v>172</v>
      </c>
      <c r="J254" s="12" t="e">
        <f>(C254-VLOOKUP(H254,Riders!$A$2:$C$3500,2,FALSE))/365</f>
        <v>#N/A</v>
      </c>
      <c r="K254" s="3"/>
    </row>
    <row r="255" spans="1:11" x14ac:dyDescent="0.45">
      <c r="A255" s="3" t="s">
        <v>181</v>
      </c>
      <c r="B255" s="3">
        <v>2012</v>
      </c>
      <c r="C255" s="19">
        <v>40958</v>
      </c>
      <c r="D255" s="3" t="s">
        <v>653</v>
      </c>
      <c r="E255" s="3" t="s">
        <v>642</v>
      </c>
      <c r="F255" s="3">
        <v>4</v>
      </c>
      <c r="G255" s="3">
        <v>1</v>
      </c>
      <c r="H255" s="3" t="s">
        <v>806</v>
      </c>
      <c r="I255" s="3" t="s">
        <v>780</v>
      </c>
      <c r="J255" s="12" t="e">
        <f>(C255-VLOOKUP(H255,Riders!$A$2:$C$3500,2,FALSE))/365</f>
        <v>#N/A</v>
      </c>
      <c r="K255" s="3"/>
    </row>
    <row r="256" spans="1:11" x14ac:dyDescent="0.45">
      <c r="A256" s="3" t="s">
        <v>181</v>
      </c>
      <c r="B256" s="3">
        <v>2012</v>
      </c>
      <c r="C256" s="19">
        <v>40958</v>
      </c>
      <c r="D256" s="3" t="s">
        <v>653</v>
      </c>
      <c r="E256" s="3" t="s">
        <v>642</v>
      </c>
      <c r="F256" s="3">
        <v>4</v>
      </c>
      <c r="G256" s="3">
        <v>2</v>
      </c>
      <c r="H256" s="3" t="s">
        <v>761</v>
      </c>
      <c r="I256" s="3" t="s">
        <v>762</v>
      </c>
      <c r="J256" s="12">
        <f>(C256-VLOOKUP(H256,Riders!$A$2:$C$3500,2,FALSE))/365</f>
        <v>27.923287671232877</v>
      </c>
      <c r="K256" s="3"/>
    </row>
    <row r="257" spans="1:11" x14ac:dyDescent="0.45">
      <c r="A257" s="3" t="s">
        <v>181</v>
      </c>
      <c r="B257" s="3">
        <v>2012</v>
      </c>
      <c r="C257" s="19">
        <v>40958</v>
      </c>
      <c r="D257" s="3" t="s">
        <v>653</v>
      </c>
      <c r="E257" s="3" t="s">
        <v>642</v>
      </c>
      <c r="F257" s="3">
        <v>4</v>
      </c>
      <c r="G257" s="3">
        <v>3</v>
      </c>
      <c r="H257" s="3" t="s">
        <v>818</v>
      </c>
      <c r="I257" s="3" t="s">
        <v>254</v>
      </c>
      <c r="J257" s="12">
        <f>(C257-VLOOKUP(H257,Riders!$A$2:$C$3500,2,FALSE))/365</f>
        <v>29.602739726027398</v>
      </c>
      <c r="K257" s="3"/>
    </row>
    <row r="258" spans="1:11" x14ac:dyDescent="0.45">
      <c r="A258" s="3" t="s">
        <v>181</v>
      </c>
      <c r="B258" s="3">
        <v>2012</v>
      </c>
      <c r="C258" s="19">
        <v>40958</v>
      </c>
      <c r="D258" s="3" t="s">
        <v>653</v>
      </c>
      <c r="E258" s="3" t="s">
        <v>642</v>
      </c>
      <c r="F258" s="3">
        <v>4</v>
      </c>
      <c r="G258" s="3">
        <v>4</v>
      </c>
      <c r="H258" s="3" t="s">
        <v>167</v>
      </c>
      <c r="I258" s="3" t="s">
        <v>59</v>
      </c>
      <c r="J258" s="12">
        <f>(C258-VLOOKUP(H258,Riders!$A$2:$C$3500,2,FALSE))/365</f>
        <v>22.956164383561642</v>
      </c>
      <c r="K258" s="3"/>
    </row>
    <row r="259" spans="1:11" x14ac:dyDescent="0.45">
      <c r="A259" s="3" t="s">
        <v>181</v>
      </c>
      <c r="B259" s="3">
        <v>2012</v>
      </c>
      <c r="C259" s="19">
        <v>40958</v>
      </c>
      <c r="D259" s="3" t="s">
        <v>653</v>
      </c>
      <c r="E259" s="3" t="s">
        <v>642</v>
      </c>
      <c r="F259" s="3">
        <v>4</v>
      </c>
      <c r="G259" s="3">
        <v>5</v>
      </c>
      <c r="H259" s="3" t="s">
        <v>793</v>
      </c>
      <c r="I259" s="3" t="s">
        <v>771</v>
      </c>
      <c r="J259" s="12" t="e">
        <f>(C259-VLOOKUP(H259,Riders!$A$2:$C$3500,2,FALSE))/365</f>
        <v>#N/A</v>
      </c>
      <c r="K259" s="3"/>
    </row>
    <row r="260" spans="1:11" x14ac:dyDescent="0.45">
      <c r="A260" s="3" t="s">
        <v>181</v>
      </c>
      <c r="B260" s="3">
        <v>2012</v>
      </c>
      <c r="C260" s="19">
        <v>40958</v>
      </c>
      <c r="D260" s="3" t="s">
        <v>653</v>
      </c>
      <c r="E260" s="3" t="s">
        <v>642</v>
      </c>
      <c r="F260" s="3">
        <v>4</v>
      </c>
      <c r="G260" s="3">
        <v>6</v>
      </c>
      <c r="H260" s="3" t="s">
        <v>116</v>
      </c>
      <c r="I260" s="3" t="s">
        <v>21</v>
      </c>
      <c r="J260" s="12">
        <f>(C260-VLOOKUP(H260,Riders!$A$2:$C$3500,2,FALSE))/365</f>
        <v>20.904109589041095</v>
      </c>
      <c r="K260" s="3"/>
    </row>
    <row r="261" spans="1:11" x14ac:dyDescent="0.45">
      <c r="A261" s="3" t="s">
        <v>181</v>
      </c>
      <c r="B261" s="3">
        <v>2012</v>
      </c>
      <c r="C261" s="19">
        <v>40958</v>
      </c>
      <c r="D261" s="3" t="s">
        <v>653</v>
      </c>
      <c r="E261" s="3" t="s">
        <v>642</v>
      </c>
      <c r="F261" s="3">
        <v>5</v>
      </c>
      <c r="G261" s="3">
        <v>1</v>
      </c>
      <c r="H261" s="3" t="s">
        <v>734</v>
      </c>
      <c r="I261" s="3" t="s">
        <v>36</v>
      </c>
      <c r="J261" s="12">
        <f>(C261-VLOOKUP(H261,Riders!$A$2:$C$3500,2,FALSE))/365</f>
        <v>28.432876712328767</v>
      </c>
      <c r="K261" s="3"/>
    </row>
    <row r="262" spans="1:11" x14ac:dyDescent="0.45">
      <c r="A262" s="3" t="s">
        <v>181</v>
      </c>
      <c r="B262" s="3">
        <v>2012</v>
      </c>
      <c r="C262" s="19">
        <v>40958</v>
      </c>
      <c r="D262" s="3" t="s">
        <v>653</v>
      </c>
      <c r="E262" s="3" t="s">
        <v>642</v>
      </c>
      <c r="F262" s="3">
        <v>5</v>
      </c>
      <c r="G262" s="3">
        <v>2</v>
      </c>
      <c r="H262" s="3" t="s">
        <v>134</v>
      </c>
      <c r="I262" s="3" t="s">
        <v>38</v>
      </c>
      <c r="J262" s="12">
        <f>(C262-VLOOKUP(H262,Riders!$A$2:$C$3500,2,FALSE))/365</f>
        <v>21.06027397260274</v>
      </c>
      <c r="K262" s="3"/>
    </row>
    <row r="263" spans="1:11" x14ac:dyDescent="0.45">
      <c r="A263" s="3" t="s">
        <v>181</v>
      </c>
      <c r="B263" s="3">
        <v>2012</v>
      </c>
      <c r="C263" s="19">
        <v>40958</v>
      </c>
      <c r="D263" s="3" t="s">
        <v>653</v>
      </c>
      <c r="E263" s="3" t="s">
        <v>642</v>
      </c>
      <c r="F263" s="3">
        <v>5</v>
      </c>
      <c r="G263" s="3">
        <v>3</v>
      </c>
      <c r="H263" s="3" t="s">
        <v>135</v>
      </c>
      <c r="I263" s="3" t="s">
        <v>29</v>
      </c>
      <c r="J263" s="12">
        <f>(C263-VLOOKUP(H263,Riders!$A$2:$C$3500,2,FALSE))/365</f>
        <v>22.276712328767122</v>
      </c>
      <c r="K263" s="3"/>
    </row>
    <row r="264" spans="1:11" x14ac:dyDescent="0.45">
      <c r="A264" s="3" t="s">
        <v>181</v>
      </c>
      <c r="B264" s="3">
        <v>2012</v>
      </c>
      <c r="C264" s="19">
        <v>40958</v>
      </c>
      <c r="D264" s="3" t="s">
        <v>653</v>
      </c>
      <c r="E264" s="3" t="s">
        <v>642</v>
      </c>
      <c r="F264" s="3">
        <v>5</v>
      </c>
      <c r="G264" s="3">
        <v>4</v>
      </c>
      <c r="H264" s="3" t="s">
        <v>769</v>
      </c>
      <c r="I264" s="3" t="s">
        <v>21</v>
      </c>
      <c r="J264" s="12">
        <f>(C264-VLOOKUP(H264,Riders!$A$2:$C$3500,2,FALSE))/365</f>
        <v>29.947945205479453</v>
      </c>
      <c r="K264" s="3"/>
    </row>
    <row r="265" spans="1:11" x14ac:dyDescent="0.45">
      <c r="A265" s="3" t="s">
        <v>181</v>
      </c>
      <c r="B265" s="3">
        <v>2012</v>
      </c>
      <c r="C265" s="19">
        <v>40958</v>
      </c>
      <c r="D265" s="3" t="s">
        <v>653</v>
      </c>
      <c r="E265" s="3" t="s">
        <v>642</v>
      </c>
      <c r="F265" s="3">
        <v>5</v>
      </c>
      <c r="G265" s="3">
        <v>5</v>
      </c>
      <c r="H265" s="3" t="s">
        <v>808</v>
      </c>
      <c r="I265" s="3" t="s">
        <v>809</v>
      </c>
      <c r="J265" s="12">
        <f>(C265-VLOOKUP(H265,Riders!$A$2:$C$3500,2,FALSE))/365</f>
        <v>22.205479452054796</v>
      </c>
      <c r="K265" s="3"/>
    </row>
    <row r="266" spans="1:11" x14ac:dyDescent="0.45">
      <c r="A266" s="3" t="s">
        <v>181</v>
      </c>
      <c r="B266" s="3">
        <v>2012</v>
      </c>
      <c r="C266" s="19">
        <v>40958</v>
      </c>
      <c r="D266" s="3" t="s">
        <v>653</v>
      </c>
      <c r="E266" s="3" t="s">
        <v>642</v>
      </c>
      <c r="F266" s="3">
        <v>5</v>
      </c>
      <c r="G266" s="3">
        <v>6</v>
      </c>
      <c r="H266" s="3" t="s">
        <v>82</v>
      </c>
      <c r="I266" s="3" t="s">
        <v>67</v>
      </c>
      <c r="J266" s="12">
        <f>(C266-VLOOKUP(H266,Riders!$A$2:$C$3500,2,FALSE))/365</f>
        <v>19.468493150684932</v>
      </c>
      <c r="K266" s="3"/>
    </row>
    <row r="267" spans="1:11" x14ac:dyDescent="0.45">
      <c r="A267" s="3" t="s">
        <v>181</v>
      </c>
      <c r="B267" s="3">
        <v>2012</v>
      </c>
      <c r="C267" s="19">
        <v>40958</v>
      </c>
      <c r="D267" s="3" t="s">
        <v>653</v>
      </c>
      <c r="E267" s="3" t="s">
        <v>642</v>
      </c>
      <c r="F267" s="3">
        <v>6</v>
      </c>
      <c r="G267" s="3">
        <v>1</v>
      </c>
      <c r="H267" s="3" t="s">
        <v>719</v>
      </c>
      <c r="I267" s="3" t="s">
        <v>720</v>
      </c>
      <c r="J267" s="12">
        <f>(C267-VLOOKUP(H267,Riders!$A$2:$C$3500,2,FALSE))/365</f>
        <v>25.997260273972604</v>
      </c>
      <c r="K267" s="3"/>
    </row>
    <row r="268" spans="1:11" x14ac:dyDescent="0.45">
      <c r="A268" s="3" t="s">
        <v>181</v>
      </c>
      <c r="B268" s="3">
        <v>2012</v>
      </c>
      <c r="C268" s="19">
        <v>40958</v>
      </c>
      <c r="D268" s="3" t="s">
        <v>653</v>
      </c>
      <c r="E268" s="3" t="s">
        <v>642</v>
      </c>
      <c r="F268" s="3">
        <v>6</v>
      </c>
      <c r="G268" s="3">
        <v>2</v>
      </c>
      <c r="H268" s="3" t="s">
        <v>740</v>
      </c>
      <c r="I268" s="3" t="s">
        <v>741</v>
      </c>
      <c r="J268" s="12">
        <f>(C268-VLOOKUP(H268,Riders!$A$2:$C$3500,2,FALSE))/365</f>
        <v>24.32054794520548</v>
      </c>
      <c r="K268" s="3"/>
    </row>
    <row r="269" spans="1:11" x14ac:dyDescent="0.45">
      <c r="A269" s="3" t="s">
        <v>181</v>
      </c>
      <c r="B269" s="3">
        <v>2012</v>
      </c>
      <c r="C269" s="19">
        <v>40958</v>
      </c>
      <c r="D269" s="3" t="s">
        <v>653</v>
      </c>
      <c r="E269" s="3" t="s">
        <v>642</v>
      </c>
      <c r="F269" s="3">
        <v>6</v>
      </c>
      <c r="G269" s="3">
        <v>3</v>
      </c>
      <c r="H269" s="3" t="s">
        <v>403</v>
      </c>
      <c r="I269" s="3" t="s">
        <v>15</v>
      </c>
      <c r="J269" s="12">
        <f>(C269-VLOOKUP(H269,Riders!$A$2:$C$3500,2,FALSE))/365</f>
        <v>25.213698630136985</v>
      </c>
      <c r="K269" s="3"/>
    </row>
    <row r="270" spans="1:11" x14ac:dyDescent="0.45">
      <c r="A270" s="3" t="s">
        <v>181</v>
      </c>
      <c r="B270" s="3">
        <v>2012</v>
      </c>
      <c r="C270" s="19">
        <v>40958</v>
      </c>
      <c r="D270" s="3" t="s">
        <v>653</v>
      </c>
      <c r="E270" s="3" t="s">
        <v>642</v>
      </c>
      <c r="F270" s="3">
        <v>6</v>
      </c>
      <c r="G270" s="3">
        <v>4</v>
      </c>
      <c r="H270" s="3" t="s">
        <v>752</v>
      </c>
      <c r="I270" s="3" t="s">
        <v>753</v>
      </c>
      <c r="J270" s="12" t="e">
        <f>(C270-VLOOKUP(H270,Riders!$A$2:$C$3500,2,FALSE))/365</f>
        <v>#N/A</v>
      </c>
      <c r="K270" s="3"/>
    </row>
    <row r="271" spans="1:11" x14ac:dyDescent="0.45">
      <c r="A271" s="3" t="s">
        <v>181</v>
      </c>
      <c r="B271" s="3">
        <v>2012</v>
      </c>
      <c r="C271" s="19">
        <v>40958</v>
      </c>
      <c r="D271" s="3" t="s">
        <v>653</v>
      </c>
      <c r="E271" s="3" t="s">
        <v>642</v>
      </c>
      <c r="F271" s="3">
        <v>6</v>
      </c>
      <c r="G271" s="3">
        <v>5</v>
      </c>
      <c r="H271" s="3" t="s">
        <v>109</v>
      </c>
      <c r="I271" s="3" t="s">
        <v>118</v>
      </c>
      <c r="J271" s="12">
        <f>(C271-VLOOKUP(H271,Riders!$A$2:$C$3500,2,FALSE))/365</f>
        <v>19.049315068493151</v>
      </c>
      <c r="K271" s="3"/>
    </row>
    <row r="272" spans="1:11" x14ac:dyDescent="0.45">
      <c r="A272" s="3" t="s">
        <v>181</v>
      </c>
      <c r="B272" s="3">
        <v>2012</v>
      </c>
      <c r="C272" s="19">
        <v>40958</v>
      </c>
      <c r="D272" s="3" t="s">
        <v>653</v>
      </c>
      <c r="E272" s="3" t="s">
        <v>642</v>
      </c>
      <c r="F272" s="3">
        <v>6</v>
      </c>
      <c r="G272" s="3">
        <v>6</v>
      </c>
      <c r="H272" s="3" t="s">
        <v>810</v>
      </c>
      <c r="I272" s="3" t="s">
        <v>811</v>
      </c>
      <c r="J272" s="12">
        <f>(C272-VLOOKUP(H272,Riders!$A$2:$C$3500,2,FALSE))/365</f>
        <v>22.104109589041094</v>
      </c>
      <c r="K272" s="3"/>
    </row>
    <row r="273" spans="1:11" x14ac:dyDescent="0.45">
      <c r="A273" s="3" t="s">
        <v>181</v>
      </c>
      <c r="B273" s="3">
        <v>2012</v>
      </c>
      <c r="C273" s="19">
        <v>40958</v>
      </c>
      <c r="D273" s="3" t="s">
        <v>653</v>
      </c>
      <c r="E273" s="3" t="s">
        <v>643</v>
      </c>
      <c r="F273" s="3">
        <v>1</v>
      </c>
      <c r="G273" s="3">
        <v>1</v>
      </c>
      <c r="H273" s="3" t="s">
        <v>147</v>
      </c>
      <c r="I273" s="3" t="s">
        <v>31</v>
      </c>
      <c r="J273" s="12">
        <f>(C273-VLOOKUP(H273,Riders!$A$2:$C$3500,2,FALSE))/365</f>
        <v>23.610958904109587</v>
      </c>
      <c r="K273" s="3"/>
    </row>
    <row r="274" spans="1:11" x14ac:dyDescent="0.45">
      <c r="A274" s="3" t="s">
        <v>181</v>
      </c>
      <c r="B274" s="3">
        <v>2012</v>
      </c>
      <c r="C274" s="19">
        <v>40958</v>
      </c>
      <c r="D274" s="3" t="s">
        <v>653</v>
      </c>
      <c r="E274" s="3" t="s">
        <v>643</v>
      </c>
      <c r="F274" s="3">
        <v>1</v>
      </c>
      <c r="G274" s="3">
        <v>2</v>
      </c>
      <c r="H274" s="3" t="s">
        <v>719</v>
      </c>
      <c r="I274" s="3" t="s">
        <v>720</v>
      </c>
      <c r="J274" s="12">
        <f>(C274-VLOOKUP(H274,Riders!$A$2:$C$3500,2,FALSE))/365</f>
        <v>25.997260273972604</v>
      </c>
      <c r="K274" s="3"/>
    </row>
    <row r="275" spans="1:11" x14ac:dyDescent="0.45">
      <c r="A275" s="3" t="s">
        <v>181</v>
      </c>
      <c r="B275" s="3">
        <v>2012</v>
      </c>
      <c r="C275" s="19">
        <v>40958</v>
      </c>
      <c r="D275" s="3" t="s">
        <v>653</v>
      </c>
      <c r="E275" s="3" t="s">
        <v>643</v>
      </c>
      <c r="F275" s="3">
        <v>1</v>
      </c>
      <c r="G275" s="3">
        <v>3</v>
      </c>
      <c r="H275" s="3" t="s">
        <v>655</v>
      </c>
      <c r="I275" s="3" t="s">
        <v>120</v>
      </c>
      <c r="J275" s="12">
        <f>(C275-VLOOKUP(H275,Riders!$A$2:$C$3500,2,FALSE))/365</f>
        <v>29.205479452054796</v>
      </c>
      <c r="K275" s="3"/>
    </row>
    <row r="276" spans="1:11" x14ac:dyDescent="0.45">
      <c r="A276" s="3" t="s">
        <v>181</v>
      </c>
      <c r="B276" s="3">
        <v>2012</v>
      </c>
      <c r="C276" s="19">
        <v>40958</v>
      </c>
      <c r="D276" s="3" t="s">
        <v>653</v>
      </c>
      <c r="E276" s="3" t="s">
        <v>643</v>
      </c>
      <c r="F276" s="3">
        <v>1</v>
      </c>
      <c r="G276" s="3">
        <v>4</v>
      </c>
      <c r="H276" s="3" t="s">
        <v>750</v>
      </c>
      <c r="I276" s="3" t="s">
        <v>751</v>
      </c>
      <c r="J276" s="12">
        <f>(C276-VLOOKUP(H276,Riders!$A$2:$C$3500,2,FALSE))/365</f>
        <v>21.265753424657536</v>
      </c>
      <c r="K276" s="3"/>
    </row>
    <row r="277" spans="1:11" x14ac:dyDescent="0.45">
      <c r="A277" s="3" t="s">
        <v>181</v>
      </c>
      <c r="B277" s="3">
        <v>2012</v>
      </c>
      <c r="C277" s="19">
        <v>40958</v>
      </c>
      <c r="D277" s="3" t="s">
        <v>653</v>
      </c>
      <c r="E277" s="3" t="s">
        <v>643</v>
      </c>
      <c r="F277" s="3">
        <v>1</v>
      </c>
      <c r="G277" s="3">
        <v>5</v>
      </c>
      <c r="H277" s="3" t="s">
        <v>736</v>
      </c>
      <c r="I277" s="3" t="s">
        <v>722</v>
      </c>
      <c r="J277" s="12">
        <f>(C277-VLOOKUP(H277,Riders!$A$2:$C$3500,2,FALSE))/365</f>
        <v>23.008219178082193</v>
      </c>
      <c r="K277" s="3"/>
    </row>
    <row r="278" spans="1:11" x14ac:dyDescent="0.45">
      <c r="A278" s="3" t="s">
        <v>181</v>
      </c>
      <c r="B278" s="3">
        <v>2012</v>
      </c>
      <c r="C278" s="19">
        <v>40958</v>
      </c>
      <c r="D278" s="3" t="s">
        <v>653</v>
      </c>
      <c r="E278" s="3" t="s">
        <v>643</v>
      </c>
      <c r="F278" s="3">
        <v>1</v>
      </c>
      <c r="G278" s="3">
        <v>6</v>
      </c>
      <c r="H278" s="3" t="s">
        <v>154</v>
      </c>
      <c r="I278" s="3" t="s">
        <v>38</v>
      </c>
      <c r="J278" s="12">
        <f>(C278-VLOOKUP(H278,Riders!$A$2:$C$3500,2,FALSE))/365</f>
        <v>21.210958904109589</v>
      </c>
      <c r="K278" s="3"/>
    </row>
    <row r="279" spans="1:11" x14ac:dyDescent="0.45">
      <c r="A279" s="3" t="s">
        <v>181</v>
      </c>
      <c r="B279" s="3">
        <v>2012</v>
      </c>
      <c r="C279" s="19">
        <v>40958</v>
      </c>
      <c r="D279" s="3" t="s">
        <v>653</v>
      </c>
      <c r="E279" s="3" t="s">
        <v>643</v>
      </c>
      <c r="F279" s="3">
        <v>2</v>
      </c>
      <c r="G279" s="3">
        <v>1</v>
      </c>
      <c r="H279" s="3" t="s">
        <v>803</v>
      </c>
      <c r="I279" s="3" t="s">
        <v>751</v>
      </c>
      <c r="J279" s="12" t="e">
        <f>(C279-VLOOKUP(H279,Riders!$A$2:$C$3500,2,FALSE))/365</f>
        <v>#N/A</v>
      </c>
      <c r="K279" s="3"/>
    </row>
    <row r="280" spans="1:11" x14ac:dyDescent="0.45">
      <c r="A280" s="3" t="s">
        <v>181</v>
      </c>
      <c r="B280" s="3">
        <v>2012</v>
      </c>
      <c r="C280" s="19">
        <v>40958</v>
      </c>
      <c r="D280" s="3" t="s">
        <v>653</v>
      </c>
      <c r="E280" s="3" t="s">
        <v>643</v>
      </c>
      <c r="F280" s="3">
        <v>2</v>
      </c>
      <c r="G280" s="3">
        <v>2</v>
      </c>
      <c r="H280" s="3" t="s">
        <v>734</v>
      </c>
      <c r="I280" s="3" t="s">
        <v>36</v>
      </c>
      <c r="J280" s="12">
        <f>(C280-VLOOKUP(H280,Riders!$A$2:$C$3500,2,FALSE))/365</f>
        <v>28.432876712328767</v>
      </c>
      <c r="K280" s="3"/>
    </row>
    <row r="281" spans="1:11" x14ac:dyDescent="0.45">
      <c r="A281" s="3" t="s">
        <v>181</v>
      </c>
      <c r="B281" s="3">
        <v>2012</v>
      </c>
      <c r="C281" s="19">
        <v>40958</v>
      </c>
      <c r="D281" s="3" t="s">
        <v>653</v>
      </c>
      <c r="E281" s="3" t="s">
        <v>643</v>
      </c>
      <c r="F281" s="3">
        <v>2</v>
      </c>
      <c r="G281" s="3">
        <v>3</v>
      </c>
      <c r="H281" s="3" t="s">
        <v>79</v>
      </c>
      <c r="I281" s="3" t="s">
        <v>65</v>
      </c>
      <c r="J281" s="12">
        <f>(C281-VLOOKUP(H281,Riders!$A$2:$C$3500,2,FALSE))/365</f>
        <v>24.791780821917808</v>
      </c>
      <c r="K281" s="3"/>
    </row>
    <row r="282" spans="1:11" x14ac:dyDescent="0.45">
      <c r="A282" s="3" t="s">
        <v>181</v>
      </c>
      <c r="B282" s="3">
        <v>2012</v>
      </c>
      <c r="C282" s="19">
        <v>40958</v>
      </c>
      <c r="D282" s="3" t="s">
        <v>653</v>
      </c>
      <c r="E282" s="3" t="s">
        <v>643</v>
      </c>
      <c r="F282" s="3">
        <v>2</v>
      </c>
      <c r="G282" s="3">
        <v>4</v>
      </c>
      <c r="H282" s="3" t="s">
        <v>802</v>
      </c>
      <c r="I282" s="3" t="s">
        <v>738</v>
      </c>
      <c r="J282" s="12" t="e">
        <f>(C282-VLOOKUP(H282,Riders!$A$2:$C$3500,2,FALSE))/365</f>
        <v>#N/A</v>
      </c>
      <c r="K282" s="3"/>
    </row>
    <row r="283" spans="1:11" x14ac:dyDescent="0.45">
      <c r="A283" s="3" t="s">
        <v>181</v>
      </c>
      <c r="B283" s="3">
        <v>2012</v>
      </c>
      <c r="C283" s="19">
        <v>40958</v>
      </c>
      <c r="D283" s="3" t="s">
        <v>653</v>
      </c>
      <c r="E283" s="3" t="s">
        <v>643</v>
      </c>
      <c r="F283" s="3">
        <v>2</v>
      </c>
      <c r="G283" s="3">
        <v>5</v>
      </c>
      <c r="H283" s="3" t="s">
        <v>690</v>
      </c>
      <c r="I283" s="3" t="s">
        <v>17</v>
      </c>
      <c r="J283" s="12">
        <f>(C283-VLOOKUP(H283,Riders!$A$2:$C$3500,2,FALSE))/365</f>
        <v>23.901369863013699</v>
      </c>
      <c r="K283" s="3"/>
    </row>
    <row r="284" spans="1:11" x14ac:dyDescent="0.45">
      <c r="A284" s="3" t="s">
        <v>181</v>
      </c>
      <c r="B284" s="3">
        <v>2012</v>
      </c>
      <c r="C284" s="19">
        <v>40958</v>
      </c>
      <c r="D284" s="3" t="s">
        <v>653</v>
      </c>
      <c r="E284" s="3" t="s">
        <v>643</v>
      </c>
      <c r="F284" s="3">
        <v>2</v>
      </c>
      <c r="G284" s="3">
        <v>6</v>
      </c>
      <c r="H284" s="3" t="s">
        <v>801</v>
      </c>
      <c r="I284" s="3" t="s">
        <v>771</v>
      </c>
      <c r="J284" s="12" t="e">
        <f>(C284-VLOOKUP(H284,Riders!$A$2:$C$3500,2,FALSE))/365</f>
        <v>#N/A</v>
      </c>
      <c r="K284" s="3"/>
    </row>
    <row r="285" spans="1:11" x14ac:dyDescent="0.45">
      <c r="A285" s="3" t="s">
        <v>181</v>
      </c>
      <c r="B285" s="3">
        <v>2012</v>
      </c>
      <c r="C285" s="19">
        <v>40958</v>
      </c>
      <c r="D285" s="3" t="s">
        <v>653</v>
      </c>
      <c r="E285" s="3" t="s">
        <v>370</v>
      </c>
      <c r="F285" s="3">
        <v>1</v>
      </c>
      <c r="G285" s="3">
        <v>1</v>
      </c>
      <c r="H285" s="3" t="s">
        <v>655</v>
      </c>
      <c r="I285" s="3" t="s">
        <v>120</v>
      </c>
      <c r="J285" s="12">
        <f>(C285-VLOOKUP(H285,Riders!$A$2:$C$3500,2,FALSE))/365</f>
        <v>29.205479452054796</v>
      </c>
      <c r="K285" s="3">
        <v>1</v>
      </c>
    </row>
    <row r="286" spans="1:11" x14ac:dyDescent="0.45">
      <c r="A286" s="3" t="s">
        <v>181</v>
      </c>
      <c r="B286" s="3">
        <v>2012</v>
      </c>
      <c r="C286" s="19">
        <v>40958</v>
      </c>
      <c r="D286" s="3" t="s">
        <v>653</v>
      </c>
      <c r="E286" s="3" t="s">
        <v>370</v>
      </c>
      <c r="F286" s="3">
        <v>1</v>
      </c>
      <c r="G286" s="3">
        <v>2</v>
      </c>
      <c r="H286" s="3" t="s">
        <v>79</v>
      </c>
      <c r="I286" s="3" t="s">
        <v>65</v>
      </c>
      <c r="J286" s="12">
        <f>(C286-VLOOKUP(H286,Riders!$A$2:$C$3500,2,FALSE))/365</f>
        <v>24.791780821917808</v>
      </c>
      <c r="K286" s="3">
        <v>2</v>
      </c>
    </row>
    <row r="287" spans="1:11" x14ac:dyDescent="0.45">
      <c r="A287" s="3" t="s">
        <v>181</v>
      </c>
      <c r="B287" s="3">
        <v>2012</v>
      </c>
      <c r="C287" s="19">
        <v>40958</v>
      </c>
      <c r="D287" s="3" t="s">
        <v>653</v>
      </c>
      <c r="E287" s="3" t="s">
        <v>370</v>
      </c>
      <c r="F287" s="3">
        <v>1</v>
      </c>
      <c r="G287" s="3">
        <v>3</v>
      </c>
      <c r="H287" s="3" t="s">
        <v>719</v>
      </c>
      <c r="I287" s="3" t="s">
        <v>720</v>
      </c>
      <c r="J287" s="12">
        <f>(C287-VLOOKUP(H287,Riders!$A$2:$C$3500,2,FALSE))/365</f>
        <v>25.997260273972604</v>
      </c>
      <c r="K287" s="3">
        <v>3</v>
      </c>
    </row>
    <row r="288" spans="1:11" x14ac:dyDescent="0.45">
      <c r="A288" s="3" t="s">
        <v>181</v>
      </c>
      <c r="B288" s="3">
        <v>2012</v>
      </c>
      <c r="C288" s="19">
        <v>40958</v>
      </c>
      <c r="D288" s="3" t="s">
        <v>653</v>
      </c>
      <c r="E288" s="3" t="s">
        <v>370</v>
      </c>
      <c r="F288" s="3">
        <v>1</v>
      </c>
      <c r="G288" s="3">
        <v>4</v>
      </c>
      <c r="H288" s="3" t="s">
        <v>147</v>
      </c>
      <c r="I288" s="3" t="s">
        <v>31</v>
      </c>
      <c r="J288" s="12">
        <f>(C288-VLOOKUP(H288,Riders!$A$2:$C$3500,2,FALSE))/365</f>
        <v>23.610958904109587</v>
      </c>
      <c r="K288" s="3">
        <v>4</v>
      </c>
    </row>
    <row r="289" spans="1:11" x14ac:dyDescent="0.45">
      <c r="A289" s="3" t="s">
        <v>181</v>
      </c>
      <c r="B289" s="3">
        <v>2012</v>
      </c>
      <c r="C289" s="19">
        <v>40958</v>
      </c>
      <c r="D289" s="3" t="s">
        <v>653</v>
      </c>
      <c r="E289" s="3" t="s">
        <v>370</v>
      </c>
      <c r="F289" s="3">
        <v>1</v>
      </c>
      <c r="G289" s="3">
        <v>5</v>
      </c>
      <c r="H289" s="3" t="s">
        <v>803</v>
      </c>
      <c r="I289" s="3" t="s">
        <v>751</v>
      </c>
      <c r="J289" s="12" t="e">
        <f>(C289-VLOOKUP(H289,Riders!$A$2:$C$3500,2,FALSE))/365</f>
        <v>#N/A</v>
      </c>
      <c r="K289" s="3">
        <v>5</v>
      </c>
    </row>
    <row r="290" spans="1:11" x14ac:dyDescent="0.45">
      <c r="A290" s="3" t="s">
        <v>181</v>
      </c>
      <c r="B290" s="3">
        <v>2012</v>
      </c>
      <c r="C290" s="19">
        <v>40958</v>
      </c>
      <c r="D290" s="3" t="s">
        <v>653</v>
      </c>
      <c r="E290" s="3" t="s">
        <v>370</v>
      </c>
      <c r="F290" s="3">
        <v>1</v>
      </c>
      <c r="G290" s="3">
        <v>6</v>
      </c>
      <c r="H290" s="3" t="s">
        <v>734</v>
      </c>
      <c r="I290" s="3" t="s">
        <v>36</v>
      </c>
      <c r="J290" s="12">
        <f>(C290-VLOOKUP(H290,Riders!$A$2:$C$3500,2,FALSE))/365</f>
        <v>28.432876712328767</v>
      </c>
      <c r="K290" s="3">
        <v>6</v>
      </c>
    </row>
    <row r="291" spans="1:11" x14ac:dyDescent="0.45">
      <c r="A291" s="3" t="s">
        <v>181</v>
      </c>
      <c r="B291" s="3">
        <v>2012</v>
      </c>
      <c r="C291" s="19">
        <v>40958</v>
      </c>
      <c r="D291" s="3" t="s">
        <v>653</v>
      </c>
      <c r="E291" s="3" t="s">
        <v>370</v>
      </c>
      <c r="F291" s="3">
        <v>2</v>
      </c>
      <c r="G291" s="3">
        <v>1</v>
      </c>
      <c r="H291" s="3" t="s">
        <v>802</v>
      </c>
      <c r="I291" s="3" t="s">
        <v>738</v>
      </c>
      <c r="J291" s="12" t="e">
        <f>(C291-VLOOKUP(H291,Riders!$A$2:$C$3500,2,FALSE))/365</f>
        <v>#N/A</v>
      </c>
      <c r="K291" s="3">
        <v>1</v>
      </c>
    </row>
    <row r="292" spans="1:11" x14ac:dyDescent="0.45">
      <c r="A292" s="3" t="s">
        <v>181</v>
      </c>
      <c r="B292" s="3">
        <v>2012</v>
      </c>
      <c r="C292" s="19">
        <v>40958</v>
      </c>
      <c r="D292" s="3" t="s">
        <v>653</v>
      </c>
      <c r="E292" s="3" t="s">
        <v>370</v>
      </c>
      <c r="F292" s="3">
        <v>2</v>
      </c>
      <c r="G292" s="3">
        <v>2</v>
      </c>
      <c r="H292" s="3" t="s">
        <v>154</v>
      </c>
      <c r="I292" s="3" t="s">
        <v>38</v>
      </c>
      <c r="J292" s="12">
        <f>(C292-VLOOKUP(H292,Riders!$A$2:$C$3500,2,FALSE))/365</f>
        <v>21.210958904109589</v>
      </c>
      <c r="K292" s="3">
        <v>2</v>
      </c>
    </row>
    <row r="293" spans="1:11" x14ac:dyDescent="0.45">
      <c r="A293" s="3" t="s">
        <v>181</v>
      </c>
      <c r="B293" s="3">
        <v>2012</v>
      </c>
      <c r="C293" s="19">
        <v>40958</v>
      </c>
      <c r="D293" s="3" t="s">
        <v>653</v>
      </c>
      <c r="E293" s="3" t="s">
        <v>370</v>
      </c>
      <c r="F293" s="3">
        <v>2</v>
      </c>
      <c r="G293" s="3">
        <v>3</v>
      </c>
      <c r="H293" s="3" t="s">
        <v>801</v>
      </c>
      <c r="I293" s="3" t="s">
        <v>771</v>
      </c>
      <c r="J293" s="12" t="e">
        <f>(C293-VLOOKUP(H293,Riders!$A$2:$C$3500,2,FALSE))/365</f>
        <v>#N/A</v>
      </c>
      <c r="K293" s="3">
        <v>3</v>
      </c>
    </row>
    <row r="294" spans="1:11" x14ac:dyDescent="0.45">
      <c r="A294" s="3" t="s">
        <v>181</v>
      </c>
      <c r="B294" s="3">
        <v>2012</v>
      </c>
      <c r="C294" s="19">
        <v>40958</v>
      </c>
      <c r="D294" s="3" t="s">
        <v>653</v>
      </c>
      <c r="E294" s="3" t="s">
        <v>370</v>
      </c>
      <c r="F294" s="3">
        <v>2</v>
      </c>
      <c r="G294" s="3">
        <v>4</v>
      </c>
      <c r="H294" s="3" t="s">
        <v>690</v>
      </c>
      <c r="I294" s="3" t="s">
        <v>17</v>
      </c>
      <c r="J294" s="12">
        <f>(C294-VLOOKUP(H294,Riders!$A$2:$C$3500,2,FALSE))/365</f>
        <v>23.901369863013699</v>
      </c>
      <c r="K294" s="3">
        <v>4</v>
      </c>
    </row>
    <row r="295" spans="1:11" x14ac:dyDescent="0.45">
      <c r="A295" s="3" t="s">
        <v>181</v>
      </c>
      <c r="B295" s="3">
        <v>2012</v>
      </c>
      <c r="C295" s="19">
        <v>40958</v>
      </c>
      <c r="D295" s="3" t="s">
        <v>653</v>
      </c>
      <c r="E295" s="3" t="s">
        <v>370</v>
      </c>
      <c r="F295" s="3">
        <v>2</v>
      </c>
      <c r="G295" s="3">
        <v>5</v>
      </c>
      <c r="H295" s="3" t="s">
        <v>736</v>
      </c>
      <c r="I295" s="3" t="s">
        <v>722</v>
      </c>
      <c r="J295" s="12">
        <f>(C295-VLOOKUP(H295,Riders!$A$2:$C$3500,2,FALSE))/365</f>
        <v>23.008219178082193</v>
      </c>
      <c r="K295" s="3">
        <v>5</v>
      </c>
    </row>
    <row r="296" spans="1:11" x14ac:dyDescent="0.45">
      <c r="A296" s="3" t="s">
        <v>181</v>
      </c>
      <c r="B296" s="3">
        <v>2012</v>
      </c>
      <c r="C296" s="19">
        <v>40958</v>
      </c>
      <c r="D296" s="3" t="s">
        <v>653</v>
      </c>
      <c r="E296" s="3" t="s">
        <v>370</v>
      </c>
      <c r="F296" s="3">
        <v>2</v>
      </c>
      <c r="G296" s="3">
        <v>6</v>
      </c>
      <c r="H296" s="3" t="s">
        <v>750</v>
      </c>
      <c r="I296" s="3" t="s">
        <v>751</v>
      </c>
      <c r="J296" s="12">
        <f>(C296-VLOOKUP(H296,Riders!$A$2:$C$3500,2,FALSE))/365</f>
        <v>21.265753424657536</v>
      </c>
      <c r="K296" s="3">
        <v>6</v>
      </c>
    </row>
    <row r="297" spans="1:11" x14ac:dyDescent="0.45">
      <c r="A297" s="3" t="s">
        <v>800</v>
      </c>
      <c r="B297" s="3">
        <v>2012</v>
      </c>
      <c r="C297" s="19">
        <v>41006</v>
      </c>
      <c r="D297" s="3" t="s">
        <v>641</v>
      </c>
      <c r="E297" s="3" t="s">
        <v>454</v>
      </c>
      <c r="F297" s="3">
        <v>1</v>
      </c>
      <c r="G297" s="3">
        <v>1</v>
      </c>
      <c r="H297" s="3" t="s">
        <v>734</v>
      </c>
      <c r="I297" s="3" t="s">
        <v>36</v>
      </c>
      <c r="J297" s="12">
        <f>(C297-VLOOKUP(H297,Riders!$A$2:$C$3500,2,FALSE))/365</f>
        <v>28.564383561643837</v>
      </c>
      <c r="K297" s="3"/>
    </row>
    <row r="298" spans="1:11" x14ac:dyDescent="0.45">
      <c r="A298" s="3" t="s">
        <v>800</v>
      </c>
      <c r="B298" s="3">
        <v>2012</v>
      </c>
      <c r="C298" s="19">
        <v>41006</v>
      </c>
      <c r="D298" s="3" t="s">
        <v>641</v>
      </c>
      <c r="E298" s="3" t="s">
        <v>454</v>
      </c>
      <c r="F298" s="3">
        <v>1</v>
      </c>
      <c r="G298" s="3">
        <v>2</v>
      </c>
      <c r="H298" s="3" t="s">
        <v>703</v>
      </c>
      <c r="I298" s="3" t="s">
        <v>15</v>
      </c>
      <c r="J298" s="12">
        <f>(C298-VLOOKUP(H298,Riders!$A$2:$C$3500,2,FALSE))/365</f>
        <v>21.421917808219177</v>
      </c>
      <c r="K298" s="3"/>
    </row>
    <row r="299" spans="1:11" x14ac:dyDescent="0.45">
      <c r="A299" s="3" t="s">
        <v>800</v>
      </c>
      <c r="B299" s="3">
        <v>2012</v>
      </c>
      <c r="C299" s="19">
        <v>41006</v>
      </c>
      <c r="D299" s="3" t="s">
        <v>641</v>
      </c>
      <c r="E299" s="3" t="s">
        <v>454</v>
      </c>
      <c r="F299" s="3">
        <v>1</v>
      </c>
      <c r="G299" s="3">
        <v>3</v>
      </c>
      <c r="H299" s="3" t="s">
        <v>79</v>
      </c>
      <c r="I299" s="3" t="s">
        <v>65</v>
      </c>
      <c r="J299" s="12">
        <f>(C299-VLOOKUP(H299,Riders!$A$2:$C$3500,2,FALSE))/365</f>
        <v>24.923287671232877</v>
      </c>
      <c r="K299" s="3"/>
    </row>
    <row r="300" spans="1:11" x14ac:dyDescent="0.45">
      <c r="A300" s="3" t="s">
        <v>800</v>
      </c>
      <c r="B300" s="3">
        <v>2012</v>
      </c>
      <c r="C300" s="19">
        <v>41006</v>
      </c>
      <c r="D300" s="3" t="s">
        <v>641</v>
      </c>
      <c r="E300" s="3" t="s">
        <v>454</v>
      </c>
      <c r="F300" s="3">
        <v>1</v>
      </c>
      <c r="G300" s="3">
        <v>4</v>
      </c>
      <c r="H300" s="3" t="s">
        <v>135</v>
      </c>
      <c r="I300" s="3" t="s">
        <v>29</v>
      </c>
      <c r="J300" s="12">
        <f>(C300-VLOOKUP(H300,Riders!$A$2:$C$3500,2,FALSE))/365</f>
        <v>22.408219178082192</v>
      </c>
      <c r="K300" s="3"/>
    </row>
    <row r="301" spans="1:11" x14ac:dyDescent="0.45">
      <c r="A301" s="3" t="s">
        <v>800</v>
      </c>
      <c r="B301" s="3">
        <v>2012</v>
      </c>
      <c r="C301" s="19">
        <v>41006</v>
      </c>
      <c r="D301" s="3" t="s">
        <v>641</v>
      </c>
      <c r="E301" s="3" t="s">
        <v>454</v>
      </c>
      <c r="F301" s="3">
        <v>1</v>
      </c>
      <c r="G301" s="3">
        <v>5</v>
      </c>
      <c r="H301" s="3" t="s">
        <v>801</v>
      </c>
      <c r="I301" s="3" t="s">
        <v>771</v>
      </c>
      <c r="J301" s="12" t="e">
        <f>(C301-VLOOKUP(H301,Riders!$A$2:$C$3500,2,FALSE))/365</f>
        <v>#N/A</v>
      </c>
      <c r="K301" s="3"/>
    </row>
    <row r="302" spans="1:11" x14ac:dyDescent="0.45">
      <c r="A302" s="3" t="s">
        <v>800</v>
      </c>
      <c r="B302" s="3">
        <v>2012</v>
      </c>
      <c r="C302" s="19">
        <v>41006</v>
      </c>
      <c r="D302" s="3" t="s">
        <v>641</v>
      </c>
      <c r="E302" s="3" t="s">
        <v>454</v>
      </c>
      <c r="F302" s="3">
        <v>2</v>
      </c>
      <c r="G302" s="3">
        <v>1</v>
      </c>
      <c r="H302" s="3" t="s">
        <v>802</v>
      </c>
      <c r="I302" s="3" t="s">
        <v>738</v>
      </c>
      <c r="J302" s="12" t="e">
        <f>(C302-VLOOKUP(H302,Riders!$A$2:$C$3500,2,FALSE))/365</f>
        <v>#N/A</v>
      </c>
      <c r="K302" s="3"/>
    </row>
    <row r="303" spans="1:11" x14ac:dyDescent="0.45">
      <c r="A303" s="3" t="s">
        <v>800</v>
      </c>
      <c r="B303" s="3">
        <v>2012</v>
      </c>
      <c r="C303" s="19">
        <v>41006</v>
      </c>
      <c r="D303" s="3" t="s">
        <v>641</v>
      </c>
      <c r="E303" s="3" t="s">
        <v>454</v>
      </c>
      <c r="F303" s="3">
        <v>2</v>
      </c>
      <c r="G303" s="3">
        <v>2</v>
      </c>
      <c r="H303" s="3" t="s">
        <v>401</v>
      </c>
      <c r="I303" s="3" t="s">
        <v>36</v>
      </c>
      <c r="J303" s="12">
        <f>(C303-VLOOKUP(H303,Riders!$A$2:$C$3500,2,FALSE))/365</f>
        <v>24.230136986301371</v>
      </c>
      <c r="K303" s="3"/>
    </row>
    <row r="304" spans="1:11" x14ac:dyDescent="0.45">
      <c r="A304" s="3" t="s">
        <v>800</v>
      </c>
      <c r="B304" s="3">
        <v>2012</v>
      </c>
      <c r="C304" s="19">
        <v>41006</v>
      </c>
      <c r="D304" s="3" t="s">
        <v>641</v>
      </c>
      <c r="E304" s="3" t="s">
        <v>454</v>
      </c>
      <c r="F304" s="3">
        <v>2</v>
      </c>
      <c r="G304" s="3">
        <v>3</v>
      </c>
      <c r="H304" s="3" t="s">
        <v>803</v>
      </c>
      <c r="I304" s="3" t="s">
        <v>751</v>
      </c>
      <c r="J304" s="12" t="e">
        <f>(C304-VLOOKUP(H304,Riders!$A$2:$C$3500,2,FALSE))/365</f>
        <v>#N/A</v>
      </c>
      <c r="K304" s="3"/>
    </row>
    <row r="305" spans="1:11" x14ac:dyDescent="0.45">
      <c r="A305" s="3" t="s">
        <v>800</v>
      </c>
      <c r="B305" s="3">
        <v>2012</v>
      </c>
      <c r="C305" s="19">
        <v>41006</v>
      </c>
      <c r="D305" s="3" t="s">
        <v>641</v>
      </c>
      <c r="E305" s="3" t="s">
        <v>454</v>
      </c>
      <c r="F305" s="3">
        <v>2</v>
      </c>
      <c r="G305" s="3">
        <v>4</v>
      </c>
      <c r="H305" s="3" t="s">
        <v>403</v>
      </c>
      <c r="I305" s="3" t="s">
        <v>15</v>
      </c>
      <c r="J305" s="12">
        <f>(C305-VLOOKUP(H305,Riders!$A$2:$C$3500,2,FALSE))/365</f>
        <v>25.345205479452055</v>
      </c>
      <c r="K305" s="3"/>
    </row>
    <row r="306" spans="1:11" x14ac:dyDescent="0.45">
      <c r="A306" s="3" t="s">
        <v>800</v>
      </c>
      <c r="B306" s="3">
        <v>2012</v>
      </c>
      <c r="C306" s="19">
        <v>41006</v>
      </c>
      <c r="D306" s="3" t="s">
        <v>641</v>
      </c>
      <c r="E306" s="3" t="s">
        <v>454</v>
      </c>
      <c r="F306" s="3">
        <v>2</v>
      </c>
      <c r="G306" s="3">
        <v>5</v>
      </c>
      <c r="H306" s="3" t="s">
        <v>804</v>
      </c>
      <c r="I306" s="3" t="s">
        <v>715</v>
      </c>
      <c r="J306" s="12" t="e">
        <f>(C306-VLOOKUP(H306,Riders!$A$2:$C$3500,2,FALSE))/365</f>
        <v>#N/A</v>
      </c>
      <c r="K306" s="3"/>
    </row>
    <row r="307" spans="1:11" x14ac:dyDescent="0.45">
      <c r="A307" s="3" t="s">
        <v>800</v>
      </c>
      <c r="B307" s="3">
        <v>2012</v>
      </c>
      <c r="C307" s="19">
        <v>41006</v>
      </c>
      <c r="D307" s="3" t="s">
        <v>641</v>
      </c>
      <c r="E307" s="3" t="s">
        <v>454</v>
      </c>
      <c r="F307" s="3">
        <v>3</v>
      </c>
      <c r="G307" s="3">
        <v>1</v>
      </c>
      <c r="H307" s="3" t="s">
        <v>719</v>
      </c>
      <c r="I307" s="3" t="s">
        <v>720</v>
      </c>
      <c r="J307" s="12">
        <f>(C307-VLOOKUP(H307,Riders!$A$2:$C$3500,2,FALSE))/365</f>
        <v>26.12876712328767</v>
      </c>
      <c r="K307" s="3"/>
    </row>
    <row r="308" spans="1:11" x14ac:dyDescent="0.45">
      <c r="A308" s="3" t="s">
        <v>800</v>
      </c>
      <c r="B308" s="3">
        <v>2012</v>
      </c>
      <c r="C308" s="19">
        <v>41006</v>
      </c>
      <c r="D308" s="3" t="s">
        <v>641</v>
      </c>
      <c r="E308" s="3" t="s">
        <v>454</v>
      </c>
      <c r="F308" s="3">
        <v>3</v>
      </c>
      <c r="G308" s="3">
        <v>2</v>
      </c>
      <c r="H308" s="3" t="s">
        <v>690</v>
      </c>
      <c r="I308" s="3" t="s">
        <v>17</v>
      </c>
      <c r="J308" s="12">
        <f>(C308-VLOOKUP(H308,Riders!$A$2:$C$3500,2,FALSE))/365</f>
        <v>24.032876712328768</v>
      </c>
      <c r="K308" s="3"/>
    </row>
    <row r="309" spans="1:11" x14ac:dyDescent="0.45">
      <c r="A309" s="3" t="s">
        <v>800</v>
      </c>
      <c r="B309" s="3">
        <v>2012</v>
      </c>
      <c r="C309" s="19">
        <v>41006</v>
      </c>
      <c r="D309" s="3" t="s">
        <v>641</v>
      </c>
      <c r="E309" s="3" t="s">
        <v>454</v>
      </c>
      <c r="F309" s="3">
        <v>3</v>
      </c>
      <c r="G309" s="3">
        <v>3</v>
      </c>
      <c r="H309" s="3" t="s">
        <v>655</v>
      </c>
      <c r="I309" s="3" t="s">
        <v>120</v>
      </c>
      <c r="J309" s="12">
        <f>(C309-VLOOKUP(H309,Riders!$A$2:$C$3500,2,FALSE))/365</f>
        <v>29.336986301369862</v>
      </c>
      <c r="K309" s="3"/>
    </row>
    <row r="310" spans="1:11" x14ac:dyDescent="0.45">
      <c r="A310" s="3" t="s">
        <v>800</v>
      </c>
      <c r="B310" s="3">
        <v>2012</v>
      </c>
      <c r="C310" s="19">
        <v>41006</v>
      </c>
      <c r="D310" s="3" t="s">
        <v>641</v>
      </c>
      <c r="E310" s="3" t="s">
        <v>454</v>
      </c>
      <c r="F310" s="3">
        <v>3</v>
      </c>
      <c r="G310" s="3">
        <v>4</v>
      </c>
      <c r="H310" s="3" t="s">
        <v>736</v>
      </c>
      <c r="I310" s="3" t="s">
        <v>722</v>
      </c>
      <c r="J310" s="12">
        <f>(C310-VLOOKUP(H310,Riders!$A$2:$C$3500,2,FALSE))/365</f>
        <v>23.139726027397259</v>
      </c>
      <c r="K310" s="3"/>
    </row>
    <row r="311" spans="1:11" x14ac:dyDescent="0.45">
      <c r="A311" s="3" t="s">
        <v>800</v>
      </c>
      <c r="B311" s="3">
        <v>2012</v>
      </c>
      <c r="C311" s="19">
        <v>41006</v>
      </c>
      <c r="D311" s="3" t="s">
        <v>641</v>
      </c>
      <c r="E311" s="3" t="s">
        <v>454</v>
      </c>
      <c r="F311" s="3">
        <v>3</v>
      </c>
      <c r="G311" s="3">
        <v>5</v>
      </c>
      <c r="H311" s="3" t="s">
        <v>761</v>
      </c>
      <c r="I311" s="3" t="s">
        <v>762</v>
      </c>
      <c r="J311" s="12">
        <f>(C311-VLOOKUP(H311,Riders!$A$2:$C$3500,2,FALSE))/365</f>
        <v>28.054794520547944</v>
      </c>
      <c r="K311" s="3"/>
    </row>
    <row r="312" spans="1:11" x14ac:dyDescent="0.45">
      <c r="A312" s="3" t="s">
        <v>800</v>
      </c>
      <c r="B312" s="3">
        <v>2012</v>
      </c>
      <c r="C312" s="19">
        <v>41006</v>
      </c>
      <c r="D312" s="3" t="s">
        <v>641</v>
      </c>
      <c r="E312" s="3" t="s">
        <v>454</v>
      </c>
      <c r="F312" s="3">
        <v>3</v>
      </c>
      <c r="G312" s="3">
        <v>6</v>
      </c>
      <c r="H312" s="3" t="s">
        <v>760</v>
      </c>
      <c r="I312" s="3" t="s">
        <v>31</v>
      </c>
      <c r="J312" s="12">
        <f>(C312-VLOOKUP(H312,Riders!$A$2:$C$3500,2,FALSE))/365</f>
        <v>21.92876712328767</v>
      </c>
      <c r="K312" s="3"/>
    </row>
    <row r="313" spans="1:11" x14ac:dyDescent="0.45">
      <c r="A313" s="3" t="s">
        <v>800</v>
      </c>
      <c r="B313" s="3">
        <v>2012</v>
      </c>
      <c r="C313" s="19">
        <v>41006</v>
      </c>
      <c r="D313" s="3" t="s">
        <v>641</v>
      </c>
      <c r="E313" s="3" t="s">
        <v>454</v>
      </c>
      <c r="F313" s="3">
        <v>4</v>
      </c>
      <c r="G313" s="3">
        <v>1</v>
      </c>
      <c r="H313" s="3" t="s">
        <v>805</v>
      </c>
      <c r="I313" s="3" t="s">
        <v>38</v>
      </c>
      <c r="J313" s="12" t="e">
        <f>(C313-VLOOKUP(H313,Riders!$A$2:$C$3500,2,FALSE))/365</f>
        <v>#N/A</v>
      </c>
      <c r="K313" s="3"/>
    </row>
    <row r="314" spans="1:11" x14ac:dyDescent="0.45">
      <c r="A314" s="3" t="s">
        <v>800</v>
      </c>
      <c r="B314" s="3">
        <v>2012</v>
      </c>
      <c r="C314" s="19">
        <v>41006</v>
      </c>
      <c r="D314" s="3" t="s">
        <v>641</v>
      </c>
      <c r="E314" s="3" t="s">
        <v>454</v>
      </c>
      <c r="F314" s="3">
        <v>4</v>
      </c>
      <c r="G314" s="3">
        <v>2</v>
      </c>
      <c r="H314" s="3" t="s">
        <v>167</v>
      </c>
      <c r="I314" s="3" t="s">
        <v>59</v>
      </c>
      <c r="J314" s="12">
        <f>(C314-VLOOKUP(H314,Riders!$A$2:$C$3500,2,FALSE))/365</f>
        <v>23.087671232876712</v>
      </c>
      <c r="K314" s="3"/>
    </row>
    <row r="315" spans="1:11" x14ac:dyDescent="0.45">
      <c r="A315" s="3" t="s">
        <v>800</v>
      </c>
      <c r="B315" s="3">
        <v>2012</v>
      </c>
      <c r="C315" s="19">
        <v>41006</v>
      </c>
      <c r="D315" s="3" t="s">
        <v>641</v>
      </c>
      <c r="E315" s="3" t="s">
        <v>454</v>
      </c>
      <c r="F315" s="3">
        <v>4</v>
      </c>
      <c r="G315" s="3">
        <v>3</v>
      </c>
      <c r="H315" s="3" t="s">
        <v>740</v>
      </c>
      <c r="I315" s="3" t="s">
        <v>741</v>
      </c>
      <c r="J315" s="12">
        <f>(C315-VLOOKUP(H315,Riders!$A$2:$C$3500,2,FALSE))/365</f>
        <v>24.452054794520549</v>
      </c>
      <c r="K315" s="3"/>
    </row>
    <row r="316" spans="1:11" x14ac:dyDescent="0.45">
      <c r="A316" s="3" t="s">
        <v>800</v>
      </c>
      <c r="B316" s="3">
        <v>2012</v>
      </c>
      <c r="C316" s="19">
        <v>41006</v>
      </c>
      <c r="D316" s="3" t="s">
        <v>641</v>
      </c>
      <c r="E316" s="3" t="s">
        <v>454</v>
      </c>
      <c r="F316" s="3">
        <v>4</v>
      </c>
      <c r="G316" s="3">
        <v>4</v>
      </c>
      <c r="H316" s="3" t="s">
        <v>164</v>
      </c>
      <c r="I316" s="3" t="s">
        <v>118</v>
      </c>
      <c r="J316" s="12">
        <f>(C316-VLOOKUP(H316,Riders!$A$2:$C$3500,2,FALSE))/365</f>
        <v>19.334246575342465</v>
      </c>
      <c r="K316" s="3"/>
    </row>
    <row r="317" spans="1:11" x14ac:dyDescent="0.45">
      <c r="A317" s="3" t="s">
        <v>800</v>
      </c>
      <c r="B317" s="3">
        <v>2012</v>
      </c>
      <c r="C317" s="19">
        <v>41006</v>
      </c>
      <c r="D317" s="3" t="s">
        <v>641</v>
      </c>
      <c r="E317" s="3" t="s">
        <v>454</v>
      </c>
      <c r="F317" s="3">
        <v>4</v>
      </c>
      <c r="G317" s="3">
        <v>5</v>
      </c>
      <c r="H317" s="3" t="s">
        <v>806</v>
      </c>
      <c r="I317" s="3" t="s">
        <v>780</v>
      </c>
      <c r="J317" s="12" t="e">
        <f>(C317-VLOOKUP(H317,Riders!$A$2:$C$3500,2,FALSE))/365</f>
        <v>#N/A</v>
      </c>
      <c r="K317" s="3"/>
    </row>
    <row r="318" spans="1:11" x14ac:dyDescent="0.45">
      <c r="A318" s="3" t="s">
        <v>800</v>
      </c>
      <c r="B318" s="3">
        <v>2012</v>
      </c>
      <c r="C318" s="19">
        <v>41006</v>
      </c>
      <c r="D318" s="3" t="s">
        <v>641</v>
      </c>
      <c r="E318" s="3" t="s">
        <v>454</v>
      </c>
      <c r="F318" s="3">
        <v>4</v>
      </c>
      <c r="G318" s="3">
        <v>6</v>
      </c>
      <c r="H318" s="3" t="s">
        <v>807</v>
      </c>
      <c r="I318" s="3" t="s">
        <v>172</v>
      </c>
      <c r="J318" s="12" t="e">
        <f>(C318-VLOOKUP(H318,Riders!$A$2:$C$3500,2,FALSE))/365</f>
        <v>#N/A</v>
      </c>
      <c r="K318" s="3"/>
    </row>
    <row r="319" spans="1:11" x14ac:dyDescent="0.45">
      <c r="A319" s="3" t="s">
        <v>800</v>
      </c>
      <c r="B319" s="3">
        <v>2012</v>
      </c>
      <c r="C319" s="19">
        <v>41006</v>
      </c>
      <c r="D319" s="3" t="s">
        <v>641</v>
      </c>
      <c r="E319" s="3" t="s">
        <v>642</v>
      </c>
      <c r="F319" s="3">
        <v>1</v>
      </c>
      <c r="G319" s="3">
        <v>1</v>
      </c>
      <c r="H319" s="3" t="s">
        <v>164</v>
      </c>
      <c r="I319" s="3" t="s">
        <v>118</v>
      </c>
      <c r="J319" s="12">
        <f>(C319-VLOOKUP(H319,Riders!$A$2:$C$3500,2,FALSE))/365</f>
        <v>19.334246575342465</v>
      </c>
      <c r="K319" s="3"/>
    </row>
    <row r="320" spans="1:11" x14ac:dyDescent="0.45">
      <c r="A320" s="3" t="s">
        <v>800</v>
      </c>
      <c r="B320" s="3">
        <v>2012</v>
      </c>
      <c r="C320" s="19">
        <v>41006</v>
      </c>
      <c r="D320" s="3" t="s">
        <v>641</v>
      </c>
      <c r="E320" s="3" t="s">
        <v>642</v>
      </c>
      <c r="F320" s="3">
        <v>1</v>
      </c>
      <c r="G320" s="3">
        <v>2</v>
      </c>
      <c r="H320" s="3" t="s">
        <v>79</v>
      </c>
      <c r="I320" s="3" t="s">
        <v>65</v>
      </c>
      <c r="J320" s="12">
        <f>(C320-VLOOKUP(H320,Riders!$A$2:$C$3500,2,FALSE))/365</f>
        <v>24.923287671232877</v>
      </c>
      <c r="K320" s="3"/>
    </row>
    <row r="321" spans="1:11" x14ac:dyDescent="0.45">
      <c r="A321" s="3" t="s">
        <v>800</v>
      </c>
      <c r="B321" s="3">
        <v>2012</v>
      </c>
      <c r="C321" s="19">
        <v>41006</v>
      </c>
      <c r="D321" s="3" t="s">
        <v>641</v>
      </c>
      <c r="E321" s="3" t="s">
        <v>642</v>
      </c>
      <c r="F321" s="3">
        <v>1</v>
      </c>
      <c r="G321" s="3">
        <v>3</v>
      </c>
      <c r="H321" s="3" t="s">
        <v>761</v>
      </c>
      <c r="I321" s="3" t="s">
        <v>762</v>
      </c>
      <c r="J321" s="12">
        <f>(C321-VLOOKUP(H321,Riders!$A$2:$C$3500,2,FALSE))/365</f>
        <v>28.054794520547944</v>
      </c>
      <c r="K321" s="3"/>
    </row>
    <row r="322" spans="1:11" x14ac:dyDescent="0.45">
      <c r="A322" s="3" t="s">
        <v>800</v>
      </c>
      <c r="B322" s="3">
        <v>2012</v>
      </c>
      <c r="C322" s="19">
        <v>41006</v>
      </c>
      <c r="D322" s="3" t="s">
        <v>641</v>
      </c>
      <c r="E322" s="3" t="s">
        <v>642</v>
      </c>
      <c r="F322" s="3">
        <v>2</v>
      </c>
      <c r="G322" s="3">
        <v>1</v>
      </c>
      <c r="H322" s="3" t="s">
        <v>803</v>
      </c>
      <c r="I322" s="3" t="s">
        <v>751</v>
      </c>
      <c r="J322" s="12" t="e">
        <f>(C322-VLOOKUP(H322,Riders!$A$2:$C$3500,2,FALSE))/365</f>
        <v>#N/A</v>
      </c>
      <c r="K322" s="3"/>
    </row>
    <row r="323" spans="1:11" x14ac:dyDescent="0.45">
      <c r="A323" s="3" t="s">
        <v>800</v>
      </c>
      <c r="B323" s="3">
        <v>2012</v>
      </c>
      <c r="C323" s="19">
        <v>41006</v>
      </c>
      <c r="D323" s="3" t="s">
        <v>641</v>
      </c>
      <c r="E323" s="3" t="s">
        <v>642</v>
      </c>
      <c r="F323" s="3">
        <v>2</v>
      </c>
      <c r="G323" s="3">
        <v>2</v>
      </c>
      <c r="H323" s="3" t="s">
        <v>736</v>
      </c>
      <c r="I323" s="3" t="s">
        <v>722</v>
      </c>
      <c r="J323" s="12">
        <f>(C323-VLOOKUP(H323,Riders!$A$2:$C$3500,2,FALSE))/365</f>
        <v>23.139726027397259</v>
      </c>
      <c r="K323" s="3"/>
    </row>
    <row r="324" spans="1:11" x14ac:dyDescent="0.45">
      <c r="A324" s="3" t="s">
        <v>800</v>
      </c>
      <c r="B324" s="3">
        <v>2012</v>
      </c>
      <c r="C324" s="19">
        <v>41006</v>
      </c>
      <c r="D324" s="3" t="s">
        <v>641</v>
      </c>
      <c r="E324" s="3" t="s">
        <v>642</v>
      </c>
      <c r="F324" s="3">
        <v>2</v>
      </c>
      <c r="G324" s="3">
        <v>3</v>
      </c>
      <c r="H324" s="3" t="s">
        <v>804</v>
      </c>
      <c r="I324" s="3" t="s">
        <v>715</v>
      </c>
      <c r="J324" s="12" t="e">
        <f>(C324-VLOOKUP(H324,Riders!$A$2:$C$3500,2,FALSE))/365</f>
        <v>#N/A</v>
      </c>
      <c r="K324" s="3"/>
    </row>
    <row r="325" spans="1:11" x14ac:dyDescent="0.45">
      <c r="A325" s="3" t="s">
        <v>800</v>
      </c>
      <c r="B325" s="3">
        <v>2012</v>
      </c>
      <c r="C325" s="19">
        <v>41006</v>
      </c>
      <c r="D325" s="3" t="s">
        <v>641</v>
      </c>
      <c r="E325" s="3" t="s">
        <v>642</v>
      </c>
      <c r="F325" s="3">
        <v>3</v>
      </c>
      <c r="G325" s="3">
        <v>1</v>
      </c>
      <c r="H325" s="3" t="s">
        <v>655</v>
      </c>
      <c r="I325" s="3" t="s">
        <v>120</v>
      </c>
      <c r="J325" s="12">
        <f>(C325-VLOOKUP(H325,Riders!$A$2:$C$3500,2,FALSE))/365</f>
        <v>29.336986301369862</v>
      </c>
      <c r="K325" s="3"/>
    </row>
    <row r="326" spans="1:11" x14ac:dyDescent="0.45">
      <c r="A326" s="3" t="s">
        <v>800</v>
      </c>
      <c r="B326" s="3">
        <v>2012</v>
      </c>
      <c r="C326" s="19">
        <v>41006</v>
      </c>
      <c r="D326" s="3" t="s">
        <v>641</v>
      </c>
      <c r="E326" s="3" t="s">
        <v>642</v>
      </c>
      <c r="F326" s="3">
        <v>3</v>
      </c>
      <c r="G326" s="3">
        <v>2</v>
      </c>
      <c r="H326" s="3" t="s">
        <v>801</v>
      </c>
      <c r="I326" s="3" t="s">
        <v>771</v>
      </c>
      <c r="J326" s="12" t="e">
        <f>(C326-VLOOKUP(H326,Riders!$A$2:$C$3500,2,FALSE))/365</f>
        <v>#N/A</v>
      </c>
      <c r="K326" s="3"/>
    </row>
    <row r="327" spans="1:11" x14ac:dyDescent="0.45">
      <c r="A327" s="3" t="s">
        <v>800</v>
      </c>
      <c r="B327" s="3">
        <v>2012</v>
      </c>
      <c r="C327" s="19">
        <v>41006</v>
      </c>
      <c r="D327" s="3" t="s">
        <v>641</v>
      </c>
      <c r="E327" s="3" t="s">
        <v>642</v>
      </c>
      <c r="F327" s="3">
        <v>3</v>
      </c>
      <c r="G327" s="3">
        <v>3</v>
      </c>
      <c r="H327" s="3" t="s">
        <v>403</v>
      </c>
      <c r="I327" s="3" t="s">
        <v>15</v>
      </c>
      <c r="J327" s="12">
        <f>(C327-VLOOKUP(H327,Riders!$A$2:$C$3500,2,FALSE))/365</f>
        <v>25.345205479452055</v>
      </c>
      <c r="K327" s="3"/>
    </row>
    <row r="328" spans="1:11" x14ac:dyDescent="0.45">
      <c r="A328" s="3" t="s">
        <v>800</v>
      </c>
      <c r="B328" s="3">
        <v>2012</v>
      </c>
      <c r="C328" s="19">
        <v>41006</v>
      </c>
      <c r="D328" s="3" t="s">
        <v>641</v>
      </c>
      <c r="E328" s="3" t="s">
        <v>642</v>
      </c>
      <c r="F328" s="3">
        <v>3</v>
      </c>
      <c r="G328" s="3">
        <v>4</v>
      </c>
      <c r="H328" s="3" t="s">
        <v>807</v>
      </c>
      <c r="I328" s="3" t="s">
        <v>172</v>
      </c>
      <c r="J328" s="12" t="e">
        <f>(C328-VLOOKUP(H328,Riders!$A$2:$C$3500,2,FALSE))/365</f>
        <v>#N/A</v>
      </c>
      <c r="K328" s="3"/>
    </row>
    <row r="329" spans="1:11" x14ac:dyDescent="0.45">
      <c r="A329" s="3" t="s">
        <v>800</v>
      </c>
      <c r="B329" s="3">
        <v>2012</v>
      </c>
      <c r="C329" s="19">
        <v>41006</v>
      </c>
      <c r="D329" s="3" t="s">
        <v>641</v>
      </c>
      <c r="E329" s="3" t="s">
        <v>642</v>
      </c>
      <c r="F329" s="3">
        <v>4</v>
      </c>
      <c r="G329" s="3">
        <v>1</v>
      </c>
      <c r="H329" s="3" t="s">
        <v>760</v>
      </c>
      <c r="I329" s="3" t="s">
        <v>31</v>
      </c>
      <c r="J329" s="12">
        <f>(C329-VLOOKUP(H329,Riders!$A$2:$C$3500,2,FALSE))/365</f>
        <v>21.92876712328767</v>
      </c>
      <c r="K329" s="3"/>
    </row>
    <row r="330" spans="1:11" x14ac:dyDescent="0.45">
      <c r="A330" s="3" t="s">
        <v>800</v>
      </c>
      <c r="B330" s="3">
        <v>2012</v>
      </c>
      <c r="C330" s="19">
        <v>41006</v>
      </c>
      <c r="D330" s="3" t="s">
        <v>641</v>
      </c>
      <c r="E330" s="3" t="s">
        <v>642</v>
      </c>
      <c r="F330" s="3">
        <v>4</v>
      </c>
      <c r="G330" s="3">
        <v>2</v>
      </c>
      <c r="H330" s="3" t="s">
        <v>740</v>
      </c>
      <c r="I330" s="3" t="s">
        <v>741</v>
      </c>
      <c r="J330" s="12">
        <f>(C330-VLOOKUP(H330,Riders!$A$2:$C$3500,2,FALSE))/365</f>
        <v>24.452054794520549</v>
      </c>
      <c r="K330" s="3"/>
    </row>
    <row r="331" spans="1:11" x14ac:dyDescent="0.45">
      <c r="A331" s="3" t="s">
        <v>800</v>
      </c>
      <c r="B331" s="3">
        <v>2012</v>
      </c>
      <c r="C331" s="19">
        <v>41006</v>
      </c>
      <c r="D331" s="3" t="s">
        <v>641</v>
      </c>
      <c r="E331" s="3" t="s">
        <v>642</v>
      </c>
      <c r="F331" s="3">
        <v>4</v>
      </c>
      <c r="G331" s="3">
        <v>3</v>
      </c>
      <c r="H331" s="3" t="s">
        <v>135</v>
      </c>
      <c r="I331" s="3" t="s">
        <v>29</v>
      </c>
      <c r="J331" s="12">
        <f>(C331-VLOOKUP(H331,Riders!$A$2:$C$3500,2,FALSE))/365</f>
        <v>22.408219178082192</v>
      </c>
      <c r="K331" s="3"/>
    </row>
    <row r="332" spans="1:11" x14ac:dyDescent="0.45">
      <c r="A332" s="3" t="s">
        <v>800</v>
      </c>
      <c r="B332" s="3">
        <v>2012</v>
      </c>
      <c r="C332" s="19">
        <v>41006</v>
      </c>
      <c r="D332" s="3" t="s">
        <v>641</v>
      </c>
      <c r="E332" s="3" t="s">
        <v>642</v>
      </c>
      <c r="F332" s="3">
        <v>4</v>
      </c>
      <c r="G332" s="3">
        <v>4</v>
      </c>
      <c r="H332" s="3" t="s">
        <v>806</v>
      </c>
      <c r="I332" s="3" t="s">
        <v>780</v>
      </c>
      <c r="J332" s="12" t="e">
        <f>(C332-VLOOKUP(H332,Riders!$A$2:$C$3500,2,FALSE))/365</f>
        <v>#N/A</v>
      </c>
      <c r="K332" s="3"/>
    </row>
    <row r="333" spans="1:11" x14ac:dyDescent="0.45">
      <c r="A333" s="3" t="s">
        <v>800</v>
      </c>
      <c r="B333" s="3">
        <v>2012</v>
      </c>
      <c r="C333" s="19">
        <v>41006</v>
      </c>
      <c r="D333" s="3" t="s">
        <v>641</v>
      </c>
      <c r="E333" s="3" t="s">
        <v>643</v>
      </c>
      <c r="F333" s="3">
        <v>1</v>
      </c>
      <c r="G333" s="3">
        <v>1</v>
      </c>
      <c r="H333" s="3" t="s">
        <v>734</v>
      </c>
      <c r="I333" s="3" t="s">
        <v>36</v>
      </c>
      <c r="J333" s="12">
        <f>(C333-VLOOKUP(H333,Riders!$A$2:$C$3500,2,FALSE))/365</f>
        <v>28.564383561643837</v>
      </c>
      <c r="K333" s="3"/>
    </row>
    <row r="334" spans="1:11" x14ac:dyDescent="0.45">
      <c r="A334" s="3" t="s">
        <v>800</v>
      </c>
      <c r="B334" s="3">
        <v>2012</v>
      </c>
      <c r="C334" s="19">
        <v>41006</v>
      </c>
      <c r="D334" s="3" t="s">
        <v>641</v>
      </c>
      <c r="E334" s="3" t="s">
        <v>643</v>
      </c>
      <c r="F334" s="3">
        <v>1</v>
      </c>
      <c r="G334" s="3">
        <v>2</v>
      </c>
      <c r="H334" s="3" t="s">
        <v>805</v>
      </c>
      <c r="I334" s="3" t="s">
        <v>38</v>
      </c>
      <c r="J334" s="12" t="e">
        <f>(C334-VLOOKUP(H334,Riders!$A$2:$C$3500,2,FALSE))/365</f>
        <v>#N/A</v>
      </c>
      <c r="K334" s="3"/>
    </row>
    <row r="335" spans="1:11" x14ac:dyDescent="0.45">
      <c r="A335" s="3" t="s">
        <v>800</v>
      </c>
      <c r="B335" s="3">
        <v>2012</v>
      </c>
      <c r="C335" s="19">
        <v>41006</v>
      </c>
      <c r="D335" s="3" t="s">
        <v>641</v>
      </c>
      <c r="E335" s="3" t="s">
        <v>643</v>
      </c>
      <c r="F335" s="3">
        <v>1</v>
      </c>
      <c r="G335" s="3">
        <v>3</v>
      </c>
      <c r="H335" s="3" t="s">
        <v>164</v>
      </c>
      <c r="I335" s="3" t="s">
        <v>118</v>
      </c>
      <c r="J335" s="12">
        <f>(C335-VLOOKUP(H335,Riders!$A$2:$C$3500,2,FALSE))/365</f>
        <v>19.334246575342465</v>
      </c>
      <c r="K335" s="3"/>
    </row>
    <row r="336" spans="1:11" x14ac:dyDescent="0.45">
      <c r="A336" s="3" t="s">
        <v>800</v>
      </c>
      <c r="B336" s="3">
        <v>2012</v>
      </c>
      <c r="C336" s="19">
        <v>41006</v>
      </c>
      <c r="D336" s="3" t="s">
        <v>641</v>
      </c>
      <c r="E336" s="3" t="s">
        <v>643</v>
      </c>
      <c r="F336" s="3">
        <v>1</v>
      </c>
      <c r="G336" s="3">
        <v>4</v>
      </c>
      <c r="H336" s="3" t="s">
        <v>401</v>
      </c>
      <c r="I336" s="3" t="s">
        <v>36</v>
      </c>
      <c r="J336" s="12">
        <f>(C336-VLOOKUP(H336,Riders!$A$2:$C$3500,2,FALSE))/365</f>
        <v>24.230136986301371</v>
      </c>
      <c r="K336" s="3"/>
    </row>
    <row r="337" spans="1:11" x14ac:dyDescent="0.45">
      <c r="A337" s="3" t="s">
        <v>800</v>
      </c>
      <c r="B337" s="3">
        <v>2012</v>
      </c>
      <c r="C337" s="19">
        <v>41006</v>
      </c>
      <c r="D337" s="3" t="s">
        <v>641</v>
      </c>
      <c r="E337" s="3" t="s">
        <v>643</v>
      </c>
      <c r="F337" s="3">
        <v>1</v>
      </c>
      <c r="G337" s="3">
        <v>5</v>
      </c>
      <c r="H337" s="3" t="s">
        <v>690</v>
      </c>
      <c r="I337" s="3" t="s">
        <v>17</v>
      </c>
      <c r="J337" s="12">
        <f>(C337-VLOOKUP(H337,Riders!$A$2:$C$3500,2,FALSE))/365</f>
        <v>24.032876712328768</v>
      </c>
      <c r="K337" s="3"/>
    </row>
    <row r="338" spans="1:11" x14ac:dyDescent="0.45">
      <c r="A338" s="3" t="s">
        <v>800</v>
      </c>
      <c r="B338" s="3">
        <v>2012</v>
      </c>
      <c r="C338" s="19">
        <v>41006</v>
      </c>
      <c r="D338" s="3" t="s">
        <v>641</v>
      </c>
      <c r="E338" s="3" t="s">
        <v>643</v>
      </c>
      <c r="F338" s="3">
        <v>1</v>
      </c>
      <c r="G338" s="3">
        <v>6</v>
      </c>
      <c r="H338" s="3" t="s">
        <v>760</v>
      </c>
      <c r="I338" s="3" t="s">
        <v>31</v>
      </c>
      <c r="J338" s="12">
        <f>(C338-VLOOKUP(H338,Riders!$A$2:$C$3500,2,FALSE))/365</f>
        <v>21.92876712328767</v>
      </c>
      <c r="K338" s="3"/>
    </row>
    <row r="339" spans="1:11" x14ac:dyDescent="0.45">
      <c r="A339" s="3" t="s">
        <v>800</v>
      </c>
      <c r="B339" s="3">
        <v>2012</v>
      </c>
      <c r="C339" s="19">
        <v>41006</v>
      </c>
      <c r="D339" s="3" t="s">
        <v>641</v>
      </c>
      <c r="E339" s="3" t="s">
        <v>643</v>
      </c>
      <c r="F339" s="3">
        <v>2</v>
      </c>
      <c r="G339" s="3">
        <v>1</v>
      </c>
      <c r="H339" s="3" t="s">
        <v>802</v>
      </c>
      <c r="I339" s="3" t="s">
        <v>738</v>
      </c>
      <c r="J339" s="12" t="e">
        <f>(C339-VLOOKUP(H339,Riders!$A$2:$C$3500,2,FALSE))/365</f>
        <v>#N/A</v>
      </c>
      <c r="K339" s="3"/>
    </row>
    <row r="340" spans="1:11" x14ac:dyDescent="0.45">
      <c r="A340" s="3" t="s">
        <v>800</v>
      </c>
      <c r="B340" s="3">
        <v>2012</v>
      </c>
      <c r="C340" s="19">
        <v>41006</v>
      </c>
      <c r="D340" s="3" t="s">
        <v>641</v>
      </c>
      <c r="E340" s="3" t="s">
        <v>643</v>
      </c>
      <c r="F340" s="3">
        <v>2</v>
      </c>
      <c r="G340" s="3">
        <v>2</v>
      </c>
      <c r="H340" s="3" t="s">
        <v>703</v>
      </c>
      <c r="I340" s="3" t="s">
        <v>15</v>
      </c>
      <c r="J340" s="12">
        <f>(C340-VLOOKUP(H340,Riders!$A$2:$C$3500,2,FALSE))/365</f>
        <v>21.421917808219177</v>
      </c>
      <c r="K340" s="3"/>
    </row>
    <row r="341" spans="1:11" x14ac:dyDescent="0.45">
      <c r="A341" s="3" t="s">
        <v>800</v>
      </c>
      <c r="B341" s="3">
        <v>2012</v>
      </c>
      <c r="C341" s="19">
        <v>41006</v>
      </c>
      <c r="D341" s="3" t="s">
        <v>641</v>
      </c>
      <c r="E341" s="3" t="s">
        <v>643</v>
      </c>
      <c r="F341" s="3">
        <v>2</v>
      </c>
      <c r="G341" s="3">
        <v>3</v>
      </c>
      <c r="H341" s="3" t="s">
        <v>719</v>
      </c>
      <c r="I341" s="3" t="s">
        <v>720</v>
      </c>
      <c r="J341" s="12">
        <f>(C341-VLOOKUP(H341,Riders!$A$2:$C$3500,2,FALSE))/365</f>
        <v>26.12876712328767</v>
      </c>
      <c r="K341" s="3"/>
    </row>
    <row r="342" spans="1:11" x14ac:dyDescent="0.45">
      <c r="A342" s="3" t="s">
        <v>800</v>
      </c>
      <c r="B342" s="3">
        <v>2012</v>
      </c>
      <c r="C342" s="19">
        <v>41006</v>
      </c>
      <c r="D342" s="3" t="s">
        <v>641</v>
      </c>
      <c r="E342" s="3" t="s">
        <v>643</v>
      </c>
      <c r="F342" s="3">
        <v>2</v>
      </c>
      <c r="G342" s="3">
        <v>4</v>
      </c>
      <c r="H342" s="3" t="s">
        <v>167</v>
      </c>
      <c r="I342" s="3" t="s">
        <v>59</v>
      </c>
      <c r="J342" s="12">
        <f>(C342-VLOOKUP(H342,Riders!$A$2:$C$3500,2,FALSE))/365</f>
        <v>23.087671232876712</v>
      </c>
      <c r="K342" s="3"/>
    </row>
    <row r="343" spans="1:11" x14ac:dyDescent="0.45">
      <c r="A343" s="3" t="s">
        <v>800</v>
      </c>
      <c r="B343" s="3">
        <v>2012</v>
      </c>
      <c r="C343" s="19">
        <v>41006</v>
      </c>
      <c r="D343" s="3" t="s">
        <v>641</v>
      </c>
      <c r="E343" s="3" t="s">
        <v>643</v>
      </c>
      <c r="F343" s="3">
        <v>2</v>
      </c>
      <c r="G343" s="3">
        <v>5</v>
      </c>
      <c r="H343" s="3" t="s">
        <v>655</v>
      </c>
      <c r="I343" s="3" t="s">
        <v>120</v>
      </c>
      <c r="J343" s="12">
        <f>(C343-VLOOKUP(H343,Riders!$A$2:$C$3500,2,FALSE))/365</f>
        <v>29.336986301369862</v>
      </c>
      <c r="K343" s="3"/>
    </row>
    <row r="344" spans="1:11" x14ac:dyDescent="0.45">
      <c r="A344" s="3" t="s">
        <v>800</v>
      </c>
      <c r="B344" s="3">
        <v>2012</v>
      </c>
      <c r="C344" s="19">
        <v>41006</v>
      </c>
      <c r="D344" s="3" t="s">
        <v>641</v>
      </c>
      <c r="E344" s="3" t="s">
        <v>643</v>
      </c>
      <c r="F344" s="3">
        <v>2</v>
      </c>
      <c r="G344" s="3">
        <v>6</v>
      </c>
      <c r="H344" s="3" t="s">
        <v>803</v>
      </c>
      <c r="I344" s="3" t="s">
        <v>751</v>
      </c>
      <c r="J344" s="12" t="e">
        <f>(C344-VLOOKUP(H344,Riders!$A$2:$C$3500,2,FALSE))/365</f>
        <v>#N/A</v>
      </c>
      <c r="K344" s="3"/>
    </row>
    <row r="345" spans="1:11" x14ac:dyDescent="0.45">
      <c r="A345" s="3" t="s">
        <v>800</v>
      </c>
      <c r="B345" s="3">
        <v>2012</v>
      </c>
      <c r="C345" s="19">
        <v>41006</v>
      </c>
      <c r="D345" s="3" t="s">
        <v>641</v>
      </c>
      <c r="E345" s="3" t="s">
        <v>370</v>
      </c>
      <c r="F345" s="3">
        <v>1</v>
      </c>
      <c r="G345" s="3">
        <v>1</v>
      </c>
      <c r="H345" s="3" t="s">
        <v>734</v>
      </c>
      <c r="I345" s="3" t="s">
        <v>36</v>
      </c>
      <c r="J345" s="12">
        <f>(C345-VLOOKUP(H345,Riders!$A$2:$C$3500,2,FALSE))/365</f>
        <v>28.564383561643837</v>
      </c>
      <c r="K345" s="3">
        <v>1</v>
      </c>
    </row>
    <row r="346" spans="1:11" x14ac:dyDescent="0.45">
      <c r="A346" s="3" t="s">
        <v>800</v>
      </c>
      <c r="B346" s="3">
        <v>2012</v>
      </c>
      <c r="C346" s="19">
        <v>41006</v>
      </c>
      <c r="D346" s="3" t="s">
        <v>641</v>
      </c>
      <c r="E346" s="3" t="s">
        <v>370</v>
      </c>
      <c r="F346" s="3">
        <v>1</v>
      </c>
      <c r="G346" s="3">
        <v>2</v>
      </c>
      <c r="H346" s="3" t="s">
        <v>164</v>
      </c>
      <c r="I346" s="3" t="s">
        <v>118</v>
      </c>
      <c r="J346" s="12">
        <f>(C346-VLOOKUP(H346,Riders!$A$2:$C$3500,2,FALSE))/365</f>
        <v>19.334246575342465</v>
      </c>
      <c r="K346" s="3">
        <v>2</v>
      </c>
    </row>
    <row r="347" spans="1:11" x14ac:dyDescent="0.45">
      <c r="A347" s="3" t="s">
        <v>800</v>
      </c>
      <c r="B347" s="3">
        <v>2012</v>
      </c>
      <c r="C347" s="19">
        <v>41006</v>
      </c>
      <c r="D347" s="3" t="s">
        <v>641</v>
      </c>
      <c r="E347" s="3" t="s">
        <v>370</v>
      </c>
      <c r="F347" s="3">
        <v>1</v>
      </c>
      <c r="G347" s="3">
        <v>3</v>
      </c>
      <c r="H347" s="3" t="s">
        <v>703</v>
      </c>
      <c r="I347" s="3" t="s">
        <v>15</v>
      </c>
      <c r="J347" s="12">
        <f>(C347-VLOOKUP(H347,Riders!$A$2:$C$3500,2,FALSE))/365</f>
        <v>21.421917808219177</v>
      </c>
      <c r="K347" s="3">
        <v>3</v>
      </c>
    </row>
    <row r="348" spans="1:11" x14ac:dyDescent="0.45">
      <c r="A348" s="3" t="s">
        <v>800</v>
      </c>
      <c r="B348" s="3">
        <v>2012</v>
      </c>
      <c r="C348" s="19">
        <v>41006</v>
      </c>
      <c r="D348" s="3" t="s">
        <v>641</v>
      </c>
      <c r="E348" s="3" t="s">
        <v>370</v>
      </c>
      <c r="F348" s="3">
        <v>1</v>
      </c>
      <c r="G348" s="3">
        <v>4</v>
      </c>
      <c r="H348" s="3" t="s">
        <v>719</v>
      </c>
      <c r="I348" s="3" t="s">
        <v>720</v>
      </c>
      <c r="J348" s="12">
        <f>(C348-VLOOKUP(H348,Riders!$A$2:$C$3500,2,FALSE))/365</f>
        <v>26.12876712328767</v>
      </c>
      <c r="K348" s="3">
        <v>4</v>
      </c>
    </row>
    <row r="349" spans="1:11" x14ac:dyDescent="0.45">
      <c r="A349" s="3" t="s">
        <v>800</v>
      </c>
      <c r="B349" s="3">
        <v>2012</v>
      </c>
      <c r="C349" s="19">
        <v>41006</v>
      </c>
      <c r="D349" s="3" t="s">
        <v>641</v>
      </c>
      <c r="E349" s="3" t="s">
        <v>370</v>
      </c>
      <c r="F349" s="3">
        <v>1</v>
      </c>
      <c r="G349" s="3">
        <v>5</v>
      </c>
      <c r="H349" s="3" t="s">
        <v>802</v>
      </c>
      <c r="I349" s="3" t="s">
        <v>738</v>
      </c>
      <c r="J349" s="12" t="e">
        <f>(C349-VLOOKUP(H349,Riders!$A$2:$C$3500,2,FALSE))/365</f>
        <v>#N/A</v>
      </c>
      <c r="K349" s="3">
        <v>5</v>
      </c>
    </row>
    <row r="350" spans="1:11" x14ac:dyDescent="0.45">
      <c r="A350" s="3" t="s">
        <v>800</v>
      </c>
      <c r="B350" s="3">
        <v>2012</v>
      </c>
      <c r="C350" s="19">
        <v>41006</v>
      </c>
      <c r="D350" s="3" t="s">
        <v>641</v>
      </c>
      <c r="E350" s="3" t="s">
        <v>370</v>
      </c>
      <c r="F350" s="3">
        <v>1</v>
      </c>
      <c r="G350" s="3">
        <v>6</v>
      </c>
      <c r="H350" s="3" t="s">
        <v>805</v>
      </c>
      <c r="I350" s="3" t="s">
        <v>38</v>
      </c>
      <c r="J350" s="12" t="e">
        <f>(C350-VLOOKUP(H350,Riders!$A$2:$C$3500,2,FALSE))/365</f>
        <v>#N/A</v>
      </c>
      <c r="K350" s="3">
        <v>6</v>
      </c>
    </row>
    <row r="351" spans="1:11" x14ac:dyDescent="0.45">
      <c r="A351" s="3" t="s">
        <v>800</v>
      </c>
      <c r="B351" s="3">
        <v>2012</v>
      </c>
      <c r="C351" s="19">
        <v>41006</v>
      </c>
      <c r="D351" s="3" t="s">
        <v>641</v>
      </c>
      <c r="E351" s="3" t="s">
        <v>370</v>
      </c>
      <c r="F351" s="3">
        <v>2</v>
      </c>
      <c r="G351" s="3">
        <v>1</v>
      </c>
      <c r="H351" s="3" t="s">
        <v>690</v>
      </c>
      <c r="I351" s="3" t="s">
        <v>17</v>
      </c>
      <c r="J351" s="12">
        <f>(C351-VLOOKUP(H351,Riders!$A$2:$C$3500,2,FALSE))/365</f>
        <v>24.032876712328768</v>
      </c>
      <c r="K351" s="3">
        <v>1</v>
      </c>
    </row>
    <row r="352" spans="1:11" x14ac:dyDescent="0.45">
      <c r="A352" s="3" t="s">
        <v>800</v>
      </c>
      <c r="B352" s="3">
        <v>2012</v>
      </c>
      <c r="C352" s="19">
        <v>41006</v>
      </c>
      <c r="D352" s="3" t="s">
        <v>641</v>
      </c>
      <c r="E352" s="3" t="s">
        <v>370</v>
      </c>
      <c r="F352" s="3">
        <v>2</v>
      </c>
      <c r="G352" s="3">
        <v>2</v>
      </c>
      <c r="H352" s="3" t="s">
        <v>655</v>
      </c>
      <c r="I352" s="3" t="s">
        <v>120</v>
      </c>
      <c r="J352" s="12">
        <f>(C352-VLOOKUP(H352,Riders!$A$2:$C$3500,2,FALSE))/365</f>
        <v>29.336986301369862</v>
      </c>
      <c r="K352" s="3">
        <v>2</v>
      </c>
    </row>
    <row r="353" spans="1:11" x14ac:dyDescent="0.45">
      <c r="A353" s="3" t="s">
        <v>800</v>
      </c>
      <c r="B353" s="3">
        <v>2012</v>
      </c>
      <c r="C353" s="19">
        <v>41006</v>
      </c>
      <c r="D353" s="3" t="s">
        <v>641</v>
      </c>
      <c r="E353" s="3" t="s">
        <v>370</v>
      </c>
      <c r="F353" s="3">
        <v>2</v>
      </c>
      <c r="G353" s="3">
        <v>3</v>
      </c>
      <c r="H353" s="3" t="s">
        <v>401</v>
      </c>
      <c r="I353" s="3" t="s">
        <v>36</v>
      </c>
      <c r="J353" s="12">
        <f>(C353-VLOOKUP(H353,Riders!$A$2:$C$3500,2,FALSE))/365</f>
        <v>24.230136986301371</v>
      </c>
      <c r="K353" s="3">
        <v>3</v>
      </c>
    </row>
    <row r="354" spans="1:11" x14ac:dyDescent="0.45">
      <c r="A354" s="3" t="s">
        <v>800</v>
      </c>
      <c r="B354" s="3">
        <v>2012</v>
      </c>
      <c r="C354" s="19">
        <v>41006</v>
      </c>
      <c r="D354" s="3" t="s">
        <v>641</v>
      </c>
      <c r="E354" s="3" t="s">
        <v>370</v>
      </c>
      <c r="F354" s="3">
        <v>2</v>
      </c>
      <c r="G354" s="3">
        <v>4</v>
      </c>
      <c r="H354" s="3" t="s">
        <v>760</v>
      </c>
      <c r="I354" s="3" t="s">
        <v>31</v>
      </c>
      <c r="J354" s="12">
        <f>(C354-VLOOKUP(H354,Riders!$A$2:$C$3500,2,FALSE))/365</f>
        <v>21.92876712328767</v>
      </c>
      <c r="K354" s="3">
        <v>4</v>
      </c>
    </row>
    <row r="355" spans="1:11" x14ac:dyDescent="0.45">
      <c r="A355" s="3" t="s">
        <v>800</v>
      </c>
      <c r="B355" s="3">
        <v>2012</v>
      </c>
      <c r="C355" s="19">
        <v>41006</v>
      </c>
      <c r="D355" s="3" t="s">
        <v>641</v>
      </c>
      <c r="E355" s="3" t="s">
        <v>370</v>
      </c>
      <c r="F355" s="3">
        <v>2</v>
      </c>
      <c r="G355" s="3">
        <v>5</v>
      </c>
      <c r="H355" s="3" t="s">
        <v>167</v>
      </c>
      <c r="I355" s="3" t="s">
        <v>59</v>
      </c>
      <c r="J355" s="12">
        <f>(C355-VLOOKUP(H355,Riders!$A$2:$C$3500,2,FALSE))/365</f>
        <v>23.087671232876712</v>
      </c>
      <c r="K355" s="3">
        <v>5</v>
      </c>
    </row>
    <row r="356" spans="1:11" x14ac:dyDescent="0.45">
      <c r="A356" s="3" t="s">
        <v>800</v>
      </c>
      <c r="B356" s="3">
        <v>2012</v>
      </c>
      <c r="C356" s="19">
        <v>41006</v>
      </c>
      <c r="D356" s="3" t="s">
        <v>641</v>
      </c>
      <c r="E356" s="3" t="s">
        <v>370</v>
      </c>
      <c r="F356" s="3">
        <v>2</v>
      </c>
      <c r="G356" s="3">
        <v>6</v>
      </c>
      <c r="H356" s="3" t="s">
        <v>803</v>
      </c>
      <c r="I356" s="3" t="s">
        <v>751</v>
      </c>
      <c r="J356" s="12" t="e">
        <f>(C356-VLOOKUP(H356,Riders!$A$2:$C$3500,2,FALSE))/365</f>
        <v>#N/A</v>
      </c>
      <c r="K356" s="3">
        <v>6</v>
      </c>
    </row>
    <row r="357" spans="1:11" x14ac:dyDescent="0.45">
      <c r="A357" s="3" t="s">
        <v>71</v>
      </c>
      <c r="B357" s="3">
        <v>2013</v>
      </c>
      <c r="C357" s="19">
        <v>41195</v>
      </c>
      <c r="D357" s="3" t="s">
        <v>653</v>
      </c>
      <c r="E357" s="3" t="s">
        <v>454</v>
      </c>
      <c r="F357" s="3">
        <v>1</v>
      </c>
      <c r="G357" s="3">
        <v>1</v>
      </c>
      <c r="H357" s="3" t="s">
        <v>750</v>
      </c>
      <c r="I357" s="3" t="s">
        <v>751</v>
      </c>
      <c r="J357" s="12">
        <f>(C357-VLOOKUP(H357,Riders!$A$2:$C$3500,2,FALSE))/365</f>
        <v>21.915068493150685</v>
      </c>
      <c r="K357" s="3"/>
    </row>
    <row r="358" spans="1:11" x14ac:dyDescent="0.45">
      <c r="A358" s="3" t="s">
        <v>71</v>
      </c>
      <c r="B358" s="3">
        <v>2013</v>
      </c>
      <c r="C358" s="19">
        <v>41195</v>
      </c>
      <c r="D358" s="3" t="s">
        <v>653</v>
      </c>
      <c r="E358" s="3" t="s">
        <v>454</v>
      </c>
      <c r="F358" s="3">
        <v>1</v>
      </c>
      <c r="G358" s="3">
        <v>2</v>
      </c>
      <c r="H358" s="3" t="s">
        <v>79</v>
      </c>
      <c r="I358" s="3" t="s">
        <v>65</v>
      </c>
      <c r="J358" s="12">
        <f>(C358-VLOOKUP(H358,Riders!$A$2:$C$3500,2,FALSE))/365</f>
        <v>25.44109589041096</v>
      </c>
      <c r="K358" s="3"/>
    </row>
    <row r="359" spans="1:11" x14ac:dyDescent="0.45">
      <c r="A359" s="3" t="s">
        <v>71</v>
      </c>
      <c r="B359" s="3">
        <v>2013</v>
      </c>
      <c r="C359" s="19">
        <v>41195</v>
      </c>
      <c r="D359" s="3" t="s">
        <v>653</v>
      </c>
      <c r="E359" s="3" t="s">
        <v>454</v>
      </c>
      <c r="F359" s="3">
        <v>1</v>
      </c>
      <c r="G359" s="3">
        <v>3</v>
      </c>
      <c r="H359" s="3" t="s">
        <v>786</v>
      </c>
      <c r="I359" s="3" t="s">
        <v>40</v>
      </c>
      <c r="J359" s="12">
        <f>(C359-VLOOKUP(H359,Riders!$A$2:$C$3500,2,FALSE))/365</f>
        <v>26.778082191780822</v>
      </c>
      <c r="K359" s="3"/>
    </row>
    <row r="360" spans="1:11" x14ac:dyDescent="0.45">
      <c r="A360" s="3" t="s">
        <v>71</v>
      </c>
      <c r="B360" s="3">
        <v>2013</v>
      </c>
      <c r="C360" s="19">
        <v>41195</v>
      </c>
      <c r="D360" s="3" t="s">
        <v>653</v>
      </c>
      <c r="E360" s="3" t="s">
        <v>454</v>
      </c>
      <c r="F360" s="3">
        <v>1</v>
      </c>
      <c r="G360" s="3">
        <v>4</v>
      </c>
      <c r="H360" s="3" t="s">
        <v>777</v>
      </c>
      <c r="I360" s="3" t="s">
        <v>753</v>
      </c>
      <c r="J360" s="12">
        <f>(C360-VLOOKUP(H360,Riders!$A$2:$C$3500,2,FALSE))/365</f>
        <v>21.205479452054796</v>
      </c>
      <c r="K360" s="3"/>
    </row>
    <row r="361" spans="1:11" x14ac:dyDescent="0.45">
      <c r="A361" s="3" t="s">
        <v>71</v>
      </c>
      <c r="B361" s="3">
        <v>2013</v>
      </c>
      <c r="C361" s="19">
        <v>41195</v>
      </c>
      <c r="D361" s="3" t="s">
        <v>653</v>
      </c>
      <c r="E361" s="3" t="s">
        <v>454</v>
      </c>
      <c r="F361" s="3">
        <v>1</v>
      </c>
      <c r="G361" s="3">
        <v>5</v>
      </c>
      <c r="H361" s="3" t="s">
        <v>792</v>
      </c>
      <c r="I361" s="3" t="s">
        <v>789</v>
      </c>
      <c r="J361" s="12">
        <f>(C361-VLOOKUP(H361,Riders!$A$2:$C$3500,2,FALSE))/365</f>
        <v>20.139726027397259</v>
      </c>
      <c r="K361" s="3"/>
    </row>
    <row r="362" spans="1:11" x14ac:dyDescent="0.45">
      <c r="A362" s="3" t="s">
        <v>71</v>
      </c>
      <c r="B362" s="3">
        <v>2013</v>
      </c>
      <c r="C362" s="19">
        <v>41195</v>
      </c>
      <c r="D362" s="3" t="s">
        <v>653</v>
      </c>
      <c r="E362" s="3" t="s">
        <v>454</v>
      </c>
      <c r="F362" s="3">
        <v>1</v>
      </c>
      <c r="G362" s="3">
        <v>6</v>
      </c>
      <c r="H362" s="3" t="s">
        <v>795</v>
      </c>
      <c r="I362" s="3" t="s">
        <v>796</v>
      </c>
      <c r="J362" s="12">
        <f>(C362-VLOOKUP(H362,Riders!$A$2:$C$3500,2,FALSE))/365</f>
        <v>17.958904109589042</v>
      </c>
      <c r="K362" s="3"/>
    </row>
    <row r="363" spans="1:11" x14ac:dyDescent="0.45">
      <c r="A363" s="3" t="s">
        <v>71</v>
      </c>
      <c r="B363" s="3">
        <v>2013</v>
      </c>
      <c r="C363" s="19">
        <v>41195</v>
      </c>
      <c r="D363" s="3" t="s">
        <v>653</v>
      </c>
      <c r="E363" s="3" t="s">
        <v>454</v>
      </c>
      <c r="F363" s="3">
        <v>2</v>
      </c>
      <c r="G363" s="3">
        <v>1</v>
      </c>
      <c r="H363" s="3" t="s">
        <v>739</v>
      </c>
      <c r="I363" s="3" t="s">
        <v>25</v>
      </c>
      <c r="J363" s="12">
        <f>(C363-VLOOKUP(H363,Riders!$A$2:$C$3500,2,FALSE))/365</f>
        <v>20.887671232876713</v>
      </c>
      <c r="K363" s="3"/>
    </row>
    <row r="364" spans="1:11" x14ac:dyDescent="0.45">
      <c r="A364" s="3" t="s">
        <v>71</v>
      </c>
      <c r="B364" s="3">
        <v>2013</v>
      </c>
      <c r="C364" s="19">
        <v>41195</v>
      </c>
      <c r="D364" s="3" t="s">
        <v>653</v>
      </c>
      <c r="E364" s="3" t="s">
        <v>454</v>
      </c>
      <c r="F364" s="3">
        <v>2</v>
      </c>
      <c r="G364" s="3">
        <v>2</v>
      </c>
      <c r="H364" s="3" t="s">
        <v>116</v>
      </c>
      <c r="I364" s="3" t="s">
        <v>21</v>
      </c>
      <c r="J364" s="12">
        <f>(C364-VLOOKUP(H364,Riders!$A$2:$C$3500,2,FALSE))/365</f>
        <v>21.553424657534247</v>
      </c>
      <c r="K364" s="3"/>
    </row>
    <row r="365" spans="1:11" x14ac:dyDescent="0.45">
      <c r="A365" s="3" t="s">
        <v>71</v>
      </c>
      <c r="B365" s="3">
        <v>2013</v>
      </c>
      <c r="C365" s="19">
        <v>41195</v>
      </c>
      <c r="D365" s="3" t="s">
        <v>653</v>
      </c>
      <c r="E365" s="3" t="s">
        <v>454</v>
      </c>
      <c r="F365" s="3">
        <v>2</v>
      </c>
      <c r="G365" s="3">
        <v>3</v>
      </c>
      <c r="H365" s="3" t="s">
        <v>779</v>
      </c>
      <c r="I365" s="3" t="s">
        <v>780</v>
      </c>
      <c r="J365" s="12">
        <f>(C365-VLOOKUP(H365,Riders!$A$2:$C$3500,2,FALSE))/365</f>
        <v>20.641095890410959</v>
      </c>
      <c r="K365" s="3"/>
    </row>
    <row r="366" spans="1:11" x14ac:dyDescent="0.45">
      <c r="A366" s="3" t="s">
        <v>71</v>
      </c>
      <c r="B366" s="3">
        <v>2013</v>
      </c>
      <c r="C366" s="19">
        <v>41195</v>
      </c>
      <c r="D366" s="3" t="s">
        <v>653</v>
      </c>
      <c r="E366" s="3" t="s">
        <v>454</v>
      </c>
      <c r="F366" s="3">
        <v>2</v>
      </c>
      <c r="G366" s="3">
        <v>4</v>
      </c>
      <c r="H366" s="3" t="s">
        <v>43</v>
      </c>
      <c r="I366" s="3" t="s">
        <v>44</v>
      </c>
      <c r="J366" s="12">
        <f>(C366-VLOOKUP(H366,Riders!$A$2:$C$3500,2,FALSE))/365</f>
        <v>19.895890410958906</v>
      </c>
      <c r="K366" s="3"/>
    </row>
    <row r="367" spans="1:11" x14ac:dyDescent="0.45">
      <c r="A367" s="3" t="s">
        <v>71</v>
      </c>
      <c r="B367" s="3">
        <v>2013</v>
      </c>
      <c r="C367" s="19">
        <v>41195</v>
      </c>
      <c r="D367" s="3" t="s">
        <v>653</v>
      </c>
      <c r="E367" s="3" t="s">
        <v>454</v>
      </c>
      <c r="F367" s="3">
        <v>2</v>
      </c>
      <c r="G367" s="3">
        <v>5</v>
      </c>
      <c r="H367" s="3" t="s">
        <v>743</v>
      </c>
      <c r="I367" s="3" t="s">
        <v>744</v>
      </c>
      <c r="J367" s="12" t="e">
        <f>(C367-VLOOKUP(H367,Riders!$A$2:$C$3500,2,FALSE))/365</f>
        <v>#N/A</v>
      </c>
      <c r="K367" s="3"/>
    </row>
    <row r="368" spans="1:11" x14ac:dyDescent="0.45">
      <c r="A368" s="3" t="s">
        <v>71</v>
      </c>
      <c r="B368" s="3">
        <v>2013</v>
      </c>
      <c r="C368" s="19">
        <v>41195</v>
      </c>
      <c r="D368" s="3" t="s">
        <v>653</v>
      </c>
      <c r="E368" s="3" t="s">
        <v>454</v>
      </c>
      <c r="F368" s="3">
        <v>2</v>
      </c>
      <c r="G368" s="3">
        <v>6</v>
      </c>
      <c r="H368" s="3" t="s">
        <v>797</v>
      </c>
      <c r="I368" s="3" t="s">
        <v>63</v>
      </c>
      <c r="J368" s="12">
        <f>(C368-VLOOKUP(H368,Riders!$A$2:$C$3500,2,FALSE))/365</f>
        <v>26.432876712328767</v>
      </c>
      <c r="K368" s="3"/>
    </row>
    <row r="369" spans="1:11" x14ac:dyDescent="0.45">
      <c r="A369" s="3" t="s">
        <v>71</v>
      </c>
      <c r="B369" s="3">
        <v>2013</v>
      </c>
      <c r="C369" s="19">
        <v>41195</v>
      </c>
      <c r="D369" s="3" t="s">
        <v>653</v>
      </c>
      <c r="E369" s="3" t="s">
        <v>454</v>
      </c>
      <c r="F369" s="3">
        <v>3</v>
      </c>
      <c r="G369" s="3">
        <v>1</v>
      </c>
      <c r="H369" s="3" t="s">
        <v>60</v>
      </c>
      <c r="I369" s="3" t="s">
        <v>61</v>
      </c>
      <c r="J369" s="12">
        <f>(C369-VLOOKUP(H369,Riders!$A$2:$C$3500,2,FALSE))/365</f>
        <v>24.238356164383561</v>
      </c>
      <c r="K369" s="3"/>
    </row>
    <row r="370" spans="1:11" x14ac:dyDescent="0.45">
      <c r="A370" s="3" t="s">
        <v>71</v>
      </c>
      <c r="B370" s="3">
        <v>2013</v>
      </c>
      <c r="C370" s="19">
        <v>41195</v>
      </c>
      <c r="D370" s="3" t="s">
        <v>653</v>
      </c>
      <c r="E370" s="3" t="s">
        <v>454</v>
      </c>
      <c r="F370" s="3">
        <v>3</v>
      </c>
      <c r="G370" s="3">
        <v>2</v>
      </c>
      <c r="H370" s="3" t="s">
        <v>737</v>
      </c>
      <c r="I370" s="3" t="s">
        <v>738</v>
      </c>
      <c r="J370" s="12">
        <f>(C370-VLOOKUP(H370,Riders!$A$2:$C$3500,2,FALSE))/365</f>
        <v>24.336986301369862</v>
      </c>
      <c r="K370" s="3"/>
    </row>
    <row r="371" spans="1:11" x14ac:dyDescent="0.45">
      <c r="A371" s="3" t="s">
        <v>71</v>
      </c>
      <c r="B371" s="3">
        <v>2013</v>
      </c>
      <c r="C371" s="19">
        <v>41195</v>
      </c>
      <c r="D371" s="3" t="s">
        <v>653</v>
      </c>
      <c r="E371" s="3" t="s">
        <v>454</v>
      </c>
      <c r="F371" s="3">
        <v>3</v>
      </c>
      <c r="G371" s="3">
        <v>3</v>
      </c>
      <c r="H371" s="3" t="s">
        <v>740</v>
      </c>
      <c r="I371" s="3" t="s">
        <v>741</v>
      </c>
      <c r="J371" s="12">
        <f>(C371-VLOOKUP(H371,Riders!$A$2:$C$3500,2,FALSE))/365</f>
        <v>24.969863013698632</v>
      </c>
      <c r="K371" s="3"/>
    </row>
    <row r="372" spans="1:11" x14ac:dyDescent="0.45">
      <c r="A372" s="3" t="s">
        <v>71</v>
      </c>
      <c r="B372" s="3">
        <v>2013</v>
      </c>
      <c r="C372" s="19">
        <v>41195</v>
      </c>
      <c r="D372" s="3" t="s">
        <v>653</v>
      </c>
      <c r="E372" s="3" t="s">
        <v>454</v>
      </c>
      <c r="F372" s="3">
        <v>3</v>
      </c>
      <c r="G372" s="3">
        <v>4</v>
      </c>
      <c r="H372" s="3" t="s">
        <v>20</v>
      </c>
      <c r="I372" s="3" t="s">
        <v>21</v>
      </c>
      <c r="J372" s="12">
        <f>(C372-VLOOKUP(H372,Riders!$A$2:$C$3500,2,FALSE))/365</f>
        <v>17.183561643835617</v>
      </c>
      <c r="K372" s="3"/>
    </row>
    <row r="373" spans="1:11" x14ac:dyDescent="0.45">
      <c r="A373" s="3" t="s">
        <v>71</v>
      </c>
      <c r="B373" s="3">
        <v>2013</v>
      </c>
      <c r="C373" s="19">
        <v>41195</v>
      </c>
      <c r="D373" s="3" t="s">
        <v>653</v>
      </c>
      <c r="E373" s="3" t="s">
        <v>454</v>
      </c>
      <c r="F373" s="3">
        <v>3</v>
      </c>
      <c r="G373" s="3">
        <v>5</v>
      </c>
      <c r="H373" s="3" t="s">
        <v>798</v>
      </c>
      <c r="I373" s="3" t="s">
        <v>799</v>
      </c>
      <c r="J373" s="12">
        <f>(C373-VLOOKUP(H373,Riders!$A$2:$C$3500,2,FALSE))/365</f>
        <v>26.6</v>
      </c>
      <c r="K373" s="3"/>
    </row>
    <row r="374" spans="1:11" x14ac:dyDescent="0.45">
      <c r="A374" s="3" t="s">
        <v>71</v>
      </c>
      <c r="B374" s="3">
        <v>2013</v>
      </c>
      <c r="C374" s="19">
        <v>41195</v>
      </c>
      <c r="D374" s="3" t="s">
        <v>653</v>
      </c>
      <c r="E374" s="3" t="s">
        <v>454</v>
      </c>
      <c r="F374" s="3">
        <v>3</v>
      </c>
      <c r="G374" s="3">
        <v>6</v>
      </c>
      <c r="H374" s="3" t="s">
        <v>704</v>
      </c>
      <c r="I374" s="3" t="s">
        <v>40</v>
      </c>
      <c r="J374" s="12">
        <f>(C374-VLOOKUP(H374,Riders!$A$2:$C$3500,2,FALSE))/365</f>
        <v>21.764383561643836</v>
      </c>
      <c r="K374" s="3"/>
    </row>
    <row r="375" spans="1:11" x14ac:dyDescent="0.45">
      <c r="A375" s="3" t="s">
        <v>71</v>
      </c>
      <c r="B375" s="3">
        <v>2013</v>
      </c>
      <c r="C375" s="19">
        <v>41195</v>
      </c>
      <c r="D375" s="3" t="s">
        <v>653</v>
      </c>
      <c r="E375" s="3" t="s">
        <v>642</v>
      </c>
      <c r="F375" s="3">
        <v>1</v>
      </c>
      <c r="G375" s="3">
        <v>1</v>
      </c>
      <c r="H375" s="3" t="s">
        <v>43</v>
      </c>
      <c r="I375" s="3" t="s">
        <v>44</v>
      </c>
      <c r="J375" s="12">
        <f>(C375-VLOOKUP(H375,Riders!$A$2:$C$3500,2,FALSE))/365</f>
        <v>19.895890410958906</v>
      </c>
      <c r="K375" s="3"/>
    </row>
    <row r="376" spans="1:11" x14ac:dyDescent="0.45">
      <c r="A376" s="3" t="s">
        <v>71</v>
      </c>
      <c r="B376" s="3">
        <v>2013</v>
      </c>
      <c r="C376" s="19">
        <v>41195</v>
      </c>
      <c r="D376" s="3" t="s">
        <v>653</v>
      </c>
      <c r="E376" s="3" t="s">
        <v>642</v>
      </c>
      <c r="F376" s="3">
        <v>1</v>
      </c>
      <c r="G376" s="3">
        <v>2</v>
      </c>
      <c r="H376" s="3" t="s">
        <v>798</v>
      </c>
      <c r="I376" s="3" t="s">
        <v>799</v>
      </c>
      <c r="J376" s="12">
        <f>(C376-VLOOKUP(H376,Riders!$A$2:$C$3500,2,FALSE))/365</f>
        <v>26.6</v>
      </c>
      <c r="K376" s="3"/>
    </row>
    <row r="377" spans="1:11" x14ac:dyDescent="0.45">
      <c r="A377" s="3" t="s">
        <v>71</v>
      </c>
      <c r="B377" s="3">
        <v>2013</v>
      </c>
      <c r="C377" s="19">
        <v>41195</v>
      </c>
      <c r="D377" s="3" t="s">
        <v>653</v>
      </c>
      <c r="E377" s="3" t="s">
        <v>642</v>
      </c>
      <c r="F377" s="3">
        <v>1</v>
      </c>
      <c r="G377" s="3">
        <v>3</v>
      </c>
      <c r="H377" s="3" t="s">
        <v>786</v>
      </c>
      <c r="I377" s="3" t="s">
        <v>40</v>
      </c>
      <c r="J377" s="12">
        <f>(C377-VLOOKUP(H377,Riders!$A$2:$C$3500,2,FALSE))/365</f>
        <v>26.778082191780822</v>
      </c>
      <c r="K377" s="3"/>
    </row>
    <row r="378" spans="1:11" x14ac:dyDescent="0.45">
      <c r="A378" s="3" t="s">
        <v>71</v>
      </c>
      <c r="B378" s="3">
        <v>2013</v>
      </c>
      <c r="C378" s="19">
        <v>41195</v>
      </c>
      <c r="D378" s="3" t="s">
        <v>653</v>
      </c>
      <c r="E378" s="3" t="s">
        <v>642</v>
      </c>
      <c r="F378" s="3">
        <v>1</v>
      </c>
      <c r="G378" s="3">
        <v>4</v>
      </c>
      <c r="H378" s="3" t="s">
        <v>779</v>
      </c>
      <c r="I378" s="3" t="s">
        <v>780</v>
      </c>
      <c r="J378" s="12">
        <f>(C378-VLOOKUP(H378,Riders!$A$2:$C$3500,2,FALSE))/365</f>
        <v>20.641095890410959</v>
      </c>
      <c r="K378" s="3"/>
    </row>
    <row r="379" spans="1:11" x14ac:dyDescent="0.45">
      <c r="A379" s="3" t="s">
        <v>71</v>
      </c>
      <c r="B379" s="3">
        <v>2013</v>
      </c>
      <c r="C379" s="19">
        <v>41195</v>
      </c>
      <c r="D379" s="3" t="s">
        <v>653</v>
      </c>
      <c r="E379" s="3" t="s">
        <v>642</v>
      </c>
      <c r="F379" s="3">
        <v>1</v>
      </c>
      <c r="G379" s="3">
        <v>5</v>
      </c>
      <c r="H379" s="3" t="s">
        <v>743</v>
      </c>
      <c r="I379" s="3" t="s">
        <v>744</v>
      </c>
      <c r="J379" s="12" t="e">
        <f>(C379-VLOOKUP(H379,Riders!$A$2:$C$3500,2,FALSE))/365</f>
        <v>#N/A</v>
      </c>
      <c r="K379" s="3"/>
    </row>
    <row r="380" spans="1:11" x14ac:dyDescent="0.45">
      <c r="A380" s="3" t="s">
        <v>71</v>
      </c>
      <c r="B380" s="3">
        <v>2013</v>
      </c>
      <c r="C380" s="19">
        <v>41195</v>
      </c>
      <c r="D380" s="3" t="s">
        <v>653</v>
      </c>
      <c r="E380" s="3" t="s">
        <v>642</v>
      </c>
      <c r="F380" s="3">
        <v>1</v>
      </c>
      <c r="G380" s="3">
        <v>6</v>
      </c>
      <c r="H380" s="3" t="s">
        <v>795</v>
      </c>
      <c r="I380" s="3" t="s">
        <v>796</v>
      </c>
      <c r="J380" s="12">
        <f>(C380-VLOOKUP(H380,Riders!$A$2:$C$3500,2,FALSE))/365</f>
        <v>17.958904109589042</v>
      </c>
      <c r="K380" s="3"/>
    </row>
    <row r="381" spans="1:11" x14ac:dyDescent="0.45">
      <c r="A381" s="3" t="s">
        <v>71</v>
      </c>
      <c r="B381" s="3">
        <v>2013</v>
      </c>
      <c r="C381" s="19">
        <v>41195</v>
      </c>
      <c r="D381" s="3" t="s">
        <v>653</v>
      </c>
      <c r="E381" s="3" t="s">
        <v>642</v>
      </c>
      <c r="F381" s="3">
        <v>2</v>
      </c>
      <c r="G381" s="3">
        <v>1</v>
      </c>
      <c r="H381" s="3" t="s">
        <v>792</v>
      </c>
      <c r="I381" s="3" t="s">
        <v>789</v>
      </c>
      <c r="J381" s="12">
        <f>(C381-VLOOKUP(H381,Riders!$A$2:$C$3500,2,FALSE))/365</f>
        <v>20.139726027397259</v>
      </c>
      <c r="K381" s="3"/>
    </row>
    <row r="382" spans="1:11" x14ac:dyDescent="0.45">
      <c r="A382" s="3" t="s">
        <v>71</v>
      </c>
      <c r="B382" s="3">
        <v>2013</v>
      </c>
      <c r="C382" s="19">
        <v>41195</v>
      </c>
      <c r="D382" s="3" t="s">
        <v>653</v>
      </c>
      <c r="E382" s="3" t="s">
        <v>642</v>
      </c>
      <c r="F382" s="3">
        <v>2</v>
      </c>
      <c r="G382" s="3">
        <v>2</v>
      </c>
      <c r="H382" s="3" t="s">
        <v>740</v>
      </c>
      <c r="I382" s="3" t="s">
        <v>741</v>
      </c>
      <c r="J382" s="12">
        <f>(C382-VLOOKUP(H382,Riders!$A$2:$C$3500,2,FALSE))/365</f>
        <v>24.969863013698632</v>
      </c>
      <c r="K382" s="3"/>
    </row>
    <row r="383" spans="1:11" x14ac:dyDescent="0.45">
      <c r="A383" s="3" t="s">
        <v>71</v>
      </c>
      <c r="B383" s="3">
        <v>2013</v>
      </c>
      <c r="C383" s="19">
        <v>41195</v>
      </c>
      <c r="D383" s="3" t="s">
        <v>653</v>
      </c>
      <c r="E383" s="3" t="s">
        <v>642</v>
      </c>
      <c r="F383" s="3">
        <v>2</v>
      </c>
      <c r="G383" s="3">
        <v>3</v>
      </c>
      <c r="H383" s="3" t="s">
        <v>704</v>
      </c>
      <c r="I383" s="3" t="s">
        <v>40</v>
      </c>
      <c r="J383" s="12">
        <f>(C383-VLOOKUP(H383,Riders!$A$2:$C$3500,2,FALSE))/365</f>
        <v>21.764383561643836</v>
      </c>
      <c r="K383" s="3"/>
    </row>
    <row r="384" spans="1:11" x14ac:dyDescent="0.45">
      <c r="A384" s="3" t="s">
        <v>71</v>
      </c>
      <c r="B384" s="3">
        <v>2013</v>
      </c>
      <c r="C384" s="19">
        <v>41195</v>
      </c>
      <c r="D384" s="3" t="s">
        <v>653</v>
      </c>
      <c r="E384" s="3" t="s">
        <v>642</v>
      </c>
      <c r="F384" s="3">
        <v>2</v>
      </c>
      <c r="G384" s="3">
        <v>4</v>
      </c>
      <c r="H384" s="3" t="s">
        <v>20</v>
      </c>
      <c r="I384" s="3" t="s">
        <v>21</v>
      </c>
      <c r="J384" s="12">
        <f>(C384-VLOOKUP(H384,Riders!$A$2:$C$3500,2,FALSE))/365</f>
        <v>17.183561643835617</v>
      </c>
      <c r="K384" s="3"/>
    </row>
    <row r="385" spans="1:11" x14ac:dyDescent="0.45">
      <c r="A385" s="3" t="s">
        <v>71</v>
      </c>
      <c r="B385" s="3">
        <v>2013</v>
      </c>
      <c r="C385" s="19">
        <v>41195</v>
      </c>
      <c r="D385" s="3" t="s">
        <v>653</v>
      </c>
      <c r="E385" s="3" t="s">
        <v>642</v>
      </c>
      <c r="F385" s="3">
        <v>2</v>
      </c>
      <c r="G385" s="3">
        <v>5</v>
      </c>
      <c r="H385" s="3" t="s">
        <v>797</v>
      </c>
      <c r="I385" s="3" t="s">
        <v>63</v>
      </c>
      <c r="J385" s="12">
        <f>(C385-VLOOKUP(H385,Riders!$A$2:$C$3500,2,FALSE))/365</f>
        <v>26.432876712328767</v>
      </c>
      <c r="K385" s="3"/>
    </row>
    <row r="386" spans="1:11" x14ac:dyDescent="0.45">
      <c r="A386" s="3" t="s">
        <v>71</v>
      </c>
      <c r="B386" s="3">
        <v>2013</v>
      </c>
      <c r="C386" s="19">
        <v>41195</v>
      </c>
      <c r="D386" s="3" t="s">
        <v>653</v>
      </c>
      <c r="E386" s="3" t="s">
        <v>642</v>
      </c>
      <c r="F386" s="3">
        <v>2</v>
      </c>
      <c r="G386" s="3">
        <v>6</v>
      </c>
      <c r="H386" s="3" t="s">
        <v>777</v>
      </c>
      <c r="I386" s="3" t="s">
        <v>753</v>
      </c>
      <c r="J386" s="12">
        <f>(C386-VLOOKUP(H386,Riders!$A$2:$C$3500,2,FALSE))/365</f>
        <v>21.205479452054796</v>
      </c>
      <c r="K386" s="3"/>
    </row>
    <row r="387" spans="1:11" x14ac:dyDescent="0.45">
      <c r="A387" s="3" t="s">
        <v>71</v>
      </c>
      <c r="B387" s="3">
        <v>2013</v>
      </c>
      <c r="C387" s="19">
        <v>41195</v>
      </c>
      <c r="D387" s="3" t="s">
        <v>653</v>
      </c>
      <c r="E387" s="3" t="s">
        <v>643</v>
      </c>
      <c r="F387" s="3">
        <v>1</v>
      </c>
      <c r="G387" s="3">
        <v>1</v>
      </c>
      <c r="H387" s="3" t="s">
        <v>737</v>
      </c>
      <c r="I387" s="3" t="s">
        <v>738</v>
      </c>
      <c r="J387" s="12">
        <f>(C387-VLOOKUP(H387,Riders!$A$2:$C$3500,2,FALSE))/365</f>
        <v>24.336986301369862</v>
      </c>
      <c r="K387" s="3"/>
    </row>
    <row r="388" spans="1:11" x14ac:dyDescent="0.45">
      <c r="A388" s="3" t="s">
        <v>71</v>
      </c>
      <c r="B388" s="3">
        <v>2013</v>
      </c>
      <c r="C388" s="19">
        <v>41195</v>
      </c>
      <c r="D388" s="3" t="s">
        <v>653</v>
      </c>
      <c r="E388" s="3" t="s">
        <v>643</v>
      </c>
      <c r="F388" s="3">
        <v>1</v>
      </c>
      <c r="G388" s="3">
        <v>2</v>
      </c>
      <c r="H388" s="3" t="s">
        <v>750</v>
      </c>
      <c r="I388" s="3" t="s">
        <v>751</v>
      </c>
      <c r="J388" s="12">
        <f>(C388-VLOOKUP(H388,Riders!$A$2:$C$3500,2,FALSE))/365</f>
        <v>21.915068493150685</v>
      </c>
      <c r="K388" s="3"/>
    </row>
    <row r="389" spans="1:11" x14ac:dyDescent="0.45">
      <c r="A389" s="3" t="s">
        <v>71</v>
      </c>
      <c r="B389" s="3">
        <v>2013</v>
      </c>
      <c r="C389" s="19">
        <v>41195</v>
      </c>
      <c r="D389" s="3" t="s">
        <v>653</v>
      </c>
      <c r="E389" s="3" t="s">
        <v>643</v>
      </c>
      <c r="F389" s="3">
        <v>1</v>
      </c>
      <c r="G389" s="3">
        <v>3</v>
      </c>
      <c r="H389" s="3" t="s">
        <v>116</v>
      </c>
      <c r="I389" s="3" t="s">
        <v>21</v>
      </c>
      <c r="J389" s="12">
        <f>(C389-VLOOKUP(H389,Riders!$A$2:$C$3500,2,FALSE))/365</f>
        <v>21.553424657534247</v>
      </c>
      <c r="K389" s="3"/>
    </row>
    <row r="390" spans="1:11" x14ac:dyDescent="0.45">
      <c r="A390" s="3" t="s">
        <v>71</v>
      </c>
      <c r="B390" s="3">
        <v>2013</v>
      </c>
      <c r="C390" s="19">
        <v>41195</v>
      </c>
      <c r="D390" s="3" t="s">
        <v>653</v>
      </c>
      <c r="E390" s="3" t="s">
        <v>643</v>
      </c>
      <c r="F390" s="3">
        <v>1</v>
      </c>
      <c r="G390" s="3">
        <v>4</v>
      </c>
      <c r="H390" s="3" t="s">
        <v>798</v>
      </c>
      <c r="I390" s="3" t="s">
        <v>799</v>
      </c>
      <c r="J390" s="12">
        <f>(C390-VLOOKUP(H390,Riders!$A$2:$C$3500,2,FALSE))/365</f>
        <v>26.6</v>
      </c>
      <c r="K390" s="3"/>
    </row>
    <row r="391" spans="1:11" x14ac:dyDescent="0.45">
      <c r="A391" s="3" t="s">
        <v>71</v>
      </c>
      <c r="B391" s="3">
        <v>2013</v>
      </c>
      <c r="C391" s="19">
        <v>41195</v>
      </c>
      <c r="D391" s="3" t="s">
        <v>653</v>
      </c>
      <c r="E391" s="3" t="s">
        <v>643</v>
      </c>
      <c r="F391" s="3">
        <v>1</v>
      </c>
      <c r="G391" s="3">
        <v>5</v>
      </c>
      <c r="H391" s="3" t="s">
        <v>792</v>
      </c>
      <c r="I391" s="3" t="s">
        <v>789</v>
      </c>
      <c r="J391" s="12">
        <f>(C391-VLOOKUP(H391,Riders!$A$2:$C$3500,2,FALSE))/365</f>
        <v>20.139726027397259</v>
      </c>
      <c r="K391" s="3"/>
    </row>
    <row r="392" spans="1:11" x14ac:dyDescent="0.45">
      <c r="A392" s="3" t="s">
        <v>71</v>
      </c>
      <c r="B392" s="3">
        <v>2013</v>
      </c>
      <c r="C392" s="19">
        <v>41195</v>
      </c>
      <c r="D392" s="3" t="s">
        <v>653</v>
      </c>
      <c r="E392" s="3" t="s">
        <v>643</v>
      </c>
      <c r="F392" s="3">
        <v>1</v>
      </c>
      <c r="G392" s="3">
        <v>6</v>
      </c>
      <c r="H392" s="3" t="s">
        <v>704</v>
      </c>
      <c r="I392" s="3" t="s">
        <v>40</v>
      </c>
      <c r="J392" s="12">
        <f>(C392-VLOOKUP(H392,Riders!$A$2:$C$3500,2,FALSE))/365</f>
        <v>21.764383561643836</v>
      </c>
      <c r="K392" s="3"/>
    </row>
    <row r="393" spans="1:11" x14ac:dyDescent="0.45">
      <c r="A393" s="3" t="s">
        <v>71</v>
      </c>
      <c r="B393" s="3">
        <v>2013</v>
      </c>
      <c r="C393" s="19">
        <v>41195</v>
      </c>
      <c r="D393" s="3" t="s">
        <v>653</v>
      </c>
      <c r="E393" s="3" t="s">
        <v>643</v>
      </c>
      <c r="F393" s="3">
        <v>2</v>
      </c>
      <c r="G393" s="3">
        <v>1</v>
      </c>
      <c r="H393" s="3" t="s">
        <v>739</v>
      </c>
      <c r="I393" s="3" t="s">
        <v>25</v>
      </c>
      <c r="J393" s="12">
        <f>(C393-VLOOKUP(H393,Riders!$A$2:$C$3500,2,FALSE))/365</f>
        <v>20.887671232876713</v>
      </c>
      <c r="K393" s="3"/>
    </row>
    <row r="394" spans="1:11" x14ac:dyDescent="0.45">
      <c r="A394" s="3" t="s">
        <v>71</v>
      </c>
      <c r="B394" s="3">
        <v>2013</v>
      </c>
      <c r="C394" s="19">
        <v>41195</v>
      </c>
      <c r="D394" s="3" t="s">
        <v>653</v>
      </c>
      <c r="E394" s="3" t="s">
        <v>643</v>
      </c>
      <c r="F394" s="3">
        <v>2</v>
      </c>
      <c r="G394" s="3">
        <v>2</v>
      </c>
      <c r="H394" s="3" t="s">
        <v>79</v>
      </c>
      <c r="I394" s="3" t="s">
        <v>65</v>
      </c>
      <c r="J394" s="12">
        <f>(C394-VLOOKUP(H394,Riders!$A$2:$C$3500,2,FALSE))/365</f>
        <v>25.44109589041096</v>
      </c>
      <c r="K394" s="3"/>
    </row>
    <row r="395" spans="1:11" x14ac:dyDescent="0.45">
      <c r="A395" s="3" t="s">
        <v>71</v>
      </c>
      <c r="B395" s="3">
        <v>2013</v>
      </c>
      <c r="C395" s="19">
        <v>41195</v>
      </c>
      <c r="D395" s="3" t="s">
        <v>653</v>
      </c>
      <c r="E395" s="3" t="s">
        <v>643</v>
      </c>
      <c r="F395" s="3">
        <v>2</v>
      </c>
      <c r="G395" s="3">
        <v>3</v>
      </c>
      <c r="H395" s="3" t="s">
        <v>43</v>
      </c>
      <c r="I395" s="3" t="s">
        <v>44</v>
      </c>
      <c r="J395" s="12">
        <f>(C395-VLOOKUP(H395,Riders!$A$2:$C$3500,2,FALSE))/365</f>
        <v>19.895890410958906</v>
      </c>
      <c r="K395" s="3"/>
    </row>
    <row r="396" spans="1:11" x14ac:dyDescent="0.45">
      <c r="A396" s="3" t="s">
        <v>71</v>
      </c>
      <c r="B396" s="3">
        <v>2013</v>
      </c>
      <c r="C396" s="19">
        <v>41195</v>
      </c>
      <c r="D396" s="3" t="s">
        <v>653</v>
      </c>
      <c r="E396" s="3" t="s">
        <v>643</v>
      </c>
      <c r="F396" s="3">
        <v>2</v>
      </c>
      <c r="G396" s="3">
        <v>4</v>
      </c>
      <c r="H396" s="3" t="s">
        <v>60</v>
      </c>
      <c r="I396" s="3" t="s">
        <v>61</v>
      </c>
      <c r="J396" s="12">
        <f>(C396-VLOOKUP(H396,Riders!$A$2:$C$3500,2,FALSE))/365</f>
        <v>24.238356164383561</v>
      </c>
      <c r="K396" s="3"/>
    </row>
    <row r="397" spans="1:11" x14ac:dyDescent="0.45">
      <c r="A397" s="3" t="s">
        <v>71</v>
      </c>
      <c r="B397" s="3">
        <v>2013</v>
      </c>
      <c r="C397" s="19">
        <v>41195</v>
      </c>
      <c r="D397" s="3" t="s">
        <v>653</v>
      </c>
      <c r="E397" s="3" t="s">
        <v>643</v>
      </c>
      <c r="F397" s="3">
        <v>2</v>
      </c>
      <c r="G397" s="3">
        <v>5</v>
      </c>
      <c r="H397" s="3" t="s">
        <v>740</v>
      </c>
      <c r="I397" s="3" t="s">
        <v>741</v>
      </c>
      <c r="J397" s="12">
        <f>(C397-VLOOKUP(H397,Riders!$A$2:$C$3500,2,FALSE))/365</f>
        <v>24.969863013698632</v>
      </c>
      <c r="K397" s="3"/>
    </row>
    <row r="398" spans="1:11" x14ac:dyDescent="0.45">
      <c r="A398" s="3" t="s">
        <v>71</v>
      </c>
      <c r="B398" s="3">
        <v>2013</v>
      </c>
      <c r="C398" s="19">
        <v>41195</v>
      </c>
      <c r="D398" s="3" t="s">
        <v>653</v>
      </c>
      <c r="E398" s="3" t="s">
        <v>643</v>
      </c>
      <c r="F398" s="3">
        <v>2</v>
      </c>
      <c r="G398" s="3">
        <v>6</v>
      </c>
      <c r="H398" s="3" t="s">
        <v>786</v>
      </c>
      <c r="I398" s="3" t="s">
        <v>40</v>
      </c>
      <c r="J398" s="12">
        <f>(C398-VLOOKUP(H398,Riders!$A$2:$C$3500,2,FALSE))/365</f>
        <v>26.778082191780822</v>
      </c>
      <c r="K398" s="3"/>
    </row>
    <row r="399" spans="1:11" x14ac:dyDescent="0.45">
      <c r="A399" s="3" t="s">
        <v>71</v>
      </c>
      <c r="B399" s="3">
        <v>2013</v>
      </c>
      <c r="C399" s="19">
        <v>41195</v>
      </c>
      <c r="D399" s="3" t="s">
        <v>653</v>
      </c>
      <c r="E399" s="3" t="s">
        <v>370</v>
      </c>
      <c r="F399" s="3">
        <v>1</v>
      </c>
      <c r="G399" s="3">
        <v>1</v>
      </c>
      <c r="H399" s="3" t="s">
        <v>116</v>
      </c>
      <c r="I399" s="3" t="s">
        <v>21</v>
      </c>
      <c r="J399" s="12">
        <f>(C399-VLOOKUP(H399,Riders!$A$2:$C$3500,2,FALSE))/365</f>
        <v>21.553424657534247</v>
      </c>
      <c r="K399" s="3">
        <v>1</v>
      </c>
    </row>
    <row r="400" spans="1:11" x14ac:dyDescent="0.45">
      <c r="A400" s="3" t="s">
        <v>71</v>
      </c>
      <c r="B400" s="3">
        <v>2013</v>
      </c>
      <c r="C400" s="19">
        <v>41195</v>
      </c>
      <c r="D400" s="3" t="s">
        <v>653</v>
      </c>
      <c r="E400" s="3" t="s">
        <v>370</v>
      </c>
      <c r="F400" s="3">
        <v>1</v>
      </c>
      <c r="G400" s="3">
        <v>2</v>
      </c>
      <c r="H400" s="3" t="s">
        <v>43</v>
      </c>
      <c r="I400" s="3" t="s">
        <v>44</v>
      </c>
      <c r="J400" s="12">
        <f>(C400-VLOOKUP(H400,Riders!$A$2:$C$3500,2,FALSE))/365</f>
        <v>19.895890410958906</v>
      </c>
      <c r="K400" s="3">
        <v>2</v>
      </c>
    </row>
    <row r="401" spans="1:11" x14ac:dyDescent="0.45">
      <c r="A401" s="3" t="s">
        <v>71</v>
      </c>
      <c r="B401" s="3">
        <v>2013</v>
      </c>
      <c r="C401" s="19">
        <v>41195</v>
      </c>
      <c r="D401" s="3" t="s">
        <v>653</v>
      </c>
      <c r="E401" s="3" t="s">
        <v>370</v>
      </c>
      <c r="F401" s="3">
        <v>1</v>
      </c>
      <c r="G401" s="3">
        <v>3</v>
      </c>
      <c r="H401" s="3" t="s">
        <v>737</v>
      </c>
      <c r="I401" s="3" t="s">
        <v>738</v>
      </c>
      <c r="J401" s="12">
        <f>(C401-VLOOKUP(H401,Riders!$A$2:$C$3500,2,FALSE))/365</f>
        <v>24.336986301369862</v>
      </c>
      <c r="K401" s="3">
        <v>3</v>
      </c>
    </row>
    <row r="402" spans="1:11" x14ac:dyDescent="0.45">
      <c r="A402" s="3" t="s">
        <v>71</v>
      </c>
      <c r="B402" s="3">
        <v>2013</v>
      </c>
      <c r="C402" s="19">
        <v>41195</v>
      </c>
      <c r="D402" s="3" t="s">
        <v>653</v>
      </c>
      <c r="E402" s="3" t="s">
        <v>370</v>
      </c>
      <c r="F402" s="3">
        <v>1</v>
      </c>
      <c r="G402" s="3">
        <v>4</v>
      </c>
      <c r="H402" s="3" t="s">
        <v>739</v>
      </c>
      <c r="I402" s="3" t="s">
        <v>25</v>
      </c>
      <c r="J402" s="12">
        <f>(C402-VLOOKUP(H402,Riders!$A$2:$C$3500,2,FALSE))/365</f>
        <v>20.887671232876713</v>
      </c>
      <c r="K402" s="3">
        <v>4</v>
      </c>
    </row>
    <row r="403" spans="1:11" x14ac:dyDescent="0.45">
      <c r="A403" s="3" t="s">
        <v>71</v>
      </c>
      <c r="B403" s="3">
        <v>2013</v>
      </c>
      <c r="C403" s="19">
        <v>41195</v>
      </c>
      <c r="D403" s="3" t="s">
        <v>653</v>
      </c>
      <c r="E403" s="3" t="s">
        <v>370</v>
      </c>
      <c r="F403" s="3">
        <v>1</v>
      </c>
      <c r="G403" s="3">
        <v>5</v>
      </c>
      <c r="H403" s="3" t="s">
        <v>750</v>
      </c>
      <c r="I403" s="3" t="s">
        <v>751</v>
      </c>
      <c r="J403" s="12">
        <f>(C403-VLOOKUP(H403,Riders!$A$2:$C$3500,2,FALSE))/365</f>
        <v>21.915068493150685</v>
      </c>
      <c r="K403" s="3">
        <v>5</v>
      </c>
    </row>
    <row r="404" spans="1:11" x14ac:dyDescent="0.45">
      <c r="A404" s="3" t="s">
        <v>71</v>
      </c>
      <c r="B404" s="3">
        <v>2013</v>
      </c>
      <c r="C404" s="19">
        <v>41195</v>
      </c>
      <c r="D404" s="3" t="s">
        <v>653</v>
      </c>
      <c r="E404" s="3" t="s">
        <v>370</v>
      </c>
      <c r="F404" s="3">
        <v>1</v>
      </c>
      <c r="G404" s="3">
        <v>6</v>
      </c>
      <c r="H404" s="3" t="s">
        <v>79</v>
      </c>
      <c r="I404" s="3" t="s">
        <v>65</v>
      </c>
      <c r="J404" s="12">
        <f>(C404-VLOOKUP(H404,Riders!$A$2:$C$3500,2,FALSE))/365</f>
        <v>25.44109589041096</v>
      </c>
      <c r="K404" s="3">
        <v>6</v>
      </c>
    </row>
    <row r="405" spans="1:11" x14ac:dyDescent="0.45">
      <c r="A405" s="3" t="s">
        <v>71</v>
      </c>
      <c r="B405" s="3">
        <v>2013</v>
      </c>
      <c r="C405" s="19">
        <v>41195</v>
      </c>
      <c r="D405" s="3" t="s">
        <v>653</v>
      </c>
      <c r="E405" s="3" t="s">
        <v>370</v>
      </c>
      <c r="F405" s="3">
        <v>2</v>
      </c>
      <c r="G405" s="3">
        <v>1</v>
      </c>
      <c r="H405" s="3" t="s">
        <v>60</v>
      </c>
      <c r="I405" s="3" t="s">
        <v>61</v>
      </c>
      <c r="J405" s="12">
        <f>(C405-VLOOKUP(H405,Riders!$A$2:$C$3500,2,FALSE))/365</f>
        <v>24.238356164383561</v>
      </c>
      <c r="K405" s="3">
        <v>1</v>
      </c>
    </row>
    <row r="406" spans="1:11" x14ac:dyDescent="0.45">
      <c r="A406" s="3" t="s">
        <v>71</v>
      </c>
      <c r="B406" s="3">
        <v>2013</v>
      </c>
      <c r="C406" s="19">
        <v>41195</v>
      </c>
      <c r="D406" s="3" t="s">
        <v>653</v>
      </c>
      <c r="E406" s="3" t="s">
        <v>370</v>
      </c>
      <c r="F406" s="3">
        <v>2</v>
      </c>
      <c r="G406" s="3">
        <v>2</v>
      </c>
      <c r="H406" s="3" t="s">
        <v>740</v>
      </c>
      <c r="I406" s="3" t="s">
        <v>741</v>
      </c>
      <c r="J406" s="12">
        <f>(C406-VLOOKUP(H406,Riders!$A$2:$C$3500,2,FALSE))/365</f>
        <v>24.969863013698632</v>
      </c>
      <c r="K406" s="3">
        <v>2</v>
      </c>
    </row>
    <row r="407" spans="1:11" x14ac:dyDescent="0.45">
      <c r="A407" s="3" t="s">
        <v>71</v>
      </c>
      <c r="B407" s="3">
        <v>2013</v>
      </c>
      <c r="C407" s="19">
        <v>41195</v>
      </c>
      <c r="D407" s="3" t="s">
        <v>653</v>
      </c>
      <c r="E407" s="3" t="s">
        <v>370</v>
      </c>
      <c r="F407" s="3">
        <v>2</v>
      </c>
      <c r="G407" s="3">
        <v>3</v>
      </c>
      <c r="H407" s="3" t="s">
        <v>786</v>
      </c>
      <c r="I407" s="3" t="s">
        <v>40</v>
      </c>
      <c r="J407" s="12">
        <f>(C407-VLOOKUP(H407,Riders!$A$2:$C$3500,2,FALSE))/365</f>
        <v>26.778082191780822</v>
      </c>
      <c r="K407" s="3">
        <v>3</v>
      </c>
    </row>
    <row r="408" spans="1:11" x14ac:dyDescent="0.45">
      <c r="A408" s="3" t="s">
        <v>71</v>
      </c>
      <c r="B408" s="3">
        <v>2013</v>
      </c>
      <c r="C408" s="19">
        <v>41195</v>
      </c>
      <c r="D408" s="3" t="s">
        <v>653</v>
      </c>
      <c r="E408" s="3" t="s">
        <v>370</v>
      </c>
      <c r="F408" s="3">
        <v>2</v>
      </c>
      <c r="G408" s="3">
        <v>4</v>
      </c>
      <c r="H408" s="3" t="s">
        <v>792</v>
      </c>
      <c r="I408" s="3" t="s">
        <v>789</v>
      </c>
      <c r="J408" s="12">
        <f>(C408-VLOOKUP(H408,Riders!$A$2:$C$3500,2,FALSE))/365</f>
        <v>20.139726027397259</v>
      </c>
      <c r="K408" s="3">
        <v>4</v>
      </c>
    </row>
    <row r="409" spans="1:11" x14ac:dyDescent="0.45">
      <c r="A409" s="3" t="s">
        <v>71</v>
      </c>
      <c r="B409" s="3">
        <v>2013</v>
      </c>
      <c r="C409" s="19">
        <v>41195</v>
      </c>
      <c r="D409" s="3" t="s">
        <v>653</v>
      </c>
      <c r="E409" s="3" t="s">
        <v>370</v>
      </c>
      <c r="F409" s="3">
        <v>2</v>
      </c>
      <c r="G409" s="3">
        <v>5</v>
      </c>
      <c r="H409" s="3" t="s">
        <v>798</v>
      </c>
      <c r="I409" s="3" t="s">
        <v>799</v>
      </c>
      <c r="J409" s="12">
        <f>(C409-VLOOKUP(H409,Riders!$A$2:$C$3500,2,FALSE))/365</f>
        <v>26.6</v>
      </c>
      <c r="K409" s="3">
        <v>5</v>
      </c>
    </row>
    <row r="410" spans="1:11" x14ac:dyDescent="0.45">
      <c r="A410" s="3" t="s">
        <v>71</v>
      </c>
      <c r="B410" s="3">
        <v>2013</v>
      </c>
      <c r="C410" s="19">
        <v>41195</v>
      </c>
      <c r="D410" s="3" t="s">
        <v>653</v>
      </c>
      <c r="E410" s="3" t="s">
        <v>370</v>
      </c>
      <c r="F410" s="3">
        <v>2</v>
      </c>
      <c r="G410" s="3">
        <v>6</v>
      </c>
      <c r="H410" s="3" t="s">
        <v>704</v>
      </c>
      <c r="I410" s="3" t="s">
        <v>40</v>
      </c>
      <c r="J410" s="12">
        <f>(C410-VLOOKUP(H410,Riders!$A$2:$C$3500,2,FALSE))/365</f>
        <v>21.764383561643836</v>
      </c>
      <c r="K410" s="3">
        <v>6</v>
      </c>
    </row>
    <row r="411" spans="1:11" x14ac:dyDescent="0.45">
      <c r="A411" s="3" t="s">
        <v>102</v>
      </c>
      <c r="B411" s="3">
        <v>2013</v>
      </c>
      <c r="C411" s="19">
        <v>41231</v>
      </c>
      <c r="D411" s="3" t="s">
        <v>653</v>
      </c>
      <c r="E411" s="3" t="s">
        <v>454</v>
      </c>
      <c r="F411" s="3">
        <v>1</v>
      </c>
      <c r="G411" s="3">
        <v>1</v>
      </c>
      <c r="H411" s="3" t="s">
        <v>79</v>
      </c>
      <c r="I411" s="3" t="s">
        <v>65</v>
      </c>
      <c r="J411" s="12">
        <f>(C411-VLOOKUP(H411,Riders!$A$2:$C$3500,2,FALSE))/365</f>
        <v>25.539726027397261</v>
      </c>
      <c r="K411" s="3"/>
    </row>
    <row r="412" spans="1:11" x14ac:dyDescent="0.45">
      <c r="A412" s="3" t="s">
        <v>102</v>
      </c>
      <c r="B412" s="3">
        <v>2013</v>
      </c>
      <c r="C412" s="19">
        <v>41231</v>
      </c>
      <c r="D412" s="3" t="s">
        <v>653</v>
      </c>
      <c r="E412" s="3" t="s">
        <v>454</v>
      </c>
      <c r="F412" s="3">
        <v>1</v>
      </c>
      <c r="G412" s="3">
        <v>2</v>
      </c>
      <c r="H412" s="3" t="s">
        <v>750</v>
      </c>
      <c r="I412" s="3" t="s">
        <v>751</v>
      </c>
      <c r="J412" s="12">
        <f>(C412-VLOOKUP(H412,Riders!$A$2:$C$3500,2,FALSE))/365</f>
        <v>22.013698630136986</v>
      </c>
      <c r="K412" s="3"/>
    </row>
    <row r="413" spans="1:11" x14ac:dyDescent="0.45">
      <c r="A413" s="3" t="s">
        <v>102</v>
      </c>
      <c r="B413" s="3">
        <v>2013</v>
      </c>
      <c r="C413" s="19">
        <v>41231</v>
      </c>
      <c r="D413" s="3" t="s">
        <v>653</v>
      </c>
      <c r="E413" s="3" t="s">
        <v>454</v>
      </c>
      <c r="F413" s="3">
        <v>1</v>
      </c>
      <c r="G413" s="3">
        <v>3</v>
      </c>
      <c r="H413" s="3" t="s">
        <v>742</v>
      </c>
      <c r="I413" s="3" t="s">
        <v>172</v>
      </c>
      <c r="J413" s="12">
        <f>(C413-VLOOKUP(H413,Riders!$A$2:$C$3500,2,FALSE))/365</f>
        <v>27.19178082191781</v>
      </c>
      <c r="K413" s="3"/>
    </row>
    <row r="414" spans="1:11" x14ac:dyDescent="0.45">
      <c r="A414" s="3" t="s">
        <v>102</v>
      </c>
      <c r="B414" s="3">
        <v>2013</v>
      </c>
      <c r="C414" s="19">
        <v>41231</v>
      </c>
      <c r="D414" s="3" t="s">
        <v>653</v>
      </c>
      <c r="E414" s="3" t="s">
        <v>454</v>
      </c>
      <c r="F414" s="3">
        <v>1</v>
      </c>
      <c r="G414" s="3">
        <v>4</v>
      </c>
      <c r="H414" s="3" t="s">
        <v>139</v>
      </c>
      <c r="I414" s="3" t="s">
        <v>61</v>
      </c>
      <c r="J414" s="12">
        <f>(C414-VLOOKUP(H414,Riders!$A$2:$C$3500,2,FALSE))/365</f>
        <v>20.438356164383563</v>
      </c>
      <c r="K414" s="3"/>
    </row>
    <row r="415" spans="1:11" x14ac:dyDescent="0.45">
      <c r="A415" s="3" t="s">
        <v>102</v>
      </c>
      <c r="B415" s="3">
        <v>2013</v>
      </c>
      <c r="C415" s="19">
        <v>41231</v>
      </c>
      <c r="D415" s="3" t="s">
        <v>653</v>
      </c>
      <c r="E415" s="3" t="s">
        <v>454</v>
      </c>
      <c r="F415" s="3">
        <v>1</v>
      </c>
      <c r="G415" s="3">
        <v>5</v>
      </c>
      <c r="H415" s="3" t="s">
        <v>778</v>
      </c>
      <c r="I415" s="3" t="s">
        <v>715</v>
      </c>
      <c r="J415" s="12">
        <f>(C415-VLOOKUP(H415,Riders!$A$2:$C$3500,2,FALSE))/365</f>
        <v>25.747945205479454</v>
      </c>
      <c r="K415" s="3"/>
    </row>
    <row r="416" spans="1:11" x14ac:dyDescent="0.45">
      <c r="A416" s="3" t="s">
        <v>102</v>
      </c>
      <c r="B416" s="3">
        <v>2013</v>
      </c>
      <c r="C416" s="19">
        <v>41231</v>
      </c>
      <c r="D416" s="3" t="s">
        <v>653</v>
      </c>
      <c r="E416" s="3" t="s">
        <v>454</v>
      </c>
      <c r="F416" s="3">
        <v>1</v>
      </c>
      <c r="G416" s="3">
        <v>6</v>
      </c>
      <c r="H416" s="3" t="s">
        <v>793</v>
      </c>
      <c r="I416" s="3" t="s">
        <v>771</v>
      </c>
      <c r="J416" s="12" t="e">
        <f>(C416-VLOOKUP(H416,Riders!$A$2:$C$3500,2,FALSE))/365</f>
        <v>#N/A</v>
      </c>
      <c r="K416" s="3"/>
    </row>
    <row r="417" spans="1:11" x14ac:dyDescent="0.45">
      <c r="A417" s="3" t="s">
        <v>102</v>
      </c>
      <c r="B417" s="3">
        <v>2013</v>
      </c>
      <c r="C417" s="19">
        <v>41231</v>
      </c>
      <c r="D417" s="3" t="s">
        <v>653</v>
      </c>
      <c r="E417" s="3" t="s">
        <v>454</v>
      </c>
      <c r="F417" s="3">
        <v>1</v>
      </c>
      <c r="G417" s="3">
        <v>7</v>
      </c>
      <c r="H417" s="3" t="s">
        <v>783</v>
      </c>
      <c r="I417" s="3" t="s">
        <v>61</v>
      </c>
      <c r="J417" s="12" t="e">
        <f>(C417-VLOOKUP(H417,Riders!$A$2:$C$3500,2,FALSE))/365</f>
        <v>#N/A</v>
      </c>
      <c r="K417" s="3"/>
    </row>
    <row r="418" spans="1:11" x14ac:dyDescent="0.45">
      <c r="A418" s="3" t="s">
        <v>102</v>
      </c>
      <c r="B418" s="3">
        <v>2013</v>
      </c>
      <c r="C418" s="19">
        <v>41231</v>
      </c>
      <c r="D418" s="3" t="s">
        <v>653</v>
      </c>
      <c r="E418" s="3" t="s">
        <v>454</v>
      </c>
      <c r="F418" s="3">
        <v>2</v>
      </c>
      <c r="G418" s="3">
        <v>1</v>
      </c>
      <c r="H418" s="3" t="s">
        <v>739</v>
      </c>
      <c r="I418" s="3" t="s">
        <v>25</v>
      </c>
      <c r="J418" s="12">
        <f>(C418-VLOOKUP(H418,Riders!$A$2:$C$3500,2,FALSE))/365</f>
        <v>20.986301369863014</v>
      </c>
      <c r="K418" s="3"/>
    </row>
    <row r="419" spans="1:11" x14ac:dyDescent="0.45">
      <c r="A419" s="3" t="s">
        <v>102</v>
      </c>
      <c r="B419" s="3">
        <v>2013</v>
      </c>
      <c r="C419" s="19">
        <v>41231</v>
      </c>
      <c r="D419" s="3" t="s">
        <v>653</v>
      </c>
      <c r="E419" s="3" t="s">
        <v>454</v>
      </c>
      <c r="F419" s="3">
        <v>2</v>
      </c>
      <c r="G419" s="3">
        <v>2</v>
      </c>
      <c r="H419" s="3" t="s">
        <v>757</v>
      </c>
      <c r="I419" s="3" t="s">
        <v>781</v>
      </c>
      <c r="J419" s="12">
        <f>(C419-VLOOKUP(H419,Riders!$A$2:$C$3500,2,FALSE))/365</f>
        <v>22.887671232876713</v>
      </c>
      <c r="K419" s="3"/>
    </row>
    <row r="420" spans="1:11" x14ac:dyDescent="0.45">
      <c r="A420" s="3" t="s">
        <v>102</v>
      </c>
      <c r="B420" s="3">
        <v>2013</v>
      </c>
      <c r="C420" s="19">
        <v>41231</v>
      </c>
      <c r="D420" s="3" t="s">
        <v>653</v>
      </c>
      <c r="E420" s="3" t="s">
        <v>454</v>
      </c>
      <c r="F420" s="3">
        <v>2</v>
      </c>
      <c r="G420" s="3">
        <v>3</v>
      </c>
      <c r="H420" s="3" t="s">
        <v>60</v>
      </c>
      <c r="I420" s="3" t="s">
        <v>61</v>
      </c>
      <c r="J420" s="12">
        <f>(C420-VLOOKUP(H420,Riders!$A$2:$C$3500,2,FALSE))/365</f>
        <v>24.336986301369862</v>
      </c>
      <c r="K420" s="3"/>
    </row>
    <row r="421" spans="1:11" x14ac:dyDescent="0.45">
      <c r="A421" s="3" t="s">
        <v>102</v>
      </c>
      <c r="B421" s="3">
        <v>2013</v>
      </c>
      <c r="C421" s="19">
        <v>41231</v>
      </c>
      <c r="D421" s="3" t="s">
        <v>653</v>
      </c>
      <c r="E421" s="3" t="s">
        <v>454</v>
      </c>
      <c r="F421" s="3">
        <v>2</v>
      </c>
      <c r="G421" s="3">
        <v>4</v>
      </c>
      <c r="H421" s="3" t="s">
        <v>745</v>
      </c>
      <c r="I421" s="3" t="s">
        <v>738</v>
      </c>
      <c r="J421" s="12">
        <f>(C421-VLOOKUP(H421,Riders!$A$2:$C$3500,2,FALSE))/365</f>
        <v>21.246575342465754</v>
      </c>
      <c r="K421" s="3"/>
    </row>
    <row r="422" spans="1:11" x14ac:dyDescent="0.45">
      <c r="A422" s="3" t="s">
        <v>102</v>
      </c>
      <c r="B422" s="3">
        <v>2013</v>
      </c>
      <c r="C422" s="19">
        <v>41231</v>
      </c>
      <c r="D422" s="3" t="s">
        <v>653</v>
      </c>
      <c r="E422" s="3" t="s">
        <v>454</v>
      </c>
      <c r="F422" s="3">
        <v>2</v>
      </c>
      <c r="G422" s="3">
        <v>5</v>
      </c>
      <c r="H422" s="3" t="s">
        <v>111</v>
      </c>
      <c r="I422" s="3" t="s">
        <v>118</v>
      </c>
      <c r="J422" s="12">
        <f>(C422-VLOOKUP(H422,Riders!$A$2:$C$3500,2,FALSE))/365</f>
        <v>18.076712328767123</v>
      </c>
      <c r="K422" s="3"/>
    </row>
    <row r="423" spans="1:11" x14ac:dyDescent="0.45">
      <c r="A423" s="3" t="s">
        <v>102</v>
      </c>
      <c r="B423" s="3">
        <v>2013</v>
      </c>
      <c r="C423" s="19">
        <v>41231</v>
      </c>
      <c r="D423" s="3" t="s">
        <v>653</v>
      </c>
      <c r="E423" s="3" t="s">
        <v>454</v>
      </c>
      <c r="F423" s="3">
        <v>2</v>
      </c>
      <c r="G423" s="3">
        <v>6</v>
      </c>
      <c r="H423" s="3" t="s">
        <v>704</v>
      </c>
      <c r="I423" s="3" t="s">
        <v>40</v>
      </c>
      <c r="J423" s="12">
        <f>(C423-VLOOKUP(H423,Riders!$A$2:$C$3500,2,FALSE))/365</f>
        <v>21.863013698630137</v>
      </c>
      <c r="K423" s="3"/>
    </row>
    <row r="424" spans="1:11" x14ac:dyDescent="0.45">
      <c r="A424" s="3" t="s">
        <v>102</v>
      </c>
      <c r="B424" s="3">
        <v>2013</v>
      </c>
      <c r="C424" s="19">
        <v>41231</v>
      </c>
      <c r="D424" s="3" t="s">
        <v>653</v>
      </c>
      <c r="E424" s="3" t="s">
        <v>454</v>
      </c>
      <c r="F424" s="3">
        <v>2</v>
      </c>
      <c r="G424" s="3">
        <v>7</v>
      </c>
      <c r="H424" s="3" t="s">
        <v>777</v>
      </c>
      <c r="I424" s="3" t="s">
        <v>753</v>
      </c>
      <c r="J424" s="12">
        <f>(C424-VLOOKUP(H424,Riders!$A$2:$C$3500,2,FALSE))/365</f>
        <v>21.304109589041097</v>
      </c>
      <c r="K424" s="3"/>
    </row>
    <row r="425" spans="1:11" x14ac:dyDescent="0.45">
      <c r="A425" s="3" t="s">
        <v>102</v>
      </c>
      <c r="B425" s="3">
        <v>2013</v>
      </c>
      <c r="C425" s="19">
        <v>41231</v>
      </c>
      <c r="D425" s="3" t="s">
        <v>653</v>
      </c>
      <c r="E425" s="3" t="s">
        <v>454</v>
      </c>
      <c r="F425" s="3">
        <v>3</v>
      </c>
      <c r="G425" s="3">
        <v>1</v>
      </c>
      <c r="H425" s="3" t="s">
        <v>703</v>
      </c>
      <c r="I425" s="3" t="s">
        <v>15</v>
      </c>
      <c r="J425" s="12">
        <f>(C425-VLOOKUP(H425,Riders!$A$2:$C$3500,2,FALSE))/365</f>
        <v>22.038356164383561</v>
      </c>
      <c r="K425" s="3"/>
    </row>
    <row r="426" spans="1:11" x14ac:dyDescent="0.45">
      <c r="A426" s="3" t="s">
        <v>102</v>
      </c>
      <c r="B426" s="3">
        <v>2013</v>
      </c>
      <c r="C426" s="19">
        <v>41231</v>
      </c>
      <c r="D426" s="3" t="s">
        <v>653</v>
      </c>
      <c r="E426" s="3" t="s">
        <v>454</v>
      </c>
      <c r="F426" s="3">
        <v>3</v>
      </c>
      <c r="G426" s="3">
        <v>2</v>
      </c>
      <c r="H426" s="3" t="s">
        <v>749</v>
      </c>
      <c r="I426" s="3" t="s">
        <v>747</v>
      </c>
      <c r="J426" s="12">
        <f>(C426-VLOOKUP(H426,Riders!$A$2:$C$3500,2,FALSE))/365</f>
        <v>32.490410958904107</v>
      </c>
      <c r="K426" s="3"/>
    </row>
    <row r="427" spans="1:11" x14ac:dyDescent="0.45">
      <c r="A427" s="3" t="s">
        <v>102</v>
      </c>
      <c r="B427" s="3">
        <v>2013</v>
      </c>
      <c r="C427" s="19">
        <v>41231</v>
      </c>
      <c r="D427" s="3" t="s">
        <v>653</v>
      </c>
      <c r="E427" s="3" t="s">
        <v>454</v>
      </c>
      <c r="F427" s="3">
        <v>3</v>
      </c>
      <c r="G427" s="3">
        <v>3</v>
      </c>
      <c r="H427" s="3" t="s">
        <v>164</v>
      </c>
      <c r="I427" s="3" t="s">
        <v>118</v>
      </c>
      <c r="J427" s="12">
        <f>(C427-VLOOKUP(H427,Riders!$A$2:$C$3500,2,FALSE))/365</f>
        <v>19.950684931506849</v>
      </c>
      <c r="K427" s="3"/>
    </row>
    <row r="428" spans="1:11" x14ac:dyDescent="0.45">
      <c r="A428" s="3" t="s">
        <v>102</v>
      </c>
      <c r="B428" s="3">
        <v>2013</v>
      </c>
      <c r="C428" s="19">
        <v>41231</v>
      </c>
      <c r="D428" s="3" t="s">
        <v>653</v>
      </c>
      <c r="E428" s="3" t="s">
        <v>454</v>
      </c>
      <c r="F428" s="3">
        <v>3</v>
      </c>
      <c r="G428" s="3">
        <v>4</v>
      </c>
      <c r="H428" s="3" t="s">
        <v>794</v>
      </c>
      <c r="I428" s="3" t="s">
        <v>59</v>
      </c>
      <c r="J428" s="12" t="e">
        <f>(C428-VLOOKUP(H428,Riders!$A$2:$C$3500,2,FALSE))/365</f>
        <v>#N/A</v>
      </c>
      <c r="K428" s="3"/>
    </row>
    <row r="429" spans="1:11" x14ac:dyDescent="0.45">
      <c r="A429" s="3" t="s">
        <v>102</v>
      </c>
      <c r="B429" s="3">
        <v>2013</v>
      </c>
      <c r="C429" s="19">
        <v>41231</v>
      </c>
      <c r="D429" s="3" t="s">
        <v>653</v>
      </c>
      <c r="E429" s="3" t="s">
        <v>454</v>
      </c>
      <c r="F429" s="3">
        <v>3</v>
      </c>
      <c r="G429" s="3">
        <v>5</v>
      </c>
      <c r="H429" s="3" t="s">
        <v>77</v>
      </c>
      <c r="I429" s="3" t="s">
        <v>19</v>
      </c>
      <c r="J429" s="12">
        <f>(C429-VLOOKUP(H429,Riders!$A$2:$C$3500,2,FALSE))/365</f>
        <v>21.520547945205479</v>
      </c>
      <c r="K429" s="3"/>
    </row>
    <row r="430" spans="1:11" x14ac:dyDescent="0.45">
      <c r="A430" s="3" t="s">
        <v>102</v>
      </c>
      <c r="B430" s="3">
        <v>2013</v>
      </c>
      <c r="C430" s="19">
        <v>41231</v>
      </c>
      <c r="D430" s="3" t="s">
        <v>653</v>
      </c>
      <c r="E430" s="3" t="s">
        <v>454</v>
      </c>
      <c r="F430" s="3">
        <v>3</v>
      </c>
      <c r="G430" s="3">
        <v>6</v>
      </c>
      <c r="H430" s="3" t="s">
        <v>690</v>
      </c>
      <c r="I430" s="3" t="s">
        <v>17</v>
      </c>
      <c r="J430" s="12">
        <f>(C430-VLOOKUP(H430,Riders!$A$2:$C$3500,2,FALSE))/365</f>
        <v>24.649315068493152</v>
      </c>
      <c r="K430" s="3"/>
    </row>
    <row r="431" spans="1:11" x14ac:dyDescent="0.45">
      <c r="A431" s="3" t="s">
        <v>102</v>
      </c>
      <c r="B431" s="3">
        <v>2013</v>
      </c>
      <c r="C431" s="19">
        <v>41231</v>
      </c>
      <c r="D431" s="3" t="s">
        <v>653</v>
      </c>
      <c r="E431" s="3" t="s">
        <v>454</v>
      </c>
      <c r="F431" s="3">
        <v>3</v>
      </c>
      <c r="G431" s="3">
        <v>7</v>
      </c>
      <c r="H431" s="3" t="s">
        <v>790</v>
      </c>
      <c r="I431" s="3" t="s">
        <v>791</v>
      </c>
      <c r="J431" s="12">
        <f>(C431-VLOOKUP(H431,Riders!$A$2:$C$3500,2,FALSE))/365</f>
        <v>20.093150684931508</v>
      </c>
      <c r="K431" s="3"/>
    </row>
    <row r="432" spans="1:11" x14ac:dyDescent="0.45">
      <c r="A432" s="3" t="s">
        <v>102</v>
      </c>
      <c r="B432" s="3">
        <v>2013</v>
      </c>
      <c r="C432" s="19">
        <v>41231</v>
      </c>
      <c r="D432" s="3" t="s">
        <v>653</v>
      </c>
      <c r="E432" s="3" t="s">
        <v>642</v>
      </c>
      <c r="F432" s="3">
        <v>1</v>
      </c>
      <c r="G432" s="3">
        <v>1</v>
      </c>
      <c r="H432" s="3" t="s">
        <v>745</v>
      </c>
      <c r="I432" s="3" t="s">
        <v>738</v>
      </c>
      <c r="J432" s="12">
        <f>(C432-VLOOKUP(H432,Riders!$A$2:$C$3500,2,FALSE))/365</f>
        <v>21.246575342465754</v>
      </c>
      <c r="K432" s="3"/>
    </row>
    <row r="433" spans="1:11" x14ac:dyDescent="0.45">
      <c r="A433" s="3" t="s">
        <v>102</v>
      </c>
      <c r="B433" s="3">
        <v>2013</v>
      </c>
      <c r="C433" s="19">
        <v>41231</v>
      </c>
      <c r="D433" s="3" t="s">
        <v>653</v>
      </c>
      <c r="E433" s="3" t="s">
        <v>642</v>
      </c>
      <c r="F433" s="3">
        <v>1</v>
      </c>
      <c r="G433" s="3">
        <v>2</v>
      </c>
      <c r="H433" s="3" t="s">
        <v>164</v>
      </c>
      <c r="I433" s="3" t="s">
        <v>118</v>
      </c>
      <c r="J433" s="12">
        <f>(C433-VLOOKUP(H433,Riders!$A$2:$C$3500,2,FALSE))/365</f>
        <v>19.950684931506849</v>
      </c>
      <c r="K433" s="3"/>
    </row>
    <row r="434" spans="1:11" x14ac:dyDescent="0.45">
      <c r="A434" s="3" t="s">
        <v>102</v>
      </c>
      <c r="B434" s="3">
        <v>2013</v>
      </c>
      <c r="C434" s="19">
        <v>41231</v>
      </c>
      <c r="D434" s="3" t="s">
        <v>653</v>
      </c>
      <c r="E434" s="3" t="s">
        <v>642</v>
      </c>
      <c r="F434" s="3">
        <v>1</v>
      </c>
      <c r="G434" s="3">
        <v>3</v>
      </c>
      <c r="H434" s="3" t="s">
        <v>77</v>
      </c>
      <c r="I434" s="3" t="s">
        <v>19</v>
      </c>
      <c r="J434" s="12">
        <f>(C434-VLOOKUP(H434,Riders!$A$2:$C$3500,2,FALSE))/365</f>
        <v>21.520547945205479</v>
      </c>
      <c r="K434" s="3"/>
    </row>
    <row r="435" spans="1:11" x14ac:dyDescent="0.45">
      <c r="A435" s="3" t="s">
        <v>102</v>
      </c>
      <c r="B435" s="3">
        <v>2013</v>
      </c>
      <c r="C435" s="19">
        <v>41231</v>
      </c>
      <c r="D435" s="3" t="s">
        <v>653</v>
      </c>
      <c r="E435" s="3" t="s">
        <v>642</v>
      </c>
      <c r="F435" s="3">
        <v>1</v>
      </c>
      <c r="G435" s="3">
        <v>4</v>
      </c>
      <c r="H435" s="3" t="s">
        <v>783</v>
      </c>
      <c r="I435" s="3" t="s">
        <v>61</v>
      </c>
      <c r="J435" s="12" t="e">
        <f>(C435-VLOOKUP(H435,Riders!$A$2:$C$3500,2,FALSE))/365</f>
        <v>#N/A</v>
      </c>
      <c r="K435" s="3"/>
    </row>
    <row r="436" spans="1:11" x14ac:dyDescent="0.45">
      <c r="A436" s="3" t="s">
        <v>102</v>
      </c>
      <c r="B436" s="3">
        <v>2013</v>
      </c>
      <c r="C436" s="19">
        <v>41231</v>
      </c>
      <c r="D436" s="3" t="s">
        <v>653</v>
      </c>
      <c r="E436" s="3" t="s">
        <v>642</v>
      </c>
      <c r="F436" s="3">
        <v>1</v>
      </c>
      <c r="G436" s="3">
        <v>5</v>
      </c>
      <c r="H436" s="3" t="s">
        <v>704</v>
      </c>
      <c r="I436" s="3" t="s">
        <v>40</v>
      </c>
      <c r="J436" s="12">
        <f>(C436-VLOOKUP(H436,Riders!$A$2:$C$3500,2,FALSE))/365</f>
        <v>21.863013698630137</v>
      </c>
      <c r="K436" s="3"/>
    </row>
    <row r="437" spans="1:11" x14ac:dyDescent="0.45">
      <c r="A437" s="3" t="s">
        <v>102</v>
      </c>
      <c r="B437" s="3">
        <v>2013</v>
      </c>
      <c r="C437" s="19">
        <v>41231</v>
      </c>
      <c r="D437" s="3" t="s">
        <v>653</v>
      </c>
      <c r="E437" s="3" t="s">
        <v>642</v>
      </c>
      <c r="F437" s="3">
        <v>2</v>
      </c>
      <c r="G437" s="3">
        <v>1</v>
      </c>
      <c r="H437" s="3" t="s">
        <v>690</v>
      </c>
      <c r="I437" s="3" t="s">
        <v>17</v>
      </c>
      <c r="J437" s="12">
        <f>(C437-VLOOKUP(H437,Riders!$A$2:$C$3500,2,FALSE))/365</f>
        <v>24.649315068493152</v>
      </c>
      <c r="K437" s="3"/>
    </row>
    <row r="438" spans="1:11" x14ac:dyDescent="0.45">
      <c r="A438" s="3" t="s">
        <v>102</v>
      </c>
      <c r="B438" s="3">
        <v>2013</v>
      </c>
      <c r="C438" s="19">
        <v>41231</v>
      </c>
      <c r="D438" s="3" t="s">
        <v>653</v>
      </c>
      <c r="E438" s="3" t="s">
        <v>642</v>
      </c>
      <c r="F438" s="3">
        <v>2</v>
      </c>
      <c r="G438" s="3">
        <v>2</v>
      </c>
      <c r="H438" s="3" t="s">
        <v>60</v>
      </c>
      <c r="I438" s="3" t="s">
        <v>61</v>
      </c>
      <c r="J438" s="12">
        <f>(C438-VLOOKUP(H438,Riders!$A$2:$C$3500,2,FALSE))/365</f>
        <v>24.336986301369862</v>
      </c>
      <c r="K438" s="3"/>
    </row>
    <row r="439" spans="1:11" x14ac:dyDescent="0.45">
      <c r="A439" s="3" t="s">
        <v>102</v>
      </c>
      <c r="B439" s="3">
        <v>2013</v>
      </c>
      <c r="C439" s="19">
        <v>41231</v>
      </c>
      <c r="D439" s="3" t="s">
        <v>653</v>
      </c>
      <c r="E439" s="3" t="s">
        <v>642</v>
      </c>
      <c r="F439" s="3">
        <v>2</v>
      </c>
      <c r="G439" s="3">
        <v>3</v>
      </c>
      <c r="H439" s="3" t="s">
        <v>111</v>
      </c>
      <c r="I439" s="3" t="s">
        <v>118</v>
      </c>
      <c r="J439" s="12">
        <f>(C439-VLOOKUP(H439,Riders!$A$2:$C$3500,2,FALSE))/365</f>
        <v>18.076712328767123</v>
      </c>
      <c r="K439" s="3"/>
    </row>
    <row r="440" spans="1:11" x14ac:dyDescent="0.45">
      <c r="A440" s="3" t="s">
        <v>102</v>
      </c>
      <c r="B440" s="3">
        <v>2013</v>
      </c>
      <c r="C440" s="19">
        <v>41231</v>
      </c>
      <c r="D440" s="3" t="s">
        <v>653</v>
      </c>
      <c r="E440" s="3" t="s">
        <v>642</v>
      </c>
      <c r="F440" s="3">
        <v>2</v>
      </c>
      <c r="G440" s="3">
        <v>4</v>
      </c>
      <c r="H440" s="3" t="s">
        <v>777</v>
      </c>
      <c r="I440" s="3" t="s">
        <v>753</v>
      </c>
      <c r="J440" s="12">
        <f>(C440-VLOOKUP(H440,Riders!$A$2:$C$3500,2,FALSE))/365</f>
        <v>21.304109589041097</v>
      </c>
      <c r="K440" s="3"/>
    </row>
    <row r="441" spans="1:11" x14ac:dyDescent="0.45">
      <c r="A441" s="3" t="s">
        <v>102</v>
      </c>
      <c r="B441" s="3">
        <v>2013</v>
      </c>
      <c r="C441" s="19">
        <v>41231</v>
      </c>
      <c r="D441" s="3" t="s">
        <v>653</v>
      </c>
      <c r="E441" s="3" t="s">
        <v>642</v>
      </c>
      <c r="F441" s="3">
        <v>2</v>
      </c>
      <c r="G441" s="3">
        <v>5</v>
      </c>
      <c r="H441" s="3" t="s">
        <v>794</v>
      </c>
      <c r="I441" s="3" t="s">
        <v>59</v>
      </c>
      <c r="J441" s="12" t="e">
        <f>(C441-VLOOKUP(H441,Riders!$A$2:$C$3500,2,FALSE))/365</f>
        <v>#N/A</v>
      </c>
      <c r="K441" s="3"/>
    </row>
    <row r="442" spans="1:11" x14ac:dyDescent="0.45">
      <c r="A442" s="3" t="s">
        <v>102</v>
      </c>
      <c r="B442" s="3">
        <v>2013</v>
      </c>
      <c r="C442" s="19">
        <v>41231</v>
      </c>
      <c r="D442" s="3" t="s">
        <v>653</v>
      </c>
      <c r="E442" s="3" t="s">
        <v>642</v>
      </c>
      <c r="F442" s="3">
        <v>3</v>
      </c>
      <c r="G442" s="3">
        <v>1</v>
      </c>
      <c r="H442" s="3" t="s">
        <v>742</v>
      </c>
      <c r="I442" s="3" t="s">
        <v>172</v>
      </c>
      <c r="J442" s="12">
        <f>(C442-VLOOKUP(H442,Riders!$A$2:$C$3500,2,FALSE))/365</f>
        <v>27.19178082191781</v>
      </c>
      <c r="K442" s="3"/>
    </row>
    <row r="443" spans="1:11" x14ac:dyDescent="0.45">
      <c r="A443" s="3" t="s">
        <v>102</v>
      </c>
      <c r="B443" s="3">
        <v>2013</v>
      </c>
      <c r="C443" s="19">
        <v>41231</v>
      </c>
      <c r="D443" s="3" t="s">
        <v>653</v>
      </c>
      <c r="E443" s="3" t="s">
        <v>642</v>
      </c>
      <c r="F443" s="3">
        <v>3</v>
      </c>
      <c r="G443" s="3">
        <v>2</v>
      </c>
      <c r="H443" s="3" t="s">
        <v>139</v>
      </c>
      <c r="I443" s="3" t="s">
        <v>61</v>
      </c>
      <c r="J443" s="12">
        <f>(C443-VLOOKUP(H443,Riders!$A$2:$C$3500,2,FALSE))/365</f>
        <v>20.438356164383563</v>
      </c>
      <c r="K443" s="3"/>
    </row>
    <row r="444" spans="1:11" x14ac:dyDescent="0.45">
      <c r="A444" s="3" t="s">
        <v>102</v>
      </c>
      <c r="B444" s="3">
        <v>2013</v>
      </c>
      <c r="C444" s="19">
        <v>41231</v>
      </c>
      <c r="D444" s="3" t="s">
        <v>653</v>
      </c>
      <c r="E444" s="3" t="s">
        <v>642</v>
      </c>
      <c r="F444" s="3">
        <v>3</v>
      </c>
      <c r="G444" s="3">
        <v>3</v>
      </c>
      <c r="H444" s="3" t="s">
        <v>793</v>
      </c>
      <c r="I444" s="3" t="s">
        <v>771</v>
      </c>
      <c r="J444" s="12" t="e">
        <f>(C444-VLOOKUP(H444,Riders!$A$2:$C$3500,2,FALSE))/365</f>
        <v>#N/A</v>
      </c>
      <c r="K444" s="3"/>
    </row>
    <row r="445" spans="1:11" x14ac:dyDescent="0.45">
      <c r="A445" s="3" t="s">
        <v>102</v>
      </c>
      <c r="B445" s="3">
        <v>2013</v>
      </c>
      <c r="C445" s="19">
        <v>41231</v>
      </c>
      <c r="D445" s="3" t="s">
        <v>653</v>
      </c>
      <c r="E445" s="3" t="s">
        <v>642</v>
      </c>
      <c r="F445" s="3">
        <v>3</v>
      </c>
      <c r="G445" s="3">
        <v>4</v>
      </c>
      <c r="H445" s="3" t="s">
        <v>778</v>
      </c>
      <c r="I445" s="3" t="s">
        <v>715</v>
      </c>
      <c r="J445" s="12">
        <f>(C445-VLOOKUP(H445,Riders!$A$2:$C$3500,2,FALSE))/365</f>
        <v>25.747945205479454</v>
      </c>
      <c r="K445" s="3"/>
    </row>
    <row r="446" spans="1:11" x14ac:dyDescent="0.45">
      <c r="A446" s="3" t="s">
        <v>102</v>
      </c>
      <c r="B446" s="3">
        <v>2013</v>
      </c>
      <c r="C446" s="19">
        <v>41231</v>
      </c>
      <c r="D446" s="3" t="s">
        <v>653</v>
      </c>
      <c r="E446" s="3" t="s">
        <v>642</v>
      </c>
      <c r="F446" s="3">
        <v>3</v>
      </c>
      <c r="G446" s="3">
        <v>5</v>
      </c>
      <c r="H446" s="3" t="s">
        <v>790</v>
      </c>
      <c r="I446" s="3" t="s">
        <v>791</v>
      </c>
      <c r="J446" s="12">
        <f>(C446-VLOOKUP(H446,Riders!$A$2:$C$3500,2,FALSE))/365</f>
        <v>20.093150684931508</v>
      </c>
      <c r="K446" s="3"/>
    </row>
    <row r="447" spans="1:11" x14ac:dyDescent="0.45">
      <c r="A447" s="3" t="s">
        <v>102</v>
      </c>
      <c r="B447" s="3">
        <v>2013</v>
      </c>
      <c r="C447" s="19">
        <v>41231</v>
      </c>
      <c r="D447" s="3" t="s">
        <v>653</v>
      </c>
      <c r="E447" s="3" t="s">
        <v>643</v>
      </c>
      <c r="F447" s="3">
        <v>1</v>
      </c>
      <c r="G447" s="3">
        <v>1</v>
      </c>
      <c r="H447" s="3" t="s">
        <v>690</v>
      </c>
      <c r="I447" s="3" t="s">
        <v>17</v>
      </c>
      <c r="J447" s="12">
        <f>(C447-VLOOKUP(H447,Riders!$A$2:$C$3500,2,FALSE))/365</f>
        <v>24.649315068493152</v>
      </c>
      <c r="K447" s="3"/>
    </row>
    <row r="448" spans="1:11" x14ac:dyDescent="0.45">
      <c r="A448" s="3" t="s">
        <v>102</v>
      </c>
      <c r="B448" s="3">
        <v>2013</v>
      </c>
      <c r="C448" s="19">
        <v>41231</v>
      </c>
      <c r="D448" s="3" t="s">
        <v>653</v>
      </c>
      <c r="E448" s="3" t="s">
        <v>643</v>
      </c>
      <c r="F448" s="3">
        <v>1</v>
      </c>
      <c r="G448" s="3">
        <v>2</v>
      </c>
      <c r="H448" s="3" t="s">
        <v>79</v>
      </c>
      <c r="I448" s="3" t="s">
        <v>65</v>
      </c>
      <c r="J448" s="12">
        <f>(C448-VLOOKUP(H448,Riders!$A$2:$C$3500,2,FALSE))/365</f>
        <v>25.539726027397261</v>
      </c>
      <c r="K448" s="3"/>
    </row>
    <row r="449" spans="1:11" x14ac:dyDescent="0.45">
      <c r="A449" s="3" t="s">
        <v>102</v>
      </c>
      <c r="B449" s="3">
        <v>2013</v>
      </c>
      <c r="C449" s="19">
        <v>41231</v>
      </c>
      <c r="D449" s="3" t="s">
        <v>653</v>
      </c>
      <c r="E449" s="3" t="s">
        <v>643</v>
      </c>
      <c r="F449" s="3">
        <v>1</v>
      </c>
      <c r="G449" s="3">
        <v>3</v>
      </c>
      <c r="H449" s="3" t="s">
        <v>164</v>
      </c>
      <c r="I449" s="3" t="s">
        <v>118</v>
      </c>
      <c r="J449" s="12">
        <f>(C449-VLOOKUP(H449,Riders!$A$2:$C$3500,2,FALSE))/365</f>
        <v>19.950684931506849</v>
      </c>
      <c r="K449" s="3"/>
    </row>
    <row r="450" spans="1:11" x14ac:dyDescent="0.45">
      <c r="A450" s="3" t="s">
        <v>102</v>
      </c>
      <c r="B450" s="3">
        <v>2013</v>
      </c>
      <c r="C450" s="19">
        <v>41231</v>
      </c>
      <c r="D450" s="3" t="s">
        <v>653</v>
      </c>
      <c r="E450" s="3" t="s">
        <v>643</v>
      </c>
      <c r="F450" s="3">
        <v>1</v>
      </c>
      <c r="G450" s="3">
        <v>4</v>
      </c>
      <c r="H450" s="3" t="s">
        <v>749</v>
      </c>
      <c r="I450" s="3" t="s">
        <v>747</v>
      </c>
      <c r="J450" s="12">
        <f>(C450-VLOOKUP(H450,Riders!$A$2:$C$3500,2,FALSE))/365</f>
        <v>32.490410958904107</v>
      </c>
      <c r="K450" s="3"/>
    </row>
    <row r="451" spans="1:11" x14ac:dyDescent="0.45">
      <c r="A451" s="3" t="s">
        <v>102</v>
      </c>
      <c r="B451" s="3">
        <v>2013</v>
      </c>
      <c r="C451" s="19">
        <v>41231</v>
      </c>
      <c r="D451" s="3" t="s">
        <v>653</v>
      </c>
      <c r="E451" s="3" t="s">
        <v>643</v>
      </c>
      <c r="F451" s="3">
        <v>1</v>
      </c>
      <c r="G451" s="3">
        <v>5</v>
      </c>
      <c r="H451" s="3" t="s">
        <v>139</v>
      </c>
      <c r="I451" s="3" t="s">
        <v>61</v>
      </c>
      <c r="J451" s="12">
        <f>(C451-VLOOKUP(H451,Riders!$A$2:$C$3500,2,FALSE))/365</f>
        <v>20.438356164383563</v>
      </c>
      <c r="K451" s="3"/>
    </row>
    <row r="452" spans="1:11" x14ac:dyDescent="0.45">
      <c r="A452" s="3" t="s">
        <v>102</v>
      </c>
      <c r="B452" s="3">
        <v>2013</v>
      </c>
      <c r="C452" s="19">
        <v>41231</v>
      </c>
      <c r="D452" s="3" t="s">
        <v>653</v>
      </c>
      <c r="E452" s="3" t="s">
        <v>643</v>
      </c>
      <c r="F452" s="3">
        <v>1</v>
      </c>
      <c r="G452" s="3">
        <v>6</v>
      </c>
      <c r="H452" s="3" t="s">
        <v>750</v>
      </c>
      <c r="I452" s="3" t="s">
        <v>751</v>
      </c>
      <c r="J452" s="12">
        <f>(C452-VLOOKUP(H452,Riders!$A$2:$C$3500,2,FALSE))/365</f>
        <v>22.013698630136986</v>
      </c>
      <c r="K452" s="3"/>
    </row>
    <row r="453" spans="1:11" x14ac:dyDescent="0.45">
      <c r="A453" s="3" t="s">
        <v>102</v>
      </c>
      <c r="B453" s="3">
        <v>2013</v>
      </c>
      <c r="C453" s="19">
        <v>41231</v>
      </c>
      <c r="D453" s="3" t="s">
        <v>653</v>
      </c>
      <c r="E453" s="3" t="s">
        <v>643</v>
      </c>
      <c r="F453" s="3">
        <v>2</v>
      </c>
      <c r="G453" s="3">
        <v>1</v>
      </c>
      <c r="H453" s="3" t="s">
        <v>703</v>
      </c>
      <c r="I453" s="3" t="s">
        <v>15</v>
      </c>
      <c r="J453" s="12">
        <f>(C453-VLOOKUP(H453,Riders!$A$2:$C$3500,2,FALSE))/365</f>
        <v>22.038356164383561</v>
      </c>
      <c r="K453" s="3"/>
    </row>
    <row r="454" spans="1:11" x14ac:dyDescent="0.45">
      <c r="A454" s="3" t="s">
        <v>102</v>
      </c>
      <c r="B454" s="3">
        <v>2013</v>
      </c>
      <c r="C454" s="19">
        <v>41231</v>
      </c>
      <c r="D454" s="3" t="s">
        <v>653</v>
      </c>
      <c r="E454" s="3" t="s">
        <v>643</v>
      </c>
      <c r="F454" s="3">
        <v>2</v>
      </c>
      <c r="G454" s="3">
        <v>2</v>
      </c>
      <c r="H454" s="3" t="s">
        <v>742</v>
      </c>
      <c r="I454" s="3" t="s">
        <v>172</v>
      </c>
      <c r="J454" s="12">
        <f>(C454-VLOOKUP(H454,Riders!$A$2:$C$3500,2,FALSE))/365</f>
        <v>27.19178082191781</v>
      </c>
      <c r="K454" s="3"/>
    </row>
    <row r="455" spans="1:11" x14ac:dyDescent="0.45">
      <c r="A455" s="3" t="s">
        <v>102</v>
      </c>
      <c r="B455" s="3">
        <v>2013</v>
      </c>
      <c r="C455" s="19">
        <v>41231</v>
      </c>
      <c r="D455" s="3" t="s">
        <v>653</v>
      </c>
      <c r="E455" s="3" t="s">
        <v>643</v>
      </c>
      <c r="F455" s="3">
        <v>2</v>
      </c>
      <c r="G455" s="3">
        <v>3</v>
      </c>
      <c r="H455" s="3" t="s">
        <v>739</v>
      </c>
      <c r="I455" s="3" t="s">
        <v>25</v>
      </c>
      <c r="J455" s="12">
        <f>(C455-VLOOKUP(H455,Riders!$A$2:$C$3500,2,FALSE))/365</f>
        <v>20.986301369863014</v>
      </c>
      <c r="K455" s="3"/>
    </row>
    <row r="456" spans="1:11" x14ac:dyDescent="0.45">
      <c r="A456" s="3" t="s">
        <v>102</v>
      </c>
      <c r="B456" s="3">
        <v>2013</v>
      </c>
      <c r="C456" s="19">
        <v>41231</v>
      </c>
      <c r="D456" s="3" t="s">
        <v>653</v>
      </c>
      <c r="E456" s="3" t="s">
        <v>643</v>
      </c>
      <c r="F456" s="3">
        <v>2</v>
      </c>
      <c r="G456" s="3">
        <v>4</v>
      </c>
      <c r="H456" s="3" t="s">
        <v>757</v>
      </c>
      <c r="I456" s="3" t="s">
        <v>781</v>
      </c>
      <c r="J456" s="12">
        <f>(C456-VLOOKUP(H456,Riders!$A$2:$C$3500,2,FALSE))/365</f>
        <v>22.887671232876713</v>
      </c>
      <c r="K456" s="3"/>
    </row>
    <row r="457" spans="1:11" x14ac:dyDescent="0.45">
      <c r="A457" s="3" t="s">
        <v>102</v>
      </c>
      <c r="B457" s="3">
        <v>2013</v>
      </c>
      <c r="C457" s="19">
        <v>41231</v>
      </c>
      <c r="D457" s="3" t="s">
        <v>653</v>
      </c>
      <c r="E457" s="3" t="s">
        <v>643</v>
      </c>
      <c r="F457" s="3">
        <v>2</v>
      </c>
      <c r="G457" s="3">
        <v>5</v>
      </c>
      <c r="H457" s="3" t="s">
        <v>745</v>
      </c>
      <c r="I457" s="3" t="s">
        <v>738</v>
      </c>
      <c r="J457" s="12">
        <f>(C457-VLOOKUP(H457,Riders!$A$2:$C$3500,2,FALSE))/365</f>
        <v>21.246575342465754</v>
      </c>
      <c r="K457" s="3"/>
    </row>
    <row r="458" spans="1:11" x14ac:dyDescent="0.45">
      <c r="A458" s="3" t="s">
        <v>102</v>
      </c>
      <c r="B458" s="3">
        <v>2013</v>
      </c>
      <c r="C458" s="19">
        <v>41231</v>
      </c>
      <c r="D458" s="3" t="s">
        <v>653</v>
      </c>
      <c r="E458" s="3" t="s">
        <v>643</v>
      </c>
      <c r="F458" s="3">
        <v>2</v>
      </c>
      <c r="G458" s="3">
        <v>6</v>
      </c>
      <c r="H458" s="3" t="s">
        <v>60</v>
      </c>
      <c r="I458" s="3" t="s">
        <v>61</v>
      </c>
      <c r="J458" s="12">
        <f>(C458-VLOOKUP(H458,Riders!$A$2:$C$3500,2,FALSE))/365</f>
        <v>24.336986301369862</v>
      </c>
      <c r="K458" s="3"/>
    </row>
    <row r="459" spans="1:11" x14ac:dyDescent="0.45">
      <c r="A459" s="3" t="s">
        <v>102</v>
      </c>
      <c r="B459" s="3">
        <v>2013</v>
      </c>
      <c r="C459" s="19">
        <v>41231</v>
      </c>
      <c r="D459" s="3" t="s">
        <v>653</v>
      </c>
      <c r="E459" s="3" t="s">
        <v>370</v>
      </c>
      <c r="F459" s="3">
        <v>1</v>
      </c>
      <c r="G459" s="3">
        <v>1</v>
      </c>
      <c r="H459" s="3" t="s">
        <v>703</v>
      </c>
      <c r="I459" s="3" t="s">
        <v>15</v>
      </c>
      <c r="J459" s="12">
        <f>(C459-VLOOKUP(H459,Riders!$A$2:$C$3500,2,FALSE))/365</f>
        <v>22.038356164383561</v>
      </c>
      <c r="K459" s="3">
        <v>1</v>
      </c>
    </row>
    <row r="460" spans="1:11" x14ac:dyDescent="0.45">
      <c r="A460" s="3" t="s">
        <v>102</v>
      </c>
      <c r="B460" s="3">
        <v>2013</v>
      </c>
      <c r="C460" s="19">
        <v>41231</v>
      </c>
      <c r="D460" s="3" t="s">
        <v>653</v>
      </c>
      <c r="E460" s="3" t="s">
        <v>370</v>
      </c>
      <c r="F460" s="3">
        <v>1</v>
      </c>
      <c r="G460" s="3">
        <v>2</v>
      </c>
      <c r="H460" s="3" t="s">
        <v>164</v>
      </c>
      <c r="I460" s="3" t="s">
        <v>118</v>
      </c>
      <c r="J460" s="12">
        <f>(C460-VLOOKUP(H460,Riders!$A$2:$C$3500,2,FALSE))/365</f>
        <v>19.950684931506849</v>
      </c>
      <c r="K460" s="3">
        <v>2</v>
      </c>
    </row>
    <row r="461" spans="1:11" x14ac:dyDescent="0.45">
      <c r="A461" s="3" t="s">
        <v>102</v>
      </c>
      <c r="B461" s="3">
        <v>2013</v>
      </c>
      <c r="C461" s="19">
        <v>41231</v>
      </c>
      <c r="D461" s="3" t="s">
        <v>653</v>
      </c>
      <c r="E461" s="3" t="s">
        <v>370</v>
      </c>
      <c r="F461" s="3">
        <v>1</v>
      </c>
      <c r="G461" s="3">
        <v>3</v>
      </c>
      <c r="H461" s="3" t="s">
        <v>79</v>
      </c>
      <c r="I461" s="3" t="s">
        <v>65</v>
      </c>
      <c r="J461" s="12">
        <f>(C461-VLOOKUP(H461,Riders!$A$2:$C$3500,2,FALSE))/365</f>
        <v>25.539726027397261</v>
      </c>
      <c r="K461" s="3">
        <v>3</v>
      </c>
    </row>
    <row r="462" spans="1:11" x14ac:dyDescent="0.45">
      <c r="A462" s="3" t="s">
        <v>102</v>
      </c>
      <c r="B462" s="3">
        <v>2013</v>
      </c>
      <c r="C462" s="19">
        <v>41231</v>
      </c>
      <c r="D462" s="3" t="s">
        <v>653</v>
      </c>
      <c r="E462" s="3" t="s">
        <v>370</v>
      </c>
      <c r="F462" s="3">
        <v>1</v>
      </c>
      <c r="G462" s="3">
        <v>4</v>
      </c>
      <c r="H462" s="3" t="s">
        <v>742</v>
      </c>
      <c r="I462" s="3" t="s">
        <v>172</v>
      </c>
      <c r="J462" s="12">
        <f>(C462-VLOOKUP(H462,Riders!$A$2:$C$3500,2,FALSE))/365</f>
        <v>27.19178082191781</v>
      </c>
      <c r="K462" s="3">
        <v>4</v>
      </c>
    </row>
    <row r="463" spans="1:11" x14ac:dyDescent="0.45">
      <c r="A463" s="3" t="s">
        <v>102</v>
      </c>
      <c r="B463" s="3">
        <v>2013</v>
      </c>
      <c r="C463" s="19">
        <v>41231</v>
      </c>
      <c r="D463" s="3" t="s">
        <v>653</v>
      </c>
      <c r="E463" s="3" t="s">
        <v>370</v>
      </c>
      <c r="F463" s="3">
        <v>1</v>
      </c>
      <c r="G463" s="3">
        <v>5</v>
      </c>
      <c r="H463" s="3" t="s">
        <v>739</v>
      </c>
      <c r="I463" s="3" t="s">
        <v>25</v>
      </c>
      <c r="J463" s="12">
        <f>(C463-VLOOKUP(H463,Riders!$A$2:$C$3500,2,FALSE))/365</f>
        <v>20.986301369863014</v>
      </c>
      <c r="K463" s="3">
        <v>5</v>
      </c>
    </row>
    <row r="464" spans="1:11" x14ac:dyDescent="0.45">
      <c r="A464" s="3" t="s">
        <v>102</v>
      </c>
      <c r="B464" s="3">
        <v>2013</v>
      </c>
      <c r="C464" s="19">
        <v>41231</v>
      </c>
      <c r="D464" s="3" t="s">
        <v>653</v>
      </c>
      <c r="E464" s="3" t="s">
        <v>370</v>
      </c>
      <c r="F464" s="3">
        <v>1</v>
      </c>
      <c r="G464" s="3">
        <v>6</v>
      </c>
      <c r="H464" s="3" t="s">
        <v>690</v>
      </c>
      <c r="I464" s="3" t="s">
        <v>17</v>
      </c>
      <c r="J464" s="12">
        <f>(C464-VLOOKUP(H464,Riders!$A$2:$C$3500,2,FALSE))/365</f>
        <v>24.649315068493152</v>
      </c>
      <c r="K464" s="3">
        <v>6</v>
      </c>
    </row>
    <row r="465" spans="1:11" x14ac:dyDescent="0.45">
      <c r="A465" s="3" t="s">
        <v>102</v>
      </c>
      <c r="B465" s="3">
        <v>2013</v>
      </c>
      <c r="C465" s="19">
        <v>41231</v>
      </c>
      <c r="D465" s="3" t="s">
        <v>653</v>
      </c>
      <c r="E465" s="3" t="s">
        <v>370</v>
      </c>
      <c r="F465" s="3">
        <v>2</v>
      </c>
      <c r="G465" s="3">
        <v>1</v>
      </c>
      <c r="H465" s="3" t="s">
        <v>60</v>
      </c>
      <c r="I465" s="3" t="s">
        <v>61</v>
      </c>
      <c r="J465" s="12">
        <f>(C465-VLOOKUP(H465,Riders!$A$2:$C$3500,2,FALSE))/365</f>
        <v>24.336986301369862</v>
      </c>
      <c r="K465" s="3">
        <v>1</v>
      </c>
    </row>
    <row r="466" spans="1:11" x14ac:dyDescent="0.45">
      <c r="A466" s="3" t="s">
        <v>102</v>
      </c>
      <c r="B466" s="3">
        <v>2013</v>
      </c>
      <c r="C466" s="19">
        <v>41231</v>
      </c>
      <c r="D466" s="3" t="s">
        <v>653</v>
      </c>
      <c r="E466" s="3" t="s">
        <v>370</v>
      </c>
      <c r="F466" s="3">
        <v>2</v>
      </c>
      <c r="G466" s="3">
        <v>2</v>
      </c>
      <c r="H466" s="3" t="s">
        <v>757</v>
      </c>
      <c r="I466" s="3" t="s">
        <v>781</v>
      </c>
      <c r="J466" s="12">
        <f>(C466-VLOOKUP(H466,Riders!$A$2:$C$3500,2,FALSE))/365</f>
        <v>22.887671232876713</v>
      </c>
      <c r="K466" s="3">
        <v>2</v>
      </c>
    </row>
    <row r="467" spans="1:11" x14ac:dyDescent="0.45">
      <c r="A467" s="3" t="s">
        <v>102</v>
      </c>
      <c r="B467" s="3">
        <v>2013</v>
      </c>
      <c r="C467" s="19">
        <v>41231</v>
      </c>
      <c r="D467" s="3" t="s">
        <v>653</v>
      </c>
      <c r="E467" s="3" t="s">
        <v>370</v>
      </c>
      <c r="F467" s="3">
        <v>2</v>
      </c>
      <c r="G467" s="3">
        <v>3</v>
      </c>
      <c r="H467" s="3" t="s">
        <v>750</v>
      </c>
      <c r="I467" s="3" t="s">
        <v>751</v>
      </c>
      <c r="J467" s="12">
        <f>(C467-VLOOKUP(H467,Riders!$A$2:$C$3500,2,FALSE))/365</f>
        <v>22.013698630136986</v>
      </c>
      <c r="K467" s="3">
        <v>3</v>
      </c>
    </row>
    <row r="468" spans="1:11" x14ac:dyDescent="0.45">
      <c r="A468" s="3" t="s">
        <v>102</v>
      </c>
      <c r="B468" s="3">
        <v>2013</v>
      </c>
      <c r="C468" s="19">
        <v>41231</v>
      </c>
      <c r="D468" s="3" t="s">
        <v>653</v>
      </c>
      <c r="E468" s="3" t="s">
        <v>370</v>
      </c>
      <c r="F468" s="3">
        <v>2</v>
      </c>
      <c r="G468" s="3">
        <v>4</v>
      </c>
      <c r="H468" s="3" t="s">
        <v>139</v>
      </c>
      <c r="I468" s="3" t="s">
        <v>61</v>
      </c>
      <c r="J468" s="12">
        <f>(C468-VLOOKUP(H468,Riders!$A$2:$C$3500,2,FALSE))/365</f>
        <v>20.438356164383563</v>
      </c>
      <c r="K468" s="3">
        <v>4</v>
      </c>
    </row>
    <row r="469" spans="1:11" x14ac:dyDescent="0.45">
      <c r="A469" s="3" t="s">
        <v>102</v>
      </c>
      <c r="B469" s="3">
        <v>2013</v>
      </c>
      <c r="C469" s="19">
        <v>41231</v>
      </c>
      <c r="D469" s="3" t="s">
        <v>653</v>
      </c>
      <c r="E469" s="3" t="s">
        <v>370</v>
      </c>
      <c r="F469" s="3">
        <v>2</v>
      </c>
      <c r="G469" s="3">
        <v>5</v>
      </c>
      <c r="H469" s="3" t="s">
        <v>745</v>
      </c>
      <c r="I469" s="3" t="s">
        <v>738</v>
      </c>
      <c r="J469" s="12">
        <f>(C469-VLOOKUP(H469,Riders!$A$2:$C$3500,2,FALSE))/365</f>
        <v>21.246575342465754</v>
      </c>
      <c r="K469" s="3">
        <v>5</v>
      </c>
    </row>
    <row r="470" spans="1:11" x14ac:dyDescent="0.45">
      <c r="A470" s="3" t="s">
        <v>102</v>
      </c>
      <c r="B470" s="3">
        <v>2013</v>
      </c>
      <c r="C470" s="19">
        <v>41231</v>
      </c>
      <c r="D470" s="3" t="s">
        <v>653</v>
      </c>
      <c r="E470" s="3" t="s">
        <v>370</v>
      </c>
      <c r="F470" s="3">
        <v>2</v>
      </c>
      <c r="G470" s="3">
        <v>6</v>
      </c>
      <c r="H470" s="3" t="s">
        <v>749</v>
      </c>
      <c r="I470" s="3" t="s">
        <v>747</v>
      </c>
      <c r="J470" s="12">
        <f>(C470-VLOOKUP(H470,Riders!$A$2:$C$3500,2,FALSE))/365</f>
        <v>32.490410958904107</v>
      </c>
      <c r="K470" s="3">
        <v>6</v>
      </c>
    </row>
    <row r="471" spans="1:11" x14ac:dyDescent="0.45">
      <c r="A471" s="3" t="s">
        <v>776</v>
      </c>
      <c r="B471" s="3">
        <v>2013</v>
      </c>
      <c r="C471" s="19">
        <v>41293</v>
      </c>
      <c r="D471" s="3" t="s">
        <v>653</v>
      </c>
      <c r="E471" s="3" t="s">
        <v>454</v>
      </c>
      <c r="F471" s="3">
        <v>1</v>
      </c>
      <c r="G471" s="3">
        <v>1</v>
      </c>
      <c r="H471" s="3" t="s">
        <v>79</v>
      </c>
      <c r="I471" s="3" t="s">
        <v>65</v>
      </c>
      <c r="J471" s="12">
        <f>(C471-VLOOKUP(H471,Riders!$A$2:$C$3500,2,FALSE))/365</f>
        <v>25.709589041095889</v>
      </c>
      <c r="K471" s="3">
        <v>4</v>
      </c>
    </row>
    <row r="472" spans="1:11" x14ac:dyDescent="0.45">
      <c r="A472" s="3" t="s">
        <v>776</v>
      </c>
      <c r="B472" s="3">
        <v>2013</v>
      </c>
      <c r="C472" s="19">
        <v>41293</v>
      </c>
      <c r="D472" s="3" t="s">
        <v>653</v>
      </c>
      <c r="E472" s="3" t="s">
        <v>454</v>
      </c>
      <c r="F472" s="3">
        <v>1</v>
      </c>
      <c r="G472" s="3">
        <v>2</v>
      </c>
      <c r="H472" s="3" t="s">
        <v>784</v>
      </c>
      <c r="I472" s="3" t="s">
        <v>720</v>
      </c>
      <c r="J472" s="12" t="e">
        <f>(C472-VLOOKUP(H472,Riders!$A$2:$C$3500,2,FALSE))/365</f>
        <v>#N/A</v>
      </c>
      <c r="K472" s="3">
        <v>3</v>
      </c>
    </row>
    <row r="473" spans="1:11" x14ac:dyDescent="0.45">
      <c r="A473" s="3" t="s">
        <v>776</v>
      </c>
      <c r="B473" s="3">
        <v>2013</v>
      </c>
      <c r="C473" s="19">
        <v>41293</v>
      </c>
      <c r="D473" s="3" t="s">
        <v>653</v>
      </c>
      <c r="E473" s="3" t="s">
        <v>454</v>
      </c>
      <c r="F473" s="3">
        <v>1</v>
      </c>
      <c r="G473" s="3">
        <v>3</v>
      </c>
      <c r="H473" s="3" t="s">
        <v>403</v>
      </c>
      <c r="I473" s="3" t="s">
        <v>15</v>
      </c>
      <c r="J473" s="12">
        <f>(C473-VLOOKUP(H473,Riders!$A$2:$C$3500,2,FALSE))/365</f>
        <v>26.13150684931507</v>
      </c>
      <c r="K473" s="3">
        <v>10</v>
      </c>
    </row>
    <row r="474" spans="1:11" x14ac:dyDescent="0.45">
      <c r="A474" s="3" t="s">
        <v>776</v>
      </c>
      <c r="B474" s="3">
        <v>2013</v>
      </c>
      <c r="C474" s="19">
        <v>41293</v>
      </c>
      <c r="D474" s="3" t="s">
        <v>653</v>
      </c>
      <c r="E474" s="3" t="s">
        <v>454</v>
      </c>
      <c r="F474" s="3">
        <v>1</v>
      </c>
      <c r="G474" s="3">
        <v>4</v>
      </c>
      <c r="H474" s="3" t="s">
        <v>109</v>
      </c>
      <c r="I474" s="3" t="s">
        <v>118</v>
      </c>
      <c r="J474" s="12">
        <f>(C474-VLOOKUP(H474,Riders!$A$2:$C$3500,2,FALSE))/365</f>
        <v>19.967123287671232</v>
      </c>
      <c r="K474" s="3">
        <v>12</v>
      </c>
    </row>
    <row r="475" spans="1:11" x14ac:dyDescent="0.45">
      <c r="A475" s="3" t="s">
        <v>776</v>
      </c>
      <c r="B475" s="3">
        <v>2013</v>
      </c>
      <c r="C475" s="19">
        <v>41293</v>
      </c>
      <c r="D475" s="3" t="s">
        <v>653</v>
      </c>
      <c r="E475" s="3" t="s">
        <v>454</v>
      </c>
      <c r="F475" s="3">
        <v>1</v>
      </c>
      <c r="G475" s="3">
        <v>5</v>
      </c>
      <c r="H475" s="3" t="s">
        <v>749</v>
      </c>
      <c r="I475" s="3" t="s">
        <v>747</v>
      </c>
      <c r="J475" s="12">
        <f>(C475-VLOOKUP(H475,Riders!$A$2:$C$3500,2,FALSE))/365</f>
        <v>32.660273972602738</v>
      </c>
      <c r="K475" s="3">
        <v>12</v>
      </c>
    </row>
    <row r="476" spans="1:11" x14ac:dyDescent="0.45">
      <c r="A476" s="3" t="s">
        <v>776</v>
      </c>
      <c r="B476" s="3">
        <v>2013</v>
      </c>
      <c r="C476" s="19">
        <v>41293</v>
      </c>
      <c r="D476" s="3" t="s">
        <v>653</v>
      </c>
      <c r="E476" s="3" t="s">
        <v>454</v>
      </c>
      <c r="F476" s="3">
        <v>1</v>
      </c>
      <c r="G476" s="3">
        <v>6</v>
      </c>
      <c r="H476" s="3" t="s">
        <v>779</v>
      </c>
      <c r="I476" s="3" t="s">
        <v>780</v>
      </c>
      <c r="J476" s="12">
        <f>(C476-VLOOKUP(H476,Riders!$A$2:$C$3500,2,FALSE))/365</f>
        <v>20.909589041095892</v>
      </c>
      <c r="K476" s="3">
        <v>24</v>
      </c>
    </row>
    <row r="477" spans="1:11" x14ac:dyDescent="0.45">
      <c r="A477" s="3" t="s">
        <v>776</v>
      </c>
      <c r="B477" s="3">
        <v>2013</v>
      </c>
      <c r="C477" s="19">
        <v>41293</v>
      </c>
      <c r="D477" s="3" t="s">
        <v>653</v>
      </c>
      <c r="E477" s="3" t="s">
        <v>454</v>
      </c>
      <c r="F477" s="3">
        <v>2</v>
      </c>
      <c r="G477" s="3">
        <v>1</v>
      </c>
      <c r="H477" s="3" t="s">
        <v>735</v>
      </c>
      <c r="I477" s="3" t="s">
        <v>785</v>
      </c>
      <c r="J477" s="12">
        <f>(C477-VLOOKUP(H477,Riders!$A$2:$C$3500,2,FALSE))/365</f>
        <v>26.205479452054796</v>
      </c>
      <c r="K477" s="3">
        <v>2</v>
      </c>
    </row>
    <row r="478" spans="1:11" x14ac:dyDescent="0.45">
      <c r="A478" s="3" t="s">
        <v>776</v>
      </c>
      <c r="B478" s="3">
        <v>2013</v>
      </c>
      <c r="C478" s="19">
        <v>41293</v>
      </c>
      <c r="D478" s="3" t="s">
        <v>653</v>
      </c>
      <c r="E478" s="3" t="s">
        <v>454</v>
      </c>
      <c r="F478" s="3">
        <v>2</v>
      </c>
      <c r="G478" s="3">
        <v>2</v>
      </c>
      <c r="H478" s="3" t="s">
        <v>164</v>
      </c>
      <c r="I478" s="3" t="s">
        <v>118</v>
      </c>
      <c r="J478" s="12">
        <f>(C478-VLOOKUP(H478,Riders!$A$2:$C$3500,2,FALSE))/365</f>
        <v>20.12054794520548</v>
      </c>
      <c r="K478" s="3">
        <v>9</v>
      </c>
    </row>
    <row r="479" spans="1:11" x14ac:dyDescent="0.45">
      <c r="A479" s="3" t="s">
        <v>776</v>
      </c>
      <c r="B479" s="3">
        <v>2013</v>
      </c>
      <c r="C479" s="19">
        <v>41293</v>
      </c>
      <c r="D479" s="3" t="s">
        <v>653</v>
      </c>
      <c r="E479" s="3" t="s">
        <v>454</v>
      </c>
      <c r="F479" s="3">
        <v>2</v>
      </c>
      <c r="G479" s="3">
        <v>3</v>
      </c>
      <c r="H479" s="3" t="s">
        <v>786</v>
      </c>
      <c r="I479" s="3" t="s">
        <v>40</v>
      </c>
      <c r="J479" s="12">
        <f>(C479-VLOOKUP(H479,Riders!$A$2:$C$3500,2,FALSE))/365</f>
        <v>27.046575342465754</v>
      </c>
      <c r="K479" s="3">
        <v>12</v>
      </c>
    </row>
    <row r="480" spans="1:11" x14ac:dyDescent="0.45">
      <c r="A480" s="3" t="s">
        <v>776</v>
      </c>
      <c r="B480" s="3">
        <v>2013</v>
      </c>
      <c r="C480" s="19">
        <v>41293</v>
      </c>
      <c r="D480" s="3" t="s">
        <v>653</v>
      </c>
      <c r="E480" s="3" t="s">
        <v>454</v>
      </c>
      <c r="F480" s="3">
        <v>2</v>
      </c>
      <c r="G480" s="3">
        <v>4</v>
      </c>
      <c r="H480" s="3" t="s">
        <v>401</v>
      </c>
      <c r="I480" s="3" t="s">
        <v>36</v>
      </c>
      <c r="J480" s="12">
        <f>(C480-VLOOKUP(H480,Riders!$A$2:$C$3500,2,FALSE))/365</f>
        <v>25.016438356164382</v>
      </c>
      <c r="K480" s="3">
        <v>20</v>
      </c>
    </row>
    <row r="481" spans="1:11" x14ac:dyDescent="0.45">
      <c r="A481" s="3" t="s">
        <v>776</v>
      </c>
      <c r="B481" s="3">
        <v>2013</v>
      </c>
      <c r="C481" s="19">
        <v>41293</v>
      </c>
      <c r="D481" s="3" t="s">
        <v>653</v>
      </c>
      <c r="E481" s="3" t="s">
        <v>454</v>
      </c>
      <c r="F481" s="3">
        <v>2</v>
      </c>
      <c r="G481" s="3">
        <v>5</v>
      </c>
      <c r="H481" s="3" t="s">
        <v>760</v>
      </c>
      <c r="I481" s="3" t="s">
        <v>31</v>
      </c>
      <c r="J481" s="12">
        <f>(C481-VLOOKUP(H481,Riders!$A$2:$C$3500,2,FALSE))/365</f>
        <v>22.715068493150685</v>
      </c>
      <c r="K481" s="3">
        <v>20</v>
      </c>
    </row>
    <row r="482" spans="1:11" x14ac:dyDescent="0.45">
      <c r="A482" s="3" t="s">
        <v>776</v>
      </c>
      <c r="B482" s="3">
        <v>2013</v>
      </c>
      <c r="C482" s="19">
        <v>41293</v>
      </c>
      <c r="D482" s="3" t="s">
        <v>653</v>
      </c>
      <c r="E482" s="3" t="s">
        <v>454</v>
      </c>
      <c r="F482" s="3">
        <v>2</v>
      </c>
      <c r="G482" s="3">
        <v>6</v>
      </c>
      <c r="H482" s="3" t="s">
        <v>752</v>
      </c>
      <c r="I482" s="3" t="s">
        <v>753</v>
      </c>
      <c r="J482" s="12" t="e">
        <f>(C482-VLOOKUP(H482,Riders!$A$2:$C$3500,2,FALSE))/365</f>
        <v>#N/A</v>
      </c>
      <c r="K482" s="3">
        <v>20</v>
      </c>
    </row>
    <row r="483" spans="1:11" x14ac:dyDescent="0.45">
      <c r="A483" s="3" t="s">
        <v>776</v>
      </c>
      <c r="B483" s="3">
        <v>2013</v>
      </c>
      <c r="C483" s="19">
        <v>41293</v>
      </c>
      <c r="D483" s="3" t="s">
        <v>653</v>
      </c>
      <c r="E483" s="3" t="s">
        <v>454</v>
      </c>
      <c r="F483" s="3">
        <v>3</v>
      </c>
      <c r="G483" s="3">
        <v>1</v>
      </c>
      <c r="H483" s="3" t="s">
        <v>775</v>
      </c>
      <c r="I483" s="3" t="s">
        <v>787</v>
      </c>
      <c r="J483" s="12" t="e">
        <f>(C483-VLOOKUP(H483,Riders!$A$2:$C$3500,2,FALSE))/365</f>
        <v>#N/A</v>
      </c>
      <c r="K483" s="3">
        <v>5</v>
      </c>
    </row>
    <row r="484" spans="1:11" x14ac:dyDescent="0.45">
      <c r="A484" s="3" t="s">
        <v>776</v>
      </c>
      <c r="B484" s="3">
        <v>2013</v>
      </c>
      <c r="C484" s="19">
        <v>41293</v>
      </c>
      <c r="D484" s="3" t="s">
        <v>653</v>
      </c>
      <c r="E484" s="3" t="s">
        <v>454</v>
      </c>
      <c r="F484" s="3">
        <v>3</v>
      </c>
      <c r="G484" s="3">
        <v>2</v>
      </c>
      <c r="H484" s="3" t="s">
        <v>134</v>
      </c>
      <c r="I484" s="3" t="s">
        <v>38</v>
      </c>
      <c r="J484" s="12">
        <f>(C484-VLOOKUP(H484,Riders!$A$2:$C$3500,2,FALSE))/365</f>
        <v>21.978082191780821</v>
      </c>
      <c r="K484" s="3">
        <v>1</v>
      </c>
    </row>
    <row r="485" spans="1:11" x14ac:dyDescent="0.45">
      <c r="A485" s="3" t="s">
        <v>776</v>
      </c>
      <c r="B485" s="3">
        <v>2013</v>
      </c>
      <c r="C485" s="19">
        <v>41293</v>
      </c>
      <c r="D485" s="3" t="s">
        <v>653</v>
      </c>
      <c r="E485" s="3" t="s">
        <v>454</v>
      </c>
      <c r="F485" s="3">
        <v>3</v>
      </c>
      <c r="G485" s="3">
        <v>3</v>
      </c>
      <c r="H485" s="3" t="s">
        <v>757</v>
      </c>
      <c r="I485" s="3" t="s">
        <v>781</v>
      </c>
      <c r="J485" s="12">
        <f>(C485-VLOOKUP(H485,Riders!$A$2:$C$3500,2,FALSE))/365</f>
        <v>23.057534246575344</v>
      </c>
      <c r="K485" s="3">
        <v>16</v>
      </c>
    </row>
    <row r="486" spans="1:11" x14ac:dyDescent="0.45">
      <c r="A486" s="3" t="s">
        <v>776</v>
      </c>
      <c r="B486" s="3">
        <v>2013</v>
      </c>
      <c r="C486" s="19">
        <v>41293</v>
      </c>
      <c r="D486" s="3" t="s">
        <v>653</v>
      </c>
      <c r="E486" s="3" t="s">
        <v>454</v>
      </c>
      <c r="F486" s="3">
        <v>3</v>
      </c>
      <c r="G486" s="3">
        <v>4</v>
      </c>
      <c r="H486" s="3" t="s">
        <v>745</v>
      </c>
      <c r="I486" s="3" t="s">
        <v>738</v>
      </c>
      <c r="J486" s="12">
        <f>(C486-VLOOKUP(H486,Riders!$A$2:$C$3500,2,FALSE))/365</f>
        <v>21.416438356164385</v>
      </c>
      <c r="K486" s="3">
        <v>11</v>
      </c>
    </row>
    <row r="487" spans="1:11" x14ac:dyDescent="0.45">
      <c r="A487" s="3" t="s">
        <v>776</v>
      </c>
      <c r="B487" s="3">
        <v>2013</v>
      </c>
      <c r="C487" s="19">
        <v>41293</v>
      </c>
      <c r="D487" s="3" t="s">
        <v>653</v>
      </c>
      <c r="E487" s="3" t="s">
        <v>454</v>
      </c>
      <c r="F487" s="3">
        <v>3</v>
      </c>
      <c r="G487" s="3">
        <v>5</v>
      </c>
      <c r="H487" s="3" t="s">
        <v>788</v>
      </c>
      <c r="I487" s="3" t="s">
        <v>789</v>
      </c>
      <c r="J487" s="12" t="e">
        <f>(C487-VLOOKUP(H487,Riders!$A$2:$C$3500,2,FALSE))/365</f>
        <v>#N/A</v>
      </c>
      <c r="K487" s="3">
        <v>12</v>
      </c>
    </row>
    <row r="488" spans="1:11" x14ac:dyDescent="0.45">
      <c r="A488" s="3" t="s">
        <v>776</v>
      </c>
      <c r="B488" s="3">
        <v>2013</v>
      </c>
      <c r="C488" s="19">
        <v>41293</v>
      </c>
      <c r="D488" s="3" t="s">
        <v>653</v>
      </c>
      <c r="E488" s="3" t="s">
        <v>454</v>
      </c>
      <c r="F488" s="3">
        <v>3</v>
      </c>
      <c r="G488" s="3">
        <v>6</v>
      </c>
      <c r="H488" s="3" t="s">
        <v>740</v>
      </c>
      <c r="I488" s="3" t="s">
        <v>741</v>
      </c>
      <c r="J488" s="12">
        <f>(C488-VLOOKUP(H488,Riders!$A$2:$C$3500,2,FALSE))/365</f>
        <v>25.238356164383561</v>
      </c>
      <c r="K488" s="3">
        <v>8</v>
      </c>
    </row>
    <row r="489" spans="1:11" x14ac:dyDescent="0.45">
      <c r="A489" s="3" t="s">
        <v>776</v>
      </c>
      <c r="B489" s="3">
        <v>2013</v>
      </c>
      <c r="C489" s="19">
        <v>41293</v>
      </c>
      <c r="D489" s="3" t="s">
        <v>653</v>
      </c>
      <c r="E489" s="3" t="s">
        <v>454</v>
      </c>
      <c r="F489" s="3">
        <v>3</v>
      </c>
      <c r="G489" s="3">
        <v>7</v>
      </c>
      <c r="H489" s="3" t="s">
        <v>704</v>
      </c>
      <c r="I489" s="3" t="s">
        <v>40</v>
      </c>
      <c r="J489" s="12">
        <f>(C489-VLOOKUP(H489,Riders!$A$2:$C$3500,2,FALSE))/365</f>
        <v>22.032876712328768</v>
      </c>
      <c r="K489" s="3">
        <v>20</v>
      </c>
    </row>
    <row r="490" spans="1:11" x14ac:dyDescent="0.45">
      <c r="A490" s="3" t="s">
        <v>776</v>
      </c>
      <c r="B490" s="3">
        <v>2013</v>
      </c>
      <c r="C490" s="19">
        <v>41293</v>
      </c>
      <c r="D490" s="3" t="s">
        <v>653</v>
      </c>
      <c r="E490" s="3" t="s">
        <v>454</v>
      </c>
      <c r="F490" s="3">
        <v>4</v>
      </c>
      <c r="G490" s="3">
        <v>1</v>
      </c>
      <c r="H490" s="3" t="s">
        <v>132</v>
      </c>
      <c r="I490" s="3" t="s">
        <v>36</v>
      </c>
      <c r="J490" s="12">
        <f>(C490-VLOOKUP(H490,Riders!$A$2:$C$3500,2,FALSE))/365</f>
        <v>22.158904109589042</v>
      </c>
      <c r="K490" s="3">
        <v>6</v>
      </c>
    </row>
    <row r="491" spans="1:11" x14ac:dyDescent="0.45">
      <c r="A491" s="3" t="s">
        <v>776</v>
      </c>
      <c r="B491" s="3">
        <v>2013</v>
      </c>
      <c r="C491" s="19">
        <v>41293</v>
      </c>
      <c r="D491" s="3" t="s">
        <v>653</v>
      </c>
      <c r="E491" s="3" t="s">
        <v>454</v>
      </c>
      <c r="F491" s="3">
        <v>4</v>
      </c>
      <c r="G491" s="3">
        <v>2</v>
      </c>
      <c r="H491" s="3" t="s">
        <v>737</v>
      </c>
      <c r="I491" s="3" t="s">
        <v>738</v>
      </c>
      <c r="J491" s="12">
        <f>(C491-VLOOKUP(H491,Riders!$A$2:$C$3500,2,FALSE))/365</f>
        <v>24.605479452054794</v>
      </c>
      <c r="K491" s="3">
        <v>7</v>
      </c>
    </row>
    <row r="492" spans="1:11" x14ac:dyDescent="0.45">
      <c r="A492" s="3" t="s">
        <v>776</v>
      </c>
      <c r="B492" s="3">
        <v>2013</v>
      </c>
      <c r="C492" s="19">
        <v>41293</v>
      </c>
      <c r="D492" s="3" t="s">
        <v>653</v>
      </c>
      <c r="E492" s="3" t="s">
        <v>454</v>
      </c>
      <c r="F492" s="3">
        <v>4</v>
      </c>
      <c r="G492" s="3">
        <v>3</v>
      </c>
      <c r="H492" s="3" t="s">
        <v>111</v>
      </c>
      <c r="I492" s="3" t="s">
        <v>118</v>
      </c>
      <c r="J492" s="12">
        <f>(C492-VLOOKUP(H492,Riders!$A$2:$C$3500,2,FALSE))/365</f>
        <v>18.246575342465754</v>
      </c>
      <c r="K492" s="3">
        <v>16</v>
      </c>
    </row>
    <row r="493" spans="1:11" x14ac:dyDescent="0.45">
      <c r="A493" s="3" t="s">
        <v>776</v>
      </c>
      <c r="B493" s="3">
        <v>2013</v>
      </c>
      <c r="C493" s="19">
        <v>41293</v>
      </c>
      <c r="D493" s="3" t="s">
        <v>653</v>
      </c>
      <c r="E493" s="3" t="s">
        <v>454</v>
      </c>
      <c r="F493" s="3">
        <v>4</v>
      </c>
      <c r="G493" s="3">
        <v>4</v>
      </c>
      <c r="H493" s="3" t="s">
        <v>790</v>
      </c>
      <c r="I493" s="3" t="s">
        <v>791</v>
      </c>
      <c r="J493" s="12">
        <f>(C493-VLOOKUP(H493,Riders!$A$2:$C$3500,2,FALSE))/365</f>
        <v>20.263013698630136</v>
      </c>
      <c r="K493" s="3">
        <v>16</v>
      </c>
    </row>
    <row r="494" spans="1:11" x14ac:dyDescent="0.45">
      <c r="A494" s="3" t="s">
        <v>776</v>
      </c>
      <c r="B494" s="3">
        <v>2013</v>
      </c>
      <c r="C494" s="19">
        <v>41293</v>
      </c>
      <c r="D494" s="3" t="s">
        <v>653</v>
      </c>
      <c r="E494" s="3" t="s">
        <v>454</v>
      </c>
      <c r="F494" s="3">
        <v>4</v>
      </c>
      <c r="G494" s="3">
        <v>5</v>
      </c>
      <c r="H494" s="3" t="s">
        <v>792</v>
      </c>
      <c r="I494" s="3" t="s">
        <v>789</v>
      </c>
      <c r="J494" s="12">
        <f>(C494-VLOOKUP(H494,Riders!$A$2:$C$3500,2,FALSE))/365</f>
        <v>20.408219178082192</v>
      </c>
      <c r="K494" s="3">
        <v>20</v>
      </c>
    </row>
    <row r="495" spans="1:11" x14ac:dyDescent="0.45">
      <c r="A495" s="3" t="s">
        <v>776</v>
      </c>
      <c r="B495" s="3">
        <v>2013</v>
      </c>
      <c r="C495" s="19">
        <v>41293</v>
      </c>
      <c r="D495" s="3" t="s">
        <v>653</v>
      </c>
      <c r="E495" s="3" t="s">
        <v>454</v>
      </c>
      <c r="F495" s="3">
        <v>4</v>
      </c>
      <c r="G495" s="3">
        <v>6</v>
      </c>
      <c r="H495" s="3" t="s">
        <v>743</v>
      </c>
      <c r="I495" s="3" t="s">
        <v>744</v>
      </c>
      <c r="J495" s="12" t="e">
        <f>(C495-VLOOKUP(H495,Riders!$A$2:$C$3500,2,FALSE))/365</f>
        <v>#N/A</v>
      </c>
      <c r="K495" s="3">
        <v>24</v>
      </c>
    </row>
    <row r="496" spans="1:11" x14ac:dyDescent="0.45">
      <c r="A496" s="3" t="s">
        <v>776</v>
      </c>
      <c r="B496" s="3">
        <v>2013</v>
      </c>
      <c r="C496" s="19">
        <v>41293</v>
      </c>
      <c r="D496" s="3" t="s">
        <v>653</v>
      </c>
      <c r="E496" s="3" t="s">
        <v>454</v>
      </c>
      <c r="F496" s="3">
        <v>4</v>
      </c>
      <c r="G496" s="3">
        <v>7</v>
      </c>
      <c r="H496" s="3" t="s">
        <v>778</v>
      </c>
      <c r="I496" s="3" t="s">
        <v>772</v>
      </c>
      <c r="J496" s="12">
        <f>(C496-VLOOKUP(H496,Riders!$A$2:$C$3500,2,FALSE))/365</f>
        <v>25.917808219178081</v>
      </c>
      <c r="K496" s="3">
        <v>16</v>
      </c>
    </row>
    <row r="497" spans="1:11" x14ac:dyDescent="0.45">
      <c r="A497" s="3" t="s">
        <v>776</v>
      </c>
      <c r="B497" s="3">
        <v>2013</v>
      </c>
      <c r="C497" s="19">
        <v>41293</v>
      </c>
      <c r="D497" s="3" t="s">
        <v>653</v>
      </c>
      <c r="E497" s="3" t="s">
        <v>642</v>
      </c>
      <c r="F497" s="3">
        <v>1</v>
      </c>
      <c r="G497" s="3">
        <v>1</v>
      </c>
      <c r="H497" s="3" t="s">
        <v>403</v>
      </c>
      <c r="I497" s="3" t="s">
        <v>15</v>
      </c>
      <c r="J497" s="12">
        <f>(C497-VLOOKUP(H497,Riders!$A$2:$C$3500,2,FALSE))/365</f>
        <v>26.13150684931507</v>
      </c>
      <c r="K497" s="3">
        <v>10</v>
      </c>
    </row>
    <row r="498" spans="1:11" x14ac:dyDescent="0.45">
      <c r="A498" s="3" t="s">
        <v>776</v>
      </c>
      <c r="B498" s="3">
        <v>2013</v>
      </c>
      <c r="C498" s="19">
        <v>41293</v>
      </c>
      <c r="D498" s="3" t="s">
        <v>653</v>
      </c>
      <c r="E498" s="3" t="s">
        <v>642</v>
      </c>
      <c r="F498" s="3">
        <v>1</v>
      </c>
      <c r="G498" s="3">
        <v>2</v>
      </c>
      <c r="H498" s="3" t="s">
        <v>788</v>
      </c>
      <c r="I498" s="3" t="s">
        <v>789</v>
      </c>
      <c r="J498" s="12" t="e">
        <f>(C498-VLOOKUP(H498,Riders!$A$2:$C$3500,2,FALSE))/365</f>
        <v>#N/A</v>
      </c>
      <c r="K498" s="3">
        <v>12</v>
      </c>
    </row>
    <row r="499" spans="1:11" x14ac:dyDescent="0.45">
      <c r="A499" s="3" t="s">
        <v>776</v>
      </c>
      <c r="B499" s="3">
        <v>2013</v>
      </c>
      <c r="C499" s="19">
        <v>41293</v>
      </c>
      <c r="D499" s="3" t="s">
        <v>653</v>
      </c>
      <c r="E499" s="3" t="s">
        <v>642</v>
      </c>
      <c r="F499" s="3">
        <v>1</v>
      </c>
      <c r="G499" s="3">
        <v>3</v>
      </c>
      <c r="H499" s="3" t="s">
        <v>790</v>
      </c>
      <c r="I499" s="3" t="s">
        <v>791</v>
      </c>
      <c r="J499" s="12">
        <f>(C499-VLOOKUP(H499,Riders!$A$2:$C$3500,2,FALSE))/365</f>
        <v>20.263013698630136</v>
      </c>
      <c r="K499" s="3">
        <v>16</v>
      </c>
    </row>
    <row r="500" spans="1:11" x14ac:dyDescent="0.45">
      <c r="A500" s="3" t="s">
        <v>776</v>
      </c>
      <c r="B500" s="3">
        <v>2013</v>
      </c>
      <c r="C500" s="19">
        <v>41293</v>
      </c>
      <c r="D500" s="3" t="s">
        <v>653</v>
      </c>
      <c r="E500" s="3" t="s">
        <v>642</v>
      </c>
      <c r="F500" s="3">
        <v>1</v>
      </c>
      <c r="G500" s="3">
        <v>4</v>
      </c>
      <c r="H500" s="3" t="s">
        <v>752</v>
      </c>
      <c r="I500" s="3" t="s">
        <v>753</v>
      </c>
      <c r="J500" s="12" t="e">
        <f>(C500-VLOOKUP(H500,Riders!$A$2:$C$3500,2,FALSE))/365</f>
        <v>#N/A</v>
      </c>
      <c r="K500" s="3">
        <v>20</v>
      </c>
    </row>
    <row r="501" spans="1:11" x14ac:dyDescent="0.45">
      <c r="A501" s="3" t="s">
        <v>776</v>
      </c>
      <c r="B501" s="3">
        <v>2013</v>
      </c>
      <c r="C501" s="19">
        <v>41293</v>
      </c>
      <c r="D501" s="3" t="s">
        <v>653</v>
      </c>
      <c r="E501" s="3" t="s">
        <v>642</v>
      </c>
      <c r="F501" s="3">
        <v>2</v>
      </c>
      <c r="G501" s="3">
        <v>1</v>
      </c>
      <c r="H501" s="3" t="s">
        <v>745</v>
      </c>
      <c r="I501" s="3" t="s">
        <v>738</v>
      </c>
      <c r="J501" s="12">
        <f>(C501-VLOOKUP(H501,Riders!$A$2:$C$3500,2,FALSE))/365</f>
        <v>21.416438356164385</v>
      </c>
      <c r="K501" s="3">
        <v>11</v>
      </c>
    </row>
    <row r="502" spans="1:11" x14ac:dyDescent="0.45">
      <c r="A502" s="3" t="s">
        <v>776</v>
      </c>
      <c r="B502" s="3">
        <v>2013</v>
      </c>
      <c r="C502" s="19">
        <v>41293</v>
      </c>
      <c r="D502" s="3" t="s">
        <v>653</v>
      </c>
      <c r="E502" s="3" t="s">
        <v>642</v>
      </c>
      <c r="F502" s="3">
        <v>2</v>
      </c>
      <c r="G502" s="3">
        <v>2</v>
      </c>
      <c r="H502" s="3" t="s">
        <v>786</v>
      </c>
      <c r="I502" s="3" t="s">
        <v>40</v>
      </c>
      <c r="J502" s="12">
        <f>(C502-VLOOKUP(H502,Riders!$A$2:$C$3500,2,FALSE))/365</f>
        <v>27.046575342465754</v>
      </c>
      <c r="K502" s="3">
        <v>12</v>
      </c>
    </row>
    <row r="503" spans="1:11" x14ac:dyDescent="0.45">
      <c r="A503" s="3" t="s">
        <v>776</v>
      </c>
      <c r="B503" s="3">
        <v>2013</v>
      </c>
      <c r="C503" s="19">
        <v>41293</v>
      </c>
      <c r="D503" s="3" t="s">
        <v>653</v>
      </c>
      <c r="E503" s="3" t="s">
        <v>642</v>
      </c>
      <c r="F503" s="3">
        <v>2</v>
      </c>
      <c r="G503" s="3">
        <v>3</v>
      </c>
      <c r="H503" s="3" t="s">
        <v>778</v>
      </c>
      <c r="I503" s="3" t="s">
        <v>772</v>
      </c>
      <c r="J503" s="12">
        <f>(C503-VLOOKUP(H503,Riders!$A$2:$C$3500,2,FALSE))/365</f>
        <v>25.917808219178081</v>
      </c>
      <c r="K503" s="3">
        <v>16</v>
      </c>
    </row>
    <row r="504" spans="1:11" x14ac:dyDescent="0.45">
      <c r="A504" s="3" t="s">
        <v>776</v>
      </c>
      <c r="B504" s="3">
        <v>2013</v>
      </c>
      <c r="C504" s="19">
        <v>41293</v>
      </c>
      <c r="D504" s="3" t="s">
        <v>653</v>
      </c>
      <c r="E504" s="3" t="s">
        <v>642</v>
      </c>
      <c r="F504" s="3">
        <v>2</v>
      </c>
      <c r="G504" s="3">
        <v>4</v>
      </c>
      <c r="H504" s="3" t="s">
        <v>760</v>
      </c>
      <c r="I504" s="3" t="s">
        <v>31</v>
      </c>
      <c r="J504" s="12">
        <f>(C504-VLOOKUP(H504,Riders!$A$2:$C$3500,2,FALSE))/365</f>
        <v>22.715068493150685</v>
      </c>
      <c r="K504" s="3">
        <v>20</v>
      </c>
    </row>
    <row r="505" spans="1:11" x14ac:dyDescent="0.45">
      <c r="A505" s="3" t="s">
        <v>776</v>
      </c>
      <c r="B505" s="3">
        <v>2013</v>
      </c>
      <c r="C505" s="19">
        <v>41293</v>
      </c>
      <c r="D505" s="3" t="s">
        <v>653</v>
      </c>
      <c r="E505" s="3" t="s">
        <v>642</v>
      </c>
      <c r="F505" s="3">
        <v>2</v>
      </c>
      <c r="G505" s="3">
        <v>5</v>
      </c>
      <c r="H505" s="3" t="s">
        <v>779</v>
      </c>
      <c r="I505" s="3" t="s">
        <v>780</v>
      </c>
      <c r="J505" s="12">
        <f>(C505-VLOOKUP(H505,Riders!$A$2:$C$3500,2,FALSE))/365</f>
        <v>20.909589041095892</v>
      </c>
      <c r="K505" s="3">
        <v>24</v>
      </c>
    </row>
    <row r="506" spans="1:11" x14ac:dyDescent="0.45">
      <c r="A506" s="3" t="s">
        <v>776</v>
      </c>
      <c r="B506" s="3">
        <v>2013</v>
      </c>
      <c r="C506" s="19">
        <v>41293</v>
      </c>
      <c r="D506" s="3" t="s">
        <v>653</v>
      </c>
      <c r="E506" s="3" t="s">
        <v>642</v>
      </c>
      <c r="F506" s="3">
        <v>3</v>
      </c>
      <c r="G506" s="3">
        <v>1</v>
      </c>
      <c r="H506" s="3" t="s">
        <v>401</v>
      </c>
      <c r="I506" s="3" t="s">
        <v>36</v>
      </c>
      <c r="J506" s="12">
        <f>(C506-VLOOKUP(H506,Riders!$A$2:$C$3500,2,FALSE))/365</f>
        <v>25.016438356164382</v>
      </c>
      <c r="K506" s="3">
        <v>20</v>
      </c>
    </row>
    <row r="507" spans="1:11" x14ac:dyDescent="0.45">
      <c r="A507" s="3" t="s">
        <v>776</v>
      </c>
      <c r="B507" s="3">
        <v>2013</v>
      </c>
      <c r="C507" s="19">
        <v>41293</v>
      </c>
      <c r="D507" s="3" t="s">
        <v>653</v>
      </c>
      <c r="E507" s="3" t="s">
        <v>642</v>
      </c>
      <c r="F507" s="3">
        <v>3</v>
      </c>
      <c r="G507" s="3">
        <v>2</v>
      </c>
      <c r="H507" s="3" t="s">
        <v>749</v>
      </c>
      <c r="I507" s="3" t="s">
        <v>747</v>
      </c>
      <c r="J507" s="12">
        <f>(C507-VLOOKUP(H507,Riders!$A$2:$C$3500,2,FALSE))/365</f>
        <v>32.660273972602738</v>
      </c>
      <c r="K507" s="3">
        <v>12</v>
      </c>
    </row>
    <row r="508" spans="1:11" x14ac:dyDescent="0.45">
      <c r="A508" s="3" t="s">
        <v>776</v>
      </c>
      <c r="B508" s="3">
        <v>2013</v>
      </c>
      <c r="C508" s="19">
        <v>41293</v>
      </c>
      <c r="D508" s="3" t="s">
        <v>653</v>
      </c>
      <c r="E508" s="3" t="s">
        <v>642</v>
      </c>
      <c r="F508" s="3">
        <v>3</v>
      </c>
      <c r="G508" s="3">
        <v>3</v>
      </c>
      <c r="H508" s="3" t="s">
        <v>757</v>
      </c>
      <c r="I508" s="3" t="s">
        <v>781</v>
      </c>
      <c r="J508" s="12">
        <f>(C508-VLOOKUP(H508,Riders!$A$2:$C$3500,2,FALSE))/365</f>
        <v>23.057534246575344</v>
      </c>
      <c r="K508" s="3">
        <v>16</v>
      </c>
    </row>
    <row r="509" spans="1:11" x14ac:dyDescent="0.45">
      <c r="A509" s="3" t="s">
        <v>776</v>
      </c>
      <c r="B509" s="3">
        <v>2013</v>
      </c>
      <c r="C509" s="19">
        <v>41293</v>
      </c>
      <c r="D509" s="3" t="s">
        <v>653</v>
      </c>
      <c r="E509" s="3" t="s">
        <v>642</v>
      </c>
      <c r="F509" s="3">
        <v>3</v>
      </c>
      <c r="G509" s="3">
        <v>4</v>
      </c>
      <c r="H509" s="3" t="s">
        <v>704</v>
      </c>
      <c r="I509" s="3" t="s">
        <v>40</v>
      </c>
      <c r="J509" s="12">
        <f>(C509-VLOOKUP(H509,Riders!$A$2:$C$3500,2,FALSE))/365</f>
        <v>22.032876712328768</v>
      </c>
      <c r="K509" s="3">
        <v>20</v>
      </c>
    </row>
    <row r="510" spans="1:11" x14ac:dyDescent="0.45">
      <c r="A510" s="3" t="s">
        <v>776</v>
      </c>
      <c r="B510" s="3">
        <v>2013</v>
      </c>
      <c r="C510" s="19">
        <v>41293</v>
      </c>
      <c r="D510" s="3" t="s">
        <v>653</v>
      </c>
      <c r="E510" s="3" t="s">
        <v>642</v>
      </c>
      <c r="F510" s="3">
        <v>3</v>
      </c>
      <c r="G510" s="3">
        <v>5</v>
      </c>
      <c r="H510" s="3" t="s">
        <v>743</v>
      </c>
      <c r="I510" s="3" t="s">
        <v>744</v>
      </c>
      <c r="J510" s="12" t="e">
        <f>(C510-VLOOKUP(H510,Riders!$A$2:$C$3500,2,FALSE))/365</f>
        <v>#N/A</v>
      </c>
      <c r="K510" s="3">
        <v>24</v>
      </c>
    </row>
    <row r="511" spans="1:11" x14ac:dyDescent="0.45">
      <c r="A511" s="3" t="s">
        <v>776</v>
      </c>
      <c r="B511" s="3">
        <v>2013</v>
      </c>
      <c r="C511" s="19">
        <v>41293</v>
      </c>
      <c r="D511" s="3" t="s">
        <v>653</v>
      </c>
      <c r="E511" s="3" t="s">
        <v>642</v>
      </c>
      <c r="F511" s="3">
        <v>4</v>
      </c>
      <c r="G511" s="3">
        <v>1</v>
      </c>
      <c r="H511" s="3" t="s">
        <v>740</v>
      </c>
      <c r="I511" s="3" t="s">
        <v>741</v>
      </c>
      <c r="J511" s="12">
        <f>(C511-VLOOKUP(H511,Riders!$A$2:$C$3500,2,FALSE))/365</f>
        <v>25.238356164383561</v>
      </c>
      <c r="K511" s="3">
        <v>8</v>
      </c>
    </row>
    <row r="512" spans="1:11" x14ac:dyDescent="0.45">
      <c r="A512" s="3" t="s">
        <v>776</v>
      </c>
      <c r="B512" s="3">
        <v>2013</v>
      </c>
      <c r="C512" s="19">
        <v>41293</v>
      </c>
      <c r="D512" s="3" t="s">
        <v>653</v>
      </c>
      <c r="E512" s="3" t="s">
        <v>642</v>
      </c>
      <c r="F512" s="3">
        <v>4</v>
      </c>
      <c r="G512" s="3">
        <v>2</v>
      </c>
      <c r="H512" s="3" t="s">
        <v>109</v>
      </c>
      <c r="I512" s="3" t="s">
        <v>118</v>
      </c>
      <c r="J512" s="12">
        <f>(C512-VLOOKUP(H512,Riders!$A$2:$C$3500,2,FALSE))/365</f>
        <v>19.967123287671232</v>
      </c>
      <c r="K512" s="3">
        <v>12</v>
      </c>
    </row>
    <row r="513" spans="1:11" x14ac:dyDescent="0.45">
      <c r="A513" s="3" t="s">
        <v>776</v>
      </c>
      <c r="B513" s="3">
        <v>2013</v>
      </c>
      <c r="C513" s="19">
        <v>41293</v>
      </c>
      <c r="D513" s="3" t="s">
        <v>653</v>
      </c>
      <c r="E513" s="3" t="s">
        <v>642</v>
      </c>
      <c r="F513" s="3">
        <v>4</v>
      </c>
      <c r="G513" s="3">
        <v>3</v>
      </c>
      <c r="H513" s="3" t="s">
        <v>111</v>
      </c>
      <c r="I513" s="3" t="s">
        <v>118</v>
      </c>
      <c r="J513" s="12">
        <f>(C513-VLOOKUP(H513,Riders!$A$2:$C$3500,2,FALSE))/365</f>
        <v>18.246575342465754</v>
      </c>
      <c r="K513" s="3">
        <v>16</v>
      </c>
    </row>
    <row r="514" spans="1:11" x14ac:dyDescent="0.45">
      <c r="A514" s="3" t="s">
        <v>776</v>
      </c>
      <c r="B514" s="3">
        <v>2013</v>
      </c>
      <c r="C514" s="19">
        <v>41293</v>
      </c>
      <c r="D514" s="3" t="s">
        <v>653</v>
      </c>
      <c r="E514" s="3" t="s">
        <v>642</v>
      </c>
      <c r="F514" s="3">
        <v>4</v>
      </c>
      <c r="G514" s="3">
        <v>4</v>
      </c>
      <c r="H514" s="3" t="s">
        <v>792</v>
      </c>
      <c r="I514" s="3" t="s">
        <v>789</v>
      </c>
      <c r="J514" s="12">
        <f>(C514-VLOOKUP(H514,Riders!$A$2:$C$3500,2,FALSE))/365</f>
        <v>20.408219178082192</v>
      </c>
      <c r="K514" s="3">
        <v>20</v>
      </c>
    </row>
    <row r="515" spans="1:11" x14ac:dyDescent="0.45">
      <c r="A515" s="3" t="s">
        <v>776</v>
      </c>
      <c r="B515" s="3">
        <v>2013</v>
      </c>
      <c r="C515" s="19">
        <v>41293</v>
      </c>
      <c r="D515" s="3" t="s">
        <v>653</v>
      </c>
      <c r="E515" s="3" t="s">
        <v>643</v>
      </c>
      <c r="F515" s="3">
        <v>1</v>
      </c>
      <c r="G515" s="3">
        <v>1</v>
      </c>
      <c r="H515" s="3" t="s">
        <v>132</v>
      </c>
      <c r="I515" s="3" t="s">
        <v>36</v>
      </c>
      <c r="J515" s="12">
        <f>(C515-VLOOKUP(H515,Riders!$A$2:$C$3500,2,FALSE))/365</f>
        <v>22.158904109589042</v>
      </c>
      <c r="K515" s="3">
        <v>6</v>
      </c>
    </row>
    <row r="516" spans="1:11" x14ac:dyDescent="0.45">
      <c r="A516" s="3" t="s">
        <v>776</v>
      </c>
      <c r="B516" s="3">
        <v>2013</v>
      </c>
      <c r="C516" s="19">
        <v>41293</v>
      </c>
      <c r="D516" s="3" t="s">
        <v>653</v>
      </c>
      <c r="E516" s="3" t="s">
        <v>643</v>
      </c>
      <c r="F516" s="3">
        <v>1</v>
      </c>
      <c r="G516" s="3">
        <v>2</v>
      </c>
      <c r="H516" s="3" t="s">
        <v>79</v>
      </c>
      <c r="I516" s="3" t="s">
        <v>65</v>
      </c>
      <c r="J516" s="12">
        <f>(C516-VLOOKUP(H516,Riders!$A$2:$C$3500,2,FALSE))/365</f>
        <v>25.709589041095889</v>
      </c>
      <c r="K516" s="3">
        <v>4</v>
      </c>
    </row>
    <row r="517" spans="1:11" x14ac:dyDescent="0.45">
      <c r="A517" s="3" t="s">
        <v>776</v>
      </c>
      <c r="B517" s="3">
        <v>2013</v>
      </c>
      <c r="C517" s="19">
        <v>41293</v>
      </c>
      <c r="D517" s="3" t="s">
        <v>653</v>
      </c>
      <c r="E517" s="3" t="s">
        <v>643</v>
      </c>
      <c r="F517" s="3">
        <v>1</v>
      </c>
      <c r="G517" s="3">
        <v>3</v>
      </c>
      <c r="H517" s="3" t="s">
        <v>134</v>
      </c>
      <c r="I517" s="3" t="s">
        <v>38</v>
      </c>
      <c r="J517" s="12">
        <f>(C517-VLOOKUP(H517,Riders!$A$2:$C$3500,2,FALSE))/365</f>
        <v>21.978082191780821</v>
      </c>
      <c r="K517" s="3">
        <v>1</v>
      </c>
    </row>
    <row r="518" spans="1:11" x14ac:dyDescent="0.45">
      <c r="A518" s="3" t="s">
        <v>776</v>
      </c>
      <c r="B518" s="3">
        <v>2013</v>
      </c>
      <c r="C518" s="19">
        <v>41293</v>
      </c>
      <c r="D518" s="3" t="s">
        <v>653</v>
      </c>
      <c r="E518" s="3" t="s">
        <v>643</v>
      </c>
      <c r="F518" s="3">
        <v>1</v>
      </c>
      <c r="G518" s="3">
        <v>4</v>
      </c>
      <c r="H518" s="3" t="s">
        <v>403</v>
      </c>
      <c r="I518" s="3" t="s">
        <v>15</v>
      </c>
      <c r="J518" s="12">
        <f>(C518-VLOOKUP(H518,Riders!$A$2:$C$3500,2,FALSE))/365</f>
        <v>26.13150684931507</v>
      </c>
      <c r="K518" s="3">
        <v>10</v>
      </c>
    </row>
    <row r="519" spans="1:11" x14ac:dyDescent="0.45">
      <c r="A519" s="3" t="s">
        <v>776</v>
      </c>
      <c r="B519" s="3">
        <v>2013</v>
      </c>
      <c r="C519" s="19">
        <v>41293</v>
      </c>
      <c r="D519" s="3" t="s">
        <v>653</v>
      </c>
      <c r="E519" s="3" t="s">
        <v>643</v>
      </c>
      <c r="F519" s="3">
        <v>1</v>
      </c>
      <c r="G519" s="3">
        <v>5</v>
      </c>
      <c r="H519" s="3" t="s">
        <v>740</v>
      </c>
      <c r="I519" s="3" t="s">
        <v>741</v>
      </c>
      <c r="J519" s="12">
        <f>(C519-VLOOKUP(H519,Riders!$A$2:$C$3500,2,FALSE))/365</f>
        <v>25.238356164383561</v>
      </c>
      <c r="K519" s="3">
        <v>8</v>
      </c>
    </row>
    <row r="520" spans="1:11" x14ac:dyDescent="0.45">
      <c r="A520" s="3" t="s">
        <v>776</v>
      </c>
      <c r="B520" s="3">
        <v>2013</v>
      </c>
      <c r="C520" s="19">
        <v>41293</v>
      </c>
      <c r="D520" s="3" t="s">
        <v>653</v>
      </c>
      <c r="E520" s="3" t="s">
        <v>643</v>
      </c>
      <c r="F520" s="3">
        <v>1</v>
      </c>
      <c r="G520" s="3">
        <v>6</v>
      </c>
      <c r="H520" s="3" t="s">
        <v>164</v>
      </c>
      <c r="I520" s="3" t="s">
        <v>118</v>
      </c>
      <c r="J520" s="12">
        <f>(C520-VLOOKUP(H520,Riders!$A$2:$C$3500,2,FALSE))/365</f>
        <v>20.12054794520548</v>
      </c>
      <c r="K520" s="3">
        <v>9</v>
      </c>
    </row>
    <row r="521" spans="1:11" x14ac:dyDescent="0.45">
      <c r="A521" s="3" t="s">
        <v>776</v>
      </c>
      <c r="B521" s="3">
        <v>2013</v>
      </c>
      <c r="C521" s="19">
        <v>41293</v>
      </c>
      <c r="D521" s="3" t="s">
        <v>653</v>
      </c>
      <c r="E521" s="3" t="s">
        <v>643</v>
      </c>
      <c r="F521" s="3">
        <v>2</v>
      </c>
      <c r="G521" s="3">
        <v>1</v>
      </c>
      <c r="H521" s="3" t="s">
        <v>735</v>
      </c>
      <c r="I521" s="3" t="s">
        <v>785</v>
      </c>
      <c r="J521" s="12">
        <f>(C521-VLOOKUP(H521,Riders!$A$2:$C$3500,2,FALSE))/365</f>
        <v>26.205479452054796</v>
      </c>
      <c r="K521" s="3">
        <v>2</v>
      </c>
    </row>
    <row r="522" spans="1:11" x14ac:dyDescent="0.45">
      <c r="A522" s="3" t="s">
        <v>776</v>
      </c>
      <c r="B522" s="3">
        <v>2013</v>
      </c>
      <c r="C522" s="19">
        <v>41293</v>
      </c>
      <c r="D522" s="3" t="s">
        <v>653</v>
      </c>
      <c r="E522" s="3" t="s">
        <v>643</v>
      </c>
      <c r="F522" s="3">
        <v>2</v>
      </c>
      <c r="G522" s="3">
        <v>2</v>
      </c>
      <c r="H522" s="3" t="s">
        <v>775</v>
      </c>
      <c r="I522" s="3" t="s">
        <v>787</v>
      </c>
      <c r="J522" s="12" t="e">
        <f>(C522-VLOOKUP(H522,Riders!$A$2:$C$3500,2,FALSE))/365</f>
        <v>#N/A</v>
      </c>
      <c r="K522" s="3">
        <v>5</v>
      </c>
    </row>
    <row r="523" spans="1:11" x14ac:dyDescent="0.45">
      <c r="A523" s="3" t="s">
        <v>776</v>
      </c>
      <c r="B523" s="3">
        <v>2013</v>
      </c>
      <c r="C523" s="19">
        <v>41293</v>
      </c>
      <c r="D523" s="3" t="s">
        <v>653</v>
      </c>
      <c r="E523" s="3" t="s">
        <v>643</v>
      </c>
      <c r="F523" s="3">
        <v>2</v>
      </c>
      <c r="G523" s="3">
        <v>3</v>
      </c>
      <c r="H523" s="3" t="s">
        <v>784</v>
      </c>
      <c r="I523" s="3" t="s">
        <v>720</v>
      </c>
      <c r="J523" s="12" t="e">
        <f>(C523-VLOOKUP(H523,Riders!$A$2:$C$3500,2,FALSE))/365</f>
        <v>#N/A</v>
      </c>
      <c r="K523" s="3">
        <v>3</v>
      </c>
    </row>
    <row r="524" spans="1:11" x14ac:dyDescent="0.45">
      <c r="A524" s="3" t="s">
        <v>776</v>
      </c>
      <c r="B524" s="3">
        <v>2013</v>
      </c>
      <c r="C524" s="19">
        <v>41293</v>
      </c>
      <c r="D524" s="3" t="s">
        <v>653</v>
      </c>
      <c r="E524" s="3" t="s">
        <v>643</v>
      </c>
      <c r="F524" s="3">
        <v>2</v>
      </c>
      <c r="G524" s="3">
        <v>4</v>
      </c>
      <c r="H524" s="3" t="s">
        <v>745</v>
      </c>
      <c r="I524" s="3" t="s">
        <v>738</v>
      </c>
      <c r="J524" s="12">
        <f>(C524-VLOOKUP(H524,Riders!$A$2:$C$3500,2,FALSE))/365</f>
        <v>21.416438356164385</v>
      </c>
      <c r="K524" s="3">
        <v>11</v>
      </c>
    </row>
    <row r="525" spans="1:11" x14ac:dyDescent="0.45">
      <c r="A525" s="3" t="s">
        <v>776</v>
      </c>
      <c r="B525" s="3">
        <v>2013</v>
      </c>
      <c r="C525" s="19">
        <v>41293</v>
      </c>
      <c r="D525" s="3" t="s">
        <v>653</v>
      </c>
      <c r="E525" s="3" t="s">
        <v>643</v>
      </c>
      <c r="F525" s="3">
        <v>2</v>
      </c>
      <c r="G525" s="3">
        <v>5</v>
      </c>
      <c r="H525" s="3" t="s">
        <v>737</v>
      </c>
      <c r="I525" s="3" t="s">
        <v>738</v>
      </c>
      <c r="J525" s="12">
        <f>(C525-VLOOKUP(H525,Riders!$A$2:$C$3500,2,FALSE))/365</f>
        <v>24.605479452054794</v>
      </c>
      <c r="K525" s="3">
        <v>7</v>
      </c>
    </row>
    <row r="526" spans="1:11" x14ac:dyDescent="0.45">
      <c r="A526" s="3" t="s">
        <v>776</v>
      </c>
      <c r="B526" s="3">
        <v>2013</v>
      </c>
      <c r="C526" s="19">
        <v>41293</v>
      </c>
      <c r="D526" s="3" t="s">
        <v>653</v>
      </c>
      <c r="E526" s="3" t="s">
        <v>643</v>
      </c>
      <c r="F526" s="3">
        <v>2</v>
      </c>
      <c r="G526" s="3">
        <v>9</v>
      </c>
      <c r="H526" s="3" t="s">
        <v>401</v>
      </c>
      <c r="I526" s="3" t="s">
        <v>36</v>
      </c>
      <c r="J526" s="12">
        <f>(C526-VLOOKUP(H526,Riders!$A$2:$C$3500,2,FALSE))/365</f>
        <v>25.016438356164382</v>
      </c>
      <c r="K526" s="3">
        <v>20</v>
      </c>
    </row>
    <row r="527" spans="1:11" x14ac:dyDescent="0.45">
      <c r="A527" s="3" t="s">
        <v>776</v>
      </c>
      <c r="B527" s="3">
        <v>2013</v>
      </c>
      <c r="C527" s="19">
        <v>41293</v>
      </c>
      <c r="D527" s="3" t="s">
        <v>653</v>
      </c>
      <c r="E527" s="3" t="s">
        <v>370</v>
      </c>
      <c r="F527" s="3">
        <v>1</v>
      </c>
      <c r="G527" s="3">
        <v>1</v>
      </c>
      <c r="H527" s="3" t="s">
        <v>134</v>
      </c>
      <c r="I527" s="3" t="s">
        <v>38</v>
      </c>
      <c r="J527" s="12">
        <f>(C527-VLOOKUP(H527,Riders!$A$2:$C$3500,2,FALSE))/365</f>
        <v>21.978082191780821</v>
      </c>
      <c r="K527" s="3">
        <v>1</v>
      </c>
    </row>
    <row r="528" spans="1:11" x14ac:dyDescent="0.45">
      <c r="A528" s="3" t="s">
        <v>776</v>
      </c>
      <c r="B528" s="3">
        <v>2013</v>
      </c>
      <c r="C528" s="19">
        <v>41293</v>
      </c>
      <c r="D528" s="3" t="s">
        <v>653</v>
      </c>
      <c r="E528" s="3" t="s">
        <v>370</v>
      </c>
      <c r="F528" s="3">
        <v>1</v>
      </c>
      <c r="G528" s="3">
        <v>2</v>
      </c>
      <c r="H528" s="3" t="s">
        <v>735</v>
      </c>
      <c r="I528" s="3" t="s">
        <v>785</v>
      </c>
      <c r="J528" s="12">
        <f>(C528-VLOOKUP(H528,Riders!$A$2:$C$3500,2,FALSE))/365</f>
        <v>26.205479452054796</v>
      </c>
      <c r="K528" s="3">
        <v>2</v>
      </c>
    </row>
    <row r="529" spans="1:11" x14ac:dyDescent="0.45">
      <c r="A529" s="3" t="s">
        <v>776</v>
      </c>
      <c r="B529" s="3">
        <v>2013</v>
      </c>
      <c r="C529" s="19">
        <v>41293</v>
      </c>
      <c r="D529" s="3" t="s">
        <v>653</v>
      </c>
      <c r="E529" s="3" t="s">
        <v>370</v>
      </c>
      <c r="F529" s="3">
        <v>1</v>
      </c>
      <c r="G529" s="3">
        <v>3</v>
      </c>
      <c r="H529" s="3" t="s">
        <v>784</v>
      </c>
      <c r="I529" s="3" t="s">
        <v>720</v>
      </c>
      <c r="J529" s="12" t="e">
        <f>(C529-VLOOKUP(H529,Riders!$A$2:$C$3500,2,FALSE))/365</f>
        <v>#N/A</v>
      </c>
      <c r="K529" s="3">
        <v>3</v>
      </c>
    </row>
    <row r="530" spans="1:11" x14ac:dyDescent="0.45">
      <c r="A530" s="3" t="s">
        <v>776</v>
      </c>
      <c r="B530" s="3">
        <v>2013</v>
      </c>
      <c r="C530" s="19">
        <v>41293</v>
      </c>
      <c r="D530" s="3" t="s">
        <v>653</v>
      </c>
      <c r="E530" s="3" t="s">
        <v>370</v>
      </c>
      <c r="F530" s="3">
        <v>1</v>
      </c>
      <c r="G530" s="3">
        <v>4</v>
      </c>
      <c r="H530" s="3" t="s">
        <v>79</v>
      </c>
      <c r="I530" s="3" t="s">
        <v>65</v>
      </c>
      <c r="J530" s="12">
        <f>(C530-VLOOKUP(H530,Riders!$A$2:$C$3500,2,FALSE))/365</f>
        <v>25.709589041095889</v>
      </c>
      <c r="K530" s="3">
        <v>4</v>
      </c>
    </row>
    <row r="531" spans="1:11" x14ac:dyDescent="0.45">
      <c r="A531" s="3" t="s">
        <v>776</v>
      </c>
      <c r="B531" s="3">
        <v>2013</v>
      </c>
      <c r="C531" s="19">
        <v>41293</v>
      </c>
      <c r="D531" s="3" t="s">
        <v>653</v>
      </c>
      <c r="E531" s="3" t="s">
        <v>370</v>
      </c>
      <c r="F531" s="3">
        <v>1</v>
      </c>
      <c r="G531" s="3">
        <v>5</v>
      </c>
      <c r="H531" s="3" t="s">
        <v>775</v>
      </c>
      <c r="I531" s="3" t="s">
        <v>787</v>
      </c>
      <c r="J531" s="12" t="e">
        <f>(C531-VLOOKUP(H531,Riders!$A$2:$C$3500,2,FALSE))/365</f>
        <v>#N/A</v>
      </c>
      <c r="K531" s="3">
        <v>5</v>
      </c>
    </row>
    <row r="532" spans="1:11" x14ac:dyDescent="0.45">
      <c r="A532" s="3" t="s">
        <v>776</v>
      </c>
      <c r="B532" s="3">
        <v>2013</v>
      </c>
      <c r="C532" s="19">
        <v>41293</v>
      </c>
      <c r="D532" s="3" t="s">
        <v>653</v>
      </c>
      <c r="E532" s="3" t="s">
        <v>370</v>
      </c>
      <c r="F532" s="3">
        <v>1</v>
      </c>
      <c r="G532" s="3">
        <v>6</v>
      </c>
      <c r="H532" s="3" t="s">
        <v>132</v>
      </c>
      <c r="I532" s="3" t="s">
        <v>36</v>
      </c>
      <c r="J532" s="12">
        <f>(C532-VLOOKUP(H532,Riders!$A$2:$C$3500,2,FALSE))/365</f>
        <v>22.158904109589042</v>
      </c>
      <c r="K532" s="3">
        <v>6</v>
      </c>
    </row>
    <row r="533" spans="1:11" x14ac:dyDescent="0.45">
      <c r="A533" s="3" t="s">
        <v>776</v>
      </c>
      <c r="B533" s="3">
        <v>2013</v>
      </c>
      <c r="C533" s="19">
        <v>41293</v>
      </c>
      <c r="D533" s="3" t="s">
        <v>653</v>
      </c>
      <c r="E533" s="3" t="s">
        <v>370</v>
      </c>
      <c r="F533" s="3">
        <v>2</v>
      </c>
      <c r="G533" s="3">
        <v>1</v>
      </c>
      <c r="H533" s="3" t="s">
        <v>737</v>
      </c>
      <c r="I533" s="3" t="s">
        <v>738</v>
      </c>
      <c r="J533" s="12">
        <f>(C533-VLOOKUP(H533,Riders!$A$2:$C$3500,2,FALSE))/365</f>
        <v>24.605479452054794</v>
      </c>
      <c r="K533" s="3">
        <v>7</v>
      </c>
    </row>
    <row r="534" spans="1:11" x14ac:dyDescent="0.45">
      <c r="A534" s="3" t="s">
        <v>776</v>
      </c>
      <c r="B534" s="3">
        <v>2013</v>
      </c>
      <c r="C534" s="19">
        <v>41293</v>
      </c>
      <c r="D534" s="3" t="s">
        <v>653</v>
      </c>
      <c r="E534" s="3" t="s">
        <v>370</v>
      </c>
      <c r="F534" s="3">
        <v>2</v>
      </c>
      <c r="G534" s="3">
        <v>2</v>
      </c>
      <c r="H534" s="3" t="s">
        <v>740</v>
      </c>
      <c r="I534" s="3" t="s">
        <v>741</v>
      </c>
      <c r="J534" s="12">
        <f>(C534-VLOOKUP(H534,Riders!$A$2:$C$3500,2,FALSE))/365</f>
        <v>25.238356164383561</v>
      </c>
      <c r="K534" s="3">
        <v>8</v>
      </c>
    </row>
    <row r="535" spans="1:11" x14ac:dyDescent="0.45">
      <c r="A535" s="3" t="s">
        <v>776</v>
      </c>
      <c r="B535" s="3">
        <v>2013</v>
      </c>
      <c r="C535" s="19">
        <v>41293</v>
      </c>
      <c r="D535" s="3" t="s">
        <v>653</v>
      </c>
      <c r="E535" s="3" t="s">
        <v>370</v>
      </c>
      <c r="F535" s="3">
        <v>2</v>
      </c>
      <c r="G535" s="3">
        <v>3</v>
      </c>
      <c r="H535" s="3" t="s">
        <v>164</v>
      </c>
      <c r="I535" s="3" t="s">
        <v>118</v>
      </c>
      <c r="J535" s="12">
        <f>(C535-VLOOKUP(H535,Riders!$A$2:$C$3500,2,FALSE))/365</f>
        <v>20.12054794520548</v>
      </c>
      <c r="K535" s="3">
        <v>9</v>
      </c>
    </row>
    <row r="536" spans="1:11" x14ac:dyDescent="0.45">
      <c r="A536" s="3" t="s">
        <v>776</v>
      </c>
      <c r="B536" s="3">
        <v>2013</v>
      </c>
      <c r="C536" s="19">
        <v>41293</v>
      </c>
      <c r="D536" s="3" t="s">
        <v>653</v>
      </c>
      <c r="E536" s="3" t="s">
        <v>370</v>
      </c>
      <c r="F536" s="3">
        <v>2</v>
      </c>
      <c r="G536" s="3">
        <v>4</v>
      </c>
      <c r="H536" s="3" t="s">
        <v>403</v>
      </c>
      <c r="I536" s="3" t="s">
        <v>15</v>
      </c>
      <c r="J536" s="12">
        <f>(C536-VLOOKUP(H536,Riders!$A$2:$C$3500,2,FALSE))/365</f>
        <v>26.13150684931507</v>
      </c>
      <c r="K536" s="3">
        <v>10</v>
      </c>
    </row>
    <row r="537" spans="1:11" x14ac:dyDescent="0.45">
      <c r="A537" s="3" t="s">
        <v>776</v>
      </c>
      <c r="B537" s="3">
        <v>2013</v>
      </c>
      <c r="C537" s="19">
        <v>41293</v>
      </c>
      <c r="D537" s="3" t="s">
        <v>653</v>
      </c>
      <c r="E537" s="3" t="s">
        <v>370</v>
      </c>
      <c r="F537" s="3">
        <v>2</v>
      </c>
      <c r="G537" s="3">
        <v>5</v>
      </c>
      <c r="H537" s="3" t="s">
        <v>745</v>
      </c>
      <c r="I537" s="3" t="s">
        <v>738</v>
      </c>
      <c r="J537" s="12">
        <f>(C537-VLOOKUP(H537,Riders!$A$2:$C$3500,2,FALSE))/365</f>
        <v>21.416438356164385</v>
      </c>
      <c r="K537" s="3">
        <v>11</v>
      </c>
    </row>
    <row r="538" spans="1:11" x14ac:dyDescent="0.45">
      <c r="A538" s="3" t="s">
        <v>170</v>
      </c>
      <c r="B538" s="3">
        <v>2013</v>
      </c>
      <c r="C538" s="19">
        <v>41329</v>
      </c>
      <c r="D538" s="3" t="s">
        <v>641</v>
      </c>
      <c r="E538" s="3" t="s">
        <v>454</v>
      </c>
      <c r="F538" s="3">
        <v>1</v>
      </c>
      <c r="G538" s="3">
        <v>1</v>
      </c>
      <c r="H538" s="3" t="s">
        <v>739</v>
      </c>
      <c r="I538" s="3" t="s">
        <v>25</v>
      </c>
      <c r="J538" s="12">
        <f>(C538-VLOOKUP(H538,Riders!$A$2:$C$3500,2,FALSE))/365</f>
        <v>21.254794520547946</v>
      </c>
      <c r="K538" s="3">
        <v>1</v>
      </c>
    </row>
    <row r="539" spans="1:11" x14ac:dyDescent="0.45">
      <c r="A539" s="3" t="s">
        <v>170</v>
      </c>
      <c r="B539" s="3">
        <v>2013</v>
      </c>
      <c r="C539" s="19">
        <v>41329</v>
      </c>
      <c r="D539" s="3" t="s">
        <v>641</v>
      </c>
      <c r="E539" s="3" t="s">
        <v>454</v>
      </c>
      <c r="F539" s="3">
        <v>1</v>
      </c>
      <c r="G539" s="3">
        <v>2</v>
      </c>
      <c r="H539" s="3" t="s">
        <v>164</v>
      </c>
      <c r="I539" s="3" t="s">
        <v>118</v>
      </c>
      <c r="J539" s="12">
        <f>(C539-VLOOKUP(H539,Riders!$A$2:$C$3500,2,FALSE))/365</f>
        <v>20.219178082191782</v>
      </c>
      <c r="K539" s="3">
        <v>8</v>
      </c>
    </row>
    <row r="540" spans="1:11" x14ac:dyDescent="0.45">
      <c r="A540" s="3" t="s">
        <v>170</v>
      </c>
      <c r="B540" s="3">
        <v>2013</v>
      </c>
      <c r="C540" s="19">
        <v>41329</v>
      </c>
      <c r="D540" s="3" t="s">
        <v>641</v>
      </c>
      <c r="E540" s="3" t="s">
        <v>454</v>
      </c>
      <c r="F540" s="3">
        <v>1</v>
      </c>
      <c r="G540" s="3">
        <v>3</v>
      </c>
      <c r="H540" s="3" t="s">
        <v>116</v>
      </c>
      <c r="I540" s="3" t="s">
        <v>21</v>
      </c>
      <c r="J540" s="12">
        <f>(C540-VLOOKUP(H540,Riders!$A$2:$C$3500,2,FALSE))/365</f>
        <v>21.920547945205481</v>
      </c>
      <c r="K540" s="3">
        <v>5</v>
      </c>
    </row>
    <row r="541" spans="1:11" x14ac:dyDescent="0.45">
      <c r="A541" s="3" t="s">
        <v>170</v>
      </c>
      <c r="B541" s="3">
        <v>2013</v>
      </c>
      <c r="C541" s="19">
        <v>41329</v>
      </c>
      <c r="D541" s="3" t="s">
        <v>641</v>
      </c>
      <c r="E541" s="3" t="s">
        <v>454</v>
      </c>
      <c r="F541" s="3">
        <v>1</v>
      </c>
      <c r="G541" s="3">
        <v>4</v>
      </c>
      <c r="H541" s="3" t="s">
        <v>735</v>
      </c>
      <c r="I541" s="3" t="s">
        <v>720</v>
      </c>
      <c r="J541" s="12">
        <f>(C541-VLOOKUP(H541,Riders!$A$2:$C$3500,2,FALSE))/365</f>
        <v>26.304109589041097</v>
      </c>
      <c r="K541" s="3">
        <v>2</v>
      </c>
    </row>
    <row r="542" spans="1:11" x14ac:dyDescent="0.45">
      <c r="A542" s="3" t="s">
        <v>170</v>
      </c>
      <c r="B542" s="3">
        <v>2013</v>
      </c>
      <c r="C542" s="19">
        <v>41329</v>
      </c>
      <c r="D542" s="3" t="s">
        <v>641</v>
      </c>
      <c r="E542" s="3" t="s">
        <v>454</v>
      </c>
      <c r="F542" s="3">
        <v>1</v>
      </c>
      <c r="G542" s="3">
        <v>5</v>
      </c>
      <c r="H542" s="3" t="s">
        <v>43</v>
      </c>
      <c r="I542" s="3" t="s">
        <v>44</v>
      </c>
      <c r="J542" s="12">
        <f>(C542-VLOOKUP(H542,Riders!$A$2:$C$3500,2,FALSE))/365</f>
        <v>20.263013698630136</v>
      </c>
      <c r="K542" s="3">
        <v>14</v>
      </c>
    </row>
    <row r="543" spans="1:11" x14ac:dyDescent="0.45">
      <c r="A543" s="3" t="s">
        <v>170</v>
      </c>
      <c r="B543" s="3">
        <v>2013</v>
      </c>
      <c r="C543" s="19">
        <v>41329</v>
      </c>
      <c r="D543" s="3" t="s">
        <v>641</v>
      </c>
      <c r="E543" s="3" t="s">
        <v>454</v>
      </c>
      <c r="F543" s="3">
        <v>2</v>
      </c>
      <c r="G543" s="3">
        <v>1</v>
      </c>
      <c r="H543" s="3" t="s">
        <v>703</v>
      </c>
      <c r="I543" s="3" t="s">
        <v>15</v>
      </c>
      <c r="J543" s="12">
        <f>(C543-VLOOKUP(H543,Riders!$A$2:$C$3500,2,FALSE))/365</f>
        <v>22.306849315068494</v>
      </c>
      <c r="K543" s="3">
        <v>6</v>
      </c>
    </row>
    <row r="544" spans="1:11" x14ac:dyDescent="0.45">
      <c r="A544" s="3" t="s">
        <v>170</v>
      </c>
      <c r="B544" s="3">
        <v>2013</v>
      </c>
      <c r="C544" s="19">
        <v>41329</v>
      </c>
      <c r="D544" s="3" t="s">
        <v>641</v>
      </c>
      <c r="E544" s="3" t="s">
        <v>454</v>
      </c>
      <c r="F544" s="3">
        <v>2</v>
      </c>
      <c r="G544" s="3">
        <v>2</v>
      </c>
      <c r="H544" s="3" t="s">
        <v>401</v>
      </c>
      <c r="I544" s="3" t="s">
        <v>36</v>
      </c>
      <c r="J544" s="12">
        <f>(C544-VLOOKUP(H544,Riders!$A$2:$C$3500,2,FALSE))/365</f>
        <v>25.115068493150684</v>
      </c>
      <c r="K544" s="3">
        <v>11</v>
      </c>
    </row>
    <row r="545" spans="1:11" x14ac:dyDescent="0.45">
      <c r="A545" s="3" t="s">
        <v>170</v>
      </c>
      <c r="B545" s="3">
        <v>2013</v>
      </c>
      <c r="C545" s="19">
        <v>41329</v>
      </c>
      <c r="D545" s="3" t="s">
        <v>641</v>
      </c>
      <c r="E545" s="3" t="s">
        <v>454</v>
      </c>
      <c r="F545" s="3">
        <v>2</v>
      </c>
      <c r="G545" s="3">
        <v>3</v>
      </c>
      <c r="H545" s="3" t="s">
        <v>406</v>
      </c>
      <c r="I545" s="3" t="s">
        <v>751</v>
      </c>
      <c r="J545" s="12">
        <f>(C545-VLOOKUP(H545,Riders!$A$2:$C$3500,2,FALSE))/365</f>
        <v>19.457534246575342</v>
      </c>
      <c r="K545" s="3">
        <v>12</v>
      </c>
    </row>
    <row r="546" spans="1:11" x14ac:dyDescent="0.45">
      <c r="A546" s="3" t="s">
        <v>170</v>
      </c>
      <c r="B546" s="3">
        <v>2013</v>
      </c>
      <c r="C546" s="19">
        <v>41329</v>
      </c>
      <c r="D546" s="3" t="s">
        <v>641</v>
      </c>
      <c r="E546" s="3" t="s">
        <v>454</v>
      </c>
      <c r="F546" s="3">
        <v>2</v>
      </c>
      <c r="G546" s="3">
        <v>4</v>
      </c>
      <c r="H546" s="3" t="s">
        <v>690</v>
      </c>
      <c r="I546" s="3" t="s">
        <v>17</v>
      </c>
      <c r="J546" s="12">
        <f>(C546-VLOOKUP(H546,Riders!$A$2:$C$3500,2,FALSE))/365</f>
        <v>24.917808219178081</v>
      </c>
      <c r="K546" s="3">
        <v>7</v>
      </c>
    </row>
    <row r="547" spans="1:11" x14ac:dyDescent="0.45">
      <c r="A547" s="3" t="s">
        <v>170</v>
      </c>
      <c r="B547" s="3">
        <v>2013</v>
      </c>
      <c r="C547" s="19">
        <v>41329</v>
      </c>
      <c r="D547" s="3" t="s">
        <v>641</v>
      </c>
      <c r="E547" s="3" t="s">
        <v>454</v>
      </c>
      <c r="F547" s="3">
        <v>2</v>
      </c>
      <c r="G547" s="3">
        <v>5</v>
      </c>
      <c r="H547" s="3" t="s">
        <v>757</v>
      </c>
      <c r="I547" s="3" t="s">
        <v>715</v>
      </c>
      <c r="J547" s="12">
        <f>(C547-VLOOKUP(H547,Riders!$A$2:$C$3500,2,FALSE))/365</f>
        <v>23.156164383561645</v>
      </c>
      <c r="K547" s="3">
        <v>12</v>
      </c>
    </row>
    <row r="548" spans="1:11" x14ac:dyDescent="0.45">
      <c r="A548" s="3" t="s">
        <v>170</v>
      </c>
      <c r="B548" s="3">
        <v>2013</v>
      </c>
      <c r="C548" s="19">
        <v>41329</v>
      </c>
      <c r="D548" s="3" t="s">
        <v>641</v>
      </c>
      <c r="E548" s="3" t="s">
        <v>454</v>
      </c>
      <c r="F548" s="3">
        <v>2</v>
      </c>
      <c r="G548" s="3">
        <v>6</v>
      </c>
      <c r="H548" s="3" t="s">
        <v>740</v>
      </c>
      <c r="I548" s="3" t="s">
        <v>741</v>
      </c>
      <c r="J548" s="12">
        <f>(C548-VLOOKUP(H548,Riders!$A$2:$C$3500,2,FALSE))/365</f>
        <v>25.336986301369862</v>
      </c>
      <c r="K548" s="3">
        <v>3</v>
      </c>
    </row>
    <row r="549" spans="1:11" x14ac:dyDescent="0.45">
      <c r="A549" s="3" t="s">
        <v>170</v>
      </c>
      <c r="B549" s="3">
        <v>2013</v>
      </c>
      <c r="C549" s="19">
        <v>41329</v>
      </c>
      <c r="D549" s="3" t="s">
        <v>641</v>
      </c>
      <c r="E549" s="3" t="s">
        <v>454</v>
      </c>
      <c r="F549" s="3">
        <v>3</v>
      </c>
      <c r="G549" s="3">
        <v>1</v>
      </c>
      <c r="H549" s="3" t="s">
        <v>79</v>
      </c>
      <c r="I549" s="3" t="s">
        <v>65</v>
      </c>
      <c r="J549" s="12">
        <f>(C549-VLOOKUP(H549,Riders!$A$2:$C$3500,2,FALSE))/365</f>
        <v>25.80821917808219</v>
      </c>
      <c r="K549" s="3">
        <v>4</v>
      </c>
    </row>
    <row r="550" spans="1:11" x14ac:dyDescent="0.45">
      <c r="A550" s="3" t="s">
        <v>170</v>
      </c>
      <c r="B550" s="3">
        <v>2013</v>
      </c>
      <c r="C550" s="19">
        <v>41329</v>
      </c>
      <c r="D550" s="3" t="s">
        <v>641</v>
      </c>
      <c r="E550" s="3" t="s">
        <v>454</v>
      </c>
      <c r="F550" s="3">
        <v>3</v>
      </c>
      <c r="G550" s="3">
        <v>2</v>
      </c>
      <c r="H550" s="3" t="s">
        <v>60</v>
      </c>
      <c r="I550" s="3" t="s">
        <v>61</v>
      </c>
      <c r="J550" s="12">
        <f>(C550-VLOOKUP(H550,Riders!$A$2:$C$3500,2,FALSE))/365</f>
        <v>24.605479452054794</v>
      </c>
      <c r="K550" s="3">
        <v>9</v>
      </c>
    </row>
    <row r="551" spans="1:11" x14ac:dyDescent="0.45">
      <c r="A551" s="3" t="s">
        <v>170</v>
      </c>
      <c r="B551" s="3">
        <v>2013</v>
      </c>
      <c r="C551" s="19">
        <v>41329</v>
      </c>
      <c r="D551" s="3" t="s">
        <v>641</v>
      </c>
      <c r="E551" s="3" t="s">
        <v>454</v>
      </c>
      <c r="F551" s="3">
        <v>3</v>
      </c>
      <c r="G551" s="3">
        <v>3</v>
      </c>
      <c r="H551" s="3" t="s">
        <v>745</v>
      </c>
      <c r="I551" s="3" t="s">
        <v>738</v>
      </c>
      <c r="J551" s="12">
        <f>(C551-VLOOKUP(H551,Riders!$A$2:$C$3500,2,FALSE))/365</f>
        <v>21.515068493150686</v>
      </c>
      <c r="K551" s="3">
        <v>10</v>
      </c>
    </row>
    <row r="552" spans="1:11" x14ac:dyDescent="0.45">
      <c r="A552" s="3" t="s">
        <v>170</v>
      </c>
      <c r="B552" s="3">
        <v>2013</v>
      </c>
      <c r="C552" s="19">
        <v>41329</v>
      </c>
      <c r="D552" s="3" t="s">
        <v>641</v>
      </c>
      <c r="E552" s="3" t="s">
        <v>454</v>
      </c>
      <c r="F552" s="3">
        <v>3</v>
      </c>
      <c r="G552" s="3">
        <v>4</v>
      </c>
      <c r="H552" s="3" t="s">
        <v>132</v>
      </c>
      <c r="I552" s="3" t="s">
        <v>36</v>
      </c>
      <c r="J552" s="12">
        <f>(C552-VLOOKUP(H552,Riders!$A$2:$C$3500,2,FALSE))/365</f>
        <v>22.257534246575343</v>
      </c>
      <c r="K552" s="3">
        <v>10</v>
      </c>
    </row>
    <row r="553" spans="1:11" x14ac:dyDescent="0.45">
      <c r="A553" s="3" t="s">
        <v>170</v>
      </c>
      <c r="B553" s="3">
        <v>2013</v>
      </c>
      <c r="C553" s="19">
        <v>41329</v>
      </c>
      <c r="D553" s="3" t="s">
        <v>641</v>
      </c>
      <c r="E553" s="3" t="s">
        <v>454</v>
      </c>
      <c r="F553" s="3">
        <v>3</v>
      </c>
      <c r="G553" s="3">
        <v>5</v>
      </c>
      <c r="H553" s="3" t="s">
        <v>403</v>
      </c>
      <c r="I553" s="3" t="s">
        <v>15</v>
      </c>
      <c r="J553" s="12">
        <f>(C553-VLOOKUP(H553,Riders!$A$2:$C$3500,2,FALSE))/365</f>
        <v>26.230136986301371</v>
      </c>
      <c r="K553" s="3">
        <v>6</v>
      </c>
    </row>
    <row r="554" spans="1:11" x14ac:dyDescent="0.45">
      <c r="A554" s="3" t="s">
        <v>170</v>
      </c>
      <c r="B554" s="3">
        <v>2013</v>
      </c>
      <c r="C554" s="19">
        <v>41329</v>
      </c>
      <c r="D554" s="3" t="s">
        <v>641</v>
      </c>
      <c r="E554" s="3" t="s">
        <v>454</v>
      </c>
      <c r="F554" s="3">
        <v>3</v>
      </c>
      <c r="G554" s="3">
        <v>9</v>
      </c>
      <c r="H554" s="3" t="s">
        <v>719</v>
      </c>
      <c r="I554" s="3" t="s">
        <v>720</v>
      </c>
      <c r="J554" s="12">
        <f>(C554-VLOOKUP(H554,Riders!$A$2:$C$3500,2,FALSE))/365</f>
        <v>27.013698630136986</v>
      </c>
      <c r="K554" s="3">
        <v>3</v>
      </c>
    </row>
    <row r="555" spans="1:11" x14ac:dyDescent="0.45">
      <c r="A555" s="3" t="s">
        <v>170</v>
      </c>
      <c r="B555" s="3">
        <v>2013</v>
      </c>
      <c r="C555" s="19">
        <v>41329</v>
      </c>
      <c r="D555" s="3" t="s">
        <v>641</v>
      </c>
      <c r="E555" s="3" t="s">
        <v>642</v>
      </c>
      <c r="F555" s="3">
        <v>1</v>
      </c>
      <c r="G555" s="3">
        <v>1</v>
      </c>
      <c r="H555" s="3" t="s">
        <v>690</v>
      </c>
      <c r="I555" s="3" t="s">
        <v>17</v>
      </c>
      <c r="J555" s="12">
        <f>(C555-VLOOKUP(H555,Riders!$A$2:$C$3500,2,FALSE))/365</f>
        <v>24.917808219178081</v>
      </c>
      <c r="K555" s="3">
        <v>7</v>
      </c>
    </row>
    <row r="556" spans="1:11" x14ac:dyDescent="0.45">
      <c r="A556" s="3" t="s">
        <v>170</v>
      </c>
      <c r="B556" s="3">
        <v>2013</v>
      </c>
      <c r="C556" s="19">
        <v>41329</v>
      </c>
      <c r="D556" s="3" t="s">
        <v>641</v>
      </c>
      <c r="E556" s="3" t="s">
        <v>642</v>
      </c>
      <c r="F556" s="3">
        <v>1</v>
      </c>
      <c r="G556" s="3">
        <v>2</v>
      </c>
      <c r="H556" s="3" t="s">
        <v>116</v>
      </c>
      <c r="I556" s="3" t="s">
        <v>21</v>
      </c>
      <c r="J556" s="12">
        <f>(C556-VLOOKUP(H556,Riders!$A$2:$C$3500,2,FALSE))/365</f>
        <v>21.920547945205481</v>
      </c>
      <c r="K556" s="3">
        <v>5</v>
      </c>
    </row>
    <row r="557" spans="1:11" x14ac:dyDescent="0.45">
      <c r="A557" s="3" t="s">
        <v>170</v>
      </c>
      <c r="B557" s="3">
        <v>2013</v>
      </c>
      <c r="C557" s="19">
        <v>41329</v>
      </c>
      <c r="D557" s="3" t="s">
        <v>641</v>
      </c>
      <c r="E557" s="3" t="s">
        <v>642</v>
      </c>
      <c r="F557" s="3">
        <v>1</v>
      </c>
      <c r="G557" s="3">
        <v>3</v>
      </c>
      <c r="H557" s="3" t="s">
        <v>132</v>
      </c>
      <c r="I557" s="3" t="s">
        <v>36</v>
      </c>
      <c r="J557" s="12">
        <f>(C557-VLOOKUP(H557,Riders!$A$2:$C$3500,2,FALSE))/365</f>
        <v>22.257534246575343</v>
      </c>
      <c r="K557" s="3">
        <v>10</v>
      </c>
    </row>
    <row r="558" spans="1:11" x14ac:dyDescent="0.45">
      <c r="A558" s="3" t="s">
        <v>170</v>
      </c>
      <c r="B558" s="3">
        <v>2013</v>
      </c>
      <c r="C558" s="19">
        <v>41329</v>
      </c>
      <c r="D558" s="3" t="s">
        <v>641</v>
      </c>
      <c r="E558" s="3" t="s">
        <v>642</v>
      </c>
      <c r="F558" s="3">
        <v>1</v>
      </c>
      <c r="G558" s="3">
        <v>4</v>
      </c>
      <c r="H558" s="3" t="s">
        <v>757</v>
      </c>
      <c r="I558" s="3" t="s">
        <v>715</v>
      </c>
      <c r="J558" s="12">
        <f>(C558-VLOOKUP(H558,Riders!$A$2:$C$3500,2,FALSE))/365</f>
        <v>23.156164383561645</v>
      </c>
      <c r="K558" s="3">
        <v>12</v>
      </c>
    </row>
    <row r="559" spans="1:11" x14ac:dyDescent="0.45">
      <c r="A559" s="3" t="s">
        <v>170</v>
      </c>
      <c r="B559" s="3">
        <v>2013</v>
      </c>
      <c r="C559" s="19">
        <v>41329</v>
      </c>
      <c r="D559" s="3" t="s">
        <v>641</v>
      </c>
      <c r="E559" s="3" t="s">
        <v>642</v>
      </c>
      <c r="F559" s="3">
        <v>2</v>
      </c>
      <c r="G559" s="3">
        <v>1</v>
      </c>
      <c r="H559" s="3" t="s">
        <v>740</v>
      </c>
      <c r="I559" s="3" t="s">
        <v>741</v>
      </c>
      <c r="J559" s="12">
        <f>(C559-VLOOKUP(H559,Riders!$A$2:$C$3500,2,FALSE))/365</f>
        <v>25.336986301369862</v>
      </c>
      <c r="K559" s="3">
        <v>3</v>
      </c>
    </row>
    <row r="560" spans="1:11" x14ac:dyDescent="0.45">
      <c r="A560" s="3" t="s">
        <v>170</v>
      </c>
      <c r="B560" s="3">
        <v>2013</v>
      </c>
      <c r="C560" s="19">
        <v>41329</v>
      </c>
      <c r="D560" s="3" t="s">
        <v>641</v>
      </c>
      <c r="E560" s="3" t="s">
        <v>642</v>
      </c>
      <c r="F560" s="3">
        <v>2</v>
      </c>
      <c r="G560" s="3">
        <v>2</v>
      </c>
      <c r="H560" s="3" t="s">
        <v>735</v>
      </c>
      <c r="I560" s="3" t="s">
        <v>720</v>
      </c>
      <c r="J560" s="12">
        <f>(C560-VLOOKUP(H560,Riders!$A$2:$C$3500,2,FALSE))/365</f>
        <v>26.304109589041097</v>
      </c>
      <c r="K560" s="3">
        <v>2</v>
      </c>
    </row>
    <row r="561" spans="1:11" x14ac:dyDescent="0.45">
      <c r="A561" s="3" t="s">
        <v>170</v>
      </c>
      <c r="B561" s="3">
        <v>2013</v>
      </c>
      <c r="C561" s="19">
        <v>41329</v>
      </c>
      <c r="D561" s="3" t="s">
        <v>641</v>
      </c>
      <c r="E561" s="3" t="s">
        <v>642</v>
      </c>
      <c r="F561" s="3">
        <v>2</v>
      </c>
      <c r="G561" s="3">
        <v>3</v>
      </c>
      <c r="H561" s="3" t="s">
        <v>745</v>
      </c>
      <c r="I561" s="3" t="s">
        <v>738</v>
      </c>
      <c r="J561" s="12">
        <f>(C561-VLOOKUP(H561,Riders!$A$2:$C$3500,2,FALSE))/365</f>
        <v>21.515068493150686</v>
      </c>
      <c r="K561" s="3">
        <v>10</v>
      </c>
    </row>
    <row r="562" spans="1:11" x14ac:dyDescent="0.45">
      <c r="A562" s="3" t="s">
        <v>170</v>
      </c>
      <c r="B562" s="3">
        <v>2013</v>
      </c>
      <c r="C562" s="19">
        <v>41329</v>
      </c>
      <c r="D562" s="3" t="s">
        <v>641</v>
      </c>
      <c r="E562" s="3" t="s">
        <v>642</v>
      </c>
      <c r="F562" s="3">
        <v>2</v>
      </c>
      <c r="G562" s="3">
        <v>4</v>
      </c>
      <c r="H562" s="3" t="s">
        <v>406</v>
      </c>
      <c r="I562" s="3" t="s">
        <v>751</v>
      </c>
      <c r="J562" s="12">
        <f>(C562-VLOOKUP(H562,Riders!$A$2:$C$3500,2,FALSE))/365</f>
        <v>19.457534246575342</v>
      </c>
      <c r="K562" s="3">
        <v>12</v>
      </c>
    </row>
    <row r="563" spans="1:11" x14ac:dyDescent="0.45">
      <c r="A563" s="3" t="s">
        <v>170</v>
      </c>
      <c r="B563" s="3">
        <v>2013</v>
      </c>
      <c r="C563" s="19">
        <v>41329</v>
      </c>
      <c r="D563" s="3" t="s">
        <v>641</v>
      </c>
      <c r="E563" s="3" t="s">
        <v>642</v>
      </c>
      <c r="F563" s="3">
        <v>2</v>
      </c>
      <c r="G563" s="3">
        <v>5</v>
      </c>
      <c r="H563" s="3" t="s">
        <v>43</v>
      </c>
      <c r="I563" s="3" t="s">
        <v>44</v>
      </c>
      <c r="J563" s="12">
        <f>(C563-VLOOKUP(H563,Riders!$A$2:$C$3500,2,FALSE))/365</f>
        <v>20.263013698630136</v>
      </c>
      <c r="K563" s="3">
        <v>14</v>
      </c>
    </row>
    <row r="564" spans="1:11" x14ac:dyDescent="0.45">
      <c r="A564" s="3" t="s">
        <v>170</v>
      </c>
      <c r="B564" s="3">
        <v>2013</v>
      </c>
      <c r="C564" s="19">
        <v>41329</v>
      </c>
      <c r="D564" s="3" t="s">
        <v>641</v>
      </c>
      <c r="E564" s="3" t="s">
        <v>643</v>
      </c>
      <c r="F564" s="3">
        <v>1</v>
      </c>
      <c r="G564" s="3">
        <v>1</v>
      </c>
      <c r="H564" s="3" t="s">
        <v>740</v>
      </c>
      <c r="I564" s="3" t="s">
        <v>741</v>
      </c>
      <c r="J564" s="12">
        <f>(C564-VLOOKUP(H564,Riders!$A$2:$C$3500,2,FALSE))/365</f>
        <v>25.336986301369862</v>
      </c>
      <c r="K564" s="3">
        <v>3</v>
      </c>
    </row>
    <row r="565" spans="1:11" x14ac:dyDescent="0.45">
      <c r="A565" s="3" t="s">
        <v>170</v>
      </c>
      <c r="B565" s="3">
        <v>2013</v>
      </c>
      <c r="C565" s="19">
        <v>41329</v>
      </c>
      <c r="D565" s="3" t="s">
        <v>641</v>
      </c>
      <c r="E565" s="3" t="s">
        <v>643</v>
      </c>
      <c r="F565" s="3">
        <v>1</v>
      </c>
      <c r="G565" s="3">
        <v>2</v>
      </c>
      <c r="H565" s="3" t="s">
        <v>739</v>
      </c>
      <c r="I565" s="3" t="s">
        <v>25</v>
      </c>
      <c r="J565" s="12">
        <f>(C565-VLOOKUP(H565,Riders!$A$2:$C$3500,2,FALSE))/365</f>
        <v>21.254794520547946</v>
      </c>
      <c r="K565" s="3">
        <v>1</v>
      </c>
    </row>
    <row r="566" spans="1:11" x14ac:dyDescent="0.45">
      <c r="A566" s="3" t="s">
        <v>170</v>
      </c>
      <c r="B566" s="3">
        <v>2013</v>
      </c>
      <c r="C566" s="19">
        <v>41329</v>
      </c>
      <c r="D566" s="3" t="s">
        <v>641</v>
      </c>
      <c r="E566" s="3" t="s">
        <v>643</v>
      </c>
      <c r="F566" s="3">
        <v>1</v>
      </c>
      <c r="G566" s="3">
        <v>3</v>
      </c>
      <c r="H566" s="3" t="s">
        <v>116</v>
      </c>
      <c r="I566" s="3" t="s">
        <v>21</v>
      </c>
      <c r="J566" s="12">
        <f>(C566-VLOOKUP(H566,Riders!$A$2:$C$3500,2,FALSE))/365</f>
        <v>21.920547945205481</v>
      </c>
      <c r="K566" s="3">
        <v>5</v>
      </c>
    </row>
    <row r="567" spans="1:11" x14ac:dyDescent="0.45">
      <c r="A567" s="3" t="s">
        <v>170</v>
      </c>
      <c r="B567" s="3">
        <v>2013</v>
      </c>
      <c r="C567" s="19">
        <v>41329</v>
      </c>
      <c r="D567" s="3" t="s">
        <v>641</v>
      </c>
      <c r="E567" s="3" t="s">
        <v>643</v>
      </c>
      <c r="F567" s="3">
        <v>1</v>
      </c>
      <c r="G567" s="3">
        <v>4</v>
      </c>
      <c r="H567" s="3" t="s">
        <v>745</v>
      </c>
      <c r="I567" s="3" t="s">
        <v>738</v>
      </c>
      <c r="J567" s="12">
        <f>(C567-VLOOKUP(H567,Riders!$A$2:$C$3500,2,FALSE))/365</f>
        <v>21.515068493150686</v>
      </c>
      <c r="K567" s="3">
        <v>10</v>
      </c>
    </row>
    <row r="568" spans="1:11" x14ac:dyDescent="0.45">
      <c r="A568" s="3" t="s">
        <v>170</v>
      </c>
      <c r="B568" s="3">
        <v>2013</v>
      </c>
      <c r="C568" s="19">
        <v>41329</v>
      </c>
      <c r="D568" s="3" t="s">
        <v>641</v>
      </c>
      <c r="E568" s="3" t="s">
        <v>643</v>
      </c>
      <c r="F568" s="3">
        <v>1</v>
      </c>
      <c r="G568" s="3">
        <v>5</v>
      </c>
      <c r="H568" s="3" t="s">
        <v>401</v>
      </c>
      <c r="I568" s="3" t="s">
        <v>36</v>
      </c>
      <c r="J568" s="12">
        <f>(C568-VLOOKUP(H568,Riders!$A$2:$C$3500,2,FALSE))/365</f>
        <v>25.115068493150684</v>
      </c>
      <c r="K568" s="3">
        <v>11</v>
      </c>
    </row>
    <row r="569" spans="1:11" x14ac:dyDescent="0.45">
      <c r="A569" s="3" t="s">
        <v>170</v>
      </c>
      <c r="B569" s="3">
        <v>2013</v>
      </c>
      <c r="C569" s="19">
        <v>41329</v>
      </c>
      <c r="D569" s="3" t="s">
        <v>641</v>
      </c>
      <c r="E569" s="3" t="s">
        <v>643</v>
      </c>
      <c r="F569" s="3">
        <v>1</v>
      </c>
      <c r="G569" s="3">
        <v>6</v>
      </c>
      <c r="H569" s="3" t="s">
        <v>60</v>
      </c>
      <c r="I569" s="3" t="s">
        <v>61</v>
      </c>
      <c r="J569" s="12">
        <f>(C569-VLOOKUP(H569,Riders!$A$2:$C$3500,2,FALSE))/365</f>
        <v>24.605479452054794</v>
      </c>
      <c r="K569" s="3">
        <v>9</v>
      </c>
    </row>
    <row r="570" spans="1:11" x14ac:dyDescent="0.45">
      <c r="A570" s="3" t="s">
        <v>170</v>
      </c>
      <c r="B570" s="3">
        <v>2013</v>
      </c>
      <c r="C570" s="19">
        <v>41329</v>
      </c>
      <c r="D570" s="3" t="s">
        <v>641</v>
      </c>
      <c r="E570" s="3" t="s">
        <v>643</v>
      </c>
      <c r="F570" s="3">
        <v>2</v>
      </c>
      <c r="G570" s="3">
        <v>1</v>
      </c>
      <c r="H570" s="3" t="s">
        <v>703</v>
      </c>
      <c r="I570" s="3" t="s">
        <v>15</v>
      </c>
      <c r="J570" s="12">
        <f>(C570-VLOOKUP(H570,Riders!$A$2:$C$3500,2,FALSE))/365</f>
        <v>22.306849315068494</v>
      </c>
      <c r="K570" s="3">
        <v>6</v>
      </c>
    </row>
    <row r="571" spans="1:11" x14ac:dyDescent="0.45">
      <c r="A571" s="3" t="s">
        <v>170</v>
      </c>
      <c r="B571" s="3">
        <v>2013</v>
      </c>
      <c r="C571" s="19">
        <v>41329</v>
      </c>
      <c r="D571" s="3" t="s">
        <v>641</v>
      </c>
      <c r="E571" s="3" t="s">
        <v>643</v>
      </c>
      <c r="F571" s="3">
        <v>2</v>
      </c>
      <c r="G571" s="3">
        <v>2</v>
      </c>
      <c r="H571" s="3" t="s">
        <v>79</v>
      </c>
      <c r="I571" s="3" t="s">
        <v>65</v>
      </c>
      <c r="J571" s="12">
        <f>(C571-VLOOKUP(H571,Riders!$A$2:$C$3500,2,FALSE))/365</f>
        <v>25.80821917808219</v>
      </c>
      <c r="K571" s="3">
        <v>4</v>
      </c>
    </row>
    <row r="572" spans="1:11" x14ac:dyDescent="0.45">
      <c r="A572" s="3" t="s">
        <v>170</v>
      </c>
      <c r="B572" s="3">
        <v>2013</v>
      </c>
      <c r="C572" s="19">
        <v>41329</v>
      </c>
      <c r="D572" s="3" t="s">
        <v>641</v>
      </c>
      <c r="E572" s="3" t="s">
        <v>643</v>
      </c>
      <c r="F572" s="3">
        <v>2</v>
      </c>
      <c r="G572" s="3">
        <v>3</v>
      </c>
      <c r="H572" s="3" t="s">
        <v>735</v>
      </c>
      <c r="I572" s="3" t="s">
        <v>720</v>
      </c>
      <c r="J572" s="12">
        <f>(C572-VLOOKUP(H572,Riders!$A$2:$C$3500,2,FALSE))/365</f>
        <v>26.304109589041097</v>
      </c>
      <c r="K572" s="3">
        <v>2</v>
      </c>
    </row>
    <row r="573" spans="1:11" x14ac:dyDescent="0.45">
      <c r="A573" s="3" t="s">
        <v>170</v>
      </c>
      <c r="B573" s="3">
        <v>2013</v>
      </c>
      <c r="C573" s="19">
        <v>41329</v>
      </c>
      <c r="D573" s="3" t="s">
        <v>641</v>
      </c>
      <c r="E573" s="3" t="s">
        <v>643</v>
      </c>
      <c r="F573" s="3">
        <v>2</v>
      </c>
      <c r="G573" s="3">
        <v>4</v>
      </c>
      <c r="H573" s="3" t="s">
        <v>164</v>
      </c>
      <c r="I573" s="3" t="s">
        <v>118</v>
      </c>
      <c r="J573" s="12">
        <f>(C573-VLOOKUP(H573,Riders!$A$2:$C$3500,2,FALSE))/365</f>
        <v>20.219178082191782</v>
      </c>
      <c r="K573" s="3">
        <v>8</v>
      </c>
    </row>
    <row r="574" spans="1:11" x14ac:dyDescent="0.45">
      <c r="A574" s="3" t="s">
        <v>170</v>
      </c>
      <c r="B574" s="3">
        <v>2013</v>
      </c>
      <c r="C574" s="19">
        <v>41329</v>
      </c>
      <c r="D574" s="3" t="s">
        <v>641</v>
      </c>
      <c r="E574" s="3" t="s">
        <v>643</v>
      </c>
      <c r="F574" s="3">
        <v>2</v>
      </c>
      <c r="G574" s="3">
        <v>5</v>
      </c>
      <c r="H574" s="3" t="s">
        <v>690</v>
      </c>
      <c r="I574" s="3" t="s">
        <v>17</v>
      </c>
      <c r="J574" s="12">
        <f>(C574-VLOOKUP(H574,Riders!$A$2:$C$3500,2,FALSE))/365</f>
        <v>24.917808219178081</v>
      </c>
      <c r="K574" s="3">
        <v>7</v>
      </c>
    </row>
    <row r="575" spans="1:11" x14ac:dyDescent="0.45">
      <c r="A575" s="3" t="s">
        <v>170</v>
      </c>
      <c r="B575" s="3">
        <v>2013</v>
      </c>
      <c r="C575" s="19">
        <v>41329</v>
      </c>
      <c r="D575" s="3" t="s">
        <v>641</v>
      </c>
      <c r="E575" s="3" t="s">
        <v>643</v>
      </c>
      <c r="F575" s="3">
        <v>2</v>
      </c>
      <c r="G575" s="3">
        <v>9</v>
      </c>
      <c r="H575" s="3" t="s">
        <v>132</v>
      </c>
      <c r="I575" s="3" t="s">
        <v>36</v>
      </c>
      <c r="J575" s="12">
        <f>(C575-VLOOKUP(H575,Riders!$A$2:$C$3500,2,FALSE))/365</f>
        <v>22.257534246575343</v>
      </c>
      <c r="K575" s="3">
        <v>10</v>
      </c>
    </row>
    <row r="576" spans="1:11" x14ac:dyDescent="0.45">
      <c r="A576" s="3" t="s">
        <v>170</v>
      </c>
      <c r="B576" s="3">
        <v>2013</v>
      </c>
      <c r="C576" s="19">
        <v>41329</v>
      </c>
      <c r="D576" s="3" t="s">
        <v>641</v>
      </c>
      <c r="E576" s="3" t="s">
        <v>370</v>
      </c>
      <c r="F576" s="3">
        <v>1</v>
      </c>
      <c r="G576" s="3">
        <v>1</v>
      </c>
      <c r="H576" s="3" t="s">
        <v>739</v>
      </c>
      <c r="I576" s="3" t="s">
        <v>25</v>
      </c>
      <c r="J576" s="12">
        <f>(C576-VLOOKUP(H576,Riders!$A$2:$C$3500,2,FALSE))/365</f>
        <v>21.254794520547946</v>
      </c>
      <c r="K576" s="3">
        <v>1</v>
      </c>
    </row>
    <row r="577" spans="1:11" x14ac:dyDescent="0.45">
      <c r="A577" s="3" t="s">
        <v>170</v>
      </c>
      <c r="B577" s="3">
        <v>2013</v>
      </c>
      <c r="C577" s="19">
        <v>41329</v>
      </c>
      <c r="D577" s="3" t="s">
        <v>641</v>
      </c>
      <c r="E577" s="3" t="s">
        <v>370</v>
      </c>
      <c r="F577" s="3">
        <v>1</v>
      </c>
      <c r="G577" s="3">
        <v>2</v>
      </c>
      <c r="H577" s="3" t="s">
        <v>735</v>
      </c>
      <c r="I577" s="3" t="s">
        <v>720</v>
      </c>
      <c r="J577" s="12">
        <f>(C577-VLOOKUP(H577,Riders!$A$2:$C$3500,2,FALSE))/365</f>
        <v>26.304109589041097</v>
      </c>
      <c r="K577" s="3">
        <v>2</v>
      </c>
    </row>
    <row r="578" spans="1:11" x14ac:dyDescent="0.45">
      <c r="A578" s="3" t="s">
        <v>170</v>
      </c>
      <c r="B578" s="3">
        <v>2013</v>
      </c>
      <c r="C578" s="19">
        <v>41329</v>
      </c>
      <c r="D578" s="3" t="s">
        <v>641</v>
      </c>
      <c r="E578" s="3" t="s">
        <v>370</v>
      </c>
      <c r="F578" s="3">
        <v>1</v>
      </c>
      <c r="G578" s="3">
        <v>3</v>
      </c>
      <c r="H578" s="3" t="s">
        <v>740</v>
      </c>
      <c r="I578" s="3" t="s">
        <v>741</v>
      </c>
      <c r="J578" s="12">
        <f>(C578-VLOOKUP(H578,Riders!$A$2:$C$3500,2,FALSE))/365</f>
        <v>25.336986301369862</v>
      </c>
      <c r="K578" s="3">
        <v>3</v>
      </c>
    </row>
    <row r="579" spans="1:11" x14ac:dyDescent="0.45">
      <c r="A579" s="3" t="s">
        <v>170</v>
      </c>
      <c r="B579" s="3">
        <v>2013</v>
      </c>
      <c r="C579" s="19">
        <v>41329</v>
      </c>
      <c r="D579" s="3" t="s">
        <v>641</v>
      </c>
      <c r="E579" s="3" t="s">
        <v>370</v>
      </c>
      <c r="F579" s="3">
        <v>1</v>
      </c>
      <c r="G579" s="3">
        <v>4</v>
      </c>
      <c r="H579" s="3" t="s">
        <v>79</v>
      </c>
      <c r="I579" s="3" t="s">
        <v>65</v>
      </c>
      <c r="J579" s="12">
        <f>(C579-VLOOKUP(H579,Riders!$A$2:$C$3500,2,FALSE))/365</f>
        <v>25.80821917808219</v>
      </c>
      <c r="K579" s="3">
        <v>4</v>
      </c>
    </row>
    <row r="580" spans="1:11" x14ac:dyDescent="0.45">
      <c r="A580" s="3" t="s">
        <v>170</v>
      </c>
      <c r="B580" s="3">
        <v>2013</v>
      </c>
      <c r="C580" s="19">
        <v>41329</v>
      </c>
      <c r="D580" s="3" t="s">
        <v>641</v>
      </c>
      <c r="E580" s="3" t="s">
        <v>370</v>
      </c>
      <c r="F580" s="3">
        <v>1</v>
      </c>
      <c r="G580" s="3">
        <v>5</v>
      </c>
      <c r="H580" s="3" t="s">
        <v>116</v>
      </c>
      <c r="I580" s="3" t="s">
        <v>21</v>
      </c>
      <c r="J580" s="12">
        <f>(C580-VLOOKUP(H580,Riders!$A$2:$C$3500,2,FALSE))/365</f>
        <v>21.920547945205481</v>
      </c>
      <c r="K580" s="3">
        <v>5</v>
      </c>
    </row>
    <row r="581" spans="1:11" x14ac:dyDescent="0.45">
      <c r="A581" s="3" t="s">
        <v>170</v>
      </c>
      <c r="B581" s="3">
        <v>2013</v>
      </c>
      <c r="C581" s="19">
        <v>41329</v>
      </c>
      <c r="D581" s="3" t="s">
        <v>641</v>
      </c>
      <c r="E581" s="3" t="s">
        <v>370</v>
      </c>
      <c r="F581" s="3">
        <v>1</v>
      </c>
      <c r="G581" s="3">
        <v>6</v>
      </c>
      <c r="H581" s="3" t="s">
        <v>703</v>
      </c>
      <c r="I581" s="3" t="s">
        <v>15</v>
      </c>
      <c r="J581" s="12">
        <f>(C581-VLOOKUP(H581,Riders!$A$2:$C$3500,2,FALSE))/365</f>
        <v>22.306849315068494</v>
      </c>
      <c r="K581" s="3">
        <v>6</v>
      </c>
    </row>
    <row r="582" spans="1:11" x14ac:dyDescent="0.45">
      <c r="A582" s="3" t="s">
        <v>170</v>
      </c>
      <c r="B582" s="3">
        <v>2013</v>
      </c>
      <c r="C582" s="19">
        <v>41329</v>
      </c>
      <c r="D582" s="3" t="s">
        <v>641</v>
      </c>
      <c r="E582" s="3" t="s">
        <v>370</v>
      </c>
      <c r="F582" s="3">
        <v>2</v>
      </c>
      <c r="G582" s="3">
        <v>1</v>
      </c>
      <c r="H582" s="3" t="s">
        <v>690</v>
      </c>
      <c r="I582" s="3" t="s">
        <v>17</v>
      </c>
      <c r="J582" s="12">
        <f>(C582-VLOOKUP(H582,Riders!$A$2:$C$3500,2,FALSE))/365</f>
        <v>24.917808219178081</v>
      </c>
      <c r="K582" s="3">
        <v>7</v>
      </c>
    </row>
    <row r="583" spans="1:11" x14ac:dyDescent="0.45">
      <c r="A583" s="3" t="s">
        <v>170</v>
      </c>
      <c r="B583" s="3">
        <v>2013</v>
      </c>
      <c r="C583" s="19">
        <v>41329</v>
      </c>
      <c r="D583" s="3" t="s">
        <v>641</v>
      </c>
      <c r="E583" s="3" t="s">
        <v>370</v>
      </c>
      <c r="F583" s="3">
        <v>2</v>
      </c>
      <c r="G583" s="3">
        <v>2</v>
      </c>
      <c r="H583" s="3" t="s">
        <v>164</v>
      </c>
      <c r="I583" s="3" t="s">
        <v>118</v>
      </c>
      <c r="J583" s="12">
        <f>(C583-VLOOKUP(H583,Riders!$A$2:$C$3500,2,FALSE))/365</f>
        <v>20.219178082191782</v>
      </c>
      <c r="K583" s="3">
        <v>8</v>
      </c>
    </row>
    <row r="584" spans="1:11" x14ac:dyDescent="0.45">
      <c r="A584" s="3" t="s">
        <v>170</v>
      </c>
      <c r="B584" s="3">
        <v>2013</v>
      </c>
      <c r="C584" s="19">
        <v>41329</v>
      </c>
      <c r="D584" s="3" t="s">
        <v>641</v>
      </c>
      <c r="E584" s="3" t="s">
        <v>370</v>
      </c>
      <c r="F584" s="3">
        <v>2</v>
      </c>
      <c r="G584" s="3">
        <v>3</v>
      </c>
      <c r="H584" s="3" t="s">
        <v>60</v>
      </c>
      <c r="I584" s="3" t="s">
        <v>61</v>
      </c>
      <c r="J584" s="12">
        <f>(C584-VLOOKUP(H584,Riders!$A$2:$C$3500,2,FALSE))/365</f>
        <v>24.605479452054794</v>
      </c>
      <c r="K584" s="3">
        <v>9</v>
      </c>
    </row>
    <row r="585" spans="1:11" x14ac:dyDescent="0.45">
      <c r="A585" s="3" t="s">
        <v>170</v>
      </c>
      <c r="B585" s="3">
        <v>2013</v>
      </c>
      <c r="C585" s="19">
        <v>41329</v>
      </c>
      <c r="D585" s="3" t="s">
        <v>641</v>
      </c>
      <c r="E585" s="3" t="s">
        <v>370</v>
      </c>
      <c r="F585" s="3">
        <v>2</v>
      </c>
      <c r="G585" s="3">
        <v>4</v>
      </c>
      <c r="H585" s="3" t="s">
        <v>745</v>
      </c>
      <c r="I585" s="3" t="s">
        <v>738</v>
      </c>
      <c r="J585" s="12">
        <f>(C585-VLOOKUP(H585,Riders!$A$2:$C$3500,2,FALSE))/365</f>
        <v>21.515068493150686</v>
      </c>
      <c r="K585" s="3">
        <v>10</v>
      </c>
    </row>
    <row r="586" spans="1:11" x14ac:dyDescent="0.45">
      <c r="A586" s="3" t="s">
        <v>170</v>
      </c>
      <c r="B586" s="3">
        <v>2013</v>
      </c>
      <c r="C586" s="19">
        <v>41329</v>
      </c>
      <c r="D586" s="3" t="s">
        <v>641</v>
      </c>
      <c r="E586" s="3" t="s">
        <v>370</v>
      </c>
      <c r="F586" s="3">
        <v>2</v>
      </c>
      <c r="G586" s="3">
        <v>5</v>
      </c>
      <c r="H586" s="3" t="s">
        <v>401</v>
      </c>
      <c r="I586" s="3" t="s">
        <v>36</v>
      </c>
      <c r="J586" s="12">
        <f>(C586-VLOOKUP(H586,Riders!$A$2:$C$3500,2,FALSE))/365</f>
        <v>25.115068493150684</v>
      </c>
      <c r="K586" s="3">
        <v>11</v>
      </c>
    </row>
    <row r="587" spans="1:11" x14ac:dyDescent="0.45">
      <c r="A587" s="3" t="s">
        <v>717</v>
      </c>
      <c r="B587" s="3">
        <v>2014</v>
      </c>
      <c r="C587" s="19">
        <v>41581</v>
      </c>
      <c r="D587" s="3" t="s">
        <v>653</v>
      </c>
      <c r="E587" s="3" t="s">
        <v>454</v>
      </c>
      <c r="F587" s="3">
        <v>1</v>
      </c>
      <c r="G587" s="3">
        <v>1</v>
      </c>
      <c r="H587" s="3" t="s">
        <v>739</v>
      </c>
      <c r="I587" s="3" t="s">
        <v>25</v>
      </c>
      <c r="J587" s="12">
        <f>(C587-VLOOKUP(H587,Riders!$A$2:$C$3500,2,FALSE))/365</f>
        <v>21.945205479452056</v>
      </c>
      <c r="K587" s="3">
        <v>2</v>
      </c>
    </row>
    <row r="588" spans="1:11" x14ac:dyDescent="0.45">
      <c r="A588" s="3" t="s">
        <v>717</v>
      </c>
      <c r="B588" s="3">
        <v>2014</v>
      </c>
      <c r="C588" s="19">
        <v>41581</v>
      </c>
      <c r="D588" s="3" t="s">
        <v>653</v>
      </c>
      <c r="E588" s="3" t="s">
        <v>454</v>
      </c>
      <c r="F588" s="3">
        <v>1</v>
      </c>
      <c r="G588" s="3">
        <v>2</v>
      </c>
      <c r="H588" s="3" t="s">
        <v>132</v>
      </c>
      <c r="I588" s="3" t="s">
        <v>36</v>
      </c>
      <c r="J588" s="12">
        <f>(C588-VLOOKUP(H588,Riders!$A$2:$C$3500,2,FALSE))/365</f>
        <v>22.947945205479453</v>
      </c>
      <c r="K588" s="3">
        <v>5</v>
      </c>
    </row>
    <row r="589" spans="1:11" x14ac:dyDescent="0.45">
      <c r="A589" s="3" t="s">
        <v>717</v>
      </c>
      <c r="B589" s="3">
        <v>2014</v>
      </c>
      <c r="C589" s="19">
        <v>41581</v>
      </c>
      <c r="D589" s="3" t="s">
        <v>653</v>
      </c>
      <c r="E589" s="3" t="s">
        <v>454</v>
      </c>
      <c r="F589" s="3">
        <v>1</v>
      </c>
      <c r="G589" s="3">
        <v>3</v>
      </c>
      <c r="H589" s="3" t="s">
        <v>760</v>
      </c>
      <c r="I589" s="3" t="s">
        <v>31</v>
      </c>
      <c r="J589" s="12">
        <f>(C589-VLOOKUP(H589,Riders!$A$2:$C$3500,2,FALSE))/365</f>
        <v>23.504109589041096</v>
      </c>
      <c r="K589" s="3">
        <v>10</v>
      </c>
    </row>
    <row r="590" spans="1:11" x14ac:dyDescent="0.45">
      <c r="A590" s="3" t="s">
        <v>717</v>
      </c>
      <c r="B590" s="3">
        <v>2014</v>
      </c>
      <c r="C590" s="19">
        <v>41581</v>
      </c>
      <c r="D590" s="3" t="s">
        <v>653</v>
      </c>
      <c r="E590" s="3" t="s">
        <v>454</v>
      </c>
      <c r="F590" s="3">
        <v>1</v>
      </c>
      <c r="G590" s="3">
        <v>4</v>
      </c>
      <c r="H590" s="3" t="s">
        <v>43</v>
      </c>
      <c r="I590" s="3" t="s">
        <v>44</v>
      </c>
      <c r="J590" s="12">
        <f>(C590-VLOOKUP(H590,Riders!$A$2:$C$3500,2,FALSE))/365</f>
        <v>20.953424657534246</v>
      </c>
      <c r="K590" s="3">
        <v>17</v>
      </c>
    </row>
    <row r="591" spans="1:11" x14ac:dyDescent="0.45">
      <c r="A591" s="3" t="s">
        <v>717</v>
      </c>
      <c r="B591" s="3">
        <v>2014</v>
      </c>
      <c r="C591" s="19">
        <v>41581</v>
      </c>
      <c r="D591" s="3" t="s">
        <v>653</v>
      </c>
      <c r="E591" s="3" t="s">
        <v>454</v>
      </c>
      <c r="F591" s="3">
        <v>1</v>
      </c>
      <c r="G591" s="3">
        <v>5</v>
      </c>
      <c r="H591" s="3" t="s">
        <v>77</v>
      </c>
      <c r="I591" s="3" t="s">
        <v>19</v>
      </c>
      <c r="J591" s="12">
        <f>(C591-VLOOKUP(H591,Riders!$A$2:$C$3500,2,FALSE))/365</f>
        <v>22.479452054794521</v>
      </c>
      <c r="K591" s="3">
        <v>13</v>
      </c>
    </row>
    <row r="592" spans="1:11" x14ac:dyDescent="0.45">
      <c r="A592" s="3" t="s">
        <v>717</v>
      </c>
      <c r="B592" s="3">
        <v>2014</v>
      </c>
      <c r="C592" s="19">
        <v>41581</v>
      </c>
      <c r="D592" s="3" t="s">
        <v>653</v>
      </c>
      <c r="E592" s="3" t="s">
        <v>454</v>
      </c>
      <c r="F592" s="3">
        <v>2</v>
      </c>
      <c r="G592" s="3">
        <v>1</v>
      </c>
      <c r="H592" s="3" t="s">
        <v>690</v>
      </c>
      <c r="I592" s="3" t="s">
        <v>17</v>
      </c>
      <c r="J592" s="12">
        <f>(C592-VLOOKUP(H592,Riders!$A$2:$C$3500,2,FALSE))/365</f>
        <v>25.608219178082191</v>
      </c>
      <c r="K592" s="3">
        <v>3</v>
      </c>
    </row>
    <row r="593" spans="1:11" x14ac:dyDescent="0.45">
      <c r="A593" s="3" t="s">
        <v>717</v>
      </c>
      <c r="B593" s="3">
        <v>2014</v>
      </c>
      <c r="C593" s="19">
        <v>41581</v>
      </c>
      <c r="D593" s="3" t="s">
        <v>653</v>
      </c>
      <c r="E593" s="3" t="s">
        <v>454</v>
      </c>
      <c r="F593" s="3">
        <v>2</v>
      </c>
      <c r="G593" s="3">
        <v>2</v>
      </c>
      <c r="H593" s="3" t="s">
        <v>167</v>
      </c>
      <c r="I593" s="3" t="s">
        <v>59</v>
      </c>
      <c r="J593" s="12">
        <f>(C593-VLOOKUP(H593,Riders!$A$2:$C$3500,2,FALSE))/365</f>
        <v>24.663013698630138</v>
      </c>
      <c r="K593" s="3">
        <v>6</v>
      </c>
    </row>
    <row r="594" spans="1:11" x14ac:dyDescent="0.45">
      <c r="A594" s="3" t="s">
        <v>717</v>
      </c>
      <c r="B594" s="3">
        <v>2014</v>
      </c>
      <c r="C594" s="19">
        <v>41581</v>
      </c>
      <c r="D594" s="3" t="s">
        <v>653</v>
      </c>
      <c r="E594" s="3" t="s">
        <v>454</v>
      </c>
      <c r="F594" s="3">
        <v>2</v>
      </c>
      <c r="G594" s="3">
        <v>3</v>
      </c>
      <c r="H594" s="3" t="s">
        <v>79</v>
      </c>
      <c r="I594" s="3" t="s">
        <v>65</v>
      </c>
      <c r="J594" s="12">
        <f>(C594-VLOOKUP(H594,Riders!$A$2:$C$3500,2,FALSE))/365</f>
        <v>26.4986301369863</v>
      </c>
      <c r="K594" s="3">
        <v>4</v>
      </c>
    </row>
    <row r="595" spans="1:11" x14ac:dyDescent="0.45">
      <c r="A595" s="3" t="s">
        <v>717</v>
      </c>
      <c r="B595" s="3">
        <v>2014</v>
      </c>
      <c r="C595" s="19">
        <v>41581</v>
      </c>
      <c r="D595" s="3" t="s">
        <v>653</v>
      </c>
      <c r="E595" s="3" t="s">
        <v>454</v>
      </c>
      <c r="F595" s="3">
        <v>2</v>
      </c>
      <c r="G595" s="3">
        <v>4</v>
      </c>
      <c r="H595" s="3" t="s">
        <v>704</v>
      </c>
      <c r="I595" s="3" t="s">
        <v>40</v>
      </c>
      <c r="J595" s="12">
        <f>(C595-VLOOKUP(H595,Riders!$A$2:$C$3500,2,FALSE))/365</f>
        <v>22.82191780821918</v>
      </c>
      <c r="K595" s="3">
        <v>13</v>
      </c>
    </row>
    <row r="596" spans="1:11" x14ac:dyDescent="0.45">
      <c r="A596" s="3" t="s">
        <v>717</v>
      </c>
      <c r="B596" s="3">
        <v>2014</v>
      </c>
      <c r="C596" s="19">
        <v>41581</v>
      </c>
      <c r="D596" s="3" t="s">
        <v>653</v>
      </c>
      <c r="E596" s="3" t="s">
        <v>454</v>
      </c>
      <c r="F596" s="3">
        <v>2</v>
      </c>
      <c r="G596" s="3">
        <v>5</v>
      </c>
      <c r="H596" s="3" t="s">
        <v>778</v>
      </c>
      <c r="I596" s="3" t="s">
        <v>715</v>
      </c>
      <c r="J596" s="12">
        <f>(C596-VLOOKUP(H596,Riders!$A$2:$C$3500,2,FALSE))/365</f>
        <v>26.706849315068492</v>
      </c>
      <c r="K596" s="3">
        <v>12</v>
      </c>
    </row>
    <row r="597" spans="1:11" x14ac:dyDescent="0.45">
      <c r="A597" s="3" t="s">
        <v>717</v>
      </c>
      <c r="B597" s="3">
        <v>2014</v>
      </c>
      <c r="C597" s="19">
        <v>41581</v>
      </c>
      <c r="D597" s="3" t="s">
        <v>653</v>
      </c>
      <c r="E597" s="3" t="s">
        <v>454</v>
      </c>
      <c r="F597" s="3">
        <v>2</v>
      </c>
      <c r="G597" s="3">
        <v>6</v>
      </c>
      <c r="H597" s="3" t="s">
        <v>779</v>
      </c>
      <c r="I597" s="3" t="s">
        <v>780</v>
      </c>
      <c r="J597" s="12">
        <f>(C597-VLOOKUP(H597,Riders!$A$2:$C$3500,2,FALSE))/365</f>
        <v>21.698630136986303</v>
      </c>
      <c r="K597" s="3">
        <v>15</v>
      </c>
    </row>
    <row r="598" spans="1:11" x14ac:dyDescent="0.45">
      <c r="A598" s="3" t="s">
        <v>717</v>
      </c>
      <c r="B598" s="3">
        <v>2014</v>
      </c>
      <c r="C598" s="19">
        <v>41581</v>
      </c>
      <c r="D598" s="3" t="s">
        <v>653</v>
      </c>
      <c r="E598" s="3" t="s">
        <v>454</v>
      </c>
      <c r="F598" s="3">
        <v>3</v>
      </c>
      <c r="G598" s="3">
        <v>1</v>
      </c>
      <c r="H598" s="3" t="s">
        <v>703</v>
      </c>
      <c r="I598" s="3" t="s">
        <v>15</v>
      </c>
      <c r="J598" s="12">
        <f>(C598-VLOOKUP(H598,Riders!$A$2:$C$3500,2,FALSE))/365</f>
        <v>22.997260273972604</v>
      </c>
      <c r="K598" s="3">
        <v>1</v>
      </c>
    </row>
    <row r="599" spans="1:11" x14ac:dyDescent="0.45">
      <c r="A599" s="3" t="s">
        <v>717</v>
      </c>
      <c r="B599" s="3">
        <v>2014</v>
      </c>
      <c r="C599" s="19">
        <v>41581</v>
      </c>
      <c r="D599" s="3" t="s">
        <v>653</v>
      </c>
      <c r="E599" s="3" t="s">
        <v>454</v>
      </c>
      <c r="F599" s="3">
        <v>3</v>
      </c>
      <c r="G599" s="3">
        <v>2</v>
      </c>
      <c r="H599" s="3" t="s">
        <v>757</v>
      </c>
      <c r="I599" s="3" t="s">
        <v>781</v>
      </c>
      <c r="J599" s="12">
        <f>(C599-VLOOKUP(H599,Riders!$A$2:$C$3500,2,FALSE))/365</f>
        <v>23.846575342465755</v>
      </c>
      <c r="K599" s="3">
        <v>8</v>
      </c>
    </row>
    <row r="600" spans="1:11" x14ac:dyDescent="0.45">
      <c r="A600" s="3" t="s">
        <v>717</v>
      </c>
      <c r="B600" s="3">
        <v>2014</v>
      </c>
      <c r="C600" s="19">
        <v>41581</v>
      </c>
      <c r="D600" s="3" t="s">
        <v>653</v>
      </c>
      <c r="E600" s="3" t="s">
        <v>454</v>
      </c>
      <c r="F600" s="3">
        <v>3</v>
      </c>
      <c r="G600" s="3">
        <v>3</v>
      </c>
      <c r="H600" s="3" t="s">
        <v>60</v>
      </c>
      <c r="I600" s="3" t="s">
        <v>61</v>
      </c>
      <c r="J600" s="12">
        <f>(C600-VLOOKUP(H600,Riders!$A$2:$C$3500,2,FALSE))/365</f>
        <v>25.295890410958904</v>
      </c>
      <c r="K600" s="3">
        <v>11</v>
      </c>
    </row>
    <row r="601" spans="1:11" x14ac:dyDescent="0.45">
      <c r="A601" s="3" t="s">
        <v>717</v>
      </c>
      <c r="B601" s="3">
        <v>2014</v>
      </c>
      <c r="C601" s="19">
        <v>41581</v>
      </c>
      <c r="D601" s="3" t="s">
        <v>653</v>
      </c>
      <c r="E601" s="3" t="s">
        <v>454</v>
      </c>
      <c r="F601" s="3">
        <v>3</v>
      </c>
      <c r="G601" s="3">
        <v>4</v>
      </c>
      <c r="H601" s="3" t="s">
        <v>782</v>
      </c>
      <c r="I601" s="3" t="s">
        <v>720</v>
      </c>
      <c r="J601" s="12">
        <f>(C601-VLOOKUP(H601,Riders!$A$2:$C$3500,2,FALSE))/365</f>
        <v>24.980821917808218</v>
      </c>
      <c r="K601" s="3">
        <v>9</v>
      </c>
    </row>
    <row r="602" spans="1:11" x14ac:dyDescent="0.45">
      <c r="A602" s="3" t="s">
        <v>717</v>
      </c>
      <c r="B602" s="3">
        <v>2014</v>
      </c>
      <c r="C602" s="19">
        <v>41581</v>
      </c>
      <c r="D602" s="3" t="s">
        <v>653</v>
      </c>
      <c r="E602" s="3" t="s">
        <v>454</v>
      </c>
      <c r="F602" s="3">
        <v>3</v>
      </c>
      <c r="G602" s="3">
        <v>5</v>
      </c>
      <c r="H602" s="3" t="s">
        <v>734</v>
      </c>
      <c r="I602" s="3" t="s">
        <v>36</v>
      </c>
      <c r="J602" s="12">
        <f>(C602-VLOOKUP(H602,Riders!$A$2:$C$3500,2,FALSE))/365</f>
        <v>30.139726027397259</v>
      </c>
      <c r="K602" s="3">
        <v>7</v>
      </c>
    </row>
    <row r="603" spans="1:11" x14ac:dyDescent="0.45">
      <c r="A603" s="3" t="s">
        <v>717</v>
      </c>
      <c r="B603" s="3">
        <v>2014</v>
      </c>
      <c r="C603" s="19">
        <v>41581</v>
      </c>
      <c r="D603" s="3" t="s">
        <v>653</v>
      </c>
      <c r="E603" s="3" t="s">
        <v>454</v>
      </c>
      <c r="F603" s="3">
        <v>3</v>
      </c>
      <c r="G603" s="3">
        <v>6</v>
      </c>
      <c r="H603" s="3" t="s">
        <v>783</v>
      </c>
      <c r="I603" s="3" t="s">
        <v>61</v>
      </c>
      <c r="J603" s="12" t="e">
        <f>(C603-VLOOKUP(H603,Riders!$A$2:$C$3500,2,FALSE))/365</f>
        <v>#N/A</v>
      </c>
      <c r="K603" s="3">
        <v>15</v>
      </c>
    </row>
    <row r="604" spans="1:11" x14ac:dyDescent="0.45">
      <c r="A604" s="3" t="s">
        <v>717</v>
      </c>
      <c r="B604" s="3">
        <v>2014</v>
      </c>
      <c r="C604" s="19">
        <v>41581</v>
      </c>
      <c r="D604" s="3" t="s">
        <v>653</v>
      </c>
      <c r="E604" s="3" t="s">
        <v>642</v>
      </c>
      <c r="F604" s="3">
        <v>1</v>
      </c>
      <c r="G604" s="3">
        <v>1</v>
      </c>
      <c r="H604" s="3" t="s">
        <v>760</v>
      </c>
      <c r="I604" s="3" t="s">
        <v>31</v>
      </c>
      <c r="J604" s="12">
        <f>(C604-VLOOKUP(H604,Riders!$A$2:$C$3500,2,FALSE))/365</f>
        <v>23.504109589041096</v>
      </c>
      <c r="K604" s="3">
        <v>10</v>
      </c>
    </row>
    <row r="605" spans="1:11" x14ac:dyDescent="0.45">
      <c r="A605" s="3" t="s">
        <v>717</v>
      </c>
      <c r="B605" s="3">
        <v>2014</v>
      </c>
      <c r="C605" s="19">
        <v>41581</v>
      </c>
      <c r="D605" s="3" t="s">
        <v>653</v>
      </c>
      <c r="E605" s="3" t="s">
        <v>642</v>
      </c>
      <c r="F605" s="3">
        <v>1</v>
      </c>
      <c r="G605" s="3">
        <v>2</v>
      </c>
      <c r="H605" s="3" t="s">
        <v>782</v>
      </c>
      <c r="I605" s="3" t="s">
        <v>720</v>
      </c>
      <c r="J605" s="12">
        <f>(C605-VLOOKUP(H605,Riders!$A$2:$C$3500,2,FALSE))/365</f>
        <v>24.980821917808218</v>
      </c>
      <c r="K605" s="3">
        <v>9</v>
      </c>
    </row>
    <row r="606" spans="1:11" x14ac:dyDescent="0.45">
      <c r="A606" s="3" t="s">
        <v>717</v>
      </c>
      <c r="B606" s="3">
        <v>2014</v>
      </c>
      <c r="C606" s="19">
        <v>41581</v>
      </c>
      <c r="D606" s="3" t="s">
        <v>653</v>
      </c>
      <c r="E606" s="3" t="s">
        <v>642</v>
      </c>
      <c r="F606" s="3">
        <v>1</v>
      </c>
      <c r="G606" s="3">
        <v>3</v>
      </c>
      <c r="H606" s="3" t="s">
        <v>778</v>
      </c>
      <c r="I606" s="3" t="s">
        <v>715</v>
      </c>
      <c r="J606" s="12">
        <f>(C606-VLOOKUP(H606,Riders!$A$2:$C$3500,2,FALSE))/365</f>
        <v>26.706849315068492</v>
      </c>
      <c r="K606" s="3">
        <v>12</v>
      </c>
    </row>
    <row r="607" spans="1:11" x14ac:dyDescent="0.45">
      <c r="A607" s="3" t="s">
        <v>717</v>
      </c>
      <c r="B607" s="3">
        <v>2014</v>
      </c>
      <c r="C607" s="19">
        <v>41581</v>
      </c>
      <c r="D607" s="3" t="s">
        <v>653</v>
      </c>
      <c r="E607" s="3" t="s">
        <v>642</v>
      </c>
      <c r="F607" s="3">
        <v>1</v>
      </c>
      <c r="G607" s="3">
        <v>4</v>
      </c>
      <c r="H607" s="3" t="s">
        <v>704</v>
      </c>
      <c r="I607" s="3" t="s">
        <v>40</v>
      </c>
      <c r="J607" s="12">
        <f>(C607-VLOOKUP(H607,Riders!$A$2:$C$3500,2,FALSE))/365</f>
        <v>22.82191780821918</v>
      </c>
      <c r="K607" s="3">
        <v>13</v>
      </c>
    </row>
    <row r="608" spans="1:11" x14ac:dyDescent="0.45">
      <c r="A608" s="3" t="s">
        <v>717</v>
      </c>
      <c r="B608" s="3">
        <v>2014</v>
      </c>
      <c r="C608" s="19">
        <v>41581</v>
      </c>
      <c r="D608" s="3" t="s">
        <v>653</v>
      </c>
      <c r="E608" s="3" t="s">
        <v>642</v>
      </c>
      <c r="F608" s="3">
        <v>1</v>
      </c>
      <c r="G608" s="3">
        <v>5</v>
      </c>
      <c r="H608" s="3" t="s">
        <v>783</v>
      </c>
      <c r="I608" s="3" t="s">
        <v>61</v>
      </c>
      <c r="J608" s="12" t="e">
        <f>(C608-VLOOKUP(H608,Riders!$A$2:$C$3500,2,FALSE))/365</f>
        <v>#N/A</v>
      </c>
      <c r="K608" s="3">
        <v>15</v>
      </c>
    </row>
    <row r="609" spans="1:11" x14ac:dyDescent="0.45">
      <c r="A609" s="3" t="s">
        <v>717</v>
      </c>
      <c r="B609" s="3">
        <v>2014</v>
      </c>
      <c r="C609" s="19">
        <v>41581</v>
      </c>
      <c r="D609" s="3" t="s">
        <v>653</v>
      </c>
      <c r="E609" s="3" t="s">
        <v>642</v>
      </c>
      <c r="F609" s="3">
        <v>2</v>
      </c>
      <c r="G609" s="3">
        <v>1</v>
      </c>
      <c r="H609" s="3" t="s">
        <v>734</v>
      </c>
      <c r="I609" s="3" t="s">
        <v>36</v>
      </c>
      <c r="J609" s="12">
        <f>(C609-VLOOKUP(H609,Riders!$A$2:$C$3500,2,FALSE))/365</f>
        <v>30.139726027397259</v>
      </c>
      <c r="K609" s="3">
        <v>7</v>
      </c>
    </row>
    <row r="610" spans="1:11" x14ac:dyDescent="0.45">
      <c r="A610" s="3" t="s">
        <v>717</v>
      </c>
      <c r="B610" s="3">
        <v>2014</v>
      </c>
      <c r="C610" s="19">
        <v>41581</v>
      </c>
      <c r="D610" s="3" t="s">
        <v>653</v>
      </c>
      <c r="E610" s="3" t="s">
        <v>642</v>
      </c>
      <c r="F610" s="3">
        <v>2</v>
      </c>
      <c r="G610" s="3">
        <v>2</v>
      </c>
      <c r="H610" s="3" t="s">
        <v>60</v>
      </c>
      <c r="I610" s="3" t="s">
        <v>61</v>
      </c>
      <c r="J610" s="12">
        <f>(C610-VLOOKUP(H610,Riders!$A$2:$C$3500,2,FALSE))/365</f>
        <v>25.295890410958904</v>
      </c>
      <c r="K610" s="3">
        <v>11</v>
      </c>
    </row>
    <row r="611" spans="1:11" x14ac:dyDescent="0.45">
      <c r="A611" s="3" t="s">
        <v>717</v>
      </c>
      <c r="B611" s="3">
        <v>2014</v>
      </c>
      <c r="C611" s="19">
        <v>41581</v>
      </c>
      <c r="D611" s="3" t="s">
        <v>653</v>
      </c>
      <c r="E611" s="3" t="s">
        <v>642</v>
      </c>
      <c r="F611" s="3">
        <v>2</v>
      </c>
      <c r="G611" s="3">
        <v>3</v>
      </c>
      <c r="H611" s="3" t="s">
        <v>79</v>
      </c>
      <c r="I611" s="3" t="s">
        <v>65</v>
      </c>
      <c r="J611" s="12">
        <f>(C611-VLOOKUP(H611,Riders!$A$2:$C$3500,2,FALSE))/365</f>
        <v>26.4986301369863</v>
      </c>
      <c r="K611" s="3">
        <v>4</v>
      </c>
    </row>
    <row r="612" spans="1:11" x14ac:dyDescent="0.45">
      <c r="A612" s="3" t="s">
        <v>717</v>
      </c>
      <c r="B612" s="3">
        <v>2014</v>
      </c>
      <c r="C612" s="19">
        <v>41581</v>
      </c>
      <c r="D612" s="3" t="s">
        <v>653</v>
      </c>
      <c r="E612" s="3" t="s">
        <v>642</v>
      </c>
      <c r="F612" s="3">
        <v>2</v>
      </c>
      <c r="G612" s="3">
        <v>4</v>
      </c>
      <c r="H612" s="3" t="s">
        <v>77</v>
      </c>
      <c r="I612" s="3" t="s">
        <v>19</v>
      </c>
      <c r="J612" s="12">
        <f>(C612-VLOOKUP(H612,Riders!$A$2:$C$3500,2,FALSE))/365</f>
        <v>22.479452054794521</v>
      </c>
      <c r="K612" s="3">
        <v>13</v>
      </c>
    </row>
    <row r="613" spans="1:11" x14ac:dyDescent="0.45">
      <c r="A613" s="3" t="s">
        <v>717</v>
      </c>
      <c r="B613" s="3">
        <v>2014</v>
      </c>
      <c r="C613" s="19">
        <v>41581</v>
      </c>
      <c r="D613" s="3" t="s">
        <v>653</v>
      </c>
      <c r="E613" s="3" t="s">
        <v>642</v>
      </c>
      <c r="F613" s="3">
        <v>2</v>
      </c>
      <c r="G613" s="3">
        <v>5</v>
      </c>
      <c r="H613" s="3" t="s">
        <v>779</v>
      </c>
      <c r="I613" s="3" t="s">
        <v>780</v>
      </c>
      <c r="J613" s="12">
        <f>(C613-VLOOKUP(H613,Riders!$A$2:$C$3500,2,FALSE))/365</f>
        <v>21.698630136986303</v>
      </c>
      <c r="K613" s="3">
        <v>15</v>
      </c>
    </row>
    <row r="614" spans="1:11" x14ac:dyDescent="0.45">
      <c r="A614" s="3" t="s">
        <v>717</v>
      </c>
      <c r="B614" s="3">
        <v>2014</v>
      </c>
      <c r="C614" s="19">
        <v>41581</v>
      </c>
      <c r="D614" s="3" t="s">
        <v>653</v>
      </c>
      <c r="E614" s="3" t="s">
        <v>642</v>
      </c>
      <c r="F614" s="3">
        <v>2</v>
      </c>
      <c r="G614" s="3">
        <v>6</v>
      </c>
      <c r="H614" s="3" t="s">
        <v>43</v>
      </c>
      <c r="I614" s="3" t="s">
        <v>44</v>
      </c>
      <c r="J614" s="12">
        <f>(C614-VLOOKUP(H614,Riders!$A$2:$C$3500,2,FALSE))/365</f>
        <v>20.953424657534246</v>
      </c>
      <c r="K614" s="3">
        <v>17</v>
      </c>
    </row>
    <row r="615" spans="1:11" x14ac:dyDescent="0.45">
      <c r="A615" s="3" t="s">
        <v>717</v>
      </c>
      <c r="B615" s="3">
        <v>2014</v>
      </c>
      <c r="C615" s="19">
        <v>41581</v>
      </c>
      <c r="D615" s="3" t="s">
        <v>653</v>
      </c>
      <c r="E615" s="3" t="s">
        <v>643</v>
      </c>
      <c r="F615" s="3">
        <v>1</v>
      </c>
      <c r="G615" s="3">
        <v>1</v>
      </c>
      <c r="H615" s="3" t="s">
        <v>739</v>
      </c>
      <c r="I615" s="3" t="s">
        <v>25</v>
      </c>
      <c r="J615" s="12">
        <f>(C615-VLOOKUP(H615,Riders!$A$2:$C$3500,2,FALSE))/365</f>
        <v>21.945205479452056</v>
      </c>
      <c r="K615" s="3">
        <v>2</v>
      </c>
    </row>
    <row r="616" spans="1:11" x14ac:dyDescent="0.45">
      <c r="A616" s="3" t="s">
        <v>717</v>
      </c>
      <c r="B616" s="3">
        <v>2014</v>
      </c>
      <c r="C616" s="19">
        <v>41581</v>
      </c>
      <c r="D616" s="3" t="s">
        <v>653</v>
      </c>
      <c r="E616" s="3" t="s">
        <v>643</v>
      </c>
      <c r="F616" s="3">
        <v>1</v>
      </c>
      <c r="G616" s="3">
        <v>2</v>
      </c>
      <c r="H616" s="3" t="s">
        <v>79</v>
      </c>
      <c r="I616" s="3" t="s">
        <v>65</v>
      </c>
      <c r="J616" s="12">
        <f>(C616-VLOOKUP(H616,Riders!$A$2:$C$3500,2,FALSE))/365</f>
        <v>26.4986301369863</v>
      </c>
      <c r="K616" s="3">
        <v>4</v>
      </c>
    </row>
    <row r="617" spans="1:11" x14ac:dyDescent="0.45">
      <c r="A617" s="3" t="s">
        <v>717</v>
      </c>
      <c r="B617" s="3">
        <v>2014</v>
      </c>
      <c r="C617" s="19">
        <v>41581</v>
      </c>
      <c r="D617" s="3" t="s">
        <v>653</v>
      </c>
      <c r="E617" s="3" t="s">
        <v>643</v>
      </c>
      <c r="F617" s="3">
        <v>1</v>
      </c>
      <c r="G617" s="3">
        <v>3</v>
      </c>
      <c r="H617" s="3" t="s">
        <v>167</v>
      </c>
      <c r="I617" s="3" t="s">
        <v>59</v>
      </c>
      <c r="J617" s="12">
        <f>(C617-VLOOKUP(H617,Riders!$A$2:$C$3500,2,FALSE))/365</f>
        <v>24.663013698630138</v>
      </c>
      <c r="K617" s="3">
        <v>6</v>
      </c>
    </row>
    <row r="618" spans="1:11" x14ac:dyDescent="0.45">
      <c r="A618" s="3" t="s">
        <v>717</v>
      </c>
      <c r="B618" s="3">
        <v>2014</v>
      </c>
      <c r="C618" s="19">
        <v>41581</v>
      </c>
      <c r="D618" s="3" t="s">
        <v>653</v>
      </c>
      <c r="E618" s="3" t="s">
        <v>643</v>
      </c>
      <c r="F618" s="3">
        <v>1</v>
      </c>
      <c r="G618" s="3">
        <v>4</v>
      </c>
      <c r="H618" s="3" t="s">
        <v>734</v>
      </c>
      <c r="I618" s="3" t="s">
        <v>36</v>
      </c>
      <c r="J618" s="12">
        <f>(C618-VLOOKUP(H618,Riders!$A$2:$C$3500,2,FALSE))/365</f>
        <v>30.139726027397259</v>
      </c>
      <c r="K618" s="3">
        <v>7</v>
      </c>
    </row>
    <row r="619" spans="1:11" x14ac:dyDescent="0.45">
      <c r="A619" s="3" t="s">
        <v>717</v>
      </c>
      <c r="B619" s="3">
        <v>2014</v>
      </c>
      <c r="C619" s="19">
        <v>41581</v>
      </c>
      <c r="D619" s="3" t="s">
        <v>653</v>
      </c>
      <c r="E619" s="3" t="s">
        <v>643</v>
      </c>
      <c r="F619" s="3">
        <v>1</v>
      </c>
      <c r="G619" s="3">
        <v>5</v>
      </c>
      <c r="H619" s="3" t="s">
        <v>757</v>
      </c>
      <c r="I619" s="3" t="s">
        <v>781</v>
      </c>
      <c r="J619" s="12">
        <f>(C619-VLOOKUP(H619,Riders!$A$2:$C$3500,2,FALSE))/365</f>
        <v>23.846575342465755</v>
      </c>
      <c r="K619" s="3">
        <v>8</v>
      </c>
    </row>
    <row r="620" spans="1:11" x14ac:dyDescent="0.45">
      <c r="A620" s="3" t="s">
        <v>717</v>
      </c>
      <c r="B620" s="3">
        <v>2014</v>
      </c>
      <c r="C620" s="19">
        <v>41581</v>
      </c>
      <c r="D620" s="3" t="s">
        <v>653</v>
      </c>
      <c r="E620" s="3" t="s">
        <v>643</v>
      </c>
      <c r="F620" s="3">
        <v>1</v>
      </c>
      <c r="G620" s="3">
        <v>6</v>
      </c>
      <c r="H620" s="3" t="s">
        <v>782</v>
      </c>
      <c r="I620" s="3" t="s">
        <v>720</v>
      </c>
      <c r="J620" s="12">
        <f>(C620-VLOOKUP(H620,Riders!$A$2:$C$3500,2,FALSE))/365</f>
        <v>24.980821917808218</v>
      </c>
      <c r="K620" s="3">
        <v>9</v>
      </c>
    </row>
    <row r="621" spans="1:11" x14ac:dyDescent="0.45">
      <c r="A621" s="3" t="s">
        <v>717</v>
      </c>
      <c r="B621" s="3">
        <v>2014</v>
      </c>
      <c r="C621" s="19">
        <v>41581</v>
      </c>
      <c r="D621" s="3" t="s">
        <v>653</v>
      </c>
      <c r="E621" s="3" t="s">
        <v>643</v>
      </c>
      <c r="F621" s="3">
        <v>2</v>
      </c>
      <c r="G621" s="3">
        <v>1</v>
      </c>
      <c r="H621" s="3" t="s">
        <v>132</v>
      </c>
      <c r="I621" s="3" t="s">
        <v>36</v>
      </c>
      <c r="J621" s="12">
        <f>(C621-VLOOKUP(H621,Riders!$A$2:$C$3500,2,FALSE))/365</f>
        <v>22.947945205479453</v>
      </c>
      <c r="K621" s="3">
        <v>5</v>
      </c>
    </row>
    <row r="622" spans="1:11" x14ac:dyDescent="0.45">
      <c r="A622" s="3" t="s">
        <v>717</v>
      </c>
      <c r="B622" s="3">
        <v>2014</v>
      </c>
      <c r="C622" s="19">
        <v>41581</v>
      </c>
      <c r="D622" s="3" t="s">
        <v>653</v>
      </c>
      <c r="E622" s="3" t="s">
        <v>643</v>
      </c>
      <c r="F622" s="3">
        <v>2</v>
      </c>
      <c r="G622" s="3">
        <v>2</v>
      </c>
      <c r="H622" s="3" t="s">
        <v>703</v>
      </c>
      <c r="I622" s="3" t="s">
        <v>15</v>
      </c>
      <c r="J622" s="12">
        <f>(C622-VLOOKUP(H622,Riders!$A$2:$C$3500,2,FALSE))/365</f>
        <v>22.997260273972604</v>
      </c>
      <c r="K622" s="3">
        <v>1</v>
      </c>
    </row>
    <row r="623" spans="1:11" x14ac:dyDescent="0.45">
      <c r="A623" s="3" t="s">
        <v>717</v>
      </c>
      <c r="B623" s="3">
        <v>2014</v>
      </c>
      <c r="C623" s="19">
        <v>41581</v>
      </c>
      <c r="D623" s="3" t="s">
        <v>653</v>
      </c>
      <c r="E623" s="3" t="s">
        <v>643</v>
      </c>
      <c r="F623" s="3">
        <v>2</v>
      </c>
      <c r="G623" s="3">
        <v>3</v>
      </c>
      <c r="H623" s="3" t="s">
        <v>690</v>
      </c>
      <c r="I623" s="3" t="s">
        <v>17</v>
      </c>
      <c r="J623" s="12">
        <f>(C623-VLOOKUP(H623,Riders!$A$2:$C$3500,2,FALSE))/365</f>
        <v>25.608219178082191</v>
      </c>
      <c r="K623" s="3">
        <v>3</v>
      </c>
    </row>
    <row r="624" spans="1:11" x14ac:dyDescent="0.45">
      <c r="A624" s="3" t="s">
        <v>717</v>
      </c>
      <c r="B624" s="3">
        <v>2014</v>
      </c>
      <c r="C624" s="19">
        <v>41581</v>
      </c>
      <c r="D624" s="3" t="s">
        <v>653</v>
      </c>
      <c r="E624" s="3" t="s">
        <v>643</v>
      </c>
      <c r="F624" s="3">
        <v>2</v>
      </c>
      <c r="G624" s="3">
        <v>4</v>
      </c>
      <c r="H624" s="3" t="s">
        <v>778</v>
      </c>
      <c r="I624" s="3" t="s">
        <v>715</v>
      </c>
      <c r="J624" s="12">
        <f>(C624-VLOOKUP(H624,Riders!$A$2:$C$3500,2,FALSE))/365</f>
        <v>26.706849315068492</v>
      </c>
      <c r="K624" s="3">
        <v>12</v>
      </c>
    </row>
    <row r="625" spans="1:11" x14ac:dyDescent="0.45">
      <c r="A625" s="3" t="s">
        <v>717</v>
      </c>
      <c r="B625" s="3">
        <v>2014</v>
      </c>
      <c r="C625" s="19">
        <v>41581</v>
      </c>
      <c r="D625" s="3" t="s">
        <v>653</v>
      </c>
      <c r="E625" s="3" t="s">
        <v>643</v>
      </c>
      <c r="F625" s="3">
        <v>2</v>
      </c>
      <c r="G625" s="3">
        <v>5</v>
      </c>
      <c r="H625" s="3" t="s">
        <v>60</v>
      </c>
      <c r="I625" s="3" t="s">
        <v>61</v>
      </c>
      <c r="J625" s="12">
        <f>(C625-VLOOKUP(H625,Riders!$A$2:$C$3500,2,FALSE))/365</f>
        <v>25.295890410958904</v>
      </c>
      <c r="K625" s="3">
        <v>11</v>
      </c>
    </row>
    <row r="626" spans="1:11" x14ac:dyDescent="0.45">
      <c r="A626" s="3" t="s">
        <v>717</v>
      </c>
      <c r="B626" s="3">
        <v>2014</v>
      </c>
      <c r="C626" s="19">
        <v>41581</v>
      </c>
      <c r="D626" s="3" t="s">
        <v>653</v>
      </c>
      <c r="E626" s="3" t="s">
        <v>643</v>
      </c>
      <c r="F626" s="3">
        <v>2</v>
      </c>
      <c r="G626" s="3">
        <v>6</v>
      </c>
      <c r="H626" s="3" t="s">
        <v>760</v>
      </c>
      <c r="I626" s="3" t="s">
        <v>31</v>
      </c>
      <c r="J626" s="12">
        <f>(C626-VLOOKUP(H626,Riders!$A$2:$C$3500,2,FALSE))/365</f>
        <v>23.504109589041096</v>
      </c>
      <c r="K626" s="3">
        <v>10</v>
      </c>
    </row>
    <row r="627" spans="1:11" x14ac:dyDescent="0.45">
      <c r="A627" s="3" t="s">
        <v>717</v>
      </c>
      <c r="B627" s="3">
        <v>2014</v>
      </c>
      <c r="C627" s="19">
        <v>41581</v>
      </c>
      <c r="D627" s="3" t="s">
        <v>653</v>
      </c>
      <c r="E627" s="3" t="s">
        <v>370</v>
      </c>
      <c r="F627" s="3">
        <v>1</v>
      </c>
      <c r="G627" s="3">
        <v>1</v>
      </c>
      <c r="H627" s="3" t="s">
        <v>703</v>
      </c>
      <c r="I627" s="3" t="s">
        <v>15</v>
      </c>
      <c r="J627" s="12">
        <f>(C627-VLOOKUP(H627,Riders!$A$2:$C$3500,2,FALSE))/365</f>
        <v>22.997260273972604</v>
      </c>
      <c r="K627" s="3">
        <v>1</v>
      </c>
    </row>
    <row r="628" spans="1:11" x14ac:dyDescent="0.45">
      <c r="A628" s="3" t="s">
        <v>717</v>
      </c>
      <c r="B628" s="3">
        <v>2014</v>
      </c>
      <c r="C628" s="19">
        <v>41581</v>
      </c>
      <c r="D628" s="3" t="s">
        <v>653</v>
      </c>
      <c r="E628" s="3" t="s">
        <v>370</v>
      </c>
      <c r="F628" s="3">
        <v>1</v>
      </c>
      <c r="G628" s="3">
        <v>2</v>
      </c>
      <c r="H628" s="3" t="s">
        <v>739</v>
      </c>
      <c r="I628" s="3" t="s">
        <v>25</v>
      </c>
      <c r="J628" s="12">
        <f>(C628-VLOOKUP(H628,Riders!$A$2:$C$3500,2,FALSE))/365</f>
        <v>21.945205479452056</v>
      </c>
      <c r="K628" s="3">
        <v>2</v>
      </c>
    </row>
    <row r="629" spans="1:11" x14ac:dyDescent="0.45">
      <c r="A629" s="3" t="s">
        <v>717</v>
      </c>
      <c r="B629" s="3">
        <v>2014</v>
      </c>
      <c r="C629" s="19">
        <v>41581</v>
      </c>
      <c r="D629" s="3" t="s">
        <v>653</v>
      </c>
      <c r="E629" s="3" t="s">
        <v>370</v>
      </c>
      <c r="F629" s="3">
        <v>1</v>
      </c>
      <c r="G629" s="3">
        <v>3</v>
      </c>
      <c r="H629" s="3" t="s">
        <v>690</v>
      </c>
      <c r="I629" s="3" t="s">
        <v>17</v>
      </c>
      <c r="J629" s="12">
        <f>(C629-VLOOKUP(H629,Riders!$A$2:$C$3500,2,FALSE))/365</f>
        <v>25.608219178082191</v>
      </c>
      <c r="K629" s="3">
        <v>3</v>
      </c>
    </row>
    <row r="630" spans="1:11" x14ac:dyDescent="0.45">
      <c r="A630" s="3" t="s">
        <v>717</v>
      </c>
      <c r="B630" s="3">
        <v>2014</v>
      </c>
      <c r="C630" s="19">
        <v>41581</v>
      </c>
      <c r="D630" s="3" t="s">
        <v>653</v>
      </c>
      <c r="E630" s="3" t="s">
        <v>370</v>
      </c>
      <c r="F630" s="3">
        <v>1</v>
      </c>
      <c r="G630" s="3">
        <v>4</v>
      </c>
      <c r="H630" s="3" t="s">
        <v>79</v>
      </c>
      <c r="I630" s="3" t="s">
        <v>65</v>
      </c>
      <c r="J630" s="12">
        <f>(C630-VLOOKUP(H630,Riders!$A$2:$C$3500,2,FALSE))/365</f>
        <v>26.4986301369863</v>
      </c>
      <c r="K630" s="3">
        <v>4</v>
      </c>
    </row>
    <row r="631" spans="1:11" x14ac:dyDescent="0.45">
      <c r="A631" s="3" t="s">
        <v>717</v>
      </c>
      <c r="B631" s="3">
        <v>2014</v>
      </c>
      <c r="C631" s="19">
        <v>41581</v>
      </c>
      <c r="D631" s="3" t="s">
        <v>653</v>
      </c>
      <c r="E631" s="3" t="s">
        <v>370</v>
      </c>
      <c r="F631" s="3">
        <v>1</v>
      </c>
      <c r="G631" s="3">
        <v>5</v>
      </c>
      <c r="H631" s="3" t="s">
        <v>132</v>
      </c>
      <c r="I631" s="3" t="s">
        <v>36</v>
      </c>
      <c r="J631" s="12">
        <f>(C631-VLOOKUP(H631,Riders!$A$2:$C$3500,2,FALSE))/365</f>
        <v>22.947945205479453</v>
      </c>
      <c r="K631" s="3">
        <v>5</v>
      </c>
    </row>
    <row r="632" spans="1:11" x14ac:dyDescent="0.45">
      <c r="A632" s="3" t="s">
        <v>717</v>
      </c>
      <c r="B632" s="3">
        <v>2014</v>
      </c>
      <c r="C632" s="19">
        <v>41581</v>
      </c>
      <c r="D632" s="3" t="s">
        <v>653</v>
      </c>
      <c r="E632" s="3" t="s">
        <v>370</v>
      </c>
      <c r="F632" s="3">
        <v>1</v>
      </c>
      <c r="G632" s="3">
        <v>6</v>
      </c>
      <c r="H632" s="3" t="s">
        <v>167</v>
      </c>
      <c r="I632" s="3" t="s">
        <v>59</v>
      </c>
      <c r="J632" s="12">
        <f>(C632-VLOOKUP(H632,Riders!$A$2:$C$3500,2,FALSE))/365</f>
        <v>24.663013698630138</v>
      </c>
      <c r="K632" s="3">
        <v>6</v>
      </c>
    </row>
    <row r="633" spans="1:11" x14ac:dyDescent="0.45">
      <c r="A633" s="3" t="s">
        <v>717</v>
      </c>
      <c r="B633" s="3">
        <v>2014</v>
      </c>
      <c r="C633" s="19">
        <v>41581</v>
      </c>
      <c r="D633" s="3" t="s">
        <v>653</v>
      </c>
      <c r="E633" s="3" t="s">
        <v>370</v>
      </c>
      <c r="F633" s="3">
        <v>2</v>
      </c>
      <c r="G633" s="3">
        <v>1</v>
      </c>
      <c r="H633" s="3" t="s">
        <v>734</v>
      </c>
      <c r="I633" s="3" t="s">
        <v>36</v>
      </c>
      <c r="J633" s="12">
        <f>(C633-VLOOKUP(H633,Riders!$A$2:$C$3500,2,FALSE))/365</f>
        <v>30.139726027397259</v>
      </c>
      <c r="K633" s="3">
        <v>7</v>
      </c>
    </row>
    <row r="634" spans="1:11" x14ac:dyDescent="0.45">
      <c r="A634" s="3" t="s">
        <v>717</v>
      </c>
      <c r="B634" s="3">
        <v>2014</v>
      </c>
      <c r="C634" s="19">
        <v>41581</v>
      </c>
      <c r="D634" s="3" t="s">
        <v>653</v>
      </c>
      <c r="E634" s="3" t="s">
        <v>370</v>
      </c>
      <c r="F634" s="3">
        <v>2</v>
      </c>
      <c r="G634" s="3">
        <v>2</v>
      </c>
      <c r="H634" s="3" t="s">
        <v>757</v>
      </c>
      <c r="I634" s="3" t="s">
        <v>781</v>
      </c>
      <c r="J634" s="12">
        <f>(C634-VLOOKUP(H634,Riders!$A$2:$C$3500,2,FALSE))/365</f>
        <v>23.846575342465755</v>
      </c>
      <c r="K634" s="3">
        <v>8</v>
      </c>
    </row>
    <row r="635" spans="1:11" x14ac:dyDescent="0.45">
      <c r="A635" s="3" t="s">
        <v>717</v>
      </c>
      <c r="B635" s="3">
        <v>2014</v>
      </c>
      <c r="C635" s="19">
        <v>41581</v>
      </c>
      <c r="D635" s="3" t="s">
        <v>653</v>
      </c>
      <c r="E635" s="3" t="s">
        <v>370</v>
      </c>
      <c r="F635" s="3">
        <v>2</v>
      </c>
      <c r="G635" s="3">
        <v>3</v>
      </c>
      <c r="H635" s="3" t="s">
        <v>782</v>
      </c>
      <c r="I635" s="3" t="s">
        <v>720</v>
      </c>
      <c r="J635" s="12">
        <f>(C635-VLOOKUP(H635,Riders!$A$2:$C$3500,2,FALSE))/365</f>
        <v>24.980821917808218</v>
      </c>
      <c r="K635" s="3">
        <v>9</v>
      </c>
    </row>
    <row r="636" spans="1:11" x14ac:dyDescent="0.45">
      <c r="A636" s="3" t="s">
        <v>717</v>
      </c>
      <c r="B636" s="3">
        <v>2014</v>
      </c>
      <c r="C636" s="19">
        <v>41581</v>
      </c>
      <c r="D636" s="3" t="s">
        <v>653</v>
      </c>
      <c r="E636" s="3" t="s">
        <v>370</v>
      </c>
      <c r="F636" s="3">
        <v>2</v>
      </c>
      <c r="G636" s="3">
        <v>4</v>
      </c>
      <c r="H636" s="3" t="s">
        <v>760</v>
      </c>
      <c r="I636" s="3" t="s">
        <v>31</v>
      </c>
      <c r="J636" s="12">
        <f>(C636-VLOOKUP(H636,Riders!$A$2:$C$3500,2,FALSE))/365</f>
        <v>23.504109589041096</v>
      </c>
      <c r="K636" s="3">
        <v>10</v>
      </c>
    </row>
    <row r="637" spans="1:11" x14ac:dyDescent="0.45">
      <c r="A637" s="3" t="s">
        <v>717</v>
      </c>
      <c r="B637" s="3">
        <v>2014</v>
      </c>
      <c r="C637" s="19">
        <v>41581</v>
      </c>
      <c r="D637" s="3" t="s">
        <v>653</v>
      </c>
      <c r="E637" s="3" t="s">
        <v>370</v>
      </c>
      <c r="F637" s="3">
        <v>2</v>
      </c>
      <c r="G637" s="3">
        <v>5</v>
      </c>
      <c r="H637" s="3" t="s">
        <v>60</v>
      </c>
      <c r="I637" s="3" t="s">
        <v>61</v>
      </c>
      <c r="J637" s="12">
        <f>(C637-VLOOKUP(H637,Riders!$A$2:$C$3500,2,FALSE))/365</f>
        <v>25.295890410958904</v>
      </c>
      <c r="K637" s="3">
        <v>11</v>
      </c>
    </row>
    <row r="638" spans="1:11" x14ac:dyDescent="0.45">
      <c r="A638" s="3" t="s">
        <v>717</v>
      </c>
      <c r="B638" s="3">
        <v>2014</v>
      </c>
      <c r="C638" s="19">
        <v>41581</v>
      </c>
      <c r="D638" s="3" t="s">
        <v>653</v>
      </c>
      <c r="E638" s="3" t="s">
        <v>370</v>
      </c>
      <c r="F638" s="3">
        <v>2</v>
      </c>
      <c r="G638" s="3">
        <v>6</v>
      </c>
      <c r="H638" s="3" t="s">
        <v>778</v>
      </c>
      <c r="I638" s="3" t="s">
        <v>715</v>
      </c>
      <c r="J638" s="12">
        <f>(C638-VLOOKUP(H638,Riders!$A$2:$C$3500,2,FALSE))/365</f>
        <v>26.706849315068492</v>
      </c>
      <c r="K638" s="3">
        <v>12</v>
      </c>
    </row>
    <row r="639" spans="1:11" x14ac:dyDescent="0.45">
      <c r="A639" s="3" t="s">
        <v>776</v>
      </c>
      <c r="B639" s="3">
        <v>2014</v>
      </c>
      <c r="C639" s="19">
        <v>41614</v>
      </c>
      <c r="D639" s="3" t="s">
        <v>653</v>
      </c>
      <c r="E639" s="3" t="s">
        <v>454</v>
      </c>
      <c r="F639" s="3">
        <v>1</v>
      </c>
      <c r="G639" s="3">
        <v>1</v>
      </c>
      <c r="H639" s="3" t="s">
        <v>79</v>
      </c>
      <c r="I639" s="3" t="s">
        <v>65</v>
      </c>
      <c r="J639" s="12">
        <f>(C639-VLOOKUP(H639,Riders!$A$2:$C$3500,2,FALSE))/365</f>
        <v>26.589041095890412</v>
      </c>
      <c r="K639" s="3">
        <v>2</v>
      </c>
    </row>
    <row r="640" spans="1:11" x14ac:dyDescent="0.45">
      <c r="A640" s="3" t="s">
        <v>776</v>
      </c>
      <c r="B640" s="3">
        <v>2014</v>
      </c>
      <c r="C640" s="19">
        <v>41614</v>
      </c>
      <c r="D640" s="3" t="s">
        <v>653</v>
      </c>
      <c r="E640" s="3" t="s">
        <v>454</v>
      </c>
      <c r="F640" s="3">
        <v>1</v>
      </c>
      <c r="G640" s="3">
        <v>2</v>
      </c>
      <c r="H640" s="3" t="s">
        <v>167</v>
      </c>
      <c r="I640" s="3" t="s">
        <v>59</v>
      </c>
      <c r="J640" s="12">
        <f>(C640-VLOOKUP(H640,Riders!$A$2:$C$3500,2,FALSE))/365</f>
        <v>24.753424657534246</v>
      </c>
      <c r="K640" s="3">
        <v>4</v>
      </c>
    </row>
    <row r="641" spans="1:11" x14ac:dyDescent="0.45">
      <c r="A641" s="3" t="s">
        <v>776</v>
      </c>
      <c r="B641" s="3">
        <v>2014</v>
      </c>
      <c r="C641" s="19">
        <v>41614</v>
      </c>
      <c r="D641" s="3" t="s">
        <v>653</v>
      </c>
      <c r="E641" s="3" t="s">
        <v>454</v>
      </c>
      <c r="F641" s="3">
        <v>1</v>
      </c>
      <c r="G641" s="3">
        <v>3</v>
      </c>
      <c r="H641" s="3" t="s">
        <v>704</v>
      </c>
      <c r="I641" s="3" t="s">
        <v>40</v>
      </c>
      <c r="J641" s="12">
        <f>(C641-VLOOKUP(H641,Riders!$A$2:$C$3500,2,FALSE))/365</f>
        <v>22.912328767123288</v>
      </c>
      <c r="K641" s="3">
        <v>17</v>
      </c>
    </row>
    <row r="642" spans="1:11" x14ac:dyDescent="0.45">
      <c r="A642" s="3" t="s">
        <v>776</v>
      </c>
      <c r="B642" s="3">
        <v>2014</v>
      </c>
      <c r="C642" s="19">
        <v>41614</v>
      </c>
      <c r="D642" s="3" t="s">
        <v>653</v>
      </c>
      <c r="E642" s="3" t="s">
        <v>454</v>
      </c>
      <c r="F642" s="3">
        <v>1</v>
      </c>
      <c r="G642" s="3">
        <v>4</v>
      </c>
      <c r="H642" s="3" t="s">
        <v>43</v>
      </c>
      <c r="I642" s="3" t="s">
        <v>44</v>
      </c>
      <c r="J642" s="12">
        <f>(C642-VLOOKUP(H642,Riders!$A$2:$C$3500,2,FALSE))/365</f>
        <v>21.043835616438358</v>
      </c>
      <c r="K642" s="3">
        <v>9</v>
      </c>
    </row>
    <row r="643" spans="1:11" x14ac:dyDescent="0.45">
      <c r="A643" s="3" t="s">
        <v>776</v>
      </c>
      <c r="B643" s="3">
        <v>2014</v>
      </c>
      <c r="C643" s="19">
        <v>41614</v>
      </c>
      <c r="D643" s="3" t="s">
        <v>653</v>
      </c>
      <c r="E643" s="3" t="s">
        <v>454</v>
      </c>
      <c r="F643" s="3">
        <v>1</v>
      </c>
      <c r="G643" s="3">
        <v>5</v>
      </c>
      <c r="H643" s="3" t="s">
        <v>757</v>
      </c>
      <c r="I643" s="3" t="s">
        <v>715</v>
      </c>
      <c r="J643" s="12">
        <f>(C643-VLOOKUP(H643,Riders!$A$2:$C$3500,2,FALSE))/365</f>
        <v>23.936986301369863</v>
      </c>
      <c r="K643" s="3">
        <v>7</v>
      </c>
    </row>
    <row r="644" spans="1:11" x14ac:dyDescent="0.45">
      <c r="A644" s="3" t="s">
        <v>776</v>
      </c>
      <c r="B644" s="3">
        <v>2014</v>
      </c>
      <c r="C644" s="19">
        <v>41614</v>
      </c>
      <c r="D644" s="3" t="s">
        <v>653</v>
      </c>
      <c r="E644" s="3" t="s">
        <v>454</v>
      </c>
      <c r="F644" s="3">
        <v>2</v>
      </c>
      <c r="G644" s="3">
        <v>1</v>
      </c>
      <c r="H644" s="3" t="s">
        <v>703</v>
      </c>
      <c r="I644" s="3" t="s">
        <v>15</v>
      </c>
      <c r="J644" s="12">
        <f>(C644-VLOOKUP(H644,Riders!$A$2:$C$3500,2,FALSE))/365</f>
        <v>23.087671232876712</v>
      </c>
      <c r="K644" s="3">
        <v>1</v>
      </c>
    </row>
    <row r="645" spans="1:11" x14ac:dyDescent="0.45">
      <c r="A645" s="3" t="s">
        <v>776</v>
      </c>
      <c r="B645" s="3">
        <v>2014</v>
      </c>
      <c r="C645" s="19">
        <v>41614</v>
      </c>
      <c r="D645" s="3" t="s">
        <v>653</v>
      </c>
      <c r="E645" s="3" t="s">
        <v>454</v>
      </c>
      <c r="F645" s="3">
        <v>2</v>
      </c>
      <c r="G645" s="3">
        <v>2</v>
      </c>
      <c r="H645" s="3" t="s">
        <v>116</v>
      </c>
      <c r="I645" s="3" t="s">
        <v>21</v>
      </c>
      <c r="J645" s="12">
        <f>(C645-VLOOKUP(H645,Riders!$A$2:$C$3500,2,FALSE))/365</f>
        <v>22.701369863013699</v>
      </c>
      <c r="K645" s="3">
        <v>11</v>
      </c>
    </row>
    <row r="646" spans="1:11" x14ac:dyDescent="0.45">
      <c r="A646" s="3" t="s">
        <v>776</v>
      </c>
      <c r="B646" s="3">
        <v>2014</v>
      </c>
      <c r="C646" s="19">
        <v>41614</v>
      </c>
      <c r="D646" s="3" t="s">
        <v>653</v>
      </c>
      <c r="E646" s="3" t="s">
        <v>454</v>
      </c>
      <c r="F646" s="3">
        <v>2</v>
      </c>
      <c r="G646" s="3">
        <v>3</v>
      </c>
      <c r="H646" s="3" t="s">
        <v>164</v>
      </c>
      <c r="I646" s="3" t="s">
        <v>118</v>
      </c>
      <c r="J646" s="12">
        <f>(C646-VLOOKUP(H646,Riders!$A$2:$C$3500,2,FALSE))/365</f>
        <v>21</v>
      </c>
      <c r="K646" s="3">
        <v>16</v>
      </c>
    </row>
    <row r="647" spans="1:11" x14ac:dyDescent="0.45">
      <c r="A647" s="3" t="s">
        <v>776</v>
      </c>
      <c r="B647" s="3">
        <v>2014</v>
      </c>
      <c r="C647" s="19">
        <v>41614</v>
      </c>
      <c r="D647" s="3" t="s">
        <v>653</v>
      </c>
      <c r="E647" s="3" t="s">
        <v>454</v>
      </c>
      <c r="F647" s="3">
        <v>2</v>
      </c>
      <c r="G647" s="3">
        <v>4</v>
      </c>
      <c r="H647" s="3" t="s">
        <v>737</v>
      </c>
      <c r="I647" s="3" t="s">
        <v>738</v>
      </c>
      <c r="J647" s="12">
        <f>(C647-VLOOKUP(H647,Riders!$A$2:$C$3500,2,FALSE))/365</f>
        <v>25.484931506849314</v>
      </c>
      <c r="K647" s="3">
        <v>6</v>
      </c>
    </row>
    <row r="648" spans="1:11" x14ac:dyDescent="0.45">
      <c r="A648" s="3" t="s">
        <v>776</v>
      </c>
      <c r="B648" s="3">
        <v>2014</v>
      </c>
      <c r="C648" s="19">
        <v>41614</v>
      </c>
      <c r="D648" s="3" t="s">
        <v>653</v>
      </c>
      <c r="E648" s="3" t="s">
        <v>454</v>
      </c>
      <c r="F648" s="3">
        <v>2</v>
      </c>
      <c r="G648" s="3">
        <v>5</v>
      </c>
      <c r="H648" s="3" t="s">
        <v>760</v>
      </c>
      <c r="I648" s="3" t="s">
        <v>31</v>
      </c>
      <c r="J648" s="12">
        <f>(C648-VLOOKUP(H648,Riders!$A$2:$C$3500,2,FALSE))/365</f>
        <v>23.594520547945205</v>
      </c>
      <c r="K648" s="3">
        <v>10</v>
      </c>
    </row>
    <row r="649" spans="1:11" x14ac:dyDescent="0.45">
      <c r="A649" s="3" t="s">
        <v>776</v>
      </c>
      <c r="B649" s="3">
        <v>2014</v>
      </c>
      <c r="C649" s="19">
        <v>41614</v>
      </c>
      <c r="D649" s="3" t="s">
        <v>653</v>
      </c>
      <c r="E649" s="3" t="s">
        <v>454</v>
      </c>
      <c r="F649" s="3">
        <v>2</v>
      </c>
      <c r="G649" s="3">
        <v>6</v>
      </c>
      <c r="H649" s="3" t="s">
        <v>777</v>
      </c>
      <c r="I649" s="3" t="s">
        <v>753</v>
      </c>
      <c r="J649" s="12">
        <f>(C649-VLOOKUP(H649,Riders!$A$2:$C$3500,2,FALSE))/365</f>
        <v>22.353424657534248</v>
      </c>
      <c r="K649" s="3">
        <v>13</v>
      </c>
    </row>
    <row r="650" spans="1:11" x14ac:dyDescent="0.45">
      <c r="A650" s="3" t="s">
        <v>776</v>
      </c>
      <c r="B650" s="3">
        <v>2014</v>
      </c>
      <c r="C650" s="19">
        <v>41614</v>
      </c>
      <c r="D650" s="3" t="s">
        <v>653</v>
      </c>
      <c r="E650" s="3" t="s">
        <v>454</v>
      </c>
      <c r="F650" s="3">
        <v>3</v>
      </c>
      <c r="G650" s="3">
        <v>1</v>
      </c>
      <c r="H650" s="3" t="s">
        <v>132</v>
      </c>
      <c r="I650" s="3" t="s">
        <v>36</v>
      </c>
      <c r="J650" s="12">
        <f>(C650-VLOOKUP(H650,Riders!$A$2:$C$3500,2,FALSE))/365</f>
        <v>23.038356164383561</v>
      </c>
      <c r="K650" s="3">
        <v>8</v>
      </c>
    </row>
    <row r="651" spans="1:11" x14ac:dyDescent="0.45">
      <c r="A651" s="3" t="s">
        <v>776</v>
      </c>
      <c r="B651" s="3">
        <v>2014</v>
      </c>
      <c r="C651" s="19">
        <v>41614</v>
      </c>
      <c r="D651" s="3" t="s">
        <v>653</v>
      </c>
      <c r="E651" s="3" t="s">
        <v>454</v>
      </c>
      <c r="F651" s="3">
        <v>3</v>
      </c>
      <c r="G651" s="3">
        <v>2</v>
      </c>
      <c r="H651" s="3" t="s">
        <v>139</v>
      </c>
      <c r="I651" s="3" t="s">
        <v>61</v>
      </c>
      <c r="J651" s="12">
        <f>(C651-VLOOKUP(H651,Riders!$A$2:$C$3500,2,FALSE))/365</f>
        <v>21.487671232876714</v>
      </c>
      <c r="K651" s="3">
        <v>5</v>
      </c>
    </row>
    <row r="652" spans="1:11" x14ac:dyDescent="0.45">
      <c r="A652" s="3" t="s">
        <v>776</v>
      </c>
      <c r="B652" s="3">
        <v>2014</v>
      </c>
      <c r="C652" s="19">
        <v>41614</v>
      </c>
      <c r="D652" s="3" t="s">
        <v>653</v>
      </c>
      <c r="E652" s="3" t="s">
        <v>454</v>
      </c>
      <c r="F652" s="3">
        <v>3</v>
      </c>
      <c r="G652" s="3">
        <v>3</v>
      </c>
      <c r="H652" s="3" t="s">
        <v>739</v>
      </c>
      <c r="I652" s="3" t="s">
        <v>25</v>
      </c>
      <c r="J652" s="12">
        <f>(C652-VLOOKUP(H652,Riders!$A$2:$C$3500,2,FALSE))/365</f>
        <v>22.035616438356165</v>
      </c>
      <c r="K652" s="3">
        <v>3</v>
      </c>
    </row>
    <row r="653" spans="1:11" x14ac:dyDescent="0.45">
      <c r="A653" s="3" t="s">
        <v>776</v>
      </c>
      <c r="B653" s="3">
        <v>2014</v>
      </c>
      <c r="C653" s="19">
        <v>41614</v>
      </c>
      <c r="D653" s="3" t="s">
        <v>653</v>
      </c>
      <c r="E653" s="3" t="s">
        <v>454</v>
      </c>
      <c r="F653" s="3">
        <v>3</v>
      </c>
      <c r="G653" s="3">
        <v>4</v>
      </c>
      <c r="H653" s="3" t="s">
        <v>82</v>
      </c>
      <c r="I653" s="3" t="s">
        <v>67</v>
      </c>
      <c r="J653" s="12">
        <f>(C653-VLOOKUP(H653,Riders!$A$2:$C$3500,2,FALSE))/365</f>
        <v>21.265753424657536</v>
      </c>
      <c r="K653" s="3">
        <v>12</v>
      </c>
    </row>
    <row r="654" spans="1:11" x14ac:dyDescent="0.45">
      <c r="A654" s="3" t="s">
        <v>776</v>
      </c>
      <c r="B654" s="3">
        <v>2014</v>
      </c>
      <c r="C654" s="19">
        <v>41614</v>
      </c>
      <c r="D654" s="3" t="s">
        <v>653</v>
      </c>
      <c r="E654" s="3" t="s">
        <v>454</v>
      </c>
      <c r="F654" s="3">
        <v>3</v>
      </c>
      <c r="G654" s="3">
        <v>5</v>
      </c>
      <c r="H654" s="3" t="s">
        <v>740</v>
      </c>
      <c r="I654" s="3" t="s">
        <v>741</v>
      </c>
      <c r="J654" s="12">
        <f>(C654-VLOOKUP(H654,Riders!$A$2:$C$3500,2,FALSE))/365</f>
        <v>26.117808219178084</v>
      </c>
      <c r="K654" s="3">
        <v>13</v>
      </c>
    </row>
    <row r="655" spans="1:11" x14ac:dyDescent="0.45">
      <c r="A655" s="3" t="s">
        <v>776</v>
      </c>
      <c r="B655" s="3">
        <v>2014</v>
      </c>
      <c r="C655" s="19">
        <v>41614</v>
      </c>
      <c r="D655" s="3" t="s">
        <v>653</v>
      </c>
      <c r="E655" s="3" t="s">
        <v>454</v>
      </c>
      <c r="F655" s="3">
        <v>3</v>
      </c>
      <c r="G655" s="3">
        <v>6</v>
      </c>
      <c r="H655" s="3" t="s">
        <v>770</v>
      </c>
      <c r="I655" s="3" t="s">
        <v>771</v>
      </c>
      <c r="J655" s="12">
        <f>(C655-VLOOKUP(H655,Riders!$A$2:$C$3500,2,FALSE))/365</f>
        <v>21.591780821917808</v>
      </c>
      <c r="K655" s="3">
        <v>15</v>
      </c>
    </row>
    <row r="656" spans="1:11" x14ac:dyDescent="0.45">
      <c r="A656" s="3" t="s">
        <v>776</v>
      </c>
      <c r="B656" s="3">
        <v>2014</v>
      </c>
      <c r="C656" s="19">
        <v>41614</v>
      </c>
      <c r="D656" s="3" t="s">
        <v>653</v>
      </c>
      <c r="E656" s="3" t="s">
        <v>642</v>
      </c>
      <c r="F656" s="3">
        <v>1</v>
      </c>
      <c r="G656" s="3">
        <v>1</v>
      </c>
      <c r="H656" s="3" t="s">
        <v>737</v>
      </c>
      <c r="I656" s="3" t="s">
        <v>738</v>
      </c>
      <c r="J656" s="12">
        <f>(C656-VLOOKUP(H656,Riders!$A$2:$C$3500,2,FALSE))/365</f>
        <v>25.484931506849314</v>
      </c>
      <c r="K656" s="3">
        <v>6</v>
      </c>
    </row>
    <row r="657" spans="1:11" x14ac:dyDescent="0.45">
      <c r="A657" s="3" t="s">
        <v>776</v>
      </c>
      <c r="B657" s="3">
        <v>2014</v>
      </c>
      <c r="C657" s="19">
        <v>41614</v>
      </c>
      <c r="D657" s="3" t="s">
        <v>653</v>
      </c>
      <c r="E657" s="3" t="s">
        <v>642</v>
      </c>
      <c r="F657" s="3">
        <v>1</v>
      </c>
      <c r="G657" s="3">
        <v>2</v>
      </c>
      <c r="H657" s="3" t="s">
        <v>757</v>
      </c>
      <c r="I657" s="3" t="s">
        <v>715</v>
      </c>
      <c r="J657" s="12">
        <f>(C657-VLOOKUP(H657,Riders!$A$2:$C$3500,2,FALSE))/365</f>
        <v>23.936986301369863</v>
      </c>
      <c r="K657" s="3">
        <v>7</v>
      </c>
    </row>
    <row r="658" spans="1:11" x14ac:dyDescent="0.45">
      <c r="A658" s="3" t="s">
        <v>776</v>
      </c>
      <c r="B658" s="3">
        <v>2014</v>
      </c>
      <c r="C658" s="19">
        <v>41614</v>
      </c>
      <c r="D658" s="3" t="s">
        <v>653</v>
      </c>
      <c r="E658" s="3" t="s">
        <v>642</v>
      </c>
      <c r="F658" s="3">
        <v>1</v>
      </c>
      <c r="G658" s="3">
        <v>3</v>
      </c>
      <c r="H658" s="3" t="s">
        <v>82</v>
      </c>
      <c r="I658" s="3" t="s">
        <v>67</v>
      </c>
      <c r="J658" s="12">
        <f>(C658-VLOOKUP(H658,Riders!$A$2:$C$3500,2,FALSE))/365</f>
        <v>21.265753424657536</v>
      </c>
      <c r="K658" s="3">
        <v>12</v>
      </c>
    </row>
    <row r="659" spans="1:11" x14ac:dyDescent="0.45">
      <c r="A659" s="3" t="s">
        <v>776</v>
      </c>
      <c r="B659" s="3">
        <v>2014</v>
      </c>
      <c r="C659" s="19">
        <v>41614</v>
      </c>
      <c r="D659" s="3" t="s">
        <v>653</v>
      </c>
      <c r="E659" s="3" t="s">
        <v>642</v>
      </c>
      <c r="F659" s="3">
        <v>1</v>
      </c>
      <c r="G659" s="3">
        <v>4</v>
      </c>
      <c r="H659" s="3" t="s">
        <v>777</v>
      </c>
      <c r="I659" s="3" t="s">
        <v>753</v>
      </c>
      <c r="J659" s="12">
        <f>(C659-VLOOKUP(H659,Riders!$A$2:$C$3500,2,FALSE))/365</f>
        <v>22.353424657534248</v>
      </c>
      <c r="K659" s="3">
        <v>13</v>
      </c>
    </row>
    <row r="660" spans="1:11" x14ac:dyDescent="0.45">
      <c r="A660" s="3" t="s">
        <v>776</v>
      </c>
      <c r="B660" s="3">
        <v>2014</v>
      </c>
      <c r="C660" s="19">
        <v>41614</v>
      </c>
      <c r="D660" s="3" t="s">
        <v>653</v>
      </c>
      <c r="E660" s="3" t="s">
        <v>642</v>
      </c>
      <c r="F660" s="3">
        <v>1</v>
      </c>
      <c r="G660" s="3">
        <v>9</v>
      </c>
      <c r="H660" s="3" t="s">
        <v>704</v>
      </c>
      <c r="I660" s="3" t="s">
        <v>40</v>
      </c>
      <c r="J660" s="12">
        <f>(C660-VLOOKUP(H660,Riders!$A$2:$C$3500,2,FALSE))/365</f>
        <v>22.912328767123288</v>
      </c>
      <c r="K660" s="3">
        <v>17</v>
      </c>
    </row>
    <row r="661" spans="1:11" x14ac:dyDescent="0.45">
      <c r="A661" s="3" t="s">
        <v>776</v>
      </c>
      <c r="B661" s="3">
        <v>2014</v>
      </c>
      <c r="C661" s="19">
        <v>41614</v>
      </c>
      <c r="D661" s="3" t="s">
        <v>653</v>
      </c>
      <c r="E661" s="3" t="s">
        <v>642</v>
      </c>
      <c r="F661" s="3">
        <v>2</v>
      </c>
      <c r="G661" s="3">
        <v>1</v>
      </c>
      <c r="H661" s="3" t="s">
        <v>739</v>
      </c>
      <c r="I661" s="3" t="s">
        <v>25</v>
      </c>
      <c r="J661" s="12">
        <f>(C661-VLOOKUP(H661,Riders!$A$2:$C$3500,2,FALSE))/365</f>
        <v>22.035616438356165</v>
      </c>
      <c r="K661" s="3">
        <v>3</v>
      </c>
    </row>
    <row r="662" spans="1:11" x14ac:dyDescent="0.45">
      <c r="A662" s="3" t="s">
        <v>776</v>
      </c>
      <c r="B662" s="3">
        <v>2014</v>
      </c>
      <c r="C662" s="19">
        <v>41614</v>
      </c>
      <c r="D662" s="3" t="s">
        <v>653</v>
      </c>
      <c r="E662" s="3" t="s">
        <v>642</v>
      </c>
      <c r="F662" s="3">
        <v>2</v>
      </c>
      <c r="G662" s="3">
        <v>2</v>
      </c>
      <c r="H662" s="3" t="s">
        <v>43</v>
      </c>
      <c r="I662" s="3" t="s">
        <v>44</v>
      </c>
      <c r="J662" s="12">
        <f>(C662-VLOOKUP(H662,Riders!$A$2:$C$3500,2,FALSE))/365</f>
        <v>21.043835616438358</v>
      </c>
      <c r="K662" s="3">
        <v>9</v>
      </c>
    </row>
    <row r="663" spans="1:11" x14ac:dyDescent="0.45">
      <c r="A663" s="3" t="s">
        <v>776</v>
      </c>
      <c r="B663" s="3">
        <v>2014</v>
      </c>
      <c r="C663" s="19">
        <v>41614</v>
      </c>
      <c r="D663" s="3" t="s">
        <v>653</v>
      </c>
      <c r="E663" s="3" t="s">
        <v>642</v>
      </c>
      <c r="F663" s="3">
        <v>2</v>
      </c>
      <c r="G663" s="3">
        <v>3</v>
      </c>
      <c r="H663" s="3" t="s">
        <v>760</v>
      </c>
      <c r="I663" s="3" t="s">
        <v>31</v>
      </c>
      <c r="J663" s="12">
        <f>(C663-VLOOKUP(H663,Riders!$A$2:$C$3500,2,FALSE))/365</f>
        <v>23.594520547945205</v>
      </c>
      <c r="K663" s="3">
        <v>10</v>
      </c>
    </row>
    <row r="664" spans="1:11" x14ac:dyDescent="0.45">
      <c r="A664" s="3" t="s">
        <v>776</v>
      </c>
      <c r="B664" s="3">
        <v>2014</v>
      </c>
      <c r="C664" s="19">
        <v>41614</v>
      </c>
      <c r="D664" s="3" t="s">
        <v>653</v>
      </c>
      <c r="E664" s="3" t="s">
        <v>642</v>
      </c>
      <c r="F664" s="3">
        <v>2</v>
      </c>
      <c r="G664" s="3">
        <v>4</v>
      </c>
      <c r="H664" s="3" t="s">
        <v>740</v>
      </c>
      <c r="I664" s="3" t="s">
        <v>741</v>
      </c>
      <c r="J664" s="12">
        <f>(C664-VLOOKUP(H664,Riders!$A$2:$C$3500,2,FALSE))/365</f>
        <v>26.117808219178084</v>
      </c>
      <c r="K664" s="3">
        <v>13</v>
      </c>
    </row>
    <row r="665" spans="1:11" x14ac:dyDescent="0.45">
      <c r="A665" s="3" t="s">
        <v>776</v>
      </c>
      <c r="B665" s="3">
        <v>2014</v>
      </c>
      <c r="C665" s="19">
        <v>41614</v>
      </c>
      <c r="D665" s="3" t="s">
        <v>653</v>
      </c>
      <c r="E665" s="3" t="s">
        <v>642</v>
      </c>
      <c r="F665" s="3">
        <v>2</v>
      </c>
      <c r="G665" s="3">
        <v>5</v>
      </c>
      <c r="H665" s="3" t="s">
        <v>770</v>
      </c>
      <c r="I665" s="3" t="s">
        <v>771</v>
      </c>
      <c r="J665" s="12">
        <f>(C665-VLOOKUP(H665,Riders!$A$2:$C$3500,2,FALSE))/365</f>
        <v>21.591780821917808</v>
      </c>
      <c r="K665" s="3">
        <v>15</v>
      </c>
    </row>
    <row r="666" spans="1:11" x14ac:dyDescent="0.45">
      <c r="A666" s="3" t="s">
        <v>776</v>
      </c>
      <c r="B666" s="3">
        <v>2014</v>
      </c>
      <c r="C666" s="19">
        <v>41614</v>
      </c>
      <c r="D666" s="3" t="s">
        <v>653</v>
      </c>
      <c r="E666" s="3" t="s">
        <v>642</v>
      </c>
      <c r="F666" s="3">
        <v>2</v>
      </c>
      <c r="G666" s="3">
        <v>6</v>
      </c>
      <c r="H666" s="3" t="s">
        <v>164</v>
      </c>
      <c r="I666" s="3" t="s">
        <v>118</v>
      </c>
      <c r="J666" s="12">
        <f>(C666-VLOOKUP(H666,Riders!$A$2:$C$3500,2,FALSE))/365</f>
        <v>21</v>
      </c>
      <c r="K666" s="3">
        <v>16</v>
      </c>
    </row>
    <row r="667" spans="1:11" x14ac:dyDescent="0.45">
      <c r="A667" s="3" t="s">
        <v>776</v>
      </c>
      <c r="B667" s="3">
        <v>2014</v>
      </c>
      <c r="C667" s="19">
        <v>41614</v>
      </c>
      <c r="D667" s="3" t="s">
        <v>653</v>
      </c>
      <c r="E667" s="3" t="s">
        <v>643</v>
      </c>
      <c r="F667" s="3">
        <v>1</v>
      </c>
      <c r="G667" s="3">
        <v>1</v>
      </c>
      <c r="H667" s="3" t="s">
        <v>737</v>
      </c>
      <c r="I667" s="3" t="s">
        <v>738</v>
      </c>
      <c r="J667" s="12">
        <f>(C667-VLOOKUP(H667,Riders!$A$2:$C$3500,2,FALSE))/365</f>
        <v>25.484931506849314</v>
      </c>
      <c r="K667" s="3">
        <v>6</v>
      </c>
    </row>
    <row r="668" spans="1:11" x14ac:dyDescent="0.45">
      <c r="A668" s="3" t="s">
        <v>776</v>
      </c>
      <c r="B668" s="3">
        <v>2014</v>
      </c>
      <c r="C668" s="19">
        <v>41614</v>
      </c>
      <c r="D668" s="3" t="s">
        <v>653</v>
      </c>
      <c r="E668" s="3" t="s">
        <v>643</v>
      </c>
      <c r="F668" s="3">
        <v>1</v>
      </c>
      <c r="G668" s="3">
        <v>2</v>
      </c>
      <c r="H668" s="3" t="s">
        <v>79</v>
      </c>
      <c r="I668" s="3" t="s">
        <v>65</v>
      </c>
      <c r="J668" s="12">
        <f>(C668-VLOOKUP(H668,Riders!$A$2:$C$3500,2,FALSE))/365</f>
        <v>26.589041095890412</v>
      </c>
      <c r="K668" s="3">
        <v>2</v>
      </c>
    </row>
    <row r="669" spans="1:11" x14ac:dyDescent="0.45">
      <c r="A669" s="3" t="s">
        <v>776</v>
      </c>
      <c r="B669" s="3">
        <v>2014</v>
      </c>
      <c r="C669" s="19">
        <v>41614</v>
      </c>
      <c r="D669" s="3" t="s">
        <v>653</v>
      </c>
      <c r="E669" s="3" t="s">
        <v>643</v>
      </c>
      <c r="F669" s="3">
        <v>1</v>
      </c>
      <c r="G669" s="3">
        <v>3</v>
      </c>
      <c r="H669" s="3" t="s">
        <v>139</v>
      </c>
      <c r="I669" s="3" t="s">
        <v>61</v>
      </c>
      <c r="J669" s="12">
        <f>(C669-VLOOKUP(H669,Riders!$A$2:$C$3500,2,FALSE))/365</f>
        <v>21.487671232876714</v>
      </c>
      <c r="K669" s="3">
        <v>5</v>
      </c>
    </row>
    <row r="670" spans="1:11" x14ac:dyDescent="0.45">
      <c r="A670" s="3" t="s">
        <v>776</v>
      </c>
      <c r="B670" s="3">
        <v>2014</v>
      </c>
      <c r="C670" s="19">
        <v>41614</v>
      </c>
      <c r="D670" s="3" t="s">
        <v>653</v>
      </c>
      <c r="E670" s="3" t="s">
        <v>643</v>
      </c>
      <c r="F670" s="3">
        <v>1</v>
      </c>
      <c r="G670" s="3">
        <v>4</v>
      </c>
      <c r="H670" s="3" t="s">
        <v>116</v>
      </c>
      <c r="I670" s="3" t="s">
        <v>21</v>
      </c>
      <c r="J670" s="12">
        <f>(C670-VLOOKUP(H670,Riders!$A$2:$C$3500,2,FALSE))/365</f>
        <v>22.701369863013699</v>
      </c>
      <c r="K670" s="3">
        <v>11</v>
      </c>
    </row>
    <row r="671" spans="1:11" x14ac:dyDescent="0.45">
      <c r="A671" s="3" t="s">
        <v>776</v>
      </c>
      <c r="B671" s="3">
        <v>2014</v>
      </c>
      <c r="C671" s="19">
        <v>41614</v>
      </c>
      <c r="D671" s="3" t="s">
        <v>653</v>
      </c>
      <c r="E671" s="3" t="s">
        <v>643</v>
      </c>
      <c r="F671" s="3">
        <v>1</v>
      </c>
      <c r="G671" s="3">
        <v>5</v>
      </c>
      <c r="H671" s="3" t="s">
        <v>43</v>
      </c>
      <c r="I671" s="3" t="s">
        <v>44</v>
      </c>
      <c r="J671" s="12">
        <f>(C671-VLOOKUP(H671,Riders!$A$2:$C$3500,2,FALSE))/365</f>
        <v>21.043835616438358</v>
      </c>
      <c r="K671" s="3">
        <v>9</v>
      </c>
    </row>
    <row r="672" spans="1:11" x14ac:dyDescent="0.45">
      <c r="A672" s="3" t="s">
        <v>776</v>
      </c>
      <c r="B672" s="3">
        <v>2014</v>
      </c>
      <c r="C672" s="19">
        <v>41614</v>
      </c>
      <c r="D672" s="3" t="s">
        <v>653</v>
      </c>
      <c r="E672" s="3" t="s">
        <v>643</v>
      </c>
      <c r="F672" s="3">
        <v>1</v>
      </c>
      <c r="G672" s="3">
        <v>6</v>
      </c>
      <c r="H672" s="3" t="s">
        <v>82</v>
      </c>
      <c r="I672" s="3" t="s">
        <v>67</v>
      </c>
      <c r="J672" s="12">
        <f>(C672-VLOOKUP(H672,Riders!$A$2:$C$3500,2,FALSE))/365</f>
        <v>21.265753424657536</v>
      </c>
      <c r="K672" s="3">
        <v>12</v>
      </c>
    </row>
    <row r="673" spans="1:11" x14ac:dyDescent="0.45">
      <c r="A673" s="3" t="s">
        <v>776</v>
      </c>
      <c r="B673" s="3">
        <v>2014</v>
      </c>
      <c r="C673" s="19">
        <v>41614</v>
      </c>
      <c r="D673" s="3" t="s">
        <v>653</v>
      </c>
      <c r="E673" s="3" t="s">
        <v>643</v>
      </c>
      <c r="F673" s="3">
        <v>2</v>
      </c>
      <c r="G673" s="3">
        <v>1</v>
      </c>
      <c r="H673" s="3" t="s">
        <v>703</v>
      </c>
      <c r="I673" s="3" t="s">
        <v>15</v>
      </c>
      <c r="J673" s="12">
        <f>(C673-VLOOKUP(H673,Riders!$A$2:$C$3500,2,FALSE))/365</f>
        <v>23.087671232876712</v>
      </c>
      <c r="K673" s="3">
        <v>1</v>
      </c>
    </row>
    <row r="674" spans="1:11" x14ac:dyDescent="0.45">
      <c r="A674" s="3" t="s">
        <v>776</v>
      </c>
      <c r="B674" s="3">
        <v>2014</v>
      </c>
      <c r="C674" s="19">
        <v>41614</v>
      </c>
      <c r="D674" s="3" t="s">
        <v>653</v>
      </c>
      <c r="E674" s="3" t="s">
        <v>643</v>
      </c>
      <c r="F674" s="3">
        <v>2</v>
      </c>
      <c r="G674" s="3">
        <v>2</v>
      </c>
      <c r="H674" s="3" t="s">
        <v>739</v>
      </c>
      <c r="I674" s="3" t="s">
        <v>25</v>
      </c>
      <c r="J674" s="12">
        <f>(C674-VLOOKUP(H674,Riders!$A$2:$C$3500,2,FALSE))/365</f>
        <v>22.035616438356165</v>
      </c>
      <c r="K674" s="3">
        <v>3</v>
      </c>
    </row>
    <row r="675" spans="1:11" x14ac:dyDescent="0.45">
      <c r="A675" s="3" t="s">
        <v>776</v>
      </c>
      <c r="B675" s="3">
        <v>2014</v>
      </c>
      <c r="C675" s="19">
        <v>41614</v>
      </c>
      <c r="D675" s="3" t="s">
        <v>653</v>
      </c>
      <c r="E675" s="3" t="s">
        <v>643</v>
      </c>
      <c r="F675" s="3">
        <v>2</v>
      </c>
      <c r="G675" s="3">
        <v>3</v>
      </c>
      <c r="H675" s="3" t="s">
        <v>167</v>
      </c>
      <c r="I675" s="3" t="s">
        <v>59</v>
      </c>
      <c r="J675" s="12">
        <f>(C675-VLOOKUP(H675,Riders!$A$2:$C$3500,2,FALSE))/365</f>
        <v>24.753424657534246</v>
      </c>
      <c r="K675" s="3">
        <v>4</v>
      </c>
    </row>
    <row r="676" spans="1:11" x14ac:dyDescent="0.45">
      <c r="A676" s="3" t="s">
        <v>776</v>
      </c>
      <c r="B676" s="3">
        <v>2014</v>
      </c>
      <c r="C676" s="19">
        <v>41614</v>
      </c>
      <c r="D676" s="3" t="s">
        <v>653</v>
      </c>
      <c r="E676" s="3" t="s">
        <v>643</v>
      </c>
      <c r="F676" s="3">
        <v>2</v>
      </c>
      <c r="G676" s="3">
        <v>4</v>
      </c>
      <c r="H676" s="3" t="s">
        <v>760</v>
      </c>
      <c r="I676" s="3" t="s">
        <v>31</v>
      </c>
      <c r="J676" s="12">
        <f>(C676-VLOOKUP(H676,Riders!$A$2:$C$3500,2,FALSE))/365</f>
        <v>23.594520547945205</v>
      </c>
      <c r="K676" s="3">
        <v>10</v>
      </c>
    </row>
    <row r="677" spans="1:11" x14ac:dyDescent="0.45">
      <c r="A677" s="3" t="s">
        <v>776</v>
      </c>
      <c r="B677" s="3">
        <v>2014</v>
      </c>
      <c r="C677" s="19">
        <v>41614</v>
      </c>
      <c r="D677" s="3" t="s">
        <v>653</v>
      </c>
      <c r="E677" s="3" t="s">
        <v>643</v>
      </c>
      <c r="F677" s="3">
        <v>2</v>
      </c>
      <c r="G677" s="3">
        <v>5</v>
      </c>
      <c r="H677" s="3" t="s">
        <v>132</v>
      </c>
      <c r="I677" s="3" t="s">
        <v>36</v>
      </c>
      <c r="J677" s="12">
        <f>(C677-VLOOKUP(H677,Riders!$A$2:$C$3500,2,FALSE))/365</f>
        <v>23.038356164383561</v>
      </c>
      <c r="K677" s="3">
        <v>8</v>
      </c>
    </row>
    <row r="678" spans="1:11" x14ac:dyDescent="0.45">
      <c r="A678" s="3" t="s">
        <v>776</v>
      </c>
      <c r="B678" s="3">
        <v>2014</v>
      </c>
      <c r="C678" s="19">
        <v>41614</v>
      </c>
      <c r="D678" s="3" t="s">
        <v>653</v>
      </c>
      <c r="E678" s="3" t="s">
        <v>643</v>
      </c>
      <c r="F678" s="3">
        <v>2</v>
      </c>
      <c r="G678" s="3">
        <v>6</v>
      </c>
      <c r="H678" s="3" t="s">
        <v>757</v>
      </c>
      <c r="I678" s="3" t="s">
        <v>715</v>
      </c>
      <c r="J678" s="12">
        <f>(C678-VLOOKUP(H678,Riders!$A$2:$C$3500,2,FALSE))/365</f>
        <v>23.936986301369863</v>
      </c>
      <c r="K678" s="3">
        <v>7</v>
      </c>
    </row>
    <row r="679" spans="1:11" x14ac:dyDescent="0.45">
      <c r="A679" s="3" t="s">
        <v>776</v>
      </c>
      <c r="B679" s="3">
        <v>2014</v>
      </c>
      <c r="C679" s="19">
        <v>41614</v>
      </c>
      <c r="D679" s="3" t="s">
        <v>653</v>
      </c>
      <c r="E679" s="3" t="s">
        <v>370</v>
      </c>
      <c r="F679" s="3">
        <v>1</v>
      </c>
      <c r="G679" s="3">
        <v>1</v>
      </c>
      <c r="H679" s="3" t="s">
        <v>703</v>
      </c>
      <c r="I679" s="3" t="s">
        <v>15</v>
      </c>
      <c r="J679" s="12">
        <f>(C679-VLOOKUP(H679,Riders!$A$2:$C$3500,2,FALSE))/365</f>
        <v>23.087671232876712</v>
      </c>
      <c r="K679" s="3">
        <v>1</v>
      </c>
    </row>
    <row r="680" spans="1:11" x14ac:dyDescent="0.45">
      <c r="A680" s="3" t="s">
        <v>776</v>
      </c>
      <c r="B680" s="3">
        <v>2014</v>
      </c>
      <c r="C680" s="19">
        <v>41614</v>
      </c>
      <c r="D680" s="3" t="s">
        <v>653</v>
      </c>
      <c r="E680" s="3" t="s">
        <v>370</v>
      </c>
      <c r="F680" s="3">
        <v>1</v>
      </c>
      <c r="G680" s="3">
        <v>2</v>
      </c>
      <c r="H680" s="3" t="s">
        <v>79</v>
      </c>
      <c r="I680" s="3" t="s">
        <v>65</v>
      </c>
      <c r="J680" s="12">
        <f>(C680-VLOOKUP(H680,Riders!$A$2:$C$3500,2,FALSE))/365</f>
        <v>26.589041095890412</v>
      </c>
      <c r="K680" s="3">
        <v>2</v>
      </c>
    </row>
    <row r="681" spans="1:11" x14ac:dyDescent="0.45">
      <c r="A681" s="3" t="s">
        <v>776</v>
      </c>
      <c r="B681" s="3">
        <v>2014</v>
      </c>
      <c r="C681" s="19">
        <v>41614</v>
      </c>
      <c r="D681" s="3" t="s">
        <v>653</v>
      </c>
      <c r="E681" s="3" t="s">
        <v>370</v>
      </c>
      <c r="F681" s="3">
        <v>1</v>
      </c>
      <c r="G681" s="3">
        <v>3</v>
      </c>
      <c r="H681" s="3" t="s">
        <v>739</v>
      </c>
      <c r="I681" s="3" t="s">
        <v>25</v>
      </c>
      <c r="J681" s="12">
        <f>(C681-VLOOKUP(H681,Riders!$A$2:$C$3500,2,FALSE))/365</f>
        <v>22.035616438356165</v>
      </c>
      <c r="K681" s="3">
        <v>3</v>
      </c>
    </row>
    <row r="682" spans="1:11" x14ac:dyDescent="0.45">
      <c r="A682" s="3" t="s">
        <v>776</v>
      </c>
      <c r="B682" s="3">
        <v>2014</v>
      </c>
      <c r="C682" s="19">
        <v>41614</v>
      </c>
      <c r="D682" s="3" t="s">
        <v>653</v>
      </c>
      <c r="E682" s="3" t="s">
        <v>370</v>
      </c>
      <c r="F682" s="3">
        <v>1</v>
      </c>
      <c r="G682" s="3">
        <v>4</v>
      </c>
      <c r="H682" s="3" t="s">
        <v>167</v>
      </c>
      <c r="I682" s="3" t="s">
        <v>59</v>
      </c>
      <c r="J682" s="12">
        <f>(C682-VLOOKUP(H682,Riders!$A$2:$C$3500,2,FALSE))/365</f>
        <v>24.753424657534246</v>
      </c>
      <c r="K682" s="3">
        <v>4</v>
      </c>
    </row>
    <row r="683" spans="1:11" x14ac:dyDescent="0.45">
      <c r="A683" s="3" t="s">
        <v>776</v>
      </c>
      <c r="B683" s="3">
        <v>2014</v>
      </c>
      <c r="C683" s="19">
        <v>41614</v>
      </c>
      <c r="D683" s="3" t="s">
        <v>653</v>
      </c>
      <c r="E683" s="3" t="s">
        <v>370</v>
      </c>
      <c r="F683" s="3">
        <v>1</v>
      </c>
      <c r="G683" s="3">
        <v>5</v>
      </c>
      <c r="H683" s="3" t="s">
        <v>139</v>
      </c>
      <c r="I683" s="3" t="s">
        <v>61</v>
      </c>
      <c r="J683" s="12">
        <f>(C683-VLOOKUP(H683,Riders!$A$2:$C$3500,2,FALSE))/365</f>
        <v>21.487671232876714</v>
      </c>
      <c r="K683" s="3">
        <v>5</v>
      </c>
    </row>
    <row r="684" spans="1:11" x14ac:dyDescent="0.45">
      <c r="A684" s="3" t="s">
        <v>776</v>
      </c>
      <c r="B684" s="3">
        <v>2014</v>
      </c>
      <c r="C684" s="19">
        <v>41614</v>
      </c>
      <c r="D684" s="3" t="s">
        <v>653</v>
      </c>
      <c r="E684" s="3" t="s">
        <v>370</v>
      </c>
      <c r="F684" s="3">
        <v>1</v>
      </c>
      <c r="G684" s="3">
        <v>6</v>
      </c>
      <c r="H684" s="3" t="s">
        <v>737</v>
      </c>
      <c r="I684" s="3" t="s">
        <v>738</v>
      </c>
      <c r="J684" s="12">
        <f>(C684-VLOOKUP(H684,Riders!$A$2:$C$3500,2,FALSE))/365</f>
        <v>25.484931506849314</v>
      </c>
      <c r="K684" s="3">
        <v>6</v>
      </c>
    </row>
    <row r="685" spans="1:11" x14ac:dyDescent="0.45">
      <c r="A685" s="3" t="s">
        <v>776</v>
      </c>
      <c r="B685" s="3">
        <v>2014</v>
      </c>
      <c r="C685" s="19">
        <v>41614</v>
      </c>
      <c r="D685" s="3" t="s">
        <v>653</v>
      </c>
      <c r="E685" s="3" t="s">
        <v>370</v>
      </c>
      <c r="F685" s="3">
        <v>2</v>
      </c>
      <c r="G685" s="3">
        <v>1</v>
      </c>
      <c r="H685" s="3" t="s">
        <v>757</v>
      </c>
      <c r="I685" s="3" t="s">
        <v>715</v>
      </c>
      <c r="J685" s="12">
        <f>(C685-VLOOKUP(H685,Riders!$A$2:$C$3500,2,FALSE))/365</f>
        <v>23.936986301369863</v>
      </c>
      <c r="K685" s="3">
        <v>7</v>
      </c>
    </row>
    <row r="686" spans="1:11" x14ac:dyDescent="0.45">
      <c r="A686" s="3" t="s">
        <v>776</v>
      </c>
      <c r="B686" s="3">
        <v>2014</v>
      </c>
      <c r="C686" s="19">
        <v>41614</v>
      </c>
      <c r="D686" s="3" t="s">
        <v>653</v>
      </c>
      <c r="E686" s="3" t="s">
        <v>370</v>
      </c>
      <c r="F686" s="3">
        <v>2</v>
      </c>
      <c r="G686" s="3">
        <v>2</v>
      </c>
      <c r="H686" s="3" t="s">
        <v>132</v>
      </c>
      <c r="I686" s="3" t="s">
        <v>36</v>
      </c>
      <c r="J686" s="12">
        <f>(C686-VLOOKUP(H686,Riders!$A$2:$C$3500,2,FALSE))/365</f>
        <v>23.038356164383561</v>
      </c>
      <c r="K686" s="3">
        <v>8</v>
      </c>
    </row>
    <row r="687" spans="1:11" x14ac:dyDescent="0.45">
      <c r="A687" s="3" t="s">
        <v>776</v>
      </c>
      <c r="B687" s="3">
        <v>2014</v>
      </c>
      <c r="C687" s="19">
        <v>41614</v>
      </c>
      <c r="D687" s="3" t="s">
        <v>653</v>
      </c>
      <c r="E687" s="3" t="s">
        <v>370</v>
      </c>
      <c r="F687" s="3">
        <v>2</v>
      </c>
      <c r="G687" s="3">
        <v>3</v>
      </c>
      <c r="H687" s="3" t="s">
        <v>43</v>
      </c>
      <c r="I687" s="3" t="s">
        <v>44</v>
      </c>
      <c r="J687" s="12">
        <f>(C687-VLOOKUP(H687,Riders!$A$2:$C$3500,2,FALSE))/365</f>
        <v>21.043835616438358</v>
      </c>
      <c r="K687" s="3">
        <v>9</v>
      </c>
    </row>
    <row r="688" spans="1:11" x14ac:dyDescent="0.45">
      <c r="A688" s="3" t="s">
        <v>776</v>
      </c>
      <c r="B688" s="3">
        <v>2014</v>
      </c>
      <c r="C688" s="19">
        <v>41614</v>
      </c>
      <c r="D688" s="3" t="s">
        <v>653</v>
      </c>
      <c r="E688" s="3" t="s">
        <v>370</v>
      </c>
      <c r="F688" s="3">
        <v>2</v>
      </c>
      <c r="G688" s="3">
        <v>4</v>
      </c>
      <c r="H688" s="3" t="s">
        <v>760</v>
      </c>
      <c r="I688" s="3" t="s">
        <v>31</v>
      </c>
      <c r="J688" s="12">
        <f>(C688-VLOOKUP(H688,Riders!$A$2:$C$3500,2,FALSE))/365</f>
        <v>23.594520547945205</v>
      </c>
      <c r="K688" s="3">
        <v>10</v>
      </c>
    </row>
    <row r="689" spans="1:11" x14ac:dyDescent="0.45">
      <c r="A689" s="3" t="s">
        <v>776</v>
      </c>
      <c r="B689" s="3">
        <v>2014</v>
      </c>
      <c r="C689" s="19">
        <v>41614</v>
      </c>
      <c r="D689" s="3" t="s">
        <v>653</v>
      </c>
      <c r="E689" s="3" t="s">
        <v>370</v>
      </c>
      <c r="F689" s="3">
        <v>2</v>
      </c>
      <c r="G689" s="3">
        <v>5</v>
      </c>
      <c r="H689" s="3" t="s">
        <v>116</v>
      </c>
      <c r="I689" s="3" t="s">
        <v>21</v>
      </c>
      <c r="J689" s="12">
        <f>(C689-VLOOKUP(H689,Riders!$A$2:$C$3500,2,FALSE))/365</f>
        <v>22.701369863013699</v>
      </c>
      <c r="K689" s="3">
        <v>11</v>
      </c>
    </row>
    <row r="690" spans="1:11" x14ac:dyDescent="0.45">
      <c r="A690" s="3" t="s">
        <v>776</v>
      </c>
      <c r="B690" s="3">
        <v>2014</v>
      </c>
      <c r="C690" s="19">
        <v>41614</v>
      </c>
      <c r="D690" s="3" t="s">
        <v>653</v>
      </c>
      <c r="E690" s="3" t="s">
        <v>370</v>
      </c>
      <c r="F690" s="3">
        <v>2</v>
      </c>
      <c r="G690" s="3">
        <v>6</v>
      </c>
      <c r="H690" s="3" t="s">
        <v>82</v>
      </c>
      <c r="I690" s="3" t="s">
        <v>67</v>
      </c>
      <c r="J690" s="12">
        <f>(C690-VLOOKUP(H690,Riders!$A$2:$C$3500,2,FALSE))/365</f>
        <v>21.265753424657536</v>
      </c>
      <c r="K690" s="3">
        <v>12</v>
      </c>
    </row>
    <row r="691" spans="1:11" x14ac:dyDescent="0.45">
      <c r="A691" s="3" t="s">
        <v>773</v>
      </c>
      <c r="B691" s="3">
        <v>2014</v>
      </c>
      <c r="C691" s="19">
        <v>41658</v>
      </c>
      <c r="D691" s="3" t="s">
        <v>653</v>
      </c>
      <c r="E691" s="3" t="s">
        <v>454</v>
      </c>
      <c r="F691" s="3">
        <v>1</v>
      </c>
      <c r="G691" s="3">
        <v>1</v>
      </c>
      <c r="H691" s="3" t="s">
        <v>79</v>
      </c>
      <c r="I691" s="3" t="s">
        <v>65</v>
      </c>
      <c r="J691" s="12">
        <f>(C691-VLOOKUP(H691,Riders!$A$2:$C$3500,2,FALSE))/365</f>
        <v>26.709589041095889</v>
      </c>
      <c r="K691" s="3">
        <v>1</v>
      </c>
    </row>
    <row r="692" spans="1:11" x14ac:dyDescent="0.45">
      <c r="A692" s="3" t="s">
        <v>773</v>
      </c>
      <c r="B692" s="3">
        <v>2014</v>
      </c>
      <c r="C692" s="19">
        <v>41658</v>
      </c>
      <c r="D692" s="3" t="s">
        <v>653</v>
      </c>
      <c r="E692" s="3" t="s">
        <v>454</v>
      </c>
      <c r="F692" s="3">
        <v>1</v>
      </c>
      <c r="G692" s="3">
        <v>2</v>
      </c>
      <c r="H692" s="3" t="s">
        <v>690</v>
      </c>
      <c r="I692" s="3" t="s">
        <v>17</v>
      </c>
      <c r="J692" s="12">
        <f>(C692-VLOOKUP(H692,Riders!$A$2:$C$3500,2,FALSE))/365</f>
        <v>25.81917808219178</v>
      </c>
      <c r="K692" s="3">
        <v>3</v>
      </c>
    </row>
    <row r="693" spans="1:11" x14ac:dyDescent="0.45">
      <c r="A693" s="3" t="s">
        <v>773</v>
      </c>
      <c r="B693" s="3">
        <v>2014</v>
      </c>
      <c r="C693" s="19">
        <v>41658</v>
      </c>
      <c r="D693" s="3" t="s">
        <v>653</v>
      </c>
      <c r="E693" s="3" t="s">
        <v>454</v>
      </c>
      <c r="F693" s="3">
        <v>1</v>
      </c>
      <c r="G693" s="3">
        <v>3</v>
      </c>
      <c r="H693" s="3" t="s">
        <v>43</v>
      </c>
      <c r="I693" s="3" t="s">
        <v>44</v>
      </c>
      <c r="J693" s="12">
        <f>(C693-VLOOKUP(H693,Riders!$A$2:$C$3500,2,FALSE))/365</f>
        <v>21.164383561643834</v>
      </c>
      <c r="K693" s="3">
        <v>4</v>
      </c>
    </row>
    <row r="694" spans="1:11" x14ac:dyDescent="0.45">
      <c r="A694" s="3" t="s">
        <v>773</v>
      </c>
      <c r="B694" s="3">
        <v>2014</v>
      </c>
      <c r="C694" s="19">
        <v>41658</v>
      </c>
      <c r="D694" s="3" t="s">
        <v>653</v>
      </c>
      <c r="E694" s="3" t="s">
        <v>454</v>
      </c>
      <c r="F694" s="3">
        <v>1</v>
      </c>
      <c r="G694" s="3">
        <v>4</v>
      </c>
      <c r="H694" s="3" t="s">
        <v>774</v>
      </c>
      <c r="I694" s="3" t="s">
        <v>720</v>
      </c>
      <c r="J694" s="12">
        <f>(C694-VLOOKUP(H694,Riders!$A$2:$C$3500,2,FALSE))/365</f>
        <v>25.241095890410961</v>
      </c>
      <c r="K694" s="3">
        <v>7</v>
      </c>
    </row>
    <row r="695" spans="1:11" x14ac:dyDescent="0.45">
      <c r="A695" s="3" t="s">
        <v>773</v>
      </c>
      <c r="B695" s="3">
        <v>2014</v>
      </c>
      <c r="C695" s="19">
        <v>41658</v>
      </c>
      <c r="D695" s="3" t="s">
        <v>653</v>
      </c>
      <c r="E695" s="3" t="s">
        <v>454</v>
      </c>
      <c r="F695" s="3">
        <v>1</v>
      </c>
      <c r="G695" s="3">
        <v>5</v>
      </c>
      <c r="H695" s="3" t="s">
        <v>403</v>
      </c>
      <c r="I695" s="3" t="s">
        <v>15</v>
      </c>
      <c r="J695" s="12">
        <f>(C695-VLOOKUP(H695,Riders!$A$2:$C$3500,2,FALSE))/365</f>
        <v>27.13150684931507</v>
      </c>
      <c r="K695" s="3">
        <v>11</v>
      </c>
    </row>
    <row r="696" spans="1:11" x14ac:dyDescent="0.45">
      <c r="A696" s="3" t="s">
        <v>773</v>
      </c>
      <c r="B696" s="3">
        <v>2014</v>
      </c>
      <c r="C696" s="19">
        <v>41658</v>
      </c>
      <c r="D696" s="3" t="s">
        <v>653</v>
      </c>
      <c r="E696" s="3" t="s">
        <v>454</v>
      </c>
      <c r="F696" s="3">
        <v>1</v>
      </c>
      <c r="G696" s="3">
        <v>6</v>
      </c>
      <c r="H696" s="3" t="s">
        <v>704</v>
      </c>
      <c r="I696" s="3" t="s">
        <v>40</v>
      </c>
      <c r="J696" s="12">
        <f>(C696-VLOOKUP(H696,Riders!$A$2:$C$3500,2,FALSE))/365</f>
        <v>23.032876712328768</v>
      </c>
      <c r="K696" s="3">
        <v>10</v>
      </c>
    </row>
    <row r="697" spans="1:11" x14ac:dyDescent="0.45">
      <c r="A697" s="3" t="s">
        <v>773</v>
      </c>
      <c r="B697" s="3">
        <v>2014</v>
      </c>
      <c r="C697" s="19">
        <v>41658</v>
      </c>
      <c r="D697" s="3" t="s">
        <v>653</v>
      </c>
      <c r="E697" s="3" t="s">
        <v>454</v>
      </c>
      <c r="F697" s="3">
        <v>1</v>
      </c>
      <c r="G697" s="3">
        <v>7</v>
      </c>
      <c r="H697" s="3" t="s">
        <v>775</v>
      </c>
      <c r="I697" s="3" t="s">
        <v>698</v>
      </c>
      <c r="J697" s="12" t="e">
        <f>(C697-VLOOKUP(H697,Riders!$A$2:$C$3500,2,FALSE))/365</f>
        <v>#N/A</v>
      </c>
      <c r="K697" s="3">
        <v>8</v>
      </c>
    </row>
    <row r="698" spans="1:11" x14ac:dyDescent="0.45">
      <c r="A698" s="3" t="s">
        <v>773</v>
      </c>
      <c r="B698" s="3">
        <v>2014</v>
      </c>
      <c r="C698" s="19">
        <v>41658</v>
      </c>
      <c r="D698" s="3" t="s">
        <v>653</v>
      </c>
      <c r="E698" s="3" t="s">
        <v>454</v>
      </c>
      <c r="F698" s="3">
        <v>2</v>
      </c>
      <c r="G698" s="3">
        <v>1</v>
      </c>
      <c r="H698" s="3" t="s">
        <v>164</v>
      </c>
      <c r="I698" s="3" t="s">
        <v>118</v>
      </c>
      <c r="J698" s="12">
        <f>(C698-VLOOKUP(H698,Riders!$A$2:$C$3500,2,FALSE))/365</f>
        <v>21.12054794520548</v>
      </c>
      <c r="K698" s="3">
        <v>5</v>
      </c>
    </row>
    <row r="699" spans="1:11" x14ac:dyDescent="0.45">
      <c r="A699" s="3" t="s">
        <v>773</v>
      </c>
      <c r="B699" s="3">
        <v>2014</v>
      </c>
      <c r="C699" s="19">
        <v>41658</v>
      </c>
      <c r="D699" s="3" t="s">
        <v>653</v>
      </c>
      <c r="E699" s="3" t="s">
        <v>454</v>
      </c>
      <c r="F699" s="3">
        <v>2</v>
      </c>
      <c r="G699" s="3">
        <v>2</v>
      </c>
      <c r="H699" s="3" t="s">
        <v>167</v>
      </c>
      <c r="I699" s="3" t="s">
        <v>59</v>
      </c>
      <c r="J699" s="12">
        <f>(C699-VLOOKUP(H699,Riders!$A$2:$C$3500,2,FALSE))/365</f>
        <v>24.873972602739727</v>
      </c>
      <c r="K699" s="3">
        <v>2</v>
      </c>
    </row>
    <row r="700" spans="1:11" x14ac:dyDescent="0.45">
      <c r="A700" s="3" t="s">
        <v>773</v>
      </c>
      <c r="B700" s="3">
        <v>2014</v>
      </c>
      <c r="C700" s="19">
        <v>41658</v>
      </c>
      <c r="D700" s="3" t="s">
        <v>653</v>
      </c>
      <c r="E700" s="3" t="s">
        <v>454</v>
      </c>
      <c r="F700" s="3">
        <v>2</v>
      </c>
      <c r="G700" s="3">
        <v>3</v>
      </c>
      <c r="H700" s="3" t="s">
        <v>77</v>
      </c>
      <c r="I700" s="3" t="s">
        <v>19</v>
      </c>
      <c r="J700" s="12">
        <f>(C700-VLOOKUP(H700,Riders!$A$2:$C$3500,2,FALSE))/365</f>
        <v>22.69041095890411</v>
      </c>
      <c r="K700" s="3">
        <v>6</v>
      </c>
    </row>
    <row r="701" spans="1:11" x14ac:dyDescent="0.45">
      <c r="A701" s="3" t="s">
        <v>773</v>
      </c>
      <c r="B701" s="3">
        <v>2014</v>
      </c>
      <c r="C701" s="19">
        <v>41658</v>
      </c>
      <c r="D701" s="3" t="s">
        <v>653</v>
      </c>
      <c r="E701" s="3" t="s">
        <v>454</v>
      </c>
      <c r="F701" s="3">
        <v>2</v>
      </c>
      <c r="G701" s="3">
        <v>4</v>
      </c>
      <c r="H701" s="3" t="s">
        <v>740</v>
      </c>
      <c r="I701" s="3" t="s">
        <v>741</v>
      </c>
      <c r="J701" s="12">
        <f>(C701-VLOOKUP(H701,Riders!$A$2:$C$3500,2,FALSE))/365</f>
        <v>26.238356164383561</v>
      </c>
      <c r="K701" s="3">
        <v>8</v>
      </c>
    </row>
    <row r="702" spans="1:11" x14ac:dyDescent="0.45">
      <c r="A702" s="3" t="s">
        <v>773</v>
      </c>
      <c r="B702" s="3">
        <v>2014</v>
      </c>
      <c r="C702" s="19">
        <v>41658</v>
      </c>
      <c r="D702" s="3" t="s">
        <v>653</v>
      </c>
      <c r="E702" s="3" t="s">
        <v>454</v>
      </c>
      <c r="F702" s="3">
        <v>2</v>
      </c>
      <c r="G702" s="3">
        <v>5</v>
      </c>
      <c r="H702" s="3" t="s">
        <v>406</v>
      </c>
      <c r="I702" s="3" t="s">
        <v>751</v>
      </c>
      <c r="J702" s="12">
        <f>(C702-VLOOKUP(H702,Riders!$A$2:$C$3500,2,FALSE))/365</f>
        <v>20.358904109589041</v>
      </c>
      <c r="K702" s="3">
        <v>9</v>
      </c>
    </row>
    <row r="703" spans="1:11" x14ac:dyDescent="0.45">
      <c r="A703" s="3" t="s">
        <v>773</v>
      </c>
      <c r="B703" s="3">
        <v>2014</v>
      </c>
      <c r="C703" s="19">
        <v>41658</v>
      </c>
      <c r="D703" s="3" t="s">
        <v>653</v>
      </c>
      <c r="E703" s="3" t="s">
        <v>454</v>
      </c>
      <c r="F703" s="3">
        <v>2</v>
      </c>
      <c r="G703" s="3">
        <v>6</v>
      </c>
      <c r="H703" s="3" t="s">
        <v>760</v>
      </c>
      <c r="I703" s="3" t="s">
        <v>31</v>
      </c>
      <c r="J703" s="12">
        <f>(C703-VLOOKUP(H703,Riders!$A$2:$C$3500,2,FALSE))/365</f>
        <v>23.715068493150685</v>
      </c>
      <c r="K703" s="3">
        <v>12</v>
      </c>
    </row>
    <row r="704" spans="1:11" x14ac:dyDescent="0.45">
      <c r="A704" s="3" t="s">
        <v>773</v>
      </c>
      <c r="B704" s="3">
        <v>2014</v>
      </c>
      <c r="C704" s="19">
        <v>41658</v>
      </c>
      <c r="D704" s="3" t="s">
        <v>653</v>
      </c>
      <c r="E704" s="3" t="s">
        <v>454</v>
      </c>
      <c r="F704" s="3">
        <v>2</v>
      </c>
      <c r="G704" s="3">
        <v>7</v>
      </c>
      <c r="H704" s="3" t="s">
        <v>60</v>
      </c>
      <c r="I704" s="3" t="s">
        <v>61</v>
      </c>
      <c r="J704" s="12">
        <f>(C704-VLOOKUP(H704,Riders!$A$2:$C$3500,2,FALSE))/365</f>
        <v>25.506849315068493</v>
      </c>
      <c r="K704" s="3">
        <v>6</v>
      </c>
    </row>
    <row r="705" spans="1:11" x14ac:dyDescent="0.45">
      <c r="A705" s="3" t="s">
        <v>773</v>
      </c>
      <c r="B705" s="3">
        <v>2014</v>
      </c>
      <c r="C705" s="19">
        <v>41658</v>
      </c>
      <c r="D705" s="3" t="s">
        <v>653</v>
      </c>
      <c r="E705" s="3" t="s">
        <v>370</v>
      </c>
      <c r="F705" s="3">
        <v>1</v>
      </c>
      <c r="G705" s="3">
        <v>1</v>
      </c>
      <c r="H705" s="3" t="s">
        <v>79</v>
      </c>
      <c r="I705" s="3" t="s">
        <v>65</v>
      </c>
      <c r="J705" s="12">
        <f>(C705-VLOOKUP(H705,Riders!$A$2:$C$3500,2,FALSE))/365</f>
        <v>26.709589041095889</v>
      </c>
      <c r="K705" s="3">
        <v>1</v>
      </c>
    </row>
    <row r="706" spans="1:11" x14ac:dyDescent="0.45">
      <c r="A706" s="3" t="s">
        <v>773</v>
      </c>
      <c r="B706" s="3">
        <v>2014</v>
      </c>
      <c r="C706" s="19">
        <v>41658</v>
      </c>
      <c r="D706" s="3" t="s">
        <v>653</v>
      </c>
      <c r="E706" s="3" t="s">
        <v>370</v>
      </c>
      <c r="F706" s="3">
        <v>1</v>
      </c>
      <c r="G706" s="3">
        <v>2</v>
      </c>
      <c r="H706" s="3" t="s">
        <v>167</v>
      </c>
      <c r="I706" s="3" t="s">
        <v>59</v>
      </c>
      <c r="J706" s="12">
        <f>(C706-VLOOKUP(H706,Riders!$A$2:$C$3500,2,FALSE))/365</f>
        <v>24.873972602739727</v>
      </c>
      <c r="K706" s="3">
        <v>2</v>
      </c>
    </row>
    <row r="707" spans="1:11" x14ac:dyDescent="0.45">
      <c r="A707" s="3" t="s">
        <v>773</v>
      </c>
      <c r="B707" s="3">
        <v>2014</v>
      </c>
      <c r="C707" s="19">
        <v>41658</v>
      </c>
      <c r="D707" s="3" t="s">
        <v>653</v>
      </c>
      <c r="E707" s="3" t="s">
        <v>370</v>
      </c>
      <c r="F707" s="3">
        <v>1</v>
      </c>
      <c r="G707" s="3">
        <v>3</v>
      </c>
      <c r="H707" s="3" t="s">
        <v>690</v>
      </c>
      <c r="I707" s="3" t="s">
        <v>17</v>
      </c>
      <c r="J707" s="12">
        <f>(C707-VLOOKUP(H707,Riders!$A$2:$C$3500,2,FALSE))/365</f>
        <v>25.81917808219178</v>
      </c>
      <c r="K707" s="3">
        <v>3</v>
      </c>
    </row>
    <row r="708" spans="1:11" x14ac:dyDescent="0.45">
      <c r="A708" s="3" t="s">
        <v>773</v>
      </c>
      <c r="B708" s="3">
        <v>2014</v>
      </c>
      <c r="C708" s="19">
        <v>41658</v>
      </c>
      <c r="D708" s="3" t="s">
        <v>653</v>
      </c>
      <c r="E708" s="3" t="s">
        <v>370</v>
      </c>
      <c r="F708" s="3">
        <v>1</v>
      </c>
      <c r="G708" s="3">
        <v>4</v>
      </c>
      <c r="H708" s="3" t="s">
        <v>43</v>
      </c>
      <c r="I708" s="3" t="s">
        <v>44</v>
      </c>
      <c r="J708" s="12">
        <f>(C708-VLOOKUP(H708,Riders!$A$2:$C$3500,2,FALSE))/365</f>
        <v>21.164383561643834</v>
      </c>
      <c r="K708" s="3">
        <v>4</v>
      </c>
    </row>
    <row r="709" spans="1:11" x14ac:dyDescent="0.45">
      <c r="A709" s="3" t="s">
        <v>773</v>
      </c>
      <c r="B709" s="3">
        <v>2014</v>
      </c>
      <c r="C709" s="19">
        <v>41658</v>
      </c>
      <c r="D709" s="3" t="s">
        <v>653</v>
      </c>
      <c r="E709" s="3" t="s">
        <v>370</v>
      </c>
      <c r="F709" s="3">
        <v>1</v>
      </c>
      <c r="G709" s="3">
        <v>5</v>
      </c>
      <c r="H709" s="3" t="s">
        <v>164</v>
      </c>
      <c r="I709" s="3" t="s">
        <v>118</v>
      </c>
      <c r="J709" s="12">
        <f>(C709-VLOOKUP(H709,Riders!$A$2:$C$3500,2,FALSE))/365</f>
        <v>21.12054794520548</v>
      </c>
      <c r="K709" s="3">
        <v>5</v>
      </c>
    </row>
    <row r="710" spans="1:11" x14ac:dyDescent="0.45">
      <c r="A710" s="3" t="s">
        <v>773</v>
      </c>
      <c r="B710" s="3">
        <v>2014</v>
      </c>
      <c r="C710" s="19">
        <v>41658</v>
      </c>
      <c r="D710" s="3" t="s">
        <v>653</v>
      </c>
      <c r="E710" s="3" t="s">
        <v>370</v>
      </c>
      <c r="F710" s="3">
        <v>1</v>
      </c>
      <c r="G710" s="3">
        <v>6</v>
      </c>
      <c r="H710" s="3" t="s">
        <v>77</v>
      </c>
      <c r="I710" s="3" t="s">
        <v>19</v>
      </c>
      <c r="J710" s="12">
        <f>(C710-VLOOKUP(H710,Riders!$A$2:$C$3500,2,FALSE))/365</f>
        <v>22.69041095890411</v>
      </c>
      <c r="K710" s="3">
        <v>6</v>
      </c>
    </row>
    <row r="711" spans="1:11" x14ac:dyDescent="0.45">
      <c r="A711" s="3" t="s">
        <v>773</v>
      </c>
      <c r="B711" s="3">
        <v>2014</v>
      </c>
      <c r="C711" s="19">
        <v>41658</v>
      </c>
      <c r="D711" s="3" t="s">
        <v>653</v>
      </c>
      <c r="E711" s="3" t="s">
        <v>370</v>
      </c>
      <c r="F711" s="3">
        <v>2</v>
      </c>
      <c r="G711" s="3">
        <v>1</v>
      </c>
      <c r="H711" s="3" t="s">
        <v>774</v>
      </c>
      <c r="I711" s="3" t="s">
        <v>720</v>
      </c>
      <c r="J711" s="12">
        <f>(C711-VLOOKUP(H711,Riders!$A$2:$C$3500,2,FALSE))/365</f>
        <v>25.241095890410961</v>
      </c>
      <c r="K711" s="3">
        <v>7</v>
      </c>
    </row>
    <row r="712" spans="1:11" x14ac:dyDescent="0.45">
      <c r="A712" s="3" t="s">
        <v>773</v>
      </c>
      <c r="B712" s="3">
        <v>2014</v>
      </c>
      <c r="C712" s="19">
        <v>41658</v>
      </c>
      <c r="D712" s="3" t="s">
        <v>653</v>
      </c>
      <c r="E712" s="3" t="s">
        <v>370</v>
      </c>
      <c r="F712" s="3">
        <v>2</v>
      </c>
      <c r="G712" s="3">
        <v>2</v>
      </c>
      <c r="H712" s="3" t="s">
        <v>740</v>
      </c>
      <c r="I712" s="3" t="s">
        <v>741</v>
      </c>
      <c r="J712" s="12">
        <f>(C712-VLOOKUP(H712,Riders!$A$2:$C$3500,2,FALSE))/365</f>
        <v>26.238356164383561</v>
      </c>
      <c r="K712" s="3">
        <v>8</v>
      </c>
    </row>
    <row r="713" spans="1:11" x14ac:dyDescent="0.45">
      <c r="A713" s="3" t="s">
        <v>773</v>
      </c>
      <c r="B713" s="3">
        <v>2014</v>
      </c>
      <c r="C713" s="19">
        <v>41658</v>
      </c>
      <c r="D713" s="3" t="s">
        <v>653</v>
      </c>
      <c r="E713" s="3" t="s">
        <v>370</v>
      </c>
      <c r="F713" s="3">
        <v>2</v>
      </c>
      <c r="G713" s="3">
        <v>3</v>
      </c>
      <c r="H713" s="3" t="s">
        <v>406</v>
      </c>
      <c r="I713" s="3" t="s">
        <v>751</v>
      </c>
      <c r="J713" s="12">
        <f>(C713-VLOOKUP(H713,Riders!$A$2:$C$3500,2,FALSE))/365</f>
        <v>20.358904109589041</v>
      </c>
      <c r="K713" s="3">
        <v>9</v>
      </c>
    </row>
    <row r="714" spans="1:11" x14ac:dyDescent="0.45">
      <c r="A714" s="3" t="s">
        <v>773</v>
      </c>
      <c r="B714" s="3">
        <v>2014</v>
      </c>
      <c r="C714" s="19">
        <v>41658</v>
      </c>
      <c r="D714" s="3" t="s">
        <v>653</v>
      </c>
      <c r="E714" s="3" t="s">
        <v>370</v>
      </c>
      <c r="F714" s="3">
        <v>2</v>
      </c>
      <c r="G714" s="3">
        <v>4</v>
      </c>
      <c r="H714" s="3" t="s">
        <v>704</v>
      </c>
      <c r="I714" s="3" t="s">
        <v>40</v>
      </c>
      <c r="J714" s="12">
        <f>(C714-VLOOKUP(H714,Riders!$A$2:$C$3500,2,FALSE))/365</f>
        <v>23.032876712328768</v>
      </c>
      <c r="K714" s="3">
        <v>10</v>
      </c>
    </row>
    <row r="715" spans="1:11" x14ac:dyDescent="0.45">
      <c r="A715" s="3" t="s">
        <v>773</v>
      </c>
      <c r="B715" s="3">
        <v>2014</v>
      </c>
      <c r="C715" s="19">
        <v>41658</v>
      </c>
      <c r="D715" s="3" t="s">
        <v>653</v>
      </c>
      <c r="E715" s="3" t="s">
        <v>370</v>
      </c>
      <c r="F715" s="3">
        <v>2</v>
      </c>
      <c r="G715" s="3">
        <v>5</v>
      </c>
      <c r="H715" s="3" t="s">
        <v>403</v>
      </c>
      <c r="I715" s="3" t="s">
        <v>15</v>
      </c>
      <c r="J715" s="12">
        <f>(C715-VLOOKUP(H715,Riders!$A$2:$C$3500,2,FALSE))/365</f>
        <v>27.13150684931507</v>
      </c>
      <c r="K715" s="3">
        <v>11</v>
      </c>
    </row>
    <row r="716" spans="1:11" x14ac:dyDescent="0.45">
      <c r="A716" s="3" t="s">
        <v>773</v>
      </c>
      <c r="B716" s="3">
        <v>2014</v>
      </c>
      <c r="C716" s="19">
        <v>41658</v>
      </c>
      <c r="D716" s="3" t="s">
        <v>653</v>
      </c>
      <c r="E716" s="3" t="s">
        <v>370</v>
      </c>
      <c r="F716" s="3">
        <v>2</v>
      </c>
      <c r="G716" s="3">
        <v>6</v>
      </c>
      <c r="H716" s="3" t="s">
        <v>760</v>
      </c>
      <c r="I716" s="3" t="s">
        <v>31</v>
      </c>
      <c r="J716" s="12">
        <f>(C716-VLOOKUP(H716,Riders!$A$2:$C$3500,2,FALSE))/365</f>
        <v>23.715068493150685</v>
      </c>
      <c r="K716" s="3">
        <v>12</v>
      </c>
    </row>
    <row r="717" spans="1:11" x14ac:dyDescent="0.45">
      <c r="A717" s="3" t="s">
        <v>71</v>
      </c>
      <c r="B717" s="3">
        <v>2014</v>
      </c>
      <c r="C717" s="19">
        <v>41700</v>
      </c>
      <c r="D717" s="3" t="s">
        <v>641</v>
      </c>
      <c r="E717" s="3" t="s">
        <v>454</v>
      </c>
      <c r="F717" s="3">
        <v>1</v>
      </c>
      <c r="G717" s="3">
        <v>1</v>
      </c>
      <c r="H717" s="3" t="s">
        <v>167</v>
      </c>
      <c r="I717" s="3" t="s">
        <v>59</v>
      </c>
      <c r="J717" s="12">
        <f>(C717-VLOOKUP(H717,Riders!$A$2:$C$3500,2,FALSE))/365</f>
        <v>24.989041095890411</v>
      </c>
      <c r="K717" s="3">
        <v>8</v>
      </c>
    </row>
    <row r="718" spans="1:11" x14ac:dyDescent="0.45">
      <c r="A718" s="3" t="s">
        <v>71</v>
      </c>
      <c r="B718" s="3">
        <v>2014</v>
      </c>
      <c r="C718" s="19">
        <v>41700</v>
      </c>
      <c r="D718" s="3" t="s">
        <v>641</v>
      </c>
      <c r="E718" s="3" t="s">
        <v>454</v>
      </c>
      <c r="F718" s="3">
        <v>1</v>
      </c>
      <c r="G718" s="3">
        <v>2</v>
      </c>
      <c r="H718" s="3" t="s">
        <v>737</v>
      </c>
      <c r="I718" s="3" t="s">
        <v>738</v>
      </c>
      <c r="J718" s="12">
        <f>(C718-VLOOKUP(H718,Riders!$A$2:$C$3500,2,FALSE))/365</f>
        <v>25.720547945205478</v>
      </c>
      <c r="K718" s="3">
        <v>10</v>
      </c>
    </row>
    <row r="719" spans="1:11" x14ac:dyDescent="0.45">
      <c r="A719" s="3" t="s">
        <v>71</v>
      </c>
      <c r="B719" s="3">
        <v>2014</v>
      </c>
      <c r="C719" s="19">
        <v>41700</v>
      </c>
      <c r="D719" s="3" t="s">
        <v>641</v>
      </c>
      <c r="E719" s="3" t="s">
        <v>454</v>
      </c>
      <c r="F719" s="3">
        <v>1</v>
      </c>
      <c r="G719" s="3">
        <v>3</v>
      </c>
      <c r="H719" s="3" t="s">
        <v>43</v>
      </c>
      <c r="I719" s="3" t="s">
        <v>44</v>
      </c>
      <c r="J719" s="12">
        <f>(C719-VLOOKUP(H719,Riders!$A$2:$C$3500,2,FALSE))/365</f>
        <v>21.279452054794522</v>
      </c>
      <c r="K719" s="3">
        <v>5</v>
      </c>
    </row>
    <row r="720" spans="1:11" x14ac:dyDescent="0.45">
      <c r="A720" s="3" t="s">
        <v>71</v>
      </c>
      <c r="B720" s="3">
        <v>2014</v>
      </c>
      <c r="C720" s="19">
        <v>41700</v>
      </c>
      <c r="D720" s="3" t="s">
        <v>641</v>
      </c>
      <c r="E720" s="3" t="s">
        <v>454</v>
      </c>
      <c r="F720" s="3">
        <v>1</v>
      </c>
      <c r="G720" s="3">
        <v>4</v>
      </c>
      <c r="H720" s="3" t="s">
        <v>184</v>
      </c>
      <c r="I720" s="3" t="s">
        <v>19</v>
      </c>
      <c r="J720" s="12">
        <f>(C720-VLOOKUP(H720,Riders!$A$2:$C$3500,2,FALSE))/365</f>
        <v>19.69041095890411</v>
      </c>
      <c r="K720" s="3">
        <v>13</v>
      </c>
    </row>
    <row r="721" spans="1:11" x14ac:dyDescent="0.45">
      <c r="A721" s="3" t="s">
        <v>71</v>
      </c>
      <c r="B721" s="3">
        <v>2014</v>
      </c>
      <c r="C721" s="19">
        <v>41700</v>
      </c>
      <c r="D721" s="3" t="s">
        <v>641</v>
      </c>
      <c r="E721" s="3" t="s">
        <v>454</v>
      </c>
      <c r="F721" s="3">
        <v>1</v>
      </c>
      <c r="G721" s="3">
        <v>5</v>
      </c>
      <c r="H721" s="3" t="s">
        <v>739</v>
      </c>
      <c r="I721" s="3" t="s">
        <v>25</v>
      </c>
      <c r="J721" s="12">
        <f>(C721-VLOOKUP(H721,Riders!$A$2:$C$3500,2,FALSE))/365</f>
        <v>22.271232876712329</v>
      </c>
      <c r="K721" s="3">
        <v>3</v>
      </c>
    </row>
    <row r="722" spans="1:11" x14ac:dyDescent="0.45">
      <c r="A722" s="3" t="s">
        <v>71</v>
      </c>
      <c r="B722" s="3">
        <v>2014</v>
      </c>
      <c r="C722" s="19">
        <v>41700</v>
      </c>
      <c r="D722" s="3" t="s">
        <v>641</v>
      </c>
      <c r="E722" s="3" t="s">
        <v>454</v>
      </c>
      <c r="F722" s="3">
        <v>2</v>
      </c>
      <c r="G722" s="3">
        <v>1</v>
      </c>
      <c r="H722" s="3" t="s">
        <v>703</v>
      </c>
      <c r="I722" s="3" t="s">
        <v>15</v>
      </c>
      <c r="J722" s="12">
        <f>(C722-VLOOKUP(H722,Riders!$A$2:$C$3500,2,FALSE))/365</f>
        <v>23.323287671232876</v>
      </c>
      <c r="K722" s="3">
        <v>1</v>
      </c>
    </row>
    <row r="723" spans="1:11" x14ac:dyDescent="0.45">
      <c r="A723" s="3" t="s">
        <v>71</v>
      </c>
      <c r="B723" s="3">
        <v>2014</v>
      </c>
      <c r="C723" s="19">
        <v>41700</v>
      </c>
      <c r="D723" s="3" t="s">
        <v>641</v>
      </c>
      <c r="E723" s="3" t="s">
        <v>454</v>
      </c>
      <c r="F723" s="3">
        <v>2</v>
      </c>
      <c r="G723" s="3">
        <v>2</v>
      </c>
      <c r="H723" s="3" t="s">
        <v>740</v>
      </c>
      <c r="I723" s="3" t="s">
        <v>741</v>
      </c>
      <c r="J723" s="12">
        <f>(C723-VLOOKUP(H723,Riders!$A$2:$C$3500,2,FALSE))/365</f>
        <v>26.353424657534248</v>
      </c>
      <c r="K723" s="3">
        <v>11</v>
      </c>
    </row>
    <row r="724" spans="1:11" x14ac:dyDescent="0.45">
      <c r="A724" s="3" t="s">
        <v>71</v>
      </c>
      <c r="B724" s="3">
        <v>2014</v>
      </c>
      <c r="C724" s="19">
        <v>41700</v>
      </c>
      <c r="D724" s="3" t="s">
        <v>641</v>
      </c>
      <c r="E724" s="3" t="s">
        <v>454</v>
      </c>
      <c r="F724" s="3">
        <v>2</v>
      </c>
      <c r="G724" s="3">
        <v>3</v>
      </c>
      <c r="H724" s="3" t="s">
        <v>757</v>
      </c>
      <c r="I724" s="3" t="s">
        <v>715</v>
      </c>
      <c r="J724" s="12">
        <f>(C724-VLOOKUP(H724,Riders!$A$2:$C$3500,2,FALSE))/365</f>
        <v>24.172602739726027</v>
      </c>
      <c r="K724" s="3">
        <v>4</v>
      </c>
    </row>
    <row r="725" spans="1:11" x14ac:dyDescent="0.45">
      <c r="A725" s="3" t="s">
        <v>71</v>
      </c>
      <c r="B725" s="3">
        <v>2014</v>
      </c>
      <c r="C725" s="19">
        <v>41700</v>
      </c>
      <c r="D725" s="3" t="s">
        <v>641</v>
      </c>
      <c r="E725" s="3" t="s">
        <v>454</v>
      </c>
      <c r="F725" s="3">
        <v>2</v>
      </c>
      <c r="G725" s="3">
        <v>4</v>
      </c>
      <c r="H725" s="3" t="s">
        <v>77</v>
      </c>
      <c r="I725" s="3" t="s">
        <v>19</v>
      </c>
      <c r="J725" s="12">
        <f>(C725-VLOOKUP(H725,Riders!$A$2:$C$3500,2,FALSE))/365</f>
        <v>22.805479452054794</v>
      </c>
      <c r="K725" s="3">
        <v>13</v>
      </c>
    </row>
    <row r="726" spans="1:11" x14ac:dyDescent="0.45">
      <c r="A726" s="3" t="s">
        <v>71</v>
      </c>
      <c r="B726" s="3">
        <v>2014</v>
      </c>
      <c r="C726" s="19">
        <v>41700</v>
      </c>
      <c r="D726" s="3" t="s">
        <v>641</v>
      </c>
      <c r="E726" s="3" t="s">
        <v>454</v>
      </c>
      <c r="F726" s="3">
        <v>2</v>
      </c>
      <c r="G726" s="3">
        <v>5</v>
      </c>
      <c r="H726" s="3" t="s">
        <v>60</v>
      </c>
      <c r="I726" s="3" t="s">
        <v>61</v>
      </c>
      <c r="J726" s="12">
        <f>(C726-VLOOKUP(H726,Riders!$A$2:$C$3500,2,FALSE))/365</f>
        <v>25.621917808219177</v>
      </c>
      <c r="K726" s="3">
        <v>17</v>
      </c>
    </row>
    <row r="727" spans="1:11" x14ac:dyDescent="0.45">
      <c r="A727" s="3" t="s">
        <v>71</v>
      </c>
      <c r="B727" s="3">
        <v>2014</v>
      </c>
      <c r="C727" s="19">
        <v>41700</v>
      </c>
      <c r="D727" s="3" t="s">
        <v>641</v>
      </c>
      <c r="E727" s="3" t="s">
        <v>454</v>
      </c>
      <c r="F727" s="3">
        <v>3</v>
      </c>
      <c r="G727" s="3">
        <v>1</v>
      </c>
      <c r="H727" s="3" t="s">
        <v>79</v>
      </c>
      <c r="I727" s="3" t="s">
        <v>65</v>
      </c>
      <c r="J727" s="12">
        <f>(C727-VLOOKUP(H727,Riders!$A$2:$C$3500,2,FALSE))/365</f>
        <v>26.824657534246576</v>
      </c>
      <c r="K727" s="3">
        <v>7</v>
      </c>
    </row>
    <row r="728" spans="1:11" x14ac:dyDescent="0.45">
      <c r="A728" s="3" t="s">
        <v>71</v>
      </c>
      <c r="B728" s="3">
        <v>2014</v>
      </c>
      <c r="C728" s="19">
        <v>41700</v>
      </c>
      <c r="D728" s="3" t="s">
        <v>641</v>
      </c>
      <c r="E728" s="3" t="s">
        <v>454</v>
      </c>
      <c r="F728" s="3">
        <v>3</v>
      </c>
      <c r="G728" s="3">
        <v>2</v>
      </c>
      <c r="H728" s="3" t="s">
        <v>734</v>
      </c>
      <c r="I728" s="3" t="s">
        <v>36</v>
      </c>
      <c r="J728" s="12">
        <f>(C728-VLOOKUP(H728,Riders!$A$2:$C$3500,2,FALSE))/365</f>
        <v>30.465753424657535</v>
      </c>
      <c r="K728" s="3">
        <v>2</v>
      </c>
    </row>
    <row r="729" spans="1:11" x14ac:dyDescent="0.45">
      <c r="A729" s="3" t="s">
        <v>71</v>
      </c>
      <c r="B729" s="3">
        <v>2014</v>
      </c>
      <c r="C729" s="19">
        <v>41700</v>
      </c>
      <c r="D729" s="3" t="s">
        <v>641</v>
      </c>
      <c r="E729" s="3" t="s">
        <v>454</v>
      </c>
      <c r="F729" s="3">
        <v>3</v>
      </c>
      <c r="G729" s="3">
        <v>3</v>
      </c>
      <c r="H729" s="3" t="s">
        <v>690</v>
      </c>
      <c r="I729" s="3" t="s">
        <v>17</v>
      </c>
      <c r="J729" s="12">
        <f>(C729-VLOOKUP(H729,Riders!$A$2:$C$3500,2,FALSE))/365</f>
        <v>25.934246575342467</v>
      </c>
      <c r="K729" s="3">
        <v>6</v>
      </c>
    </row>
    <row r="730" spans="1:11" x14ac:dyDescent="0.45">
      <c r="A730" s="3" t="s">
        <v>71</v>
      </c>
      <c r="B730" s="3">
        <v>2014</v>
      </c>
      <c r="C730" s="19">
        <v>41700</v>
      </c>
      <c r="D730" s="3" t="s">
        <v>641</v>
      </c>
      <c r="E730" s="3" t="s">
        <v>454</v>
      </c>
      <c r="F730" s="3">
        <v>3</v>
      </c>
      <c r="G730" s="3">
        <v>4</v>
      </c>
      <c r="H730" s="3" t="s">
        <v>750</v>
      </c>
      <c r="I730" s="3" t="s">
        <v>751</v>
      </c>
      <c r="J730" s="12">
        <f>(C730-VLOOKUP(H730,Riders!$A$2:$C$3500,2,FALSE))/365</f>
        <v>23.298630136986301</v>
      </c>
      <c r="K730" s="3">
        <v>12</v>
      </c>
    </row>
    <row r="731" spans="1:11" x14ac:dyDescent="0.45">
      <c r="A731" s="3" t="s">
        <v>71</v>
      </c>
      <c r="B731" s="3">
        <v>2014</v>
      </c>
      <c r="C731" s="19">
        <v>41700</v>
      </c>
      <c r="D731" s="3" t="s">
        <v>641</v>
      </c>
      <c r="E731" s="3" t="s">
        <v>454</v>
      </c>
      <c r="F731" s="3">
        <v>3</v>
      </c>
      <c r="G731" s="3">
        <v>5</v>
      </c>
      <c r="H731" s="3" t="s">
        <v>760</v>
      </c>
      <c r="I731" s="3" t="s">
        <v>31</v>
      </c>
      <c r="J731" s="12">
        <f>(C731-VLOOKUP(H731,Riders!$A$2:$C$3500,2,FALSE))/365</f>
        <v>23.830136986301369</v>
      </c>
      <c r="K731" s="3">
        <v>17</v>
      </c>
    </row>
    <row r="732" spans="1:11" x14ac:dyDescent="0.45">
      <c r="A732" s="3" t="s">
        <v>71</v>
      </c>
      <c r="B732" s="3">
        <v>2014</v>
      </c>
      <c r="C732" s="19">
        <v>41700</v>
      </c>
      <c r="D732" s="3" t="s">
        <v>641</v>
      </c>
      <c r="E732" s="3" t="s">
        <v>454</v>
      </c>
      <c r="F732" s="3">
        <v>4</v>
      </c>
      <c r="G732" s="3">
        <v>1</v>
      </c>
      <c r="H732" s="3" t="s">
        <v>132</v>
      </c>
      <c r="I732" s="3" t="s">
        <v>36</v>
      </c>
      <c r="J732" s="12">
        <f>(C732-VLOOKUP(H732,Riders!$A$2:$C$3500,2,FALSE))/365</f>
        <v>23.273972602739725</v>
      </c>
      <c r="K732" s="3">
        <v>9</v>
      </c>
    </row>
    <row r="733" spans="1:11" x14ac:dyDescent="0.45">
      <c r="A733" s="3" t="s">
        <v>71</v>
      </c>
      <c r="B733" s="3">
        <v>2014</v>
      </c>
      <c r="C733" s="19">
        <v>41700</v>
      </c>
      <c r="D733" s="3" t="s">
        <v>641</v>
      </c>
      <c r="E733" s="3" t="s">
        <v>454</v>
      </c>
      <c r="F733" s="3">
        <v>4</v>
      </c>
      <c r="G733" s="3">
        <v>2</v>
      </c>
      <c r="H733" s="3" t="s">
        <v>164</v>
      </c>
      <c r="I733" s="3" t="s">
        <v>118</v>
      </c>
      <c r="J733" s="12">
        <f>(C733-VLOOKUP(H733,Riders!$A$2:$C$3500,2,FALSE))/365</f>
        <v>21.235616438356164</v>
      </c>
      <c r="K733" s="3">
        <v>13</v>
      </c>
    </row>
    <row r="734" spans="1:11" x14ac:dyDescent="0.45">
      <c r="A734" s="3" t="s">
        <v>71</v>
      </c>
      <c r="B734" s="3">
        <v>2014</v>
      </c>
      <c r="C734" s="19">
        <v>41700</v>
      </c>
      <c r="D734" s="3" t="s">
        <v>641</v>
      </c>
      <c r="E734" s="3" t="s">
        <v>454</v>
      </c>
      <c r="F734" s="3">
        <v>4</v>
      </c>
      <c r="G734" s="3">
        <v>3</v>
      </c>
      <c r="H734" s="3" t="s">
        <v>139</v>
      </c>
      <c r="I734" s="3" t="s">
        <v>61</v>
      </c>
      <c r="J734" s="12">
        <f>(C734-VLOOKUP(H734,Riders!$A$2:$C$3500,2,FALSE))/365</f>
        <v>21.723287671232878</v>
      </c>
      <c r="K734" s="3">
        <v>17</v>
      </c>
    </row>
    <row r="735" spans="1:11" x14ac:dyDescent="0.45">
      <c r="A735" s="3" t="s">
        <v>71</v>
      </c>
      <c r="B735" s="3">
        <v>2014</v>
      </c>
      <c r="C735" s="19">
        <v>41700</v>
      </c>
      <c r="D735" s="3" t="s">
        <v>641</v>
      </c>
      <c r="E735" s="3" t="s">
        <v>454</v>
      </c>
      <c r="F735" s="3">
        <v>4</v>
      </c>
      <c r="G735" s="3">
        <v>4</v>
      </c>
      <c r="H735" s="3" t="s">
        <v>116</v>
      </c>
      <c r="I735" s="3" t="s">
        <v>21</v>
      </c>
      <c r="J735" s="12">
        <f>(C735-VLOOKUP(H735,Riders!$A$2:$C$3500,2,FALSE))/365</f>
        <v>22.936986301369863</v>
      </c>
      <c r="K735" s="3">
        <v>13</v>
      </c>
    </row>
    <row r="736" spans="1:11" x14ac:dyDescent="0.45">
      <c r="A736" s="3" t="s">
        <v>71</v>
      </c>
      <c r="B736" s="3">
        <v>2014</v>
      </c>
      <c r="C736" s="19">
        <v>41700</v>
      </c>
      <c r="D736" s="3" t="s">
        <v>641</v>
      </c>
      <c r="E736" s="3" t="s">
        <v>454</v>
      </c>
      <c r="F736" s="3">
        <v>4</v>
      </c>
      <c r="G736" s="3">
        <v>5</v>
      </c>
      <c r="H736" s="3" t="s">
        <v>704</v>
      </c>
      <c r="I736" s="3" t="s">
        <v>40</v>
      </c>
      <c r="J736" s="12">
        <f>(C736-VLOOKUP(H736,Riders!$A$2:$C$3500,2,FALSE))/365</f>
        <v>23.147945205479452</v>
      </c>
      <c r="K736" s="3">
        <v>17</v>
      </c>
    </row>
    <row r="737" spans="1:11" x14ac:dyDescent="0.45">
      <c r="A737" s="3" t="s">
        <v>71</v>
      </c>
      <c r="B737" s="3">
        <v>2014</v>
      </c>
      <c r="C737" s="19">
        <v>41700</v>
      </c>
      <c r="D737" s="3" t="s">
        <v>641</v>
      </c>
      <c r="E737" s="3" t="s">
        <v>454</v>
      </c>
      <c r="F737" s="3">
        <v>4</v>
      </c>
      <c r="G737" s="3">
        <v>6</v>
      </c>
      <c r="H737" s="3" t="s">
        <v>406</v>
      </c>
      <c r="I737" s="3" t="s">
        <v>751</v>
      </c>
      <c r="J737" s="12">
        <f>(C737-VLOOKUP(H737,Riders!$A$2:$C$3500,2,FALSE))/365</f>
        <v>20.473972602739725</v>
      </c>
      <c r="K737" s="3">
        <v>21</v>
      </c>
    </row>
    <row r="738" spans="1:11" x14ac:dyDescent="0.45">
      <c r="A738" s="3" t="s">
        <v>71</v>
      </c>
      <c r="B738" s="3">
        <v>2014</v>
      </c>
      <c r="C738" s="19">
        <v>41700</v>
      </c>
      <c r="D738" s="3" t="s">
        <v>641</v>
      </c>
      <c r="E738" s="3" t="s">
        <v>642</v>
      </c>
      <c r="F738" s="3">
        <v>1</v>
      </c>
      <c r="G738" s="3">
        <v>1</v>
      </c>
      <c r="H738" s="3" t="s">
        <v>737</v>
      </c>
      <c r="I738" s="3" t="s">
        <v>738</v>
      </c>
      <c r="J738" s="12">
        <f>(C738-VLOOKUP(H738,Riders!$A$2:$C$3500,2,FALSE))/365</f>
        <v>25.720547945205478</v>
      </c>
      <c r="K738" s="3">
        <v>10</v>
      </c>
    </row>
    <row r="739" spans="1:11" x14ac:dyDescent="0.45">
      <c r="A739" s="3" t="s">
        <v>71</v>
      </c>
      <c r="B739" s="3">
        <v>2014</v>
      </c>
      <c r="C739" s="19">
        <v>41700</v>
      </c>
      <c r="D739" s="3" t="s">
        <v>641</v>
      </c>
      <c r="E739" s="3" t="s">
        <v>642</v>
      </c>
      <c r="F739" s="3">
        <v>1</v>
      </c>
      <c r="G739" s="3">
        <v>2</v>
      </c>
      <c r="H739" s="3" t="s">
        <v>757</v>
      </c>
      <c r="I739" s="3" t="s">
        <v>715</v>
      </c>
      <c r="J739" s="12">
        <f>(C739-VLOOKUP(H739,Riders!$A$2:$C$3500,2,FALSE))/365</f>
        <v>24.172602739726027</v>
      </c>
      <c r="K739" s="3">
        <v>4</v>
      </c>
    </row>
    <row r="740" spans="1:11" x14ac:dyDescent="0.45">
      <c r="A740" s="3" t="s">
        <v>71</v>
      </c>
      <c r="B740" s="3">
        <v>2014</v>
      </c>
      <c r="C740" s="19">
        <v>41700</v>
      </c>
      <c r="D740" s="3" t="s">
        <v>641</v>
      </c>
      <c r="E740" s="3" t="s">
        <v>642</v>
      </c>
      <c r="F740" s="3">
        <v>1</v>
      </c>
      <c r="G740" s="3">
        <v>3</v>
      </c>
      <c r="H740" s="3" t="s">
        <v>116</v>
      </c>
      <c r="I740" s="3" t="s">
        <v>21</v>
      </c>
      <c r="J740" s="12">
        <f>(C740-VLOOKUP(H740,Riders!$A$2:$C$3500,2,FALSE))/365</f>
        <v>22.936986301369863</v>
      </c>
      <c r="K740" s="3">
        <v>13</v>
      </c>
    </row>
    <row r="741" spans="1:11" x14ac:dyDescent="0.45">
      <c r="A741" s="3" t="s">
        <v>71</v>
      </c>
      <c r="B741" s="3">
        <v>2014</v>
      </c>
      <c r="C741" s="19">
        <v>41700</v>
      </c>
      <c r="D741" s="3" t="s">
        <v>641</v>
      </c>
      <c r="E741" s="3" t="s">
        <v>642</v>
      </c>
      <c r="F741" s="3">
        <v>1</v>
      </c>
      <c r="G741" s="3">
        <v>4</v>
      </c>
      <c r="H741" s="3" t="s">
        <v>760</v>
      </c>
      <c r="I741" s="3" t="s">
        <v>31</v>
      </c>
      <c r="J741" s="12">
        <f>(C741-VLOOKUP(H741,Riders!$A$2:$C$3500,2,FALSE))/365</f>
        <v>23.830136986301369</v>
      </c>
      <c r="K741" s="3">
        <v>17</v>
      </c>
    </row>
    <row r="742" spans="1:11" x14ac:dyDescent="0.45">
      <c r="A742" s="3" t="s">
        <v>71</v>
      </c>
      <c r="B742" s="3">
        <v>2014</v>
      </c>
      <c r="C742" s="19">
        <v>41700</v>
      </c>
      <c r="D742" s="3" t="s">
        <v>641</v>
      </c>
      <c r="E742" s="3" t="s">
        <v>642</v>
      </c>
      <c r="F742" s="3">
        <v>2</v>
      </c>
      <c r="G742" s="3">
        <v>1</v>
      </c>
      <c r="H742" s="3" t="s">
        <v>690</v>
      </c>
      <c r="I742" s="3" t="s">
        <v>17</v>
      </c>
      <c r="J742" s="12">
        <f>(C742-VLOOKUP(H742,Riders!$A$2:$C$3500,2,FALSE))/365</f>
        <v>25.934246575342467</v>
      </c>
      <c r="K742" s="3">
        <v>6</v>
      </c>
    </row>
    <row r="743" spans="1:11" x14ac:dyDescent="0.45">
      <c r="A743" s="3" t="s">
        <v>71</v>
      </c>
      <c r="B743" s="3">
        <v>2014</v>
      </c>
      <c r="C743" s="19">
        <v>41700</v>
      </c>
      <c r="D743" s="3" t="s">
        <v>641</v>
      </c>
      <c r="E743" s="3" t="s">
        <v>642</v>
      </c>
      <c r="F743" s="3">
        <v>2</v>
      </c>
      <c r="G743" s="3">
        <v>2</v>
      </c>
      <c r="H743" s="3" t="s">
        <v>740</v>
      </c>
      <c r="I743" s="3" t="s">
        <v>741</v>
      </c>
      <c r="J743" s="12">
        <f>(C743-VLOOKUP(H743,Riders!$A$2:$C$3500,2,FALSE))/365</f>
        <v>26.353424657534248</v>
      </c>
      <c r="K743" s="3">
        <v>11</v>
      </c>
    </row>
    <row r="744" spans="1:11" x14ac:dyDescent="0.45">
      <c r="A744" s="3" t="s">
        <v>71</v>
      </c>
      <c r="B744" s="3">
        <v>2014</v>
      </c>
      <c r="C744" s="19">
        <v>41700</v>
      </c>
      <c r="D744" s="3" t="s">
        <v>641</v>
      </c>
      <c r="E744" s="3" t="s">
        <v>642</v>
      </c>
      <c r="F744" s="3">
        <v>2</v>
      </c>
      <c r="G744" s="3">
        <v>3</v>
      </c>
      <c r="H744" s="3" t="s">
        <v>184</v>
      </c>
      <c r="I744" s="3" t="s">
        <v>19</v>
      </c>
      <c r="J744" s="12">
        <f>(C744-VLOOKUP(H744,Riders!$A$2:$C$3500,2,FALSE))/365</f>
        <v>19.69041095890411</v>
      </c>
      <c r="K744" s="3">
        <v>13</v>
      </c>
    </row>
    <row r="745" spans="1:11" x14ac:dyDescent="0.45">
      <c r="A745" s="3" t="s">
        <v>71</v>
      </c>
      <c r="B745" s="3">
        <v>2014</v>
      </c>
      <c r="C745" s="19">
        <v>41700</v>
      </c>
      <c r="D745" s="3" t="s">
        <v>641</v>
      </c>
      <c r="E745" s="3" t="s">
        <v>642</v>
      </c>
      <c r="F745" s="3">
        <v>2</v>
      </c>
      <c r="G745" s="3">
        <v>4</v>
      </c>
      <c r="H745" s="3" t="s">
        <v>704</v>
      </c>
      <c r="I745" s="3" t="s">
        <v>40</v>
      </c>
      <c r="J745" s="12">
        <f>(C745-VLOOKUP(H745,Riders!$A$2:$C$3500,2,FALSE))/365</f>
        <v>23.147945205479452</v>
      </c>
      <c r="K745" s="3">
        <v>17</v>
      </c>
    </row>
    <row r="746" spans="1:11" x14ac:dyDescent="0.45">
      <c r="A746" s="3" t="s">
        <v>71</v>
      </c>
      <c r="B746" s="3">
        <v>2014</v>
      </c>
      <c r="C746" s="19">
        <v>41700</v>
      </c>
      <c r="D746" s="3" t="s">
        <v>641</v>
      </c>
      <c r="E746" s="3" t="s">
        <v>642</v>
      </c>
      <c r="F746" s="3">
        <v>3</v>
      </c>
      <c r="G746" s="3">
        <v>1</v>
      </c>
      <c r="H746" s="3" t="s">
        <v>734</v>
      </c>
      <c r="I746" s="3" t="s">
        <v>36</v>
      </c>
      <c r="J746" s="12">
        <f>(C746-VLOOKUP(H746,Riders!$A$2:$C$3500,2,FALSE))/365</f>
        <v>30.465753424657535</v>
      </c>
      <c r="K746" s="3">
        <v>2</v>
      </c>
    </row>
    <row r="747" spans="1:11" x14ac:dyDescent="0.45">
      <c r="A747" s="3" t="s">
        <v>71</v>
      </c>
      <c r="B747" s="3">
        <v>2014</v>
      </c>
      <c r="C747" s="19">
        <v>41700</v>
      </c>
      <c r="D747" s="3" t="s">
        <v>641</v>
      </c>
      <c r="E747" s="3" t="s">
        <v>642</v>
      </c>
      <c r="F747" s="3">
        <v>3</v>
      </c>
      <c r="G747" s="3">
        <v>2</v>
      </c>
      <c r="H747" s="3" t="s">
        <v>739</v>
      </c>
      <c r="I747" s="3" t="s">
        <v>25</v>
      </c>
      <c r="J747" s="12">
        <f>(C747-VLOOKUP(H747,Riders!$A$2:$C$3500,2,FALSE))/365</f>
        <v>22.271232876712329</v>
      </c>
      <c r="K747" s="3">
        <v>3</v>
      </c>
    </row>
    <row r="748" spans="1:11" x14ac:dyDescent="0.45">
      <c r="A748" s="3" t="s">
        <v>71</v>
      </c>
      <c r="B748" s="3">
        <v>2014</v>
      </c>
      <c r="C748" s="19">
        <v>41700</v>
      </c>
      <c r="D748" s="3" t="s">
        <v>641</v>
      </c>
      <c r="E748" s="3" t="s">
        <v>642</v>
      </c>
      <c r="F748" s="3">
        <v>3</v>
      </c>
      <c r="G748" s="3">
        <v>3</v>
      </c>
      <c r="H748" s="3" t="s">
        <v>77</v>
      </c>
      <c r="I748" s="3" t="s">
        <v>19</v>
      </c>
      <c r="J748" s="12">
        <f>(C748-VLOOKUP(H748,Riders!$A$2:$C$3500,2,FALSE))/365</f>
        <v>22.805479452054794</v>
      </c>
      <c r="K748" s="3">
        <v>13</v>
      </c>
    </row>
    <row r="749" spans="1:11" x14ac:dyDescent="0.45">
      <c r="A749" s="3" t="s">
        <v>71</v>
      </c>
      <c r="B749" s="3">
        <v>2014</v>
      </c>
      <c r="C749" s="19">
        <v>41700</v>
      </c>
      <c r="D749" s="3" t="s">
        <v>641</v>
      </c>
      <c r="E749" s="3" t="s">
        <v>642</v>
      </c>
      <c r="F749" s="3">
        <v>3</v>
      </c>
      <c r="G749" s="3">
        <v>4</v>
      </c>
      <c r="H749" s="3" t="s">
        <v>139</v>
      </c>
      <c r="I749" s="3" t="s">
        <v>61</v>
      </c>
      <c r="J749" s="12">
        <f>(C749-VLOOKUP(H749,Riders!$A$2:$C$3500,2,FALSE))/365</f>
        <v>21.723287671232878</v>
      </c>
      <c r="K749" s="3">
        <v>17</v>
      </c>
    </row>
    <row r="750" spans="1:11" x14ac:dyDescent="0.45">
      <c r="A750" s="3" t="s">
        <v>71</v>
      </c>
      <c r="B750" s="3">
        <v>2014</v>
      </c>
      <c r="C750" s="19">
        <v>41700</v>
      </c>
      <c r="D750" s="3" t="s">
        <v>641</v>
      </c>
      <c r="E750" s="3" t="s">
        <v>642</v>
      </c>
      <c r="F750" s="3">
        <v>4</v>
      </c>
      <c r="G750" s="3">
        <v>1</v>
      </c>
      <c r="H750" s="3" t="s">
        <v>43</v>
      </c>
      <c r="I750" s="3" t="s">
        <v>44</v>
      </c>
      <c r="J750" s="12">
        <f>(C750-VLOOKUP(H750,Riders!$A$2:$C$3500,2,FALSE))/365</f>
        <v>21.279452054794522</v>
      </c>
      <c r="K750" s="3">
        <v>5</v>
      </c>
    </row>
    <row r="751" spans="1:11" x14ac:dyDescent="0.45">
      <c r="A751" s="3" t="s">
        <v>71</v>
      </c>
      <c r="B751" s="3">
        <v>2014</v>
      </c>
      <c r="C751" s="19">
        <v>41700</v>
      </c>
      <c r="D751" s="3" t="s">
        <v>641</v>
      </c>
      <c r="E751" s="3" t="s">
        <v>642</v>
      </c>
      <c r="F751" s="3">
        <v>4</v>
      </c>
      <c r="G751" s="3">
        <v>2</v>
      </c>
      <c r="H751" s="3" t="s">
        <v>750</v>
      </c>
      <c r="I751" s="3" t="s">
        <v>751</v>
      </c>
      <c r="J751" s="12">
        <f>(C751-VLOOKUP(H751,Riders!$A$2:$C$3500,2,FALSE))/365</f>
        <v>23.298630136986301</v>
      </c>
      <c r="K751" s="3">
        <v>12</v>
      </c>
    </row>
    <row r="752" spans="1:11" x14ac:dyDescent="0.45">
      <c r="A752" s="3" t="s">
        <v>71</v>
      </c>
      <c r="B752" s="3">
        <v>2014</v>
      </c>
      <c r="C752" s="19">
        <v>41700</v>
      </c>
      <c r="D752" s="3" t="s">
        <v>641</v>
      </c>
      <c r="E752" s="3" t="s">
        <v>642</v>
      </c>
      <c r="F752" s="3">
        <v>4</v>
      </c>
      <c r="G752" s="3">
        <v>3</v>
      </c>
      <c r="H752" s="3" t="s">
        <v>164</v>
      </c>
      <c r="I752" s="3" t="s">
        <v>118</v>
      </c>
      <c r="J752" s="12">
        <f>(C752-VLOOKUP(H752,Riders!$A$2:$C$3500,2,FALSE))/365</f>
        <v>21.235616438356164</v>
      </c>
      <c r="K752" s="3">
        <v>13</v>
      </c>
    </row>
    <row r="753" spans="1:11" x14ac:dyDescent="0.45">
      <c r="A753" s="3" t="s">
        <v>71</v>
      </c>
      <c r="B753" s="3">
        <v>2014</v>
      </c>
      <c r="C753" s="19">
        <v>41700</v>
      </c>
      <c r="D753" s="3" t="s">
        <v>641</v>
      </c>
      <c r="E753" s="3" t="s">
        <v>642</v>
      </c>
      <c r="F753" s="3">
        <v>4</v>
      </c>
      <c r="G753" s="3">
        <v>4</v>
      </c>
      <c r="H753" s="3" t="s">
        <v>60</v>
      </c>
      <c r="I753" s="3" t="s">
        <v>61</v>
      </c>
      <c r="J753" s="12">
        <f>(C753-VLOOKUP(H753,Riders!$A$2:$C$3500,2,FALSE))/365</f>
        <v>25.621917808219177</v>
      </c>
      <c r="K753" s="3">
        <v>17</v>
      </c>
    </row>
    <row r="754" spans="1:11" x14ac:dyDescent="0.45">
      <c r="A754" s="3" t="s">
        <v>71</v>
      </c>
      <c r="B754" s="3">
        <v>2014</v>
      </c>
      <c r="C754" s="19">
        <v>41700</v>
      </c>
      <c r="D754" s="3" t="s">
        <v>641</v>
      </c>
      <c r="E754" s="3" t="s">
        <v>642</v>
      </c>
      <c r="F754" s="3">
        <v>4</v>
      </c>
      <c r="G754" s="3">
        <v>5</v>
      </c>
      <c r="H754" s="3" t="s">
        <v>406</v>
      </c>
      <c r="I754" s="3" t="s">
        <v>751</v>
      </c>
      <c r="J754" s="12">
        <f>(C754-VLOOKUP(H754,Riders!$A$2:$C$3500,2,FALSE))/365</f>
        <v>20.473972602739725</v>
      </c>
      <c r="K754" s="3">
        <v>21</v>
      </c>
    </row>
    <row r="755" spans="1:11" x14ac:dyDescent="0.45">
      <c r="A755" s="3" t="s">
        <v>71</v>
      </c>
      <c r="B755" s="3">
        <v>2014</v>
      </c>
      <c r="C755" s="19">
        <v>41700</v>
      </c>
      <c r="D755" s="3" t="s">
        <v>641</v>
      </c>
      <c r="E755" s="3" t="s">
        <v>643</v>
      </c>
      <c r="F755" s="3">
        <v>1</v>
      </c>
      <c r="G755" s="3">
        <v>1</v>
      </c>
      <c r="H755" s="3" t="s">
        <v>690</v>
      </c>
      <c r="I755" s="3" t="s">
        <v>17</v>
      </c>
      <c r="J755" s="12">
        <f>(C755-VLOOKUP(H755,Riders!$A$2:$C$3500,2,FALSE))/365</f>
        <v>25.934246575342467</v>
      </c>
      <c r="K755" s="3">
        <v>6</v>
      </c>
    </row>
    <row r="756" spans="1:11" x14ac:dyDescent="0.45">
      <c r="A756" s="3" t="s">
        <v>71</v>
      </c>
      <c r="B756" s="3">
        <v>2014</v>
      </c>
      <c r="C756" s="19">
        <v>41700</v>
      </c>
      <c r="D756" s="3" t="s">
        <v>641</v>
      </c>
      <c r="E756" s="3" t="s">
        <v>643</v>
      </c>
      <c r="F756" s="3">
        <v>1</v>
      </c>
      <c r="G756" s="3">
        <v>2</v>
      </c>
      <c r="H756" s="3" t="s">
        <v>734</v>
      </c>
      <c r="I756" s="3" t="s">
        <v>36</v>
      </c>
      <c r="J756" s="12">
        <f>(C756-VLOOKUP(H756,Riders!$A$2:$C$3500,2,FALSE))/365</f>
        <v>30.465753424657535</v>
      </c>
      <c r="K756" s="3">
        <v>2</v>
      </c>
    </row>
    <row r="757" spans="1:11" x14ac:dyDescent="0.45">
      <c r="A757" s="3" t="s">
        <v>71</v>
      </c>
      <c r="B757" s="3">
        <v>2014</v>
      </c>
      <c r="C757" s="19">
        <v>41700</v>
      </c>
      <c r="D757" s="3" t="s">
        <v>641</v>
      </c>
      <c r="E757" s="3" t="s">
        <v>643</v>
      </c>
      <c r="F757" s="3">
        <v>1</v>
      </c>
      <c r="G757" s="3">
        <v>3</v>
      </c>
      <c r="H757" s="3" t="s">
        <v>757</v>
      </c>
      <c r="I757" s="3" t="s">
        <v>715</v>
      </c>
      <c r="J757" s="12">
        <f>(C757-VLOOKUP(H757,Riders!$A$2:$C$3500,2,FALSE))/365</f>
        <v>24.172602739726027</v>
      </c>
      <c r="K757" s="3">
        <v>4</v>
      </c>
    </row>
    <row r="758" spans="1:11" x14ac:dyDescent="0.45">
      <c r="A758" s="3" t="s">
        <v>71</v>
      </c>
      <c r="B758" s="3">
        <v>2014</v>
      </c>
      <c r="C758" s="19">
        <v>41700</v>
      </c>
      <c r="D758" s="3" t="s">
        <v>641</v>
      </c>
      <c r="E758" s="3" t="s">
        <v>643</v>
      </c>
      <c r="F758" s="3">
        <v>1</v>
      </c>
      <c r="G758" s="3">
        <v>4</v>
      </c>
      <c r="H758" s="3" t="s">
        <v>167</v>
      </c>
      <c r="I758" s="3" t="s">
        <v>59</v>
      </c>
      <c r="J758" s="12">
        <f>(C758-VLOOKUP(H758,Riders!$A$2:$C$3500,2,FALSE))/365</f>
        <v>24.989041095890411</v>
      </c>
      <c r="K758" s="3">
        <v>8</v>
      </c>
    </row>
    <row r="759" spans="1:11" x14ac:dyDescent="0.45">
      <c r="A759" s="3" t="s">
        <v>71</v>
      </c>
      <c r="B759" s="3">
        <v>2014</v>
      </c>
      <c r="C759" s="19">
        <v>41700</v>
      </c>
      <c r="D759" s="3" t="s">
        <v>641</v>
      </c>
      <c r="E759" s="3" t="s">
        <v>643</v>
      </c>
      <c r="F759" s="3">
        <v>1</v>
      </c>
      <c r="G759" s="3">
        <v>5</v>
      </c>
      <c r="H759" s="3" t="s">
        <v>750</v>
      </c>
      <c r="I759" s="3" t="s">
        <v>751</v>
      </c>
      <c r="J759" s="12">
        <f>(C759-VLOOKUP(H759,Riders!$A$2:$C$3500,2,FALSE))/365</f>
        <v>23.298630136986301</v>
      </c>
      <c r="K759" s="3">
        <v>12</v>
      </c>
    </row>
    <row r="760" spans="1:11" x14ac:dyDescent="0.45">
      <c r="A760" s="3" t="s">
        <v>71</v>
      </c>
      <c r="B760" s="3">
        <v>2014</v>
      </c>
      <c r="C760" s="19">
        <v>41700</v>
      </c>
      <c r="D760" s="3" t="s">
        <v>641</v>
      </c>
      <c r="E760" s="3" t="s">
        <v>643</v>
      </c>
      <c r="F760" s="3">
        <v>1</v>
      </c>
      <c r="G760" s="3">
        <v>6</v>
      </c>
      <c r="H760" s="3" t="s">
        <v>132</v>
      </c>
      <c r="I760" s="3" t="s">
        <v>36</v>
      </c>
      <c r="J760" s="12">
        <f>(C760-VLOOKUP(H760,Riders!$A$2:$C$3500,2,FALSE))/365</f>
        <v>23.273972602739725</v>
      </c>
      <c r="K760" s="3">
        <v>9</v>
      </c>
    </row>
    <row r="761" spans="1:11" x14ac:dyDescent="0.45">
      <c r="A761" s="3" t="s">
        <v>71</v>
      </c>
      <c r="B761" s="3">
        <v>2014</v>
      </c>
      <c r="C761" s="19">
        <v>41700</v>
      </c>
      <c r="D761" s="3" t="s">
        <v>641</v>
      </c>
      <c r="E761" s="3" t="s">
        <v>643</v>
      </c>
      <c r="F761" s="3">
        <v>2</v>
      </c>
      <c r="G761" s="3">
        <v>1</v>
      </c>
      <c r="H761" s="3" t="s">
        <v>703</v>
      </c>
      <c r="I761" s="3" t="s">
        <v>15</v>
      </c>
      <c r="J761" s="12">
        <f>(C761-VLOOKUP(H761,Riders!$A$2:$C$3500,2,FALSE))/365</f>
        <v>23.323287671232876</v>
      </c>
      <c r="K761" s="3">
        <v>1</v>
      </c>
    </row>
    <row r="762" spans="1:11" x14ac:dyDescent="0.45">
      <c r="A762" s="3" t="s">
        <v>71</v>
      </c>
      <c r="B762" s="3">
        <v>2014</v>
      </c>
      <c r="C762" s="19">
        <v>41700</v>
      </c>
      <c r="D762" s="3" t="s">
        <v>641</v>
      </c>
      <c r="E762" s="3" t="s">
        <v>643</v>
      </c>
      <c r="F762" s="3">
        <v>2</v>
      </c>
      <c r="G762" s="3">
        <v>2</v>
      </c>
      <c r="H762" s="3" t="s">
        <v>739</v>
      </c>
      <c r="I762" s="3" t="s">
        <v>25</v>
      </c>
      <c r="J762" s="12">
        <f>(C762-VLOOKUP(H762,Riders!$A$2:$C$3500,2,FALSE))/365</f>
        <v>22.271232876712329</v>
      </c>
      <c r="K762" s="3">
        <v>3</v>
      </c>
    </row>
    <row r="763" spans="1:11" x14ac:dyDescent="0.45">
      <c r="A763" s="3" t="s">
        <v>71</v>
      </c>
      <c r="B763" s="3">
        <v>2014</v>
      </c>
      <c r="C763" s="19">
        <v>41700</v>
      </c>
      <c r="D763" s="3" t="s">
        <v>641</v>
      </c>
      <c r="E763" s="3" t="s">
        <v>643</v>
      </c>
      <c r="F763" s="3">
        <v>2</v>
      </c>
      <c r="G763" s="3">
        <v>3</v>
      </c>
      <c r="H763" s="3" t="s">
        <v>43</v>
      </c>
      <c r="I763" s="3" t="s">
        <v>44</v>
      </c>
      <c r="J763" s="12">
        <f>(C763-VLOOKUP(H763,Riders!$A$2:$C$3500,2,FALSE))/365</f>
        <v>21.279452054794522</v>
      </c>
      <c r="K763" s="3">
        <v>5</v>
      </c>
    </row>
    <row r="764" spans="1:11" x14ac:dyDescent="0.45">
      <c r="A764" s="3" t="s">
        <v>71</v>
      </c>
      <c r="B764" s="3">
        <v>2014</v>
      </c>
      <c r="C764" s="19">
        <v>41700</v>
      </c>
      <c r="D764" s="3" t="s">
        <v>641</v>
      </c>
      <c r="E764" s="3" t="s">
        <v>643</v>
      </c>
      <c r="F764" s="3">
        <v>2</v>
      </c>
      <c r="G764" s="3">
        <v>4</v>
      </c>
      <c r="H764" s="3" t="s">
        <v>740</v>
      </c>
      <c r="I764" s="3" t="s">
        <v>741</v>
      </c>
      <c r="J764" s="12">
        <f>(C764-VLOOKUP(H764,Riders!$A$2:$C$3500,2,FALSE))/365</f>
        <v>26.353424657534248</v>
      </c>
      <c r="K764" s="3">
        <v>11</v>
      </c>
    </row>
    <row r="765" spans="1:11" x14ac:dyDescent="0.45">
      <c r="A765" s="3" t="s">
        <v>71</v>
      </c>
      <c r="B765" s="3">
        <v>2014</v>
      </c>
      <c r="C765" s="19">
        <v>41700</v>
      </c>
      <c r="D765" s="3" t="s">
        <v>641</v>
      </c>
      <c r="E765" s="3" t="s">
        <v>643</v>
      </c>
      <c r="F765" s="3">
        <v>2</v>
      </c>
      <c r="G765" s="3">
        <v>5</v>
      </c>
      <c r="H765" s="3" t="s">
        <v>79</v>
      </c>
      <c r="I765" s="3" t="s">
        <v>65</v>
      </c>
      <c r="J765" s="12">
        <f>(C765-VLOOKUP(H765,Riders!$A$2:$C$3500,2,FALSE))/365</f>
        <v>26.824657534246576</v>
      </c>
      <c r="K765" s="3">
        <v>7</v>
      </c>
    </row>
    <row r="766" spans="1:11" x14ac:dyDescent="0.45">
      <c r="A766" s="3" t="s">
        <v>71</v>
      </c>
      <c r="B766" s="3">
        <v>2014</v>
      </c>
      <c r="C766" s="19">
        <v>41700</v>
      </c>
      <c r="D766" s="3" t="s">
        <v>641</v>
      </c>
      <c r="E766" s="3" t="s">
        <v>643</v>
      </c>
      <c r="F766" s="3">
        <v>2</v>
      </c>
      <c r="G766" s="3">
        <v>6</v>
      </c>
      <c r="H766" s="3" t="s">
        <v>737</v>
      </c>
      <c r="I766" s="3" t="s">
        <v>738</v>
      </c>
      <c r="J766" s="12">
        <f>(C766-VLOOKUP(H766,Riders!$A$2:$C$3500,2,FALSE))/365</f>
        <v>25.720547945205478</v>
      </c>
      <c r="K766" s="3">
        <v>10</v>
      </c>
    </row>
    <row r="767" spans="1:11" x14ac:dyDescent="0.45">
      <c r="A767" s="3" t="s">
        <v>71</v>
      </c>
      <c r="B767" s="3">
        <v>2014</v>
      </c>
      <c r="C767" s="19">
        <v>41700</v>
      </c>
      <c r="D767" s="3" t="s">
        <v>641</v>
      </c>
      <c r="E767" s="3" t="s">
        <v>370</v>
      </c>
      <c r="F767" s="3">
        <v>1</v>
      </c>
      <c r="G767" s="3">
        <v>1</v>
      </c>
      <c r="H767" s="3" t="s">
        <v>703</v>
      </c>
      <c r="I767" s="3" t="s">
        <v>15</v>
      </c>
      <c r="J767" s="12">
        <f>(C767-VLOOKUP(H767,Riders!$A$2:$C$3500,2,FALSE))/365</f>
        <v>23.323287671232876</v>
      </c>
      <c r="K767" s="3">
        <v>1</v>
      </c>
    </row>
    <row r="768" spans="1:11" x14ac:dyDescent="0.45">
      <c r="A768" s="3" t="s">
        <v>71</v>
      </c>
      <c r="B768" s="3">
        <v>2014</v>
      </c>
      <c r="C768" s="19">
        <v>41700</v>
      </c>
      <c r="D768" s="3" t="s">
        <v>641</v>
      </c>
      <c r="E768" s="3" t="s">
        <v>370</v>
      </c>
      <c r="F768" s="3">
        <v>1</v>
      </c>
      <c r="G768" s="3">
        <v>2</v>
      </c>
      <c r="H768" s="3" t="s">
        <v>734</v>
      </c>
      <c r="I768" s="3" t="s">
        <v>36</v>
      </c>
      <c r="J768" s="12">
        <f>(C768-VLOOKUP(H768,Riders!$A$2:$C$3500,2,FALSE))/365</f>
        <v>30.465753424657535</v>
      </c>
      <c r="K768" s="3">
        <v>2</v>
      </c>
    </row>
    <row r="769" spans="1:11" x14ac:dyDescent="0.45">
      <c r="A769" s="3" t="s">
        <v>71</v>
      </c>
      <c r="B769" s="3">
        <v>2014</v>
      </c>
      <c r="C769" s="19">
        <v>41700</v>
      </c>
      <c r="D769" s="3" t="s">
        <v>641</v>
      </c>
      <c r="E769" s="3" t="s">
        <v>370</v>
      </c>
      <c r="F769" s="3">
        <v>1</v>
      </c>
      <c r="G769" s="3">
        <v>3</v>
      </c>
      <c r="H769" s="3" t="s">
        <v>739</v>
      </c>
      <c r="I769" s="3" t="s">
        <v>25</v>
      </c>
      <c r="J769" s="12">
        <f>(C769-VLOOKUP(H769,Riders!$A$2:$C$3500,2,FALSE))/365</f>
        <v>22.271232876712329</v>
      </c>
      <c r="K769" s="3">
        <v>3</v>
      </c>
    </row>
    <row r="770" spans="1:11" x14ac:dyDescent="0.45">
      <c r="A770" s="3" t="s">
        <v>71</v>
      </c>
      <c r="B770" s="3">
        <v>2014</v>
      </c>
      <c r="C770" s="19">
        <v>41700</v>
      </c>
      <c r="D770" s="3" t="s">
        <v>641</v>
      </c>
      <c r="E770" s="3" t="s">
        <v>370</v>
      </c>
      <c r="F770" s="3">
        <v>1</v>
      </c>
      <c r="G770" s="3">
        <v>4</v>
      </c>
      <c r="H770" s="3" t="s">
        <v>757</v>
      </c>
      <c r="I770" s="3" t="s">
        <v>715</v>
      </c>
      <c r="J770" s="12">
        <f>(C770-VLOOKUP(H770,Riders!$A$2:$C$3500,2,FALSE))/365</f>
        <v>24.172602739726027</v>
      </c>
      <c r="K770" s="3">
        <v>4</v>
      </c>
    </row>
    <row r="771" spans="1:11" x14ac:dyDescent="0.45">
      <c r="A771" s="3" t="s">
        <v>71</v>
      </c>
      <c r="B771" s="3">
        <v>2014</v>
      </c>
      <c r="C771" s="19">
        <v>41700</v>
      </c>
      <c r="D771" s="3" t="s">
        <v>641</v>
      </c>
      <c r="E771" s="3" t="s">
        <v>370</v>
      </c>
      <c r="F771" s="3">
        <v>1</v>
      </c>
      <c r="G771" s="3">
        <v>5</v>
      </c>
      <c r="H771" s="3" t="s">
        <v>43</v>
      </c>
      <c r="I771" s="3" t="s">
        <v>44</v>
      </c>
      <c r="J771" s="12">
        <f>(C771-VLOOKUP(H771,Riders!$A$2:$C$3500,2,FALSE))/365</f>
        <v>21.279452054794522</v>
      </c>
      <c r="K771" s="3">
        <v>5</v>
      </c>
    </row>
    <row r="772" spans="1:11" x14ac:dyDescent="0.45">
      <c r="A772" s="3" t="s">
        <v>71</v>
      </c>
      <c r="B772" s="3">
        <v>2014</v>
      </c>
      <c r="C772" s="19">
        <v>41700</v>
      </c>
      <c r="D772" s="3" t="s">
        <v>641</v>
      </c>
      <c r="E772" s="3" t="s">
        <v>370</v>
      </c>
      <c r="F772" s="3">
        <v>1</v>
      </c>
      <c r="G772" s="3">
        <v>6</v>
      </c>
      <c r="H772" s="3" t="s">
        <v>690</v>
      </c>
      <c r="I772" s="3" t="s">
        <v>17</v>
      </c>
      <c r="J772" s="12">
        <f>(C772-VLOOKUP(H772,Riders!$A$2:$C$3500,2,FALSE))/365</f>
        <v>25.934246575342467</v>
      </c>
      <c r="K772" s="3">
        <v>6</v>
      </c>
    </row>
    <row r="773" spans="1:11" x14ac:dyDescent="0.45">
      <c r="A773" s="3" t="s">
        <v>71</v>
      </c>
      <c r="B773" s="3">
        <v>2014</v>
      </c>
      <c r="C773" s="19">
        <v>41700</v>
      </c>
      <c r="D773" s="3" t="s">
        <v>641</v>
      </c>
      <c r="E773" s="3" t="s">
        <v>370</v>
      </c>
      <c r="F773" s="3">
        <v>2</v>
      </c>
      <c r="G773" s="3">
        <v>1</v>
      </c>
      <c r="H773" s="3" t="s">
        <v>79</v>
      </c>
      <c r="I773" s="3" t="s">
        <v>65</v>
      </c>
      <c r="J773" s="12">
        <f>(C773-VLOOKUP(H773,Riders!$A$2:$C$3500,2,FALSE))/365</f>
        <v>26.824657534246576</v>
      </c>
      <c r="K773" s="3">
        <v>7</v>
      </c>
    </row>
    <row r="774" spans="1:11" x14ac:dyDescent="0.45">
      <c r="A774" s="3" t="s">
        <v>71</v>
      </c>
      <c r="B774" s="3">
        <v>2014</v>
      </c>
      <c r="C774" s="19">
        <v>41700</v>
      </c>
      <c r="D774" s="3" t="s">
        <v>641</v>
      </c>
      <c r="E774" s="3" t="s">
        <v>370</v>
      </c>
      <c r="F774" s="3">
        <v>2</v>
      </c>
      <c r="G774" s="3">
        <v>2</v>
      </c>
      <c r="H774" s="3" t="s">
        <v>167</v>
      </c>
      <c r="I774" s="3" t="s">
        <v>59</v>
      </c>
      <c r="J774" s="12">
        <f>(C774-VLOOKUP(H774,Riders!$A$2:$C$3500,2,FALSE))/365</f>
        <v>24.989041095890411</v>
      </c>
      <c r="K774" s="3">
        <v>8</v>
      </c>
    </row>
    <row r="775" spans="1:11" x14ac:dyDescent="0.45">
      <c r="A775" s="3" t="s">
        <v>71</v>
      </c>
      <c r="B775" s="3">
        <v>2014</v>
      </c>
      <c r="C775" s="19">
        <v>41700</v>
      </c>
      <c r="D775" s="3" t="s">
        <v>641</v>
      </c>
      <c r="E775" s="3" t="s">
        <v>370</v>
      </c>
      <c r="F775" s="3">
        <v>2</v>
      </c>
      <c r="G775" s="3">
        <v>3</v>
      </c>
      <c r="H775" s="3" t="s">
        <v>132</v>
      </c>
      <c r="I775" s="3" t="s">
        <v>36</v>
      </c>
      <c r="J775" s="12">
        <f>(C775-VLOOKUP(H775,Riders!$A$2:$C$3500,2,FALSE))/365</f>
        <v>23.273972602739725</v>
      </c>
      <c r="K775" s="3">
        <v>9</v>
      </c>
    </row>
    <row r="776" spans="1:11" x14ac:dyDescent="0.45">
      <c r="A776" s="3" t="s">
        <v>71</v>
      </c>
      <c r="B776" s="3">
        <v>2014</v>
      </c>
      <c r="C776" s="19">
        <v>41700</v>
      </c>
      <c r="D776" s="3" t="s">
        <v>641</v>
      </c>
      <c r="E776" s="3" t="s">
        <v>370</v>
      </c>
      <c r="F776" s="3">
        <v>2</v>
      </c>
      <c r="G776" s="3">
        <v>4</v>
      </c>
      <c r="H776" s="3" t="s">
        <v>737</v>
      </c>
      <c r="I776" s="3" t="s">
        <v>738</v>
      </c>
      <c r="J776" s="12">
        <f>(C776-VLOOKUP(H776,Riders!$A$2:$C$3500,2,FALSE))/365</f>
        <v>25.720547945205478</v>
      </c>
      <c r="K776" s="3">
        <v>10</v>
      </c>
    </row>
    <row r="777" spans="1:11" x14ac:dyDescent="0.45">
      <c r="A777" s="3" t="s">
        <v>71</v>
      </c>
      <c r="B777" s="3">
        <v>2014</v>
      </c>
      <c r="C777" s="19">
        <v>41700</v>
      </c>
      <c r="D777" s="3" t="s">
        <v>641</v>
      </c>
      <c r="E777" s="3" t="s">
        <v>370</v>
      </c>
      <c r="F777" s="3">
        <v>2</v>
      </c>
      <c r="G777" s="3">
        <v>5</v>
      </c>
      <c r="H777" s="3" t="s">
        <v>740</v>
      </c>
      <c r="I777" s="3" t="s">
        <v>741</v>
      </c>
      <c r="J777" s="12">
        <f>(C777-VLOOKUP(H777,Riders!$A$2:$C$3500,2,FALSE))/365</f>
        <v>26.353424657534248</v>
      </c>
      <c r="K777" s="3">
        <v>11</v>
      </c>
    </row>
    <row r="778" spans="1:11" x14ac:dyDescent="0.45">
      <c r="A778" s="3" t="s">
        <v>71</v>
      </c>
      <c r="B778" s="3">
        <v>2014</v>
      </c>
      <c r="C778" s="19">
        <v>41700</v>
      </c>
      <c r="D778" s="3" t="s">
        <v>641</v>
      </c>
      <c r="E778" s="3" t="s">
        <v>370</v>
      </c>
      <c r="F778" s="3">
        <v>2</v>
      </c>
      <c r="G778" s="3">
        <v>6</v>
      </c>
      <c r="H778" s="3" t="s">
        <v>750</v>
      </c>
      <c r="I778" s="3" t="s">
        <v>751</v>
      </c>
      <c r="J778" s="12">
        <f>(C778-VLOOKUP(H778,Riders!$A$2:$C$3500,2,FALSE))/365</f>
        <v>23.298630136986301</v>
      </c>
      <c r="K778" s="3">
        <v>12</v>
      </c>
    </row>
    <row r="779" spans="1:11" x14ac:dyDescent="0.45">
      <c r="A779" s="3" t="s">
        <v>181</v>
      </c>
      <c r="B779" s="3">
        <v>2015</v>
      </c>
      <c r="C779" s="19">
        <v>41980</v>
      </c>
      <c r="D779" s="3" t="s">
        <v>653</v>
      </c>
      <c r="E779" s="3" t="s">
        <v>454</v>
      </c>
      <c r="F779" s="3">
        <v>1</v>
      </c>
      <c r="G779" s="3">
        <v>1</v>
      </c>
      <c r="H779" s="3" t="s">
        <v>719</v>
      </c>
      <c r="I779" s="3" t="s">
        <v>727</v>
      </c>
      <c r="J779" s="12">
        <f>(C779-VLOOKUP(H779,Riders!$A$2:$C$3500,2,FALSE))/365</f>
        <v>28.797260273972604</v>
      </c>
      <c r="K779" s="3">
        <v>1</v>
      </c>
    </row>
    <row r="780" spans="1:11" x14ac:dyDescent="0.45">
      <c r="A780" s="3" t="s">
        <v>181</v>
      </c>
      <c r="B780" s="3">
        <v>2015</v>
      </c>
      <c r="C780" s="19">
        <v>41980</v>
      </c>
      <c r="D780" s="3" t="s">
        <v>653</v>
      </c>
      <c r="E780" s="3" t="s">
        <v>454</v>
      </c>
      <c r="F780" s="3">
        <v>1</v>
      </c>
      <c r="G780" s="3">
        <v>2</v>
      </c>
      <c r="H780" s="3" t="s">
        <v>60</v>
      </c>
      <c r="I780" s="3" t="s">
        <v>61</v>
      </c>
      <c r="J780" s="12">
        <f>(C780-VLOOKUP(H780,Riders!$A$2:$C$3500,2,FALSE))/365</f>
        <v>26.389041095890413</v>
      </c>
      <c r="K780" s="3">
        <v>13</v>
      </c>
    </row>
    <row r="781" spans="1:11" x14ac:dyDescent="0.45">
      <c r="A781" s="3" t="s">
        <v>181</v>
      </c>
      <c r="B781" s="3">
        <v>2015</v>
      </c>
      <c r="C781" s="19">
        <v>41980</v>
      </c>
      <c r="D781" s="3" t="s">
        <v>653</v>
      </c>
      <c r="E781" s="3" t="s">
        <v>454</v>
      </c>
      <c r="F781" s="3">
        <v>1</v>
      </c>
      <c r="G781" s="3">
        <v>3</v>
      </c>
      <c r="H781" s="3" t="s">
        <v>43</v>
      </c>
      <c r="I781" s="3" t="s">
        <v>44</v>
      </c>
      <c r="J781" s="12">
        <f>(C781-VLOOKUP(H781,Riders!$A$2:$C$3500,2,FALSE))/365</f>
        <v>22.046575342465754</v>
      </c>
      <c r="K781" s="3">
        <v>13</v>
      </c>
    </row>
    <row r="782" spans="1:11" x14ac:dyDescent="0.45">
      <c r="A782" s="3" t="s">
        <v>181</v>
      </c>
      <c r="B782" s="3">
        <v>2015</v>
      </c>
      <c r="C782" s="19">
        <v>41980</v>
      </c>
      <c r="D782" s="3" t="s">
        <v>653</v>
      </c>
      <c r="E782" s="3" t="s">
        <v>454</v>
      </c>
      <c r="F782" s="3">
        <v>1</v>
      </c>
      <c r="G782" s="3">
        <v>4</v>
      </c>
      <c r="H782" s="3" t="s">
        <v>749</v>
      </c>
      <c r="I782" s="3" t="s">
        <v>747</v>
      </c>
      <c r="J782" s="12">
        <f>(C782-VLOOKUP(H782,Riders!$A$2:$C$3500,2,FALSE))/365</f>
        <v>34.542465753424658</v>
      </c>
      <c r="K782" s="3">
        <v>19</v>
      </c>
    </row>
    <row r="783" spans="1:11" x14ac:dyDescent="0.45">
      <c r="A783" s="3" t="s">
        <v>181</v>
      </c>
      <c r="B783" s="3">
        <v>2015</v>
      </c>
      <c r="C783" s="19">
        <v>41980</v>
      </c>
      <c r="D783" s="3" t="s">
        <v>653</v>
      </c>
      <c r="E783" s="3" t="s">
        <v>454</v>
      </c>
      <c r="F783" s="3">
        <v>2</v>
      </c>
      <c r="G783" s="3">
        <v>1</v>
      </c>
      <c r="H783" s="3" t="s">
        <v>703</v>
      </c>
      <c r="I783" s="3" t="s">
        <v>15</v>
      </c>
      <c r="J783" s="12">
        <f>(C783-VLOOKUP(H783,Riders!$A$2:$C$3500,2,FALSE))/365</f>
        <v>24.090410958904108</v>
      </c>
      <c r="K783" s="3">
        <v>2</v>
      </c>
    </row>
    <row r="784" spans="1:11" x14ac:dyDescent="0.45">
      <c r="A784" s="3" t="s">
        <v>181</v>
      </c>
      <c r="B784" s="3">
        <v>2015</v>
      </c>
      <c r="C784" s="19">
        <v>41980</v>
      </c>
      <c r="D784" s="3" t="s">
        <v>653</v>
      </c>
      <c r="E784" s="3" t="s">
        <v>454</v>
      </c>
      <c r="F784" s="3">
        <v>2</v>
      </c>
      <c r="G784" s="3">
        <v>2</v>
      </c>
      <c r="H784" s="3" t="s">
        <v>134</v>
      </c>
      <c r="I784" s="3" t="s">
        <v>38</v>
      </c>
      <c r="J784" s="12">
        <f>(C784-VLOOKUP(H784,Riders!$A$2:$C$3500,2,FALSE))/365</f>
        <v>23.860273972602741</v>
      </c>
      <c r="K784" s="3">
        <v>6</v>
      </c>
    </row>
    <row r="785" spans="1:11" x14ac:dyDescent="0.45">
      <c r="A785" s="3" t="s">
        <v>181</v>
      </c>
      <c r="B785" s="3">
        <v>2015</v>
      </c>
      <c r="C785" s="19">
        <v>41980</v>
      </c>
      <c r="D785" s="3" t="s">
        <v>653</v>
      </c>
      <c r="E785" s="3" t="s">
        <v>454</v>
      </c>
      <c r="F785" s="3">
        <v>2</v>
      </c>
      <c r="G785" s="3">
        <v>3</v>
      </c>
      <c r="H785" s="3" t="s">
        <v>704</v>
      </c>
      <c r="I785" s="3" t="s">
        <v>40</v>
      </c>
      <c r="J785" s="12">
        <f>(C785-VLOOKUP(H785,Riders!$A$2:$C$3500,2,FALSE))/365</f>
        <v>23.915068493150685</v>
      </c>
      <c r="K785" s="3">
        <v>25</v>
      </c>
    </row>
    <row r="786" spans="1:11" x14ac:dyDescent="0.45">
      <c r="A786" s="3" t="s">
        <v>181</v>
      </c>
      <c r="B786" s="3">
        <v>2015</v>
      </c>
      <c r="C786" s="19">
        <v>41980</v>
      </c>
      <c r="D786" s="3" t="s">
        <v>653</v>
      </c>
      <c r="E786" s="3" t="s">
        <v>454</v>
      </c>
      <c r="F786" s="3">
        <v>2</v>
      </c>
      <c r="G786" s="3">
        <v>4</v>
      </c>
      <c r="H786" s="3" t="s">
        <v>755</v>
      </c>
      <c r="I786" s="3" t="s">
        <v>756</v>
      </c>
      <c r="J786" s="12">
        <f>(C786-VLOOKUP(H786,Riders!$A$2:$C$3500,2,FALSE))/365</f>
        <v>20.046575342465754</v>
      </c>
      <c r="K786" s="3">
        <v>19</v>
      </c>
    </row>
    <row r="787" spans="1:11" x14ac:dyDescent="0.45">
      <c r="A787" s="3" t="s">
        <v>181</v>
      </c>
      <c r="B787" s="3">
        <v>2015</v>
      </c>
      <c r="C787" s="19">
        <v>41980</v>
      </c>
      <c r="D787" s="3" t="s">
        <v>653</v>
      </c>
      <c r="E787" s="3" t="s">
        <v>454</v>
      </c>
      <c r="F787" s="3">
        <v>2</v>
      </c>
      <c r="G787" s="3">
        <v>5</v>
      </c>
      <c r="H787" s="3" t="s">
        <v>187</v>
      </c>
      <c r="I787" s="3" t="s">
        <v>53</v>
      </c>
      <c r="J787" s="12">
        <f>(C787-VLOOKUP(H787,Riders!$A$2:$C$3500,2,FALSE))/365</f>
        <v>19.67945205479452</v>
      </c>
      <c r="K787" s="3">
        <v>25</v>
      </c>
    </row>
    <row r="788" spans="1:11" x14ac:dyDescent="0.45">
      <c r="A788" s="3" t="s">
        <v>181</v>
      </c>
      <c r="B788" s="3">
        <v>2015</v>
      </c>
      <c r="C788" s="19">
        <v>41980</v>
      </c>
      <c r="D788" s="3" t="s">
        <v>653</v>
      </c>
      <c r="E788" s="3" t="s">
        <v>454</v>
      </c>
      <c r="F788" s="3">
        <v>3</v>
      </c>
      <c r="G788" s="3">
        <v>1</v>
      </c>
      <c r="H788" s="3" t="s">
        <v>734</v>
      </c>
      <c r="I788" s="3" t="s">
        <v>36</v>
      </c>
      <c r="J788" s="12">
        <f>(C788-VLOOKUP(H788,Riders!$A$2:$C$3500,2,FALSE))/365</f>
        <v>31.232876712328768</v>
      </c>
      <c r="K788" s="3">
        <v>8</v>
      </c>
    </row>
    <row r="789" spans="1:11" x14ac:dyDescent="0.45">
      <c r="A789" s="3" t="s">
        <v>181</v>
      </c>
      <c r="B789" s="3">
        <v>2015</v>
      </c>
      <c r="C789" s="19">
        <v>41980</v>
      </c>
      <c r="D789" s="3" t="s">
        <v>653</v>
      </c>
      <c r="E789" s="3" t="s">
        <v>454</v>
      </c>
      <c r="F789" s="3">
        <v>3</v>
      </c>
      <c r="G789" s="3">
        <v>2</v>
      </c>
      <c r="H789" s="3" t="s">
        <v>50</v>
      </c>
      <c r="I789" s="3" t="s">
        <v>51</v>
      </c>
      <c r="J789" s="12">
        <f>(C789-VLOOKUP(H789,Riders!$A$2:$C$3500,2,FALSE))/365</f>
        <v>18.167123287671235</v>
      </c>
      <c r="K789" s="3">
        <v>19</v>
      </c>
    </row>
    <row r="790" spans="1:11" x14ac:dyDescent="0.45">
      <c r="A790" s="3" t="s">
        <v>181</v>
      </c>
      <c r="B790" s="3">
        <v>2015</v>
      </c>
      <c r="C790" s="19">
        <v>41980</v>
      </c>
      <c r="D790" s="3" t="s">
        <v>653</v>
      </c>
      <c r="E790" s="3" t="s">
        <v>454</v>
      </c>
      <c r="F790" s="3">
        <v>3</v>
      </c>
      <c r="G790" s="3">
        <v>3</v>
      </c>
      <c r="H790" s="3" t="s">
        <v>740</v>
      </c>
      <c r="I790" s="3" t="s">
        <v>741</v>
      </c>
      <c r="J790" s="12">
        <f>(C790-VLOOKUP(H790,Riders!$A$2:$C$3500,2,FALSE))/365</f>
        <v>27.12054794520548</v>
      </c>
      <c r="K790" s="3">
        <v>13</v>
      </c>
    </row>
    <row r="791" spans="1:11" x14ac:dyDescent="0.45">
      <c r="A791" s="3" t="s">
        <v>181</v>
      </c>
      <c r="B791" s="3">
        <v>2015</v>
      </c>
      <c r="C791" s="19">
        <v>41980</v>
      </c>
      <c r="D791" s="3" t="s">
        <v>653</v>
      </c>
      <c r="E791" s="3" t="s">
        <v>454</v>
      </c>
      <c r="F791" s="3">
        <v>3</v>
      </c>
      <c r="G791" s="3">
        <v>4</v>
      </c>
      <c r="H791" s="3" t="s">
        <v>321</v>
      </c>
      <c r="I791" s="3" t="s">
        <v>56</v>
      </c>
      <c r="J791" s="12">
        <f>(C791-VLOOKUP(H791,Riders!$A$2:$C$3500,2,FALSE))/365</f>
        <v>22.63013698630137</v>
      </c>
      <c r="K791" s="3">
        <v>13</v>
      </c>
    </row>
    <row r="792" spans="1:11" x14ac:dyDescent="0.45">
      <c r="A792" s="3" t="s">
        <v>181</v>
      </c>
      <c r="B792" s="3">
        <v>2015</v>
      </c>
      <c r="C792" s="19">
        <v>41980</v>
      </c>
      <c r="D792" s="3" t="s">
        <v>653</v>
      </c>
      <c r="E792" s="3" t="s">
        <v>454</v>
      </c>
      <c r="F792" s="3">
        <v>3</v>
      </c>
      <c r="G792" s="3">
        <v>5</v>
      </c>
      <c r="H792" s="3" t="s">
        <v>758</v>
      </c>
      <c r="I792" s="3" t="s">
        <v>759</v>
      </c>
      <c r="J792" s="12">
        <f>(C792-VLOOKUP(H792,Riders!$A$2:$C$3500,2,FALSE))/365</f>
        <v>24.597260273972601</v>
      </c>
      <c r="K792" s="3">
        <v>25</v>
      </c>
    </row>
    <row r="793" spans="1:11" x14ac:dyDescent="0.45">
      <c r="A793" s="3" t="s">
        <v>181</v>
      </c>
      <c r="B793" s="3">
        <v>2015</v>
      </c>
      <c r="C793" s="19">
        <v>41980</v>
      </c>
      <c r="D793" s="3" t="s">
        <v>653</v>
      </c>
      <c r="E793" s="3" t="s">
        <v>454</v>
      </c>
      <c r="F793" s="3">
        <v>4</v>
      </c>
      <c r="G793" s="3">
        <v>1</v>
      </c>
      <c r="H793" s="3" t="s">
        <v>79</v>
      </c>
      <c r="I793" s="3" t="s">
        <v>65</v>
      </c>
      <c r="J793" s="12">
        <f>(C793-VLOOKUP(H793,Riders!$A$2:$C$3500,2,FALSE))/365</f>
        <v>27.591780821917808</v>
      </c>
      <c r="K793" s="3">
        <v>4</v>
      </c>
    </row>
    <row r="794" spans="1:11" x14ac:dyDescent="0.45">
      <c r="A794" s="3" t="s">
        <v>181</v>
      </c>
      <c r="B794" s="3">
        <v>2015</v>
      </c>
      <c r="C794" s="19">
        <v>41980</v>
      </c>
      <c r="D794" s="3" t="s">
        <v>653</v>
      </c>
      <c r="E794" s="3" t="s">
        <v>454</v>
      </c>
      <c r="F794" s="3">
        <v>4</v>
      </c>
      <c r="G794" s="3">
        <v>2</v>
      </c>
      <c r="H794" s="3" t="s">
        <v>164</v>
      </c>
      <c r="I794" s="3" t="s">
        <v>118</v>
      </c>
      <c r="J794" s="12">
        <f>(C794-VLOOKUP(H794,Riders!$A$2:$C$3500,2,FALSE))/365</f>
        <v>22.002739726027396</v>
      </c>
      <c r="K794" s="3">
        <v>10</v>
      </c>
    </row>
    <row r="795" spans="1:11" x14ac:dyDescent="0.45">
      <c r="A795" s="3" t="s">
        <v>181</v>
      </c>
      <c r="B795" s="3">
        <v>2015</v>
      </c>
      <c r="C795" s="19">
        <v>41980</v>
      </c>
      <c r="D795" s="3" t="s">
        <v>653</v>
      </c>
      <c r="E795" s="3" t="s">
        <v>454</v>
      </c>
      <c r="F795" s="3">
        <v>4</v>
      </c>
      <c r="G795" s="3">
        <v>3</v>
      </c>
      <c r="H795" s="3" t="s">
        <v>768</v>
      </c>
      <c r="I795" s="3" t="s">
        <v>762</v>
      </c>
      <c r="J795" s="12">
        <f>(C795-VLOOKUP(H795,Riders!$A$2:$C$3500,2,FALSE))/365</f>
        <v>21.82191780821918</v>
      </c>
      <c r="K795" s="3">
        <v>25</v>
      </c>
    </row>
    <row r="796" spans="1:11" x14ac:dyDescent="0.45">
      <c r="A796" s="3" t="s">
        <v>181</v>
      </c>
      <c r="B796" s="3">
        <v>2015</v>
      </c>
      <c r="C796" s="19">
        <v>41980</v>
      </c>
      <c r="D796" s="3" t="s">
        <v>653</v>
      </c>
      <c r="E796" s="3" t="s">
        <v>454</v>
      </c>
      <c r="F796" s="3">
        <v>4</v>
      </c>
      <c r="G796" s="3">
        <v>4</v>
      </c>
      <c r="H796" s="3" t="s">
        <v>174</v>
      </c>
      <c r="I796" s="3" t="s">
        <v>156</v>
      </c>
      <c r="J796" s="12">
        <f>(C796-VLOOKUP(H796,Riders!$A$2:$C$3500,2,FALSE))/365</f>
        <v>22.887671232876713</v>
      </c>
      <c r="K796" s="3">
        <v>4</v>
      </c>
    </row>
    <row r="797" spans="1:11" x14ac:dyDescent="0.45">
      <c r="A797" s="3" t="s">
        <v>181</v>
      </c>
      <c r="B797" s="3">
        <v>2015</v>
      </c>
      <c r="C797" s="19">
        <v>41980</v>
      </c>
      <c r="D797" s="3" t="s">
        <v>653</v>
      </c>
      <c r="E797" s="3" t="s">
        <v>454</v>
      </c>
      <c r="F797" s="3">
        <v>4</v>
      </c>
      <c r="G797" s="3">
        <v>5</v>
      </c>
      <c r="H797" s="3" t="s">
        <v>769</v>
      </c>
      <c r="I797" s="3" t="s">
        <v>21</v>
      </c>
      <c r="J797" s="12">
        <f>(C797-VLOOKUP(H797,Riders!$A$2:$C$3500,2,FALSE))/365</f>
        <v>32.747945205479454</v>
      </c>
      <c r="K797" s="3">
        <v>19</v>
      </c>
    </row>
    <row r="798" spans="1:11" x14ac:dyDescent="0.45">
      <c r="A798" s="3" t="s">
        <v>181</v>
      </c>
      <c r="B798" s="3">
        <v>2015</v>
      </c>
      <c r="C798" s="19">
        <v>41980</v>
      </c>
      <c r="D798" s="3" t="s">
        <v>653</v>
      </c>
      <c r="E798" s="3" t="s">
        <v>454</v>
      </c>
      <c r="F798" s="3">
        <v>5</v>
      </c>
      <c r="G798" s="3">
        <v>1</v>
      </c>
      <c r="H798" s="3" t="s">
        <v>655</v>
      </c>
      <c r="I798" s="3" t="s">
        <v>120</v>
      </c>
      <c r="J798" s="12">
        <f>(C798-VLOOKUP(H798,Riders!$A$2:$C$3500,2,FALSE))/365</f>
        <v>32.005479452054793</v>
      </c>
      <c r="K798" s="3">
        <v>7</v>
      </c>
    </row>
    <row r="799" spans="1:11" x14ac:dyDescent="0.45">
      <c r="A799" s="3" t="s">
        <v>181</v>
      </c>
      <c r="B799" s="3">
        <v>2015</v>
      </c>
      <c r="C799" s="19">
        <v>41980</v>
      </c>
      <c r="D799" s="3" t="s">
        <v>653</v>
      </c>
      <c r="E799" s="3" t="s">
        <v>454</v>
      </c>
      <c r="F799" s="3">
        <v>5</v>
      </c>
      <c r="G799" s="3">
        <v>2</v>
      </c>
      <c r="H799" s="3" t="s">
        <v>750</v>
      </c>
      <c r="I799" s="3" t="s">
        <v>751</v>
      </c>
      <c r="J799" s="12">
        <f>(C799-VLOOKUP(H799,Riders!$A$2:$C$3500,2,FALSE))/365</f>
        <v>24.065753424657533</v>
      </c>
      <c r="K799" s="3">
        <v>5</v>
      </c>
    </row>
    <row r="800" spans="1:11" x14ac:dyDescent="0.45">
      <c r="A800" s="3" t="s">
        <v>181</v>
      </c>
      <c r="B800" s="3">
        <v>2015</v>
      </c>
      <c r="C800" s="19">
        <v>41980</v>
      </c>
      <c r="D800" s="3" t="s">
        <v>653</v>
      </c>
      <c r="E800" s="3" t="s">
        <v>454</v>
      </c>
      <c r="F800" s="3">
        <v>5</v>
      </c>
      <c r="G800" s="3">
        <v>3</v>
      </c>
      <c r="H800" s="3" t="s">
        <v>770</v>
      </c>
      <c r="I800" s="3" t="s">
        <v>771</v>
      </c>
      <c r="J800" s="12">
        <f>(C800-VLOOKUP(H800,Riders!$A$2:$C$3500,2,FALSE))/365</f>
        <v>22.594520547945205</v>
      </c>
      <c r="K800" s="3">
        <v>13</v>
      </c>
    </row>
    <row r="801" spans="1:11" x14ac:dyDescent="0.45">
      <c r="A801" s="3" t="s">
        <v>181</v>
      </c>
      <c r="B801" s="3">
        <v>2015</v>
      </c>
      <c r="C801" s="19">
        <v>41980</v>
      </c>
      <c r="D801" s="3" t="s">
        <v>653</v>
      </c>
      <c r="E801" s="3" t="s">
        <v>454</v>
      </c>
      <c r="F801" s="3">
        <v>5</v>
      </c>
      <c r="G801" s="3">
        <v>4</v>
      </c>
      <c r="H801" s="3" t="s">
        <v>167</v>
      </c>
      <c r="I801" s="3" t="s">
        <v>59</v>
      </c>
      <c r="J801" s="12">
        <f>(C801-VLOOKUP(H801,Riders!$A$2:$C$3500,2,FALSE))/365</f>
        <v>25.756164383561643</v>
      </c>
      <c r="K801" s="3">
        <v>13</v>
      </c>
    </row>
    <row r="802" spans="1:11" x14ac:dyDescent="0.45">
      <c r="A802" s="3" t="s">
        <v>181</v>
      </c>
      <c r="B802" s="3">
        <v>2015</v>
      </c>
      <c r="C802" s="19">
        <v>41980</v>
      </c>
      <c r="D802" s="3" t="s">
        <v>653</v>
      </c>
      <c r="E802" s="3" t="s">
        <v>454</v>
      </c>
      <c r="F802" s="3">
        <v>5</v>
      </c>
      <c r="G802" s="3">
        <v>5</v>
      </c>
      <c r="H802" s="3" t="s">
        <v>760</v>
      </c>
      <c r="I802" s="3" t="s">
        <v>31</v>
      </c>
      <c r="J802" s="12">
        <f>(C802-VLOOKUP(H802,Riders!$A$2:$C$3500,2,FALSE))/365</f>
        <v>24.597260273972601</v>
      </c>
      <c r="K802" s="3">
        <v>25</v>
      </c>
    </row>
    <row r="803" spans="1:11" x14ac:dyDescent="0.45">
      <c r="A803" s="3" t="s">
        <v>181</v>
      </c>
      <c r="B803" s="3">
        <v>2015</v>
      </c>
      <c r="C803" s="19">
        <v>41980</v>
      </c>
      <c r="D803" s="3" t="s">
        <v>653</v>
      </c>
      <c r="E803" s="3" t="s">
        <v>454</v>
      </c>
      <c r="F803" s="3">
        <v>6</v>
      </c>
      <c r="G803" s="3">
        <v>1</v>
      </c>
      <c r="H803" s="3" t="s">
        <v>745</v>
      </c>
      <c r="I803" s="3" t="s">
        <v>738</v>
      </c>
      <c r="J803" s="12">
        <f>(C803-VLOOKUP(H803,Riders!$A$2:$C$3500,2,FALSE))/365</f>
        <v>23.298630136986301</v>
      </c>
      <c r="K803" s="3">
        <v>9</v>
      </c>
    </row>
    <row r="804" spans="1:11" x14ac:dyDescent="0.45">
      <c r="A804" s="3" t="s">
        <v>181</v>
      </c>
      <c r="B804" s="3">
        <v>2015</v>
      </c>
      <c r="C804" s="19">
        <v>41980</v>
      </c>
      <c r="D804" s="3" t="s">
        <v>653</v>
      </c>
      <c r="E804" s="3" t="s">
        <v>454</v>
      </c>
      <c r="F804" s="3">
        <v>6</v>
      </c>
      <c r="G804" s="3">
        <v>2</v>
      </c>
      <c r="H804" s="3" t="s">
        <v>757</v>
      </c>
      <c r="I804" s="3" t="s">
        <v>772</v>
      </c>
      <c r="J804" s="12">
        <f>(C804-VLOOKUP(H804,Riders!$A$2:$C$3500,2,FALSE))/365</f>
        <v>24.93972602739726</v>
      </c>
      <c r="K804" s="3">
        <v>19</v>
      </c>
    </row>
    <row r="805" spans="1:11" x14ac:dyDescent="0.45">
      <c r="A805" s="3" t="s">
        <v>181</v>
      </c>
      <c r="B805" s="3">
        <v>2015</v>
      </c>
      <c r="C805" s="19">
        <v>41980</v>
      </c>
      <c r="D805" s="3" t="s">
        <v>653</v>
      </c>
      <c r="E805" s="3" t="s">
        <v>454</v>
      </c>
      <c r="F805" s="3">
        <v>6</v>
      </c>
      <c r="G805" s="3">
        <v>3</v>
      </c>
      <c r="H805" s="3" t="s">
        <v>742</v>
      </c>
      <c r="I805" s="3" t="s">
        <v>172</v>
      </c>
      <c r="J805" s="12">
        <f>(C805-VLOOKUP(H805,Riders!$A$2:$C$3500,2,FALSE))/365</f>
        <v>29.243835616438357</v>
      </c>
      <c r="K805" s="3">
        <v>11</v>
      </c>
    </row>
    <row r="806" spans="1:11" x14ac:dyDescent="0.45">
      <c r="A806" s="3" t="s">
        <v>181</v>
      </c>
      <c r="B806" s="3">
        <v>2015</v>
      </c>
      <c r="C806" s="19">
        <v>41980</v>
      </c>
      <c r="D806" s="3" t="s">
        <v>653</v>
      </c>
      <c r="E806" s="3" t="s">
        <v>454</v>
      </c>
      <c r="F806" s="3">
        <v>6</v>
      </c>
      <c r="G806" s="3">
        <v>4</v>
      </c>
      <c r="H806" s="3" t="s">
        <v>736</v>
      </c>
      <c r="I806" s="3" t="s">
        <v>722</v>
      </c>
      <c r="J806" s="12">
        <f>(C806-VLOOKUP(H806,Riders!$A$2:$C$3500,2,FALSE))/365</f>
        <v>25.80821917808219</v>
      </c>
      <c r="K806" s="3">
        <v>19</v>
      </c>
    </row>
    <row r="807" spans="1:11" x14ac:dyDescent="0.45">
      <c r="A807" s="3" t="s">
        <v>181</v>
      </c>
      <c r="B807" s="3">
        <v>2015</v>
      </c>
      <c r="C807" s="19">
        <v>41980</v>
      </c>
      <c r="D807" s="3" t="s">
        <v>653</v>
      </c>
      <c r="E807" s="3" t="s">
        <v>454</v>
      </c>
      <c r="F807" s="3">
        <v>6</v>
      </c>
      <c r="G807" s="3">
        <v>5</v>
      </c>
      <c r="H807" s="3" t="s">
        <v>154</v>
      </c>
      <c r="I807" s="3" t="s">
        <v>38</v>
      </c>
      <c r="J807" s="12">
        <f>(C807-VLOOKUP(H807,Riders!$A$2:$C$3500,2,FALSE))/365</f>
        <v>24.010958904109589</v>
      </c>
      <c r="K807" s="3">
        <v>12</v>
      </c>
    </row>
    <row r="808" spans="1:11" x14ac:dyDescent="0.45">
      <c r="A808" s="3" t="s">
        <v>181</v>
      </c>
      <c r="B808" s="3">
        <v>2015</v>
      </c>
      <c r="C808" s="19">
        <v>41980</v>
      </c>
      <c r="D808" s="3" t="s">
        <v>653</v>
      </c>
      <c r="E808" s="3" t="s">
        <v>642</v>
      </c>
      <c r="F808" s="3">
        <v>1</v>
      </c>
      <c r="G808" s="3">
        <v>1</v>
      </c>
      <c r="H808" s="3" t="s">
        <v>742</v>
      </c>
      <c r="I808" s="3" t="s">
        <v>172</v>
      </c>
      <c r="J808" s="12">
        <f>(C808-VLOOKUP(H808,Riders!$A$2:$C$3500,2,FALSE))/365</f>
        <v>29.243835616438357</v>
      </c>
      <c r="K808" s="3">
        <v>11</v>
      </c>
    </row>
    <row r="809" spans="1:11" x14ac:dyDescent="0.45">
      <c r="A809" s="3" t="s">
        <v>181</v>
      </c>
      <c r="B809" s="3">
        <v>2015</v>
      </c>
      <c r="C809" s="19">
        <v>41980</v>
      </c>
      <c r="D809" s="3" t="s">
        <v>653</v>
      </c>
      <c r="E809" s="3" t="s">
        <v>642</v>
      </c>
      <c r="F809" s="3">
        <v>1</v>
      </c>
      <c r="G809" s="3">
        <v>2</v>
      </c>
      <c r="H809" s="3" t="s">
        <v>60</v>
      </c>
      <c r="I809" s="3" t="s">
        <v>61</v>
      </c>
      <c r="J809" s="12">
        <f>(C809-VLOOKUP(H809,Riders!$A$2:$C$3500,2,FALSE))/365</f>
        <v>26.389041095890413</v>
      </c>
      <c r="K809" s="3">
        <v>13</v>
      </c>
    </row>
    <row r="810" spans="1:11" x14ac:dyDescent="0.45">
      <c r="A810" s="3" t="s">
        <v>181</v>
      </c>
      <c r="B810" s="3">
        <v>2015</v>
      </c>
      <c r="C810" s="19">
        <v>41980</v>
      </c>
      <c r="D810" s="3" t="s">
        <v>653</v>
      </c>
      <c r="E810" s="3" t="s">
        <v>642</v>
      </c>
      <c r="F810" s="3">
        <v>1</v>
      </c>
      <c r="G810" s="3">
        <v>3</v>
      </c>
      <c r="H810" s="3" t="s">
        <v>755</v>
      </c>
      <c r="I810" s="3" t="s">
        <v>756</v>
      </c>
      <c r="J810" s="12">
        <f>(C810-VLOOKUP(H810,Riders!$A$2:$C$3500,2,FALSE))/365</f>
        <v>20.046575342465754</v>
      </c>
      <c r="K810" s="3">
        <v>19</v>
      </c>
    </row>
    <row r="811" spans="1:11" x14ac:dyDescent="0.45">
      <c r="A811" s="3" t="s">
        <v>181</v>
      </c>
      <c r="B811" s="3">
        <v>2015</v>
      </c>
      <c r="C811" s="19">
        <v>41980</v>
      </c>
      <c r="D811" s="3" t="s">
        <v>653</v>
      </c>
      <c r="E811" s="3" t="s">
        <v>642</v>
      </c>
      <c r="F811" s="3">
        <v>2</v>
      </c>
      <c r="G811" s="3">
        <v>1</v>
      </c>
      <c r="H811" s="3" t="s">
        <v>134</v>
      </c>
      <c r="I811" s="3" t="s">
        <v>38</v>
      </c>
      <c r="J811" s="12">
        <f>(C811-VLOOKUP(H811,Riders!$A$2:$C$3500,2,FALSE))/365</f>
        <v>23.860273972602741</v>
      </c>
      <c r="K811" s="3">
        <v>6</v>
      </c>
    </row>
    <row r="812" spans="1:11" x14ac:dyDescent="0.45">
      <c r="A812" s="3" t="s">
        <v>181</v>
      </c>
      <c r="B812" s="3">
        <v>2015</v>
      </c>
      <c r="C812" s="19">
        <v>41980</v>
      </c>
      <c r="D812" s="3" t="s">
        <v>653</v>
      </c>
      <c r="E812" s="3" t="s">
        <v>642</v>
      </c>
      <c r="F812" s="3">
        <v>2</v>
      </c>
      <c r="G812" s="3">
        <v>2</v>
      </c>
      <c r="H812" s="3" t="s">
        <v>770</v>
      </c>
      <c r="I812" s="3" t="s">
        <v>771</v>
      </c>
      <c r="J812" s="12">
        <f>(C812-VLOOKUP(H812,Riders!$A$2:$C$3500,2,FALSE))/365</f>
        <v>22.594520547945205</v>
      </c>
      <c r="K812" s="3">
        <v>13</v>
      </c>
    </row>
    <row r="813" spans="1:11" x14ac:dyDescent="0.45">
      <c r="A813" s="3" t="s">
        <v>181</v>
      </c>
      <c r="B813" s="3">
        <v>2015</v>
      </c>
      <c r="C813" s="19">
        <v>41980</v>
      </c>
      <c r="D813" s="3" t="s">
        <v>653</v>
      </c>
      <c r="E813" s="3" t="s">
        <v>642</v>
      </c>
      <c r="F813" s="3">
        <v>2</v>
      </c>
      <c r="G813" s="3">
        <v>3</v>
      </c>
      <c r="H813" s="3" t="s">
        <v>749</v>
      </c>
      <c r="I813" s="3" t="s">
        <v>747</v>
      </c>
      <c r="J813" s="12">
        <f>(C813-VLOOKUP(H813,Riders!$A$2:$C$3500,2,FALSE))/365</f>
        <v>34.542465753424658</v>
      </c>
      <c r="K813" s="3">
        <v>19</v>
      </c>
    </row>
    <row r="814" spans="1:11" x14ac:dyDescent="0.45">
      <c r="A814" s="3" t="s">
        <v>181</v>
      </c>
      <c r="B814" s="3">
        <v>2015</v>
      </c>
      <c r="C814" s="19">
        <v>41980</v>
      </c>
      <c r="D814" s="3" t="s">
        <v>653</v>
      </c>
      <c r="E814" s="3" t="s">
        <v>642</v>
      </c>
      <c r="F814" s="3">
        <v>2</v>
      </c>
      <c r="G814" s="3">
        <v>4</v>
      </c>
      <c r="H814" s="3" t="s">
        <v>758</v>
      </c>
      <c r="I814" s="3" t="s">
        <v>759</v>
      </c>
      <c r="J814" s="12">
        <f>(C814-VLOOKUP(H814,Riders!$A$2:$C$3500,2,FALSE))/365</f>
        <v>24.597260273972601</v>
      </c>
      <c r="K814" s="3">
        <v>25</v>
      </c>
    </row>
    <row r="815" spans="1:11" x14ac:dyDescent="0.45">
      <c r="A815" s="3" t="s">
        <v>181</v>
      </c>
      <c r="B815" s="3">
        <v>2015</v>
      </c>
      <c r="C815" s="19">
        <v>41980</v>
      </c>
      <c r="D815" s="3" t="s">
        <v>653</v>
      </c>
      <c r="E815" s="3" t="s">
        <v>642</v>
      </c>
      <c r="F815" s="3">
        <v>3</v>
      </c>
      <c r="G815" s="3">
        <v>1</v>
      </c>
      <c r="H815" s="3" t="s">
        <v>154</v>
      </c>
      <c r="I815" s="3" t="s">
        <v>38</v>
      </c>
      <c r="J815" s="12">
        <f>(C815-VLOOKUP(H815,Riders!$A$2:$C$3500,2,FALSE))/365</f>
        <v>24.010958904109589</v>
      </c>
      <c r="K815" s="3">
        <v>12</v>
      </c>
    </row>
    <row r="816" spans="1:11" x14ac:dyDescent="0.45">
      <c r="A816" s="3" t="s">
        <v>181</v>
      </c>
      <c r="B816" s="3">
        <v>2015</v>
      </c>
      <c r="C816" s="19">
        <v>41980</v>
      </c>
      <c r="D816" s="3" t="s">
        <v>653</v>
      </c>
      <c r="E816" s="3" t="s">
        <v>642</v>
      </c>
      <c r="F816" s="3">
        <v>3</v>
      </c>
      <c r="G816" s="3">
        <v>2</v>
      </c>
      <c r="H816" s="3" t="s">
        <v>167</v>
      </c>
      <c r="I816" s="3" t="s">
        <v>59</v>
      </c>
      <c r="J816" s="12">
        <f>(C816-VLOOKUP(H816,Riders!$A$2:$C$3500,2,FALSE))/365</f>
        <v>25.756164383561643</v>
      </c>
      <c r="K816" s="3">
        <v>13</v>
      </c>
    </row>
    <row r="817" spans="1:11" x14ac:dyDescent="0.45">
      <c r="A817" s="3" t="s">
        <v>181</v>
      </c>
      <c r="B817" s="3">
        <v>2015</v>
      </c>
      <c r="C817" s="19">
        <v>41980</v>
      </c>
      <c r="D817" s="3" t="s">
        <v>653</v>
      </c>
      <c r="E817" s="3" t="s">
        <v>642</v>
      </c>
      <c r="F817" s="3">
        <v>3</v>
      </c>
      <c r="G817" s="3">
        <v>3</v>
      </c>
      <c r="H817" s="3" t="s">
        <v>50</v>
      </c>
      <c r="I817" s="3" t="s">
        <v>51</v>
      </c>
      <c r="J817" s="12">
        <f>(C817-VLOOKUP(H817,Riders!$A$2:$C$3500,2,FALSE))/365</f>
        <v>18.167123287671235</v>
      </c>
      <c r="K817" s="3">
        <v>19</v>
      </c>
    </row>
    <row r="818" spans="1:11" x14ac:dyDescent="0.45">
      <c r="A818" s="3" t="s">
        <v>181</v>
      </c>
      <c r="B818" s="3">
        <v>2015</v>
      </c>
      <c r="C818" s="19">
        <v>41980</v>
      </c>
      <c r="D818" s="3" t="s">
        <v>653</v>
      </c>
      <c r="E818" s="3" t="s">
        <v>642</v>
      </c>
      <c r="F818" s="3">
        <v>3</v>
      </c>
      <c r="G818" s="3">
        <v>4</v>
      </c>
      <c r="H818" s="3" t="s">
        <v>768</v>
      </c>
      <c r="I818" s="3" t="s">
        <v>762</v>
      </c>
      <c r="J818" s="12">
        <f>(C818-VLOOKUP(H818,Riders!$A$2:$C$3500,2,FALSE))/365</f>
        <v>21.82191780821918</v>
      </c>
      <c r="K818" s="3">
        <v>25</v>
      </c>
    </row>
    <row r="819" spans="1:11" x14ac:dyDescent="0.45">
      <c r="A819" s="3" t="s">
        <v>181</v>
      </c>
      <c r="B819" s="3">
        <v>2015</v>
      </c>
      <c r="C819" s="19">
        <v>41980</v>
      </c>
      <c r="D819" s="3" t="s">
        <v>653</v>
      </c>
      <c r="E819" s="3" t="s">
        <v>642</v>
      </c>
      <c r="F819" s="3">
        <v>4</v>
      </c>
      <c r="G819" s="3">
        <v>1</v>
      </c>
      <c r="H819" s="3" t="s">
        <v>164</v>
      </c>
      <c r="I819" s="3" t="s">
        <v>118</v>
      </c>
      <c r="J819" s="12">
        <f>(C819-VLOOKUP(H819,Riders!$A$2:$C$3500,2,FALSE))/365</f>
        <v>22.002739726027396</v>
      </c>
      <c r="K819" s="3">
        <v>10</v>
      </c>
    </row>
    <row r="820" spans="1:11" x14ac:dyDescent="0.45">
      <c r="A820" s="3" t="s">
        <v>181</v>
      </c>
      <c r="B820" s="3">
        <v>2015</v>
      </c>
      <c r="C820" s="19">
        <v>41980</v>
      </c>
      <c r="D820" s="3" t="s">
        <v>653</v>
      </c>
      <c r="E820" s="3" t="s">
        <v>642</v>
      </c>
      <c r="F820" s="3">
        <v>4</v>
      </c>
      <c r="G820" s="3">
        <v>2</v>
      </c>
      <c r="H820" s="3" t="s">
        <v>740</v>
      </c>
      <c r="I820" s="3" t="s">
        <v>741</v>
      </c>
      <c r="J820" s="12">
        <f>(C820-VLOOKUP(H820,Riders!$A$2:$C$3500,2,FALSE))/365</f>
        <v>27.12054794520548</v>
      </c>
      <c r="K820" s="3">
        <v>13</v>
      </c>
    </row>
    <row r="821" spans="1:11" x14ac:dyDescent="0.45">
      <c r="A821" s="3" t="s">
        <v>181</v>
      </c>
      <c r="B821" s="3">
        <v>2015</v>
      </c>
      <c r="C821" s="19">
        <v>41980</v>
      </c>
      <c r="D821" s="3" t="s">
        <v>653</v>
      </c>
      <c r="E821" s="3" t="s">
        <v>642</v>
      </c>
      <c r="F821" s="3">
        <v>4</v>
      </c>
      <c r="G821" s="3">
        <v>3</v>
      </c>
      <c r="H821" s="3" t="s">
        <v>736</v>
      </c>
      <c r="I821" s="3" t="s">
        <v>722</v>
      </c>
      <c r="J821" s="12">
        <f>(C821-VLOOKUP(H821,Riders!$A$2:$C$3500,2,FALSE))/365</f>
        <v>25.80821917808219</v>
      </c>
      <c r="K821" s="3">
        <v>19</v>
      </c>
    </row>
    <row r="822" spans="1:11" x14ac:dyDescent="0.45">
      <c r="A822" s="3" t="s">
        <v>181</v>
      </c>
      <c r="B822" s="3">
        <v>2015</v>
      </c>
      <c r="C822" s="19">
        <v>41980</v>
      </c>
      <c r="D822" s="3" t="s">
        <v>653</v>
      </c>
      <c r="E822" s="3" t="s">
        <v>642</v>
      </c>
      <c r="F822" s="3">
        <v>4</v>
      </c>
      <c r="G822" s="3">
        <v>4</v>
      </c>
      <c r="H822" s="3" t="s">
        <v>187</v>
      </c>
      <c r="I822" s="3" t="s">
        <v>53</v>
      </c>
      <c r="J822" s="12">
        <f>(C822-VLOOKUP(H822,Riders!$A$2:$C$3500,2,FALSE))/365</f>
        <v>19.67945205479452</v>
      </c>
      <c r="K822" s="3">
        <v>25</v>
      </c>
    </row>
    <row r="823" spans="1:11" x14ac:dyDescent="0.45">
      <c r="A823" s="3" t="s">
        <v>181</v>
      </c>
      <c r="B823" s="3">
        <v>2015</v>
      </c>
      <c r="C823" s="19">
        <v>41980</v>
      </c>
      <c r="D823" s="3" t="s">
        <v>653</v>
      </c>
      <c r="E823" s="3" t="s">
        <v>642</v>
      </c>
      <c r="F823" s="3">
        <v>5</v>
      </c>
      <c r="G823" s="3">
        <v>1</v>
      </c>
      <c r="H823" s="3" t="s">
        <v>750</v>
      </c>
      <c r="I823" s="3" t="s">
        <v>751</v>
      </c>
      <c r="J823" s="12">
        <f>(C823-VLOOKUP(H823,Riders!$A$2:$C$3500,2,FALSE))/365</f>
        <v>24.065753424657533</v>
      </c>
      <c r="K823" s="3">
        <v>5</v>
      </c>
    </row>
    <row r="824" spans="1:11" x14ac:dyDescent="0.45">
      <c r="A824" s="3" t="s">
        <v>181</v>
      </c>
      <c r="B824" s="3">
        <v>2015</v>
      </c>
      <c r="C824" s="19">
        <v>41980</v>
      </c>
      <c r="D824" s="3" t="s">
        <v>653</v>
      </c>
      <c r="E824" s="3" t="s">
        <v>642</v>
      </c>
      <c r="F824" s="3">
        <v>5</v>
      </c>
      <c r="G824" s="3">
        <v>2</v>
      </c>
      <c r="H824" s="3" t="s">
        <v>321</v>
      </c>
      <c r="I824" s="3" t="s">
        <v>56</v>
      </c>
      <c r="J824" s="12">
        <f>(C824-VLOOKUP(H824,Riders!$A$2:$C$3500,2,FALSE))/365</f>
        <v>22.63013698630137</v>
      </c>
      <c r="K824" s="3">
        <v>13</v>
      </c>
    </row>
    <row r="825" spans="1:11" x14ac:dyDescent="0.45">
      <c r="A825" s="3" t="s">
        <v>181</v>
      </c>
      <c r="B825" s="3">
        <v>2015</v>
      </c>
      <c r="C825" s="19">
        <v>41980</v>
      </c>
      <c r="D825" s="3" t="s">
        <v>653</v>
      </c>
      <c r="E825" s="3" t="s">
        <v>642</v>
      </c>
      <c r="F825" s="3">
        <v>5</v>
      </c>
      <c r="G825" s="3">
        <v>3</v>
      </c>
      <c r="H825" s="3" t="s">
        <v>769</v>
      </c>
      <c r="I825" s="3" t="s">
        <v>21</v>
      </c>
      <c r="J825" s="12">
        <f>(C825-VLOOKUP(H825,Riders!$A$2:$C$3500,2,FALSE))/365</f>
        <v>32.747945205479454</v>
      </c>
      <c r="K825" s="3">
        <v>19</v>
      </c>
    </row>
    <row r="826" spans="1:11" x14ac:dyDescent="0.45">
      <c r="A826" s="3" t="s">
        <v>181</v>
      </c>
      <c r="B826" s="3">
        <v>2015</v>
      </c>
      <c r="C826" s="19">
        <v>41980</v>
      </c>
      <c r="D826" s="3" t="s">
        <v>653</v>
      </c>
      <c r="E826" s="3" t="s">
        <v>642</v>
      </c>
      <c r="F826" s="3">
        <v>5</v>
      </c>
      <c r="G826" s="3">
        <v>4</v>
      </c>
      <c r="H826" s="3" t="s">
        <v>704</v>
      </c>
      <c r="I826" s="3" t="s">
        <v>40</v>
      </c>
      <c r="J826" s="12">
        <f>(C826-VLOOKUP(H826,Riders!$A$2:$C$3500,2,FALSE))/365</f>
        <v>23.915068493150685</v>
      </c>
      <c r="K826" s="3">
        <v>25</v>
      </c>
    </row>
    <row r="827" spans="1:11" x14ac:dyDescent="0.45">
      <c r="A827" s="3" t="s">
        <v>181</v>
      </c>
      <c r="B827" s="3">
        <v>2015</v>
      </c>
      <c r="C827" s="19">
        <v>41980</v>
      </c>
      <c r="D827" s="3" t="s">
        <v>653</v>
      </c>
      <c r="E827" s="3" t="s">
        <v>642</v>
      </c>
      <c r="F827" s="3">
        <v>6</v>
      </c>
      <c r="G827" s="3">
        <v>1</v>
      </c>
      <c r="H827" s="3" t="s">
        <v>174</v>
      </c>
      <c r="I827" s="3" t="s">
        <v>156</v>
      </c>
      <c r="J827" s="12">
        <f>(C827-VLOOKUP(H827,Riders!$A$2:$C$3500,2,FALSE))/365</f>
        <v>22.887671232876713</v>
      </c>
      <c r="K827" s="3">
        <v>4</v>
      </c>
    </row>
    <row r="828" spans="1:11" x14ac:dyDescent="0.45">
      <c r="A828" s="3" t="s">
        <v>181</v>
      </c>
      <c r="B828" s="3">
        <v>2015</v>
      </c>
      <c r="C828" s="19">
        <v>41980</v>
      </c>
      <c r="D828" s="3" t="s">
        <v>653</v>
      </c>
      <c r="E828" s="3" t="s">
        <v>642</v>
      </c>
      <c r="F828" s="3">
        <v>6</v>
      </c>
      <c r="G828" s="3">
        <v>2</v>
      </c>
      <c r="H828" s="3" t="s">
        <v>43</v>
      </c>
      <c r="I828" s="3" t="s">
        <v>44</v>
      </c>
      <c r="J828" s="12">
        <f>(C828-VLOOKUP(H828,Riders!$A$2:$C$3500,2,FALSE))/365</f>
        <v>22.046575342465754</v>
      </c>
      <c r="K828" s="3">
        <v>13</v>
      </c>
    </row>
    <row r="829" spans="1:11" x14ac:dyDescent="0.45">
      <c r="A829" s="3" t="s">
        <v>181</v>
      </c>
      <c r="B829" s="3">
        <v>2015</v>
      </c>
      <c r="C829" s="19">
        <v>41980</v>
      </c>
      <c r="D829" s="3" t="s">
        <v>653</v>
      </c>
      <c r="E829" s="3" t="s">
        <v>642</v>
      </c>
      <c r="F829" s="3">
        <v>6</v>
      </c>
      <c r="G829" s="3">
        <v>3</v>
      </c>
      <c r="H829" s="3" t="s">
        <v>757</v>
      </c>
      <c r="I829" s="3" t="s">
        <v>772</v>
      </c>
      <c r="J829" s="12">
        <f>(C829-VLOOKUP(H829,Riders!$A$2:$C$3500,2,FALSE))/365</f>
        <v>24.93972602739726</v>
      </c>
      <c r="K829" s="3">
        <v>19</v>
      </c>
    </row>
    <row r="830" spans="1:11" x14ac:dyDescent="0.45">
      <c r="A830" s="3" t="s">
        <v>181</v>
      </c>
      <c r="B830" s="3">
        <v>2015</v>
      </c>
      <c r="C830" s="19">
        <v>41980</v>
      </c>
      <c r="D830" s="3" t="s">
        <v>653</v>
      </c>
      <c r="E830" s="3" t="s">
        <v>642</v>
      </c>
      <c r="F830" s="3">
        <v>6</v>
      </c>
      <c r="G830" s="3">
        <v>4</v>
      </c>
      <c r="H830" s="3" t="s">
        <v>760</v>
      </c>
      <c r="I830" s="3" t="s">
        <v>31</v>
      </c>
      <c r="J830" s="12">
        <f>(C830-VLOOKUP(H830,Riders!$A$2:$C$3500,2,FALSE))/365</f>
        <v>24.597260273972601</v>
      </c>
      <c r="K830" s="3">
        <v>25</v>
      </c>
    </row>
    <row r="831" spans="1:11" x14ac:dyDescent="0.45">
      <c r="A831" s="3" t="s">
        <v>181</v>
      </c>
      <c r="B831" s="3">
        <v>2015</v>
      </c>
      <c r="C831" s="19">
        <v>41980</v>
      </c>
      <c r="D831" s="3" t="s">
        <v>653</v>
      </c>
      <c r="E831" s="3" t="s">
        <v>643</v>
      </c>
      <c r="F831" s="3">
        <v>1</v>
      </c>
      <c r="G831" s="3">
        <v>1</v>
      </c>
      <c r="H831" s="3" t="s">
        <v>719</v>
      </c>
      <c r="I831" s="3" t="s">
        <v>727</v>
      </c>
      <c r="J831" s="12">
        <f>(C831-VLOOKUP(H831,Riders!$A$2:$C$3500,2,FALSE))/365</f>
        <v>28.797260273972604</v>
      </c>
      <c r="K831" s="3">
        <v>1</v>
      </c>
    </row>
    <row r="832" spans="1:11" x14ac:dyDescent="0.45">
      <c r="A832" s="3" t="s">
        <v>181</v>
      </c>
      <c r="B832" s="3">
        <v>2015</v>
      </c>
      <c r="C832" s="19">
        <v>41980</v>
      </c>
      <c r="D832" s="3" t="s">
        <v>653</v>
      </c>
      <c r="E832" s="3" t="s">
        <v>643</v>
      </c>
      <c r="F832" s="3">
        <v>1</v>
      </c>
      <c r="G832" s="3">
        <v>2</v>
      </c>
      <c r="H832" s="3" t="s">
        <v>79</v>
      </c>
      <c r="I832" s="3" t="s">
        <v>65</v>
      </c>
      <c r="J832" s="12">
        <f>(C832-VLOOKUP(H832,Riders!$A$2:$C$3500,2,FALSE))/365</f>
        <v>27.591780821917808</v>
      </c>
      <c r="K832" s="3">
        <v>4</v>
      </c>
    </row>
    <row r="833" spans="1:11" x14ac:dyDescent="0.45">
      <c r="A833" s="3" t="s">
        <v>181</v>
      </c>
      <c r="B833" s="3">
        <v>2015</v>
      </c>
      <c r="C833" s="19">
        <v>41980</v>
      </c>
      <c r="D833" s="3" t="s">
        <v>653</v>
      </c>
      <c r="E833" s="3" t="s">
        <v>643</v>
      </c>
      <c r="F833" s="3">
        <v>1</v>
      </c>
      <c r="G833" s="3">
        <v>3</v>
      </c>
      <c r="H833" s="3" t="s">
        <v>174</v>
      </c>
      <c r="I833" s="3" t="s">
        <v>156</v>
      </c>
      <c r="J833" s="12">
        <f>(C833-VLOOKUP(H833,Riders!$A$2:$C$3500,2,FALSE))/365</f>
        <v>22.887671232876713</v>
      </c>
      <c r="K833" s="3">
        <v>4</v>
      </c>
    </row>
    <row r="834" spans="1:11" x14ac:dyDescent="0.45">
      <c r="A834" s="3" t="s">
        <v>181</v>
      </c>
      <c r="B834" s="3">
        <v>2015</v>
      </c>
      <c r="C834" s="19">
        <v>41980</v>
      </c>
      <c r="D834" s="3" t="s">
        <v>653</v>
      </c>
      <c r="E834" s="3" t="s">
        <v>643</v>
      </c>
      <c r="F834" s="3">
        <v>1</v>
      </c>
      <c r="G834" s="3">
        <v>4</v>
      </c>
      <c r="H834" s="3" t="s">
        <v>655</v>
      </c>
      <c r="I834" s="3" t="s">
        <v>120</v>
      </c>
      <c r="J834" s="12">
        <f>(C834-VLOOKUP(H834,Riders!$A$2:$C$3500,2,FALSE))/365</f>
        <v>32.005479452054793</v>
      </c>
      <c r="K834" s="3">
        <v>7</v>
      </c>
    </row>
    <row r="835" spans="1:11" x14ac:dyDescent="0.45">
      <c r="A835" s="3" t="s">
        <v>181</v>
      </c>
      <c r="B835" s="3">
        <v>2015</v>
      </c>
      <c r="C835" s="19">
        <v>41980</v>
      </c>
      <c r="D835" s="3" t="s">
        <v>653</v>
      </c>
      <c r="E835" s="3" t="s">
        <v>643</v>
      </c>
      <c r="F835" s="3">
        <v>1</v>
      </c>
      <c r="G835" s="3">
        <v>5</v>
      </c>
      <c r="H835" s="3" t="s">
        <v>154</v>
      </c>
      <c r="I835" s="3" t="s">
        <v>38</v>
      </c>
      <c r="J835" s="12">
        <f>(C835-VLOOKUP(H835,Riders!$A$2:$C$3500,2,FALSE))/365</f>
        <v>24.010958904109589</v>
      </c>
      <c r="K835" s="3">
        <v>12</v>
      </c>
    </row>
    <row r="836" spans="1:11" x14ac:dyDescent="0.45">
      <c r="A836" s="3" t="s">
        <v>181</v>
      </c>
      <c r="B836" s="3">
        <v>2015</v>
      </c>
      <c r="C836" s="19">
        <v>41980</v>
      </c>
      <c r="D836" s="3" t="s">
        <v>653</v>
      </c>
      <c r="E836" s="3" t="s">
        <v>643</v>
      </c>
      <c r="F836" s="3">
        <v>1</v>
      </c>
      <c r="G836" s="3">
        <v>6</v>
      </c>
      <c r="H836" s="3" t="s">
        <v>742</v>
      </c>
      <c r="I836" s="3" t="s">
        <v>172</v>
      </c>
      <c r="J836" s="12">
        <f>(C836-VLOOKUP(H836,Riders!$A$2:$C$3500,2,FALSE))/365</f>
        <v>29.243835616438357</v>
      </c>
      <c r="K836" s="3">
        <v>11</v>
      </c>
    </row>
    <row r="837" spans="1:11" x14ac:dyDescent="0.45">
      <c r="A837" s="3" t="s">
        <v>181</v>
      </c>
      <c r="B837" s="3">
        <v>2015</v>
      </c>
      <c r="C837" s="19">
        <v>41980</v>
      </c>
      <c r="D837" s="3" t="s">
        <v>653</v>
      </c>
      <c r="E837" s="3" t="s">
        <v>643</v>
      </c>
      <c r="F837" s="3">
        <v>2</v>
      </c>
      <c r="G837" s="3">
        <v>1</v>
      </c>
      <c r="H837" s="3" t="s">
        <v>703</v>
      </c>
      <c r="I837" s="3" t="s">
        <v>15</v>
      </c>
      <c r="J837" s="12">
        <f>(C837-VLOOKUP(H837,Riders!$A$2:$C$3500,2,FALSE))/365</f>
        <v>24.090410958904108</v>
      </c>
      <c r="K837" s="3">
        <v>2</v>
      </c>
    </row>
    <row r="838" spans="1:11" x14ac:dyDescent="0.45">
      <c r="A838" s="3" t="s">
        <v>181</v>
      </c>
      <c r="B838" s="3">
        <v>2015</v>
      </c>
      <c r="C838" s="19">
        <v>41980</v>
      </c>
      <c r="D838" s="3" t="s">
        <v>653</v>
      </c>
      <c r="E838" s="3" t="s">
        <v>643</v>
      </c>
      <c r="F838" s="3">
        <v>2</v>
      </c>
      <c r="G838" s="3">
        <v>2</v>
      </c>
      <c r="H838" s="3" t="s">
        <v>134</v>
      </c>
      <c r="I838" s="3" t="s">
        <v>38</v>
      </c>
      <c r="J838" s="12">
        <f>(C838-VLOOKUP(H838,Riders!$A$2:$C$3500,2,FALSE))/365</f>
        <v>23.860273972602741</v>
      </c>
      <c r="K838" s="3">
        <v>6</v>
      </c>
    </row>
    <row r="839" spans="1:11" x14ac:dyDescent="0.45">
      <c r="A839" s="3" t="s">
        <v>181</v>
      </c>
      <c r="B839" s="3">
        <v>2015</v>
      </c>
      <c r="C839" s="19">
        <v>41980</v>
      </c>
      <c r="D839" s="3" t="s">
        <v>653</v>
      </c>
      <c r="E839" s="3" t="s">
        <v>643</v>
      </c>
      <c r="F839" s="3">
        <v>2</v>
      </c>
      <c r="G839" s="3">
        <v>3</v>
      </c>
      <c r="H839" s="3" t="s">
        <v>750</v>
      </c>
      <c r="I839" s="3" t="s">
        <v>751</v>
      </c>
      <c r="J839" s="12">
        <f>(C839-VLOOKUP(H839,Riders!$A$2:$C$3500,2,FALSE))/365</f>
        <v>24.065753424657533</v>
      </c>
      <c r="K839" s="3">
        <v>5</v>
      </c>
    </row>
    <row r="840" spans="1:11" x14ac:dyDescent="0.45">
      <c r="A840" s="3" t="s">
        <v>181</v>
      </c>
      <c r="B840" s="3">
        <v>2015</v>
      </c>
      <c r="C840" s="19">
        <v>41980</v>
      </c>
      <c r="D840" s="3" t="s">
        <v>653</v>
      </c>
      <c r="E840" s="3" t="s">
        <v>643</v>
      </c>
      <c r="F840" s="3">
        <v>2</v>
      </c>
      <c r="G840" s="3">
        <v>4</v>
      </c>
      <c r="H840" s="3" t="s">
        <v>734</v>
      </c>
      <c r="I840" s="3" t="s">
        <v>36</v>
      </c>
      <c r="J840" s="12">
        <f>(C840-VLOOKUP(H840,Riders!$A$2:$C$3500,2,FALSE))/365</f>
        <v>31.232876712328768</v>
      </c>
      <c r="K840" s="3">
        <v>8</v>
      </c>
    </row>
    <row r="841" spans="1:11" x14ac:dyDescent="0.45">
      <c r="A841" s="3" t="s">
        <v>181</v>
      </c>
      <c r="B841" s="3">
        <v>2015</v>
      </c>
      <c r="C841" s="19">
        <v>41980</v>
      </c>
      <c r="D841" s="3" t="s">
        <v>653</v>
      </c>
      <c r="E841" s="3" t="s">
        <v>643</v>
      </c>
      <c r="F841" s="3">
        <v>2</v>
      </c>
      <c r="G841" s="3">
        <v>5</v>
      </c>
      <c r="H841" s="3" t="s">
        <v>164</v>
      </c>
      <c r="I841" s="3" t="s">
        <v>118</v>
      </c>
      <c r="J841" s="12">
        <f>(C841-VLOOKUP(H841,Riders!$A$2:$C$3500,2,FALSE))/365</f>
        <v>22.002739726027396</v>
      </c>
      <c r="K841" s="3">
        <v>10</v>
      </c>
    </row>
    <row r="842" spans="1:11" x14ac:dyDescent="0.45">
      <c r="A842" s="3" t="s">
        <v>181</v>
      </c>
      <c r="B842" s="3">
        <v>2015</v>
      </c>
      <c r="C842" s="19">
        <v>41980</v>
      </c>
      <c r="D842" s="3" t="s">
        <v>653</v>
      </c>
      <c r="E842" s="3" t="s">
        <v>643</v>
      </c>
      <c r="F842" s="3">
        <v>2</v>
      </c>
      <c r="G842" s="3">
        <v>6</v>
      </c>
      <c r="H842" s="3" t="s">
        <v>745</v>
      </c>
      <c r="I842" s="3" t="s">
        <v>738</v>
      </c>
      <c r="J842" s="12">
        <f>(C842-VLOOKUP(H842,Riders!$A$2:$C$3500,2,FALSE))/365</f>
        <v>23.298630136986301</v>
      </c>
      <c r="K842" s="3">
        <v>9</v>
      </c>
    </row>
    <row r="843" spans="1:11" x14ac:dyDescent="0.45">
      <c r="A843" s="3" t="s">
        <v>181</v>
      </c>
      <c r="B843" s="3">
        <v>2015</v>
      </c>
      <c r="C843" s="19">
        <v>41980</v>
      </c>
      <c r="D843" s="3" t="s">
        <v>653</v>
      </c>
      <c r="E843" s="3" t="s">
        <v>370</v>
      </c>
      <c r="F843" s="3">
        <v>1</v>
      </c>
      <c r="G843" s="3">
        <v>1</v>
      </c>
      <c r="H843" s="3" t="s">
        <v>719</v>
      </c>
      <c r="I843" s="3" t="s">
        <v>727</v>
      </c>
      <c r="J843" s="12">
        <f>(C843-VLOOKUP(H843,Riders!$A$2:$C$3500,2,FALSE))/365</f>
        <v>28.797260273972604</v>
      </c>
      <c r="K843" s="3">
        <v>1</v>
      </c>
    </row>
    <row r="844" spans="1:11" x14ac:dyDescent="0.45">
      <c r="A844" s="3" t="s">
        <v>181</v>
      </c>
      <c r="B844" s="3">
        <v>2015</v>
      </c>
      <c r="C844" s="19">
        <v>41980</v>
      </c>
      <c r="D844" s="3" t="s">
        <v>653</v>
      </c>
      <c r="E844" s="3" t="s">
        <v>370</v>
      </c>
      <c r="F844" s="3">
        <v>1</v>
      </c>
      <c r="G844" s="3">
        <v>2</v>
      </c>
      <c r="H844" s="3" t="s">
        <v>703</v>
      </c>
      <c r="I844" s="3" t="s">
        <v>15</v>
      </c>
      <c r="J844" s="12">
        <f>(C844-VLOOKUP(H844,Riders!$A$2:$C$3500,2,FALSE))/365</f>
        <v>24.090410958904108</v>
      </c>
      <c r="K844" s="3">
        <v>2</v>
      </c>
    </row>
    <row r="845" spans="1:11" x14ac:dyDescent="0.45">
      <c r="A845" s="3" t="s">
        <v>181</v>
      </c>
      <c r="B845" s="3">
        <v>2015</v>
      </c>
      <c r="C845" s="19">
        <v>41980</v>
      </c>
      <c r="D845" s="3" t="s">
        <v>653</v>
      </c>
      <c r="E845" s="3" t="s">
        <v>370</v>
      </c>
      <c r="F845" s="3">
        <v>1</v>
      </c>
      <c r="G845" s="3">
        <v>3</v>
      </c>
      <c r="H845" s="3" t="s">
        <v>174</v>
      </c>
      <c r="I845" s="3" t="s">
        <v>156</v>
      </c>
      <c r="J845" s="12">
        <f>(C845-VLOOKUP(H845,Riders!$A$2:$C$3500,2,FALSE))/365</f>
        <v>22.887671232876713</v>
      </c>
      <c r="K845" s="3">
        <v>4</v>
      </c>
    </row>
    <row r="846" spans="1:11" x14ac:dyDescent="0.45">
      <c r="A846" s="3" t="s">
        <v>181</v>
      </c>
      <c r="B846" s="3">
        <v>2015</v>
      </c>
      <c r="C846" s="19">
        <v>41980</v>
      </c>
      <c r="D846" s="3" t="s">
        <v>653</v>
      </c>
      <c r="E846" s="3" t="s">
        <v>370</v>
      </c>
      <c r="F846" s="3">
        <v>1</v>
      </c>
      <c r="G846" s="3">
        <v>4</v>
      </c>
      <c r="H846" s="3" t="s">
        <v>79</v>
      </c>
      <c r="I846" s="3" t="s">
        <v>65</v>
      </c>
      <c r="J846" s="12">
        <f>(C846-VLOOKUP(H846,Riders!$A$2:$C$3500,2,FALSE))/365</f>
        <v>27.591780821917808</v>
      </c>
      <c r="K846" s="3">
        <v>4</v>
      </c>
    </row>
    <row r="847" spans="1:11" x14ac:dyDescent="0.45">
      <c r="A847" s="3" t="s">
        <v>181</v>
      </c>
      <c r="B847" s="3">
        <v>2015</v>
      </c>
      <c r="C847" s="19">
        <v>41980</v>
      </c>
      <c r="D847" s="3" t="s">
        <v>653</v>
      </c>
      <c r="E847" s="3" t="s">
        <v>370</v>
      </c>
      <c r="F847" s="3">
        <v>1</v>
      </c>
      <c r="G847" s="3">
        <v>5</v>
      </c>
      <c r="H847" s="3" t="s">
        <v>750</v>
      </c>
      <c r="I847" s="3" t="s">
        <v>751</v>
      </c>
      <c r="J847" s="12">
        <f>(C847-VLOOKUP(H847,Riders!$A$2:$C$3500,2,FALSE))/365</f>
        <v>24.065753424657533</v>
      </c>
      <c r="K847" s="3">
        <v>5</v>
      </c>
    </row>
    <row r="848" spans="1:11" x14ac:dyDescent="0.45">
      <c r="A848" s="3" t="s">
        <v>181</v>
      </c>
      <c r="B848" s="3">
        <v>2015</v>
      </c>
      <c r="C848" s="19">
        <v>41980</v>
      </c>
      <c r="D848" s="3" t="s">
        <v>653</v>
      </c>
      <c r="E848" s="3" t="s">
        <v>370</v>
      </c>
      <c r="F848" s="3">
        <v>1</v>
      </c>
      <c r="G848" s="3">
        <v>6</v>
      </c>
      <c r="H848" s="3" t="s">
        <v>134</v>
      </c>
      <c r="I848" s="3" t="s">
        <v>38</v>
      </c>
      <c r="J848" s="12">
        <f>(C848-VLOOKUP(H848,Riders!$A$2:$C$3500,2,FALSE))/365</f>
        <v>23.860273972602741</v>
      </c>
      <c r="K848" s="3">
        <v>6</v>
      </c>
    </row>
    <row r="849" spans="1:11" x14ac:dyDescent="0.45">
      <c r="A849" s="3" t="s">
        <v>181</v>
      </c>
      <c r="B849" s="3">
        <v>2015</v>
      </c>
      <c r="C849" s="19">
        <v>41980</v>
      </c>
      <c r="D849" s="3" t="s">
        <v>653</v>
      </c>
      <c r="E849" s="3" t="s">
        <v>370</v>
      </c>
      <c r="F849" s="3">
        <v>2</v>
      </c>
      <c r="G849" s="3">
        <v>1</v>
      </c>
      <c r="H849" s="3" t="s">
        <v>655</v>
      </c>
      <c r="I849" s="3" t="s">
        <v>120</v>
      </c>
      <c r="J849" s="12">
        <f>(C849-VLOOKUP(H849,Riders!$A$2:$C$3500,2,FALSE))/365</f>
        <v>32.005479452054793</v>
      </c>
      <c r="K849" s="3">
        <v>7</v>
      </c>
    </row>
    <row r="850" spans="1:11" x14ac:dyDescent="0.45">
      <c r="A850" s="3" t="s">
        <v>181</v>
      </c>
      <c r="B850" s="3">
        <v>2015</v>
      </c>
      <c r="C850" s="19">
        <v>41980</v>
      </c>
      <c r="D850" s="3" t="s">
        <v>653</v>
      </c>
      <c r="E850" s="3" t="s">
        <v>370</v>
      </c>
      <c r="F850" s="3">
        <v>2</v>
      </c>
      <c r="G850" s="3">
        <v>2</v>
      </c>
      <c r="H850" s="3" t="s">
        <v>734</v>
      </c>
      <c r="I850" s="3" t="s">
        <v>36</v>
      </c>
      <c r="J850" s="12">
        <f>(C850-VLOOKUP(H850,Riders!$A$2:$C$3500,2,FALSE))/365</f>
        <v>31.232876712328768</v>
      </c>
      <c r="K850" s="3">
        <v>8</v>
      </c>
    </row>
    <row r="851" spans="1:11" x14ac:dyDescent="0.45">
      <c r="A851" s="3" t="s">
        <v>181</v>
      </c>
      <c r="B851" s="3">
        <v>2015</v>
      </c>
      <c r="C851" s="19">
        <v>41980</v>
      </c>
      <c r="D851" s="3" t="s">
        <v>653</v>
      </c>
      <c r="E851" s="3" t="s">
        <v>370</v>
      </c>
      <c r="F851" s="3">
        <v>2</v>
      </c>
      <c r="G851" s="3">
        <v>3</v>
      </c>
      <c r="H851" s="3" t="s">
        <v>745</v>
      </c>
      <c r="I851" s="3" t="s">
        <v>738</v>
      </c>
      <c r="J851" s="12">
        <f>(C851-VLOOKUP(H851,Riders!$A$2:$C$3500,2,FALSE))/365</f>
        <v>23.298630136986301</v>
      </c>
      <c r="K851" s="3">
        <v>9</v>
      </c>
    </row>
    <row r="852" spans="1:11" x14ac:dyDescent="0.45">
      <c r="A852" s="3" t="s">
        <v>181</v>
      </c>
      <c r="B852" s="3">
        <v>2015</v>
      </c>
      <c r="C852" s="19">
        <v>41980</v>
      </c>
      <c r="D852" s="3" t="s">
        <v>653</v>
      </c>
      <c r="E852" s="3" t="s">
        <v>370</v>
      </c>
      <c r="F852" s="3">
        <v>2</v>
      </c>
      <c r="G852" s="3">
        <v>4</v>
      </c>
      <c r="H852" s="3" t="s">
        <v>164</v>
      </c>
      <c r="I852" s="3" t="s">
        <v>118</v>
      </c>
      <c r="J852" s="12">
        <f>(C852-VLOOKUP(H852,Riders!$A$2:$C$3500,2,FALSE))/365</f>
        <v>22.002739726027396</v>
      </c>
      <c r="K852" s="3">
        <v>10</v>
      </c>
    </row>
    <row r="853" spans="1:11" x14ac:dyDescent="0.45">
      <c r="A853" s="3" t="s">
        <v>181</v>
      </c>
      <c r="B853" s="3">
        <v>2015</v>
      </c>
      <c r="C853" s="19">
        <v>41980</v>
      </c>
      <c r="D853" s="3" t="s">
        <v>653</v>
      </c>
      <c r="E853" s="3" t="s">
        <v>370</v>
      </c>
      <c r="F853" s="3">
        <v>2</v>
      </c>
      <c r="G853" s="3">
        <v>5</v>
      </c>
      <c r="H853" s="3" t="s">
        <v>742</v>
      </c>
      <c r="I853" s="3" t="s">
        <v>172</v>
      </c>
      <c r="J853" s="12">
        <f>(C853-VLOOKUP(H853,Riders!$A$2:$C$3500,2,FALSE))/365</f>
        <v>29.243835616438357</v>
      </c>
      <c r="K853" s="3">
        <v>11</v>
      </c>
    </row>
    <row r="854" spans="1:11" x14ac:dyDescent="0.45">
      <c r="A854" s="3" t="s">
        <v>181</v>
      </c>
      <c r="B854" s="3">
        <v>2015</v>
      </c>
      <c r="C854" s="19">
        <v>41980</v>
      </c>
      <c r="D854" s="3" t="s">
        <v>653</v>
      </c>
      <c r="E854" s="3" t="s">
        <v>370</v>
      </c>
      <c r="F854" s="3">
        <v>2</v>
      </c>
      <c r="G854" s="3">
        <v>6</v>
      </c>
      <c r="H854" s="3" t="s">
        <v>154</v>
      </c>
      <c r="I854" s="3" t="s">
        <v>38</v>
      </c>
      <c r="J854" s="12">
        <f>(C854-VLOOKUP(H854,Riders!$A$2:$C$3500,2,FALSE))/365</f>
        <v>24.010958904109589</v>
      </c>
      <c r="K854" s="3">
        <v>12</v>
      </c>
    </row>
    <row r="855" spans="1:11" x14ac:dyDescent="0.45">
      <c r="A855" s="3" t="s">
        <v>71</v>
      </c>
      <c r="B855" s="3">
        <v>2015</v>
      </c>
      <c r="C855" s="19">
        <v>42022</v>
      </c>
      <c r="D855" s="3" t="s">
        <v>653</v>
      </c>
      <c r="E855" s="3" t="s">
        <v>454</v>
      </c>
      <c r="F855" s="3">
        <v>1</v>
      </c>
      <c r="G855" s="3">
        <v>1</v>
      </c>
      <c r="H855" s="3" t="s">
        <v>161</v>
      </c>
      <c r="I855" s="3" t="s">
        <v>36</v>
      </c>
      <c r="J855" s="12">
        <f>(C855-VLOOKUP(H855,Riders!$A$2:$C$3500,2,FALSE))/365</f>
        <v>20.975342465753425</v>
      </c>
      <c r="K855" s="3">
        <v>5</v>
      </c>
    </row>
    <row r="856" spans="1:11" x14ac:dyDescent="0.45">
      <c r="A856" s="3" t="s">
        <v>71</v>
      </c>
      <c r="B856" s="3">
        <v>2015</v>
      </c>
      <c r="C856" s="19">
        <v>42022</v>
      </c>
      <c r="D856" s="3" t="s">
        <v>653</v>
      </c>
      <c r="E856" s="3" t="s">
        <v>454</v>
      </c>
      <c r="F856" s="3">
        <v>1</v>
      </c>
      <c r="G856" s="3">
        <v>2</v>
      </c>
      <c r="H856" s="3" t="s">
        <v>139</v>
      </c>
      <c r="I856" s="3" t="s">
        <v>61</v>
      </c>
      <c r="J856" s="12">
        <f>(C856-VLOOKUP(H856,Riders!$A$2:$C$3500,2,FALSE))/365</f>
        <v>22.605479452054794</v>
      </c>
      <c r="K856" s="3">
        <v>12</v>
      </c>
    </row>
    <row r="857" spans="1:11" x14ac:dyDescent="0.45">
      <c r="A857" s="3" t="s">
        <v>71</v>
      </c>
      <c r="B857" s="3">
        <v>2015</v>
      </c>
      <c r="C857" s="19">
        <v>42022</v>
      </c>
      <c r="D857" s="3" t="s">
        <v>653</v>
      </c>
      <c r="E857" s="3" t="s">
        <v>454</v>
      </c>
      <c r="F857" s="3">
        <v>1</v>
      </c>
      <c r="G857" s="3">
        <v>3</v>
      </c>
      <c r="H857" s="3" t="s">
        <v>690</v>
      </c>
      <c r="I857" s="3" t="s">
        <v>17</v>
      </c>
      <c r="J857" s="12">
        <f>(C857-VLOOKUP(H857,Riders!$A$2:$C$3500,2,FALSE))/365</f>
        <v>26.816438356164383</v>
      </c>
      <c r="K857" s="3">
        <v>13</v>
      </c>
    </row>
    <row r="858" spans="1:11" x14ac:dyDescent="0.45">
      <c r="A858" s="3" t="s">
        <v>71</v>
      </c>
      <c r="B858" s="3">
        <v>2015</v>
      </c>
      <c r="C858" s="19">
        <v>42022</v>
      </c>
      <c r="D858" s="3" t="s">
        <v>653</v>
      </c>
      <c r="E858" s="3" t="s">
        <v>454</v>
      </c>
      <c r="F858" s="3">
        <v>1</v>
      </c>
      <c r="G858" s="3">
        <v>4</v>
      </c>
      <c r="H858" s="3" t="s">
        <v>43</v>
      </c>
      <c r="I858" s="3" t="s">
        <v>44</v>
      </c>
      <c r="J858" s="12">
        <f>(C858-VLOOKUP(H858,Riders!$A$2:$C$3500,2,FALSE))/365</f>
        <v>22.161643835616438</v>
      </c>
      <c r="K858" s="3">
        <v>17</v>
      </c>
    </row>
    <row r="859" spans="1:11" x14ac:dyDescent="0.45">
      <c r="A859" s="3" t="s">
        <v>71</v>
      </c>
      <c r="B859" s="3">
        <v>2015</v>
      </c>
      <c r="C859" s="19">
        <v>42022</v>
      </c>
      <c r="D859" s="3" t="s">
        <v>653</v>
      </c>
      <c r="E859" s="3" t="s">
        <v>454</v>
      </c>
      <c r="F859" s="3">
        <v>1</v>
      </c>
      <c r="G859" s="3">
        <v>5</v>
      </c>
      <c r="H859" s="3" t="s">
        <v>321</v>
      </c>
      <c r="I859" s="3" t="s">
        <v>56</v>
      </c>
      <c r="J859" s="12">
        <f>(C859-VLOOKUP(H859,Riders!$A$2:$C$3500,2,FALSE))/365</f>
        <v>22.745205479452054</v>
      </c>
      <c r="K859" s="3">
        <v>25</v>
      </c>
    </row>
    <row r="860" spans="1:11" x14ac:dyDescent="0.45">
      <c r="A860" s="3" t="s">
        <v>71</v>
      </c>
      <c r="B860" s="3">
        <v>2015</v>
      </c>
      <c r="C860" s="19">
        <v>42022</v>
      </c>
      <c r="D860" s="3" t="s">
        <v>653</v>
      </c>
      <c r="E860" s="3" t="s">
        <v>454</v>
      </c>
      <c r="F860" s="3">
        <v>1</v>
      </c>
      <c r="G860" s="3">
        <v>6</v>
      </c>
      <c r="H860" s="3" t="s">
        <v>760</v>
      </c>
      <c r="I860" s="3" t="s">
        <v>31</v>
      </c>
      <c r="J860" s="12">
        <f>(C860-VLOOKUP(H860,Riders!$A$2:$C$3500,2,FALSE))/365</f>
        <v>24.712328767123289</v>
      </c>
      <c r="K860" s="3">
        <v>21</v>
      </c>
    </row>
    <row r="861" spans="1:11" x14ac:dyDescent="0.45">
      <c r="A861" s="3" t="s">
        <v>71</v>
      </c>
      <c r="B861" s="3">
        <v>2015</v>
      </c>
      <c r="C861" s="19">
        <v>42022</v>
      </c>
      <c r="D861" s="3" t="s">
        <v>653</v>
      </c>
      <c r="E861" s="3" t="s">
        <v>454</v>
      </c>
      <c r="F861" s="3">
        <v>2</v>
      </c>
      <c r="G861" s="3">
        <v>1</v>
      </c>
      <c r="H861" s="3" t="s">
        <v>736</v>
      </c>
      <c r="I861" s="3" t="s">
        <v>722</v>
      </c>
      <c r="J861" s="12">
        <f>(C861-VLOOKUP(H861,Riders!$A$2:$C$3500,2,FALSE))/365</f>
        <v>25.923287671232877</v>
      </c>
      <c r="K861" s="3">
        <v>8</v>
      </c>
    </row>
    <row r="862" spans="1:11" x14ac:dyDescent="0.45">
      <c r="A862" s="3" t="s">
        <v>71</v>
      </c>
      <c r="B862" s="3">
        <v>2015</v>
      </c>
      <c r="C862" s="19">
        <v>42022</v>
      </c>
      <c r="D862" s="3" t="s">
        <v>653</v>
      </c>
      <c r="E862" s="3" t="s">
        <v>454</v>
      </c>
      <c r="F862" s="3">
        <v>2</v>
      </c>
      <c r="G862" s="3">
        <v>2</v>
      </c>
      <c r="H862" s="3" t="s">
        <v>167</v>
      </c>
      <c r="I862" s="3" t="s">
        <v>59</v>
      </c>
      <c r="J862" s="12">
        <f>(C862-VLOOKUP(H862,Riders!$A$2:$C$3500,2,FALSE))/365</f>
        <v>25.87123287671233</v>
      </c>
      <c r="K862" s="3">
        <v>10</v>
      </c>
    </row>
    <row r="863" spans="1:11" x14ac:dyDescent="0.45">
      <c r="A863" s="3" t="s">
        <v>71</v>
      </c>
      <c r="B863" s="3">
        <v>2015</v>
      </c>
      <c r="C863" s="19">
        <v>42022</v>
      </c>
      <c r="D863" s="3" t="s">
        <v>653</v>
      </c>
      <c r="E863" s="3" t="s">
        <v>454</v>
      </c>
      <c r="F863" s="3">
        <v>2</v>
      </c>
      <c r="G863" s="3">
        <v>3</v>
      </c>
      <c r="H863" s="3" t="s">
        <v>77</v>
      </c>
      <c r="I863" s="3" t="s">
        <v>19</v>
      </c>
      <c r="J863" s="12">
        <f>(C863-VLOOKUP(H863,Riders!$A$2:$C$3500,2,FALSE))/365</f>
        <v>23.687671232876713</v>
      </c>
      <c r="K863" s="3">
        <v>2</v>
      </c>
    </row>
    <row r="864" spans="1:11" x14ac:dyDescent="0.45">
      <c r="A864" s="3" t="s">
        <v>71</v>
      </c>
      <c r="B864" s="3">
        <v>2015</v>
      </c>
      <c r="C864" s="19">
        <v>42022</v>
      </c>
      <c r="D864" s="3" t="s">
        <v>653</v>
      </c>
      <c r="E864" s="3" t="s">
        <v>454</v>
      </c>
      <c r="F864" s="3">
        <v>2</v>
      </c>
      <c r="G864" s="3">
        <v>4</v>
      </c>
      <c r="H864" s="3" t="s">
        <v>761</v>
      </c>
      <c r="I864" s="3" t="s">
        <v>762</v>
      </c>
      <c r="J864" s="12">
        <f>(C864-VLOOKUP(H864,Riders!$A$2:$C$3500,2,FALSE))/365</f>
        <v>30.838356164383562</v>
      </c>
      <c r="K864" s="3">
        <v>21</v>
      </c>
    </row>
    <row r="865" spans="1:11" x14ac:dyDescent="0.45">
      <c r="A865" s="3" t="s">
        <v>71</v>
      </c>
      <c r="B865" s="3">
        <v>2015</v>
      </c>
      <c r="C865" s="19">
        <v>42022</v>
      </c>
      <c r="D865" s="3" t="s">
        <v>653</v>
      </c>
      <c r="E865" s="3" t="s">
        <v>454</v>
      </c>
      <c r="F865" s="3">
        <v>2</v>
      </c>
      <c r="G865" s="3">
        <v>5</v>
      </c>
      <c r="H865" s="3" t="s">
        <v>742</v>
      </c>
      <c r="I865" s="3" t="s">
        <v>172</v>
      </c>
      <c r="J865" s="12">
        <f>(C865-VLOOKUP(H865,Riders!$A$2:$C$3500,2,FALSE))/365</f>
        <v>29.358904109589041</v>
      </c>
      <c r="K865" s="3">
        <v>13</v>
      </c>
    </row>
    <row r="866" spans="1:11" x14ac:dyDescent="0.45">
      <c r="A866" s="3" t="s">
        <v>71</v>
      </c>
      <c r="B866" s="3">
        <v>2015</v>
      </c>
      <c r="C866" s="19">
        <v>42022</v>
      </c>
      <c r="D866" s="3" t="s">
        <v>653</v>
      </c>
      <c r="E866" s="3" t="s">
        <v>454</v>
      </c>
      <c r="F866" s="3">
        <v>2</v>
      </c>
      <c r="G866" s="3">
        <v>6</v>
      </c>
      <c r="H866" s="3" t="s">
        <v>749</v>
      </c>
      <c r="I866" s="3" t="s">
        <v>747</v>
      </c>
      <c r="J866" s="12">
        <f>(C866-VLOOKUP(H866,Riders!$A$2:$C$3500,2,FALSE))/365</f>
        <v>34.657534246575345</v>
      </c>
      <c r="K866" s="3">
        <v>17</v>
      </c>
    </row>
    <row r="867" spans="1:11" x14ac:dyDescent="0.45">
      <c r="A867" s="3" t="s">
        <v>71</v>
      </c>
      <c r="B867" s="3">
        <v>2015</v>
      </c>
      <c r="C867" s="19">
        <v>42022</v>
      </c>
      <c r="D867" s="3" t="s">
        <v>653</v>
      </c>
      <c r="E867" s="3" t="s">
        <v>454</v>
      </c>
      <c r="F867" s="3">
        <v>3</v>
      </c>
      <c r="G867" s="3">
        <v>1</v>
      </c>
      <c r="H867" s="3" t="s">
        <v>719</v>
      </c>
      <c r="I867" s="3" t="s">
        <v>727</v>
      </c>
      <c r="J867" s="12">
        <f>(C867-VLOOKUP(H867,Riders!$A$2:$C$3500,2,FALSE))/365</f>
        <v>28.912328767123288</v>
      </c>
      <c r="K867" s="3">
        <v>6</v>
      </c>
    </row>
    <row r="868" spans="1:11" x14ac:dyDescent="0.45">
      <c r="A868" s="3" t="s">
        <v>71</v>
      </c>
      <c r="B868" s="3">
        <v>2015</v>
      </c>
      <c r="C868" s="19">
        <v>42022</v>
      </c>
      <c r="D868" s="3" t="s">
        <v>653</v>
      </c>
      <c r="E868" s="3" t="s">
        <v>454</v>
      </c>
      <c r="F868" s="3">
        <v>3</v>
      </c>
      <c r="G868" s="3">
        <v>2</v>
      </c>
      <c r="H868" s="3" t="s">
        <v>116</v>
      </c>
      <c r="I868" s="3" t="s">
        <v>21</v>
      </c>
      <c r="J868" s="12">
        <f>(C868-VLOOKUP(H868,Riders!$A$2:$C$3500,2,FALSE))/365</f>
        <v>23.81917808219178</v>
      </c>
      <c r="K868" s="3">
        <v>11</v>
      </c>
    </row>
    <row r="869" spans="1:11" x14ac:dyDescent="0.45">
      <c r="A869" s="3" t="s">
        <v>71</v>
      </c>
      <c r="B869" s="3">
        <v>2015</v>
      </c>
      <c r="C869" s="19">
        <v>42022</v>
      </c>
      <c r="D869" s="3" t="s">
        <v>653</v>
      </c>
      <c r="E869" s="3" t="s">
        <v>454</v>
      </c>
      <c r="F869" s="3">
        <v>3</v>
      </c>
      <c r="G869" s="3">
        <v>3</v>
      </c>
      <c r="H869" s="3" t="s">
        <v>740</v>
      </c>
      <c r="I869" s="3" t="s">
        <v>741</v>
      </c>
      <c r="J869" s="12">
        <f>(C869-VLOOKUP(H869,Riders!$A$2:$C$3500,2,FALSE))/365</f>
        <v>27.235616438356164</v>
      </c>
      <c r="K869" s="3">
        <v>9</v>
      </c>
    </row>
    <row r="870" spans="1:11" x14ac:dyDescent="0.45">
      <c r="A870" s="3" t="s">
        <v>71</v>
      </c>
      <c r="B870" s="3">
        <v>2015</v>
      </c>
      <c r="C870" s="19">
        <v>42022</v>
      </c>
      <c r="D870" s="3" t="s">
        <v>653</v>
      </c>
      <c r="E870" s="3" t="s">
        <v>454</v>
      </c>
      <c r="F870" s="3">
        <v>3</v>
      </c>
      <c r="G870" s="3">
        <v>4</v>
      </c>
      <c r="H870" s="3" t="s">
        <v>704</v>
      </c>
      <c r="I870" s="3" t="s">
        <v>40</v>
      </c>
      <c r="J870" s="12">
        <f>(C870-VLOOKUP(H870,Riders!$A$2:$C$3500,2,FALSE))/365</f>
        <v>24.030136986301368</v>
      </c>
      <c r="K870" s="3">
        <v>17</v>
      </c>
    </row>
    <row r="871" spans="1:11" x14ac:dyDescent="0.45">
      <c r="A871" s="3" t="s">
        <v>71</v>
      </c>
      <c r="B871" s="3">
        <v>2015</v>
      </c>
      <c r="C871" s="19">
        <v>42022</v>
      </c>
      <c r="D871" s="3" t="s">
        <v>653</v>
      </c>
      <c r="E871" s="3" t="s">
        <v>454</v>
      </c>
      <c r="F871" s="3">
        <v>3</v>
      </c>
      <c r="G871" s="3">
        <v>5</v>
      </c>
      <c r="H871" s="3" t="s">
        <v>763</v>
      </c>
      <c r="I871" s="3" t="s">
        <v>254</v>
      </c>
      <c r="J871" s="12">
        <f>(C871-VLOOKUP(H871,Riders!$A$2:$C$3500,2,FALSE))/365</f>
        <v>20.257534246575343</v>
      </c>
      <c r="K871" s="3">
        <v>21</v>
      </c>
    </row>
    <row r="872" spans="1:11" x14ac:dyDescent="0.45">
      <c r="A872" s="3" t="s">
        <v>71</v>
      </c>
      <c r="B872" s="3">
        <v>2015</v>
      </c>
      <c r="C872" s="19">
        <v>42022</v>
      </c>
      <c r="D872" s="3" t="s">
        <v>653</v>
      </c>
      <c r="E872" s="3" t="s">
        <v>454</v>
      </c>
      <c r="F872" s="3">
        <v>3</v>
      </c>
      <c r="G872" s="3">
        <v>6</v>
      </c>
      <c r="H872" s="3" t="s">
        <v>764</v>
      </c>
      <c r="I872" s="3" t="s">
        <v>765</v>
      </c>
      <c r="J872" s="12">
        <f>(C872-VLOOKUP(H872,Riders!$A$2:$C$3500,2,FALSE))/365</f>
        <v>18.487671232876714</v>
      </c>
      <c r="K872" s="3">
        <v>21</v>
      </c>
    </row>
    <row r="873" spans="1:11" x14ac:dyDescent="0.45">
      <c r="A873" s="3" t="s">
        <v>71</v>
      </c>
      <c r="B873" s="3">
        <v>2015</v>
      </c>
      <c r="C873" s="19">
        <v>42022</v>
      </c>
      <c r="D873" s="3" t="s">
        <v>653</v>
      </c>
      <c r="E873" s="3" t="s">
        <v>454</v>
      </c>
      <c r="F873" s="3">
        <v>3</v>
      </c>
      <c r="G873" s="3">
        <v>7</v>
      </c>
      <c r="H873" s="3" t="s">
        <v>174</v>
      </c>
      <c r="I873" s="3" t="s">
        <v>156</v>
      </c>
      <c r="J873" s="12">
        <f>(C873-VLOOKUP(H873,Riders!$A$2:$C$3500,2,FALSE))/365</f>
        <v>23.002739726027396</v>
      </c>
      <c r="K873" s="3">
        <v>13</v>
      </c>
    </row>
    <row r="874" spans="1:11" x14ac:dyDescent="0.45">
      <c r="A874" s="3" t="s">
        <v>71</v>
      </c>
      <c r="B874" s="3">
        <v>2015</v>
      </c>
      <c r="C874" s="19">
        <v>42022</v>
      </c>
      <c r="D874" s="3" t="s">
        <v>653</v>
      </c>
      <c r="E874" s="3" t="s">
        <v>454</v>
      </c>
      <c r="F874" s="3">
        <v>4</v>
      </c>
      <c r="G874" s="3">
        <v>1</v>
      </c>
      <c r="H874" s="3" t="s">
        <v>79</v>
      </c>
      <c r="I874" s="3" t="s">
        <v>65</v>
      </c>
      <c r="J874" s="12">
        <f>(C874-VLOOKUP(H874,Riders!$A$2:$C$3500,2,FALSE))/365</f>
        <v>27.706849315068492</v>
      </c>
      <c r="K874" s="3">
        <v>7</v>
      </c>
    </row>
    <row r="875" spans="1:11" x14ac:dyDescent="0.45">
      <c r="A875" s="3" t="s">
        <v>71</v>
      </c>
      <c r="B875" s="3">
        <v>2015</v>
      </c>
      <c r="C875" s="19">
        <v>42022</v>
      </c>
      <c r="D875" s="3" t="s">
        <v>653</v>
      </c>
      <c r="E875" s="3" t="s">
        <v>454</v>
      </c>
      <c r="F875" s="3">
        <v>4</v>
      </c>
      <c r="G875" s="3">
        <v>2</v>
      </c>
      <c r="H875" s="3" t="s">
        <v>164</v>
      </c>
      <c r="I875" s="3" t="s">
        <v>118</v>
      </c>
      <c r="J875" s="12">
        <f>(C875-VLOOKUP(H875,Riders!$A$2:$C$3500,2,FALSE))/365</f>
        <v>22.117808219178084</v>
      </c>
      <c r="K875" s="3">
        <v>4</v>
      </c>
    </row>
    <row r="876" spans="1:11" x14ac:dyDescent="0.45">
      <c r="A876" s="3" t="s">
        <v>71</v>
      </c>
      <c r="B876" s="3">
        <v>2015</v>
      </c>
      <c r="C876" s="19">
        <v>42022</v>
      </c>
      <c r="D876" s="3" t="s">
        <v>653</v>
      </c>
      <c r="E876" s="3" t="s">
        <v>454</v>
      </c>
      <c r="F876" s="3">
        <v>4</v>
      </c>
      <c r="G876" s="3">
        <v>3</v>
      </c>
      <c r="H876" s="3" t="s">
        <v>750</v>
      </c>
      <c r="I876" s="3" t="s">
        <v>751</v>
      </c>
      <c r="J876" s="12">
        <f>(C876-VLOOKUP(H876,Riders!$A$2:$C$3500,2,FALSE))/365</f>
        <v>24.18082191780822</v>
      </c>
      <c r="K876" s="3">
        <v>13</v>
      </c>
    </row>
    <row r="877" spans="1:11" x14ac:dyDescent="0.45">
      <c r="A877" s="3" t="s">
        <v>71</v>
      </c>
      <c r="B877" s="3">
        <v>2015</v>
      </c>
      <c r="C877" s="19">
        <v>42022</v>
      </c>
      <c r="D877" s="3" t="s">
        <v>653</v>
      </c>
      <c r="E877" s="3" t="s">
        <v>454</v>
      </c>
      <c r="F877" s="3">
        <v>4</v>
      </c>
      <c r="G877" s="3">
        <v>4</v>
      </c>
      <c r="H877" s="3" t="s">
        <v>758</v>
      </c>
      <c r="I877" s="3" t="s">
        <v>759</v>
      </c>
      <c r="J877" s="12">
        <f>(C877-VLOOKUP(H877,Riders!$A$2:$C$3500,2,FALSE))/365</f>
        <v>24.712328767123289</v>
      </c>
      <c r="K877" s="3">
        <v>3</v>
      </c>
    </row>
    <row r="878" spans="1:11" x14ac:dyDescent="0.45">
      <c r="A878" s="3" t="s">
        <v>71</v>
      </c>
      <c r="B878" s="3">
        <v>2015</v>
      </c>
      <c r="C878" s="19">
        <v>42022</v>
      </c>
      <c r="D878" s="3" t="s">
        <v>653</v>
      </c>
      <c r="E878" s="3" t="s">
        <v>454</v>
      </c>
      <c r="F878" s="3">
        <v>4</v>
      </c>
      <c r="G878" s="3">
        <v>5</v>
      </c>
      <c r="H878" s="3" t="s">
        <v>154</v>
      </c>
      <c r="I878" s="3" t="s">
        <v>38</v>
      </c>
      <c r="J878" s="12">
        <f>(C878-VLOOKUP(H878,Riders!$A$2:$C$3500,2,FALSE))/365</f>
        <v>24.126027397260273</v>
      </c>
      <c r="K878" s="3">
        <v>1</v>
      </c>
    </row>
    <row r="879" spans="1:11" x14ac:dyDescent="0.45">
      <c r="A879" s="3" t="s">
        <v>71</v>
      </c>
      <c r="B879" s="3">
        <v>2015</v>
      </c>
      <c r="C879" s="19">
        <v>42022</v>
      </c>
      <c r="D879" s="3" t="s">
        <v>653</v>
      </c>
      <c r="E879" s="3" t="s">
        <v>454</v>
      </c>
      <c r="F879" s="3">
        <v>4</v>
      </c>
      <c r="G879" s="3">
        <v>6</v>
      </c>
      <c r="H879" s="3" t="s">
        <v>50</v>
      </c>
      <c r="I879" s="3" t="s">
        <v>51</v>
      </c>
      <c r="J879" s="12">
        <f>(C879-VLOOKUP(H879,Riders!$A$2:$C$3500,2,FALSE))/365</f>
        <v>18.282191780821918</v>
      </c>
      <c r="K879" s="3">
        <v>17</v>
      </c>
    </row>
    <row r="880" spans="1:11" x14ac:dyDescent="0.45">
      <c r="A880" s="3" t="s">
        <v>71</v>
      </c>
      <c r="B880" s="3">
        <v>2015</v>
      </c>
      <c r="C880" s="19">
        <v>42022</v>
      </c>
      <c r="D880" s="3" t="s">
        <v>653</v>
      </c>
      <c r="E880" s="3" t="s">
        <v>454</v>
      </c>
      <c r="F880" s="3">
        <v>4</v>
      </c>
      <c r="G880" s="3">
        <v>7</v>
      </c>
      <c r="H880" s="3" t="s">
        <v>766</v>
      </c>
      <c r="I880" s="3" t="s">
        <v>767</v>
      </c>
      <c r="J880" s="12" t="e">
        <f>(C880-VLOOKUP(H880,Riders!$A$2:$C$3500,2,FALSE))/365</f>
        <v>#N/A</v>
      </c>
      <c r="K880" s="3">
        <v>25</v>
      </c>
    </row>
    <row r="881" spans="1:11" x14ac:dyDescent="0.45">
      <c r="A881" s="3" t="s">
        <v>71</v>
      </c>
      <c r="B881" s="3">
        <v>2015</v>
      </c>
      <c r="C881" s="19">
        <v>42022</v>
      </c>
      <c r="D881" s="3" t="s">
        <v>653</v>
      </c>
      <c r="E881" s="3" t="s">
        <v>642</v>
      </c>
      <c r="F881" s="3">
        <v>1</v>
      </c>
      <c r="G881" s="3">
        <v>1</v>
      </c>
      <c r="H881" s="3" t="s">
        <v>758</v>
      </c>
      <c r="I881" s="3" t="s">
        <v>759</v>
      </c>
      <c r="J881" s="12">
        <f>(C881-VLOOKUP(H881,Riders!$A$2:$C$3500,2,FALSE))/365</f>
        <v>24.712328767123289</v>
      </c>
      <c r="K881" s="3">
        <v>3</v>
      </c>
    </row>
    <row r="882" spans="1:11" x14ac:dyDescent="0.45">
      <c r="A882" s="3" t="s">
        <v>71</v>
      </c>
      <c r="B882" s="3">
        <v>2015</v>
      </c>
      <c r="C882" s="19">
        <v>42022</v>
      </c>
      <c r="D882" s="3" t="s">
        <v>653</v>
      </c>
      <c r="E882" s="3" t="s">
        <v>642</v>
      </c>
      <c r="F882" s="3">
        <v>1</v>
      </c>
      <c r="G882" s="3">
        <v>2</v>
      </c>
      <c r="H882" s="3" t="s">
        <v>690</v>
      </c>
      <c r="I882" s="3" t="s">
        <v>17</v>
      </c>
      <c r="J882" s="12">
        <f>(C882-VLOOKUP(H882,Riders!$A$2:$C$3500,2,FALSE))/365</f>
        <v>26.816438356164383</v>
      </c>
      <c r="K882" s="3">
        <v>13</v>
      </c>
    </row>
    <row r="883" spans="1:11" x14ac:dyDescent="0.45">
      <c r="A883" s="3" t="s">
        <v>71</v>
      </c>
      <c r="B883" s="3">
        <v>2015</v>
      </c>
      <c r="C883" s="19">
        <v>42022</v>
      </c>
      <c r="D883" s="3" t="s">
        <v>653</v>
      </c>
      <c r="E883" s="3" t="s">
        <v>642</v>
      </c>
      <c r="F883" s="3">
        <v>1</v>
      </c>
      <c r="G883" s="3">
        <v>3</v>
      </c>
      <c r="H883" s="3" t="s">
        <v>749</v>
      </c>
      <c r="I883" s="3" t="s">
        <v>747</v>
      </c>
      <c r="J883" s="12">
        <f>(C883-VLOOKUP(H883,Riders!$A$2:$C$3500,2,FALSE))/365</f>
        <v>34.657534246575345</v>
      </c>
      <c r="K883" s="3">
        <v>17</v>
      </c>
    </row>
    <row r="884" spans="1:11" x14ac:dyDescent="0.45">
      <c r="A884" s="3" t="s">
        <v>71</v>
      </c>
      <c r="B884" s="3">
        <v>2015</v>
      </c>
      <c r="C884" s="19">
        <v>42022</v>
      </c>
      <c r="D884" s="3" t="s">
        <v>653</v>
      </c>
      <c r="E884" s="3" t="s">
        <v>642</v>
      </c>
      <c r="F884" s="3">
        <v>1</v>
      </c>
      <c r="G884" s="3">
        <v>4</v>
      </c>
      <c r="H884" s="3" t="s">
        <v>763</v>
      </c>
      <c r="I884" s="3" t="s">
        <v>254</v>
      </c>
      <c r="J884" s="12">
        <f>(C884-VLOOKUP(H884,Riders!$A$2:$C$3500,2,FALSE))/365</f>
        <v>20.257534246575343</v>
      </c>
      <c r="K884" s="3">
        <v>21</v>
      </c>
    </row>
    <row r="885" spans="1:11" x14ac:dyDescent="0.45">
      <c r="A885" s="3" t="s">
        <v>71</v>
      </c>
      <c r="B885" s="3">
        <v>2015</v>
      </c>
      <c r="C885" s="19">
        <v>42022</v>
      </c>
      <c r="D885" s="3" t="s">
        <v>653</v>
      </c>
      <c r="E885" s="3" t="s">
        <v>642</v>
      </c>
      <c r="F885" s="3">
        <v>2</v>
      </c>
      <c r="G885" s="3">
        <v>1</v>
      </c>
      <c r="H885" s="3" t="s">
        <v>77</v>
      </c>
      <c r="I885" s="3" t="s">
        <v>19</v>
      </c>
      <c r="J885" s="12">
        <f>(C885-VLOOKUP(H885,Riders!$A$2:$C$3500,2,FALSE))/365</f>
        <v>23.687671232876713</v>
      </c>
      <c r="K885" s="3">
        <v>2</v>
      </c>
    </row>
    <row r="886" spans="1:11" x14ac:dyDescent="0.45">
      <c r="A886" s="3" t="s">
        <v>71</v>
      </c>
      <c r="B886" s="3">
        <v>2015</v>
      </c>
      <c r="C886" s="19">
        <v>42022</v>
      </c>
      <c r="D886" s="3" t="s">
        <v>653</v>
      </c>
      <c r="E886" s="3" t="s">
        <v>642</v>
      </c>
      <c r="F886" s="3">
        <v>2</v>
      </c>
      <c r="G886" s="3">
        <v>2</v>
      </c>
      <c r="H886" s="3" t="s">
        <v>742</v>
      </c>
      <c r="I886" s="3" t="s">
        <v>172</v>
      </c>
      <c r="J886" s="12">
        <f>(C886-VLOOKUP(H886,Riders!$A$2:$C$3500,2,FALSE))/365</f>
        <v>29.358904109589041</v>
      </c>
      <c r="K886" s="3">
        <v>13</v>
      </c>
    </row>
    <row r="887" spans="1:11" x14ac:dyDescent="0.45">
      <c r="A887" s="3" t="s">
        <v>71</v>
      </c>
      <c r="B887" s="3">
        <v>2015</v>
      </c>
      <c r="C887" s="19">
        <v>42022</v>
      </c>
      <c r="D887" s="3" t="s">
        <v>653</v>
      </c>
      <c r="E887" s="3" t="s">
        <v>642</v>
      </c>
      <c r="F887" s="3">
        <v>2</v>
      </c>
      <c r="G887" s="3">
        <v>3</v>
      </c>
      <c r="H887" s="3" t="s">
        <v>704</v>
      </c>
      <c r="I887" s="3" t="s">
        <v>40</v>
      </c>
      <c r="J887" s="12">
        <f>(C887-VLOOKUP(H887,Riders!$A$2:$C$3500,2,FALSE))/365</f>
        <v>24.030136986301368</v>
      </c>
      <c r="K887" s="3">
        <v>17</v>
      </c>
    </row>
    <row r="888" spans="1:11" x14ac:dyDescent="0.45">
      <c r="A888" s="3" t="s">
        <v>71</v>
      </c>
      <c r="B888" s="3">
        <v>2015</v>
      </c>
      <c r="C888" s="19">
        <v>42022</v>
      </c>
      <c r="D888" s="3" t="s">
        <v>653</v>
      </c>
      <c r="E888" s="3" t="s">
        <v>642</v>
      </c>
      <c r="F888" s="3">
        <v>2</v>
      </c>
      <c r="G888" s="3">
        <v>4</v>
      </c>
      <c r="H888" s="3" t="s">
        <v>760</v>
      </c>
      <c r="I888" s="3" t="s">
        <v>31</v>
      </c>
      <c r="J888" s="12">
        <f>(C888-VLOOKUP(H888,Riders!$A$2:$C$3500,2,FALSE))/365</f>
        <v>24.712328767123289</v>
      </c>
      <c r="K888" s="3">
        <v>21</v>
      </c>
    </row>
    <row r="889" spans="1:11" x14ac:dyDescent="0.45">
      <c r="A889" s="3" t="s">
        <v>71</v>
      </c>
      <c r="B889" s="3">
        <v>2015</v>
      </c>
      <c r="C889" s="19">
        <v>42022</v>
      </c>
      <c r="D889" s="3" t="s">
        <v>653</v>
      </c>
      <c r="E889" s="3" t="s">
        <v>642</v>
      </c>
      <c r="F889" s="3">
        <v>2</v>
      </c>
      <c r="G889" s="3">
        <v>5</v>
      </c>
      <c r="H889" s="3" t="s">
        <v>766</v>
      </c>
      <c r="I889" s="3" t="s">
        <v>767</v>
      </c>
      <c r="J889" s="12" t="e">
        <f>(C889-VLOOKUP(H889,Riders!$A$2:$C$3500,2,FALSE))/365</f>
        <v>#N/A</v>
      </c>
      <c r="K889" s="3">
        <v>25</v>
      </c>
    </row>
    <row r="890" spans="1:11" x14ac:dyDescent="0.45">
      <c r="A890" s="3" t="s">
        <v>71</v>
      </c>
      <c r="B890" s="3">
        <v>2015</v>
      </c>
      <c r="C890" s="19">
        <v>42022</v>
      </c>
      <c r="D890" s="3" t="s">
        <v>653</v>
      </c>
      <c r="E890" s="3" t="s">
        <v>642</v>
      </c>
      <c r="F890" s="3">
        <v>3</v>
      </c>
      <c r="G890" s="3">
        <v>1</v>
      </c>
      <c r="H890" s="3" t="s">
        <v>740</v>
      </c>
      <c r="I890" s="3" t="s">
        <v>741</v>
      </c>
      <c r="J890" s="12">
        <f>(C890-VLOOKUP(H890,Riders!$A$2:$C$3500,2,FALSE))/365</f>
        <v>27.235616438356164</v>
      </c>
      <c r="K890" s="3">
        <v>9</v>
      </c>
    </row>
    <row r="891" spans="1:11" x14ac:dyDescent="0.45">
      <c r="A891" s="3" t="s">
        <v>71</v>
      </c>
      <c r="B891" s="3">
        <v>2015</v>
      </c>
      <c r="C891" s="19">
        <v>42022</v>
      </c>
      <c r="D891" s="3" t="s">
        <v>653</v>
      </c>
      <c r="E891" s="3" t="s">
        <v>642</v>
      </c>
      <c r="F891" s="3">
        <v>3</v>
      </c>
      <c r="G891" s="3">
        <v>2</v>
      </c>
      <c r="H891" s="3" t="s">
        <v>174</v>
      </c>
      <c r="I891" s="3" t="s">
        <v>156</v>
      </c>
      <c r="J891" s="12">
        <f>(C891-VLOOKUP(H891,Riders!$A$2:$C$3500,2,FALSE))/365</f>
        <v>23.002739726027396</v>
      </c>
      <c r="K891" s="3">
        <v>13</v>
      </c>
    </row>
    <row r="892" spans="1:11" x14ac:dyDescent="0.45">
      <c r="A892" s="3" t="s">
        <v>71</v>
      </c>
      <c r="B892" s="3">
        <v>2015</v>
      </c>
      <c r="C892" s="19">
        <v>42022</v>
      </c>
      <c r="D892" s="3" t="s">
        <v>653</v>
      </c>
      <c r="E892" s="3" t="s">
        <v>642</v>
      </c>
      <c r="F892" s="3">
        <v>3</v>
      </c>
      <c r="G892" s="3">
        <v>3</v>
      </c>
      <c r="H892" s="3" t="s">
        <v>50</v>
      </c>
      <c r="I892" s="3" t="s">
        <v>51</v>
      </c>
      <c r="J892" s="12">
        <f>(C892-VLOOKUP(H892,Riders!$A$2:$C$3500,2,FALSE))/365</f>
        <v>18.282191780821918</v>
      </c>
      <c r="K892" s="3">
        <v>17</v>
      </c>
    </row>
    <row r="893" spans="1:11" x14ac:dyDescent="0.45">
      <c r="A893" s="3" t="s">
        <v>71</v>
      </c>
      <c r="B893" s="3">
        <v>2015</v>
      </c>
      <c r="C893" s="19">
        <v>42022</v>
      </c>
      <c r="D893" s="3" t="s">
        <v>653</v>
      </c>
      <c r="E893" s="3" t="s">
        <v>642</v>
      </c>
      <c r="F893" s="3">
        <v>3</v>
      </c>
      <c r="G893" s="3">
        <v>4</v>
      </c>
      <c r="H893" s="3" t="s">
        <v>761</v>
      </c>
      <c r="I893" s="3" t="s">
        <v>762</v>
      </c>
      <c r="J893" s="12">
        <f>(C893-VLOOKUP(H893,Riders!$A$2:$C$3500,2,FALSE))/365</f>
        <v>30.838356164383562</v>
      </c>
      <c r="K893" s="3">
        <v>21</v>
      </c>
    </row>
    <row r="894" spans="1:11" x14ac:dyDescent="0.45">
      <c r="A894" s="3" t="s">
        <v>71</v>
      </c>
      <c r="B894" s="3">
        <v>2015</v>
      </c>
      <c r="C894" s="19">
        <v>42022</v>
      </c>
      <c r="D894" s="3" t="s">
        <v>653</v>
      </c>
      <c r="E894" s="3" t="s">
        <v>642</v>
      </c>
      <c r="F894" s="3">
        <v>3</v>
      </c>
      <c r="G894" s="3">
        <v>5</v>
      </c>
      <c r="H894" s="3" t="s">
        <v>321</v>
      </c>
      <c r="I894" s="3" t="s">
        <v>56</v>
      </c>
      <c r="J894" s="12">
        <f>(C894-VLOOKUP(H894,Riders!$A$2:$C$3500,2,FALSE))/365</f>
        <v>22.745205479452054</v>
      </c>
      <c r="K894" s="3">
        <v>25</v>
      </c>
    </row>
    <row r="895" spans="1:11" x14ac:dyDescent="0.45">
      <c r="A895" s="3" t="s">
        <v>71</v>
      </c>
      <c r="B895" s="3">
        <v>2015</v>
      </c>
      <c r="C895" s="19">
        <v>42022</v>
      </c>
      <c r="D895" s="3" t="s">
        <v>653</v>
      </c>
      <c r="E895" s="3" t="s">
        <v>642</v>
      </c>
      <c r="F895" s="3">
        <v>4</v>
      </c>
      <c r="G895" s="3">
        <v>1</v>
      </c>
      <c r="H895" s="3" t="s">
        <v>154</v>
      </c>
      <c r="I895" s="3" t="s">
        <v>38</v>
      </c>
      <c r="J895" s="12">
        <f>(C895-VLOOKUP(H895,Riders!$A$2:$C$3500,2,FALSE))/365</f>
        <v>24.126027397260273</v>
      </c>
      <c r="K895" s="3">
        <v>1</v>
      </c>
    </row>
    <row r="896" spans="1:11" x14ac:dyDescent="0.45">
      <c r="A896" s="3" t="s">
        <v>71</v>
      </c>
      <c r="B896" s="3">
        <v>2015</v>
      </c>
      <c r="C896" s="19">
        <v>42022</v>
      </c>
      <c r="D896" s="3" t="s">
        <v>653</v>
      </c>
      <c r="E896" s="3" t="s">
        <v>642</v>
      </c>
      <c r="F896" s="3">
        <v>4</v>
      </c>
      <c r="G896" s="3">
        <v>2</v>
      </c>
      <c r="H896" s="3" t="s">
        <v>750</v>
      </c>
      <c r="I896" s="3" t="s">
        <v>751</v>
      </c>
      <c r="J896" s="12">
        <f>(C896-VLOOKUP(H896,Riders!$A$2:$C$3500,2,FALSE))/365</f>
        <v>24.18082191780822</v>
      </c>
      <c r="K896" s="3">
        <v>13</v>
      </c>
    </row>
    <row r="897" spans="1:11" x14ac:dyDescent="0.45">
      <c r="A897" s="3" t="s">
        <v>71</v>
      </c>
      <c r="B897" s="3">
        <v>2015</v>
      </c>
      <c r="C897" s="19">
        <v>42022</v>
      </c>
      <c r="D897" s="3" t="s">
        <v>653</v>
      </c>
      <c r="E897" s="3" t="s">
        <v>642</v>
      </c>
      <c r="F897" s="3">
        <v>4</v>
      </c>
      <c r="G897" s="3">
        <v>3</v>
      </c>
      <c r="H897" s="3" t="s">
        <v>43</v>
      </c>
      <c r="I897" s="3" t="s">
        <v>44</v>
      </c>
      <c r="J897" s="12">
        <f>(C897-VLOOKUP(H897,Riders!$A$2:$C$3500,2,FALSE))/365</f>
        <v>22.161643835616438</v>
      </c>
      <c r="K897" s="3">
        <v>17</v>
      </c>
    </row>
    <row r="898" spans="1:11" x14ac:dyDescent="0.45">
      <c r="A898" s="3" t="s">
        <v>71</v>
      </c>
      <c r="B898" s="3">
        <v>2015</v>
      </c>
      <c r="C898" s="19">
        <v>42022</v>
      </c>
      <c r="D898" s="3" t="s">
        <v>653</v>
      </c>
      <c r="E898" s="3" t="s">
        <v>642</v>
      </c>
      <c r="F898" s="3">
        <v>4</v>
      </c>
      <c r="G898" s="3">
        <v>4</v>
      </c>
      <c r="H898" s="3" t="s">
        <v>764</v>
      </c>
      <c r="I898" s="3" t="s">
        <v>765</v>
      </c>
      <c r="J898" s="12">
        <f>(C898-VLOOKUP(H898,Riders!$A$2:$C$3500,2,FALSE))/365</f>
        <v>18.487671232876714</v>
      </c>
      <c r="K898" s="3">
        <v>21</v>
      </c>
    </row>
    <row r="899" spans="1:11" x14ac:dyDescent="0.45">
      <c r="A899" s="3" t="s">
        <v>71</v>
      </c>
      <c r="B899" s="3">
        <v>2015</v>
      </c>
      <c r="C899" s="19">
        <v>42022</v>
      </c>
      <c r="D899" s="3" t="s">
        <v>653</v>
      </c>
      <c r="E899" s="3" t="s">
        <v>643</v>
      </c>
      <c r="F899" s="3">
        <v>1</v>
      </c>
      <c r="G899" s="3">
        <v>1</v>
      </c>
      <c r="H899" s="3" t="s">
        <v>758</v>
      </c>
      <c r="I899" s="3" t="s">
        <v>759</v>
      </c>
      <c r="J899" s="12">
        <f>(C899-VLOOKUP(H899,Riders!$A$2:$C$3500,2,FALSE))/365</f>
        <v>24.712328767123289</v>
      </c>
      <c r="K899" s="3">
        <v>3</v>
      </c>
    </row>
    <row r="900" spans="1:11" x14ac:dyDescent="0.45">
      <c r="A900" s="3" t="s">
        <v>71</v>
      </c>
      <c r="B900" s="3">
        <v>2015</v>
      </c>
      <c r="C900" s="19">
        <v>42022</v>
      </c>
      <c r="D900" s="3" t="s">
        <v>653</v>
      </c>
      <c r="E900" s="3" t="s">
        <v>643</v>
      </c>
      <c r="F900" s="3">
        <v>1</v>
      </c>
      <c r="G900" s="3">
        <v>2</v>
      </c>
      <c r="H900" s="3" t="s">
        <v>154</v>
      </c>
      <c r="I900" s="3" t="s">
        <v>38</v>
      </c>
      <c r="J900" s="12">
        <f>(C900-VLOOKUP(H900,Riders!$A$2:$C$3500,2,FALSE))/365</f>
        <v>24.126027397260273</v>
      </c>
      <c r="K900" s="3">
        <v>1</v>
      </c>
    </row>
    <row r="901" spans="1:11" x14ac:dyDescent="0.45">
      <c r="A901" s="3" t="s">
        <v>71</v>
      </c>
      <c r="B901" s="3">
        <v>2015</v>
      </c>
      <c r="C901" s="19">
        <v>42022</v>
      </c>
      <c r="D901" s="3" t="s">
        <v>653</v>
      </c>
      <c r="E901" s="3" t="s">
        <v>643</v>
      </c>
      <c r="F901" s="3">
        <v>1</v>
      </c>
      <c r="G901" s="3">
        <v>3</v>
      </c>
      <c r="H901" s="3" t="s">
        <v>161</v>
      </c>
      <c r="I901" s="3" t="s">
        <v>36</v>
      </c>
      <c r="J901" s="12">
        <f>(C901-VLOOKUP(H901,Riders!$A$2:$C$3500,2,FALSE))/365</f>
        <v>20.975342465753425</v>
      </c>
      <c r="K901" s="3">
        <v>5</v>
      </c>
    </row>
    <row r="902" spans="1:11" x14ac:dyDescent="0.45">
      <c r="A902" s="3" t="s">
        <v>71</v>
      </c>
      <c r="B902" s="3">
        <v>2015</v>
      </c>
      <c r="C902" s="19">
        <v>42022</v>
      </c>
      <c r="D902" s="3" t="s">
        <v>653</v>
      </c>
      <c r="E902" s="3" t="s">
        <v>643</v>
      </c>
      <c r="F902" s="3">
        <v>1</v>
      </c>
      <c r="G902" s="3">
        <v>4</v>
      </c>
      <c r="H902" s="3" t="s">
        <v>79</v>
      </c>
      <c r="I902" s="3" t="s">
        <v>65</v>
      </c>
      <c r="J902" s="12">
        <f>(C902-VLOOKUP(H902,Riders!$A$2:$C$3500,2,FALSE))/365</f>
        <v>27.706849315068492</v>
      </c>
      <c r="K902" s="3">
        <v>7</v>
      </c>
    </row>
    <row r="903" spans="1:11" x14ac:dyDescent="0.45">
      <c r="A903" s="3" t="s">
        <v>71</v>
      </c>
      <c r="B903" s="3">
        <v>2015</v>
      </c>
      <c r="C903" s="19">
        <v>42022</v>
      </c>
      <c r="D903" s="3" t="s">
        <v>653</v>
      </c>
      <c r="E903" s="3" t="s">
        <v>643</v>
      </c>
      <c r="F903" s="3">
        <v>1</v>
      </c>
      <c r="G903" s="3">
        <v>5</v>
      </c>
      <c r="H903" s="3" t="s">
        <v>116</v>
      </c>
      <c r="I903" s="3" t="s">
        <v>21</v>
      </c>
      <c r="J903" s="12">
        <f>(C903-VLOOKUP(H903,Riders!$A$2:$C$3500,2,FALSE))/365</f>
        <v>23.81917808219178</v>
      </c>
      <c r="K903" s="3">
        <v>11</v>
      </c>
    </row>
    <row r="904" spans="1:11" x14ac:dyDescent="0.45">
      <c r="A904" s="3" t="s">
        <v>71</v>
      </c>
      <c r="B904" s="3">
        <v>2015</v>
      </c>
      <c r="C904" s="19">
        <v>42022</v>
      </c>
      <c r="D904" s="3" t="s">
        <v>653</v>
      </c>
      <c r="E904" s="3" t="s">
        <v>643</v>
      </c>
      <c r="F904" s="3">
        <v>1</v>
      </c>
      <c r="G904" s="3">
        <v>6</v>
      </c>
      <c r="H904" s="3" t="s">
        <v>167</v>
      </c>
      <c r="I904" s="3" t="s">
        <v>59</v>
      </c>
      <c r="J904" s="12">
        <f>(C904-VLOOKUP(H904,Riders!$A$2:$C$3500,2,FALSE))/365</f>
        <v>25.87123287671233</v>
      </c>
      <c r="K904" s="3">
        <v>10</v>
      </c>
    </row>
    <row r="905" spans="1:11" x14ac:dyDescent="0.45">
      <c r="A905" s="3" t="s">
        <v>71</v>
      </c>
      <c r="B905" s="3">
        <v>2015</v>
      </c>
      <c r="C905" s="19">
        <v>42022</v>
      </c>
      <c r="D905" s="3" t="s">
        <v>653</v>
      </c>
      <c r="E905" s="3" t="s">
        <v>643</v>
      </c>
      <c r="F905" s="3">
        <v>2</v>
      </c>
      <c r="G905" s="3">
        <v>1</v>
      </c>
      <c r="H905" s="3" t="s">
        <v>719</v>
      </c>
      <c r="I905" s="3" t="s">
        <v>727</v>
      </c>
      <c r="J905" s="12">
        <f>(C905-VLOOKUP(H905,Riders!$A$2:$C$3500,2,FALSE))/365</f>
        <v>28.912328767123288</v>
      </c>
      <c r="K905" s="3">
        <v>6</v>
      </c>
    </row>
    <row r="906" spans="1:11" x14ac:dyDescent="0.45">
      <c r="A906" s="3" t="s">
        <v>71</v>
      </c>
      <c r="B906" s="3">
        <v>2015</v>
      </c>
      <c r="C906" s="19">
        <v>42022</v>
      </c>
      <c r="D906" s="3" t="s">
        <v>653</v>
      </c>
      <c r="E906" s="3" t="s">
        <v>643</v>
      </c>
      <c r="F906" s="3">
        <v>2</v>
      </c>
      <c r="G906" s="3">
        <v>2</v>
      </c>
      <c r="H906" s="3" t="s">
        <v>164</v>
      </c>
      <c r="I906" s="3" t="s">
        <v>118</v>
      </c>
      <c r="J906" s="12">
        <f>(C906-VLOOKUP(H906,Riders!$A$2:$C$3500,2,FALSE))/365</f>
        <v>22.117808219178084</v>
      </c>
      <c r="K906" s="3">
        <v>4</v>
      </c>
    </row>
    <row r="907" spans="1:11" x14ac:dyDescent="0.45">
      <c r="A907" s="3" t="s">
        <v>71</v>
      </c>
      <c r="B907" s="3">
        <v>2015</v>
      </c>
      <c r="C907" s="19">
        <v>42022</v>
      </c>
      <c r="D907" s="3" t="s">
        <v>653</v>
      </c>
      <c r="E907" s="3" t="s">
        <v>643</v>
      </c>
      <c r="F907" s="3">
        <v>2</v>
      </c>
      <c r="G907" s="3">
        <v>3</v>
      </c>
      <c r="H907" s="3" t="s">
        <v>77</v>
      </c>
      <c r="I907" s="3" t="s">
        <v>19</v>
      </c>
      <c r="J907" s="12">
        <f>(C907-VLOOKUP(H907,Riders!$A$2:$C$3500,2,FALSE))/365</f>
        <v>23.687671232876713</v>
      </c>
      <c r="K907" s="3">
        <v>2</v>
      </c>
    </row>
    <row r="908" spans="1:11" x14ac:dyDescent="0.45">
      <c r="A908" s="3" t="s">
        <v>71</v>
      </c>
      <c r="B908" s="3">
        <v>2015</v>
      </c>
      <c r="C908" s="19">
        <v>42022</v>
      </c>
      <c r="D908" s="3" t="s">
        <v>653</v>
      </c>
      <c r="E908" s="3" t="s">
        <v>643</v>
      </c>
      <c r="F908" s="3">
        <v>2</v>
      </c>
      <c r="G908" s="3">
        <v>4</v>
      </c>
      <c r="H908" s="3" t="s">
        <v>736</v>
      </c>
      <c r="I908" s="3" t="s">
        <v>722</v>
      </c>
      <c r="J908" s="12">
        <f>(C908-VLOOKUP(H908,Riders!$A$2:$C$3500,2,FALSE))/365</f>
        <v>25.923287671232877</v>
      </c>
      <c r="K908" s="3">
        <v>8</v>
      </c>
    </row>
    <row r="909" spans="1:11" x14ac:dyDescent="0.45">
      <c r="A909" s="3" t="s">
        <v>71</v>
      </c>
      <c r="B909" s="3">
        <v>2015</v>
      </c>
      <c r="C909" s="19">
        <v>42022</v>
      </c>
      <c r="D909" s="3" t="s">
        <v>653</v>
      </c>
      <c r="E909" s="3" t="s">
        <v>643</v>
      </c>
      <c r="F909" s="3">
        <v>2</v>
      </c>
      <c r="G909" s="3">
        <v>5</v>
      </c>
      <c r="H909" s="3" t="s">
        <v>139</v>
      </c>
      <c r="I909" s="3" t="s">
        <v>61</v>
      </c>
      <c r="J909" s="12">
        <f>(C909-VLOOKUP(H909,Riders!$A$2:$C$3500,2,FALSE))/365</f>
        <v>22.605479452054794</v>
      </c>
      <c r="K909" s="3">
        <v>12</v>
      </c>
    </row>
    <row r="910" spans="1:11" x14ac:dyDescent="0.45">
      <c r="A910" s="3" t="s">
        <v>71</v>
      </c>
      <c r="B910" s="3">
        <v>2015</v>
      </c>
      <c r="C910" s="19">
        <v>42022</v>
      </c>
      <c r="D910" s="3" t="s">
        <v>653</v>
      </c>
      <c r="E910" s="3" t="s">
        <v>643</v>
      </c>
      <c r="F910" s="3">
        <v>2</v>
      </c>
      <c r="G910" s="3">
        <v>6</v>
      </c>
      <c r="H910" s="3" t="s">
        <v>740</v>
      </c>
      <c r="I910" s="3" t="s">
        <v>741</v>
      </c>
      <c r="J910" s="12">
        <f>(C910-VLOOKUP(H910,Riders!$A$2:$C$3500,2,FALSE))/365</f>
        <v>27.235616438356164</v>
      </c>
      <c r="K910" s="3">
        <v>9</v>
      </c>
    </row>
    <row r="911" spans="1:11" x14ac:dyDescent="0.45">
      <c r="A911" s="3" t="s">
        <v>71</v>
      </c>
      <c r="B911" s="3">
        <v>2015</v>
      </c>
      <c r="C911" s="19">
        <v>42022</v>
      </c>
      <c r="D911" s="3" t="s">
        <v>653</v>
      </c>
      <c r="E911" s="3" t="s">
        <v>370</v>
      </c>
      <c r="F911" s="3">
        <v>1</v>
      </c>
      <c r="G911" s="3">
        <v>1</v>
      </c>
      <c r="H911" s="3" t="s">
        <v>154</v>
      </c>
      <c r="I911" s="3" t="s">
        <v>38</v>
      </c>
      <c r="J911" s="12">
        <f>(C911-VLOOKUP(H911,Riders!$A$2:$C$3500,2,FALSE))/365</f>
        <v>24.126027397260273</v>
      </c>
      <c r="K911" s="3">
        <v>1</v>
      </c>
    </row>
    <row r="912" spans="1:11" x14ac:dyDescent="0.45">
      <c r="A912" s="3" t="s">
        <v>71</v>
      </c>
      <c r="B912" s="3">
        <v>2015</v>
      </c>
      <c r="C912" s="19">
        <v>42022</v>
      </c>
      <c r="D912" s="3" t="s">
        <v>653</v>
      </c>
      <c r="E912" s="3" t="s">
        <v>370</v>
      </c>
      <c r="F912" s="3">
        <v>1</v>
      </c>
      <c r="G912" s="3">
        <v>2</v>
      </c>
      <c r="H912" s="3" t="s">
        <v>77</v>
      </c>
      <c r="I912" s="3" t="s">
        <v>19</v>
      </c>
      <c r="J912" s="12">
        <f>(C912-VLOOKUP(H912,Riders!$A$2:$C$3500,2,FALSE))/365</f>
        <v>23.687671232876713</v>
      </c>
      <c r="K912" s="3">
        <v>2</v>
      </c>
    </row>
    <row r="913" spans="1:11" x14ac:dyDescent="0.45">
      <c r="A913" s="3" t="s">
        <v>71</v>
      </c>
      <c r="B913" s="3">
        <v>2015</v>
      </c>
      <c r="C913" s="19">
        <v>42022</v>
      </c>
      <c r="D913" s="3" t="s">
        <v>653</v>
      </c>
      <c r="E913" s="3" t="s">
        <v>370</v>
      </c>
      <c r="F913" s="3">
        <v>1</v>
      </c>
      <c r="G913" s="3">
        <v>3</v>
      </c>
      <c r="H913" s="3" t="s">
        <v>758</v>
      </c>
      <c r="I913" s="3" t="s">
        <v>759</v>
      </c>
      <c r="J913" s="12">
        <f>(C913-VLOOKUP(H913,Riders!$A$2:$C$3500,2,FALSE))/365</f>
        <v>24.712328767123289</v>
      </c>
      <c r="K913" s="3">
        <v>3</v>
      </c>
    </row>
    <row r="914" spans="1:11" x14ac:dyDescent="0.45">
      <c r="A914" s="3" t="s">
        <v>71</v>
      </c>
      <c r="B914" s="3">
        <v>2015</v>
      </c>
      <c r="C914" s="19">
        <v>42022</v>
      </c>
      <c r="D914" s="3" t="s">
        <v>653</v>
      </c>
      <c r="E914" s="3" t="s">
        <v>370</v>
      </c>
      <c r="F914" s="3">
        <v>1</v>
      </c>
      <c r="G914" s="3">
        <v>4</v>
      </c>
      <c r="H914" s="3" t="s">
        <v>164</v>
      </c>
      <c r="I914" s="3" t="s">
        <v>118</v>
      </c>
      <c r="J914" s="12">
        <f>(C914-VLOOKUP(H914,Riders!$A$2:$C$3500,2,FALSE))/365</f>
        <v>22.117808219178084</v>
      </c>
      <c r="K914" s="3">
        <v>4</v>
      </c>
    </row>
    <row r="915" spans="1:11" x14ac:dyDescent="0.45">
      <c r="A915" s="3" t="s">
        <v>71</v>
      </c>
      <c r="B915" s="3">
        <v>2015</v>
      </c>
      <c r="C915" s="19">
        <v>42022</v>
      </c>
      <c r="D915" s="3" t="s">
        <v>653</v>
      </c>
      <c r="E915" s="3" t="s">
        <v>370</v>
      </c>
      <c r="F915" s="3">
        <v>1</v>
      </c>
      <c r="G915" s="3">
        <v>5</v>
      </c>
      <c r="H915" s="3" t="s">
        <v>161</v>
      </c>
      <c r="I915" s="3" t="s">
        <v>36</v>
      </c>
      <c r="J915" s="12">
        <f>(C915-VLOOKUP(H915,Riders!$A$2:$C$3500,2,FALSE))/365</f>
        <v>20.975342465753425</v>
      </c>
      <c r="K915" s="3">
        <v>5</v>
      </c>
    </row>
    <row r="916" spans="1:11" x14ac:dyDescent="0.45">
      <c r="A916" s="3" t="s">
        <v>71</v>
      </c>
      <c r="B916" s="3">
        <v>2015</v>
      </c>
      <c r="C916" s="19">
        <v>42022</v>
      </c>
      <c r="D916" s="3" t="s">
        <v>653</v>
      </c>
      <c r="E916" s="3" t="s">
        <v>370</v>
      </c>
      <c r="F916" s="3">
        <v>1</v>
      </c>
      <c r="G916" s="3">
        <v>6</v>
      </c>
      <c r="H916" s="3" t="s">
        <v>719</v>
      </c>
      <c r="I916" s="3" t="s">
        <v>727</v>
      </c>
      <c r="J916" s="12">
        <f>(C916-VLOOKUP(H916,Riders!$A$2:$C$3500,2,FALSE))/365</f>
        <v>28.912328767123288</v>
      </c>
      <c r="K916" s="3">
        <v>6</v>
      </c>
    </row>
    <row r="917" spans="1:11" x14ac:dyDescent="0.45">
      <c r="A917" s="3" t="s">
        <v>71</v>
      </c>
      <c r="B917" s="3">
        <v>2015</v>
      </c>
      <c r="C917" s="19">
        <v>42022</v>
      </c>
      <c r="D917" s="3" t="s">
        <v>653</v>
      </c>
      <c r="E917" s="3" t="s">
        <v>370</v>
      </c>
      <c r="F917" s="3">
        <v>2</v>
      </c>
      <c r="G917" s="3">
        <v>1</v>
      </c>
      <c r="H917" s="3" t="s">
        <v>79</v>
      </c>
      <c r="I917" s="3" t="s">
        <v>65</v>
      </c>
      <c r="J917" s="12">
        <f>(C917-VLOOKUP(H917,Riders!$A$2:$C$3500,2,FALSE))/365</f>
        <v>27.706849315068492</v>
      </c>
      <c r="K917" s="3">
        <v>7</v>
      </c>
    </row>
    <row r="918" spans="1:11" x14ac:dyDescent="0.45">
      <c r="A918" s="3" t="s">
        <v>71</v>
      </c>
      <c r="B918" s="3">
        <v>2015</v>
      </c>
      <c r="C918" s="19">
        <v>42022</v>
      </c>
      <c r="D918" s="3" t="s">
        <v>653</v>
      </c>
      <c r="E918" s="3" t="s">
        <v>370</v>
      </c>
      <c r="F918" s="3">
        <v>2</v>
      </c>
      <c r="G918" s="3">
        <v>2</v>
      </c>
      <c r="H918" s="3" t="s">
        <v>736</v>
      </c>
      <c r="I918" s="3" t="s">
        <v>722</v>
      </c>
      <c r="J918" s="12">
        <f>(C918-VLOOKUP(H918,Riders!$A$2:$C$3500,2,FALSE))/365</f>
        <v>25.923287671232877</v>
      </c>
      <c r="K918" s="3">
        <v>8</v>
      </c>
    </row>
    <row r="919" spans="1:11" x14ac:dyDescent="0.45">
      <c r="A919" s="3" t="s">
        <v>71</v>
      </c>
      <c r="B919" s="3">
        <v>2015</v>
      </c>
      <c r="C919" s="19">
        <v>42022</v>
      </c>
      <c r="D919" s="3" t="s">
        <v>653</v>
      </c>
      <c r="E919" s="3" t="s">
        <v>370</v>
      </c>
      <c r="F919" s="3">
        <v>2</v>
      </c>
      <c r="G919" s="3">
        <v>3</v>
      </c>
      <c r="H919" s="3" t="s">
        <v>740</v>
      </c>
      <c r="I919" s="3" t="s">
        <v>741</v>
      </c>
      <c r="J919" s="12">
        <f>(C919-VLOOKUP(H919,Riders!$A$2:$C$3500,2,FALSE))/365</f>
        <v>27.235616438356164</v>
      </c>
      <c r="K919" s="3">
        <v>9</v>
      </c>
    </row>
    <row r="920" spans="1:11" x14ac:dyDescent="0.45">
      <c r="A920" s="3" t="s">
        <v>71</v>
      </c>
      <c r="B920" s="3">
        <v>2015</v>
      </c>
      <c r="C920" s="19">
        <v>42022</v>
      </c>
      <c r="D920" s="3" t="s">
        <v>653</v>
      </c>
      <c r="E920" s="3" t="s">
        <v>370</v>
      </c>
      <c r="F920" s="3">
        <v>2</v>
      </c>
      <c r="G920" s="3">
        <v>4</v>
      </c>
      <c r="H920" s="3" t="s">
        <v>167</v>
      </c>
      <c r="I920" s="3" t="s">
        <v>59</v>
      </c>
      <c r="J920" s="12">
        <f>(C920-VLOOKUP(H920,Riders!$A$2:$C$3500,2,FALSE))/365</f>
        <v>25.87123287671233</v>
      </c>
      <c r="K920" s="3">
        <v>10</v>
      </c>
    </row>
    <row r="921" spans="1:11" x14ac:dyDescent="0.45">
      <c r="A921" s="3" t="s">
        <v>71</v>
      </c>
      <c r="B921" s="3">
        <v>2015</v>
      </c>
      <c r="C921" s="19">
        <v>42022</v>
      </c>
      <c r="D921" s="3" t="s">
        <v>653</v>
      </c>
      <c r="E921" s="3" t="s">
        <v>370</v>
      </c>
      <c r="F921" s="3">
        <v>2</v>
      </c>
      <c r="G921" s="3">
        <v>5</v>
      </c>
      <c r="H921" s="3" t="s">
        <v>116</v>
      </c>
      <c r="I921" s="3" t="s">
        <v>21</v>
      </c>
      <c r="J921" s="12">
        <f>(C921-VLOOKUP(H921,Riders!$A$2:$C$3500,2,FALSE))/365</f>
        <v>23.81917808219178</v>
      </c>
      <c r="K921" s="3">
        <v>11</v>
      </c>
    </row>
    <row r="922" spans="1:11" x14ac:dyDescent="0.45">
      <c r="A922" s="3" t="s">
        <v>71</v>
      </c>
      <c r="B922" s="3">
        <v>2015</v>
      </c>
      <c r="C922" s="19">
        <v>42022</v>
      </c>
      <c r="D922" s="3" t="s">
        <v>653</v>
      </c>
      <c r="E922" s="3" t="s">
        <v>370</v>
      </c>
      <c r="F922" s="3">
        <v>2</v>
      </c>
      <c r="G922" s="3">
        <v>6</v>
      </c>
      <c r="H922" s="3" t="s">
        <v>139</v>
      </c>
      <c r="I922" s="3" t="s">
        <v>61</v>
      </c>
      <c r="J922" s="12">
        <f>(C922-VLOOKUP(H922,Riders!$A$2:$C$3500,2,FALSE))/365</f>
        <v>22.605479452054794</v>
      </c>
      <c r="K922" s="3">
        <v>12</v>
      </c>
    </row>
    <row r="923" spans="1:11" x14ac:dyDescent="0.45">
      <c r="A923" s="3" t="s">
        <v>12</v>
      </c>
      <c r="B923" s="3">
        <v>2015</v>
      </c>
      <c r="C923" s="19">
        <v>42057</v>
      </c>
      <c r="D923" s="3" t="s">
        <v>641</v>
      </c>
      <c r="E923" s="3" t="s">
        <v>454</v>
      </c>
      <c r="F923" s="3">
        <v>1</v>
      </c>
      <c r="G923" s="3">
        <v>1</v>
      </c>
      <c r="H923" s="3" t="s">
        <v>154</v>
      </c>
      <c r="I923" s="3" t="s">
        <v>38</v>
      </c>
      <c r="J923" s="12">
        <f>(C923-VLOOKUP(H923,Riders!$A$2:$C$3500,2,FALSE))/365</f>
        <v>24.221917808219178</v>
      </c>
      <c r="K923" s="3">
        <v>5</v>
      </c>
    </row>
    <row r="924" spans="1:11" x14ac:dyDescent="0.45">
      <c r="A924" s="3" t="s">
        <v>12</v>
      </c>
      <c r="B924" s="3">
        <v>2015</v>
      </c>
      <c r="C924" s="19">
        <v>42057</v>
      </c>
      <c r="D924" s="3" t="s">
        <v>641</v>
      </c>
      <c r="E924" s="3" t="s">
        <v>454</v>
      </c>
      <c r="F924" s="3">
        <v>1</v>
      </c>
      <c r="G924" s="3">
        <v>2</v>
      </c>
      <c r="H924" s="3" t="s">
        <v>757</v>
      </c>
      <c r="I924" s="3" t="s">
        <v>715</v>
      </c>
      <c r="J924" s="12">
        <f>(C924-VLOOKUP(H924,Riders!$A$2:$C$3500,2,FALSE))/365</f>
        <v>25.150684931506849</v>
      </c>
      <c r="K924" s="3">
        <v>8</v>
      </c>
    </row>
    <row r="925" spans="1:11" x14ac:dyDescent="0.45">
      <c r="A925" s="3" t="s">
        <v>12</v>
      </c>
      <c r="B925" s="3">
        <v>2015</v>
      </c>
      <c r="C925" s="19">
        <v>42057</v>
      </c>
      <c r="D925" s="3" t="s">
        <v>641</v>
      </c>
      <c r="E925" s="3" t="s">
        <v>454</v>
      </c>
      <c r="F925" s="3">
        <v>1</v>
      </c>
      <c r="G925" s="3">
        <v>3</v>
      </c>
      <c r="H925" s="3" t="s">
        <v>174</v>
      </c>
      <c r="I925" s="3" t="s">
        <v>156</v>
      </c>
      <c r="J925" s="12">
        <f>(C925-VLOOKUP(H925,Riders!$A$2:$C$3500,2,FALSE))/365</f>
        <v>23.098630136986301</v>
      </c>
      <c r="K925" s="3">
        <v>9</v>
      </c>
    </row>
    <row r="926" spans="1:11" x14ac:dyDescent="0.45">
      <c r="A926" s="3" t="s">
        <v>12</v>
      </c>
      <c r="B926" s="3">
        <v>2015</v>
      </c>
      <c r="C926" s="19">
        <v>42057</v>
      </c>
      <c r="D926" s="3" t="s">
        <v>641</v>
      </c>
      <c r="E926" s="3" t="s">
        <v>454</v>
      </c>
      <c r="F926" s="3">
        <v>1</v>
      </c>
      <c r="G926" s="3">
        <v>4</v>
      </c>
      <c r="H926" s="3" t="s">
        <v>758</v>
      </c>
      <c r="I926" s="3" t="s">
        <v>759</v>
      </c>
      <c r="J926" s="12">
        <f>(C926-VLOOKUP(H926,Riders!$A$2:$C$3500,2,FALSE))/365</f>
        <v>24.80821917808219</v>
      </c>
      <c r="K926" s="3">
        <v>13</v>
      </c>
    </row>
    <row r="927" spans="1:11" x14ac:dyDescent="0.45">
      <c r="A927" s="3" t="s">
        <v>12</v>
      </c>
      <c r="B927" s="3">
        <v>2015</v>
      </c>
      <c r="C927" s="19">
        <v>42057</v>
      </c>
      <c r="D927" s="3" t="s">
        <v>641</v>
      </c>
      <c r="E927" s="3" t="s">
        <v>454</v>
      </c>
      <c r="F927" s="3">
        <v>1</v>
      </c>
      <c r="G927" s="3">
        <v>5</v>
      </c>
      <c r="H927" s="3" t="s">
        <v>703</v>
      </c>
      <c r="I927" s="3" t="s">
        <v>15</v>
      </c>
      <c r="J927" s="12">
        <f>(C927-VLOOKUP(H927,Riders!$A$2:$C$3500,2,FALSE))/365</f>
        <v>24.301369863013697</v>
      </c>
      <c r="K927" s="3">
        <v>17</v>
      </c>
    </row>
    <row r="928" spans="1:11" x14ac:dyDescent="0.45">
      <c r="A928" s="3" t="s">
        <v>12</v>
      </c>
      <c r="B928" s="3">
        <v>2015</v>
      </c>
      <c r="C928" s="19">
        <v>42057</v>
      </c>
      <c r="D928" s="3" t="s">
        <v>641</v>
      </c>
      <c r="E928" s="3" t="s">
        <v>454</v>
      </c>
      <c r="F928" s="3">
        <v>2</v>
      </c>
      <c r="G928" s="3">
        <v>1</v>
      </c>
      <c r="H928" s="3" t="s">
        <v>734</v>
      </c>
      <c r="I928" s="3" t="s">
        <v>36</v>
      </c>
      <c r="J928" s="12">
        <f>(C928-VLOOKUP(H928,Riders!$A$2:$C$3500,2,FALSE))/365</f>
        <v>31.443835616438356</v>
      </c>
      <c r="K928" s="3">
        <v>1</v>
      </c>
    </row>
    <row r="929" spans="1:11" x14ac:dyDescent="0.45">
      <c r="A929" s="3" t="s">
        <v>12</v>
      </c>
      <c r="B929" s="3">
        <v>2015</v>
      </c>
      <c r="C929" s="19">
        <v>42057</v>
      </c>
      <c r="D929" s="3" t="s">
        <v>641</v>
      </c>
      <c r="E929" s="3" t="s">
        <v>454</v>
      </c>
      <c r="F929" s="3">
        <v>2</v>
      </c>
      <c r="G929" s="3">
        <v>2</v>
      </c>
      <c r="H929" s="3" t="s">
        <v>736</v>
      </c>
      <c r="I929" s="3" t="s">
        <v>722</v>
      </c>
      <c r="J929" s="12">
        <f>(C929-VLOOKUP(H929,Riders!$A$2:$C$3500,2,FALSE))/365</f>
        <v>26.019178082191782</v>
      </c>
      <c r="K929" s="3">
        <v>4</v>
      </c>
    </row>
    <row r="930" spans="1:11" x14ac:dyDescent="0.45">
      <c r="A930" s="3" t="s">
        <v>12</v>
      </c>
      <c r="B930" s="3">
        <v>2015</v>
      </c>
      <c r="C930" s="19">
        <v>42057</v>
      </c>
      <c r="D930" s="3" t="s">
        <v>641</v>
      </c>
      <c r="E930" s="3" t="s">
        <v>454</v>
      </c>
      <c r="F930" s="3">
        <v>2</v>
      </c>
      <c r="G930" s="3">
        <v>3</v>
      </c>
      <c r="H930" s="3" t="s">
        <v>116</v>
      </c>
      <c r="I930" s="3" t="s">
        <v>21</v>
      </c>
      <c r="J930" s="12">
        <f>(C930-VLOOKUP(H930,Riders!$A$2:$C$3500,2,FALSE))/365</f>
        <v>23.915068493150685</v>
      </c>
      <c r="K930" s="3">
        <v>17</v>
      </c>
    </row>
    <row r="931" spans="1:11" x14ac:dyDescent="0.45">
      <c r="A931" s="3" t="s">
        <v>12</v>
      </c>
      <c r="B931" s="3">
        <v>2015</v>
      </c>
      <c r="C931" s="19">
        <v>42057</v>
      </c>
      <c r="D931" s="3" t="s">
        <v>641</v>
      </c>
      <c r="E931" s="3" t="s">
        <v>454</v>
      </c>
      <c r="F931" s="3">
        <v>2</v>
      </c>
      <c r="G931" s="3">
        <v>4</v>
      </c>
      <c r="H931" s="3" t="s">
        <v>164</v>
      </c>
      <c r="I931" s="3" t="s">
        <v>118</v>
      </c>
      <c r="J931" s="12">
        <f>(C931-VLOOKUP(H931,Riders!$A$2:$C$3500,2,FALSE))/365</f>
        <v>22.213698630136985</v>
      </c>
      <c r="K931" s="3">
        <v>21</v>
      </c>
    </row>
    <row r="932" spans="1:11" x14ac:dyDescent="0.45">
      <c r="A932" s="3" t="s">
        <v>12</v>
      </c>
      <c r="B932" s="3">
        <v>2015</v>
      </c>
      <c r="C932" s="19">
        <v>42057</v>
      </c>
      <c r="D932" s="3" t="s">
        <v>641</v>
      </c>
      <c r="E932" s="3" t="s">
        <v>454</v>
      </c>
      <c r="F932" s="3">
        <v>2</v>
      </c>
      <c r="G932" s="3">
        <v>5</v>
      </c>
      <c r="H932" s="3" t="s">
        <v>184</v>
      </c>
      <c r="I932" s="3" t="s">
        <v>19</v>
      </c>
      <c r="J932" s="12">
        <f>(C932-VLOOKUP(H932,Riders!$A$2:$C$3500,2,FALSE))/365</f>
        <v>20.668493150684931</v>
      </c>
      <c r="K932" s="3">
        <v>21</v>
      </c>
    </row>
    <row r="933" spans="1:11" x14ac:dyDescent="0.45">
      <c r="A933" s="3" t="s">
        <v>12</v>
      </c>
      <c r="B933" s="3">
        <v>2015</v>
      </c>
      <c r="C933" s="19">
        <v>42057</v>
      </c>
      <c r="D933" s="3" t="s">
        <v>641</v>
      </c>
      <c r="E933" s="3" t="s">
        <v>454</v>
      </c>
      <c r="F933" s="3">
        <v>2</v>
      </c>
      <c r="G933" s="3">
        <v>6</v>
      </c>
      <c r="H933" s="3" t="s">
        <v>403</v>
      </c>
      <c r="I933" s="3" t="s">
        <v>15</v>
      </c>
      <c r="J933" s="12">
        <f>(C933-VLOOKUP(H933,Riders!$A$2:$C$3500,2,FALSE))/365</f>
        <v>28.224657534246575</v>
      </c>
      <c r="K933" s="3">
        <v>13</v>
      </c>
    </row>
    <row r="934" spans="1:11" x14ac:dyDescent="0.45">
      <c r="A934" s="3" t="s">
        <v>12</v>
      </c>
      <c r="B934" s="3">
        <v>2015</v>
      </c>
      <c r="C934" s="19">
        <v>42057</v>
      </c>
      <c r="D934" s="3" t="s">
        <v>641</v>
      </c>
      <c r="E934" s="3" t="s">
        <v>454</v>
      </c>
      <c r="F934" s="3">
        <v>3</v>
      </c>
      <c r="G934" s="3">
        <v>1</v>
      </c>
      <c r="H934" s="3" t="s">
        <v>132</v>
      </c>
      <c r="I934" s="3" t="s">
        <v>36</v>
      </c>
      <c r="J934" s="12">
        <f>(C934-VLOOKUP(H934,Riders!$A$2:$C$3500,2,FALSE))/365</f>
        <v>24.252054794520546</v>
      </c>
      <c r="K934" s="3">
        <v>6</v>
      </c>
    </row>
    <row r="935" spans="1:11" x14ac:dyDescent="0.45">
      <c r="A935" s="3" t="s">
        <v>12</v>
      </c>
      <c r="B935" s="3">
        <v>2015</v>
      </c>
      <c r="C935" s="19">
        <v>42057</v>
      </c>
      <c r="D935" s="3" t="s">
        <v>641</v>
      </c>
      <c r="E935" s="3" t="s">
        <v>454</v>
      </c>
      <c r="F935" s="3">
        <v>3</v>
      </c>
      <c r="G935" s="3">
        <v>2</v>
      </c>
      <c r="H935" s="3" t="s">
        <v>77</v>
      </c>
      <c r="I935" s="3" t="s">
        <v>19</v>
      </c>
      <c r="J935" s="12">
        <f>(C935-VLOOKUP(H935,Riders!$A$2:$C$3500,2,FALSE))/365</f>
        <v>23.783561643835615</v>
      </c>
      <c r="K935" s="3">
        <v>2</v>
      </c>
    </row>
    <row r="936" spans="1:11" x14ac:dyDescent="0.45">
      <c r="A936" s="3" t="s">
        <v>12</v>
      </c>
      <c r="B936" s="3">
        <v>2015</v>
      </c>
      <c r="C936" s="19">
        <v>42057</v>
      </c>
      <c r="D936" s="3" t="s">
        <v>641</v>
      </c>
      <c r="E936" s="3" t="s">
        <v>454</v>
      </c>
      <c r="F936" s="3">
        <v>3</v>
      </c>
      <c r="G936" s="3">
        <v>3</v>
      </c>
      <c r="H936" s="3" t="s">
        <v>719</v>
      </c>
      <c r="I936" s="3" t="s">
        <v>720</v>
      </c>
      <c r="J936" s="12">
        <f>(C936-VLOOKUP(H936,Riders!$A$2:$C$3500,2,FALSE))/365</f>
        <v>29.008219178082193</v>
      </c>
      <c r="K936" s="3">
        <v>11</v>
      </c>
    </row>
    <row r="937" spans="1:11" x14ac:dyDescent="0.45">
      <c r="A937" s="3" t="s">
        <v>12</v>
      </c>
      <c r="B937" s="3">
        <v>2015</v>
      </c>
      <c r="C937" s="19">
        <v>42057</v>
      </c>
      <c r="D937" s="3" t="s">
        <v>641</v>
      </c>
      <c r="E937" s="3" t="s">
        <v>454</v>
      </c>
      <c r="F937" s="3">
        <v>3</v>
      </c>
      <c r="G937" s="3">
        <v>4</v>
      </c>
      <c r="H937" s="3" t="s">
        <v>740</v>
      </c>
      <c r="I937" s="3" t="s">
        <v>741</v>
      </c>
      <c r="J937" s="12">
        <f>(C937-VLOOKUP(H937,Riders!$A$2:$C$3500,2,FALSE))/365</f>
        <v>27.331506849315069</v>
      </c>
      <c r="K937" s="3">
        <v>3</v>
      </c>
    </row>
    <row r="938" spans="1:11" x14ac:dyDescent="0.45">
      <c r="A938" s="3" t="s">
        <v>12</v>
      </c>
      <c r="B938" s="3">
        <v>2015</v>
      </c>
      <c r="C938" s="19">
        <v>42057</v>
      </c>
      <c r="D938" s="3" t="s">
        <v>641</v>
      </c>
      <c r="E938" s="3" t="s">
        <v>454</v>
      </c>
      <c r="F938" s="3">
        <v>3</v>
      </c>
      <c r="G938" s="3">
        <v>5</v>
      </c>
      <c r="H938" s="3" t="s">
        <v>139</v>
      </c>
      <c r="I938" s="3" t="s">
        <v>61</v>
      </c>
      <c r="J938" s="12">
        <f>(C938-VLOOKUP(H938,Riders!$A$2:$C$3500,2,FALSE))/365</f>
        <v>22.701369863013699</v>
      </c>
      <c r="K938" s="3">
        <v>13</v>
      </c>
    </row>
    <row r="939" spans="1:11" x14ac:dyDescent="0.45">
      <c r="A939" s="3" t="s">
        <v>12</v>
      </c>
      <c r="B939" s="3">
        <v>2015</v>
      </c>
      <c r="C939" s="19">
        <v>42057</v>
      </c>
      <c r="D939" s="3" t="s">
        <v>641</v>
      </c>
      <c r="E939" s="3" t="s">
        <v>454</v>
      </c>
      <c r="F939" s="3">
        <v>3</v>
      </c>
      <c r="G939" s="3">
        <v>6</v>
      </c>
      <c r="H939" s="3" t="s">
        <v>749</v>
      </c>
      <c r="I939" s="3" t="s">
        <v>747</v>
      </c>
      <c r="J939" s="12">
        <f>(C939-VLOOKUP(H939,Riders!$A$2:$C$3500,2,FALSE))/365</f>
        <v>34.753424657534246</v>
      </c>
      <c r="K939" s="3">
        <v>17</v>
      </c>
    </row>
    <row r="940" spans="1:11" x14ac:dyDescent="0.45">
      <c r="A940" s="3" t="s">
        <v>12</v>
      </c>
      <c r="B940" s="3">
        <v>2015</v>
      </c>
      <c r="C940" s="19">
        <v>42057</v>
      </c>
      <c r="D940" s="3" t="s">
        <v>641</v>
      </c>
      <c r="E940" s="3" t="s">
        <v>454</v>
      </c>
      <c r="F940" s="3">
        <v>4</v>
      </c>
      <c r="G940" s="3">
        <v>1</v>
      </c>
      <c r="H940" s="3" t="s">
        <v>79</v>
      </c>
      <c r="I940" s="3" t="s">
        <v>65</v>
      </c>
      <c r="J940" s="12">
        <f>(C940-VLOOKUP(H940,Riders!$A$2:$C$3500,2,FALSE))/365</f>
        <v>27.802739726027397</v>
      </c>
      <c r="K940" s="3">
        <v>7</v>
      </c>
    </row>
    <row r="941" spans="1:11" x14ac:dyDescent="0.45">
      <c r="A941" s="3" t="s">
        <v>12</v>
      </c>
      <c r="B941" s="3">
        <v>2015</v>
      </c>
      <c r="C941" s="19">
        <v>42057</v>
      </c>
      <c r="D941" s="3" t="s">
        <v>641</v>
      </c>
      <c r="E941" s="3" t="s">
        <v>454</v>
      </c>
      <c r="F941" s="3">
        <v>4</v>
      </c>
      <c r="G941" s="3">
        <v>2</v>
      </c>
      <c r="H941" s="3" t="s">
        <v>134</v>
      </c>
      <c r="I941" s="3" t="s">
        <v>38</v>
      </c>
      <c r="J941" s="12">
        <f>(C941-VLOOKUP(H941,Riders!$A$2:$C$3500,2,FALSE))/365</f>
        <v>24.07123287671233</v>
      </c>
      <c r="K941" s="3">
        <v>10</v>
      </c>
    </row>
    <row r="942" spans="1:11" x14ac:dyDescent="0.45">
      <c r="A942" s="3" t="s">
        <v>12</v>
      </c>
      <c r="B942" s="3">
        <v>2015</v>
      </c>
      <c r="C942" s="19">
        <v>42057</v>
      </c>
      <c r="D942" s="3" t="s">
        <v>641</v>
      </c>
      <c r="E942" s="3" t="s">
        <v>454</v>
      </c>
      <c r="F942" s="3">
        <v>4</v>
      </c>
      <c r="G942" s="3">
        <v>3</v>
      </c>
      <c r="H942" s="3" t="s">
        <v>167</v>
      </c>
      <c r="I942" s="3" t="s">
        <v>59</v>
      </c>
      <c r="J942" s="12">
        <f>(C942-VLOOKUP(H942,Riders!$A$2:$C$3500,2,FALSE))/365</f>
        <v>25.967123287671232</v>
      </c>
      <c r="K942" s="3">
        <v>12</v>
      </c>
    </row>
    <row r="943" spans="1:11" x14ac:dyDescent="0.45">
      <c r="A943" s="3" t="s">
        <v>12</v>
      </c>
      <c r="B943" s="3">
        <v>2015</v>
      </c>
      <c r="C943" s="19">
        <v>42057</v>
      </c>
      <c r="D943" s="3" t="s">
        <v>641</v>
      </c>
      <c r="E943" s="3" t="s">
        <v>454</v>
      </c>
      <c r="F943" s="3">
        <v>4</v>
      </c>
      <c r="G943" s="3">
        <v>4</v>
      </c>
      <c r="H943" s="3" t="s">
        <v>750</v>
      </c>
      <c r="I943" s="3" t="s">
        <v>751</v>
      </c>
      <c r="J943" s="12">
        <f>(C943-VLOOKUP(H943,Riders!$A$2:$C$3500,2,FALSE))/365</f>
        <v>24.276712328767122</v>
      </c>
      <c r="K943" s="3">
        <v>17</v>
      </c>
    </row>
    <row r="944" spans="1:11" x14ac:dyDescent="0.45">
      <c r="A944" s="3" t="s">
        <v>12</v>
      </c>
      <c r="B944" s="3">
        <v>2015</v>
      </c>
      <c r="C944" s="19">
        <v>42057</v>
      </c>
      <c r="D944" s="3" t="s">
        <v>641</v>
      </c>
      <c r="E944" s="3" t="s">
        <v>454</v>
      </c>
      <c r="F944" s="3">
        <v>4</v>
      </c>
      <c r="G944" s="3">
        <v>5</v>
      </c>
      <c r="H944" s="3" t="s">
        <v>655</v>
      </c>
      <c r="I944" s="3" t="s">
        <v>120</v>
      </c>
      <c r="J944" s="12">
        <f>(C944-VLOOKUP(H944,Riders!$A$2:$C$3500,2,FALSE))/365</f>
        <v>32.216438356164382</v>
      </c>
      <c r="K944" s="3">
        <v>21</v>
      </c>
    </row>
    <row r="945" spans="1:11" x14ac:dyDescent="0.45">
      <c r="A945" s="3" t="s">
        <v>12</v>
      </c>
      <c r="B945" s="3">
        <v>2015</v>
      </c>
      <c r="C945" s="19">
        <v>42057</v>
      </c>
      <c r="D945" s="3" t="s">
        <v>641</v>
      </c>
      <c r="E945" s="3" t="s">
        <v>454</v>
      </c>
      <c r="F945" s="3">
        <v>4</v>
      </c>
      <c r="G945" s="3">
        <v>6</v>
      </c>
      <c r="H945" s="3" t="s">
        <v>745</v>
      </c>
      <c r="I945" s="3" t="s">
        <v>738</v>
      </c>
      <c r="J945" s="12">
        <f>(C945-VLOOKUP(H945,Riders!$A$2:$C$3500,2,FALSE))/365</f>
        <v>23.509589041095889</v>
      </c>
      <c r="K945" s="3">
        <v>13</v>
      </c>
    </row>
    <row r="946" spans="1:11" x14ac:dyDescent="0.45">
      <c r="A946" s="3" t="s">
        <v>12</v>
      </c>
      <c r="B946" s="3">
        <v>2015</v>
      </c>
      <c r="C946" s="19">
        <v>42057</v>
      </c>
      <c r="D946" s="3" t="s">
        <v>641</v>
      </c>
      <c r="E946" s="3" t="s">
        <v>642</v>
      </c>
      <c r="F946" s="3">
        <v>1</v>
      </c>
      <c r="G946" s="3">
        <v>1</v>
      </c>
      <c r="H946" s="3" t="s">
        <v>174</v>
      </c>
      <c r="I946" s="3" t="s">
        <v>156</v>
      </c>
      <c r="J946" s="12">
        <f>(C946-VLOOKUP(H946,Riders!$A$2:$C$3500,2,FALSE))/365</f>
        <v>23.098630136986301</v>
      </c>
      <c r="K946" s="3">
        <v>9</v>
      </c>
    </row>
    <row r="947" spans="1:11" x14ac:dyDescent="0.45">
      <c r="A947" s="3" t="s">
        <v>12</v>
      </c>
      <c r="B947" s="3">
        <v>2015</v>
      </c>
      <c r="C947" s="19">
        <v>42057</v>
      </c>
      <c r="D947" s="3" t="s">
        <v>641</v>
      </c>
      <c r="E947" s="3" t="s">
        <v>642</v>
      </c>
      <c r="F947" s="3">
        <v>1</v>
      </c>
      <c r="G947" s="3">
        <v>2</v>
      </c>
      <c r="H947" s="3" t="s">
        <v>139</v>
      </c>
      <c r="I947" s="3" t="s">
        <v>61</v>
      </c>
      <c r="J947" s="12">
        <f>(C947-VLOOKUP(H947,Riders!$A$2:$C$3500,2,FALSE))/365</f>
        <v>22.701369863013699</v>
      </c>
      <c r="K947" s="3">
        <v>13</v>
      </c>
    </row>
    <row r="948" spans="1:11" x14ac:dyDescent="0.45">
      <c r="A948" s="3" t="s">
        <v>12</v>
      </c>
      <c r="B948" s="3">
        <v>2015</v>
      </c>
      <c r="C948" s="19">
        <v>42057</v>
      </c>
      <c r="D948" s="3" t="s">
        <v>641</v>
      </c>
      <c r="E948" s="3" t="s">
        <v>642</v>
      </c>
      <c r="F948" s="3">
        <v>1</v>
      </c>
      <c r="G948" s="3">
        <v>3</v>
      </c>
      <c r="H948" s="3" t="s">
        <v>750</v>
      </c>
      <c r="I948" s="3" t="s">
        <v>751</v>
      </c>
      <c r="J948" s="12">
        <f>(C948-VLOOKUP(H948,Riders!$A$2:$C$3500,2,FALSE))/365</f>
        <v>24.276712328767122</v>
      </c>
      <c r="K948" s="3">
        <v>17</v>
      </c>
    </row>
    <row r="949" spans="1:11" x14ac:dyDescent="0.45">
      <c r="A949" s="3" t="s">
        <v>12</v>
      </c>
      <c r="B949" s="3">
        <v>2015</v>
      </c>
      <c r="C949" s="19">
        <v>42057</v>
      </c>
      <c r="D949" s="3" t="s">
        <v>641</v>
      </c>
      <c r="E949" s="3" t="s">
        <v>642</v>
      </c>
      <c r="F949" s="3">
        <v>2</v>
      </c>
      <c r="G949" s="3">
        <v>1</v>
      </c>
      <c r="H949" s="3" t="s">
        <v>740</v>
      </c>
      <c r="I949" s="3" t="s">
        <v>741</v>
      </c>
      <c r="J949" s="12">
        <f>(C949-VLOOKUP(H949,Riders!$A$2:$C$3500,2,FALSE))/365</f>
        <v>27.331506849315069</v>
      </c>
      <c r="K949" s="3">
        <v>3</v>
      </c>
    </row>
    <row r="950" spans="1:11" x14ac:dyDescent="0.45">
      <c r="A950" s="3" t="s">
        <v>12</v>
      </c>
      <c r="B950" s="3">
        <v>2015</v>
      </c>
      <c r="C950" s="19">
        <v>42057</v>
      </c>
      <c r="D950" s="3" t="s">
        <v>641</v>
      </c>
      <c r="E950" s="3" t="s">
        <v>642</v>
      </c>
      <c r="F950" s="3">
        <v>2</v>
      </c>
      <c r="G950" s="3">
        <v>2</v>
      </c>
      <c r="H950" s="3" t="s">
        <v>745</v>
      </c>
      <c r="I950" s="3" t="s">
        <v>738</v>
      </c>
      <c r="J950" s="12">
        <f>(C950-VLOOKUP(H950,Riders!$A$2:$C$3500,2,FALSE))/365</f>
        <v>23.509589041095889</v>
      </c>
      <c r="K950" s="3">
        <v>13</v>
      </c>
    </row>
    <row r="951" spans="1:11" x14ac:dyDescent="0.45">
      <c r="A951" s="3" t="s">
        <v>12</v>
      </c>
      <c r="B951" s="3">
        <v>2015</v>
      </c>
      <c r="C951" s="19">
        <v>42057</v>
      </c>
      <c r="D951" s="3" t="s">
        <v>641</v>
      </c>
      <c r="E951" s="3" t="s">
        <v>642</v>
      </c>
      <c r="F951" s="3">
        <v>2</v>
      </c>
      <c r="G951" s="3">
        <v>3</v>
      </c>
      <c r="H951" s="3" t="s">
        <v>116</v>
      </c>
      <c r="I951" s="3" t="s">
        <v>21</v>
      </c>
      <c r="J951" s="12">
        <f>(C951-VLOOKUP(H951,Riders!$A$2:$C$3500,2,FALSE))/365</f>
        <v>23.915068493150685</v>
      </c>
      <c r="K951" s="3">
        <v>17</v>
      </c>
    </row>
    <row r="952" spans="1:11" x14ac:dyDescent="0.45">
      <c r="A952" s="3" t="s">
        <v>12</v>
      </c>
      <c r="B952" s="3">
        <v>2015</v>
      </c>
      <c r="C952" s="19">
        <v>42057</v>
      </c>
      <c r="D952" s="3" t="s">
        <v>641</v>
      </c>
      <c r="E952" s="3" t="s">
        <v>642</v>
      </c>
      <c r="F952" s="3">
        <v>2</v>
      </c>
      <c r="G952" s="3">
        <v>4</v>
      </c>
      <c r="H952" s="3" t="s">
        <v>184</v>
      </c>
      <c r="I952" s="3" t="s">
        <v>19</v>
      </c>
      <c r="J952" s="12">
        <f>(C952-VLOOKUP(H952,Riders!$A$2:$C$3500,2,FALSE))/365</f>
        <v>20.668493150684931</v>
      </c>
      <c r="K952" s="3">
        <v>21</v>
      </c>
    </row>
    <row r="953" spans="1:11" x14ac:dyDescent="0.45">
      <c r="A953" s="3" t="s">
        <v>12</v>
      </c>
      <c r="B953" s="3">
        <v>2015</v>
      </c>
      <c r="C953" s="19">
        <v>42057</v>
      </c>
      <c r="D953" s="3" t="s">
        <v>641</v>
      </c>
      <c r="E953" s="3" t="s">
        <v>642</v>
      </c>
      <c r="F953" s="3">
        <v>3</v>
      </c>
      <c r="G953" s="3">
        <v>1</v>
      </c>
      <c r="H953" s="3" t="s">
        <v>719</v>
      </c>
      <c r="I953" s="3" t="s">
        <v>720</v>
      </c>
      <c r="J953" s="12">
        <f>(C953-VLOOKUP(H953,Riders!$A$2:$C$3500,2,FALSE))/365</f>
        <v>29.008219178082193</v>
      </c>
      <c r="K953" s="3">
        <v>11</v>
      </c>
    </row>
    <row r="954" spans="1:11" x14ac:dyDescent="0.45">
      <c r="A954" s="3" t="s">
        <v>12</v>
      </c>
      <c r="B954" s="3">
        <v>2015</v>
      </c>
      <c r="C954" s="19">
        <v>42057</v>
      </c>
      <c r="D954" s="3" t="s">
        <v>641</v>
      </c>
      <c r="E954" s="3" t="s">
        <v>642</v>
      </c>
      <c r="F954" s="3">
        <v>3</v>
      </c>
      <c r="G954" s="3">
        <v>2</v>
      </c>
      <c r="H954" s="3" t="s">
        <v>403</v>
      </c>
      <c r="I954" s="3" t="s">
        <v>15</v>
      </c>
      <c r="J954" s="12">
        <f>(C954-VLOOKUP(H954,Riders!$A$2:$C$3500,2,FALSE))/365</f>
        <v>28.224657534246575</v>
      </c>
      <c r="K954" s="3">
        <v>13</v>
      </c>
    </row>
    <row r="955" spans="1:11" x14ac:dyDescent="0.45">
      <c r="A955" s="3" t="s">
        <v>12</v>
      </c>
      <c r="B955" s="3">
        <v>2015</v>
      </c>
      <c r="C955" s="19">
        <v>42057</v>
      </c>
      <c r="D955" s="3" t="s">
        <v>641</v>
      </c>
      <c r="E955" s="3" t="s">
        <v>642</v>
      </c>
      <c r="F955" s="3">
        <v>3</v>
      </c>
      <c r="G955" s="3">
        <v>3</v>
      </c>
      <c r="H955" s="3" t="s">
        <v>703</v>
      </c>
      <c r="I955" s="3" t="s">
        <v>15</v>
      </c>
      <c r="J955" s="12">
        <f>(C955-VLOOKUP(H955,Riders!$A$2:$C$3500,2,FALSE))/365</f>
        <v>24.301369863013697</v>
      </c>
      <c r="K955" s="3">
        <v>17</v>
      </c>
    </row>
    <row r="956" spans="1:11" x14ac:dyDescent="0.45">
      <c r="A956" s="3" t="s">
        <v>12</v>
      </c>
      <c r="B956" s="3">
        <v>2015</v>
      </c>
      <c r="C956" s="19">
        <v>42057</v>
      </c>
      <c r="D956" s="3" t="s">
        <v>641</v>
      </c>
      <c r="E956" s="3" t="s">
        <v>642</v>
      </c>
      <c r="F956" s="3">
        <v>3</v>
      </c>
      <c r="G956" s="3">
        <v>4</v>
      </c>
      <c r="H956" s="3" t="s">
        <v>164</v>
      </c>
      <c r="I956" s="3" t="s">
        <v>118</v>
      </c>
      <c r="J956" s="12">
        <f>(C956-VLOOKUP(H956,Riders!$A$2:$C$3500,2,FALSE))/365</f>
        <v>22.213698630136985</v>
      </c>
      <c r="K956" s="3">
        <v>21</v>
      </c>
    </row>
    <row r="957" spans="1:11" x14ac:dyDescent="0.45">
      <c r="A957" s="3" t="s">
        <v>12</v>
      </c>
      <c r="B957" s="3">
        <v>2015</v>
      </c>
      <c r="C957" s="19">
        <v>42057</v>
      </c>
      <c r="D957" s="3" t="s">
        <v>641</v>
      </c>
      <c r="E957" s="3" t="s">
        <v>642</v>
      </c>
      <c r="F957" s="3">
        <v>4</v>
      </c>
      <c r="G957" s="3">
        <v>1</v>
      </c>
      <c r="H957" s="3" t="s">
        <v>167</v>
      </c>
      <c r="I957" s="3" t="s">
        <v>59</v>
      </c>
      <c r="J957" s="12">
        <f>(C957-VLOOKUP(H957,Riders!$A$2:$C$3500,2,FALSE))/365</f>
        <v>25.967123287671232</v>
      </c>
      <c r="K957" s="3">
        <v>12</v>
      </c>
    </row>
    <row r="958" spans="1:11" x14ac:dyDescent="0.45">
      <c r="A958" s="3" t="s">
        <v>12</v>
      </c>
      <c r="B958" s="3">
        <v>2015</v>
      </c>
      <c r="C958" s="19">
        <v>42057</v>
      </c>
      <c r="D958" s="3" t="s">
        <v>641</v>
      </c>
      <c r="E958" s="3" t="s">
        <v>642</v>
      </c>
      <c r="F958" s="3">
        <v>4</v>
      </c>
      <c r="G958" s="3">
        <v>2</v>
      </c>
      <c r="H958" s="3" t="s">
        <v>758</v>
      </c>
      <c r="I958" s="3" t="s">
        <v>759</v>
      </c>
      <c r="J958" s="12">
        <f>(C958-VLOOKUP(H958,Riders!$A$2:$C$3500,2,FALSE))/365</f>
        <v>24.80821917808219</v>
      </c>
      <c r="K958" s="3">
        <v>13</v>
      </c>
    </row>
    <row r="959" spans="1:11" x14ac:dyDescent="0.45">
      <c r="A959" s="3" t="s">
        <v>12</v>
      </c>
      <c r="B959" s="3">
        <v>2015</v>
      </c>
      <c r="C959" s="19">
        <v>42057</v>
      </c>
      <c r="D959" s="3" t="s">
        <v>641</v>
      </c>
      <c r="E959" s="3" t="s">
        <v>642</v>
      </c>
      <c r="F959" s="3">
        <v>4</v>
      </c>
      <c r="G959" s="3">
        <v>3</v>
      </c>
      <c r="H959" s="3" t="s">
        <v>749</v>
      </c>
      <c r="I959" s="3" t="s">
        <v>747</v>
      </c>
      <c r="J959" s="12">
        <f>(C959-VLOOKUP(H959,Riders!$A$2:$C$3500,2,FALSE))/365</f>
        <v>34.753424657534246</v>
      </c>
      <c r="K959" s="3">
        <v>17</v>
      </c>
    </row>
    <row r="960" spans="1:11" x14ac:dyDescent="0.45">
      <c r="A960" s="3" t="s">
        <v>12</v>
      </c>
      <c r="B960" s="3">
        <v>2015</v>
      </c>
      <c r="C960" s="19">
        <v>42057</v>
      </c>
      <c r="D960" s="3" t="s">
        <v>641</v>
      </c>
      <c r="E960" s="3" t="s">
        <v>642</v>
      </c>
      <c r="F960" s="3">
        <v>4</v>
      </c>
      <c r="G960" s="3">
        <v>4</v>
      </c>
      <c r="H960" s="3" t="s">
        <v>655</v>
      </c>
      <c r="I960" s="3" t="s">
        <v>120</v>
      </c>
      <c r="J960" s="12">
        <f>(C960-VLOOKUP(H960,Riders!$A$2:$C$3500,2,FALSE))/365</f>
        <v>32.216438356164382</v>
      </c>
      <c r="K960" s="3">
        <v>21</v>
      </c>
    </row>
    <row r="961" spans="1:11" x14ac:dyDescent="0.45">
      <c r="A961" s="3" t="s">
        <v>12</v>
      </c>
      <c r="B961" s="3">
        <v>2015</v>
      </c>
      <c r="C961" s="19">
        <v>42057</v>
      </c>
      <c r="D961" s="3" t="s">
        <v>641</v>
      </c>
      <c r="E961" s="3" t="s">
        <v>643</v>
      </c>
      <c r="F961" s="3">
        <v>1</v>
      </c>
      <c r="G961" s="3">
        <v>1</v>
      </c>
      <c r="H961" s="3" t="s">
        <v>154</v>
      </c>
      <c r="I961" s="3" t="s">
        <v>38</v>
      </c>
      <c r="J961" s="12">
        <f>(C961-VLOOKUP(H961,Riders!$A$2:$C$3500,2,FALSE))/365</f>
        <v>24.221917808219178</v>
      </c>
      <c r="K961" s="3">
        <v>5</v>
      </c>
    </row>
    <row r="962" spans="1:11" x14ac:dyDescent="0.45">
      <c r="A962" s="3" t="s">
        <v>12</v>
      </c>
      <c r="B962" s="3">
        <v>2015</v>
      </c>
      <c r="C962" s="19">
        <v>42057</v>
      </c>
      <c r="D962" s="3" t="s">
        <v>641</v>
      </c>
      <c r="E962" s="3" t="s">
        <v>643</v>
      </c>
      <c r="F962" s="3">
        <v>1</v>
      </c>
      <c r="G962" s="3">
        <v>2</v>
      </c>
      <c r="H962" s="3" t="s">
        <v>736</v>
      </c>
      <c r="I962" s="3" t="s">
        <v>722</v>
      </c>
      <c r="J962" s="12">
        <f>(C962-VLOOKUP(H962,Riders!$A$2:$C$3500,2,FALSE))/365</f>
        <v>26.019178082191782</v>
      </c>
      <c r="K962" s="3">
        <v>4</v>
      </c>
    </row>
    <row r="963" spans="1:11" x14ac:dyDescent="0.45">
      <c r="A963" s="3" t="s">
        <v>12</v>
      </c>
      <c r="B963" s="3">
        <v>2015</v>
      </c>
      <c r="C963" s="19">
        <v>42057</v>
      </c>
      <c r="D963" s="3" t="s">
        <v>641</v>
      </c>
      <c r="E963" s="3" t="s">
        <v>643</v>
      </c>
      <c r="F963" s="3">
        <v>1</v>
      </c>
      <c r="G963" s="3">
        <v>3</v>
      </c>
      <c r="H963" s="3" t="s">
        <v>77</v>
      </c>
      <c r="I963" s="3" t="s">
        <v>19</v>
      </c>
      <c r="J963" s="12">
        <f>(C963-VLOOKUP(H963,Riders!$A$2:$C$3500,2,FALSE))/365</f>
        <v>23.783561643835615</v>
      </c>
      <c r="K963" s="3">
        <v>2</v>
      </c>
    </row>
    <row r="964" spans="1:11" x14ac:dyDescent="0.45">
      <c r="A964" s="3" t="s">
        <v>12</v>
      </c>
      <c r="B964" s="3">
        <v>2015</v>
      </c>
      <c r="C964" s="19">
        <v>42057</v>
      </c>
      <c r="D964" s="3" t="s">
        <v>641</v>
      </c>
      <c r="E964" s="3" t="s">
        <v>643</v>
      </c>
      <c r="F964" s="3">
        <v>1</v>
      </c>
      <c r="G964" s="3">
        <v>4</v>
      </c>
      <c r="H964" s="3" t="s">
        <v>79</v>
      </c>
      <c r="I964" s="3" t="s">
        <v>65</v>
      </c>
      <c r="J964" s="12">
        <f>(C964-VLOOKUP(H964,Riders!$A$2:$C$3500,2,FALSE))/365</f>
        <v>27.802739726027397</v>
      </c>
      <c r="K964" s="3">
        <v>7</v>
      </c>
    </row>
    <row r="965" spans="1:11" x14ac:dyDescent="0.45">
      <c r="A965" s="3" t="s">
        <v>12</v>
      </c>
      <c r="B965" s="3">
        <v>2015</v>
      </c>
      <c r="C965" s="19">
        <v>42057</v>
      </c>
      <c r="D965" s="3" t="s">
        <v>641</v>
      </c>
      <c r="E965" s="3" t="s">
        <v>643</v>
      </c>
      <c r="F965" s="3">
        <v>1</v>
      </c>
      <c r="G965" s="3">
        <v>5</v>
      </c>
      <c r="H965" s="3" t="s">
        <v>167</v>
      </c>
      <c r="I965" s="3" t="s">
        <v>59</v>
      </c>
      <c r="J965" s="12">
        <f>(C965-VLOOKUP(H965,Riders!$A$2:$C$3500,2,FALSE))/365</f>
        <v>25.967123287671232</v>
      </c>
      <c r="K965" s="3">
        <v>12</v>
      </c>
    </row>
    <row r="966" spans="1:11" x14ac:dyDescent="0.45">
      <c r="A966" s="3" t="s">
        <v>12</v>
      </c>
      <c r="B966" s="3">
        <v>2015</v>
      </c>
      <c r="C966" s="19">
        <v>42057</v>
      </c>
      <c r="D966" s="3" t="s">
        <v>641</v>
      </c>
      <c r="E966" s="3" t="s">
        <v>643</v>
      </c>
      <c r="F966" s="3">
        <v>1</v>
      </c>
      <c r="G966" s="3">
        <v>6</v>
      </c>
      <c r="H966" s="3" t="s">
        <v>174</v>
      </c>
      <c r="I966" s="3" t="s">
        <v>156</v>
      </c>
      <c r="J966" s="12">
        <f>(C966-VLOOKUP(H966,Riders!$A$2:$C$3500,2,FALSE))/365</f>
        <v>23.098630136986301</v>
      </c>
      <c r="K966" s="3">
        <v>9</v>
      </c>
    </row>
    <row r="967" spans="1:11" x14ac:dyDescent="0.45">
      <c r="A967" s="3" t="s">
        <v>12</v>
      </c>
      <c r="B967" s="3">
        <v>2015</v>
      </c>
      <c r="C967" s="19">
        <v>42057</v>
      </c>
      <c r="D967" s="3" t="s">
        <v>641</v>
      </c>
      <c r="E967" s="3" t="s">
        <v>643</v>
      </c>
      <c r="F967" s="3">
        <v>2</v>
      </c>
      <c r="G967" s="3">
        <v>1</v>
      </c>
      <c r="H967" s="3" t="s">
        <v>734</v>
      </c>
      <c r="I967" s="3" t="s">
        <v>36</v>
      </c>
      <c r="J967" s="12">
        <f>(C967-VLOOKUP(H967,Riders!$A$2:$C$3500,2,FALSE))/365</f>
        <v>31.443835616438356</v>
      </c>
      <c r="K967" s="3">
        <v>1</v>
      </c>
    </row>
    <row r="968" spans="1:11" x14ac:dyDescent="0.45">
      <c r="A968" s="3" t="s">
        <v>12</v>
      </c>
      <c r="B968" s="3">
        <v>2015</v>
      </c>
      <c r="C968" s="19">
        <v>42057</v>
      </c>
      <c r="D968" s="3" t="s">
        <v>641</v>
      </c>
      <c r="E968" s="3" t="s">
        <v>643</v>
      </c>
      <c r="F968" s="3">
        <v>2</v>
      </c>
      <c r="G968" s="3">
        <v>2</v>
      </c>
      <c r="H968" s="3" t="s">
        <v>132</v>
      </c>
      <c r="I968" s="3" t="s">
        <v>36</v>
      </c>
      <c r="J968" s="12">
        <f>(C968-VLOOKUP(H968,Riders!$A$2:$C$3500,2,FALSE))/365</f>
        <v>24.252054794520546</v>
      </c>
      <c r="K968" s="3">
        <v>6</v>
      </c>
    </row>
    <row r="969" spans="1:11" x14ac:dyDescent="0.45">
      <c r="A969" s="3" t="s">
        <v>12</v>
      </c>
      <c r="B969" s="3">
        <v>2015</v>
      </c>
      <c r="C969" s="19">
        <v>42057</v>
      </c>
      <c r="D969" s="3" t="s">
        <v>641</v>
      </c>
      <c r="E969" s="3" t="s">
        <v>643</v>
      </c>
      <c r="F969" s="3">
        <v>2</v>
      </c>
      <c r="G969" s="3">
        <v>3</v>
      </c>
      <c r="H969" s="3" t="s">
        <v>740</v>
      </c>
      <c r="I969" s="3" t="s">
        <v>741</v>
      </c>
      <c r="J969" s="12">
        <f>(C969-VLOOKUP(H969,Riders!$A$2:$C$3500,2,FALSE))/365</f>
        <v>27.331506849315069</v>
      </c>
      <c r="K969" s="3">
        <v>3</v>
      </c>
    </row>
    <row r="970" spans="1:11" x14ac:dyDescent="0.45">
      <c r="A970" s="3" t="s">
        <v>12</v>
      </c>
      <c r="B970" s="3">
        <v>2015</v>
      </c>
      <c r="C970" s="19">
        <v>42057</v>
      </c>
      <c r="D970" s="3" t="s">
        <v>641</v>
      </c>
      <c r="E970" s="3" t="s">
        <v>643</v>
      </c>
      <c r="F970" s="3">
        <v>2</v>
      </c>
      <c r="G970" s="3">
        <v>4</v>
      </c>
      <c r="H970" s="3" t="s">
        <v>134</v>
      </c>
      <c r="I970" s="3" t="s">
        <v>38</v>
      </c>
      <c r="J970" s="12">
        <f>(C970-VLOOKUP(H970,Riders!$A$2:$C$3500,2,FALSE))/365</f>
        <v>24.07123287671233</v>
      </c>
      <c r="K970" s="3">
        <v>10</v>
      </c>
    </row>
    <row r="971" spans="1:11" x14ac:dyDescent="0.45">
      <c r="A971" s="3" t="s">
        <v>12</v>
      </c>
      <c r="B971" s="3">
        <v>2015</v>
      </c>
      <c r="C971" s="19">
        <v>42057</v>
      </c>
      <c r="D971" s="3" t="s">
        <v>641</v>
      </c>
      <c r="E971" s="3" t="s">
        <v>643</v>
      </c>
      <c r="F971" s="3">
        <v>2</v>
      </c>
      <c r="G971" s="3">
        <v>5</v>
      </c>
      <c r="H971" s="3" t="s">
        <v>719</v>
      </c>
      <c r="I971" s="3" t="s">
        <v>720</v>
      </c>
      <c r="J971" s="12">
        <f>(C971-VLOOKUP(H971,Riders!$A$2:$C$3500,2,FALSE))/365</f>
        <v>29.008219178082193</v>
      </c>
      <c r="K971" s="3">
        <v>11</v>
      </c>
    </row>
    <row r="972" spans="1:11" x14ac:dyDescent="0.45">
      <c r="A972" s="3" t="s">
        <v>12</v>
      </c>
      <c r="B972" s="3">
        <v>2015</v>
      </c>
      <c r="C972" s="19">
        <v>42057</v>
      </c>
      <c r="D972" s="3" t="s">
        <v>641</v>
      </c>
      <c r="E972" s="3" t="s">
        <v>643</v>
      </c>
      <c r="F972" s="3">
        <v>2</v>
      </c>
      <c r="G972" s="3">
        <v>6</v>
      </c>
      <c r="H972" s="3" t="s">
        <v>757</v>
      </c>
      <c r="I972" s="3" t="s">
        <v>715</v>
      </c>
      <c r="J972" s="12">
        <f>(C972-VLOOKUP(H972,Riders!$A$2:$C$3500,2,FALSE))/365</f>
        <v>25.150684931506849</v>
      </c>
      <c r="K972" s="3">
        <v>8</v>
      </c>
    </row>
    <row r="973" spans="1:11" x14ac:dyDescent="0.45">
      <c r="A973" s="3" t="s">
        <v>12</v>
      </c>
      <c r="B973" s="3">
        <v>2015</v>
      </c>
      <c r="C973" s="19">
        <v>42057</v>
      </c>
      <c r="D973" s="3" t="s">
        <v>641</v>
      </c>
      <c r="E973" s="3" t="s">
        <v>370</v>
      </c>
      <c r="F973" s="3">
        <v>1</v>
      </c>
      <c r="G973" s="3">
        <v>1</v>
      </c>
      <c r="H973" s="3" t="s">
        <v>734</v>
      </c>
      <c r="I973" s="3" t="s">
        <v>36</v>
      </c>
      <c r="J973" s="12">
        <f>(C973-VLOOKUP(H973,Riders!$A$2:$C$3500,2,FALSE))/365</f>
        <v>31.443835616438356</v>
      </c>
      <c r="K973" s="3">
        <v>1</v>
      </c>
    </row>
    <row r="974" spans="1:11" x14ac:dyDescent="0.45">
      <c r="A974" s="3" t="s">
        <v>12</v>
      </c>
      <c r="B974" s="3">
        <v>2015</v>
      </c>
      <c r="C974" s="19">
        <v>42057</v>
      </c>
      <c r="D974" s="3" t="s">
        <v>641</v>
      </c>
      <c r="E974" s="3" t="s">
        <v>370</v>
      </c>
      <c r="F974" s="3">
        <v>1</v>
      </c>
      <c r="G974" s="3">
        <v>2</v>
      </c>
      <c r="H974" s="3" t="s">
        <v>77</v>
      </c>
      <c r="I974" s="3" t="s">
        <v>19</v>
      </c>
      <c r="J974" s="12">
        <f>(C974-VLOOKUP(H974,Riders!$A$2:$C$3500,2,FALSE))/365</f>
        <v>23.783561643835615</v>
      </c>
      <c r="K974" s="3">
        <v>2</v>
      </c>
    </row>
    <row r="975" spans="1:11" x14ac:dyDescent="0.45">
      <c r="A975" s="3" t="s">
        <v>12</v>
      </c>
      <c r="B975" s="3">
        <v>2015</v>
      </c>
      <c r="C975" s="19">
        <v>42057</v>
      </c>
      <c r="D975" s="3" t="s">
        <v>641</v>
      </c>
      <c r="E975" s="3" t="s">
        <v>370</v>
      </c>
      <c r="F975" s="3">
        <v>1</v>
      </c>
      <c r="G975" s="3">
        <v>3</v>
      </c>
      <c r="H975" s="3" t="s">
        <v>740</v>
      </c>
      <c r="I975" s="3" t="s">
        <v>741</v>
      </c>
      <c r="J975" s="12">
        <f>(C975-VLOOKUP(H975,Riders!$A$2:$C$3500,2,FALSE))/365</f>
        <v>27.331506849315069</v>
      </c>
      <c r="K975" s="3">
        <v>3</v>
      </c>
    </row>
    <row r="976" spans="1:11" x14ac:dyDescent="0.45">
      <c r="A976" s="3" t="s">
        <v>12</v>
      </c>
      <c r="B976" s="3">
        <v>2015</v>
      </c>
      <c r="C976" s="19">
        <v>42057</v>
      </c>
      <c r="D976" s="3" t="s">
        <v>641</v>
      </c>
      <c r="E976" s="3" t="s">
        <v>370</v>
      </c>
      <c r="F976" s="3">
        <v>1</v>
      </c>
      <c r="G976" s="3">
        <v>4</v>
      </c>
      <c r="H976" s="3" t="s">
        <v>736</v>
      </c>
      <c r="I976" s="3" t="s">
        <v>722</v>
      </c>
      <c r="J976" s="12">
        <f>(C976-VLOOKUP(H976,Riders!$A$2:$C$3500,2,FALSE))/365</f>
        <v>26.019178082191782</v>
      </c>
      <c r="K976" s="3">
        <v>4</v>
      </c>
    </row>
    <row r="977" spans="1:11" x14ac:dyDescent="0.45">
      <c r="A977" s="3" t="s">
        <v>12</v>
      </c>
      <c r="B977" s="3">
        <v>2015</v>
      </c>
      <c r="C977" s="19">
        <v>42057</v>
      </c>
      <c r="D977" s="3" t="s">
        <v>641</v>
      </c>
      <c r="E977" s="3" t="s">
        <v>370</v>
      </c>
      <c r="F977" s="3">
        <v>1</v>
      </c>
      <c r="G977" s="3">
        <v>5</v>
      </c>
      <c r="H977" s="3" t="s">
        <v>154</v>
      </c>
      <c r="I977" s="3" t="s">
        <v>38</v>
      </c>
      <c r="J977" s="12">
        <f>(C977-VLOOKUP(H977,Riders!$A$2:$C$3500,2,FALSE))/365</f>
        <v>24.221917808219178</v>
      </c>
      <c r="K977" s="3">
        <v>5</v>
      </c>
    </row>
    <row r="978" spans="1:11" x14ac:dyDescent="0.45">
      <c r="A978" s="3" t="s">
        <v>12</v>
      </c>
      <c r="B978" s="3">
        <v>2015</v>
      </c>
      <c r="C978" s="19">
        <v>42057</v>
      </c>
      <c r="D978" s="3" t="s">
        <v>641</v>
      </c>
      <c r="E978" s="3" t="s">
        <v>370</v>
      </c>
      <c r="F978" s="3">
        <v>1</v>
      </c>
      <c r="G978" s="3">
        <v>6</v>
      </c>
      <c r="H978" s="3" t="s">
        <v>132</v>
      </c>
      <c r="I978" s="3" t="s">
        <v>36</v>
      </c>
      <c r="J978" s="12">
        <f>(C978-VLOOKUP(H978,Riders!$A$2:$C$3500,2,FALSE))/365</f>
        <v>24.252054794520546</v>
      </c>
      <c r="K978" s="3">
        <v>6</v>
      </c>
    </row>
    <row r="979" spans="1:11" x14ac:dyDescent="0.45">
      <c r="A979" s="3" t="s">
        <v>12</v>
      </c>
      <c r="B979" s="3">
        <v>2015</v>
      </c>
      <c r="C979" s="19">
        <v>42057</v>
      </c>
      <c r="D979" s="3" t="s">
        <v>641</v>
      </c>
      <c r="E979" s="3" t="s">
        <v>370</v>
      </c>
      <c r="F979" s="3">
        <v>2</v>
      </c>
      <c r="G979" s="3">
        <v>1</v>
      </c>
      <c r="H979" s="3" t="s">
        <v>79</v>
      </c>
      <c r="I979" s="3" t="s">
        <v>65</v>
      </c>
      <c r="J979" s="12">
        <f>(C979-VLOOKUP(H979,Riders!$A$2:$C$3500,2,FALSE))/365</f>
        <v>27.802739726027397</v>
      </c>
      <c r="K979" s="3">
        <v>7</v>
      </c>
    </row>
    <row r="980" spans="1:11" x14ac:dyDescent="0.45">
      <c r="A980" s="3" t="s">
        <v>12</v>
      </c>
      <c r="B980" s="3">
        <v>2015</v>
      </c>
      <c r="C980" s="19">
        <v>42057</v>
      </c>
      <c r="D980" s="3" t="s">
        <v>641</v>
      </c>
      <c r="E980" s="3" t="s">
        <v>370</v>
      </c>
      <c r="F980" s="3">
        <v>2</v>
      </c>
      <c r="G980" s="3">
        <v>2</v>
      </c>
      <c r="H980" s="3" t="s">
        <v>757</v>
      </c>
      <c r="I980" s="3" t="s">
        <v>715</v>
      </c>
      <c r="J980" s="12">
        <f>(C980-VLOOKUP(H980,Riders!$A$2:$C$3500,2,FALSE))/365</f>
        <v>25.150684931506849</v>
      </c>
      <c r="K980" s="3">
        <v>8</v>
      </c>
    </row>
    <row r="981" spans="1:11" x14ac:dyDescent="0.45">
      <c r="A981" s="3" t="s">
        <v>12</v>
      </c>
      <c r="B981" s="3">
        <v>2015</v>
      </c>
      <c r="C981" s="19">
        <v>42057</v>
      </c>
      <c r="D981" s="3" t="s">
        <v>641</v>
      </c>
      <c r="E981" s="3" t="s">
        <v>370</v>
      </c>
      <c r="F981" s="3">
        <v>2</v>
      </c>
      <c r="G981" s="3">
        <v>3</v>
      </c>
      <c r="H981" s="3" t="s">
        <v>174</v>
      </c>
      <c r="I981" s="3" t="s">
        <v>156</v>
      </c>
      <c r="J981" s="12">
        <f>(C981-VLOOKUP(H981,Riders!$A$2:$C$3500,2,FALSE))/365</f>
        <v>23.098630136986301</v>
      </c>
      <c r="K981" s="3">
        <v>9</v>
      </c>
    </row>
    <row r="982" spans="1:11" x14ac:dyDescent="0.45">
      <c r="A982" s="3" t="s">
        <v>12</v>
      </c>
      <c r="B982" s="3">
        <v>2015</v>
      </c>
      <c r="C982" s="19">
        <v>42057</v>
      </c>
      <c r="D982" s="3" t="s">
        <v>641</v>
      </c>
      <c r="E982" s="3" t="s">
        <v>370</v>
      </c>
      <c r="F982" s="3">
        <v>2</v>
      </c>
      <c r="G982" s="3">
        <v>4</v>
      </c>
      <c r="H982" s="3" t="s">
        <v>134</v>
      </c>
      <c r="I982" s="3" t="s">
        <v>38</v>
      </c>
      <c r="J982" s="12">
        <f>(C982-VLOOKUP(H982,Riders!$A$2:$C$3500,2,FALSE))/365</f>
        <v>24.07123287671233</v>
      </c>
      <c r="K982" s="3">
        <v>10</v>
      </c>
    </row>
    <row r="983" spans="1:11" x14ac:dyDescent="0.45">
      <c r="A983" s="3" t="s">
        <v>12</v>
      </c>
      <c r="B983" s="3">
        <v>2015</v>
      </c>
      <c r="C983" s="19">
        <v>42057</v>
      </c>
      <c r="D983" s="3" t="s">
        <v>641</v>
      </c>
      <c r="E983" s="3" t="s">
        <v>370</v>
      </c>
      <c r="F983" s="3">
        <v>2</v>
      </c>
      <c r="G983" s="3">
        <v>5</v>
      </c>
      <c r="H983" s="3" t="s">
        <v>719</v>
      </c>
      <c r="I983" s="3" t="s">
        <v>720</v>
      </c>
      <c r="J983" s="12">
        <f>(C983-VLOOKUP(H983,Riders!$A$2:$C$3500,2,FALSE))/365</f>
        <v>29.008219178082193</v>
      </c>
      <c r="K983" s="3">
        <v>11</v>
      </c>
    </row>
    <row r="984" spans="1:11" x14ac:dyDescent="0.45">
      <c r="A984" s="3" t="s">
        <v>12</v>
      </c>
      <c r="B984" s="3">
        <v>2015</v>
      </c>
      <c r="C984" s="19">
        <v>42057</v>
      </c>
      <c r="D984" s="3" t="s">
        <v>641</v>
      </c>
      <c r="E984" s="3" t="s">
        <v>370</v>
      </c>
      <c r="F984" s="3">
        <v>2</v>
      </c>
      <c r="G984" s="3">
        <v>6</v>
      </c>
      <c r="H984" s="3" t="s">
        <v>167</v>
      </c>
      <c r="I984" s="3" t="s">
        <v>59</v>
      </c>
      <c r="J984" s="12">
        <f>(C984-VLOOKUP(H984,Riders!$A$2:$C$3500,2,FALSE))/365</f>
        <v>25.967123287671232</v>
      </c>
      <c r="K984" s="3">
        <v>12</v>
      </c>
    </row>
    <row r="985" spans="1:11" x14ac:dyDescent="0.45">
      <c r="A985" s="3" t="s">
        <v>754</v>
      </c>
      <c r="B985" s="3">
        <v>2016</v>
      </c>
      <c r="C985" s="19">
        <v>42295</v>
      </c>
      <c r="D985" s="3" t="s">
        <v>658</v>
      </c>
      <c r="E985" s="3" t="s">
        <v>454</v>
      </c>
      <c r="F985" s="3">
        <v>1</v>
      </c>
      <c r="G985" s="3">
        <v>1</v>
      </c>
      <c r="H985" s="3" t="s">
        <v>703</v>
      </c>
      <c r="I985" s="3" t="s">
        <v>15</v>
      </c>
      <c r="J985" s="12">
        <f>(C985-VLOOKUP(H985,Riders!$A$2:$C$3500,2,FALSE))/365</f>
        <v>24.953424657534246</v>
      </c>
      <c r="K985" s="3">
        <v>5</v>
      </c>
    </row>
    <row r="986" spans="1:11" x14ac:dyDescent="0.45">
      <c r="A986" s="3" t="s">
        <v>754</v>
      </c>
      <c r="B986" s="3">
        <v>2016</v>
      </c>
      <c r="C986" s="19">
        <v>42295</v>
      </c>
      <c r="D986" s="3" t="s">
        <v>658</v>
      </c>
      <c r="E986" s="3" t="s">
        <v>454</v>
      </c>
      <c r="F986" s="3">
        <v>1</v>
      </c>
      <c r="G986" s="3">
        <v>2</v>
      </c>
      <c r="H986" s="3" t="s">
        <v>60</v>
      </c>
      <c r="I986" s="3" t="s">
        <v>61</v>
      </c>
      <c r="J986" s="12">
        <f>(C986-VLOOKUP(H986,Riders!$A$2:$C$3500,2,FALSE))/365</f>
        <v>27.252054794520546</v>
      </c>
      <c r="K986" s="3">
        <v>9</v>
      </c>
    </row>
    <row r="987" spans="1:11" x14ac:dyDescent="0.45">
      <c r="A987" s="3" t="s">
        <v>754</v>
      </c>
      <c r="B987" s="3">
        <v>2016</v>
      </c>
      <c r="C987" s="19">
        <v>42295</v>
      </c>
      <c r="D987" s="3" t="s">
        <v>658</v>
      </c>
      <c r="E987" s="3" t="s">
        <v>454</v>
      </c>
      <c r="F987" s="3">
        <v>1</v>
      </c>
      <c r="G987" s="3">
        <v>3</v>
      </c>
      <c r="H987" s="3" t="s">
        <v>133</v>
      </c>
      <c r="I987" s="3" t="s">
        <v>25</v>
      </c>
      <c r="J987" s="12">
        <f>(C987-VLOOKUP(H987,Riders!$A$2:$C$3500,2,FALSE))/365</f>
        <v>22.728767123287671</v>
      </c>
      <c r="K987" s="3">
        <v>10</v>
      </c>
    </row>
    <row r="988" spans="1:11" x14ac:dyDescent="0.45">
      <c r="A988" s="3" t="s">
        <v>754</v>
      </c>
      <c r="B988" s="3">
        <v>2016</v>
      </c>
      <c r="C988" s="19">
        <v>42295</v>
      </c>
      <c r="D988" s="3" t="s">
        <v>658</v>
      </c>
      <c r="E988" s="3" t="s">
        <v>454</v>
      </c>
      <c r="F988" s="3">
        <v>1</v>
      </c>
      <c r="G988" s="3">
        <v>4</v>
      </c>
      <c r="H988" s="3" t="s">
        <v>755</v>
      </c>
      <c r="I988" s="3" t="s">
        <v>756</v>
      </c>
      <c r="J988" s="12">
        <f>(C988-VLOOKUP(H988,Riders!$A$2:$C$3500,2,FALSE))/365</f>
        <v>20.909589041095892</v>
      </c>
      <c r="K988" s="3">
        <v>11</v>
      </c>
    </row>
    <row r="989" spans="1:11" x14ac:dyDescent="0.45">
      <c r="A989" s="3" t="s">
        <v>754</v>
      </c>
      <c r="B989" s="3">
        <v>2016</v>
      </c>
      <c r="C989" s="19">
        <v>42295</v>
      </c>
      <c r="D989" s="3" t="s">
        <v>658</v>
      </c>
      <c r="E989" s="3" t="s">
        <v>454</v>
      </c>
      <c r="F989" s="3">
        <v>1</v>
      </c>
      <c r="G989" s="3">
        <v>5</v>
      </c>
      <c r="H989" s="3" t="s">
        <v>147</v>
      </c>
      <c r="I989" s="3" t="s">
        <v>31</v>
      </c>
      <c r="J989" s="12">
        <f>(C989-VLOOKUP(H989,Riders!$A$2:$C$3500,2,FALSE))/365</f>
        <v>27.273972602739725</v>
      </c>
      <c r="K989" s="3">
        <v>4</v>
      </c>
    </row>
    <row r="990" spans="1:11" x14ac:dyDescent="0.45">
      <c r="A990" s="3" t="s">
        <v>754</v>
      </c>
      <c r="B990" s="3">
        <v>2016</v>
      </c>
      <c r="C990" s="19">
        <v>42295</v>
      </c>
      <c r="D990" s="3" t="s">
        <v>658</v>
      </c>
      <c r="E990" s="3" t="s">
        <v>454</v>
      </c>
      <c r="F990" s="3">
        <v>1</v>
      </c>
      <c r="G990" s="3">
        <v>6</v>
      </c>
      <c r="H990" s="3" t="s">
        <v>34</v>
      </c>
      <c r="I990" s="3" t="s">
        <v>19</v>
      </c>
      <c r="J990" s="12">
        <f>(C990-VLOOKUP(H990,Riders!$A$2:$C$3500,2,FALSE))/365</f>
        <v>28.208219178082192</v>
      </c>
      <c r="K990" s="3">
        <v>13</v>
      </c>
    </row>
    <row r="991" spans="1:11" x14ac:dyDescent="0.45">
      <c r="A991" s="3" t="s">
        <v>754</v>
      </c>
      <c r="B991" s="3">
        <v>2016</v>
      </c>
      <c r="C991" s="19">
        <v>42295</v>
      </c>
      <c r="D991" s="3" t="s">
        <v>658</v>
      </c>
      <c r="E991" s="3" t="s">
        <v>454</v>
      </c>
      <c r="F991" s="3">
        <v>2</v>
      </c>
      <c r="G991" s="3">
        <v>1</v>
      </c>
      <c r="H991" s="3" t="s">
        <v>184</v>
      </c>
      <c r="I991" s="3" t="s">
        <v>19</v>
      </c>
      <c r="J991" s="12">
        <f>(C991-VLOOKUP(H991,Riders!$A$2:$C$3500,2,FALSE))/365</f>
        <v>21.32054794520548</v>
      </c>
      <c r="K991" s="3">
        <v>1</v>
      </c>
    </row>
    <row r="992" spans="1:11" x14ac:dyDescent="0.45">
      <c r="A992" s="3" t="s">
        <v>754</v>
      </c>
      <c r="B992" s="3">
        <v>2016</v>
      </c>
      <c r="C992" s="19">
        <v>42295</v>
      </c>
      <c r="D992" s="3" t="s">
        <v>658</v>
      </c>
      <c r="E992" s="3" t="s">
        <v>454</v>
      </c>
      <c r="F992" s="3">
        <v>2</v>
      </c>
      <c r="G992" s="3">
        <v>2</v>
      </c>
      <c r="H992" s="3" t="s">
        <v>164</v>
      </c>
      <c r="I992" s="3" t="s">
        <v>118</v>
      </c>
      <c r="J992" s="12">
        <f>(C992-VLOOKUP(H992,Riders!$A$2:$C$3500,2,FALSE))/365</f>
        <v>22.865753424657534</v>
      </c>
      <c r="K992" s="3">
        <v>3</v>
      </c>
    </row>
    <row r="993" spans="1:11" x14ac:dyDescent="0.45">
      <c r="A993" s="3" t="s">
        <v>754</v>
      </c>
      <c r="B993" s="3">
        <v>2016</v>
      </c>
      <c r="C993" s="19">
        <v>42295</v>
      </c>
      <c r="D993" s="3" t="s">
        <v>658</v>
      </c>
      <c r="E993" s="3" t="s">
        <v>454</v>
      </c>
      <c r="F993" s="3">
        <v>2</v>
      </c>
      <c r="G993" s="3">
        <v>3</v>
      </c>
      <c r="H993" s="3" t="s">
        <v>745</v>
      </c>
      <c r="I993" s="3" t="s">
        <v>738</v>
      </c>
      <c r="J993" s="12">
        <f>(C993-VLOOKUP(H993,Riders!$A$2:$C$3500,2,FALSE))/365</f>
        <v>24.161643835616438</v>
      </c>
      <c r="K993" s="3">
        <v>6</v>
      </c>
    </row>
    <row r="994" spans="1:11" x14ac:dyDescent="0.45">
      <c r="A994" s="3" t="s">
        <v>754</v>
      </c>
      <c r="B994" s="3">
        <v>2016</v>
      </c>
      <c r="C994" s="19">
        <v>42295</v>
      </c>
      <c r="D994" s="3" t="s">
        <v>658</v>
      </c>
      <c r="E994" s="3" t="s">
        <v>454</v>
      </c>
      <c r="F994" s="3">
        <v>2</v>
      </c>
      <c r="G994" s="3">
        <v>4</v>
      </c>
      <c r="H994" s="3" t="s">
        <v>406</v>
      </c>
      <c r="I994" s="3" t="s">
        <v>751</v>
      </c>
      <c r="J994" s="12">
        <f>(C994-VLOOKUP(H994,Riders!$A$2:$C$3500,2,FALSE))/365</f>
        <v>22.104109589041094</v>
      </c>
      <c r="K994" s="3">
        <v>18</v>
      </c>
    </row>
    <row r="995" spans="1:11" x14ac:dyDescent="0.45">
      <c r="A995" s="3" t="s">
        <v>754</v>
      </c>
      <c r="B995" s="3">
        <v>2016</v>
      </c>
      <c r="C995" s="19">
        <v>42295</v>
      </c>
      <c r="D995" s="3" t="s">
        <v>658</v>
      </c>
      <c r="E995" s="3" t="s">
        <v>454</v>
      </c>
      <c r="F995" s="3">
        <v>2</v>
      </c>
      <c r="G995" s="3">
        <v>5</v>
      </c>
      <c r="H995" s="3" t="s">
        <v>321</v>
      </c>
      <c r="I995" s="3" t="s">
        <v>56</v>
      </c>
      <c r="J995" s="12">
        <f>(C995-VLOOKUP(H995,Riders!$A$2:$C$3500,2,FALSE))/365</f>
        <v>23.493150684931507</v>
      </c>
      <c r="K995" s="3">
        <v>15</v>
      </c>
    </row>
    <row r="996" spans="1:11" x14ac:dyDescent="0.45">
      <c r="A996" s="3" t="s">
        <v>754</v>
      </c>
      <c r="B996" s="3">
        <v>2016</v>
      </c>
      <c r="C996" s="19">
        <v>42295</v>
      </c>
      <c r="D996" s="3" t="s">
        <v>658</v>
      </c>
      <c r="E996" s="3" t="s">
        <v>454</v>
      </c>
      <c r="F996" s="3">
        <v>2</v>
      </c>
      <c r="G996" s="3">
        <v>6</v>
      </c>
      <c r="H996" s="3" t="s">
        <v>121</v>
      </c>
      <c r="I996" s="3" t="s">
        <v>120</v>
      </c>
      <c r="J996" s="12">
        <f>(C996-VLOOKUP(H996,Riders!$A$2:$C$3500,2,FALSE))/365</f>
        <v>19.61917808219178</v>
      </c>
      <c r="K996" s="3">
        <v>15</v>
      </c>
    </row>
    <row r="997" spans="1:11" x14ac:dyDescent="0.45">
      <c r="A997" s="3" t="s">
        <v>754</v>
      </c>
      <c r="B997" s="3">
        <v>2016</v>
      </c>
      <c r="C997" s="19">
        <v>42295</v>
      </c>
      <c r="D997" s="3" t="s">
        <v>658</v>
      </c>
      <c r="E997" s="3" t="s">
        <v>454</v>
      </c>
      <c r="F997" s="3">
        <v>3</v>
      </c>
      <c r="G997" s="3">
        <v>1</v>
      </c>
      <c r="H997" s="3" t="s">
        <v>737</v>
      </c>
      <c r="I997" s="3" t="s">
        <v>738</v>
      </c>
      <c r="J997" s="12">
        <f>(C997-VLOOKUP(H997,Riders!$A$2:$C$3500,2,FALSE))/365</f>
        <v>27.350684931506848</v>
      </c>
      <c r="K997" s="3">
        <v>2</v>
      </c>
    </row>
    <row r="998" spans="1:11" x14ac:dyDescent="0.45">
      <c r="A998" s="3" t="s">
        <v>754</v>
      </c>
      <c r="B998" s="3">
        <v>2016</v>
      </c>
      <c r="C998" s="19">
        <v>42295</v>
      </c>
      <c r="D998" s="3" t="s">
        <v>658</v>
      </c>
      <c r="E998" s="3" t="s">
        <v>454</v>
      </c>
      <c r="F998" s="3">
        <v>3</v>
      </c>
      <c r="G998" s="3">
        <v>2</v>
      </c>
      <c r="H998" s="3" t="s">
        <v>139</v>
      </c>
      <c r="I998" s="3" t="s">
        <v>61</v>
      </c>
      <c r="J998" s="12">
        <f>(C998-VLOOKUP(H998,Riders!$A$2:$C$3500,2,FALSE))/365</f>
        <v>23.353424657534248</v>
      </c>
      <c r="K998" s="3">
        <v>8</v>
      </c>
    </row>
    <row r="999" spans="1:11" x14ac:dyDescent="0.45">
      <c r="A999" s="3" t="s">
        <v>754</v>
      </c>
      <c r="B999" s="3">
        <v>2016</v>
      </c>
      <c r="C999" s="19">
        <v>42295</v>
      </c>
      <c r="D999" s="3" t="s">
        <v>658</v>
      </c>
      <c r="E999" s="3" t="s">
        <v>454</v>
      </c>
      <c r="F999" s="3">
        <v>3</v>
      </c>
      <c r="G999" s="3">
        <v>3</v>
      </c>
      <c r="H999" s="3" t="s">
        <v>655</v>
      </c>
      <c r="I999" s="3" t="s">
        <v>120</v>
      </c>
      <c r="J999" s="12">
        <f>(C999-VLOOKUP(H999,Riders!$A$2:$C$3500,2,FALSE))/365</f>
        <v>32.868493150684934</v>
      </c>
      <c r="K999" s="3">
        <v>18</v>
      </c>
    </row>
    <row r="1000" spans="1:11" x14ac:dyDescent="0.45">
      <c r="A1000" s="3" t="s">
        <v>754</v>
      </c>
      <c r="B1000" s="3">
        <v>2016</v>
      </c>
      <c r="C1000" s="19">
        <v>42295</v>
      </c>
      <c r="D1000" s="3" t="s">
        <v>658</v>
      </c>
      <c r="E1000" s="3" t="s">
        <v>454</v>
      </c>
      <c r="F1000" s="3">
        <v>3</v>
      </c>
      <c r="G1000" s="3">
        <v>4</v>
      </c>
      <c r="H1000" s="3" t="s">
        <v>109</v>
      </c>
      <c r="I1000" s="3" t="s">
        <v>118</v>
      </c>
      <c r="J1000" s="12">
        <f>(C1000-VLOOKUP(H1000,Riders!$A$2:$C$3500,2,FALSE))/365</f>
        <v>22.712328767123289</v>
      </c>
      <c r="K1000" s="3">
        <v>7</v>
      </c>
    </row>
    <row r="1001" spans="1:11" x14ac:dyDescent="0.45">
      <c r="A1001" s="3" t="s">
        <v>754</v>
      </c>
      <c r="B1001" s="3">
        <v>2016</v>
      </c>
      <c r="C1001" s="19">
        <v>42295</v>
      </c>
      <c r="D1001" s="3" t="s">
        <v>658</v>
      </c>
      <c r="E1001" s="3" t="s">
        <v>454</v>
      </c>
      <c r="F1001" s="3">
        <v>3</v>
      </c>
      <c r="G1001" s="3">
        <v>5</v>
      </c>
      <c r="H1001" s="3" t="s">
        <v>100</v>
      </c>
      <c r="I1001" s="3" t="s">
        <v>47</v>
      </c>
      <c r="J1001" s="12">
        <f>(C1001-VLOOKUP(H1001,Riders!$A$2:$C$3500,2,FALSE))/365</f>
        <v>21.676712328767124</v>
      </c>
      <c r="K1001" s="3">
        <v>12</v>
      </c>
    </row>
    <row r="1002" spans="1:11" x14ac:dyDescent="0.45">
      <c r="A1002" s="3" t="s">
        <v>754</v>
      </c>
      <c r="B1002" s="3">
        <v>2016</v>
      </c>
      <c r="C1002" s="19">
        <v>42295</v>
      </c>
      <c r="D1002" s="3" t="s">
        <v>658</v>
      </c>
      <c r="E1002" s="3" t="s">
        <v>454</v>
      </c>
      <c r="F1002" s="3">
        <v>3</v>
      </c>
      <c r="G1002" s="3">
        <v>6</v>
      </c>
      <c r="H1002" s="3" t="s">
        <v>50</v>
      </c>
      <c r="I1002" s="3" t="s">
        <v>51</v>
      </c>
      <c r="J1002" s="12">
        <f>(C1002-VLOOKUP(H1002,Riders!$A$2:$C$3500,2,FALSE))/365</f>
        <v>19.030136986301368</v>
      </c>
      <c r="K1002" s="3">
        <v>17</v>
      </c>
    </row>
    <row r="1003" spans="1:11" x14ac:dyDescent="0.45">
      <c r="A1003" s="3" t="s">
        <v>754</v>
      </c>
      <c r="B1003" s="3">
        <v>2016</v>
      </c>
      <c r="C1003" s="19">
        <v>42295</v>
      </c>
      <c r="D1003" s="3" t="s">
        <v>658</v>
      </c>
      <c r="E1003" s="3" t="s">
        <v>454</v>
      </c>
      <c r="F1003" s="3">
        <v>3</v>
      </c>
      <c r="G1003" s="3">
        <v>7</v>
      </c>
      <c r="H1003" s="3" t="s">
        <v>187</v>
      </c>
      <c r="I1003" s="3" t="s">
        <v>53</v>
      </c>
      <c r="J1003" s="12">
        <f>(C1003-VLOOKUP(H1003,Riders!$A$2:$C$3500,2,FALSE))/365</f>
        <v>20.542465753424658</v>
      </c>
      <c r="K1003" s="3">
        <v>13</v>
      </c>
    </row>
    <row r="1004" spans="1:11" x14ac:dyDescent="0.45">
      <c r="A1004" s="3" t="s">
        <v>754</v>
      </c>
      <c r="B1004" s="3">
        <v>2016</v>
      </c>
      <c r="C1004" s="19">
        <v>42295</v>
      </c>
      <c r="D1004" s="3" t="s">
        <v>658</v>
      </c>
      <c r="E1004" s="3" t="s">
        <v>642</v>
      </c>
      <c r="F1004" s="3">
        <v>1</v>
      </c>
      <c r="G1004" s="3">
        <v>1</v>
      </c>
      <c r="H1004" s="3" t="s">
        <v>147</v>
      </c>
      <c r="I1004" s="3" t="s">
        <v>31</v>
      </c>
      <c r="J1004" s="12">
        <f>(C1004-VLOOKUP(H1004,Riders!$A$2:$C$3500,2,FALSE))/365</f>
        <v>27.273972602739725</v>
      </c>
      <c r="K1004" s="3">
        <v>4</v>
      </c>
    </row>
    <row r="1005" spans="1:11" x14ac:dyDescent="0.45">
      <c r="A1005" s="3" t="s">
        <v>754</v>
      </c>
      <c r="B1005" s="3">
        <v>2016</v>
      </c>
      <c r="C1005" s="19">
        <v>42295</v>
      </c>
      <c r="D1005" s="3" t="s">
        <v>658</v>
      </c>
      <c r="E1005" s="3" t="s">
        <v>642</v>
      </c>
      <c r="F1005" s="3">
        <v>1</v>
      </c>
      <c r="G1005" s="3">
        <v>2</v>
      </c>
      <c r="H1005" s="3" t="s">
        <v>100</v>
      </c>
      <c r="I1005" s="3" t="s">
        <v>47</v>
      </c>
      <c r="J1005" s="12">
        <f>(C1005-VLOOKUP(H1005,Riders!$A$2:$C$3500,2,FALSE))/365</f>
        <v>21.676712328767124</v>
      </c>
      <c r="K1005" s="3">
        <v>12</v>
      </c>
    </row>
    <row r="1006" spans="1:11" x14ac:dyDescent="0.45">
      <c r="A1006" s="3" t="s">
        <v>754</v>
      </c>
      <c r="B1006" s="3">
        <v>2016</v>
      </c>
      <c r="C1006" s="19">
        <v>42295</v>
      </c>
      <c r="D1006" s="3" t="s">
        <v>658</v>
      </c>
      <c r="E1006" s="3" t="s">
        <v>642</v>
      </c>
      <c r="F1006" s="3">
        <v>1</v>
      </c>
      <c r="G1006" s="3">
        <v>3</v>
      </c>
      <c r="H1006" s="3" t="s">
        <v>133</v>
      </c>
      <c r="I1006" s="3" t="s">
        <v>25</v>
      </c>
      <c r="J1006" s="12">
        <f>(C1006-VLOOKUP(H1006,Riders!$A$2:$C$3500,2,FALSE))/365</f>
        <v>22.728767123287671</v>
      </c>
      <c r="K1006" s="3">
        <v>10</v>
      </c>
    </row>
    <row r="1007" spans="1:11" x14ac:dyDescent="0.45">
      <c r="A1007" s="3" t="s">
        <v>754</v>
      </c>
      <c r="B1007" s="3">
        <v>2016</v>
      </c>
      <c r="C1007" s="19">
        <v>42295</v>
      </c>
      <c r="D1007" s="3" t="s">
        <v>658</v>
      </c>
      <c r="E1007" s="3" t="s">
        <v>642</v>
      </c>
      <c r="F1007" s="3">
        <v>1</v>
      </c>
      <c r="G1007" s="3">
        <v>4</v>
      </c>
      <c r="H1007" s="3" t="s">
        <v>187</v>
      </c>
      <c r="I1007" s="3" t="s">
        <v>53</v>
      </c>
      <c r="J1007" s="12">
        <f>(C1007-VLOOKUP(H1007,Riders!$A$2:$C$3500,2,FALSE))/365</f>
        <v>20.542465753424658</v>
      </c>
      <c r="K1007" s="3">
        <v>13</v>
      </c>
    </row>
    <row r="1008" spans="1:11" x14ac:dyDescent="0.45">
      <c r="A1008" s="3" t="s">
        <v>754</v>
      </c>
      <c r="B1008" s="3">
        <v>2016</v>
      </c>
      <c r="C1008" s="19">
        <v>42295</v>
      </c>
      <c r="D1008" s="3" t="s">
        <v>658</v>
      </c>
      <c r="E1008" s="3" t="s">
        <v>642</v>
      </c>
      <c r="F1008" s="3">
        <v>1</v>
      </c>
      <c r="G1008" s="3">
        <v>5</v>
      </c>
      <c r="H1008" s="3" t="s">
        <v>121</v>
      </c>
      <c r="I1008" s="3" t="s">
        <v>120</v>
      </c>
      <c r="J1008" s="12">
        <f>(C1008-VLOOKUP(H1008,Riders!$A$2:$C$3500,2,FALSE))/365</f>
        <v>19.61917808219178</v>
      </c>
      <c r="K1008" s="3">
        <v>15</v>
      </c>
    </row>
    <row r="1009" spans="1:11" x14ac:dyDescent="0.45">
      <c r="A1009" s="3" t="s">
        <v>754</v>
      </c>
      <c r="B1009" s="3">
        <v>2016</v>
      </c>
      <c r="C1009" s="19">
        <v>42295</v>
      </c>
      <c r="D1009" s="3" t="s">
        <v>658</v>
      </c>
      <c r="E1009" s="3" t="s">
        <v>642</v>
      </c>
      <c r="F1009" s="3">
        <v>1</v>
      </c>
      <c r="G1009" s="3">
        <v>6</v>
      </c>
      <c r="H1009" s="3" t="s">
        <v>406</v>
      </c>
      <c r="I1009" s="3" t="s">
        <v>751</v>
      </c>
      <c r="J1009" s="12">
        <f>(C1009-VLOOKUP(H1009,Riders!$A$2:$C$3500,2,FALSE))/365</f>
        <v>22.104109589041094</v>
      </c>
      <c r="K1009" s="3">
        <v>18</v>
      </c>
    </row>
    <row r="1010" spans="1:11" x14ac:dyDescent="0.45">
      <c r="A1010" s="3" t="s">
        <v>754</v>
      </c>
      <c r="B1010" s="3">
        <v>2016</v>
      </c>
      <c r="C1010" s="19">
        <v>42295</v>
      </c>
      <c r="D1010" s="3" t="s">
        <v>658</v>
      </c>
      <c r="E1010" s="3" t="s">
        <v>642</v>
      </c>
      <c r="F1010" s="3">
        <v>1</v>
      </c>
      <c r="G1010" s="3">
        <v>7</v>
      </c>
      <c r="H1010" s="3" t="s">
        <v>655</v>
      </c>
      <c r="I1010" s="3" t="s">
        <v>120</v>
      </c>
      <c r="J1010" s="12">
        <f>(C1010-VLOOKUP(H1010,Riders!$A$2:$C$3500,2,FALSE))/365</f>
        <v>32.868493150684934</v>
      </c>
      <c r="K1010" s="3">
        <v>18</v>
      </c>
    </row>
    <row r="1011" spans="1:11" x14ac:dyDescent="0.45">
      <c r="A1011" s="3" t="s">
        <v>754</v>
      </c>
      <c r="B1011" s="3">
        <v>2016</v>
      </c>
      <c r="C1011" s="19">
        <v>42295</v>
      </c>
      <c r="D1011" s="3" t="s">
        <v>658</v>
      </c>
      <c r="E1011" s="3" t="s">
        <v>642</v>
      </c>
      <c r="F1011" s="3">
        <v>2</v>
      </c>
      <c r="G1011" s="3">
        <v>1</v>
      </c>
      <c r="H1011" s="3" t="s">
        <v>109</v>
      </c>
      <c r="I1011" s="3" t="s">
        <v>118</v>
      </c>
      <c r="J1011" s="12">
        <f>(C1011-VLOOKUP(H1011,Riders!$A$2:$C$3500,2,FALSE))/365</f>
        <v>22.712328767123289</v>
      </c>
      <c r="K1011" s="3">
        <v>7</v>
      </c>
    </row>
    <row r="1012" spans="1:11" x14ac:dyDescent="0.45">
      <c r="A1012" s="3" t="s">
        <v>754</v>
      </c>
      <c r="B1012" s="3">
        <v>2016</v>
      </c>
      <c r="C1012" s="19">
        <v>42295</v>
      </c>
      <c r="D1012" s="3" t="s">
        <v>658</v>
      </c>
      <c r="E1012" s="3" t="s">
        <v>642</v>
      </c>
      <c r="F1012" s="3">
        <v>2</v>
      </c>
      <c r="G1012" s="3">
        <v>2</v>
      </c>
      <c r="H1012" s="3" t="s">
        <v>745</v>
      </c>
      <c r="I1012" s="3" t="s">
        <v>738</v>
      </c>
      <c r="J1012" s="12">
        <f>(C1012-VLOOKUP(H1012,Riders!$A$2:$C$3500,2,FALSE))/365</f>
        <v>24.161643835616438</v>
      </c>
      <c r="K1012" s="3">
        <v>6</v>
      </c>
    </row>
    <row r="1013" spans="1:11" x14ac:dyDescent="0.45">
      <c r="A1013" s="3" t="s">
        <v>754</v>
      </c>
      <c r="B1013" s="3">
        <v>2016</v>
      </c>
      <c r="C1013" s="19">
        <v>42295</v>
      </c>
      <c r="D1013" s="3" t="s">
        <v>658</v>
      </c>
      <c r="E1013" s="3" t="s">
        <v>642</v>
      </c>
      <c r="F1013" s="3">
        <v>2</v>
      </c>
      <c r="G1013" s="3">
        <v>3</v>
      </c>
      <c r="H1013" s="3" t="s">
        <v>755</v>
      </c>
      <c r="I1013" s="3" t="s">
        <v>756</v>
      </c>
      <c r="J1013" s="12">
        <f>(C1013-VLOOKUP(H1013,Riders!$A$2:$C$3500,2,FALSE))/365</f>
        <v>20.909589041095892</v>
      </c>
      <c r="K1013" s="3">
        <v>11</v>
      </c>
    </row>
    <row r="1014" spans="1:11" x14ac:dyDescent="0.45">
      <c r="A1014" s="3" t="s">
        <v>754</v>
      </c>
      <c r="B1014" s="3">
        <v>2016</v>
      </c>
      <c r="C1014" s="19">
        <v>42295</v>
      </c>
      <c r="D1014" s="3" t="s">
        <v>658</v>
      </c>
      <c r="E1014" s="3" t="s">
        <v>642</v>
      </c>
      <c r="F1014" s="3">
        <v>2</v>
      </c>
      <c r="G1014" s="3">
        <v>4</v>
      </c>
      <c r="H1014" s="3" t="s">
        <v>34</v>
      </c>
      <c r="I1014" s="3" t="s">
        <v>19</v>
      </c>
      <c r="J1014" s="12">
        <f>(C1014-VLOOKUP(H1014,Riders!$A$2:$C$3500,2,FALSE))/365</f>
        <v>28.208219178082192</v>
      </c>
      <c r="K1014" s="3">
        <v>13</v>
      </c>
    </row>
    <row r="1015" spans="1:11" x14ac:dyDescent="0.45">
      <c r="A1015" s="3" t="s">
        <v>754</v>
      </c>
      <c r="B1015" s="3">
        <v>2016</v>
      </c>
      <c r="C1015" s="19">
        <v>42295</v>
      </c>
      <c r="D1015" s="3" t="s">
        <v>658</v>
      </c>
      <c r="E1015" s="3" t="s">
        <v>642</v>
      </c>
      <c r="F1015" s="3">
        <v>2</v>
      </c>
      <c r="G1015" s="3">
        <v>5</v>
      </c>
      <c r="H1015" s="3" t="s">
        <v>321</v>
      </c>
      <c r="I1015" s="3" t="s">
        <v>56</v>
      </c>
      <c r="J1015" s="12">
        <f>(C1015-VLOOKUP(H1015,Riders!$A$2:$C$3500,2,FALSE))/365</f>
        <v>23.493150684931507</v>
      </c>
      <c r="K1015" s="3">
        <v>15</v>
      </c>
    </row>
    <row r="1016" spans="1:11" x14ac:dyDescent="0.45">
      <c r="A1016" s="3" t="s">
        <v>754</v>
      </c>
      <c r="B1016" s="3">
        <v>2016</v>
      </c>
      <c r="C1016" s="19">
        <v>42295</v>
      </c>
      <c r="D1016" s="3" t="s">
        <v>658</v>
      </c>
      <c r="E1016" s="3" t="s">
        <v>642</v>
      </c>
      <c r="F1016" s="3">
        <v>2</v>
      </c>
      <c r="G1016" s="3">
        <v>6</v>
      </c>
      <c r="H1016" s="3" t="s">
        <v>50</v>
      </c>
      <c r="I1016" s="3" t="s">
        <v>51</v>
      </c>
      <c r="J1016" s="12">
        <f>(C1016-VLOOKUP(H1016,Riders!$A$2:$C$3500,2,FALSE))/365</f>
        <v>19.030136986301368</v>
      </c>
      <c r="K1016" s="3">
        <v>17</v>
      </c>
    </row>
    <row r="1017" spans="1:11" x14ac:dyDescent="0.45">
      <c r="A1017" s="3" t="s">
        <v>754</v>
      </c>
      <c r="B1017" s="3">
        <v>2016</v>
      </c>
      <c r="C1017" s="19">
        <v>42295</v>
      </c>
      <c r="D1017" s="3" t="s">
        <v>658</v>
      </c>
      <c r="E1017" s="3" t="s">
        <v>643</v>
      </c>
      <c r="F1017" s="3">
        <v>1</v>
      </c>
      <c r="G1017" s="3">
        <v>1</v>
      </c>
      <c r="H1017" s="3" t="s">
        <v>703</v>
      </c>
      <c r="I1017" s="3" t="s">
        <v>15</v>
      </c>
      <c r="J1017" s="12">
        <f>(C1017-VLOOKUP(H1017,Riders!$A$2:$C$3500,2,FALSE))/365</f>
        <v>24.953424657534246</v>
      </c>
      <c r="K1017" s="3">
        <v>5</v>
      </c>
    </row>
    <row r="1018" spans="1:11" x14ac:dyDescent="0.45">
      <c r="A1018" s="3" t="s">
        <v>754</v>
      </c>
      <c r="B1018" s="3">
        <v>2016</v>
      </c>
      <c r="C1018" s="19">
        <v>42295</v>
      </c>
      <c r="D1018" s="3" t="s">
        <v>658</v>
      </c>
      <c r="E1018" s="3" t="s">
        <v>643</v>
      </c>
      <c r="F1018" s="3">
        <v>1</v>
      </c>
      <c r="G1018" s="3">
        <v>2</v>
      </c>
      <c r="H1018" s="3" t="s">
        <v>164</v>
      </c>
      <c r="I1018" s="3" t="s">
        <v>118</v>
      </c>
      <c r="J1018" s="12">
        <f>(C1018-VLOOKUP(H1018,Riders!$A$2:$C$3500,2,FALSE))/365</f>
        <v>22.865753424657534</v>
      </c>
      <c r="K1018" s="3">
        <v>3</v>
      </c>
    </row>
    <row r="1019" spans="1:11" x14ac:dyDescent="0.45">
      <c r="A1019" s="3" t="s">
        <v>754</v>
      </c>
      <c r="B1019" s="3">
        <v>2016</v>
      </c>
      <c r="C1019" s="19">
        <v>42295</v>
      </c>
      <c r="D1019" s="3" t="s">
        <v>658</v>
      </c>
      <c r="E1019" s="3" t="s">
        <v>643</v>
      </c>
      <c r="F1019" s="3">
        <v>1</v>
      </c>
      <c r="G1019" s="3">
        <v>3</v>
      </c>
      <c r="H1019" s="3" t="s">
        <v>737</v>
      </c>
      <c r="I1019" s="3" t="s">
        <v>738</v>
      </c>
      <c r="J1019" s="12">
        <f>(C1019-VLOOKUP(H1019,Riders!$A$2:$C$3500,2,FALSE))/365</f>
        <v>27.350684931506848</v>
      </c>
      <c r="K1019" s="3">
        <v>2</v>
      </c>
    </row>
    <row r="1020" spans="1:11" x14ac:dyDescent="0.45">
      <c r="A1020" s="3" t="s">
        <v>754</v>
      </c>
      <c r="B1020" s="3">
        <v>2016</v>
      </c>
      <c r="C1020" s="19">
        <v>42295</v>
      </c>
      <c r="D1020" s="3" t="s">
        <v>658</v>
      </c>
      <c r="E1020" s="3" t="s">
        <v>643</v>
      </c>
      <c r="F1020" s="3">
        <v>1</v>
      </c>
      <c r="G1020" s="3">
        <v>4</v>
      </c>
      <c r="H1020" s="3" t="s">
        <v>133</v>
      </c>
      <c r="I1020" s="3" t="s">
        <v>25</v>
      </c>
      <c r="J1020" s="12">
        <f>(C1020-VLOOKUP(H1020,Riders!$A$2:$C$3500,2,FALSE))/365</f>
        <v>22.728767123287671</v>
      </c>
      <c r="K1020" s="3">
        <v>10</v>
      </c>
    </row>
    <row r="1021" spans="1:11" x14ac:dyDescent="0.45">
      <c r="A1021" s="3" t="s">
        <v>754</v>
      </c>
      <c r="B1021" s="3">
        <v>2016</v>
      </c>
      <c r="C1021" s="19">
        <v>42295</v>
      </c>
      <c r="D1021" s="3" t="s">
        <v>658</v>
      </c>
      <c r="E1021" s="3" t="s">
        <v>643</v>
      </c>
      <c r="F1021" s="3">
        <v>1</v>
      </c>
      <c r="G1021" s="3">
        <v>5</v>
      </c>
      <c r="H1021" s="3" t="s">
        <v>139</v>
      </c>
      <c r="I1021" s="3" t="s">
        <v>61</v>
      </c>
      <c r="J1021" s="12">
        <f>(C1021-VLOOKUP(H1021,Riders!$A$2:$C$3500,2,FALSE))/365</f>
        <v>23.353424657534248</v>
      </c>
      <c r="K1021" s="3">
        <v>8</v>
      </c>
    </row>
    <row r="1022" spans="1:11" x14ac:dyDescent="0.45">
      <c r="A1022" s="3" t="s">
        <v>754</v>
      </c>
      <c r="B1022" s="3">
        <v>2016</v>
      </c>
      <c r="C1022" s="19">
        <v>42295</v>
      </c>
      <c r="D1022" s="3" t="s">
        <v>658</v>
      </c>
      <c r="E1022" s="3" t="s">
        <v>643</v>
      </c>
      <c r="F1022" s="3">
        <v>1</v>
      </c>
      <c r="G1022" s="3">
        <v>6</v>
      </c>
      <c r="H1022" s="3" t="s">
        <v>100</v>
      </c>
      <c r="I1022" s="3" t="s">
        <v>47</v>
      </c>
      <c r="J1022" s="12">
        <f>(C1022-VLOOKUP(H1022,Riders!$A$2:$C$3500,2,FALSE))/365</f>
        <v>21.676712328767124</v>
      </c>
      <c r="K1022" s="3">
        <v>12</v>
      </c>
    </row>
    <row r="1023" spans="1:11" x14ac:dyDescent="0.45">
      <c r="A1023" s="3" t="s">
        <v>754</v>
      </c>
      <c r="B1023" s="3">
        <v>2016</v>
      </c>
      <c r="C1023" s="19">
        <v>42295</v>
      </c>
      <c r="D1023" s="3" t="s">
        <v>658</v>
      </c>
      <c r="E1023" s="3" t="s">
        <v>643</v>
      </c>
      <c r="F1023" s="3">
        <v>2</v>
      </c>
      <c r="G1023" s="3">
        <v>1</v>
      </c>
      <c r="H1023" s="3" t="s">
        <v>184</v>
      </c>
      <c r="I1023" s="3" t="s">
        <v>19</v>
      </c>
      <c r="J1023" s="12">
        <f>(C1023-VLOOKUP(H1023,Riders!$A$2:$C$3500,2,FALSE))/365</f>
        <v>21.32054794520548</v>
      </c>
      <c r="K1023" s="3">
        <v>1</v>
      </c>
    </row>
    <row r="1024" spans="1:11" x14ac:dyDescent="0.45">
      <c r="A1024" s="3" t="s">
        <v>754</v>
      </c>
      <c r="B1024" s="3">
        <v>2016</v>
      </c>
      <c r="C1024" s="19">
        <v>42295</v>
      </c>
      <c r="D1024" s="3" t="s">
        <v>658</v>
      </c>
      <c r="E1024" s="3" t="s">
        <v>643</v>
      </c>
      <c r="F1024" s="3">
        <v>2</v>
      </c>
      <c r="G1024" s="3">
        <v>2</v>
      </c>
      <c r="H1024" s="3" t="s">
        <v>745</v>
      </c>
      <c r="I1024" s="3" t="s">
        <v>738</v>
      </c>
      <c r="J1024" s="12">
        <f>(C1024-VLOOKUP(H1024,Riders!$A$2:$C$3500,2,FALSE))/365</f>
        <v>24.161643835616438</v>
      </c>
      <c r="K1024" s="3">
        <v>6</v>
      </c>
    </row>
    <row r="1025" spans="1:11" x14ac:dyDescent="0.45">
      <c r="A1025" s="3" t="s">
        <v>754</v>
      </c>
      <c r="B1025" s="3">
        <v>2016</v>
      </c>
      <c r="C1025" s="19">
        <v>42295</v>
      </c>
      <c r="D1025" s="3" t="s">
        <v>658</v>
      </c>
      <c r="E1025" s="3" t="s">
        <v>643</v>
      </c>
      <c r="F1025" s="3">
        <v>2</v>
      </c>
      <c r="G1025" s="3">
        <v>3</v>
      </c>
      <c r="H1025" s="3" t="s">
        <v>147</v>
      </c>
      <c r="I1025" s="3" t="s">
        <v>31</v>
      </c>
      <c r="J1025" s="12">
        <f>(C1025-VLOOKUP(H1025,Riders!$A$2:$C$3500,2,FALSE))/365</f>
        <v>27.273972602739725</v>
      </c>
      <c r="K1025" s="3">
        <v>4</v>
      </c>
    </row>
    <row r="1026" spans="1:11" x14ac:dyDescent="0.45">
      <c r="A1026" s="3" t="s">
        <v>754</v>
      </c>
      <c r="B1026" s="3">
        <v>2016</v>
      </c>
      <c r="C1026" s="19">
        <v>42295</v>
      </c>
      <c r="D1026" s="3" t="s">
        <v>658</v>
      </c>
      <c r="E1026" s="3" t="s">
        <v>643</v>
      </c>
      <c r="F1026" s="3">
        <v>2</v>
      </c>
      <c r="G1026" s="3">
        <v>4</v>
      </c>
      <c r="H1026" s="3" t="s">
        <v>109</v>
      </c>
      <c r="I1026" s="3" t="s">
        <v>118</v>
      </c>
      <c r="J1026" s="12">
        <f>(C1026-VLOOKUP(H1026,Riders!$A$2:$C$3500,2,FALSE))/365</f>
        <v>22.712328767123289</v>
      </c>
      <c r="K1026" s="3">
        <v>7</v>
      </c>
    </row>
    <row r="1027" spans="1:11" x14ac:dyDescent="0.45">
      <c r="A1027" s="3" t="s">
        <v>754</v>
      </c>
      <c r="B1027" s="3">
        <v>2016</v>
      </c>
      <c r="C1027" s="19">
        <v>42295</v>
      </c>
      <c r="D1027" s="3" t="s">
        <v>658</v>
      </c>
      <c r="E1027" s="3" t="s">
        <v>643</v>
      </c>
      <c r="F1027" s="3">
        <v>2</v>
      </c>
      <c r="G1027" s="3">
        <v>5</v>
      </c>
      <c r="H1027" s="3" t="s">
        <v>60</v>
      </c>
      <c r="I1027" s="3" t="s">
        <v>61</v>
      </c>
      <c r="J1027" s="12">
        <f>(C1027-VLOOKUP(H1027,Riders!$A$2:$C$3500,2,FALSE))/365</f>
        <v>27.252054794520546</v>
      </c>
      <c r="K1027" s="3">
        <v>9</v>
      </c>
    </row>
    <row r="1028" spans="1:11" x14ac:dyDescent="0.45">
      <c r="A1028" s="3" t="s">
        <v>754</v>
      </c>
      <c r="B1028" s="3">
        <v>2016</v>
      </c>
      <c r="C1028" s="19">
        <v>42295</v>
      </c>
      <c r="D1028" s="3" t="s">
        <v>658</v>
      </c>
      <c r="E1028" s="3" t="s">
        <v>643</v>
      </c>
      <c r="F1028" s="3">
        <v>2</v>
      </c>
      <c r="G1028" s="3">
        <v>6</v>
      </c>
      <c r="H1028" s="3" t="s">
        <v>755</v>
      </c>
      <c r="I1028" s="3" t="s">
        <v>756</v>
      </c>
      <c r="J1028" s="12">
        <f>(C1028-VLOOKUP(H1028,Riders!$A$2:$C$3500,2,FALSE))/365</f>
        <v>20.909589041095892</v>
      </c>
      <c r="K1028" s="3">
        <v>11</v>
      </c>
    </row>
    <row r="1029" spans="1:11" x14ac:dyDescent="0.45">
      <c r="A1029" s="3" t="s">
        <v>754</v>
      </c>
      <c r="B1029" s="3">
        <v>2016</v>
      </c>
      <c r="C1029" s="19">
        <v>42295</v>
      </c>
      <c r="D1029" s="3" t="s">
        <v>658</v>
      </c>
      <c r="E1029" s="3" t="s">
        <v>370</v>
      </c>
      <c r="F1029" s="3">
        <v>1</v>
      </c>
      <c r="G1029" s="3">
        <v>1</v>
      </c>
      <c r="H1029" s="3" t="s">
        <v>184</v>
      </c>
      <c r="I1029" s="3" t="s">
        <v>19</v>
      </c>
      <c r="J1029" s="12">
        <f>(C1029-VLOOKUP(H1029,Riders!$A$2:$C$3500,2,FALSE))/365</f>
        <v>21.32054794520548</v>
      </c>
      <c r="K1029" s="3">
        <v>1</v>
      </c>
    </row>
    <row r="1030" spans="1:11" x14ac:dyDescent="0.45">
      <c r="A1030" s="3" t="s">
        <v>754</v>
      </c>
      <c r="B1030" s="3">
        <v>2016</v>
      </c>
      <c r="C1030" s="19">
        <v>42295</v>
      </c>
      <c r="D1030" s="3" t="s">
        <v>658</v>
      </c>
      <c r="E1030" s="3" t="s">
        <v>370</v>
      </c>
      <c r="F1030" s="3">
        <v>1</v>
      </c>
      <c r="G1030" s="3">
        <v>2</v>
      </c>
      <c r="H1030" s="3" t="s">
        <v>737</v>
      </c>
      <c r="I1030" s="3" t="s">
        <v>738</v>
      </c>
      <c r="J1030" s="12">
        <f>(C1030-VLOOKUP(H1030,Riders!$A$2:$C$3500,2,FALSE))/365</f>
        <v>27.350684931506848</v>
      </c>
      <c r="K1030" s="3">
        <v>2</v>
      </c>
    </row>
    <row r="1031" spans="1:11" x14ac:dyDescent="0.45">
      <c r="A1031" s="3" t="s">
        <v>754</v>
      </c>
      <c r="B1031" s="3">
        <v>2016</v>
      </c>
      <c r="C1031" s="19">
        <v>42295</v>
      </c>
      <c r="D1031" s="3" t="s">
        <v>658</v>
      </c>
      <c r="E1031" s="3" t="s">
        <v>370</v>
      </c>
      <c r="F1031" s="3">
        <v>1</v>
      </c>
      <c r="G1031" s="3">
        <v>3</v>
      </c>
      <c r="H1031" s="3" t="s">
        <v>164</v>
      </c>
      <c r="I1031" s="3" t="s">
        <v>118</v>
      </c>
      <c r="J1031" s="12">
        <f>(C1031-VLOOKUP(H1031,Riders!$A$2:$C$3500,2,FALSE))/365</f>
        <v>22.865753424657534</v>
      </c>
      <c r="K1031" s="3">
        <v>3</v>
      </c>
    </row>
    <row r="1032" spans="1:11" x14ac:dyDescent="0.45">
      <c r="A1032" s="3" t="s">
        <v>754</v>
      </c>
      <c r="B1032" s="3">
        <v>2016</v>
      </c>
      <c r="C1032" s="19">
        <v>42295</v>
      </c>
      <c r="D1032" s="3" t="s">
        <v>658</v>
      </c>
      <c r="E1032" s="3" t="s">
        <v>370</v>
      </c>
      <c r="F1032" s="3">
        <v>1</v>
      </c>
      <c r="G1032" s="3">
        <v>4</v>
      </c>
      <c r="H1032" s="3" t="s">
        <v>147</v>
      </c>
      <c r="I1032" s="3" t="s">
        <v>31</v>
      </c>
      <c r="J1032" s="12">
        <f>(C1032-VLOOKUP(H1032,Riders!$A$2:$C$3500,2,FALSE))/365</f>
        <v>27.273972602739725</v>
      </c>
      <c r="K1032" s="3">
        <v>4</v>
      </c>
    </row>
    <row r="1033" spans="1:11" x14ac:dyDescent="0.45">
      <c r="A1033" s="3" t="s">
        <v>754</v>
      </c>
      <c r="B1033" s="3">
        <v>2016</v>
      </c>
      <c r="C1033" s="19">
        <v>42295</v>
      </c>
      <c r="D1033" s="3" t="s">
        <v>658</v>
      </c>
      <c r="E1033" s="3" t="s">
        <v>370</v>
      </c>
      <c r="F1033" s="3">
        <v>1</v>
      </c>
      <c r="G1033" s="3">
        <v>5</v>
      </c>
      <c r="H1033" s="3" t="s">
        <v>703</v>
      </c>
      <c r="I1033" s="3" t="s">
        <v>15</v>
      </c>
      <c r="J1033" s="12">
        <f>(C1033-VLOOKUP(H1033,Riders!$A$2:$C$3500,2,FALSE))/365</f>
        <v>24.953424657534246</v>
      </c>
      <c r="K1033" s="3">
        <v>5</v>
      </c>
    </row>
    <row r="1034" spans="1:11" x14ac:dyDescent="0.45">
      <c r="A1034" s="3" t="s">
        <v>754</v>
      </c>
      <c r="B1034" s="3">
        <v>2016</v>
      </c>
      <c r="C1034" s="19">
        <v>42295</v>
      </c>
      <c r="D1034" s="3" t="s">
        <v>658</v>
      </c>
      <c r="E1034" s="3" t="s">
        <v>370</v>
      </c>
      <c r="F1034" s="3">
        <v>1</v>
      </c>
      <c r="G1034" s="3">
        <v>6</v>
      </c>
      <c r="H1034" s="3" t="s">
        <v>745</v>
      </c>
      <c r="I1034" s="3" t="s">
        <v>738</v>
      </c>
      <c r="J1034" s="12">
        <f>(C1034-VLOOKUP(H1034,Riders!$A$2:$C$3500,2,FALSE))/365</f>
        <v>24.161643835616438</v>
      </c>
      <c r="K1034" s="3">
        <v>6</v>
      </c>
    </row>
    <row r="1035" spans="1:11" x14ac:dyDescent="0.45">
      <c r="A1035" s="3" t="s">
        <v>754</v>
      </c>
      <c r="B1035" s="3">
        <v>2016</v>
      </c>
      <c r="C1035" s="19">
        <v>42295</v>
      </c>
      <c r="D1035" s="3" t="s">
        <v>658</v>
      </c>
      <c r="E1035" s="3" t="s">
        <v>370</v>
      </c>
      <c r="F1035" s="3">
        <v>2</v>
      </c>
      <c r="G1035" s="3">
        <v>1</v>
      </c>
      <c r="H1035" s="3" t="s">
        <v>109</v>
      </c>
      <c r="I1035" s="3" t="s">
        <v>118</v>
      </c>
      <c r="J1035" s="12">
        <f>(C1035-VLOOKUP(H1035,Riders!$A$2:$C$3500,2,FALSE))/365</f>
        <v>22.712328767123289</v>
      </c>
      <c r="K1035" s="3">
        <v>7</v>
      </c>
    </row>
    <row r="1036" spans="1:11" x14ac:dyDescent="0.45">
      <c r="A1036" s="3" t="s">
        <v>754</v>
      </c>
      <c r="B1036" s="3">
        <v>2016</v>
      </c>
      <c r="C1036" s="19">
        <v>42295</v>
      </c>
      <c r="D1036" s="3" t="s">
        <v>658</v>
      </c>
      <c r="E1036" s="3" t="s">
        <v>370</v>
      </c>
      <c r="F1036" s="3">
        <v>2</v>
      </c>
      <c r="G1036" s="3">
        <v>2</v>
      </c>
      <c r="H1036" s="3" t="s">
        <v>139</v>
      </c>
      <c r="I1036" s="3" t="s">
        <v>61</v>
      </c>
      <c r="J1036" s="12">
        <f>(C1036-VLOOKUP(H1036,Riders!$A$2:$C$3500,2,FALSE))/365</f>
        <v>23.353424657534248</v>
      </c>
      <c r="K1036" s="3">
        <v>8</v>
      </c>
    </row>
    <row r="1037" spans="1:11" x14ac:dyDescent="0.45">
      <c r="A1037" s="3" t="s">
        <v>754</v>
      </c>
      <c r="B1037" s="3">
        <v>2016</v>
      </c>
      <c r="C1037" s="19">
        <v>42295</v>
      </c>
      <c r="D1037" s="3" t="s">
        <v>658</v>
      </c>
      <c r="E1037" s="3" t="s">
        <v>370</v>
      </c>
      <c r="F1037" s="3">
        <v>2</v>
      </c>
      <c r="G1037" s="3">
        <v>3</v>
      </c>
      <c r="H1037" s="3" t="s">
        <v>60</v>
      </c>
      <c r="I1037" s="3" t="s">
        <v>61</v>
      </c>
      <c r="J1037" s="12">
        <f>(C1037-VLOOKUP(H1037,Riders!$A$2:$C$3500,2,FALSE))/365</f>
        <v>27.252054794520546</v>
      </c>
      <c r="K1037" s="3">
        <v>9</v>
      </c>
    </row>
    <row r="1038" spans="1:11" x14ac:dyDescent="0.45">
      <c r="A1038" s="3" t="s">
        <v>754</v>
      </c>
      <c r="B1038" s="3">
        <v>2016</v>
      </c>
      <c r="C1038" s="19">
        <v>42295</v>
      </c>
      <c r="D1038" s="3" t="s">
        <v>658</v>
      </c>
      <c r="E1038" s="3" t="s">
        <v>370</v>
      </c>
      <c r="F1038" s="3">
        <v>2</v>
      </c>
      <c r="G1038" s="3">
        <v>4</v>
      </c>
      <c r="H1038" s="3" t="s">
        <v>133</v>
      </c>
      <c r="I1038" s="3" t="s">
        <v>25</v>
      </c>
      <c r="J1038" s="12">
        <f>(C1038-VLOOKUP(H1038,Riders!$A$2:$C$3500,2,FALSE))/365</f>
        <v>22.728767123287671</v>
      </c>
      <c r="K1038" s="3">
        <v>10</v>
      </c>
    </row>
    <row r="1039" spans="1:11" x14ac:dyDescent="0.45">
      <c r="A1039" s="3" t="s">
        <v>754</v>
      </c>
      <c r="B1039" s="3">
        <v>2016</v>
      </c>
      <c r="C1039" s="19">
        <v>42295</v>
      </c>
      <c r="D1039" s="3" t="s">
        <v>658</v>
      </c>
      <c r="E1039" s="3" t="s">
        <v>370</v>
      </c>
      <c r="F1039" s="3">
        <v>2</v>
      </c>
      <c r="G1039" s="3">
        <v>5</v>
      </c>
      <c r="H1039" s="3" t="s">
        <v>755</v>
      </c>
      <c r="I1039" s="3" t="s">
        <v>756</v>
      </c>
      <c r="J1039" s="12">
        <f>(C1039-VLOOKUP(H1039,Riders!$A$2:$C$3500,2,FALSE))/365</f>
        <v>20.909589041095892</v>
      </c>
      <c r="K1039" s="3">
        <v>11</v>
      </c>
    </row>
    <row r="1040" spans="1:11" x14ac:dyDescent="0.45">
      <c r="A1040" s="3" t="s">
        <v>754</v>
      </c>
      <c r="B1040" s="3">
        <v>2016</v>
      </c>
      <c r="C1040" s="19">
        <v>42295</v>
      </c>
      <c r="D1040" s="3" t="s">
        <v>658</v>
      </c>
      <c r="E1040" s="3" t="s">
        <v>370</v>
      </c>
      <c r="F1040" s="3">
        <v>2</v>
      </c>
      <c r="G1040" s="3">
        <v>6</v>
      </c>
      <c r="H1040" s="3" t="s">
        <v>100</v>
      </c>
      <c r="I1040" s="3" t="s">
        <v>47</v>
      </c>
      <c r="J1040" s="12">
        <f>(C1040-VLOOKUP(H1040,Riders!$A$2:$C$3500,2,FALSE))/365</f>
        <v>21.676712328767124</v>
      </c>
      <c r="K1040" s="3">
        <v>12</v>
      </c>
    </row>
    <row r="1041" spans="1:11" x14ac:dyDescent="0.45">
      <c r="A1041" s="3" t="s">
        <v>71</v>
      </c>
      <c r="B1041" s="3">
        <v>2016</v>
      </c>
      <c r="C1041" s="19">
        <v>42309</v>
      </c>
      <c r="D1041" s="3" t="s">
        <v>653</v>
      </c>
      <c r="E1041" s="3" t="s">
        <v>454</v>
      </c>
      <c r="F1041" s="3">
        <v>1</v>
      </c>
      <c r="G1041" s="3">
        <v>1</v>
      </c>
      <c r="H1041" s="3" t="s">
        <v>79</v>
      </c>
      <c r="I1041" s="3" t="s">
        <v>65</v>
      </c>
      <c r="J1041" s="12">
        <f>(C1041-VLOOKUP(H1041,Riders!$A$2:$C$3500,2,FALSE))/365</f>
        <v>28.493150684931507</v>
      </c>
      <c r="K1041" s="3">
        <v>5</v>
      </c>
    </row>
    <row r="1042" spans="1:11" x14ac:dyDescent="0.45">
      <c r="A1042" s="3" t="s">
        <v>71</v>
      </c>
      <c r="B1042" s="3">
        <v>2016</v>
      </c>
      <c r="C1042" s="19">
        <v>42309</v>
      </c>
      <c r="D1042" s="3" t="s">
        <v>653</v>
      </c>
      <c r="E1042" s="3" t="s">
        <v>454</v>
      </c>
      <c r="F1042" s="3">
        <v>1</v>
      </c>
      <c r="G1042" s="3">
        <v>2</v>
      </c>
      <c r="H1042" s="3" t="s">
        <v>719</v>
      </c>
      <c r="I1042" s="3" t="s">
        <v>727</v>
      </c>
      <c r="J1042" s="12">
        <f>(C1042-VLOOKUP(H1042,Riders!$A$2:$C$3500,2,FALSE))/365</f>
        <v>29.698630136986303</v>
      </c>
      <c r="K1042" s="3">
        <v>2</v>
      </c>
    </row>
    <row r="1043" spans="1:11" x14ac:dyDescent="0.45">
      <c r="A1043" s="3" t="s">
        <v>71</v>
      </c>
      <c r="B1043" s="3">
        <v>2016</v>
      </c>
      <c r="C1043" s="19">
        <v>42309</v>
      </c>
      <c r="D1043" s="3" t="s">
        <v>653</v>
      </c>
      <c r="E1043" s="3" t="s">
        <v>454</v>
      </c>
      <c r="F1043" s="3">
        <v>1</v>
      </c>
      <c r="G1043" s="3">
        <v>3</v>
      </c>
      <c r="H1043" s="3" t="s">
        <v>116</v>
      </c>
      <c r="I1043" s="3" t="s">
        <v>21</v>
      </c>
      <c r="J1043" s="12">
        <f>(C1043-VLOOKUP(H1043,Riders!$A$2:$C$3500,2,FALSE))/365</f>
        <v>24.605479452054794</v>
      </c>
      <c r="K1043" s="3">
        <v>27</v>
      </c>
    </row>
    <row r="1044" spans="1:11" x14ac:dyDescent="0.45">
      <c r="A1044" s="3" t="s">
        <v>71</v>
      </c>
      <c r="B1044" s="3">
        <v>2016</v>
      </c>
      <c r="C1044" s="19">
        <v>42309</v>
      </c>
      <c r="D1044" s="3" t="s">
        <v>653</v>
      </c>
      <c r="E1044" s="3" t="s">
        <v>454</v>
      </c>
      <c r="F1044" s="3">
        <v>1</v>
      </c>
      <c r="G1044" s="3">
        <v>4</v>
      </c>
      <c r="H1044" s="3" t="s">
        <v>174</v>
      </c>
      <c r="I1044" s="3" t="s">
        <v>156</v>
      </c>
      <c r="J1044" s="12">
        <f>(C1044-VLOOKUP(H1044,Riders!$A$2:$C$3500,2,FALSE))/365</f>
        <v>23.789041095890411</v>
      </c>
      <c r="K1044" s="3">
        <v>17</v>
      </c>
    </row>
    <row r="1045" spans="1:11" x14ac:dyDescent="0.45">
      <c r="A1045" s="3" t="s">
        <v>71</v>
      </c>
      <c r="B1045" s="3">
        <v>2016</v>
      </c>
      <c r="C1045" s="19">
        <v>42309</v>
      </c>
      <c r="D1045" s="3" t="s">
        <v>653</v>
      </c>
      <c r="E1045" s="3" t="s">
        <v>454</v>
      </c>
      <c r="F1045" s="3">
        <v>1</v>
      </c>
      <c r="G1045" s="3">
        <v>5</v>
      </c>
      <c r="H1045" s="3" t="s">
        <v>743</v>
      </c>
      <c r="I1045" s="3" t="s">
        <v>744</v>
      </c>
      <c r="J1045" s="12" t="e">
        <f>(C1045-VLOOKUP(H1045,Riders!$A$2:$C$3500,2,FALSE))/365</f>
        <v>#N/A</v>
      </c>
      <c r="K1045" s="3">
        <v>21</v>
      </c>
    </row>
    <row r="1046" spans="1:11" x14ac:dyDescent="0.45">
      <c r="A1046" s="3" t="s">
        <v>71</v>
      </c>
      <c r="B1046" s="3">
        <v>2016</v>
      </c>
      <c r="C1046" s="19">
        <v>42309</v>
      </c>
      <c r="D1046" s="3" t="s">
        <v>653</v>
      </c>
      <c r="E1046" s="3" t="s">
        <v>454</v>
      </c>
      <c r="F1046" s="3">
        <v>1</v>
      </c>
      <c r="G1046" s="3">
        <v>6</v>
      </c>
      <c r="H1046" s="3" t="s">
        <v>321</v>
      </c>
      <c r="I1046" s="3" t="s">
        <v>56</v>
      </c>
      <c r="J1046" s="12">
        <f>(C1046-VLOOKUP(H1046,Riders!$A$2:$C$3500,2,FALSE))/365</f>
        <v>23.531506849315068</v>
      </c>
      <c r="K1046" s="3">
        <v>21</v>
      </c>
    </row>
    <row r="1047" spans="1:11" x14ac:dyDescent="0.45">
      <c r="A1047" s="3" t="s">
        <v>71</v>
      </c>
      <c r="B1047" s="3">
        <v>2016</v>
      </c>
      <c r="C1047" s="19">
        <v>42309</v>
      </c>
      <c r="D1047" s="3" t="s">
        <v>653</v>
      </c>
      <c r="E1047" s="3" t="s">
        <v>454</v>
      </c>
      <c r="F1047" s="3">
        <v>2</v>
      </c>
      <c r="G1047" s="3">
        <v>1</v>
      </c>
      <c r="H1047" s="3" t="s">
        <v>655</v>
      </c>
      <c r="I1047" s="3" t="s">
        <v>120</v>
      </c>
      <c r="J1047" s="12">
        <f>(C1047-VLOOKUP(H1047,Riders!$A$2:$C$3500,2,FALSE))/365</f>
        <v>32.906849315068492</v>
      </c>
      <c r="K1047" s="3">
        <v>8</v>
      </c>
    </row>
    <row r="1048" spans="1:11" x14ac:dyDescent="0.45">
      <c r="A1048" s="3" t="s">
        <v>71</v>
      </c>
      <c r="B1048" s="3">
        <v>2016</v>
      </c>
      <c r="C1048" s="19">
        <v>42309</v>
      </c>
      <c r="D1048" s="3" t="s">
        <v>653</v>
      </c>
      <c r="E1048" s="3" t="s">
        <v>454</v>
      </c>
      <c r="F1048" s="3">
        <v>2</v>
      </c>
      <c r="G1048" s="3">
        <v>2</v>
      </c>
      <c r="H1048" s="3" t="s">
        <v>147</v>
      </c>
      <c r="I1048" s="3" t="s">
        <v>31</v>
      </c>
      <c r="J1048" s="12">
        <f>(C1048-VLOOKUP(H1048,Riders!$A$2:$C$3500,2,FALSE))/365</f>
        <v>27.312328767123287</v>
      </c>
      <c r="K1048" s="3">
        <v>12</v>
      </c>
    </row>
    <row r="1049" spans="1:11" x14ac:dyDescent="0.45">
      <c r="A1049" s="3" t="s">
        <v>71</v>
      </c>
      <c r="B1049" s="3">
        <v>2016</v>
      </c>
      <c r="C1049" s="19">
        <v>42309</v>
      </c>
      <c r="D1049" s="3" t="s">
        <v>653</v>
      </c>
      <c r="E1049" s="3" t="s">
        <v>454</v>
      </c>
      <c r="F1049" s="3">
        <v>2</v>
      </c>
      <c r="G1049" s="3">
        <v>3</v>
      </c>
      <c r="H1049" s="3" t="s">
        <v>34</v>
      </c>
      <c r="I1049" s="3" t="s">
        <v>19</v>
      </c>
      <c r="J1049" s="12">
        <f>(C1049-VLOOKUP(H1049,Riders!$A$2:$C$3500,2,FALSE))/365</f>
        <v>28.246575342465754</v>
      </c>
      <c r="K1049" s="3">
        <v>17</v>
      </c>
    </row>
    <row r="1050" spans="1:11" x14ac:dyDescent="0.45">
      <c r="A1050" s="3" t="s">
        <v>71</v>
      </c>
      <c r="B1050" s="3">
        <v>2016</v>
      </c>
      <c r="C1050" s="19">
        <v>42309</v>
      </c>
      <c r="D1050" s="3" t="s">
        <v>653</v>
      </c>
      <c r="E1050" s="3" t="s">
        <v>454</v>
      </c>
      <c r="F1050" s="3">
        <v>2</v>
      </c>
      <c r="G1050" s="3">
        <v>4</v>
      </c>
      <c r="H1050" s="3" t="s">
        <v>742</v>
      </c>
      <c r="I1050" s="3" t="s">
        <v>172</v>
      </c>
      <c r="J1050" s="12">
        <f>(C1050-VLOOKUP(H1050,Riders!$A$2:$C$3500,2,FALSE))/365</f>
        <v>30.145205479452056</v>
      </c>
      <c r="K1050" s="3">
        <v>13</v>
      </c>
    </row>
    <row r="1051" spans="1:11" x14ac:dyDescent="0.45">
      <c r="A1051" s="3" t="s">
        <v>71</v>
      </c>
      <c r="B1051" s="3">
        <v>2016</v>
      </c>
      <c r="C1051" s="19">
        <v>42309</v>
      </c>
      <c r="D1051" s="3" t="s">
        <v>653</v>
      </c>
      <c r="E1051" s="3" t="s">
        <v>454</v>
      </c>
      <c r="F1051" s="3">
        <v>2</v>
      </c>
      <c r="G1051" s="3">
        <v>5</v>
      </c>
      <c r="H1051" s="3" t="s">
        <v>752</v>
      </c>
      <c r="I1051" s="3" t="s">
        <v>753</v>
      </c>
      <c r="J1051" s="12" t="e">
        <f>(C1051-VLOOKUP(H1051,Riders!$A$2:$C$3500,2,FALSE))/365</f>
        <v>#N/A</v>
      </c>
      <c r="K1051" s="3">
        <v>24</v>
      </c>
    </row>
    <row r="1052" spans="1:11" x14ac:dyDescent="0.45">
      <c r="A1052" s="3" t="s">
        <v>71</v>
      </c>
      <c r="B1052" s="3">
        <v>2016</v>
      </c>
      <c r="C1052" s="19">
        <v>42309</v>
      </c>
      <c r="D1052" s="3" t="s">
        <v>653</v>
      </c>
      <c r="E1052" s="3" t="s">
        <v>454</v>
      </c>
      <c r="F1052" s="3">
        <v>2</v>
      </c>
      <c r="G1052" s="3">
        <v>6</v>
      </c>
      <c r="H1052" s="3" t="s">
        <v>154</v>
      </c>
      <c r="I1052" s="3" t="s">
        <v>38</v>
      </c>
      <c r="J1052" s="12">
        <f>(C1052-VLOOKUP(H1052,Riders!$A$2:$C$3500,2,FALSE))/365</f>
        <v>24.912328767123288</v>
      </c>
      <c r="K1052" s="3">
        <v>10</v>
      </c>
    </row>
    <row r="1053" spans="1:11" x14ac:dyDescent="0.45">
      <c r="A1053" s="3" t="s">
        <v>71</v>
      </c>
      <c r="B1053" s="3">
        <v>2016</v>
      </c>
      <c r="C1053" s="19">
        <v>42309</v>
      </c>
      <c r="D1053" s="3" t="s">
        <v>653</v>
      </c>
      <c r="E1053" s="3" t="s">
        <v>454</v>
      </c>
      <c r="F1053" s="3">
        <v>2</v>
      </c>
      <c r="G1053" s="3">
        <v>7</v>
      </c>
      <c r="H1053" s="3" t="s">
        <v>134</v>
      </c>
      <c r="I1053" s="3" t="s">
        <v>38</v>
      </c>
      <c r="J1053" s="12">
        <f>(C1053-VLOOKUP(H1053,Riders!$A$2:$C$3500,2,FALSE))/365</f>
        <v>24.761643835616439</v>
      </c>
      <c r="K1053" s="3">
        <v>6</v>
      </c>
    </row>
    <row r="1054" spans="1:11" x14ac:dyDescent="0.45">
      <c r="A1054" s="3" t="s">
        <v>71</v>
      </c>
      <c r="B1054" s="3">
        <v>2016</v>
      </c>
      <c r="C1054" s="19">
        <v>42309</v>
      </c>
      <c r="D1054" s="3" t="s">
        <v>653</v>
      </c>
      <c r="E1054" s="3" t="s">
        <v>454</v>
      </c>
      <c r="F1054" s="3">
        <v>3</v>
      </c>
      <c r="G1054" s="3">
        <v>1</v>
      </c>
      <c r="H1054" s="3" t="s">
        <v>164</v>
      </c>
      <c r="I1054" s="3" t="s">
        <v>118</v>
      </c>
      <c r="J1054" s="12">
        <f>(C1054-VLOOKUP(H1054,Riders!$A$2:$C$3500,2,FALSE))/365</f>
        <v>22.904109589041095</v>
      </c>
      <c r="K1054" s="3">
        <v>3</v>
      </c>
    </row>
    <row r="1055" spans="1:11" x14ac:dyDescent="0.45">
      <c r="A1055" s="3" t="s">
        <v>71</v>
      </c>
      <c r="B1055" s="3">
        <v>2016</v>
      </c>
      <c r="C1055" s="19">
        <v>42309</v>
      </c>
      <c r="D1055" s="3" t="s">
        <v>653</v>
      </c>
      <c r="E1055" s="3" t="s">
        <v>454</v>
      </c>
      <c r="F1055" s="3">
        <v>3</v>
      </c>
      <c r="G1055" s="3">
        <v>2</v>
      </c>
      <c r="H1055" s="3" t="s">
        <v>704</v>
      </c>
      <c r="I1055" s="3" t="s">
        <v>40</v>
      </c>
      <c r="J1055" s="12">
        <f>(C1055-VLOOKUP(H1055,Riders!$A$2:$C$3500,2,FALSE))/365</f>
        <v>24.816438356164383</v>
      </c>
      <c r="K1055" s="3">
        <v>11</v>
      </c>
    </row>
    <row r="1056" spans="1:11" x14ac:dyDescent="0.45">
      <c r="A1056" s="3" t="s">
        <v>71</v>
      </c>
      <c r="B1056" s="3">
        <v>2016</v>
      </c>
      <c r="C1056" s="19">
        <v>42309</v>
      </c>
      <c r="D1056" s="3" t="s">
        <v>653</v>
      </c>
      <c r="E1056" s="3" t="s">
        <v>454</v>
      </c>
      <c r="F1056" s="3">
        <v>3</v>
      </c>
      <c r="G1056" s="3">
        <v>3</v>
      </c>
      <c r="H1056" s="3" t="s">
        <v>736</v>
      </c>
      <c r="I1056" s="3" t="s">
        <v>722</v>
      </c>
      <c r="J1056" s="12">
        <f>(C1056-VLOOKUP(H1056,Riders!$A$2:$C$3500,2,FALSE))/365</f>
        <v>26.709589041095889</v>
      </c>
      <c r="K1056" s="3">
        <v>24</v>
      </c>
    </row>
    <row r="1057" spans="1:11" x14ac:dyDescent="0.45">
      <c r="A1057" s="3" t="s">
        <v>71</v>
      </c>
      <c r="B1057" s="3">
        <v>2016</v>
      </c>
      <c r="C1057" s="19">
        <v>42309</v>
      </c>
      <c r="D1057" s="3" t="s">
        <v>653</v>
      </c>
      <c r="E1057" s="3" t="s">
        <v>454</v>
      </c>
      <c r="F1057" s="3">
        <v>3</v>
      </c>
      <c r="G1057" s="3">
        <v>4</v>
      </c>
      <c r="H1057" s="3" t="s">
        <v>138</v>
      </c>
      <c r="I1057" s="3" t="s">
        <v>44</v>
      </c>
      <c r="J1057" s="12">
        <f>(C1057-VLOOKUP(H1057,Riders!$A$2:$C$3500,2,FALSE))/365</f>
        <v>20.126027397260273</v>
      </c>
      <c r="K1057" s="3">
        <v>13</v>
      </c>
    </row>
    <row r="1058" spans="1:11" x14ac:dyDescent="0.45">
      <c r="A1058" s="3" t="s">
        <v>71</v>
      </c>
      <c r="B1058" s="3">
        <v>2016</v>
      </c>
      <c r="C1058" s="19">
        <v>42309</v>
      </c>
      <c r="D1058" s="3" t="s">
        <v>653</v>
      </c>
      <c r="E1058" s="3" t="s">
        <v>454</v>
      </c>
      <c r="F1058" s="3">
        <v>3</v>
      </c>
      <c r="G1058" s="3">
        <v>5</v>
      </c>
      <c r="H1058" s="3" t="s">
        <v>167</v>
      </c>
      <c r="I1058" s="3" t="s">
        <v>59</v>
      </c>
      <c r="J1058" s="12">
        <f>(C1058-VLOOKUP(H1058,Riders!$A$2:$C$3500,2,FALSE))/365</f>
        <v>26.657534246575342</v>
      </c>
      <c r="K1058" s="3">
        <v>17</v>
      </c>
    </row>
    <row r="1059" spans="1:11" x14ac:dyDescent="0.45">
      <c r="A1059" s="3" t="s">
        <v>71</v>
      </c>
      <c r="B1059" s="3">
        <v>2016</v>
      </c>
      <c r="C1059" s="19">
        <v>42309</v>
      </c>
      <c r="D1059" s="3" t="s">
        <v>653</v>
      </c>
      <c r="E1059" s="3" t="s">
        <v>454</v>
      </c>
      <c r="F1059" s="3">
        <v>3</v>
      </c>
      <c r="G1059" s="3">
        <v>6</v>
      </c>
      <c r="H1059" s="3" t="s">
        <v>740</v>
      </c>
      <c r="I1059" s="3" t="s">
        <v>741</v>
      </c>
      <c r="J1059" s="12">
        <f>(C1059-VLOOKUP(H1059,Riders!$A$2:$C$3500,2,FALSE))/365</f>
        <v>28.021917808219179</v>
      </c>
      <c r="K1059" s="3">
        <v>24</v>
      </c>
    </row>
    <row r="1060" spans="1:11" x14ac:dyDescent="0.45">
      <c r="A1060" s="3" t="s">
        <v>71</v>
      </c>
      <c r="B1060" s="3">
        <v>2016</v>
      </c>
      <c r="C1060" s="19">
        <v>42309</v>
      </c>
      <c r="D1060" s="3" t="s">
        <v>653</v>
      </c>
      <c r="E1060" s="3" t="s">
        <v>454</v>
      </c>
      <c r="F1060" s="3">
        <v>3</v>
      </c>
      <c r="G1060" s="3">
        <v>7</v>
      </c>
      <c r="H1060" s="3" t="s">
        <v>749</v>
      </c>
      <c r="I1060" s="3" t="s">
        <v>747</v>
      </c>
      <c r="J1060" s="12">
        <f>(C1060-VLOOKUP(H1060,Riders!$A$2:$C$3500,2,FALSE))/365</f>
        <v>35.443835616438356</v>
      </c>
      <c r="K1060" s="3">
        <v>17</v>
      </c>
    </row>
    <row r="1061" spans="1:11" x14ac:dyDescent="0.45">
      <c r="A1061" s="3" t="s">
        <v>71</v>
      </c>
      <c r="B1061" s="3">
        <v>2016</v>
      </c>
      <c r="C1061" s="19">
        <v>42309</v>
      </c>
      <c r="D1061" s="3" t="s">
        <v>653</v>
      </c>
      <c r="E1061" s="3" t="s">
        <v>454</v>
      </c>
      <c r="F1061" s="3">
        <v>4</v>
      </c>
      <c r="G1061" s="3">
        <v>1</v>
      </c>
      <c r="H1061" s="3" t="s">
        <v>703</v>
      </c>
      <c r="I1061" s="3" t="s">
        <v>15</v>
      </c>
      <c r="J1061" s="12">
        <f>(C1061-VLOOKUP(H1061,Riders!$A$2:$C$3500,2,FALSE))/365</f>
        <v>24.991780821917807</v>
      </c>
      <c r="K1061" s="3">
        <v>1</v>
      </c>
    </row>
    <row r="1062" spans="1:11" x14ac:dyDescent="0.45">
      <c r="A1062" s="3" t="s">
        <v>71</v>
      </c>
      <c r="B1062" s="3">
        <v>2016</v>
      </c>
      <c r="C1062" s="19">
        <v>42309</v>
      </c>
      <c r="D1062" s="3" t="s">
        <v>653</v>
      </c>
      <c r="E1062" s="3" t="s">
        <v>454</v>
      </c>
      <c r="F1062" s="3">
        <v>4</v>
      </c>
      <c r="G1062" s="3">
        <v>2</v>
      </c>
      <c r="H1062" s="3" t="s">
        <v>109</v>
      </c>
      <c r="I1062" s="3" t="s">
        <v>118</v>
      </c>
      <c r="J1062" s="12">
        <f>(C1062-VLOOKUP(H1062,Riders!$A$2:$C$3500,2,FALSE))/365</f>
        <v>22.75068493150685</v>
      </c>
      <c r="K1062" s="3">
        <v>9</v>
      </c>
    </row>
    <row r="1063" spans="1:11" x14ac:dyDescent="0.45">
      <c r="A1063" s="3" t="s">
        <v>71</v>
      </c>
      <c r="B1063" s="3">
        <v>2016</v>
      </c>
      <c r="C1063" s="19">
        <v>42309</v>
      </c>
      <c r="D1063" s="3" t="s">
        <v>653</v>
      </c>
      <c r="E1063" s="3" t="s">
        <v>454</v>
      </c>
      <c r="F1063" s="3">
        <v>4</v>
      </c>
      <c r="G1063" s="3">
        <v>3</v>
      </c>
      <c r="H1063" s="3" t="s">
        <v>133</v>
      </c>
      <c r="I1063" s="3" t="s">
        <v>25</v>
      </c>
      <c r="J1063" s="12">
        <f>(C1063-VLOOKUP(H1063,Riders!$A$2:$C$3500,2,FALSE))/365</f>
        <v>22.767123287671232</v>
      </c>
      <c r="K1063" s="3">
        <v>13</v>
      </c>
    </row>
    <row r="1064" spans="1:11" x14ac:dyDescent="0.45">
      <c r="A1064" s="3" t="s">
        <v>71</v>
      </c>
      <c r="B1064" s="3">
        <v>2016</v>
      </c>
      <c r="C1064" s="19">
        <v>42309</v>
      </c>
      <c r="D1064" s="3" t="s">
        <v>653</v>
      </c>
      <c r="E1064" s="3" t="s">
        <v>454</v>
      </c>
      <c r="F1064" s="3">
        <v>4</v>
      </c>
      <c r="G1064" s="3">
        <v>4</v>
      </c>
      <c r="H1064" s="3" t="s">
        <v>139</v>
      </c>
      <c r="I1064" s="3" t="s">
        <v>61</v>
      </c>
      <c r="J1064" s="12">
        <f>(C1064-VLOOKUP(H1064,Riders!$A$2:$C$3500,2,FALSE))/365</f>
        <v>23.391780821917809</v>
      </c>
      <c r="K1064" s="3">
        <v>13</v>
      </c>
    </row>
    <row r="1065" spans="1:11" x14ac:dyDescent="0.45">
      <c r="A1065" s="3" t="s">
        <v>71</v>
      </c>
      <c r="B1065" s="3">
        <v>2016</v>
      </c>
      <c r="C1065" s="19">
        <v>42309</v>
      </c>
      <c r="D1065" s="3" t="s">
        <v>653</v>
      </c>
      <c r="E1065" s="3" t="s">
        <v>454</v>
      </c>
      <c r="F1065" s="3">
        <v>4</v>
      </c>
      <c r="G1065" s="3">
        <v>5</v>
      </c>
      <c r="H1065" s="3" t="s">
        <v>135</v>
      </c>
      <c r="I1065" s="3" t="s">
        <v>29</v>
      </c>
      <c r="J1065" s="12">
        <f>(C1065-VLOOKUP(H1065,Riders!$A$2:$C$3500,2,FALSE))/365</f>
        <v>25.978082191780821</v>
      </c>
      <c r="K1065" s="3">
        <v>21</v>
      </c>
    </row>
    <row r="1066" spans="1:11" x14ac:dyDescent="0.45">
      <c r="A1066" s="3" t="s">
        <v>71</v>
      </c>
      <c r="B1066" s="3">
        <v>2016</v>
      </c>
      <c r="C1066" s="19">
        <v>42309</v>
      </c>
      <c r="D1066" s="3" t="s">
        <v>653</v>
      </c>
      <c r="E1066" s="3" t="s">
        <v>454</v>
      </c>
      <c r="F1066" s="3">
        <v>4</v>
      </c>
      <c r="G1066" s="3">
        <v>6</v>
      </c>
      <c r="H1066" s="3" t="s">
        <v>737</v>
      </c>
      <c r="I1066" s="3" t="s">
        <v>738</v>
      </c>
      <c r="J1066" s="12">
        <f>(C1066-VLOOKUP(H1066,Riders!$A$2:$C$3500,2,FALSE))/365</f>
        <v>27.389041095890413</v>
      </c>
      <c r="K1066" s="3">
        <v>4</v>
      </c>
    </row>
    <row r="1067" spans="1:11" x14ac:dyDescent="0.45">
      <c r="A1067" s="3" t="s">
        <v>71</v>
      </c>
      <c r="B1067" s="3">
        <v>2016</v>
      </c>
      <c r="C1067" s="19">
        <v>42309</v>
      </c>
      <c r="D1067" s="3" t="s">
        <v>653</v>
      </c>
      <c r="E1067" s="3" t="s">
        <v>454</v>
      </c>
      <c r="F1067" s="3">
        <v>4</v>
      </c>
      <c r="G1067" s="3">
        <v>7</v>
      </c>
      <c r="H1067" s="3" t="s">
        <v>132</v>
      </c>
      <c r="I1067" s="3" t="s">
        <v>36</v>
      </c>
      <c r="J1067" s="12">
        <f>(C1067-VLOOKUP(H1067,Riders!$A$2:$C$3500,2,FALSE))/365</f>
        <v>24.942465753424656</v>
      </c>
      <c r="K1067" s="3">
        <v>7</v>
      </c>
    </row>
    <row r="1068" spans="1:11" x14ac:dyDescent="0.45">
      <c r="A1068" s="3" t="s">
        <v>71</v>
      </c>
      <c r="B1068" s="3">
        <v>2016</v>
      </c>
      <c r="C1068" s="19">
        <v>42309</v>
      </c>
      <c r="D1068" s="3" t="s">
        <v>653</v>
      </c>
      <c r="E1068" s="3" t="s">
        <v>642</v>
      </c>
      <c r="F1068" s="3">
        <v>1</v>
      </c>
      <c r="G1068" s="3">
        <v>1</v>
      </c>
      <c r="H1068" s="3" t="s">
        <v>154</v>
      </c>
      <c r="I1068" s="3" t="s">
        <v>38</v>
      </c>
      <c r="J1068" s="12">
        <f>(C1068-VLOOKUP(H1068,Riders!$A$2:$C$3500,2,FALSE))/365</f>
        <v>24.912328767123288</v>
      </c>
      <c r="K1068" s="3">
        <v>10</v>
      </c>
    </row>
    <row r="1069" spans="1:11" x14ac:dyDescent="0.45">
      <c r="A1069" s="3" t="s">
        <v>71</v>
      </c>
      <c r="B1069" s="3">
        <v>2016</v>
      </c>
      <c r="C1069" s="19">
        <v>42309</v>
      </c>
      <c r="D1069" s="3" t="s">
        <v>653</v>
      </c>
      <c r="E1069" s="3" t="s">
        <v>642</v>
      </c>
      <c r="F1069" s="3">
        <v>1</v>
      </c>
      <c r="G1069" s="3">
        <v>2</v>
      </c>
      <c r="H1069" s="3" t="s">
        <v>139</v>
      </c>
      <c r="I1069" s="3" t="s">
        <v>61</v>
      </c>
      <c r="J1069" s="12">
        <f>(C1069-VLOOKUP(H1069,Riders!$A$2:$C$3500,2,FALSE))/365</f>
        <v>23.391780821917809</v>
      </c>
      <c r="K1069" s="3">
        <v>13</v>
      </c>
    </row>
    <row r="1070" spans="1:11" x14ac:dyDescent="0.45">
      <c r="A1070" s="3" t="s">
        <v>71</v>
      </c>
      <c r="B1070" s="3">
        <v>2016</v>
      </c>
      <c r="C1070" s="19">
        <v>42309</v>
      </c>
      <c r="D1070" s="3" t="s">
        <v>653</v>
      </c>
      <c r="E1070" s="3" t="s">
        <v>642</v>
      </c>
      <c r="F1070" s="3">
        <v>1</v>
      </c>
      <c r="G1070" s="3">
        <v>3</v>
      </c>
      <c r="H1070" s="3" t="s">
        <v>167</v>
      </c>
      <c r="I1070" s="3" t="s">
        <v>59</v>
      </c>
      <c r="J1070" s="12">
        <f>(C1070-VLOOKUP(H1070,Riders!$A$2:$C$3500,2,FALSE))/365</f>
        <v>26.657534246575342</v>
      </c>
      <c r="K1070" s="3">
        <v>17</v>
      </c>
    </row>
    <row r="1071" spans="1:11" x14ac:dyDescent="0.45">
      <c r="A1071" s="3" t="s">
        <v>71</v>
      </c>
      <c r="B1071" s="3">
        <v>2016</v>
      </c>
      <c r="C1071" s="19">
        <v>42309</v>
      </c>
      <c r="D1071" s="3" t="s">
        <v>653</v>
      </c>
      <c r="E1071" s="3" t="s">
        <v>642</v>
      </c>
      <c r="F1071" s="3">
        <v>1</v>
      </c>
      <c r="G1071" s="3">
        <v>9</v>
      </c>
      <c r="H1071" s="3" t="s">
        <v>116</v>
      </c>
      <c r="I1071" s="3" t="s">
        <v>21</v>
      </c>
      <c r="J1071" s="12">
        <f>(C1071-VLOOKUP(H1071,Riders!$A$2:$C$3500,2,FALSE))/365</f>
        <v>24.605479452054794</v>
      </c>
      <c r="K1071" s="3">
        <v>27</v>
      </c>
    </row>
    <row r="1072" spans="1:11" x14ac:dyDescent="0.45">
      <c r="A1072" s="3" t="s">
        <v>71</v>
      </c>
      <c r="B1072" s="3">
        <v>2016</v>
      </c>
      <c r="C1072" s="19">
        <v>42309</v>
      </c>
      <c r="D1072" s="3" t="s">
        <v>653</v>
      </c>
      <c r="E1072" s="3" t="s">
        <v>642</v>
      </c>
      <c r="F1072" s="3">
        <v>2</v>
      </c>
      <c r="G1072" s="3">
        <v>1</v>
      </c>
      <c r="H1072" s="3" t="s">
        <v>132</v>
      </c>
      <c r="I1072" s="3" t="s">
        <v>36</v>
      </c>
      <c r="J1072" s="12">
        <f>(C1072-VLOOKUP(H1072,Riders!$A$2:$C$3500,2,FALSE))/365</f>
        <v>24.942465753424656</v>
      </c>
      <c r="K1072" s="3">
        <v>7</v>
      </c>
    </row>
    <row r="1073" spans="1:11" x14ac:dyDescent="0.45">
      <c r="A1073" s="3" t="s">
        <v>71</v>
      </c>
      <c r="B1073" s="3">
        <v>2016</v>
      </c>
      <c r="C1073" s="19">
        <v>42309</v>
      </c>
      <c r="D1073" s="3" t="s">
        <v>653</v>
      </c>
      <c r="E1073" s="3" t="s">
        <v>642</v>
      </c>
      <c r="F1073" s="3">
        <v>2</v>
      </c>
      <c r="G1073" s="3">
        <v>2</v>
      </c>
      <c r="H1073" s="3" t="s">
        <v>138</v>
      </c>
      <c r="I1073" s="3" t="s">
        <v>44</v>
      </c>
      <c r="J1073" s="12">
        <f>(C1073-VLOOKUP(H1073,Riders!$A$2:$C$3500,2,FALSE))/365</f>
        <v>20.126027397260273</v>
      </c>
      <c r="K1073" s="3">
        <v>13</v>
      </c>
    </row>
    <row r="1074" spans="1:11" x14ac:dyDescent="0.45">
      <c r="A1074" s="3" t="s">
        <v>71</v>
      </c>
      <c r="B1074" s="3">
        <v>2016</v>
      </c>
      <c r="C1074" s="19">
        <v>42309</v>
      </c>
      <c r="D1074" s="3" t="s">
        <v>653</v>
      </c>
      <c r="E1074" s="3" t="s">
        <v>642</v>
      </c>
      <c r="F1074" s="3">
        <v>2</v>
      </c>
      <c r="G1074" s="3">
        <v>3</v>
      </c>
      <c r="H1074" s="3" t="s">
        <v>34</v>
      </c>
      <c r="I1074" s="3" t="s">
        <v>19</v>
      </c>
      <c r="J1074" s="12">
        <f>(C1074-VLOOKUP(H1074,Riders!$A$2:$C$3500,2,FALSE))/365</f>
        <v>28.246575342465754</v>
      </c>
      <c r="K1074" s="3">
        <v>17</v>
      </c>
    </row>
    <row r="1075" spans="1:11" x14ac:dyDescent="0.45">
      <c r="A1075" s="3" t="s">
        <v>71</v>
      </c>
      <c r="B1075" s="3">
        <v>2016</v>
      </c>
      <c r="C1075" s="19">
        <v>42309</v>
      </c>
      <c r="D1075" s="3" t="s">
        <v>653</v>
      </c>
      <c r="E1075" s="3" t="s">
        <v>642</v>
      </c>
      <c r="F1075" s="3">
        <v>2</v>
      </c>
      <c r="G1075" s="3">
        <v>4</v>
      </c>
      <c r="H1075" s="3" t="s">
        <v>321</v>
      </c>
      <c r="I1075" s="3" t="s">
        <v>56</v>
      </c>
      <c r="J1075" s="12">
        <f>(C1075-VLOOKUP(H1075,Riders!$A$2:$C$3500,2,FALSE))/365</f>
        <v>23.531506849315068</v>
      </c>
      <c r="K1075" s="3">
        <v>21</v>
      </c>
    </row>
    <row r="1076" spans="1:11" x14ac:dyDescent="0.45">
      <c r="A1076" s="3" t="s">
        <v>71</v>
      </c>
      <c r="B1076" s="3">
        <v>2016</v>
      </c>
      <c r="C1076" s="19">
        <v>42309</v>
      </c>
      <c r="D1076" s="3" t="s">
        <v>653</v>
      </c>
      <c r="E1076" s="3" t="s">
        <v>642</v>
      </c>
      <c r="F1076" s="3">
        <v>2</v>
      </c>
      <c r="G1076" s="3">
        <v>5</v>
      </c>
      <c r="H1076" s="3" t="s">
        <v>752</v>
      </c>
      <c r="I1076" s="3" t="s">
        <v>753</v>
      </c>
      <c r="J1076" s="12" t="e">
        <f>(C1076-VLOOKUP(H1076,Riders!$A$2:$C$3500,2,FALSE))/365</f>
        <v>#N/A</v>
      </c>
      <c r="K1076" s="3">
        <v>24</v>
      </c>
    </row>
    <row r="1077" spans="1:11" x14ac:dyDescent="0.45">
      <c r="A1077" s="3" t="s">
        <v>71</v>
      </c>
      <c r="B1077" s="3">
        <v>2016</v>
      </c>
      <c r="C1077" s="19">
        <v>42309</v>
      </c>
      <c r="D1077" s="3" t="s">
        <v>653</v>
      </c>
      <c r="E1077" s="3" t="s">
        <v>642</v>
      </c>
      <c r="F1077" s="3">
        <v>3</v>
      </c>
      <c r="G1077" s="3">
        <v>1</v>
      </c>
      <c r="H1077" s="3" t="s">
        <v>737</v>
      </c>
      <c r="I1077" s="3" t="s">
        <v>738</v>
      </c>
      <c r="J1077" s="12">
        <f>(C1077-VLOOKUP(H1077,Riders!$A$2:$C$3500,2,FALSE))/365</f>
        <v>27.389041095890413</v>
      </c>
      <c r="K1077" s="3">
        <v>4</v>
      </c>
    </row>
    <row r="1078" spans="1:11" x14ac:dyDescent="0.45">
      <c r="A1078" s="3" t="s">
        <v>71</v>
      </c>
      <c r="B1078" s="3">
        <v>2016</v>
      </c>
      <c r="C1078" s="19">
        <v>42309</v>
      </c>
      <c r="D1078" s="3" t="s">
        <v>653</v>
      </c>
      <c r="E1078" s="3" t="s">
        <v>642</v>
      </c>
      <c r="F1078" s="3">
        <v>3</v>
      </c>
      <c r="G1078" s="3">
        <v>2</v>
      </c>
      <c r="H1078" s="3" t="s">
        <v>742</v>
      </c>
      <c r="I1078" s="3" t="s">
        <v>172</v>
      </c>
      <c r="J1078" s="12">
        <f>(C1078-VLOOKUP(H1078,Riders!$A$2:$C$3500,2,FALSE))/365</f>
        <v>30.145205479452056</v>
      </c>
      <c r="K1078" s="3">
        <v>13</v>
      </c>
    </row>
    <row r="1079" spans="1:11" x14ac:dyDescent="0.45">
      <c r="A1079" s="3" t="s">
        <v>71</v>
      </c>
      <c r="B1079" s="3">
        <v>2016</v>
      </c>
      <c r="C1079" s="19">
        <v>42309</v>
      </c>
      <c r="D1079" s="3" t="s">
        <v>653</v>
      </c>
      <c r="E1079" s="3" t="s">
        <v>642</v>
      </c>
      <c r="F1079" s="3">
        <v>3</v>
      </c>
      <c r="G1079" s="3">
        <v>3</v>
      </c>
      <c r="H1079" s="3" t="s">
        <v>749</v>
      </c>
      <c r="I1079" s="3" t="s">
        <v>747</v>
      </c>
      <c r="J1079" s="12">
        <f>(C1079-VLOOKUP(H1079,Riders!$A$2:$C$3500,2,FALSE))/365</f>
        <v>35.443835616438356</v>
      </c>
      <c r="K1079" s="3">
        <v>17</v>
      </c>
    </row>
    <row r="1080" spans="1:11" x14ac:dyDescent="0.45">
      <c r="A1080" s="3" t="s">
        <v>71</v>
      </c>
      <c r="B1080" s="3">
        <v>2016</v>
      </c>
      <c r="C1080" s="19">
        <v>42309</v>
      </c>
      <c r="D1080" s="3" t="s">
        <v>653</v>
      </c>
      <c r="E1080" s="3" t="s">
        <v>642</v>
      </c>
      <c r="F1080" s="3">
        <v>3</v>
      </c>
      <c r="G1080" s="3">
        <v>4</v>
      </c>
      <c r="H1080" s="3" t="s">
        <v>743</v>
      </c>
      <c r="I1080" s="3" t="s">
        <v>744</v>
      </c>
      <c r="J1080" s="12" t="e">
        <f>(C1080-VLOOKUP(H1080,Riders!$A$2:$C$3500,2,FALSE))/365</f>
        <v>#N/A</v>
      </c>
      <c r="K1080" s="3">
        <v>21</v>
      </c>
    </row>
    <row r="1081" spans="1:11" x14ac:dyDescent="0.45">
      <c r="A1081" s="3" t="s">
        <v>71</v>
      </c>
      <c r="B1081" s="3">
        <v>2016</v>
      </c>
      <c r="C1081" s="19">
        <v>42309</v>
      </c>
      <c r="D1081" s="3" t="s">
        <v>653</v>
      </c>
      <c r="E1081" s="3" t="s">
        <v>642</v>
      </c>
      <c r="F1081" s="3">
        <v>3</v>
      </c>
      <c r="G1081" s="3">
        <v>5</v>
      </c>
      <c r="H1081" s="3" t="s">
        <v>736</v>
      </c>
      <c r="I1081" s="3" t="s">
        <v>722</v>
      </c>
      <c r="J1081" s="12">
        <f>(C1081-VLOOKUP(H1081,Riders!$A$2:$C$3500,2,FALSE))/365</f>
        <v>26.709589041095889</v>
      </c>
      <c r="K1081" s="3">
        <v>24</v>
      </c>
    </row>
    <row r="1082" spans="1:11" x14ac:dyDescent="0.45">
      <c r="A1082" s="3" t="s">
        <v>71</v>
      </c>
      <c r="B1082" s="3">
        <v>2016</v>
      </c>
      <c r="C1082" s="19">
        <v>42309</v>
      </c>
      <c r="D1082" s="3" t="s">
        <v>653</v>
      </c>
      <c r="E1082" s="3" t="s">
        <v>642</v>
      </c>
      <c r="F1082" s="3">
        <v>4</v>
      </c>
      <c r="G1082" s="3">
        <v>1</v>
      </c>
      <c r="H1082" s="3" t="s">
        <v>134</v>
      </c>
      <c r="I1082" s="3" t="s">
        <v>38</v>
      </c>
      <c r="J1082" s="12">
        <f>(C1082-VLOOKUP(H1082,Riders!$A$2:$C$3500,2,FALSE))/365</f>
        <v>24.761643835616439</v>
      </c>
      <c r="K1082" s="3">
        <v>6</v>
      </c>
    </row>
    <row r="1083" spans="1:11" x14ac:dyDescent="0.45">
      <c r="A1083" s="3" t="s">
        <v>71</v>
      </c>
      <c r="B1083" s="3">
        <v>2016</v>
      </c>
      <c r="C1083" s="19">
        <v>42309</v>
      </c>
      <c r="D1083" s="3" t="s">
        <v>653</v>
      </c>
      <c r="E1083" s="3" t="s">
        <v>642</v>
      </c>
      <c r="F1083" s="3">
        <v>4</v>
      </c>
      <c r="G1083" s="3">
        <v>2</v>
      </c>
      <c r="H1083" s="3" t="s">
        <v>133</v>
      </c>
      <c r="I1083" s="3" t="s">
        <v>25</v>
      </c>
      <c r="J1083" s="12">
        <f>(C1083-VLOOKUP(H1083,Riders!$A$2:$C$3500,2,FALSE))/365</f>
        <v>22.767123287671232</v>
      </c>
      <c r="K1083" s="3">
        <v>13</v>
      </c>
    </row>
    <row r="1084" spans="1:11" x14ac:dyDescent="0.45">
      <c r="A1084" s="3" t="s">
        <v>71</v>
      </c>
      <c r="B1084" s="3">
        <v>2016</v>
      </c>
      <c r="C1084" s="19">
        <v>42309</v>
      </c>
      <c r="D1084" s="3" t="s">
        <v>653</v>
      </c>
      <c r="E1084" s="3" t="s">
        <v>642</v>
      </c>
      <c r="F1084" s="3">
        <v>4</v>
      </c>
      <c r="G1084" s="3">
        <v>3</v>
      </c>
      <c r="H1084" s="3" t="s">
        <v>174</v>
      </c>
      <c r="I1084" s="3" t="s">
        <v>156</v>
      </c>
      <c r="J1084" s="12">
        <f>(C1084-VLOOKUP(H1084,Riders!$A$2:$C$3500,2,FALSE))/365</f>
        <v>23.789041095890411</v>
      </c>
      <c r="K1084" s="3">
        <v>17</v>
      </c>
    </row>
    <row r="1085" spans="1:11" x14ac:dyDescent="0.45">
      <c r="A1085" s="3" t="s">
        <v>71</v>
      </c>
      <c r="B1085" s="3">
        <v>2016</v>
      </c>
      <c r="C1085" s="19">
        <v>42309</v>
      </c>
      <c r="D1085" s="3" t="s">
        <v>653</v>
      </c>
      <c r="E1085" s="3" t="s">
        <v>642</v>
      </c>
      <c r="F1085" s="3">
        <v>4</v>
      </c>
      <c r="G1085" s="3">
        <v>4</v>
      </c>
      <c r="H1085" s="3" t="s">
        <v>135</v>
      </c>
      <c r="I1085" s="3" t="s">
        <v>29</v>
      </c>
      <c r="J1085" s="12">
        <f>(C1085-VLOOKUP(H1085,Riders!$A$2:$C$3500,2,FALSE))/365</f>
        <v>25.978082191780821</v>
      </c>
      <c r="K1085" s="3">
        <v>21</v>
      </c>
    </row>
    <row r="1086" spans="1:11" x14ac:dyDescent="0.45">
      <c r="A1086" s="3" t="s">
        <v>71</v>
      </c>
      <c r="B1086" s="3">
        <v>2016</v>
      </c>
      <c r="C1086" s="19">
        <v>42309</v>
      </c>
      <c r="D1086" s="3" t="s">
        <v>653</v>
      </c>
      <c r="E1086" s="3" t="s">
        <v>642</v>
      </c>
      <c r="F1086" s="3">
        <v>4</v>
      </c>
      <c r="G1086" s="3">
        <v>5</v>
      </c>
      <c r="H1086" s="3" t="s">
        <v>740</v>
      </c>
      <c r="I1086" s="3" t="s">
        <v>741</v>
      </c>
      <c r="J1086" s="12">
        <f>(C1086-VLOOKUP(H1086,Riders!$A$2:$C$3500,2,FALSE))/365</f>
        <v>28.021917808219179</v>
      </c>
      <c r="K1086" s="3">
        <v>24</v>
      </c>
    </row>
    <row r="1087" spans="1:11" x14ac:dyDescent="0.45">
      <c r="A1087" s="3" t="s">
        <v>71</v>
      </c>
      <c r="B1087" s="3">
        <v>2016</v>
      </c>
      <c r="C1087" s="19">
        <v>42309</v>
      </c>
      <c r="D1087" s="3" t="s">
        <v>653</v>
      </c>
      <c r="E1087" s="3" t="s">
        <v>643</v>
      </c>
      <c r="F1087" s="3">
        <v>1</v>
      </c>
      <c r="G1087" s="3">
        <v>1</v>
      </c>
      <c r="H1087" s="3" t="s">
        <v>703</v>
      </c>
      <c r="I1087" s="3" t="s">
        <v>15</v>
      </c>
      <c r="J1087" s="12">
        <f>(C1087-VLOOKUP(H1087,Riders!$A$2:$C$3500,2,FALSE))/365</f>
        <v>24.991780821917807</v>
      </c>
      <c r="K1087" s="3">
        <v>1</v>
      </c>
    </row>
    <row r="1088" spans="1:11" x14ac:dyDescent="0.45">
      <c r="A1088" s="3" t="s">
        <v>71</v>
      </c>
      <c r="B1088" s="3">
        <v>2016</v>
      </c>
      <c r="C1088" s="19">
        <v>42309</v>
      </c>
      <c r="D1088" s="3" t="s">
        <v>653</v>
      </c>
      <c r="E1088" s="3" t="s">
        <v>643</v>
      </c>
      <c r="F1088" s="3">
        <v>1</v>
      </c>
      <c r="G1088" s="3">
        <v>2</v>
      </c>
      <c r="H1088" s="3" t="s">
        <v>79</v>
      </c>
      <c r="I1088" s="3" t="s">
        <v>65</v>
      </c>
      <c r="J1088" s="12">
        <f>(C1088-VLOOKUP(H1088,Riders!$A$2:$C$3500,2,FALSE))/365</f>
        <v>28.493150684931507</v>
      </c>
      <c r="K1088" s="3">
        <v>5</v>
      </c>
    </row>
    <row r="1089" spans="1:11" x14ac:dyDescent="0.45">
      <c r="A1089" s="3" t="s">
        <v>71</v>
      </c>
      <c r="B1089" s="3">
        <v>2016</v>
      </c>
      <c r="C1089" s="19">
        <v>42309</v>
      </c>
      <c r="D1089" s="3" t="s">
        <v>653</v>
      </c>
      <c r="E1089" s="3" t="s">
        <v>643</v>
      </c>
      <c r="F1089" s="3">
        <v>1</v>
      </c>
      <c r="G1089" s="3">
        <v>3</v>
      </c>
      <c r="H1089" s="3" t="s">
        <v>134</v>
      </c>
      <c r="I1089" s="3" t="s">
        <v>38</v>
      </c>
      <c r="J1089" s="12">
        <f>(C1089-VLOOKUP(H1089,Riders!$A$2:$C$3500,2,FALSE))/365</f>
        <v>24.761643835616439</v>
      </c>
      <c r="K1089" s="3">
        <v>6</v>
      </c>
    </row>
    <row r="1090" spans="1:11" x14ac:dyDescent="0.45">
      <c r="A1090" s="3" t="s">
        <v>71</v>
      </c>
      <c r="B1090" s="3">
        <v>2016</v>
      </c>
      <c r="C1090" s="19">
        <v>42309</v>
      </c>
      <c r="D1090" s="3" t="s">
        <v>653</v>
      </c>
      <c r="E1090" s="3" t="s">
        <v>643</v>
      </c>
      <c r="F1090" s="3">
        <v>1</v>
      </c>
      <c r="G1090" s="3">
        <v>4</v>
      </c>
      <c r="H1090" s="3" t="s">
        <v>154</v>
      </c>
      <c r="I1090" s="3" t="s">
        <v>38</v>
      </c>
      <c r="J1090" s="12">
        <f>(C1090-VLOOKUP(H1090,Riders!$A$2:$C$3500,2,FALSE))/365</f>
        <v>24.912328767123288</v>
      </c>
      <c r="K1090" s="3">
        <v>10</v>
      </c>
    </row>
    <row r="1091" spans="1:11" x14ac:dyDescent="0.45">
      <c r="A1091" s="3" t="s">
        <v>71</v>
      </c>
      <c r="B1091" s="3">
        <v>2016</v>
      </c>
      <c r="C1091" s="19">
        <v>42309</v>
      </c>
      <c r="D1091" s="3" t="s">
        <v>653</v>
      </c>
      <c r="E1091" s="3" t="s">
        <v>643</v>
      </c>
      <c r="F1091" s="3">
        <v>1</v>
      </c>
      <c r="G1091" s="3">
        <v>5</v>
      </c>
      <c r="H1091" s="3" t="s">
        <v>704</v>
      </c>
      <c r="I1091" s="3" t="s">
        <v>40</v>
      </c>
      <c r="J1091" s="12">
        <f>(C1091-VLOOKUP(H1091,Riders!$A$2:$C$3500,2,FALSE))/365</f>
        <v>24.816438356164383</v>
      </c>
      <c r="K1091" s="3">
        <v>11</v>
      </c>
    </row>
    <row r="1092" spans="1:11" x14ac:dyDescent="0.45">
      <c r="A1092" s="3" t="s">
        <v>71</v>
      </c>
      <c r="B1092" s="3">
        <v>2016</v>
      </c>
      <c r="C1092" s="19">
        <v>42309</v>
      </c>
      <c r="D1092" s="3" t="s">
        <v>653</v>
      </c>
      <c r="E1092" s="3" t="s">
        <v>643</v>
      </c>
      <c r="F1092" s="3">
        <v>1</v>
      </c>
      <c r="G1092" s="3">
        <v>6</v>
      </c>
      <c r="H1092" s="3" t="s">
        <v>147</v>
      </c>
      <c r="I1092" s="3" t="s">
        <v>31</v>
      </c>
      <c r="J1092" s="12">
        <f>(C1092-VLOOKUP(H1092,Riders!$A$2:$C$3500,2,FALSE))/365</f>
        <v>27.312328767123287</v>
      </c>
      <c r="K1092" s="3">
        <v>12</v>
      </c>
    </row>
    <row r="1093" spans="1:11" x14ac:dyDescent="0.45">
      <c r="A1093" s="3" t="s">
        <v>71</v>
      </c>
      <c r="B1093" s="3">
        <v>2016</v>
      </c>
      <c r="C1093" s="19">
        <v>42309</v>
      </c>
      <c r="D1093" s="3" t="s">
        <v>653</v>
      </c>
      <c r="E1093" s="3" t="s">
        <v>643</v>
      </c>
      <c r="F1093" s="3">
        <v>2</v>
      </c>
      <c r="G1093" s="3">
        <v>1</v>
      </c>
      <c r="H1093" s="3" t="s">
        <v>719</v>
      </c>
      <c r="I1093" s="3" t="s">
        <v>727</v>
      </c>
      <c r="J1093" s="12">
        <f>(C1093-VLOOKUP(H1093,Riders!$A$2:$C$3500,2,FALSE))/365</f>
        <v>29.698630136986303</v>
      </c>
      <c r="K1093" s="3">
        <v>2</v>
      </c>
    </row>
    <row r="1094" spans="1:11" x14ac:dyDescent="0.45">
      <c r="A1094" s="3" t="s">
        <v>71</v>
      </c>
      <c r="B1094" s="3">
        <v>2016</v>
      </c>
      <c r="C1094" s="19">
        <v>42309</v>
      </c>
      <c r="D1094" s="3" t="s">
        <v>653</v>
      </c>
      <c r="E1094" s="3" t="s">
        <v>643</v>
      </c>
      <c r="F1094" s="3">
        <v>2</v>
      </c>
      <c r="G1094" s="3">
        <v>2</v>
      </c>
      <c r="H1094" s="3" t="s">
        <v>164</v>
      </c>
      <c r="I1094" s="3" t="s">
        <v>118</v>
      </c>
      <c r="J1094" s="12">
        <f>(C1094-VLOOKUP(H1094,Riders!$A$2:$C$3500,2,FALSE))/365</f>
        <v>22.904109589041095</v>
      </c>
      <c r="K1094" s="3">
        <v>3</v>
      </c>
    </row>
    <row r="1095" spans="1:11" x14ac:dyDescent="0.45">
      <c r="A1095" s="3" t="s">
        <v>71</v>
      </c>
      <c r="B1095" s="3">
        <v>2016</v>
      </c>
      <c r="C1095" s="19">
        <v>42309</v>
      </c>
      <c r="D1095" s="3" t="s">
        <v>653</v>
      </c>
      <c r="E1095" s="3" t="s">
        <v>643</v>
      </c>
      <c r="F1095" s="3">
        <v>2</v>
      </c>
      <c r="G1095" s="3">
        <v>3</v>
      </c>
      <c r="H1095" s="3" t="s">
        <v>737</v>
      </c>
      <c r="I1095" s="3" t="s">
        <v>738</v>
      </c>
      <c r="J1095" s="12">
        <f>(C1095-VLOOKUP(H1095,Riders!$A$2:$C$3500,2,FALSE))/365</f>
        <v>27.389041095890413</v>
      </c>
      <c r="K1095" s="3">
        <v>4</v>
      </c>
    </row>
    <row r="1096" spans="1:11" x14ac:dyDescent="0.45">
      <c r="A1096" s="3" t="s">
        <v>71</v>
      </c>
      <c r="B1096" s="3">
        <v>2016</v>
      </c>
      <c r="C1096" s="19">
        <v>42309</v>
      </c>
      <c r="D1096" s="3" t="s">
        <v>653</v>
      </c>
      <c r="E1096" s="3" t="s">
        <v>643</v>
      </c>
      <c r="F1096" s="3">
        <v>2</v>
      </c>
      <c r="G1096" s="3">
        <v>4</v>
      </c>
      <c r="H1096" s="3" t="s">
        <v>109</v>
      </c>
      <c r="I1096" s="3" t="s">
        <v>118</v>
      </c>
      <c r="J1096" s="12">
        <f>(C1096-VLOOKUP(H1096,Riders!$A$2:$C$3500,2,FALSE))/365</f>
        <v>22.75068493150685</v>
      </c>
      <c r="K1096" s="3">
        <v>9</v>
      </c>
    </row>
    <row r="1097" spans="1:11" x14ac:dyDescent="0.45">
      <c r="A1097" s="3" t="s">
        <v>71</v>
      </c>
      <c r="B1097" s="3">
        <v>2016</v>
      </c>
      <c r="C1097" s="19">
        <v>42309</v>
      </c>
      <c r="D1097" s="3" t="s">
        <v>653</v>
      </c>
      <c r="E1097" s="3" t="s">
        <v>643</v>
      </c>
      <c r="F1097" s="3">
        <v>2</v>
      </c>
      <c r="G1097" s="3">
        <v>5</v>
      </c>
      <c r="H1097" s="3" t="s">
        <v>132</v>
      </c>
      <c r="I1097" s="3" t="s">
        <v>36</v>
      </c>
      <c r="J1097" s="12">
        <f>(C1097-VLOOKUP(H1097,Riders!$A$2:$C$3500,2,FALSE))/365</f>
        <v>24.942465753424656</v>
      </c>
      <c r="K1097" s="3">
        <v>7</v>
      </c>
    </row>
    <row r="1098" spans="1:11" x14ac:dyDescent="0.45">
      <c r="A1098" s="3" t="s">
        <v>71</v>
      </c>
      <c r="B1098" s="3">
        <v>2016</v>
      </c>
      <c r="C1098" s="19">
        <v>42309</v>
      </c>
      <c r="D1098" s="3" t="s">
        <v>653</v>
      </c>
      <c r="E1098" s="3" t="s">
        <v>643</v>
      </c>
      <c r="F1098" s="3">
        <v>2</v>
      </c>
      <c r="G1098" s="3">
        <v>6</v>
      </c>
      <c r="H1098" s="3" t="s">
        <v>655</v>
      </c>
      <c r="I1098" s="3" t="s">
        <v>120</v>
      </c>
      <c r="J1098" s="12">
        <f>(C1098-VLOOKUP(H1098,Riders!$A$2:$C$3500,2,FALSE))/365</f>
        <v>32.906849315068492</v>
      </c>
      <c r="K1098" s="3">
        <v>8</v>
      </c>
    </row>
    <row r="1099" spans="1:11" x14ac:dyDescent="0.45">
      <c r="A1099" s="3" t="s">
        <v>71</v>
      </c>
      <c r="B1099" s="3">
        <v>2016</v>
      </c>
      <c r="C1099" s="19">
        <v>42309</v>
      </c>
      <c r="D1099" s="3" t="s">
        <v>653</v>
      </c>
      <c r="E1099" s="3" t="s">
        <v>370</v>
      </c>
      <c r="F1099" s="3">
        <v>1</v>
      </c>
      <c r="G1099" s="3">
        <v>1</v>
      </c>
      <c r="H1099" s="3" t="s">
        <v>703</v>
      </c>
      <c r="I1099" s="3" t="s">
        <v>15</v>
      </c>
      <c r="J1099" s="12">
        <f>(C1099-VLOOKUP(H1099,Riders!$A$2:$C$3500,2,FALSE))/365</f>
        <v>24.991780821917807</v>
      </c>
      <c r="K1099" s="3">
        <v>1</v>
      </c>
    </row>
    <row r="1100" spans="1:11" x14ac:dyDescent="0.45">
      <c r="A1100" s="3" t="s">
        <v>71</v>
      </c>
      <c r="B1100" s="3">
        <v>2016</v>
      </c>
      <c r="C1100" s="19">
        <v>42309</v>
      </c>
      <c r="D1100" s="3" t="s">
        <v>653</v>
      </c>
      <c r="E1100" s="3" t="s">
        <v>370</v>
      </c>
      <c r="F1100" s="3">
        <v>1</v>
      </c>
      <c r="G1100" s="3">
        <v>2</v>
      </c>
      <c r="H1100" s="3" t="s">
        <v>719</v>
      </c>
      <c r="I1100" s="3" t="s">
        <v>727</v>
      </c>
      <c r="J1100" s="12">
        <f>(C1100-VLOOKUP(H1100,Riders!$A$2:$C$3500,2,FALSE))/365</f>
        <v>29.698630136986303</v>
      </c>
      <c r="K1100" s="3">
        <v>2</v>
      </c>
    </row>
    <row r="1101" spans="1:11" x14ac:dyDescent="0.45">
      <c r="A1101" s="3" t="s">
        <v>71</v>
      </c>
      <c r="B1101" s="3">
        <v>2016</v>
      </c>
      <c r="C1101" s="19">
        <v>42309</v>
      </c>
      <c r="D1101" s="3" t="s">
        <v>653</v>
      </c>
      <c r="E1101" s="3" t="s">
        <v>370</v>
      </c>
      <c r="F1101" s="3">
        <v>1</v>
      </c>
      <c r="G1101" s="3">
        <v>3</v>
      </c>
      <c r="H1101" s="3" t="s">
        <v>164</v>
      </c>
      <c r="I1101" s="3" t="s">
        <v>118</v>
      </c>
      <c r="J1101" s="12">
        <f>(C1101-VLOOKUP(H1101,Riders!$A$2:$C$3500,2,FALSE))/365</f>
        <v>22.904109589041095</v>
      </c>
      <c r="K1101" s="3">
        <v>3</v>
      </c>
    </row>
    <row r="1102" spans="1:11" x14ac:dyDescent="0.45">
      <c r="A1102" s="3" t="s">
        <v>71</v>
      </c>
      <c r="B1102" s="3">
        <v>2016</v>
      </c>
      <c r="C1102" s="19">
        <v>42309</v>
      </c>
      <c r="D1102" s="3" t="s">
        <v>653</v>
      </c>
      <c r="E1102" s="3" t="s">
        <v>370</v>
      </c>
      <c r="F1102" s="3">
        <v>1</v>
      </c>
      <c r="G1102" s="3">
        <v>4</v>
      </c>
      <c r="H1102" s="3" t="s">
        <v>737</v>
      </c>
      <c r="I1102" s="3" t="s">
        <v>738</v>
      </c>
      <c r="J1102" s="12">
        <f>(C1102-VLOOKUP(H1102,Riders!$A$2:$C$3500,2,FALSE))/365</f>
        <v>27.389041095890413</v>
      </c>
      <c r="K1102" s="3">
        <v>4</v>
      </c>
    </row>
    <row r="1103" spans="1:11" x14ac:dyDescent="0.45">
      <c r="A1103" s="3" t="s">
        <v>71</v>
      </c>
      <c r="B1103" s="3">
        <v>2016</v>
      </c>
      <c r="C1103" s="19">
        <v>42309</v>
      </c>
      <c r="D1103" s="3" t="s">
        <v>653</v>
      </c>
      <c r="E1103" s="3" t="s">
        <v>370</v>
      </c>
      <c r="F1103" s="3">
        <v>1</v>
      </c>
      <c r="G1103" s="3">
        <v>5</v>
      </c>
      <c r="H1103" s="3" t="s">
        <v>79</v>
      </c>
      <c r="I1103" s="3" t="s">
        <v>65</v>
      </c>
      <c r="J1103" s="12">
        <f>(C1103-VLOOKUP(H1103,Riders!$A$2:$C$3500,2,FALSE))/365</f>
        <v>28.493150684931507</v>
      </c>
      <c r="K1103" s="3">
        <v>5</v>
      </c>
    </row>
    <row r="1104" spans="1:11" x14ac:dyDescent="0.45">
      <c r="A1104" s="3" t="s">
        <v>71</v>
      </c>
      <c r="B1104" s="3">
        <v>2016</v>
      </c>
      <c r="C1104" s="19">
        <v>42309</v>
      </c>
      <c r="D1104" s="3" t="s">
        <v>653</v>
      </c>
      <c r="E1104" s="3" t="s">
        <v>370</v>
      </c>
      <c r="F1104" s="3">
        <v>1</v>
      </c>
      <c r="G1104" s="3">
        <v>6</v>
      </c>
      <c r="H1104" s="3" t="s">
        <v>134</v>
      </c>
      <c r="I1104" s="3" t="s">
        <v>38</v>
      </c>
      <c r="J1104" s="12">
        <f>(C1104-VLOOKUP(H1104,Riders!$A$2:$C$3500,2,FALSE))/365</f>
        <v>24.761643835616439</v>
      </c>
      <c r="K1104" s="3">
        <v>6</v>
      </c>
    </row>
    <row r="1105" spans="1:11" x14ac:dyDescent="0.45">
      <c r="A1105" s="3" t="s">
        <v>71</v>
      </c>
      <c r="B1105" s="3">
        <v>2016</v>
      </c>
      <c r="C1105" s="19">
        <v>42309</v>
      </c>
      <c r="D1105" s="3" t="s">
        <v>653</v>
      </c>
      <c r="E1105" s="3" t="s">
        <v>370</v>
      </c>
      <c r="F1105" s="3">
        <v>2</v>
      </c>
      <c r="G1105" s="3">
        <v>1</v>
      </c>
      <c r="H1105" s="3" t="s">
        <v>132</v>
      </c>
      <c r="I1105" s="3" t="s">
        <v>36</v>
      </c>
      <c r="J1105" s="12">
        <f>(C1105-VLOOKUP(H1105,Riders!$A$2:$C$3500,2,FALSE))/365</f>
        <v>24.942465753424656</v>
      </c>
      <c r="K1105" s="3">
        <v>7</v>
      </c>
    </row>
    <row r="1106" spans="1:11" x14ac:dyDescent="0.45">
      <c r="A1106" s="3" t="s">
        <v>71</v>
      </c>
      <c r="B1106" s="3">
        <v>2016</v>
      </c>
      <c r="C1106" s="19">
        <v>42309</v>
      </c>
      <c r="D1106" s="3" t="s">
        <v>653</v>
      </c>
      <c r="E1106" s="3" t="s">
        <v>370</v>
      </c>
      <c r="F1106" s="3">
        <v>2</v>
      </c>
      <c r="G1106" s="3">
        <v>2</v>
      </c>
      <c r="H1106" s="3" t="s">
        <v>655</v>
      </c>
      <c r="I1106" s="3" t="s">
        <v>120</v>
      </c>
      <c r="J1106" s="12">
        <f>(C1106-VLOOKUP(H1106,Riders!$A$2:$C$3500,2,FALSE))/365</f>
        <v>32.906849315068492</v>
      </c>
      <c r="K1106" s="3">
        <v>8</v>
      </c>
    </row>
    <row r="1107" spans="1:11" x14ac:dyDescent="0.45">
      <c r="A1107" s="3" t="s">
        <v>71</v>
      </c>
      <c r="B1107" s="3">
        <v>2016</v>
      </c>
      <c r="C1107" s="19">
        <v>42309</v>
      </c>
      <c r="D1107" s="3" t="s">
        <v>653</v>
      </c>
      <c r="E1107" s="3" t="s">
        <v>370</v>
      </c>
      <c r="F1107" s="3">
        <v>2</v>
      </c>
      <c r="G1107" s="3">
        <v>3</v>
      </c>
      <c r="H1107" s="3" t="s">
        <v>109</v>
      </c>
      <c r="I1107" s="3" t="s">
        <v>118</v>
      </c>
      <c r="J1107" s="12">
        <f>(C1107-VLOOKUP(H1107,Riders!$A$2:$C$3500,2,FALSE))/365</f>
        <v>22.75068493150685</v>
      </c>
      <c r="K1107" s="3">
        <v>9</v>
      </c>
    </row>
    <row r="1108" spans="1:11" x14ac:dyDescent="0.45">
      <c r="A1108" s="3" t="s">
        <v>71</v>
      </c>
      <c r="B1108" s="3">
        <v>2016</v>
      </c>
      <c r="C1108" s="19">
        <v>42309</v>
      </c>
      <c r="D1108" s="3" t="s">
        <v>653</v>
      </c>
      <c r="E1108" s="3" t="s">
        <v>370</v>
      </c>
      <c r="F1108" s="3">
        <v>2</v>
      </c>
      <c r="G1108" s="3">
        <v>4</v>
      </c>
      <c r="H1108" s="3" t="s">
        <v>154</v>
      </c>
      <c r="I1108" s="3" t="s">
        <v>38</v>
      </c>
      <c r="J1108" s="12">
        <f>(C1108-VLOOKUP(H1108,Riders!$A$2:$C$3500,2,FALSE))/365</f>
        <v>24.912328767123288</v>
      </c>
      <c r="K1108" s="3">
        <v>10</v>
      </c>
    </row>
    <row r="1109" spans="1:11" x14ac:dyDescent="0.45">
      <c r="A1109" s="3" t="s">
        <v>71</v>
      </c>
      <c r="B1109" s="3">
        <v>2016</v>
      </c>
      <c r="C1109" s="19">
        <v>42309</v>
      </c>
      <c r="D1109" s="3" t="s">
        <v>653</v>
      </c>
      <c r="E1109" s="3" t="s">
        <v>370</v>
      </c>
      <c r="F1109" s="3">
        <v>2</v>
      </c>
      <c r="G1109" s="3">
        <v>5</v>
      </c>
      <c r="H1109" s="3" t="s">
        <v>704</v>
      </c>
      <c r="I1109" s="3" t="s">
        <v>40</v>
      </c>
      <c r="J1109" s="12">
        <f>(C1109-VLOOKUP(H1109,Riders!$A$2:$C$3500,2,FALSE))/365</f>
        <v>24.816438356164383</v>
      </c>
      <c r="K1109" s="3">
        <v>11</v>
      </c>
    </row>
    <row r="1110" spans="1:11" x14ac:dyDescent="0.45">
      <c r="A1110" s="3" t="s">
        <v>71</v>
      </c>
      <c r="B1110" s="3">
        <v>2016</v>
      </c>
      <c r="C1110" s="19">
        <v>42309</v>
      </c>
      <c r="D1110" s="3" t="s">
        <v>653</v>
      </c>
      <c r="E1110" s="3" t="s">
        <v>370</v>
      </c>
      <c r="F1110" s="3">
        <v>2</v>
      </c>
      <c r="G1110" s="3">
        <v>6</v>
      </c>
      <c r="H1110" s="3" t="s">
        <v>147</v>
      </c>
      <c r="I1110" s="3" t="s">
        <v>31</v>
      </c>
      <c r="J1110" s="12">
        <f>(C1110-VLOOKUP(H1110,Riders!$A$2:$C$3500,2,FALSE))/365</f>
        <v>27.312328767123287</v>
      </c>
      <c r="K1110" s="3">
        <v>12</v>
      </c>
    </row>
    <row r="1111" spans="1:11" x14ac:dyDescent="0.45">
      <c r="A1111" s="3" t="s">
        <v>159</v>
      </c>
      <c r="B1111" s="3">
        <v>2016</v>
      </c>
      <c r="C1111" s="19">
        <v>42344</v>
      </c>
      <c r="D1111" s="3" t="s">
        <v>653</v>
      </c>
      <c r="E1111" s="3" t="s">
        <v>454</v>
      </c>
      <c r="F1111" s="3">
        <v>1</v>
      </c>
      <c r="G1111" s="3">
        <v>1</v>
      </c>
      <c r="H1111" s="3" t="s">
        <v>719</v>
      </c>
      <c r="I1111" s="3" t="s">
        <v>727</v>
      </c>
      <c r="J1111" s="12">
        <f>(C1111-VLOOKUP(H1111,Riders!$A$2:$C$3500,2,FALSE))/365</f>
        <v>29.794520547945204</v>
      </c>
      <c r="K1111" s="3">
        <v>1</v>
      </c>
    </row>
    <row r="1112" spans="1:11" x14ac:dyDescent="0.45">
      <c r="A1112" s="3" t="s">
        <v>159</v>
      </c>
      <c r="B1112" s="3">
        <v>2016</v>
      </c>
      <c r="C1112" s="19">
        <v>42344</v>
      </c>
      <c r="D1112" s="3" t="s">
        <v>653</v>
      </c>
      <c r="E1112" s="3" t="s">
        <v>454</v>
      </c>
      <c r="F1112" s="3">
        <v>1</v>
      </c>
      <c r="G1112" s="3">
        <v>2</v>
      </c>
      <c r="H1112" s="3" t="s">
        <v>174</v>
      </c>
      <c r="I1112" s="3" t="s">
        <v>156</v>
      </c>
      <c r="J1112" s="12">
        <f>(C1112-VLOOKUP(H1112,Riders!$A$2:$C$3500,2,FALSE))/365</f>
        <v>23.884931506849316</v>
      </c>
      <c r="K1112" s="3">
        <v>6</v>
      </c>
    </row>
    <row r="1113" spans="1:11" x14ac:dyDescent="0.45">
      <c r="A1113" s="3" t="s">
        <v>159</v>
      </c>
      <c r="B1113" s="3">
        <v>2016</v>
      </c>
      <c r="C1113" s="19">
        <v>42344</v>
      </c>
      <c r="D1113" s="3" t="s">
        <v>653</v>
      </c>
      <c r="E1113" s="3" t="s">
        <v>454</v>
      </c>
      <c r="F1113" s="3">
        <v>1</v>
      </c>
      <c r="G1113" s="3">
        <v>3</v>
      </c>
      <c r="H1113" s="3" t="s">
        <v>748</v>
      </c>
      <c r="I1113" s="3" t="s">
        <v>118</v>
      </c>
      <c r="J1113" s="12">
        <f>(C1113-VLOOKUP(H1113,Riders!$A$2:$C$3500,2,FALSE))/365</f>
        <v>25.846575342465755</v>
      </c>
      <c r="K1113" s="3">
        <v>17</v>
      </c>
    </row>
    <row r="1114" spans="1:11" x14ac:dyDescent="0.45">
      <c r="A1114" s="3" t="s">
        <v>159</v>
      </c>
      <c r="B1114" s="3">
        <v>2016</v>
      </c>
      <c r="C1114" s="19">
        <v>42344</v>
      </c>
      <c r="D1114" s="3" t="s">
        <v>653</v>
      </c>
      <c r="E1114" s="3" t="s">
        <v>454</v>
      </c>
      <c r="F1114" s="3">
        <v>1</v>
      </c>
      <c r="G1114" s="3">
        <v>4</v>
      </c>
      <c r="H1114" s="3" t="s">
        <v>749</v>
      </c>
      <c r="I1114" s="3" t="s">
        <v>747</v>
      </c>
      <c r="J1114" s="12">
        <f>(C1114-VLOOKUP(H1114,Riders!$A$2:$C$3500,2,FALSE))/365</f>
        <v>35.539726027397258</v>
      </c>
      <c r="K1114" s="3">
        <v>17</v>
      </c>
    </row>
    <row r="1115" spans="1:11" x14ac:dyDescent="0.45">
      <c r="A1115" s="3" t="s">
        <v>159</v>
      </c>
      <c r="B1115" s="3">
        <v>2016</v>
      </c>
      <c r="C1115" s="19">
        <v>42344</v>
      </c>
      <c r="D1115" s="3" t="s">
        <v>653</v>
      </c>
      <c r="E1115" s="3" t="s">
        <v>454</v>
      </c>
      <c r="F1115" s="3">
        <v>1</v>
      </c>
      <c r="G1115" s="3">
        <v>5</v>
      </c>
      <c r="H1115" s="3" t="s">
        <v>655</v>
      </c>
      <c r="I1115" s="3" t="s">
        <v>120</v>
      </c>
      <c r="J1115" s="12">
        <f>(C1115-VLOOKUP(H1115,Riders!$A$2:$C$3500,2,FALSE))/365</f>
        <v>33.0027397260274</v>
      </c>
      <c r="K1115" s="3">
        <v>13</v>
      </c>
    </row>
    <row r="1116" spans="1:11" x14ac:dyDescent="0.45">
      <c r="A1116" s="3" t="s">
        <v>159</v>
      </c>
      <c r="B1116" s="3">
        <v>2016</v>
      </c>
      <c r="C1116" s="19">
        <v>42344</v>
      </c>
      <c r="D1116" s="3" t="s">
        <v>653</v>
      </c>
      <c r="E1116" s="3" t="s">
        <v>454</v>
      </c>
      <c r="F1116" s="3">
        <v>1</v>
      </c>
      <c r="G1116" s="3">
        <v>6</v>
      </c>
      <c r="H1116" s="3" t="s">
        <v>742</v>
      </c>
      <c r="I1116" s="3" t="s">
        <v>172</v>
      </c>
      <c r="J1116" s="12">
        <f>(C1116-VLOOKUP(H1116,Riders!$A$2:$C$3500,2,FALSE))/365</f>
        <v>30.241095890410961</v>
      </c>
      <c r="K1116" s="3">
        <v>17</v>
      </c>
    </row>
    <row r="1117" spans="1:11" x14ac:dyDescent="0.45">
      <c r="A1117" s="3" t="s">
        <v>159</v>
      </c>
      <c r="B1117" s="3">
        <v>2016</v>
      </c>
      <c r="C1117" s="19">
        <v>42344</v>
      </c>
      <c r="D1117" s="3" t="s">
        <v>653</v>
      </c>
      <c r="E1117" s="3" t="s">
        <v>454</v>
      </c>
      <c r="F1117" s="3">
        <v>2</v>
      </c>
      <c r="G1117" s="3">
        <v>1</v>
      </c>
      <c r="H1117" s="3" t="s">
        <v>734</v>
      </c>
      <c r="I1117" s="3" t="s">
        <v>36</v>
      </c>
      <c r="J1117" s="12">
        <f>(C1117-VLOOKUP(H1117,Riders!$A$2:$C$3500,2,FALSE))/365</f>
        <v>32.230136986301368</v>
      </c>
      <c r="K1117" s="3">
        <v>2</v>
      </c>
    </row>
    <row r="1118" spans="1:11" x14ac:dyDescent="0.45">
      <c r="A1118" s="3" t="s">
        <v>159</v>
      </c>
      <c r="B1118" s="3">
        <v>2016</v>
      </c>
      <c r="C1118" s="19">
        <v>42344</v>
      </c>
      <c r="D1118" s="3" t="s">
        <v>653</v>
      </c>
      <c r="E1118" s="3" t="s">
        <v>454</v>
      </c>
      <c r="F1118" s="3">
        <v>2</v>
      </c>
      <c r="G1118" s="3">
        <v>2</v>
      </c>
      <c r="H1118" s="3" t="s">
        <v>737</v>
      </c>
      <c r="I1118" s="3" t="s">
        <v>738</v>
      </c>
      <c r="J1118" s="12">
        <f>(C1118-VLOOKUP(H1118,Riders!$A$2:$C$3500,2,FALSE))/365</f>
        <v>27.484931506849314</v>
      </c>
      <c r="K1118" s="3">
        <v>11</v>
      </c>
    </row>
    <row r="1119" spans="1:11" x14ac:dyDescent="0.45">
      <c r="A1119" s="3" t="s">
        <v>159</v>
      </c>
      <c r="B1119" s="3">
        <v>2016</v>
      </c>
      <c r="C1119" s="19">
        <v>42344</v>
      </c>
      <c r="D1119" s="3" t="s">
        <v>653</v>
      </c>
      <c r="E1119" s="3" t="s">
        <v>454</v>
      </c>
      <c r="F1119" s="3">
        <v>2</v>
      </c>
      <c r="G1119" s="3">
        <v>3</v>
      </c>
      <c r="H1119" s="3" t="s">
        <v>20</v>
      </c>
      <c r="I1119" s="3" t="s">
        <v>21</v>
      </c>
      <c r="J1119" s="12">
        <f>(C1119-VLOOKUP(H1119,Riders!$A$2:$C$3500,2,FALSE))/365</f>
        <v>20.331506849315069</v>
      </c>
      <c r="K1119" s="3">
        <v>13</v>
      </c>
    </row>
    <row r="1120" spans="1:11" x14ac:dyDescent="0.45">
      <c r="A1120" s="3" t="s">
        <v>159</v>
      </c>
      <c r="B1120" s="3">
        <v>2016</v>
      </c>
      <c r="C1120" s="19">
        <v>42344</v>
      </c>
      <c r="D1120" s="3" t="s">
        <v>653</v>
      </c>
      <c r="E1120" s="3" t="s">
        <v>454</v>
      </c>
      <c r="F1120" s="3">
        <v>2</v>
      </c>
      <c r="G1120" s="3">
        <v>4</v>
      </c>
      <c r="H1120" s="3" t="s">
        <v>43</v>
      </c>
      <c r="I1120" s="3" t="s">
        <v>44</v>
      </c>
      <c r="J1120" s="12">
        <f>(C1120-VLOOKUP(H1120,Riders!$A$2:$C$3500,2,FALSE))/365</f>
        <v>23.043835616438358</v>
      </c>
      <c r="K1120" s="3">
        <v>17</v>
      </c>
    </row>
    <row r="1121" spans="1:11" x14ac:dyDescent="0.45">
      <c r="A1121" s="3" t="s">
        <v>159</v>
      </c>
      <c r="B1121" s="3">
        <v>2016</v>
      </c>
      <c r="C1121" s="19">
        <v>42344</v>
      </c>
      <c r="D1121" s="3" t="s">
        <v>653</v>
      </c>
      <c r="E1121" s="3" t="s">
        <v>454</v>
      </c>
      <c r="F1121" s="3">
        <v>2</v>
      </c>
      <c r="G1121" s="3">
        <v>5</v>
      </c>
      <c r="H1121" s="3" t="s">
        <v>704</v>
      </c>
      <c r="I1121" s="3" t="s">
        <v>40</v>
      </c>
      <c r="J1121" s="12">
        <f>(C1121-VLOOKUP(H1121,Riders!$A$2:$C$3500,2,FALSE))/365</f>
        <v>24.912328767123288</v>
      </c>
      <c r="K1121" s="3">
        <v>21</v>
      </c>
    </row>
    <row r="1122" spans="1:11" x14ac:dyDescent="0.45">
      <c r="A1122" s="3" t="s">
        <v>159</v>
      </c>
      <c r="B1122" s="3">
        <v>2016</v>
      </c>
      <c r="C1122" s="19">
        <v>42344</v>
      </c>
      <c r="D1122" s="3" t="s">
        <v>653</v>
      </c>
      <c r="E1122" s="3" t="s">
        <v>454</v>
      </c>
      <c r="F1122" s="3">
        <v>2</v>
      </c>
      <c r="G1122" s="3">
        <v>6</v>
      </c>
      <c r="H1122" s="3" t="s">
        <v>740</v>
      </c>
      <c r="I1122" s="3" t="s">
        <v>741</v>
      </c>
      <c r="J1122" s="12">
        <f>(C1122-VLOOKUP(H1122,Riders!$A$2:$C$3500,2,FALSE))/365</f>
        <v>28.117808219178084</v>
      </c>
      <c r="K1122" s="3">
        <v>21</v>
      </c>
    </row>
    <row r="1123" spans="1:11" x14ac:dyDescent="0.45">
      <c r="A1123" s="3" t="s">
        <v>159</v>
      </c>
      <c r="B1123" s="3">
        <v>2016</v>
      </c>
      <c r="C1123" s="19">
        <v>42344</v>
      </c>
      <c r="D1123" s="3" t="s">
        <v>653</v>
      </c>
      <c r="E1123" s="3" t="s">
        <v>454</v>
      </c>
      <c r="F1123" s="3">
        <v>3</v>
      </c>
      <c r="G1123" s="3">
        <v>1</v>
      </c>
      <c r="H1123" s="3" t="s">
        <v>134</v>
      </c>
      <c r="I1123" s="3" t="s">
        <v>38</v>
      </c>
      <c r="J1123" s="12">
        <f>(C1123-VLOOKUP(H1123,Riders!$A$2:$C$3500,2,FALSE))/365</f>
        <v>24.857534246575341</v>
      </c>
      <c r="K1123" s="3">
        <v>8</v>
      </c>
    </row>
    <row r="1124" spans="1:11" x14ac:dyDescent="0.45">
      <c r="A1124" s="3" t="s">
        <v>159</v>
      </c>
      <c r="B1124" s="3">
        <v>2016</v>
      </c>
      <c r="C1124" s="19">
        <v>42344</v>
      </c>
      <c r="D1124" s="3" t="s">
        <v>653</v>
      </c>
      <c r="E1124" s="3" t="s">
        <v>454</v>
      </c>
      <c r="F1124" s="3">
        <v>3</v>
      </c>
      <c r="G1124" s="3">
        <v>2</v>
      </c>
      <c r="H1124" s="3" t="s">
        <v>703</v>
      </c>
      <c r="I1124" s="3" t="s">
        <v>15</v>
      </c>
      <c r="J1124" s="12">
        <f>(C1124-VLOOKUP(H1124,Riders!$A$2:$C$3500,2,FALSE))/365</f>
        <v>25.087671232876712</v>
      </c>
      <c r="K1124" s="3">
        <v>7</v>
      </c>
    </row>
    <row r="1125" spans="1:11" x14ac:dyDescent="0.45">
      <c r="A1125" s="3" t="s">
        <v>159</v>
      </c>
      <c r="B1125" s="3">
        <v>2016</v>
      </c>
      <c r="C1125" s="19">
        <v>42344</v>
      </c>
      <c r="D1125" s="3" t="s">
        <v>653</v>
      </c>
      <c r="E1125" s="3" t="s">
        <v>454</v>
      </c>
      <c r="F1125" s="3">
        <v>3</v>
      </c>
      <c r="G1125" s="3">
        <v>3</v>
      </c>
      <c r="H1125" s="3" t="s">
        <v>34</v>
      </c>
      <c r="I1125" s="3" t="s">
        <v>19</v>
      </c>
      <c r="J1125" s="12">
        <f>(C1125-VLOOKUP(H1125,Riders!$A$2:$C$3500,2,FALSE))/365</f>
        <v>28.342465753424658</v>
      </c>
      <c r="K1125" s="3">
        <v>10</v>
      </c>
    </row>
    <row r="1126" spans="1:11" x14ac:dyDescent="0.45">
      <c r="A1126" s="3" t="s">
        <v>159</v>
      </c>
      <c r="B1126" s="3">
        <v>2016</v>
      </c>
      <c r="C1126" s="19">
        <v>42344</v>
      </c>
      <c r="D1126" s="3" t="s">
        <v>653</v>
      </c>
      <c r="E1126" s="3" t="s">
        <v>454</v>
      </c>
      <c r="F1126" s="3">
        <v>3</v>
      </c>
      <c r="G1126" s="3">
        <v>4</v>
      </c>
      <c r="H1126" s="3" t="s">
        <v>135</v>
      </c>
      <c r="I1126" s="3" t="s">
        <v>29</v>
      </c>
      <c r="J1126" s="12">
        <f>(C1126-VLOOKUP(H1126,Riders!$A$2:$C$3500,2,FALSE))/365</f>
        <v>26.073972602739726</v>
      </c>
      <c r="K1126" s="3">
        <v>12</v>
      </c>
    </row>
    <row r="1127" spans="1:11" x14ac:dyDescent="0.45">
      <c r="A1127" s="3" t="s">
        <v>159</v>
      </c>
      <c r="B1127" s="3">
        <v>2016</v>
      </c>
      <c r="C1127" s="19">
        <v>42344</v>
      </c>
      <c r="D1127" s="3" t="s">
        <v>653</v>
      </c>
      <c r="E1127" s="3" t="s">
        <v>454</v>
      </c>
      <c r="F1127" s="3">
        <v>3</v>
      </c>
      <c r="G1127" s="3">
        <v>5</v>
      </c>
      <c r="H1127" s="3" t="s">
        <v>147</v>
      </c>
      <c r="I1127" s="3" t="s">
        <v>31</v>
      </c>
      <c r="J1127" s="12">
        <f>(C1127-VLOOKUP(H1127,Riders!$A$2:$C$3500,2,FALSE))/365</f>
        <v>27.408219178082192</v>
      </c>
      <c r="K1127" s="3">
        <v>4</v>
      </c>
    </row>
    <row r="1128" spans="1:11" x14ac:dyDescent="0.45">
      <c r="A1128" s="3" t="s">
        <v>159</v>
      </c>
      <c r="B1128" s="3">
        <v>2016</v>
      </c>
      <c r="C1128" s="19">
        <v>42344</v>
      </c>
      <c r="D1128" s="3" t="s">
        <v>653</v>
      </c>
      <c r="E1128" s="3" t="s">
        <v>454</v>
      </c>
      <c r="F1128" s="3">
        <v>3</v>
      </c>
      <c r="G1128" s="3">
        <v>6</v>
      </c>
      <c r="H1128" s="3" t="s">
        <v>139</v>
      </c>
      <c r="I1128" s="3" t="s">
        <v>61</v>
      </c>
      <c r="J1128" s="12">
        <f>(C1128-VLOOKUP(H1128,Riders!$A$2:$C$3500,2,FALSE))/365</f>
        <v>23.487671232876714</v>
      </c>
      <c r="K1128" s="3">
        <v>9</v>
      </c>
    </row>
    <row r="1129" spans="1:11" x14ac:dyDescent="0.45">
      <c r="A1129" s="3" t="s">
        <v>159</v>
      </c>
      <c r="B1129" s="3">
        <v>2016</v>
      </c>
      <c r="C1129" s="19">
        <v>42344</v>
      </c>
      <c r="D1129" s="3" t="s">
        <v>653</v>
      </c>
      <c r="E1129" s="3" t="s">
        <v>454</v>
      </c>
      <c r="F1129" s="3">
        <v>4</v>
      </c>
      <c r="G1129" s="3">
        <v>1</v>
      </c>
      <c r="H1129" s="3" t="s">
        <v>79</v>
      </c>
      <c r="I1129" s="3" t="s">
        <v>65</v>
      </c>
      <c r="J1129" s="12">
        <f>(C1129-VLOOKUP(H1129,Riders!$A$2:$C$3500,2,FALSE))/365</f>
        <v>28.589041095890412</v>
      </c>
      <c r="K1129" s="3">
        <v>5</v>
      </c>
    </row>
    <row r="1130" spans="1:11" x14ac:dyDescent="0.45">
      <c r="A1130" s="3" t="s">
        <v>159</v>
      </c>
      <c r="B1130" s="3">
        <v>2016</v>
      </c>
      <c r="C1130" s="19">
        <v>42344</v>
      </c>
      <c r="D1130" s="3" t="s">
        <v>653</v>
      </c>
      <c r="E1130" s="3" t="s">
        <v>454</v>
      </c>
      <c r="F1130" s="3">
        <v>4</v>
      </c>
      <c r="G1130" s="3">
        <v>2</v>
      </c>
      <c r="H1130" s="3" t="s">
        <v>736</v>
      </c>
      <c r="I1130" s="3" t="s">
        <v>722</v>
      </c>
      <c r="J1130" s="12">
        <f>(C1130-VLOOKUP(H1130,Riders!$A$2:$C$3500,2,FALSE))/365</f>
        <v>26.805479452054794</v>
      </c>
      <c r="K1130" s="3">
        <v>3</v>
      </c>
    </row>
    <row r="1131" spans="1:11" x14ac:dyDescent="0.45">
      <c r="A1131" s="3" t="s">
        <v>159</v>
      </c>
      <c r="B1131" s="3">
        <v>2016</v>
      </c>
      <c r="C1131" s="19">
        <v>42344</v>
      </c>
      <c r="D1131" s="3" t="s">
        <v>653</v>
      </c>
      <c r="E1131" s="3" t="s">
        <v>454</v>
      </c>
      <c r="F1131" s="3">
        <v>4</v>
      </c>
      <c r="G1131" s="3">
        <v>3</v>
      </c>
      <c r="H1131" s="3" t="s">
        <v>750</v>
      </c>
      <c r="I1131" s="3" t="s">
        <v>751</v>
      </c>
      <c r="J1131" s="12">
        <f>(C1131-VLOOKUP(H1131,Riders!$A$2:$C$3500,2,FALSE))/365</f>
        <v>25.063013698630137</v>
      </c>
      <c r="K1131" s="3">
        <v>21</v>
      </c>
    </row>
    <row r="1132" spans="1:11" x14ac:dyDescent="0.45">
      <c r="A1132" s="3" t="s">
        <v>159</v>
      </c>
      <c r="B1132" s="3">
        <v>2016</v>
      </c>
      <c r="C1132" s="19">
        <v>42344</v>
      </c>
      <c r="D1132" s="3" t="s">
        <v>653</v>
      </c>
      <c r="E1132" s="3" t="s">
        <v>454</v>
      </c>
      <c r="F1132" s="3">
        <v>4</v>
      </c>
      <c r="G1132" s="3">
        <v>4</v>
      </c>
      <c r="H1132" s="3" t="s">
        <v>167</v>
      </c>
      <c r="I1132" s="3" t="s">
        <v>59</v>
      </c>
      <c r="J1132" s="12">
        <f>(C1132-VLOOKUP(H1132,Riders!$A$2:$C$3500,2,FALSE))/365</f>
        <v>26.753424657534246</v>
      </c>
      <c r="K1132" s="3">
        <v>13</v>
      </c>
    </row>
    <row r="1133" spans="1:11" x14ac:dyDescent="0.45">
      <c r="A1133" s="3" t="s">
        <v>159</v>
      </c>
      <c r="B1133" s="3">
        <v>2016</v>
      </c>
      <c r="C1133" s="19">
        <v>42344</v>
      </c>
      <c r="D1133" s="3" t="s">
        <v>653</v>
      </c>
      <c r="E1133" s="3" t="s">
        <v>454</v>
      </c>
      <c r="F1133" s="3">
        <v>4</v>
      </c>
      <c r="G1133" s="3">
        <v>5</v>
      </c>
      <c r="H1133" s="3" t="s">
        <v>321</v>
      </c>
      <c r="I1133" s="3" t="s">
        <v>56</v>
      </c>
      <c r="J1133" s="12">
        <f>(C1133-VLOOKUP(H1133,Riders!$A$2:$C$3500,2,FALSE))/365</f>
        <v>23.627397260273973</v>
      </c>
      <c r="K1133" s="3">
        <v>13</v>
      </c>
    </row>
    <row r="1134" spans="1:11" x14ac:dyDescent="0.45">
      <c r="A1134" s="3" t="s">
        <v>159</v>
      </c>
      <c r="B1134" s="3">
        <v>2016</v>
      </c>
      <c r="C1134" s="19">
        <v>42344</v>
      </c>
      <c r="D1134" s="3" t="s">
        <v>653</v>
      </c>
      <c r="E1134" s="3" t="s">
        <v>454</v>
      </c>
      <c r="F1134" s="3">
        <v>4</v>
      </c>
      <c r="G1134" s="3">
        <v>6</v>
      </c>
      <c r="H1134" s="3" t="s">
        <v>752</v>
      </c>
      <c r="I1134" s="3" t="s">
        <v>753</v>
      </c>
      <c r="J1134" s="12" t="e">
        <f>(C1134-VLOOKUP(H1134,Riders!$A$2:$C$3500,2,FALSE))/365</f>
        <v>#N/A</v>
      </c>
      <c r="K1134" s="3">
        <v>21</v>
      </c>
    </row>
    <row r="1135" spans="1:11" x14ac:dyDescent="0.45">
      <c r="A1135" s="3" t="s">
        <v>159</v>
      </c>
      <c r="B1135" s="3">
        <v>2016</v>
      </c>
      <c r="C1135" s="19">
        <v>42344</v>
      </c>
      <c r="D1135" s="3" t="s">
        <v>653</v>
      </c>
      <c r="E1135" s="3" t="s">
        <v>642</v>
      </c>
      <c r="F1135" s="3">
        <v>1</v>
      </c>
      <c r="G1135" s="3">
        <v>1</v>
      </c>
      <c r="H1135" s="3" t="s">
        <v>147</v>
      </c>
      <c r="I1135" s="3" t="s">
        <v>31</v>
      </c>
      <c r="J1135" s="12">
        <f>(C1135-VLOOKUP(H1135,Riders!$A$2:$C$3500,2,FALSE))/365</f>
        <v>27.408219178082192</v>
      </c>
      <c r="K1135" s="3">
        <v>4</v>
      </c>
    </row>
    <row r="1136" spans="1:11" x14ac:dyDescent="0.45">
      <c r="A1136" s="3" t="s">
        <v>159</v>
      </c>
      <c r="B1136" s="3">
        <v>2016</v>
      </c>
      <c r="C1136" s="19">
        <v>42344</v>
      </c>
      <c r="D1136" s="3" t="s">
        <v>653</v>
      </c>
      <c r="E1136" s="3" t="s">
        <v>642</v>
      </c>
      <c r="F1136" s="3">
        <v>1</v>
      </c>
      <c r="G1136" s="3">
        <v>2</v>
      </c>
      <c r="H1136" s="3" t="s">
        <v>167</v>
      </c>
      <c r="I1136" s="3" t="s">
        <v>59</v>
      </c>
      <c r="J1136" s="12">
        <f>(C1136-VLOOKUP(H1136,Riders!$A$2:$C$3500,2,FALSE))/365</f>
        <v>26.753424657534246</v>
      </c>
      <c r="K1136" s="3">
        <v>13</v>
      </c>
    </row>
    <row r="1137" spans="1:11" x14ac:dyDescent="0.45">
      <c r="A1137" s="3" t="s">
        <v>159</v>
      </c>
      <c r="B1137" s="3">
        <v>2016</v>
      </c>
      <c r="C1137" s="19">
        <v>42344</v>
      </c>
      <c r="D1137" s="3" t="s">
        <v>653</v>
      </c>
      <c r="E1137" s="3" t="s">
        <v>642</v>
      </c>
      <c r="F1137" s="3">
        <v>1</v>
      </c>
      <c r="G1137" s="3">
        <v>3</v>
      </c>
      <c r="H1137" s="3" t="s">
        <v>748</v>
      </c>
      <c r="I1137" s="3" t="s">
        <v>118</v>
      </c>
      <c r="J1137" s="12">
        <f>(C1137-VLOOKUP(H1137,Riders!$A$2:$C$3500,2,FALSE))/365</f>
        <v>25.846575342465755</v>
      </c>
      <c r="K1137" s="3">
        <v>17</v>
      </c>
    </row>
    <row r="1138" spans="1:11" x14ac:dyDescent="0.45">
      <c r="A1138" s="3" t="s">
        <v>159</v>
      </c>
      <c r="B1138" s="3">
        <v>2016</v>
      </c>
      <c r="C1138" s="19">
        <v>42344</v>
      </c>
      <c r="D1138" s="3" t="s">
        <v>653</v>
      </c>
      <c r="E1138" s="3" t="s">
        <v>642</v>
      </c>
      <c r="F1138" s="3">
        <v>1</v>
      </c>
      <c r="G1138" s="3">
        <v>4</v>
      </c>
      <c r="H1138" s="3" t="s">
        <v>740</v>
      </c>
      <c r="I1138" s="3" t="s">
        <v>741</v>
      </c>
      <c r="J1138" s="12">
        <f>(C1138-VLOOKUP(H1138,Riders!$A$2:$C$3500,2,FALSE))/365</f>
        <v>28.117808219178084</v>
      </c>
      <c r="K1138" s="3">
        <v>21</v>
      </c>
    </row>
    <row r="1139" spans="1:11" x14ac:dyDescent="0.45">
      <c r="A1139" s="3" t="s">
        <v>159</v>
      </c>
      <c r="B1139" s="3">
        <v>2016</v>
      </c>
      <c r="C1139" s="19">
        <v>42344</v>
      </c>
      <c r="D1139" s="3" t="s">
        <v>653</v>
      </c>
      <c r="E1139" s="3" t="s">
        <v>642</v>
      </c>
      <c r="F1139" s="3">
        <v>2</v>
      </c>
      <c r="G1139" s="3">
        <v>1</v>
      </c>
      <c r="H1139" s="3" t="s">
        <v>135</v>
      </c>
      <c r="I1139" s="3" t="s">
        <v>29</v>
      </c>
      <c r="J1139" s="12">
        <f>(C1139-VLOOKUP(H1139,Riders!$A$2:$C$3500,2,FALSE))/365</f>
        <v>26.073972602739726</v>
      </c>
      <c r="K1139" s="3">
        <v>12</v>
      </c>
    </row>
    <row r="1140" spans="1:11" x14ac:dyDescent="0.45">
      <c r="A1140" s="3" t="s">
        <v>159</v>
      </c>
      <c r="B1140" s="3">
        <v>2016</v>
      </c>
      <c r="C1140" s="19">
        <v>42344</v>
      </c>
      <c r="D1140" s="3" t="s">
        <v>653</v>
      </c>
      <c r="E1140" s="3" t="s">
        <v>642</v>
      </c>
      <c r="F1140" s="3">
        <v>2</v>
      </c>
      <c r="G1140" s="3">
        <v>2</v>
      </c>
      <c r="H1140" s="3" t="s">
        <v>20</v>
      </c>
      <c r="I1140" s="3" t="s">
        <v>21</v>
      </c>
      <c r="J1140" s="12">
        <f>(C1140-VLOOKUP(H1140,Riders!$A$2:$C$3500,2,FALSE))/365</f>
        <v>20.331506849315069</v>
      </c>
      <c r="K1140" s="3">
        <v>13</v>
      </c>
    </row>
    <row r="1141" spans="1:11" x14ac:dyDescent="0.45">
      <c r="A1141" s="3" t="s">
        <v>159</v>
      </c>
      <c r="B1141" s="3">
        <v>2016</v>
      </c>
      <c r="C1141" s="19">
        <v>42344</v>
      </c>
      <c r="D1141" s="3" t="s">
        <v>653</v>
      </c>
      <c r="E1141" s="3" t="s">
        <v>642</v>
      </c>
      <c r="F1141" s="3">
        <v>2</v>
      </c>
      <c r="G1141" s="3">
        <v>3</v>
      </c>
      <c r="H1141" s="3" t="s">
        <v>742</v>
      </c>
      <c r="I1141" s="3" t="s">
        <v>172</v>
      </c>
      <c r="J1141" s="12">
        <f>(C1141-VLOOKUP(H1141,Riders!$A$2:$C$3500,2,FALSE))/365</f>
        <v>30.241095890410961</v>
      </c>
      <c r="K1141" s="3">
        <v>17</v>
      </c>
    </row>
    <row r="1142" spans="1:11" x14ac:dyDescent="0.45">
      <c r="A1142" s="3" t="s">
        <v>159</v>
      </c>
      <c r="B1142" s="3">
        <v>2016</v>
      </c>
      <c r="C1142" s="19">
        <v>42344</v>
      </c>
      <c r="D1142" s="3" t="s">
        <v>653</v>
      </c>
      <c r="E1142" s="3" t="s">
        <v>642</v>
      </c>
      <c r="F1142" s="3">
        <v>2</v>
      </c>
      <c r="G1142" s="3">
        <v>4</v>
      </c>
      <c r="H1142" s="3" t="s">
        <v>704</v>
      </c>
      <c r="I1142" s="3" t="s">
        <v>40</v>
      </c>
      <c r="J1142" s="12">
        <f>(C1142-VLOOKUP(H1142,Riders!$A$2:$C$3500,2,FALSE))/365</f>
        <v>24.912328767123288</v>
      </c>
      <c r="K1142" s="3">
        <v>21</v>
      </c>
    </row>
    <row r="1143" spans="1:11" x14ac:dyDescent="0.45">
      <c r="A1143" s="3" t="s">
        <v>159</v>
      </c>
      <c r="B1143" s="3">
        <v>2016</v>
      </c>
      <c r="C1143" s="19">
        <v>42344</v>
      </c>
      <c r="D1143" s="3" t="s">
        <v>653</v>
      </c>
      <c r="E1143" s="3" t="s">
        <v>642</v>
      </c>
      <c r="F1143" s="3">
        <v>3</v>
      </c>
      <c r="G1143" s="3">
        <v>1</v>
      </c>
      <c r="H1143" s="3" t="s">
        <v>34</v>
      </c>
      <c r="I1143" s="3" t="s">
        <v>19</v>
      </c>
      <c r="J1143" s="12">
        <f>(C1143-VLOOKUP(H1143,Riders!$A$2:$C$3500,2,FALSE))/365</f>
        <v>28.342465753424658</v>
      </c>
      <c r="K1143" s="3">
        <v>10</v>
      </c>
    </row>
    <row r="1144" spans="1:11" x14ac:dyDescent="0.45">
      <c r="A1144" s="3" t="s">
        <v>159</v>
      </c>
      <c r="B1144" s="3">
        <v>2016</v>
      </c>
      <c r="C1144" s="19">
        <v>42344</v>
      </c>
      <c r="D1144" s="3" t="s">
        <v>653</v>
      </c>
      <c r="E1144" s="3" t="s">
        <v>642</v>
      </c>
      <c r="F1144" s="3">
        <v>3</v>
      </c>
      <c r="G1144" s="3">
        <v>2</v>
      </c>
      <c r="H1144" s="3" t="s">
        <v>655</v>
      </c>
      <c r="I1144" s="3" t="s">
        <v>120</v>
      </c>
      <c r="J1144" s="12">
        <f>(C1144-VLOOKUP(H1144,Riders!$A$2:$C$3500,2,FALSE))/365</f>
        <v>33.0027397260274</v>
      </c>
      <c r="K1144" s="3">
        <v>13</v>
      </c>
    </row>
    <row r="1145" spans="1:11" x14ac:dyDescent="0.45">
      <c r="A1145" s="3" t="s">
        <v>159</v>
      </c>
      <c r="B1145" s="3">
        <v>2016</v>
      </c>
      <c r="C1145" s="19">
        <v>42344</v>
      </c>
      <c r="D1145" s="3" t="s">
        <v>653</v>
      </c>
      <c r="E1145" s="3" t="s">
        <v>642</v>
      </c>
      <c r="F1145" s="3">
        <v>3</v>
      </c>
      <c r="G1145" s="3">
        <v>3</v>
      </c>
      <c r="H1145" s="3" t="s">
        <v>43</v>
      </c>
      <c r="I1145" s="3" t="s">
        <v>44</v>
      </c>
      <c r="J1145" s="12">
        <f>(C1145-VLOOKUP(H1145,Riders!$A$2:$C$3500,2,FALSE))/365</f>
        <v>23.043835616438358</v>
      </c>
      <c r="K1145" s="3">
        <v>17</v>
      </c>
    </row>
    <row r="1146" spans="1:11" x14ac:dyDescent="0.45">
      <c r="A1146" s="3" t="s">
        <v>159</v>
      </c>
      <c r="B1146" s="3">
        <v>2016</v>
      </c>
      <c r="C1146" s="19">
        <v>42344</v>
      </c>
      <c r="D1146" s="3" t="s">
        <v>653</v>
      </c>
      <c r="E1146" s="3" t="s">
        <v>642</v>
      </c>
      <c r="F1146" s="3">
        <v>3</v>
      </c>
      <c r="G1146" s="3">
        <v>4</v>
      </c>
      <c r="H1146" s="3" t="s">
        <v>752</v>
      </c>
      <c r="I1146" s="3" t="s">
        <v>753</v>
      </c>
      <c r="J1146" s="12" t="e">
        <f>(C1146-VLOOKUP(H1146,Riders!$A$2:$C$3500,2,FALSE))/365</f>
        <v>#N/A</v>
      </c>
      <c r="K1146" s="3">
        <v>21</v>
      </c>
    </row>
    <row r="1147" spans="1:11" x14ac:dyDescent="0.45">
      <c r="A1147" s="3" t="s">
        <v>159</v>
      </c>
      <c r="B1147" s="3">
        <v>2016</v>
      </c>
      <c r="C1147" s="19">
        <v>42344</v>
      </c>
      <c r="D1147" s="3" t="s">
        <v>653</v>
      </c>
      <c r="E1147" s="3" t="s">
        <v>642</v>
      </c>
      <c r="F1147" s="3">
        <v>4</v>
      </c>
      <c r="G1147" s="3">
        <v>1</v>
      </c>
      <c r="H1147" s="3" t="s">
        <v>139</v>
      </c>
      <c r="I1147" s="3" t="s">
        <v>61</v>
      </c>
      <c r="J1147" s="12">
        <f>(C1147-VLOOKUP(H1147,Riders!$A$2:$C$3500,2,FALSE))/365</f>
        <v>23.487671232876714</v>
      </c>
      <c r="K1147" s="3">
        <v>9</v>
      </c>
    </row>
    <row r="1148" spans="1:11" x14ac:dyDescent="0.45">
      <c r="A1148" s="3" t="s">
        <v>159</v>
      </c>
      <c r="B1148" s="3">
        <v>2016</v>
      </c>
      <c r="C1148" s="19">
        <v>42344</v>
      </c>
      <c r="D1148" s="3" t="s">
        <v>653</v>
      </c>
      <c r="E1148" s="3" t="s">
        <v>642</v>
      </c>
      <c r="F1148" s="3">
        <v>4</v>
      </c>
      <c r="G1148" s="3">
        <v>2</v>
      </c>
      <c r="H1148" s="3" t="s">
        <v>321</v>
      </c>
      <c r="I1148" s="3" t="s">
        <v>56</v>
      </c>
      <c r="J1148" s="12">
        <f>(C1148-VLOOKUP(H1148,Riders!$A$2:$C$3500,2,FALSE))/365</f>
        <v>23.627397260273973</v>
      </c>
      <c r="K1148" s="3">
        <v>13</v>
      </c>
    </row>
    <row r="1149" spans="1:11" x14ac:dyDescent="0.45">
      <c r="A1149" s="3" t="s">
        <v>159</v>
      </c>
      <c r="B1149" s="3">
        <v>2016</v>
      </c>
      <c r="C1149" s="19">
        <v>42344</v>
      </c>
      <c r="D1149" s="3" t="s">
        <v>653</v>
      </c>
      <c r="E1149" s="3" t="s">
        <v>642</v>
      </c>
      <c r="F1149" s="3">
        <v>4</v>
      </c>
      <c r="G1149" s="3">
        <v>3</v>
      </c>
      <c r="H1149" s="3" t="s">
        <v>749</v>
      </c>
      <c r="I1149" s="3" t="s">
        <v>747</v>
      </c>
      <c r="J1149" s="12">
        <f>(C1149-VLOOKUP(H1149,Riders!$A$2:$C$3500,2,FALSE))/365</f>
        <v>35.539726027397258</v>
      </c>
      <c r="K1149" s="3">
        <v>17</v>
      </c>
    </row>
    <row r="1150" spans="1:11" x14ac:dyDescent="0.45">
      <c r="A1150" s="3" t="s">
        <v>159</v>
      </c>
      <c r="B1150" s="3">
        <v>2016</v>
      </c>
      <c r="C1150" s="19">
        <v>42344</v>
      </c>
      <c r="D1150" s="3" t="s">
        <v>653</v>
      </c>
      <c r="E1150" s="3" t="s">
        <v>642</v>
      </c>
      <c r="F1150" s="3">
        <v>4</v>
      </c>
      <c r="G1150" s="3">
        <v>4</v>
      </c>
      <c r="H1150" s="3" t="s">
        <v>750</v>
      </c>
      <c r="I1150" s="3" t="s">
        <v>751</v>
      </c>
      <c r="J1150" s="12">
        <f>(C1150-VLOOKUP(H1150,Riders!$A$2:$C$3500,2,FALSE))/365</f>
        <v>25.063013698630137</v>
      </c>
      <c r="K1150" s="3">
        <v>21</v>
      </c>
    </row>
    <row r="1151" spans="1:11" x14ac:dyDescent="0.45">
      <c r="A1151" s="3" t="s">
        <v>159</v>
      </c>
      <c r="B1151" s="3">
        <v>2016</v>
      </c>
      <c r="C1151" s="19">
        <v>42344</v>
      </c>
      <c r="D1151" s="3" t="s">
        <v>653</v>
      </c>
      <c r="E1151" s="3" t="s">
        <v>643</v>
      </c>
      <c r="F1151" s="3">
        <v>1</v>
      </c>
      <c r="G1151" s="3">
        <v>1</v>
      </c>
      <c r="H1151" s="3" t="s">
        <v>79</v>
      </c>
      <c r="I1151" s="3" t="s">
        <v>65</v>
      </c>
      <c r="J1151" s="12">
        <f>(C1151-VLOOKUP(H1151,Riders!$A$2:$C$3500,2,FALSE))/365</f>
        <v>28.589041095890412</v>
      </c>
      <c r="K1151" s="3">
        <v>5</v>
      </c>
    </row>
    <row r="1152" spans="1:11" x14ac:dyDescent="0.45">
      <c r="A1152" s="3" t="s">
        <v>159</v>
      </c>
      <c r="B1152" s="3">
        <v>2016</v>
      </c>
      <c r="C1152" s="19">
        <v>42344</v>
      </c>
      <c r="D1152" s="3" t="s">
        <v>653</v>
      </c>
      <c r="E1152" s="3" t="s">
        <v>643</v>
      </c>
      <c r="F1152" s="3">
        <v>1</v>
      </c>
      <c r="G1152" s="3">
        <v>2</v>
      </c>
      <c r="H1152" s="3" t="s">
        <v>719</v>
      </c>
      <c r="I1152" s="3" t="s">
        <v>727</v>
      </c>
      <c r="J1152" s="12">
        <f>(C1152-VLOOKUP(H1152,Riders!$A$2:$C$3500,2,FALSE))/365</f>
        <v>29.794520547945204</v>
      </c>
      <c r="K1152" s="3">
        <v>1</v>
      </c>
    </row>
    <row r="1153" spans="1:11" x14ac:dyDescent="0.45">
      <c r="A1153" s="3" t="s">
        <v>159</v>
      </c>
      <c r="B1153" s="3">
        <v>2016</v>
      </c>
      <c r="C1153" s="19">
        <v>42344</v>
      </c>
      <c r="D1153" s="3" t="s">
        <v>653</v>
      </c>
      <c r="E1153" s="3" t="s">
        <v>643</v>
      </c>
      <c r="F1153" s="3">
        <v>1</v>
      </c>
      <c r="G1153" s="3">
        <v>3</v>
      </c>
      <c r="H1153" s="3" t="s">
        <v>147</v>
      </c>
      <c r="I1153" s="3" t="s">
        <v>31</v>
      </c>
      <c r="J1153" s="12">
        <f>(C1153-VLOOKUP(H1153,Riders!$A$2:$C$3500,2,FALSE))/365</f>
        <v>27.408219178082192</v>
      </c>
      <c r="K1153" s="3">
        <v>4</v>
      </c>
    </row>
    <row r="1154" spans="1:11" x14ac:dyDescent="0.45">
      <c r="A1154" s="3" t="s">
        <v>159</v>
      </c>
      <c r="B1154" s="3">
        <v>2016</v>
      </c>
      <c r="C1154" s="19">
        <v>42344</v>
      </c>
      <c r="D1154" s="3" t="s">
        <v>653</v>
      </c>
      <c r="E1154" s="3" t="s">
        <v>643</v>
      </c>
      <c r="F1154" s="3">
        <v>1</v>
      </c>
      <c r="G1154" s="3">
        <v>4</v>
      </c>
      <c r="H1154" s="3" t="s">
        <v>737</v>
      </c>
      <c r="I1154" s="3" t="s">
        <v>738</v>
      </c>
      <c r="J1154" s="12">
        <f>(C1154-VLOOKUP(H1154,Riders!$A$2:$C$3500,2,FALSE))/365</f>
        <v>27.484931506849314</v>
      </c>
      <c r="K1154" s="3">
        <v>11</v>
      </c>
    </row>
    <row r="1155" spans="1:11" x14ac:dyDescent="0.45">
      <c r="A1155" s="3" t="s">
        <v>159</v>
      </c>
      <c r="B1155" s="3">
        <v>2016</v>
      </c>
      <c r="C1155" s="19">
        <v>42344</v>
      </c>
      <c r="D1155" s="3" t="s">
        <v>653</v>
      </c>
      <c r="E1155" s="3" t="s">
        <v>643</v>
      </c>
      <c r="F1155" s="3">
        <v>1</v>
      </c>
      <c r="G1155" s="3">
        <v>5</v>
      </c>
      <c r="H1155" s="3" t="s">
        <v>703</v>
      </c>
      <c r="I1155" s="3" t="s">
        <v>15</v>
      </c>
      <c r="J1155" s="12">
        <f>(C1155-VLOOKUP(H1155,Riders!$A$2:$C$3500,2,FALSE))/365</f>
        <v>25.087671232876712</v>
      </c>
      <c r="K1155" s="3">
        <v>7</v>
      </c>
    </row>
    <row r="1156" spans="1:11" x14ac:dyDescent="0.45">
      <c r="A1156" s="3" t="s">
        <v>159</v>
      </c>
      <c r="B1156" s="3">
        <v>2016</v>
      </c>
      <c r="C1156" s="19">
        <v>42344</v>
      </c>
      <c r="D1156" s="3" t="s">
        <v>653</v>
      </c>
      <c r="E1156" s="3" t="s">
        <v>643</v>
      </c>
      <c r="F1156" s="3">
        <v>1</v>
      </c>
      <c r="G1156" s="3">
        <v>6</v>
      </c>
      <c r="H1156" s="3" t="s">
        <v>139</v>
      </c>
      <c r="I1156" s="3" t="s">
        <v>61</v>
      </c>
      <c r="J1156" s="12">
        <f>(C1156-VLOOKUP(H1156,Riders!$A$2:$C$3500,2,FALSE))/365</f>
        <v>23.487671232876714</v>
      </c>
      <c r="K1156" s="3">
        <v>9</v>
      </c>
    </row>
    <row r="1157" spans="1:11" x14ac:dyDescent="0.45">
      <c r="A1157" s="3" t="s">
        <v>159</v>
      </c>
      <c r="B1157" s="3">
        <v>2016</v>
      </c>
      <c r="C1157" s="19">
        <v>42344</v>
      </c>
      <c r="D1157" s="3" t="s">
        <v>653</v>
      </c>
      <c r="E1157" s="3" t="s">
        <v>643</v>
      </c>
      <c r="F1157" s="3">
        <v>2</v>
      </c>
      <c r="G1157" s="3">
        <v>1</v>
      </c>
      <c r="H1157" s="3" t="s">
        <v>734</v>
      </c>
      <c r="I1157" s="3" t="s">
        <v>36</v>
      </c>
      <c r="J1157" s="12">
        <f>(C1157-VLOOKUP(H1157,Riders!$A$2:$C$3500,2,FALSE))/365</f>
        <v>32.230136986301368</v>
      </c>
      <c r="K1157" s="3">
        <v>2</v>
      </c>
    </row>
    <row r="1158" spans="1:11" x14ac:dyDescent="0.45">
      <c r="A1158" s="3" t="s">
        <v>159</v>
      </c>
      <c r="B1158" s="3">
        <v>2016</v>
      </c>
      <c r="C1158" s="19">
        <v>42344</v>
      </c>
      <c r="D1158" s="3" t="s">
        <v>653</v>
      </c>
      <c r="E1158" s="3" t="s">
        <v>643</v>
      </c>
      <c r="F1158" s="3">
        <v>2</v>
      </c>
      <c r="G1158" s="3">
        <v>2</v>
      </c>
      <c r="H1158" s="3" t="s">
        <v>736</v>
      </c>
      <c r="I1158" s="3" t="s">
        <v>722</v>
      </c>
      <c r="J1158" s="12">
        <f>(C1158-VLOOKUP(H1158,Riders!$A$2:$C$3500,2,FALSE))/365</f>
        <v>26.805479452054794</v>
      </c>
      <c r="K1158" s="3">
        <v>3</v>
      </c>
    </row>
    <row r="1159" spans="1:11" x14ac:dyDescent="0.45">
      <c r="A1159" s="3" t="s">
        <v>159</v>
      </c>
      <c r="B1159" s="3">
        <v>2016</v>
      </c>
      <c r="C1159" s="19">
        <v>42344</v>
      </c>
      <c r="D1159" s="3" t="s">
        <v>653</v>
      </c>
      <c r="E1159" s="3" t="s">
        <v>643</v>
      </c>
      <c r="F1159" s="3">
        <v>2</v>
      </c>
      <c r="G1159" s="3">
        <v>3</v>
      </c>
      <c r="H1159" s="3" t="s">
        <v>174</v>
      </c>
      <c r="I1159" s="3" t="s">
        <v>156</v>
      </c>
      <c r="J1159" s="12">
        <f>(C1159-VLOOKUP(H1159,Riders!$A$2:$C$3500,2,FALSE))/365</f>
        <v>23.884931506849316</v>
      </c>
      <c r="K1159" s="3">
        <v>6</v>
      </c>
    </row>
    <row r="1160" spans="1:11" x14ac:dyDescent="0.45">
      <c r="A1160" s="3" t="s">
        <v>159</v>
      </c>
      <c r="B1160" s="3">
        <v>2016</v>
      </c>
      <c r="C1160" s="19">
        <v>42344</v>
      </c>
      <c r="D1160" s="3" t="s">
        <v>653</v>
      </c>
      <c r="E1160" s="3" t="s">
        <v>643</v>
      </c>
      <c r="F1160" s="3">
        <v>2</v>
      </c>
      <c r="G1160" s="3">
        <v>4</v>
      </c>
      <c r="H1160" s="3" t="s">
        <v>34</v>
      </c>
      <c r="I1160" s="3" t="s">
        <v>19</v>
      </c>
      <c r="J1160" s="12">
        <f>(C1160-VLOOKUP(H1160,Riders!$A$2:$C$3500,2,FALSE))/365</f>
        <v>28.342465753424658</v>
      </c>
      <c r="K1160" s="3">
        <v>10</v>
      </c>
    </row>
    <row r="1161" spans="1:11" x14ac:dyDescent="0.45">
      <c r="A1161" s="3" t="s">
        <v>159</v>
      </c>
      <c r="B1161" s="3">
        <v>2016</v>
      </c>
      <c r="C1161" s="19">
        <v>42344</v>
      </c>
      <c r="D1161" s="3" t="s">
        <v>653</v>
      </c>
      <c r="E1161" s="3" t="s">
        <v>643</v>
      </c>
      <c r="F1161" s="3">
        <v>2</v>
      </c>
      <c r="G1161" s="3">
        <v>5</v>
      </c>
      <c r="H1161" s="3" t="s">
        <v>135</v>
      </c>
      <c r="I1161" s="3" t="s">
        <v>29</v>
      </c>
      <c r="J1161" s="12">
        <f>(C1161-VLOOKUP(H1161,Riders!$A$2:$C$3500,2,FALSE))/365</f>
        <v>26.073972602739726</v>
      </c>
      <c r="K1161" s="3">
        <v>12</v>
      </c>
    </row>
    <row r="1162" spans="1:11" x14ac:dyDescent="0.45">
      <c r="A1162" s="3" t="s">
        <v>159</v>
      </c>
      <c r="B1162" s="3">
        <v>2016</v>
      </c>
      <c r="C1162" s="19">
        <v>42344</v>
      </c>
      <c r="D1162" s="3" t="s">
        <v>653</v>
      </c>
      <c r="E1162" s="3" t="s">
        <v>643</v>
      </c>
      <c r="F1162" s="3">
        <v>2</v>
      </c>
      <c r="G1162" s="3">
        <v>6</v>
      </c>
      <c r="H1162" s="3" t="s">
        <v>134</v>
      </c>
      <c r="I1162" s="3" t="s">
        <v>38</v>
      </c>
      <c r="J1162" s="12">
        <f>(C1162-VLOOKUP(H1162,Riders!$A$2:$C$3500,2,FALSE))/365</f>
        <v>24.857534246575341</v>
      </c>
      <c r="K1162" s="3">
        <v>8</v>
      </c>
    </row>
    <row r="1163" spans="1:11" x14ac:dyDescent="0.45">
      <c r="A1163" s="3" t="s">
        <v>159</v>
      </c>
      <c r="B1163" s="3">
        <v>2016</v>
      </c>
      <c r="C1163" s="19">
        <v>42344</v>
      </c>
      <c r="D1163" s="3" t="s">
        <v>653</v>
      </c>
      <c r="E1163" s="3" t="s">
        <v>370</v>
      </c>
      <c r="F1163" s="3">
        <v>1</v>
      </c>
      <c r="G1163" s="3">
        <v>1</v>
      </c>
      <c r="H1163" s="3" t="s">
        <v>719</v>
      </c>
      <c r="I1163" s="3" t="s">
        <v>727</v>
      </c>
      <c r="J1163" s="12">
        <f>(C1163-VLOOKUP(H1163,Riders!$A$2:$C$3500,2,FALSE))/365</f>
        <v>29.794520547945204</v>
      </c>
      <c r="K1163" s="3">
        <v>1</v>
      </c>
    </row>
    <row r="1164" spans="1:11" x14ac:dyDescent="0.45">
      <c r="A1164" s="3" t="s">
        <v>159</v>
      </c>
      <c r="B1164" s="3">
        <v>2016</v>
      </c>
      <c r="C1164" s="19">
        <v>42344</v>
      </c>
      <c r="D1164" s="3" t="s">
        <v>653</v>
      </c>
      <c r="E1164" s="3" t="s">
        <v>370</v>
      </c>
      <c r="F1164" s="3">
        <v>1</v>
      </c>
      <c r="G1164" s="3">
        <v>2</v>
      </c>
      <c r="H1164" s="3" t="s">
        <v>734</v>
      </c>
      <c r="I1164" s="3" t="s">
        <v>36</v>
      </c>
      <c r="J1164" s="12">
        <f>(C1164-VLOOKUP(H1164,Riders!$A$2:$C$3500,2,FALSE))/365</f>
        <v>32.230136986301368</v>
      </c>
      <c r="K1164" s="3">
        <v>2</v>
      </c>
    </row>
    <row r="1165" spans="1:11" x14ac:dyDescent="0.45">
      <c r="A1165" s="3" t="s">
        <v>159</v>
      </c>
      <c r="B1165" s="3">
        <v>2016</v>
      </c>
      <c r="C1165" s="19">
        <v>42344</v>
      </c>
      <c r="D1165" s="3" t="s">
        <v>653</v>
      </c>
      <c r="E1165" s="3" t="s">
        <v>370</v>
      </c>
      <c r="F1165" s="3">
        <v>1</v>
      </c>
      <c r="G1165" s="3">
        <v>3</v>
      </c>
      <c r="H1165" s="3" t="s">
        <v>736</v>
      </c>
      <c r="I1165" s="3" t="s">
        <v>722</v>
      </c>
      <c r="J1165" s="12">
        <f>(C1165-VLOOKUP(H1165,Riders!$A$2:$C$3500,2,FALSE))/365</f>
        <v>26.805479452054794</v>
      </c>
      <c r="K1165" s="3">
        <v>3</v>
      </c>
    </row>
    <row r="1166" spans="1:11" x14ac:dyDescent="0.45">
      <c r="A1166" s="3" t="s">
        <v>159</v>
      </c>
      <c r="B1166" s="3">
        <v>2016</v>
      </c>
      <c r="C1166" s="19">
        <v>42344</v>
      </c>
      <c r="D1166" s="3" t="s">
        <v>653</v>
      </c>
      <c r="E1166" s="3" t="s">
        <v>370</v>
      </c>
      <c r="F1166" s="3">
        <v>1</v>
      </c>
      <c r="G1166" s="3">
        <v>4</v>
      </c>
      <c r="H1166" s="3" t="s">
        <v>147</v>
      </c>
      <c r="I1166" s="3" t="s">
        <v>31</v>
      </c>
      <c r="J1166" s="12">
        <f>(C1166-VLOOKUP(H1166,Riders!$A$2:$C$3500,2,FALSE))/365</f>
        <v>27.408219178082192</v>
      </c>
      <c r="K1166" s="3">
        <v>4</v>
      </c>
    </row>
    <row r="1167" spans="1:11" x14ac:dyDescent="0.45">
      <c r="A1167" s="3" t="s">
        <v>159</v>
      </c>
      <c r="B1167" s="3">
        <v>2016</v>
      </c>
      <c r="C1167" s="19">
        <v>42344</v>
      </c>
      <c r="D1167" s="3" t="s">
        <v>653</v>
      </c>
      <c r="E1167" s="3" t="s">
        <v>370</v>
      </c>
      <c r="F1167" s="3">
        <v>1</v>
      </c>
      <c r="G1167" s="3">
        <v>5</v>
      </c>
      <c r="H1167" s="3" t="s">
        <v>79</v>
      </c>
      <c r="I1167" s="3" t="s">
        <v>65</v>
      </c>
      <c r="J1167" s="12">
        <f>(C1167-VLOOKUP(H1167,Riders!$A$2:$C$3500,2,FALSE))/365</f>
        <v>28.589041095890412</v>
      </c>
      <c r="K1167" s="3">
        <v>5</v>
      </c>
    </row>
    <row r="1168" spans="1:11" x14ac:dyDescent="0.45">
      <c r="A1168" s="3" t="s">
        <v>159</v>
      </c>
      <c r="B1168" s="3">
        <v>2016</v>
      </c>
      <c r="C1168" s="19">
        <v>42344</v>
      </c>
      <c r="D1168" s="3" t="s">
        <v>653</v>
      </c>
      <c r="E1168" s="3" t="s">
        <v>370</v>
      </c>
      <c r="F1168" s="3">
        <v>1</v>
      </c>
      <c r="G1168" s="3">
        <v>6</v>
      </c>
      <c r="H1168" s="3" t="s">
        <v>174</v>
      </c>
      <c r="I1168" s="3" t="s">
        <v>156</v>
      </c>
      <c r="J1168" s="12">
        <f>(C1168-VLOOKUP(H1168,Riders!$A$2:$C$3500,2,FALSE))/365</f>
        <v>23.884931506849316</v>
      </c>
      <c r="K1168" s="3">
        <v>6</v>
      </c>
    </row>
    <row r="1169" spans="1:11" x14ac:dyDescent="0.45">
      <c r="A1169" s="3" t="s">
        <v>159</v>
      </c>
      <c r="B1169" s="3">
        <v>2016</v>
      </c>
      <c r="C1169" s="19">
        <v>42344</v>
      </c>
      <c r="D1169" s="3" t="s">
        <v>653</v>
      </c>
      <c r="E1169" s="3" t="s">
        <v>370</v>
      </c>
      <c r="F1169" s="3">
        <v>2</v>
      </c>
      <c r="G1169" s="3">
        <v>1</v>
      </c>
      <c r="H1169" s="3" t="s">
        <v>703</v>
      </c>
      <c r="I1169" s="3" t="s">
        <v>15</v>
      </c>
      <c r="J1169" s="12">
        <f>(C1169-VLOOKUP(H1169,Riders!$A$2:$C$3500,2,FALSE))/365</f>
        <v>25.087671232876712</v>
      </c>
      <c r="K1169" s="3">
        <v>7</v>
      </c>
    </row>
    <row r="1170" spans="1:11" x14ac:dyDescent="0.45">
      <c r="A1170" s="3" t="s">
        <v>159</v>
      </c>
      <c r="B1170" s="3">
        <v>2016</v>
      </c>
      <c r="C1170" s="19">
        <v>42344</v>
      </c>
      <c r="D1170" s="3" t="s">
        <v>653</v>
      </c>
      <c r="E1170" s="3" t="s">
        <v>370</v>
      </c>
      <c r="F1170" s="3">
        <v>2</v>
      </c>
      <c r="G1170" s="3">
        <v>2</v>
      </c>
      <c r="H1170" s="3" t="s">
        <v>134</v>
      </c>
      <c r="I1170" s="3" t="s">
        <v>38</v>
      </c>
      <c r="J1170" s="12">
        <f>(C1170-VLOOKUP(H1170,Riders!$A$2:$C$3500,2,FALSE))/365</f>
        <v>24.857534246575341</v>
      </c>
      <c r="K1170" s="3">
        <v>8</v>
      </c>
    </row>
    <row r="1171" spans="1:11" x14ac:dyDescent="0.45">
      <c r="A1171" s="3" t="s">
        <v>159</v>
      </c>
      <c r="B1171" s="3">
        <v>2016</v>
      </c>
      <c r="C1171" s="19">
        <v>42344</v>
      </c>
      <c r="D1171" s="3" t="s">
        <v>653</v>
      </c>
      <c r="E1171" s="3" t="s">
        <v>370</v>
      </c>
      <c r="F1171" s="3">
        <v>2</v>
      </c>
      <c r="G1171" s="3">
        <v>3</v>
      </c>
      <c r="H1171" s="3" t="s">
        <v>139</v>
      </c>
      <c r="I1171" s="3" t="s">
        <v>61</v>
      </c>
      <c r="J1171" s="12">
        <f>(C1171-VLOOKUP(H1171,Riders!$A$2:$C$3500,2,FALSE))/365</f>
        <v>23.487671232876714</v>
      </c>
      <c r="K1171" s="3">
        <v>9</v>
      </c>
    </row>
    <row r="1172" spans="1:11" x14ac:dyDescent="0.45">
      <c r="A1172" s="3" t="s">
        <v>159</v>
      </c>
      <c r="B1172" s="3">
        <v>2016</v>
      </c>
      <c r="C1172" s="19">
        <v>42344</v>
      </c>
      <c r="D1172" s="3" t="s">
        <v>653</v>
      </c>
      <c r="E1172" s="3" t="s">
        <v>370</v>
      </c>
      <c r="F1172" s="3">
        <v>2</v>
      </c>
      <c r="G1172" s="3">
        <v>4</v>
      </c>
      <c r="H1172" s="3" t="s">
        <v>34</v>
      </c>
      <c r="I1172" s="3" t="s">
        <v>19</v>
      </c>
      <c r="J1172" s="12">
        <f>(C1172-VLOOKUP(H1172,Riders!$A$2:$C$3500,2,FALSE))/365</f>
        <v>28.342465753424658</v>
      </c>
      <c r="K1172" s="3">
        <v>10</v>
      </c>
    </row>
    <row r="1173" spans="1:11" x14ac:dyDescent="0.45">
      <c r="A1173" s="3" t="s">
        <v>159</v>
      </c>
      <c r="B1173" s="3">
        <v>2016</v>
      </c>
      <c r="C1173" s="19">
        <v>42344</v>
      </c>
      <c r="D1173" s="3" t="s">
        <v>653</v>
      </c>
      <c r="E1173" s="3" t="s">
        <v>370</v>
      </c>
      <c r="F1173" s="3">
        <v>2</v>
      </c>
      <c r="G1173" s="3">
        <v>5</v>
      </c>
      <c r="H1173" s="3" t="s">
        <v>737</v>
      </c>
      <c r="I1173" s="3" t="s">
        <v>738</v>
      </c>
      <c r="J1173" s="12">
        <f>(C1173-VLOOKUP(H1173,Riders!$A$2:$C$3500,2,FALSE))/365</f>
        <v>27.484931506849314</v>
      </c>
      <c r="K1173" s="3">
        <v>11</v>
      </c>
    </row>
    <row r="1174" spans="1:11" x14ac:dyDescent="0.45">
      <c r="A1174" s="3" t="s">
        <v>159</v>
      </c>
      <c r="B1174" s="3">
        <v>2016</v>
      </c>
      <c r="C1174" s="19">
        <v>42344</v>
      </c>
      <c r="D1174" s="3" t="s">
        <v>653</v>
      </c>
      <c r="E1174" s="3" t="s">
        <v>370</v>
      </c>
      <c r="F1174" s="3">
        <v>2</v>
      </c>
      <c r="G1174" s="3">
        <v>6</v>
      </c>
      <c r="H1174" s="3" t="s">
        <v>135</v>
      </c>
      <c r="I1174" s="3" t="s">
        <v>29</v>
      </c>
      <c r="J1174" s="12">
        <f>(C1174-VLOOKUP(H1174,Riders!$A$2:$C$3500,2,FALSE))/365</f>
        <v>26.073972602739726</v>
      </c>
      <c r="K1174" s="3">
        <v>12</v>
      </c>
    </row>
    <row r="1175" spans="1:11" x14ac:dyDescent="0.45">
      <c r="A1175" s="3" t="s">
        <v>127</v>
      </c>
      <c r="B1175" s="3">
        <v>2016</v>
      </c>
      <c r="C1175" s="19">
        <v>42386</v>
      </c>
      <c r="D1175" s="3" t="s">
        <v>653</v>
      </c>
      <c r="E1175" s="3" t="s">
        <v>454</v>
      </c>
      <c r="F1175" s="3">
        <v>1</v>
      </c>
      <c r="G1175" s="3">
        <v>1</v>
      </c>
      <c r="H1175" s="3" t="s">
        <v>719</v>
      </c>
      <c r="I1175" s="3" t="s">
        <v>720</v>
      </c>
      <c r="J1175" s="12">
        <f>(C1175-VLOOKUP(H1175,Riders!$A$2:$C$3500,2,FALSE))/365</f>
        <v>29.909589041095892</v>
      </c>
      <c r="K1175" s="3">
        <v>8</v>
      </c>
    </row>
    <row r="1176" spans="1:11" x14ac:dyDescent="0.45">
      <c r="A1176" s="3" t="s">
        <v>127</v>
      </c>
      <c r="B1176" s="3">
        <v>2016</v>
      </c>
      <c r="C1176" s="19">
        <v>42386</v>
      </c>
      <c r="D1176" s="3" t="s">
        <v>653</v>
      </c>
      <c r="E1176" s="3" t="s">
        <v>454</v>
      </c>
      <c r="F1176" s="3">
        <v>1</v>
      </c>
      <c r="G1176" s="3">
        <v>2</v>
      </c>
      <c r="H1176" s="3" t="s">
        <v>116</v>
      </c>
      <c r="I1176" s="3" t="s">
        <v>21</v>
      </c>
      <c r="J1176" s="12">
        <f>(C1176-VLOOKUP(H1176,Riders!$A$2:$C$3500,2,FALSE))/365</f>
        <v>24.816438356164383</v>
      </c>
      <c r="K1176" s="3">
        <v>12</v>
      </c>
    </row>
    <row r="1177" spans="1:11" x14ac:dyDescent="0.45">
      <c r="A1177" s="3" t="s">
        <v>127</v>
      </c>
      <c r="B1177" s="3">
        <v>2016</v>
      </c>
      <c r="C1177" s="19">
        <v>42386</v>
      </c>
      <c r="D1177" s="3" t="s">
        <v>653</v>
      </c>
      <c r="E1177" s="3" t="s">
        <v>454</v>
      </c>
      <c r="F1177" s="3">
        <v>1</v>
      </c>
      <c r="G1177" s="3">
        <v>3</v>
      </c>
      <c r="H1177" s="3" t="s">
        <v>704</v>
      </c>
      <c r="I1177" s="3" t="s">
        <v>40</v>
      </c>
      <c r="J1177" s="12">
        <f>(C1177-VLOOKUP(H1177,Riders!$A$2:$C$3500,2,FALSE))/365</f>
        <v>25.027397260273972</v>
      </c>
      <c r="K1177" s="3">
        <v>17</v>
      </c>
    </row>
    <row r="1178" spans="1:11" x14ac:dyDescent="0.45">
      <c r="A1178" s="3" t="s">
        <v>127</v>
      </c>
      <c r="B1178" s="3">
        <v>2016</v>
      </c>
      <c r="C1178" s="19">
        <v>42386</v>
      </c>
      <c r="D1178" s="3" t="s">
        <v>653</v>
      </c>
      <c r="E1178" s="3" t="s">
        <v>454</v>
      </c>
      <c r="F1178" s="3">
        <v>1</v>
      </c>
      <c r="G1178" s="3">
        <v>4</v>
      </c>
      <c r="H1178" s="3" t="s">
        <v>740</v>
      </c>
      <c r="I1178" s="3" t="s">
        <v>741</v>
      </c>
      <c r="J1178" s="12">
        <f>(C1178-VLOOKUP(H1178,Riders!$A$2:$C$3500,2,FALSE))/365</f>
        <v>28.232876712328768</v>
      </c>
      <c r="K1178" s="3">
        <v>13</v>
      </c>
    </row>
    <row r="1179" spans="1:11" x14ac:dyDescent="0.45">
      <c r="A1179" s="3" t="s">
        <v>127</v>
      </c>
      <c r="B1179" s="3">
        <v>2016</v>
      </c>
      <c r="C1179" s="19">
        <v>42386</v>
      </c>
      <c r="D1179" s="3" t="s">
        <v>653</v>
      </c>
      <c r="E1179" s="3" t="s">
        <v>454</v>
      </c>
      <c r="F1179" s="3">
        <v>1</v>
      </c>
      <c r="G1179" s="3">
        <v>5</v>
      </c>
      <c r="H1179" s="3" t="s">
        <v>321</v>
      </c>
      <c r="I1179" s="3" t="s">
        <v>56</v>
      </c>
      <c r="J1179" s="12">
        <f>(C1179-VLOOKUP(H1179,Riders!$A$2:$C$3500,2,FALSE))/365</f>
        <v>23.742465753424657</v>
      </c>
      <c r="K1179" s="3">
        <v>17</v>
      </c>
    </row>
    <row r="1180" spans="1:11" x14ac:dyDescent="0.45">
      <c r="A1180" s="3" t="s">
        <v>127</v>
      </c>
      <c r="B1180" s="3">
        <v>2016</v>
      </c>
      <c r="C1180" s="19">
        <v>42386</v>
      </c>
      <c r="D1180" s="3" t="s">
        <v>653</v>
      </c>
      <c r="E1180" s="3" t="s">
        <v>454</v>
      </c>
      <c r="F1180" s="3">
        <v>1</v>
      </c>
      <c r="G1180" s="3">
        <v>6</v>
      </c>
      <c r="H1180" s="3" t="s">
        <v>161</v>
      </c>
      <c r="I1180" s="3" t="s">
        <v>36</v>
      </c>
      <c r="J1180" s="12">
        <f>(C1180-VLOOKUP(H1180,Riders!$A$2:$C$3500,2,FALSE))/365</f>
        <v>21.972602739726028</v>
      </c>
      <c r="K1180" s="3">
        <v>21</v>
      </c>
    </row>
    <row r="1181" spans="1:11" x14ac:dyDescent="0.45">
      <c r="A1181" s="3" t="s">
        <v>127</v>
      </c>
      <c r="B1181" s="3">
        <v>2016</v>
      </c>
      <c r="C1181" s="19">
        <v>42386</v>
      </c>
      <c r="D1181" s="3" t="s">
        <v>653</v>
      </c>
      <c r="E1181" s="3" t="s">
        <v>454</v>
      </c>
      <c r="F1181" s="3">
        <v>2</v>
      </c>
      <c r="G1181" s="3">
        <v>1</v>
      </c>
      <c r="H1181" s="3" t="s">
        <v>132</v>
      </c>
      <c r="I1181" s="3" t="s">
        <v>36</v>
      </c>
      <c r="J1181" s="12">
        <f>(C1181-VLOOKUP(H1181,Riders!$A$2:$C$3500,2,FALSE))/365</f>
        <v>25.153424657534245</v>
      </c>
      <c r="K1181" s="3">
        <v>2</v>
      </c>
    </row>
    <row r="1182" spans="1:11" x14ac:dyDescent="0.45">
      <c r="A1182" s="3" t="s">
        <v>127</v>
      </c>
      <c r="B1182" s="3">
        <v>2016</v>
      </c>
      <c r="C1182" s="19">
        <v>42386</v>
      </c>
      <c r="D1182" s="3" t="s">
        <v>653</v>
      </c>
      <c r="E1182" s="3" t="s">
        <v>454</v>
      </c>
      <c r="F1182" s="3">
        <v>2</v>
      </c>
      <c r="G1182" s="3">
        <v>2</v>
      </c>
      <c r="H1182" s="3" t="s">
        <v>109</v>
      </c>
      <c r="I1182" s="3" t="s">
        <v>118</v>
      </c>
      <c r="J1182" s="12">
        <f>(C1182-VLOOKUP(H1182,Riders!$A$2:$C$3500,2,FALSE))/365</f>
        <v>22.961643835616439</v>
      </c>
      <c r="K1182" s="3">
        <v>10</v>
      </c>
    </row>
    <row r="1183" spans="1:11" x14ac:dyDescent="0.45">
      <c r="A1183" s="3" t="s">
        <v>127</v>
      </c>
      <c r="B1183" s="3">
        <v>2016</v>
      </c>
      <c r="C1183" s="19">
        <v>42386</v>
      </c>
      <c r="D1183" s="3" t="s">
        <v>653</v>
      </c>
      <c r="E1183" s="3" t="s">
        <v>454</v>
      </c>
      <c r="F1183" s="3">
        <v>2</v>
      </c>
      <c r="G1183" s="3">
        <v>3</v>
      </c>
      <c r="H1183" s="3" t="s">
        <v>43</v>
      </c>
      <c r="I1183" s="3" t="s">
        <v>44</v>
      </c>
      <c r="J1183" s="12">
        <f>(C1183-VLOOKUP(H1183,Riders!$A$2:$C$3500,2,FALSE))/365</f>
        <v>23.158904109589042</v>
      </c>
      <c r="K1183" s="3">
        <v>17</v>
      </c>
    </row>
    <row r="1184" spans="1:11" x14ac:dyDescent="0.45">
      <c r="A1184" s="3" t="s">
        <v>127</v>
      </c>
      <c r="B1184" s="3">
        <v>2016</v>
      </c>
      <c r="C1184" s="19">
        <v>42386</v>
      </c>
      <c r="D1184" s="3" t="s">
        <v>653</v>
      </c>
      <c r="E1184" s="3" t="s">
        <v>454</v>
      </c>
      <c r="F1184" s="3">
        <v>2</v>
      </c>
      <c r="G1184" s="3">
        <v>4</v>
      </c>
      <c r="H1184" s="3" t="s">
        <v>736</v>
      </c>
      <c r="I1184" s="3" t="s">
        <v>722</v>
      </c>
      <c r="J1184" s="12">
        <f>(C1184-VLOOKUP(H1184,Riders!$A$2:$C$3500,2,FALSE))/365</f>
        <v>26.920547945205481</v>
      </c>
      <c r="K1184" s="3">
        <v>13</v>
      </c>
    </row>
    <row r="1185" spans="1:11" x14ac:dyDescent="0.45">
      <c r="A1185" s="3" t="s">
        <v>127</v>
      </c>
      <c r="B1185" s="3">
        <v>2016</v>
      </c>
      <c r="C1185" s="19">
        <v>42386</v>
      </c>
      <c r="D1185" s="3" t="s">
        <v>653</v>
      </c>
      <c r="E1185" s="3" t="s">
        <v>454</v>
      </c>
      <c r="F1185" s="3">
        <v>2</v>
      </c>
      <c r="G1185" s="3">
        <v>5</v>
      </c>
      <c r="H1185" s="3" t="s">
        <v>147</v>
      </c>
      <c r="I1185" s="3" t="s">
        <v>31</v>
      </c>
      <c r="J1185" s="12">
        <f>(C1185-VLOOKUP(H1185,Riders!$A$2:$C$3500,2,FALSE))/365</f>
        <v>27.523287671232875</v>
      </c>
      <c r="K1185" s="3">
        <v>5</v>
      </c>
    </row>
    <row r="1186" spans="1:11" x14ac:dyDescent="0.45">
      <c r="A1186" s="3" t="s">
        <v>127</v>
      </c>
      <c r="B1186" s="3">
        <v>2016</v>
      </c>
      <c r="C1186" s="19">
        <v>42386</v>
      </c>
      <c r="D1186" s="3" t="s">
        <v>653</v>
      </c>
      <c r="E1186" s="3" t="s">
        <v>454</v>
      </c>
      <c r="F1186" s="3">
        <v>2</v>
      </c>
      <c r="G1186" s="3">
        <v>6</v>
      </c>
      <c r="H1186" s="3" t="s">
        <v>380</v>
      </c>
      <c r="I1186" s="3" t="s">
        <v>19</v>
      </c>
      <c r="J1186" s="12">
        <f>(C1186-VLOOKUP(H1186,Riders!$A$2:$C$3500,2,FALSE))/365</f>
        <v>19.769863013698629</v>
      </c>
      <c r="K1186" s="3">
        <v>21</v>
      </c>
    </row>
    <row r="1187" spans="1:11" x14ac:dyDescent="0.45">
      <c r="A1187" s="3" t="s">
        <v>127</v>
      </c>
      <c r="B1187" s="3">
        <v>2016</v>
      </c>
      <c r="C1187" s="19">
        <v>42386</v>
      </c>
      <c r="D1187" s="3" t="s">
        <v>653</v>
      </c>
      <c r="E1187" s="3" t="s">
        <v>454</v>
      </c>
      <c r="F1187" s="3">
        <v>3</v>
      </c>
      <c r="G1187" s="3">
        <v>1</v>
      </c>
      <c r="H1187" s="3" t="s">
        <v>135</v>
      </c>
      <c r="I1187" s="3" t="s">
        <v>29</v>
      </c>
      <c r="J1187" s="12">
        <f>(C1187-VLOOKUP(H1187,Riders!$A$2:$C$3500,2,FALSE))/365</f>
        <v>26.18904109589041</v>
      </c>
      <c r="K1187" s="3">
        <v>7</v>
      </c>
    </row>
    <row r="1188" spans="1:11" x14ac:dyDescent="0.45">
      <c r="A1188" s="3" t="s">
        <v>127</v>
      </c>
      <c r="B1188" s="3">
        <v>2016</v>
      </c>
      <c r="C1188" s="19">
        <v>42386</v>
      </c>
      <c r="D1188" s="3" t="s">
        <v>653</v>
      </c>
      <c r="E1188" s="3" t="s">
        <v>454</v>
      </c>
      <c r="F1188" s="3">
        <v>3</v>
      </c>
      <c r="G1188" s="3">
        <v>2</v>
      </c>
      <c r="H1188" s="3" t="s">
        <v>79</v>
      </c>
      <c r="I1188" s="3" t="s">
        <v>65</v>
      </c>
      <c r="J1188" s="12">
        <f>(C1188-VLOOKUP(H1188,Riders!$A$2:$C$3500,2,FALSE))/365</f>
        <v>28.704109589041096</v>
      </c>
      <c r="K1188" s="3">
        <v>3</v>
      </c>
    </row>
    <row r="1189" spans="1:11" x14ac:dyDescent="0.45">
      <c r="A1189" s="3" t="s">
        <v>127</v>
      </c>
      <c r="B1189" s="3">
        <v>2016</v>
      </c>
      <c r="C1189" s="19">
        <v>42386</v>
      </c>
      <c r="D1189" s="3" t="s">
        <v>653</v>
      </c>
      <c r="E1189" s="3" t="s">
        <v>454</v>
      </c>
      <c r="F1189" s="3">
        <v>3</v>
      </c>
      <c r="G1189" s="3">
        <v>3</v>
      </c>
      <c r="H1189" s="3" t="s">
        <v>174</v>
      </c>
      <c r="I1189" s="3" t="s">
        <v>156</v>
      </c>
      <c r="J1189" s="12">
        <f>(C1189-VLOOKUP(H1189,Riders!$A$2:$C$3500,2,FALSE))/365</f>
        <v>24</v>
      </c>
      <c r="K1189" s="3">
        <v>4</v>
      </c>
    </row>
    <row r="1190" spans="1:11" x14ac:dyDescent="0.45">
      <c r="A1190" s="3" t="s">
        <v>127</v>
      </c>
      <c r="B1190" s="3">
        <v>2016</v>
      </c>
      <c r="C1190" s="19">
        <v>42386</v>
      </c>
      <c r="D1190" s="3" t="s">
        <v>653</v>
      </c>
      <c r="E1190" s="3" t="s">
        <v>454</v>
      </c>
      <c r="F1190" s="3">
        <v>3</v>
      </c>
      <c r="G1190" s="3">
        <v>4</v>
      </c>
      <c r="H1190" s="3" t="s">
        <v>167</v>
      </c>
      <c r="I1190" s="3" t="s">
        <v>59</v>
      </c>
      <c r="J1190" s="12">
        <f>(C1190-VLOOKUP(H1190,Riders!$A$2:$C$3500,2,FALSE))/365</f>
        <v>26.86849315068493</v>
      </c>
      <c r="K1190" s="3">
        <v>11</v>
      </c>
    </row>
    <row r="1191" spans="1:11" x14ac:dyDescent="0.45">
      <c r="A1191" s="3" t="s">
        <v>127</v>
      </c>
      <c r="B1191" s="3">
        <v>2016</v>
      </c>
      <c r="C1191" s="19">
        <v>42386</v>
      </c>
      <c r="D1191" s="3" t="s">
        <v>653</v>
      </c>
      <c r="E1191" s="3" t="s">
        <v>454</v>
      </c>
      <c r="F1191" s="3">
        <v>3</v>
      </c>
      <c r="G1191" s="3">
        <v>5</v>
      </c>
      <c r="H1191" s="3" t="s">
        <v>23</v>
      </c>
      <c r="I1191" s="3" t="s">
        <v>15</v>
      </c>
      <c r="J1191" s="12">
        <f>(C1191-VLOOKUP(H1191,Riders!$A$2:$C$3500,2,FALSE))/365</f>
        <v>18.345205479452055</v>
      </c>
      <c r="K1191" s="3">
        <v>13</v>
      </c>
    </row>
    <row r="1192" spans="1:11" x14ac:dyDescent="0.45">
      <c r="A1192" s="3" t="s">
        <v>127</v>
      </c>
      <c r="B1192" s="3">
        <v>2016</v>
      </c>
      <c r="C1192" s="19">
        <v>42386</v>
      </c>
      <c r="D1192" s="3" t="s">
        <v>653</v>
      </c>
      <c r="E1192" s="3" t="s">
        <v>454</v>
      </c>
      <c r="F1192" s="3">
        <v>3</v>
      </c>
      <c r="G1192" s="3">
        <v>6</v>
      </c>
      <c r="H1192" s="3" t="s">
        <v>743</v>
      </c>
      <c r="I1192" s="3" t="s">
        <v>744</v>
      </c>
      <c r="J1192" s="12" t="e">
        <f>(C1192-VLOOKUP(H1192,Riders!$A$2:$C$3500,2,FALSE))/365</f>
        <v>#N/A</v>
      </c>
      <c r="K1192" s="3">
        <v>21</v>
      </c>
    </row>
    <row r="1193" spans="1:11" x14ac:dyDescent="0.45">
      <c r="A1193" s="3" t="s">
        <v>127</v>
      </c>
      <c r="B1193" s="3">
        <v>2016</v>
      </c>
      <c r="C1193" s="19">
        <v>42386</v>
      </c>
      <c r="D1193" s="3" t="s">
        <v>653</v>
      </c>
      <c r="E1193" s="3" t="s">
        <v>454</v>
      </c>
      <c r="F1193" s="3">
        <v>3</v>
      </c>
      <c r="G1193" s="3">
        <v>7</v>
      </c>
      <c r="H1193" s="3" t="s">
        <v>742</v>
      </c>
      <c r="I1193" s="3" t="s">
        <v>172</v>
      </c>
      <c r="J1193" s="12">
        <f>(C1193-VLOOKUP(H1193,Riders!$A$2:$C$3500,2,FALSE))/365</f>
        <v>30.356164383561644</v>
      </c>
      <c r="K1193" s="3">
        <v>21</v>
      </c>
    </row>
    <row r="1194" spans="1:11" x14ac:dyDescent="0.45">
      <c r="A1194" s="3" t="s">
        <v>127</v>
      </c>
      <c r="B1194" s="3">
        <v>2016</v>
      </c>
      <c r="C1194" s="19">
        <v>42386</v>
      </c>
      <c r="D1194" s="3" t="s">
        <v>653</v>
      </c>
      <c r="E1194" s="3" t="s">
        <v>454</v>
      </c>
      <c r="F1194" s="3">
        <v>4</v>
      </c>
      <c r="G1194" s="3">
        <v>1</v>
      </c>
      <c r="H1194" s="3" t="s">
        <v>655</v>
      </c>
      <c r="I1194" s="3" t="s">
        <v>120</v>
      </c>
      <c r="J1194" s="12">
        <f>(C1194-VLOOKUP(H1194,Riders!$A$2:$C$3500,2,FALSE))/365</f>
        <v>33.11780821917808</v>
      </c>
      <c r="K1194" s="3">
        <v>1</v>
      </c>
    </row>
    <row r="1195" spans="1:11" x14ac:dyDescent="0.45">
      <c r="A1195" s="3" t="s">
        <v>127</v>
      </c>
      <c r="B1195" s="3">
        <v>2016</v>
      </c>
      <c r="C1195" s="19">
        <v>42386</v>
      </c>
      <c r="D1195" s="3" t="s">
        <v>653</v>
      </c>
      <c r="E1195" s="3" t="s">
        <v>454</v>
      </c>
      <c r="F1195" s="3">
        <v>4</v>
      </c>
      <c r="G1195" s="3">
        <v>2</v>
      </c>
      <c r="H1195" s="3" t="s">
        <v>164</v>
      </c>
      <c r="I1195" s="3" t="s">
        <v>118</v>
      </c>
      <c r="J1195" s="12">
        <f>(C1195-VLOOKUP(H1195,Riders!$A$2:$C$3500,2,FALSE))/365</f>
        <v>23.115068493150684</v>
      </c>
      <c r="K1195" s="3">
        <v>6</v>
      </c>
    </row>
    <row r="1196" spans="1:11" x14ac:dyDescent="0.45">
      <c r="A1196" s="3" t="s">
        <v>127</v>
      </c>
      <c r="B1196" s="3">
        <v>2016</v>
      </c>
      <c r="C1196" s="19">
        <v>42386</v>
      </c>
      <c r="D1196" s="3" t="s">
        <v>653</v>
      </c>
      <c r="E1196" s="3" t="s">
        <v>454</v>
      </c>
      <c r="F1196" s="3">
        <v>4</v>
      </c>
      <c r="G1196" s="3">
        <v>3</v>
      </c>
      <c r="H1196" s="3" t="s">
        <v>133</v>
      </c>
      <c r="I1196" s="3" t="s">
        <v>25</v>
      </c>
      <c r="J1196" s="12">
        <f>(C1196-VLOOKUP(H1196,Riders!$A$2:$C$3500,2,FALSE))/365</f>
        <v>22.978082191780821</v>
      </c>
      <c r="K1196" s="3">
        <v>17</v>
      </c>
    </row>
    <row r="1197" spans="1:11" x14ac:dyDescent="0.45">
      <c r="A1197" s="3" t="s">
        <v>127</v>
      </c>
      <c r="B1197" s="3">
        <v>2016</v>
      </c>
      <c r="C1197" s="19">
        <v>42386</v>
      </c>
      <c r="D1197" s="3" t="s">
        <v>653</v>
      </c>
      <c r="E1197" s="3" t="s">
        <v>454</v>
      </c>
      <c r="F1197" s="3">
        <v>4</v>
      </c>
      <c r="G1197" s="3">
        <v>4</v>
      </c>
      <c r="H1197" s="3" t="s">
        <v>60</v>
      </c>
      <c r="I1197" s="3" t="s">
        <v>61</v>
      </c>
      <c r="J1197" s="12">
        <f>(C1197-VLOOKUP(H1197,Riders!$A$2:$C$3500,2,FALSE))/365</f>
        <v>27.5013698630137</v>
      </c>
      <c r="K1197" s="3">
        <v>9</v>
      </c>
    </row>
    <row r="1198" spans="1:11" x14ac:dyDescent="0.45">
      <c r="A1198" s="3" t="s">
        <v>127</v>
      </c>
      <c r="B1198" s="3">
        <v>2016</v>
      </c>
      <c r="C1198" s="19">
        <v>42386</v>
      </c>
      <c r="D1198" s="3" t="s">
        <v>653</v>
      </c>
      <c r="E1198" s="3" t="s">
        <v>454</v>
      </c>
      <c r="F1198" s="3">
        <v>4</v>
      </c>
      <c r="G1198" s="3">
        <v>5</v>
      </c>
      <c r="H1198" s="3" t="s">
        <v>745</v>
      </c>
      <c r="I1198" s="3" t="s">
        <v>738</v>
      </c>
      <c r="J1198" s="12">
        <f>(C1198-VLOOKUP(H1198,Riders!$A$2:$C$3500,2,FALSE))/365</f>
        <v>24.410958904109588</v>
      </c>
      <c r="K1198" s="3">
        <v>13</v>
      </c>
    </row>
    <row r="1199" spans="1:11" x14ac:dyDescent="0.45">
      <c r="A1199" s="3" t="s">
        <v>127</v>
      </c>
      <c r="B1199" s="3">
        <v>2016</v>
      </c>
      <c r="C1199" s="19">
        <v>42386</v>
      </c>
      <c r="D1199" s="3" t="s">
        <v>653</v>
      </c>
      <c r="E1199" s="3" t="s">
        <v>454</v>
      </c>
      <c r="F1199" s="3">
        <v>4</v>
      </c>
      <c r="G1199" s="3">
        <v>6</v>
      </c>
      <c r="H1199" s="3" t="s">
        <v>725</v>
      </c>
      <c r="I1199" s="3" t="s">
        <v>67</v>
      </c>
      <c r="J1199" s="12">
        <f>(C1199-VLOOKUP(H1199,Riders!$A$2:$C$3500,2,FALSE))/365</f>
        <v>26.284931506849315</v>
      </c>
      <c r="K1199" s="3">
        <v>25</v>
      </c>
    </row>
    <row r="1200" spans="1:11" x14ac:dyDescent="0.45">
      <c r="A1200" s="3" t="s">
        <v>127</v>
      </c>
      <c r="B1200" s="3">
        <v>2016</v>
      </c>
      <c r="C1200" s="19">
        <v>42386</v>
      </c>
      <c r="D1200" s="3" t="s">
        <v>653</v>
      </c>
      <c r="E1200" s="3" t="s">
        <v>454</v>
      </c>
      <c r="F1200" s="3">
        <v>4</v>
      </c>
      <c r="G1200" s="3">
        <v>7</v>
      </c>
      <c r="H1200" s="3" t="s">
        <v>746</v>
      </c>
      <c r="I1200" s="3" t="s">
        <v>747</v>
      </c>
      <c r="J1200" s="12">
        <f>(C1200-VLOOKUP(H1200,Riders!$A$2:$C$3500,2,FALSE))/365</f>
        <v>28.994520547945207</v>
      </c>
      <c r="K1200" s="3">
        <v>25</v>
      </c>
    </row>
    <row r="1201" spans="1:11" x14ac:dyDescent="0.45">
      <c r="A1201" s="3" t="s">
        <v>127</v>
      </c>
      <c r="B1201" s="3">
        <v>2016</v>
      </c>
      <c r="C1201" s="19">
        <v>42386</v>
      </c>
      <c r="D1201" s="3" t="s">
        <v>653</v>
      </c>
      <c r="E1201" s="3" t="s">
        <v>642</v>
      </c>
      <c r="F1201" s="3">
        <v>1</v>
      </c>
      <c r="G1201" s="3">
        <v>1</v>
      </c>
      <c r="H1201" s="3" t="s">
        <v>60</v>
      </c>
      <c r="I1201" s="3" t="s">
        <v>61</v>
      </c>
      <c r="J1201" s="12">
        <f>(C1201-VLOOKUP(H1201,Riders!$A$2:$C$3500,2,FALSE))/365</f>
        <v>27.5013698630137</v>
      </c>
      <c r="K1201" s="3">
        <v>9</v>
      </c>
    </row>
    <row r="1202" spans="1:11" x14ac:dyDescent="0.45">
      <c r="A1202" s="3" t="s">
        <v>127</v>
      </c>
      <c r="B1202" s="3">
        <v>2016</v>
      </c>
      <c r="C1202" s="19">
        <v>42386</v>
      </c>
      <c r="D1202" s="3" t="s">
        <v>653</v>
      </c>
      <c r="E1202" s="3" t="s">
        <v>642</v>
      </c>
      <c r="F1202" s="3">
        <v>1</v>
      </c>
      <c r="G1202" s="3">
        <v>2</v>
      </c>
      <c r="H1202" s="3" t="s">
        <v>23</v>
      </c>
      <c r="I1202" s="3" t="s">
        <v>15</v>
      </c>
      <c r="J1202" s="12">
        <f>(C1202-VLOOKUP(H1202,Riders!$A$2:$C$3500,2,FALSE))/365</f>
        <v>18.345205479452055</v>
      </c>
      <c r="K1202" s="3">
        <v>13</v>
      </c>
    </row>
    <row r="1203" spans="1:11" x14ac:dyDescent="0.45">
      <c r="A1203" s="3" t="s">
        <v>127</v>
      </c>
      <c r="B1203" s="3">
        <v>2016</v>
      </c>
      <c r="C1203" s="19">
        <v>42386</v>
      </c>
      <c r="D1203" s="3" t="s">
        <v>653</v>
      </c>
      <c r="E1203" s="3" t="s">
        <v>642</v>
      </c>
      <c r="F1203" s="3">
        <v>1</v>
      </c>
      <c r="G1203" s="3">
        <v>3</v>
      </c>
      <c r="H1203" s="3" t="s">
        <v>704</v>
      </c>
      <c r="I1203" s="3" t="s">
        <v>40</v>
      </c>
      <c r="J1203" s="12">
        <f>(C1203-VLOOKUP(H1203,Riders!$A$2:$C$3500,2,FALSE))/365</f>
        <v>25.027397260273972</v>
      </c>
      <c r="K1203" s="3">
        <v>17</v>
      </c>
    </row>
    <row r="1204" spans="1:11" x14ac:dyDescent="0.45">
      <c r="A1204" s="3" t="s">
        <v>127</v>
      </c>
      <c r="B1204" s="3">
        <v>2016</v>
      </c>
      <c r="C1204" s="19">
        <v>42386</v>
      </c>
      <c r="D1204" s="3" t="s">
        <v>653</v>
      </c>
      <c r="E1204" s="3" t="s">
        <v>642</v>
      </c>
      <c r="F1204" s="3">
        <v>1</v>
      </c>
      <c r="G1204" s="3">
        <v>4</v>
      </c>
      <c r="H1204" s="3" t="s">
        <v>380</v>
      </c>
      <c r="I1204" s="3" t="s">
        <v>19</v>
      </c>
      <c r="J1204" s="12">
        <f>(C1204-VLOOKUP(H1204,Riders!$A$2:$C$3500,2,FALSE))/365</f>
        <v>19.769863013698629</v>
      </c>
      <c r="K1204" s="3">
        <v>21</v>
      </c>
    </row>
    <row r="1205" spans="1:11" x14ac:dyDescent="0.45">
      <c r="A1205" s="3" t="s">
        <v>127</v>
      </c>
      <c r="B1205" s="3">
        <v>2016</v>
      </c>
      <c r="C1205" s="19">
        <v>42386</v>
      </c>
      <c r="D1205" s="3" t="s">
        <v>653</v>
      </c>
      <c r="E1205" s="3" t="s">
        <v>642</v>
      </c>
      <c r="F1205" s="3">
        <v>2</v>
      </c>
      <c r="G1205" s="3">
        <v>1</v>
      </c>
      <c r="H1205" s="3" t="s">
        <v>167</v>
      </c>
      <c r="I1205" s="3" t="s">
        <v>59</v>
      </c>
      <c r="J1205" s="12">
        <f>(C1205-VLOOKUP(H1205,Riders!$A$2:$C$3500,2,FALSE))/365</f>
        <v>26.86849315068493</v>
      </c>
      <c r="K1205" s="3">
        <v>11</v>
      </c>
    </row>
    <row r="1206" spans="1:11" x14ac:dyDescent="0.45">
      <c r="A1206" s="3" t="s">
        <v>127</v>
      </c>
      <c r="B1206" s="3">
        <v>2016</v>
      </c>
      <c r="C1206" s="19">
        <v>42386</v>
      </c>
      <c r="D1206" s="3" t="s">
        <v>653</v>
      </c>
      <c r="E1206" s="3" t="s">
        <v>642</v>
      </c>
      <c r="F1206" s="3">
        <v>2</v>
      </c>
      <c r="G1206" s="3">
        <v>2</v>
      </c>
      <c r="H1206" s="3" t="s">
        <v>745</v>
      </c>
      <c r="I1206" s="3" t="s">
        <v>738</v>
      </c>
      <c r="J1206" s="12">
        <f>(C1206-VLOOKUP(H1206,Riders!$A$2:$C$3500,2,FALSE))/365</f>
        <v>24.410958904109588</v>
      </c>
      <c r="K1206" s="3">
        <v>13</v>
      </c>
    </row>
    <row r="1207" spans="1:11" x14ac:dyDescent="0.45">
      <c r="A1207" s="3" t="s">
        <v>127</v>
      </c>
      <c r="B1207" s="3">
        <v>2016</v>
      </c>
      <c r="C1207" s="19">
        <v>42386</v>
      </c>
      <c r="D1207" s="3" t="s">
        <v>653</v>
      </c>
      <c r="E1207" s="3" t="s">
        <v>642</v>
      </c>
      <c r="F1207" s="3">
        <v>2</v>
      </c>
      <c r="G1207" s="3">
        <v>3</v>
      </c>
      <c r="H1207" s="3" t="s">
        <v>43</v>
      </c>
      <c r="I1207" s="3" t="s">
        <v>44</v>
      </c>
      <c r="J1207" s="12">
        <f>(C1207-VLOOKUP(H1207,Riders!$A$2:$C$3500,2,FALSE))/365</f>
        <v>23.158904109589042</v>
      </c>
      <c r="K1207" s="3">
        <v>17</v>
      </c>
    </row>
    <row r="1208" spans="1:11" x14ac:dyDescent="0.45">
      <c r="A1208" s="3" t="s">
        <v>127</v>
      </c>
      <c r="B1208" s="3">
        <v>2016</v>
      </c>
      <c r="C1208" s="19">
        <v>42386</v>
      </c>
      <c r="D1208" s="3" t="s">
        <v>653</v>
      </c>
      <c r="E1208" s="3" t="s">
        <v>642</v>
      </c>
      <c r="F1208" s="3">
        <v>2</v>
      </c>
      <c r="G1208" s="3">
        <v>4</v>
      </c>
      <c r="H1208" s="3" t="s">
        <v>161</v>
      </c>
      <c r="I1208" s="3" t="s">
        <v>36</v>
      </c>
      <c r="J1208" s="12">
        <f>(C1208-VLOOKUP(H1208,Riders!$A$2:$C$3500,2,FALSE))/365</f>
        <v>21.972602739726028</v>
      </c>
      <c r="K1208" s="3">
        <v>21</v>
      </c>
    </row>
    <row r="1209" spans="1:11" x14ac:dyDescent="0.45">
      <c r="A1209" s="3" t="s">
        <v>127</v>
      </c>
      <c r="B1209" s="3">
        <v>2016</v>
      </c>
      <c r="C1209" s="19">
        <v>42386</v>
      </c>
      <c r="D1209" s="3" t="s">
        <v>653</v>
      </c>
      <c r="E1209" s="3" t="s">
        <v>642</v>
      </c>
      <c r="F1209" s="3">
        <v>3</v>
      </c>
      <c r="G1209" s="3">
        <v>1</v>
      </c>
      <c r="H1209" s="3" t="s">
        <v>174</v>
      </c>
      <c r="I1209" s="3" t="s">
        <v>156</v>
      </c>
      <c r="J1209" s="12">
        <f>(C1209-VLOOKUP(H1209,Riders!$A$2:$C$3500,2,FALSE))/365</f>
        <v>24</v>
      </c>
      <c r="K1209" s="3">
        <v>4</v>
      </c>
    </row>
    <row r="1210" spans="1:11" x14ac:dyDescent="0.45">
      <c r="A1210" s="3" t="s">
        <v>127</v>
      </c>
      <c r="B1210" s="3">
        <v>2016</v>
      </c>
      <c r="C1210" s="19">
        <v>42386</v>
      </c>
      <c r="D1210" s="3" t="s">
        <v>653</v>
      </c>
      <c r="E1210" s="3" t="s">
        <v>642</v>
      </c>
      <c r="F1210" s="3">
        <v>3</v>
      </c>
      <c r="G1210" s="3">
        <v>2</v>
      </c>
      <c r="H1210" s="3" t="s">
        <v>736</v>
      </c>
      <c r="I1210" s="3" t="s">
        <v>722</v>
      </c>
      <c r="J1210" s="12">
        <f>(C1210-VLOOKUP(H1210,Riders!$A$2:$C$3500,2,FALSE))/365</f>
        <v>26.920547945205481</v>
      </c>
      <c r="K1210" s="3">
        <v>13</v>
      </c>
    </row>
    <row r="1211" spans="1:11" x14ac:dyDescent="0.45">
      <c r="A1211" s="3" t="s">
        <v>127</v>
      </c>
      <c r="B1211" s="3">
        <v>2016</v>
      </c>
      <c r="C1211" s="19">
        <v>42386</v>
      </c>
      <c r="D1211" s="3" t="s">
        <v>653</v>
      </c>
      <c r="E1211" s="3" t="s">
        <v>642</v>
      </c>
      <c r="F1211" s="3">
        <v>3</v>
      </c>
      <c r="G1211" s="3">
        <v>3</v>
      </c>
      <c r="H1211" s="3" t="s">
        <v>321</v>
      </c>
      <c r="I1211" s="3" t="s">
        <v>56</v>
      </c>
      <c r="J1211" s="12">
        <f>(C1211-VLOOKUP(H1211,Riders!$A$2:$C$3500,2,FALSE))/365</f>
        <v>23.742465753424657</v>
      </c>
      <c r="K1211" s="3">
        <v>17</v>
      </c>
    </row>
    <row r="1212" spans="1:11" x14ac:dyDescent="0.45">
      <c r="A1212" s="3" t="s">
        <v>127</v>
      </c>
      <c r="B1212" s="3">
        <v>2016</v>
      </c>
      <c r="C1212" s="19">
        <v>42386</v>
      </c>
      <c r="D1212" s="3" t="s">
        <v>653</v>
      </c>
      <c r="E1212" s="3" t="s">
        <v>642</v>
      </c>
      <c r="F1212" s="3">
        <v>3</v>
      </c>
      <c r="G1212" s="3">
        <v>4</v>
      </c>
      <c r="H1212" s="3" t="s">
        <v>742</v>
      </c>
      <c r="I1212" s="3" t="s">
        <v>172</v>
      </c>
      <c r="J1212" s="12">
        <f>(C1212-VLOOKUP(H1212,Riders!$A$2:$C$3500,2,FALSE))/365</f>
        <v>30.356164383561644</v>
      </c>
      <c r="K1212" s="3">
        <v>21</v>
      </c>
    </row>
    <row r="1213" spans="1:11" x14ac:dyDescent="0.45">
      <c r="A1213" s="3" t="s">
        <v>127</v>
      </c>
      <c r="B1213" s="3">
        <v>2016</v>
      </c>
      <c r="C1213" s="19">
        <v>42386</v>
      </c>
      <c r="D1213" s="3" t="s">
        <v>653</v>
      </c>
      <c r="E1213" s="3" t="s">
        <v>642</v>
      </c>
      <c r="F1213" s="3">
        <v>3</v>
      </c>
      <c r="G1213" s="3">
        <v>5</v>
      </c>
      <c r="H1213" s="3" t="s">
        <v>725</v>
      </c>
      <c r="I1213" s="3" t="s">
        <v>67</v>
      </c>
      <c r="J1213" s="12">
        <f>(C1213-VLOOKUP(H1213,Riders!$A$2:$C$3500,2,FALSE))/365</f>
        <v>26.284931506849315</v>
      </c>
      <c r="K1213" s="3">
        <v>25</v>
      </c>
    </row>
    <row r="1214" spans="1:11" x14ac:dyDescent="0.45">
      <c r="A1214" s="3" t="s">
        <v>127</v>
      </c>
      <c r="B1214" s="3">
        <v>2016</v>
      </c>
      <c r="C1214" s="19">
        <v>42386</v>
      </c>
      <c r="D1214" s="3" t="s">
        <v>653</v>
      </c>
      <c r="E1214" s="3" t="s">
        <v>642</v>
      </c>
      <c r="F1214" s="3">
        <v>4</v>
      </c>
      <c r="G1214" s="3">
        <v>1</v>
      </c>
      <c r="H1214" s="3" t="s">
        <v>147</v>
      </c>
      <c r="I1214" s="3" t="s">
        <v>31</v>
      </c>
      <c r="J1214" s="12">
        <f>(C1214-VLOOKUP(H1214,Riders!$A$2:$C$3500,2,FALSE))/365</f>
        <v>27.523287671232875</v>
      </c>
      <c r="K1214" s="3">
        <v>5</v>
      </c>
    </row>
    <row r="1215" spans="1:11" x14ac:dyDescent="0.45">
      <c r="A1215" s="3" t="s">
        <v>127</v>
      </c>
      <c r="B1215" s="3">
        <v>2016</v>
      </c>
      <c r="C1215" s="19">
        <v>42386</v>
      </c>
      <c r="D1215" s="3" t="s">
        <v>653</v>
      </c>
      <c r="E1215" s="3" t="s">
        <v>642</v>
      </c>
      <c r="F1215" s="3">
        <v>4</v>
      </c>
      <c r="G1215" s="3">
        <v>2</v>
      </c>
      <c r="H1215" s="3" t="s">
        <v>740</v>
      </c>
      <c r="I1215" s="3" t="s">
        <v>741</v>
      </c>
      <c r="J1215" s="12">
        <f>(C1215-VLOOKUP(H1215,Riders!$A$2:$C$3500,2,FALSE))/365</f>
        <v>28.232876712328768</v>
      </c>
      <c r="K1215" s="3">
        <v>13</v>
      </c>
    </row>
    <row r="1216" spans="1:11" x14ac:dyDescent="0.45">
      <c r="A1216" s="3" t="s">
        <v>127</v>
      </c>
      <c r="B1216" s="3">
        <v>2016</v>
      </c>
      <c r="C1216" s="19">
        <v>42386</v>
      </c>
      <c r="D1216" s="3" t="s">
        <v>653</v>
      </c>
      <c r="E1216" s="3" t="s">
        <v>642</v>
      </c>
      <c r="F1216" s="3">
        <v>4</v>
      </c>
      <c r="G1216" s="3">
        <v>3</v>
      </c>
      <c r="H1216" s="3" t="s">
        <v>133</v>
      </c>
      <c r="I1216" s="3" t="s">
        <v>25</v>
      </c>
      <c r="J1216" s="12">
        <f>(C1216-VLOOKUP(H1216,Riders!$A$2:$C$3500,2,FALSE))/365</f>
        <v>22.978082191780821</v>
      </c>
      <c r="K1216" s="3">
        <v>17</v>
      </c>
    </row>
    <row r="1217" spans="1:11" x14ac:dyDescent="0.45">
      <c r="A1217" s="3" t="s">
        <v>127</v>
      </c>
      <c r="B1217" s="3">
        <v>2016</v>
      </c>
      <c r="C1217" s="19">
        <v>42386</v>
      </c>
      <c r="D1217" s="3" t="s">
        <v>653</v>
      </c>
      <c r="E1217" s="3" t="s">
        <v>642</v>
      </c>
      <c r="F1217" s="3">
        <v>4</v>
      </c>
      <c r="G1217" s="3">
        <v>4</v>
      </c>
      <c r="H1217" s="3" t="s">
        <v>743</v>
      </c>
      <c r="I1217" s="3" t="s">
        <v>744</v>
      </c>
      <c r="J1217" s="12" t="e">
        <f>(C1217-VLOOKUP(H1217,Riders!$A$2:$C$3500,2,FALSE))/365</f>
        <v>#N/A</v>
      </c>
      <c r="K1217" s="3">
        <v>21</v>
      </c>
    </row>
    <row r="1218" spans="1:11" x14ac:dyDescent="0.45">
      <c r="A1218" s="3" t="s">
        <v>127</v>
      </c>
      <c r="B1218" s="3">
        <v>2016</v>
      </c>
      <c r="C1218" s="19">
        <v>42386</v>
      </c>
      <c r="D1218" s="3" t="s">
        <v>653</v>
      </c>
      <c r="E1218" s="3" t="s">
        <v>642</v>
      </c>
      <c r="F1218" s="3">
        <v>4</v>
      </c>
      <c r="G1218" s="3">
        <v>5</v>
      </c>
      <c r="H1218" s="3" t="s">
        <v>746</v>
      </c>
      <c r="I1218" s="3" t="s">
        <v>747</v>
      </c>
      <c r="J1218" s="12">
        <f>(C1218-VLOOKUP(H1218,Riders!$A$2:$C$3500,2,FALSE))/365</f>
        <v>28.994520547945207</v>
      </c>
      <c r="K1218" s="3">
        <v>25</v>
      </c>
    </row>
    <row r="1219" spans="1:11" x14ac:dyDescent="0.45">
      <c r="A1219" s="3" t="s">
        <v>127</v>
      </c>
      <c r="B1219" s="3">
        <v>2016</v>
      </c>
      <c r="C1219" s="19">
        <v>42386</v>
      </c>
      <c r="D1219" s="3" t="s">
        <v>653</v>
      </c>
      <c r="E1219" s="3" t="s">
        <v>643</v>
      </c>
      <c r="F1219" s="3">
        <v>1</v>
      </c>
      <c r="G1219" s="3">
        <v>1</v>
      </c>
      <c r="H1219" s="3" t="s">
        <v>655</v>
      </c>
      <c r="I1219" s="3" t="s">
        <v>120</v>
      </c>
      <c r="J1219" s="12">
        <f>(C1219-VLOOKUP(H1219,Riders!$A$2:$C$3500,2,FALSE))/365</f>
        <v>33.11780821917808</v>
      </c>
      <c r="K1219" s="3">
        <v>1</v>
      </c>
    </row>
    <row r="1220" spans="1:11" x14ac:dyDescent="0.45">
      <c r="A1220" s="3" t="s">
        <v>127</v>
      </c>
      <c r="B1220" s="3">
        <v>2016</v>
      </c>
      <c r="C1220" s="19">
        <v>42386</v>
      </c>
      <c r="D1220" s="3" t="s">
        <v>653</v>
      </c>
      <c r="E1220" s="3" t="s">
        <v>643</v>
      </c>
      <c r="F1220" s="3">
        <v>1</v>
      </c>
      <c r="G1220" s="3">
        <v>2</v>
      </c>
      <c r="H1220" s="3" t="s">
        <v>79</v>
      </c>
      <c r="I1220" s="3" t="s">
        <v>65</v>
      </c>
      <c r="J1220" s="12">
        <f>(C1220-VLOOKUP(H1220,Riders!$A$2:$C$3500,2,FALSE))/365</f>
        <v>28.704109589041096</v>
      </c>
      <c r="K1220" s="3">
        <v>3</v>
      </c>
    </row>
    <row r="1221" spans="1:11" x14ac:dyDescent="0.45">
      <c r="A1221" s="3" t="s">
        <v>127</v>
      </c>
      <c r="B1221" s="3">
        <v>2016</v>
      </c>
      <c r="C1221" s="19">
        <v>42386</v>
      </c>
      <c r="D1221" s="3" t="s">
        <v>653</v>
      </c>
      <c r="E1221" s="3" t="s">
        <v>643</v>
      </c>
      <c r="F1221" s="3">
        <v>1</v>
      </c>
      <c r="G1221" s="3">
        <v>3</v>
      </c>
      <c r="H1221" s="3" t="s">
        <v>147</v>
      </c>
      <c r="I1221" s="3" t="s">
        <v>31</v>
      </c>
      <c r="J1221" s="12">
        <f>(C1221-VLOOKUP(H1221,Riders!$A$2:$C$3500,2,FALSE))/365</f>
        <v>27.523287671232875</v>
      </c>
      <c r="K1221" s="3">
        <v>5</v>
      </c>
    </row>
    <row r="1222" spans="1:11" x14ac:dyDescent="0.45">
      <c r="A1222" s="3" t="s">
        <v>127</v>
      </c>
      <c r="B1222" s="3">
        <v>2016</v>
      </c>
      <c r="C1222" s="19">
        <v>42386</v>
      </c>
      <c r="D1222" s="3" t="s">
        <v>653</v>
      </c>
      <c r="E1222" s="3" t="s">
        <v>643</v>
      </c>
      <c r="F1222" s="3">
        <v>1</v>
      </c>
      <c r="G1222" s="3">
        <v>4</v>
      </c>
      <c r="H1222" s="3" t="s">
        <v>109</v>
      </c>
      <c r="I1222" s="3" t="s">
        <v>118</v>
      </c>
      <c r="J1222" s="12">
        <f>(C1222-VLOOKUP(H1222,Riders!$A$2:$C$3500,2,FALSE))/365</f>
        <v>22.961643835616439</v>
      </c>
      <c r="K1222" s="3">
        <v>10</v>
      </c>
    </row>
    <row r="1223" spans="1:11" x14ac:dyDescent="0.45">
      <c r="A1223" s="3" t="s">
        <v>127</v>
      </c>
      <c r="B1223" s="3">
        <v>2016</v>
      </c>
      <c r="C1223" s="19">
        <v>42386</v>
      </c>
      <c r="D1223" s="3" t="s">
        <v>653</v>
      </c>
      <c r="E1223" s="3" t="s">
        <v>643</v>
      </c>
      <c r="F1223" s="3">
        <v>1</v>
      </c>
      <c r="G1223" s="3">
        <v>5</v>
      </c>
      <c r="H1223" s="3" t="s">
        <v>60</v>
      </c>
      <c r="I1223" s="3" t="s">
        <v>61</v>
      </c>
      <c r="J1223" s="12">
        <f>(C1223-VLOOKUP(H1223,Riders!$A$2:$C$3500,2,FALSE))/365</f>
        <v>27.5013698630137</v>
      </c>
      <c r="K1223" s="3">
        <v>9</v>
      </c>
    </row>
    <row r="1224" spans="1:11" x14ac:dyDescent="0.45">
      <c r="A1224" s="3" t="s">
        <v>127</v>
      </c>
      <c r="B1224" s="3">
        <v>2016</v>
      </c>
      <c r="C1224" s="19">
        <v>42386</v>
      </c>
      <c r="D1224" s="3" t="s">
        <v>653</v>
      </c>
      <c r="E1224" s="3" t="s">
        <v>643</v>
      </c>
      <c r="F1224" s="3">
        <v>1</v>
      </c>
      <c r="G1224" s="3">
        <v>6</v>
      </c>
      <c r="H1224" s="3" t="s">
        <v>719</v>
      </c>
      <c r="I1224" s="3" t="s">
        <v>720</v>
      </c>
      <c r="J1224" s="12">
        <f>(C1224-VLOOKUP(H1224,Riders!$A$2:$C$3500,2,FALSE))/365</f>
        <v>29.909589041095892</v>
      </c>
      <c r="K1224" s="3">
        <v>8</v>
      </c>
    </row>
    <row r="1225" spans="1:11" x14ac:dyDescent="0.45">
      <c r="A1225" s="3" t="s">
        <v>127</v>
      </c>
      <c r="B1225" s="3">
        <v>2016</v>
      </c>
      <c r="C1225" s="19">
        <v>42386</v>
      </c>
      <c r="D1225" s="3" t="s">
        <v>653</v>
      </c>
      <c r="E1225" s="3" t="s">
        <v>643</v>
      </c>
      <c r="F1225" s="3">
        <v>2</v>
      </c>
      <c r="G1225" s="3">
        <v>1</v>
      </c>
      <c r="H1225" s="3" t="s">
        <v>132</v>
      </c>
      <c r="I1225" s="3" t="s">
        <v>36</v>
      </c>
      <c r="J1225" s="12">
        <f>(C1225-VLOOKUP(H1225,Riders!$A$2:$C$3500,2,FALSE))/365</f>
        <v>25.153424657534245</v>
      </c>
      <c r="K1225" s="3">
        <v>2</v>
      </c>
    </row>
    <row r="1226" spans="1:11" x14ac:dyDescent="0.45">
      <c r="A1226" s="3" t="s">
        <v>127</v>
      </c>
      <c r="B1226" s="3">
        <v>2016</v>
      </c>
      <c r="C1226" s="19">
        <v>42386</v>
      </c>
      <c r="D1226" s="3" t="s">
        <v>653</v>
      </c>
      <c r="E1226" s="3" t="s">
        <v>643</v>
      </c>
      <c r="F1226" s="3">
        <v>2</v>
      </c>
      <c r="G1226" s="3">
        <v>2</v>
      </c>
      <c r="H1226" s="3" t="s">
        <v>174</v>
      </c>
      <c r="I1226" s="3" t="s">
        <v>156</v>
      </c>
      <c r="J1226" s="12">
        <f>(C1226-VLOOKUP(H1226,Riders!$A$2:$C$3500,2,FALSE))/365</f>
        <v>24</v>
      </c>
      <c r="K1226" s="3">
        <v>4</v>
      </c>
    </row>
    <row r="1227" spans="1:11" x14ac:dyDescent="0.45">
      <c r="A1227" s="3" t="s">
        <v>127</v>
      </c>
      <c r="B1227" s="3">
        <v>2016</v>
      </c>
      <c r="C1227" s="19">
        <v>42386</v>
      </c>
      <c r="D1227" s="3" t="s">
        <v>653</v>
      </c>
      <c r="E1227" s="3" t="s">
        <v>643</v>
      </c>
      <c r="F1227" s="3">
        <v>2</v>
      </c>
      <c r="G1227" s="3">
        <v>3</v>
      </c>
      <c r="H1227" s="3" t="s">
        <v>164</v>
      </c>
      <c r="I1227" s="3" t="s">
        <v>118</v>
      </c>
      <c r="J1227" s="12">
        <f>(C1227-VLOOKUP(H1227,Riders!$A$2:$C$3500,2,FALSE))/365</f>
        <v>23.115068493150684</v>
      </c>
      <c r="K1227" s="3">
        <v>6</v>
      </c>
    </row>
    <row r="1228" spans="1:11" x14ac:dyDescent="0.45">
      <c r="A1228" s="3" t="s">
        <v>127</v>
      </c>
      <c r="B1228" s="3">
        <v>2016</v>
      </c>
      <c r="C1228" s="19">
        <v>42386</v>
      </c>
      <c r="D1228" s="3" t="s">
        <v>653</v>
      </c>
      <c r="E1228" s="3" t="s">
        <v>643</v>
      </c>
      <c r="F1228" s="3">
        <v>2</v>
      </c>
      <c r="G1228" s="3">
        <v>4</v>
      </c>
      <c r="H1228" s="3" t="s">
        <v>167</v>
      </c>
      <c r="I1228" s="3" t="s">
        <v>59</v>
      </c>
      <c r="J1228" s="12">
        <f>(C1228-VLOOKUP(H1228,Riders!$A$2:$C$3500,2,FALSE))/365</f>
        <v>26.86849315068493</v>
      </c>
      <c r="K1228" s="3">
        <v>11</v>
      </c>
    </row>
    <row r="1229" spans="1:11" x14ac:dyDescent="0.45">
      <c r="A1229" s="3" t="s">
        <v>127</v>
      </c>
      <c r="B1229" s="3">
        <v>2016</v>
      </c>
      <c r="C1229" s="19">
        <v>42386</v>
      </c>
      <c r="D1229" s="3" t="s">
        <v>653</v>
      </c>
      <c r="E1229" s="3" t="s">
        <v>643</v>
      </c>
      <c r="F1229" s="3">
        <v>2</v>
      </c>
      <c r="G1229" s="3">
        <v>5</v>
      </c>
      <c r="H1229" s="3" t="s">
        <v>135</v>
      </c>
      <c r="I1229" s="3" t="s">
        <v>29</v>
      </c>
      <c r="J1229" s="12">
        <f>(C1229-VLOOKUP(H1229,Riders!$A$2:$C$3500,2,FALSE))/365</f>
        <v>26.18904109589041</v>
      </c>
      <c r="K1229" s="3">
        <v>7</v>
      </c>
    </row>
    <row r="1230" spans="1:11" x14ac:dyDescent="0.45">
      <c r="A1230" s="3" t="s">
        <v>127</v>
      </c>
      <c r="B1230" s="3">
        <v>2016</v>
      </c>
      <c r="C1230" s="19">
        <v>42386</v>
      </c>
      <c r="D1230" s="3" t="s">
        <v>653</v>
      </c>
      <c r="E1230" s="3" t="s">
        <v>643</v>
      </c>
      <c r="F1230" s="3">
        <v>2</v>
      </c>
      <c r="G1230" s="3">
        <v>6</v>
      </c>
      <c r="H1230" s="3" t="s">
        <v>116</v>
      </c>
      <c r="I1230" s="3" t="s">
        <v>21</v>
      </c>
      <c r="J1230" s="12">
        <f>(C1230-VLOOKUP(H1230,Riders!$A$2:$C$3500,2,FALSE))/365</f>
        <v>24.816438356164383</v>
      </c>
      <c r="K1230" s="3">
        <v>12</v>
      </c>
    </row>
    <row r="1231" spans="1:11" x14ac:dyDescent="0.45">
      <c r="A1231" s="3" t="s">
        <v>127</v>
      </c>
      <c r="B1231" s="3">
        <v>2016</v>
      </c>
      <c r="C1231" s="19">
        <v>42386</v>
      </c>
      <c r="D1231" s="3" t="s">
        <v>653</v>
      </c>
      <c r="E1231" s="3" t="s">
        <v>370</v>
      </c>
      <c r="F1231" s="3">
        <v>1</v>
      </c>
      <c r="G1231" s="3">
        <v>1</v>
      </c>
      <c r="H1231" s="3" t="s">
        <v>655</v>
      </c>
      <c r="I1231" s="3" t="s">
        <v>120</v>
      </c>
      <c r="J1231" s="12">
        <f>(C1231-VLOOKUP(H1231,Riders!$A$2:$C$3500,2,FALSE))/365</f>
        <v>33.11780821917808</v>
      </c>
      <c r="K1231" s="3">
        <v>1</v>
      </c>
    </row>
    <row r="1232" spans="1:11" x14ac:dyDescent="0.45">
      <c r="A1232" s="3" t="s">
        <v>127</v>
      </c>
      <c r="B1232" s="3">
        <v>2016</v>
      </c>
      <c r="C1232" s="19">
        <v>42386</v>
      </c>
      <c r="D1232" s="3" t="s">
        <v>653</v>
      </c>
      <c r="E1232" s="3" t="s">
        <v>370</v>
      </c>
      <c r="F1232" s="3">
        <v>1</v>
      </c>
      <c r="G1232" s="3">
        <v>2</v>
      </c>
      <c r="H1232" s="3" t="s">
        <v>132</v>
      </c>
      <c r="I1232" s="3" t="s">
        <v>36</v>
      </c>
      <c r="J1232" s="12">
        <f>(C1232-VLOOKUP(H1232,Riders!$A$2:$C$3500,2,FALSE))/365</f>
        <v>25.153424657534245</v>
      </c>
      <c r="K1232" s="3">
        <v>2</v>
      </c>
    </row>
    <row r="1233" spans="1:11" x14ac:dyDescent="0.45">
      <c r="A1233" s="3" t="s">
        <v>127</v>
      </c>
      <c r="B1233" s="3">
        <v>2016</v>
      </c>
      <c r="C1233" s="19">
        <v>42386</v>
      </c>
      <c r="D1233" s="3" t="s">
        <v>653</v>
      </c>
      <c r="E1233" s="3" t="s">
        <v>370</v>
      </c>
      <c r="F1233" s="3">
        <v>1</v>
      </c>
      <c r="G1233" s="3">
        <v>3</v>
      </c>
      <c r="H1233" s="3" t="s">
        <v>79</v>
      </c>
      <c r="I1233" s="3" t="s">
        <v>65</v>
      </c>
      <c r="J1233" s="12">
        <f>(C1233-VLOOKUP(H1233,Riders!$A$2:$C$3500,2,FALSE))/365</f>
        <v>28.704109589041096</v>
      </c>
      <c r="K1233" s="3">
        <v>3</v>
      </c>
    </row>
    <row r="1234" spans="1:11" x14ac:dyDescent="0.45">
      <c r="A1234" s="3" t="s">
        <v>127</v>
      </c>
      <c r="B1234" s="3">
        <v>2016</v>
      </c>
      <c r="C1234" s="19">
        <v>42386</v>
      </c>
      <c r="D1234" s="3" t="s">
        <v>653</v>
      </c>
      <c r="E1234" s="3" t="s">
        <v>370</v>
      </c>
      <c r="F1234" s="3">
        <v>1</v>
      </c>
      <c r="G1234" s="3">
        <v>4</v>
      </c>
      <c r="H1234" s="3" t="s">
        <v>174</v>
      </c>
      <c r="I1234" s="3" t="s">
        <v>156</v>
      </c>
      <c r="J1234" s="12">
        <f>(C1234-VLOOKUP(H1234,Riders!$A$2:$C$3500,2,FALSE))/365</f>
        <v>24</v>
      </c>
      <c r="K1234" s="3">
        <v>4</v>
      </c>
    </row>
    <row r="1235" spans="1:11" x14ac:dyDescent="0.45">
      <c r="A1235" s="3" t="s">
        <v>127</v>
      </c>
      <c r="B1235" s="3">
        <v>2016</v>
      </c>
      <c r="C1235" s="19">
        <v>42386</v>
      </c>
      <c r="D1235" s="3" t="s">
        <v>653</v>
      </c>
      <c r="E1235" s="3" t="s">
        <v>370</v>
      </c>
      <c r="F1235" s="3">
        <v>1</v>
      </c>
      <c r="G1235" s="3">
        <v>5</v>
      </c>
      <c r="H1235" s="3" t="s">
        <v>147</v>
      </c>
      <c r="I1235" s="3" t="s">
        <v>31</v>
      </c>
      <c r="J1235" s="12">
        <f>(C1235-VLOOKUP(H1235,Riders!$A$2:$C$3500,2,FALSE))/365</f>
        <v>27.523287671232875</v>
      </c>
      <c r="K1235" s="3">
        <v>5</v>
      </c>
    </row>
    <row r="1236" spans="1:11" x14ac:dyDescent="0.45">
      <c r="A1236" s="3" t="s">
        <v>127</v>
      </c>
      <c r="B1236" s="3">
        <v>2016</v>
      </c>
      <c r="C1236" s="19">
        <v>42386</v>
      </c>
      <c r="D1236" s="3" t="s">
        <v>653</v>
      </c>
      <c r="E1236" s="3" t="s">
        <v>370</v>
      </c>
      <c r="F1236" s="3">
        <v>1</v>
      </c>
      <c r="G1236" s="3">
        <v>6</v>
      </c>
      <c r="H1236" s="3" t="s">
        <v>164</v>
      </c>
      <c r="I1236" s="3" t="s">
        <v>118</v>
      </c>
      <c r="J1236" s="12">
        <f>(C1236-VLOOKUP(H1236,Riders!$A$2:$C$3500,2,FALSE))/365</f>
        <v>23.115068493150684</v>
      </c>
      <c r="K1236" s="3">
        <v>6</v>
      </c>
    </row>
    <row r="1237" spans="1:11" x14ac:dyDescent="0.45">
      <c r="A1237" s="3" t="s">
        <v>127</v>
      </c>
      <c r="B1237" s="3">
        <v>2016</v>
      </c>
      <c r="C1237" s="19">
        <v>42386</v>
      </c>
      <c r="D1237" s="3" t="s">
        <v>653</v>
      </c>
      <c r="E1237" s="3" t="s">
        <v>370</v>
      </c>
      <c r="F1237" s="3">
        <v>2</v>
      </c>
      <c r="G1237" s="3">
        <v>1</v>
      </c>
      <c r="H1237" s="3" t="s">
        <v>135</v>
      </c>
      <c r="I1237" s="3" t="s">
        <v>29</v>
      </c>
      <c r="J1237" s="12">
        <f>(C1237-VLOOKUP(H1237,Riders!$A$2:$C$3500,2,FALSE))/365</f>
        <v>26.18904109589041</v>
      </c>
      <c r="K1237" s="3">
        <v>7</v>
      </c>
    </row>
    <row r="1238" spans="1:11" x14ac:dyDescent="0.45">
      <c r="A1238" s="3" t="s">
        <v>127</v>
      </c>
      <c r="B1238" s="3">
        <v>2016</v>
      </c>
      <c r="C1238" s="19">
        <v>42386</v>
      </c>
      <c r="D1238" s="3" t="s">
        <v>653</v>
      </c>
      <c r="E1238" s="3" t="s">
        <v>370</v>
      </c>
      <c r="F1238" s="3">
        <v>2</v>
      </c>
      <c r="G1238" s="3">
        <v>2</v>
      </c>
      <c r="H1238" s="3" t="s">
        <v>719</v>
      </c>
      <c r="I1238" s="3" t="s">
        <v>720</v>
      </c>
      <c r="J1238" s="12">
        <f>(C1238-VLOOKUP(H1238,Riders!$A$2:$C$3500,2,FALSE))/365</f>
        <v>29.909589041095892</v>
      </c>
      <c r="K1238" s="3">
        <v>8</v>
      </c>
    </row>
    <row r="1239" spans="1:11" x14ac:dyDescent="0.45">
      <c r="A1239" s="3" t="s">
        <v>127</v>
      </c>
      <c r="B1239" s="3">
        <v>2016</v>
      </c>
      <c r="C1239" s="19">
        <v>42386</v>
      </c>
      <c r="D1239" s="3" t="s">
        <v>653</v>
      </c>
      <c r="E1239" s="3" t="s">
        <v>370</v>
      </c>
      <c r="F1239" s="3">
        <v>2</v>
      </c>
      <c r="G1239" s="3">
        <v>3</v>
      </c>
      <c r="H1239" s="3" t="s">
        <v>60</v>
      </c>
      <c r="I1239" s="3" t="s">
        <v>61</v>
      </c>
      <c r="J1239" s="12">
        <f>(C1239-VLOOKUP(H1239,Riders!$A$2:$C$3500,2,FALSE))/365</f>
        <v>27.5013698630137</v>
      </c>
      <c r="K1239" s="3">
        <v>9</v>
      </c>
    </row>
    <row r="1240" spans="1:11" x14ac:dyDescent="0.45">
      <c r="A1240" s="3" t="s">
        <v>127</v>
      </c>
      <c r="B1240" s="3">
        <v>2016</v>
      </c>
      <c r="C1240" s="19">
        <v>42386</v>
      </c>
      <c r="D1240" s="3" t="s">
        <v>653</v>
      </c>
      <c r="E1240" s="3" t="s">
        <v>370</v>
      </c>
      <c r="F1240" s="3">
        <v>2</v>
      </c>
      <c r="G1240" s="3">
        <v>4</v>
      </c>
      <c r="H1240" s="3" t="s">
        <v>109</v>
      </c>
      <c r="I1240" s="3" t="s">
        <v>118</v>
      </c>
      <c r="J1240" s="12">
        <f>(C1240-VLOOKUP(H1240,Riders!$A$2:$C$3500,2,FALSE))/365</f>
        <v>22.961643835616439</v>
      </c>
      <c r="K1240" s="3">
        <v>10</v>
      </c>
    </row>
    <row r="1241" spans="1:11" x14ac:dyDescent="0.45">
      <c r="A1241" s="3" t="s">
        <v>127</v>
      </c>
      <c r="B1241" s="3">
        <v>2016</v>
      </c>
      <c r="C1241" s="19">
        <v>42386</v>
      </c>
      <c r="D1241" s="3" t="s">
        <v>653</v>
      </c>
      <c r="E1241" s="3" t="s">
        <v>370</v>
      </c>
      <c r="F1241" s="3">
        <v>2</v>
      </c>
      <c r="G1241" s="3">
        <v>5</v>
      </c>
      <c r="H1241" s="3" t="s">
        <v>167</v>
      </c>
      <c r="I1241" s="3" t="s">
        <v>59</v>
      </c>
      <c r="J1241" s="12">
        <f>(C1241-VLOOKUP(H1241,Riders!$A$2:$C$3500,2,FALSE))/365</f>
        <v>26.86849315068493</v>
      </c>
      <c r="K1241" s="3">
        <v>11</v>
      </c>
    </row>
    <row r="1242" spans="1:11" x14ac:dyDescent="0.45">
      <c r="A1242" s="3" t="s">
        <v>127</v>
      </c>
      <c r="B1242" s="3">
        <v>2016</v>
      </c>
      <c r="C1242" s="19">
        <v>42386</v>
      </c>
      <c r="D1242" s="3" t="s">
        <v>653</v>
      </c>
      <c r="E1242" s="3" t="s">
        <v>370</v>
      </c>
      <c r="F1242" s="3">
        <v>2</v>
      </c>
      <c r="G1242" s="3">
        <v>6</v>
      </c>
      <c r="H1242" s="3" t="s">
        <v>116</v>
      </c>
      <c r="I1242" s="3" t="s">
        <v>21</v>
      </c>
      <c r="J1242" s="12">
        <f>(C1242-VLOOKUP(H1242,Riders!$A$2:$C$3500,2,FALSE))/365</f>
        <v>24.816438356164383</v>
      </c>
      <c r="K1242" s="3">
        <v>12</v>
      </c>
    </row>
    <row r="1243" spans="1:11" x14ac:dyDescent="0.45">
      <c r="A1243" s="3" t="s">
        <v>181</v>
      </c>
      <c r="B1243" s="3">
        <v>2016</v>
      </c>
      <c r="C1243" s="19">
        <v>42432</v>
      </c>
      <c r="D1243" s="3" t="s">
        <v>641</v>
      </c>
      <c r="E1243" s="3" t="s">
        <v>454</v>
      </c>
      <c r="F1243" s="3">
        <v>1</v>
      </c>
      <c r="G1243" s="3">
        <v>1</v>
      </c>
      <c r="H1243" s="3" t="s">
        <v>147</v>
      </c>
      <c r="I1243" s="3" t="s">
        <v>31</v>
      </c>
      <c r="J1243" s="12">
        <f>(C1243-VLOOKUP(H1243,Riders!$A$2:$C$3500,2,FALSE))/365</f>
        <v>27.649315068493152</v>
      </c>
      <c r="K1243" s="3">
        <v>5</v>
      </c>
    </row>
    <row r="1244" spans="1:11" x14ac:dyDescent="0.45">
      <c r="A1244" s="3" t="s">
        <v>181</v>
      </c>
      <c r="B1244" s="3">
        <v>2016</v>
      </c>
      <c r="C1244" s="19">
        <v>42432</v>
      </c>
      <c r="D1244" s="3" t="s">
        <v>641</v>
      </c>
      <c r="E1244" s="3" t="s">
        <v>454</v>
      </c>
      <c r="F1244" s="3">
        <v>1</v>
      </c>
      <c r="G1244" s="3">
        <v>2</v>
      </c>
      <c r="H1244" s="3" t="s">
        <v>79</v>
      </c>
      <c r="I1244" s="3" t="s">
        <v>65</v>
      </c>
      <c r="J1244" s="12">
        <f>(C1244-VLOOKUP(H1244,Riders!$A$2:$C$3500,2,FALSE))/365</f>
        <v>28.830136986301369</v>
      </c>
      <c r="K1244" s="3">
        <v>9</v>
      </c>
    </row>
    <row r="1245" spans="1:11" x14ac:dyDescent="0.45">
      <c r="A1245" s="3" t="s">
        <v>181</v>
      </c>
      <c r="B1245" s="3">
        <v>2016</v>
      </c>
      <c r="C1245" s="19">
        <v>42432</v>
      </c>
      <c r="D1245" s="3" t="s">
        <v>641</v>
      </c>
      <c r="E1245" s="3" t="s">
        <v>454</v>
      </c>
      <c r="F1245" s="3">
        <v>1</v>
      </c>
      <c r="G1245" s="3">
        <v>3</v>
      </c>
      <c r="H1245" s="3" t="s">
        <v>132</v>
      </c>
      <c r="I1245" s="3" t="s">
        <v>36</v>
      </c>
      <c r="J1245" s="12">
        <f>(C1245-VLOOKUP(H1245,Riders!$A$2:$C$3500,2,FALSE))/365</f>
        <v>25.279452054794522</v>
      </c>
      <c r="K1245" s="3">
        <v>7</v>
      </c>
    </row>
    <row r="1246" spans="1:11" x14ac:dyDescent="0.45">
      <c r="A1246" s="3" t="s">
        <v>181</v>
      </c>
      <c r="B1246" s="3">
        <v>2016</v>
      </c>
      <c r="C1246" s="19">
        <v>42432</v>
      </c>
      <c r="D1246" s="3" t="s">
        <v>641</v>
      </c>
      <c r="E1246" s="3" t="s">
        <v>454</v>
      </c>
      <c r="F1246" s="3">
        <v>1</v>
      </c>
      <c r="G1246" s="3">
        <v>4</v>
      </c>
      <c r="H1246" s="3" t="s">
        <v>742</v>
      </c>
      <c r="I1246" s="3" t="s">
        <v>172</v>
      </c>
      <c r="J1246" s="12">
        <f>(C1246-VLOOKUP(H1246,Riders!$A$2:$C$3500,2,FALSE))/365</f>
        <v>30.482191780821918</v>
      </c>
      <c r="K1246" s="3">
        <v>25</v>
      </c>
    </row>
    <row r="1247" spans="1:11" x14ac:dyDescent="0.45">
      <c r="A1247" s="3" t="s">
        <v>181</v>
      </c>
      <c r="B1247" s="3">
        <v>2016</v>
      </c>
      <c r="C1247" s="19">
        <v>42432</v>
      </c>
      <c r="D1247" s="3" t="s">
        <v>641</v>
      </c>
      <c r="E1247" s="3" t="s">
        <v>454</v>
      </c>
      <c r="F1247" s="3">
        <v>1</v>
      </c>
      <c r="G1247" s="3">
        <v>5</v>
      </c>
      <c r="H1247" s="3" t="s">
        <v>704</v>
      </c>
      <c r="I1247" s="3" t="s">
        <v>40</v>
      </c>
      <c r="J1247" s="12">
        <f>(C1247-VLOOKUP(H1247,Riders!$A$2:$C$3500,2,FALSE))/365</f>
        <v>25.153424657534245</v>
      </c>
      <c r="K1247" s="3">
        <v>21</v>
      </c>
    </row>
    <row r="1248" spans="1:11" x14ac:dyDescent="0.45">
      <c r="A1248" s="3" t="s">
        <v>181</v>
      </c>
      <c r="B1248" s="3">
        <v>2016</v>
      </c>
      <c r="C1248" s="19">
        <v>42432</v>
      </c>
      <c r="D1248" s="3" t="s">
        <v>641</v>
      </c>
      <c r="E1248" s="3" t="s">
        <v>454</v>
      </c>
      <c r="F1248" s="3">
        <v>1</v>
      </c>
      <c r="G1248" s="3">
        <v>6</v>
      </c>
      <c r="H1248" s="3" t="s">
        <v>109</v>
      </c>
      <c r="I1248" s="3" t="s">
        <v>118</v>
      </c>
      <c r="J1248" s="12">
        <f>(C1248-VLOOKUP(H1248,Riders!$A$2:$C$3500,2,FALSE))/365</f>
        <v>23.087671232876712</v>
      </c>
      <c r="K1248" s="3">
        <v>13</v>
      </c>
    </row>
    <row r="1249" spans="1:11" x14ac:dyDescent="0.45">
      <c r="A1249" s="3" t="s">
        <v>181</v>
      </c>
      <c r="B1249" s="3">
        <v>2016</v>
      </c>
      <c r="C1249" s="19">
        <v>42432</v>
      </c>
      <c r="D1249" s="3" t="s">
        <v>641</v>
      </c>
      <c r="E1249" s="3" t="s">
        <v>454</v>
      </c>
      <c r="F1249" s="3">
        <v>2</v>
      </c>
      <c r="G1249" s="3">
        <v>1</v>
      </c>
      <c r="H1249" s="3" t="s">
        <v>719</v>
      </c>
      <c r="I1249" s="3" t="s">
        <v>720</v>
      </c>
      <c r="J1249" s="12">
        <f>(C1249-VLOOKUP(H1249,Riders!$A$2:$C$3500,2,FALSE))/365</f>
        <v>30.035616438356165</v>
      </c>
      <c r="K1249" s="3">
        <v>4</v>
      </c>
    </row>
    <row r="1250" spans="1:11" x14ac:dyDescent="0.45">
      <c r="A1250" s="3" t="s">
        <v>181</v>
      </c>
      <c r="B1250" s="3">
        <v>2016</v>
      </c>
      <c r="C1250" s="19">
        <v>42432</v>
      </c>
      <c r="D1250" s="3" t="s">
        <v>641</v>
      </c>
      <c r="E1250" s="3" t="s">
        <v>454</v>
      </c>
      <c r="F1250" s="3">
        <v>2</v>
      </c>
      <c r="G1250" s="3">
        <v>2</v>
      </c>
      <c r="H1250" s="3" t="s">
        <v>174</v>
      </c>
      <c r="I1250" s="3" t="s">
        <v>156</v>
      </c>
      <c r="J1250" s="12">
        <f>(C1250-VLOOKUP(H1250,Riders!$A$2:$C$3500,2,FALSE))/365</f>
        <v>24.126027397260273</v>
      </c>
      <c r="K1250" s="3">
        <v>6</v>
      </c>
    </row>
    <row r="1251" spans="1:11" x14ac:dyDescent="0.45">
      <c r="A1251" s="3" t="s">
        <v>181</v>
      </c>
      <c r="B1251" s="3">
        <v>2016</v>
      </c>
      <c r="C1251" s="19">
        <v>42432</v>
      </c>
      <c r="D1251" s="3" t="s">
        <v>641</v>
      </c>
      <c r="E1251" s="3" t="s">
        <v>454</v>
      </c>
      <c r="F1251" s="3">
        <v>2</v>
      </c>
      <c r="G1251" s="3">
        <v>3</v>
      </c>
      <c r="H1251" s="3" t="s">
        <v>739</v>
      </c>
      <c r="I1251" s="3" t="s">
        <v>25</v>
      </c>
      <c r="J1251" s="12">
        <f>(C1251-VLOOKUP(H1251,Riders!$A$2:$C$3500,2,FALSE))/365</f>
        <v>24.276712328767122</v>
      </c>
      <c r="K1251" s="3">
        <v>3</v>
      </c>
    </row>
    <row r="1252" spans="1:11" x14ac:dyDescent="0.45">
      <c r="A1252" s="3" t="s">
        <v>181</v>
      </c>
      <c r="B1252" s="3">
        <v>2016</v>
      </c>
      <c r="C1252" s="19">
        <v>42432</v>
      </c>
      <c r="D1252" s="3" t="s">
        <v>641</v>
      </c>
      <c r="E1252" s="3" t="s">
        <v>454</v>
      </c>
      <c r="F1252" s="3">
        <v>2</v>
      </c>
      <c r="G1252" s="3">
        <v>4</v>
      </c>
      <c r="H1252" s="3" t="s">
        <v>184</v>
      </c>
      <c r="I1252" s="3" t="s">
        <v>19</v>
      </c>
      <c r="J1252" s="12">
        <f>(C1252-VLOOKUP(H1252,Riders!$A$2:$C$3500,2,FALSE))/365</f>
        <v>21.695890410958903</v>
      </c>
      <c r="K1252" s="3">
        <v>11</v>
      </c>
    </row>
    <row r="1253" spans="1:11" x14ac:dyDescent="0.45">
      <c r="A1253" s="3" t="s">
        <v>181</v>
      </c>
      <c r="B1253" s="3">
        <v>2016</v>
      </c>
      <c r="C1253" s="19">
        <v>42432</v>
      </c>
      <c r="D1253" s="3" t="s">
        <v>641</v>
      </c>
      <c r="E1253" s="3" t="s">
        <v>454</v>
      </c>
      <c r="F1253" s="3">
        <v>2</v>
      </c>
      <c r="G1253" s="3">
        <v>5</v>
      </c>
      <c r="H1253" s="3" t="s">
        <v>736</v>
      </c>
      <c r="I1253" s="3" t="s">
        <v>722</v>
      </c>
      <c r="J1253" s="12">
        <f>(C1253-VLOOKUP(H1253,Riders!$A$2:$C$3500,2,FALSE))/365</f>
        <v>27.046575342465754</v>
      </c>
      <c r="K1253" s="3">
        <v>21</v>
      </c>
    </row>
    <row r="1254" spans="1:11" x14ac:dyDescent="0.45">
      <c r="A1254" s="3" t="s">
        <v>181</v>
      </c>
      <c r="B1254" s="3">
        <v>2016</v>
      </c>
      <c r="C1254" s="19">
        <v>42432</v>
      </c>
      <c r="D1254" s="3" t="s">
        <v>641</v>
      </c>
      <c r="E1254" s="3" t="s">
        <v>454</v>
      </c>
      <c r="F1254" s="3">
        <v>2</v>
      </c>
      <c r="G1254" s="3">
        <v>6</v>
      </c>
      <c r="H1254" s="3" t="s">
        <v>740</v>
      </c>
      <c r="I1254" s="3" t="s">
        <v>741</v>
      </c>
      <c r="J1254" s="12">
        <f>(C1254-VLOOKUP(H1254,Riders!$A$2:$C$3500,2,FALSE))/365</f>
        <v>28.358904109589041</v>
      </c>
      <c r="K1254" s="3">
        <v>13</v>
      </c>
    </row>
    <row r="1255" spans="1:11" x14ac:dyDescent="0.45">
      <c r="A1255" s="3" t="s">
        <v>181</v>
      </c>
      <c r="B1255" s="3">
        <v>2016</v>
      </c>
      <c r="C1255" s="19">
        <v>42432</v>
      </c>
      <c r="D1255" s="3" t="s">
        <v>641</v>
      </c>
      <c r="E1255" s="3" t="s">
        <v>454</v>
      </c>
      <c r="F1255" s="3">
        <v>3</v>
      </c>
      <c r="G1255" s="3">
        <v>1</v>
      </c>
      <c r="H1255" s="3" t="s">
        <v>703</v>
      </c>
      <c r="I1255" s="3" t="s">
        <v>15</v>
      </c>
      <c r="J1255" s="12">
        <f>(C1255-VLOOKUP(H1255,Riders!$A$2:$C$3500,2,FALSE))/365</f>
        <v>25.328767123287673</v>
      </c>
      <c r="K1255" s="3">
        <v>1</v>
      </c>
    </row>
    <row r="1256" spans="1:11" x14ac:dyDescent="0.45">
      <c r="A1256" s="3" t="s">
        <v>181</v>
      </c>
      <c r="B1256" s="3">
        <v>2016</v>
      </c>
      <c r="C1256" s="19">
        <v>42432</v>
      </c>
      <c r="D1256" s="3" t="s">
        <v>641</v>
      </c>
      <c r="E1256" s="3" t="s">
        <v>454</v>
      </c>
      <c r="F1256" s="3">
        <v>3</v>
      </c>
      <c r="G1256" s="3">
        <v>2</v>
      </c>
      <c r="H1256" s="3" t="s">
        <v>734</v>
      </c>
      <c r="I1256" s="3" t="s">
        <v>36</v>
      </c>
      <c r="J1256" s="12">
        <f>(C1256-VLOOKUP(H1256,Riders!$A$2:$C$3500,2,FALSE))/365</f>
        <v>32.471232876712328</v>
      </c>
      <c r="K1256" s="3">
        <v>2</v>
      </c>
    </row>
    <row r="1257" spans="1:11" x14ac:dyDescent="0.45">
      <c r="A1257" s="3" t="s">
        <v>181</v>
      </c>
      <c r="B1257" s="3">
        <v>2016</v>
      </c>
      <c r="C1257" s="19">
        <v>42432</v>
      </c>
      <c r="D1257" s="3" t="s">
        <v>641</v>
      </c>
      <c r="E1257" s="3" t="s">
        <v>454</v>
      </c>
      <c r="F1257" s="3">
        <v>3</v>
      </c>
      <c r="G1257" s="3">
        <v>3</v>
      </c>
      <c r="H1257" s="3" t="s">
        <v>135</v>
      </c>
      <c r="I1257" s="3" t="s">
        <v>29</v>
      </c>
      <c r="J1257" s="12">
        <f>(C1257-VLOOKUP(H1257,Riders!$A$2:$C$3500,2,FALSE))/365</f>
        <v>26.315068493150687</v>
      </c>
      <c r="K1257" s="3">
        <v>17</v>
      </c>
    </row>
    <row r="1258" spans="1:11" x14ac:dyDescent="0.45">
      <c r="A1258" s="3" t="s">
        <v>181</v>
      </c>
      <c r="B1258" s="3">
        <v>2016</v>
      </c>
      <c r="C1258" s="19">
        <v>42432</v>
      </c>
      <c r="D1258" s="3" t="s">
        <v>641</v>
      </c>
      <c r="E1258" s="3" t="s">
        <v>454</v>
      </c>
      <c r="F1258" s="3">
        <v>3</v>
      </c>
      <c r="G1258" s="3">
        <v>4</v>
      </c>
      <c r="H1258" s="3" t="s">
        <v>34</v>
      </c>
      <c r="I1258" s="3" t="s">
        <v>19</v>
      </c>
      <c r="J1258" s="12">
        <f>(C1258-VLOOKUP(H1258,Riders!$A$2:$C$3500,2,FALSE))/365</f>
        <v>28.583561643835615</v>
      </c>
      <c r="K1258" s="3">
        <v>17</v>
      </c>
    </row>
    <row r="1259" spans="1:11" x14ac:dyDescent="0.45">
      <c r="A1259" s="3" t="s">
        <v>181</v>
      </c>
      <c r="B1259" s="3">
        <v>2016</v>
      </c>
      <c r="C1259" s="19">
        <v>42432</v>
      </c>
      <c r="D1259" s="3" t="s">
        <v>641</v>
      </c>
      <c r="E1259" s="3" t="s">
        <v>454</v>
      </c>
      <c r="F1259" s="3">
        <v>3</v>
      </c>
      <c r="G1259" s="3">
        <v>5</v>
      </c>
      <c r="H1259" s="3" t="s">
        <v>321</v>
      </c>
      <c r="I1259" s="3" t="s">
        <v>56</v>
      </c>
      <c r="J1259" s="12">
        <f>(C1259-VLOOKUP(H1259,Riders!$A$2:$C$3500,2,FALSE))/365</f>
        <v>23.86849315068493</v>
      </c>
      <c r="K1259" s="3">
        <v>21</v>
      </c>
    </row>
    <row r="1260" spans="1:11" x14ac:dyDescent="0.45">
      <c r="A1260" s="3" t="s">
        <v>181</v>
      </c>
      <c r="B1260" s="3">
        <v>2016</v>
      </c>
      <c r="C1260" s="19">
        <v>42432</v>
      </c>
      <c r="D1260" s="3" t="s">
        <v>641</v>
      </c>
      <c r="E1260" s="3" t="s">
        <v>454</v>
      </c>
      <c r="F1260" s="3">
        <v>3</v>
      </c>
      <c r="G1260" s="3">
        <v>6</v>
      </c>
      <c r="H1260" s="3" t="s">
        <v>164</v>
      </c>
      <c r="I1260" s="3" t="s">
        <v>118</v>
      </c>
      <c r="J1260" s="12">
        <f>(C1260-VLOOKUP(H1260,Riders!$A$2:$C$3500,2,FALSE))/365</f>
        <v>23.241095890410961</v>
      </c>
      <c r="K1260" s="3">
        <v>13</v>
      </c>
    </row>
    <row r="1261" spans="1:11" x14ac:dyDescent="0.45">
      <c r="A1261" s="3" t="s">
        <v>181</v>
      </c>
      <c r="B1261" s="3">
        <v>2016</v>
      </c>
      <c r="C1261" s="19">
        <v>42432</v>
      </c>
      <c r="D1261" s="3" t="s">
        <v>641</v>
      </c>
      <c r="E1261" s="3" t="s">
        <v>454</v>
      </c>
      <c r="F1261" s="3">
        <v>4</v>
      </c>
      <c r="G1261" s="3">
        <v>1</v>
      </c>
      <c r="H1261" s="3" t="s">
        <v>401</v>
      </c>
      <c r="I1261" s="3" t="s">
        <v>36</v>
      </c>
      <c r="J1261" s="12">
        <f>(C1261-VLOOKUP(H1261,Riders!$A$2:$C$3500,2,FALSE))/365</f>
        <v>28.136986301369863</v>
      </c>
      <c r="K1261" s="3">
        <v>8</v>
      </c>
    </row>
    <row r="1262" spans="1:11" x14ac:dyDescent="0.45">
      <c r="A1262" s="3" t="s">
        <v>181</v>
      </c>
      <c r="B1262" s="3">
        <v>2016</v>
      </c>
      <c r="C1262" s="19">
        <v>42432</v>
      </c>
      <c r="D1262" s="3" t="s">
        <v>641</v>
      </c>
      <c r="E1262" s="3" t="s">
        <v>454</v>
      </c>
      <c r="F1262" s="3">
        <v>4</v>
      </c>
      <c r="G1262" s="3">
        <v>2</v>
      </c>
      <c r="H1262" s="3" t="s">
        <v>154</v>
      </c>
      <c r="I1262" s="3" t="s">
        <v>38</v>
      </c>
      <c r="J1262" s="12">
        <f>(C1262-VLOOKUP(H1262,Riders!$A$2:$C$3500,2,FALSE))/365</f>
        <v>25.24931506849315</v>
      </c>
      <c r="K1262" s="3">
        <v>12</v>
      </c>
    </row>
    <row r="1263" spans="1:11" x14ac:dyDescent="0.45">
      <c r="A1263" s="3" t="s">
        <v>181</v>
      </c>
      <c r="B1263" s="3">
        <v>2016</v>
      </c>
      <c r="C1263" s="19">
        <v>42432</v>
      </c>
      <c r="D1263" s="3" t="s">
        <v>641</v>
      </c>
      <c r="E1263" s="3" t="s">
        <v>454</v>
      </c>
      <c r="F1263" s="3">
        <v>4</v>
      </c>
      <c r="G1263" s="3">
        <v>3</v>
      </c>
      <c r="H1263" s="3" t="s">
        <v>655</v>
      </c>
      <c r="I1263" s="3" t="s">
        <v>120</v>
      </c>
      <c r="J1263" s="12">
        <f>(C1263-VLOOKUP(H1263,Riders!$A$2:$C$3500,2,FALSE))/365</f>
        <v>33.243835616438353</v>
      </c>
      <c r="K1263" s="3">
        <v>17</v>
      </c>
    </row>
    <row r="1264" spans="1:11" x14ac:dyDescent="0.45">
      <c r="A1264" s="3" t="s">
        <v>181</v>
      </c>
      <c r="B1264" s="3">
        <v>2016</v>
      </c>
      <c r="C1264" s="19">
        <v>42432</v>
      </c>
      <c r="D1264" s="3" t="s">
        <v>641</v>
      </c>
      <c r="E1264" s="3" t="s">
        <v>454</v>
      </c>
      <c r="F1264" s="3">
        <v>4</v>
      </c>
      <c r="G1264" s="3">
        <v>4</v>
      </c>
      <c r="H1264" s="3" t="s">
        <v>721</v>
      </c>
      <c r="I1264" s="3" t="s">
        <v>722</v>
      </c>
      <c r="J1264" s="12">
        <f>(C1264-VLOOKUP(H1264,Riders!$A$2:$C$3500,2,FALSE))/365</f>
        <v>27.63013698630137</v>
      </c>
      <c r="K1264" s="3">
        <v>17</v>
      </c>
    </row>
    <row r="1265" spans="1:11" x14ac:dyDescent="0.45">
      <c r="A1265" s="3" t="s">
        <v>181</v>
      </c>
      <c r="B1265" s="3">
        <v>2016</v>
      </c>
      <c r="C1265" s="19">
        <v>42432</v>
      </c>
      <c r="D1265" s="3" t="s">
        <v>641</v>
      </c>
      <c r="E1265" s="3" t="s">
        <v>454</v>
      </c>
      <c r="F1265" s="3">
        <v>4</v>
      </c>
      <c r="G1265" s="3">
        <v>5</v>
      </c>
      <c r="H1265" s="3" t="s">
        <v>139</v>
      </c>
      <c r="I1265" s="3" t="s">
        <v>61</v>
      </c>
      <c r="J1265" s="12">
        <f>(C1265-VLOOKUP(H1265,Riders!$A$2:$C$3500,2,FALSE))/365</f>
        <v>23.728767123287671</v>
      </c>
      <c r="K1265" s="3">
        <v>21</v>
      </c>
    </row>
    <row r="1266" spans="1:11" x14ac:dyDescent="0.45">
      <c r="A1266" s="3" t="s">
        <v>181</v>
      </c>
      <c r="B1266" s="3">
        <v>2016</v>
      </c>
      <c r="C1266" s="19">
        <v>42432</v>
      </c>
      <c r="D1266" s="3" t="s">
        <v>641</v>
      </c>
      <c r="E1266" s="3" t="s">
        <v>454</v>
      </c>
      <c r="F1266" s="3">
        <v>4</v>
      </c>
      <c r="G1266" s="3">
        <v>6</v>
      </c>
      <c r="H1266" s="3" t="s">
        <v>167</v>
      </c>
      <c r="I1266" s="3" t="s">
        <v>59</v>
      </c>
      <c r="J1266" s="12">
        <f>(C1266-VLOOKUP(H1266,Riders!$A$2:$C$3500,2,FALSE))/365</f>
        <v>26.994520547945207</v>
      </c>
      <c r="K1266" s="3">
        <v>13</v>
      </c>
    </row>
    <row r="1267" spans="1:11" x14ac:dyDescent="0.45">
      <c r="A1267" s="3" t="s">
        <v>181</v>
      </c>
      <c r="B1267" s="3">
        <v>2016</v>
      </c>
      <c r="C1267" s="19">
        <v>42432</v>
      </c>
      <c r="D1267" s="3" t="s">
        <v>641</v>
      </c>
      <c r="E1267" s="3" t="s">
        <v>454</v>
      </c>
      <c r="F1267" s="3">
        <v>4</v>
      </c>
      <c r="G1267" s="3">
        <v>7</v>
      </c>
      <c r="H1267" s="3" t="s">
        <v>737</v>
      </c>
      <c r="I1267" s="3" t="s">
        <v>738</v>
      </c>
      <c r="J1267" s="12">
        <f>(C1267-VLOOKUP(H1267,Riders!$A$2:$C$3500,2,FALSE))/365</f>
        <v>27.726027397260275</v>
      </c>
      <c r="K1267" s="3">
        <v>10</v>
      </c>
    </row>
    <row r="1268" spans="1:11" x14ac:dyDescent="0.45">
      <c r="A1268" s="3" t="s">
        <v>181</v>
      </c>
      <c r="B1268" s="3">
        <v>2016</v>
      </c>
      <c r="C1268" s="19">
        <v>42432</v>
      </c>
      <c r="D1268" s="3" t="s">
        <v>641</v>
      </c>
      <c r="E1268" s="3" t="s">
        <v>642</v>
      </c>
      <c r="F1268" s="3">
        <v>1</v>
      </c>
      <c r="G1268" s="3">
        <v>1</v>
      </c>
      <c r="H1268" s="3" t="s">
        <v>132</v>
      </c>
      <c r="I1268" s="3" t="s">
        <v>36</v>
      </c>
      <c r="J1268" s="12">
        <f>(C1268-VLOOKUP(H1268,Riders!$A$2:$C$3500,2,FALSE))/365</f>
        <v>25.279452054794522</v>
      </c>
      <c r="K1268" s="3">
        <v>7</v>
      </c>
    </row>
    <row r="1269" spans="1:11" x14ac:dyDescent="0.45">
      <c r="A1269" s="3" t="s">
        <v>181</v>
      </c>
      <c r="B1269" s="3">
        <v>2016</v>
      </c>
      <c r="C1269" s="19">
        <v>42432</v>
      </c>
      <c r="D1269" s="3" t="s">
        <v>641</v>
      </c>
      <c r="E1269" s="3" t="s">
        <v>642</v>
      </c>
      <c r="F1269" s="3">
        <v>1</v>
      </c>
      <c r="G1269" s="3">
        <v>2</v>
      </c>
      <c r="H1269" s="3" t="s">
        <v>740</v>
      </c>
      <c r="I1269" s="3" t="s">
        <v>741</v>
      </c>
      <c r="J1269" s="12">
        <f>(C1269-VLOOKUP(H1269,Riders!$A$2:$C$3500,2,FALSE))/365</f>
        <v>28.358904109589041</v>
      </c>
      <c r="K1269" s="3">
        <v>13</v>
      </c>
    </row>
    <row r="1270" spans="1:11" x14ac:dyDescent="0.45">
      <c r="A1270" s="3" t="s">
        <v>181</v>
      </c>
      <c r="B1270" s="3">
        <v>2016</v>
      </c>
      <c r="C1270" s="19">
        <v>42432</v>
      </c>
      <c r="D1270" s="3" t="s">
        <v>641</v>
      </c>
      <c r="E1270" s="3" t="s">
        <v>642</v>
      </c>
      <c r="F1270" s="3">
        <v>1</v>
      </c>
      <c r="G1270" s="3">
        <v>3</v>
      </c>
      <c r="H1270" s="3" t="s">
        <v>721</v>
      </c>
      <c r="I1270" s="3" t="s">
        <v>722</v>
      </c>
      <c r="J1270" s="12">
        <f>(C1270-VLOOKUP(H1270,Riders!$A$2:$C$3500,2,FALSE))/365</f>
        <v>27.63013698630137</v>
      </c>
      <c r="K1270" s="3">
        <v>17</v>
      </c>
    </row>
    <row r="1271" spans="1:11" x14ac:dyDescent="0.45">
      <c r="A1271" s="3" t="s">
        <v>181</v>
      </c>
      <c r="B1271" s="3">
        <v>2016</v>
      </c>
      <c r="C1271" s="19">
        <v>42432</v>
      </c>
      <c r="D1271" s="3" t="s">
        <v>641</v>
      </c>
      <c r="E1271" s="3" t="s">
        <v>642</v>
      </c>
      <c r="F1271" s="3">
        <v>1</v>
      </c>
      <c r="G1271" s="3">
        <v>4</v>
      </c>
      <c r="H1271" s="3" t="s">
        <v>321</v>
      </c>
      <c r="I1271" s="3" t="s">
        <v>56</v>
      </c>
      <c r="J1271" s="12">
        <f>(C1271-VLOOKUP(H1271,Riders!$A$2:$C$3500,2,FALSE))/365</f>
        <v>23.86849315068493</v>
      </c>
      <c r="K1271" s="3">
        <v>21</v>
      </c>
    </row>
    <row r="1272" spans="1:11" x14ac:dyDescent="0.45">
      <c r="A1272" s="3" t="s">
        <v>181</v>
      </c>
      <c r="B1272" s="3">
        <v>2016</v>
      </c>
      <c r="C1272" s="19">
        <v>42432</v>
      </c>
      <c r="D1272" s="3" t="s">
        <v>641</v>
      </c>
      <c r="E1272" s="3" t="s">
        <v>642</v>
      </c>
      <c r="F1272" s="3">
        <v>2</v>
      </c>
      <c r="G1272" s="3">
        <v>1</v>
      </c>
      <c r="H1272" s="3" t="s">
        <v>739</v>
      </c>
      <c r="I1272" s="3" t="s">
        <v>25</v>
      </c>
      <c r="J1272" s="12">
        <f>(C1272-VLOOKUP(H1272,Riders!$A$2:$C$3500,2,FALSE))/365</f>
        <v>24.276712328767122</v>
      </c>
      <c r="K1272" s="3">
        <v>3</v>
      </c>
    </row>
    <row r="1273" spans="1:11" x14ac:dyDescent="0.45">
      <c r="A1273" s="3" t="s">
        <v>181</v>
      </c>
      <c r="B1273" s="3">
        <v>2016</v>
      </c>
      <c r="C1273" s="19">
        <v>42432</v>
      </c>
      <c r="D1273" s="3" t="s">
        <v>641</v>
      </c>
      <c r="E1273" s="3" t="s">
        <v>642</v>
      </c>
      <c r="F1273" s="3">
        <v>2</v>
      </c>
      <c r="G1273" s="3">
        <v>2</v>
      </c>
      <c r="H1273" s="3" t="s">
        <v>109</v>
      </c>
      <c r="I1273" s="3" t="s">
        <v>118</v>
      </c>
      <c r="J1273" s="12">
        <f>(C1273-VLOOKUP(H1273,Riders!$A$2:$C$3500,2,FALSE))/365</f>
        <v>23.087671232876712</v>
      </c>
      <c r="K1273" s="3">
        <v>13</v>
      </c>
    </row>
    <row r="1274" spans="1:11" x14ac:dyDescent="0.45">
      <c r="A1274" s="3" t="s">
        <v>181</v>
      </c>
      <c r="B1274" s="3">
        <v>2016</v>
      </c>
      <c r="C1274" s="19">
        <v>42432</v>
      </c>
      <c r="D1274" s="3" t="s">
        <v>641</v>
      </c>
      <c r="E1274" s="3" t="s">
        <v>642</v>
      </c>
      <c r="F1274" s="3">
        <v>2</v>
      </c>
      <c r="G1274" s="3">
        <v>3</v>
      </c>
      <c r="H1274" s="3" t="s">
        <v>34</v>
      </c>
      <c r="I1274" s="3" t="s">
        <v>19</v>
      </c>
      <c r="J1274" s="12">
        <f>(C1274-VLOOKUP(H1274,Riders!$A$2:$C$3500,2,FALSE))/365</f>
        <v>28.583561643835615</v>
      </c>
      <c r="K1274" s="3">
        <v>17</v>
      </c>
    </row>
    <row r="1275" spans="1:11" x14ac:dyDescent="0.45">
      <c r="A1275" s="3" t="s">
        <v>181</v>
      </c>
      <c r="B1275" s="3">
        <v>2016</v>
      </c>
      <c r="C1275" s="19">
        <v>42432</v>
      </c>
      <c r="D1275" s="3" t="s">
        <v>641</v>
      </c>
      <c r="E1275" s="3" t="s">
        <v>642</v>
      </c>
      <c r="F1275" s="3">
        <v>2</v>
      </c>
      <c r="G1275" s="3">
        <v>4</v>
      </c>
      <c r="H1275" s="3" t="s">
        <v>736</v>
      </c>
      <c r="I1275" s="3" t="s">
        <v>722</v>
      </c>
      <c r="J1275" s="12">
        <f>(C1275-VLOOKUP(H1275,Riders!$A$2:$C$3500,2,FALSE))/365</f>
        <v>27.046575342465754</v>
      </c>
      <c r="K1275" s="3">
        <v>21</v>
      </c>
    </row>
    <row r="1276" spans="1:11" x14ac:dyDescent="0.45">
      <c r="A1276" s="3" t="s">
        <v>181</v>
      </c>
      <c r="B1276" s="3">
        <v>2016</v>
      </c>
      <c r="C1276" s="19">
        <v>42432</v>
      </c>
      <c r="D1276" s="3" t="s">
        <v>641</v>
      </c>
      <c r="E1276" s="3" t="s">
        <v>642</v>
      </c>
      <c r="F1276" s="3">
        <v>3</v>
      </c>
      <c r="G1276" s="3">
        <v>1</v>
      </c>
      <c r="H1276" s="3" t="s">
        <v>184</v>
      </c>
      <c r="I1276" s="3" t="s">
        <v>19</v>
      </c>
      <c r="J1276" s="12">
        <f>(C1276-VLOOKUP(H1276,Riders!$A$2:$C$3500,2,FALSE))/365</f>
        <v>21.695890410958903</v>
      </c>
      <c r="K1276" s="3">
        <v>11</v>
      </c>
    </row>
    <row r="1277" spans="1:11" x14ac:dyDescent="0.45">
      <c r="A1277" s="3" t="s">
        <v>181</v>
      </c>
      <c r="B1277" s="3">
        <v>2016</v>
      </c>
      <c r="C1277" s="19">
        <v>42432</v>
      </c>
      <c r="D1277" s="3" t="s">
        <v>641</v>
      </c>
      <c r="E1277" s="3" t="s">
        <v>642</v>
      </c>
      <c r="F1277" s="3">
        <v>3</v>
      </c>
      <c r="G1277" s="3">
        <v>2</v>
      </c>
      <c r="H1277" s="3" t="s">
        <v>167</v>
      </c>
      <c r="I1277" s="3" t="s">
        <v>59</v>
      </c>
      <c r="J1277" s="12">
        <f>(C1277-VLOOKUP(H1277,Riders!$A$2:$C$3500,2,FALSE))/365</f>
        <v>26.994520547945207</v>
      </c>
      <c r="K1277" s="3">
        <v>13</v>
      </c>
    </row>
    <row r="1278" spans="1:11" x14ac:dyDescent="0.45">
      <c r="A1278" s="3" t="s">
        <v>181</v>
      </c>
      <c r="B1278" s="3">
        <v>2016</v>
      </c>
      <c r="C1278" s="19">
        <v>42432</v>
      </c>
      <c r="D1278" s="3" t="s">
        <v>641</v>
      </c>
      <c r="E1278" s="3" t="s">
        <v>642</v>
      </c>
      <c r="F1278" s="3">
        <v>3</v>
      </c>
      <c r="G1278" s="3">
        <v>3</v>
      </c>
      <c r="H1278" s="3" t="s">
        <v>135</v>
      </c>
      <c r="I1278" s="3" t="s">
        <v>29</v>
      </c>
      <c r="J1278" s="12">
        <f>(C1278-VLOOKUP(H1278,Riders!$A$2:$C$3500,2,FALSE))/365</f>
        <v>26.315068493150687</v>
      </c>
      <c r="K1278" s="3">
        <v>17</v>
      </c>
    </row>
    <row r="1279" spans="1:11" x14ac:dyDescent="0.45">
      <c r="A1279" s="3" t="s">
        <v>181</v>
      </c>
      <c r="B1279" s="3">
        <v>2016</v>
      </c>
      <c r="C1279" s="19">
        <v>42432</v>
      </c>
      <c r="D1279" s="3" t="s">
        <v>641</v>
      </c>
      <c r="E1279" s="3" t="s">
        <v>642</v>
      </c>
      <c r="F1279" s="3">
        <v>3</v>
      </c>
      <c r="G1279" s="3">
        <v>4</v>
      </c>
      <c r="H1279" s="3" t="s">
        <v>704</v>
      </c>
      <c r="I1279" s="3" t="s">
        <v>40</v>
      </c>
      <c r="J1279" s="12">
        <f>(C1279-VLOOKUP(H1279,Riders!$A$2:$C$3500,2,FALSE))/365</f>
        <v>25.153424657534245</v>
      </c>
      <c r="K1279" s="3">
        <v>21</v>
      </c>
    </row>
    <row r="1280" spans="1:11" x14ac:dyDescent="0.45">
      <c r="A1280" s="3" t="s">
        <v>181</v>
      </c>
      <c r="B1280" s="3">
        <v>2016</v>
      </c>
      <c r="C1280" s="19">
        <v>42432</v>
      </c>
      <c r="D1280" s="3" t="s">
        <v>641</v>
      </c>
      <c r="E1280" s="3" t="s">
        <v>642</v>
      </c>
      <c r="F1280" s="3">
        <v>4</v>
      </c>
      <c r="G1280" s="3">
        <v>1</v>
      </c>
      <c r="H1280" s="3" t="s">
        <v>737</v>
      </c>
      <c r="I1280" s="3" t="s">
        <v>738</v>
      </c>
      <c r="J1280" s="12">
        <f>(C1280-VLOOKUP(H1280,Riders!$A$2:$C$3500,2,FALSE))/365</f>
        <v>27.726027397260275</v>
      </c>
      <c r="K1280" s="3">
        <v>10</v>
      </c>
    </row>
    <row r="1281" spans="1:11" x14ac:dyDescent="0.45">
      <c r="A1281" s="3" t="s">
        <v>181</v>
      </c>
      <c r="B1281" s="3">
        <v>2016</v>
      </c>
      <c r="C1281" s="19">
        <v>42432</v>
      </c>
      <c r="D1281" s="3" t="s">
        <v>641</v>
      </c>
      <c r="E1281" s="3" t="s">
        <v>642</v>
      </c>
      <c r="F1281" s="3">
        <v>4</v>
      </c>
      <c r="G1281" s="3">
        <v>2</v>
      </c>
      <c r="H1281" s="3" t="s">
        <v>164</v>
      </c>
      <c r="I1281" s="3" t="s">
        <v>118</v>
      </c>
      <c r="J1281" s="12">
        <f>(C1281-VLOOKUP(H1281,Riders!$A$2:$C$3500,2,FALSE))/365</f>
        <v>23.241095890410961</v>
      </c>
      <c r="K1281" s="3">
        <v>13</v>
      </c>
    </row>
    <row r="1282" spans="1:11" x14ac:dyDescent="0.45">
      <c r="A1282" s="3" t="s">
        <v>181</v>
      </c>
      <c r="B1282" s="3">
        <v>2016</v>
      </c>
      <c r="C1282" s="19">
        <v>42432</v>
      </c>
      <c r="D1282" s="3" t="s">
        <v>641</v>
      </c>
      <c r="E1282" s="3" t="s">
        <v>642</v>
      </c>
      <c r="F1282" s="3">
        <v>4</v>
      </c>
      <c r="G1282" s="3">
        <v>3</v>
      </c>
      <c r="H1282" s="3" t="s">
        <v>655</v>
      </c>
      <c r="I1282" s="3" t="s">
        <v>120</v>
      </c>
      <c r="J1282" s="12">
        <f>(C1282-VLOOKUP(H1282,Riders!$A$2:$C$3500,2,FALSE))/365</f>
        <v>33.243835616438353</v>
      </c>
      <c r="K1282" s="3">
        <v>17</v>
      </c>
    </row>
    <row r="1283" spans="1:11" x14ac:dyDescent="0.45">
      <c r="A1283" s="3" t="s">
        <v>181</v>
      </c>
      <c r="B1283" s="3">
        <v>2016</v>
      </c>
      <c r="C1283" s="19">
        <v>42432</v>
      </c>
      <c r="D1283" s="3" t="s">
        <v>641</v>
      </c>
      <c r="E1283" s="3" t="s">
        <v>642</v>
      </c>
      <c r="F1283" s="3">
        <v>4</v>
      </c>
      <c r="G1283" s="3">
        <v>4</v>
      </c>
      <c r="H1283" s="3" t="s">
        <v>139</v>
      </c>
      <c r="I1283" s="3" t="s">
        <v>61</v>
      </c>
      <c r="J1283" s="12">
        <f>(C1283-VLOOKUP(H1283,Riders!$A$2:$C$3500,2,FALSE))/365</f>
        <v>23.728767123287671</v>
      </c>
      <c r="K1283" s="3">
        <v>21</v>
      </c>
    </row>
    <row r="1284" spans="1:11" x14ac:dyDescent="0.45">
      <c r="A1284" s="3" t="s">
        <v>181</v>
      </c>
      <c r="B1284" s="3">
        <v>2016</v>
      </c>
      <c r="C1284" s="19">
        <v>42432</v>
      </c>
      <c r="D1284" s="3" t="s">
        <v>641</v>
      </c>
      <c r="E1284" s="3" t="s">
        <v>642</v>
      </c>
      <c r="F1284" s="3">
        <v>4</v>
      </c>
      <c r="G1284" s="3">
        <v>5</v>
      </c>
      <c r="H1284" s="3" t="s">
        <v>742</v>
      </c>
      <c r="I1284" s="3" t="s">
        <v>172</v>
      </c>
      <c r="J1284" s="12">
        <f>(C1284-VLOOKUP(H1284,Riders!$A$2:$C$3500,2,FALSE))/365</f>
        <v>30.482191780821918</v>
      </c>
      <c r="K1284" s="3">
        <v>25</v>
      </c>
    </row>
    <row r="1285" spans="1:11" x14ac:dyDescent="0.45">
      <c r="A1285" s="3" t="s">
        <v>181</v>
      </c>
      <c r="B1285" s="3">
        <v>2016</v>
      </c>
      <c r="C1285" s="19">
        <v>42432</v>
      </c>
      <c r="D1285" s="3" t="s">
        <v>641</v>
      </c>
      <c r="E1285" s="3" t="s">
        <v>643</v>
      </c>
      <c r="F1285" s="3">
        <v>1</v>
      </c>
      <c r="G1285" s="3">
        <v>1</v>
      </c>
      <c r="H1285" s="3" t="s">
        <v>734</v>
      </c>
      <c r="I1285" s="3" t="s">
        <v>36</v>
      </c>
      <c r="J1285" s="12">
        <f>(C1285-VLOOKUP(H1285,Riders!$A$2:$C$3500,2,FALSE))/365</f>
        <v>32.471232876712328</v>
      </c>
      <c r="K1285" s="3">
        <v>2</v>
      </c>
    </row>
    <row r="1286" spans="1:11" x14ac:dyDescent="0.45">
      <c r="A1286" s="3" t="s">
        <v>181</v>
      </c>
      <c r="B1286" s="3">
        <v>2016</v>
      </c>
      <c r="C1286" s="19">
        <v>42432</v>
      </c>
      <c r="D1286" s="3" t="s">
        <v>641</v>
      </c>
      <c r="E1286" s="3" t="s">
        <v>643</v>
      </c>
      <c r="F1286" s="3">
        <v>1</v>
      </c>
      <c r="G1286" s="3">
        <v>2</v>
      </c>
      <c r="H1286" s="3" t="s">
        <v>147</v>
      </c>
      <c r="I1286" s="3" t="s">
        <v>31</v>
      </c>
      <c r="J1286" s="12">
        <f>(C1286-VLOOKUP(H1286,Riders!$A$2:$C$3500,2,FALSE))/365</f>
        <v>27.649315068493152</v>
      </c>
      <c r="K1286" s="3">
        <v>5</v>
      </c>
    </row>
    <row r="1287" spans="1:11" x14ac:dyDescent="0.45">
      <c r="A1287" s="3" t="s">
        <v>181</v>
      </c>
      <c r="B1287" s="3">
        <v>2016</v>
      </c>
      <c r="C1287" s="19">
        <v>42432</v>
      </c>
      <c r="D1287" s="3" t="s">
        <v>641</v>
      </c>
      <c r="E1287" s="3" t="s">
        <v>643</v>
      </c>
      <c r="F1287" s="3">
        <v>1</v>
      </c>
      <c r="G1287" s="3">
        <v>3</v>
      </c>
      <c r="H1287" s="3" t="s">
        <v>174</v>
      </c>
      <c r="I1287" s="3" t="s">
        <v>156</v>
      </c>
      <c r="J1287" s="12">
        <f>(C1287-VLOOKUP(H1287,Riders!$A$2:$C$3500,2,FALSE))/365</f>
        <v>24.126027397260273</v>
      </c>
      <c r="K1287" s="3">
        <v>6</v>
      </c>
    </row>
    <row r="1288" spans="1:11" x14ac:dyDescent="0.45">
      <c r="A1288" s="3" t="s">
        <v>181</v>
      </c>
      <c r="B1288" s="3">
        <v>2016</v>
      </c>
      <c r="C1288" s="19">
        <v>42432</v>
      </c>
      <c r="D1288" s="3" t="s">
        <v>641</v>
      </c>
      <c r="E1288" s="3" t="s">
        <v>643</v>
      </c>
      <c r="F1288" s="3">
        <v>1</v>
      </c>
      <c r="G1288" s="3">
        <v>4</v>
      </c>
      <c r="H1288" s="3" t="s">
        <v>737</v>
      </c>
      <c r="I1288" s="3" t="s">
        <v>738</v>
      </c>
      <c r="J1288" s="12">
        <f>(C1288-VLOOKUP(H1288,Riders!$A$2:$C$3500,2,FALSE))/365</f>
        <v>27.726027397260275</v>
      </c>
      <c r="K1288" s="3">
        <v>10</v>
      </c>
    </row>
    <row r="1289" spans="1:11" x14ac:dyDescent="0.45">
      <c r="A1289" s="3" t="s">
        <v>181</v>
      </c>
      <c r="B1289" s="3">
        <v>2016</v>
      </c>
      <c r="C1289" s="19">
        <v>42432</v>
      </c>
      <c r="D1289" s="3" t="s">
        <v>641</v>
      </c>
      <c r="E1289" s="3" t="s">
        <v>643</v>
      </c>
      <c r="F1289" s="3">
        <v>1</v>
      </c>
      <c r="G1289" s="3">
        <v>5</v>
      </c>
      <c r="H1289" s="3" t="s">
        <v>401</v>
      </c>
      <c r="I1289" s="3" t="s">
        <v>36</v>
      </c>
      <c r="J1289" s="12">
        <f>(C1289-VLOOKUP(H1289,Riders!$A$2:$C$3500,2,FALSE))/365</f>
        <v>28.136986301369863</v>
      </c>
      <c r="K1289" s="3">
        <v>8</v>
      </c>
    </row>
    <row r="1290" spans="1:11" x14ac:dyDescent="0.45">
      <c r="A1290" s="3" t="s">
        <v>181</v>
      </c>
      <c r="B1290" s="3">
        <v>2016</v>
      </c>
      <c r="C1290" s="19">
        <v>42432</v>
      </c>
      <c r="D1290" s="3" t="s">
        <v>641</v>
      </c>
      <c r="E1290" s="3" t="s">
        <v>643</v>
      </c>
      <c r="F1290" s="3">
        <v>1</v>
      </c>
      <c r="G1290" s="3">
        <v>6</v>
      </c>
      <c r="H1290" s="3" t="s">
        <v>132</v>
      </c>
      <c r="I1290" s="3" t="s">
        <v>36</v>
      </c>
      <c r="J1290" s="12">
        <f>(C1290-VLOOKUP(H1290,Riders!$A$2:$C$3500,2,FALSE))/365</f>
        <v>25.279452054794522</v>
      </c>
      <c r="K1290" s="3">
        <v>7</v>
      </c>
    </row>
    <row r="1291" spans="1:11" x14ac:dyDescent="0.45">
      <c r="A1291" s="3" t="s">
        <v>181</v>
      </c>
      <c r="B1291" s="3">
        <v>2016</v>
      </c>
      <c r="C1291" s="19">
        <v>42432</v>
      </c>
      <c r="D1291" s="3" t="s">
        <v>641</v>
      </c>
      <c r="E1291" s="3" t="s">
        <v>643</v>
      </c>
      <c r="F1291" s="3">
        <v>2</v>
      </c>
      <c r="G1291" s="3">
        <v>1</v>
      </c>
      <c r="H1291" s="3" t="s">
        <v>719</v>
      </c>
      <c r="I1291" s="3" t="s">
        <v>720</v>
      </c>
      <c r="J1291" s="12">
        <f>(C1291-VLOOKUP(H1291,Riders!$A$2:$C$3500,2,FALSE))/365</f>
        <v>30.035616438356165</v>
      </c>
      <c r="K1291" s="3">
        <v>4</v>
      </c>
    </row>
    <row r="1292" spans="1:11" x14ac:dyDescent="0.45">
      <c r="A1292" s="3" t="s">
        <v>181</v>
      </c>
      <c r="B1292" s="3">
        <v>2016</v>
      </c>
      <c r="C1292" s="19">
        <v>42432</v>
      </c>
      <c r="D1292" s="3" t="s">
        <v>641</v>
      </c>
      <c r="E1292" s="3" t="s">
        <v>643</v>
      </c>
      <c r="F1292" s="3">
        <v>2</v>
      </c>
      <c r="G1292" s="3">
        <v>2</v>
      </c>
      <c r="H1292" s="3" t="s">
        <v>703</v>
      </c>
      <c r="I1292" s="3" t="s">
        <v>15</v>
      </c>
      <c r="J1292" s="12">
        <f>(C1292-VLOOKUP(H1292,Riders!$A$2:$C$3500,2,FALSE))/365</f>
        <v>25.328767123287673</v>
      </c>
      <c r="K1292" s="3">
        <v>1</v>
      </c>
    </row>
    <row r="1293" spans="1:11" x14ac:dyDescent="0.45">
      <c r="A1293" s="3" t="s">
        <v>181</v>
      </c>
      <c r="B1293" s="3">
        <v>2016</v>
      </c>
      <c r="C1293" s="19">
        <v>42432</v>
      </c>
      <c r="D1293" s="3" t="s">
        <v>641</v>
      </c>
      <c r="E1293" s="3" t="s">
        <v>643</v>
      </c>
      <c r="F1293" s="3">
        <v>2</v>
      </c>
      <c r="G1293" s="3">
        <v>3</v>
      </c>
      <c r="H1293" s="3" t="s">
        <v>739</v>
      </c>
      <c r="I1293" s="3" t="s">
        <v>25</v>
      </c>
      <c r="J1293" s="12">
        <f>(C1293-VLOOKUP(H1293,Riders!$A$2:$C$3500,2,FALSE))/365</f>
        <v>24.276712328767122</v>
      </c>
      <c r="K1293" s="3">
        <v>3</v>
      </c>
    </row>
    <row r="1294" spans="1:11" x14ac:dyDescent="0.45">
      <c r="A1294" s="3" t="s">
        <v>181</v>
      </c>
      <c r="B1294" s="3">
        <v>2016</v>
      </c>
      <c r="C1294" s="19">
        <v>42432</v>
      </c>
      <c r="D1294" s="3" t="s">
        <v>641</v>
      </c>
      <c r="E1294" s="3" t="s">
        <v>643</v>
      </c>
      <c r="F1294" s="3">
        <v>2</v>
      </c>
      <c r="G1294" s="3">
        <v>4</v>
      </c>
      <c r="H1294" s="3" t="s">
        <v>79</v>
      </c>
      <c r="I1294" s="3" t="s">
        <v>65</v>
      </c>
      <c r="J1294" s="12">
        <f>(C1294-VLOOKUP(H1294,Riders!$A$2:$C$3500,2,FALSE))/365</f>
        <v>28.830136986301369</v>
      </c>
      <c r="K1294" s="3">
        <v>9</v>
      </c>
    </row>
    <row r="1295" spans="1:11" x14ac:dyDescent="0.45">
      <c r="A1295" s="3" t="s">
        <v>181</v>
      </c>
      <c r="B1295" s="3">
        <v>2016</v>
      </c>
      <c r="C1295" s="19">
        <v>42432</v>
      </c>
      <c r="D1295" s="3" t="s">
        <v>641</v>
      </c>
      <c r="E1295" s="3" t="s">
        <v>643</v>
      </c>
      <c r="F1295" s="3">
        <v>2</v>
      </c>
      <c r="G1295" s="3">
        <v>5</v>
      </c>
      <c r="H1295" s="3" t="s">
        <v>154</v>
      </c>
      <c r="I1295" s="3" t="s">
        <v>38</v>
      </c>
      <c r="J1295" s="12">
        <f>(C1295-VLOOKUP(H1295,Riders!$A$2:$C$3500,2,FALSE))/365</f>
        <v>25.24931506849315</v>
      </c>
      <c r="K1295" s="3">
        <v>12</v>
      </c>
    </row>
    <row r="1296" spans="1:11" x14ac:dyDescent="0.45">
      <c r="A1296" s="3" t="s">
        <v>181</v>
      </c>
      <c r="B1296" s="3">
        <v>2016</v>
      </c>
      <c r="C1296" s="19">
        <v>42432</v>
      </c>
      <c r="D1296" s="3" t="s">
        <v>641</v>
      </c>
      <c r="E1296" s="3" t="s">
        <v>643</v>
      </c>
      <c r="F1296" s="3">
        <v>2</v>
      </c>
      <c r="G1296" s="3">
        <v>6</v>
      </c>
      <c r="H1296" s="3" t="s">
        <v>184</v>
      </c>
      <c r="I1296" s="3" t="s">
        <v>19</v>
      </c>
      <c r="J1296" s="12">
        <f>(C1296-VLOOKUP(H1296,Riders!$A$2:$C$3500,2,FALSE))/365</f>
        <v>21.695890410958903</v>
      </c>
      <c r="K1296" s="3">
        <v>11</v>
      </c>
    </row>
    <row r="1297" spans="1:11" x14ac:dyDescent="0.45">
      <c r="A1297" s="3" t="s">
        <v>181</v>
      </c>
      <c r="B1297" s="3">
        <v>2016</v>
      </c>
      <c r="C1297" s="19">
        <v>42432</v>
      </c>
      <c r="D1297" s="3" t="s">
        <v>641</v>
      </c>
      <c r="E1297" s="3" t="s">
        <v>370</v>
      </c>
      <c r="F1297" s="3">
        <v>1</v>
      </c>
      <c r="G1297" s="3">
        <v>1</v>
      </c>
      <c r="H1297" s="3" t="s">
        <v>703</v>
      </c>
      <c r="I1297" s="3" t="s">
        <v>15</v>
      </c>
      <c r="J1297" s="12">
        <f>(C1297-VLOOKUP(H1297,Riders!$A$2:$C$3500,2,FALSE))/365</f>
        <v>25.328767123287673</v>
      </c>
      <c r="K1297" s="3">
        <v>1</v>
      </c>
    </row>
    <row r="1298" spans="1:11" x14ac:dyDescent="0.45">
      <c r="A1298" s="3" t="s">
        <v>181</v>
      </c>
      <c r="B1298" s="3">
        <v>2016</v>
      </c>
      <c r="C1298" s="19">
        <v>42432</v>
      </c>
      <c r="D1298" s="3" t="s">
        <v>641</v>
      </c>
      <c r="E1298" s="3" t="s">
        <v>370</v>
      </c>
      <c r="F1298" s="3">
        <v>1</v>
      </c>
      <c r="G1298" s="3">
        <v>2</v>
      </c>
      <c r="H1298" s="3" t="s">
        <v>734</v>
      </c>
      <c r="I1298" s="3" t="s">
        <v>36</v>
      </c>
      <c r="J1298" s="12">
        <f>(C1298-VLOOKUP(H1298,Riders!$A$2:$C$3500,2,FALSE))/365</f>
        <v>32.471232876712328</v>
      </c>
      <c r="K1298" s="3">
        <v>2</v>
      </c>
    </row>
    <row r="1299" spans="1:11" x14ac:dyDescent="0.45">
      <c r="A1299" s="3" t="s">
        <v>181</v>
      </c>
      <c r="B1299" s="3">
        <v>2016</v>
      </c>
      <c r="C1299" s="19">
        <v>42432</v>
      </c>
      <c r="D1299" s="3" t="s">
        <v>641</v>
      </c>
      <c r="E1299" s="3" t="s">
        <v>370</v>
      </c>
      <c r="F1299" s="3">
        <v>1</v>
      </c>
      <c r="G1299" s="3">
        <v>3</v>
      </c>
      <c r="H1299" s="3" t="s">
        <v>739</v>
      </c>
      <c r="I1299" s="3" t="s">
        <v>25</v>
      </c>
      <c r="J1299" s="12">
        <f>(C1299-VLOOKUP(H1299,Riders!$A$2:$C$3500,2,FALSE))/365</f>
        <v>24.276712328767122</v>
      </c>
      <c r="K1299" s="3">
        <v>3</v>
      </c>
    </row>
    <row r="1300" spans="1:11" x14ac:dyDescent="0.45">
      <c r="A1300" s="3" t="s">
        <v>181</v>
      </c>
      <c r="B1300" s="3">
        <v>2016</v>
      </c>
      <c r="C1300" s="19">
        <v>42432</v>
      </c>
      <c r="D1300" s="3" t="s">
        <v>641</v>
      </c>
      <c r="E1300" s="3" t="s">
        <v>370</v>
      </c>
      <c r="F1300" s="3">
        <v>1</v>
      </c>
      <c r="G1300" s="3">
        <v>4</v>
      </c>
      <c r="H1300" s="3" t="s">
        <v>719</v>
      </c>
      <c r="I1300" s="3" t="s">
        <v>720</v>
      </c>
      <c r="J1300" s="12">
        <f>(C1300-VLOOKUP(H1300,Riders!$A$2:$C$3500,2,FALSE))/365</f>
        <v>30.035616438356165</v>
      </c>
      <c r="K1300" s="3">
        <v>4</v>
      </c>
    </row>
    <row r="1301" spans="1:11" x14ac:dyDescent="0.45">
      <c r="A1301" s="3" t="s">
        <v>181</v>
      </c>
      <c r="B1301" s="3">
        <v>2016</v>
      </c>
      <c r="C1301" s="19">
        <v>42432</v>
      </c>
      <c r="D1301" s="3" t="s">
        <v>641</v>
      </c>
      <c r="E1301" s="3" t="s">
        <v>370</v>
      </c>
      <c r="F1301" s="3">
        <v>1</v>
      </c>
      <c r="G1301" s="3">
        <v>5</v>
      </c>
      <c r="H1301" s="3" t="s">
        <v>147</v>
      </c>
      <c r="I1301" s="3" t="s">
        <v>31</v>
      </c>
      <c r="J1301" s="12">
        <f>(C1301-VLOOKUP(H1301,Riders!$A$2:$C$3500,2,FALSE))/365</f>
        <v>27.649315068493152</v>
      </c>
      <c r="K1301" s="3">
        <v>5</v>
      </c>
    </row>
    <row r="1302" spans="1:11" x14ac:dyDescent="0.45">
      <c r="A1302" s="3" t="s">
        <v>181</v>
      </c>
      <c r="B1302" s="3">
        <v>2016</v>
      </c>
      <c r="C1302" s="19">
        <v>42432</v>
      </c>
      <c r="D1302" s="3" t="s">
        <v>641</v>
      </c>
      <c r="E1302" s="3" t="s">
        <v>370</v>
      </c>
      <c r="F1302" s="3">
        <v>1</v>
      </c>
      <c r="G1302" s="3">
        <v>6</v>
      </c>
      <c r="H1302" s="3" t="s">
        <v>174</v>
      </c>
      <c r="I1302" s="3" t="s">
        <v>156</v>
      </c>
      <c r="J1302" s="12">
        <f>(C1302-VLOOKUP(H1302,Riders!$A$2:$C$3500,2,FALSE))/365</f>
        <v>24.126027397260273</v>
      </c>
      <c r="K1302" s="3">
        <v>6</v>
      </c>
    </row>
    <row r="1303" spans="1:11" x14ac:dyDescent="0.45">
      <c r="A1303" s="3" t="s">
        <v>181</v>
      </c>
      <c r="B1303" s="3">
        <v>2016</v>
      </c>
      <c r="C1303" s="19">
        <v>42432</v>
      </c>
      <c r="D1303" s="3" t="s">
        <v>641</v>
      </c>
      <c r="E1303" s="3" t="s">
        <v>370</v>
      </c>
      <c r="F1303" s="3">
        <v>2</v>
      </c>
      <c r="G1303" s="3">
        <v>1</v>
      </c>
      <c r="H1303" s="3" t="s">
        <v>132</v>
      </c>
      <c r="I1303" s="3" t="s">
        <v>36</v>
      </c>
      <c r="J1303" s="12">
        <f>(C1303-VLOOKUP(H1303,Riders!$A$2:$C$3500,2,FALSE))/365</f>
        <v>25.279452054794522</v>
      </c>
      <c r="K1303" s="3">
        <v>7</v>
      </c>
    </row>
    <row r="1304" spans="1:11" x14ac:dyDescent="0.45">
      <c r="A1304" s="3" t="s">
        <v>181</v>
      </c>
      <c r="B1304" s="3">
        <v>2016</v>
      </c>
      <c r="C1304" s="19">
        <v>42432</v>
      </c>
      <c r="D1304" s="3" t="s">
        <v>641</v>
      </c>
      <c r="E1304" s="3" t="s">
        <v>370</v>
      </c>
      <c r="F1304" s="3">
        <v>2</v>
      </c>
      <c r="G1304" s="3">
        <v>2</v>
      </c>
      <c r="H1304" s="3" t="s">
        <v>401</v>
      </c>
      <c r="I1304" s="3" t="s">
        <v>36</v>
      </c>
      <c r="J1304" s="12">
        <f>(C1304-VLOOKUP(H1304,Riders!$A$2:$C$3500,2,FALSE))/365</f>
        <v>28.136986301369863</v>
      </c>
      <c r="K1304" s="3">
        <v>8</v>
      </c>
    </row>
    <row r="1305" spans="1:11" x14ac:dyDescent="0.45">
      <c r="A1305" s="3" t="s">
        <v>181</v>
      </c>
      <c r="B1305" s="3">
        <v>2016</v>
      </c>
      <c r="C1305" s="19">
        <v>42432</v>
      </c>
      <c r="D1305" s="3" t="s">
        <v>641</v>
      </c>
      <c r="E1305" s="3" t="s">
        <v>370</v>
      </c>
      <c r="F1305" s="3">
        <v>2</v>
      </c>
      <c r="G1305" s="3">
        <v>3</v>
      </c>
      <c r="H1305" s="3" t="s">
        <v>79</v>
      </c>
      <c r="I1305" s="3" t="s">
        <v>65</v>
      </c>
      <c r="J1305" s="12">
        <f>(C1305-VLOOKUP(H1305,Riders!$A$2:$C$3500,2,FALSE))/365</f>
        <v>28.830136986301369</v>
      </c>
      <c r="K1305" s="3">
        <v>9</v>
      </c>
    </row>
    <row r="1306" spans="1:11" x14ac:dyDescent="0.45">
      <c r="A1306" s="3" t="s">
        <v>181</v>
      </c>
      <c r="B1306" s="3">
        <v>2016</v>
      </c>
      <c r="C1306" s="19">
        <v>42432</v>
      </c>
      <c r="D1306" s="3" t="s">
        <v>641</v>
      </c>
      <c r="E1306" s="3" t="s">
        <v>370</v>
      </c>
      <c r="F1306" s="3">
        <v>2</v>
      </c>
      <c r="G1306" s="3">
        <v>4</v>
      </c>
      <c r="H1306" s="3" t="s">
        <v>737</v>
      </c>
      <c r="I1306" s="3" t="s">
        <v>738</v>
      </c>
      <c r="J1306" s="12">
        <f>(C1306-VLOOKUP(H1306,Riders!$A$2:$C$3500,2,FALSE))/365</f>
        <v>27.726027397260275</v>
      </c>
      <c r="K1306" s="3">
        <v>10</v>
      </c>
    </row>
    <row r="1307" spans="1:11" x14ac:dyDescent="0.45">
      <c r="A1307" s="3" t="s">
        <v>181</v>
      </c>
      <c r="B1307" s="3">
        <v>2016</v>
      </c>
      <c r="C1307" s="19">
        <v>42432</v>
      </c>
      <c r="D1307" s="3" t="s">
        <v>641</v>
      </c>
      <c r="E1307" s="3" t="s">
        <v>370</v>
      </c>
      <c r="F1307" s="3">
        <v>2</v>
      </c>
      <c r="G1307" s="3">
        <v>5</v>
      </c>
      <c r="H1307" s="3" t="s">
        <v>184</v>
      </c>
      <c r="I1307" s="3" t="s">
        <v>19</v>
      </c>
      <c r="J1307" s="12">
        <f>(C1307-VLOOKUP(H1307,Riders!$A$2:$C$3500,2,FALSE))/365</f>
        <v>21.695890410958903</v>
      </c>
      <c r="K1307" s="3">
        <v>11</v>
      </c>
    </row>
    <row r="1308" spans="1:11" x14ac:dyDescent="0.45">
      <c r="A1308" s="3" t="s">
        <v>181</v>
      </c>
      <c r="B1308" s="3">
        <v>2016</v>
      </c>
      <c r="C1308" s="19">
        <v>42432</v>
      </c>
      <c r="D1308" s="3" t="s">
        <v>641</v>
      </c>
      <c r="E1308" s="3" t="s">
        <v>370</v>
      </c>
      <c r="F1308" s="3">
        <v>2</v>
      </c>
      <c r="G1308" s="3">
        <v>6</v>
      </c>
      <c r="H1308" s="3" t="s">
        <v>154</v>
      </c>
      <c r="I1308" s="3" t="s">
        <v>38</v>
      </c>
      <c r="J1308" s="12">
        <f>(C1308-VLOOKUP(H1308,Riders!$A$2:$C$3500,2,FALSE))/365</f>
        <v>25.24931506849315</v>
      </c>
      <c r="K1308" s="3">
        <v>12</v>
      </c>
    </row>
    <row r="1309" spans="1:11" x14ac:dyDescent="0.45">
      <c r="A1309" s="3" t="s">
        <v>733</v>
      </c>
      <c r="B1309" s="3">
        <v>2016</v>
      </c>
      <c r="C1309" s="19">
        <v>42595</v>
      </c>
      <c r="D1309" s="3" t="s">
        <v>654</v>
      </c>
      <c r="E1309" s="3" t="s">
        <v>454</v>
      </c>
      <c r="F1309" s="3">
        <v>1</v>
      </c>
      <c r="G1309" s="3">
        <v>1</v>
      </c>
      <c r="H1309" s="3" t="s">
        <v>703</v>
      </c>
      <c r="I1309" s="3" t="s">
        <v>15</v>
      </c>
      <c r="J1309" s="12">
        <f>(C1309-VLOOKUP(H1309,Riders!$A$2:$C$3500,2,FALSE))/365</f>
        <v>25.775342465753425</v>
      </c>
      <c r="K1309" s="3">
        <v>6</v>
      </c>
    </row>
    <row r="1310" spans="1:11" x14ac:dyDescent="0.45">
      <c r="A1310" s="3" t="s">
        <v>733</v>
      </c>
      <c r="B1310" s="3">
        <v>2016</v>
      </c>
      <c r="C1310" s="19">
        <v>42595</v>
      </c>
      <c r="D1310" s="3" t="s">
        <v>654</v>
      </c>
      <c r="E1310" s="3" t="s">
        <v>454</v>
      </c>
      <c r="F1310" s="3">
        <v>1</v>
      </c>
      <c r="G1310" s="3">
        <v>2</v>
      </c>
      <c r="H1310" s="3" t="s">
        <v>734</v>
      </c>
      <c r="I1310" s="3" t="s">
        <v>36</v>
      </c>
      <c r="J1310" s="12">
        <f>(C1310-VLOOKUP(H1310,Riders!$A$2:$C$3500,2,FALSE))/365</f>
        <v>32.917808219178085</v>
      </c>
      <c r="K1310" s="3">
        <v>3</v>
      </c>
    </row>
    <row r="1311" spans="1:11" x14ac:dyDescent="0.45">
      <c r="A1311" s="3" t="s">
        <v>733</v>
      </c>
      <c r="B1311" s="3">
        <v>2016</v>
      </c>
      <c r="C1311" s="19">
        <v>42595</v>
      </c>
      <c r="D1311" s="3" t="s">
        <v>654</v>
      </c>
      <c r="E1311" s="3" t="s">
        <v>454</v>
      </c>
      <c r="F1311" s="3">
        <v>1</v>
      </c>
      <c r="G1311" s="3">
        <v>3</v>
      </c>
      <c r="H1311" s="3" t="s">
        <v>20</v>
      </c>
      <c r="I1311" s="3" t="s">
        <v>21</v>
      </c>
      <c r="J1311" s="12">
        <f>(C1311-VLOOKUP(H1311,Riders!$A$2:$C$3500,2,FALSE))/365</f>
        <v>21.019178082191782</v>
      </c>
      <c r="K1311" s="3">
        <v>10</v>
      </c>
    </row>
    <row r="1312" spans="1:11" x14ac:dyDescent="0.45">
      <c r="A1312" s="3" t="s">
        <v>733</v>
      </c>
      <c r="B1312" s="3">
        <v>2016</v>
      </c>
      <c r="C1312" s="19">
        <v>42595</v>
      </c>
      <c r="D1312" s="3" t="s">
        <v>654</v>
      </c>
      <c r="E1312" s="3" t="s">
        <v>454</v>
      </c>
      <c r="F1312" s="3">
        <v>1</v>
      </c>
      <c r="G1312" s="3">
        <v>4</v>
      </c>
      <c r="H1312" s="3" t="s">
        <v>109</v>
      </c>
      <c r="I1312" s="3" t="s">
        <v>118</v>
      </c>
      <c r="J1312" s="12">
        <f>(C1312-VLOOKUP(H1312,Riders!$A$2:$C$3500,2,FALSE))/365</f>
        <v>23.534246575342465</v>
      </c>
      <c r="K1312" s="3">
        <v>4</v>
      </c>
    </row>
    <row r="1313" spans="1:11" x14ac:dyDescent="0.45">
      <c r="A1313" s="3" t="s">
        <v>733</v>
      </c>
      <c r="B1313" s="3">
        <v>2016</v>
      </c>
      <c r="C1313" s="19">
        <v>42595</v>
      </c>
      <c r="D1313" s="3" t="s">
        <v>654</v>
      </c>
      <c r="E1313" s="3" t="s">
        <v>454</v>
      </c>
      <c r="F1313" s="3">
        <v>1</v>
      </c>
      <c r="G1313" s="3">
        <v>5</v>
      </c>
      <c r="H1313" s="3" t="s">
        <v>735</v>
      </c>
      <c r="I1313" s="3" t="s">
        <v>720</v>
      </c>
      <c r="J1313" s="12">
        <f>(C1313-VLOOKUP(H1313,Riders!$A$2:$C$3500,2,FALSE))/365</f>
        <v>29.772602739726029</v>
      </c>
      <c r="K1313" s="3">
        <v>17</v>
      </c>
    </row>
    <row r="1314" spans="1:11" x14ac:dyDescent="0.45">
      <c r="A1314" s="3" t="s">
        <v>733</v>
      </c>
      <c r="B1314" s="3">
        <v>2016</v>
      </c>
      <c r="C1314" s="19">
        <v>42595</v>
      </c>
      <c r="D1314" s="3" t="s">
        <v>654</v>
      </c>
      <c r="E1314" s="3" t="s">
        <v>454</v>
      </c>
      <c r="F1314" s="3">
        <v>1</v>
      </c>
      <c r="G1314" s="3">
        <v>6</v>
      </c>
      <c r="H1314" s="3" t="s">
        <v>736</v>
      </c>
      <c r="I1314" s="3" t="s">
        <v>722</v>
      </c>
      <c r="J1314" s="12">
        <f>(C1314-VLOOKUP(H1314,Riders!$A$2:$C$3500,2,FALSE))/365</f>
        <v>27.493150684931507</v>
      </c>
      <c r="K1314" s="3">
        <v>25</v>
      </c>
    </row>
    <row r="1315" spans="1:11" x14ac:dyDescent="0.45">
      <c r="A1315" s="3" t="s">
        <v>733</v>
      </c>
      <c r="B1315" s="3">
        <v>2016</v>
      </c>
      <c r="C1315" s="19">
        <v>42595</v>
      </c>
      <c r="D1315" s="3" t="s">
        <v>654</v>
      </c>
      <c r="E1315" s="3" t="s">
        <v>454</v>
      </c>
      <c r="F1315" s="3">
        <v>2</v>
      </c>
      <c r="G1315" s="3">
        <v>1</v>
      </c>
      <c r="H1315" s="3" t="s">
        <v>79</v>
      </c>
      <c r="I1315" s="3" t="s">
        <v>65</v>
      </c>
      <c r="J1315" s="12">
        <f>(C1315-VLOOKUP(H1315,Riders!$A$2:$C$3500,2,FALSE))/365</f>
        <v>29.276712328767122</v>
      </c>
      <c r="K1315" s="3">
        <v>7</v>
      </c>
    </row>
    <row r="1316" spans="1:11" x14ac:dyDescent="0.45">
      <c r="A1316" s="3" t="s">
        <v>733</v>
      </c>
      <c r="B1316" s="3">
        <v>2016</v>
      </c>
      <c r="C1316" s="19">
        <v>42595</v>
      </c>
      <c r="D1316" s="3" t="s">
        <v>654</v>
      </c>
      <c r="E1316" s="3" t="s">
        <v>454</v>
      </c>
      <c r="F1316" s="3">
        <v>2</v>
      </c>
      <c r="G1316" s="3">
        <v>2</v>
      </c>
      <c r="H1316" s="3" t="s">
        <v>134</v>
      </c>
      <c r="I1316" s="3" t="s">
        <v>38</v>
      </c>
      <c r="J1316" s="12">
        <f>(C1316-VLOOKUP(H1316,Riders!$A$2:$C$3500,2,FALSE))/365</f>
        <v>25.545205479452054</v>
      </c>
      <c r="K1316" s="3">
        <v>11</v>
      </c>
    </row>
    <row r="1317" spans="1:11" x14ac:dyDescent="0.45">
      <c r="A1317" s="3" t="s">
        <v>733</v>
      </c>
      <c r="B1317" s="3">
        <v>2016</v>
      </c>
      <c r="C1317" s="19">
        <v>42595</v>
      </c>
      <c r="D1317" s="3" t="s">
        <v>654</v>
      </c>
      <c r="E1317" s="3" t="s">
        <v>454</v>
      </c>
      <c r="F1317" s="3">
        <v>2</v>
      </c>
      <c r="G1317" s="3">
        <v>3</v>
      </c>
      <c r="H1317" s="3" t="s">
        <v>111</v>
      </c>
      <c r="I1317" s="3" t="s">
        <v>118</v>
      </c>
      <c r="J1317" s="12">
        <f>(C1317-VLOOKUP(H1317,Riders!$A$2:$C$3500,2,FALSE))/365</f>
        <v>21.813698630136987</v>
      </c>
      <c r="K1317" s="3">
        <v>13</v>
      </c>
    </row>
    <row r="1318" spans="1:11" x14ac:dyDescent="0.45">
      <c r="A1318" s="3" t="s">
        <v>733</v>
      </c>
      <c r="B1318" s="3">
        <v>2016</v>
      </c>
      <c r="C1318" s="19">
        <v>42595</v>
      </c>
      <c r="D1318" s="3" t="s">
        <v>654</v>
      </c>
      <c r="E1318" s="3" t="s">
        <v>454</v>
      </c>
      <c r="F1318" s="3">
        <v>2</v>
      </c>
      <c r="G1318" s="3">
        <v>4</v>
      </c>
      <c r="H1318" s="3" t="s">
        <v>34</v>
      </c>
      <c r="I1318" s="3" t="s">
        <v>19</v>
      </c>
      <c r="J1318" s="12">
        <f>(C1318-VLOOKUP(H1318,Riders!$A$2:$C$3500,2,FALSE))/365</f>
        <v>29.030136986301368</v>
      </c>
      <c r="K1318" s="3">
        <v>9</v>
      </c>
    </row>
    <row r="1319" spans="1:11" x14ac:dyDescent="0.45">
      <c r="A1319" s="3" t="s">
        <v>733</v>
      </c>
      <c r="B1319" s="3">
        <v>2016</v>
      </c>
      <c r="C1319" s="19">
        <v>42595</v>
      </c>
      <c r="D1319" s="3" t="s">
        <v>654</v>
      </c>
      <c r="E1319" s="3" t="s">
        <v>454</v>
      </c>
      <c r="F1319" s="3">
        <v>2</v>
      </c>
      <c r="G1319" s="3">
        <v>5</v>
      </c>
      <c r="H1319" s="3" t="s">
        <v>139</v>
      </c>
      <c r="I1319" s="3" t="s">
        <v>61</v>
      </c>
      <c r="J1319" s="12">
        <f>(C1319-VLOOKUP(H1319,Riders!$A$2:$C$3500,2,FALSE))/365</f>
        <v>24.175342465753424</v>
      </c>
      <c r="K1319" s="3">
        <v>21</v>
      </c>
    </row>
    <row r="1320" spans="1:11" x14ac:dyDescent="0.45">
      <c r="A1320" s="3" t="s">
        <v>733</v>
      </c>
      <c r="B1320" s="3">
        <v>2016</v>
      </c>
      <c r="C1320" s="19">
        <v>42595</v>
      </c>
      <c r="D1320" s="3" t="s">
        <v>654</v>
      </c>
      <c r="E1320" s="3" t="s">
        <v>454</v>
      </c>
      <c r="F1320" s="3">
        <v>2</v>
      </c>
      <c r="G1320" s="3">
        <v>6</v>
      </c>
      <c r="H1320" s="3" t="s">
        <v>737</v>
      </c>
      <c r="I1320" s="3" t="s">
        <v>738</v>
      </c>
      <c r="J1320" s="12">
        <f>(C1320-VLOOKUP(H1320,Riders!$A$2:$C$3500,2,FALSE))/365</f>
        <v>28.172602739726027</v>
      </c>
      <c r="K1320" s="3">
        <v>17</v>
      </c>
    </row>
    <row r="1321" spans="1:11" x14ac:dyDescent="0.45">
      <c r="A1321" s="3" t="s">
        <v>733</v>
      </c>
      <c r="B1321" s="3">
        <v>2016</v>
      </c>
      <c r="C1321" s="19">
        <v>42595</v>
      </c>
      <c r="D1321" s="3" t="s">
        <v>654</v>
      </c>
      <c r="E1321" s="3" t="s">
        <v>454</v>
      </c>
      <c r="F1321" s="3">
        <v>2</v>
      </c>
      <c r="G1321" s="3">
        <v>7</v>
      </c>
      <c r="H1321" s="3" t="s">
        <v>137</v>
      </c>
      <c r="I1321" s="3" t="s">
        <v>29</v>
      </c>
      <c r="J1321" s="12">
        <f>(C1321-VLOOKUP(H1321,Riders!$A$2:$C$3500,2,FALSE))/365</f>
        <v>19.235616438356164</v>
      </c>
      <c r="K1321" s="3">
        <v>25</v>
      </c>
    </row>
    <row r="1322" spans="1:11" x14ac:dyDescent="0.45">
      <c r="A1322" s="3" t="s">
        <v>733</v>
      </c>
      <c r="B1322" s="3">
        <v>2016</v>
      </c>
      <c r="C1322" s="19">
        <v>42595</v>
      </c>
      <c r="D1322" s="3" t="s">
        <v>654</v>
      </c>
      <c r="E1322" s="3" t="s">
        <v>454</v>
      </c>
      <c r="F1322" s="3">
        <v>3</v>
      </c>
      <c r="G1322" s="3">
        <v>1</v>
      </c>
      <c r="H1322" s="3" t="s">
        <v>739</v>
      </c>
      <c r="I1322" s="3" t="s">
        <v>25</v>
      </c>
      <c r="J1322" s="12">
        <f>(C1322-VLOOKUP(H1322,Riders!$A$2:$C$3500,2,FALSE))/365</f>
        <v>24.723287671232878</v>
      </c>
      <c r="K1322" s="3">
        <v>2</v>
      </c>
    </row>
    <row r="1323" spans="1:11" x14ac:dyDescent="0.45">
      <c r="A1323" s="3" t="s">
        <v>733</v>
      </c>
      <c r="B1323" s="3">
        <v>2016</v>
      </c>
      <c r="C1323" s="19">
        <v>42595</v>
      </c>
      <c r="D1323" s="3" t="s">
        <v>654</v>
      </c>
      <c r="E1323" s="3" t="s">
        <v>454</v>
      </c>
      <c r="F1323" s="3">
        <v>3</v>
      </c>
      <c r="G1323" s="3">
        <v>2</v>
      </c>
      <c r="H1323" s="3" t="s">
        <v>174</v>
      </c>
      <c r="I1323" s="3" t="s">
        <v>156</v>
      </c>
      <c r="J1323" s="12">
        <f>(C1323-VLOOKUP(H1323,Riders!$A$2:$C$3500,2,FALSE))/365</f>
        <v>24.572602739726026</v>
      </c>
      <c r="K1323" s="3">
        <v>8</v>
      </c>
    </row>
    <row r="1324" spans="1:11" x14ac:dyDescent="0.45">
      <c r="A1324" s="3" t="s">
        <v>733</v>
      </c>
      <c r="B1324" s="3">
        <v>2016</v>
      </c>
      <c r="C1324" s="19">
        <v>42595</v>
      </c>
      <c r="D1324" s="3" t="s">
        <v>654</v>
      </c>
      <c r="E1324" s="3" t="s">
        <v>454</v>
      </c>
      <c r="F1324" s="3">
        <v>3</v>
      </c>
      <c r="G1324" s="3">
        <v>3</v>
      </c>
      <c r="H1324" s="3" t="s">
        <v>135</v>
      </c>
      <c r="I1324" s="3" t="s">
        <v>29</v>
      </c>
      <c r="J1324" s="12">
        <f>(C1324-VLOOKUP(H1324,Riders!$A$2:$C$3500,2,FALSE))/365</f>
        <v>26.761643835616439</v>
      </c>
      <c r="K1324" s="3">
        <v>13</v>
      </c>
    </row>
    <row r="1325" spans="1:11" x14ac:dyDescent="0.45">
      <c r="A1325" s="3" t="s">
        <v>733</v>
      </c>
      <c r="B1325" s="3">
        <v>2016</v>
      </c>
      <c r="C1325" s="19">
        <v>42595</v>
      </c>
      <c r="D1325" s="3" t="s">
        <v>654</v>
      </c>
      <c r="E1325" s="3" t="s">
        <v>454</v>
      </c>
      <c r="F1325" s="3">
        <v>3</v>
      </c>
      <c r="G1325" s="3">
        <v>4</v>
      </c>
      <c r="H1325" s="3" t="s">
        <v>60</v>
      </c>
      <c r="I1325" s="3" t="s">
        <v>61</v>
      </c>
      <c r="J1325" s="12">
        <f>(C1325-VLOOKUP(H1325,Riders!$A$2:$C$3500,2,FALSE))/365</f>
        <v>28.073972602739726</v>
      </c>
      <c r="K1325" s="3">
        <v>17</v>
      </c>
    </row>
    <row r="1326" spans="1:11" x14ac:dyDescent="0.45">
      <c r="A1326" s="3" t="s">
        <v>733</v>
      </c>
      <c r="B1326" s="3">
        <v>2016</v>
      </c>
      <c r="C1326" s="19">
        <v>42595</v>
      </c>
      <c r="D1326" s="3" t="s">
        <v>654</v>
      </c>
      <c r="E1326" s="3" t="s">
        <v>454</v>
      </c>
      <c r="F1326" s="3">
        <v>3</v>
      </c>
      <c r="G1326" s="3">
        <v>5</v>
      </c>
      <c r="H1326" s="3" t="s">
        <v>132</v>
      </c>
      <c r="I1326" s="3" t="s">
        <v>36</v>
      </c>
      <c r="J1326" s="12">
        <f>(C1326-VLOOKUP(H1326,Riders!$A$2:$C$3500,2,FALSE))/365</f>
        <v>25.726027397260275</v>
      </c>
      <c r="K1326" s="3">
        <v>13</v>
      </c>
    </row>
    <row r="1327" spans="1:11" x14ac:dyDescent="0.45">
      <c r="A1327" s="3" t="s">
        <v>733</v>
      </c>
      <c r="B1327" s="3">
        <v>2016</v>
      </c>
      <c r="C1327" s="19">
        <v>42595</v>
      </c>
      <c r="D1327" s="3" t="s">
        <v>654</v>
      </c>
      <c r="E1327" s="3" t="s">
        <v>454</v>
      </c>
      <c r="F1327" s="3">
        <v>3</v>
      </c>
      <c r="G1327" s="3">
        <v>6</v>
      </c>
      <c r="H1327" s="3" t="s">
        <v>721</v>
      </c>
      <c r="I1327" s="3" t="s">
        <v>722</v>
      </c>
      <c r="J1327" s="12">
        <f>(C1327-VLOOKUP(H1327,Riders!$A$2:$C$3500,2,FALSE))/365</f>
        <v>28.076712328767123</v>
      </c>
      <c r="K1327" s="3">
        <v>13</v>
      </c>
    </row>
    <row r="1328" spans="1:11" x14ac:dyDescent="0.45">
      <c r="A1328" s="3" t="s">
        <v>733</v>
      </c>
      <c r="B1328" s="3">
        <v>2016</v>
      </c>
      <c r="C1328" s="19">
        <v>42595</v>
      </c>
      <c r="D1328" s="3" t="s">
        <v>654</v>
      </c>
      <c r="E1328" s="3" t="s">
        <v>454</v>
      </c>
      <c r="F1328" s="3">
        <v>3</v>
      </c>
      <c r="G1328" s="3">
        <v>7</v>
      </c>
      <c r="H1328" s="3" t="s">
        <v>403</v>
      </c>
      <c r="I1328" s="3" t="s">
        <v>15</v>
      </c>
      <c r="J1328" s="12">
        <f>(C1328-VLOOKUP(H1328,Riders!$A$2:$C$3500,2,FALSE))/365</f>
        <v>29.698630136986303</v>
      </c>
      <c r="K1328" s="3">
        <v>25</v>
      </c>
    </row>
    <row r="1329" spans="1:11" x14ac:dyDescent="0.45">
      <c r="A1329" s="3" t="s">
        <v>733</v>
      </c>
      <c r="B1329" s="3">
        <v>2016</v>
      </c>
      <c r="C1329" s="19">
        <v>42595</v>
      </c>
      <c r="D1329" s="3" t="s">
        <v>654</v>
      </c>
      <c r="E1329" s="3" t="s">
        <v>454</v>
      </c>
      <c r="F1329" s="3">
        <v>4</v>
      </c>
      <c r="G1329" s="3">
        <v>1</v>
      </c>
      <c r="H1329" s="3" t="s">
        <v>184</v>
      </c>
      <c r="I1329" s="3" t="s">
        <v>19</v>
      </c>
      <c r="J1329" s="12">
        <f>(C1329-VLOOKUP(H1329,Riders!$A$2:$C$3500,2,FALSE))/365</f>
        <v>22.142465753424659</v>
      </c>
      <c r="K1329" s="3">
        <v>1</v>
      </c>
    </row>
    <row r="1330" spans="1:11" x14ac:dyDescent="0.45">
      <c r="A1330" s="3" t="s">
        <v>733</v>
      </c>
      <c r="B1330" s="3">
        <v>2016</v>
      </c>
      <c r="C1330" s="19">
        <v>42595</v>
      </c>
      <c r="D1330" s="3" t="s">
        <v>654</v>
      </c>
      <c r="E1330" s="3" t="s">
        <v>454</v>
      </c>
      <c r="F1330" s="3">
        <v>4</v>
      </c>
      <c r="G1330" s="3">
        <v>2</v>
      </c>
      <c r="H1330" s="3" t="s">
        <v>655</v>
      </c>
      <c r="I1330" s="3" t="s">
        <v>120</v>
      </c>
      <c r="J1330" s="12">
        <f>(C1330-VLOOKUP(H1330,Riders!$A$2:$C$3500,2,FALSE))/365</f>
        <v>33.69041095890411</v>
      </c>
      <c r="K1330" s="3">
        <v>12</v>
      </c>
    </row>
    <row r="1331" spans="1:11" x14ac:dyDescent="0.45">
      <c r="A1331" s="3" t="s">
        <v>733</v>
      </c>
      <c r="B1331" s="3">
        <v>2016</v>
      </c>
      <c r="C1331" s="19">
        <v>42595</v>
      </c>
      <c r="D1331" s="3" t="s">
        <v>654</v>
      </c>
      <c r="E1331" s="3" t="s">
        <v>454</v>
      </c>
      <c r="F1331" s="3">
        <v>4</v>
      </c>
      <c r="G1331" s="3">
        <v>3</v>
      </c>
      <c r="H1331" s="3" t="s">
        <v>740</v>
      </c>
      <c r="I1331" s="3" t="s">
        <v>741</v>
      </c>
      <c r="J1331" s="12">
        <f>(C1331-VLOOKUP(H1331,Riders!$A$2:$C$3500,2,FALSE))/365</f>
        <v>28.805479452054794</v>
      </c>
      <c r="K1331" s="3">
        <v>17</v>
      </c>
    </row>
    <row r="1332" spans="1:11" x14ac:dyDescent="0.45">
      <c r="A1332" s="3" t="s">
        <v>733</v>
      </c>
      <c r="B1332" s="3">
        <v>2016</v>
      </c>
      <c r="C1332" s="19">
        <v>42595</v>
      </c>
      <c r="D1332" s="3" t="s">
        <v>654</v>
      </c>
      <c r="E1332" s="3" t="s">
        <v>454</v>
      </c>
      <c r="F1332" s="3">
        <v>4</v>
      </c>
      <c r="G1332" s="3">
        <v>4</v>
      </c>
      <c r="H1332" s="3" t="s">
        <v>742</v>
      </c>
      <c r="I1332" s="3" t="s">
        <v>172</v>
      </c>
      <c r="J1332" s="12">
        <f>(C1332-VLOOKUP(H1332,Riders!$A$2:$C$3500,2,FALSE))/365</f>
        <v>30.92876712328767</v>
      </c>
      <c r="K1332" s="3">
        <v>21</v>
      </c>
    </row>
    <row r="1333" spans="1:11" x14ac:dyDescent="0.45">
      <c r="A1333" s="3" t="s">
        <v>733</v>
      </c>
      <c r="B1333" s="3">
        <v>2016</v>
      </c>
      <c r="C1333" s="19">
        <v>42595</v>
      </c>
      <c r="D1333" s="3" t="s">
        <v>654</v>
      </c>
      <c r="E1333" s="3" t="s">
        <v>454</v>
      </c>
      <c r="F1333" s="3">
        <v>4</v>
      </c>
      <c r="G1333" s="3">
        <v>5</v>
      </c>
      <c r="H1333" s="3" t="s">
        <v>321</v>
      </c>
      <c r="I1333" s="3" t="s">
        <v>56</v>
      </c>
      <c r="J1333" s="12">
        <f>(C1333-VLOOKUP(H1333,Riders!$A$2:$C$3500,2,FALSE))/365</f>
        <v>24.315068493150687</v>
      </c>
      <c r="K1333" s="3">
        <v>21</v>
      </c>
    </row>
    <row r="1334" spans="1:11" x14ac:dyDescent="0.45">
      <c r="A1334" s="3" t="s">
        <v>733</v>
      </c>
      <c r="B1334" s="3">
        <v>2016</v>
      </c>
      <c r="C1334" s="19">
        <v>42595</v>
      </c>
      <c r="D1334" s="3" t="s">
        <v>654</v>
      </c>
      <c r="E1334" s="3" t="s">
        <v>454</v>
      </c>
      <c r="F1334" s="3">
        <v>4</v>
      </c>
      <c r="G1334" s="3">
        <v>6</v>
      </c>
      <c r="H1334" s="3" t="s">
        <v>690</v>
      </c>
      <c r="I1334" s="3" t="s">
        <v>17</v>
      </c>
      <c r="J1334" s="12">
        <f>(C1334-VLOOKUP(H1334,Riders!$A$2:$C$3500,2,FALSE))/365</f>
        <v>28.386301369863013</v>
      </c>
      <c r="K1334" s="3">
        <v>21</v>
      </c>
    </row>
    <row r="1335" spans="1:11" x14ac:dyDescent="0.45">
      <c r="A1335" s="3" t="s">
        <v>733</v>
      </c>
      <c r="B1335" s="3">
        <v>2016</v>
      </c>
      <c r="C1335" s="19">
        <v>42595</v>
      </c>
      <c r="D1335" s="3" t="s">
        <v>654</v>
      </c>
      <c r="E1335" s="3" t="s">
        <v>454</v>
      </c>
      <c r="F1335" s="3">
        <v>4</v>
      </c>
      <c r="G1335" s="3">
        <v>7</v>
      </c>
      <c r="H1335" s="3" t="s">
        <v>147</v>
      </c>
      <c r="I1335" s="3" t="s">
        <v>31</v>
      </c>
      <c r="J1335" s="12">
        <f>(C1335-VLOOKUP(H1335,Riders!$A$2:$C$3500,2,FALSE))/365</f>
        <v>28.095890410958905</v>
      </c>
      <c r="K1335" s="3">
        <v>5</v>
      </c>
    </row>
    <row r="1336" spans="1:11" x14ac:dyDescent="0.45">
      <c r="A1336" s="3" t="s">
        <v>733</v>
      </c>
      <c r="B1336" s="3">
        <v>2016</v>
      </c>
      <c r="C1336" s="19">
        <v>42595</v>
      </c>
      <c r="D1336" s="3" t="s">
        <v>654</v>
      </c>
      <c r="E1336" s="3" t="s">
        <v>642</v>
      </c>
      <c r="F1336" s="3">
        <v>1</v>
      </c>
      <c r="G1336" s="3">
        <v>1</v>
      </c>
      <c r="H1336" s="3" t="s">
        <v>20</v>
      </c>
      <c r="I1336" s="3" t="s">
        <v>21</v>
      </c>
      <c r="J1336" s="12">
        <f>(C1336-VLOOKUP(H1336,Riders!$A$2:$C$3500,2,FALSE))/365</f>
        <v>21.019178082191782</v>
      </c>
      <c r="K1336" s="3">
        <v>10</v>
      </c>
    </row>
    <row r="1337" spans="1:11" x14ac:dyDescent="0.45">
      <c r="A1337" s="3" t="s">
        <v>733</v>
      </c>
      <c r="B1337" s="3">
        <v>2016</v>
      </c>
      <c r="C1337" s="19">
        <v>42595</v>
      </c>
      <c r="D1337" s="3" t="s">
        <v>654</v>
      </c>
      <c r="E1337" s="3" t="s">
        <v>642</v>
      </c>
      <c r="F1337" s="3">
        <v>1</v>
      </c>
      <c r="G1337" s="3">
        <v>2</v>
      </c>
      <c r="H1337" s="3" t="s">
        <v>132</v>
      </c>
      <c r="I1337" s="3" t="s">
        <v>36</v>
      </c>
      <c r="J1337" s="12">
        <f>(C1337-VLOOKUP(H1337,Riders!$A$2:$C$3500,2,FALSE))/365</f>
        <v>25.726027397260275</v>
      </c>
      <c r="K1337" s="3">
        <v>13</v>
      </c>
    </row>
    <row r="1338" spans="1:11" x14ac:dyDescent="0.45">
      <c r="A1338" s="3" t="s">
        <v>733</v>
      </c>
      <c r="B1338" s="3">
        <v>2016</v>
      </c>
      <c r="C1338" s="19">
        <v>42595</v>
      </c>
      <c r="D1338" s="3" t="s">
        <v>654</v>
      </c>
      <c r="E1338" s="3" t="s">
        <v>642</v>
      </c>
      <c r="F1338" s="3">
        <v>1</v>
      </c>
      <c r="G1338" s="3">
        <v>3</v>
      </c>
      <c r="H1338" s="3" t="s">
        <v>737</v>
      </c>
      <c r="I1338" s="3" t="s">
        <v>738</v>
      </c>
      <c r="J1338" s="12">
        <f>(C1338-VLOOKUP(H1338,Riders!$A$2:$C$3500,2,FALSE))/365</f>
        <v>28.172602739726027</v>
      </c>
      <c r="K1338" s="3">
        <v>17</v>
      </c>
    </row>
    <row r="1339" spans="1:11" x14ac:dyDescent="0.45">
      <c r="A1339" s="3" t="s">
        <v>733</v>
      </c>
      <c r="B1339" s="3">
        <v>2016</v>
      </c>
      <c r="C1339" s="19">
        <v>42595</v>
      </c>
      <c r="D1339" s="3" t="s">
        <v>654</v>
      </c>
      <c r="E1339" s="3" t="s">
        <v>642</v>
      </c>
      <c r="F1339" s="3">
        <v>1</v>
      </c>
      <c r="G1339" s="3">
        <v>4</v>
      </c>
      <c r="H1339" s="3" t="s">
        <v>742</v>
      </c>
      <c r="I1339" s="3" t="s">
        <v>172</v>
      </c>
      <c r="J1339" s="12">
        <f>(C1339-VLOOKUP(H1339,Riders!$A$2:$C$3500,2,FALSE))/365</f>
        <v>30.92876712328767</v>
      </c>
      <c r="K1339" s="3">
        <v>21</v>
      </c>
    </row>
    <row r="1340" spans="1:11" x14ac:dyDescent="0.45">
      <c r="A1340" s="3" t="s">
        <v>733</v>
      </c>
      <c r="B1340" s="3">
        <v>2016</v>
      </c>
      <c r="C1340" s="19">
        <v>42595</v>
      </c>
      <c r="D1340" s="3" t="s">
        <v>654</v>
      </c>
      <c r="E1340" s="3" t="s">
        <v>642</v>
      </c>
      <c r="F1340" s="3">
        <v>2</v>
      </c>
      <c r="G1340" s="3">
        <v>1</v>
      </c>
      <c r="H1340" s="3" t="s">
        <v>147</v>
      </c>
      <c r="I1340" s="3" t="s">
        <v>31</v>
      </c>
      <c r="J1340" s="12">
        <f>(C1340-VLOOKUP(H1340,Riders!$A$2:$C$3500,2,FALSE))/365</f>
        <v>28.095890410958905</v>
      </c>
      <c r="K1340" s="3">
        <v>5</v>
      </c>
    </row>
    <row r="1341" spans="1:11" x14ac:dyDescent="0.45">
      <c r="A1341" s="3" t="s">
        <v>733</v>
      </c>
      <c r="B1341" s="3">
        <v>2016</v>
      </c>
      <c r="C1341" s="19">
        <v>42595</v>
      </c>
      <c r="D1341" s="3" t="s">
        <v>654</v>
      </c>
      <c r="E1341" s="3" t="s">
        <v>642</v>
      </c>
      <c r="F1341" s="3">
        <v>2</v>
      </c>
      <c r="G1341" s="3">
        <v>2</v>
      </c>
      <c r="H1341" s="3" t="s">
        <v>111</v>
      </c>
      <c r="I1341" s="3" t="s">
        <v>118</v>
      </c>
      <c r="J1341" s="12">
        <f>(C1341-VLOOKUP(H1341,Riders!$A$2:$C$3500,2,FALSE))/365</f>
        <v>21.813698630136987</v>
      </c>
      <c r="K1341" s="3">
        <v>13</v>
      </c>
    </row>
    <row r="1342" spans="1:11" x14ac:dyDescent="0.45">
      <c r="A1342" s="3" t="s">
        <v>733</v>
      </c>
      <c r="B1342" s="3">
        <v>2016</v>
      </c>
      <c r="C1342" s="19">
        <v>42595</v>
      </c>
      <c r="D1342" s="3" t="s">
        <v>654</v>
      </c>
      <c r="E1342" s="3" t="s">
        <v>642</v>
      </c>
      <c r="F1342" s="3">
        <v>2</v>
      </c>
      <c r="G1342" s="3">
        <v>3</v>
      </c>
      <c r="H1342" s="3" t="s">
        <v>60</v>
      </c>
      <c r="I1342" s="3" t="s">
        <v>61</v>
      </c>
      <c r="J1342" s="12">
        <f>(C1342-VLOOKUP(H1342,Riders!$A$2:$C$3500,2,FALSE))/365</f>
        <v>28.073972602739726</v>
      </c>
      <c r="K1342" s="3">
        <v>17</v>
      </c>
    </row>
    <row r="1343" spans="1:11" x14ac:dyDescent="0.45">
      <c r="A1343" s="3" t="s">
        <v>733</v>
      </c>
      <c r="B1343" s="3">
        <v>2016</v>
      </c>
      <c r="C1343" s="19">
        <v>42595</v>
      </c>
      <c r="D1343" s="3" t="s">
        <v>654</v>
      </c>
      <c r="E1343" s="3" t="s">
        <v>642</v>
      </c>
      <c r="F1343" s="3">
        <v>2</v>
      </c>
      <c r="G1343" s="3">
        <v>4</v>
      </c>
      <c r="H1343" s="3" t="s">
        <v>139</v>
      </c>
      <c r="I1343" s="3" t="s">
        <v>61</v>
      </c>
      <c r="J1343" s="12">
        <f>(C1343-VLOOKUP(H1343,Riders!$A$2:$C$3500,2,FALSE))/365</f>
        <v>24.175342465753424</v>
      </c>
      <c r="K1343" s="3">
        <v>21</v>
      </c>
    </row>
    <row r="1344" spans="1:11" x14ac:dyDescent="0.45">
      <c r="A1344" s="3" t="s">
        <v>733</v>
      </c>
      <c r="B1344" s="3">
        <v>2016</v>
      </c>
      <c r="C1344" s="19">
        <v>42595</v>
      </c>
      <c r="D1344" s="3" t="s">
        <v>654</v>
      </c>
      <c r="E1344" s="3" t="s">
        <v>642</v>
      </c>
      <c r="F1344" s="3">
        <v>2</v>
      </c>
      <c r="G1344" s="3">
        <v>5</v>
      </c>
      <c r="H1344" s="3" t="s">
        <v>736</v>
      </c>
      <c r="I1344" s="3" t="s">
        <v>722</v>
      </c>
      <c r="J1344" s="12">
        <f>(C1344-VLOOKUP(H1344,Riders!$A$2:$C$3500,2,FALSE))/365</f>
        <v>27.493150684931507</v>
      </c>
      <c r="K1344" s="3">
        <v>25</v>
      </c>
    </row>
    <row r="1345" spans="1:11" x14ac:dyDescent="0.45">
      <c r="A1345" s="3" t="s">
        <v>733</v>
      </c>
      <c r="B1345" s="3">
        <v>2016</v>
      </c>
      <c r="C1345" s="19">
        <v>42595</v>
      </c>
      <c r="D1345" s="3" t="s">
        <v>654</v>
      </c>
      <c r="E1345" s="3" t="s">
        <v>642</v>
      </c>
      <c r="F1345" s="3">
        <v>3</v>
      </c>
      <c r="G1345" s="3">
        <v>1</v>
      </c>
      <c r="H1345" s="3" t="s">
        <v>34</v>
      </c>
      <c r="I1345" s="3" t="s">
        <v>19</v>
      </c>
      <c r="J1345" s="12">
        <f>(C1345-VLOOKUP(H1345,Riders!$A$2:$C$3500,2,FALSE))/365</f>
        <v>29.030136986301368</v>
      </c>
      <c r="K1345" s="3">
        <v>9</v>
      </c>
    </row>
    <row r="1346" spans="1:11" x14ac:dyDescent="0.45">
      <c r="A1346" s="3" t="s">
        <v>733</v>
      </c>
      <c r="B1346" s="3">
        <v>2016</v>
      </c>
      <c r="C1346" s="19">
        <v>42595</v>
      </c>
      <c r="D1346" s="3" t="s">
        <v>654</v>
      </c>
      <c r="E1346" s="3" t="s">
        <v>642</v>
      </c>
      <c r="F1346" s="3">
        <v>3</v>
      </c>
      <c r="G1346" s="3">
        <v>2</v>
      </c>
      <c r="H1346" s="3" t="s">
        <v>135</v>
      </c>
      <c r="I1346" s="3" t="s">
        <v>29</v>
      </c>
      <c r="J1346" s="12">
        <f>(C1346-VLOOKUP(H1346,Riders!$A$2:$C$3500,2,FALSE))/365</f>
        <v>26.761643835616439</v>
      </c>
      <c r="K1346" s="3">
        <v>13</v>
      </c>
    </row>
    <row r="1347" spans="1:11" x14ac:dyDescent="0.45">
      <c r="A1347" s="3" t="s">
        <v>733</v>
      </c>
      <c r="B1347" s="3">
        <v>2016</v>
      </c>
      <c r="C1347" s="19">
        <v>42595</v>
      </c>
      <c r="D1347" s="3" t="s">
        <v>654</v>
      </c>
      <c r="E1347" s="3" t="s">
        <v>642</v>
      </c>
      <c r="F1347" s="3">
        <v>3</v>
      </c>
      <c r="G1347" s="3">
        <v>3</v>
      </c>
      <c r="H1347" s="3" t="s">
        <v>735</v>
      </c>
      <c r="I1347" s="3" t="s">
        <v>720</v>
      </c>
      <c r="J1347" s="12">
        <f>(C1347-VLOOKUP(H1347,Riders!$A$2:$C$3500,2,FALSE))/365</f>
        <v>29.772602739726029</v>
      </c>
      <c r="K1347" s="3">
        <v>17</v>
      </c>
    </row>
    <row r="1348" spans="1:11" x14ac:dyDescent="0.45">
      <c r="A1348" s="3" t="s">
        <v>733</v>
      </c>
      <c r="B1348" s="3">
        <v>2016</v>
      </c>
      <c r="C1348" s="19">
        <v>42595</v>
      </c>
      <c r="D1348" s="3" t="s">
        <v>654</v>
      </c>
      <c r="E1348" s="3" t="s">
        <v>642</v>
      </c>
      <c r="F1348" s="3">
        <v>3</v>
      </c>
      <c r="G1348" s="3">
        <v>4</v>
      </c>
      <c r="H1348" s="3" t="s">
        <v>690</v>
      </c>
      <c r="I1348" s="3" t="s">
        <v>17</v>
      </c>
      <c r="J1348" s="12">
        <f>(C1348-VLOOKUP(H1348,Riders!$A$2:$C$3500,2,FALSE))/365</f>
        <v>28.386301369863013</v>
      </c>
      <c r="K1348" s="3">
        <v>21</v>
      </c>
    </row>
    <row r="1349" spans="1:11" x14ac:dyDescent="0.45">
      <c r="A1349" s="3" t="s">
        <v>733</v>
      </c>
      <c r="B1349" s="3">
        <v>2016</v>
      </c>
      <c r="C1349" s="19">
        <v>42595</v>
      </c>
      <c r="D1349" s="3" t="s">
        <v>654</v>
      </c>
      <c r="E1349" s="3" t="s">
        <v>642</v>
      </c>
      <c r="F1349" s="3">
        <v>3</v>
      </c>
      <c r="G1349" s="3">
        <v>5</v>
      </c>
      <c r="H1349" s="3" t="s">
        <v>403</v>
      </c>
      <c r="I1349" s="3" t="s">
        <v>15</v>
      </c>
      <c r="J1349" s="12">
        <f>(C1349-VLOOKUP(H1349,Riders!$A$2:$C$3500,2,FALSE))/365</f>
        <v>29.698630136986303</v>
      </c>
      <c r="K1349" s="3">
        <v>25</v>
      </c>
    </row>
    <row r="1350" spans="1:11" x14ac:dyDescent="0.45">
      <c r="A1350" s="3" t="s">
        <v>733</v>
      </c>
      <c r="B1350" s="3">
        <v>2016</v>
      </c>
      <c r="C1350" s="19">
        <v>42595</v>
      </c>
      <c r="D1350" s="3" t="s">
        <v>654</v>
      </c>
      <c r="E1350" s="3" t="s">
        <v>642</v>
      </c>
      <c r="F1350" s="3">
        <v>4</v>
      </c>
      <c r="G1350" s="3">
        <v>1</v>
      </c>
      <c r="H1350" s="3" t="s">
        <v>109</v>
      </c>
      <c r="I1350" s="3" t="s">
        <v>118</v>
      </c>
      <c r="J1350" s="12">
        <f>(C1350-VLOOKUP(H1350,Riders!$A$2:$C$3500,2,FALSE))/365</f>
        <v>23.534246575342465</v>
      </c>
      <c r="K1350" s="3">
        <v>4</v>
      </c>
    </row>
    <row r="1351" spans="1:11" x14ac:dyDescent="0.45">
      <c r="A1351" s="3" t="s">
        <v>733</v>
      </c>
      <c r="B1351" s="3">
        <v>2016</v>
      </c>
      <c r="C1351" s="19">
        <v>42595</v>
      </c>
      <c r="D1351" s="3" t="s">
        <v>654</v>
      </c>
      <c r="E1351" s="3" t="s">
        <v>642</v>
      </c>
      <c r="F1351" s="3">
        <v>4</v>
      </c>
      <c r="G1351" s="3">
        <v>2</v>
      </c>
      <c r="H1351" s="3" t="s">
        <v>721</v>
      </c>
      <c r="I1351" s="3" t="s">
        <v>722</v>
      </c>
      <c r="J1351" s="12">
        <f>(C1351-VLOOKUP(H1351,Riders!$A$2:$C$3500,2,FALSE))/365</f>
        <v>28.076712328767123</v>
      </c>
      <c r="K1351" s="3">
        <v>13</v>
      </c>
    </row>
    <row r="1352" spans="1:11" x14ac:dyDescent="0.45">
      <c r="A1352" s="3" t="s">
        <v>733</v>
      </c>
      <c r="B1352" s="3">
        <v>2016</v>
      </c>
      <c r="C1352" s="19">
        <v>42595</v>
      </c>
      <c r="D1352" s="3" t="s">
        <v>654</v>
      </c>
      <c r="E1352" s="3" t="s">
        <v>642</v>
      </c>
      <c r="F1352" s="3">
        <v>4</v>
      </c>
      <c r="G1352" s="3">
        <v>3</v>
      </c>
      <c r="H1352" s="3" t="s">
        <v>740</v>
      </c>
      <c r="I1352" s="3" t="s">
        <v>741</v>
      </c>
      <c r="J1352" s="12">
        <f>(C1352-VLOOKUP(H1352,Riders!$A$2:$C$3500,2,FALSE))/365</f>
        <v>28.805479452054794</v>
      </c>
      <c r="K1352" s="3">
        <v>17</v>
      </c>
    </row>
    <row r="1353" spans="1:11" x14ac:dyDescent="0.45">
      <c r="A1353" s="3" t="s">
        <v>733</v>
      </c>
      <c r="B1353" s="3">
        <v>2016</v>
      </c>
      <c r="C1353" s="19">
        <v>42595</v>
      </c>
      <c r="D1353" s="3" t="s">
        <v>654</v>
      </c>
      <c r="E1353" s="3" t="s">
        <v>642</v>
      </c>
      <c r="F1353" s="3">
        <v>4</v>
      </c>
      <c r="G1353" s="3">
        <v>4</v>
      </c>
      <c r="H1353" s="3" t="s">
        <v>321</v>
      </c>
      <c r="I1353" s="3" t="s">
        <v>56</v>
      </c>
      <c r="J1353" s="12">
        <f>(C1353-VLOOKUP(H1353,Riders!$A$2:$C$3500,2,FALSE))/365</f>
        <v>24.315068493150687</v>
      </c>
      <c r="K1353" s="3">
        <v>21</v>
      </c>
    </row>
    <row r="1354" spans="1:11" x14ac:dyDescent="0.45">
      <c r="A1354" s="3" t="s">
        <v>733</v>
      </c>
      <c r="B1354" s="3">
        <v>2016</v>
      </c>
      <c r="C1354" s="19">
        <v>42595</v>
      </c>
      <c r="D1354" s="3" t="s">
        <v>654</v>
      </c>
      <c r="E1354" s="3" t="s">
        <v>642</v>
      </c>
      <c r="F1354" s="3">
        <v>4</v>
      </c>
      <c r="G1354" s="3">
        <v>5</v>
      </c>
      <c r="H1354" s="3" t="s">
        <v>137</v>
      </c>
      <c r="I1354" s="3" t="s">
        <v>29</v>
      </c>
      <c r="J1354" s="12">
        <f>(C1354-VLOOKUP(H1354,Riders!$A$2:$C$3500,2,FALSE))/365</f>
        <v>19.235616438356164</v>
      </c>
      <c r="K1354" s="3">
        <v>25</v>
      </c>
    </row>
    <row r="1355" spans="1:11" x14ac:dyDescent="0.45">
      <c r="A1355" s="3" t="s">
        <v>733</v>
      </c>
      <c r="B1355" s="3">
        <v>2016</v>
      </c>
      <c r="C1355" s="19">
        <v>42595</v>
      </c>
      <c r="D1355" s="3" t="s">
        <v>654</v>
      </c>
      <c r="E1355" s="3" t="s">
        <v>643</v>
      </c>
      <c r="F1355" s="3">
        <v>1</v>
      </c>
      <c r="G1355" s="3">
        <v>1</v>
      </c>
      <c r="H1355" s="3" t="s">
        <v>703</v>
      </c>
      <c r="I1355" s="3" t="s">
        <v>15</v>
      </c>
      <c r="J1355" s="12">
        <f>(C1355-VLOOKUP(H1355,Riders!$A$2:$C$3500,2,FALSE))/365</f>
        <v>25.775342465753425</v>
      </c>
      <c r="K1355" s="3">
        <v>6</v>
      </c>
    </row>
    <row r="1356" spans="1:11" x14ac:dyDescent="0.45">
      <c r="A1356" s="3" t="s">
        <v>733</v>
      </c>
      <c r="B1356" s="3">
        <v>2016</v>
      </c>
      <c r="C1356" s="19">
        <v>42595</v>
      </c>
      <c r="D1356" s="3" t="s">
        <v>654</v>
      </c>
      <c r="E1356" s="3" t="s">
        <v>643</v>
      </c>
      <c r="F1356" s="3">
        <v>1</v>
      </c>
      <c r="G1356" s="3">
        <v>2</v>
      </c>
      <c r="H1356" s="3" t="s">
        <v>184</v>
      </c>
      <c r="I1356" s="3" t="s">
        <v>19</v>
      </c>
      <c r="J1356" s="12">
        <f>(C1356-VLOOKUP(H1356,Riders!$A$2:$C$3500,2,FALSE))/365</f>
        <v>22.142465753424659</v>
      </c>
      <c r="K1356" s="3">
        <v>1</v>
      </c>
    </row>
    <row r="1357" spans="1:11" x14ac:dyDescent="0.45">
      <c r="A1357" s="3" t="s">
        <v>733</v>
      </c>
      <c r="B1357" s="3">
        <v>2016</v>
      </c>
      <c r="C1357" s="19">
        <v>42595</v>
      </c>
      <c r="D1357" s="3" t="s">
        <v>654</v>
      </c>
      <c r="E1357" s="3" t="s">
        <v>643</v>
      </c>
      <c r="F1357" s="3">
        <v>1</v>
      </c>
      <c r="G1357" s="3">
        <v>3</v>
      </c>
      <c r="H1357" s="3" t="s">
        <v>109</v>
      </c>
      <c r="I1357" s="3" t="s">
        <v>118</v>
      </c>
      <c r="J1357" s="12">
        <f>(C1357-VLOOKUP(H1357,Riders!$A$2:$C$3500,2,FALSE))/365</f>
        <v>23.534246575342465</v>
      </c>
      <c r="K1357" s="3">
        <v>4</v>
      </c>
    </row>
    <row r="1358" spans="1:11" x14ac:dyDescent="0.45">
      <c r="A1358" s="3" t="s">
        <v>733</v>
      </c>
      <c r="B1358" s="3">
        <v>2016</v>
      </c>
      <c r="C1358" s="19">
        <v>42595</v>
      </c>
      <c r="D1358" s="3" t="s">
        <v>654</v>
      </c>
      <c r="E1358" s="3" t="s">
        <v>643</v>
      </c>
      <c r="F1358" s="3">
        <v>1</v>
      </c>
      <c r="G1358" s="3">
        <v>4</v>
      </c>
      <c r="H1358" s="3" t="s">
        <v>174</v>
      </c>
      <c r="I1358" s="3" t="s">
        <v>156</v>
      </c>
      <c r="J1358" s="12">
        <f>(C1358-VLOOKUP(H1358,Riders!$A$2:$C$3500,2,FALSE))/365</f>
        <v>24.572602739726026</v>
      </c>
      <c r="K1358" s="3">
        <v>8</v>
      </c>
    </row>
    <row r="1359" spans="1:11" x14ac:dyDescent="0.45">
      <c r="A1359" s="3" t="s">
        <v>733</v>
      </c>
      <c r="B1359" s="3">
        <v>2016</v>
      </c>
      <c r="C1359" s="19">
        <v>42595</v>
      </c>
      <c r="D1359" s="3" t="s">
        <v>654</v>
      </c>
      <c r="E1359" s="3" t="s">
        <v>643</v>
      </c>
      <c r="F1359" s="3">
        <v>1</v>
      </c>
      <c r="G1359" s="3">
        <v>5</v>
      </c>
      <c r="H1359" s="3" t="s">
        <v>134</v>
      </c>
      <c r="I1359" s="3" t="s">
        <v>38</v>
      </c>
      <c r="J1359" s="12">
        <f>(C1359-VLOOKUP(H1359,Riders!$A$2:$C$3500,2,FALSE))/365</f>
        <v>25.545205479452054</v>
      </c>
      <c r="K1359" s="3">
        <v>11</v>
      </c>
    </row>
    <row r="1360" spans="1:11" x14ac:dyDescent="0.45">
      <c r="A1360" s="3" t="s">
        <v>733</v>
      </c>
      <c r="B1360" s="3">
        <v>2016</v>
      </c>
      <c r="C1360" s="19">
        <v>42595</v>
      </c>
      <c r="D1360" s="3" t="s">
        <v>654</v>
      </c>
      <c r="E1360" s="3" t="s">
        <v>643</v>
      </c>
      <c r="F1360" s="3">
        <v>1</v>
      </c>
      <c r="G1360" s="3">
        <v>6</v>
      </c>
      <c r="H1360" s="3" t="s">
        <v>20</v>
      </c>
      <c r="I1360" s="3" t="s">
        <v>21</v>
      </c>
      <c r="J1360" s="12">
        <f>(C1360-VLOOKUP(H1360,Riders!$A$2:$C$3500,2,FALSE))/365</f>
        <v>21.019178082191782</v>
      </c>
      <c r="K1360" s="3">
        <v>10</v>
      </c>
    </row>
    <row r="1361" spans="1:11" x14ac:dyDescent="0.45">
      <c r="A1361" s="3" t="s">
        <v>733</v>
      </c>
      <c r="B1361" s="3">
        <v>2016</v>
      </c>
      <c r="C1361" s="19">
        <v>42595</v>
      </c>
      <c r="D1361" s="3" t="s">
        <v>654</v>
      </c>
      <c r="E1361" s="3" t="s">
        <v>643</v>
      </c>
      <c r="F1361" s="3">
        <v>2</v>
      </c>
      <c r="G1361" s="3">
        <v>1</v>
      </c>
      <c r="H1361" s="3" t="s">
        <v>734</v>
      </c>
      <c r="I1361" s="3" t="s">
        <v>36</v>
      </c>
      <c r="J1361" s="12">
        <f>(C1361-VLOOKUP(H1361,Riders!$A$2:$C$3500,2,FALSE))/365</f>
        <v>32.917808219178085</v>
      </c>
      <c r="K1361" s="3">
        <v>3</v>
      </c>
    </row>
    <row r="1362" spans="1:11" x14ac:dyDescent="0.45">
      <c r="A1362" s="3" t="s">
        <v>733</v>
      </c>
      <c r="B1362" s="3">
        <v>2016</v>
      </c>
      <c r="C1362" s="19">
        <v>42595</v>
      </c>
      <c r="D1362" s="3" t="s">
        <v>654</v>
      </c>
      <c r="E1362" s="3" t="s">
        <v>643</v>
      </c>
      <c r="F1362" s="3">
        <v>2</v>
      </c>
      <c r="G1362" s="3">
        <v>2</v>
      </c>
      <c r="H1362" s="3" t="s">
        <v>739</v>
      </c>
      <c r="I1362" s="3" t="s">
        <v>25</v>
      </c>
      <c r="J1362" s="12">
        <f>(C1362-VLOOKUP(H1362,Riders!$A$2:$C$3500,2,FALSE))/365</f>
        <v>24.723287671232878</v>
      </c>
      <c r="K1362" s="3">
        <v>2</v>
      </c>
    </row>
    <row r="1363" spans="1:11" x14ac:dyDescent="0.45">
      <c r="A1363" s="3" t="s">
        <v>733</v>
      </c>
      <c r="B1363" s="3">
        <v>2016</v>
      </c>
      <c r="C1363" s="19">
        <v>42595</v>
      </c>
      <c r="D1363" s="3" t="s">
        <v>654</v>
      </c>
      <c r="E1363" s="3" t="s">
        <v>643</v>
      </c>
      <c r="F1363" s="3">
        <v>2</v>
      </c>
      <c r="G1363" s="3">
        <v>3</v>
      </c>
      <c r="H1363" s="3" t="s">
        <v>147</v>
      </c>
      <c r="I1363" s="3" t="s">
        <v>31</v>
      </c>
      <c r="J1363" s="12">
        <f>(C1363-VLOOKUP(H1363,Riders!$A$2:$C$3500,2,FALSE))/365</f>
        <v>28.095890410958905</v>
      </c>
      <c r="K1363" s="3">
        <v>5</v>
      </c>
    </row>
    <row r="1364" spans="1:11" x14ac:dyDescent="0.45">
      <c r="A1364" s="3" t="s">
        <v>733</v>
      </c>
      <c r="B1364" s="3">
        <v>2016</v>
      </c>
      <c r="C1364" s="19">
        <v>42595</v>
      </c>
      <c r="D1364" s="3" t="s">
        <v>654</v>
      </c>
      <c r="E1364" s="3" t="s">
        <v>643</v>
      </c>
      <c r="F1364" s="3">
        <v>2</v>
      </c>
      <c r="G1364" s="3">
        <v>4</v>
      </c>
      <c r="H1364" s="3" t="s">
        <v>34</v>
      </c>
      <c r="I1364" s="3" t="s">
        <v>19</v>
      </c>
      <c r="J1364" s="12">
        <f>(C1364-VLOOKUP(H1364,Riders!$A$2:$C$3500,2,FALSE))/365</f>
        <v>29.030136986301368</v>
      </c>
      <c r="K1364" s="3">
        <v>9</v>
      </c>
    </row>
    <row r="1365" spans="1:11" x14ac:dyDescent="0.45">
      <c r="A1365" s="3" t="s">
        <v>733</v>
      </c>
      <c r="B1365" s="3">
        <v>2016</v>
      </c>
      <c r="C1365" s="19">
        <v>42595</v>
      </c>
      <c r="D1365" s="3" t="s">
        <v>654</v>
      </c>
      <c r="E1365" s="3" t="s">
        <v>643</v>
      </c>
      <c r="F1365" s="3">
        <v>2</v>
      </c>
      <c r="G1365" s="3">
        <v>5</v>
      </c>
      <c r="H1365" s="3" t="s">
        <v>655</v>
      </c>
      <c r="I1365" s="3" t="s">
        <v>120</v>
      </c>
      <c r="J1365" s="12">
        <f>(C1365-VLOOKUP(H1365,Riders!$A$2:$C$3500,2,FALSE))/365</f>
        <v>33.69041095890411</v>
      </c>
      <c r="K1365" s="3">
        <v>12</v>
      </c>
    </row>
    <row r="1366" spans="1:11" x14ac:dyDescent="0.45">
      <c r="A1366" s="3" t="s">
        <v>733</v>
      </c>
      <c r="B1366" s="3">
        <v>2016</v>
      </c>
      <c r="C1366" s="19">
        <v>42595</v>
      </c>
      <c r="D1366" s="3" t="s">
        <v>654</v>
      </c>
      <c r="E1366" s="3" t="s">
        <v>643</v>
      </c>
      <c r="F1366" s="3">
        <v>2</v>
      </c>
      <c r="G1366" s="3">
        <v>6</v>
      </c>
      <c r="H1366" s="3" t="s">
        <v>79</v>
      </c>
      <c r="I1366" s="3" t="s">
        <v>65</v>
      </c>
      <c r="J1366" s="12">
        <f>(C1366-VLOOKUP(H1366,Riders!$A$2:$C$3500,2,FALSE))/365</f>
        <v>29.276712328767122</v>
      </c>
      <c r="K1366" s="3">
        <v>7</v>
      </c>
    </row>
    <row r="1367" spans="1:11" x14ac:dyDescent="0.45">
      <c r="A1367" s="3" t="s">
        <v>733</v>
      </c>
      <c r="B1367" s="3">
        <v>2016</v>
      </c>
      <c r="C1367" s="19">
        <v>42595</v>
      </c>
      <c r="D1367" s="3" t="s">
        <v>654</v>
      </c>
      <c r="E1367" s="3" t="s">
        <v>370</v>
      </c>
      <c r="F1367" s="3">
        <v>1</v>
      </c>
      <c r="G1367" s="3">
        <v>1</v>
      </c>
      <c r="H1367" s="3" t="s">
        <v>184</v>
      </c>
      <c r="I1367" s="3" t="s">
        <v>19</v>
      </c>
      <c r="J1367" s="12">
        <f>(C1367-VLOOKUP(H1367,Riders!$A$2:$C$3500,2,FALSE))/365</f>
        <v>22.142465753424659</v>
      </c>
      <c r="K1367" s="3">
        <v>1</v>
      </c>
    </row>
    <row r="1368" spans="1:11" x14ac:dyDescent="0.45">
      <c r="A1368" s="3" t="s">
        <v>733</v>
      </c>
      <c r="B1368" s="3">
        <v>2016</v>
      </c>
      <c r="C1368" s="19">
        <v>42595</v>
      </c>
      <c r="D1368" s="3" t="s">
        <v>654</v>
      </c>
      <c r="E1368" s="3" t="s">
        <v>370</v>
      </c>
      <c r="F1368" s="3">
        <v>1</v>
      </c>
      <c r="G1368" s="3">
        <v>2</v>
      </c>
      <c r="H1368" s="3" t="s">
        <v>739</v>
      </c>
      <c r="I1368" s="3" t="s">
        <v>25</v>
      </c>
      <c r="J1368" s="12">
        <f>(C1368-VLOOKUP(H1368,Riders!$A$2:$C$3500,2,FALSE))/365</f>
        <v>24.723287671232878</v>
      </c>
      <c r="K1368" s="3">
        <v>2</v>
      </c>
    </row>
    <row r="1369" spans="1:11" x14ac:dyDescent="0.45">
      <c r="A1369" s="3" t="s">
        <v>733</v>
      </c>
      <c r="B1369" s="3">
        <v>2016</v>
      </c>
      <c r="C1369" s="19">
        <v>42595</v>
      </c>
      <c r="D1369" s="3" t="s">
        <v>654</v>
      </c>
      <c r="E1369" s="3" t="s">
        <v>370</v>
      </c>
      <c r="F1369" s="3">
        <v>1</v>
      </c>
      <c r="G1369" s="3">
        <v>3</v>
      </c>
      <c r="H1369" s="3" t="s">
        <v>734</v>
      </c>
      <c r="I1369" s="3" t="s">
        <v>36</v>
      </c>
      <c r="J1369" s="12">
        <f>(C1369-VLOOKUP(H1369,Riders!$A$2:$C$3500,2,FALSE))/365</f>
        <v>32.917808219178085</v>
      </c>
      <c r="K1369" s="3">
        <v>3</v>
      </c>
    </row>
    <row r="1370" spans="1:11" x14ac:dyDescent="0.45">
      <c r="A1370" s="3" t="s">
        <v>733</v>
      </c>
      <c r="B1370" s="3">
        <v>2016</v>
      </c>
      <c r="C1370" s="19">
        <v>42595</v>
      </c>
      <c r="D1370" s="3" t="s">
        <v>654</v>
      </c>
      <c r="E1370" s="3" t="s">
        <v>370</v>
      </c>
      <c r="F1370" s="3">
        <v>1</v>
      </c>
      <c r="G1370" s="3">
        <v>4</v>
      </c>
      <c r="H1370" s="3" t="s">
        <v>109</v>
      </c>
      <c r="I1370" s="3" t="s">
        <v>118</v>
      </c>
      <c r="J1370" s="12">
        <f>(C1370-VLOOKUP(H1370,Riders!$A$2:$C$3500,2,FALSE))/365</f>
        <v>23.534246575342465</v>
      </c>
      <c r="K1370" s="3">
        <v>4</v>
      </c>
    </row>
    <row r="1371" spans="1:11" x14ac:dyDescent="0.45">
      <c r="A1371" s="3" t="s">
        <v>733</v>
      </c>
      <c r="B1371" s="3">
        <v>2016</v>
      </c>
      <c r="C1371" s="19">
        <v>42595</v>
      </c>
      <c r="D1371" s="3" t="s">
        <v>654</v>
      </c>
      <c r="E1371" s="3" t="s">
        <v>370</v>
      </c>
      <c r="F1371" s="3">
        <v>1</v>
      </c>
      <c r="G1371" s="3">
        <v>5</v>
      </c>
      <c r="H1371" s="3" t="s">
        <v>147</v>
      </c>
      <c r="I1371" s="3" t="s">
        <v>31</v>
      </c>
      <c r="J1371" s="12">
        <f>(C1371-VLOOKUP(H1371,Riders!$A$2:$C$3500,2,FALSE))/365</f>
        <v>28.095890410958905</v>
      </c>
      <c r="K1371" s="3">
        <v>5</v>
      </c>
    </row>
    <row r="1372" spans="1:11" x14ac:dyDescent="0.45">
      <c r="A1372" s="3" t="s">
        <v>733</v>
      </c>
      <c r="B1372" s="3">
        <v>2016</v>
      </c>
      <c r="C1372" s="19">
        <v>42595</v>
      </c>
      <c r="D1372" s="3" t="s">
        <v>654</v>
      </c>
      <c r="E1372" s="3" t="s">
        <v>370</v>
      </c>
      <c r="F1372" s="3">
        <v>1</v>
      </c>
      <c r="G1372" s="3">
        <v>6</v>
      </c>
      <c r="H1372" s="3" t="s">
        <v>703</v>
      </c>
      <c r="I1372" s="3" t="s">
        <v>15</v>
      </c>
      <c r="J1372" s="12">
        <f>(C1372-VLOOKUP(H1372,Riders!$A$2:$C$3500,2,FALSE))/365</f>
        <v>25.775342465753425</v>
      </c>
      <c r="K1372" s="3">
        <v>6</v>
      </c>
    </row>
    <row r="1373" spans="1:11" x14ac:dyDescent="0.45">
      <c r="A1373" s="3" t="s">
        <v>733</v>
      </c>
      <c r="B1373" s="3">
        <v>2016</v>
      </c>
      <c r="C1373" s="19">
        <v>42595</v>
      </c>
      <c r="D1373" s="3" t="s">
        <v>654</v>
      </c>
      <c r="E1373" s="3" t="s">
        <v>370</v>
      </c>
      <c r="F1373" s="3">
        <v>2</v>
      </c>
      <c r="G1373" s="3">
        <v>1</v>
      </c>
      <c r="H1373" s="3" t="s">
        <v>79</v>
      </c>
      <c r="I1373" s="3" t="s">
        <v>65</v>
      </c>
      <c r="J1373" s="12">
        <f>(C1373-VLOOKUP(H1373,Riders!$A$2:$C$3500,2,FALSE))/365</f>
        <v>29.276712328767122</v>
      </c>
      <c r="K1373" s="3">
        <v>7</v>
      </c>
    </row>
    <row r="1374" spans="1:11" x14ac:dyDescent="0.45">
      <c r="A1374" s="3" t="s">
        <v>733</v>
      </c>
      <c r="B1374" s="3">
        <v>2016</v>
      </c>
      <c r="C1374" s="19">
        <v>42595</v>
      </c>
      <c r="D1374" s="3" t="s">
        <v>654</v>
      </c>
      <c r="E1374" s="3" t="s">
        <v>370</v>
      </c>
      <c r="F1374" s="3">
        <v>2</v>
      </c>
      <c r="G1374" s="3">
        <v>2</v>
      </c>
      <c r="H1374" s="3" t="s">
        <v>174</v>
      </c>
      <c r="I1374" s="3" t="s">
        <v>156</v>
      </c>
      <c r="J1374" s="12">
        <f>(C1374-VLOOKUP(H1374,Riders!$A$2:$C$3500,2,FALSE))/365</f>
        <v>24.572602739726026</v>
      </c>
      <c r="K1374" s="3">
        <v>8</v>
      </c>
    </row>
    <row r="1375" spans="1:11" x14ac:dyDescent="0.45">
      <c r="A1375" s="3" t="s">
        <v>733</v>
      </c>
      <c r="B1375" s="3">
        <v>2016</v>
      </c>
      <c r="C1375" s="19">
        <v>42595</v>
      </c>
      <c r="D1375" s="3" t="s">
        <v>654</v>
      </c>
      <c r="E1375" s="3" t="s">
        <v>370</v>
      </c>
      <c r="F1375" s="3">
        <v>2</v>
      </c>
      <c r="G1375" s="3">
        <v>3</v>
      </c>
      <c r="H1375" s="3" t="s">
        <v>34</v>
      </c>
      <c r="I1375" s="3" t="s">
        <v>19</v>
      </c>
      <c r="J1375" s="12">
        <f>(C1375-VLOOKUP(H1375,Riders!$A$2:$C$3500,2,FALSE))/365</f>
        <v>29.030136986301368</v>
      </c>
      <c r="K1375" s="3">
        <v>9</v>
      </c>
    </row>
    <row r="1376" spans="1:11" x14ac:dyDescent="0.45">
      <c r="A1376" s="3" t="s">
        <v>733</v>
      </c>
      <c r="B1376" s="3">
        <v>2016</v>
      </c>
      <c r="C1376" s="19">
        <v>42595</v>
      </c>
      <c r="D1376" s="3" t="s">
        <v>654</v>
      </c>
      <c r="E1376" s="3" t="s">
        <v>370</v>
      </c>
      <c r="F1376" s="3">
        <v>2</v>
      </c>
      <c r="G1376" s="3">
        <v>4</v>
      </c>
      <c r="H1376" s="3" t="s">
        <v>20</v>
      </c>
      <c r="I1376" s="3" t="s">
        <v>21</v>
      </c>
      <c r="J1376" s="12">
        <f>(C1376-VLOOKUP(H1376,Riders!$A$2:$C$3500,2,FALSE))/365</f>
        <v>21.019178082191782</v>
      </c>
      <c r="K1376" s="3">
        <v>10</v>
      </c>
    </row>
    <row r="1377" spans="1:11" x14ac:dyDescent="0.45">
      <c r="A1377" s="3" t="s">
        <v>733</v>
      </c>
      <c r="B1377" s="3">
        <v>2016</v>
      </c>
      <c r="C1377" s="19">
        <v>42595</v>
      </c>
      <c r="D1377" s="3" t="s">
        <v>654</v>
      </c>
      <c r="E1377" s="3" t="s">
        <v>370</v>
      </c>
      <c r="F1377" s="3">
        <v>2</v>
      </c>
      <c r="G1377" s="3">
        <v>5</v>
      </c>
      <c r="H1377" s="3" t="s">
        <v>134</v>
      </c>
      <c r="I1377" s="3" t="s">
        <v>38</v>
      </c>
      <c r="J1377" s="12">
        <f>(C1377-VLOOKUP(H1377,Riders!$A$2:$C$3500,2,FALSE))/365</f>
        <v>25.545205479452054</v>
      </c>
      <c r="K1377" s="3">
        <v>11</v>
      </c>
    </row>
    <row r="1378" spans="1:11" x14ac:dyDescent="0.45">
      <c r="A1378" s="3" t="s">
        <v>733</v>
      </c>
      <c r="B1378" s="3">
        <v>2016</v>
      </c>
      <c r="C1378" s="19">
        <v>42595</v>
      </c>
      <c r="D1378" s="3" t="s">
        <v>654</v>
      </c>
      <c r="E1378" s="3" t="s">
        <v>370</v>
      </c>
      <c r="F1378" s="3">
        <v>2</v>
      </c>
      <c r="G1378" s="3">
        <v>6</v>
      </c>
      <c r="H1378" s="3" t="s">
        <v>655</v>
      </c>
      <c r="I1378" s="3" t="s">
        <v>120</v>
      </c>
      <c r="J1378" s="12">
        <f>(C1378-VLOOKUP(H1378,Riders!$A$2:$C$3500,2,FALSE))/365</f>
        <v>33.69041095890411</v>
      </c>
      <c r="K1378" s="3">
        <v>12</v>
      </c>
    </row>
    <row r="1379" spans="1:11" x14ac:dyDescent="0.45">
      <c r="A1379" s="3" t="s">
        <v>102</v>
      </c>
      <c r="B1379" s="3">
        <v>2017</v>
      </c>
      <c r="C1379" s="19">
        <v>42678</v>
      </c>
      <c r="D1379" s="3" t="s">
        <v>653</v>
      </c>
      <c r="E1379" s="3" t="s">
        <v>370</v>
      </c>
      <c r="F1379" s="3">
        <v>1</v>
      </c>
      <c r="G1379" s="3">
        <v>1</v>
      </c>
      <c r="H1379" s="3" t="s">
        <v>655</v>
      </c>
      <c r="I1379" s="3" t="s">
        <v>120</v>
      </c>
      <c r="J1379" s="12">
        <f>(C1379-VLOOKUP(H1379,Riders!$A$2:$C$3500,2,FALSE))/365</f>
        <v>33.917808219178085</v>
      </c>
      <c r="K1379" s="3">
        <v>1</v>
      </c>
    </row>
    <row r="1380" spans="1:11" x14ac:dyDescent="0.45">
      <c r="A1380" s="3" t="s">
        <v>102</v>
      </c>
      <c r="B1380" s="3">
        <v>2017</v>
      </c>
      <c r="C1380" s="19">
        <v>42678</v>
      </c>
      <c r="D1380" s="3" t="s">
        <v>653</v>
      </c>
      <c r="E1380" s="3" t="s">
        <v>370</v>
      </c>
      <c r="F1380" s="3">
        <v>1</v>
      </c>
      <c r="G1380" s="3">
        <v>2</v>
      </c>
      <c r="H1380" s="3" t="s">
        <v>147</v>
      </c>
      <c r="I1380" s="3" t="s">
        <v>31</v>
      </c>
      <c r="J1380" s="12">
        <f>(C1380-VLOOKUP(H1380,Riders!$A$2:$C$3500,2,FALSE))/365</f>
        <v>28.323287671232876</v>
      </c>
      <c r="K1380" s="3">
        <v>2</v>
      </c>
    </row>
    <row r="1381" spans="1:11" x14ac:dyDescent="0.45">
      <c r="A1381" s="3" t="s">
        <v>102</v>
      </c>
      <c r="B1381" s="3">
        <v>2017</v>
      </c>
      <c r="C1381" s="19">
        <v>42678</v>
      </c>
      <c r="D1381" s="3" t="s">
        <v>653</v>
      </c>
      <c r="E1381" s="3" t="s">
        <v>370</v>
      </c>
      <c r="F1381" s="3">
        <v>1</v>
      </c>
      <c r="G1381" s="3">
        <v>3</v>
      </c>
      <c r="H1381" s="3" t="s">
        <v>732</v>
      </c>
      <c r="I1381" s="3" t="s">
        <v>698</v>
      </c>
      <c r="J1381" s="12">
        <f>(C1381-VLOOKUP(H1381,Riders!$A$2:$C$3500,2,FALSE))/365</f>
        <v>19.547945205479451</v>
      </c>
      <c r="K1381" s="3">
        <v>3</v>
      </c>
    </row>
    <row r="1382" spans="1:11" x14ac:dyDescent="0.45">
      <c r="A1382" s="3" t="s">
        <v>102</v>
      </c>
      <c r="B1382" s="3">
        <v>2017</v>
      </c>
      <c r="C1382" s="19">
        <v>42678</v>
      </c>
      <c r="D1382" s="3" t="s">
        <v>653</v>
      </c>
      <c r="E1382" s="3" t="s">
        <v>370</v>
      </c>
      <c r="F1382" s="3">
        <v>1</v>
      </c>
      <c r="G1382" s="3">
        <v>4</v>
      </c>
      <c r="H1382" s="3" t="s">
        <v>50</v>
      </c>
      <c r="I1382" s="3" t="s">
        <v>51</v>
      </c>
      <c r="J1382" s="12">
        <f>(C1382-VLOOKUP(H1382,Riders!$A$2:$C$3500,2,FALSE))/365</f>
        <v>20.079452054794519</v>
      </c>
      <c r="K1382" s="3">
        <v>4</v>
      </c>
    </row>
    <row r="1383" spans="1:11" x14ac:dyDescent="0.45">
      <c r="A1383" s="3" t="s">
        <v>102</v>
      </c>
      <c r="B1383" s="3">
        <v>2017</v>
      </c>
      <c r="C1383" s="19">
        <v>42678</v>
      </c>
      <c r="D1383" s="3" t="s">
        <v>653</v>
      </c>
      <c r="E1383" s="3" t="s">
        <v>370</v>
      </c>
      <c r="F1383" s="3">
        <v>1</v>
      </c>
      <c r="G1383" s="3">
        <v>5</v>
      </c>
      <c r="H1383" s="3" t="s">
        <v>718</v>
      </c>
      <c r="I1383" s="3" t="s">
        <v>118</v>
      </c>
      <c r="J1383" s="12">
        <f>(C1383-VLOOKUP(H1383,Riders!$A$2:$C$3500,2,FALSE))/365</f>
        <v>20.802739726027397</v>
      </c>
      <c r="K1383" s="3">
        <v>5</v>
      </c>
    </row>
    <row r="1384" spans="1:11" x14ac:dyDescent="0.45">
      <c r="A1384" s="3" t="s">
        <v>102</v>
      </c>
      <c r="B1384" s="3">
        <v>2017</v>
      </c>
      <c r="C1384" s="19">
        <v>42678</v>
      </c>
      <c r="D1384" s="3" t="s">
        <v>653</v>
      </c>
      <c r="E1384" s="3" t="s">
        <v>370</v>
      </c>
      <c r="F1384" s="3">
        <v>1</v>
      </c>
      <c r="G1384" s="3">
        <v>6</v>
      </c>
      <c r="H1384" s="3" t="s">
        <v>139</v>
      </c>
      <c r="I1384" s="3" t="s">
        <v>61</v>
      </c>
      <c r="J1384" s="12">
        <f>(C1384-VLOOKUP(H1384,Riders!$A$2:$C$3500,2,FALSE))/365</f>
        <v>24.402739726027399</v>
      </c>
      <c r="K1384" s="3">
        <v>6</v>
      </c>
    </row>
    <row r="1385" spans="1:11" x14ac:dyDescent="0.45">
      <c r="A1385" s="3" t="s">
        <v>102</v>
      </c>
      <c r="B1385" s="3">
        <v>2017</v>
      </c>
      <c r="C1385" s="19">
        <v>42678</v>
      </c>
      <c r="D1385" s="3" t="s">
        <v>653</v>
      </c>
      <c r="E1385" s="3" t="s">
        <v>370</v>
      </c>
      <c r="F1385" s="3">
        <v>2</v>
      </c>
      <c r="G1385" s="3">
        <v>1</v>
      </c>
      <c r="H1385" s="3" t="s">
        <v>321</v>
      </c>
      <c r="I1385" s="3" t="s">
        <v>56</v>
      </c>
      <c r="J1385" s="12">
        <f>(C1385-VLOOKUP(H1385,Riders!$A$2:$C$3500,2,FALSE))/365</f>
        <v>24.542465753424658</v>
      </c>
      <c r="K1385" s="3">
        <v>7</v>
      </c>
    </row>
    <row r="1386" spans="1:11" x14ac:dyDescent="0.45">
      <c r="A1386" s="3" t="s">
        <v>102</v>
      </c>
      <c r="B1386" s="3">
        <v>2017</v>
      </c>
      <c r="C1386" s="19">
        <v>42678</v>
      </c>
      <c r="D1386" s="3" t="s">
        <v>653</v>
      </c>
      <c r="E1386" s="3" t="s">
        <v>370</v>
      </c>
      <c r="F1386" s="3">
        <v>2</v>
      </c>
      <c r="G1386" s="3">
        <v>2</v>
      </c>
      <c r="H1386" s="3" t="s">
        <v>157</v>
      </c>
      <c r="I1386" s="3" t="s">
        <v>158</v>
      </c>
      <c r="J1386" s="12">
        <f>(C1386-VLOOKUP(H1386,Riders!$A$2:$C$3500,2,FALSE))/365</f>
        <v>19.624657534246577</v>
      </c>
      <c r="K1386" s="3">
        <v>8</v>
      </c>
    </row>
    <row r="1387" spans="1:11" x14ac:dyDescent="0.45">
      <c r="A1387" s="3" t="s">
        <v>102</v>
      </c>
      <c r="B1387" s="3">
        <v>2017</v>
      </c>
      <c r="C1387" s="19">
        <v>42678</v>
      </c>
      <c r="D1387" s="3" t="s">
        <v>653</v>
      </c>
      <c r="E1387" s="3" t="s">
        <v>370</v>
      </c>
      <c r="F1387" s="3">
        <v>2</v>
      </c>
      <c r="G1387" s="3">
        <v>3</v>
      </c>
      <c r="H1387" s="3" t="s">
        <v>82</v>
      </c>
      <c r="I1387" s="3" t="s">
        <v>67</v>
      </c>
      <c r="J1387" s="12">
        <f>(C1387-VLOOKUP(H1387,Riders!$A$2:$C$3500,2,FALSE))/365</f>
        <v>24.18082191780822</v>
      </c>
      <c r="K1387" s="3">
        <v>9</v>
      </c>
    </row>
    <row r="1388" spans="1:11" x14ac:dyDescent="0.45">
      <c r="A1388" s="3" t="s">
        <v>102</v>
      </c>
      <c r="B1388" s="3">
        <v>2017</v>
      </c>
      <c r="C1388" s="19">
        <v>42678</v>
      </c>
      <c r="D1388" s="3" t="s">
        <v>653</v>
      </c>
      <c r="E1388" s="3" t="s">
        <v>370</v>
      </c>
      <c r="F1388" s="3">
        <v>2</v>
      </c>
      <c r="G1388" s="3">
        <v>4</v>
      </c>
      <c r="H1388" s="3" t="s">
        <v>724</v>
      </c>
      <c r="I1388" s="3" t="s">
        <v>720</v>
      </c>
      <c r="J1388" s="12">
        <f>(C1388-VLOOKUP(H1388,Riders!$A$2:$C$3500,2,FALSE))/365</f>
        <v>21.876712328767123</v>
      </c>
      <c r="K1388" s="3">
        <v>10</v>
      </c>
    </row>
    <row r="1389" spans="1:11" x14ac:dyDescent="0.45">
      <c r="A1389" s="3" t="s">
        <v>102</v>
      </c>
      <c r="B1389" s="3">
        <v>2017</v>
      </c>
      <c r="C1389" s="19">
        <v>42678</v>
      </c>
      <c r="D1389" s="3" t="s">
        <v>653</v>
      </c>
      <c r="E1389" s="3" t="s">
        <v>370</v>
      </c>
      <c r="F1389" s="3">
        <v>2</v>
      </c>
      <c r="G1389" s="3">
        <v>5</v>
      </c>
      <c r="H1389" s="3" t="s">
        <v>692</v>
      </c>
      <c r="I1389" s="3" t="s">
        <v>53</v>
      </c>
      <c r="J1389" s="12">
        <f>(C1389-VLOOKUP(H1389,Riders!$A$2:$C$3500,2,FALSE))/365</f>
        <v>18.542465753424658</v>
      </c>
      <c r="K1389" s="3">
        <v>11</v>
      </c>
    </row>
    <row r="1390" spans="1:11" x14ac:dyDescent="0.45">
      <c r="A1390" s="3" t="s">
        <v>102</v>
      </c>
      <c r="B1390" s="3">
        <v>2017</v>
      </c>
      <c r="C1390" s="19">
        <v>42678</v>
      </c>
      <c r="D1390" s="3" t="s">
        <v>653</v>
      </c>
      <c r="E1390" s="3" t="s">
        <v>370</v>
      </c>
      <c r="F1390" s="3">
        <v>2</v>
      </c>
      <c r="G1390" s="3">
        <v>6</v>
      </c>
      <c r="H1390" s="3" t="s">
        <v>729</v>
      </c>
      <c r="I1390" s="3" t="s">
        <v>142</v>
      </c>
      <c r="J1390" s="12">
        <f>(C1390-VLOOKUP(H1390,Riders!$A$2:$C$3500,2,FALSE))/365</f>
        <v>24.816438356164383</v>
      </c>
      <c r="K1390" s="3">
        <v>12</v>
      </c>
    </row>
    <row r="1391" spans="1:11" x14ac:dyDescent="0.45">
      <c r="A1391" s="3" t="s">
        <v>657</v>
      </c>
      <c r="B1391" s="3">
        <v>2017</v>
      </c>
      <c r="C1391" s="19">
        <v>42686</v>
      </c>
      <c r="D1391" s="3" t="s">
        <v>653</v>
      </c>
      <c r="E1391" s="3" t="s">
        <v>454</v>
      </c>
      <c r="F1391" s="3">
        <v>1</v>
      </c>
      <c r="G1391" s="3">
        <v>1</v>
      </c>
      <c r="H1391" s="3" t="s">
        <v>147</v>
      </c>
      <c r="I1391" s="3" t="s">
        <v>31</v>
      </c>
      <c r="J1391" s="12">
        <f>(C1391-VLOOKUP(H1391,Riders!$A$2:$C$3500,2,FALSE))/365</f>
        <v>28.345205479452055</v>
      </c>
      <c r="K1391" s="3">
        <v>1</v>
      </c>
    </row>
    <row r="1392" spans="1:11" x14ac:dyDescent="0.45">
      <c r="A1392" s="3" t="s">
        <v>657</v>
      </c>
      <c r="B1392" s="3">
        <v>2017</v>
      </c>
      <c r="C1392" s="19">
        <v>42686</v>
      </c>
      <c r="D1392" s="3" t="s">
        <v>653</v>
      </c>
      <c r="E1392" s="3" t="s">
        <v>454</v>
      </c>
      <c r="F1392" s="3">
        <v>1</v>
      </c>
      <c r="G1392" s="3">
        <v>2</v>
      </c>
      <c r="H1392" s="3" t="s">
        <v>728</v>
      </c>
      <c r="I1392" s="3" t="s">
        <v>40</v>
      </c>
      <c r="J1392" s="12">
        <f>(C1392-VLOOKUP(H1392,Riders!$A$2:$C$3500,2,FALSE))/365</f>
        <v>26.753424657534246</v>
      </c>
      <c r="K1392" s="3">
        <v>8</v>
      </c>
    </row>
    <row r="1393" spans="1:11" x14ac:dyDescent="0.45">
      <c r="A1393" s="3" t="s">
        <v>657</v>
      </c>
      <c r="B1393" s="3">
        <v>2017</v>
      </c>
      <c r="C1393" s="19">
        <v>42686</v>
      </c>
      <c r="D1393" s="3" t="s">
        <v>653</v>
      </c>
      <c r="E1393" s="3" t="s">
        <v>454</v>
      </c>
      <c r="F1393" s="3">
        <v>1</v>
      </c>
      <c r="G1393" s="3">
        <v>3</v>
      </c>
      <c r="H1393" s="3" t="s">
        <v>724</v>
      </c>
      <c r="I1393" s="3" t="s">
        <v>720</v>
      </c>
      <c r="J1393" s="12">
        <f>(C1393-VLOOKUP(H1393,Riders!$A$2:$C$3500,2,FALSE))/365</f>
        <v>21.898630136986302</v>
      </c>
      <c r="K1393" s="3">
        <v>5</v>
      </c>
    </row>
    <row r="1394" spans="1:11" x14ac:dyDescent="0.45">
      <c r="A1394" s="3" t="s">
        <v>657</v>
      </c>
      <c r="B1394" s="3">
        <v>2017</v>
      </c>
      <c r="C1394" s="19">
        <v>42686</v>
      </c>
      <c r="D1394" s="3" t="s">
        <v>653</v>
      </c>
      <c r="E1394" s="3" t="s">
        <v>454</v>
      </c>
      <c r="F1394" s="3">
        <v>1</v>
      </c>
      <c r="G1394" s="3">
        <v>4</v>
      </c>
      <c r="H1394" s="3" t="s">
        <v>718</v>
      </c>
      <c r="I1394" s="3" t="s">
        <v>118</v>
      </c>
      <c r="J1394" s="12">
        <f>(C1394-VLOOKUP(H1394,Riders!$A$2:$C$3500,2,FALSE))/365</f>
        <v>20.824657534246576</v>
      </c>
      <c r="K1394" s="3">
        <v>10</v>
      </c>
    </row>
    <row r="1395" spans="1:11" x14ac:dyDescent="0.45">
      <c r="A1395" s="3" t="s">
        <v>657</v>
      </c>
      <c r="B1395" s="3">
        <v>2017</v>
      </c>
      <c r="C1395" s="19">
        <v>42686</v>
      </c>
      <c r="D1395" s="3" t="s">
        <v>653</v>
      </c>
      <c r="E1395" s="3" t="s">
        <v>454</v>
      </c>
      <c r="F1395" s="3">
        <v>1</v>
      </c>
      <c r="G1395" s="3">
        <v>5</v>
      </c>
      <c r="H1395" s="3" t="s">
        <v>656</v>
      </c>
      <c r="I1395" s="3" t="s">
        <v>49</v>
      </c>
      <c r="J1395" s="12">
        <f>(C1395-VLOOKUP(H1395,Riders!$A$2:$C$3500,2,FALSE))/365</f>
        <v>18.405479452054795</v>
      </c>
      <c r="K1395" s="3">
        <v>13</v>
      </c>
    </row>
    <row r="1396" spans="1:11" x14ac:dyDescent="0.45">
      <c r="A1396" s="3" t="s">
        <v>657</v>
      </c>
      <c r="B1396" s="3">
        <v>2017</v>
      </c>
      <c r="C1396" s="19">
        <v>42686</v>
      </c>
      <c r="D1396" s="3" t="s">
        <v>653</v>
      </c>
      <c r="E1396" s="3" t="s">
        <v>454</v>
      </c>
      <c r="F1396" s="3">
        <v>1</v>
      </c>
      <c r="G1396" s="3">
        <v>9</v>
      </c>
      <c r="H1396" s="3" t="s">
        <v>729</v>
      </c>
      <c r="I1396" s="3" t="s">
        <v>142</v>
      </c>
      <c r="J1396" s="12">
        <f>(C1396-VLOOKUP(H1396,Riders!$A$2:$C$3500,2,FALSE))/365</f>
        <v>24.838356164383562</v>
      </c>
      <c r="K1396" s="3">
        <v>1</v>
      </c>
    </row>
    <row r="1397" spans="1:11" x14ac:dyDescent="0.45">
      <c r="A1397" s="3" t="s">
        <v>657</v>
      </c>
      <c r="B1397" s="3">
        <v>2017</v>
      </c>
      <c r="C1397" s="19">
        <v>42686</v>
      </c>
      <c r="D1397" s="3" t="s">
        <v>653</v>
      </c>
      <c r="E1397" s="3" t="s">
        <v>454</v>
      </c>
      <c r="F1397" s="3">
        <v>2</v>
      </c>
      <c r="G1397" s="3">
        <v>1</v>
      </c>
      <c r="H1397" s="3" t="s">
        <v>79</v>
      </c>
      <c r="I1397" s="3" t="s">
        <v>65</v>
      </c>
      <c r="J1397" s="12">
        <f>(C1397-VLOOKUP(H1397,Riders!$A$2:$C$3500,2,FALSE))/365</f>
        <v>29.526027397260275</v>
      </c>
      <c r="K1397" s="3">
        <v>3</v>
      </c>
    </row>
    <row r="1398" spans="1:11" x14ac:dyDescent="0.45">
      <c r="A1398" s="3" t="s">
        <v>657</v>
      </c>
      <c r="B1398" s="3">
        <v>2017</v>
      </c>
      <c r="C1398" s="19">
        <v>42686</v>
      </c>
      <c r="D1398" s="3" t="s">
        <v>653</v>
      </c>
      <c r="E1398" s="3" t="s">
        <v>454</v>
      </c>
      <c r="F1398" s="3">
        <v>2</v>
      </c>
      <c r="G1398" s="3">
        <v>2</v>
      </c>
      <c r="H1398" s="3" t="s">
        <v>321</v>
      </c>
      <c r="I1398" s="3" t="s">
        <v>56</v>
      </c>
      <c r="J1398" s="12">
        <f>(C1398-VLOOKUP(H1398,Riders!$A$2:$C$3500,2,FALSE))/365</f>
        <v>24.564383561643837</v>
      </c>
      <c r="K1398" s="3">
        <v>9</v>
      </c>
    </row>
    <row r="1399" spans="1:11" x14ac:dyDescent="0.45">
      <c r="A1399" s="3" t="s">
        <v>657</v>
      </c>
      <c r="B1399" s="3">
        <v>2017</v>
      </c>
      <c r="C1399" s="19">
        <v>42686</v>
      </c>
      <c r="D1399" s="3" t="s">
        <v>653</v>
      </c>
      <c r="E1399" s="3" t="s">
        <v>454</v>
      </c>
      <c r="F1399" s="3">
        <v>2</v>
      </c>
      <c r="G1399" s="3">
        <v>3</v>
      </c>
      <c r="H1399" s="3" t="s">
        <v>121</v>
      </c>
      <c r="I1399" s="3" t="s">
        <v>120</v>
      </c>
      <c r="J1399" s="12">
        <f>(C1399-VLOOKUP(H1399,Riders!$A$2:$C$3500,2,FALSE))/365</f>
        <v>20.69041095890411</v>
      </c>
      <c r="K1399" s="3">
        <v>11</v>
      </c>
    </row>
    <row r="1400" spans="1:11" x14ac:dyDescent="0.45">
      <c r="A1400" s="3" t="s">
        <v>657</v>
      </c>
      <c r="B1400" s="3">
        <v>2017</v>
      </c>
      <c r="C1400" s="19">
        <v>42686</v>
      </c>
      <c r="D1400" s="3" t="s">
        <v>653</v>
      </c>
      <c r="E1400" s="3" t="s">
        <v>454</v>
      </c>
      <c r="F1400" s="3">
        <v>2</v>
      </c>
      <c r="G1400" s="3">
        <v>4</v>
      </c>
      <c r="H1400" s="3" t="s">
        <v>157</v>
      </c>
      <c r="I1400" s="3" t="s">
        <v>158</v>
      </c>
      <c r="J1400" s="12">
        <f>(C1400-VLOOKUP(H1400,Riders!$A$2:$C$3500,2,FALSE))/365</f>
        <v>19.646575342465752</v>
      </c>
      <c r="K1400" s="3">
        <v>13</v>
      </c>
    </row>
    <row r="1401" spans="1:11" x14ac:dyDescent="0.45">
      <c r="A1401" s="3" t="s">
        <v>657</v>
      </c>
      <c r="B1401" s="3">
        <v>2017</v>
      </c>
      <c r="C1401" s="19">
        <v>42686</v>
      </c>
      <c r="D1401" s="3" t="s">
        <v>653</v>
      </c>
      <c r="E1401" s="3" t="s">
        <v>454</v>
      </c>
      <c r="F1401" s="3">
        <v>2</v>
      </c>
      <c r="G1401" s="3">
        <v>5</v>
      </c>
      <c r="H1401" s="3" t="s">
        <v>730</v>
      </c>
      <c r="I1401" s="3" t="s">
        <v>731</v>
      </c>
      <c r="J1401" s="12">
        <f>(C1401-VLOOKUP(H1401,Riders!$A$2:$C$3500,2,FALSE))/365</f>
        <v>19.479452054794521</v>
      </c>
      <c r="K1401" s="3">
        <v>15</v>
      </c>
    </row>
    <row r="1402" spans="1:11" x14ac:dyDescent="0.45">
      <c r="A1402" s="3" t="s">
        <v>657</v>
      </c>
      <c r="B1402" s="3">
        <v>2017</v>
      </c>
      <c r="C1402" s="19">
        <v>42686</v>
      </c>
      <c r="D1402" s="3" t="s">
        <v>653</v>
      </c>
      <c r="E1402" s="3" t="s">
        <v>454</v>
      </c>
      <c r="F1402" s="3">
        <v>2</v>
      </c>
      <c r="G1402" s="3">
        <v>6</v>
      </c>
      <c r="H1402" s="3" t="s">
        <v>692</v>
      </c>
      <c r="I1402" s="3" t="s">
        <v>53</v>
      </c>
      <c r="J1402" s="12">
        <f>(C1402-VLOOKUP(H1402,Riders!$A$2:$C$3500,2,FALSE))/365</f>
        <v>18.564383561643837</v>
      </c>
      <c r="K1402" s="3">
        <v>17</v>
      </c>
    </row>
    <row r="1403" spans="1:11" x14ac:dyDescent="0.45">
      <c r="A1403" s="3" t="s">
        <v>657</v>
      </c>
      <c r="B1403" s="3">
        <v>2017</v>
      </c>
      <c r="C1403" s="19">
        <v>42686</v>
      </c>
      <c r="D1403" s="3" t="s">
        <v>653</v>
      </c>
      <c r="E1403" s="3" t="s">
        <v>454</v>
      </c>
      <c r="F1403" s="3">
        <v>3</v>
      </c>
      <c r="G1403" s="3">
        <v>1</v>
      </c>
      <c r="H1403" s="3" t="s">
        <v>50</v>
      </c>
      <c r="I1403" s="3" t="s">
        <v>51</v>
      </c>
      <c r="J1403" s="12">
        <f>(C1403-VLOOKUP(H1403,Riders!$A$2:$C$3500,2,FALSE))/365</f>
        <v>20.101369863013698</v>
      </c>
      <c r="K1403" s="3">
        <v>2</v>
      </c>
    </row>
    <row r="1404" spans="1:11" x14ac:dyDescent="0.45">
      <c r="A1404" s="3" t="s">
        <v>657</v>
      </c>
      <c r="B1404" s="3">
        <v>2017</v>
      </c>
      <c r="C1404" s="19">
        <v>42686</v>
      </c>
      <c r="D1404" s="3" t="s">
        <v>653</v>
      </c>
      <c r="E1404" s="3" t="s">
        <v>454</v>
      </c>
      <c r="F1404" s="3">
        <v>3</v>
      </c>
      <c r="G1404" s="3">
        <v>2</v>
      </c>
      <c r="H1404" s="3" t="s">
        <v>77</v>
      </c>
      <c r="I1404" s="3" t="s">
        <v>19</v>
      </c>
      <c r="J1404" s="12">
        <f>(C1404-VLOOKUP(H1404,Riders!$A$2:$C$3500,2,FALSE))/365</f>
        <v>25.506849315068493</v>
      </c>
      <c r="K1404" s="3">
        <v>6</v>
      </c>
    </row>
    <row r="1405" spans="1:11" x14ac:dyDescent="0.45">
      <c r="A1405" s="3" t="s">
        <v>657</v>
      </c>
      <c r="B1405" s="3">
        <v>2017</v>
      </c>
      <c r="C1405" s="19">
        <v>42686</v>
      </c>
      <c r="D1405" s="3" t="s">
        <v>653</v>
      </c>
      <c r="E1405" s="3" t="s">
        <v>454</v>
      </c>
      <c r="F1405" s="3">
        <v>3</v>
      </c>
      <c r="G1405" s="3">
        <v>3</v>
      </c>
      <c r="H1405" s="3" t="s">
        <v>732</v>
      </c>
      <c r="I1405" s="3" t="s">
        <v>698</v>
      </c>
      <c r="J1405" s="12">
        <f>(C1405-VLOOKUP(H1405,Riders!$A$2:$C$3500,2,FALSE))/365</f>
        <v>19.56986301369863</v>
      </c>
      <c r="K1405" s="3">
        <v>12</v>
      </c>
    </row>
    <row r="1406" spans="1:11" x14ac:dyDescent="0.45">
      <c r="A1406" s="3" t="s">
        <v>657</v>
      </c>
      <c r="B1406" s="3">
        <v>2017</v>
      </c>
      <c r="C1406" s="19">
        <v>42686</v>
      </c>
      <c r="D1406" s="3" t="s">
        <v>653</v>
      </c>
      <c r="E1406" s="3" t="s">
        <v>454</v>
      </c>
      <c r="F1406" s="3">
        <v>3</v>
      </c>
      <c r="G1406" s="3">
        <v>4</v>
      </c>
      <c r="H1406" s="3" t="s">
        <v>60</v>
      </c>
      <c r="I1406" s="3" t="s">
        <v>61</v>
      </c>
      <c r="J1406" s="12">
        <f>(C1406-VLOOKUP(H1406,Riders!$A$2:$C$3500,2,FALSE))/365</f>
        <v>28.323287671232876</v>
      </c>
      <c r="K1406" s="3">
        <v>7</v>
      </c>
    </row>
    <row r="1407" spans="1:11" x14ac:dyDescent="0.45">
      <c r="A1407" s="3" t="s">
        <v>657</v>
      </c>
      <c r="B1407" s="3">
        <v>2017</v>
      </c>
      <c r="C1407" s="19">
        <v>42686</v>
      </c>
      <c r="D1407" s="3" t="s">
        <v>653</v>
      </c>
      <c r="E1407" s="3" t="s">
        <v>454</v>
      </c>
      <c r="F1407" s="3">
        <v>3</v>
      </c>
      <c r="G1407" s="3">
        <v>5</v>
      </c>
      <c r="H1407" s="3" t="s">
        <v>133</v>
      </c>
      <c r="I1407" s="3" t="s">
        <v>25</v>
      </c>
      <c r="J1407" s="12">
        <f>(C1407-VLOOKUP(H1407,Riders!$A$2:$C$3500,2,FALSE))/365</f>
        <v>23.8</v>
      </c>
      <c r="K1407" s="3">
        <v>4</v>
      </c>
    </row>
    <row r="1408" spans="1:11" x14ac:dyDescent="0.45">
      <c r="A1408" s="3" t="s">
        <v>657</v>
      </c>
      <c r="B1408" s="3">
        <v>2017</v>
      </c>
      <c r="C1408" s="19">
        <v>42686</v>
      </c>
      <c r="D1408" s="3" t="s">
        <v>653</v>
      </c>
      <c r="E1408" s="3" t="s">
        <v>454</v>
      </c>
      <c r="F1408" s="3">
        <v>3</v>
      </c>
      <c r="G1408" s="3">
        <v>6</v>
      </c>
      <c r="H1408" s="3" t="s">
        <v>98</v>
      </c>
      <c r="I1408" s="3" t="s">
        <v>67</v>
      </c>
      <c r="J1408" s="12">
        <f>(C1408-VLOOKUP(H1408,Riders!$A$2:$C$3500,2,FALSE))/365</f>
        <v>25.284931506849315</v>
      </c>
      <c r="K1408" s="3">
        <v>15</v>
      </c>
    </row>
    <row r="1409" spans="1:11" x14ac:dyDescent="0.45">
      <c r="A1409" s="3" t="s">
        <v>657</v>
      </c>
      <c r="B1409" s="3">
        <v>2017</v>
      </c>
      <c r="C1409" s="19">
        <v>42686</v>
      </c>
      <c r="D1409" s="3" t="s">
        <v>653</v>
      </c>
      <c r="E1409" s="3" t="s">
        <v>642</v>
      </c>
      <c r="F1409" s="3">
        <v>1</v>
      </c>
      <c r="G1409" s="3">
        <v>1</v>
      </c>
      <c r="H1409" s="3" t="s">
        <v>60</v>
      </c>
      <c r="I1409" s="3" t="s">
        <v>61</v>
      </c>
      <c r="J1409" s="12">
        <f>(C1409-VLOOKUP(H1409,Riders!$A$2:$C$3500,2,FALSE))/365</f>
        <v>28.323287671232876</v>
      </c>
      <c r="K1409" s="3">
        <v>7</v>
      </c>
    </row>
    <row r="1410" spans="1:11" x14ac:dyDescent="0.45">
      <c r="A1410" s="3" t="s">
        <v>657</v>
      </c>
      <c r="B1410" s="3">
        <v>2017</v>
      </c>
      <c r="C1410" s="19">
        <v>42686</v>
      </c>
      <c r="D1410" s="3" t="s">
        <v>653</v>
      </c>
      <c r="E1410" s="3" t="s">
        <v>642</v>
      </c>
      <c r="F1410" s="3">
        <v>1</v>
      </c>
      <c r="G1410" s="3">
        <v>2</v>
      </c>
      <c r="H1410" s="3" t="s">
        <v>718</v>
      </c>
      <c r="I1410" s="3" t="s">
        <v>118</v>
      </c>
      <c r="J1410" s="12">
        <f>(C1410-VLOOKUP(H1410,Riders!$A$2:$C$3500,2,FALSE))/365</f>
        <v>20.824657534246576</v>
      </c>
      <c r="K1410" s="3">
        <v>10</v>
      </c>
    </row>
    <row r="1411" spans="1:11" x14ac:dyDescent="0.45">
      <c r="A1411" s="3" t="s">
        <v>657</v>
      </c>
      <c r="B1411" s="3">
        <v>2017</v>
      </c>
      <c r="C1411" s="19">
        <v>42686</v>
      </c>
      <c r="D1411" s="3" t="s">
        <v>653</v>
      </c>
      <c r="E1411" s="3" t="s">
        <v>642</v>
      </c>
      <c r="F1411" s="3">
        <v>1</v>
      </c>
      <c r="G1411" s="3">
        <v>3</v>
      </c>
      <c r="H1411" s="3" t="s">
        <v>724</v>
      </c>
      <c r="I1411" s="3" t="s">
        <v>720</v>
      </c>
      <c r="J1411" s="12">
        <f>(C1411-VLOOKUP(H1411,Riders!$A$2:$C$3500,2,FALSE))/365</f>
        <v>21.898630136986302</v>
      </c>
      <c r="K1411" s="3">
        <v>5</v>
      </c>
    </row>
    <row r="1412" spans="1:11" x14ac:dyDescent="0.45">
      <c r="A1412" s="3" t="s">
        <v>657</v>
      </c>
      <c r="B1412" s="3">
        <v>2017</v>
      </c>
      <c r="C1412" s="19">
        <v>42686</v>
      </c>
      <c r="D1412" s="3" t="s">
        <v>653</v>
      </c>
      <c r="E1412" s="3" t="s">
        <v>642</v>
      </c>
      <c r="F1412" s="3">
        <v>1</v>
      </c>
      <c r="G1412" s="3">
        <v>4</v>
      </c>
      <c r="H1412" s="3" t="s">
        <v>656</v>
      </c>
      <c r="I1412" s="3" t="s">
        <v>49</v>
      </c>
      <c r="J1412" s="12">
        <f>(C1412-VLOOKUP(H1412,Riders!$A$2:$C$3500,2,FALSE))/365</f>
        <v>18.405479452054795</v>
      </c>
      <c r="K1412" s="3">
        <v>13</v>
      </c>
    </row>
    <row r="1413" spans="1:11" x14ac:dyDescent="0.45">
      <c r="A1413" s="3" t="s">
        <v>657</v>
      </c>
      <c r="B1413" s="3">
        <v>2017</v>
      </c>
      <c r="C1413" s="19">
        <v>42686</v>
      </c>
      <c r="D1413" s="3" t="s">
        <v>653</v>
      </c>
      <c r="E1413" s="3" t="s">
        <v>642</v>
      </c>
      <c r="F1413" s="3">
        <v>1</v>
      </c>
      <c r="G1413" s="3">
        <v>5</v>
      </c>
      <c r="H1413" s="3" t="s">
        <v>98</v>
      </c>
      <c r="I1413" s="3" t="s">
        <v>67</v>
      </c>
      <c r="J1413" s="12">
        <f>(C1413-VLOOKUP(H1413,Riders!$A$2:$C$3500,2,FALSE))/365</f>
        <v>25.284931506849315</v>
      </c>
      <c r="K1413" s="3">
        <v>15</v>
      </c>
    </row>
    <row r="1414" spans="1:11" x14ac:dyDescent="0.45">
      <c r="A1414" s="3" t="s">
        <v>657</v>
      </c>
      <c r="B1414" s="3">
        <v>2017</v>
      </c>
      <c r="C1414" s="19">
        <v>42686</v>
      </c>
      <c r="D1414" s="3" t="s">
        <v>653</v>
      </c>
      <c r="E1414" s="3" t="s">
        <v>642</v>
      </c>
      <c r="F1414" s="3">
        <v>1</v>
      </c>
      <c r="G1414" s="3">
        <v>6</v>
      </c>
      <c r="H1414" s="3" t="s">
        <v>692</v>
      </c>
      <c r="I1414" s="3" t="s">
        <v>53</v>
      </c>
      <c r="J1414" s="12">
        <f>(C1414-VLOOKUP(H1414,Riders!$A$2:$C$3500,2,FALSE))/365</f>
        <v>18.564383561643837</v>
      </c>
      <c r="K1414" s="3">
        <v>17</v>
      </c>
    </row>
    <row r="1415" spans="1:11" x14ac:dyDescent="0.45">
      <c r="A1415" s="3" t="s">
        <v>657</v>
      </c>
      <c r="B1415" s="3">
        <v>2017</v>
      </c>
      <c r="C1415" s="19">
        <v>42686</v>
      </c>
      <c r="D1415" s="3" t="s">
        <v>653</v>
      </c>
      <c r="E1415" s="3" t="s">
        <v>642</v>
      </c>
      <c r="F1415" s="3">
        <v>2</v>
      </c>
      <c r="G1415" s="3">
        <v>1</v>
      </c>
      <c r="H1415" s="3" t="s">
        <v>732</v>
      </c>
      <c r="I1415" s="3" t="s">
        <v>698</v>
      </c>
      <c r="J1415" s="12">
        <f>(C1415-VLOOKUP(H1415,Riders!$A$2:$C$3500,2,FALSE))/365</f>
        <v>19.56986301369863</v>
      </c>
      <c r="K1415" s="3">
        <v>12</v>
      </c>
    </row>
    <row r="1416" spans="1:11" x14ac:dyDescent="0.45">
      <c r="A1416" s="3" t="s">
        <v>657</v>
      </c>
      <c r="B1416" s="3">
        <v>2017</v>
      </c>
      <c r="C1416" s="19">
        <v>42686</v>
      </c>
      <c r="D1416" s="3" t="s">
        <v>653</v>
      </c>
      <c r="E1416" s="3" t="s">
        <v>642</v>
      </c>
      <c r="F1416" s="3">
        <v>2</v>
      </c>
      <c r="G1416" s="3">
        <v>2</v>
      </c>
      <c r="H1416" s="3" t="s">
        <v>133</v>
      </c>
      <c r="I1416" s="3" t="s">
        <v>25</v>
      </c>
      <c r="J1416" s="12">
        <f>(C1416-VLOOKUP(H1416,Riders!$A$2:$C$3500,2,FALSE))/365</f>
        <v>23.8</v>
      </c>
      <c r="K1416" s="3">
        <v>4</v>
      </c>
    </row>
    <row r="1417" spans="1:11" x14ac:dyDescent="0.45">
      <c r="A1417" s="3" t="s">
        <v>657</v>
      </c>
      <c r="B1417" s="3">
        <v>2017</v>
      </c>
      <c r="C1417" s="19">
        <v>42686</v>
      </c>
      <c r="D1417" s="3" t="s">
        <v>653</v>
      </c>
      <c r="E1417" s="3" t="s">
        <v>642</v>
      </c>
      <c r="F1417" s="3">
        <v>2</v>
      </c>
      <c r="G1417" s="3">
        <v>3</v>
      </c>
      <c r="H1417" s="3" t="s">
        <v>121</v>
      </c>
      <c r="I1417" s="3" t="s">
        <v>120</v>
      </c>
      <c r="J1417" s="12">
        <f>(C1417-VLOOKUP(H1417,Riders!$A$2:$C$3500,2,FALSE))/365</f>
        <v>20.69041095890411</v>
      </c>
      <c r="K1417" s="3">
        <v>11</v>
      </c>
    </row>
    <row r="1418" spans="1:11" x14ac:dyDescent="0.45">
      <c r="A1418" s="3" t="s">
        <v>657</v>
      </c>
      <c r="B1418" s="3">
        <v>2017</v>
      </c>
      <c r="C1418" s="19">
        <v>42686</v>
      </c>
      <c r="D1418" s="3" t="s">
        <v>653</v>
      </c>
      <c r="E1418" s="3" t="s">
        <v>642</v>
      </c>
      <c r="F1418" s="3">
        <v>2</v>
      </c>
      <c r="G1418" s="3">
        <v>4</v>
      </c>
      <c r="H1418" s="3" t="s">
        <v>157</v>
      </c>
      <c r="I1418" s="3" t="s">
        <v>158</v>
      </c>
      <c r="J1418" s="12">
        <f>(C1418-VLOOKUP(H1418,Riders!$A$2:$C$3500,2,FALSE))/365</f>
        <v>19.646575342465752</v>
      </c>
      <c r="K1418" s="3">
        <v>13</v>
      </c>
    </row>
    <row r="1419" spans="1:11" x14ac:dyDescent="0.45">
      <c r="A1419" s="3" t="s">
        <v>657</v>
      </c>
      <c r="B1419" s="3">
        <v>2017</v>
      </c>
      <c r="C1419" s="19">
        <v>42686</v>
      </c>
      <c r="D1419" s="3" t="s">
        <v>653</v>
      </c>
      <c r="E1419" s="3" t="s">
        <v>642</v>
      </c>
      <c r="F1419" s="3">
        <v>2</v>
      </c>
      <c r="G1419" s="3">
        <v>5</v>
      </c>
      <c r="H1419" s="3" t="s">
        <v>730</v>
      </c>
      <c r="I1419" s="3" t="s">
        <v>731</v>
      </c>
      <c r="J1419" s="12">
        <f>(C1419-VLOOKUP(H1419,Riders!$A$2:$C$3500,2,FALSE))/365</f>
        <v>19.479452054794521</v>
      </c>
      <c r="K1419" s="3">
        <v>15</v>
      </c>
    </row>
    <row r="1420" spans="1:11" x14ac:dyDescent="0.45">
      <c r="A1420" s="3" t="s">
        <v>657</v>
      </c>
      <c r="B1420" s="3">
        <v>2017</v>
      </c>
      <c r="C1420" s="19">
        <v>42686</v>
      </c>
      <c r="D1420" s="3" t="s">
        <v>653</v>
      </c>
      <c r="E1420" s="3" t="s">
        <v>370</v>
      </c>
      <c r="F1420" s="3">
        <v>1</v>
      </c>
      <c r="G1420" s="3">
        <v>1</v>
      </c>
      <c r="H1420" s="3" t="s">
        <v>147</v>
      </c>
      <c r="I1420" s="3" t="s">
        <v>31</v>
      </c>
      <c r="J1420" s="12">
        <f>(C1420-VLOOKUP(H1420,Riders!$A$2:$C$3500,2,FALSE))/365</f>
        <v>28.345205479452055</v>
      </c>
      <c r="K1420" s="3">
        <v>1</v>
      </c>
    </row>
    <row r="1421" spans="1:11" x14ac:dyDescent="0.45">
      <c r="A1421" s="3" t="s">
        <v>657</v>
      </c>
      <c r="B1421" s="3">
        <v>2017</v>
      </c>
      <c r="C1421" s="19">
        <v>42686</v>
      </c>
      <c r="D1421" s="3" t="s">
        <v>653</v>
      </c>
      <c r="E1421" s="3" t="s">
        <v>370</v>
      </c>
      <c r="F1421" s="3">
        <v>1</v>
      </c>
      <c r="G1421" s="3">
        <v>2</v>
      </c>
      <c r="H1421" s="3" t="s">
        <v>50</v>
      </c>
      <c r="I1421" s="3" t="s">
        <v>51</v>
      </c>
      <c r="J1421" s="12">
        <f>(C1421-VLOOKUP(H1421,Riders!$A$2:$C$3500,2,FALSE))/365</f>
        <v>20.101369863013698</v>
      </c>
      <c r="K1421" s="3">
        <v>2</v>
      </c>
    </row>
    <row r="1422" spans="1:11" x14ac:dyDescent="0.45">
      <c r="A1422" s="3" t="s">
        <v>657</v>
      </c>
      <c r="B1422" s="3">
        <v>2017</v>
      </c>
      <c r="C1422" s="19">
        <v>42686</v>
      </c>
      <c r="D1422" s="3" t="s">
        <v>653</v>
      </c>
      <c r="E1422" s="3" t="s">
        <v>370</v>
      </c>
      <c r="F1422" s="3">
        <v>1</v>
      </c>
      <c r="G1422" s="3">
        <v>3</v>
      </c>
      <c r="H1422" s="3" t="s">
        <v>79</v>
      </c>
      <c r="I1422" s="3" t="s">
        <v>65</v>
      </c>
      <c r="J1422" s="12">
        <f>(C1422-VLOOKUP(H1422,Riders!$A$2:$C$3500,2,FALSE))/365</f>
        <v>29.526027397260275</v>
      </c>
      <c r="K1422" s="3">
        <v>3</v>
      </c>
    </row>
    <row r="1423" spans="1:11" x14ac:dyDescent="0.45">
      <c r="A1423" s="3" t="s">
        <v>657</v>
      </c>
      <c r="B1423" s="3">
        <v>2017</v>
      </c>
      <c r="C1423" s="19">
        <v>42686</v>
      </c>
      <c r="D1423" s="3" t="s">
        <v>653</v>
      </c>
      <c r="E1423" s="3" t="s">
        <v>370</v>
      </c>
      <c r="F1423" s="3">
        <v>1</v>
      </c>
      <c r="G1423" s="3">
        <v>4</v>
      </c>
      <c r="H1423" s="3" t="s">
        <v>133</v>
      </c>
      <c r="I1423" s="3" t="s">
        <v>25</v>
      </c>
      <c r="J1423" s="12">
        <f>(C1423-VLOOKUP(H1423,Riders!$A$2:$C$3500,2,FALSE))/365</f>
        <v>23.8</v>
      </c>
      <c r="K1423" s="3">
        <v>4</v>
      </c>
    </row>
    <row r="1424" spans="1:11" x14ac:dyDescent="0.45">
      <c r="A1424" s="3" t="s">
        <v>657</v>
      </c>
      <c r="B1424" s="3">
        <v>2017</v>
      </c>
      <c r="C1424" s="19">
        <v>42686</v>
      </c>
      <c r="D1424" s="3" t="s">
        <v>653</v>
      </c>
      <c r="E1424" s="3" t="s">
        <v>370</v>
      </c>
      <c r="F1424" s="3">
        <v>1</v>
      </c>
      <c r="G1424" s="3">
        <v>5</v>
      </c>
      <c r="H1424" s="3" t="s">
        <v>724</v>
      </c>
      <c r="I1424" s="3" t="s">
        <v>720</v>
      </c>
      <c r="J1424" s="12">
        <f>(C1424-VLOOKUP(H1424,Riders!$A$2:$C$3500,2,FALSE))/365</f>
        <v>21.898630136986302</v>
      </c>
      <c r="K1424" s="3">
        <v>5</v>
      </c>
    </row>
    <row r="1425" spans="1:11" x14ac:dyDescent="0.45">
      <c r="A1425" s="3" t="s">
        <v>657</v>
      </c>
      <c r="B1425" s="3">
        <v>2017</v>
      </c>
      <c r="C1425" s="19">
        <v>42686</v>
      </c>
      <c r="D1425" s="3" t="s">
        <v>653</v>
      </c>
      <c r="E1425" s="3" t="s">
        <v>370</v>
      </c>
      <c r="F1425" s="3">
        <v>1</v>
      </c>
      <c r="G1425" s="3">
        <v>6</v>
      </c>
      <c r="H1425" s="3" t="s">
        <v>77</v>
      </c>
      <c r="I1425" s="3" t="s">
        <v>19</v>
      </c>
      <c r="J1425" s="12">
        <f>(C1425-VLOOKUP(H1425,Riders!$A$2:$C$3500,2,FALSE))/365</f>
        <v>25.506849315068493</v>
      </c>
      <c r="K1425" s="3">
        <v>6</v>
      </c>
    </row>
    <row r="1426" spans="1:11" x14ac:dyDescent="0.45">
      <c r="A1426" s="3" t="s">
        <v>657</v>
      </c>
      <c r="B1426" s="3">
        <v>2017</v>
      </c>
      <c r="C1426" s="19">
        <v>42686</v>
      </c>
      <c r="D1426" s="3" t="s">
        <v>653</v>
      </c>
      <c r="E1426" s="3" t="s">
        <v>370</v>
      </c>
      <c r="F1426" s="3">
        <v>2</v>
      </c>
      <c r="G1426" s="3">
        <v>1</v>
      </c>
      <c r="H1426" s="3" t="s">
        <v>60</v>
      </c>
      <c r="I1426" s="3" t="s">
        <v>61</v>
      </c>
      <c r="J1426" s="12">
        <f>(C1426-VLOOKUP(H1426,Riders!$A$2:$C$3500,2,FALSE))/365</f>
        <v>28.323287671232876</v>
      </c>
      <c r="K1426" s="3">
        <v>7</v>
      </c>
    </row>
    <row r="1427" spans="1:11" x14ac:dyDescent="0.45">
      <c r="A1427" s="3" t="s">
        <v>657</v>
      </c>
      <c r="B1427" s="3">
        <v>2017</v>
      </c>
      <c r="C1427" s="19">
        <v>42686</v>
      </c>
      <c r="D1427" s="3" t="s">
        <v>653</v>
      </c>
      <c r="E1427" s="3" t="s">
        <v>370</v>
      </c>
      <c r="F1427" s="3">
        <v>2</v>
      </c>
      <c r="G1427" s="3">
        <v>2</v>
      </c>
      <c r="H1427" s="3" t="s">
        <v>728</v>
      </c>
      <c r="I1427" s="3" t="s">
        <v>40</v>
      </c>
      <c r="J1427" s="12">
        <f>(C1427-VLOOKUP(H1427,Riders!$A$2:$C$3500,2,FALSE))/365</f>
        <v>26.753424657534246</v>
      </c>
      <c r="K1427" s="3">
        <v>8</v>
      </c>
    </row>
    <row r="1428" spans="1:11" x14ac:dyDescent="0.45">
      <c r="A1428" s="3" t="s">
        <v>657</v>
      </c>
      <c r="B1428" s="3">
        <v>2017</v>
      </c>
      <c r="C1428" s="19">
        <v>42686</v>
      </c>
      <c r="D1428" s="3" t="s">
        <v>653</v>
      </c>
      <c r="E1428" s="3" t="s">
        <v>370</v>
      </c>
      <c r="F1428" s="3">
        <v>2</v>
      </c>
      <c r="G1428" s="3">
        <v>3</v>
      </c>
      <c r="H1428" s="3" t="s">
        <v>321</v>
      </c>
      <c r="I1428" s="3" t="s">
        <v>56</v>
      </c>
      <c r="J1428" s="12">
        <f>(C1428-VLOOKUP(H1428,Riders!$A$2:$C$3500,2,FALSE))/365</f>
        <v>24.564383561643837</v>
      </c>
      <c r="K1428" s="3">
        <v>9</v>
      </c>
    </row>
    <row r="1429" spans="1:11" x14ac:dyDescent="0.45">
      <c r="A1429" s="3" t="s">
        <v>657</v>
      </c>
      <c r="B1429" s="3">
        <v>2017</v>
      </c>
      <c r="C1429" s="19">
        <v>42686</v>
      </c>
      <c r="D1429" s="3" t="s">
        <v>653</v>
      </c>
      <c r="E1429" s="3" t="s">
        <v>370</v>
      </c>
      <c r="F1429" s="3">
        <v>2</v>
      </c>
      <c r="G1429" s="3">
        <v>4</v>
      </c>
      <c r="H1429" s="3" t="s">
        <v>718</v>
      </c>
      <c r="I1429" s="3" t="s">
        <v>118</v>
      </c>
      <c r="J1429" s="12">
        <f>(C1429-VLOOKUP(H1429,Riders!$A$2:$C$3500,2,FALSE))/365</f>
        <v>20.824657534246576</v>
      </c>
      <c r="K1429" s="3">
        <v>10</v>
      </c>
    </row>
    <row r="1430" spans="1:11" x14ac:dyDescent="0.45">
      <c r="A1430" s="3" t="s">
        <v>657</v>
      </c>
      <c r="B1430" s="3">
        <v>2017</v>
      </c>
      <c r="C1430" s="19">
        <v>42686</v>
      </c>
      <c r="D1430" s="3" t="s">
        <v>653</v>
      </c>
      <c r="E1430" s="3" t="s">
        <v>370</v>
      </c>
      <c r="F1430" s="3">
        <v>2</v>
      </c>
      <c r="G1430" s="3">
        <v>5</v>
      </c>
      <c r="H1430" s="3" t="s">
        <v>121</v>
      </c>
      <c r="I1430" s="3" t="s">
        <v>120</v>
      </c>
      <c r="J1430" s="12">
        <f>(C1430-VLOOKUP(H1430,Riders!$A$2:$C$3500,2,FALSE))/365</f>
        <v>20.69041095890411</v>
      </c>
      <c r="K1430" s="3">
        <v>11</v>
      </c>
    </row>
    <row r="1431" spans="1:11" x14ac:dyDescent="0.45">
      <c r="A1431" s="3" t="s">
        <v>657</v>
      </c>
      <c r="B1431" s="3">
        <v>2017</v>
      </c>
      <c r="C1431" s="19">
        <v>42686</v>
      </c>
      <c r="D1431" s="3" t="s">
        <v>653</v>
      </c>
      <c r="E1431" s="3" t="s">
        <v>370</v>
      </c>
      <c r="F1431" s="3">
        <v>2</v>
      </c>
      <c r="G1431" s="3">
        <v>6</v>
      </c>
      <c r="H1431" s="3" t="s">
        <v>732</v>
      </c>
      <c r="I1431" s="3" t="s">
        <v>715</v>
      </c>
      <c r="J1431" s="12">
        <f>(C1431-VLOOKUP(H1431,Riders!$A$2:$C$3500,2,FALSE))/365</f>
        <v>19.56986301369863</v>
      </c>
      <c r="K1431" s="3">
        <v>12</v>
      </c>
    </row>
    <row r="1432" spans="1:11" x14ac:dyDescent="0.45">
      <c r="A1432" s="3" t="s">
        <v>71</v>
      </c>
      <c r="B1432" s="3">
        <v>2017</v>
      </c>
      <c r="C1432" s="19">
        <v>42785</v>
      </c>
      <c r="D1432" s="3" t="s">
        <v>653</v>
      </c>
      <c r="E1432" s="3" t="s">
        <v>454</v>
      </c>
      <c r="F1432" s="3">
        <v>1</v>
      </c>
      <c r="G1432" s="3">
        <v>1</v>
      </c>
      <c r="H1432" s="3" t="s">
        <v>703</v>
      </c>
      <c r="I1432" s="3" t="s">
        <v>15</v>
      </c>
      <c r="J1432" s="12">
        <f>(C1432-VLOOKUP(H1432,Riders!$A$2:$C$3500,2,FALSE))/365</f>
        <v>26.295890410958904</v>
      </c>
      <c r="K1432" s="3">
        <v>1</v>
      </c>
    </row>
    <row r="1433" spans="1:11" x14ac:dyDescent="0.45">
      <c r="A1433" s="3" t="s">
        <v>71</v>
      </c>
      <c r="B1433" s="3">
        <v>2017</v>
      </c>
      <c r="C1433" s="19">
        <v>42785</v>
      </c>
      <c r="D1433" s="3" t="s">
        <v>653</v>
      </c>
      <c r="E1433" s="3" t="s">
        <v>454</v>
      </c>
      <c r="F1433" s="3">
        <v>1</v>
      </c>
      <c r="G1433" s="3">
        <v>2</v>
      </c>
      <c r="H1433" s="3" t="s">
        <v>20</v>
      </c>
      <c r="I1433" s="3" t="s">
        <v>21</v>
      </c>
      <c r="J1433" s="12">
        <f>(C1433-VLOOKUP(H1433,Riders!$A$2:$C$3500,2,FALSE))/365</f>
        <v>21.539726027397261</v>
      </c>
      <c r="K1433" s="3">
        <v>2</v>
      </c>
    </row>
    <row r="1434" spans="1:11" x14ac:dyDescent="0.45">
      <c r="A1434" s="3" t="s">
        <v>71</v>
      </c>
      <c r="B1434" s="3">
        <v>2017</v>
      </c>
      <c r="C1434" s="19">
        <v>42785</v>
      </c>
      <c r="D1434" s="3" t="s">
        <v>653</v>
      </c>
      <c r="E1434" s="3" t="s">
        <v>454</v>
      </c>
      <c r="F1434" s="3">
        <v>1</v>
      </c>
      <c r="G1434" s="3">
        <v>3</v>
      </c>
      <c r="H1434" s="3" t="s">
        <v>718</v>
      </c>
      <c r="I1434" s="3" t="s">
        <v>118</v>
      </c>
      <c r="J1434" s="12">
        <f>(C1434-VLOOKUP(H1434,Riders!$A$2:$C$3500,2,FALSE))/365</f>
        <v>21.095890410958905</v>
      </c>
      <c r="K1434" s="3">
        <v>15</v>
      </c>
    </row>
    <row r="1435" spans="1:11" x14ac:dyDescent="0.45">
      <c r="A1435" s="3" t="s">
        <v>71</v>
      </c>
      <c r="B1435" s="3">
        <v>2017</v>
      </c>
      <c r="C1435" s="19">
        <v>42785</v>
      </c>
      <c r="D1435" s="3" t="s">
        <v>653</v>
      </c>
      <c r="E1435" s="3" t="s">
        <v>454</v>
      </c>
      <c r="F1435" s="3">
        <v>1</v>
      </c>
      <c r="G1435" s="3">
        <v>4</v>
      </c>
      <c r="H1435" s="3" t="s">
        <v>187</v>
      </c>
      <c r="I1435" s="3" t="s">
        <v>53</v>
      </c>
      <c r="J1435" s="12">
        <f>(C1435-VLOOKUP(H1435,Riders!$A$2:$C$3500,2,FALSE))/365</f>
        <v>21.884931506849316</v>
      </c>
      <c r="K1435" s="3">
        <v>15</v>
      </c>
    </row>
    <row r="1436" spans="1:11" x14ac:dyDescent="0.45">
      <c r="A1436" s="3" t="s">
        <v>71</v>
      </c>
      <c r="B1436" s="3">
        <v>2017</v>
      </c>
      <c r="C1436" s="19">
        <v>42785</v>
      </c>
      <c r="D1436" s="3" t="s">
        <v>653</v>
      </c>
      <c r="E1436" s="3" t="s">
        <v>454</v>
      </c>
      <c r="F1436" s="3">
        <v>1</v>
      </c>
      <c r="G1436" s="3">
        <v>5</v>
      </c>
      <c r="H1436" s="3" t="s">
        <v>30</v>
      </c>
      <c r="I1436" s="3" t="s">
        <v>31</v>
      </c>
      <c r="J1436" s="12">
        <f>(C1436-VLOOKUP(H1436,Riders!$A$2:$C$3500,2,FALSE))/365</f>
        <v>20.843835616438355</v>
      </c>
      <c r="K1436" s="3">
        <v>11</v>
      </c>
    </row>
    <row r="1437" spans="1:11" x14ac:dyDescent="0.45">
      <c r="A1437" s="3" t="s">
        <v>71</v>
      </c>
      <c r="B1437" s="3">
        <v>2017</v>
      </c>
      <c r="C1437" s="19">
        <v>42785</v>
      </c>
      <c r="D1437" s="3" t="s">
        <v>653</v>
      </c>
      <c r="E1437" s="3" t="s">
        <v>454</v>
      </c>
      <c r="F1437" s="3">
        <v>2</v>
      </c>
      <c r="G1437" s="3">
        <v>1</v>
      </c>
      <c r="H1437" s="3" t="s">
        <v>50</v>
      </c>
      <c r="I1437" s="3" t="s">
        <v>51</v>
      </c>
      <c r="J1437" s="12">
        <f>(C1437-VLOOKUP(H1437,Riders!$A$2:$C$3500,2,FALSE))/365</f>
        <v>20.372602739726027</v>
      </c>
      <c r="K1437" s="3">
        <v>3</v>
      </c>
    </row>
    <row r="1438" spans="1:11" x14ac:dyDescent="0.45">
      <c r="A1438" s="3" t="s">
        <v>71</v>
      </c>
      <c r="B1438" s="3">
        <v>2017</v>
      </c>
      <c r="C1438" s="19">
        <v>42785</v>
      </c>
      <c r="D1438" s="3" t="s">
        <v>653</v>
      </c>
      <c r="E1438" s="3" t="s">
        <v>454</v>
      </c>
      <c r="F1438" s="3">
        <v>2</v>
      </c>
      <c r="G1438" s="3">
        <v>2</v>
      </c>
      <c r="H1438" s="3" t="s">
        <v>724</v>
      </c>
      <c r="I1438" s="3" t="s">
        <v>720</v>
      </c>
      <c r="J1438" s="12">
        <f>(C1438-VLOOKUP(H1438,Riders!$A$2:$C$3500,2,FALSE))/365</f>
        <v>22.169863013698631</v>
      </c>
      <c r="K1438" s="3">
        <v>4</v>
      </c>
    </row>
    <row r="1439" spans="1:11" x14ac:dyDescent="0.45">
      <c r="A1439" s="3" t="s">
        <v>71</v>
      </c>
      <c r="B1439" s="3">
        <v>2017</v>
      </c>
      <c r="C1439" s="19">
        <v>42785</v>
      </c>
      <c r="D1439" s="3" t="s">
        <v>653</v>
      </c>
      <c r="E1439" s="3" t="s">
        <v>454</v>
      </c>
      <c r="F1439" s="3">
        <v>2</v>
      </c>
      <c r="G1439" s="3">
        <v>3</v>
      </c>
      <c r="H1439" s="3" t="s">
        <v>704</v>
      </c>
      <c r="I1439" s="3" t="s">
        <v>40</v>
      </c>
      <c r="J1439" s="12">
        <f>(C1439-VLOOKUP(H1439,Riders!$A$2:$C$3500,2,FALSE))/365</f>
        <v>26.12054794520548</v>
      </c>
      <c r="K1439" s="3">
        <v>12</v>
      </c>
    </row>
    <row r="1440" spans="1:11" x14ac:dyDescent="0.45">
      <c r="A1440" s="3" t="s">
        <v>71</v>
      </c>
      <c r="B1440" s="3">
        <v>2017</v>
      </c>
      <c r="C1440" s="19">
        <v>42785</v>
      </c>
      <c r="D1440" s="3" t="s">
        <v>653</v>
      </c>
      <c r="E1440" s="3" t="s">
        <v>454</v>
      </c>
      <c r="F1440" s="3">
        <v>2</v>
      </c>
      <c r="G1440" s="3">
        <v>4</v>
      </c>
      <c r="H1440" s="3" t="s">
        <v>60</v>
      </c>
      <c r="I1440" s="3" t="s">
        <v>61</v>
      </c>
      <c r="J1440" s="12">
        <f>(C1440-VLOOKUP(H1440,Riders!$A$2:$C$3500,2,FALSE))/365</f>
        <v>28.594520547945205</v>
      </c>
      <c r="K1440" s="3">
        <v>9</v>
      </c>
    </row>
    <row r="1441" spans="1:11" x14ac:dyDescent="0.45">
      <c r="A1441" s="3" t="s">
        <v>71</v>
      </c>
      <c r="B1441" s="3">
        <v>2017</v>
      </c>
      <c r="C1441" s="19">
        <v>42785</v>
      </c>
      <c r="D1441" s="3" t="s">
        <v>653</v>
      </c>
      <c r="E1441" s="3" t="s">
        <v>454</v>
      </c>
      <c r="F1441" s="3">
        <v>2</v>
      </c>
      <c r="G1441" s="3">
        <v>5</v>
      </c>
      <c r="H1441" s="3" t="s">
        <v>121</v>
      </c>
      <c r="I1441" s="3" t="s">
        <v>120</v>
      </c>
      <c r="J1441" s="12">
        <f>(C1441-VLOOKUP(H1441,Riders!$A$2:$C$3500,2,FALSE))/365</f>
        <v>20.961643835616439</v>
      </c>
      <c r="K1441" s="3">
        <v>13</v>
      </c>
    </row>
    <row r="1442" spans="1:11" x14ac:dyDescent="0.45">
      <c r="A1442" s="3" t="s">
        <v>71</v>
      </c>
      <c r="B1442" s="3">
        <v>2017</v>
      </c>
      <c r="C1442" s="19">
        <v>42785</v>
      </c>
      <c r="D1442" s="3" t="s">
        <v>653</v>
      </c>
      <c r="E1442" s="3" t="s">
        <v>454</v>
      </c>
      <c r="F1442" s="3">
        <v>3</v>
      </c>
      <c r="G1442" s="3">
        <v>1</v>
      </c>
      <c r="H1442" s="3" t="s">
        <v>16</v>
      </c>
      <c r="I1442" s="3" t="s">
        <v>17</v>
      </c>
      <c r="J1442" s="12">
        <f>(C1442-VLOOKUP(H1442,Riders!$A$2:$C$3500,2,FALSE))/365</f>
        <v>17.830136986301369</v>
      </c>
      <c r="K1442" s="3">
        <v>5</v>
      </c>
    </row>
    <row r="1443" spans="1:11" x14ac:dyDescent="0.45">
      <c r="A1443" s="3" t="s">
        <v>71</v>
      </c>
      <c r="B1443" s="3">
        <v>2017</v>
      </c>
      <c r="C1443" s="19">
        <v>42785</v>
      </c>
      <c r="D1443" s="3" t="s">
        <v>653</v>
      </c>
      <c r="E1443" s="3" t="s">
        <v>454</v>
      </c>
      <c r="F1443" s="3">
        <v>3</v>
      </c>
      <c r="G1443" s="3">
        <v>2</v>
      </c>
      <c r="H1443" s="3" t="s">
        <v>43</v>
      </c>
      <c r="I1443" s="3" t="s">
        <v>44</v>
      </c>
      <c r="J1443" s="12">
        <f>(C1443-VLOOKUP(H1443,Riders!$A$2:$C$3500,2,FALSE))/365</f>
        <v>24.252054794520546</v>
      </c>
      <c r="K1443" s="3">
        <v>6</v>
      </c>
    </row>
    <row r="1444" spans="1:11" x14ac:dyDescent="0.45">
      <c r="A1444" s="3" t="s">
        <v>71</v>
      </c>
      <c r="B1444" s="3">
        <v>2017</v>
      </c>
      <c r="C1444" s="19">
        <v>42785</v>
      </c>
      <c r="D1444" s="3" t="s">
        <v>653</v>
      </c>
      <c r="E1444" s="3" t="s">
        <v>454</v>
      </c>
      <c r="F1444" s="3">
        <v>3</v>
      </c>
      <c r="G1444" s="3">
        <v>3</v>
      </c>
      <c r="H1444" s="3" t="s">
        <v>721</v>
      </c>
      <c r="I1444" s="3" t="s">
        <v>722</v>
      </c>
      <c r="J1444" s="12">
        <f>(C1444-VLOOKUP(H1444,Riders!$A$2:$C$3500,2,FALSE))/365</f>
        <v>28.597260273972601</v>
      </c>
      <c r="K1444" s="3">
        <v>8</v>
      </c>
    </row>
    <row r="1445" spans="1:11" x14ac:dyDescent="0.45">
      <c r="A1445" s="3" t="s">
        <v>71</v>
      </c>
      <c r="B1445" s="3">
        <v>2017</v>
      </c>
      <c r="C1445" s="19">
        <v>42785</v>
      </c>
      <c r="D1445" s="3" t="s">
        <v>653</v>
      </c>
      <c r="E1445" s="3" t="s">
        <v>454</v>
      </c>
      <c r="F1445" s="3">
        <v>3</v>
      </c>
      <c r="G1445" s="3">
        <v>4</v>
      </c>
      <c r="H1445" s="3" t="s">
        <v>109</v>
      </c>
      <c r="I1445" s="3" t="s">
        <v>118</v>
      </c>
      <c r="J1445" s="12">
        <f>(C1445-VLOOKUP(H1445,Riders!$A$2:$C$3500,2,FALSE))/365</f>
        <v>24.054794520547944</v>
      </c>
      <c r="K1445" s="3">
        <v>7</v>
      </c>
    </row>
    <row r="1446" spans="1:11" x14ac:dyDescent="0.45">
      <c r="A1446" s="3" t="s">
        <v>71</v>
      </c>
      <c r="B1446" s="3">
        <v>2017</v>
      </c>
      <c r="C1446" s="19">
        <v>42785</v>
      </c>
      <c r="D1446" s="3" t="s">
        <v>653</v>
      </c>
      <c r="E1446" s="3" t="s">
        <v>454</v>
      </c>
      <c r="F1446" s="3">
        <v>3</v>
      </c>
      <c r="G1446" s="3">
        <v>5</v>
      </c>
      <c r="H1446" s="3" t="s">
        <v>185</v>
      </c>
      <c r="I1446" s="3" t="s">
        <v>701</v>
      </c>
      <c r="J1446" s="12">
        <f>(C1446-VLOOKUP(H1446,Riders!$A$2:$C$3500,2,FALSE))/365</f>
        <v>22.019178082191782</v>
      </c>
      <c r="K1446" s="3">
        <v>13</v>
      </c>
    </row>
    <row r="1447" spans="1:11" x14ac:dyDescent="0.45">
      <c r="A1447" s="3" t="s">
        <v>71</v>
      </c>
      <c r="B1447" s="3">
        <v>2017</v>
      </c>
      <c r="C1447" s="19">
        <v>42785</v>
      </c>
      <c r="D1447" s="3" t="s">
        <v>653</v>
      </c>
      <c r="E1447" s="3" t="s">
        <v>454</v>
      </c>
      <c r="F1447" s="3">
        <v>3</v>
      </c>
      <c r="G1447" s="3">
        <v>6</v>
      </c>
      <c r="H1447" s="3" t="s">
        <v>174</v>
      </c>
      <c r="I1447" s="3" t="s">
        <v>156</v>
      </c>
      <c r="J1447" s="12">
        <f>(C1447-VLOOKUP(H1447,Riders!$A$2:$C$3500,2,FALSE))/365</f>
        <v>25.093150684931508</v>
      </c>
      <c r="K1447" s="3">
        <v>10</v>
      </c>
    </row>
    <row r="1448" spans="1:11" x14ac:dyDescent="0.45">
      <c r="A1448" s="3" t="s">
        <v>71</v>
      </c>
      <c r="B1448" s="3">
        <v>2017</v>
      </c>
      <c r="C1448" s="19">
        <v>42785</v>
      </c>
      <c r="D1448" s="3" t="s">
        <v>653</v>
      </c>
      <c r="E1448" s="3" t="s">
        <v>642</v>
      </c>
      <c r="F1448" s="3">
        <v>1</v>
      </c>
      <c r="G1448" s="3">
        <v>1</v>
      </c>
      <c r="H1448" s="3" t="s">
        <v>109</v>
      </c>
      <c r="I1448" s="3" t="s">
        <v>118</v>
      </c>
      <c r="J1448" s="12">
        <f>(C1448-VLOOKUP(H1448,Riders!$A$2:$C$3500,2,FALSE))/365</f>
        <v>24.054794520547944</v>
      </c>
      <c r="K1448" s="3">
        <v>7</v>
      </c>
    </row>
    <row r="1449" spans="1:11" x14ac:dyDescent="0.45">
      <c r="A1449" s="3" t="s">
        <v>71</v>
      </c>
      <c r="B1449" s="3">
        <v>2017</v>
      </c>
      <c r="C1449" s="19">
        <v>42785</v>
      </c>
      <c r="D1449" s="3" t="s">
        <v>653</v>
      </c>
      <c r="E1449" s="3" t="s">
        <v>642</v>
      </c>
      <c r="F1449" s="3">
        <v>1</v>
      </c>
      <c r="G1449" s="3">
        <v>2</v>
      </c>
      <c r="H1449" s="3" t="s">
        <v>60</v>
      </c>
      <c r="I1449" s="3" t="s">
        <v>61</v>
      </c>
      <c r="J1449" s="12">
        <f>(C1449-VLOOKUP(H1449,Riders!$A$2:$C$3500,2,FALSE))/365</f>
        <v>28.594520547945205</v>
      </c>
      <c r="K1449" s="3">
        <v>9</v>
      </c>
    </row>
    <row r="1450" spans="1:11" x14ac:dyDescent="0.45">
      <c r="A1450" s="3" t="s">
        <v>71</v>
      </c>
      <c r="B1450" s="3">
        <v>2017</v>
      </c>
      <c r="C1450" s="19">
        <v>42785</v>
      </c>
      <c r="D1450" s="3" t="s">
        <v>653</v>
      </c>
      <c r="E1450" s="3" t="s">
        <v>642</v>
      </c>
      <c r="F1450" s="3">
        <v>1</v>
      </c>
      <c r="G1450" s="3">
        <v>3</v>
      </c>
      <c r="H1450" s="3" t="s">
        <v>174</v>
      </c>
      <c r="I1450" s="3" t="s">
        <v>156</v>
      </c>
      <c r="J1450" s="12">
        <f>(C1450-VLOOKUP(H1450,Riders!$A$2:$C$3500,2,FALSE))/365</f>
        <v>25.093150684931508</v>
      </c>
      <c r="K1450" s="3">
        <v>10</v>
      </c>
    </row>
    <row r="1451" spans="1:11" x14ac:dyDescent="0.45">
      <c r="A1451" s="3" t="s">
        <v>71</v>
      </c>
      <c r="B1451" s="3">
        <v>2017</v>
      </c>
      <c r="C1451" s="19">
        <v>42785</v>
      </c>
      <c r="D1451" s="3" t="s">
        <v>653</v>
      </c>
      <c r="E1451" s="3" t="s">
        <v>642</v>
      </c>
      <c r="F1451" s="3">
        <v>1</v>
      </c>
      <c r="G1451" s="3">
        <v>4</v>
      </c>
      <c r="H1451" s="3" t="s">
        <v>121</v>
      </c>
      <c r="I1451" s="3" t="s">
        <v>120</v>
      </c>
      <c r="J1451" s="12">
        <f>(C1451-VLOOKUP(H1451,Riders!$A$2:$C$3500,2,FALSE))/365</f>
        <v>20.961643835616439</v>
      </c>
      <c r="K1451" s="3">
        <v>13</v>
      </c>
    </row>
    <row r="1452" spans="1:11" x14ac:dyDescent="0.45">
      <c r="A1452" s="3" t="s">
        <v>71</v>
      </c>
      <c r="B1452" s="3">
        <v>2017</v>
      </c>
      <c r="C1452" s="19">
        <v>42785</v>
      </c>
      <c r="D1452" s="3" t="s">
        <v>653</v>
      </c>
      <c r="E1452" s="3" t="s">
        <v>642</v>
      </c>
      <c r="F1452" s="3">
        <v>1</v>
      </c>
      <c r="G1452" s="3">
        <v>5</v>
      </c>
      <c r="H1452" s="3" t="s">
        <v>718</v>
      </c>
      <c r="I1452" s="3" t="s">
        <v>118</v>
      </c>
      <c r="J1452" s="12">
        <f>(C1452-VLOOKUP(H1452,Riders!$A$2:$C$3500,2,FALSE))/365</f>
        <v>21.095890410958905</v>
      </c>
      <c r="K1452" s="3">
        <v>15</v>
      </c>
    </row>
    <row r="1453" spans="1:11" x14ac:dyDescent="0.45">
      <c r="A1453" s="3" t="s">
        <v>71</v>
      </c>
      <c r="B1453" s="3">
        <v>2017</v>
      </c>
      <c r="C1453" s="19">
        <v>42785</v>
      </c>
      <c r="D1453" s="3" t="s">
        <v>653</v>
      </c>
      <c r="E1453" s="3" t="s">
        <v>642</v>
      </c>
      <c r="F1453" s="3">
        <v>2</v>
      </c>
      <c r="G1453" s="3">
        <v>1</v>
      </c>
      <c r="H1453" s="3" t="s">
        <v>721</v>
      </c>
      <c r="I1453" s="3" t="s">
        <v>722</v>
      </c>
      <c r="J1453" s="12">
        <f>(C1453-VLOOKUP(H1453,Riders!$A$2:$C$3500,2,FALSE))/365</f>
        <v>28.597260273972601</v>
      </c>
      <c r="K1453" s="3">
        <v>8</v>
      </c>
    </row>
    <row r="1454" spans="1:11" x14ac:dyDescent="0.45">
      <c r="A1454" s="3" t="s">
        <v>71</v>
      </c>
      <c r="B1454" s="3">
        <v>2017</v>
      </c>
      <c r="C1454" s="19">
        <v>42785</v>
      </c>
      <c r="D1454" s="3" t="s">
        <v>653</v>
      </c>
      <c r="E1454" s="3" t="s">
        <v>642</v>
      </c>
      <c r="F1454" s="3">
        <v>2</v>
      </c>
      <c r="G1454" s="3">
        <v>2</v>
      </c>
      <c r="H1454" s="3" t="s">
        <v>704</v>
      </c>
      <c r="I1454" s="3" t="s">
        <v>40</v>
      </c>
      <c r="J1454" s="12">
        <f>(C1454-VLOOKUP(H1454,Riders!$A$2:$C$3500,2,FALSE))/365</f>
        <v>26.12054794520548</v>
      </c>
      <c r="K1454" s="3">
        <v>12</v>
      </c>
    </row>
    <row r="1455" spans="1:11" x14ac:dyDescent="0.45">
      <c r="A1455" s="3" t="s">
        <v>71</v>
      </c>
      <c r="B1455" s="3">
        <v>2017</v>
      </c>
      <c r="C1455" s="19">
        <v>42785</v>
      </c>
      <c r="D1455" s="3" t="s">
        <v>653</v>
      </c>
      <c r="E1455" s="3" t="s">
        <v>642</v>
      </c>
      <c r="F1455" s="3">
        <v>2</v>
      </c>
      <c r="G1455" s="3">
        <v>3</v>
      </c>
      <c r="H1455" s="3" t="s">
        <v>30</v>
      </c>
      <c r="I1455" s="3" t="s">
        <v>31</v>
      </c>
      <c r="J1455" s="12">
        <f>(C1455-VLOOKUP(H1455,Riders!$A$2:$C$3500,2,FALSE))/365</f>
        <v>20.843835616438355</v>
      </c>
      <c r="K1455" s="3">
        <v>11</v>
      </c>
    </row>
    <row r="1456" spans="1:11" x14ac:dyDescent="0.45">
      <c r="A1456" s="3" t="s">
        <v>71</v>
      </c>
      <c r="B1456" s="3">
        <v>2017</v>
      </c>
      <c r="C1456" s="19">
        <v>42785</v>
      </c>
      <c r="D1456" s="3" t="s">
        <v>653</v>
      </c>
      <c r="E1456" s="3" t="s">
        <v>642</v>
      </c>
      <c r="F1456" s="3">
        <v>2</v>
      </c>
      <c r="G1456" s="3">
        <v>4</v>
      </c>
      <c r="H1456" s="3" t="s">
        <v>185</v>
      </c>
      <c r="I1456" s="3" t="s">
        <v>701</v>
      </c>
      <c r="J1456" s="12">
        <f>(C1456-VLOOKUP(H1456,Riders!$A$2:$C$3500,2,FALSE))/365</f>
        <v>22.019178082191782</v>
      </c>
      <c r="K1456" s="3">
        <v>13</v>
      </c>
    </row>
    <row r="1457" spans="1:11" x14ac:dyDescent="0.45">
      <c r="A1457" s="3" t="s">
        <v>71</v>
      </c>
      <c r="B1457" s="3">
        <v>2017</v>
      </c>
      <c r="C1457" s="19">
        <v>42785</v>
      </c>
      <c r="D1457" s="3" t="s">
        <v>653</v>
      </c>
      <c r="E1457" s="3" t="s">
        <v>642</v>
      </c>
      <c r="F1457" s="3">
        <v>2</v>
      </c>
      <c r="G1457" s="3">
        <v>5</v>
      </c>
      <c r="H1457" s="3" t="s">
        <v>187</v>
      </c>
      <c r="I1457" s="3" t="s">
        <v>53</v>
      </c>
      <c r="J1457" s="12">
        <f>(C1457-VLOOKUP(H1457,Riders!$A$2:$C$3500,2,FALSE))/365</f>
        <v>21.884931506849316</v>
      </c>
      <c r="K1457" s="3">
        <v>15</v>
      </c>
    </row>
    <row r="1458" spans="1:11" x14ac:dyDescent="0.45">
      <c r="A1458" s="3" t="s">
        <v>71</v>
      </c>
      <c r="B1458" s="3">
        <v>2017</v>
      </c>
      <c r="C1458" s="19">
        <v>42785</v>
      </c>
      <c r="D1458" s="3" t="s">
        <v>653</v>
      </c>
      <c r="E1458" s="3" t="s">
        <v>370</v>
      </c>
      <c r="F1458" s="3">
        <v>1</v>
      </c>
      <c r="G1458" s="3">
        <v>1</v>
      </c>
      <c r="H1458" s="3" t="s">
        <v>703</v>
      </c>
      <c r="I1458" s="3" t="s">
        <v>15</v>
      </c>
      <c r="J1458" s="12">
        <f>(C1458-VLOOKUP(H1458,Riders!$A$2:$C$3500,2,FALSE))/365</f>
        <v>26.295890410958904</v>
      </c>
      <c r="K1458" s="3">
        <v>1</v>
      </c>
    </row>
    <row r="1459" spans="1:11" x14ac:dyDescent="0.45">
      <c r="A1459" s="3" t="s">
        <v>71</v>
      </c>
      <c r="B1459" s="3">
        <v>2017</v>
      </c>
      <c r="C1459" s="19">
        <v>42785</v>
      </c>
      <c r="D1459" s="3" t="s">
        <v>653</v>
      </c>
      <c r="E1459" s="3" t="s">
        <v>370</v>
      </c>
      <c r="F1459" s="3">
        <v>1</v>
      </c>
      <c r="G1459" s="3">
        <v>2</v>
      </c>
      <c r="H1459" s="3" t="s">
        <v>20</v>
      </c>
      <c r="I1459" s="3" t="s">
        <v>21</v>
      </c>
      <c r="J1459" s="12">
        <f>(C1459-VLOOKUP(H1459,Riders!$A$2:$C$3500,2,FALSE))/365</f>
        <v>21.539726027397261</v>
      </c>
      <c r="K1459" s="3">
        <v>2</v>
      </c>
    </row>
    <row r="1460" spans="1:11" x14ac:dyDescent="0.45">
      <c r="A1460" s="3" t="s">
        <v>71</v>
      </c>
      <c r="B1460" s="3">
        <v>2017</v>
      </c>
      <c r="C1460" s="19">
        <v>42785</v>
      </c>
      <c r="D1460" s="3" t="s">
        <v>653</v>
      </c>
      <c r="E1460" s="3" t="s">
        <v>370</v>
      </c>
      <c r="F1460" s="3">
        <v>1</v>
      </c>
      <c r="G1460" s="3">
        <v>3</v>
      </c>
      <c r="H1460" s="3" t="s">
        <v>50</v>
      </c>
      <c r="I1460" s="3" t="s">
        <v>51</v>
      </c>
      <c r="J1460" s="12">
        <f>(C1460-VLOOKUP(H1460,Riders!$A$2:$C$3500,2,FALSE))/365</f>
        <v>20.372602739726027</v>
      </c>
      <c r="K1460" s="3">
        <v>3</v>
      </c>
    </row>
    <row r="1461" spans="1:11" x14ac:dyDescent="0.45">
      <c r="A1461" s="3" t="s">
        <v>71</v>
      </c>
      <c r="B1461" s="3">
        <v>2017</v>
      </c>
      <c r="C1461" s="19">
        <v>42785</v>
      </c>
      <c r="D1461" s="3" t="s">
        <v>653</v>
      </c>
      <c r="E1461" s="3" t="s">
        <v>370</v>
      </c>
      <c r="F1461" s="3">
        <v>1</v>
      </c>
      <c r="G1461" s="3">
        <v>4</v>
      </c>
      <c r="H1461" s="3" t="s">
        <v>724</v>
      </c>
      <c r="I1461" s="3" t="s">
        <v>720</v>
      </c>
      <c r="J1461" s="12">
        <f>(C1461-VLOOKUP(H1461,Riders!$A$2:$C$3500,2,FALSE))/365</f>
        <v>22.169863013698631</v>
      </c>
      <c r="K1461" s="3">
        <v>4</v>
      </c>
    </row>
    <row r="1462" spans="1:11" x14ac:dyDescent="0.45">
      <c r="A1462" s="3" t="s">
        <v>71</v>
      </c>
      <c r="B1462" s="3">
        <v>2017</v>
      </c>
      <c r="C1462" s="19">
        <v>42785</v>
      </c>
      <c r="D1462" s="3" t="s">
        <v>653</v>
      </c>
      <c r="E1462" s="3" t="s">
        <v>370</v>
      </c>
      <c r="F1462" s="3">
        <v>1</v>
      </c>
      <c r="G1462" s="3">
        <v>5</v>
      </c>
      <c r="H1462" s="3" t="s">
        <v>16</v>
      </c>
      <c r="I1462" s="3" t="s">
        <v>17</v>
      </c>
      <c r="J1462" s="12">
        <f>(C1462-VLOOKUP(H1462,Riders!$A$2:$C$3500,2,FALSE))/365</f>
        <v>17.830136986301369</v>
      </c>
      <c r="K1462" s="3">
        <v>5</v>
      </c>
    </row>
    <row r="1463" spans="1:11" x14ac:dyDescent="0.45">
      <c r="A1463" s="3" t="s">
        <v>71</v>
      </c>
      <c r="B1463" s="3">
        <v>2017</v>
      </c>
      <c r="C1463" s="19">
        <v>42785</v>
      </c>
      <c r="D1463" s="3" t="s">
        <v>653</v>
      </c>
      <c r="E1463" s="3" t="s">
        <v>370</v>
      </c>
      <c r="F1463" s="3">
        <v>1</v>
      </c>
      <c r="G1463" s="3">
        <v>6</v>
      </c>
      <c r="H1463" s="3" t="s">
        <v>43</v>
      </c>
      <c r="I1463" s="3" t="s">
        <v>44</v>
      </c>
      <c r="J1463" s="12">
        <f>(C1463-VLOOKUP(H1463,Riders!$A$2:$C$3500,2,FALSE))/365</f>
        <v>24.252054794520546</v>
      </c>
      <c r="K1463" s="3">
        <v>6</v>
      </c>
    </row>
    <row r="1464" spans="1:11" x14ac:dyDescent="0.45">
      <c r="A1464" s="3" t="s">
        <v>71</v>
      </c>
      <c r="B1464" s="3">
        <v>2017</v>
      </c>
      <c r="C1464" s="19">
        <v>42785</v>
      </c>
      <c r="D1464" s="3" t="s">
        <v>653</v>
      </c>
      <c r="E1464" s="3" t="s">
        <v>370</v>
      </c>
      <c r="F1464" s="3">
        <v>2</v>
      </c>
      <c r="G1464" s="3">
        <v>1</v>
      </c>
      <c r="H1464" s="3" t="s">
        <v>109</v>
      </c>
      <c r="I1464" s="3" t="s">
        <v>118</v>
      </c>
      <c r="J1464" s="12">
        <f>(C1464-VLOOKUP(H1464,Riders!$A$2:$C$3500,2,FALSE))/365</f>
        <v>24.054794520547944</v>
      </c>
      <c r="K1464" s="3">
        <v>7</v>
      </c>
    </row>
    <row r="1465" spans="1:11" x14ac:dyDescent="0.45">
      <c r="A1465" s="3" t="s">
        <v>71</v>
      </c>
      <c r="B1465" s="3">
        <v>2017</v>
      </c>
      <c r="C1465" s="19">
        <v>42785</v>
      </c>
      <c r="D1465" s="3" t="s">
        <v>653</v>
      </c>
      <c r="E1465" s="3" t="s">
        <v>370</v>
      </c>
      <c r="F1465" s="3">
        <v>2</v>
      </c>
      <c r="G1465" s="3">
        <v>2</v>
      </c>
      <c r="H1465" s="3" t="s">
        <v>721</v>
      </c>
      <c r="I1465" s="3" t="s">
        <v>722</v>
      </c>
      <c r="J1465" s="12">
        <f>(C1465-VLOOKUP(H1465,Riders!$A$2:$C$3500,2,FALSE))/365</f>
        <v>28.597260273972601</v>
      </c>
      <c r="K1465" s="3">
        <v>8</v>
      </c>
    </row>
    <row r="1466" spans="1:11" x14ac:dyDescent="0.45">
      <c r="A1466" s="3" t="s">
        <v>71</v>
      </c>
      <c r="B1466" s="3">
        <v>2017</v>
      </c>
      <c r="C1466" s="19">
        <v>42785</v>
      </c>
      <c r="D1466" s="3" t="s">
        <v>653</v>
      </c>
      <c r="E1466" s="3" t="s">
        <v>370</v>
      </c>
      <c r="F1466" s="3">
        <v>2</v>
      </c>
      <c r="G1466" s="3">
        <v>3</v>
      </c>
      <c r="H1466" s="3" t="s">
        <v>60</v>
      </c>
      <c r="I1466" s="3" t="s">
        <v>61</v>
      </c>
      <c r="J1466" s="12">
        <f>(C1466-VLOOKUP(H1466,Riders!$A$2:$C$3500,2,FALSE))/365</f>
        <v>28.594520547945205</v>
      </c>
      <c r="K1466" s="3">
        <v>9</v>
      </c>
    </row>
    <row r="1467" spans="1:11" x14ac:dyDescent="0.45">
      <c r="A1467" s="3" t="s">
        <v>71</v>
      </c>
      <c r="B1467" s="3">
        <v>2017</v>
      </c>
      <c r="C1467" s="19">
        <v>42785</v>
      </c>
      <c r="D1467" s="3" t="s">
        <v>653</v>
      </c>
      <c r="E1467" s="3" t="s">
        <v>370</v>
      </c>
      <c r="F1467" s="3">
        <v>2</v>
      </c>
      <c r="G1467" s="3">
        <v>4</v>
      </c>
      <c r="H1467" s="3" t="s">
        <v>174</v>
      </c>
      <c r="I1467" s="3" t="s">
        <v>156</v>
      </c>
      <c r="J1467" s="12">
        <f>(C1467-VLOOKUP(H1467,Riders!$A$2:$C$3500,2,FALSE))/365</f>
        <v>25.093150684931508</v>
      </c>
      <c r="K1467" s="3">
        <v>10</v>
      </c>
    </row>
    <row r="1468" spans="1:11" x14ac:dyDescent="0.45">
      <c r="A1468" s="3" t="s">
        <v>71</v>
      </c>
      <c r="B1468" s="3">
        <v>2017</v>
      </c>
      <c r="C1468" s="19">
        <v>42785</v>
      </c>
      <c r="D1468" s="3" t="s">
        <v>653</v>
      </c>
      <c r="E1468" s="3" t="s">
        <v>370</v>
      </c>
      <c r="F1468" s="3">
        <v>2</v>
      </c>
      <c r="G1468" s="3">
        <v>5</v>
      </c>
      <c r="H1468" s="3" t="s">
        <v>30</v>
      </c>
      <c r="I1468" s="3" t="s">
        <v>31</v>
      </c>
      <c r="J1468" s="12">
        <f>(C1468-VLOOKUP(H1468,Riders!$A$2:$C$3500,2,FALSE))/365</f>
        <v>20.843835616438355</v>
      </c>
      <c r="K1468" s="3">
        <v>11</v>
      </c>
    </row>
    <row r="1469" spans="1:11" x14ac:dyDescent="0.45">
      <c r="A1469" s="3" t="s">
        <v>71</v>
      </c>
      <c r="B1469" s="3">
        <v>2017</v>
      </c>
      <c r="C1469" s="19">
        <v>42785</v>
      </c>
      <c r="D1469" s="3" t="s">
        <v>653</v>
      </c>
      <c r="E1469" s="3" t="s">
        <v>370</v>
      </c>
      <c r="F1469" s="3">
        <v>2</v>
      </c>
      <c r="G1469" s="3">
        <v>6</v>
      </c>
      <c r="H1469" s="3" t="s">
        <v>704</v>
      </c>
      <c r="I1469" s="3" t="s">
        <v>40</v>
      </c>
      <c r="J1469" s="12">
        <f>(C1469-VLOOKUP(H1469,Riders!$A$2:$C$3500,2,FALSE))/365</f>
        <v>26.12054794520548</v>
      </c>
      <c r="K1469" s="3">
        <v>12</v>
      </c>
    </row>
    <row r="1470" spans="1:11" x14ac:dyDescent="0.45">
      <c r="A1470" s="3" t="s">
        <v>723</v>
      </c>
      <c r="B1470" s="3">
        <v>2017</v>
      </c>
      <c r="C1470" s="19">
        <v>42791</v>
      </c>
      <c r="D1470" s="3" t="s">
        <v>653</v>
      </c>
      <c r="E1470" s="3" t="s">
        <v>454</v>
      </c>
      <c r="F1470" s="3">
        <v>1</v>
      </c>
      <c r="G1470" s="3">
        <v>1</v>
      </c>
      <c r="H1470" s="3" t="s">
        <v>147</v>
      </c>
      <c r="I1470" s="3" t="s">
        <v>31</v>
      </c>
      <c r="J1470" s="12">
        <f>(C1470-VLOOKUP(H1470,Riders!$A$2:$C$3500,2,FALSE))/365</f>
        <v>28.632876712328766</v>
      </c>
      <c r="K1470" s="3">
        <v>4</v>
      </c>
    </row>
    <row r="1471" spans="1:11" x14ac:dyDescent="0.45">
      <c r="A1471" s="3" t="s">
        <v>723</v>
      </c>
      <c r="B1471" s="3">
        <v>2017</v>
      </c>
      <c r="C1471" s="19">
        <v>42791</v>
      </c>
      <c r="D1471" s="3" t="s">
        <v>653</v>
      </c>
      <c r="E1471" s="3" t="s">
        <v>454</v>
      </c>
      <c r="F1471" s="3">
        <v>1</v>
      </c>
      <c r="G1471" s="3">
        <v>2</v>
      </c>
      <c r="H1471" s="3" t="s">
        <v>16</v>
      </c>
      <c r="I1471" s="3" t="s">
        <v>17</v>
      </c>
      <c r="J1471" s="12">
        <f>(C1471-VLOOKUP(H1471,Riders!$A$2:$C$3500,2,FALSE))/365</f>
        <v>17.846575342465755</v>
      </c>
      <c r="K1471" s="3">
        <v>8</v>
      </c>
    </row>
    <row r="1472" spans="1:11" x14ac:dyDescent="0.45">
      <c r="A1472" s="3" t="s">
        <v>723</v>
      </c>
      <c r="B1472" s="3">
        <v>2017</v>
      </c>
      <c r="C1472" s="19">
        <v>42791</v>
      </c>
      <c r="D1472" s="3" t="s">
        <v>653</v>
      </c>
      <c r="E1472" s="3" t="s">
        <v>454</v>
      </c>
      <c r="F1472" s="3">
        <v>1</v>
      </c>
      <c r="G1472" s="3">
        <v>3</v>
      </c>
      <c r="H1472" s="3" t="s">
        <v>135</v>
      </c>
      <c r="I1472" s="3" t="s">
        <v>29</v>
      </c>
      <c r="J1472" s="12">
        <f>(C1472-VLOOKUP(H1472,Riders!$A$2:$C$3500,2,FALSE))/365</f>
        <v>27.298630136986301</v>
      </c>
      <c r="K1472" s="3">
        <v>3</v>
      </c>
    </row>
    <row r="1473" spans="1:11" x14ac:dyDescent="0.45">
      <c r="A1473" s="3" t="s">
        <v>723</v>
      </c>
      <c r="B1473" s="3">
        <v>2017</v>
      </c>
      <c r="C1473" s="19">
        <v>42791</v>
      </c>
      <c r="D1473" s="3" t="s">
        <v>653</v>
      </c>
      <c r="E1473" s="3" t="s">
        <v>454</v>
      </c>
      <c r="F1473" s="3">
        <v>1</v>
      </c>
      <c r="G1473" s="3">
        <v>4</v>
      </c>
      <c r="H1473" s="3" t="s">
        <v>724</v>
      </c>
      <c r="I1473" s="3" t="s">
        <v>720</v>
      </c>
      <c r="J1473" s="12">
        <f>(C1473-VLOOKUP(H1473,Riders!$A$2:$C$3500,2,FALSE))/365</f>
        <v>22.186301369863013</v>
      </c>
      <c r="K1473" s="3">
        <v>13</v>
      </c>
    </row>
    <row r="1474" spans="1:11" x14ac:dyDescent="0.45">
      <c r="A1474" s="3" t="s">
        <v>723</v>
      </c>
      <c r="B1474" s="3">
        <v>2017</v>
      </c>
      <c r="C1474" s="19">
        <v>42791</v>
      </c>
      <c r="D1474" s="3" t="s">
        <v>653</v>
      </c>
      <c r="E1474" s="3" t="s">
        <v>454</v>
      </c>
      <c r="F1474" s="3">
        <v>1</v>
      </c>
      <c r="G1474" s="3">
        <v>5</v>
      </c>
      <c r="H1474" s="3" t="s">
        <v>718</v>
      </c>
      <c r="I1474" s="3" t="s">
        <v>118</v>
      </c>
      <c r="J1474" s="12">
        <f>(C1474-VLOOKUP(H1474,Riders!$A$2:$C$3500,2,FALSE))/365</f>
        <v>21.112328767123287</v>
      </c>
      <c r="K1474" s="3">
        <v>7</v>
      </c>
    </row>
    <row r="1475" spans="1:11" x14ac:dyDescent="0.45">
      <c r="A1475" s="3" t="s">
        <v>723</v>
      </c>
      <c r="B1475" s="3">
        <v>2017</v>
      </c>
      <c r="C1475" s="19">
        <v>42791</v>
      </c>
      <c r="D1475" s="3" t="s">
        <v>653</v>
      </c>
      <c r="E1475" s="3" t="s">
        <v>454</v>
      </c>
      <c r="F1475" s="3">
        <v>1</v>
      </c>
      <c r="G1475" s="3">
        <v>6</v>
      </c>
      <c r="H1475" s="3" t="s">
        <v>725</v>
      </c>
      <c r="I1475" s="3" t="s">
        <v>67</v>
      </c>
      <c r="J1475" s="12">
        <f>(C1475-VLOOKUP(H1475,Riders!$A$2:$C$3500,2,FALSE))/365</f>
        <v>27.394520547945206</v>
      </c>
      <c r="K1475" s="3">
        <v>19</v>
      </c>
    </row>
    <row r="1476" spans="1:11" x14ac:dyDescent="0.45">
      <c r="A1476" s="3" t="s">
        <v>723</v>
      </c>
      <c r="B1476" s="3">
        <v>2017</v>
      </c>
      <c r="C1476" s="19">
        <v>42791</v>
      </c>
      <c r="D1476" s="3" t="s">
        <v>653</v>
      </c>
      <c r="E1476" s="3" t="s">
        <v>454</v>
      </c>
      <c r="F1476" s="3">
        <v>1</v>
      </c>
      <c r="G1476" s="3">
        <v>7</v>
      </c>
      <c r="H1476" s="3" t="s">
        <v>726</v>
      </c>
      <c r="I1476" s="3" t="s">
        <v>61</v>
      </c>
      <c r="J1476" s="12">
        <f>(C1476-VLOOKUP(H1476,Riders!$A$2:$C$3500,2,FALSE))/365</f>
        <v>20.216438356164385</v>
      </c>
      <c r="K1476" s="3">
        <v>17</v>
      </c>
    </row>
    <row r="1477" spans="1:11" x14ac:dyDescent="0.45">
      <c r="A1477" s="3" t="s">
        <v>723</v>
      </c>
      <c r="B1477" s="3">
        <v>2017</v>
      </c>
      <c r="C1477" s="19">
        <v>42791</v>
      </c>
      <c r="D1477" s="3" t="s">
        <v>653</v>
      </c>
      <c r="E1477" s="3" t="s">
        <v>454</v>
      </c>
      <c r="F1477" s="3">
        <v>2</v>
      </c>
      <c r="G1477" s="3">
        <v>1</v>
      </c>
      <c r="H1477" s="3" t="s">
        <v>703</v>
      </c>
      <c r="I1477" s="3" t="s">
        <v>15</v>
      </c>
      <c r="J1477" s="12">
        <f>(C1477-VLOOKUP(H1477,Riders!$A$2:$C$3500,2,FALSE))/365</f>
        <v>26.312328767123287</v>
      </c>
      <c r="K1477" s="3">
        <v>1</v>
      </c>
    </row>
    <row r="1478" spans="1:11" x14ac:dyDescent="0.45">
      <c r="A1478" s="3" t="s">
        <v>723</v>
      </c>
      <c r="B1478" s="3">
        <v>2017</v>
      </c>
      <c r="C1478" s="19">
        <v>42791</v>
      </c>
      <c r="D1478" s="3" t="s">
        <v>653</v>
      </c>
      <c r="E1478" s="3" t="s">
        <v>454</v>
      </c>
      <c r="F1478" s="3">
        <v>2</v>
      </c>
      <c r="G1478" s="3">
        <v>2</v>
      </c>
      <c r="H1478" s="3" t="s">
        <v>719</v>
      </c>
      <c r="I1478" s="3" t="s">
        <v>727</v>
      </c>
      <c r="J1478" s="12">
        <f>(C1478-VLOOKUP(H1478,Riders!$A$2:$C$3500,2,FALSE))/365</f>
        <v>31.019178082191782</v>
      </c>
      <c r="K1478" s="3">
        <v>5</v>
      </c>
    </row>
    <row r="1479" spans="1:11" x14ac:dyDescent="0.45">
      <c r="A1479" s="3" t="s">
        <v>723</v>
      </c>
      <c r="B1479" s="3">
        <v>2017</v>
      </c>
      <c r="C1479" s="19">
        <v>42791</v>
      </c>
      <c r="D1479" s="3" t="s">
        <v>653</v>
      </c>
      <c r="E1479" s="3" t="s">
        <v>454</v>
      </c>
      <c r="F1479" s="3">
        <v>2</v>
      </c>
      <c r="G1479" s="3">
        <v>3</v>
      </c>
      <c r="H1479" s="3" t="s">
        <v>20</v>
      </c>
      <c r="I1479" s="3" t="s">
        <v>21</v>
      </c>
      <c r="J1479" s="12">
        <f>(C1479-VLOOKUP(H1479,Riders!$A$2:$C$3500,2,FALSE))/365</f>
        <v>21.556164383561644</v>
      </c>
      <c r="K1479" s="3">
        <v>2</v>
      </c>
    </row>
    <row r="1480" spans="1:11" x14ac:dyDescent="0.45">
      <c r="A1480" s="3" t="s">
        <v>723</v>
      </c>
      <c r="B1480" s="3">
        <v>2017</v>
      </c>
      <c r="C1480" s="19">
        <v>42791</v>
      </c>
      <c r="D1480" s="3" t="s">
        <v>653</v>
      </c>
      <c r="E1480" s="3" t="s">
        <v>454</v>
      </c>
      <c r="F1480" s="3">
        <v>2</v>
      </c>
      <c r="G1480" s="3">
        <v>4</v>
      </c>
      <c r="H1480" s="3" t="s">
        <v>111</v>
      </c>
      <c r="I1480" s="3" t="s">
        <v>118</v>
      </c>
      <c r="J1480" s="12">
        <f>(C1480-VLOOKUP(H1480,Riders!$A$2:$C$3500,2,FALSE))/365</f>
        <v>22.350684931506848</v>
      </c>
      <c r="K1480" s="3">
        <v>13</v>
      </c>
    </row>
    <row r="1481" spans="1:11" x14ac:dyDescent="0.45">
      <c r="A1481" s="3" t="s">
        <v>723</v>
      </c>
      <c r="B1481" s="3">
        <v>2017</v>
      </c>
      <c r="C1481" s="19">
        <v>42791</v>
      </c>
      <c r="D1481" s="3" t="s">
        <v>653</v>
      </c>
      <c r="E1481" s="3" t="s">
        <v>454</v>
      </c>
      <c r="F1481" s="3">
        <v>2</v>
      </c>
      <c r="G1481" s="3">
        <v>5</v>
      </c>
      <c r="H1481" s="3" t="s">
        <v>185</v>
      </c>
      <c r="I1481" s="3" t="s">
        <v>701</v>
      </c>
      <c r="J1481" s="12">
        <f>(C1481-VLOOKUP(H1481,Riders!$A$2:$C$3500,2,FALSE))/365</f>
        <v>22.035616438356165</v>
      </c>
      <c r="K1481" s="3">
        <v>17</v>
      </c>
    </row>
    <row r="1482" spans="1:11" x14ac:dyDescent="0.45">
      <c r="A1482" s="3" t="s">
        <v>723</v>
      </c>
      <c r="B1482" s="3">
        <v>2017</v>
      </c>
      <c r="C1482" s="19">
        <v>42791</v>
      </c>
      <c r="D1482" s="3" t="s">
        <v>653</v>
      </c>
      <c r="E1482" s="3" t="s">
        <v>454</v>
      </c>
      <c r="F1482" s="3">
        <v>2</v>
      </c>
      <c r="G1482" s="3">
        <v>6</v>
      </c>
      <c r="H1482" s="3" t="s">
        <v>702</v>
      </c>
      <c r="I1482" s="3" t="s">
        <v>25</v>
      </c>
      <c r="J1482" s="12">
        <f>(C1482-VLOOKUP(H1482,Riders!$A$2:$C$3500,2,FALSE))/365</f>
        <v>28.509589041095889</v>
      </c>
      <c r="K1482" s="3">
        <v>10</v>
      </c>
    </row>
    <row r="1483" spans="1:11" x14ac:dyDescent="0.45">
      <c r="A1483" s="3" t="s">
        <v>723</v>
      </c>
      <c r="B1483" s="3">
        <v>2017</v>
      </c>
      <c r="C1483" s="19">
        <v>42791</v>
      </c>
      <c r="D1483" s="3" t="s">
        <v>653</v>
      </c>
      <c r="E1483" s="3" t="s">
        <v>454</v>
      </c>
      <c r="F1483" s="3">
        <v>2</v>
      </c>
      <c r="G1483" s="3">
        <v>7</v>
      </c>
      <c r="H1483" s="3" t="s">
        <v>721</v>
      </c>
      <c r="I1483" s="3" t="s">
        <v>722</v>
      </c>
      <c r="J1483" s="12">
        <f>(C1483-VLOOKUP(H1483,Riders!$A$2:$C$3500,2,FALSE))/365</f>
        <v>28.613698630136987</v>
      </c>
      <c r="K1483" s="3">
        <v>11</v>
      </c>
    </row>
    <row r="1484" spans="1:11" x14ac:dyDescent="0.45">
      <c r="A1484" s="3" t="s">
        <v>723</v>
      </c>
      <c r="B1484" s="3">
        <v>2017</v>
      </c>
      <c r="C1484" s="19">
        <v>42791</v>
      </c>
      <c r="D1484" s="3" t="s">
        <v>653</v>
      </c>
      <c r="E1484" s="3" t="s">
        <v>454</v>
      </c>
      <c r="F1484" s="3">
        <v>3</v>
      </c>
      <c r="G1484" s="3">
        <v>1</v>
      </c>
      <c r="H1484" s="3" t="s">
        <v>174</v>
      </c>
      <c r="I1484" s="3" t="s">
        <v>156</v>
      </c>
      <c r="J1484" s="12">
        <f>(C1484-VLOOKUP(H1484,Riders!$A$2:$C$3500,2,FALSE))/365</f>
        <v>25.109589041095891</v>
      </c>
      <c r="K1484" s="3">
        <v>9</v>
      </c>
    </row>
    <row r="1485" spans="1:11" x14ac:dyDescent="0.45">
      <c r="A1485" s="3" t="s">
        <v>723</v>
      </c>
      <c r="B1485" s="3">
        <v>2017</v>
      </c>
      <c r="C1485" s="19">
        <v>42791</v>
      </c>
      <c r="D1485" s="3" t="s">
        <v>653</v>
      </c>
      <c r="E1485" s="3" t="s">
        <v>454</v>
      </c>
      <c r="F1485" s="3">
        <v>3</v>
      </c>
      <c r="G1485" s="3">
        <v>2</v>
      </c>
      <c r="H1485" s="3" t="s">
        <v>655</v>
      </c>
      <c r="I1485" s="3" t="s">
        <v>120</v>
      </c>
      <c r="J1485" s="12">
        <f>(C1485-VLOOKUP(H1485,Riders!$A$2:$C$3500,2,FALSE))/365</f>
        <v>34.227397260273975</v>
      </c>
      <c r="K1485" s="3">
        <v>6</v>
      </c>
    </row>
    <row r="1486" spans="1:11" x14ac:dyDescent="0.45">
      <c r="A1486" s="3" t="s">
        <v>723</v>
      </c>
      <c r="B1486" s="3">
        <v>2017</v>
      </c>
      <c r="C1486" s="19">
        <v>42791</v>
      </c>
      <c r="D1486" s="3" t="s">
        <v>653</v>
      </c>
      <c r="E1486" s="3" t="s">
        <v>454</v>
      </c>
      <c r="F1486" s="3">
        <v>3</v>
      </c>
      <c r="G1486" s="3">
        <v>3</v>
      </c>
      <c r="H1486" s="3" t="s">
        <v>43</v>
      </c>
      <c r="I1486" s="3" t="s">
        <v>44</v>
      </c>
      <c r="J1486" s="12">
        <f>(C1486-VLOOKUP(H1486,Riders!$A$2:$C$3500,2,FALSE))/365</f>
        <v>24.268493150684932</v>
      </c>
      <c r="K1486" s="3">
        <v>15</v>
      </c>
    </row>
    <row r="1487" spans="1:11" x14ac:dyDescent="0.45">
      <c r="A1487" s="3" t="s">
        <v>723</v>
      </c>
      <c r="B1487" s="3">
        <v>2017</v>
      </c>
      <c r="C1487" s="19">
        <v>42791</v>
      </c>
      <c r="D1487" s="3" t="s">
        <v>653</v>
      </c>
      <c r="E1487" s="3" t="s">
        <v>454</v>
      </c>
      <c r="F1487" s="3">
        <v>3</v>
      </c>
      <c r="G1487" s="3">
        <v>4</v>
      </c>
      <c r="H1487" s="3" t="s">
        <v>157</v>
      </c>
      <c r="I1487" s="3" t="s">
        <v>158</v>
      </c>
      <c r="J1487" s="12">
        <f>(C1487-VLOOKUP(H1487,Riders!$A$2:$C$3500,2,FALSE))/365</f>
        <v>19.934246575342467</v>
      </c>
      <c r="K1487" s="3">
        <v>15</v>
      </c>
    </row>
    <row r="1488" spans="1:11" x14ac:dyDescent="0.45">
      <c r="A1488" s="3" t="s">
        <v>723</v>
      </c>
      <c r="B1488" s="3">
        <v>2017</v>
      </c>
      <c r="C1488" s="19">
        <v>42791</v>
      </c>
      <c r="D1488" s="3" t="s">
        <v>653</v>
      </c>
      <c r="E1488" s="3" t="s">
        <v>454</v>
      </c>
      <c r="F1488" s="3">
        <v>3</v>
      </c>
      <c r="G1488" s="3">
        <v>5</v>
      </c>
      <c r="H1488" s="3" t="s">
        <v>704</v>
      </c>
      <c r="I1488" s="3" t="s">
        <v>40</v>
      </c>
      <c r="J1488" s="12">
        <f>(C1488-VLOOKUP(H1488,Riders!$A$2:$C$3500,2,FALSE))/365</f>
        <v>26.136986301369863</v>
      </c>
      <c r="K1488" s="3">
        <v>12</v>
      </c>
    </row>
    <row r="1489" spans="1:11" x14ac:dyDescent="0.45">
      <c r="A1489" s="3" t="s">
        <v>723</v>
      </c>
      <c r="B1489" s="3">
        <v>2017</v>
      </c>
      <c r="C1489" s="19">
        <v>42791</v>
      </c>
      <c r="D1489" s="3" t="s">
        <v>653</v>
      </c>
      <c r="E1489" s="3" t="s">
        <v>454</v>
      </c>
      <c r="F1489" s="3">
        <v>3</v>
      </c>
      <c r="G1489" s="3">
        <v>6</v>
      </c>
      <c r="H1489" s="3" t="s">
        <v>52</v>
      </c>
      <c r="I1489" s="3" t="s">
        <v>53</v>
      </c>
      <c r="J1489" s="12">
        <f>(C1489-VLOOKUP(H1489,Riders!$A$2:$C$3500,2,FALSE))/365</f>
        <v>19.961643835616439</v>
      </c>
      <c r="K1489" s="3">
        <v>19</v>
      </c>
    </row>
    <row r="1490" spans="1:11" x14ac:dyDescent="0.45">
      <c r="A1490" s="3" t="s">
        <v>723</v>
      </c>
      <c r="B1490" s="3">
        <v>2017</v>
      </c>
      <c r="C1490" s="19">
        <v>42791</v>
      </c>
      <c r="D1490" s="3" t="s">
        <v>653</v>
      </c>
      <c r="E1490" s="3" t="s">
        <v>642</v>
      </c>
      <c r="F1490" s="3">
        <v>1</v>
      </c>
      <c r="G1490" s="3">
        <v>1</v>
      </c>
      <c r="H1490" s="3" t="s">
        <v>135</v>
      </c>
      <c r="I1490" s="3" t="s">
        <v>29</v>
      </c>
      <c r="J1490" s="12">
        <f>(C1490-VLOOKUP(H1490,Riders!$A$2:$C$3500,2,FALSE))/365</f>
        <v>27.298630136986301</v>
      </c>
      <c r="K1490" s="3">
        <v>3</v>
      </c>
    </row>
    <row r="1491" spans="1:11" x14ac:dyDescent="0.45">
      <c r="A1491" s="3" t="s">
        <v>723</v>
      </c>
      <c r="B1491" s="3">
        <v>2017</v>
      </c>
      <c r="C1491" s="19">
        <v>42791</v>
      </c>
      <c r="D1491" s="3" t="s">
        <v>653</v>
      </c>
      <c r="E1491" s="3" t="s">
        <v>642</v>
      </c>
      <c r="F1491" s="3">
        <v>1</v>
      </c>
      <c r="G1491" s="3">
        <v>2</v>
      </c>
      <c r="H1491" s="3" t="s">
        <v>718</v>
      </c>
      <c r="I1491" s="3" t="s">
        <v>118</v>
      </c>
      <c r="J1491" s="12">
        <f>(C1491-VLOOKUP(H1491,Riders!$A$2:$C$3500,2,FALSE))/365</f>
        <v>21.112328767123287</v>
      </c>
      <c r="K1491" s="3">
        <v>7</v>
      </c>
    </row>
    <row r="1492" spans="1:11" x14ac:dyDescent="0.45">
      <c r="A1492" s="3" t="s">
        <v>723</v>
      </c>
      <c r="B1492" s="3">
        <v>2017</v>
      </c>
      <c r="C1492" s="19">
        <v>42791</v>
      </c>
      <c r="D1492" s="3" t="s">
        <v>653</v>
      </c>
      <c r="E1492" s="3" t="s">
        <v>642</v>
      </c>
      <c r="F1492" s="3">
        <v>1</v>
      </c>
      <c r="G1492" s="3">
        <v>3</v>
      </c>
      <c r="H1492" s="3" t="s">
        <v>721</v>
      </c>
      <c r="I1492" s="3" t="s">
        <v>722</v>
      </c>
      <c r="J1492" s="12">
        <f>(C1492-VLOOKUP(H1492,Riders!$A$2:$C$3500,2,FALSE))/365</f>
        <v>28.613698630136987</v>
      </c>
      <c r="K1492" s="3">
        <v>11</v>
      </c>
    </row>
    <row r="1493" spans="1:11" x14ac:dyDescent="0.45">
      <c r="A1493" s="3" t="s">
        <v>723</v>
      </c>
      <c r="B1493" s="3">
        <v>2017</v>
      </c>
      <c r="C1493" s="19">
        <v>42791</v>
      </c>
      <c r="D1493" s="3" t="s">
        <v>653</v>
      </c>
      <c r="E1493" s="3" t="s">
        <v>642</v>
      </c>
      <c r="F1493" s="3">
        <v>1</v>
      </c>
      <c r="G1493" s="3">
        <v>4</v>
      </c>
      <c r="H1493" s="3" t="s">
        <v>111</v>
      </c>
      <c r="I1493" s="3" t="s">
        <v>118</v>
      </c>
      <c r="J1493" s="12">
        <f>(C1493-VLOOKUP(H1493,Riders!$A$2:$C$3500,2,FALSE))/365</f>
        <v>22.350684931506848</v>
      </c>
      <c r="K1493" s="3">
        <v>13</v>
      </c>
    </row>
    <row r="1494" spans="1:11" x14ac:dyDescent="0.45">
      <c r="A1494" s="3" t="s">
        <v>723</v>
      </c>
      <c r="B1494" s="3">
        <v>2017</v>
      </c>
      <c r="C1494" s="19">
        <v>42791</v>
      </c>
      <c r="D1494" s="3" t="s">
        <v>653</v>
      </c>
      <c r="E1494" s="3" t="s">
        <v>642</v>
      </c>
      <c r="F1494" s="3">
        <v>1</v>
      </c>
      <c r="G1494" s="3">
        <v>5</v>
      </c>
      <c r="H1494" s="3" t="s">
        <v>157</v>
      </c>
      <c r="I1494" s="3" t="s">
        <v>158</v>
      </c>
      <c r="J1494" s="12">
        <f>(C1494-VLOOKUP(H1494,Riders!$A$2:$C$3500,2,FALSE))/365</f>
        <v>19.934246575342467</v>
      </c>
      <c r="K1494" s="3">
        <v>15</v>
      </c>
    </row>
    <row r="1495" spans="1:11" x14ac:dyDescent="0.45">
      <c r="A1495" s="3" t="s">
        <v>723</v>
      </c>
      <c r="B1495" s="3">
        <v>2017</v>
      </c>
      <c r="C1495" s="19">
        <v>42791</v>
      </c>
      <c r="D1495" s="3" t="s">
        <v>653</v>
      </c>
      <c r="E1495" s="3" t="s">
        <v>642</v>
      </c>
      <c r="F1495" s="3">
        <v>1</v>
      </c>
      <c r="G1495" s="3">
        <v>6</v>
      </c>
      <c r="H1495" s="3" t="s">
        <v>185</v>
      </c>
      <c r="I1495" s="3" t="s">
        <v>701</v>
      </c>
      <c r="J1495" s="12">
        <f>(C1495-VLOOKUP(H1495,Riders!$A$2:$C$3500,2,FALSE))/365</f>
        <v>22.035616438356165</v>
      </c>
      <c r="K1495" s="3">
        <v>17</v>
      </c>
    </row>
    <row r="1496" spans="1:11" x14ac:dyDescent="0.45">
      <c r="A1496" s="3" t="s">
        <v>723</v>
      </c>
      <c r="B1496" s="3">
        <v>2017</v>
      </c>
      <c r="C1496" s="19">
        <v>42791</v>
      </c>
      <c r="D1496" s="3" t="s">
        <v>653</v>
      </c>
      <c r="E1496" s="3" t="s">
        <v>642</v>
      </c>
      <c r="F1496" s="3">
        <v>1</v>
      </c>
      <c r="G1496" s="3">
        <v>7</v>
      </c>
      <c r="H1496" s="3" t="s">
        <v>52</v>
      </c>
      <c r="I1496" s="3" t="s">
        <v>53</v>
      </c>
      <c r="J1496" s="12">
        <f>(C1496-VLOOKUP(H1496,Riders!$A$2:$C$3500,2,FALSE))/365</f>
        <v>19.961643835616439</v>
      </c>
      <c r="K1496" s="3">
        <v>19</v>
      </c>
    </row>
    <row r="1497" spans="1:11" x14ac:dyDescent="0.45">
      <c r="A1497" s="3" t="s">
        <v>723</v>
      </c>
      <c r="B1497" s="3">
        <v>2017</v>
      </c>
      <c r="C1497" s="19">
        <v>42791</v>
      </c>
      <c r="D1497" s="3" t="s">
        <v>653</v>
      </c>
      <c r="E1497" s="3" t="s">
        <v>642</v>
      </c>
      <c r="F1497" s="3">
        <v>2</v>
      </c>
      <c r="G1497" s="3">
        <v>1</v>
      </c>
      <c r="H1497" s="3" t="s">
        <v>20</v>
      </c>
      <c r="I1497" s="3" t="s">
        <v>21</v>
      </c>
      <c r="J1497" s="12">
        <f>(C1497-VLOOKUP(H1497,Riders!$A$2:$C$3500,2,FALSE))/365</f>
        <v>21.556164383561644</v>
      </c>
      <c r="K1497" s="3">
        <v>2</v>
      </c>
    </row>
    <row r="1498" spans="1:11" x14ac:dyDescent="0.45">
      <c r="A1498" s="3" t="s">
        <v>723</v>
      </c>
      <c r="B1498" s="3">
        <v>2017</v>
      </c>
      <c r="C1498" s="19">
        <v>42791</v>
      </c>
      <c r="D1498" s="3" t="s">
        <v>653</v>
      </c>
      <c r="E1498" s="3" t="s">
        <v>642</v>
      </c>
      <c r="F1498" s="3">
        <v>2</v>
      </c>
      <c r="G1498" s="3">
        <v>2</v>
      </c>
      <c r="H1498" s="3" t="s">
        <v>702</v>
      </c>
      <c r="I1498" s="3" t="s">
        <v>25</v>
      </c>
      <c r="J1498" s="12">
        <f>(C1498-VLOOKUP(H1498,Riders!$A$2:$C$3500,2,FALSE))/365</f>
        <v>28.509589041095889</v>
      </c>
      <c r="K1498" s="3">
        <v>10</v>
      </c>
    </row>
    <row r="1499" spans="1:11" x14ac:dyDescent="0.45">
      <c r="A1499" s="3" t="s">
        <v>723</v>
      </c>
      <c r="B1499" s="3">
        <v>2017</v>
      </c>
      <c r="C1499" s="19">
        <v>42791</v>
      </c>
      <c r="D1499" s="3" t="s">
        <v>653</v>
      </c>
      <c r="E1499" s="3" t="s">
        <v>642</v>
      </c>
      <c r="F1499" s="3">
        <v>2</v>
      </c>
      <c r="G1499" s="3">
        <v>3</v>
      </c>
      <c r="H1499" s="3" t="s">
        <v>704</v>
      </c>
      <c r="I1499" s="3" t="s">
        <v>40</v>
      </c>
      <c r="J1499" s="12">
        <f>(C1499-VLOOKUP(H1499,Riders!$A$2:$C$3500,2,FALSE))/365</f>
        <v>26.136986301369863</v>
      </c>
      <c r="K1499" s="3">
        <v>12</v>
      </c>
    </row>
    <row r="1500" spans="1:11" x14ac:dyDescent="0.45">
      <c r="A1500" s="3" t="s">
        <v>723</v>
      </c>
      <c r="B1500" s="3">
        <v>2017</v>
      </c>
      <c r="C1500" s="19">
        <v>42791</v>
      </c>
      <c r="D1500" s="3" t="s">
        <v>653</v>
      </c>
      <c r="E1500" s="3" t="s">
        <v>642</v>
      </c>
      <c r="F1500" s="3">
        <v>2</v>
      </c>
      <c r="G1500" s="3">
        <v>4</v>
      </c>
      <c r="H1500" s="3" t="s">
        <v>724</v>
      </c>
      <c r="I1500" s="3" t="s">
        <v>720</v>
      </c>
      <c r="J1500" s="12">
        <f>(C1500-VLOOKUP(H1500,Riders!$A$2:$C$3500,2,FALSE))/365</f>
        <v>22.186301369863013</v>
      </c>
      <c r="K1500" s="3">
        <v>13</v>
      </c>
    </row>
    <row r="1501" spans="1:11" x14ac:dyDescent="0.45">
      <c r="A1501" s="3" t="s">
        <v>723</v>
      </c>
      <c r="B1501" s="3">
        <v>2017</v>
      </c>
      <c r="C1501" s="19">
        <v>42791</v>
      </c>
      <c r="D1501" s="3" t="s">
        <v>653</v>
      </c>
      <c r="E1501" s="3" t="s">
        <v>642</v>
      </c>
      <c r="F1501" s="3">
        <v>2</v>
      </c>
      <c r="G1501" s="3">
        <v>5</v>
      </c>
      <c r="H1501" s="3" t="s">
        <v>43</v>
      </c>
      <c r="I1501" s="3" t="s">
        <v>44</v>
      </c>
      <c r="J1501" s="12">
        <f>(C1501-VLOOKUP(H1501,Riders!$A$2:$C$3500,2,FALSE))/365</f>
        <v>24.268493150684932</v>
      </c>
      <c r="K1501" s="3">
        <v>15</v>
      </c>
    </row>
    <row r="1502" spans="1:11" x14ac:dyDescent="0.45">
      <c r="A1502" s="3" t="s">
        <v>723</v>
      </c>
      <c r="B1502" s="3">
        <v>2017</v>
      </c>
      <c r="C1502" s="19">
        <v>42791</v>
      </c>
      <c r="D1502" s="3" t="s">
        <v>653</v>
      </c>
      <c r="E1502" s="3" t="s">
        <v>642</v>
      </c>
      <c r="F1502" s="3">
        <v>2</v>
      </c>
      <c r="G1502" s="3">
        <v>6</v>
      </c>
      <c r="H1502" s="3" t="s">
        <v>726</v>
      </c>
      <c r="I1502" s="3" t="s">
        <v>61</v>
      </c>
      <c r="J1502" s="12">
        <f>(C1502-VLOOKUP(H1502,Riders!$A$2:$C$3500,2,FALSE))/365</f>
        <v>20.216438356164385</v>
      </c>
      <c r="K1502" s="3">
        <v>17</v>
      </c>
    </row>
    <row r="1503" spans="1:11" x14ac:dyDescent="0.45">
      <c r="A1503" s="3" t="s">
        <v>723</v>
      </c>
      <c r="B1503" s="3">
        <v>2017</v>
      </c>
      <c r="C1503" s="19">
        <v>42791</v>
      </c>
      <c r="D1503" s="3" t="s">
        <v>653</v>
      </c>
      <c r="E1503" s="3" t="s">
        <v>642</v>
      </c>
      <c r="F1503" s="3">
        <v>2</v>
      </c>
      <c r="G1503" s="3">
        <v>7</v>
      </c>
      <c r="H1503" s="3" t="s">
        <v>725</v>
      </c>
      <c r="I1503" s="3" t="s">
        <v>67</v>
      </c>
      <c r="J1503" s="12">
        <f>(C1503-VLOOKUP(H1503,Riders!$A$2:$C$3500,2,FALSE))/365</f>
        <v>27.394520547945206</v>
      </c>
      <c r="K1503" s="3">
        <v>19</v>
      </c>
    </row>
    <row r="1504" spans="1:11" x14ac:dyDescent="0.45">
      <c r="A1504" s="3" t="s">
        <v>723</v>
      </c>
      <c r="B1504" s="3">
        <v>2017</v>
      </c>
      <c r="C1504" s="19">
        <v>42791</v>
      </c>
      <c r="D1504" s="3" t="s">
        <v>653</v>
      </c>
      <c r="E1504" s="3" t="s">
        <v>370</v>
      </c>
      <c r="F1504" s="3">
        <v>1</v>
      </c>
      <c r="G1504" s="3">
        <v>1</v>
      </c>
      <c r="H1504" s="3" t="s">
        <v>703</v>
      </c>
      <c r="I1504" s="3" t="s">
        <v>15</v>
      </c>
      <c r="J1504" s="12">
        <f>(C1504-VLOOKUP(H1504,Riders!$A$2:$C$3500,2,FALSE))/365</f>
        <v>26.312328767123287</v>
      </c>
      <c r="K1504" s="3">
        <v>1</v>
      </c>
    </row>
    <row r="1505" spans="1:11" x14ac:dyDescent="0.45">
      <c r="A1505" s="3" t="s">
        <v>723</v>
      </c>
      <c r="B1505" s="3">
        <v>2017</v>
      </c>
      <c r="C1505" s="19">
        <v>42791</v>
      </c>
      <c r="D1505" s="3" t="s">
        <v>653</v>
      </c>
      <c r="E1505" s="3" t="s">
        <v>370</v>
      </c>
      <c r="F1505" s="3">
        <v>1</v>
      </c>
      <c r="G1505" s="3">
        <v>2</v>
      </c>
      <c r="H1505" s="3" t="s">
        <v>20</v>
      </c>
      <c r="I1505" s="3" t="s">
        <v>21</v>
      </c>
      <c r="J1505" s="12">
        <f>(C1505-VLOOKUP(H1505,Riders!$A$2:$C$3500,2,FALSE))/365</f>
        <v>21.556164383561644</v>
      </c>
      <c r="K1505" s="3">
        <v>2</v>
      </c>
    </row>
    <row r="1506" spans="1:11" x14ac:dyDescent="0.45">
      <c r="A1506" s="3" t="s">
        <v>723</v>
      </c>
      <c r="B1506" s="3">
        <v>2017</v>
      </c>
      <c r="C1506" s="19">
        <v>42791</v>
      </c>
      <c r="D1506" s="3" t="s">
        <v>653</v>
      </c>
      <c r="E1506" s="3" t="s">
        <v>370</v>
      </c>
      <c r="F1506" s="3">
        <v>1</v>
      </c>
      <c r="G1506" s="3">
        <v>3</v>
      </c>
      <c r="H1506" s="3" t="s">
        <v>135</v>
      </c>
      <c r="I1506" s="3" t="s">
        <v>29</v>
      </c>
      <c r="J1506" s="12">
        <f>(C1506-VLOOKUP(H1506,Riders!$A$2:$C$3500,2,FALSE))/365</f>
        <v>27.298630136986301</v>
      </c>
      <c r="K1506" s="3">
        <v>3</v>
      </c>
    </row>
    <row r="1507" spans="1:11" x14ac:dyDescent="0.45">
      <c r="A1507" s="3" t="s">
        <v>723</v>
      </c>
      <c r="B1507" s="3">
        <v>2017</v>
      </c>
      <c r="C1507" s="19">
        <v>42791</v>
      </c>
      <c r="D1507" s="3" t="s">
        <v>653</v>
      </c>
      <c r="E1507" s="3" t="s">
        <v>370</v>
      </c>
      <c r="F1507" s="3">
        <v>1</v>
      </c>
      <c r="G1507" s="3">
        <v>4</v>
      </c>
      <c r="H1507" s="3" t="s">
        <v>147</v>
      </c>
      <c r="I1507" s="3" t="s">
        <v>31</v>
      </c>
      <c r="J1507" s="12">
        <f>(C1507-VLOOKUP(H1507,Riders!$A$2:$C$3500,2,FALSE))/365</f>
        <v>28.632876712328766</v>
      </c>
      <c r="K1507" s="3">
        <v>4</v>
      </c>
    </row>
    <row r="1508" spans="1:11" x14ac:dyDescent="0.45">
      <c r="A1508" s="3" t="s">
        <v>723</v>
      </c>
      <c r="B1508" s="3">
        <v>2017</v>
      </c>
      <c r="C1508" s="19">
        <v>42791</v>
      </c>
      <c r="D1508" s="3" t="s">
        <v>653</v>
      </c>
      <c r="E1508" s="3" t="s">
        <v>370</v>
      </c>
      <c r="F1508" s="3">
        <v>1</v>
      </c>
      <c r="G1508" s="3">
        <v>5</v>
      </c>
      <c r="H1508" s="3" t="s">
        <v>719</v>
      </c>
      <c r="I1508" s="3" t="s">
        <v>720</v>
      </c>
      <c r="J1508" s="12">
        <f>(C1508-VLOOKUP(H1508,Riders!$A$2:$C$3500,2,FALSE))/365</f>
        <v>31.019178082191782</v>
      </c>
      <c r="K1508" s="3">
        <v>5</v>
      </c>
    </row>
    <row r="1509" spans="1:11" x14ac:dyDescent="0.45">
      <c r="A1509" s="3" t="s">
        <v>723</v>
      </c>
      <c r="B1509" s="3">
        <v>2017</v>
      </c>
      <c r="C1509" s="19">
        <v>42791</v>
      </c>
      <c r="D1509" s="3" t="s">
        <v>653</v>
      </c>
      <c r="E1509" s="3" t="s">
        <v>370</v>
      </c>
      <c r="F1509" s="3">
        <v>1</v>
      </c>
      <c r="G1509" s="3">
        <v>6</v>
      </c>
      <c r="H1509" s="3" t="s">
        <v>655</v>
      </c>
      <c r="I1509" s="3" t="s">
        <v>120</v>
      </c>
      <c r="J1509" s="12">
        <f>(C1509-VLOOKUP(H1509,Riders!$A$2:$C$3500,2,FALSE))/365</f>
        <v>34.227397260273975</v>
      </c>
      <c r="K1509" s="3">
        <v>6</v>
      </c>
    </row>
    <row r="1510" spans="1:11" x14ac:dyDescent="0.45">
      <c r="A1510" s="3" t="s">
        <v>723</v>
      </c>
      <c r="B1510" s="3">
        <v>2017</v>
      </c>
      <c r="C1510" s="19">
        <v>42791</v>
      </c>
      <c r="D1510" s="3" t="s">
        <v>653</v>
      </c>
      <c r="E1510" s="3" t="s">
        <v>370</v>
      </c>
      <c r="F1510" s="3">
        <v>2</v>
      </c>
      <c r="G1510" s="3">
        <v>1</v>
      </c>
      <c r="H1510" s="3" t="s">
        <v>718</v>
      </c>
      <c r="I1510" s="3" t="s">
        <v>118</v>
      </c>
      <c r="J1510" s="12">
        <f>(C1510-VLOOKUP(H1510,Riders!$A$2:$C$3500,2,FALSE))/365</f>
        <v>21.112328767123287</v>
      </c>
      <c r="K1510" s="3">
        <v>7</v>
      </c>
    </row>
    <row r="1511" spans="1:11" x14ac:dyDescent="0.45">
      <c r="A1511" s="3" t="s">
        <v>723</v>
      </c>
      <c r="B1511" s="3">
        <v>2017</v>
      </c>
      <c r="C1511" s="19">
        <v>42791</v>
      </c>
      <c r="D1511" s="3" t="s">
        <v>653</v>
      </c>
      <c r="E1511" s="3" t="s">
        <v>370</v>
      </c>
      <c r="F1511" s="3">
        <v>2</v>
      </c>
      <c r="G1511" s="3">
        <v>2</v>
      </c>
      <c r="H1511" s="3" t="s">
        <v>16</v>
      </c>
      <c r="I1511" s="3" t="s">
        <v>17</v>
      </c>
      <c r="J1511" s="12">
        <f>(C1511-VLOOKUP(H1511,Riders!$A$2:$C$3500,2,FALSE))/365</f>
        <v>17.846575342465755</v>
      </c>
      <c r="K1511" s="3">
        <v>8</v>
      </c>
    </row>
    <row r="1512" spans="1:11" x14ac:dyDescent="0.45">
      <c r="A1512" s="3" t="s">
        <v>723</v>
      </c>
      <c r="B1512" s="3">
        <v>2017</v>
      </c>
      <c r="C1512" s="19">
        <v>42791</v>
      </c>
      <c r="D1512" s="3" t="s">
        <v>653</v>
      </c>
      <c r="E1512" s="3" t="s">
        <v>370</v>
      </c>
      <c r="F1512" s="3">
        <v>2</v>
      </c>
      <c r="G1512" s="3">
        <v>3</v>
      </c>
      <c r="H1512" s="3" t="s">
        <v>174</v>
      </c>
      <c r="I1512" s="3" t="s">
        <v>156</v>
      </c>
      <c r="J1512" s="12">
        <f>(C1512-VLOOKUP(H1512,Riders!$A$2:$C$3500,2,FALSE))/365</f>
        <v>25.109589041095891</v>
      </c>
      <c r="K1512" s="3">
        <v>9</v>
      </c>
    </row>
    <row r="1513" spans="1:11" x14ac:dyDescent="0.45">
      <c r="A1513" s="3" t="s">
        <v>723</v>
      </c>
      <c r="B1513" s="3">
        <v>2017</v>
      </c>
      <c r="C1513" s="19">
        <v>42791</v>
      </c>
      <c r="D1513" s="3" t="s">
        <v>653</v>
      </c>
      <c r="E1513" s="3" t="s">
        <v>370</v>
      </c>
      <c r="F1513" s="3">
        <v>2</v>
      </c>
      <c r="G1513" s="3">
        <v>4</v>
      </c>
      <c r="H1513" s="3" t="s">
        <v>702</v>
      </c>
      <c r="I1513" s="3" t="s">
        <v>25</v>
      </c>
      <c r="J1513" s="12">
        <f>(C1513-VLOOKUP(H1513,Riders!$A$2:$C$3500,2,FALSE))/365</f>
        <v>28.509589041095889</v>
      </c>
      <c r="K1513" s="3">
        <v>10</v>
      </c>
    </row>
    <row r="1514" spans="1:11" x14ac:dyDescent="0.45">
      <c r="A1514" s="3" t="s">
        <v>723</v>
      </c>
      <c r="B1514" s="3">
        <v>2017</v>
      </c>
      <c r="C1514" s="19">
        <v>42791</v>
      </c>
      <c r="D1514" s="3" t="s">
        <v>653</v>
      </c>
      <c r="E1514" s="3" t="s">
        <v>370</v>
      </c>
      <c r="F1514" s="3">
        <v>2</v>
      </c>
      <c r="G1514" s="3">
        <v>5</v>
      </c>
      <c r="H1514" s="3" t="s">
        <v>721</v>
      </c>
      <c r="I1514" s="3" t="s">
        <v>722</v>
      </c>
      <c r="J1514" s="12">
        <f>(C1514-VLOOKUP(H1514,Riders!$A$2:$C$3500,2,FALSE))/365</f>
        <v>28.613698630136987</v>
      </c>
      <c r="K1514" s="3">
        <v>11</v>
      </c>
    </row>
    <row r="1515" spans="1:11" x14ac:dyDescent="0.45">
      <c r="A1515" s="3" t="s">
        <v>723</v>
      </c>
      <c r="B1515" s="3">
        <v>2017</v>
      </c>
      <c r="C1515" s="19">
        <v>42791</v>
      </c>
      <c r="D1515" s="3" t="s">
        <v>653</v>
      </c>
      <c r="E1515" s="3" t="s">
        <v>370</v>
      </c>
      <c r="F1515" s="3">
        <v>2</v>
      </c>
      <c r="G1515" s="3">
        <v>6</v>
      </c>
      <c r="H1515" s="3" t="s">
        <v>704</v>
      </c>
      <c r="I1515" s="3" t="s">
        <v>40</v>
      </c>
      <c r="J1515" s="12">
        <f>(C1515-VLOOKUP(H1515,Riders!$A$2:$C$3500,2,FALSE))/365</f>
        <v>26.136986301369863</v>
      </c>
      <c r="K1515" s="3">
        <v>12</v>
      </c>
    </row>
    <row r="1516" spans="1:11" x14ac:dyDescent="0.45">
      <c r="A1516" s="3" t="s">
        <v>127</v>
      </c>
      <c r="B1516" s="3">
        <v>2017</v>
      </c>
      <c r="C1516" s="19">
        <v>42841</v>
      </c>
      <c r="D1516" s="3" t="s">
        <v>641</v>
      </c>
      <c r="E1516" s="3" t="s">
        <v>454</v>
      </c>
      <c r="F1516" s="3">
        <v>1</v>
      </c>
      <c r="G1516" s="3">
        <v>1</v>
      </c>
      <c r="H1516" s="3" t="s">
        <v>703</v>
      </c>
      <c r="I1516" s="3" t="s">
        <v>15</v>
      </c>
      <c r="J1516" s="12">
        <f>(C1516-VLOOKUP(H1516,Riders!$A$2:$C$3500,2,FALSE))/365</f>
        <v>26.449315068493149</v>
      </c>
      <c r="K1516" s="3">
        <v>1</v>
      </c>
    </row>
    <row r="1517" spans="1:11" x14ac:dyDescent="0.45">
      <c r="A1517" s="3" t="s">
        <v>127</v>
      </c>
      <c r="B1517" s="3">
        <v>2017</v>
      </c>
      <c r="C1517" s="19">
        <v>42841</v>
      </c>
      <c r="D1517" s="3" t="s">
        <v>641</v>
      </c>
      <c r="E1517" s="3" t="s">
        <v>454</v>
      </c>
      <c r="F1517" s="3">
        <v>1</v>
      </c>
      <c r="G1517" s="3">
        <v>2</v>
      </c>
      <c r="H1517" s="3" t="s">
        <v>77</v>
      </c>
      <c r="I1517" s="3" t="s">
        <v>19</v>
      </c>
      <c r="J1517" s="12">
        <f>(C1517-VLOOKUP(H1517,Riders!$A$2:$C$3500,2,FALSE))/365</f>
        <v>25.931506849315067</v>
      </c>
      <c r="K1517" s="3">
        <v>5</v>
      </c>
    </row>
    <row r="1518" spans="1:11" x14ac:dyDescent="0.45">
      <c r="A1518" s="3" t="s">
        <v>127</v>
      </c>
      <c r="B1518" s="3">
        <v>2017</v>
      </c>
      <c r="C1518" s="19">
        <v>42841</v>
      </c>
      <c r="D1518" s="3" t="s">
        <v>641</v>
      </c>
      <c r="E1518" s="3" t="s">
        <v>454</v>
      </c>
      <c r="F1518" s="3">
        <v>1</v>
      </c>
      <c r="G1518" s="3">
        <v>3</v>
      </c>
      <c r="H1518" s="3" t="s">
        <v>60</v>
      </c>
      <c r="I1518" s="3" t="s">
        <v>61</v>
      </c>
      <c r="J1518" s="12">
        <f>(C1518-VLOOKUP(H1518,Riders!$A$2:$C$3500,2,FALSE))/365</f>
        <v>28.747945205479454</v>
      </c>
      <c r="K1518" s="3">
        <v>13</v>
      </c>
    </row>
    <row r="1519" spans="1:11" x14ac:dyDescent="0.45">
      <c r="A1519" s="3" t="s">
        <v>127</v>
      </c>
      <c r="B1519" s="3">
        <v>2017</v>
      </c>
      <c r="C1519" s="19">
        <v>42841</v>
      </c>
      <c r="D1519" s="3" t="s">
        <v>641</v>
      </c>
      <c r="E1519" s="3" t="s">
        <v>454</v>
      </c>
      <c r="F1519" s="3">
        <v>1</v>
      </c>
      <c r="G1519" s="3">
        <v>4</v>
      </c>
      <c r="H1519" s="3" t="s">
        <v>718</v>
      </c>
      <c r="I1519" s="3" t="s">
        <v>118</v>
      </c>
      <c r="J1519" s="12">
        <f>(C1519-VLOOKUP(H1519,Riders!$A$2:$C$3500,2,FALSE))/365</f>
        <v>21.24931506849315</v>
      </c>
      <c r="K1519" s="3">
        <v>17</v>
      </c>
    </row>
    <row r="1520" spans="1:11" x14ac:dyDescent="0.45">
      <c r="A1520" s="3" t="s">
        <v>127</v>
      </c>
      <c r="B1520" s="3">
        <v>2017</v>
      </c>
      <c r="C1520" s="19">
        <v>42841</v>
      </c>
      <c r="D1520" s="3" t="s">
        <v>641</v>
      </c>
      <c r="E1520" s="3" t="s">
        <v>454</v>
      </c>
      <c r="F1520" s="3">
        <v>1</v>
      </c>
      <c r="G1520" s="3">
        <v>5</v>
      </c>
      <c r="H1520" s="3" t="s">
        <v>121</v>
      </c>
      <c r="I1520" s="3" t="s">
        <v>120</v>
      </c>
      <c r="J1520" s="12">
        <f>(C1520-VLOOKUP(H1520,Riders!$A$2:$C$3500,2,FALSE))/365</f>
        <v>21.115068493150684</v>
      </c>
      <c r="K1520" s="3">
        <v>25</v>
      </c>
    </row>
    <row r="1521" spans="1:11" x14ac:dyDescent="0.45">
      <c r="A1521" s="3" t="s">
        <v>127</v>
      </c>
      <c r="B1521" s="3">
        <v>2017</v>
      </c>
      <c r="C1521" s="19">
        <v>42841</v>
      </c>
      <c r="D1521" s="3" t="s">
        <v>641</v>
      </c>
      <c r="E1521" s="3" t="s">
        <v>454</v>
      </c>
      <c r="F1521" s="3">
        <v>1</v>
      </c>
      <c r="G1521" s="3">
        <v>6</v>
      </c>
      <c r="H1521" s="3" t="s">
        <v>54</v>
      </c>
      <c r="I1521" s="3" t="s">
        <v>44</v>
      </c>
      <c r="J1521" s="12">
        <f>(C1521-VLOOKUP(H1521,Riders!$A$2:$C$3500,2,FALSE))/365</f>
        <v>19.81095890410959</v>
      </c>
      <c r="K1521" s="3">
        <v>13</v>
      </c>
    </row>
    <row r="1522" spans="1:11" x14ac:dyDescent="0.45">
      <c r="A1522" s="3" t="s">
        <v>127</v>
      </c>
      <c r="B1522" s="3">
        <v>2017</v>
      </c>
      <c r="C1522" s="19">
        <v>42841</v>
      </c>
      <c r="D1522" s="3" t="s">
        <v>641</v>
      </c>
      <c r="E1522" s="3" t="s">
        <v>454</v>
      </c>
      <c r="F1522" s="3">
        <v>1</v>
      </c>
      <c r="G1522" s="3">
        <v>7</v>
      </c>
      <c r="H1522" s="3" t="s">
        <v>154</v>
      </c>
      <c r="I1522" s="3" t="s">
        <v>38</v>
      </c>
      <c r="J1522" s="12">
        <f>(C1522-VLOOKUP(H1522,Riders!$A$2:$C$3500,2,FALSE))/365</f>
        <v>26.36986301369863</v>
      </c>
      <c r="K1522" s="3">
        <v>25</v>
      </c>
    </row>
    <row r="1523" spans="1:11" x14ac:dyDescent="0.45">
      <c r="A1523" s="3" t="s">
        <v>127</v>
      </c>
      <c r="B1523" s="3">
        <v>2017</v>
      </c>
      <c r="C1523" s="19">
        <v>42841</v>
      </c>
      <c r="D1523" s="3" t="s">
        <v>641</v>
      </c>
      <c r="E1523" s="3" t="s">
        <v>454</v>
      </c>
      <c r="F1523" s="3">
        <v>2</v>
      </c>
      <c r="G1523" s="3">
        <v>1</v>
      </c>
      <c r="H1523" s="3" t="s">
        <v>132</v>
      </c>
      <c r="I1523" s="3" t="s">
        <v>36</v>
      </c>
      <c r="J1523" s="12">
        <f>(C1523-VLOOKUP(H1523,Riders!$A$2:$C$3500,2,FALSE))/365</f>
        <v>26.4</v>
      </c>
      <c r="K1523" s="3">
        <v>4</v>
      </c>
    </row>
    <row r="1524" spans="1:11" x14ac:dyDescent="0.45">
      <c r="A1524" s="3" t="s">
        <v>127</v>
      </c>
      <c r="B1524" s="3">
        <v>2017</v>
      </c>
      <c r="C1524" s="19">
        <v>42841</v>
      </c>
      <c r="D1524" s="3" t="s">
        <v>641</v>
      </c>
      <c r="E1524" s="3" t="s">
        <v>454</v>
      </c>
      <c r="F1524" s="3">
        <v>2</v>
      </c>
      <c r="G1524" s="3">
        <v>2</v>
      </c>
      <c r="H1524" s="3" t="s">
        <v>719</v>
      </c>
      <c r="I1524" s="3" t="s">
        <v>720</v>
      </c>
      <c r="J1524" s="12">
        <f>(C1524-VLOOKUP(H1524,Riders!$A$2:$C$3500,2,FALSE))/365</f>
        <v>31.156164383561645</v>
      </c>
      <c r="K1524" s="3">
        <v>11</v>
      </c>
    </row>
    <row r="1525" spans="1:11" x14ac:dyDescent="0.45">
      <c r="A1525" s="3" t="s">
        <v>127</v>
      </c>
      <c r="B1525" s="3">
        <v>2017</v>
      </c>
      <c r="C1525" s="19">
        <v>42841</v>
      </c>
      <c r="D1525" s="3" t="s">
        <v>641</v>
      </c>
      <c r="E1525" s="3" t="s">
        <v>454</v>
      </c>
      <c r="F1525" s="3">
        <v>2</v>
      </c>
      <c r="G1525" s="3">
        <v>3</v>
      </c>
      <c r="H1525" s="3" t="s">
        <v>23</v>
      </c>
      <c r="I1525" s="3" t="s">
        <v>15</v>
      </c>
      <c r="J1525" s="12">
        <f>(C1525-VLOOKUP(H1525,Riders!$A$2:$C$3500,2,FALSE))/365</f>
        <v>19.591780821917808</v>
      </c>
      <c r="K1525" s="3">
        <v>21</v>
      </c>
    </row>
    <row r="1526" spans="1:11" x14ac:dyDescent="0.45">
      <c r="A1526" s="3" t="s">
        <v>127</v>
      </c>
      <c r="B1526" s="3">
        <v>2017</v>
      </c>
      <c r="C1526" s="19">
        <v>42841</v>
      </c>
      <c r="D1526" s="3" t="s">
        <v>641</v>
      </c>
      <c r="E1526" s="3" t="s">
        <v>454</v>
      </c>
      <c r="F1526" s="3">
        <v>2</v>
      </c>
      <c r="G1526" s="3">
        <v>4</v>
      </c>
      <c r="H1526" s="3" t="s">
        <v>147</v>
      </c>
      <c r="I1526" s="3" t="s">
        <v>31</v>
      </c>
      <c r="J1526" s="12">
        <f>(C1526-VLOOKUP(H1526,Riders!$A$2:$C$3500,2,FALSE))/365</f>
        <v>28.769863013698629</v>
      </c>
      <c r="K1526" s="3">
        <v>9</v>
      </c>
    </row>
    <row r="1527" spans="1:11" x14ac:dyDescent="0.45">
      <c r="A1527" s="3" t="s">
        <v>127</v>
      </c>
      <c r="B1527" s="3">
        <v>2017</v>
      </c>
      <c r="C1527" s="19">
        <v>42841</v>
      </c>
      <c r="D1527" s="3" t="s">
        <v>641</v>
      </c>
      <c r="E1527" s="3" t="s">
        <v>454</v>
      </c>
      <c r="F1527" s="3">
        <v>2</v>
      </c>
      <c r="G1527" s="3">
        <v>5</v>
      </c>
      <c r="H1527" s="3" t="s">
        <v>174</v>
      </c>
      <c r="I1527" s="3" t="s">
        <v>156</v>
      </c>
      <c r="J1527" s="12">
        <f>(C1527-VLOOKUP(H1527,Riders!$A$2:$C$3500,2,FALSE))/365</f>
        <v>25.246575342465754</v>
      </c>
      <c r="K1527" s="3">
        <v>12</v>
      </c>
    </row>
    <row r="1528" spans="1:11" x14ac:dyDescent="0.45">
      <c r="A1528" s="3" t="s">
        <v>127</v>
      </c>
      <c r="B1528" s="3">
        <v>2017</v>
      </c>
      <c r="C1528" s="19">
        <v>42841</v>
      </c>
      <c r="D1528" s="3" t="s">
        <v>641</v>
      </c>
      <c r="E1528" s="3" t="s">
        <v>454</v>
      </c>
      <c r="F1528" s="3">
        <v>2</v>
      </c>
      <c r="G1528" s="3">
        <v>6</v>
      </c>
      <c r="H1528" s="3" t="s">
        <v>109</v>
      </c>
      <c r="I1528" s="3" t="s">
        <v>118</v>
      </c>
      <c r="J1528" s="12">
        <f>(C1528-VLOOKUP(H1528,Riders!$A$2:$C$3500,2,FALSE))/365</f>
        <v>24.208219178082192</v>
      </c>
      <c r="K1528" s="3">
        <v>8</v>
      </c>
    </row>
    <row r="1529" spans="1:11" x14ac:dyDescent="0.45">
      <c r="A1529" s="3" t="s">
        <v>127</v>
      </c>
      <c r="B1529" s="3">
        <v>2017</v>
      </c>
      <c r="C1529" s="19">
        <v>42841</v>
      </c>
      <c r="D1529" s="3" t="s">
        <v>641</v>
      </c>
      <c r="E1529" s="3" t="s">
        <v>454</v>
      </c>
      <c r="F1529" s="3">
        <v>2</v>
      </c>
      <c r="G1529" s="3">
        <v>7</v>
      </c>
      <c r="H1529" s="3" t="s">
        <v>34</v>
      </c>
      <c r="I1529" s="3" t="s">
        <v>19</v>
      </c>
      <c r="J1529" s="12">
        <f>(C1529-VLOOKUP(H1529,Riders!$A$2:$C$3500,2,FALSE))/365</f>
        <v>29.704109589041096</v>
      </c>
      <c r="K1529" s="3">
        <v>7</v>
      </c>
    </row>
    <row r="1530" spans="1:11" x14ac:dyDescent="0.45">
      <c r="A1530" s="3" t="s">
        <v>127</v>
      </c>
      <c r="B1530" s="3">
        <v>2017</v>
      </c>
      <c r="C1530" s="19">
        <v>42841</v>
      </c>
      <c r="D1530" s="3" t="s">
        <v>641</v>
      </c>
      <c r="E1530" s="3" t="s">
        <v>454</v>
      </c>
      <c r="F1530" s="3">
        <v>3</v>
      </c>
      <c r="G1530" s="3">
        <v>1</v>
      </c>
      <c r="H1530" s="3" t="s">
        <v>79</v>
      </c>
      <c r="I1530" s="3" t="s">
        <v>65</v>
      </c>
      <c r="J1530" s="12">
        <f>(C1530-VLOOKUP(H1530,Riders!$A$2:$C$3500,2,FALSE))/365</f>
        <v>29.950684931506849</v>
      </c>
      <c r="K1530" s="3">
        <v>10</v>
      </c>
    </row>
    <row r="1531" spans="1:11" x14ac:dyDescent="0.45">
      <c r="A1531" s="3" t="s">
        <v>127</v>
      </c>
      <c r="B1531" s="3">
        <v>2017</v>
      </c>
      <c r="C1531" s="19">
        <v>42841</v>
      </c>
      <c r="D1531" s="3" t="s">
        <v>641</v>
      </c>
      <c r="E1531" s="3" t="s">
        <v>454</v>
      </c>
      <c r="F1531" s="3">
        <v>3</v>
      </c>
      <c r="G1531" s="3">
        <v>2</v>
      </c>
      <c r="H1531" s="3" t="s">
        <v>50</v>
      </c>
      <c r="I1531" s="3" t="s">
        <v>51</v>
      </c>
      <c r="J1531" s="12">
        <f>(C1531-VLOOKUP(H1531,Riders!$A$2:$C$3500,2,FALSE))/365</f>
        <v>20.526027397260275</v>
      </c>
      <c r="K1531" s="3">
        <v>3</v>
      </c>
    </row>
    <row r="1532" spans="1:11" x14ac:dyDescent="0.45">
      <c r="A1532" s="3" t="s">
        <v>127</v>
      </c>
      <c r="B1532" s="3">
        <v>2017</v>
      </c>
      <c r="C1532" s="19">
        <v>42841</v>
      </c>
      <c r="D1532" s="3" t="s">
        <v>641</v>
      </c>
      <c r="E1532" s="3" t="s">
        <v>454</v>
      </c>
      <c r="F1532" s="3">
        <v>3</v>
      </c>
      <c r="G1532" s="3">
        <v>3</v>
      </c>
      <c r="H1532" s="3" t="s">
        <v>401</v>
      </c>
      <c r="I1532" s="3" t="s">
        <v>36</v>
      </c>
      <c r="J1532" s="12">
        <f>(C1532-VLOOKUP(H1532,Riders!$A$2:$C$3500,2,FALSE))/365</f>
        <v>29.257534246575343</v>
      </c>
      <c r="K1532" s="3">
        <v>13</v>
      </c>
    </row>
    <row r="1533" spans="1:11" x14ac:dyDescent="0.45">
      <c r="A1533" s="3" t="s">
        <v>127</v>
      </c>
      <c r="B1533" s="3">
        <v>2017</v>
      </c>
      <c r="C1533" s="19">
        <v>42841</v>
      </c>
      <c r="D1533" s="3" t="s">
        <v>641</v>
      </c>
      <c r="E1533" s="3" t="s">
        <v>454</v>
      </c>
      <c r="F1533" s="3">
        <v>3</v>
      </c>
      <c r="G1533" s="3">
        <v>4</v>
      </c>
      <c r="H1533" s="3" t="s">
        <v>133</v>
      </c>
      <c r="I1533" s="3" t="s">
        <v>25</v>
      </c>
      <c r="J1533" s="12">
        <f>(C1533-VLOOKUP(H1533,Riders!$A$2:$C$3500,2,FALSE))/365</f>
        <v>24.224657534246575</v>
      </c>
      <c r="K1533" s="3">
        <v>17</v>
      </c>
    </row>
    <row r="1534" spans="1:11" x14ac:dyDescent="0.45">
      <c r="A1534" s="3" t="s">
        <v>127</v>
      </c>
      <c r="B1534" s="3">
        <v>2017</v>
      </c>
      <c r="C1534" s="19">
        <v>42841</v>
      </c>
      <c r="D1534" s="3" t="s">
        <v>641</v>
      </c>
      <c r="E1534" s="3" t="s">
        <v>454</v>
      </c>
      <c r="F1534" s="3">
        <v>3</v>
      </c>
      <c r="G1534" s="3">
        <v>5</v>
      </c>
      <c r="H1534" s="3" t="s">
        <v>721</v>
      </c>
      <c r="I1534" s="3" t="s">
        <v>722</v>
      </c>
      <c r="J1534" s="12">
        <f>(C1534-VLOOKUP(H1534,Riders!$A$2:$C$3500,2,FALSE))/365</f>
        <v>28.75068493150685</v>
      </c>
      <c r="K1534" s="3">
        <v>17</v>
      </c>
    </row>
    <row r="1535" spans="1:11" x14ac:dyDescent="0.45">
      <c r="A1535" s="3" t="s">
        <v>127</v>
      </c>
      <c r="B1535" s="3">
        <v>2017</v>
      </c>
      <c r="C1535" s="19">
        <v>42841</v>
      </c>
      <c r="D1535" s="3" t="s">
        <v>641</v>
      </c>
      <c r="E1535" s="3" t="s">
        <v>454</v>
      </c>
      <c r="F1535" s="3">
        <v>3</v>
      </c>
      <c r="G1535" s="3">
        <v>6</v>
      </c>
      <c r="H1535" s="3" t="s">
        <v>22</v>
      </c>
      <c r="I1535" s="3" t="s">
        <v>15</v>
      </c>
      <c r="J1535" s="12">
        <f>(C1535-VLOOKUP(H1535,Riders!$A$2:$C$3500,2,FALSE))/365</f>
        <v>19.265753424657536</v>
      </c>
      <c r="K1535" s="3">
        <v>21</v>
      </c>
    </row>
    <row r="1536" spans="1:11" x14ac:dyDescent="0.45">
      <c r="A1536" s="3" t="s">
        <v>127</v>
      </c>
      <c r="B1536" s="3">
        <v>2017</v>
      </c>
      <c r="C1536" s="19">
        <v>42841</v>
      </c>
      <c r="D1536" s="3" t="s">
        <v>641</v>
      </c>
      <c r="E1536" s="3" t="s">
        <v>454</v>
      </c>
      <c r="F1536" s="3">
        <v>3</v>
      </c>
      <c r="G1536" s="3">
        <v>7</v>
      </c>
      <c r="H1536" s="3" t="s">
        <v>139</v>
      </c>
      <c r="I1536" s="3" t="s">
        <v>61</v>
      </c>
      <c r="J1536" s="12">
        <f>(C1536-VLOOKUP(H1536,Riders!$A$2:$C$3500,2,FALSE))/365</f>
        <v>24.849315068493151</v>
      </c>
      <c r="K1536" s="3">
        <v>17</v>
      </c>
    </row>
    <row r="1537" spans="1:11" x14ac:dyDescent="0.45">
      <c r="A1537" s="3" t="s">
        <v>127</v>
      </c>
      <c r="B1537" s="3">
        <v>2017</v>
      </c>
      <c r="C1537" s="19">
        <v>42841</v>
      </c>
      <c r="D1537" s="3" t="s">
        <v>641</v>
      </c>
      <c r="E1537" s="3" t="s">
        <v>454</v>
      </c>
      <c r="F1537" s="3">
        <v>4</v>
      </c>
      <c r="G1537" s="3">
        <v>1</v>
      </c>
      <c r="H1537" s="3" t="s">
        <v>20</v>
      </c>
      <c r="I1537" s="3" t="s">
        <v>21</v>
      </c>
      <c r="J1537" s="12">
        <f>(C1537-VLOOKUP(H1537,Riders!$A$2:$C$3500,2,FALSE))/365</f>
        <v>21.693150684931506</v>
      </c>
      <c r="K1537" s="3">
        <v>2</v>
      </c>
    </row>
    <row r="1538" spans="1:11" x14ac:dyDescent="0.45">
      <c r="A1538" s="3" t="s">
        <v>127</v>
      </c>
      <c r="B1538" s="3">
        <v>2017</v>
      </c>
      <c r="C1538" s="19">
        <v>42841</v>
      </c>
      <c r="D1538" s="3" t="s">
        <v>641</v>
      </c>
      <c r="E1538" s="3" t="s">
        <v>454</v>
      </c>
      <c r="F1538" s="3">
        <v>4</v>
      </c>
      <c r="G1538" s="3">
        <v>2</v>
      </c>
      <c r="H1538" s="3" t="s">
        <v>655</v>
      </c>
      <c r="I1538" s="3" t="s">
        <v>120</v>
      </c>
      <c r="J1538" s="12">
        <f>(C1538-VLOOKUP(H1538,Riders!$A$2:$C$3500,2,FALSE))/365</f>
        <v>34.364383561643834</v>
      </c>
      <c r="K1538" s="3">
        <v>6</v>
      </c>
    </row>
    <row r="1539" spans="1:11" x14ac:dyDescent="0.45">
      <c r="A1539" s="3" t="s">
        <v>127</v>
      </c>
      <c r="B1539" s="3">
        <v>2017</v>
      </c>
      <c r="C1539" s="19">
        <v>42841</v>
      </c>
      <c r="D1539" s="3" t="s">
        <v>641</v>
      </c>
      <c r="E1539" s="3" t="s">
        <v>454</v>
      </c>
      <c r="F1539" s="3">
        <v>4</v>
      </c>
      <c r="G1539" s="3">
        <v>3</v>
      </c>
      <c r="H1539" s="3" t="s">
        <v>43</v>
      </c>
      <c r="I1539" s="3" t="s">
        <v>44</v>
      </c>
      <c r="J1539" s="12">
        <f>(C1539-VLOOKUP(H1539,Riders!$A$2:$C$3500,2,FALSE))/365</f>
        <v>24.405479452054795</v>
      </c>
      <c r="K1539" s="3">
        <v>13</v>
      </c>
    </row>
    <row r="1540" spans="1:11" x14ac:dyDescent="0.45">
      <c r="A1540" s="3" t="s">
        <v>127</v>
      </c>
      <c r="B1540" s="3">
        <v>2017</v>
      </c>
      <c r="C1540" s="19">
        <v>42841</v>
      </c>
      <c r="D1540" s="3" t="s">
        <v>641</v>
      </c>
      <c r="E1540" s="3" t="s">
        <v>454</v>
      </c>
      <c r="F1540" s="3">
        <v>4</v>
      </c>
      <c r="G1540" s="3">
        <v>4</v>
      </c>
      <c r="H1540" s="3" t="s">
        <v>179</v>
      </c>
      <c r="I1540" s="3" t="s">
        <v>36</v>
      </c>
      <c r="J1540" s="12">
        <f>(C1540-VLOOKUP(H1540,Riders!$A$2:$C$3500,2,FALSE))/365</f>
        <v>21.334246575342465</v>
      </c>
      <c r="K1540" s="3">
        <v>21</v>
      </c>
    </row>
    <row r="1541" spans="1:11" x14ac:dyDescent="0.45">
      <c r="A1541" s="3" t="s">
        <v>127</v>
      </c>
      <c r="B1541" s="3">
        <v>2017</v>
      </c>
      <c r="C1541" s="19">
        <v>42841</v>
      </c>
      <c r="D1541" s="3" t="s">
        <v>641</v>
      </c>
      <c r="E1541" s="3" t="s">
        <v>454</v>
      </c>
      <c r="F1541" s="3">
        <v>4</v>
      </c>
      <c r="G1541" s="3">
        <v>5</v>
      </c>
      <c r="H1541" s="3" t="s">
        <v>321</v>
      </c>
      <c r="I1541" s="3" t="s">
        <v>56</v>
      </c>
      <c r="J1541" s="12">
        <f>(C1541-VLOOKUP(H1541,Riders!$A$2:$C$3500,2,FALSE))/365</f>
        <v>24.989041095890411</v>
      </c>
      <c r="K1541" s="3">
        <v>21</v>
      </c>
    </row>
    <row r="1542" spans="1:11" x14ac:dyDescent="0.45">
      <c r="A1542" s="3" t="s">
        <v>127</v>
      </c>
      <c r="B1542" s="3">
        <v>2017</v>
      </c>
      <c r="C1542" s="19">
        <v>42841</v>
      </c>
      <c r="D1542" s="3" t="s">
        <v>641</v>
      </c>
      <c r="E1542" s="3" t="s">
        <v>454</v>
      </c>
      <c r="F1542" s="3">
        <v>4</v>
      </c>
      <c r="G1542" s="3">
        <v>6</v>
      </c>
      <c r="H1542" s="3" t="s">
        <v>30</v>
      </c>
      <c r="I1542" s="3" t="s">
        <v>31</v>
      </c>
      <c r="J1542" s="12">
        <f>(C1542-VLOOKUP(H1542,Riders!$A$2:$C$3500,2,FALSE))/365</f>
        <v>20.997260273972604</v>
      </c>
      <c r="K1542" s="3">
        <v>25</v>
      </c>
    </row>
    <row r="1543" spans="1:11" x14ac:dyDescent="0.45">
      <c r="A1543" s="3" t="s">
        <v>127</v>
      </c>
      <c r="B1543" s="3">
        <v>2017</v>
      </c>
      <c r="C1543" s="19">
        <v>42841</v>
      </c>
      <c r="D1543" s="3" t="s">
        <v>641</v>
      </c>
      <c r="E1543" s="3" t="s">
        <v>642</v>
      </c>
      <c r="F1543" s="3">
        <v>1</v>
      </c>
      <c r="G1543" s="3">
        <v>1</v>
      </c>
      <c r="H1543" s="3" t="s">
        <v>109</v>
      </c>
      <c r="I1543" s="3" t="s">
        <v>118</v>
      </c>
      <c r="J1543" s="12">
        <f>(C1543-VLOOKUP(H1543,Riders!$A$2:$C$3500,2,FALSE))/365</f>
        <v>24.208219178082192</v>
      </c>
      <c r="K1543" s="3">
        <v>8</v>
      </c>
    </row>
    <row r="1544" spans="1:11" x14ac:dyDescent="0.45">
      <c r="A1544" s="3" t="s">
        <v>127</v>
      </c>
      <c r="B1544" s="3">
        <v>2017</v>
      </c>
      <c r="C1544" s="19">
        <v>42841</v>
      </c>
      <c r="D1544" s="3" t="s">
        <v>641</v>
      </c>
      <c r="E1544" s="3" t="s">
        <v>642</v>
      </c>
      <c r="F1544" s="3">
        <v>1</v>
      </c>
      <c r="G1544" s="3">
        <v>2</v>
      </c>
      <c r="H1544" s="3" t="s">
        <v>60</v>
      </c>
      <c r="I1544" s="3" t="s">
        <v>61</v>
      </c>
      <c r="J1544" s="12">
        <f>(C1544-VLOOKUP(H1544,Riders!$A$2:$C$3500,2,FALSE))/365</f>
        <v>28.747945205479454</v>
      </c>
      <c r="K1544" s="3">
        <v>13</v>
      </c>
    </row>
    <row r="1545" spans="1:11" x14ac:dyDescent="0.45">
      <c r="A1545" s="3" t="s">
        <v>127</v>
      </c>
      <c r="B1545" s="3">
        <v>2017</v>
      </c>
      <c r="C1545" s="19">
        <v>42841</v>
      </c>
      <c r="D1545" s="3" t="s">
        <v>641</v>
      </c>
      <c r="E1545" s="3" t="s">
        <v>642</v>
      </c>
      <c r="F1545" s="3">
        <v>1</v>
      </c>
      <c r="G1545" s="3">
        <v>3</v>
      </c>
      <c r="H1545" s="3" t="s">
        <v>721</v>
      </c>
      <c r="I1545" s="3" t="s">
        <v>722</v>
      </c>
      <c r="J1545" s="12">
        <f>(C1545-VLOOKUP(H1545,Riders!$A$2:$C$3500,2,FALSE))/365</f>
        <v>28.75068493150685</v>
      </c>
      <c r="K1545" s="3">
        <v>17</v>
      </c>
    </row>
    <row r="1546" spans="1:11" x14ac:dyDescent="0.45">
      <c r="A1546" s="3" t="s">
        <v>127</v>
      </c>
      <c r="B1546" s="3">
        <v>2017</v>
      </c>
      <c r="C1546" s="19">
        <v>42841</v>
      </c>
      <c r="D1546" s="3" t="s">
        <v>641</v>
      </c>
      <c r="E1546" s="3" t="s">
        <v>642</v>
      </c>
      <c r="F1546" s="3">
        <v>1</v>
      </c>
      <c r="G1546" s="3">
        <v>4</v>
      </c>
      <c r="H1546" s="3" t="s">
        <v>179</v>
      </c>
      <c r="I1546" s="3" t="s">
        <v>36</v>
      </c>
      <c r="J1546" s="12">
        <f>(C1546-VLOOKUP(H1546,Riders!$A$2:$C$3500,2,FALSE))/365</f>
        <v>21.334246575342465</v>
      </c>
      <c r="K1546" s="3">
        <v>21</v>
      </c>
    </row>
    <row r="1547" spans="1:11" x14ac:dyDescent="0.45">
      <c r="A1547" s="3" t="s">
        <v>127</v>
      </c>
      <c r="B1547" s="3">
        <v>2017</v>
      </c>
      <c r="C1547" s="19">
        <v>42841</v>
      </c>
      <c r="D1547" s="3" t="s">
        <v>641</v>
      </c>
      <c r="E1547" s="3" t="s">
        <v>642</v>
      </c>
      <c r="F1547" s="3">
        <v>1</v>
      </c>
      <c r="G1547" s="3">
        <v>5</v>
      </c>
      <c r="H1547" s="3" t="s">
        <v>154</v>
      </c>
      <c r="I1547" s="3" t="s">
        <v>38</v>
      </c>
      <c r="J1547" s="12">
        <f>(C1547-VLOOKUP(H1547,Riders!$A$2:$C$3500,2,FALSE))/365</f>
        <v>26.36986301369863</v>
      </c>
      <c r="K1547" s="3">
        <v>25</v>
      </c>
    </row>
    <row r="1548" spans="1:11" x14ac:dyDescent="0.45">
      <c r="A1548" s="3" t="s">
        <v>127</v>
      </c>
      <c r="B1548" s="3">
        <v>2017</v>
      </c>
      <c r="C1548" s="19">
        <v>42841</v>
      </c>
      <c r="D1548" s="3" t="s">
        <v>641</v>
      </c>
      <c r="E1548" s="3" t="s">
        <v>642</v>
      </c>
      <c r="F1548" s="3">
        <v>2</v>
      </c>
      <c r="G1548" s="3">
        <v>1</v>
      </c>
      <c r="H1548" s="3" t="s">
        <v>174</v>
      </c>
      <c r="I1548" s="3" t="s">
        <v>156</v>
      </c>
      <c r="J1548" s="12">
        <f>(C1548-VLOOKUP(H1548,Riders!$A$2:$C$3500,2,FALSE))/365</f>
        <v>25.246575342465754</v>
      </c>
      <c r="K1548" s="3">
        <v>12</v>
      </c>
    </row>
    <row r="1549" spans="1:11" x14ac:dyDescent="0.45">
      <c r="A1549" s="3" t="s">
        <v>127</v>
      </c>
      <c r="B1549" s="3">
        <v>2017</v>
      </c>
      <c r="C1549" s="19">
        <v>42841</v>
      </c>
      <c r="D1549" s="3" t="s">
        <v>641</v>
      </c>
      <c r="E1549" s="3" t="s">
        <v>642</v>
      </c>
      <c r="F1549" s="3">
        <v>2</v>
      </c>
      <c r="G1549" s="3">
        <v>2</v>
      </c>
      <c r="H1549" s="3" t="s">
        <v>54</v>
      </c>
      <c r="I1549" s="3" t="s">
        <v>44</v>
      </c>
      <c r="J1549" s="12">
        <f>(C1549-VLOOKUP(H1549,Riders!$A$2:$C$3500,2,FALSE))/365</f>
        <v>19.81095890410959</v>
      </c>
      <c r="K1549" s="3">
        <v>13</v>
      </c>
    </row>
    <row r="1550" spans="1:11" x14ac:dyDescent="0.45">
      <c r="A1550" s="3" t="s">
        <v>127</v>
      </c>
      <c r="B1550" s="3">
        <v>2017</v>
      </c>
      <c r="C1550" s="19">
        <v>42841</v>
      </c>
      <c r="D1550" s="3" t="s">
        <v>641</v>
      </c>
      <c r="E1550" s="3" t="s">
        <v>642</v>
      </c>
      <c r="F1550" s="3">
        <v>2</v>
      </c>
      <c r="G1550" s="3">
        <v>3</v>
      </c>
      <c r="H1550" s="3" t="s">
        <v>133</v>
      </c>
      <c r="I1550" s="3" t="s">
        <v>25</v>
      </c>
      <c r="J1550" s="12">
        <f>(C1550-VLOOKUP(H1550,Riders!$A$2:$C$3500,2,FALSE))/365</f>
        <v>24.224657534246575</v>
      </c>
      <c r="K1550" s="3">
        <v>17</v>
      </c>
    </row>
    <row r="1551" spans="1:11" x14ac:dyDescent="0.45">
      <c r="A1551" s="3" t="s">
        <v>127</v>
      </c>
      <c r="B1551" s="3">
        <v>2017</v>
      </c>
      <c r="C1551" s="19">
        <v>42841</v>
      </c>
      <c r="D1551" s="3" t="s">
        <v>641</v>
      </c>
      <c r="E1551" s="3" t="s">
        <v>642</v>
      </c>
      <c r="F1551" s="3">
        <v>2</v>
      </c>
      <c r="G1551" s="3">
        <v>4</v>
      </c>
      <c r="H1551" s="3" t="s">
        <v>23</v>
      </c>
      <c r="I1551" s="3" t="s">
        <v>15</v>
      </c>
      <c r="J1551" s="12">
        <f>(C1551-VLOOKUP(H1551,Riders!$A$2:$C$3500,2,FALSE))/365</f>
        <v>19.591780821917808</v>
      </c>
      <c r="K1551" s="3">
        <v>21</v>
      </c>
    </row>
    <row r="1552" spans="1:11" x14ac:dyDescent="0.45">
      <c r="A1552" s="3" t="s">
        <v>127</v>
      </c>
      <c r="B1552" s="3">
        <v>2017</v>
      </c>
      <c r="C1552" s="19">
        <v>42841</v>
      </c>
      <c r="D1552" s="3" t="s">
        <v>641</v>
      </c>
      <c r="E1552" s="3" t="s">
        <v>642</v>
      </c>
      <c r="F1552" s="3">
        <v>3</v>
      </c>
      <c r="G1552" s="3">
        <v>1</v>
      </c>
      <c r="H1552" s="3" t="s">
        <v>147</v>
      </c>
      <c r="I1552" s="3" t="s">
        <v>31</v>
      </c>
      <c r="J1552" s="12">
        <f>(C1552-VLOOKUP(H1552,Riders!$A$2:$C$3500,2,FALSE))/365</f>
        <v>28.769863013698629</v>
      </c>
      <c r="K1552" s="3">
        <v>9</v>
      </c>
    </row>
    <row r="1553" spans="1:11" x14ac:dyDescent="0.45">
      <c r="A1553" s="3" t="s">
        <v>127</v>
      </c>
      <c r="B1553" s="3">
        <v>2017</v>
      </c>
      <c r="C1553" s="19">
        <v>42841</v>
      </c>
      <c r="D1553" s="3" t="s">
        <v>641</v>
      </c>
      <c r="E1553" s="3" t="s">
        <v>642</v>
      </c>
      <c r="F1553" s="3">
        <v>3</v>
      </c>
      <c r="G1553" s="3">
        <v>2</v>
      </c>
      <c r="H1553" s="3" t="s">
        <v>401</v>
      </c>
      <c r="I1553" s="3" t="s">
        <v>36</v>
      </c>
      <c r="J1553" s="12">
        <f>(C1553-VLOOKUP(H1553,Riders!$A$2:$C$3500,2,FALSE))/365</f>
        <v>29.257534246575343</v>
      </c>
      <c r="K1553" s="3">
        <v>13</v>
      </c>
    </row>
    <row r="1554" spans="1:11" x14ac:dyDescent="0.45">
      <c r="A1554" s="3" t="s">
        <v>127</v>
      </c>
      <c r="B1554" s="3">
        <v>2017</v>
      </c>
      <c r="C1554" s="19">
        <v>42841</v>
      </c>
      <c r="D1554" s="3" t="s">
        <v>641</v>
      </c>
      <c r="E1554" s="3" t="s">
        <v>642</v>
      </c>
      <c r="F1554" s="3">
        <v>3</v>
      </c>
      <c r="G1554" s="3">
        <v>3</v>
      </c>
      <c r="H1554" s="3" t="s">
        <v>139</v>
      </c>
      <c r="I1554" s="3" t="s">
        <v>61</v>
      </c>
      <c r="J1554" s="12">
        <f>(C1554-VLOOKUP(H1554,Riders!$A$2:$C$3500,2,FALSE))/365</f>
        <v>24.849315068493151</v>
      </c>
      <c r="K1554" s="3">
        <v>17</v>
      </c>
    </row>
    <row r="1555" spans="1:11" x14ac:dyDescent="0.45">
      <c r="A1555" s="3" t="s">
        <v>127</v>
      </c>
      <c r="B1555" s="3">
        <v>2017</v>
      </c>
      <c r="C1555" s="19">
        <v>42841</v>
      </c>
      <c r="D1555" s="3" t="s">
        <v>641</v>
      </c>
      <c r="E1555" s="3" t="s">
        <v>642</v>
      </c>
      <c r="F1555" s="3">
        <v>3</v>
      </c>
      <c r="G1555" s="3">
        <v>4</v>
      </c>
      <c r="H1555" s="3" t="s">
        <v>22</v>
      </c>
      <c r="I1555" s="3" t="s">
        <v>15</v>
      </c>
      <c r="J1555" s="12">
        <f>(C1555-VLOOKUP(H1555,Riders!$A$2:$C$3500,2,FALSE))/365</f>
        <v>19.265753424657536</v>
      </c>
      <c r="K1555" s="3">
        <v>21</v>
      </c>
    </row>
    <row r="1556" spans="1:11" x14ac:dyDescent="0.45">
      <c r="A1556" s="3" t="s">
        <v>127</v>
      </c>
      <c r="B1556" s="3">
        <v>2017</v>
      </c>
      <c r="C1556" s="19">
        <v>42841</v>
      </c>
      <c r="D1556" s="3" t="s">
        <v>641</v>
      </c>
      <c r="E1556" s="3" t="s">
        <v>642</v>
      </c>
      <c r="F1556" s="3">
        <v>3</v>
      </c>
      <c r="G1556" s="3">
        <v>5</v>
      </c>
      <c r="H1556" s="3" t="s">
        <v>121</v>
      </c>
      <c r="I1556" s="3" t="s">
        <v>120</v>
      </c>
      <c r="J1556" s="12">
        <f>(C1556-VLOOKUP(H1556,Riders!$A$2:$C$3500,2,FALSE))/365</f>
        <v>21.115068493150684</v>
      </c>
      <c r="K1556" s="3">
        <v>25</v>
      </c>
    </row>
    <row r="1557" spans="1:11" x14ac:dyDescent="0.45">
      <c r="A1557" s="3" t="s">
        <v>127</v>
      </c>
      <c r="B1557" s="3">
        <v>2017</v>
      </c>
      <c r="C1557" s="19">
        <v>42841</v>
      </c>
      <c r="D1557" s="3" t="s">
        <v>641</v>
      </c>
      <c r="E1557" s="3" t="s">
        <v>642</v>
      </c>
      <c r="F1557" s="3">
        <v>4</v>
      </c>
      <c r="G1557" s="3">
        <v>1</v>
      </c>
      <c r="H1557" s="3" t="s">
        <v>34</v>
      </c>
      <c r="I1557" s="3" t="s">
        <v>19</v>
      </c>
      <c r="J1557" s="12">
        <f>(C1557-VLOOKUP(H1557,Riders!$A$2:$C$3500,2,FALSE))/365</f>
        <v>29.704109589041096</v>
      </c>
      <c r="K1557" s="3">
        <v>7</v>
      </c>
    </row>
    <row r="1558" spans="1:11" x14ac:dyDescent="0.45">
      <c r="A1558" s="3" t="s">
        <v>127</v>
      </c>
      <c r="B1558" s="3">
        <v>2017</v>
      </c>
      <c r="C1558" s="19">
        <v>42841</v>
      </c>
      <c r="D1558" s="3" t="s">
        <v>641</v>
      </c>
      <c r="E1558" s="3" t="s">
        <v>642</v>
      </c>
      <c r="F1558" s="3">
        <v>4</v>
      </c>
      <c r="G1558" s="3">
        <v>2</v>
      </c>
      <c r="H1558" s="3" t="s">
        <v>43</v>
      </c>
      <c r="I1558" s="3" t="s">
        <v>44</v>
      </c>
      <c r="J1558" s="12">
        <f>(C1558-VLOOKUP(H1558,Riders!$A$2:$C$3500,2,FALSE))/365</f>
        <v>24.405479452054795</v>
      </c>
      <c r="K1558" s="3">
        <v>13</v>
      </c>
    </row>
    <row r="1559" spans="1:11" x14ac:dyDescent="0.45">
      <c r="A1559" s="3" t="s">
        <v>127</v>
      </c>
      <c r="B1559" s="3">
        <v>2017</v>
      </c>
      <c r="C1559" s="19">
        <v>42841</v>
      </c>
      <c r="D1559" s="3" t="s">
        <v>641</v>
      </c>
      <c r="E1559" s="3" t="s">
        <v>642</v>
      </c>
      <c r="F1559" s="3">
        <v>4</v>
      </c>
      <c r="G1559" s="3">
        <v>3</v>
      </c>
      <c r="H1559" s="3" t="s">
        <v>718</v>
      </c>
      <c r="I1559" s="3" t="s">
        <v>118</v>
      </c>
      <c r="J1559" s="12">
        <f>(C1559-VLOOKUP(H1559,Riders!$A$2:$C$3500,2,FALSE))/365</f>
        <v>21.24931506849315</v>
      </c>
      <c r="K1559" s="3">
        <v>17</v>
      </c>
    </row>
    <row r="1560" spans="1:11" x14ac:dyDescent="0.45">
      <c r="A1560" s="3" t="s">
        <v>127</v>
      </c>
      <c r="B1560" s="3">
        <v>2017</v>
      </c>
      <c r="C1560" s="19">
        <v>42841</v>
      </c>
      <c r="D1560" s="3" t="s">
        <v>641</v>
      </c>
      <c r="E1560" s="3" t="s">
        <v>642</v>
      </c>
      <c r="F1560" s="3">
        <v>4</v>
      </c>
      <c r="G1560" s="3">
        <v>4</v>
      </c>
      <c r="H1560" s="3" t="s">
        <v>321</v>
      </c>
      <c r="I1560" s="3" t="s">
        <v>56</v>
      </c>
      <c r="J1560" s="12">
        <f>(C1560-VLOOKUP(H1560,Riders!$A$2:$C$3500,2,FALSE))/365</f>
        <v>24.989041095890411</v>
      </c>
      <c r="K1560" s="3">
        <v>21</v>
      </c>
    </row>
    <row r="1561" spans="1:11" x14ac:dyDescent="0.45">
      <c r="A1561" s="3" t="s">
        <v>127</v>
      </c>
      <c r="B1561" s="3">
        <v>2017</v>
      </c>
      <c r="C1561" s="19">
        <v>42841</v>
      </c>
      <c r="D1561" s="3" t="s">
        <v>641</v>
      </c>
      <c r="E1561" s="3" t="s">
        <v>642</v>
      </c>
      <c r="F1561" s="3">
        <v>4</v>
      </c>
      <c r="G1561" s="3">
        <v>5</v>
      </c>
      <c r="H1561" s="3" t="s">
        <v>30</v>
      </c>
      <c r="I1561" s="3" t="s">
        <v>31</v>
      </c>
      <c r="J1561" s="12">
        <f>(C1561-VLOOKUP(H1561,Riders!$A$2:$C$3500,2,FALSE))/365</f>
        <v>20.997260273972604</v>
      </c>
      <c r="K1561" s="3">
        <v>25</v>
      </c>
    </row>
    <row r="1562" spans="1:11" x14ac:dyDescent="0.45">
      <c r="A1562" s="3" t="s">
        <v>127</v>
      </c>
      <c r="B1562" s="3">
        <v>2017</v>
      </c>
      <c r="C1562" s="19">
        <v>42841</v>
      </c>
      <c r="D1562" s="3" t="s">
        <v>641</v>
      </c>
      <c r="E1562" s="3" t="s">
        <v>370</v>
      </c>
      <c r="F1562" s="3">
        <v>1</v>
      </c>
      <c r="G1562" s="3">
        <v>1</v>
      </c>
      <c r="H1562" s="3" t="s">
        <v>703</v>
      </c>
      <c r="I1562" s="3" t="s">
        <v>15</v>
      </c>
      <c r="J1562" s="12">
        <f>(C1562-VLOOKUP(H1562,Riders!$A$2:$C$3500,2,FALSE))/365</f>
        <v>26.449315068493149</v>
      </c>
      <c r="K1562" s="3">
        <v>1</v>
      </c>
    </row>
    <row r="1563" spans="1:11" x14ac:dyDescent="0.45">
      <c r="A1563" s="3" t="s">
        <v>127</v>
      </c>
      <c r="B1563" s="3">
        <v>2017</v>
      </c>
      <c r="C1563" s="19">
        <v>42841</v>
      </c>
      <c r="D1563" s="3" t="s">
        <v>641</v>
      </c>
      <c r="E1563" s="3" t="s">
        <v>370</v>
      </c>
      <c r="F1563" s="3">
        <v>1</v>
      </c>
      <c r="G1563" s="3">
        <v>2</v>
      </c>
      <c r="H1563" s="3" t="s">
        <v>20</v>
      </c>
      <c r="I1563" s="3" t="s">
        <v>21</v>
      </c>
      <c r="J1563" s="12">
        <f>(C1563-VLOOKUP(H1563,Riders!$A$2:$C$3500,2,FALSE))/365</f>
        <v>21.693150684931506</v>
      </c>
      <c r="K1563" s="3">
        <v>2</v>
      </c>
    </row>
    <row r="1564" spans="1:11" x14ac:dyDescent="0.45">
      <c r="A1564" s="3" t="s">
        <v>127</v>
      </c>
      <c r="B1564" s="3">
        <v>2017</v>
      </c>
      <c r="C1564" s="19">
        <v>42841</v>
      </c>
      <c r="D1564" s="3" t="s">
        <v>641</v>
      </c>
      <c r="E1564" s="3" t="s">
        <v>370</v>
      </c>
      <c r="F1564" s="3">
        <v>1</v>
      </c>
      <c r="G1564" s="3">
        <v>3</v>
      </c>
      <c r="H1564" s="3" t="s">
        <v>50</v>
      </c>
      <c r="I1564" s="3" t="s">
        <v>51</v>
      </c>
      <c r="J1564" s="12">
        <f>(C1564-VLOOKUP(H1564,Riders!$A$2:$C$3500,2,FALSE))/365</f>
        <v>20.526027397260275</v>
      </c>
      <c r="K1564" s="3">
        <v>3</v>
      </c>
    </row>
    <row r="1565" spans="1:11" x14ac:dyDescent="0.45">
      <c r="A1565" s="3" t="s">
        <v>127</v>
      </c>
      <c r="B1565" s="3">
        <v>2017</v>
      </c>
      <c r="C1565" s="19">
        <v>42841</v>
      </c>
      <c r="D1565" s="3" t="s">
        <v>641</v>
      </c>
      <c r="E1565" s="3" t="s">
        <v>370</v>
      </c>
      <c r="F1565" s="3">
        <v>1</v>
      </c>
      <c r="G1565" s="3">
        <v>4</v>
      </c>
      <c r="H1565" s="3" t="s">
        <v>132</v>
      </c>
      <c r="I1565" s="3" t="s">
        <v>36</v>
      </c>
      <c r="J1565" s="12">
        <f>(C1565-VLOOKUP(H1565,Riders!$A$2:$C$3500,2,FALSE))/365</f>
        <v>26.4</v>
      </c>
      <c r="K1565" s="3">
        <v>4</v>
      </c>
    </row>
    <row r="1566" spans="1:11" x14ac:dyDescent="0.45">
      <c r="A1566" s="3" t="s">
        <v>127</v>
      </c>
      <c r="B1566" s="3">
        <v>2017</v>
      </c>
      <c r="C1566" s="19">
        <v>42841</v>
      </c>
      <c r="D1566" s="3" t="s">
        <v>641</v>
      </c>
      <c r="E1566" s="3" t="s">
        <v>370</v>
      </c>
      <c r="F1566" s="3">
        <v>1</v>
      </c>
      <c r="G1566" s="3">
        <v>5</v>
      </c>
      <c r="H1566" s="3" t="s">
        <v>77</v>
      </c>
      <c r="I1566" s="3" t="s">
        <v>19</v>
      </c>
      <c r="J1566" s="12">
        <f>(C1566-VLOOKUP(H1566,Riders!$A$2:$C$3500,2,FALSE))/365</f>
        <v>25.931506849315067</v>
      </c>
      <c r="K1566" s="3">
        <v>5</v>
      </c>
    </row>
    <row r="1567" spans="1:11" x14ac:dyDescent="0.45">
      <c r="A1567" s="3" t="s">
        <v>127</v>
      </c>
      <c r="B1567" s="3">
        <v>2017</v>
      </c>
      <c r="C1567" s="19">
        <v>42841</v>
      </c>
      <c r="D1567" s="3" t="s">
        <v>641</v>
      </c>
      <c r="E1567" s="3" t="s">
        <v>370</v>
      </c>
      <c r="F1567" s="3">
        <v>1</v>
      </c>
      <c r="G1567" s="3">
        <v>6</v>
      </c>
      <c r="H1567" s="3" t="s">
        <v>655</v>
      </c>
      <c r="I1567" s="3" t="s">
        <v>120</v>
      </c>
      <c r="J1567" s="12">
        <f>(C1567-VLOOKUP(H1567,Riders!$A$2:$C$3500,2,FALSE))/365</f>
        <v>34.364383561643834</v>
      </c>
      <c r="K1567" s="3">
        <v>6</v>
      </c>
    </row>
    <row r="1568" spans="1:11" x14ac:dyDescent="0.45">
      <c r="A1568" s="3" t="s">
        <v>127</v>
      </c>
      <c r="B1568" s="3">
        <v>2017</v>
      </c>
      <c r="C1568" s="19">
        <v>42841</v>
      </c>
      <c r="D1568" s="3" t="s">
        <v>641</v>
      </c>
      <c r="E1568" s="3" t="s">
        <v>370</v>
      </c>
      <c r="F1568" s="3">
        <v>2</v>
      </c>
      <c r="G1568" s="3">
        <v>1</v>
      </c>
      <c r="H1568" s="3" t="s">
        <v>34</v>
      </c>
      <c r="I1568" s="3" t="s">
        <v>19</v>
      </c>
      <c r="J1568" s="12">
        <f>(C1568-VLOOKUP(H1568,Riders!$A$2:$C$3500,2,FALSE))/365</f>
        <v>29.704109589041096</v>
      </c>
      <c r="K1568" s="3">
        <v>7</v>
      </c>
    </row>
    <row r="1569" spans="1:11" x14ac:dyDescent="0.45">
      <c r="A1569" s="3" t="s">
        <v>127</v>
      </c>
      <c r="B1569" s="3">
        <v>2017</v>
      </c>
      <c r="C1569" s="19">
        <v>42841</v>
      </c>
      <c r="D1569" s="3" t="s">
        <v>641</v>
      </c>
      <c r="E1569" s="3" t="s">
        <v>370</v>
      </c>
      <c r="F1569" s="3">
        <v>2</v>
      </c>
      <c r="G1569" s="3">
        <v>2</v>
      </c>
      <c r="H1569" s="3" t="s">
        <v>109</v>
      </c>
      <c r="I1569" s="3" t="s">
        <v>118</v>
      </c>
      <c r="J1569" s="12">
        <f>(C1569-VLOOKUP(H1569,Riders!$A$2:$C$3500,2,FALSE))/365</f>
        <v>24.208219178082192</v>
      </c>
      <c r="K1569" s="3">
        <v>8</v>
      </c>
    </row>
    <row r="1570" spans="1:11" x14ac:dyDescent="0.45">
      <c r="A1570" s="3" t="s">
        <v>127</v>
      </c>
      <c r="B1570" s="3">
        <v>2017</v>
      </c>
      <c r="C1570" s="19">
        <v>42841</v>
      </c>
      <c r="D1570" s="3" t="s">
        <v>641</v>
      </c>
      <c r="E1570" s="3" t="s">
        <v>370</v>
      </c>
      <c r="F1570" s="3">
        <v>2</v>
      </c>
      <c r="G1570" s="3">
        <v>3</v>
      </c>
      <c r="H1570" s="3" t="s">
        <v>147</v>
      </c>
      <c r="I1570" s="3" t="s">
        <v>31</v>
      </c>
      <c r="J1570" s="12">
        <f>(C1570-VLOOKUP(H1570,Riders!$A$2:$C$3500,2,FALSE))/365</f>
        <v>28.769863013698629</v>
      </c>
      <c r="K1570" s="3">
        <v>9</v>
      </c>
    </row>
    <row r="1571" spans="1:11" x14ac:dyDescent="0.45">
      <c r="A1571" s="3" t="s">
        <v>127</v>
      </c>
      <c r="B1571" s="3">
        <v>2017</v>
      </c>
      <c r="C1571" s="19">
        <v>42841</v>
      </c>
      <c r="D1571" s="3" t="s">
        <v>641</v>
      </c>
      <c r="E1571" s="3" t="s">
        <v>370</v>
      </c>
      <c r="F1571" s="3">
        <v>2</v>
      </c>
      <c r="G1571" s="3">
        <v>4</v>
      </c>
      <c r="H1571" s="3" t="s">
        <v>79</v>
      </c>
      <c r="I1571" s="3" t="s">
        <v>65</v>
      </c>
      <c r="J1571" s="12">
        <f>(C1571-VLOOKUP(H1571,Riders!$A$2:$C$3500,2,FALSE))/365</f>
        <v>29.950684931506849</v>
      </c>
      <c r="K1571" s="3">
        <v>10</v>
      </c>
    </row>
    <row r="1572" spans="1:11" x14ac:dyDescent="0.45">
      <c r="A1572" s="3" t="s">
        <v>127</v>
      </c>
      <c r="B1572" s="3">
        <v>2017</v>
      </c>
      <c r="C1572" s="19">
        <v>42841</v>
      </c>
      <c r="D1572" s="3" t="s">
        <v>641</v>
      </c>
      <c r="E1572" s="3" t="s">
        <v>370</v>
      </c>
      <c r="F1572" s="3">
        <v>2</v>
      </c>
      <c r="G1572" s="3">
        <v>5</v>
      </c>
      <c r="H1572" s="3" t="s">
        <v>719</v>
      </c>
      <c r="I1572" s="3" t="s">
        <v>720</v>
      </c>
      <c r="J1572" s="12">
        <f>(C1572-VLOOKUP(H1572,Riders!$A$2:$C$3500,2,FALSE))/365</f>
        <v>31.156164383561645</v>
      </c>
      <c r="K1572" s="3">
        <v>11</v>
      </c>
    </row>
    <row r="1573" spans="1:11" x14ac:dyDescent="0.45">
      <c r="A1573" s="3" t="s">
        <v>127</v>
      </c>
      <c r="B1573" s="3">
        <v>2017</v>
      </c>
      <c r="C1573" s="19">
        <v>42841</v>
      </c>
      <c r="D1573" s="3" t="s">
        <v>641</v>
      </c>
      <c r="E1573" s="3" t="s">
        <v>370</v>
      </c>
      <c r="F1573" s="3">
        <v>2</v>
      </c>
      <c r="G1573" s="3">
        <v>6</v>
      </c>
      <c r="H1573" s="3" t="s">
        <v>174</v>
      </c>
      <c r="I1573" s="3" t="s">
        <v>156</v>
      </c>
      <c r="J1573" s="12">
        <f>(C1573-VLOOKUP(H1573,Riders!$A$2:$C$3500,2,FALSE))/365</f>
        <v>25.246575342465754</v>
      </c>
      <c r="K1573" s="3">
        <v>12</v>
      </c>
    </row>
    <row r="1574" spans="1:11" x14ac:dyDescent="0.45">
      <c r="A1574" s="3" t="s">
        <v>173</v>
      </c>
      <c r="B1574" s="3">
        <v>2018</v>
      </c>
      <c r="C1574" s="19">
        <v>43044</v>
      </c>
      <c r="D1574" s="3" t="s">
        <v>653</v>
      </c>
      <c r="E1574" s="3" t="s">
        <v>454</v>
      </c>
      <c r="F1574" s="3">
        <v>1</v>
      </c>
      <c r="G1574" s="3">
        <v>1</v>
      </c>
      <c r="H1574" s="3" t="s">
        <v>16</v>
      </c>
      <c r="I1574" s="3" t="s">
        <v>17</v>
      </c>
      <c r="J1574" s="12">
        <f>(C1574-VLOOKUP(H1574,Riders!$A$2:$C$3500,2,FALSE))/365</f>
        <v>18.539726027397261</v>
      </c>
      <c r="K1574" s="3">
        <v>6</v>
      </c>
    </row>
    <row r="1575" spans="1:11" x14ac:dyDescent="0.45">
      <c r="A1575" s="3" t="s">
        <v>173</v>
      </c>
      <c r="B1575" s="3">
        <v>2018</v>
      </c>
      <c r="C1575" s="19">
        <v>43044</v>
      </c>
      <c r="D1575" s="3" t="s">
        <v>653</v>
      </c>
      <c r="E1575" s="3" t="s">
        <v>454</v>
      </c>
      <c r="F1575" s="3">
        <v>1</v>
      </c>
      <c r="G1575" s="3">
        <v>2</v>
      </c>
      <c r="H1575" s="3" t="s">
        <v>656</v>
      </c>
      <c r="I1575" s="3" t="s">
        <v>49</v>
      </c>
      <c r="J1575" s="12">
        <f>(C1575-VLOOKUP(H1575,Riders!$A$2:$C$3500,2,FALSE))/365</f>
        <v>19.386301369863013</v>
      </c>
      <c r="K1575" s="3">
        <v>9</v>
      </c>
    </row>
    <row r="1576" spans="1:11" x14ac:dyDescent="0.45">
      <c r="A1576" s="3" t="s">
        <v>173</v>
      </c>
      <c r="B1576" s="3">
        <v>2018</v>
      </c>
      <c r="C1576" s="19">
        <v>43044</v>
      </c>
      <c r="D1576" s="3" t="s">
        <v>653</v>
      </c>
      <c r="E1576" s="3" t="s">
        <v>454</v>
      </c>
      <c r="F1576" s="3">
        <v>1</v>
      </c>
      <c r="G1576" s="3">
        <v>3</v>
      </c>
      <c r="H1576" s="3" t="s">
        <v>20</v>
      </c>
      <c r="I1576" s="3" t="s">
        <v>21</v>
      </c>
      <c r="J1576" s="12">
        <f>(C1576-VLOOKUP(H1576,Riders!$A$2:$C$3500,2,FALSE))/365</f>
        <v>22.24931506849315</v>
      </c>
      <c r="K1576" s="3">
        <v>13</v>
      </c>
    </row>
    <row r="1577" spans="1:11" x14ac:dyDescent="0.45">
      <c r="A1577" s="3" t="s">
        <v>173</v>
      </c>
      <c r="B1577" s="3">
        <v>2018</v>
      </c>
      <c r="C1577" s="19">
        <v>43044</v>
      </c>
      <c r="D1577" s="3" t="s">
        <v>653</v>
      </c>
      <c r="E1577" s="3" t="s">
        <v>454</v>
      </c>
      <c r="F1577" s="3">
        <v>1</v>
      </c>
      <c r="G1577" s="3">
        <v>4</v>
      </c>
      <c r="H1577" s="3" t="s">
        <v>699</v>
      </c>
      <c r="I1577" s="3" t="s">
        <v>59</v>
      </c>
      <c r="J1577" s="12">
        <f>(C1577-VLOOKUP(H1577,Riders!$A$2:$C$3500,2,FALSE))/365</f>
        <v>21.317808219178083</v>
      </c>
      <c r="K1577" s="3">
        <v>17</v>
      </c>
    </row>
    <row r="1578" spans="1:11" x14ac:dyDescent="0.45">
      <c r="A1578" s="3" t="s">
        <v>173</v>
      </c>
      <c r="B1578" s="3">
        <v>2018</v>
      </c>
      <c r="C1578" s="19">
        <v>43044</v>
      </c>
      <c r="D1578" s="3" t="s">
        <v>653</v>
      </c>
      <c r="E1578" s="3" t="s">
        <v>454</v>
      </c>
      <c r="F1578" s="3">
        <v>1</v>
      </c>
      <c r="G1578" s="3">
        <v>5</v>
      </c>
      <c r="H1578" s="3" t="s">
        <v>94</v>
      </c>
      <c r="I1578" s="3" t="s">
        <v>38</v>
      </c>
      <c r="J1578" s="12">
        <f>(C1578-VLOOKUP(H1578,Riders!$A$2:$C$3500,2,FALSE))/365</f>
        <v>20.019178082191782</v>
      </c>
      <c r="K1578" s="3">
        <v>13</v>
      </c>
    </row>
    <row r="1579" spans="1:11" x14ac:dyDescent="0.45">
      <c r="A1579" s="3" t="s">
        <v>173</v>
      </c>
      <c r="B1579" s="3">
        <v>2018</v>
      </c>
      <c r="C1579" s="19">
        <v>43044</v>
      </c>
      <c r="D1579" s="3" t="s">
        <v>653</v>
      </c>
      <c r="E1579" s="3" t="s">
        <v>454</v>
      </c>
      <c r="F1579" s="3">
        <v>1</v>
      </c>
      <c r="G1579" s="3">
        <v>6</v>
      </c>
      <c r="H1579" s="3" t="s">
        <v>34</v>
      </c>
      <c r="I1579" s="3" t="s">
        <v>19</v>
      </c>
      <c r="J1579" s="12">
        <f>(C1579-VLOOKUP(H1579,Riders!$A$2:$C$3500,2,FALSE))/365</f>
        <v>30.260273972602739</v>
      </c>
      <c r="K1579" s="3">
        <v>8</v>
      </c>
    </row>
    <row r="1580" spans="1:11" x14ac:dyDescent="0.45">
      <c r="A1580" s="3" t="s">
        <v>173</v>
      </c>
      <c r="B1580" s="3">
        <v>2018</v>
      </c>
      <c r="C1580" s="19">
        <v>43044</v>
      </c>
      <c r="D1580" s="3" t="s">
        <v>653</v>
      </c>
      <c r="E1580" s="3" t="s">
        <v>454</v>
      </c>
      <c r="F1580" s="3">
        <v>1</v>
      </c>
      <c r="G1580" s="3">
        <v>7</v>
      </c>
      <c r="H1580" s="3" t="s">
        <v>82</v>
      </c>
      <c r="I1580" s="3" t="s">
        <v>67</v>
      </c>
      <c r="J1580" s="12">
        <f>(C1580-VLOOKUP(H1580,Riders!$A$2:$C$3500,2,FALSE))/365</f>
        <v>25.183561643835617</v>
      </c>
      <c r="K1580" s="3">
        <v>21</v>
      </c>
    </row>
    <row r="1581" spans="1:11" x14ac:dyDescent="0.45">
      <c r="A1581" s="3" t="s">
        <v>173</v>
      </c>
      <c r="B1581" s="3">
        <v>2018</v>
      </c>
      <c r="C1581" s="19">
        <v>43044</v>
      </c>
      <c r="D1581" s="3" t="s">
        <v>653</v>
      </c>
      <c r="E1581" s="3" t="s">
        <v>454</v>
      </c>
      <c r="F1581" s="3">
        <v>2</v>
      </c>
      <c r="G1581" s="3">
        <v>1</v>
      </c>
      <c r="H1581" s="3" t="s">
        <v>147</v>
      </c>
      <c r="I1581" s="3" t="s">
        <v>31</v>
      </c>
      <c r="J1581" s="12">
        <f>(C1581-VLOOKUP(H1581,Riders!$A$2:$C$3500,2,FALSE))/365</f>
        <v>29.326027397260273</v>
      </c>
      <c r="K1581" s="3">
        <v>6</v>
      </c>
    </row>
    <row r="1582" spans="1:11" x14ac:dyDescent="0.45">
      <c r="A1582" s="3" t="s">
        <v>173</v>
      </c>
      <c r="B1582" s="3">
        <v>2018</v>
      </c>
      <c r="C1582" s="19">
        <v>43044</v>
      </c>
      <c r="D1582" s="3" t="s">
        <v>653</v>
      </c>
      <c r="E1582" s="3" t="s">
        <v>454</v>
      </c>
      <c r="F1582" s="3">
        <v>2</v>
      </c>
      <c r="G1582" s="3">
        <v>2</v>
      </c>
      <c r="H1582" s="3" t="s">
        <v>96</v>
      </c>
      <c r="I1582" s="3" t="s">
        <v>40</v>
      </c>
      <c r="J1582" s="12">
        <f>(C1582-VLOOKUP(H1582,Riders!$A$2:$C$3500,2,FALSE))/365</f>
        <v>23.813698630136987</v>
      </c>
      <c r="K1582" s="3">
        <v>7</v>
      </c>
    </row>
    <row r="1583" spans="1:11" x14ac:dyDescent="0.45">
      <c r="A1583" s="3" t="s">
        <v>173</v>
      </c>
      <c r="B1583" s="3">
        <v>2018</v>
      </c>
      <c r="C1583" s="19">
        <v>43044</v>
      </c>
      <c r="D1583" s="3" t="s">
        <v>653</v>
      </c>
      <c r="E1583" s="3" t="s">
        <v>454</v>
      </c>
      <c r="F1583" s="3">
        <v>2</v>
      </c>
      <c r="G1583" s="3">
        <v>3</v>
      </c>
      <c r="H1583" s="3" t="s">
        <v>702</v>
      </c>
      <c r="I1583" s="3" t="s">
        <v>25</v>
      </c>
      <c r="J1583" s="12">
        <f>(C1583-VLOOKUP(H1583,Riders!$A$2:$C$3500,2,FALSE))/365</f>
        <v>29.202739726027396</v>
      </c>
      <c r="K1583" s="3">
        <v>17</v>
      </c>
    </row>
    <row r="1584" spans="1:11" x14ac:dyDescent="0.45">
      <c r="A1584" s="3" t="s">
        <v>173</v>
      </c>
      <c r="B1584" s="3">
        <v>2018</v>
      </c>
      <c r="C1584" s="19">
        <v>43044</v>
      </c>
      <c r="D1584" s="3" t="s">
        <v>653</v>
      </c>
      <c r="E1584" s="3" t="s">
        <v>454</v>
      </c>
      <c r="F1584" s="3">
        <v>2</v>
      </c>
      <c r="G1584" s="3">
        <v>4</v>
      </c>
      <c r="H1584" s="3" t="s">
        <v>132</v>
      </c>
      <c r="I1584" s="3" t="s">
        <v>36</v>
      </c>
      <c r="J1584" s="12">
        <f>(C1584-VLOOKUP(H1584,Riders!$A$2:$C$3500,2,FALSE))/365</f>
        <v>26.956164383561642</v>
      </c>
      <c r="K1584" s="3">
        <v>3</v>
      </c>
    </row>
    <row r="1585" spans="1:11" x14ac:dyDescent="0.45">
      <c r="A1585" s="3" t="s">
        <v>173</v>
      </c>
      <c r="B1585" s="3">
        <v>2018</v>
      </c>
      <c r="C1585" s="19">
        <v>43044</v>
      </c>
      <c r="D1585" s="3" t="s">
        <v>653</v>
      </c>
      <c r="E1585" s="3" t="s">
        <v>454</v>
      </c>
      <c r="F1585" s="3">
        <v>2</v>
      </c>
      <c r="G1585" s="3">
        <v>5</v>
      </c>
      <c r="H1585" s="3" t="s">
        <v>183</v>
      </c>
      <c r="I1585" s="3" t="s">
        <v>47</v>
      </c>
      <c r="J1585" s="12">
        <f>(C1585-VLOOKUP(H1585,Riders!$A$2:$C$3500,2,FALSE))/365</f>
        <v>20.747945205479454</v>
      </c>
      <c r="K1585" s="3">
        <v>21</v>
      </c>
    </row>
    <row r="1586" spans="1:11" x14ac:dyDescent="0.45">
      <c r="A1586" s="3" t="s">
        <v>173</v>
      </c>
      <c r="B1586" s="3">
        <v>2018</v>
      </c>
      <c r="C1586" s="19">
        <v>43044</v>
      </c>
      <c r="D1586" s="3" t="s">
        <v>653</v>
      </c>
      <c r="E1586" s="3" t="s">
        <v>454</v>
      </c>
      <c r="F1586" s="3">
        <v>2</v>
      </c>
      <c r="G1586" s="3">
        <v>6</v>
      </c>
      <c r="H1586" s="3" t="s">
        <v>111</v>
      </c>
      <c r="I1586" s="3" t="s">
        <v>118</v>
      </c>
      <c r="J1586" s="12">
        <f>(C1586-VLOOKUP(H1586,Riders!$A$2:$C$3500,2,FALSE))/365</f>
        <v>23.043835616438358</v>
      </c>
      <c r="K1586" s="3">
        <v>2</v>
      </c>
    </row>
    <row r="1587" spans="1:11" x14ac:dyDescent="0.45">
      <c r="A1587" s="3" t="s">
        <v>173</v>
      </c>
      <c r="B1587" s="3">
        <v>2018</v>
      </c>
      <c r="C1587" s="19">
        <v>43044</v>
      </c>
      <c r="D1587" s="3" t="s">
        <v>653</v>
      </c>
      <c r="E1587" s="3" t="s">
        <v>454</v>
      </c>
      <c r="F1587" s="3">
        <v>3</v>
      </c>
      <c r="G1587" s="3">
        <v>1</v>
      </c>
      <c r="H1587" s="3" t="s">
        <v>77</v>
      </c>
      <c r="I1587" s="3" t="s">
        <v>19</v>
      </c>
      <c r="J1587" s="12">
        <f>(C1587-VLOOKUP(H1587,Riders!$A$2:$C$3500,2,FALSE))/365</f>
        <v>26.487671232876714</v>
      </c>
      <c r="K1587" s="3">
        <v>4</v>
      </c>
    </row>
    <row r="1588" spans="1:11" x14ac:dyDescent="0.45">
      <c r="A1588" s="3" t="s">
        <v>173</v>
      </c>
      <c r="B1588" s="3">
        <v>2018</v>
      </c>
      <c r="C1588" s="19">
        <v>43044</v>
      </c>
      <c r="D1588" s="3" t="s">
        <v>653</v>
      </c>
      <c r="E1588" s="3" t="s">
        <v>454</v>
      </c>
      <c r="F1588" s="3">
        <v>3</v>
      </c>
      <c r="G1588" s="3">
        <v>2</v>
      </c>
      <c r="H1588" s="3" t="s">
        <v>137</v>
      </c>
      <c r="I1588" s="3" t="s">
        <v>29</v>
      </c>
      <c r="J1588" s="12">
        <f>(C1588-VLOOKUP(H1588,Riders!$A$2:$C$3500,2,FALSE))/365</f>
        <v>20.465753424657535</v>
      </c>
      <c r="K1588" s="3">
        <v>12</v>
      </c>
    </row>
    <row r="1589" spans="1:11" x14ac:dyDescent="0.45">
      <c r="A1589" s="3" t="s">
        <v>173</v>
      </c>
      <c r="B1589" s="3">
        <v>2018</v>
      </c>
      <c r="C1589" s="19">
        <v>43044</v>
      </c>
      <c r="D1589" s="3" t="s">
        <v>653</v>
      </c>
      <c r="E1589" s="3" t="s">
        <v>454</v>
      </c>
      <c r="F1589" s="3">
        <v>3</v>
      </c>
      <c r="G1589" s="3">
        <v>3</v>
      </c>
      <c r="H1589" s="3" t="s">
        <v>133</v>
      </c>
      <c r="I1589" s="3" t="s">
        <v>25</v>
      </c>
      <c r="J1589" s="12">
        <f>(C1589-VLOOKUP(H1589,Riders!$A$2:$C$3500,2,FALSE))/365</f>
        <v>24.780821917808218</v>
      </c>
      <c r="K1589" s="3">
        <v>17</v>
      </c>
    </row>
    <row r="1590" spans="1:11" x14ac:dyDescent="0.45">
      <c r="A1590" s="3" t="s">
        <v>173</v>
      </c>
      <c r="B1590" s="3">
        <v>2018</v>
      </c>
      <c r="C1590" s="19">
        <v>43044</v>
      </c>
      <c r="D1590" s="3" t="s">
        <v>653</v>
      </c>
      <c r="E1590" s="3" t="s">
        <v>454</v>
      </c>
      <c r="F1590" s="3">
        <v>3</v>
      </c>
      <c r="G1590" s="3">
        <v>4</v>
      </c>
      <c r="H1590" s="3" t="s">
        <v>167</v>
      </c>
      <c r="I1590" s="3" t="s">
        <v>59</v>
      </c>
      <c r="J1590" s="12">
        <f>(C1590-VLOOKUP(H1590,Riders!$A$2:$C$3500,2,FALSE))/365</f>
        <v>28.671232876712327</v>
      </c>
      <c r="K1590" s="3">
        <v>13</v>
      </c>
    </row>
    <row r="1591" spans="1:11" x14ac:dyDescent="0.45">
      <c r="A1591" s="3" t="s">
        <v>173</v>
      </c>
      <c r="B1591" s="3">
        <v>2018</v>
      </c>
      <c r="C1591" s="19">
        <v>43044</v>
      </c>
      <c r="D1591" s="3" t="s">
        <v>653</v>
      </c>
      <c r="E1591" s="3" t="s">
        <v>454</v>
      </c>
      <c r="F1591" s="3">
        <v>3</v>
      </c>
      <c r="G1591" s="3">
        <v>5</v>
      </c>
      <c r="H1591" s="3" t="s">
        <v>50</v>
      </c>
      <c r="I1591" s="3" t="s">
        <v>51</v>
      </c>
      <c r="J1591" s="12">
        <f>(C1591-VLOOKUP(H1591,Riders!$A$2:$C$3500,2,FALSE))/365</f>
        <v>21.082191780821919</v>
      </c>
      <c r="K1591" s="3">
        <v>17</v>
      </c>
    </row>
    <row r="1592" spans="1:11" x14ac:dyDescent="0.45">
      <c r="A1592" s="3" t="s">
        <v>173</v>
      </c>
      <c r="B1592" s="3">
        <v>2018</v>
      </c>
      <c r="C1592" s="19">
        <v>43044</v>
      </c>
      <c r="D1592" s="3" t="s">
        <v>653</v>
      </c>
      <c r="E1592" s="3" t="s">
        <v>454</v>
      </c>
      <c r="F1592" s="3">
        <v>3</v>
      </c>
      <c r="G1592" s="3">
        <v>6</v>
      </c>
      <c r="H1592" s="3" t="s">
        <v>180</v>
      </c>
      <c r="I1592" s="3" t="s">
        <v>65</v>
      </c>
      <c r="J1592" s="12">
        <f>(C1592-VLOOKUP(H1592,Riders!$A$2:$C$3500,2,FALSE))/365</f>
        <v>20.238356164383561</v>
      </c>
      <c r="K1592" s="3">
        <v>21</v>
      </c>
    </row>
    <row r="1593" spans="1:11" x14ac:dyDescent="0.45">
      <c r="A1593" s="3" t="s">
        <v>173</v>
      </c>
      <c r="B1593" s="3">
        <v>2018</v>
      </c>
      <c r="C1593" s="19">
        <v>43044</v>
      </c>
      <c r="D1593" s="3" t="s">
        <v>653</v>
      </c>
      <c r="E1593" s="3" t="s">
        <v>454</v>
      </c>
      <c r="F1593" s="3">
        <v>4</v>
      </c>
      <c r="G1593" s="3">
        <v>1</v>
      </c>
      <c r="H1593" s="3" t="s">
        <v>703</v>
      </c>
      <c r="I1593" s="3" t="s">
        <v>15</v>
      </c>
      <c r="J1593" s="12">
        <f>(C1593-VLOOKUP(H1593,Riders!$A$2:$C$3500,2,FALSE))/365</f>
        <v>27.005479452054793</v>
      </c>
      <c r="K1593" s="3">
        <v>1</v>
      </c>
    </row>
    <row r="1594" spans="1:11" x14ac:dyDescent="0.45">
      <c r="A1594" s="3" t="s">
        <v>173</v>
      </c>
      <c r="B1594" s="3">
        <v>2018</v>
      </c>
      <c r="C1594" s="19">
        <v>43044</v>
      </c>
      <c r="D1594" s="3" t="s">
        <v>653</v>
      </c>
      <c r="E1594" s="3" t="s">
        <v>454</v>
      </c>
      <c r="F1594" s="3">
        <v>4</v>
      </c>
      <c r="G1594" s="3">
        <v>2</v>
      </c>
      <c r="H1594" s="3" t="s">
        <v>655</v>
      </c>
      <c r="I1594" s="3" t="s">
        <v>120</v>
      </c>
      <c r="J1594" s="12">
        <f>(C1594-VLOOKUP(H1594,Riders!$A$2:$C$3500,2,FALSE))/365</f>
        <v>34.920547945205477</v>
      </c>
      <c r="K1594" s="3">
        <v>11</v>
      </c>
    </row>
    <row r="1595" spans="1:11" x14ac:dyDescent="0.45">
      <c r="A1595" s="3" t="s">
        <v>173</v>
      </c>
      <c r="B1595" s="3">
        <v>2018</v>
      </c>
      <c r="C1595" s="19">
        <v>43044</v>
      </c>
      <c r="D1595" s="3" t="s">
        <v>653</v>
      </c>
      <c r="E1595" s="3" t="s">
        <v>454</v>
      </c>
      <c r="F1595" s="3">
        <v>4</v>
      </c>
      <c r="G1595" s="3">
        <v>3</v>
      </c>
      <c r="H1595" s="3" t="s">
        <v>187</v>
      </c>
      <c r="I1595" s="3" t="s">
        <v>53</v>
      </c>
      <c r="J1595" s="12">
        <f>(C1595-VLOOKUP(H1595,Riders!$A$2:$C$3500,2,FALSE))/365</f>
        <v>22.594520547945205</v>
      </c>
      <c r="K1595" s="3">
        <v>13</v>
      </c>
    </row>
    <row r="1596" spans="1:11" x14ac:dyDescent="0.45">
      <c r="A1596" s="3" t="s">
        <v>173</v>
      </c>
      <c r="B1596" s="3">
        <v>2018</v>
      </c>
      <c r="C1596" s="19">
        <v>43044</v>
      </c>
      <c r="D1596" s="3" t="s">
        <v>653</v>
      </c>
      <c r="E1596" s="3" t="s">
        <v>454</v>
      </c>
      <c r="F1596" s="3">
        <v>4</v>
      </c>
      <c r="G1596" s="3">
        <v>4</v>
      </c>
      <c r="H1596" s="3" t="s">
        <v>39</v>
      </c>
      <c r="I1596" s="3" t="s">
        <v>40</v>
      </c>
      <c r="J1596" s="12">
        <f>(C1596-VLOOKUP(H1596,Riders!$A$2:$C$3500,2,FALSE))/365</f>
        <v>23.235616438356164</v>
      </c>
      <c r="K1596" s="3">
        <v>25</v>
      </c>
    </row>
    <row r="1597" spans="1:11" x14ac:dyDescent="0.45">
      <c r="A1597" s="3" t="s">
        <v>173</v>
      </c>
      <c r="B1597" s="3">
        <v>2018</v>
      </c>
      <c r="C1597" s="19">
        <v>43044</v>
      </c>
      <c r="D1597" s="3" t="s">
        <v>653</v>
      </c>
      <c r="E1597" s="3" t="s">
        <v>454</v>
      </c>
      <c r="F1597" s="3">
        <v>4</v>
      </c>
      <c r="G1597" s="3">
        <v>5</v>
      </c>
      <c r="H1597" s="3" t="s">
        <v>139</v>
      </c>
      <c r="I1597" s="3" t="s">
        <v>61</v>
      </c>
      <c r="J1597" s="12">
        <f>(C1597-VLOOKUP(H1597,Riders!$A$2:$C$3500,2,FALSE))/365</f>
        <v>25.405479452054795</v>
      </c>
      <c r="K1597" s="3">
        <v>10</v>
      </c>
    </row>
    <row r="1598" spans="1:11" x14ac:dyDescent="0.45">
      <c r="A1598" s="3" t="s">
        <v>173</v>
      </c>
      <c r="B1598" s="3">
        <v>2018</v>
      </c>
      <c r="C1598" s="19">
        <v>43044</v>
      </c>
      <c r="D1598" s="3" t="s">
        <v>653</v>
      </c>
      <c r="E1598" s="3" t="s">
        <v>454</v>
      </c>
      <c r="F1598" s="3">
        <v>4</v>
      </c>
      <c r="G1598" s="3">
        <v>6</v>
      </c>
      <c r="H1598" s="3" t="s">
        <v>321</v>
      </c>
      <c r="I1598" s="3" t="s">
        <v>56</v>
      </c>
      <c r="J1598" s="12">
        <f>(C1598-VLOOKUP(H1598,Riders!$A$2:$C$3500,2,FALSE))/365</f>
        <v>25.545205479452054</v>
      </c>
      <c r="K1598" s="3">
        <v>21</v>
      </c>
    </row>
    <row r="1599" spans="1:11" x14ac:dyDescent="0.45">
      <c r="A1599" s="3" t="s">
        <v>173</v>
      </c>
      <c r="B1599" s="3">
        <v>2018</v>
      </c>
      <c r="C1599" s="19">
        <v>43044</v>
      </c>
      <c r="D1599" s="3" t="s">
        <v>653</v>
      </c>
      <c r="E1599" s="3" t="s">
        <v>642</v>
      </c>
      <c r="F1599" s="3">
        <v>1</v>
      </c>
      <c r="G1599" s="3">
        <v>1</v>
      </c>
      <c r="H1599" s="3" t="s">
        <v>111</v>
      </c>
      <c r="I1599" s="3" t="s">
        <v>118</v>
      </c>
      <c r="J1599" s="12">
        <f>(C1599-VLOOKUP(H1599,Riders!$A$2:$C$3500,2,FALSE))/365</f>
        <v>23.043835616438358</v>
      </c>
      <c r="K1599" s="3">
        <v>2</v>
      </c>
    </row>
    <row r="1600" spans="1:11" x14ac:dyDescent="0.45">
      <c r="A1600" s="3" t="s">
        <v>173</v>
      </c>
      <c r="B1600" s="3">
        <v>2018</v>
      </c>
      <c r="C1600" s="19">
        <v>43044</v>
      </c>
      <c r="D1600" s="3" t="s">
        <v>653</v>
      </c>
      <c r="E1600" s="3" t="s">
        <v>642</v>
      </c>
      <c r="F1600" s="3">
        <v>1</v>
      </c>
      <c r="G1600" s="3">
        <v>2</v>
      </c>
      <c r="H1600" s="3" t="s">
        <v>20</v>
      </c>
      <c r="I1600" s="3" t="s">
        <v>21</v>
      </c>
      <c r="J1600" s="12">
        <f>(C1600-VLOOKUP(H1600,Riders!$A$2:$C$3500,2,FALSE))/365</f>
        <v>22.24931506849315</v>
      </c>
      <c r="K1600" s="3">
        <v>13</v>
      </c>
    </row>
    <row r="1601" spans="1:11" x14ac:dyDescent="0.45">
      <c r="A1601" s="3" t="s">
        <v>173</v>
      </c>
      <c r="B1601" s="3">
        <v>2018</v>
      </c>
      <c r="C1601" s="19">
        <v>43044</v>
      </c>
      <c r="D1601" s="3" t="s">
        <v>653</v>
      </c>
      <c r="E1601" s="3" t="s">
        <v>642</v>
      </c>
      <c r="F1601" s="3">
        <v>1</v>
      </c>
      <c r="G1601" s="3">
        <v>3</v>
      </c>
      <c r="H1601" s="3" t="s">
        <v>50</v>
      </c>
      <c r="I1601" s="3" t="s">
        <v>51</v>
      </c>
      <c r="J1601" s="12">
        <f>(C1601-VLOOKUP(H1601,Riders!$A$2:$C$3500,2,FALSE))/365</f>
        <v>21.082191780821919</v>
      </c>
      <c r="K1601" s="3">
        <v>17</v>
      </c>
    </row>
    <row r="1602" spans="1:11" x14ac:dyDescent="0.45">
      <c r="A1602" s="3" t="s">
        <v>173</v>
      </c>
      <c r="B1602" s="3">
        <v>2018</v>
      </c>
      <c r="C1602" s="19">
        <v>43044</v>
      </c>
      <c r="D1602" s="3" t="s">
        <v>653</v>
      </c>
      <c r="E1602" s="3" t="s">
        <v>642</v>
      </c>
      <c r="F1602" s="3">
        <v>1</v>
      </c>
      <c r="G1602" s="3">
        <v>4</v>
      </c>
      <c r="H1602" s="3" t="s">
        <v>82</v>
      </c>
      <c r="I1602" s="3" t="s">
        <v>67</v>
      </c>
      <c r="J1602" s="12">
        <f>(C1602-VLOOKUP(H1602,Riders!$A$2:$C$3500,2,FALSE))/365</f>
        <v>25.183561643835617</v>
      </c>
      <c r="K1602" s="3">
        <v>21</v>
      </c>
    </row>
    <row r="1603" spans="1:11" x14ac:dyDescent="0.45">
      <c r="A1603" s="3" t="s">
        <v>173</v>
      </c>
      <c r="B1603" s="3">
        <v>2018</v>
      </c>
      <c r="C1603" s="19">
        <v>43044</v>
      </c>
      <c r="D1603" s="3" t="s">
        <v>653</v>
      </c>
      <c r="E1603" s="3" t="s">
        <v>642</v>
      </c>
      <c r="F1603" s="3">
        <v>1</v>
      </c>
      <c r="G1603" s="3">
        <v>5</v>
      </c>
      <c r="H1603" s="3" t="s">
        <v>39</v>
      </c>
      <c r="I1603" s="3" t="s">
        <v>40</v>
      </c>
      <c r="J1603" s="12">
        <f>(C1603-VLOOKUP(H1603,Riders!$A$2:$C$3500,2,FALSE))/365</f>
        <v>23.235616438356164</v>
      </c>
      <c r="K1603" s="3">
        <v>25</v>
      </c>
    </row>
    <row r="1604" spans="1:11" x14ac:dyDescent="0.45">
      <c r="A1604" s="3" t="s">
        <v>173</v>
      </c>
      <c r="B1604" s="3">
        <v>2018</v>
      </c>
      <c r="C1604" s="19">
        <v>43044</v>
      </c>
      <c r="D1604" s="3" t="s">
        <v>653</v>
      </c>
      <c r="E1604" s="3" t="s">
        <v>642</v>
      </c>
      <c r="F1604" s="3">
        <v>2</v>
      </c>
      <c r="G1604" s="3">
        <v>1</v>
      </c>
      <c r="H1604" s="3" t="s">
        <v>34</v>
      </c>
      <c r="I1604" s="3" t="s">
        <v>19</v>
      </c>
      <c r="J1604" s="12">
        <f>(C1604-VLOOKUP(H1604,Riders!$A$2:$C$3500,2,FALSE))/365</f>
        <v>30.260273972602739</v>
      </c>
      <c r="K1604" s="3">
        <v>8</v>
      </c>
    </row>
    <row r="1605" spans="1:11" x14ac:dyDescent="0.45">
      <c r="A1605" s="3" t="s">
        <v>173</v>
      </c>
      <c r="B1605" s="3">
        <v>2018</v>
      </c>
      <c r="C1605" s="19">
        <v>43044</v>
      </c>
      <c r="D1605" s="3" t="s">
        <v>653</v>
      </c>
      <c r="E1605" s="3" t="s">
        <v>642</v>
      </c>
      <c r="F1605" s="3">
        <v>2</v>
      </c>
      <c r="G1605" s="3">
        <v>2</v>
      </c>
      <c r="H1605" s="3" t="s">
        <v>167</v>
      </c>
      <c r="I1605" s="3" t="s">
        <v>59</v>
      </c>
      <c r="J1605" s="12">
        <f>(C1605-VLOOKUP(H1605,Riders!$A$2:$C$3500,2,FALSE))/365</f>
        <v>28.671232876712327</v>
      </c>
      <c r="K1605" s="3">
        <v>13</v>
      </c>
    </row>
    <row r="1606" spans="1:11" x14ac:dyDescent="0.45">
      <c r="A1606" s="3" t="s">
        <v>173</v>
      </c>
      <c r="B1606" s="3">
        <v>2018</v>
      </c>
      <c r="C1606" s="19">
        <v>43044</v>
      </c>
      <c r="D1606" s="3" t="s">
        <v>653</v>
      </c>
      <c r="E1606" s="3" t="s">
        <v>642</v>
      </c>
      <c r="F1606" s="3">
        <v>2</v>
      </c>
      <c r="G1606" s="3">
        <v>3</v>
      </c>
      <c r="H1606" s="3" t="s">
        <v>702</v>
      </c>
      <c r="I1606" s="3" t="s">
        <v>25</v>
      </c>
      <c r="J1606" s="12">
        <f>(C1606-VLOOKUP(H1606,Riders!$A$2:$C$3500,2,FALSE))/365</f>
        <v>29.202739726027396</v>
      </c>
      <c r="K1606" s="3">
        <v>17</v>
      </c>
    </row>
    <row r="1607" spans="1:11" x14ac:dyDescent="0.45">
      <c r="A1607" s="3" t="s">
        <v>173</v>
      </c>
      <c r="B1607" s="3">
        <v>2018</v>
      </c>
      <c r="C1607" s="19">
        <v>43044</v>
      </c>
      <c r="D1607" s="3" t="s">
        <v>653</v>
      </c>
      <c r="E1607" s="3" t="s">
        <v>642</v>
      </c>
      <c r="F1607" s="3">
        <v>2</v>
      </c>
      <c r="G1607" s="3">
        <v>4</v>
      </c>
      <c r="H1607" s="3" t="s">
        <v>183</v>
      </c>
      <c r="I1607" s="3" t="s">
        <v>47</v>
      </c>
      <c r="J1607" s="12">
        <f>(C1607-VLOOKUP(H1607,Riders!$A$2:$C$3500,2,FALSE))/365</f>
        <v>20.747945205479454</v>
      </c>
      <c r="K1607" s="3">
        <v>21</v>
      </c>
    </row>
    <row r="1608" spans="1:11" x14ac:dyDescent="0.45">
      <c r="A1608" s="3" t="s">
        <v>173</v>
      </c>
      <c r="B1608" s="3">
        <v>2018</v>
      </c>
      <c r="C1608" s="19">
        <v>43044</v>
      </c>
      <c r="D1608" s="3" t="s">
        <v>653</v>
      </c>
      <c r="E1608" s="3" t="s">
        <v>642</v>
      </c>
      <c r="F1608" s="3">
        <v>3</v>
      </c>
      <c r="G1608" s="3">
        <v>1</v>
      </c>
      <c r="H1608" s="3" t="s">
        <v>132</v>
      </c>
      <c r="I1608" s="3" t="s">
        <v>36</v>
      </c>
      <c r="J1608" s="12">
        <f>(C1608-VLOOKUP(H1608,Riders!$A$2:$C$3500,2,FALSE))/365</f>
        <v>26.956164383561642</v>
      </c>
      <c r="K1608" s="3">
        <v>3</v>
      </c>
    </row>
    <row r="1609" spans="1:11" x14ac:dyDescent="0.45">
      <c r="A1609" s="3" t="s">
        <v>173</v>
      </c>
      <c r="B1609" s="3">
        <v>2018</v>
      </c>
      <c r="C1609" s="19">
        <v>43044</v>
      </c>
      <c r="D1609" s="3" t="s">
        <v>653</v>
      </c>
      <c r="E1609" s="3" t="s">
        <v>642</v>
      </c>
      <c r="F1609" s="3">
        <v>3</v>
      </c>
      <c r="G1609" s="3">
        <v>2</v>
      </c>
      <c r="H1609" s="3" t="s">
        <v>94</v>
      </c>
      <c r="I1609" s="3" t="s">
        <v>38</v>
      </c>
      <c r="J1609" s="12">
        <f>(C1609-VLOOKUP(H1609,Riders!$A$2:$C$3500,2,FALSE))/365</f>
        <v>20.019178082191782</v>
      </c>
      <c r="K1609" s="3">
        <v>13</v>
      </c>
    </row>
    <row r="1610" spans="1:11" x14ac:dyDescent="0.45">
      <c r="A1610" s="3" t="s">
        <v>173</v>
      </c>
      <c r="B1610" s="3">
        <v>2018</v>
      </c>
      <c r="C1610" s="19">
        <v>43044</v>
      </c>
      <c r="D1610" s="3" t="s">
        <v>653</v>
      </c>
      <c r="E1610" s="3" t="s">
        <v>642</v>
      </c>
      <c r="F1610" s="3">
        <v>3</v>
      </c>
      <c r="G1610" s="3">
        <v>3</v>
      </c>
      <c r="H1610" s="3" t="s">
        <v>133</v>
      </c>
      <c r="I1610" s="3" t="s">
        <v>25</v>
      </c>
      <c r="J1610" s="12">
        <f>(C1610-VLOOKUP(H1610,Riders!$A$2:$C$3500,2,FALSE))/365</f>
        <v>24.780821917808218</v>
      </c>
      <c r="K1610" s="3">
        <v>17</v>
      </c>
    </row>
    <row r="1611" spans="1:11" x14ac:dyDescent="0.45">
      <c r="A1611" s="3" t="s">
        <v>173</v>
      </c>
      <c r="B1611" s="3">
        <v>2018</v>
      </c>
      <c r="C1611" s="19">
        <v>43044</v>
      </c>
      <c r="D1611" s="3" t="s">
        <v>653</v>
      </c>
      <c r="E1611" s="3" t="s">
        <v>642</v>
      </c>
      <c r="F1611" s="3">
        <v>3</v>
      </c>
      <c r="G1611" s="3">
        <v>4</v>
      </c>
      <c r="H1611" s="3" t="s">
        <v>321</v>
      </c>
      <c r="I1611" s="3" t="s">
        <v>56</v>
      </c>
      <c r="J1611" s="12">
        <f>(C1611-VLOOKUP(H1611,Riders!$A$2:$C$3500,2,FALSE))/365</f>
        <v>25.545205479452054</v>
      </c>
      <c r="K1611" s="3">
        <v>21</v>
      </c>
    </row>
    <row r="1612" spans="1:11" x14ac:dyDescent="0.45">
      <c r="A1612" s="3" t="s">
        <v>173</v>
      </c>
      <c r="B1612" s="3">
        <v>2018</v>
      </c>
      <c r="C1612" s="19">
        <v>43044</v>
      </c>
      <c r="D1612" s="3" t="s">
        <v>653</v>
      </c>
      <c r="E1612" s="3" t="s">
        <v>642</v>
      </c>
      <c r="F1612" s="3">
        <v>4</v>
      </c>
      <c r="G1612" s="3">
        <v>1</v>
      </c>
      <c r="H1612" s="3" t="s">
        <v>139</v>
      </c>
      <c r="I1612" s="3" t="s">
        <v>61</v>
      </c>
      <c r="J1612" s="12">
        <f>(C1612-VLOOKUP(H1612,Riders!$A$2:$C$3500,2,FALSE))/365</f>
        <v>25.405479452054795</v>
      </c>
      <c r="K1612" s="3">
        <v>10</v>
      </c>
    </row>
    <row r="1613" spans="1:11" x14ac:dyDescent="0.45">
      <c r="A1613" s="3" t="s">
        <v>173</v>
      </c>
      <c r="B1613" s="3">
        <v>2018</v>
      </c>
      <c r="C1613" s="19">
        <v>43044</v>
      </c>
      <c r="D1613" s="3" t="s">
        <v>653</v>
      </c>
      <c r="E1613" s="3" t="s">
        <v>642</v>
      </c>
      <c r="F1613" s="3">
        <v>4</v>
      </c>
      <c r="G1613" s="3">
        <v>2</v>
      </c>
      <c r="H1613" s="3" t="s">
        <v>187</v>
      </c>
      <c r="I1613" s="3" t="s">
        <v>53</v>
      </c>
      <c r="J1613" s="12">
        <f>(C1613-VLOOKUP(H1613,Riders!$A$2:$C$3500,2,FALSE))/365</f>
        <v>22.594520547945205</v>
      </c>
      <c r="K1613" s="3">
        <v>13</v>
      </c>
    </row>
    <row r="1614" spans="1:11" x14ac:dyDescent="0.45">
      <c r="A1614" s="3" t="s">
        <v>173</v>
      </c>
      <c r="B1614" s="3">
        <v>2018</v>
      </c>
      <c r="C1614" s="19">
        <v>43044</v>
      </c>
      <c r="D1614" s="3" t="s">
        <v>653</v>
      </c>
      <c r="E1614" s="3" t="s">
        <v>642</v>
      </c>
      <c r="F1614" s="3">
        <v>4</v>
      </c>
      <c r="G1614" s="3">
        <v>3</v>
      </c>
      <c r="H1614" s="3" t="s">
        <v>699</v>
      </c>
      <c r="I1614" s="3" t="s">
        <v>59</v>
      </c>
      <c r="J1614" s="12">
        <f>(C1614-VLOOKUP(H1614,Riders!$A$2:$C$3500,2,FALSE))/365</f>
        <v>21.317808219178083</v>
      </c>
      <c r="K1614" s="3">
        <v>17</v>
      </c>
    </row>
    <row r="1615" spans="1:11" x14ac:dyDescent="0.45">
      <c r="A1615" s="3" t="s">
        <v>173</v>
      </c>
      <c r="B1615" s="3">
        <v>2018</v>
      </c>
      <c r="C1615" s="19">
        <v>43044</v>
      </c>
      <c r="D1615" s="3" t="s">
        <v>653</v>
      </c>
      <c r="E1615" s="3" t="s">
        <v>642</v>
      </c>
      <c r="F1615" s="3">
        <v>4</v>
      </c>
      <c r="G1615" s="3">
        <v>4</v>
      </c>
      <c r="H1615" s="3" t="s">
        <v>180</v>
      </c>
      <c r="I1615" s="3" t="s">
        <v>65</v>
      </c>
      <c r="J1615" s="12">
        <f>(C1615-VLOOKUP(H1615,Riders!$A$2:$C$3500,2,FALSE))/365</f>
        <v>20.238356164383561</v>
      </c>
      <c r="K1615" s="3">
        <v>21</v>
      </c>
    </row>
    <row r="1616" spans="1:11" x14ac:dyDescent="0.45">
      <c r="A1616" s="3" t="s">
        <v>173</v>
      </c>
      <c r="B1616" s="3">
        <v>2018</v>
      </c>
      <c r="C1616" s="19">
        <v>43044</v>
      </c>
      <c r="D1616" s="3" t="s">
        <v>653</v>
      </c>
      <c r="E1616" s="3" t="s">
        <v>643</v>
      </c>
      <c r="F1616" s="3">
        <v>1</v>
      </c>
      <c r="G1616" s="3">
        <v>1</v>
      </c>
      <c r="H1616" s="3" t="s">
        <v>16</v>
      </c>
      <c r="I1616" s="3" t="s">
        <v>17</v>
      </c>
      <c r="J1616" s="12">
        <f>(C1616-VLOOKUP(H1616,Riders!$A$2:$C$3500,2,FALSE))/365</f>
        <v>18.539726027397261</v>
      </c>
      <c r="K1616" s="3">
        <v>6</v>
      </c>
    </row>
    <row r="1617" spans="1:11" x14ac:dyDescent="0.45">
      <c r="A1617" s="3" t="s">
        <v>173</v>
      </c>
      <c r="B1617" s="3">
        <v>2018</v>
      </c>
      <c r="C1617" s="19">
        <v>43044</v>
      </c>
      <c r="D1617" s="3" t="s">
        <v>653</v>
      </c>
      <c r="E1617" s="3" t="s">
        <v>643</v>
      </c>
      <c r="F1617" s="3">
        <v>1</v>
      </c>
      <c r="G1617" s="3">
        <v>2</v>
      </c>
      <c r="H1617" s="3" t="s">
        <v>703</v>
      </c>
      <c r="I1617" s="3" t="s">
        <v>15</v>
      </c>
      <c r="J1617" s="12">
        <f>(C1617-VLOOKUP(H1617,Riders!$A$2:$C$3500,2,FALSE))/365</f>
        <v>27.005479452054793</v>
      </c>
      <c r="K1617" s="3">
        <v>1</v>
      </c>
    </row>
    <row r="1618" spans="1:11" x14ac:dyDescent="0.45">
      <c r="A1618" s="3" t="s">
        <v>173</v>
      </c>
      <c r="B1618" s="3">
        <v>2018</v>
      </c>
      <c r="C1618" s="19">
        <v>43044</v>
      </c>
      <c r="D1618" s="3" t="s">
        <v>653</v>
      </c>
      <c r="E1618" s="3" t="s">
        <v>643</v>
      </c>
      <c r="F1618" s="3">
        <v>1</v>
      </c>
      <c r="G1618" s="3">
        <v>3</v>
      </c>
      <c r="H1618" s="3" t="s">
        <v>111</v>
      </c>
      <c r="I1618" s="3" t="s">
        <v>118</v>
      </c>
      <c r="J1618" s="12">
        <f>(C1618-VLOOKUP(H1618,Riders!$A$2:$C$3500,2,FALSE))/365</f>
        <v>23.043835616438358</v>
      </c>
      <c r="K1618" s="3">
        <v>2</v>
      </c>
    </row>
    <row r="1619" spans="1:11" x14ac:dyDescent="0.45">
      <c r="A1619" s="3" t="s">
        <v>173</v>
      </c>
      <c r="B1619" s="3">
        <v>2018</v>
      </c>
      <c r="C1619" s="19">
        <v>43044</v>
      </c>
      <c r="D1619" s="3" t="s">
        <v>653</v>
      </c>
      <c r="E1619" s="3" t="s">
        <v>643</v>
      </c>
      <c r="F1619" s="3">
        <v>1</v>
      </c>
      <c r="G1619" s="3">
        <v>4</v>
      </c>
      <c r="H1619" s="3" t="s">
        <v>96</v>
      </c>
      <c r="I1619" s="3" t="s">
        <v>40</v>
      </c>
      <c r="J1619" s="12">
        <f>(C1619-VLOOKUP(H1619,Riders!$A$2:$C$3500,2,FALSE))/365</f>
        <v>23.813698630136987</v>
      </c>
      <c r="K1619" s="3">
        <v>7</v>
      </c>
    </row>
    <row r="1620" spans="1:11" x14ac:dyDescent="0.45">
      <c r="A1620" s="3" t="s">
        <v>173</v>
      </c>
      <c r="B1620" s="3">
        <v>2018</v>
      </c>
      <c r="C1620" s="19">
        <v>43044</v>
      </c>
      <c r="D1620" s="3" t="s">
        <v>653</v>
      </c>
      <c r="E1620" s="3" t="s">
        <v>643</v>
      </c>
      <c r="F1620" s="3">
        <v>1</v>
      </c>
      <c r="G1620" s="3">
        <v>5</v>
      </c>
      <c r="H1620" s="3" t="s">
        <v>139</v>
      </c>
      <c r="I1620" s="3" t="s">
        <v>61</v>
      </c>
      <c r="J1620" s="12">
        <f>(C1620-VLOOKUP(H1620,Riders!$A$2:$C$3500,2,FALSE))/365</f>
        <v>25.405479452054795</v>
      </c>
      <c r="K1620" s="3">
        <v>10</v>
      </c>
    </row>
    <row r="1621" spans="1:11" x14ac:dyDescent="0.45">
      <c r="A1621" s="3" t="s">
        <v>173</v>
      </c>
      <c r="B1621" s="3">
        <v>2018</v>
      </c>
      <c r="C1621" s="19">
        <v>43044</v>
      </c>
      <c r="D1621" s="3" t="s">
        <v>653</v>
      </c>
      <c r="E1621" s="3" t="s">
        <v>643</v>
      </c>
      <c r="F1621" s="3">
        <v>1</v>
      </c>
      <c r="G1621" s="3">
        <v>6</v>
      </c>
      <c r="H1621" s="3" t="s">
        <v>137</v>
      </c>
      <c r="I1621" s="3" t="s">
        <v>29</v>
      </c>
      <c r="J1621" s="12">
        <f>(C1621-VLOOKUP(H1621,Riders!$A$2:$C$3500,2,FALSE))/365</f>
        <v>20.465753424657535</v>
      </c>
      <c r="K1621" s="3">
        <v>12</v>
      </c>
    </row>
    <row r="1622" spans="1:11" x14ac:dyDescent="0.45">
      <c r="A1622" s="3" t="s">
        <v>173</v>
      </c>
      <c r="B1622" s="3">
        <v>2018</v>
      </c>
      <c r="C1622" s="19">
        <v>43044</v>
      </c>
      <c r="D1622" s="3" t="s">
        <v>653</v>
      </c>
      <c r="E1622" s="3" t="s">
        <v>643</v>
      </c>
      <c r="F1622" s="3">
        <v>2</v>
      </c>
      <c r="G1622" s="3">
        <v>1</v>
      </c>
      <c r="H1622" s="3" t="s">
        <v>132</v>
      </c>
      <c r="I1622" s="3" t="s">
        <v>36</v>
      </c>
      <c r="J1622" s="12">
        <f>(C1622-VLOOKUP(H1622,Riders!$A$2:$C$3500,2,FALSE))/365</f>
        <v>26.956164383561642</v>
      </c>
      <c r="K1622" s="3">
        <v>3</v>
      </c>
    </row>
    <row r="1623" spans="1:11" x14ac:dyDescent="0.45">
      <c r="A1623" s="3" t="s">
        <v>173</v>
      </c>
      <c r="B1623" s="3">
        <v>2018</v>
      </c>
      <c r="C1623" s="19">
        <v>43044</v>
      </c>
      <c r="D1623" s="3" t="s">
        <v>653</v>
      </c>
      <c r="E1623" s="3" t="s">
        <v>643</v>
      </c>
      <c r="F1623" s="3">
        <v>2</v>
      </c>
      <c r="G1623" s="3">
        <v>2</v>
      </c>
      <c r="H1623" s="3" t="s">
        <v>77</v>
      </c>
      <c r="I1623" s="3" t="s">
        <v>19</v>
      </c>
      <c r="J1623" s="12">
        <f>(C1623-VLOOKUP(H1623,Riders!$A$2:$C$3500,2,FALSE))/365</f>
        <v>26.487671232876714</v>
      </c>
      <c r="K1623" s="3">
        <v>4</v>
      </c>
    </row>
    <row r="1624" spans="1:11" x14ac:dyDescent="0.45">
      <c r="A1624" s="3" t="s">
        <v>173</v>
      </c>
      <c r="B1624" s="3">
        <v>2018</v>
      </c>
      <c r="C1624" s="19">
        <v>43044</v>
      </c>
      <c r="D1624" s="3" t="s">
        <v>653</v>
      </c>
      <c r="E1624" s="3" t="s">
        <v>643</v>
      </c>
      <c r="F1624" s="3">
        <v>2</v>
      </c>
      <c r="G1624" s="3">
        <v>3</v>
      </c>
      <c r="H1624" s="3" t="s">
        <v>147</v>
      </c>
      <c r="I1624" s="3" t="s">
        <v>31</v>
      </c>
      <c r="J1624" s="12">
        <f>(C1624-VLOOKUP(H1624,Riders!$A$2:$C$3500,2,FALSE))/365</f>
        <v>29.326027397260273</v>
      </c>
      <c r="K1624" s="3">
        <v>6</v>
      </c>
    </row>
    <row r="1625" spans="1:11" x14ac:dyDescent="0.45">
      <c r="A1625" s="3" t="s">
        <v>173</v>
      </c>
      <c r="B1625" s="3">
        <v>2018</v>
      </c>
      <c r="C1625" s="19">
        <v>43044</v>
      </c>
      <c r="D1625" s="3" t="s">
        <v>653</v>
      </c>
      <c r="E1625" s="3" t="s">
        <v>643</v>
      </c>
      <c r="F1625" s="3">
        <v>2</v>
      </c>
      <c r="G1625" s="3">
        <v>4</v>
      </c>
      <c r="H1625" s="3" t="s">
        <v>656</v>
      </c>
      <c r="I1625" s="3" t="s">
        <v>49</v>
      </c>
      <c r="J1625" s="12">
        <f>(C1625-VLOOKUP(H1625,Riders!$A$2:$C$3500,2,FALSE))/365</f>
        <v>19.386301369863013</v>
      </c>
      <c r="K1625" s="3">
        <v>9</v>
      </c>
    </row>
    <row r="1626" spans="1:11" x14ac:dyDescent="0.45">
      <c r="A1626" s="3" t="s">
        <v>173</v>
      </c>
      <c r="B1626" s="3">
        <v>2018</v>
      </c>
      <c r="C1626" s="19">
        <v>43044</v>
      </c>
      <c r="D1626" s="3" t="s">
        <v>653</v>
      </c>
      <c r="E1626" s="3" t="s">
        <v>643</v>
      </c>
      <c r="F1626" s="3">
        <v>2</v>
      </c>
      <c r="G1626" s="3">
        <v>5</v>
      </c>
      <c r="H1626" s="3" t="s">
        <v>34</v>
      </c>
      <c r="I1626" s="3" t="s">
        <v>19</v>
      </c>
      <c r="J1626" s="12">
        <f>(C1626-VLOOKUP(H1626,Riders!$A$2:$C$3500,2,FALSE))/365</f>
        <v>30.260273972602739</v>
      </c>
      <c r="K1626" s="3">
        <v>8</v>
      </c>
    </row>
    <row r="1627" spans="1:11" x14ac:dyDescent="0.45">
      <c r="A1627" s="3" t="s">
        <v>173</v>
      </c>
      <c r="B1627" s="3">
        <v>2018</v>
      </c>
      <c r="C1627" s="19">
        <v>43044</v>
      </c>
      <c r="D1627" s="3" t="s">
        <v>653</v>
      </c>
      <c r="E1627" s="3" t="s">
        <v>643</v>
      </c>
      <c r="F1627" s="3">
        <v>2</v>
      </c>
      <c r="G1627" s="3">
        <v>6</v>
      </c>
      <c r="H1627" s="3" t="s">
        <v>655</v>
      </c>
      <c r="I1627" s="3" t="s">
        <v>120</v>
      </c>
      <c r="J1627" s="12">
        <f>(C1627-VLOOKUP(H1627,Riders!$A$2:$C$3500,2,FALSE))/365</f>
        <v>34.920547945205477</v>
      </c>
      <c r="K1627" s="3">
        <v>11</v>
      </c>
    </row>
    <row r="1628" spans="1:11" x14ac:dyDescent="0.45">
      <c r="A1628" s="3" t="s">
        <v>173</v>
      </c>
      <c r="B1628" s="3">
        <v>2018</v>
      </c>
      <c r="C1628" s="19">
        <v>43044</v>
      </c>
      <c r="D1628" s="3" t="s">
        <v>653</v>
      </c>
      <c r="E1628" s="3" t="s">
        <v>370</v>
      </c>
      <c r="F1628" s="3">
        <v>1</v>
      </c>
      <c r="G1628" s="3">
        <v>1</v>
      </c>
      <c r="H1628" s="3" t="s">
        <v>703</v>
      </c>
      <c r="I1628" s="3" t="s">
        <v>15</v>
      </c>
      <c r="J1628" s="12">
        <f>(C1628-VLOOKUP(H1628,Riders!$A$2:$C$3500,2,FALSE))/365</f>
        <v>27.005479452054793</v>
      </c>
      <c r="K1628" s="3">
        <v>1</v>
      </c>
    </row>
    <row r="1629" spans="1:11" x14ac:dyDescent="0.45">
      <c r="A1629" s="3" t="s">
        <v>173</v>
      </c>
      <c r="B1629" s="3">
        <v>2018</v>
      </c>
      <c r="C1629" s="19">
        <v>43044</v>
      </c>
      <c r="D1629" s="3" t="s">
        <v>653</v>
      </c>
      <c r="E1629" s="3" t="s">
        <v>370</v>
      </c>
      <c r="F1629" s="3">
        <v>1</v>
      </c>
      <c r="G1629" s="3">
        <v>2</v>
      </c>
      <c r="H1629" s="3" t="s">
        <v>111</v>
      </c>
      <c r="I1629" s="3" t="s">
        <v>118</v>
      </c>
      <c r="J1629" s="12">
        <f>(C1629-VLOOKUP(H1629,Riders!$A$2:$C$3500,2,FALSE))/365</f>
        <v>23.043835616438358</v>
      </c>
      <c r="K1629" s="3">
        <v>2</v>
      </c>
    </row>
    <row r="1630" spans="1:11" x14ac:dyDescent="0.45">
      <c r="A1630" s="3" t="s">
        <v>173</v>
      </c>
      <c r="B1630" s="3">
        <v>2018</v>
      </c>
      <c r="C1630" s="19">
        <v>43044</v>
      </c>
      <c r="D1630" s="3" t="s">
        <v>653</v>
      </c>
      <c r="E1630" s="3" t="s">
        <v>370</v>
      </c>
      <c r="F1630" s="3">
        <v>1</v>
      </c>
      <c r="G1630" s="3">
        <v>3</v>
      </c>
      <c r="H1630" s="3" t="s">
        <v>132</v>
      </c>
      <c r="I1630" s="3" t="s">
        <v>36</v>
      </c>
      <c r="J1630" s="12">
        <f>(C1630-VLOOKUP(H1630,Riders!$A$2:$C$3500,2,FALSE))/365</f>
        <v>26.956164383561642</v>
      </c>
      <c r="K1630" s="3">
        <v>3</v>
      </c>
    </row>
    <row r="1631" spans="1:11" x14ac:dyDescent="0.45">
      <c r="A1631" s="3" t="s">
        <v>173</v>
      </c>
      <c r="B1631" s="3">
        <v>2018</v>
      </c>
      <c r="C1631" s="19">
        <v>43044</v>
      </c>
      <c r="D1631" s="3" t="s">
        <v>653</v>
      </c>
      <c r="E1631" s="3" t="s">
        <v>370</v>
      </c>
      <c r="F1631" s="3">
        <v>1</v>
      </c>
      <c r="G1631" s="3">
        <v>4</v>
      </c>
      <c r="H1631" s="3" t="s">
        <v>77</v>
      </c>
      <c r="I1631" s="3" t="s">
        <v>19</v>
      </c>
      <c r="J1631" s="12">
        <f>(C1631-VLOOKUP(H1631,Riders!$A$2:$C$3500,2,FALSE))/365</f>
        <v>26.487671232876714</v>
      </c>
      <c r="K1631" s="3">
        <v>4</v>
      </c>
    </row>
    <row r="1632" spans="1:11" x14ac:dyDescent="0.45">
      <c r="A1632" s="3" t="s">
        <v>173</v>
      </c>
      <c r="B1632" s="3">
        <v>2018</v>
      </c>
      <c r="C1632" s="19">
        <v>43044</v>
      </c>
      <c r="D1632" s="3" t="s">
        <v>653</v>
      </c>
      <c r="E1632" s="3" t="s">
        <v>370</v>
      </c>
      <c r="F1632" s="3">
        <v>1</v>
      </c>
      <c r="G1632" s="3">
        <v>5</v>
      </c>
      <c r="H1632" s="3" t="s">
        <v>16</v>
      </c>
      <c r="I1632" s="3" t="s">
        <v>17</v>
      </c>
      <c r="J1632" s="12">
        <f>(C1632-VLOOKUP(H1632,Riders!$A$2:$C$3500,2,FALSE))/365</f>
        <v>18.539726027397261</v>
      </c>
      <c r="K1632" s="3">
        <v>6</v>
      </c>
    </row>
    <row r="1633" spans="1:11" x14ac:dyDescent="0.45">
      <c r="A1633" s="3" t="s">
        <v>173</v>
      </c>
      <c r="B1633" s="3">
        <v>2018</v>
      </c>
      <c r="C1633" s="19">
        <v>43044</v>
      </c>
      <c r="D1633" s="3" t="s">
        <v>653</v>
      </c>
      <c r="E1633" s="3" t="s">
        <v>370</v>
      </c>
      <c r="F1633" s="3">
        <v>1</v>
      </c>
      <c r="G1633" s="3">
        <v>6</v>
      </c>
      <c r="H1633" s="3" t="s">
        <v>147</v>
      </c>
      <c r="I1633" s="3" t="s">
        <v>31</v>
      </c>
      <c r="J1633" s="12">
        <f>(C1633-VLOOKUP(H1633,Riders!$A$2:$C$3500,2,FALSE))/365</f>
        <v>29.326027397260273</v>
      </c>
      <c r="K1633" s="3">
        <v>6</v>
      </c>
    </row>
    <row r="1634" spans="1:11" x14ac:dyDescent="0.45">
      <c r="A1634" s="3" t="s">
        <v>173</v>
      </c>
      <c r="B1634" s="3">
        <v>2018</v>
      </c>
      <c r="C1634" s="19">
        <v>43044</v>
      </c>
      <c r="D1634" s="3" t="s">
        <v>653</v>
      </c>
      <c r="E1634" s="3" t="s">
        <v>370</v>
      </c>
      <c r="F1634" s="3">
        <v>2</v>
      </c>
      <c r="G1634" s="3">
        <v>1</v>
      </c>
      <c r="H1634" s="3" t="s">
        <v>96</v>
      </c>
      <c r="I1634" s="3" t="s">
        <v>40</v>
      </c>
      <c r="J1634" s="12">
        <f>(C1634-VLOOKUP(H1634,Riders!$A$2:$C$3500,2,FALSE))/365</f>
        <v>23.813698630136987</v>
      </c>
      <c r="K1634" s="3">
        <v>7</v>
      </c>
    </row>
    <row r="1635" spans="1:11" x14ac:dyDescent="0.45">
      <c r="A1635" s="3" t="s">
        <v>173</v>
      </c>
      <c r="B1635" s="3">
        <v>2018</v>
      </c>
      <c r="C1635" s="19">
        <v>43044</v>
      </c>
      <c r="D1635" s="3" t="s">
        <v>653</v>
      </c>
      <c r="E1635" s="3" t="s">
        <v>370</v>
      </c>
      <c r="F1635" s="3">
        <v>2</v>
      </c>
      <c r="G1635" s="3">
        <v>2</v>
      </c>
      <c r="H1635" s="3" t="s">
        <v>34</v>
      </c>
      <c r="I1635" s="3" t="s">
        <v>19</v>
      </c>
      <c r="J1635" s="12">
        <f>(C1635-VLOOKUP(H1635,Riders!$A$2:$C$3500,2,FALSE))/365</f>
        <v>30.260273972602739</v>
      </c>
      <c r="K1635" s="3">
        <v>8</v>
      </c>
    </row>
    <row r="1636" spans="1:11" x14ac:dyDescent="0.45">
      <c r="A1636" s="3" t="s">
        <v>173</v>
      </c>
      <c r="B1636" s="3">
        <v>2018</v>
      </c>
      <c r="C1636" s="19">
        <v>43044</v>
      </c>
      <c r="D1636" s="3" t="s">
        <v>653</v>
      </c>
      <c r="E1636" s="3" t="s">
        <v>370</v>
      </c>
      <c r="F1636" s="3">
        <v>2</v>
      </c>
      <c r="G1636" s="3">
        <v>3</v>
      </c>
      <c r="H1636" s="3" t="s">
        <v>656</v>
      </c>
      <c r="I1636" s="3" t="s">
        <v>49</v>
      </c>
      <c r="J1636" s="12">
        <f>(C1636-VLOOKUP(H1636,Riders!$A$2:$C$3500,2,FALSE))/365</f>
        <v>19.386301369863013</v>
      </c>
      <c r="K1636" s="3">
        <v>9</v>
      </c>
    </row>
    <row r="1637" spans="1:11" x14ac:dyDescent="0.45">
      <c r="A1637" s="3" t="s">
        <v>173</v>
      </c>
      <c r="B1637" s="3">
        <v>2018</v>
      </c>
      <c r="C1637" s="19">
        <v>43044</v>
      </c>
      <c r="D1637" s="3" t="s">
        <v>653</v>
      </c>
      <c r="E1637" s="3" t="s">
        <v>370</v>
      </c>
      <c r="F1637" s="3">
        <v>2</v>
      </c>
      <c r="G1637" s="3">
        <v>4</v>
      </c>
      <c r="H1637" s="3" t="s">
        <v>139</v>
      </c>
      <c r="I1637" s="3" t="s">
        <v>61</v>
      </c>
      <c r="J1637" s="12">
        <f>(C1637-VLOOKUP(H1637,Riders!$A$2:$C$3500,2,FALSE))/365</f>
        <v>25.405479452054795</v>
      </c>
      <c r="K1637" s="3">
        <v>10</v>
      </c>
    </row>
    <row r="1638" spans="1:11" x14ac:dyDescent="0.45">
      <c r="A1638" s="3" t="s">
        <v>173</v>
      </c>
      <c r="B1638" s="3">
        <v>2018</v>
      </c>
      <c r="C1638" s="19">
        <v>43044</v>
      </c>
      <c r="D1638" s="3" t="s">
        <v>653</v>
      </c>
      <c r="E1638" s="3" t="s">
        <v>370</v>
      </c>
      <c r="F1638" s="3">
        <v>2</v>
      </c>
      <c r="G1638" s="3">
        <v>5</v>
      </c>
      <c r="H1638" s="3" t="s">
        <v>655</v>
      </c>
      <c r="I1638" s="3" t="s">
        <v>120</v>
      </c>
      <c r="J1638" s="12">
        <f>(C1638-VLOOKUP(H1638,Riders!$A$2:$C$3500,2,FALSE))/365</f>
        <v>34.920547945205477</v>
      </c>
      <c r="K1638" s="3">
        <v>11</v>
      </c>
    </row>
    <row r="1639" spans="1:11" x14ac:dyDescent="0.45">
      <c r="A1639" s="3" t="s">
        <v>173</v>
      </c>
      <c r="B1639" s="3">
        <v>2018</v>
      </c>
      <c r="C1639" s="19">
        <v>43044</v>
      </c>
      <c r="D1639" s="3" t="s">
        <v>653</v>
      </c>
      <c r="E1639" s="3" t="s">
        <v>370</v>
      </c>
      <c r="F1639" s="3">
        <v>2</v>
      </c>
      <c r="G1639" s="3">
        <v>6</v>
      </c>
      <c r="H1639" s="3" t="s">
        <v>137</v>
      </c>
      <c r="I1639" s="3" t="s">
        <v>29</v>
      </c>
      <c r="J1639" s="12">
        <f>(C1639-VLOOKUP(H1639,Riders!$A$2:$C$3500,2,FALSE))/365</f>
        <v>20.465753424657535</v>
      </c>
      <c r="K1639" s="3">
        <v>12</v>
      </c>
    </row>
    <row r="1640" spans="1:11" x14ac:dyDescent="0.45">
      <c r="A1640" s="3" t="s">
        <v>717</v>
      </c>
      <c r="B1640" s="3">
        <v>2018</v>
      </c>
      <c r="C1640" s="19">
        <v>43050</v>
      </c>
      <c r="D1640" s="3" t="s">
        <v>653</v>
      </c>
      <c r="E1640" s="3" t="s">
        <v>454</v>
      </c>
      <c r="F1640" s="3">
        <v>1</v>
      </c>
      <c r="G1640" s="3">
        <v>1</v>
      </c>
      <c r="H1640" s="3" t="s">
        <v>703</v>
      </c>
      <c r="I1640" s="3" t="s">
        <v>15</v>
      </c>
      <c r="J1640" s="12">
        <f>(C1640-VLOOKUP(H1640,Riders!$A$2:$C$3500,2,FALSE))/365</f>
        <v>27.021917808219179</v>
      </c>
      <c r="K1640" s="3">
        <v>1</v>
      </c>
    </row>
    <row r="1641" spans="1:11" x14ac:dyDescent="0.45">
      <c r="A1641" s="3" t="s">
        <v>717</v>
      </c>
      <c r="B1641" s="3">
        <v>2018</v>
      </c>
      <c r="C1641" s="19">
        <v>43050</v>
      </c>
      <c r="D1641" s="3" t="s">
        <v>653</v>
      </c>
      <c r="E1641" s="3" t="s">
        <v>454</v>
      </c>
      <c r="F1641" s="3">
        <v>1</v>
      </c>
      <c r="G1641" s="3">
        <v>2</v>
      </c>
      <c r="H1641" s="3" t="s">
        <v>655</v>
      </c>
      <c r="I1641" s="3" t="s">
        <v>120</v>
      </c>
      <c r="J1641" s="12">
        <f>(C1641-VLOOKUP(H1641,Riders!$A$2:$C$3500,2,FALSE))/365</f>
        <v>34.936986301369863</v>
      </c>
      <c r="K1641" s="3">
        <v>4</v>
      </c>
    </row>
    <row r="1642" spans="1:11" x14ac:dyDescent="0.45">
      <c r="A1642" s="3" t="s">
        <v>717</v>
      </c>
      <c r="B1642" s="3">
        <v>2018</v>
      </c>
      <c r="C1642" s="19">
        <v>43050</v>
      </c>
      <c r="D1642" s="3" t="s">
        <v>653</v>
      </c>
      <c r="E1642" s="3" t="s">
        <v>454</v>
      </c>
      <c r="F1642" s="3">
        <v>1</v>
      </c>
      <c r="G1642" s="3">
        <v>3</v>
      </c>
      <c r="H1642" s="3" t="s">
        <v>183</v>
      </c>
      <c r="I1642" s="3" t="s">
        <v>47</v>
      </c>
      <c r="J1642" s="12">
        <f>(C1642-VLOOKUP(H1642,Riders!$A$2:$C$3500,2,FALSE))/365</f>
        <v>20.764383561643836</v>
      </c>
      <c r="K1642" s="3">
        <v>21</v>
      </c>
    </row>
    <row r="1643" spans="1:11" x14ac:dyDescent="0.45">
      <c r="A1643" s="3" t="s">
        <v>717</v>
      </c>
      <c r="B1643" s="3">
        <v>2018</v>
      </c>
      <c r="C1643" s="19">
        <v>43050</v>
      </c>
      <c r="D1643" s="3" t="s">
        <v>653</v>
      </c>
      <c r="E1643" s="3" t="s">
        <v>454</v>
      </c>
      <c r="F1643" s="3">
        <v>1</v>
      </c>
      <c r="G1643" s="3">
        <v>4</v>
      </c>
      <c r="H1643" s="3" t="s">
        <v>630</v>
      </c>
      <c r="I1643" s="3" t="s">
        <v>53</v>
      </c>
      <c r="J1643" s="12">
        <f>(C1643-VLOOKUP(H1643,Riders!$A$2:$C$3500,2,FALSE))/365</f>
        <v>20.849315068493151</v>
      </c>
      <c r="K1643" s="3">
        <v>13</v>
      </c>
    </row>
    <row r="1644" spans="1:11" x14ac:dyDescent="0.45">
      <c r="A1644" s="3" t="s">
        <v>717</v>
      </c>
      <c r="B1644" s="3">
        <v>2018</v>
      </c>
      <c r="C1644" s="19">
        <v>43050</v>
      </c>
      <c r="D1644" s="3" t="s">
        <v>653</v>
      </c>
      <c r="E1644" s="3" t="s">
        <v>454</v>
      </c>
      <c r="F1644" s="3">
        <v>1</v>
      </c>
      <c r="G1644" s="3">
        <v>5</v>
      </c>
      <c r="H1644" s="3" t="s">
        <v>43</v>
      </c>
      <c r="I1644" s="3" t="s">
        <v>44</v>
      </c>
      <c r="J1644" s="12">
        <f>(C1644-VLOOKUP(H1644,Riders!$A$2:$C$3500,2,FALSE))/365</f>
        <v>24.978082191780821</v>
      </c>
      <c r="K1644" s="3">
        <v>11</v>
      </c>
    </row>
    <row r="1645" spans="1:11" x14ac:dyDescent="0.45">
      <c r="A1645" s="3" t="s">
        <v>717</v>
      </c>
      <c r="B1645" s="3">
        <v>2018</v>
      </c>
      <c r="C1645" s="19">
        <v>43050</v>
      </c>
      <c r="D1645" s="3" t="s">
        <v>653</v>
      </c>
      <c r="E1645" s="3" t="s">
        <v>454</v>
      </c>
      <c r="F1645" s="3">
        <v>1</v>
      </c>
      <c r="G1645" s="3">
        <v>6</v>
      </c>
      <c r="H1645" s="3" t="s">
        <v>39</v>
      </c>
      <c r="I1645" s="3" t="s">
        <v>40</v>
      </c>
      <c r="J1645" s="12">
        <f>(C1645-VLOOKUP(H1645,Riders!$A$2:$C$3500,2,FALSE))/365</f>
        <v>23.252054794520546</v>
      </c>
      <c r="K1645" s="3">
        <v>17</v>
      </c>
    </row>
    <row r="1646" spans="1:11" x14ac:dyDescent="0.45">
      <c r="A1646" s="3" t="s">
        <v>717</v>
      </c>
      <c r="B1646" s="3">
        <v>2018</v>
      </c>
      <c r="C1646" s="19">
        <v>43050</v>
      </c>
      <c r="D1646" s="3" t="s">
        <v>653</v>
      </c>
      <c r="E1646" s="3" t="s">
        <v>454</v>
      </c>
      <c r="F1646" s="3">
        <v>1</v>
      </c>
      <c r="G1646" s="3">
        <v>7</v>
      </c>
      <c r="H1646" s="3" t="s">
        <v>137</v>
      </c>
      <c r="I1646" s="3" t="s">
        <v>29</v>
      </c>
      <c r="J1646" s="12">
        <f>(C1646-VLOOKUP(H1646,Riders!$A$2:$C$3500,2,FALSE))/365</f>
        <v>20.482191780821918</v>
      </c>
      <c r="K1646" s="3">
        <v>10</v>
      </c>
    </row>
    <row r="1647" spans="1:11" x14ac:dyDescent="0.45">
      <c r="A1647" s="3" t="s">
        <v>717</v>
      </c>
      <c r="B1647" s="3">
        <v>2018</v>
      </c>
      <c r="C1647" s="19">
        <v>43050</v>
      </c>
      <c r="D1647" s="3" t="s">
        <v>653</v>
      </c>
      <c r="E1647" s="3" t="s">
        <v>454</v>
      </c>
      <c r="F1647" s="3">
        <v>2</v>
      </c>
      <c r="G1647" s="3">
        <v>1</v>
      </c>
      <c r="H1647" s="3" t="s">
        <v>34</v>
      </c>
      <c r="I1647" s="3" t="s">
        <v>19</v>
      </c>
      <c r="J1647" s="12">
        <f>(C1647-VLOOKUP(H1647,Riders!$A$2:$C$3500,2,FALSE))/365</f>
        <v>30.276712328767122</v>
      </c>
      <c r="K1647" s="3">
        <v>3</v>
      </c>
    </row>
    <row r="1648" spans="1:11" x14ac:dyDescent="0.45">
      <c r="A1648" s="3" t="s">
        <v>717</v>
      </c>
      <c r="B1648" s="3">
        <v>2018</v>
      </c>
      <c r="C1648" s="19">
        <v>43050</v>
      </c>
      <c r="D1648" s="3" t="s">
        <v>653</v>
      </c>
      <c r="E1648" s="3" t="s">
        <v>454</v>
      </c>
      <c r="F1648" s="3">
        <v>2</v>
      </c>
      <c r="G1648" s="3">
        <v>2</v>
      </c>
      <c r="H1648" s="3" t="s">
        <v>133</v>
      </c>
      <c r="I1648" s="3" t="s">
        <v>25</v>
      </c>
      <c r="J1648" s="12">
        <f>(C1648-VLOOKUP(H1648,Riders!$A$2:$C$3500,2,FALSE))/365</f>
        <v>24.797260273972604</v>
      </c>
      <c r="K1648" s="3">
        <v>8</v>
      </c>
    </row>
    <row r="1649" spans="1:11" x14ac:dyDescent="0.45">
      <c r="A1649" s="3" t="s">
        <v>717</v>
      </c>
      <c r="B1649" s="3">
        <v>2018</v>
      </c>
      <c r="C1649" s="19">
        <v>43050</v>
      </c>
      <c r="D1649" s="3" t="s">
        <v>653</v>
      </c>
      <c r="E1649" s="3" t="s">
        <v>454</v>
      </c>
      <c r="F1649" s="3">
        <v>2</v>
      </c>
      <c r="G1649" s="3">
        <v>3</v>
      </c>
      <c r="H1649" s="3" t="s">
        <v>50</v>
      </c>
      <c r="I1649" s="3" t="s">
        <v>51</v>
      </c>
      <c r="J1649" s="12">
        <f>(C1649-VLOOKUP(H1649,Riders!$A$2:$C$3500,2,FALSE))/365</f>
        <v>21.098630136986301</v>
      </c>
      <c r="K1649" s="3">
        <v>13</v>
      </c>
    </row>
    <row r="1650" spans="1:11" x14ac:dyDescent="0.45">
      <c r="A1650" s="3" t="s">
        <v>717</v>
      </c>
      <c r="B1650" s="3">
        <v>2018</v>
      </c>
      <c r="C1650" s="19">
        <v>43050</v>
      </c>
      <c r="D1650" s="3" t="s">
        <v>653</v>
      </c>
      <c r="E1650" s="3" t="s">
        <v>454</v>
      </c>
      <c r="F1650" s="3">
        <v>2</v>
      </c>
      <c r="G1650" s="3">
        <v>4</v>
      </c>
      <c r="H1650" s="3" t="s">
        <v>656</v>
      </c>
      <c r="I1650" s="3" t="s">
        <v>49</v>
      </c>
      <c r="J1650" s="12">
        <f>(C1650-VLOOKUP(H1650,Riders!$A$2:$C$3500,2,FALSE))/365</f>
        <v>19.402739726027399</v>
      </c>
      <c r="K1650" s="3">
        <v>13</v>
      </c>
    </row>
    <row r="1651" spans="1:11" x14ac:dyDescent="0.45">
      <c r="A1651" s="3" t="s">
        <v>717</v>
      </c>
      <c r="B1651" s="3">
        <v>2018</v>
      </c>
      <c r="C1651" s="19">
        <v>43050</v>
      </c>
      <c r="D1651" s="3" t="s">
        <v>653</v>
      </c>
      <c r="E1651" s="3" t="s">
        <v>454</v>
      </c>
      <c r="F1651" s="3">
        <v>2</v>
      </c>
      <c r="G1651" s="3">
        <v>5</v>
      </c>
      <c r="H1651" s="3" t="s">
        <v>96</v>
      </c>
      <c r="I1651" s="3" t="s">
        <v>40</v>
      </c>
      <c r="J1651" s="12">
        <f>(C1651-VLOOKUP(H1651,Riders!$A$2:$C$3500,2,FALSE))/365</f>
        <v>23.830136986301369</v>
      </c>
      <c r="K1651" s="3">
        <v>9</v>
      </c>
    </row>
    <row r="1652" spans="1:11" x14ac:dyDescent="0.45">
      <c r="A1652" s="3" t="s">
        <v>717</v>
      </c>
      <c r="B1652" s="3">
        <v>2018</v>
      </c>
      <c r="C1652" s="19">
        <v>43050</v>
      </c>
      <c r="D1652" s="3" t="s">
        <v>653</v>
      </c>
      <c r="E1652" s="3" t="s">
        <v>454</v>
      </c>
      <c r="F1652" s="3">
        <v>2</v>
      </c>
      <c r="G1652" s="3">
        <v>6</v>
      </c>
      <c r="H1652" s="3" t="s">
        <v>699</v>
      </c>
      <c r="I1652" s="3" t="s">
        <v>59</v>
      </c>
      <c r="J1652" s="12">
        <f>(C1652-VLOOKUP(H1652,Riders!$A$2:$C$3500,2,FALSE))/365</f>
        <v>21.334246575342465</v>
      </c>
      <c r="K1652" s="3">
        <v>25</v>
      </c>
    </row>
    <row r="1653" spans="1:11" x14ac:dyDescent="0.45">
      <c r="A1653" s="3" t="s">
        <v>717</v>
      </c>
      <c r="B1653" s="3">
        <v>2018</v>
      </c>
      <c r="C1653" s="19">
        <v>43050</v>
      </c>
      <c r="D1653" s="3" t="s">
        <v>653</v>
      </c>
      <c r="E1653" s="3" t="s">
        <v>454</v>
      </c>
      <c r="F1653" s="3">
        <v>2</v>
      </c>
      <c r="G1653" s="3">
        <v>7</v>
      </c>
      <c r="H1653" s="3" t="s">
        <v>94</v>
      </c>
      <c r="I1653" s="3" t="s">
        <v>38</v>
      </c>
      <c r="J1653" s="12">
        <f>(C1653-VLOOKUP(H1653,Riders!$A$2:$C$3500,2,FALSE))/365</f>
        <v>20.035616438356165</v>
      </c>
      <c r="K1653" s="3">
        <v>17</v>
      </c>
    </row>
    <row r="1654" spans="1:11" x14ac:dyDescent="0.45">
      <c r="A1654" s="3" t="s">
        <v>717</v>
      </c>
      <c r="B1654" s="3">
        <v>2018</v>
      </c>
      <c r="C1654" s="19">
        <v>43050</v>
      </c>
      <c r="D1654" s="3" t="s">
        <v>653</v>
      </c>
      <c r="E1654" s="3" t="s">
        <v>454</v>
      </c>
      <c r="F1654" s="3">
        <v>3</v>
      </c>
      <c r="G1654" s="3">
        <v>1</v>
      </c>
      <c r="H1654" s="3" t="s">
        <v>109</v>
      </c>
      <c r="I1654" s="3" t="s">
        <v>118</v>
      </c>
      <c r="J1654" s="12">
        <f>(C1654-VLOOKUP(H1654,Riders!$A$2:$C$3500,2,FALSE))/365</f>
        <v>24.780821917808218</v>
      </c>
      <c r="K1654" s="3">
        <v>7</v>
      </c>
    </row>
    <row r="1655" spans="1:11" x14ac:dyDescent="0.45">
      <c r="A1655" s="3" t="s">
        <v>717</v>
      </c>
      <c r="B1655" s="3">
        <v>2018</v>
      </c>
      <c r="C1655" s="19">
        <v>43050</v>
      </c>
      <c r="D1655" s="3" t="s">
        <v>653</v>
      </c>
      <c r="E1655" s="3" t="s">
        <v>454</v>
      </c>
      <c r="F1655" s="3">
        <v>3</v>
      </c>
      <c r="G1655" s="3">
        <v>2</v>
      </c>
      <c r="H1655" s="3" t="s">
        <v>77</v>
      </c>
      <c r="I1655" s="3" t="s">
        <v>19</v>
      </c>
      <c r="J1655" s="12">
        <f>(C1655-VLOOKUP(H1655,Riders!$A$2:$C$3500,2,FALSE))/365</f>
        <v>26.504109589041096</v>
      </c>
      <c r="K1655" s="3">
        <v>2</v>
      </c>
    </row>
    <row r="1656" spans="1:11" x14ac:dyDescent="0.45">
      <c r="A1656" s="3" t="s">
        <v>717</v>
      </c>
      <c r="B1656" s="3">
        <v>2018</v>
      </c>
      <c r="C1656" s="19">
        <v>43050</v>
      </c>
      <c r="D1656" s="3" t="s">
        <v>653</v>
      </c>
      <c r="E1656" s="3" t="s">
        <v>454</v>
      </c>
      <c r="F1656" s="3">
        <v>3</v>
      </c>
      <c r="G1656" s="3">
        <v>3</v>
      </c>
      <c r="H1656" s="3" t="s">
        <v>180</v>
      </c>
      <c r="I1656" s="3" t="s">
        <v>65</v>
      </c>
      <c r="J1656" s="12">
        <f>(C1656-VLOOKUP(H1656,Riders!$A$2:$C$3500,2,FALSE))/365</f>
        <v>20.254794520547946</v>
      </c>
      <c r="K1656" s="3">
        <v>25</v>
      </c>
    </row>
    <row r="1657" spans="1:11" x14ac:dyDescent="0.45">
      <c r="A1657" s="3" t="s">
        <v>717</v>
      </c>
      <c r="B1657" s="3">
        <v>2018</v>
      </c>
      <c r="C1657" s="19">
        <v>43050</v>
      </c>
      <c r="D1657" s="3" t="s">
        <v>653</v>
      </c>
      <c r="E1657" s="3" t="s">
        <v>454</v>
      </c>
      <c r="F1657" s="3">
        <v>3</v>
      </c>
      <c r="G1657" s="3">
        <v>4</v>
      </c>
      <c r="H1657" s="3" t="s">
        <v>98</v>
      </c>
      <c r="I1657" s="3" t="s">
        <v>67</v>
      </c>
      <c r="J1657" s="12">
        <f>(C1657-VLOOKUP(H1657,Riders!$A$2:$C$3500,2,FALSE))/365</f>
        <v>26.282191780821918</v>
      </c>
      <c r="K1657" s="3">
        <v>21</v>
      </c>
    </row>
    <row r="1658" spans="1:11" x14ac:dyDescent="0.45">
      <c r="A1658" s="3" t="s">
        <v>717</v>
      </c>
      <c r="B1658" s="3">
        <v>2018</v>
      </c>
      <c r="C1658" s="19">
        <v>43050</v>
      </c>
      <c r="D1658" s="3" t="s">
        <v>653</v>
      </c>
      <c r="E1658" s="3" t="s">
        <v>454</v>
      </c>
      <c r="F1658" s="3">
        <v>3</v>
      </c>
      <c r="G1658" s="3">
        <v>5</v>
      </c>
      <c r="H1658" s="3" t="s">
        <v>321</v>
      </c>
      <c r="I1658" s="3" t="s">
        <v>56</v>
      </c>
      <c r="J1658" s="12">
        <f>(C1658-VLOOKUP(H1658,Riders!$A$2:$C$3500,2,FALSE))/365</f>
        <v>25.561643835616437</v>
      </c>
      <c r="K1658" s="3">
        <v>17</v>
      </c>
    </row>
    <row r="1659" spans="1:11" x14ac:dyDescent="0.45">
      <c r="A1659" s="3" t="s">
        <v>717</v>
      </c>
      <c r="B1659" s="3">
        <v>2018</v>
      </c>
      <c r="C1659" s="19">
        <v>43050</v>
      </c>
      <c r="D1659" s="3" t="s">
        <v>653</v>
      </c>
      <c r="E1659" s="3" t="s">
        <v>454</v>
      </c>
      <c r="F1659" s="3">
        <v>3</v>
      </c>
      <c r="G1659" s="3">
        <v>6</v>
      </c>
      <c r="H1659" s="3" t="s">
        <v>704</v>
      </c>
      <c r="I1659" s="3" t="s">
        <v>40</v>
      </c>
      <c r="J1659" s="12">
        <f>(C1659-VLOOKUP(H1659,Riders!$A$2:$C$3500,2,FALSE))/365</f>
        <v>26.846575342465755</v>
      </c>
      <c r="K1659" s="3">
        <v>12</v>
      </c>
    </row>
    <row r="1660" spans="1:11" x14ac:dyDescent="0.45">
      <c r="A1660" s="3" t="s">
        <v>717</v>
      </c>
      <c r="B1660" s="3">
        <v>2018</v>
      </c>
      <c r="C1660" s="19">
        <v>43050</v>
      </c>
      <c r="D1660" s="3" t="s">
        <v>653</v>
      </c>
      <c r="E1660" s="3" t="s">
        <v>454</v>
      </c>
      <c r="F1660" s="3">
        <v>3</v>
      </c>
      <c r="G1660" s="3">
        <v>7</v>
      </c>
      <c r="H1660" s="3" t="s">
        <v>691</v>
      </c>
      <c r="I1660" s="3" t="s">
        <v>38</v>
      </c>
      <c r="J1660" s="12">
        <f>(C1660-VLOOKUP(H1660,Riders!$A$2:$C$3500,2,FALSE))/365</f>
        <v>19.068493150684933</v>
      </c>
      <c r="K1660" s="3">
        <v>25</v>
      </c>
    </row>
    <row r="1661" spans="1:11" x14ac:dyDescent="0.45">
      <c r="A1661" s="3" t="s">
        <v>717</v>
      </c>
      <c r="B1661" s="3">
        <v>2018</v>
      </c>
      <c r="C1661" s="19">
        <v>43050</v>
      </c>
      <c r="D1661" s="3" t="s">
        <v>653</v>
      </c>
      <c r="E1661" s="3" t="s">
        <v>454</v>
      </c>
      <c r="F1661" s="3">
        <v>4</v>
      </c>
      <c r="G1661" s="3">
        <v>1</v>
      </c>
      <c r="H1661" s="3" t="s">
        <v>132</v>
      </c>
      <c r="I1661" s="3" t="s">
        <v>36</v>
      </c>
      <c r="J1661" s="12">
        <f>(C1661-VLOOKUP(H1661,Riders!$A$2:$C$3500,2,FALSE))/365</f>
        <v>26.972602739726028</v>
      </c>
      <c r="K1661" s="3">
        <v>5</v>
      </c>
    </row>
    <row r="1662" spans="1:11" x14ac:dyDescent="0.45">
      <c r="A1662" s="3" t="s">
        <v>717</v>
      </c>
      <c r="B1662" s="3">
        <v>2018</v>
      </c>
      <c r="C1662" s="19">
        <v>43050</v>
      </c>
      <c r="D1662" s="3" t="s">
        <v>653</v>
      </c>
      <c r="E1662" s="3" t="s">
        <v>454</v>
      </c>
      <c r="F1662" s="3">
        <v>4</v>
      </c>
      <c r="G1662" s="3">
        <v>2</v>
      </c>
      <c r="H1662" s="3" t="s">
        <v>167</v>
      </c>
      <c r="I1662" s="3" t="s">
        <v>59</v>
      </c>
      <c r="J1662" s="12">
        <f>(C1662-VLOOKUP(H1662,Riders!$A$2:$C$3500,2,FALSE))/365</f>
        <v>28.687671232876713</v>
      </c>
      <c r="K1662" s="3"/>
    </row>
    <row r="1663" spans="1:11" x14ac:dyDescent="0.45">
      <c r="A1663" s="3" t="s">
        <v>717</v>
      </c>
      <c r="B1663" s="3">
        <v>2018</v>
      </c>
      <c r="C1663" s="19">
        <v>43050</v>
      </c>
      <c r="D1663" s="3" t="s">
        <v>653</v>
      </c>
      <c r="E1663" s="3" t="s">
        <v>454</v>
      </c>
      <c r="F1663" s="3">
        <v>4</v>
      </c>
      <c r="G1663" s="3">
        <v>3</v>
      </c>
      <c r="H1663" s="3" t="s">
        <v>702</v>
      </c>
      <c r="I1663" s="3" t="s">
        <v>25</v>
      </c>
      <c r="J1663" s="12">
        <f>(C1663-VLOOKUP(H1663,Riders!$A$2:$C$3500,2,FALSE))/365</f>
        <v>29.219178082191782</v>
      </c>
      <c r="K1663" s="3">
        <v>17</v>
      </c>
    </row>
    <row r="1664" spans="1:11" x14ac:dyDescent="0.45">
      <c r="A1664" s="3" t="s">
        <v>717</v>
      </c>
      <c r="B1664" s="3">
        <v>2018</v>
      </c>
      <c r="C1664" s="19">
        <v>43050</v>
      </c>
      <c r="D1664" s="3" t="s">
        <v>653</v>
      </c>
      <c r="E1664" s="3" t="s">
        <v>454</v>
      </c>
      <c r="F1664" s="3">
        <v>4</v>
      </c>
      <c r="G1664" s="3">
        <v>4</v>
      </c>
      <c r="H1664" s="3" t="s">
        <v>690</v>
      </c>
      <c r="I1664" s="3" t="s">
        <v>17</v>
      </c>
      <c r="J1664" s="12">
        <f>(C1664-VLOOKUP(H1664,Riders!$A$2:$C$3500,2,FALSE))/365</f>
        <v>29.632876712328766</v>
      </c>
      <c r="K1664" s="3">
        <v>13</v>
      </c>
    </row>
    <row r="1665" spans="1:11" x14ac:dyDescent="0.45">
      <c r="A1665" s="3" t="s">
        <v>717</v>
      </c>
      <c r="B1665" s="3">
        <v>2018</v>
      </c>
      <c r="C1665" s="19">
        <v>43050</v>
      </c>
      <c r="D1665" s="3" t="s">
        <v>653</v>
      </c>
      <c r="E1665" s="3" t="s">
        <v>454</v>
      </c>
      <c r="F1665" s="3">
        <v>4</v>
      </c>
      <c r="G1665" s="3">
        <v>5</v>
      </c>
      <c r="H1665" s="3" t="s">
        <v>60</v>
      </c>
      <c r="I1665" s="3" t="s">
        <v>61</v>
      </c>
      <c r="J1665" s="12">
        <f>(C1665-VLOOKUP(H1665,Riders!$A$2:$C$3500,2,FALSE))/365</f>
        <v>29.32054794520548</v>
      </c>
      <c r="K1665" s="3">
        <v>21</v>
      </c>
    </row>
    <row r="1666" spans="1:11" x14ac:dyDescent="0.45">
      <c r="A1666" s="3" t="s">
        <v>717</v>
      </c>
      <c r="B1666" s="3">
        <v>2018</v>
      </c>
      <c r="C1666" s="19">
        <v>43050</v>
      </c>
      <c r="D1666" s="3" t="s">
        <v>653</v>
      </c>
      <c r="E1666" s="3" t="s">
        <v>454</v>
      </c>
      <c r="F1666" s="3">
        <v>4</v>
      </c>
      <c r="G1666" s="3">
        <v>6</v>
      </c>
      <c r="H1666" s="3" t="s">
        <v>185</v>
      </c>
      <c r="I1666" s="3" t="s">
        <v>186</v>
      </c>
      <c r="J1666" s="12">
        <f>(C1666-VLOOKUP(H1666,Riders!$A$2:$C$3500,2,FALSE))/365</f>
        <v>22.745205479452054</v>
      </c>
      <c r="K1666" s="3">
        <v>21</v>
      </c>
    </row>
    <row r="1667" spans="1:11" x14ac:dyDescent="0.45">
      <c r="A1667" s="3" t="s">
        <v>717</v>
      </c>
      <c r="B1667" s="3">
        <v>2018</v>
      </c>
      <c r="C1667" s="19">
        <v>43050</v>
      </c>
      <c r="D1667" s="3" t="s">
        <v>653</v>
      </c>
      <c r="E1667" s="3" t="s">
        <v>642</v>
      </c>
      <c r="F1667" s="3">
        <v>1</v>
      </c>
      <c r="G1667" s="3">
        <v>1</v>
      </c>
      <c r="H1667" s="3" t="s">
        <v>137</v>
      </c>
      <c r="I1667" s="3" t="s">
        <v>29</v>
      </c>
      <c r="J1667" s="12">
        <f>(C1667-VLOOKUP(H1667,Riders!$A$2:$C$3500,2,FALSE))/365</f>
        <v>20.482191780821918</v>
      </c>
      <c r="K1667" s="3">
        <v>10</v>
      </c>
    </row>
    <row r="1668" spans="1:11" x14ac:dyDescent="0.45">
      <c r="A1668" s="3" t="s">
        <v>717</v>
      </c>
      <c r="B1668" s="3">
        <v>2018</v>
      </c>
      <c r="C1668" s="19">
        <v>43050</v>
      </c>
      <c r="D1668" s="3" t="s">
        <v>653</v>
      </c>
      <c r="E1668" s="3" t="s">
        <v>642</v>
      </c>
      <c r="F1668" s="3">
        <v>1</v>
      </c>
      <c r="G1668" s="3">
        <v>2</v>
      </c>
      <c r="H1668" s="3" t="s">
        <v>690</v>
      </c>
      <c r="I1668" s="3" t="s">
        <v>17</v>
      </c>
      <c r="J1668" s="12">
        <f>(C1668-VLOOKUP(H1668,Riders!$A$2:$C$3500,2,FALSE))/365</f>
        <v>29.632876712328766</v>
      </c>
      <c r="K1668" s="3">
        <v>13</v>
      </c>
    </row>
    <row r="1669" spans="1:11" x14ac:dyDescent="0.45">
      <c r="A1669" s="3" t="s">
        <v>717</v>
      </c>
      <c r="B1669" s="3">
        <v>2018</v>
      </c>
      <c r="C1669" s="19">
        <v>43050</v>
      </c>
      <c r="D1669" s="3" t="s">
        <v>653</v>
      </c>
      <c r="E1669" s="3" t="s">
        <v>642</v>
      </c>
      <c r="F1669" s="3">
        <v>1</v>
      </c>
      <c r="G1669" s="3">
        <v>3</v>
      </c>
      <c r="H1669" s="3" t="s">
        <v>321</v>
      </c>
      <c r="I1669" s="3" t="s">
        <v>56</v>
      </c>
      <c r="J1669" s="12">
        <f>(C1669-VLOOKUP(H1669,Riders!$A$2:$C$3500,2,FALSE))/365</f>
        <v>25.561643835616437</v>
      </c>
      <c r="K1669" s="3">
        <v>17</v>
      </c>
    </row>
    <row r="1670" spans="1:11" x14ac:dyDescent="0.45">
      <c r="A1670" s="3" t="s">
        <v>717</v>
      </c>
      <c r="B1670" s="3">
        <v>2018</v>
      </c>
      <c r="C1670" s="19">
        <v>43050</v>
      </c>
      <c r="D1670" s="3" t="s">
        <v>653</v>
      </c>
      <c r="E1670" s="3" t="s">
        <v>642</v>
      </c>
      <c r="F1670" s="3">
        <v>1</v>
      </c>
      <c r="G1670" s="3">
        <v>4</v>
      </c>
      <c r="H1670" s="3" t="s">
        <v>183</v>
      </c>
      <c r="I1670" s="3" t="s">
        <v>47</v>
      </c>
      <c r="J1670" s="12">
        <f>(C1670-VLOOKUP(H1670,Riders!$A$2:$C$3500,2,FALSE))/365</f>
        <v>20.764383561643836</v>
      </c>
      <c r="K1670" s="3">
        <v>21</v>
      </c>
    </row>
    <row r="1671" spans="1:11" x14ac:dyDescent="0.45">
      <c r="A1671" s="3" t="s">
        <v>717</v>
      </c>
      <c r="B1671" s="3">
        <v>2018</v>
      </c>
      <c r="C1671" s="19">
        <v>43050</v>
      </c>
      <c r="D1671" s="3" t="s">
        <v>653</v>
      </c>
      <c r="E1671" s="3" t="s">
        <v>642</v>
      </c>
      <c r="F1671" s="3">
        <v>1</v>
      </c>
      <c r="G1671" s="3">
        <v>5</v>
      </c>
      <c r="H1671" s="3" t="s">
        <v>699</v>
      </c>
      <c r="I1671" s="3" t="s">
        <v>59</v>
      </c>
      <c r="J1671" s="12">
        <f>(C1671-VLOOKUP(H1671,Riders!$A$2:$C$3500,2,FALSE))/365</f>
        <v>21.334246575342465</v>
      </c>
      <c r="K1671" s="3">
        <v>25</v>
      </c>
    </row>
    <row r="1672" spans="1:11" x14ac:dyDescent="0.45">
      <c r="A1672" s="3" t="s">
        <v>717</v>
      </c>
      <c r="B1672" s="3">
        <v>2018</v>
      </c>
      <c r="C1672" s="19">
        <v>43050</v>
      </c>
      <c r="D1672" s="3" t="s">
        <v>653</v>
      </c>
      <c r="E1672" s="3" t="s">
        <v>642</v>
      </c>
      <c r="F1672" s="3">
        <v>2</v>
      </c>
      <c r="G1672" s="3">
        <v>1</v>
      </c>
      <c r="H1672" s="3" t="s">
        <v>43</v>
      </c>
      <c r="I1672" s="3" t="s">
        <v>44</v>
      </c>
      <c r="J1672" s="12">
        <f>(C1672-VLOOKUP(H1672,Riders!$A$2:$C$3500,2,FALSE))/365</f>
        <v>24.978082191780821</v>
      </c>
      <c r="K1672" s="3">
        <v>11</v>
      </c>
    </row>
    <row r="1673" spans="1:11" x14ac:dyDescent="0.45">
      <c r="A1673" s="3" t="s">
        <v>717</v>
      </c>
      <c r="B1673" s="3">
        <v>2018</v>
      </c>
      <c r="C1673" s="19">
        <v>43050</v>
      </c>
      <c r="D1673" s="3" t="s">
        <v>653</v>
      </c>
      <c r="E1673" s="3" t="s">
        <v>642</v>
      </c>
      <c r="F1673" s="3">
        <v>2</v>
      </c>
      <c r="G1673" s="3">
        <v>2</v>
      </c>
      <c r="H1673" s="3" t="s">
        <v>50</v>
      </c>
      <c r="I1673" s="3" t="s">
        <v>51</v>
      </c>
      <c r="J1673" s="12">
        <f>(C1673-VLOOKUP(H1673,Riders!$A$2:$C$3500,2,FALSE))/365</f>
        <v>21.098630136986301</v>
      </c>
      <c r="K1673" s="3">
        <v>13</v>
      </c>
    </row>
    <row r="1674" spans="1:11" x14ac:dyDescent="0.45">
      <c r="A1674" s="3" t="s">
        <v>717</v>
      </c>
      <c r="B1674" s="3">
        <v>2018</v>
      </c>
      <c r="C1674" s="19">
        <v>43050</v>
      </c>
      <c r="D1674" s="3" t="s">
        <v>653</v>
      </c>
      <c r="E1674" s="3" t="s">
        <v>642</v>
      </c>
      <c r="F1674" s="3">
        <v>2</v>
      </c>
      <c r="G1674" s="3">
        <v>3</v>
      </c>
      <c r="H1674" s="3" t="s">
        <v>39</v>
      </c>
      <c r="I1674" s="3" t="s">
        <v>40</v>
      </c>
      <c r="J1674" s="12">
        <f>(C1674-VLOOKUP(H1674,Riders!$A$2:$C$3500,2,FALSE))/365</f>
        <v>23.252054794520546</v>
      </c>
      <c r="K1674" s="3">
        <v>17</v>
      </c>
    </row>
    <row r="1675" spans="1:11" x14ac:dyDescent="0.45">
      <c r="A1675" s="3" t="s">
        <v>717</v>
      </c>
      <c r="B1675" s="3">
        <v>2018</v>
      </c>
      <c r="C1675" s="19">
        <v>43050</v>
      </c>
      <c r="D1675" s="3" t="s">
        <v>653</v>
      </c>
      <c r="E1675" s="3" t="s">
        <v>642</v>
      </c>
      <c r="F1675" s="3">
        <v>2</v>
      </c>
      <c r="G1675" s="3">
        <v>4</v>
      </c>
      <c r="H1675" s="3" t="s">
        <v>98</v>
      </c>
      <c r="I1675" s="3" t="s">
        <v>67</v>
      </c>
      <c r="J1675" s="12">
        <f>(C1675-VLOOKUP(H1675,Riders!$A$2:$C$3500,2,FALSE))/365</f>
        <v>26.282191780821918</v>
      </c>
      <c r="K1675" s="3">
        <v>21</v>
      </c>
    </row>
    <row r="1676" spans="1:11" x14ac:dyDescent="0.45">
      <c r="A1676" s="3" t="s">
        <v>717</v>
      </c>
      <c r="B1676" s="3">
        <v>2018</v>
      </c>
      <c r="C1676" s="19">
        <v>43050</v>
      </c>
      <c r="D1676" s="3" t="s">
        <v>653</v>
      </c>
      <c r="E1676" s="3" t="s">
        <v>642</v>
      </c>
      <c r="F1676" s="3">
        <v>2</v>
      </c>
      <c r="G1676" s="3">
        <v>5</v>
      </c>
      <c r="H1676" s="3" t="s">
        <v>691</v>
      </c>
      <c r="I1676" s="3" t="s">
        <v>38</v>
      </c>
      <c r="J1676" s="12">
        <f>(C1676-VLOOKUP(H1676,Riders!$A$2:$C$3500,2,FALSE))/365</f>
        <v>19.068493150684933</v>
      </c>
      <c r="K1676" s="3">
        <v>25</v>
      </c>
    </row>
    <row r="1677" spans="1:11" x14ac:dyDescent="0.45">
      <c r="A1677" s="3" t="s">
        <v>717</v>
      </c>
      <c r="B1677" s="3">
        <v>2018</v>
      </c>
      <c r="C1677" s="19">
        <v>43050</v>
      </c>
      <c r="D1677" s="3" t="s">
        <v>653</v>
      </c>
      <c r="E1677" s="3" t="s">
        <v>642</v>
      </c>
      <c r="F1677" s="3">
        <v>3</v>
      </c>
      <c r="G1677" s="3">
        <v>1</v>
      </c>
      <c r="H1677" s="3" t="s">
        <v>96</v>
      </c>
      <c r="I1677" s="3" t="s">
        <v>40</v>
      </c>
      <c r="J1677" s="12">
        <f>(C1677-VLOOKUP(H1677,Riders!$A$2:$C$3500,2,FALSE))/365</f>
        <v>23.830136986301369</v>
      </c>
      <c r="K1677" s="3">
        <v>9</v>
      </c>
    </row>
    <row r="1678" spans="1:11" x14ac:dyDescent="0.45">
      <c r="A1678" s="3" t="s">
        <v>717</v>
      </c>
      <c r="B1678" s="3">
        <v>2018</v>
      </c>
      <c r="C1678" s="19">
        <v>43050</v>
      </c>
      <c r="D1678" s="3" t="s">
        <v>653</v>
      </c>
      <c r="E1678" s="3" t="s">
        <v>642</v>
      </c>
      <c r="F1678" s="3">
        <v>3</v>
      </c>
      <c r="G1678" s="3">
        <v>2</v>
      </c>
      <c r="H1678" s="3" t="s">
        <v>656</v>
      </c>
      <c r="I1678" s="3" t="s">
        <v>49</v>
      </c>
      <c r="J1678" s="12">
        <f>(C1678-VLOOKUP(H1678,Riders!$A$2:$C$3500,2,FALSE))/365</f>
        <v>19.402739726027399</v>
      </c>
      <c r="K1678" s="3">
        <v>13</v>
      </c>
    </row>
    <row r="1679" spans="1:11" x14ac:dyDescent="0.45">
      <c r="A1679" s="3" t="s">
        <v>717</v>
      </c>
      <c r="B1679" s="3">
        <v>2018</v>
      </c>
      <c r="C1679" s="19">
        <v>43050</v>
      </c>
      <c r="D1679" s="3" t="s">
        <v>653</v>
      </c>
      <c r="E1679" s="3" t="s">
        <v>642</v>
      </c>
      <c r="F1679" s="3">
        <v>3</v>
      </c>
      <c r="G1679" s="3">
        <v>3</v>
      </c>
      <c r="H1679" s="3" t="s">
        <v>94</v>
      </c>
      <c r="I1679" s="3" t="s">
        <v>38</v>
      </c>
      <c r="J1679" s="12">
        <f>(C1679-VLOOKUP(H1679,Riders!$A$2:$C$3500,2,FALSE))/365</f>
        <v>20.035616438356165</v>
      </c>
      <c r="K1679" s="3">
        <v>17</v>
      </c>
    </row>
    <row r="1680" spans="1:11" x14ac:dyDescent="0.45">
      <c r="A1680" s="3" t="s">
        <v>717</v>
      </c>
      <c r="B1680" s="3">
        <v>2018</v>
      </c>
      <c r="C1680" s="19">
        <v>43050</v>
      </c>
      <c r="D1680" s="3" t="s">
        <v>653</v>
      </c>
      <c r="E1680" s="3" t="s">
        <v>642</v>
      </c>
      <c r="F1680" s="3">
        <v>3</v>
      </c>
      <c r="G1680" s="3">
        <v>4</v>
      </c>
      <c r="H1680" s="3" t="s">
        <v>185</v>
      </c>
      <c r="I1680" s="3" t="s">
        <v>186</v>
      </c>
      <c r="J1680" s="12">
        <f>(C1680-VLOOKUP(H1680,Riders!$A$2:$C$3500,2,FALSE))/365</f>
        <v>22.745205479452054</v>
      </c>
      <c r="K1680" s="3">
        <v>21</v>
      </c>
    </row>
    <row r="1681" spans="1:11" x14ac:dyDescent="0.45">
      <c r="A1681" s="3" t="s">
        <v>717</v>
      </c>
      <c r="B1681" s="3">
        <v>2018</v>
      </c>
      <c r="C1681" s="19">
        <v>43050</v>
      </c>
      <c r="D1681" s="3" t="s">
        <v>653</v>
      </c>
      <c r="E1681" s="3" t="s">
        <v>642</v>
      </c>
      <c r="F1681" s="3">
        <v>3</v>
      </c>
      <c r="G1681" s="3">
        <v>5</v>
      </c>
      <c r="H1681" s="3" t="s">
        <v>180</v>
      </c>
      <c r="I1681" s="3" t="s">
        <v>65</v>
      </c>
      <c r="J1681" s="12">
        <f>(C1681-VLOOKUP(H1681,Riders!$A$2:$C$3500,2,FALSE))/365</f>
        <v>20.254794520547946</v>
      </c>
      <c r="K1681" s="3">
        <v>15</v>
      </c>
    </row>
    <row r="1682" spans="1:11" x14ac:dyDescent="0.45">
      <c r="A1682" s="3" t="s">
        <v>717</v>
      </c>
      <c r="B1682" s="3">
        <v>2018</v>
      </c>
      <c r="C1682" s="19">
        <v>43050</v>
      </c>
      <c r="D1682" s="3" t="s">
        <v>653</v>
      </c>
      <c r="E1682" s="3" t="s">
        <v>642</v>
      </c>
      <c r="F1682" s="3">
        <v>4</v>
      </c>
      <c r="G1682" s="3">
        <v>1</v>
      </c>
      <c r="H1682" s="3" t="s">
        <v>704</v>
      </c>
      <c r="I1682" s="3" t="s">
        <v>40</v>
      </c>
      <c r="J1682" s="12">
        <f>(C1682-VLOOKUP(H1682,Riders!$A$2:$C$3500,2,FALSE))/365</f>
        <v>26.846575342465755</v>
      </c>
      <c r="K1682" s="3">
        <v>12</v>
      </c>
    </row>
    <row r="1683" spans="1:11" x14ac:dyDescent="0.45">
      <c r="A1683" s="3" t="s">
        <v>717</v>
      </c>
      <c r="B1683" s="3">
        <v>2018</v>
      </c>
      <c r="C1683" s="19">
        <v>43050</v>
      </c>
      <c r="D1683" s="3" t="s">
        <v>653</v>
      </c>
      <c r="E1683" s="3" t="s">
        <v>642</v>
      </c>
      <c r="F1683" s="3">
        <v>4</v>
      </c>
      <c r="G1683" s="3">
        <v>2</v>
      </c>
      <c r="H1683" s="3" t="s">
        <v>630</v>
      </c>
      <c r="I1683" s="3" t="s">
        <v>53</v>
      </c>
      <c r="J1683" s="12">
        <f>(C1683-VLOOKUP(H1683,Riders!$A$2:$C$3500,2,FALSE))/365</f>
        <v>20.849315068493151</v>
      </c>
      <c r="K1683" s="3">
        <v>13</v>
      </c>
    </row>
    <row r="1684" spans="1:11" x14ac:dyDescent="0.45">
      <c r="A1684" s="3" t="s">
        <v>717</v>
      </c>
      <c r="B1684" s="3">
        <v>2018</v>
      </c>
      <c r="C1684" s="19">
        <v>43050</v>
      </c>
      <c r="D1684" s="3" t="s">
        <v>653</v>
      </c>
      <c r="E1684" s="3" t="s">
        <v>642</v>
      </c>
      <c r="F1684" s="3">
        <v>4</v>
      </c>
      <c r="G1684" s="3">
        <v>3</v>
      </c>
      <c r="H1684" s="3" t="s">
        <v>702</v>
      </c>
      <c r="I1684" s="3" t="s">
        <v>25</v>
      </c>
      <c r="J1684" s="12">
        <f>(C1684-VLOOKUP(H1684,Riders!$A$2:$C$3500,2,FALSE))/365</f>
        <v>29.219178082191782</v>
      </c>
      <c r="K1684" s="3">
        <v>17</v>
      </c>
    </row>
    <row r="1685" spans="1:11" x14ac:dyDescent="0.45">
      <c r="A1685" s="3" t="s">
        <v>717</v>
      </c>
      <c r="B1685" s="3">
        <v>2018</v>
      </c>
      <c r="C1685" s="19">
        <v>43050</v>
      </c>
      <c r="D1685" s="3" t="s">
        <v>653</v>
      </c>
      <c r="E1685" s="3" t="s">
        <v>642</v>
      </c>
      <c r="F1685" s="3">
        <v>4</v>
      </c>
      <c r="G1685" s="3">
        <v>4</v>
      </c>
      <c r="H1685" s="3" t="s">
        <v>60</v>
      </c>
      <c r="I1685" s="3" t="s">
        <v>61</v>
      </c>
      <c r="J1685" s="12">
        <f>(C1685-VLOOKUP(H1685,Riders!$A$2:$C$3500,2,FALSE))/365</f>
        <v>29.32054794520548</v>
      </c>
      <c r="K1685" s="3">
        <v>21</v>
      </c>
    </row>
    <row r="1686" spans="1:11" x14ac:dyDescent="0.45">
      <c r="A1686" s="3" t="s">
        <v>717</v>
      </c>
      <c r="B1686" s="3">
        <v>2018</v>
      </c>
      <c r="C1686" s="19">
        <v>43050</v>
      </c>
      <c r="D1686" s="3" t="s">
        <v>653</v>
      </c>
      <c r="E1686" s="3" t="s">
        <v>643</v>
      </c>
      <c r="F1686" s="3">
        <v>1</v>
      </c>
      <c r="G1686" s="3">
        <v>1</v>
      </c>
      <c r="H1686" s="3" t="s">
        <v>703</v>
      </c>
      <c r="I1686" s="3" t="s">
        <v>15</v>
      </c>
      <c r="J1686" s="12">
        <f>(C1686-VLOOKUP(H1686,Riders!$A$2:$C$3500,2,FALSE))/365</f>
        <v>27.021917808219179</v>
      </c>
      <c r="K1686" s="3">
        <v>1</v>
      </c>
    </row>
    <row r="1687" spans="1:11" x14ac:dyDescent="0.45">
      <c r="A1687" s="3" t="s">
        <v>717</v>
      </c>
      <c r="B1687" s="3">
        <v>2018</v>
      </c>
      <c r="C1687" s="19">
        <v>43050</v>
      </c>
      <c r="D1687" s="3" t="s">
        <v>653</v>
      </c>
      <c r="E1687" s="3" t="s">
        <v>643</v>
      </c>
      <c r="F1687" s="3">
        <v>1</v>
      </c>
      <c r="G1687" s="3">
        <v>2</v>
      </c>
      <c r="H1687" s="3" t="s">
        <v>132</v>
      </c>
      <c r="I1687" s="3" t="s">
        <v>36</v>
      </c>
      <c r="J1687" s="12">
        <f>(C1687-VLOOKUP(H1687,Riders!$A$2:$C$3500,2,FALSE))/365</f>
        <v>26.972602739726028</v>
      </c>
      <c r="K1687" s="3">
        <v>5</v>
      </c>
    </row>
    <row r="1688" spans="1:11" x14ac:dyDescent="0.45">
      <c r="A1688" s="3" t="s">
        <v>717</v>
      </c>
      <c r="B1688" s="3">
        <v>2018</v>
      </c>
      <c r="C1688" s="19">
        <v>43050</v>
      </c>
      <c r="D1688" s="3" t="s">
        <v>653</v>
      </c>
      <c r="E1688" s="3" t="s">
        <v>643</v>
      </c>
      <c r="F1688" s="3">
        <v>1</v>
      </c>
      <c r="G1688" s="3">
        <v>3</v>
      </c>
      <c r="H1688" s="3" t="s">
        <v>77</v>
      </c>
      <c r="I1688" s="3" t="s">
        <v>19</v>
      </c>
      <c r="J1688" s="12">
        <f>(C1688-VLOOKUP(H1688,Riders!$A$2:$C$3500,2,FALSE))/365</f>
        <v>26.504109589041096</v>
      </c>
      <c r="K1688" s="3">
        <v>2</v>
      </c>
    </row>
    <row r="1689" spans="1:11" x14ac:dyDescent="0.45">
      <c r="A1689" s="3" t="s">
        <v>717</v>
      </c>
      <c r="B1689" s="3">
        <v>2018</v>
      </c>
      <c r="C1689" s="19">
        <v>43050</v>
      </c>
      <c r="D1689" s="3" t="s">
        <v>653</v>
      </c>
      <c r="E1689" s="3" t="s">
        <v>643</v>
      </c>
      <c r="F1689" s="3">
        <v>1</v>
      </c>
      <c r="G1689" s="3">
        <v>4</v>
      </c>
      <c r="H1689" s="3" t="s">
        <v>137</v>
      </c>
      <c r="I1689" s="3" t="s">
        <v>29</v>
      </c>
      <c r="J1689" s="12">
        <f>(C1689-VLOOKUP(H1689,Riders!$A$2:$C$3500,2,FALSE))/365</f>
        <v>20.482191780821918</v>
      </c>
      <c r="K1689" s="3">
        <v>10</v>
      </c>
    </row>
    <row r="1690" spans="1:11" x14ac:dyDescent="0.45">
      <c r="A1690" s="3" t="s">
        <v>717</v>
      </c>
      <c r="B1690" s="3">
        <v>2018</v>
      </c>
      <c r="C1690" s="19">
        <v>43050</v>
      </c>
      <c r="D1690" s="3" t="s">
        <v>653</v>
      </c>
      <c r="E1690" s="3" t="s">
        <v>643</v>
      </c>
      <c r="F1690" s="3">
        <v>1</v>
      </c>
      <c r="G1690" s="3">
        <v>5</v>
      </c>
      <c r="H1690" s="3" t="s">
        <v>133</v>
      </c>
      <c r="I1690" s="3" t="s">
        <v>25</v>
      </c>
      <c r="J1690" s="12">
        <f>(C1690-VLOOKUP(H1690,Riders!$A$2:$C$3500,2,FALSE))/365</f>
        <v>24.797260273972604</v>
      </c>
      <c r="K1690" s="3">
        <v>8</v>
      </c>
    </row>
    <row r="1691" spans="1:11" x14ac:dyDescent="0.45">
      <c r="A1691" s="3" t="s">
        <v>717</v>
      </c>
      <c r="B1691" s="3">
        <v>2018</v>
      </c>
      <c r="C1691" s="19">
        <v>43050</v>
      </c>
      <c r="D1691" s="3" t="s">
        <v>653</v>
      </c>
      <c r="E1691" s="3" t="s">
        <v>643</v>
      </c>
      <c r="F1691" s="3">
        <v>1</v>
      </c>
      <c r="G1691" s="3">
        <v>6</v>
      </c>
      <c r="H1691" s="3" t="s">
        <v>704</v>
      </c>
      <c r="I1691" s="3" t="s">
        <v>40</v>
      </c>
      <c r="J1691" s="12">
        <f>(C1691-VLOOKUP(H1691,Riders!$A$2:$C$3500,2,FALSE))/365</f>
        <v>26.846575342465755</v>
      </c>
      <c r="K1691" s="3">
        <v>12</v>
      </c>
    </row>
    <row r="1692" spans="1:11" x14ac:dyDescent="0.45">
      <c r="A1692" s="3" t="s">
        <v>717</v>
      </c>
      <c r="B1692" s="3">
        <v>2018</v>
      </c>
      <c r="C1692" s="19">
        <v>43050</v>
      </c>
      <c r="D1692" s="3" t="s">
        <v>653</v>
      </c>
      <c r="E1692" s="3" t="s">
        <v>643</v>
      </c>
      <c r="F1692" s="3">
        <v>2</v>
      </c>
      <c r="G1692" s="3">
        <v>1</v>
      </c>
      <c r="H1692" s="3" t="s">
        <v>655</v>
      </c>
      <c r="I1692" s="3" t="s">
        <v>120</v>
      </c>
      <c r="J1692" s="12">
        <f>(C1692-VLOOKUP(H1692,Riders!$A$2:$C$3500,2,FALSE))/365</f>
        <v>34.936986301369863</v>
      </c>
      <c r="K1692" s="3">
        <v>4</v>
      </c>
    </row>
    <row r="1693" spans="1:11" x14ac:dyDescent="0.45">
      <c r="A1693" s="3" t="s">
        <v>717</v>
      </c>
      <c r="B1693" s="3">
        <v>2018</v>
      </c>
      <c r="C1693" s="19">
        <v>43050</v>
      </c>
      <c r="D1693" s="3" t="s">
        <v>653</v>
      </c>
      <c r="E1693" s="3" t="s">
        <v>643</v>
      </c>
      <c r="F1693" s="3">
        <v>2</v>
      </c>
      <c r="G1693" s="3">
        <v>2</v>
      </c>
      <c r="H1693" s="3" t="s">
        <v>167</v>
      </c>
      <c r="I1693" s="3" t="s">
        <v>59</v>
      </c>
      <c r="J1693" s="12">
        <f>(C1693-VLOOKUP(H1693,Riders!$A$2:$C$3500,2,FALSE))/365</f>
        <v>28.687671232876713</v>
      </c>
      <c r="K1693" s="3"/>
    </row>
    <row r="1694" spans="1:11" x14ac:dyDescent="0.45">
      <c r="A1694" s="3" t="s">
        <v>717</v>
      </c>
      <c r="B1694" s="3">
        <v>2018</v>
      </c>
      <c r="C1694" s="19">
        <v>43050</v>
      </c>
      <c r="D1694" s="3" t="s">
        <v>653</v>
      </c>
      <c r="E1694" s="3" t="s">
        <v>643</v>
      </c>
      <c r="F1694" s="3">
        <v>2</v>
      </c>
      <c r="G1694" s="3">
        <v>3</v>
      </c>
      <c r="H1694" s="3" t="s">
        <v>34</v>
      </c>
      <c r="I1694" s="3" t="s">
        <v>19</v>
      </c>
      <c r="J1694" s="12">
        <f>(C1694-VLOOKUP(H1694,Riders!$A$2:$C$3500,2,FALSE))/365</f>
        <v>30.276712328767122</v>
      </c>
      <c r="K1694" s="3">
        <v>3</v>
      </c>
    </row>
    <row r="1695" spans="1:11" x14ac:dyDescent="0.45">
      <c r="A1695" s="3" t="s">
        <v>717</v>
      </c>
      <c r="B1695" s="3">
        <v>2018</v>
      </c>
      <c r="C1695" s="19">
        <v>43050</v>
      </c>
      <c r="D1695" s="3" t="s">
        <v>653</v>
      </c>
      <c r="E1695" s="3" t="s">
        <v>643</v>
      </c>
      <c r="F1695" s="3">
        <v>2</v>
      </c>
      <c r="G1695" s="3">
        <v>4</v>
      </c>
      <c r="H1695" s="3" t="s">
        <v>43</v>
      </c>
      <c r="I1695" s="3" t="s">
        <v>44</v>
      </c>
      <c r="J1695" s="12">
        <f>(C1695-VLOOKUP(H1695,Riders!$A$2:$C$3500,2,FALSE))/365</f>
        <v>24.978082191780821</v>
      </c>
      <c r="K1695" s="3">
        <v>11</v>
      </c>
    </row>
    <row r="1696" spans="1:11" x14ac:dyDescent="0.45">
      <c r="A1696" s="3" t="s">
        <v>717</v>
      </c>
      <c r="B1696" s="3">
        <v>2018</v>
      </c>
      <c r="C1696" s="19">
        <v>43050</v>
      </c>
      <c r="D1696" s="3" t="s">
        <v>653</v>
      </c>
      <c r="E1696" s="3" t="s">
        <v>643</v>
      </c>
      <c r="F1696" s="3">
        <v>2</v>
      </c>
      <c r="G1696" s="3">
        <v>5</v>
      </c>
      <c r="H1696" s="3" t="s">
        <v>109</v>
      </c>
      <c r="I1696" s="3" t="s">
        <v>118</v>
      </c>
      <c r="J1696" s="12">
        <f>(C1696-VLOOKUP(H1696,Riders!$A$2:$C$3500,2,FALSE))/365</f>
        <v>24.780821917808218</v>
      </c>
      <c r="K1696" s="3">
        <v>7</v>
      </c>
    </row>
    <row r="1697" spans="1:11" x14ac:dyDescent="0.45">
      <c r="A1697" s="3" t="s">
        <v>717</v>
      </c>
      <c r="B1697" s="3">
        <v>2018</v>
      </c>
      <c r="C1697" s="19">
        <v>43050</v>
      </c>
      <c r="D1697" s="3" t="s">
        <v>653</v>
      </c>
      <c r="E1697" s="3" t="s">
        <v>643</v>
      </c>
      <c r="F1697" s="3">
        <v>2</v>
      </c>
      <c r="G1697" s="3">
        <v>6</v>
      </c>
      <c r="H1697" s="3" t="s">
        <v>96</v>
      </c>
      <c r="I1697" s="3" t="s">
        <v>40</v>
      </c>
      <c r="J1697" s="12">
        <f>(C1697-VLOOKUP(H1697,Riders!$A$2:$C$3500,2,FALSE))/365</f>
        <v>23.830136986301369</v>
      </c>
      <c r="K1697" s="3">
        <v>9</v>
      </c>
    </row>
    <row r="1698" spans="1:11" x14ac:dyDescent="0.45">
      <c r="A1698" s="3" t="s">
        <v>717</v>
      </c>
      <c r="B1698" s="3">
        <v>2018</v>
      </c>
      <c r="C1698" s="19">
        <v>43050</v>
      </c>
      <c r="D1698" s="3" t="s">
        <v>653</v>
      </c>
      <c r="E1698" s="3" t="s">
        <v>370</v>
      </c>
      <c r="F1698" s="3">
        <v>1</v>
      </c>
      <c r="G1698" s="3">
        <v>1</v>
      </c>
      <c r="H1698" s="3" t="s">
        <v>703</v>
      </c>
      <c r="I1698" s="3" t="s">
        <v>15</v>
      </c>
      <c r="J1698" s="12">
        <f>(C1698-VLOOKUP(H1698,Riders!$A$2:$C$3500,2,FALSE))/365</f>
        <v>27.021917808219179</v>
      </c>
      <c r="K1698" s="3">
        <v>1</v>
      </c>
    </row>
    <row r="1699" spans="1:11" x14ac:dyDescent="0.45">
      <c r="A1699" s="3" t="s">
        <v>717</v>
      </c>
      <c r="B1699" s="3">
        <v>2018</v>
      </c>
      <c r="C1699" s="19">
        <v>43050</v>
      </c>
      <c r="D1699" s="3" t="s">
        <v>653</v>
      </c>
      <c r="E1699" s="3" t="s">
        <v>370</v>
      </c>
      <c r="F1699" s="3">
        <v>1</v>
      </c>
      <c r="G1699" s="3">
        <v>2</v>
      </c>
      <c r="H1699" s="3" t="s">
        <v>77</v>
      </c>
      <c r="I1699" s="3" t="s">
        <v>19</v>
      </c>
      <c r="J1699" s="12">
        <f>(C1699-VLOOKUP(H1699,Riders!$A$2:$C$3500,2,FALSE))/365</f>
        <v>26.504109589041096</v>
      </c>
      <c r="K1699" s="3">
        <v>2</v>
      </c>
    </row>
    <row r="1700" spans="1:11" x14ac:dyDescent="0.45">
      <c r="A1700" s="3" t="s">
        <v>717</v>
      </c>
      <c r="B1700" s="3">
        <v>2018</v>
      </c>
      <c r="C1700" s="19">
        <v>43050</v>
      </c>
      <c r="D1700" s="3" t="s">
        <v>653</v>
      </c>
      <c r="E1700" s="3" t="s">
        <v>370</v>
      </c>
      <c r="F1700" s="3">
        <v>1</v>
      </c>
      <c r="G1700" s="3">
        <v>3</v>
      </c>
      <c r="H1700" s="3" t="s">
        <v>34</v>
      </c>
      <c r="I1700" s="3" t="s">
        <v>19</v>
      </c>
      <c r="J1700" s="12">
        <f>(C1700-VLOOKUP(H1700,Riders!$A$2:$C$3500,2,FALSE))/365</f>
        <v>30.276712328767122</v>
      </c>
      <c r="K1700" s="3">
        <v>3</v>
      </c>
    </row>
    <row r="1701" spans="1:11" x14ac:dyDescent="0.45">
      <c r="A1701" s="3" t="s">
        <v>717</v>
      </c>
      <c r="B1701" s="3">
        <v>2018</v>
      </c>
      <c r="C1701" s="19">
        <v>43050</v>
      </c>
      <c r="D1701" s="3" t="s">
        <v>653</v>
      </c>
      <c r="E1701" s="3" t="s">
        <v>370</v>
      </c>
      <c r="F1701" s="3">
        <v>1</v>
      </c>
      <c r="G1701" s="3">
        <v>4</v>
      </c>
      <c r="H1701" s="3" t="s">
        <v>655</v>
      </c>
      <c r="I1701" s="3" t="s">
        <v>120</v>
      </c>
      <c r="J1701" s="12">
        <f>(C1701-VLOOKUP(H1701,Riders!$A$2:$C$3500,2,FALSE))/365</f>
        <v>34.936986301369863</v>
      </c>
      <c r="K1701" s="3">
        <v>4</v>
      </c>
    </row>
    <row r="1702" spans="1:11" x14ac:dyDescent="0.45">
      <c r="A1702" s="3" t="s">
        <v>717</v>
      </c>
      <c r="B1702" s="3">
        <v>2018</v>
      </c>
      <c r="C1702" s="19">
        <v>43050</v>
      </c>
      <c r="D1702" s="3" t="s">
        <v>653</v>
      </c>
      <c r="E1702" s="3" t="s">
        <v>370</v>
      </c>
      <c r="F1702" s="3">
        <v>1</v>
      </c>
      <c r="G1702" s="3">
        <v>5</v>
      </c>
      <c r="H1702" s="3" t="s">
        <v>132</v>
      </c>
      <c r="I1702" s="3" t="s">
        <v>36</v>
      </c>
      <c r="J1702" s="12">
        <f>(C1702-VLOOKUP(H1702,Riders!$A$2:$C$3500,2,FALSE))/365</f>
        <v>26.972602739726028</v>
      </c>
      <c r="K1702" s="3">
        <v>5</v>
      </c>
    </row>
    <row r="1703" spans="1:11" x14ac:dyDescent="0.45">
      <c r="A1703" s="3" t="s">
        <v>717</v>
      </c>
      <c r="B1703" s="3">
        <v>2018</v>
      </c>
      <c r="C1703" s="19">
        <v>43050</v>
      </c>
      <c r="D1703" s="3" t="s">
        <v>653</v>
      </c>
      <c r="E1703" s="3" t="s">
        <v>370</v>
      </c>
      <c r="F1703" s="3">
        <v>1</v>
      </c>
      <c r="G1703" s="3">
        <v>6</v>
      </c>
      <c r="H1703" s="3" t="s">
        <v>167</v>
      </c>
      <c r="I1703" s="3" t="s">
        <v>59</v>
      </c>
      <c r="J1703" s="12">
        <f>(C1703-VLOOKUP(H1703,Riders!$A$2:$C$3500,2,FALSE))/365</f>
        <v>28.687671232876713</v>
      </c>
      <c r="K1703" s="3"/>
    </row>
    <row r="1704" spans="1:11" x14ac:dyDescent="0.45">
      <c r="A1704" s="3" t="s">
        <v>717</v>
      </c>
      <c r="B1704" s="3">
        <v>2018</v>
      </c>
      <c r="C1704" s="19">
        <v>43050</v>
      </c>
      <c r="D1704" s="3" t="s">
        <v>653</v>
      </c>
      <c r="E1704" s="3" t="s">
        <v>370</v>
      </c>
      <c r="F1704" s="3">
        <v>2</v>
      </c>
      <c r="G1704" s="3">
        <v>1</v>
      </c>
      <c r="H1704" s="3" t="s">
        <v>109</v>
      </c>
      <c r="I1704" s="3" t="s">
        <v>118</v>
      </c>
      <c r="J1704" s="12">
        <f>(C1704-VLOOKUP(H1704,Riders!$A$2:$C$3500,2,FALSE))/365</f>
        <v>24.780821917808218</v>
      </c>
      <c r="K1704" s="3">
        <v>7</v>
      </c>
    </row>
    <row r="1705" spans="1:11" x14ac:dyDescent="0.45">
      <c r="A1705" s="3" t="s">
        <v>717</v>
      </c>
      <c r="B1705" s="3">
        <v>2018</v>
      </c>
      <c r="C1705" s="19">
        <v>43050</v>
      </c>
      <c r="D1705" s="3" t="s">
        <v>653</v>
      </c>
      <c r="E1705" s="3" t="s">
        <v>370</v>
      </c>
      <c r="F1705" s="3">
        <v>2</v>
      </c>
      <c r="G1705" s="3">
        <v>2</v>
      </c>
      <c r="H1705" s="3" t="s">
        <v>133</v>
      </c>
      <c r="I1705" s="3" t="s">
        <v>25</v>
      </c>
      <c r="J1705" s="12">
        <f>(C1705-VLOOKUP(H1705,Riders!$A$2:$C$3500,2,FALSE))/365</f>
        <v>24.797260273972604</v>
      </c>
      <c r="K1705" s="3">
        <v>8</v>
      </c>
    </row>
    <row r="1706" spans="1:11" x14ac:dyDescent="0.45">
      <c r="A1706" s="3" t="s">
        <v>717</v>
      </c>
      <c r="B1706" s="3">
        <v>2018</v>
      </c>
      <c r="C1706" s="19">
        <v>43050</v>
      </c>
      <c r="D1706" s="3" t="s">
        <v>653</v>
      </c>
      <c r="E1706" s="3" t="s">
        <v>370</v>
      </c>
      <c r="F1706" s="3">
        <v>2</v>
      </c>
      <c r="G1706" s="3">
        <v>3</v>
      </c>
      <c r="H1706" s="3" t="s">
        <v>96</v>
      </c>
      <c r="I1706" s="3" t="s">
        <v>40</v>
      </c>
      <c r="J1706" s="12">
        <f>(C1706-VLOOKUP(H1706,Riders!$A$2:$C$3500,2,FALSE))/365</f>
        <v>23.830136986301369</v>
      </c>
      <c r="K1706" s="3">
        <v>9</v>
      </c>
    </row>
    <row r="1707" spans="1:11" x14ac:dyDescent="0.45">
      <c r="A1707" s="3" t="s">
        <v>717</v>
      </c>
      <c r="B1707" s="3">
        <v>2018</v>
      </c>
      <c r="C1707" s="19">
        <v>43050</v>
      </c>
      <c r="D1707" s="3" t="s">
        <v>653</v>
      </c>
      <c r="E1707" s="3" t="s">
        <v>370</v>
      </c>
      <c r="F1707" s="3">
        <v>2</v>
      </c>
      <c r="G1707" s="3">
        <v>4</v>
      </c>
      <c r="H1707" s="3" t="s">
        <v>137</v>
      </c>
      <c r="I1707" s="3" t="s">
        <v>29</v>
      </c>
      <c r="J1707" s="12">
        <f>(C1707-VLOOKUP(H1707,Riders!$A$2:$C$3500,2,FALSE))/365</f>
        <v>20.482191780821918</v>
      </c>
      <c r="K1707" s="3">
        <v>10</v>
      </c>
    </row>
    <row r="1708" spans="1:11" x14ac:dyDescent="0.45">
      <c r="A1708" s="3" t="s">
        <v>717</v>
      </c>
      <c r="B1708" s="3">
        <v>2018</v>
      </c>
      <c r="C1708" s="19">
        <v>43050</v>
      </c>
      <c r="D1708" s="3" t="s">
        <v>653</v>
      </c>
      <c r="E1708" s="3" t="s">
        <v>370</v>
      </c>
      <c r="F1708" s="3">
        <v>2</v>
      </c>
      <c r="G1708" s="3">
        <v>5</v>
      </c>
      <c r="H1708" s="3" t="s">
        <v>43</v>
      </c>
      <c r="I1708" s="3" t="s">
        <v>44</v>
      </c>
      <c r="J1708" s="12">
        <f>(C1708-VLOOKUP(H1708,Riders!$A$2:$C$3500,2,FALSE))/365</f>
        <v>24.978082191780821</v>
      </c>
      <c r="K1708" s="3">
        <v>11</v>
      </c>
    </row>
    <row r="1709" spans="1:11" x14ac:dyDescent="0.45">
      <c r="A1709" s="3" t="s">
        <v>717</v>
      </c>
      <c r="B1709" s="3">
        <v>2018</v>
      </c>
      <c r="C1709" s="19">
        <v>43050</v>
      </c>
      <c r="D1709" s="3" t="s">
        <v>653</v>
      </c>
      <c r="E1709" s="3" t="s">
        <v>370</v>
      </c>
      <c r="F1709" s="3">
        <v>2</v>
      </c>
      <c r="G1709" s="3">
        <v>6</v>
      </c>
      <c r="H1709" s="3" t="s">
        <v>704</v>
      </c>
      <c r="I1709" s="3" t="s">
        <v>40</v>
      </c>
      <c r="J1709" s="12">
        <f>(C1709-VLOOKUP(H1709,Riders!$A$2:$C$3500,2,FALSE))/365</f>
        <v>26.846575342465755</v>
      </c>
      <c r="K1709" s="3">
        <v>12</v>
      </c>
    </row>
    <row r="1710" spans="1:11" x14ac:dyDescent="0.45">
      <c r="A1710" s="3" t="s">
        <v>93</v>
      </c>
      <c r="B1710" s="3">
        <v>2018</v>
      </c>
      <c r="C1710" s="19">
        <v>43072</v>
      </c>
      <c r="D1710" s="3" t="s">
        <v>653</v>
      </c>
      <c r="E1710" s="3" t="s">
        <v>454</v>
      </c>
      <c r="F1710" s="3">
        <v>1</v>
      </c>
      <c r="G1710" s="3">
        <v>1</v>
      </c>
      <c r="H1710" s="3" t="s">
        <v>703</v>
      </c>
      <c r="I1710" s="3" t="s">
        <v>15</v>
      </c>
      <c r="J1710" s="12">
        <f>(C1710-VLOOKUP(H1710,Riders!$A$2:$C$3500,2,FALSE))/365</f>
        <v>27.082191780821919</v>
      </c>
      <c r="K1710" s="3">
        <v>1</v>
      </c>
    </row>
    <row r="1711" spans="1:11" x14ac:dyDescent="0.45">
      <c r="A1711" s="3" t="s">
        <v>93</v>
      </c>
      <c r="B1711" s="3">
        <v>2018</v>
      </c>
      <c r="C1711" s="19">
        <v>43072</v>
      </c>
      <c r="D1711" s="3" t="s">
        <v>653</v>
      </c>
      <c r="E1711" s="3" t="s">
        <v>454</v>
      </c>
      <c r="F1711" s="3">
        <v>1</v>
      </c>
      <c r="G1711" s="3">
        <v>2</v>
      </c>
      <c r="H1711" s="3" t="s">
        <v>96</v>
      </c>
      <c r="I1711" s="3" t="s">
        <v>40</v>
      </c>
      <c r="J1711" s="12">
        <f>(C1711-VLOOKUP(H1711,Riders!$A$2:$C$3500,2,FALSE))/365</f>
        <v>23.890410958904109</v>
      </c>
      <c r="K1711" s="3">
        <v>9</v>
      </c>
    </row>
    <row r="1712" spans="1:11" x14ac:dyDescent="0.45">
      <c r="A1712" s="3" t="s">
        <v>93</v>
      </c>
      <c r="B1712" s="3">
        <v>2018</v>
      </c>
      <c r="C1712" s="19">
        <v>43072</v>
      </c>
      <c r="D1712" s="3" t="s">
        <v>653</v>
      </c>
      <c r="E1712" s="3" t="s">
        <v>454</v>
      </c>
      <c r="F1712" s="3">
        <v>1</v>
      </c>
      <c r="G1712" s="3">
        <v>3</v>
      </c>
      <c r="H1712" s="3" t="s">
        <v>656</v>
      </c>
      <c r="I1712" s="3" t="s">
        <v>49</v>
      </c>
      <c r="J1712" s="12">
        <f>(C1712-VLOOKUP(H1712,Riders!$A$2:$C$3500,2,FALSE))/365</f>
        <v>19.463013698630139</v>
      </c>
      <c r="K1712" s="3">
        <v>6</v>
      </c>
    </row>
    <row r="1713" spans="1:11" x14ac:dyDescent="0.45">
      <c r="A1713" s="3" t="s">
        <v>93</v>
      </c>
      <c r="B1713" s="3">
        <v>2018</v>
      </c>
      <c r="C1713" s="19">
        <v>43072</v>
      </c>
      <c r="D1713" s="3" t="s">
        <v>653</v>
      </c>
      <c r="E1713" s="3" t="s">
        <v>454</v>
      </c>
      <c r="F1713" s="3">
        <v>1</v>
      </c>
      <c r="G1713" s="3">
        <v>4</v>
      </c>
      <c r="H1713" s="3" t="s">
        <v>94</v>
      </c>
      <c r="I1713" s="3" t="s">
        <v>38</v>
      </c>
      <c r="J1713" s="12">
        <f>(C1713-VLOOKUP(H1713,Riders!$A$2:$C$3500,2,FALSE))/365</f>
        <v>20.095890410958905</v>
      </c>
      <c r="K1713" s="3">
        <v>12</v>
      </c>
    </row>
    <row r="1714" spans="1:11" x14ac:dyDescent="0.45">
      <c r="A1714" s="3" t="s">
        <v>93</v>
      </c>
      <c r="B1714" s="3">
        <v>2018</v>
      </c>
      <c r="C1714" s="19">
        <v>43072</v>
      </c>
      <c r="D1714" s="3" t="s">
        <v>653</v>
      </c>
      <c r="E1714" s="3" t="s">
        <v>454</v>
      </c>
      <c r="F1714" s="3">
        <v>1</v>
      </c>
      <c r="G1714" s="3">
        <v>5</v>
      </c>
      <c r="H1714" s="3" t="s">
        <v>30</v>
      </c>
      <c r="I1714" s="3" t="s">
        <v>31</v>
      </c>
      <c r="J1714" s="12">
        <f>(C1714-VLOOKUP(H1714,Riders!$A$2:$C$3500,2,FALSE))/365</f>
        <v>21.63013698630137</v>
      </c>
      <c r="K1714" s="3">
        <v>17</v>
      </c>
    </row>
    <row r="1715" spans="1:11" x14ac:dyDescent="0.45">
      <c r="A1715" s="3" t="s">
        <v>93</v>
      </c>
      <c r="B1715" s="3">
        <v>2018</v>
      </c>
      <c r="C1715" s="19">
        <v>43072</v>
      </c>
      <c r="D1715" s="3" t="s">
        <v>653</v>
      </c>
      <c r="E1715" s="3" t="s">
        <v>454</v>
      </c>
      <c r="F1715" s="3">
        <v>1</v>
      </c>
      <c r="G1715" s="3">
        <v>6</v>
      </c>
      <c r="H1715" s="3" t="s">
        <v>60</v>
      </c>
      <c r="I1715" s="3" t="s">
        <v>61</v>
      </c>
      <c r="J1715" s="12">
        <f>(C1715-VLOOKUP(H1715,Riders!$A$2:$C$3500,2,FALSE))/365</f>
        <v>29.38082191780822</v>
      </c>
      <c r="K1715" s="3">
        <v>15</v>
      </c>
    </row>
    <row r="1716" spans="1:11" x14ac:dyDescent="0.45">
      <c r="A1716" s="3" t="s">
        <v>93</v>
      </c>
      <c r="B1716" s="3">
        <v>2018</v>
      </c>
      <c r="C1716" s="19">
        <v>43072</v>
      </c>
      <c r="D1716" s="3" t="s">
        <v>653</v>
      </c>
      <c r="E1716" s="3" t="s">
        <v>454</v>
      </c>
      <c r="F1716" s="3">
        <v>2</v>
      </c>
      <c r="G1716" s="3">
        <v>1</v>
      </c>
      <c r="H1716" s="3" t="s">
        <v>77</v>
      </c>
      <c r="I1716" s="3" t="s">
        <v>19</v>
      </c>
      <c r="J1716" s="12">
        <f>(C1716-VLOOKUP(H1716,Riders!$A$2:$C$3500,2,FALSE))/365</f>
        <v>26.564383561643837</v>
      </c>
      <c r="K1716" s="3">
        <v>3</v>
      </c>
    </row>
    <row r="1717" spans="1:11" x14ac:dyDescent="0.45">
      <c r="A1717" s="3" t="s">
        <v>93</v>
      </c>
      <c r="B1717" s="3">
        <v>2018</v>
      </c>
      <c r="C1717" s="19">
        <v>43072</v>
      </c>
      <c r="D1717" s="3" t="s">
        <v>653</v>
      </c>
      <c r="E1717" s="3" t="s">
        <v>454</v>
      </c>
      <c r="F1717" s="3">
        <v>2</v>
      </c>
      <c r="G1717" s="3">
        <v>2</v>
      </c>
      <c r="H1717" s="3" t="s">
        <v>133</v>
      </c>
      <c r="I1717" s="3" t="s">
        <v>25</v>
      </c>
      <c r="J1717" s="12">
        <f>(C1717-VLOOKUP(H1717,Riders!$A$2:$C$3500,2,FALSE))/365</f>
        <v>24.857534246575341</v>
      </c>
      <c r="K1717" s="3">
        <v>2</v>
      </c>
    </row>
    <row r="1718" spans="1:11" x14ac:dyDescent="0.45">
      <c r="A1718" s="3" t="s">
        <v>93</v>
      </c>
      <c r="B1718" s="3">
        <v>2018</v>
      </c>
      <c r="C1718" s="19">
        <v>43072</v>
      </c>
      <c r="D1718" s="3" t="s">
        <v>653</v>
      </c>
      <c r="E1718" s="3" t="s">
        <v>454</v>
      </c>
      <c r="F1718" s="3">
        <v>2</v>
      </c>
      <c r="G1718" s="3">
        <v>3</v>
      </c>
      <c r="H1718" s="3" t="s">
        <v>704</v>
      </c>
      <c r="I1718" s="3" t="s">
        <v>40</v>
      </c>
      <c r="J1718" s="12">
        <f>(C1718-VLOOKUP(H1718,Riders!$A$2:$C$3500,2,FALSE))/365</f>
        <v>26.906849315068492</v>
      </c>
      <c r="K1718" s="3">
        <v>8</v>
      </c>
    </row>
    <row r="1719" spans="1:11" x14ac:dyDescent="0.45">
      <c r="A1719" s="3" t="s">
        <v>93</v>
      </c>
      <c r="B1719" s="3">
        <v>2018</v>
      </c>
      <c r="C1719" s="19">
        <v>43072</v>
      </c>
      <c r="D1719" s="3" t="s">
        <v>653</v>
      </c>
      <c r="E1719" s="3" t="s">
        <v>454</v>
      </c>
      <c r="F1719" s="3">
        <v>2</v>
      </c>
      <c r="G1719" s="3">
        <v>4</v>
      </c>
      <c r="H1719" s="3" t="s">
        <v>183</v>
      </c>
      <c r="I1719" s="3" t="s">
        <v>47</v>
      </c>
      <c r="J1719" s="12">
        <f>(C1719-VLOOKUP(H1719,Riders!$A$2:$C$3500,2,FALSE))/365</f>
        <v>20.824657534246576</v>
      </c>
      <c r="K1719" s="3">
        <v>13</v>
      </c>
    </row>
    <row r="1720" spans="1:11" x14ac:dyDescent="0.45">
      <c r="A1720" s="3" t="s">
        <v>93</v>
      </c>
      <c r="B1720" s="3">
        <v>2018</v>
      </c>
      <c r="C1720" s="19">
        <v>43072</v>
      </c>
      <c r="D1720" s="3" t="s">
        <v>653</v>
      </c>
      <c r="E1720" s="3" t="s">
        <v>454</v>
      </c>
      <c r="F1720" s="3">
        <v>2</v>
      </c>
      <c r="G1720" s="3">
        <v>5</v>
      </c>
      <c r="H1720" s="3" t="s">
        <v>157</v>
      </c>
      <c r="I1720" s="3" t="s">
        <v>158</v>
      </c>
      <c r="J1720" s="12">
        <f>(C1720-VLOOKUP(H1720,Riders!$A$2:$C$3500,2,FALSE))/365</f>
        <v>20.704109589041096</v>
      </c>
      <c r="K1720" s="3">
        <v>17</v>
      </c>
    </row>
    <row r="1721" spans="1:11" x14ac:dyDescent="0.45">
      <c r="A1721" s="3" t="s">
        <v>93</v>
      </c>
      <c r="B1721" s="3">
        <v>2018</v>
      </c>
      <c r="C1721" s="19">
        <v>43072</v>
      </c>
      <c r="D1721" s="3" t="s">
        <v>653</v>
      </c>
      <c r="E1721" s="3" t="s">
        <v>454</v>
      </c>
      <c r="F1721" s="3">
        <v>2</v>
      </c>
      <c r="G1721" s="3">
        <v>6</v>
      </c>
      <c r="H1721" s="3" t="s">
        <v>321</v>
      </c>
      <c r="I1721" s="3" t="s">
        <v>56</v>
      </c>
      <c r="J1721" s="12">
        <f>(C1721-VLOOKUP(H1721,Riders!$A$2:$C$3500,2,FALSE))/365</f>
        <v>25.621917808219177</v>
      </c>
      <c r="K1721" s="3">
        <v>15</v>
      </c>
    </row>
    <row r="1722" spans="1:11" x14ac:dyDescent="0.45">
      <c r="A1722" s="3" t="s">
        <v>93</v>
      </c>
      <c r="B1722" s="3">
        <v>2018</v>
      </c>
      <c r="C1722" s="19">
        <v>43072</v>
      </c>
      <c r="D1722" s="3" t="s">
        <v>653</v>
      </c>
      <c r="E1722" s="3" t="s">
        <v>454</v>
      </c>
      <c r="F1722" s="3">
        <v>2</v>
      </c>
      <c r="G1722" s="3">
        <v>7</v>
      </c>
      <c r="H1722" s="3" t="s">
        <v>630</v>
      </c>
      <c r="I1722" s="3" t="s">
        <v>53</v>
      </c>
      <c r="J1722" s="12">
        <f>(C1722-VLOOKUP(H1722,Riders!$A$2:$C$3500,2,FALSE))/365</f>
        <v>20.909589041095892</v>
      </c>
      <c r="K1722" s="3">
        <v>19</v>
      </c>
    </row>
    <row r="1723" spans="1:11" x14ac:dyDescent="0.45">
      <c r="A1723" s="3" t="s">
        <v>93</v>
      </c>
      <c r="B1723" s="3">
        <v>2018</v>
      </c>
      <c r="C1723" s="19">
        <v>43072</v>
      </c>
      <c r="D1723" s="3" t="s">
        <v>653</v>
      </c>
      <c r="E1723" s="3" t="s">
        <v>454</v>
      </c>
      <c r="F1723" s="3">
        <v>3</v>
      </c>
      <c r="G1723" s="3">
        <v>1</v>
      </c>
      <c r="H1723" s="3" t="s">
        <v>135</v>
      </c>
      <c r="I1723" s="3" t="s">
        <v>29</v>
      </c>
      <c r="J1723" s="12">
        <f>(C1723-VLOOKUP(H1723,Riders!$A$2:$C$3500,2,FALSE))/365</f>
        <v>28.068493150684933</v>
      </c>
      <c r="K1723" s="3">
        <v>4</v>
      </c>
    </row>
    <row r="1724" spans="1:11" x14ac:dyDescent="0.45">
      <c r="A1724" s="3" t="s">
        <v>93</v>
      </c>
      <c r="B1724" s="3">
        <v>2018</v>
      </c>
      <c r="C1724" s="19">
        <v>43072</v>
      </c>
      <c r="D1724" s="3" t="s">
        <v>653</v>
      </c>
      <c r="E1724" s="3" t="s">
        <v>454</v>
      </c>
      <c r="F1724" s="3">
        <v>3</v>
      </c>
      <c r="G1724" s="3">
        <v>2</v>
      </c>
      <c r="H1724" s="3" t="s">
        <v>98</v>
      </c>
      <c r="I1724" s="3" t="s">
        <v>67</v>
      </c>
      <c r="J1724" s="12">
        <f>(C1724-VLOOKUP(H1724,Riders!$A$2:$C$3500,2,FALSE))/365</f>
        <v>26.342465753424658</v>
      </c>
      <c r="K1724" s="3">
        <v>11</v>
      </c>
    </row>
    <row r="1725" spans="1:11" x14ac:dyDescent="0.45">
      <c r="A1725" s="3" t="s">
        <v>93</v>
      </c>
      <c r="B1725" s="3">
        <v>2018</v>
      </c>
      <c r="C1725" s="19">
        <v>43072</v>
      </c>
      <c r="D1725" s="3" t="s">
        <v>653</v>
      </c>
      <c r="E1725" s="3" t="s">
        <v>454</v>
      </c>
      <c r="F1725" s="3">
        <v>3</v>
      </c>
      <c r="G1725" s="3">
        <v>3</v>
      </c>
      <c r="H1725" s="3" t="s">
        <v>174</v>
      </c>
      <c r="I1725" s="3" t="s">
        <v>156</v>
      </c>
      <c r="J1725" s="12">
        <f>(C1725-VLOOKUP(H1725,Riders!$A$2:$C$3500,2,FALSE))/365</f>
        <v>25.87945205479452</v>
      </c>
      <c r="K1725" s="3">
        <v>7</v>
      </c>
    </row>
    <row r="1726" spans="1:11" x14ac:dyDescent="0.45">
      <c r="A1726" s="3" t="s">
        <v>93</v>
      </c>
      <c r="B1726" s="3">
        <v>2018</v>
      </c>
      <c r="C1726" s="19">
        <v>43072</v>
      </c>
      <c r="D1726" s="3" t="s">
        <v>653</v>
      </c>
      <c r="E1726" s="3" t="s">
        <v>454</v>
      </c>
      <c r="F1726" s="3">
        <v>3</v>
      </c>
      <c r="G1726" s="3">
        <v>4</v>
      </c>
      <c r="H1726" s="3" t="s">
        <v>43</v>
      </c>
      <c r="I1726" s="3" t="s">
        <v>44</v>
      </c>
      <c r="J1726" s="12">
        <f>(C1726-VLOOKUP(H1726,Riders!$A$2:$C$3500,2,FALSE))/365</f>
        <v>25.038356164383561</v>
      </c>
      <c r="K1726" s="3">
        <v>5</v>
      </c>
    </row>
    <row r="1727" spans="1:11" x14ac:dyDescent="0.45">
      <c r="A1727" s="3" t="s">
        <v>93</v>
      </c>
      <c r="B1727" s="3">
        <v>2018</v>
      </c>
      <c r="C1727" s="19">
        <v>43072</v>
      </c>
      <c r="D1727" s="3" t="s">
        <v>653</v>
      </c>
      <c r="E1727" s="3" t="s">
        <v>454</v>
      </c>
      <c r="F1727" s="3">
        <v>3</v>
      </c>
      <c r="G1727" s="3">
        <v>5</v>
      </c>
      <c r="H1727" s="3" t="s">
        <v>699</v>
      </c>
      <c r="I1727" s="3" t="s">
        <v>59</v>
      </c>
      <c r="J1727" s="12">
        <f>(C1727-VLOOKUP(H1727,Riders!$A$2:$C$3500,2,FALSE))/365</f>
        <v>21.394520547945206</v>
      </c>
      <c r="K1727" s="3">
        <v>13</v>
      </c>
    </row>
    <row r="1728" spans="1:11" x14ac:dyDescent="0.45">
      <c r="A1728" s="3" t="s">
        <v>93</v>
      </c>
      <c r="B1728" s="3">
        <v>2018</v>
      </c>
      <c r="C1728" s="19">
        <v>43072</v>
      </c>
      <c r="D1728" s="3" t="s">
        <v>653</v>
      </c>
      <c r="E1728" s="3" t="s">
        <v>454</v>
      </c>
      <c r="F1728" s="3">
        <v>3</v>
      </c>
      <c r="G1728" s="3">
        <v>6</v>
      </c>
      <c r="H1728" s="3" t="s">
        <v>176</v>
      </c>
      <c r="I1728" s="3" t="s">
        <v>27</v>
      </c>
      <c r="J1728" s="12">
        <f>(C1728-VLOOKUP(H1728,Riders!$A$2:$C$3500,2,FALSE))/365</f>
        <v>25.353424657534248</v>
      </c>
      <c r="K1728" s="3">
        <v>10</v>
      </c>
    </row>
    <row r="1729" spans="1:11" x14ac:dyDescent="0.45">
      <c r="A1729" s="3" t="s">
        <v>93</v>
      </c>
      <c r="B1729" s="3">
        <v>2018</v>
      </c>
      <c r="C1729" s="19">
        <v>43072</v>
      </c>
      <c r="D1729" s="3" t="s">
        <v>653</v>
      </c>
      <c r="E1729" s="3" t="s">
        <v>454</v>
      </c>
      <c r="F1729" s="3">
        <v>3</v>
      </c>
      <c r="G1729" s="3">
        <v>7</v>
      </c>
      <c r="H1729" s="3" t="s">
        <v>185</v>
      </c>
      <c r="I1729" s="3" t="s">
        <v>186</v>
      </c>
      <c r="J1729" s="12">
        <f>(C1729-VLOOKUP(H1729,Riders!$A$2:$C$3500,2,FALSE))/365</f>
        <v>22.805479452054794</v>
      </c>
      <c r="K1729" s="3">
        <v>19</v>
      </c>
    </row>
    <row r="1730" spans="1:11" x14ac:dyDescent="0.45">
      <c r="A1730" s="3" t="s">
        <v>93</v>
      </c>
      <c r="B1730" s="3">
        <v>2018</v>
      </c>
      <c r="C1730" s="19">
        <v>43072</v>
      </c>
      <c r="D1730" s="3" t="s">
        <v>653</v>
      </c>
      <c r="E1730" s="3" t="s">
        <v>642</v>
      </c>
      <c r="F1730" s="3">
        <v>1</v>
      </c>
      <c r="G1730" s="3">
        <v>1</v>
      </c>
      <c r="H1730" s="3" t="s">
        <v>43</v>
      </c>
      <c r="I1730" s="3" t="s">
        <v>44</v>
      </c>
      <c r="J1730" s="12">
        <f>(C1730-VLOOKUP(H1730,Riders!$A$2:$C$3500,2,FALSE))/365</f>
        <v>25.038356164383561</v>
      </c>
      <c r="K1730" s="3">
        <v>5</v>
      </c>
    </row>
    <row r="1731" spans="1:11" x14ac:dyDescent="0.45">
      <c r="A1731" s="3" t="s">
        <v>93</v>
      </c>
      <c r="B1731" s="3">
        <v>2018</v>
      </c>
      <c r="C1731" s="19">
        <v>43072</v>
      </c>
      <c r="D1731" s="3" t="s">
        <v>653</v>
      </c>
      <c r="E1731" s="3" t="s">
        <v>642</v>
      </c>
      <c r="F1731" s="3">
        <v>1</v>
      </c>
      <c r="G1731" s="3">
        <v>2</v>
      </c>
      <c r="H1731" s="3" t="s">
        <v>656</v>
      </c>
      <c r="I1731" s="3" t="s">
        <v>49</v>
      </c>
      <c r="J1731" s="12">
        <f>(C1731-VLOOKUP(H1731,Riders!$A$2:$C$3500,2,FALSE))/365</f>
        <v>19.463013698630139</v>
      </c>
      <c r="K1731" s="3">
        <v>6</v>
      </c>
    </row>
    <row r="1732" spans="1:11" x14ac:dyDescent="0.45">
      <c r="A1732" s="3" t="s">
        <v>93</v>
      </c>
      <c r="B1732" s="3">
        <v>2018</v>
      </c>
      <c r="C1732" s="19">
        <v>43072</v>
      </c>
      <c r="D1732" s="3" t="s">
        <v>653</v>
      </c>
      <c r="E1732" s="3" t="s">
        <v>642</v>
      </c>
      <c r="F1732" s="3">
        <v>1</v>
      </c>
      <c r="G1732" s="3">
        <v>3</v>
      </c>
      <c r="H1732" s="3" t="s">
        <v>176</v>
      </c>
      <c r="I1732" s="3" t="s">
        <v>27</v>
      </c>
      <c r="J1732" s="12">
        <f>(C1732-VLOOKUP(H1732,Riders!$A$2:$C$3500,2,FALSE))/365</f>
        <v>25.353424657534248</v>
      </c>
      <c r="K1732" s="3">
        <v>10</v>
      </c>
    </row>
    <row r="1733" spans="1:11" x14ac:dyDescent="0.45">
      <c r="A1733" s="3" t="s">
        <v>93</v>
      </c>
      <c r="B1733" s="3">
        <v>2018</v>
      </c>
      <c r="C1733" s="19">
        <v>43072</v>
      </c>
      <c r="D1733" s="3" t="s">
        <v>653</v>
      </c>
      <c r="E1733" s="3" t="s">
        <v>642</v>
      </c>
      <c r="F1733" s="3">
        <v>1</v>
      </c>
      <c r="G1733" s="3">
        <v>4</v>
      </c>
      <c r="H1733" s="3" t="s">
        <v>183</v>
      </c>
      <c r="I1733" s="3" t="s">
        <v>47</v>
      </c>
      <c r="J1733" s="12">
        <f>(C1733-VLOOKUP(H1733,Riders!$A$2:$C$3500,2,FALSE))/365</f>
        <v>20.824657534246576</v>
      </c>
      <c r="K1733" s="3">
        <v>13</v>
      </c>
    </row>
    <row r="1734" spans="1:11" x14ac:dyDescent="0.45">
      <c r="A1734" s="3" t="s">
        <v>93</v>
      </c>
      <c r="B1734" s="3">
        <v>2018</v>
      </c>
      <c r="C1734" s="19">
        <v>43072</v>
      </c>
      <c r="D1734" s="3" t="s">
        <v>653</v>
      </c>
      <c r="E1734" s="3" t="s">
        <v>642</v>
      </c>
      <c r="F1734" s="3">
        <v>1</v>
      </c>
      <c r="G1734" s="3">
        <v>5</v>
      </c>
      <c r="H1734" s="3" t="s">
        <v>60</v>
      </c>
      <c r="I1734" s="3" t="s">
        <v>61</v>
      </c>
      <c r="J1734" s="12">
        <f>(C1734-VLOOKUP(H1734,Riders!$A$2:$C$3500,2,FALSE))/365</f>
        <v>29.38082191780822</v>
      </c>
      <c r="K1734" s="3">
        <v>15</v>
      </c>
    </row>
    <row r="1735" spans="1:11" x14ac:dyDescent="0.45">
      <c r="A1735" s="3" t="s">
        <v>93</v>
      </c>
      <c r="B1735" s="3">
        <v>2018</v>
      </c>
      <c r="C1735" s="19">
        <v>43072</v>
      </c>
      <c r="D1735" s="3" t="s">
        <v>653</v>
      </c>
      <c r="E1735" s="3" t="s">
        <v>642</v>
      </c>
      <c r="F1735" s="3">
        <v>1</v>
      </c>
      <c r="G1735" s="3">
        <v>6</v>
      </c>
      <c r="H1735" s="3" t="s">
        <v>157</v>
      </c>
      <c r="I1735" s="3" t="s">
        <v>158</v>
      </c>
      <c r="J1735" s="12">
        <f>(C1735-VLOOKUP(H1735,Riders!$A$2:$C$3500,2,FALSE))/365</f>
        <v>20.704109589041096</v>
      </c>
      <c r="K1735" s="3">
        <v>17</v>
      </c>
    </row>
    <row r="1736" spans="1:11" x14ac:dyDescent="0.45">
      <c r="A1736" s="3" t="s">
        <v>93</v>
      </c>
      <c r="B1736" s="3">
        <v>2018</v>
      </c>
      <c r="C1736" s="19">
        <v>43072</v>
      </c>
      <c r="D1736" s="3" t="s">
        <v>653</v>
      </c>
      <c r="E1736" s="3" t="s">
        <v>642</v>
      </c>
      <c r="F1736" s="3">
        <v>1</v>
      </c>
      <c r="G1736" s="3">
        <v>7</v>
      </c>
      <c r="H1736" s="3" t="s">
        <v>630</v>
      </c>
      <c r="I1736" s="3" t="s">
        <v>53</v>
      </c>
      <c r="J1736" s="12">
        <f>(C1736-VLOOKUP(H1736,Riders!$A$2:$C$3500,2,FALSE))/365</f>
        <v>20.909589041095892</v>
      </c>
      <c r="K1736" s="3">
        <v>19</v>
      </c>
    </row>
    <row r="1737" spans="1:11" x14ac:dyDescent="0.45">
      <c r="A1737" s="3" t="s">
        <v>93</v>
      </c>
      <c r="B1737" s="3">
        <v>2018</v>
      </c>
      <c r="C1737" s="19">
        <v>43072</v>
      </c>
      <c r="D1737" s="3" t="s">
        <v>653</v>
      </c>
      <c r="E1737" s="3" t="s">
        <v>642</v>
      </c>
      <c r="F1737" s="3">
        <v>2</v>
      </c>
      <c r="G1737" s="3">
        <v>1</v>
      </c>
      <c r="H1737" s="3" t="s">
        <v>174</v>
      </c>
      <c r="I1737" s="3" t="s">
        <v>156</v>
      </c>
      <c r="J1737" s="12">
        <f>(C1737-VLOOKUP(H1737,Riders!$A$2:$C$3500,2,FALSE))/365</f>
        <v>25.87945205479452</v>
      </c>
      <c r="K1737" s="3">
        <v>7</v>
      </c>
    </row>
    <row r="1738" spans="1:11" x14ac:dyDescent="0.45">
      <c r="A1738" s="3" t="s">
        <v>93</v>
      </c>
      <c r="B1738" s="3">
        <v>2018</v>
      </c>
      <c r="C1738" s="19">
        <v>43072</v>
      </c>
      <c r="D1738" s="3" t="s">
        <v>653</v>
      </c>
      <c r="E1738" s="3" t="s">
        <v>642</v>
      </c>
      <c r="F1738" s="3">
        <v>2</v>
      </c>
      <c r="G1738" s="3">
        <v>2</v>
      </c>
      <c r="H1738" s="3" t="s">
        <v>94</v>
      </c>
      <c r="I1738" s="3" t="s">
        <v>38</v>
      </c>
      <c r="J1738" s="12">
        <f>(C1738-VLOOKUP(H1738,Riders!$A$2:$C$3500,2,FALSE))/365</f>
        <v>20.095890410958905</v>
      </c>
      <c r="K1738" s="3">
        <v>12</v>
      </c>
    </row>
    <row r="1739" spans="1:11" x14ac:dyDescent="0.45">
      <c r="A1739" s="3" t="s">
        <v>93</v>
      </c>
      <c r="B1739" s="3">
        <v>2018</v>
      </c>
      <c r="C1739" s="19">
        <v>43072</v>
      </c>
      <c r="D1739" s="3" t="s">
        <v>653</v>
      </c>
      <c r="E1739" s="3" t="s">
        <v>642</v>
      </c>
      <c r="F1739" s="3">
        <v>2</v>
      </c>
      <c r="G1739" s="3">
        <v>3</v>
      </c>
      <c r="H1739" s="3" t="s">
        <v>704</v>
      </c>
      <c r="I1739" s="3" t="s">
        <v>40</v>
      </c>
      <c r="J1739" s="12">
        <f>(C1739-VLOOKUP(H1739,Riders!$A$2:$C$3500,2,FALSE))/365</f>
        <v>26.906849315068492</v>
      </c>
      <c r="K1739" s="3">
        <v>8</v>
      </c>
    </row>
    <row r="1740" spans="1:11" x14ac:dyDescent="0.45">
      <c r="A1740" s="3" t="s">
        <v>93</v>
      </c>
      <c r="B1740" s="3">
        <v>2018</v>
      </c>
      <c r="C1740" s="19">
        <v>43072</v>
      </c>
      <c r="D1740" s="3" t="s">
        <v>653</v>
      </c>
      <c r="E1740" s="3" t="s">
        <v>642</v>
      </c>
      <c r="F1740" s="3">
        <v>2</v>
      </c>
      <c r="G1740" s="3">
        <v>4</v>
      </c>
      <c r="H1740" s="3" t="s">
        <v>699</v>
      </c>
      <c r="I1740" s="3" t="s">
        <v>59</v>
      </c>
      <c r="J1740" s="12">
        <f>(C1740-VLOOKUP(H1740,Riders!$A$2:$C$3500,2,FALSE))/365</f>
        <v>21.394520547945206</v>
      </c>
      <c r="K1740" s="3">
        <v>13</v>
      </c>
    </row>
    <row r="1741" spans="1:11" x14ac:dyDescent="0.45">
      <c r="A1741" s="3" t="s">
        <v>93</v>
      </c>
      <c r="B1741" s="3">
        <v>2018</v>
      </c>
      <c r="C1741" s="19">
        <v>43072</v>
      </c>
      <c r="D1741" s="3" t="s">
        <v>653</v>
      </c>
      <c r="E1741" s="3" t="s">
        <v>642</v>
      </c>
      <c r="F1741" s="3">
        <v>2</v>
      </c>
      <c r="G1741" s="3">
        <v>5</v>
      </c>
      <c r="H1741" s="3" t="s">
        <v>321</v>
      </c>
      <c r="I1741" s="3" t="s">
        <v>56</v>
      </c>
      <c r="J1741" s="12">
        <f>(C1741-VLOOKUP(H1741,Riders!$A$2:$C$3500,2,FALSE))/365</f>
        <v>25.621917808219177</v>
      </c>
      <c r="K1741" s="3">
        <v>15</v>
      </c>
    </row>
    <row r="1742" spans="1:11" x14ac:dyDescent="0.45">
      <c r="A1742" s="3" t="s">
        <v>93</v>
      </c>
      <c r="B1742" s="3">
        <v>2018</v>
      </c>
      <c r="C1742" s="19">
        <v>43072</v>
      </c>
      <c r="D1742" s="3" t="s">
        <v>653</v>
      </c>
      <c r="E1742" s="3" t="s">
        <v>642</v>
      </c>
      <c r="F1742" s="3">
        <v>2</v>
      </c>
      <c r="G1742" s="3">
        <v>6</v>
      </c>
      <c r="H1742" s="3" t="s">
        <v>30</v>
      </c>
      <c r="I1742" s="3" t="s">
        <v>31</v>
      </c>
      <c r="J1742" s="12">
        <f>(C1742-VLOOKUP(H1742,Riders!$A$2:$C$3500,2,FALSE))/365</f>
        <v>21.63013698630137</v>
      </c>
      <c r="K1742" s="3">
        <v>17</v>
      </c>
    </row>
    <row r="1743" spans="1:11" x14ac:dyDescent="0.45">
      <c r="A1743" s="3" t="s">
        <v>93</v>
      </c>
      <c r="B1743" s="3">
        <v>2018</v>
      </c>
      <c r="C1743" s="19">
        <v>43072</v>
      </c>
      <c r="D1743" s="3" t="s">
        <v>653</v>
      </c>
      <c r="E1743" s="3" t="s">
        <v>642</v>
      </c>
      <c r="F1743" s="3">
        <v>2</v>
      </c>
      <c r="G1743" s="3">
        <v>7</v>
      </c>
      <c r="H1743" s="3" t="s">
        <v>185</v>
      </c>
      <c r="I1743" s="3" t="s">
        <v>186</v>
      </c>
      <c r="J1743" s="12">
        <f>(C1743-VLOOKUP(H1743,Riders!$A$2:$C$3500,2,FALSE))/365</f>
        <v>22.805479452054794</v>
      </c>
      <c r="K1743" s="3">
        <v>19</v>
      </c>
    </row>
    <row r="1744" spans="1:11" x14ac:dyDescent="0.45">
      <c r="A1744" s="3" t="s">
        <v>93</v>
      </c>
      <c r="B1744" s="3">
        <v>2018</v>
      </c>
      <c r="C1744" s="19">
        <v>43072</v>
      </c>
      <c r="D1744" s="3" t="s">
        <v>653</v>
      </c>
      <c r="E1744" s="3" t="s">
        <v>643</v>
      </c>
      <c r="F1744" s="3">
        <v>1</v>
      </c>
      <c r="G1744" s="3">
        <v>1</v>
      </c>
      <c r="H1744" s="3" t="s">
        <v>703</v>
      </c>
      <c r="I1744" s="3" t="s">
        <v>15</v>
      </c>
      <c r="J1744" s="12">
        <f>(C1744-VLOOKUP(H1744,Riders!$A$2:$C$3500,2,FALSE))/365</f>
        <v>27.082191780821919</v>
      </c>
      <c r="K1744" s="3">
        <v>1</v>
      </c>
    </row>
    <row r="1745" spans="1:11" x14ac:dyDescent="0.45">
      <c r="A1745" s="3" t="s">
        <v>93</v>
      </c>
      <c r="B1745" s="3">
        <v>2018</v>
      </c>
      <c r="C1745" s="19">
        <v>43072</v>
      </c>
      <c r="D1745" s="3" t="s">
        <v>653</v>
      </c>
      <c r="E1745" s="3" t="s">
        <v>643</v>
      </c>
      <c r="F1745" s="3">
        <v>1</v>
      </c>
      <c r="G1745" s="3">
        <v>2</v>
      </c>
      <c r="H1745" s="3" t="s">
        <v>656</v>
      </c>
      <c r="I1745" s="3" t="s">
        <v>49</v>
      </c>
      <c r="J1745" s="12">
        <f>(C1745-VLOOKUP(H1745,Riders!$A$2:$C$3500,2,FALSE))/365</f>
        <v>19.463013698630139</v>
      </c>
      <c r="K1745" s="3">
        <v>6</v>
      </c>
    </row>
    <row r="1746" spans="1:11" x14ac:dyDescent="0.45">
      <c r="A1746" s="3" t="s">
        <v>93</v>
      </c>
      <c r="B1746" s="3">
        <v>2018</v>
      </c>
      <c r="C1746" s="19">
        <v>43072</v>
      </c>
      <c r="D1746" s="3" t="s">
        <v>653</v>
      </c>
      <c r="E1746" s="3" t="s">
        <v>643</v>
      </c>
      <c r="F1746" s="3">
        <v>1</v>
      </c>
      <c r="G1746" s="3">
        <v>3</v>
      </c>
      <c r="H1746" s="3" t="s">
        <v>133</v>
      </c>
      <c r="I1746" s="3" t="s">
        <v>25</v>
      </c>
      <c r="J1746" s="12">
        <f>(C1746-VLOOKUP(H1746,Riders!$A$2:$C$3500,2,FALSE))/365</f>
        <v>24.857534246575341</v>
      </c>
      <c r="K1746" s="3">
        <v>2</v>
      </c>
    </row>
    <row r="1747" spans="1:11" x14ac:dyDescent="0.45">
      <c r="A1747" s="3" t="s">
        <v>93</v>
      </c>
      <c r="B1747" s="3">
        <v>2018</v>
      </c>
      <c r="C1747" s="19">
        <v>43072</v>
      </c>
      <c r="D1747" s="3" t="s">
        <v>653</v>
      </c>
      <c r="E1747" s="3" t="s">
        <v>643</v>
      </c>
      <c r="F1747" s="3">
        <v>1</v>
      </c>
      <c r="G1747" s="3">
        <v>4</v>
      </c>
      <c r="H1747" s="3" t="s">
        <v>704</v>
      </c>
      <c r="I1747" s="3" t="s">
        <v>40</v>
      </c>
      <c r="J1747" s="12">
        <f>(C1747-VLOOKUP(H1747,Riders!$A$2:$C$3500,2,FALSE))/365</f>
        <v>26.906849315068492</v>
      </c>
      <c r="K1747" s="3">
        <v>8</v>
      </c>
    </row>
    <row r="1748" spans="1:11" x14ac:dyDescent="0.45">
      <c r="A1748" s="3" t="s">
        <v>93</v>
      </c>
      <c r="B1748" s="3">
        <v>2018</v>
      </c>
      <c r="C1748" s="19">
        <v>43072</v>
      </c>
      <c r="D1748" s="3" t="s">
        <v>653</v>
      </c>
      <c r="E1748" s="3" t="s">
        <v>643</v>
      </c>
      <c r="F1748" s="3">
        <v>1</v>
      </c>
      <c r="G1748" s="3">
        <v>5</v>
      </c>
      <c r="H1748" s="3" t="s">
        <v>174</v>
      </c>
      <c r="I1748" s="3" t="s">
        <v>156</v>
      </c>
      <c r="J1748" s="12">
        <f>(C1748-VLOOKUP(H1748,Riders!$A$2:$C$3500,2,FALSE))/365</f>
        <v>25.87945205479452</v>
      </c>
      <c r="K1748" s="3">
        <v>7</v>
      </c>
    </row>
    <row r="1749" spans="1:11" x14ac:dyDescent="0.45">
      <c r="A1749" s="3" t="s">
        <v>93</v>
      </c>
      <c r="B1749" s="3">
        <v>2018</v>
      </c>
      <c r="C1749" s="19">
        <v>43072</v>
      </c>
      <c r="D1749" s="3" t="s">
        <v>653</v>
      </c>
      <c r="E1749" s="3" t="s">
        <v>643</v>
      </c>
      <c r="F1749" s="3">
        <v>1</v>
      </c>
      <c r="G1749" s="3">
        <v>6</v>
      </c>
      <c r="H1749" s="3" t="s">
        <v>98</v>
      </c>
      <c r="I1749" s="3" t="s">
        <v>67</v>
      </c>
      <c r="J1749" s="12">
        <f>(C1749-VLOOKUP(H1749,Riders!$A$2:$C$3500,2,FALSE))/365</f>
        <v>26.342465753424658</v>
      </c>
      <c r="K1749" s="3">
        <v>11</v>
      </c>
    </row>
    <row r="1750" spans="1:11" x14ac:dyDescent="0.45">
      <c r="A1750" s="3" t="s">
        <v>93</v>
      </c>
      <c r="B1750" s="3">
        <v>2018</v>
      </c>
      <c r="C1750" s="19">
        <v>43072</v>
      </c>
      <c r="D1750" s="3" t="s">
        <v>653</v>
      </c>
      <c r="E1750" s="3" t="s">
        <v>643</v>
      </c>
      <c r="F1750" s="3">
        <v>2</v>
      </c>
      <c r="G1750" s="3">
        <v>1</v>
      </c>
      <c r="H1750" s="3" t="s">
        <v>43</v>
      </c>
      <c r="I1750" s="3" t="s">
        <v>44</v>
      </c>
      <c r="J1750" s="12">
        <f>(C1750-VLOOKUP(H1750,Riders!$A$2:$C$3500,2,FALSE))/365</f>
        <v>25.038356164383561</v>
      </c>
      <c r="K1750" s="3">
        <v>5</v>
      </c>
    </row>
    <row r="1751" spans="1:11" x14ac:dyDescent="0.45">
      <c r="A1751" s="3" t="s">
        <v>93</v>
      </c>
      <c r="B1751" s="3">
        <v>2018</v>
      </c>
      <c r="C1751" s="19">
        <v>43072</v>
      </c>
      <c r="D1751" s="3" t="s">
        <v>653</v>
      </c>
      <c r="E1751" s="3" t="s">
        <v>643</v>
      </c>
      <c r="F1751" s="3">
        <v>2</v>
      </c>
      <c r="G1751" s="3">
        <v>2</v>
      </c>
      <c r="H1751" s="3" t="s">
        <v>77</v>
      </c>
      <c r="I1751" s="3" t="s">
        <v>19</v>
      </c>
      <c r="J1751" s="12">
        <f>(C1751-VLOOKUP(H1751,Riders!$A$2:$C$3500,2,FALSE))/365</f>
        <v>26.564383561643837</v>
      </c>
      <c r="K1751" s="3">
        <v>3</v>
      </c>
    </row>
    <row r="1752" spans="1:11" x14ac:dyDescent="0.45">
      <c r="A1752" s="3" t="s">
        <v>93</v>
      </c>
      <c r="B1752" s="3">
        <v>2018</v>
      </c>
      <c r="C1752" s="19">
        <v>43072</v>
      </c>
      <c r="D1752" s="3" t="s">
        <v>653</v>
      </c>
      <c r="E1752" s="3" t="s">
        <v>643</v>
      </c>
      <c r="F1752" s="3">
        <v>2</v>
      </c>
      <c r="G1752" s="3">
        <v>3</v>
      </c>
      <c r="H1752" s="3" t="s">
        <v>135</v>
      </c>
      <c r="I1752" s="3" t="s">
        <v>29</v>
      </c>
      <c r="J1752" s="12">
        <f>(C1752-VLOOKUP(H1752,Riders!$A$2:$C$3500,2,FALSE))/365</f>
        <v>28.068493150684933</v>
      </c>
      <c r="K1752" s="3">
        <v>4</v>
      </c>
    </row>
    <row r="1753" spans="1:11" x14ac:dyDescent="0.45">
      <c r="A1753" s="3" t="s">
        <v>93</v>
      </c>
      <c r="B1753" s="3">
        <v>2018</v>
      </c>
      <c r="C1753" s="19">
        <v>43072</v>
      </c>
      <c r="D1753" s="3" t="s">
        <v>653</v>
      </c>
      <c r="E1753" s="3" t="s">
        <v>643</v>
      </c>
      <c r="F1753" s="3">
        <v>2</v>
      </c>
      <c r="G1753" s="3">
        <v>4</v>
      </c>
      <c r="H1753" s="3" t="s">
        <v>176</v>
      </c>
      <c r="I1753" s="3" t="s">
        <v>27</v>
      </c>
      <c r="J1753" s="12">
        <f>(C1753-VLOOKUP(H1753,Riders!$A$2:$C$3500,2,FALSE))/365</f>
        <v>25.353424657534248</v>
      </c>
      <c r="K1753" s="3">
        <v>10</v>
      </c>
    </row>
    <row r="1754" spans="1:11" x14ac:dyDescent="0.45">
      <c r="A1754" s="3" t="s">
        <v>93</v>
      </c>
      <c r="B1754" s="3">
        <v>2018</v>
      </c>
      <c r="C1754" s="19">
        <v>43072</v>
      </c>
      <c r="D1754" s="3" t="s">
        <v>653</v>
      </c>
      <c r="E1754" s="3" t="s">
        <v>643</v>
      </c>
      <c r="F1754" s="3">
        <v>2</v>
      </c>
      <c r="G1754" s="3">
        <v>5</v>
      </c>
      <c r="H1754" s="3" t="s">
        <v>94</v>
      </c>
      <c r="I1754" s="3" t="s">
        <v>38</v>
      </c>
      <c r="J1754" s="12">
        <f>(C1754-VLOOKUP(H1754,Riders!$A$2:$C$3500,2,FALSE))/365</f>
        <v>20.095890410958905</v>
      </c>
      <c r="K1754" s="3">
        <v>12</v>
      </c>
    </row>
    <row r="1755" spans="1:11" x14ac:dyDescent="0.45">
      <c r="A1755" s="3" t="s">
        <v>93</v>
      </c>
      <c r="B1755" s="3">
        <v>2018</v>
      </c>
      <c r="C1755" s="19">
        <v>43072</v>
      </c>
      <c r="D1755" s="3" t="s">
        <v>653</v>
      </c>
      <c r="E1755" s="3" t="s">
        <v>643</v>
      </c>
      <c r="F1755" s="3">
        <v>2</v>
      </c>
      <c r="G1755" s="3">
        <v>6</v>
      </c>
      <c r="H1755" s="3" t="s">
        <v>96</v>
      </c>
      <c r="I1755" s="3" t="s">
        <v>40</v>
      </c>
      <c r="J1755" s="12">
        <f>(C1755-VLOOKUP(H1755,Riders!$A$2:$C$3500,2,FALSE))/365</f>
        <v>23.890410958904109</v>
      </c>
      <c r="K1755" s="3">
        <v>9</v>
      </c>
    </row>
    <row r="1756" spans="1:11" x14ac:dyDescent="0.45">
      <c r="A1756" s="3" t="s">
        <v>93</v>
      </c>
      <c r="B1756" s="3">
        <v>2018</v>
      </c>
      <c r="C1756" s="19">
        <v>43072</v>
      </c>
      <c r="D1756" s="3" t="s">
        <v>653</v>
      </c>
      <c r="E1756" s="3" t="s">
        <v>370</v>
      </c>
      <c r="F1756" s="3">
        <v>1</v>
      </c>
      <c r="G1756" s="3">
        <v>1</v>
      </c>
      <c r="H1756" s="3" t="s">
        <v>703</v>
      </c>
      <c r="I1756" s="3" t="s">
        <v>15</v>
      </c>
      <c r="J1756" s="12">
        <f>(C1756-VLOOKUP(H1756,Riders!$A$2:$C$3500,2,FALSE))/365</f>
        <v>27.082191780821919</v>
      </c>
      <c r="K1756" s="3">
        <v>1</v>
      </c>
    </row>
    <row r="1757" spans="1:11" x14ac:dyDescent="0.45">
      <c r="A1757" s="3" t="s">
        <v>93</v>
      </c>
      <c r="B1757" s="3">
        <v>2018</v>
      </c>
      <c r="C1757" s="19">
        <v>43072</v>
      </c>
      <c r="D1757" s="3" t="s">
        <v>653</v>
      </c>
      <c r="E1757" s="3" t="s">
        <v>370</v>
      </c>
      <c r="F1757" s="3">
        <v>1</v>
      </c>
      <c r="G1757" s="3">
        <v>2</v>
      </c>
      <c r="H1757" s="3" t="s">
        <v>133</v>
      </c>
      <c r="I1757" s="3" t="s">
        <v>25</v>
      </c>
      <c r="J1757" s="12">
        <f>(C1757-VLOOKUP(H1757,Riders!$A$2:$C$3500,2,FALSE))/365</f>
        <v>24.857534246575341</v>
      </c>
      <c r="K1757" s="3">
        <v>2</v>
      </c>
    </row>
    <row r="1758" spans="1:11" x14ac:dyDescent="0.45">
      <c r="A1758" s="3" t="s">
        <v>93</v>
      </c>
      <c r="B1758" s="3">
        <v>2018</v>
      </c>
      <c r="C1758" s="19">
        <v>43072</v>
      </c>
      <c r="D1758" s="3" t="s">
        <v>653</v>
      </c>
      <c r="E1758" s="3" t="s">
        <v>370</v>
      </c>
      <c r="F1758" s="3">
        <v>1</v>
      </c>
      <c r="G1758" s="3">
        <v>3</v>
      </c>
      <c r="H1758" s="3" t="s">
        <v>77</v>
      </c>
      <c r="I1758" s="3" t="s">
        <v>19</v>
      </c>
      <c r="J1758" s="12">
        <f>(C1758-VLOOKUP(H1758,Riders!$A$2:$C$3500,2,FALSE))/365</f>
        <v>26.564383561643837</v>
      </c>
      <c r="K1758" s="3">
        <v>3</v>
      </c>
    </row>
    <row r="1759" spans="1:11" x14ac:dyDescent="0.45">
      <c r="A1759" s="3" t="s">
        <v>93</v>
      </c>
      <c r="B1759" s="3">
        <v>2018</v>
      </c>
      <c r="C1759" s="19">
        <v>43072</v>
      </c>
      <c r="D1759" s="3" t="s">
        <v>653</v>
      </c>
      <c r="E1759" s="3" t="s">
        <v>370</v>
      </c>
      <c r="F1759" s="3">
        <v>1</v>
      </c>
      <c r="G1759" s="3">
        <v>4</v>
      </c>
      <c r="H1759" s="3" t="s">
        <v>135</v>
      </c>
      <c r="I1759" s="3" t="s">
        <v>29</v>
      </c>
      <c r="J1759" s="12">
        <f>(C1759-VLOOKUP(H1759,Riders!$A$2:$C$3500,2,FALSE))/365</f>
        <v>28.068493150684933</v>
      </c>
      <c r="K1759" s="3">
        <v>4</v>
      </c>
    </row>
    <row r="1760" spans="1:11" x14ac:dyDescent="0.45">
      <c r="A1760" s="3" t="s">
        <v>93</v>
      </c>
      <c r="B1760" s="3">
        <v>2018</v>
      </c>
      <c r="C1760" s="19">
        <v>43072</v>
      </c>
      <c r="D1760" s="3" t="s">
        <v>653</v>
      </c>
      <c r="E1760" s="3" t="s">
        <v>370</v>
      </c>
      <c r="F1760" s="3">
        <v>1</v>
      </c>
      <c r="G1760" s="3">
        <v>5</v>
      </c>
      <c r="H1760" s="3" t="s">
        <v>43</v>
      </c>
      <c r="I1760" s="3" t="s">
        <v>44</v>
      </c>
      <c r="J1760" s="12">
        <f>(C1760-VLOOKUP(H1760,Riders!$A$2:$C$3500,2,FALSE))/365</f>
        <v>25.038356164383561</v>
      </c>
      <c r="K1760" s="3">
        <v>5</v>
      </c>
    </row>
    <row r="1761" spans="1:11" x14ac:dyDescent="0.45">
      <c r="A1761" s="3" t="s">
        <v>93</v>
      </c>
      <c r="B1761" s="3">
        <v>2018</v>
      </c>
      <c r="C1761" s="19">
        <v>43072</v>
      </c>
      <c r="D1761" s="3" t="s">
        <v>653</v>
      </c>
      <c r="E1761" s="3" t="s">
        <v>370</v>
      </c>
      <c r="F1761" s="3">
        <v>1</v>
      </c>
      <c r="G1761" s="3">
        <v>6</v>
      </c>
      <c r="H1761" s="3" t="s">
        <v>656</v>
      </c>
      <c r="I1761" s="3" t="s">
        <v>49</v>
      </c>
      <c r="J1761" s="12">
        <f>(C1761-VLOOKUP(H1761,Riders!$A$2:$C$3500,2,FALSE))/365</f>
        <v>19.463013698630139</v>
      </c>
      <c r="K1761" s="3">
        <v>6</v>
      </c>
    </row>
    <row r="1762" spans="1:11" x14ac:dyDescent="0.45">
      <c r="A1762" s="3" t="s">
        <v>93</v>
      </c>
      <c r="B1762" s="3">
        <v>2018</v>
      </c>
      <c r="C1762" s="19">
        <v>43072</v>
      </c>
      <c r="D1762" s="3" t="s">
        <v>653</v>
      </c>
      <c r="E1762" s="3" t="s">
        <v>370</v>
      </c>
      <c r="F1762" s="3">
        <v>2</v>
      </c>
      <c r="G1762" s="3">
        <v>1</v>
      </c>
      <c r="H1762" s="3" t="s">
        <v>174</v>
      </c>
      <c r="I1762" s="3" t="s">
        <v>156</v>
      </c>
      <c r="J1762" s="12">
        <f>(C1762-VLOOKUP(H1762,Riders!$A$2:$C$3500,2,FALSE))/365</f>
        <v>25.87945205479452</v>
      </c>
      <c r="K1762" s="3">
        <v>7</v>
      </c>
    </row>
    <row r="1763" spans="1:11" x14ac:dyDescent="0.45">
      <c r="A1763" s="3" t="s">
        <v>93</v>
      </c>
      <c r="B1763" s="3">
        <v>2018</v>
      </c>
      <c r="C1763" s="19">
        <v>43072</v>
      </c>
      <c r="D1763" s="3" t="s">
        <v>653</v>
      </c>
      <c r="E1763" s="3" t="s">
        <v>370</v>
      </c>
      <c r="F1763" s="3">
        <v>2</v>
      </c>
      <c r="G1763" s="3">
        <v>2</v>
      </c>
      <c r="H1763" s="3" t="s">
        <v>704</v>
      </c>
      <c r="I1763" s="3" t="s">
        <v>40</v>
      </c>
      <c r="J1763" s="12">
        <f>(C1763-VLOOKUP(H1763,Riders!$A$2:$C$3500,2,FALSE))/365</f>
        <v>26.906849315068492</v>
      </c>
      <c r="K1763" s="3">
        <v>8</v>
      </c>
    </row>
    <row r="1764" spans="1:11" x14ac:dyDescent="0.45">
      <c r="A1764" s="3" t="s">
        <v>93</v>
      </c>
      <c r="B1764" s="3">
        <v>2018</v>
      </c>
      <c r="C1764" s="19">
        <v>43072</v>
      </c>
      <c r="D1764" s="3" t="s">
        <v>653</v>
      </c>
      <c r="E1764" s="3" t="s">
        <v>370</v>
      </c>
      <c r="F1764" s="3">
        <v>2</v>
      </c>
      <c r="G1764" s="3">
        <v>3</v>
      </c>
      <c r="H1764" s="3" t="s">
        <v>96</v>
      </c>
      <c r="I1764" s="3" t="s">
        <v>40</v>
      </c>
      <c r="J1764" s="12">
        <f>(C1764-VLOOKUP(H1764,Riders!$A$2:$C$3500,2,FALSE))/365</f>
        <v>23.890410958904109</v>
      </c>
      <c r="K1764" s="3">
        <v>9</v>
      </c>
    </row>
    <row r="1765" spans="1:11" x14ac:dyDescent="0.45">
      <c r="A1765" s="3" t="s">
        <v>93</v>
      </c>
      <c r="B1765" s="3">
        <v>2018</v>
      </c>
      <c r="C1765" s="19">
        <v>43072</v>
      </c>
      <c r="D1765" s="3" t="s">
        <v>653</v>
      </c>
      <c r="E1765" s="3" t="s">
        <v>370</v>
      </c>
      <c r="F1765" s="3">
        <v>2</v>
      </c>
      <c r="G1765" s="3">
        <v>4</v>
      </c>
      <c r="H1765" s="3" t="s">
        <v>176</v>
      </c>
      <c r="I1765" s="3" t="s">
        <v>27</v>
      </c>
      <c r="J1765" s="12">
        <f>(C1765-VLOOKUP(H1765,Riders!$A$2:$C$3500,2,FALSE))/365</f>
        <v>25.353424657534248</v>
      </c>
      <c r="K1765" s="3">
        <v>10</v>
      </c>
    </row>
    <row r="1766" spans="1:11" x14ac:dyDescent="0.45">
      <c r="A1766" s="3" t="s">
        <v>93</v>
      </c>
      <c r="B1766" s="3">
        <v>2018</v>
      </c>
      <c r="C1766" s="19">
        <v>43072</v>
      </c>
      <c r="D1766" s="3" t="s">
        <v>653</v>
      </c>
      <c r="E1766" s="3" t="s">
        <v>370</v>
      </c>
      <c r="F1766" s="3">
        <v>2</v>
      </c>
      <c r="G1766" s="3">
        <v>5</v>
      </c>
      <c r="H1766" s="3" t="s">
        <v>98</v>
      </c>
      <c r="I1766" s="3" t="s">
        <v>67</v>
      </c>
      <c r="J1766" s="12">
        <f>(C1766-VLOOKUP(H1766,Riders!$A$2:$C$3500,2,FALSE))/365</f>
        <v>26.342465753424658</v>
      </c>
      <c r="K1766" s="3">
        <v>11</v>
      </c>
    </row>
    <row r="1767" spans="1:11" x14ac:dyDescent="0.45">
      <c r="A1767" s="3" t="s">
        <v>93</v>
      </c>
      <c r="B1767" s="3">
        <v>2018</v>
      </c>
      <c r="C1767" s="19">
        <v>43072</v>
      </c>
      <c r="D1767" s="3" t="s">
        <v>653</v>
      </c>
      <c r="E1767" s="3" t="s">
        <v>370</v>
      </c>
      <c r="F1767" s="3">
        <v>2</v>
      </c>
      <c r="G1767" s="3">
        <v>6</v>
      </c>
      <c r="H1767" s="3" t="s">
        <v>94</v>
      </c>
      <c r="I1767" s="3" t="s">
        <v>38</v>
      </c>
      <c r="J1767" s="12">
        <f>(C1767-VLOOKUP(H1767,Riders!$A$2:$C$3500,2,FALSE))/365</f>
        <v>20.095890410958905</v>
      </c>
      <c r="K1767" s="3">
        <v>12</v>
      </c>
    </row>
    <row r="1768" spans="1:11" x14ac:dyDescent="0.45">
      <c r="A1768" s="3" t="s">
        <v>716</v>
      </c>
      <c r="B1768" s="3">
        <v>2018</v>
      </c>
      <c r="C1768" s="19">
        <v>43079</v>
      </c>
      <c r="D1768" s="3" t="s">
        <v>653</v>
      </c>
      <c r="E1768" s="3" t="s">
        <v>454</v>
      </c>
      <c r="F1768" s="3">
        <v>1</v>
      </c>
      <c r="G1768" s="3">
        <v>1</v>
      </c>
      <c r="H1768" s="3" t="s">
        <v>82</v>
      </c>
      <c r="I1768" s="3" t="s">
        <v>67</v>
      </c>
      <c r="J1768" s="12">
        <f>(C1768-VLOOKUP(H1768,Riders!$A$2:$C$3500,2,FALSE))/365</f>
        <v>25.279452054794522</v>
      </c>
      <c r="K1768" s="3">
        <v>1</v>
      </c>
    </row>
    <row r="1769" spans="1:11" x14ac:dyDescent="0.45">
      <c r="A1769" s="3" t="s">
        <v>716</v>
      </c>
      <c r="B1769" s="3">
        <v>2018</v>
      </c>
      <c r="C1769" s="19">
        <v>43079</v>
      </c>
      <c r="D1769" s="3" t="s">
        <v>653</v>
      </c>
      <c r="E1769" s="3" t="s">
        <v>454</v>
      </c>
      <c r="F1769" s="3">
        <v>1</v>
      </c>
      <c r="G1769" s="3">
        <v>2</v>
      </c>
      <c r="H1769" s="3" t="s">
        <v>111</v>
      </c>
      <c r="I1769" s="3" t="s">
        <v>118</v>
      </c>
      <c r="J1769" s="12">
        <f>(C1769-VLOOKUP(H1769,Riders!$A$2:$C$3500,2,FALSE))/365</f>
        <v>23.139726027397259</v>
      </c>
      <c r="K1769" s="3">
        <v>5</v>
      </c>
    </row>
    <row r="1770" spans="1:11" x14ac:dyDescent="0.45">
      <c r="A1770" s="3" t="s">
        <v>716</v>
      </c>
      <c r="B1770" s="3">
        <v>2018</v>
      </c>
      <c r="C1770" s="19">
        <v>43079</v>
      </c>
      <c r="D1770" s="3" t="s">
        <v>653</v>
      </c>
      <c r="E1770" s="3" t="s">
        <v>454</v>
      </c>
      <c r="F1770" s="3">
        <v>1</v>
      </c>
      <c r="G1770" s="3">
        <v>3</v>
      </c>
      <c r="H1770" s="3" t="s">
        <v>147</v>
      </c>
      <c r="I1770" s="3" t="s">
        <v>31</v>
      </c>
      <c r="J1770" s="12">
        <f>(C1770-VLOOKUP(H1770,Riders!$A$2:$C$3500,2,FALSE))/365</f>
        <v>29.421917808219177</v>
      </c>
      <c r="K1770" s="3">
        <v>3</v>
      </c>
    </row>
    <row r="1771" spans="1:11" x14ac:dyDescent="0.45">
      <c r="A1771" s="3" t="s">
        <v>716</v>
      </c>
      <c r="B1771" s="3">
        <v>2018</v>
      </c>
      <c r="C1771" s="19">
        <v>43079</v>
      </c>
      <c r="D1771" s="3" t="s">
        <v>653</v>
      </c>
      <c r="E1771" s="3" t="s">
        <v>454</v>
      </c>
      <c r="F1771" s="3">
        <v>1</v>
      </c>
      <c r="G1771" s="3">
        <v>4</v>
      </c>
      <c r="H1771" s="3" t="s">
        <v>699</v>
      </c>
      <c r="I1771" s="3" t="s">
        <v>59</v>
      </c>
      <c r="J1771" s="12">
        <f>(C1771-VLOOKUP(H1771,Riders!$A$2:$C$3500,2,FALSE))/365</f>
        <v>21.413698630136988</v>
      </c>
      <c r="K1771" s="3">
        <v>9</v>
      </c>
    </row>
    <row r="1772" spans="1:11" x14ac:dyDescent="0.45">
      <c r="A1772" s="3" t="s">
        <v>716</v>
      </c>
      <c r="B1772" s="3">
        <v>2018</v>
      </c>
      <c r="C1772" s="19">
        <v>43079</v>
      </c>
      <c r="D1772" s="3" t="s">
        <v>653</v>
      </c>
      <c r="E1772" s="3" t="s">
        <v>454</v>
      </c>
      <c r="F1772" s="3">
        <v>1</v>
      </c>
      <c r="G1772" s="3">
        <v>5</v>
      </c>
      <c r="H1772" s="3" t="s">
        <v>704</v>
      </c>
      <c r="I1772" s="3" t="s">
        <v>40</v>
      </c>
      <c r="J1772" s="12">
        <f>(C1772-VLOOKUP(H1772,Riders!$A$2:$C$3500,2,FALSE))/365</f>
        <v>26.926027397260274</v>
      </c>
      <c r="K1772" s="3">
        <v>10</v>
      </c>
    </row>
    <row r="1773" spans="1:11" x14ac:dyDescent="0.45">
      <c r="A1773" s="3" t="s">
        <v>716</v>
      </c>
      <c r="B1773" s="3">
        <v>2018</v>
      </c>
      <c r="C1773" s="19">
        <v>43079</v>
      </c>
      <c r="D1773" s="3" t="s">
        <v>653</v>
      </c>
      <c r="E1773" s="3" t="s">
        <v>454</v>
      </c>
      <c r="F1773" s="3">
        <v>1</v>
      </c>
      <c r="G1773" s="3">
        <v>6</v>
      </c>
      <c r="H1773" s="3" t="s">
        <v>176</v>
      </c>
      <c r="I1773" s="3" t="s">
        <v>27</v>
      </c>
      <c r="J1773" s="12">
        <f>(C1773-VLOOKUP(H1773,Riders!$A$2:$C$3500,2,FALSE))/365</f>
        <v>25.372602739726027</v>
      </c>
      <c r="K1773" s="3">
        <v>12</v>
      </c>
    </row>
    <row r="1774" spans="1:11" x14ac:dyDescent="0.45">
      <c r="A1774" s="3" t="s">
        <v>716</v>
      </c>
      <c r="B1774" s="3">
        <v>2018</v>
      </c>
      <c r="C1774" s="19">
        <v>43079</v>
      </c>
      <c r="D1774" s="3" t="s">
        <v>653</v>
      </c>
      <c r="E1774" s="3" t="s">
        <v>454</v>
      </c>
      <c r="F1774" s="3">
        <v>1</v>
      </c>
      <c r="G1774" s="3">
        <v>7</v>
      </c>
      <c r="H1774" s="3" t="s">
        <v>691</v>
      </c>
      <c r="I1774" s="3" t="s">
        <v>38</v>
      </c>
      <c r="J1774" s="12">
        <f>(C1774-VLOOKUP(H1774,Riders!$A$2:$C$3500,2,FALSE))/365</f>
        <v>19.147945205479452</v>
      </c>
      <c r="K1774" s="3">
        <v>13</v>
      </c>
    </row>
    <row r="1775" spans="1:11" x14ac:dyDescent="0.45">
      <c r="A1775" s="3" t="s">
        <v>716</v>
      </c>
      <c r="B1775" s="3">
        <v>2018</v>
      </c>
      <c r="C1775" s="19">
        <v>43079</v>
      </c>
      <c r="D1775" s="3" t="s">
        <v>653</v>
      </c>
      <c r="E1775" s="3" t="s">
        <v>454</v>
      </c>
      <c r="F1775" s="3">
        <v>2</v>
      </c>
      <c r="G1775" s="3">
        <v>1</v>
      </c>
      <c r="H1775" s="3" t="s">
        <v>135</v>
      </c>
      <c r="I1775" s="3" t="s">
        <v>29</v>
      </c>
      <c r="J1775" s="12">
        <f>(C1775-VLOOKUP(H1775,Riders!$A$2:$C$3500,2,FALSE))/365</f>
        <v>28.087671232876712</v>
      </c>
      <c r="K1775" s="3">
        <v>2</v>
      </c>
    </row>
    <row r="1776" spans="1:11" x14ac:dyDescent="0.45">
      <c r="A1776" s="3" t="s">
        <v>716</v>
      </c>
      <c r="B1776" s="3">
        <v>2018</v>
      </c>
      <c r="C1776" s="19">
        <v>43079</v>
      </c>
      <c r="D1776" s="3" t="s">
        <v>653</v>
      </c>
      <c r="E1776" s="3" t="s">
        <v>454</v>
      </c>
      <c r="F1776" s="3">
        <v>2</v>
      </c>
      <c r="G1776" s="3">
        <v>2</v>
      </c>
      <c r="H1776" s="3" t="s">
        <v>656</v>
      </c>
      <c r="I1776" s="3" t="s">
        <v>49</v>
      </c>
      <c r="J1776" s="12">
        <f>(C1776-VLOOKUP(H1776,Riders!$A$2:$C$3500,2,FALSE))/365</f>
        <v>19.482191780821918</v>
      </c>
      <c r="K1776" s="3">
        <v>6</v>
      </c>
    </row>
    <row r="1777" spans="1:11" x14ac:dyDescent="0.45">
      <c r="A1777" s="3" t="s">
        <v>716</v>
      </c>
      <c r="B1777" s="3">
        <v>2018</v>
      </c>
      <c r="C1777" s="19">
        <v>43079</v>
      </c>
      <c r="D1777" s="3" t="s">
        <v>653</v>
      </c>
      <c r="E1777" s="3" t="s">
        <v>454</v>
      </c>
      <c r="F1777" s="3">
        <v>2</v>
      </c>
      <c r="G1777" s="3">
        <v>3</v>
      </c>
      <c r="H1777" s="3" t="s">
        <v>96</v>
      </c>
      <c r="I1777" s="3" t="s">
        <v>40</v>
      </c>
      <c r="J1777" s="12">
        <f>(C1777-VLOOKUP(H1777,Riders!$A$2:$C$3500,2,FALSE))/365</f>
        <v>23.909589041095892</v>
      </c>
      <c r="K1777" s="3">
        <v>4</v>
      </c>
    </row>
    <row r="1778" spans="1:11" x14ac:dyDescent="0.45">
      <c r="A1778" s="3" t="s">
        <v>716</v>
      </c>
      <c r="B1778" s="3">
        <v>2018</v>
      </c>
      <c r="C1778" s="19">
        <v>43079</v>
      </c>
      <c r="D1778" s="3" t="s">
        <v>653</v>
      </c>
      <c r="E1778" s="3" t="s">
        <v>454</v>
      </c>
      <c r="F1778" s="3">
        <v>2</v>
      </c>
      <c r="G1778" s="3">
        <v>4</v>
      </c>
      <c r="H1778" s="3" t="s">
        <v>174</v>
      </c>
      <c r="I1778" s="3" t="s">
        <v>156</v>
      </c>
      <c r="J1778" s="12">
        <f>(C1778-VLOOKUP(H1778,Riders!$A$2:$C$3500,2,FALSE))/365</f>
        <v>25.898630136986302</v>
      </c>
      <c r="K1778" s="3">
        <v>7</v>
      </c>
    </row>
    <row r="1779" spans="1:11" x14ac:dyDescent="0.45">
      <c r="A1779" s="3" t="s">
        <v>716</v>
      </c>
      <c r="B1779" s="3">
        <v>2018</v>
      </c>
      <c r="C1779" s="19">
        <v>43079</v>
      </c>
      <c r="D1779" s="3" t="s">
        <v>653</v>
      </c>
      <c r="E1779" s="3" t="s">
        <v>454</v>
      </c>
      <c r="F1779" s="3">
        <v>2</v>
      </c>
      <c r="G1779" s="3">
        <v>5</v>
      </c>
      <c r="H1779" s="3" t="s">
        <v>157</v>
      </c>
      <c r="I1779" s="3" t="s">
        <v>158</v>
      </c>
      <c r="J1779" s="12">
        <f>(C1779-VLOOKUP(H1779,Riders!$A$2:$C$3500,2,FALSE))/365</f>
        <v>20.723287671232878</v>
      </c>
      <c r="K1779" s="3">
        <v>11</v>
      </c>
    </row>
    <row r="1780" spans="1:11" x14ac:dyDescent="0.45">
      <c r="A1780" s="3" t="s">
        <v>716</v>
      </c>
      <c r="B1780" s="3">
        <v>2018</v>
      </c>
      <c r="C1780" s="19">
        <v>43079</v>
      </c>
      <c r="D1780" s="3" t="s">
        <v>653</v>
      </c>
      <c r="E1780" s="3" t="s">
        <v>454</v>
      </c>
      <c r="F1780" s="3">
        <v>2</v>
      </c>
      <c r="G1780" s="3">
        <v>6</v>
      </c>
      <c r="H1780" s="3" t="s">
        <v>94</v>
      </c>
      <c r="I1780" s="3" t="s">
        <v>38</v>
      </c>
      <c r="J1780" s="12">
        <f>(C1780-VLOOKUP(H1780,Riders!$A$2:$C$3500,2,FALSE))/365</f>
        <v>20.115068493150684</v>
      </c>
      <c r="K1780" s="3">
        <v>8</v>
      </c>
    </row>
    <row r="1781" spans="1:11" x14ac:dyDescent="0.45">
      <c r="A1781" s="3" t="s">
        <v>716</v>
      </c>
      <c r="B1781" s="3">
        <v>2018</v>
      </c>
      <c r="C1781" s="19">
        <v>43079</v>
      </c>
      <c r="D1781" s="3" t="s">
        <v>653</v>
      </c>
      <c r="E1781" s="3" t="s">
        <v>454</v>
      </c>
      <c r="F1781" s="3">
        <v>2</v>
      </c>
      <c r="G1781" s="3">
        <v>7</v>
      </c>
      <c r="H1781" s="3" t="s">
        <v>321</v>
      </c>
      <c r="I1781" s="3" t="s">
        <v>56</v>
      </c>
      <c r="J1781" s="12">
        <f>(C1781-VLOOKUP(H1781,Riders!$A$2:$C$3500,2,FALSE))/365</f>
        <v>25.641095890410959</v>
      </c>
      <c r="K1781" s="3">
        <v>13</v>
      </c>
    </row>
    <row r="1782" spans="1:11" x14ac:dyDescent="0.45">
      <c r="A1782" s="3" t="s">
        <v>716</v>
      </c>
      <c r="B1782" s="3">
        <v>2018</v>
      </c>
      <c r="C1782" s="19">
        <v>43079</v>
      </c>
      <c r="D1782" s="3" t="s">
        <v>653</v>
      </c>
      <c r="E1782" s="3" t="s">
        <v>370</v>
      </c>
      <c r="F1782" s="3">
        <v>1</v>
      </c>
      <c r="G1782" s="3">
        <v>1</v>
      </c>
      <c r="H1782" s="3" t="s">
        <v>82</v>
      </c>
      <c r="I1782" s="3" t="s">
        <v>67</v>
      </c>
      <c r="J1782" s="12">
        <f>(C1782-VLOOKUP(H1782,Riders!$A$2:$C$3500,2,FALSE))/365</f>
        <v>25.279452054794522</v>
      </c>
      <c r="K1782" s="3">
        <v>1</v>
      </c>
    </row>
    <row r="1783" spans="1:11" x14ac:dyDescent="0.45">
      <c r="A1783" s="3" t="s">
        <v>716</v>
      </c>
      <c r="B1783" s="3">
        <v>2018</v>
      </c>
      <c r="C1783" s="19">
        <v>43079</v>
      </c>
      <c r="D1783" s="3" t="s">
        <v>653</v>
      </c>
      <c r="E1783" s="3" t="s">
        <v>370</v>
      </c>
      <c r="F1783" s="3">
        <v>1</v>
      </c>
      <c r="G1783" s="3">
        <v>2</v>
      </c>
      <c r="H1783" s="3" t="s">
        <v>135</v>
      </c>
      <c r="I1783" s="3" t="s">
        <v>29</v>
      </c>
      <c r="J1783" s="12">
        <f>(C1783-VLOOKUP(H1783,Riders!$A$2:$C$3500,2,FALSE))/365</f>
        <v>28.087671232876712</v>
      </c>
      <c r="K1783" s="3">
        <v>2</v>
      </c>
    </row>
    <row r="1784" spans="1:11" x14ac:dyDescent="0.45">
      <c r="A1784" s="3" t="s">
        <v>716</v>
      </c>
      <c r="B1784" s="3">
        <v>2018</v>
      </c>
      <c r="C1784" s="19">
        <v>43079</v>
      </c>
      <c r="D1784" s="3" t="s">
        <v>653</v>
      </c>
      <c r="E1784" s="3" t="s">
        <v>370</v>
      </c>
      <c r="F1784" s="3">
        <v>1</v>
      </c>
      <c r="G1784" s="3">
        <v>3</v>
      </c>
      <c r="H1784" s="3" t="s">
        <v>147</v>
      </c>
      <c r="I1784" s="3" t="s">
        <v>31</v>
      </c>
      <c r="J1784" s="12">
        <f>(C1784-VLOOKUP(H1784,Riders!$A$2:$C$3500,2,FALSE))/365</f>
        <v>29.421917808219177</v>
      </c>
      <c r="K1784" s="3">
        <v>3</v>
      </c>
    </row>
    <row r="1785" spans="1:11" x14ac:dyDescent="0.45">
      <c r="A1785" s="3" t="s">
        <v>716</v>
      </c>
      <c r="B1785" s="3">
        <v>2018</v>
      </c>
      <c r="C1785" s="19">
        <v>43079</v>
      </c>
      <c r="D1785" s="3" t="s">
        <v>653</v>
      </c>
      <c r="E1785" s="3" t="s">
        <v>370</v>
      </c>
      <c r="F1785" s="3">
        <v>1</v>
      </c>
      <c r="G1785" s="3">
        <v>4</v>
      </c>
      <c r="H1785" s="3" t="s">
        <v>96</v>
      </c>
      <c r="I1785" s="3" t="s">
        <v>40</v>
      </c>
      <c r="J1785" s="12">
        <f>(C1785-VLOOKUP(H1785,Riders!$A$2:$C$3500,2,FALSE))/365</f>
        <v>23.909589041095892</v>
      </c>
      <c r="K1785" s="3">
        <v>4</v>
      </c>
    </row>
    <row r="1786" spans="1:11" x14ac:dyDescent="0.45">
      <c r="A1786" s="3" t="s">
        <v>716</v>
      </c>
      <c r="B1786" s="3">
        <v>2018</v>
      </c>
      <c r="C1786" s="19">
        <v>43079</v>
      </c>
      <c r="D1786" s="3" t="s">
        <v>653</v>
      </c>
      <c r="E1786" s="3" t="s">
        <v>370</v>
      </c>
      <c r="F1786" s="3">
        <v>1</v>
      </c>
      <c r="G1786" s="3">
        <v>5</v>
      </c>
      <c r="H1786" s="3" t="s">
        <v>111</v>
      </c>
      <c r="I1786" s="3" t="s">
        <v>118</v>
      </c>
      <c r="J1786" s="12">
        <f>(C1786-VLOOKUP(H1786,Riders!$A$2:$C$3500,2,FALSE))/365</f>
        <v>23.139726027397259</v>
      </c>
      <c r="K1786" s="3">
        <v>5</v>
      </c>
    </row>
    <row r="1787" spans="1:11" x14ac:dyDescent="0.45">
      <c r="A1787" s="3" t="s">
        <v>716</v>
      </c>
      <c r="B1787" s="3">
        <v>2018</v>
      </c>
      <c r="C1787" s="19">
        <v>43079</v>
      </c>
      <c r="D1787" s="3" t="s">
        <v>653</v>
      </c>
      <c r="E1787" s="3" t="s">
        <v>370</v>
      </c>
      <c r="F1787" s="3">
        <v>1</v>
      </c>
      <c r="G1787" s="3">
        <v>6</v>
      </c>
      <c r="H1787" s="3" t="s">
        <v>656</v>
      </c>
      <c r="I1787" s="3" t="s">
        <v>49</v>
      </c>
      <c r="J1787" s="12">
        <f>(C1787-VLOOKUP(H1787,Riders!$A$2:$C$3500,2,FALSE))/365</f>
        <v>19.482191780821918</v>
      </c>
      <c r="K1787" s="3">
        <v>6</v>
      </c>
    </row>
    <row r="1788" spans="1:11" x14ac:dyDescent="0.45">
      <c r="A1788" s="3" t="s">
        <v>716</v>
      </c>
      <c r="B1788" s="3">
        <v>2018</v>
      </c>
      <c r="C1788" s="19">
        <v>43079</v>
      </c>
      <c r="D1788" s="3" t="s">
        <v>653</v>
      </c>
      <c r="E1788" s="3" t="s">
        <v>370</v>
      </c>
      <c r="F1788" s="3">
        <v>2</v>
      </c>
      <c r="G1788" s="3">
        <v>1</v>
      </c>
      <c r="H1788" s="3" t="s">
        <v>174</v>
      </c>
      <c r="I1788" s="3" t="s">
        <v>156</v>
      </c>
      <c r="J1788" s="12">
        <f>(C1788-VLOOKUP(H1788,Riders!$A$2:$C$3500,2,FALSE))/365</f>
        <v>25.898630136986302</v>
      </c>
      <c r="K1788" s="3">
        <v>7</v>
      </c>
    </row>
    <row r="1789" spans="1:11" x14ac:dyDescent="0.45">
      <c r="A1789" s="3" t="s">
        <v>716</v>
      </c>
      <c r="B1789" s="3">
        <v>2018</v>
      </c>
      <c r="C1789" s="19">
        <v>43079</v>
      </c>
      <c r="D1789" s="3" t="s">
        <v>653</v>
      </c>
      <c r="E1789" s="3" t="s">
        <v>370</v>
      </c>
      <c r="F1789" s="3">
        <v>2</v>
      </c>
      <c r="G1789" s="3">
        <v>2</v>
      </c>
      <c r="H1789" s="3" t="s">
        <v>94</v>
      </c>
      <c r="I1789" s="3" t="s">
        <v>38</v>
      </c>
      <c r="J1789" s="12">
        <f>(C1789-VLOOKUP(H1789,Riders!$A$2:$C$3500,2,FALSE))/365</f>
        <v>20.115068493150684</v>
      </c>
      <c r="K1789" s="3">
        <v>8</v>
      </c>
    </row>
    <row r="1790" spans="1:11" x14ac:dyDescent="0.45">
      <c r="A1790" s="3" t="s">
        <v>716</v>
      </c>
      <c r="B1790" s="3">
        <v>2018</v>
      </c>
      <c r="C1790" s="19">
        <v>43079</v>
      </c>
      <c r="D1790" s="3" t="s">
        <v>653</v>
      </c>
      <c r="E1790" s="3" t="s">
        <v>370</v>
      </c>
      <c r="F1790" s="3">
        <v>2</v>
      </c>
      <c r="G1790" s="3">
        <v>3</v>
      </c>
      <c r="H1790" s="3" t="s">
        <v>699</v>
      </c>
      <c r="I1790" s="3" t="s">
        <v>59</v>
      </c>
      <c r="J1790" s="12">
        <f>(C1790-VLOOKUP(H1790,Riders!$A$2:$C$3500,2,FALSE))/365</f>
        <v>21.413698630136988</v>
      </c>
      <c r="K1790" s="3">
        <v>9</v>
      </c>
    </row>
    <row r="1791" spans="1:11" x14ac:dyDescent="0.45">
      <c r="A1791" s="3" t="s">
        <v>716</v>
      </c>
      <c r="B1791" s="3">
        <v>2018</v>
      </c>
      <c r="C1791" s="19">
        <v>43079</v>
      </c>
      <c r="D1791" s="3" t="s">
        <v>653</v>
      </c>
      <c r="E1791" s="3" t="s">
        <v>370</v>
      </c>
      <c r="F1791" s="3">
        <v>2</v>
      </c>
      <c r="G1791" s="3">
        <v>4</v>
      </c>
      <c r="H1791" s="3" t="s">
        <v>704</v>
      </c>
      <c r="I1791" s="3" t="s">
        <v>40</v>
      </c>
      <c r="J1791" s="12">
        <f>(C1791-VLOOKUP(H1791,Riders!$A$2:$C$3500,2,FALSE))/365</f>
        <v>26.926027397260274</v>
      </c>
      <c r="K1791" s="3">
        <v>10</v>
      </c>
    </row>
    <row r="1792" spans="1:11" x14ac:dyDescent="0.45">
      <c r="A1792" s="3" t="s">
        <v>716</v>
      </c>
      <c r="B1792" s="3">
        <v>2018</v>
      </c>
      <c r="C1792" s="19">
        <v>43079</v>
      </c>
      <c r="D1792" s="3" t="s">
        <v>653</v>
      </c>
      <c r="E1792" s="3" t="s">
        <v>370</v>
      </c>
      <c r="F1792" s="3">
        <v>2</v>
      </c>
      <c r="G1792" s="3">
        <v>5</v>
      </c>
      <c r="H1792" s="3" t="s">
        <v>157</v>
      </c>
      <c r="I1792" s="3" t="s">
        <v>158</v>
      </c>
      <c r="J1792" s="12">
        <f>(C1792-VLOOKUP(H1792,Riders!$A$2:$C$3500,2,FALSE))/365</f>
        <v>20.723287671232878</v>
      </c>
      <c r="K1792" s="3">
        <v>11</v>
      </c>
    </row>
    <row r="1793" spans="1:11" x14ac:dyDescent="0.45">
      <c r="A1793" s="3" t="s">
        <v>716</v>
      </c>
      <c r="B1793" s="3">
        <v>2018</v>
      </c>
      <c r="C1793" s="19">
        <v>43079</v>
      </c>
      <c r="D1793" s="3" t="s">
        <v>653</v>
      </c>
      <c r="E1793" s="3" t="s">
        <v>370</v>
      </c>
      <c r="F1793" s="3">
        <v>2</v>
      </c>
      <c r="G1793" s="3">
        <v>6</v>
      </c>
      <c r="H1793" s="3" t="s">
        <v>176</v>
      </c>
      <c r="I1793" s="3" t="s">
        <v>27</v>
      </c>
      <c r="J1793" s="12">
        <f>(C1793-VLOOKUP(H1793,Riders!$A$2:$C$3500,2,FALSE))/365</f>
        <v>25.372602739726027</v>
      </c>
      <c r="K1793" s="3">
        <v>12</v>
      </c>
    </row>
    <row r="1794" spans="1:11" x14ac:dyDescent="0.45">
      <c r="A1794" s="3" t="s">
        <v>170</v>
      </c>
      <c r="B1794" s="3">
        <v>2018</v>
      </c>
      <c r="C1794" s="19">
        <v>43121</v>
      </c>
      <c r="D1794" s="3" t="s">
        <v>653</v>
      </c>
      <c r="E1794" s="3" t="s">
        <v>454</v>
      </c>
      <c r="F1794" s="3">
        <v>1</v>
      </c>
      <c r="G1794" s="3">
        <v>1</v>
      </c>
      <c r="H1794" s="3" t="s">
        <v>174</v>
      </c>
      <c r="I1794" s="3" t="s">
        <v>156</v>
      </c>
      <c r="J1794" s="12">
        <f>(C1794-VLOOKUP(H1794,Riders!$A$2:$C$3500,2,FALSE))/365</f>
        <v>26.013698630136986</v>
      </c>
      <c r="K1794" s="3">
        <v>2</v>
      </c>
    </row>
    <row r="1795" spans="1:11" x14ac:dyDescent="0.45">
      <c r="A1795" s="3" t="s">
        <v>170</v>
      </c>
      <c r="B1795" s="3">
        <v>2018</v>
      </c>
      <c r="C1795" s="19">
        <v>43121</v>
      </c>
      <c r="D1795" s="3" t="s">
        <v>653</v>
      </c>
      <c r="E1795" s="3" t="s">
        <v>454</v>
      </c>
      <c r="F1795" s="3">
        <v>1</v>
      </c>
      <c r="G1795" s="3">
        <v>2</v>
      </c>
      <c r="H1795" s="3" t="s">
        <v>34</v>
      </c>
      <c r="I1795" s="3" t="s">
        <v>19</v>
      </c>
      <c r="J1795" s="12">
        <f>(C1795-VLOOKUP(H1795,Riders!$A$2:$C$3500,2,FALSE))/365</f>
        <v>30.471232876712328</v>
      </c>
      <c r="K1795" s="3">
        <v>7</v>
      </c>
    </row>
    <row r="1796" spans="1:11" x14ac:dyDescent="0.45">
      <c r="A1796" s="3" t="s">
        <v>170</v>
      </c>
      <c r="B1796" s="3">
        <v>2018</v>
      </c>
      <c r="C1796" s="19">
        <v>43121</v>
      </c>
      <c r="D1796" s="3" t="s">
        <v>653</v>
      </c>
      <c r="E1796" s="3" t="s">
        <v>454</v>
      </c>
      <c r="F1796" s="3">
        <v>1</v>
      </c>
      <c r="G1796" s="3">
        <v>3</v>
      </c>
      <c r="H1796" s="3" t="s">
        <v>702</v>
      </c>
      <c r="I1796" s="3" t="s">
        <v>25</v>
      </c>
      <c r="J1796" s="12">
        <f>(C1796-VLOOKUP(H1796,Riders!$A$2:$C$3500,2,FALSE))/365</f>
        <v>29.413698630136988</v>
      </c>
      <c r="K1796" s="3">
        <v>13</v>
      </c>
    </row>
    <row r="1797" spans="1:11" x14ac:dyDescent="0.45">
      <c r="A1797" s="3" t="s">
        <v>170</v>
      </c>
      <c r="B1797" s="3">
        <v>2018</v>
      </c>
      <c r="C1797" s="19">
        <v>43121</v>
      </c>
      <c r="D1797" s="3" t="s">
        <v>653</v>
      </c>
      <c r="E1797" s="3" t="s">
        <v>454</v>
      </c>
      <c r="F1797" s="3">
        <v>1</v>
      </c>
      <c r="G1797" s="3">
        <v>4</v>
      </c>
      <c r="H1797" s="3" t="s">
        <v>714</v>
      </c>
      <c r="I1797" s="3" t="s">
        <v>715</v>
      </c>
      <c r="J1797" s="12">
        <f>(C1797-VLOOKUP(H1797,Riders!$A$2:$C$3500,2,FALSE))/365</f>
        <v>21.449315068493149</v>
      </c>
      <c r="K1797" s="3">
        <v>5</v>
      </c>
    </row>
    <row r="1798" spans="1:11" x14ac:dyDescent="0.45">
      <c r="A1798" s="3" t="s">
        <v>170</v>
      </c>
      <c r="B1798" s="3">
        <v>2018</v>
      </c>
      <c r="C1798" s="19">
        <v>43121</v>
      </c>
      <c r="D1798" s="3" t="s">
        <v>653</v>
      </c>
      <c r="E1798" s="3" t="s">
        <v>454</v>
      </c>
      <c r="F1798" s="3">
        <v>1</v>
      </c>
      <c r="G1798" s="3">
        <v>5</v>
      </c>
      <c r="H1798" s="3" t="s">
        <v>100</v>
      </c>
      <c r="I1798" s="3" t="s">
        <v>47</v>
      </c>
      <c r="J1798" s="12">
        <f>(C1798-VLOOKUP(H1798,Riders!$A$2:$C$3500,2,FALSE))/365</f>
        <v>23.93972602739726</v>
      </c>
      <c r="K1798" s="3">
        <v>15</v>
      </c>
    </row>
    <row r="1799" spans="1:11" x14ac:dyDescent="0.45">
      <c r="A1799" s="3" t="s">
        <v>170</v>
      </c>
      <c r="B1799" s="3">
        <v>2018</v>
      </c>
      <c r="C1799" s="19">
        <v>43121</v>
      </c>
      <c r="D1799" s="3" t="s">
        <v>653</v>
      </c>
      <c r="E1799" s="3" t="s">
        <v>454</v>
      </c>
      <c r="F1799" s="3">
        <v>1</v>
      </c>
      <c r="G1799" s="3">
        <v>6</v>
      </c>
      <c r="H1799" s="3" t="s">
        <v>121</v>
      </c>
      <c r="I1799" s="3" t="s">
        <v>120</v>
      </c>
      <c r="J1799" s="12">
        <f>(C1799-VLOOKUP(H1799,Riders!$A$2:$C$3500,2,FALSE))/365</f>
        <v>21.882191780821916</v>
      </c>
      <c r="K1799" s="3">
        <v>10</v>
      </c>
    </row>
    <row r="1800" spans="1:11" x14ac:dyDescent="0.45">
      <c r="A1800" s="3" t="s">
        <v>170</v>
      </c>
      <c r="B1800" s="3">
        <v>2018</v>
      </c>
      <c r="C1800" s="19">
        <v>43121</v>
      </c>
      <c r="D1800" s="3" t="s">
        <v>653</v>
      </c>
      <c r="E1800" s="3" t="s">
        <v>454</v>
      </c>
      <c r="F1800" s="3">
        <v>2</v>
      </c>
      <c r="G1800" s="3">
        <v>1</v>
      </c>
      <c r="H1800" s="3" t="s">
        <v>147</v>
      </c>
      <c r="I1800" s="3" t="s">
        <v>31</v>
      </c>
      <c r="J1800" s="12">
        <f>(C1800-VLOOKUP(H1800,Riders!$A$2:$C$3500,2,FALSE))/365</f>
        <v>29.536986301369861</v>
      </c>
      <c r="K1800" s="3">
        <v>3</v>
      </c>
    </row>
    <row r="1801" spans="1:11" x14ac:dyDescent="0.45">
      <c r="A1801" s="3" t="s">
        <v>170</v>
      </c>
      <c r="B1801" s="3">
        <v>2018</v>
      </c>
      <c r="C1801" s="19">
        <v>43121</v>
      </c>
      <c r="D1801" s="3" t="s">
        <v>653</v>
      </c>
      <c r="E1801" s="3" t="s">
        <v>454</v>
      </c>
      <c r="F1801" s="3">
        <v>2</v>
      </c>
      <c r="G1801" s="3">
        <v>2</v>
      </c>
      <c r="H1801" s="3" t="s">
        <v>185</v>
      </c>
      <c r="I1801" s="3" t="s">
        <v>186</v>
      </c>
      <c r="J1801" s="12">
        <f>(C1801-VLOOKUP(H1801,Riders!$A$2:$C$3500,2,FALSE))/365</f>
        <v>22.93972602739726</v>
      </c>
      <c r="K1801" s="3">
        <v>11</v>
      </c>
    </row>
    <row r="1802" spans="1:11" x14ac:dyDescent="0.45">
      <c r="A1802" s="3" t="s">
        <v>170</v>
      </c>
      <c r="B1802" s="3">
        <v>2018</v>
      </c>
      <c r="C1802" s="19">
        <v>43121</v>
      </c>
      <c r="D1802" s="3" t="s">
        <v>653</v>
      </c>
      <c r="E1802" s="3" t="s">
        <v>454</v>
      </c>
      <c r="F1802" s="3">
        <v>2</v>
      </c>
      <c r="G1802" s="3">
        <v>3</v>
      </c>
      <c r="H1802" s="3" t="s">
        <v>94</v>
      </c>
      <c r="I1802" s="3" t="s">
        <v>38</v>
      </c>
      <c r="J1802" s="12">
        <f>(C1802-VLOOKUP(H1802,Riders!$A$2:$C$3500,2,FALSE))/365</f>
        <v>20.230136986301371</v>
      </c>
      <c r="K1802" s="3">
        <v>12</v>
      </c>
    </row>
    <row r="1803" spans="1:11" x14ac:dyDescent="0.45">
      <c r="A1803" s="3" t="s">
        <v>170</v>
      </c>
      <c r="B1803" s="3">
        <v>2018</v>
      </c>
      <c r="C1803" s="19">
        <v>43121</v>
      </c>
      <c r="D1803" s="3" t="s">
        <v>653</v>
      </c>
      <c r="E1803" s="3" t="s">
        <v>454</v>
      </c>
      <c r="F1803" s="3">
        <v>2</v>
      </c>
      <c r="G1803" s="3">
        <v>4</v>
      </c>
      <c r="H1803" s="3" t="s">
        <v>182</v>
      </c>
      <c r="I1803" s="3" t="s">
        <v>25</v>
      </c>
      <c r="J1803" s="12">
        <f>(C1803-VLOOKUP(H1803,Riders!$A$2:$C$3500,2,FALSE))/365</f>
        <v>18.257534246575343</v>
      </c>
      <c r="K1803" s="3">
        <v>15</v>
      </c>
    </row>
    <row r="1804" spans="1:11" x14ac:dyDescent="0.45">
      <c r="A1804" s="3" t="s">
        <v>170</v>
      </c>
      <c r="B1804" s="3">
        <v>2018</v>
      </c>
      <c r="C1804" s="19">
        <v>43121</v>
      </c>
      <c r="D1804" s="3" t="s">
        <v>653</v>
      </c>
      <c r="E1804" s="3" t="s">
        <v>454</v>
      </c>
      <c r="F1804" s="3">
        <v>2</v>
      </c>
      <c r="G1804" s="3">
        <v>5</v>
      </c>
      <c r="H1804" s="3" t="s">
        <v>22</v>
      </c>
      <c r="I1804" s="3" t="s">
        <v>15</v>
      </c>
      <c r="J1804" s="12">
        <f>(C1804-VLOOKUP(H1804,Riders!$A$2:$C$3500,2,FALSE))/365</f>
        <v>20.032876712328768</v>
      </c>
      <c r="K1804" s="3">
        <v>8</v>
      </c>
    </row>
    <row r="1805" spans="1:11" x14ac:dyDescent="0.45">
      <c r="A1805" s="3" t="s">
        <v>170</v>
      </c>
      <c r="B1805" s="3">
        <v>2018</v>
      </c>
      <c r="C1805" s="19">
        <v>43121</v>
      </c>
      <c r="D1805" s="3" t="s">
        <v>653</v>
      </c>
      <c r="E1805" s="3" t="s">
        <v>454</v>
      </c>
      <c r="F1805" s="3">
        <v>3</v>
      </c>
      <c r="G1805" s="3">
        <v>1</v>
      </c>
      <c r="H1805" s="3" t="s">
        <v>50</v>
      </c>
      <c r="I1805" s="3" t="s">
        <v>51</v>
      </c>
      <c r="J1805" s="12">
        <f>(C1805-VLOOKUP(H1805,Riders!$A$2:$C$3500,2,FALSE))/365</f>
        <v>21.293150684931508</v>
      </c>
      <c r="K1805" s="3">
        <v>1</v>
      </c>
    </row>
    <row r="1806" spans="1:11" x14ac:dyDescent="0.45">
      <c r="A1806" s="3" t="s">
        <v>170</v>
      </c>
      <c r="B1806" s="3">
        <v>2018</v>
      </c>
      <c r="C1806" s="19">
        <v>43121</v>
      </c>
      <c r="D1806" s="3" t="s">
        <v>653</v>
      </c>
      <c r="E1806" s="3" t="s">
        <v>454</v>
      </c>
      <c r="F1806" s="3">
        <v>3</v>
      </c>
      <c r="G1806" s="3">
        <v>2</v>
      </c>
      <c r="H1806" s="3" t="s">
        <v>184</v>
      </c>
      <c r="I1806" s="3" t="s">
        <v>19</v>
      </c>
      <c r="J1806" s="12">
        <f>(C1806-VLOOKUP(H1806,Riders!$A$2:$C$3500,2,FALSE))/365</f>
        <v>23.583561643835615</v>
      </c>
      <c r="K1806" s="3">
        <v>6</v>
      </c>
    </row>
    <row r="1807" spans="1:11" x14ac:dyDescent="0.45">
      <c r="A1807" s="3" t="s">
        <v>170</v>
      </c>
      <c r="B1807" s="3">
        <v>2018</v>
      </c>
      <c r="C1807" s="19">
        <v>43121</v>
      </c>
      <c r="D1807" s="3" t="s">
        <v>653</v>
      </c>
      <c r="E1807" s="3" t="s">
        <v>454</v>
      </c>
      <c r="F1807" s="3">
        <v>3</v>
      </c>
      <c r="G1807" s="3">
        <v>3</v>
      </c>
      <c r="H1807" s="3" t="s">
        <v>79</v>
      </c>
      <c r="I1807" s="3" t="s">
        <v>65</v>
      </c>
      <c r="J1807" s="12">
        <f>(C1807-VLOOKUP(H1807,Riders!$A$2:$C$3500,2,FALSE))/365</f>
        <v>30.717808219178082</v>
      </c>
      <c r="K1807" s="3">
        <v>4</v>
      </c>
    </row>
    <row r="1808" spans="1:11" x14ac:dyDescent="0.45">
      <c r="A1808" s="3" t="s">
        <v>170</v>
      </c>
      <c r="B1808" s="3">
        <v>2018</v>
      </c>
      <c r="C1808" s="19">
        <v>43121</v>
      </c>
      <c r="D1808" s="3" t="s">
        <v>653</v>
      </c>
      <c r="E1808" s="3" t="s">
        <v>454</v>
      </c>
      <c r="F1808" s="3">
        <v>3</v>
      </c>
      <c r="G1808" s="3">
        <v>4</v>
      </c>
      <c r="H1808" s="3" t="s">
        <v>630</v>
      </c>
      <c r="I1808" s="3" t="s">
        <v>53</v>
      </c>
      <c r="J1808" s="12">
        <f>(C1808-VLOOKUP(H1808,Riders!$A$2:$C$3500,2,FALSE))/365</f>
        <v>21.043835616438358</v>
      </c>
      <c r="K1808" s="3">
        <v>13</v>
      </c>
    </row>
    <row r="1809" spans="1:11" x14ac:dyDescent="0.45">
      <c r="A1809" s="3" t="s">
        <v>170</v>
      </c>
      <c r="B1809" s="3">
        <v>2018</v>
      </c>
      <c r="C1809" s="19">
        <v>43121</v>
      </c>
      <c r="D1809" s="3" t="s">
        <v>653</v>
      </c>
      <c r="E1809" s="3" t="s">
        <v>454</v>
      </c>
      <c r="F1809" s="3">
        <v>3</v>
      </c>
      <c r="G1809" s="3">
        <v>5</v>
      </c>
      <c r="H1809" s="3" t="s">
        <v>146</v>
      </c>
      <c r="I1809" s="3" t="s">
        <v>56</v>
      </c>
      <c r="J1809" s="12">
        <f>(C1809-VLOOKUP(H1809,Riders!$A$2:$C$3500,2,FALSE))/365</f>
        <v>27.802739726027397</v>
      </c>
      <c r="K1809" s="3">
        <v>9</v>
      </c>
    </row>
    <row r="1810" spans="1:11" x14ac:dyDescent="0.45">
      <c r="A1810" s="3" t="s">
        <v>170</v>
      </c>
      <c r="B1810" s="3">
        <v>2018</v>
      </c>
      <c r="C1810" s="19">
        <v>43121</v>
      </c>
      <c r="D1810" s="3" t="s">
        <v>653</v>
      </c>
      <c r="E1810" s="3" t="s">
        <v>642</v>
      </c>
      <c r="F1810" s="3">
        <v>1</v>
      </c>
      <c r="G1810" s="3">
        <v>1</v>
      </c>
      <c r="H1810" s="3" t="s">
        <v>22</v>
      </c>
      <c r="I1810" s="3" t="s">
        <v>15</v>
      </c>
      <c r="J1810" s="12">
        <f>(C1810-VLOOKUP(H1810,Riders!$A$2:$C$3500,2,FALSE))/365</f>
        <v>20.032876712328768</v>
      </c>
      <c r="K1810" s="3">
        <v>8</v>
      </c>
    </row>
    <row r="1811" spans="1:11" x14ac:dyDescent="0.45">
      <c r="A1811" s="3" t="s">
        <v>170</v>
      </c>
      <c r="B1811" s="3">
        <v>2018</v>
      </c>
      <c r="C1811" s="19">
        <v>43121</v>
      </c>
      <c r="D1811" s="3" t="s">
        <v>653</v>
      </c>
      <c r="E1811" s="3" t="s">
        <v>642</v>
      </c>
      <c r="F1811" s="3">
        <v>1</v>
      </c>
      <c r="G1811" s="3">
        <v>2</v>
      </c>
      <c r="H1811" s="3" t="s">
        <v>146</v>
      </c>
      <c r="I1811" s="3" t="s">
        <v>56</v>
      </c>
      <c r="J1811" s="12">
        <f>(C1811-VLOOKUP(H1811,Riders!$A$2:$C$3500,2,FALSE))/365</f>
        <v>27.802739726027397</v>
      </c>
      <c r="K1811" s="3">
        <v>9</v>
      </c>
    </row>
    <row r="1812" spans="1:11" x14ac:dyDescent="0.45">
      <c r="A1812" s="3" t="s">
        <v>170</v>
      </c>
      <c r="B1812" s="3">
        <v>2018</v>
      </c>
      <c r="C1812" s="19">
        <v>43121</v>
      </c>
      <c r="D1812" s="3" t="s">
        <v>653</v>
      </c>
      <c r="E1812" s="3" t="s">
        <v>642</v>
      </c>
      <c r="F1812" s="3">
        <v>1</v>
      </c>
      <c r="G1812" s="3">
        <v>3</v>
      </c>
      <c r="H1812" s="3" t="s">
        <v>714</v>
      </c>
      <c r="I1812" s="3" t="s">
        <v>715</v>
      </c>
      <c r="J1812" s="12">
        <f>(C1812-VLOOKUP(H1812,Riders!$A$2:$C$3500,2,FALSE))/365</f>
        <v>21.449315068493149</v>
      </c>
      <c r="K1812" s="3">
        <v>5</v>
      </c>
    </row>
    <row r="1813" spans="1:11" x14ac:dyDescent="0.45">
      <c r="A1813" s="3" t="s">
        <v>170</v>
      </c>
      <c r="B1813" s="3">
        <v>2018</v>
      </c>
      <c r="C1813" s="19">
        <v>43121</v>
      </c>
      <c r="D1813" s="3" t="s">
        <v>653</v>
      </c>
      <c r="E1813" s="3" t="s">
        <v>642</v>
      </c>
      <c r="F1813" s="3">
        <v>1</v>
      </c>
      <c r="G1813" s="3">
        <v>4</v>
      </c>
      <c r="H1813" s="3" t="s">
        <v>702</v>
      </c>
      <c r="I1813" s="3" t="s">
        <v>25</v>
      </c>
      <c r="J1813" s="12">
        <f>(C1813-VLOOKUP(H1813,Riders!$A$2:$C$3500,2,FALSE))/365</f>
        <v>29.413698630136988</v>
      </c>
      <c r="K1813" s="3">
        <v>13</v>
      </c>
    </row>
    <row r="1814" spans="1:11" x14ac:dyDescent="0.45">
      <c r="A1814" s="3" t="s">
        <v>170</v>
      </c>
      <c r="B1814" s="3">
        <v>2018</v>
      </c>
      <c r="C1814" s="19">
        <v>43121</v>
      </c>
      <c r="D1814" s="3" t="s">
        <v>653</v>
      </c>
      <c r="E1814" s="3" t="s">
        <v>642</v>
      </c>
      <c r="F1814" s="3">
        <v>1</v>
      </c>
      <c r="G1814" s="3">
        <v>5</v>
      </c>
      <c r="H1814" s="3" t="s">
        <v>182</v>
      </c>
      <c r="I1814" s="3" t="s">
        <v>25</v>
      </c>
      <c r="J1814" s="12">
        <f>(C1814-VLOOKUP(H1814,Riders!$A$2:$C$3500,2,FALSE))/365</f>
        <v>18.257534246575343</v>
      </c>
      <c r="K1814" s="3">
        <v>15</v>
      </c>
    </row>
    <row r="1815" spans="1:11" x14ac:dyDescent="0.45">
      <c r="A1815" s="3" t="s">
        <v>170</v>
      </c>
      <c r="B1815" s="3">
        <v>2018</v>
      </c>
      <c r="C1815" s="19">
        <v>43121</v>
      </c>
      <c r="D1815" s="3" t="s">
        <v>653</v>
      </c>
      <c r="E1815" s="3" t="s">
        <v>642</v>
      </c>
      <c r="F1815" s="3">
        <v>2</v>
      </c>
      <c r="G1815" s="3">
        <v>1</v>
      </c>
      <c r="H1815" s="3" t="s">
        <v>79</v>
      </c>
      <c r="I1815" s="3" t="s">
        <v>65</v>
      </c>
      <c r="J1815" s="12">
        <f>(C1815-VLOOKUP(H1815,Riders!$A$2:$C$3500,2,FALSE))/365</f>
        <v>30.717808219178082</v>
      </c>
      <c r="K1815" s="3">
        <v>4</v>
      </c>
    </row>
    <row r="1816" spans="1:11" x14ac:dyDescent="0.45">
      <c r="A1816" s="3" t="s">
        <v>170</v>
      </c>
      <c r="B1816" s="3">
        <v>2018</v>
      </c>
      <c r="C1816" s="19">
        <v>43121</v>
      </c>
      <c r="D1816" s="3" t="s">
        <v>653</v>
      </c>
      <c r="E1816" s="3" t="s">
        <v>642</v>
      </c>
      <c r="F1816" s="3">
        <v>2</v>
      </c>
      <c r="G1816" s="3">
        <v>2</v>
      </c>
      <c r="H1816" s="3" t="s">
        <v>121</v>
      </c>
      <c r="I1816" s="3" t="s">
        <v>120</v>
      </c>
      <c r="J1816" s="12">
        <f>(C1816-VLOOKUP(H1816,Riders!$A$2:$C$3500,2,FALSE))/365</f>
        <v>21.882191780821916</v>
      </c>
      <c r="K1816" s="3">
        <v>10</v>
      </c>
    </row>
    <row r="1817" spans="1:11" x14ac:dyDescent="0.45">
      <c r="A1817" s="3" t="s">
        <v>170</v>
      </c>
      <c r="B1817" s="3">
        <v>2018</v>
      </c>
      <c r="C1817" s="19">
        <v>43121</v>
      </c>
      <c r="D1817" s="3" t="s">
        <v>653</v>
      </c>
      <c r="E1817" s="3" t="s">
        <v>642</v>
      </c>
      <c r="F1817" s="3">
        <v>2</v>
      </c>
      <c r="G1817" s="3">
        <v>3</v>
      </c>
      <c r="H1817" s="3" t="s">
        <v>94</v>
      </c>
      <c r="I1817" s="3" t="s">
        <v>38</v>
      </c>
      <c r="J1817" s="12">
        <f>(C1817-VLOOKUP(H1817,Riders!$A$2:$C$3500,2,FALSE))/365</f>
        <v>20.230136986301371</v>
      </c>
      <c r="K1817" s="3">
        <v>12</v>
      </c>
    </row>
    <row r="1818" spans="1:11" x14ac:dyDescent="0.45">
      <c r="A1818" s="3" t="s">
        <v>170</v>
      </c>
      <c r="B1818" s="3">
        <v>2018</v>
      </c>
      <c r="C1818" s="19">
        <v>43121</v>
      </c>
      <c r="D1818" s="3" t="s">
        <v>653</v>
      </c>
      <c r="E1818" s="3" t="s">
        <v>642</v>
      </c>
      <c r="F1818" s="3">
        <v>2</v>
      </c>
      <c r="G1818" s="3">
        <v>4</v>
      </c>
      <c r="H1818" s="3" t="s">
        <v>630</v>
      </c>
      <c r="I1818" s="3" t="s">
        <v>53</v>
      </c>
      <c r="J1818" s="12">
        <f>(C1818-VLOOKUP(H1818,Riders!$A$2:$C$3500,2,FALSE))/365</f>
        <v>21.043835616438358</v>
      </c>
      <c r="K1818" s="3">
        <v>13</v>
      </c>
    </row>
    <row r="1819" spans="1:11" x14ac:dyDescent="0.45">
      <c r="A1819" s="3" t="s">
        <v>170</v>
      </c>
      <c r="B1819" s="3">
        <v>2018</v>
      </c>
      <c r="C1819" s="19">
        <v>43121</v>
      </c>
      <c r="D1819" s="3" t="s">
        <v>653</v>
      </c>
      <c r="E1819" s="3" t="s">
        <v>642</v>
      </c>
      <c r="F1819" s="3">
        <v>2</v>
      </c>
      <c r="G1819" s="3">
        <v>5</v>
      </c>
      <c r="H1819" s="3" t="s">
        <v>100</v>
      </c>
      <c r="I1819" s="3" t="s">
        <v>47</v>
      </c>
      <c r="J1819" s="12">
        <f>(C1819-VLOOKUP(H1819,Riders!$A$2:$C$3500,2,FALSE))/365</f>
        <v>23.93972602739726</v>
      </c>
      <c r="K1819" s="3">
        <v>15</v>
      </c>
    </row>
    <row r="1820" spans="1:11" x14ac:dyDescent="0.45">
      <c r="A1820" s="3" t="s">
        <v>170</v>
      </c>
      <c r="B1820" s="3">
        <v>2018</v>
      </c>
      <c r="C1820" s="19">
        <v>43121</v>
      </c>
      <c r="D1820" s="3" t="s">
        <v>653</v>
      </c>
      <c r="E1820" s="3" t="s">
        <v>643</v>
      </c>
      <c r="F1820" s="3">
        <v>1</v>
      </c>
      <c r="G1820" s="3">
        <v>1</v>
      </c>
      <c r="H1820" s="3" t="s">
        <v>79</v>
      </c>
      <c r="I1820" s="3" t="s">
        <v>65</v>
      </c>
      <c r="J1820" s="12">
        <f>(C1820-VLOOKUP(H1820,Riders!$A$2:$C$3500,2,FALSE))/365</f>
        <v>30.717808219178082</v>
      </c>
      <c r="K1820" s="3">
        <v>4</v>
      </c>
    </row>
    <row r="1821" spans="1:11" x14ac:dyDescent="0.45">
      <c r="A1821" s="3" t="s">
        <v>170</v>
      </c>
      <c r="B1821" s="3">
        <v>2018</v>
      </c>
      <c r="C1821" s="19">
        <v>43121</v>
      </c>
      <c r="D1821" s="3" t="s">
        <v>653</v>
      </c>
      <c r="E1821" s="3" t="s">
        <v>643</v>
      </c>
      <c r="F1821" s="3">
        <v>1</v>
      </c>
      <c r="G1821" s="3">
        <v>2</v>
      </c>
      <c r="H1821" s="3" t="s">
        <v>184</v>
      </c>
      <c r="I1821" s="3" t="s">
        <v>19</v>
      </c>
      <c r="J1821" s="12">
        <f>(C1821-VLOOKUP(H1821,Riders!$A$2:$C$3500,2,FALSE))/365</f>
        <v>23.583561643835615</v>
      </c>
      <c r="K1821" s="3">
        <v>6</v>
      </c>
    </row>
    <row r="1822" spans="1:11" x14ac:dyDescent="0.45">
      <c r="A1822" s="3" t="s">
        <v>170</v>
      </c>
      <c r="B1822" s="3">
        <v>2018</v>
      </c>
      <c r="C1822" s="19">
        <v>43121</v>
      </c>
      <c r="D1822" s="3" t="s">
        <v>653</v>
      </c>
      <c r="E1822" s="3" t="s">
        <v>643</v>
      </c>
      <c r="F1822" s="3">
        <v>1</v>
      </c>
      <c r="G1822" s="3">
        <v>3</v>
      </c>
      <c r="H1822" s="3" t="s">
        <v>174</v>
      </c>
      <c r="I1822" s="3" t="s">
        <v>156</v>
      </c>
      <c r="J1822" s="12">
        <f>(C1822-VLOOKUP(H1822,Riders!$A$2:$C$3500,2,FALSE))/365</f>
        <v>26.013698630136986</v>
      </c>
      <c r="K1822" s="3">
        <v>2</v>
      </c>
    </row>
    <row r="1823" spans="1:11" x14ac:dyDescent="0.45">
      <c r="A1823" s="3" t="s">
        <v>170</v>
      </c>
      <c r="B1823" s="3">
        <v>2018</v>
      </c>
      <c r="C1823" s="19">
        <v>43121</v>
      </c>
      <c r="D1823" s="3" t="s">
        <v>653</v>
      </c>
      <c r="E1823" s="3" t="s">
        <v>643</v>
      </c>
      <c r="F1823" s="3">
        <v>1</v>
      </c>
      <c r="G1823" s="3">
        <v>4</v>
      </c>
      <c r="H1823" s="3" t="s">
        <v>146</v>
      </c>
      <c r="I1823" s="3" t="s">
        <v>56</v>
      </c>
      <c r="J1823" s="12">
        <f>(C1823-VLOOKUP(H1823,Riders!$A$2:$C$3500,2,FALSE))/365</f>
        <v>27.802739726027397</v>
      </c>
      <c r="K1823" s="3">
        <v>9</v>
      </c>
    </row>
    <row r="1824" spans="1:11" x14ac:dyDescent="0.45">
      <c r="A1824" s="3" t="s">
        <v>170</v>
      </c>
      <c r="B1824" s="3">
        <v>2018</v>
      </c>
      <c r="C1824" s="19">
        <v>43121</v>
      </c>
      <c r="D1824" s="3" t="s">
        <v>653</v>
      </c>
      <c r="E1824" s="3" t="s">
        <v>643</v>
      </c>
      <c r="F1824" s="3">
        <v>1</v>
      </c>
      <c r="G1824" s="3">
        <v>5</v>
      </c>
      <c r="H1824" s="3" t="s">
        <v>94</v>
      </c>
      <c r="I1824" s="3" t="s">
        <v>38</v>
      </c>
      <c r="J1824" s="12">
        <f>(C1824-VLOOKUP(H1824,Riders!$A$2:$C$3500,2,FALSE))/365</f>
        <v>20.230136986301371</v>
      </c>
      <c r="K1824" s="3">
        <v>12</v>
      </c>
    </row>
    <row r="1825" spans="1:11" x14ac:dyDescent="0.45">
      <c r="A1825" s="3" t="s">
        <v>170</v>
      </c>
      <c r="B1825" s="3">
        <v>2018</v>
      </c>
      <c r="C1825" s="19">
        <v>43121</v>
      </c>
      <c r="D1825" s="3" t="s">
        <v>653</v>
      </c>
      <c r="E1825" s="3" t="s">
        <v>643</v>
      </c>
      <c r="F1825" s="3">
        <v>1</v>
      </c>
      <c r="G1825" s="3">
        <v>6</v>
      </c>
      <c r="H1825" s="3" t="s">
        <v>185</v>
      </c>
      <c r="I1825" s="3" t="s">
        <v>186</v>
      </c>
      <c r="J1825" s="12">
        <f>(C1825-VLOOKUP(H1825,Riders!$A$2:$C$3500,2,FALSE))/365</f>
        <v>22.93972602739726</v>
      </c>
      <c r="K1825" s="3">
        <v>11</v>
      </c>
    </row>
    <row r="1826" spans="1:11" x14ac:dyDescent="0.45">
      <c r="A1826" s="3" t="s">
        <v>170</v>
      </c>
      <c r="B1826" s="3">
        <v>2018</v>
      </c>
      <c r="C1826" s="19">
        <v>43121</v>
      </c>
      <c r="D1826" s="3" t="s">
        <v>653</v>
      </c>
      <c r="E1826" s="3" t="s">
        <v>643</v>
      </c>
      <c r="F1826" s="3">
        <v>2</v>
      </c>
      <c r="G1826" s="3">
        <v>1</v>
      </c>
      <c r="H1826" s="3" t="s">
        <v>50</v>
      </c>
      <c r="I1826" s="3" t="s">
        <v>51</v>
      </c>
      <c r="J1826" s="12">
        <f>(C1826-VLOOKUP(H1826,Riders!$A$2:$C$3500,2,FALSE))/365</f>
        <v>21.293150684931508</v>
      </c>
      <c r="K1826" s="3">
        <v>1</v>
      </c>
    </row>
    <row r="1827" spans="1:11" x14ac:dyDescent="0.45">
      <c r="A1827" s="3" t="s">
        <v>170</v>
      </c>
      <c r="B1827" s="3">
        <v>2018</v>
      </c>
      <c r="C1827" s="19">
        <v>43121</v>
      </c>
      <c r="D1827" s="3" t="s">
        <v>653</v>
      </c>
      <c r="E1827" s="3" t="s">
        <v>643</v>
      </c>
      <c r="F1827" s="3">
        <v>2</v>
      </c>
      <c r="G1827" s="3">
        <v>2</v>
      </c>
      <c r="H1827" s="3" t="s">
        <v>147</v>
      </c>
      <c r="I1827" s="3" t="s">
        <v>31</v>
      </c>
      <c r="J1827" s="12">
        <f>(C1827-VLOOKUP(H1827,Riders!$A$2:$C$3500,2,FALSE))/365</f>
        <v>29.536986301369861</v>
      </c>
      <c r="K1827" s="3">
        <v>3</v>
      </c>
    </row>
    <row r="1828" spans="1:11" x14ac:dyDescent="0.45">
      <c r="A1828" s="3" t="s">
        <v>170</v>
      </c>
      <c r="B1828" s="3">
        <v>2018</v>
      </c>
      <c r="C1828" s="19">
        <v>43121</v>
      </c>
      <c r="D1828" s="3" t="s">
        <v>653</v>
      </c>
      <c r="E1828" s="3" t="s">
        <v>643</v>
      </c>
      <c r="F1828" s="3">
        <v>2</v>
      </c>
      <c r="G1828" s="3">
        <v>3</v>
      </c>
      <c r="H1828" s="3" t="s">
        <v>714</v>
      </c>
      <c r="I1828" s="3" t="s">
        <v>715</v>
      </c>
      <c r="J1828" s="12">
        <f>(C1828-VLOOKUP(H1828,Riders!$A$2:$C$3500,2,FALSE))/365</f>
        <v>21.449315068493149</v>
      </c>
      <c r="K1828" s="3">
        <v>5</v>
      </c>
    </row>
    <row r="1829" spans="1:11" x14ac:dyDescent="0.45">
      <c r="A1829" s="3" t="s">
        <v>170</v>
      </c>
      <c r="B1829" s="3">
        <v>2018</v>
      </c>
      <c r="C1829" s="19">
        <v>43121</v>
      </c>
      <c r="D1829" s="3" t="s">
        <v>653</v>
      </c>
      <c r="E1829" s="3" t="s">
        <v>643</v>
      </c>
      <c r="F1829" s="3">
        <v>2</v>
      </c>
      <c r="G1829" s="3">
        <v>4</v>
      </c>
      <c r="H1829" s="3" t="s">
        <v>34</v>
      </c>
      <c r="I1829" s="3" t="s">
        <v>19</v>
      </c>
      <c r="J1829" s="12">
        <f>(C1829-VLOOKUP(H1829,Riders!$A$2:$C$3500,2,FALSE))/365</f>
        <v>30.471232876712328</v>
      </c>
      <c r="K1829" s="3">
        <v>7</v>
      </c>
    </row>
    <row r="1830" spans="1:11" x14ac:dyDescent="0.45">
      <c r="A1830" s="3" t="s">
        <v>170</v>
      </c>
      <c r="B1830" s="3">
        <v>2018</v>
      </c>
      <c r="C1830" s="19">
        <v>43121</v>
      </c>
      <c r="D1830" s="3" t="s">
        <v>653</v>
      </c>
      <c r="E1830" s="3" t="s">
        <v>643</v>
      </c>
      <c r="F1830" s="3">
        <v>2</v>
      </c>
      <c r="G1830" s="3">
        <v>5</v>
      </c>
      <c r="H1830" s="3" t="s">
        <v>121</v>
      </c>
      <c r="I1830" s="3" t="s">
        <v>120</v>
      </c>
      <c r="J1830" s="12">
        <f>(C1830-VLOOKUP(H1830,Riders!$A$2:$C$3500,2,FALSE))/365</f>
        <v>21.882191780821916</v>
      </c>
      <c r="K1830" s="3">
        <v>10</v>
      </c>
    </row>
    <row r="1831" spans="1:11" x14ac:dyDescent="0.45">
      <c r="A1831" s="3" t="s">
        <v>170</v>
      </c>
      <c r="B1831" s="3">
        <v>2018</v>
      </c>
      <c r="C1831" s="19">
        <v>43121</v>
      </c>
      <c r="D1831" s="3" t="s">
        <v>653</v>
      </c>
      <c r="E1831" s="3" t="s">
        <v>643</v>
      </c>
      <c r="F1831" s="3">
        <v>2</v>
      </c>
      <c r="G1831" s="3">
        <v>6</v>
      </c>
      <c r="H1831" s="3" t="s">
        <v>22</v>
      </c>
      <c r="I1831" s="3" t="s">
        <v>15</v>
      </c>
      <c r="J1831" s="12">
        <f>(C1831-VLOOKUP(H1831,Riders!$A$2:$C$3500,2,FALSE))/365</f>
        <v>20.032876712328768</v>
      </c>
      <c r="K1831" s="3">
        <v>8</v>
      </c>
    </row>
    <row r="1832" spans="1:11" x14ac:dyDescent="0.45">
      <c r="A1832" s="3" t="s">
        <v>170</v>
      </c>
      <c r="B1832" s="3">
        <v>2018</v>
      </c>
      <c r="C1832" s="19">
        <v>43121</v>
      </c>
      <c r="D1832" s="3" t="s">
        <v>653</v>
      </c>
      <c r="E1832" s="3" t="s">
        <v>370</v>
      </c>
      <c r="F1832" s="3">
        <v>1</v>
      </c>
      <c r="G1832" s="3">
        <v>1</v>
      </c>
      <c r="H1832" s="3" t="s">
        <v>50</v>
      </c>
      <c r="I1832" s="3" t="s">
        <v>51</v>
      </c>
      <c r="J1832" s="12">
        <f>(C1832-VLOOKUP(H1832,Riders!$A$2:$C$3500,2,FALSE))/365</f>
        <v>21.293150684931508</v>
      </c>
      <c r="K1832" s="3">
        <v>1</v>
      </c>
    </row>
    <row r="1833" spans="1:11" x14ac:dyDescent="0.45">
      <c r="A1833" s="3" t="s">
        <v>170</v>
      </c>
      <c r="B1833" s="3">
        <v>2018</v>
      </c>
      <c r="C1833" s="19">
        <v>43121</v>
      </c>
      <c r="D1833" s="3" t="s">
        <v>653</v>
      </c>
      <c r="E1833" s="3" t="s">
        <v>370</v>
      </c>
      <c r="F1833" s="3">
        <v>1</v>
      </c>
      <c r="G1833" s="3">
        <v>2</v>
      </c>
      <c r="H1833" s="3" t="s">
        <v>174</v>
      </c>
      <c r="I1833" s="3" t="s">
        <v>156</v>
      </c>
      <c r="J1833" s="12">
        <f>(C1833-VLOOKUP(H1833,Riders!$A$2:$C$3500,2,FALSE))/365</f>
        <v>26.013698630136986</v>
      </c>
      <c r="K1833" s="3">
        <v>2</v>
      </c>
    </row>
    <row r="1834" spans="1:11" x14ac:dyDescent="0.45">
      <c r="A1834" s="3" t="s">
        <v>170</v>
      </c>
      <c r="B1834" s="3">
        <v>2018</v>
      </c>
      <c r="C1834" s="19">
        <v>43121</v>
      </c>
      <c r="D1834" s="3" t="s">
        <v>653</v>
      </c>
      <c r="E1834" s="3" t="s">
        <v>370</v>
      </c>
      <c r="F1834" s="3">
        <v>1</v>
      </c>
      <c r="G1834" s="3">
        <v>3</v>
      </c>
      <c r="H1834" s="3" t="s">
        <v>147</v>
      </c>
      <c r="I1834" s="3" t="s">
        <v>31</v>
      </c>
      <c r="J1834" s="12">
        <f>(C1834-VLOOKUP(H1834,Riders!$A$2:$C$3500,2,FALSE))/365</f>
        <v>29.536986301369861</v>
      </c>
      <c r="K1834" s="3">
        <v>3</v>
      </c>
    </row>
    <row r="1835" spans="1:11" x14ac:dyDescent="0.45">
      <c r="A1835" s="3" t="s">
        <v>170</v>
      </c>
      <c r="B1835" s="3">
        <v>2018</v>
      </c>
      <c r="C1835" s="19">
        <v>43121</v>
      </c>
      <c r="D1835" s="3" t="s">
        <v>653</v>
      </c>
      <c r="E1835" s="3" t="s">
        <v>370</v>
      </c>
      <c r="F1835" s="3">
        <v>1</v>
      </c>
      <c r="G1835" s="3">
        <v>4</v>
      </c>
      <c r="H1835" s="3" t="s">
        <v>79</v>
      </c>
      <c r="I1835" s="3" t="s">
        <v>65</v>
      </c>
      <c r="J1835" s="12">
        <f>(C1835-VLOOKUP(H1835,Riders!$A$2:$C$3500,2,FALSE))/365</f>
        <v>30.717808219178082</v>
      </c>
      <c r="K1835" s="3">
        <v>4</v>
      </c>
    </row>
    <row r="1836" spans="1:11" x14ac:dyDescent="0.45">
      <c r="A1836" s="3" t="s">
        <v>170</v>
      </c>
      <c r="B1836" s="3">
        <v>2018</v>
      </c>
      <c r="C1836" s="19">
        <v>43121</v>
      </c>
      <c r="D1836" s="3" t="s">
        <v>653</v>
      </c>
      <c r="E1836" s="3" t="s">
        <v>370</v>
      </c>
      <c r="F1836" s="3">
        <v>1</v>
      </c>
      <c r="G1836" s="3">
        <v>5</v>
      </c>
      <c r="H1836" s="3" t="s">
        <v>714</v>
      </c>
      <c r="I1836" s="3" t="s">
        <v>715</v>
      </c>
      <c r="J1836" s="12">
        <f>(C1836-VLOOKUP(H1836,Riders!$A$2:$C$3500,2,FALSE))/365</f>
        <v>21.449315068493149</v>
      </c>
      <c r="K1836" s="3">
        <v>5</v>
      </c>
    </row>
    <row r="1837" spans="1:11" x14ac:dyDescent="0.45">
      <c r="A1837" s="3" t="s">
        <v>170</v>
      </c>
      <c r="B1837" s="3">
        <v>2018</v>
      </c>
      <c r="C1837" s="19">
        <v>43121</v>
      </c>
      <c r="D1837" s="3" t="s">
        <v>653</v>
      </c>
      <c r="E1837" s="3" t="s">
        <v>370</v>
      </c>
      <c r="F1837" s="3">
        <v>1</v>
      </c>
      <c r="G1837" s="3">
        <v>6</v>
      </c>
      <c r="H1837" s="3" t="s">
        <v>184</v>
      </c>
      <c r="I1837" s="3" t="s">
        <v>19</v>
      </c>
      <c r="J1837" s="12">
        <f>(C1837-VLOOKUP(H1837,Riders!$A$2:$C$3500,2,FALSE))/365</f>
        <v>23.583561643835615</v>
      </c>
      <c r="K1837" s="3">
        <v>6</v>
      </c>
    </row>
    <row r="1838" spans="1:11" x14ac:dyDescent="0.45">
      <c r="A1838" s="3" t="s">
        <v>170</v>
      </c>
      <c r="B1838" s="3">
        <v>2018</v>
      </c>
      <c r="C1838" s="19">
        <v>43121</v>
      </c>
      <c r="D1838" s="3" t="s">
        <v>653</v>
      </c>
      <c r="E1838" s="3" t="s">
        <v>370</v>
      </c>
      <c r="F1838" s="3">
        <v>2</v>
      </c>
      <c r="G1838" s="3">
        <v>1</v>
      </c>
      <c r="H1838" s="3" t="s">
        <v>34</v>
      </c>
      <c r="I1838" s="3" t="s">
        <v>19</v>
      </c>
      <c r="J1838" s="12">
        <f>(C1838-VLOOKUP(H1838,Riders!$A$2:$C$3500,2,FALSE))/365</f>
        <v>30.471232876712328</v>
      </c>
      <c r="K1838" s="3">
        <v>7</v>
      </c>
    </row>
    <row r="1839" spans="1:11" x14ac:dyDescent="0.45">
      <c r="A1839" s="3" t="s">
        <v>170</v>
      </c>
      <c r="B1839" s="3">
        <v>2018</v>
      </c>
      <c r="C1839" s="19">
        <v>43121</v>
      </c>
      <c r="D1839" s="3" t="s">
        <v>653</v>
      </c>
      <c r="E1839" s="3" t="s">
        <v>370</v>
      </c>
      <c r="F1839" s="3">
        <v>2</v>
      </c>
      <c r="G1839" s="3">
        <v>2</v>
      </c>
      <c r="H1839" s="3" t="s">
        <v>22</v>
      </c>
      <c r="I1839" s="3" t="s">
        <v>15</v>
      </c>
      <c r="J1839" s="12">
        <f>(C1839-VLOOKUP(H1839,Riders!$A$2:$C$3500,2,FALSE))/365</f>
        <v>20.032876712328768</v>
      </c>
      <c r="K1839" s="3">
        <v>8</v>
      </c>
    </row>
    <row r="1840" spans="1:11" x14ac:dyDescent="0.45">
      <c r="A1840" s="3" t="s">
        <v>170</v>
      </c>
      <c r="B1840" s="3">
        <v>2018</v>
      </c>
      <c r="C1840" s="19">
        <v>43121</v>
      </c>
      <c r="D1840" s="3" t="s">
        <v>653</v>
      </c>
      <c r="E1840" s="3" t="s">
        <v>370</v>
      </c>
      <c r="F1840" s="3">
        <v>2</v>
      </c>
      <c r="G1840" s="3">
        <v>3</v>
      </c>
      <c r="H1840" s="3" t="s">
        <v>146</v>
      </c>
      <c r="I1840" s="3" t="s">
        <v>56</v>
      </c>
      <c r="J1840" s="12">
        <f>(C1840-VLOOKUP(H1840,Riders!$A$2:$C$3500,2,FALSE))/365</f>
        <v>27.802739726027397</v>
      </c>
      <c r="K1840" s="3">
        <v>9</v>
      </c>
    </row>
    <row r="1841" spans="1:11" x14ac:dyDescent="0.45">
      <c r="A1841" s="3" t="s">
        <v>170</v>
      </c>
      <c r="B1841" s="3">
        <v>2018</v>
      </c>
      <c r="C1841" s="19">
        <v>43121</v>
      </c>
      <c r="D1841" s="3" t="s">
        <v>653</v>
      </c>
      <c r="E1841" s="3" t="s">
        <v>370</v>
      </c>
      <c r="F1841" s="3">
        <v>2</v>
      </c>
      <c r="G1841" s="3">
        <v>4</v>
      </c>
      <c r="H1841" s="3" t="s">
        <v>121</v>
      </c>
      <c r="I1841" s="3" t="s">
        <v>120</v>
      </c>
      <c r="J1841" s="12">
        <f>(C1841-VLOOKUP(H1841,Riders!$A$2:$C$3500,2,FALSE))/365</f>
        <v>21.882191780821916</v>
      </c>
      <c r="K1841" s="3">
        <v>10</v>
      </c>
    </row>
    <row r="1842" spans="1:11" x14ac:dyDescent="0.45">
      <c r="A1842" s="3" t="s">
        <v>170</v>
      </c>
      <c r="B1842" s="3">
        <v>2018</v>
      </c>
      <c r="C1842" s="19">
        <v>43121</v>
      </c>
      <c r="D1842" s="3" t="s">
        <v>653</v>
      </c>
      <c r="E1842" s="3" t="s">
        <v>370</v>
      </c>
      <c r="F1842" s="3">
        <v>2</v>
      </c>
      <c r="G1842" s="3">
        <v>5</v>
      </c>
      <c r="H1842" s="3" t="s">
        <v>185</v>
      </c>
      <c r="I1842" s="3" t="s">
        <v>186</v>
      </c>
      <c r="J1842" s="12">
        <f>(C1842-VLOOKUP(H1842,Riders!$A$2:$C$3500,2,FALSE))/365</f>
        <v>22.93972602739726</v>
      </c>
      <c r="K1842" s="3">
        <v>11</v>
      </c>
    </row>
    <row r="1843" spans="1:11" x14ac:dyDescent="0.45">
      <c r="A1843" s="3" t="s">
        <v>170</v>
      </c>
      <c r="B1843" s="3">
        <v>2018</v>
      </c>
      <c r="C1843" s="19">
        <v>43121</v>
      </c>
      <c r="D1843" s="3" t="s">
        <v>653</v>
      </c>
      <c r="E1843" s="3" t="s">
        <v>370</v>
      </c>
      <c r="F1843" s="3">
        <v>2</v>
      </c>
      <c r="G1843" s="3">
        <v>6</v>
      </c>
      <c r="H1843" s="3" t="s">
        <v>94</v>
      </c>
      <c r="I1843" s="3" t="s">
        <v>38</v>
      </c>
      <c r="J1843" s="12">
        <f>(C1843-VLOOKUP(H1843,Riders!$A$2:$C$3500,2,FALSE))/365</f>
        <v>20.230136986301371</v>
      </c>
      <c r="K1843" s="3">
        <v>12</v>
      </c>
    </row>
    <row r="1844" spans="1:11" x14ac:dyDescent="0.45">
      <c r="A1844" s="3" t="s">
        <v>149</v>
      </c>
      <c r="B1844" s="3">
        <v>2018</v>
      </c>
      <c r="C1844" s="19">
        <v>43134</v>
      </c>
      <c r="D1844" s="3" t="s">
        <v>676</v>
      </c>
      <c r="E1844" s="3" t="s">
        <v>454</v>
      </c>
      <c r="F1844" s="3">
        <v>1</v>
      </c>
      <c r="G1844" s="3">
        <v>1</v>
      </c>
      <c r="H1844" s="3" t="s">
        <v>695</v>
      </c>
      <c r="I1844" s="3" t="s">
        <v>36</v>
      </c>
      <c r="J1844" s="12">
        <f>(C1844-VLOOKUP(H1844,Riders!$A$2:$C$3500,2,FALSE))/365</f>
        <v>17.306849315068494</v>
      </c>
      <c r="K1844" s="3">
        <v>5</v>
      </c>
    </row>
    <row r="1845" spans="1:11" x14ac:dyDescent="0.45">
      <c r="A1845" s="3" t="s">
        <v>149</v>
      </c>
      <c r="B1845" s="3">
        <v>2018</v>
      </c>
      <c r="C1845" s="19">
        <v>43134</v>
      </c>
      <c r="D1845" s="3" t="s">
        <v>676</v>
      </c>
      <c r="E1845" s="3" t="s">
        <v>454</v>
      </c>
      <c r="F1845" s="3">
        <v>1</v>
      </c>
      <c r="G1845" s="3">
        <v>2</v>
      </c>
      <c r="H1845" s="3" t="s">
        <v>708</v>
      </c>
      <c r="I1845" s="3" t="s">
        <v>36</v>
      </c>
      <c r="J1845" s="12">
        <f>(C1845-VLOOKUP(H1845,Riders!$A$2:$C$3500,2,FALSE))/365</f>
        <v>17.219178082191782</v>
      </c>
      <c r="K1845" s="3">
        <v>2</v>
      </c>
    </row>
    <row r="1846" spans="1:11" x14ac:dyDescent="0.45">
      <c r="A1846" s="3" t="s">
        <v>149</v>
      </c>
      <c r="B1846" s="3">
        <v>2018</v>
      </c>
      <c r="C1846" s="19">
        <v>43134</v>
      </c>
      <c r="D1846" s="3" t="s">
        <v>676</v>
      </c>
      <c r="E1846" s="3" t="s">
        <v>454</v>
      </c>
      <c r="F1846" s="3">
        <v>1</v>
      </c>
      <c r="G1846" s="3">
        <v>3</v>
      </c>
      <c r="H1846" s="3" t="s">
        <v>709</v>
      </c>
      <c r="I1846" s="3" t="s">
        <v>36</v>
      </c>
      <c r="J1846" s="12" t="e">
        <f>(C1846-VLOOKUP(H1846,Riders!$A$2:$C$3500,2,FALSE))/365</f>
        <v>#N/A</v>
      </c>
      <c r="K1846" s="3">
        <v>3</v>
      </c>
    </row>
    <row r="1847" spans="1:11" x14ac:dyDescent="0.45">
      <c r="A1847" s="3" t="s">
        <v>149</v>
      </c>
      <c r="B1847" s="3">
        <v>2018</v>
      </c>
      <c r="C1847" s="19">
        <v>43134</v>
      </c>
      <c r="D1847" s="3" t="s">
        <v>676</v>
      </c>
      <c r="E1847" s="3" t="s">
        <v>454</v>
      </c>
      <c r="F1847" s="3">
        <v>1</v>
      </c>
      <c r="G1847" s="3">
        <v>4</v>
      </c>
      <c r="H1847" s="3" t="s">
        <v>710</v>
      </c>
      <c r="I1847" s="3" t="s">
        <v>36</v>
      </c>
      <c r="J1847" s="12" t="e">
        <f>(C1847-VLOOKUP(H1847,Riders!$A$2:$C$3500,2,FALSE))/365</f>
        <v>#N/A</v>
      </c>
      <c r="K1847" s="3">
        <v>4</v>
      </c>
    </row>
    <row r="1848" spans="1:11" x14ac:dyDescent="0.45">
      <c r="A1848" s="3" t="s">
        <v>149</v>
      </c>
      <c r="B1848" s="3">
        <v>2018</v>
      </c>
      <c r="C1848" s="19">
        <v>43134</v>
      </c>
      <c r="D1848" s="3" t="s">
        <v>676</v>
      </c>
      <c r="E1848" s="3" t="s">
        <v>454</v>
      </c>
      <c r="F1848" s="3">
        <v>1</v>
      </c>
      <c r="G1848" s="3">
        <v>5</v>
      </c>
      <c r="H1848" s="3" t="s">
        <v>711</v>
      </c>
      <c r="I1848" s="3" t="s">
        <v>36</v>
      </c>
      <c r="J1848" s="12" t="e">
        <f>(C1848-VLOOKUP(H1848,Riders!$A$2:$C$3500,2,FALSE))/365</f>
        <v>#N/A</v>
      </c>
      <c r="K1848" s="3">
        <v>10</v>
      </c>
    </row>
    <row r="1849" spans="1:11" x14ac:dyDescent="0.45">
      <c r="A1849" s="3" t="s">
        <v>149</v>
      </c>
      <c r="B1849" s="3">
        <v>2018</v>
      </c>
      <c r="C1849" s="19">
        <v>43134</v>
      </c>
      <c r="D1849" s="3" t="s">
        <v>676</v>
      </c>
      <c r="E1849" s="3" t="s">
        <v>454</v>
      </c>
      <c r="F1849" s="3">
        <v>2</v>
      </c>
      <c r="G1849" s="3">
        <v>1</v>
      </c>
      <c r="H1849" s="3" t="s">
        <v>666</v>
      </c>
      <c r="I1849" s="3" t="s">
        <v>36</v>
      </c>
      <c r="J1849" s="12">
        <f>(C1849-VLOOKUP(H1849,Riders!$A$2:$C$3500,2,FALSE))/365</f>
        <v>17.528767123287672</v>
      </c>
      <c r="K1849" s="3">
        <v>1</v>
      </c>
    </row>
    <row r="1850" spans="1:11" x14ac:dyDescent="0.45">
      <c r="A1850" s="3" t="s">
        <v>149</v>
      </c>
      <c r="B1850" s="3">
        <v>2018</v>
      </c>
      <c r="C1850" s="19">
        <v>43134</v>
      </c>
      <c r="D1850" s="3" t="s">
        <v>676</v>
      </c>
      <c r="E1850" s="3" t="s">
        <v>454</v>
      </c>
      <c r="F1850" s="3">
        <v>2</v>
      </c>
      <c r="G1850" s="3">
        <v>2</v>
      </c>
      <c r="H1850" s="3" t="s">
        <v>712</v>
      </c>
      <c r="I1850" s="3" t="s">
        <v>36</v>
      </c>
      <c r="J1850" s="12">
        <f>(C1850-VLOOKUP(H1850,Riders!$A$2:$C$3500,2,FALSE))/365</f>
        <v>16.123287671232877</v>
      </c>
      <c r="K1850" s="3">
        <v>4</v>
      </c>
    </row>
    <row r="1851" spans="1:11" x14ac:dyDescent="0.45">
      <c r="A1851" s="3" t="s">
        <v>149</v>
      </c>
      <c r="B1851" s="3">
        <v>2018</v>
      </c>
      <c r="C1851" s="19">
        <v>43134</v>
      </c>
      <c r="D1851" s="3" t="s">
        <v>676</v>
      </c>
      <c r="E1851" s="3" t="s">
        <v>454</v>
      </c>
      <c r="F1851" s="3">
        <v>2</v>
      </c>
      <c r="G1851" s="3">
        <v>3</v>
      </c>
      <c r="H1851" s="3" t="s">
        <v>667</v>
      </c>
      <c r="I1851" s="3" t="s">
        <v>36</v>
      </c>
      <c r="J1851" s="12">
        <f>(C1851-VLOOKUP(H1851,Riders!$A$2:$C$3500,2,FALSE))/365</f>
        <v>16.479452054794521</v>
      </c>
      <c r="K1851" s="3">
        <v>3</v>
      </c>
    </row>
    <row r="1852" spans="1:11" x14ac:dyDescent="0.45">
      <c r="A1852" s="3" t="s">
        <v>149</v>
      </c>
      <c r="B1852" s="3">
        <v>2018</v>
      </c>
      <c r="C1852" s="19">
        <v>43134</v>
      </c>
      <c r="D1852" s="3" t="s">
        <v>676</v>
      </c>
      <c r="E1852" s="3" t="s">
        <v>454</v>
      </c>
      <c r="F1852" s="3">
        <v>2</v>
      </c>
      <c r="G1852" s="3">
        <v>4</v>
      </c>
      <c r="H1852" s="3" t="s">
        <v>682</v>
      </c>
      <c r="I1852" s="3" t="s">
        <v>36</v>
      </c>
      <c r="J1852" s="12" t="e">
        <f>(C1852-VLOOKUP(H1852,Riders!$A$2:$C$3500,2,FALSE))/365</f>
        <v>#N/A</v>
      </c>
      <c r="K1852" s="3">
        <v>2</v>
      </c>
    </row>
    <row r="1853" spans="1:11" x14ac:dyDescent="0.45">
      <c r="A1853" s="3" t="s">
        <v>149</v>
      </c>
      <c r="B1853" s="3">
        <v>2018</v>
      </c>
      <c r="C1853" s="19">
        <v>43134</v>
      </c>
      <c r="D1853" s="3" t="s">
        <v>676</v>
      </c>
      <c r="E1853" s="3" t="s">
        <v>454</v>
      </c>
      <c r="F1853" s="3">
        <v>2</v>
      </c>
      <c r="G1853" s="3">
        <v>5</v>
      </c>
      <c r="H1853" s="3" t="s">
        <v>713</v>
      </c>
      <c r="I1853" s="3" t="s">
        <v>36</v>
      </c>
      <c r="J1853" s="12" t="e">
        <f>(C1853-VLOOKUP(H1853,Riders!$A$2:$C$3500,2,FALSE))/365</f>
        <v>#N/A</v>
      </c>
      <c r="K1853" s="3">
        <v>5</v>
      </c>
    </row>
    <row r="1854" spans="1:11" x14ac:dyDescent="0.45">
      <c r="A1854" s="3" t="s">
        <v>149</v>
      </c>
      <c r="B1854" s="3">
        <v>2018</v>
      </c>
      <c r="C1854" s="19">
        <v>43134</v>
      </c>
      <c r="D1854" s="3" t="s">
        <v>676</v>
      </c>
      <c r="E1854" s="3" t="s">
        <v>454</v>
      </c>
      <c r="F1854" s="3">
        <v>2</v>
      </c>
      <c r="G1854" s="3">
        <v>6</v>
      </c>
      <c r="H1854" s="3" t="s">
        <v>671</v>
      </c>
      <c r="I1854" s="3" t="s">
        <v>36</v>
      </c>
      <c r="J1854" s="12">
        <f>(C1854-VLOOKUP(H1854,Riders!$A$2:$C$3500,2,FALSE))/365</f>
        <v>16.169863013698631</v>
      </c>
      <c r="K1854" s="3">
        <v>6</v>
      </c>
    </row>
    <row r="1855" spans="1:11" x14ac:dyDescent="0.45">
      <c r="A1855" s="3" t="s">
        <v>149</v>
      </c>
      <c r="B1855" s="3">
        <v>2018</v>
      </c>
      <c r="C1855" s="19">
        <v>43134</v>
      </c>
      <c r="D1855" s="3" t="s">
        <v>676</v>
      </c>
      <c r="E1855" s="3" t="s">
        <v>370</v>
      </c>
      <c r="F1855" s="3">
        <v>1</v>
      </c>
      <c r="G1855" s="3">
        <v>1</v>
      </c>
      <c r="H1855" s="3" t="s">
        <v>666</v>
      </c>
      <c r="I1855" s="3" t="s">
        <v>36</v>
      </c>
      <c r="J1855" s="12">
        <f>(C1855-VLOOKUP(H1855,Riders!$A$2:$C$3500,2,FALSE))/365</f>
        <v>17.528767123287672</v>
      </c>
      <c r="K1855" s="3">
        <v>1</v>
      </c>
    </row>
    <row r="1856" spans="1:11" x14ac:dyDescent="0.45">
      <c r="A1856" s="3" t="s">
        <v>149</v>
      </c>
      <c r="B1856" s="3">
        <v>2018</v>
      </c>
      <c r="C1856" s="19">
        <v>43134</v>
      </c>
      <c r="D1856" s="3" t="s">
        <v>676</v>
      </c>
      <c r="E1856" s="3" t="s">
        <v>370</v>
      </c>
      <c r="F1856" s="3">
        <v>1</v>
      </c>
      <c r="G1856" s="3">
        <v>2</v>
      </c>
      <c r="H1856" s="3" t="s">
        <v>667</v>
      </c>
      <c r="I1856" s="3" t="s">
        <v>36</v>
      </c>
      <c r="J1856" s="12">
        <f>(C1856-VLOOKUP(H1856,Riders!$A$2:$C$3500,2,FALSE))/365</f>
        <v>16.479452054794521</v>
      </c>
      <c r="K1856" s="3">
        <v>2</v>
      </c>
    </row>
    <row r="1857" spans="1:11" x14ac:dyDescent="0.45">
      <c r="A1857" s="3" t="s">
        <v>149</v>
      </c>
      <c r="B1857" s="3">
        <v>2018</v>
      </c>
      <c r="C1857" s="19">
        <v>43134</v>
      </c>
      <c r="D1857" s="3" t="s">
        <v>676</v>
      </c>
      <c r="E1857" s="3" t="s">
        <v>370</v>
      </c>
      <c r="F1857" s="3">
        <v>1</v>
      </c>
      <c r="G1857" s="3">
        <v>3</v>
      </c>
      <c r="H1857" s="3" t="s">
        <v>708</v>
      </c>
      <c r="I1857" s="3" t="s">
        <v>36</v>
      </c>
      <c r="J1857" s="12">
        <f>(C1857-VLOOKUP(H1857,Riders!$A$2:$C$3500,2,FALSE))/365</f>
        <v>17.219178082191782</v>
      </c>
      <c r="K1857" s="3">
        <v>3</v>
      </c>
    </row>
    <row r="1858" spans="1:11" x14ac:dyDescent="0.45">
      <c r="A1858" s="3" t="s">
        <v>149</v>
      </c>
      <c r="B1858" s="3">
        <v>2018</v>
      </c>
      <c r="C1858" s="19">
        <v>43134</v>
      </c>
      <c r="D1858" s="3" t="s">
        <v>676</v>
      </c>
      <c r="E1858" s="3" t="s">
        <v>370</v>
      </c>
      <c r="F1858" s="3">
        <v>1</v>
      </c>
      <c r="G1858" s="3">
        <v>4</v>
      </c>
      <c r="H1858" s="3" t="s">
        <v>712</v>
      </c>
      <c r="I1858" s="3" t="s">
        <v>36</v>
      </c>
      <c r="J1858" s="12">
        <f>(C1858-VLOOKUP(H1858,Riders!$A$2:$C$3500,2,FALSE))/365</f>
        <v>16.123287671232877</v>
      </c>
      <c r="K1858" s="3">
        <v>4</v>
      </c>
    </row>
    <row r="1859" spans="1:11" x14ac:dyDescent="0.45">
      <c r="A1859" s="3" t="s">
        <v>149</v>
      </c>
      <c r="B1859" s="3">
        <v>2018</v>
      </c>
      <c r="C1859" s="19">
        <v>43134</v>
      </c>
      <c r="D1859" s="3" t="s">
        <v>676</v>
      </c>
      <c r="E1859" s="3" t="s">
        <v>370</v>
      </c>
      <c r="F1859" s="3">
        <v>1</v>
      </c>
      <c r="G1859" s="3">
        <v>5</v>
      </c>
      <c r="H1859" s="3" t="s">
        <v>695</v>
      </c>
      <c r="I1859" s="3" t="s">
        <v>36</v>
      </c>
      <c r="J1859" s="12">
        <f>(C1859-VLOOKUP(H1859,Riders!$A$2:$C$3500,2,FALSE))/365</f>
        <v>17.306849315068494</v>
      </c>
      <c r="K1859" s="3">
        <v>5</v>
      </c>
    </row>
    <row r="1860" spans="1:11" x14ac:dyDescent="0.45">
      <c r="A1860" s="3" t="s">
        <v>149</v>
      </c>
      <c r="B1860" s="3">
        <v>2018</v>
      </c>
      <c r="C1860" s="19">
        <v>43134</v>
      </c>
      <c r="D1860" s="3" t="s">
        <v>676</v>
      </c>
      <c r="E1860" s="3" t="s">
        <v>370</v>
      </c>
      <c r="F1860" s="3">
        <v>1</v>
      </c>
      <c r="G1860" s="3">
        <v>6</v>
      </c>
      <c r="H1860" s="3" t="s">
        <v>709</v>
      </c>
      <c r="I1860" s="3" t="s">
        <v>36</v>
      </c>
      <c r="J1860" s="12" t="e">
        <f>(C1860-VLOOKUP(H1860,Riders!$A$2:$C$3500,2,FALSE))/365</f>
        <v>#N/A</v>
      </c>
      <c r="K1860" s="3">
        <v>6</v>
      </c>
    </row>
    <row r="1861" spans="1:11" x14ac:dyDescent="0.45">
      <c r="A1861" s="3" t="s">
        <v>149</v>
      </c>
      <c r="B1861" s="3">
        <v>2018</v>
      </c>
      <c r="C1861" s="19">
        <v>43134</v>
      </c>
      <c r="D1861" s="3" t="s">
        <v>676</v>
      </c>
      <c r="E1861" s="3" t="s">
        <v>370</v>
      </c>
      <c r="F1861" s="3">
        <v>2</v>
      </c>
      <c r="G1861" s="3">
        <v>1</v>
      </c>
      <c r="H1861" s="3" t="s">
        <v>710</v>
      </c>
      <c r="I1861" s="3" t="s">
        <v>36</v>
      </c>
      <c r="J1861" s="12" t="e">
        <f>(C1861-VLOOKUP(H1861,Riders!$A$2:$C$3500,2,FALSE))/365</f>
        <v>#N/A</v>
      </c>
      <c r="K1861" s="3">
        <v>7</v>
      </c>
    </row>
    <row r="1862" spans="1:11" x14ac:dyDescent="0.45">
      <c r="A1862" s="3" t="s">
        <v>149</v>
      </c>
      <c r="B1862" s="3">
        <v>2018</v>
      </c>
      <c r="C1862" s="19">
        <v>43134</v>
      </c>
      <c r="D1862" s="3" t="s">
        <v>676</v>
      </c>
      <c r="E1862" s="3" t="s">
        <v>370</v>
      </c>
      <c r="F1862" s="3">
        <v>2</v>
      </c>
      <c r="G1862" s="3">
        <v>2</v>
      </c>
      <c r="H1862" s="3" t="s">
        <v>682</v>
      </c>
      <c r="I1862" s="3" t="s">
        <v>36</v>
      </c>
      <c r="J1862" s="12" t="e">
        <f>(C1862-VLOOKUP(H1862,Riders!$A$2:$C$3500,2,FALSE))/365</f>
        <v>#N/A</v>
      </c>
      <c r="K1862" s="3">
        <v>8</v>
      </c>
    </row>
    <row r="1863" spans="1:11" x14ac:dyDescent="0.45">
      <c r="A1863" s="3" t="s">
        <v>149</v>
      </c>
      <c r="B1863" s="3">
        <v>2018</v>
      </c>
      <c r="C1863" s="19">
        <v>43134</v>
      </c>
      <c r="D1863" s="3" t="s">
        <v>676</v>
      </c>
      <c r="E1863" s="3" t="s">
        <v>370</v>
      </c>
      <c r="F1863" s="3">
        <v>2</v>
      </c>
      <c r="G1863" s="3">
        <v>3</v>
      </c>
      <c r="H1863" s="3" t="s">
        <v>713</v>
      </c>
      <c r="I1863" s="3" t="s">
        <v>36</v>
      </c>
      <c r="J1863" s="12" t="e">
        <f>(C1863-VLOOKUP(H1863,Riders!$A$2:$C$3500,2,FALSE))/365</f>
        <v>#N/A</v>
      </c>
      <c r="K1863" s="3">
        <v>9</v>
      </c>
    </row>
    <row r="1864" spans="1:11" x14ac:dyDescent="0.45">
      <c r="A1864" s="3" t="s">
        <v>149</v>
      </c>
      <c r="B1864" s="3">
        <v>2018</v>
      </c>
      <c r="C1864" s="19">
        <v>43134</v>
      </c>
      <c r="D1864" s="3" t="s">
        <v>676</v>
      </c>
      <c r="E1864" s="3" t="s">
        <v>370</v>
      </c>
      <c r="F1864" s="3">
        <v>2</v>
      </c>
      <c r="G1864" s="3">
        <v>4</v>
      </c>
      <c r="H1864" s="3" t="s">
        <v>711</v>
      </c>
      <c r="I1864" s="3" t="s">
        <v>36</v>
      </c>
      <c r="J1864" s="12" t="e">
        <f>(C1864-VLOOKUP(H1864,Riders!$A$2:$C$3500,2,FALSE))/365</f>
        <v>#N/A</v>
      </c>
      <c r="K1864" s="3">
        <v>10</v>
      </c>
    </row>
    <row r="1865" spans="1:11" x14ac:dyDescent="0.45">
      <c r="A1865" s="3" t="s">
        <v>149</v>
      </c>
      <c r="B1865" s="3">
        <v>2018</v>
      </c>
      <c r="C1865" s="19">
        <v>43134</v>
      </c>
      <c r="D1865" s="3" t="s">
        <v>676</v>
      </c>
      <c r="E1865" s="3" t="s">
        <v>370</v>
      </c>
      <c r="F1865" s="3">
        <v>2</v>
      </c>
      <c r="G1865" s="3">
        <v>5</v>
      </c>
      <c r="H1865" s="3" t="s">
        <v>671</v>
      </c>
      <c r="I1865" s="3" t="s">
        <v>36</v>
      </c>
      <c r="J1865" s="12">
        <f>(C1865-VLOOKUP(H1865,Riders!$A$2:$C$3500,2,FALSE))/365</f>
        <v>16.169863013698631</v>
      </c>
      <c r="K1865" s="3">
        <v>11</v>
      </c>
    </row>
    <row r="1866" spans="1:11" x14ac:dyDescent="0.45">
      <c r="A1866" s="3" t="s">
        <v>149</v>
      </c>
      <c r="B1866" s="3">
        <v>2018</v>
      </c>
      <c r="C1866" s="19">
        <v>43135</v>
      </c>
      <c r="D1866" s="3" t="s">
        <v>676</v>
      </c>
      <c r="E1866" s="3" t="s">
        <v>454</v>
      </c>
      <c r="F1866" s="3">
        <v>1</v>
      </c>
      <c r="G1866" s="3">
        <v>1</v>
      </c>
      <c r="H1866" s="3" t="s">
        <v>401</v>
      </c>
      <c r="I1866" s="3" t="s">
        <v>36</v>
      </c>
      <c r="J1866" s="12">
        <f>(C1866-VLOOKUP(H1866,Riders!$A$2:$C$3500,2,FALSE))/365</f>
        <v>30.063013698630137</v>
      </c>
      <c r="K1866" s="3">
        <v>2</v>
      </c>
    </row>
    <row r="1867" spans="1:11" x14ac:dyDescent="0.45">
      <c r="A1867" s="3" t="s">
        <v>149</v>
      </c>
      <c r="B1867" s="3">
        <v>2018</v>
      </c>
      <c r="C1867" s="19">
        <v>43135</v>
      </c>
      <c r="D1867" s="3" t="s">
        <v>676</v>
      </c>
      <c r="E1867" s="3" t="s">
        <v>454</v>
      </c>
      <c r="F1867" s="3">
        <v>1</v>
      </c>
      <c r="G1867" s="3">
        <v>2</v>
      </c>
      <c r="H1867" s="3" t="s">
        <v>179</v>
      </c>
      <c r="I1867" s="3" t="s">
        <v>36</v>
      </c>
      <c r="J1867" s="12">
        <f>(C1867-VLOOKUP(H1867,Riders!$A$2:$C$3500,2,FALSE))/365</f>
        <v>22.139726027397259</v>
      </c>
      <c r="K1867" s="3">
        <v>5</v>
      </c>
    </row>
    <row r="1868" spans="1:11" x14ac:dyDescent="0.45">
      <c r="A1868" s="3" t="s">
        <v>149</v>
      </c>
      <c r="B1868" s="3">
        <v>2018</v>
      </c>
      <c r="C1868" s="19">
        <v>43135</v>
      </c>
      <c r="D1868" s="3" t="s">
        <v>676</v>
      </c>
      <c r="E1868" s="3" t="s">
        <v>454</v>
      </c>
      <c r="F1868" s="3">
        <v>1</v>
      </c>
      <c r="G1868" s="3">
        <v>3</v>
      </c>
      <c r="H1868" s="3" t="s">
        <v>681</v>
      </c>
      <c r="I1868" s="3" t="s">
        <v>36</v>
      </c>
      <c r="J1868" s="12">
        <f>(C1868-VLOOKUP(H1868,Riders!$A$2:$C$3500,2,FALSE))/365</f>
        <v>18.671232876712327</v>
      </c>
      <c r="K1868" s="3">
        <v>7</v>
      </c>
    </row>
    <row r="1869" spans="1:11" x14ac:dyDescent="0.45">
      <c r="A1869" s="3" t="s">
        <v>149</v>
      </c>
      <c r="B1869" s="3">
        <v>2018</v>
      </c>
      <c r="C1869" s="19">
        <v>43135</v>
      </c>
      <c r="D1869" s="3" t="s">
        <v>676</v>
      </c>
      <c r="E1869" s="3" t="s">
        <v>454</v>
      </c>
      <c r="F1869" s="3">
        <v>1</v>
      </c>
      <c r="G1869" s="3">
        <v>4</v>
      </c>
      <c r="H1869" s="3" t="s">
        <v>705</v>
      </c>
      <c r="I1869" s="3" t="s">
        <v>36</v>
      </c>
      <c r="J1869" s="12">
        <f>(C1869-VLOOKUP(H1869,Riders!$A$2:$C$3500,2,FALSE))/365</f>
        <v>39.136986301369866</v>
      </c>
      <c r="K1869" s="3">
        <v>12</v>
      </c>
    </row>
    <row r="1870" spans="1:11" x14ac:dyDescent="0.45">
      <c r="A1870" s="3" t="s">
        <v>149</v>
      </c>
      <c r="B1870" s="3">
        <v>2018</v>
      </c>
      <c r="C1870" s="19">
        <v>43135</v>
      </c>
      <c r="D1870" s="3" t="s">
        <v>676</v>
      </c>
      <c r="E1870" s="3" t="s">
        <v>454</v>
      </c>
      <c r="F1870" s="3">
        <v>1</v>
      </c>
      <c r="G1870" s="3">
        <v>5</v>
      </c>
      <c r="H1870" s="3" t="s">
        <v>664</v>
      </c>
      <c r="I1870" s="3" t="s">
        <v>36</v>
      </c>
      <c r="J1870" s="12">
        <f>(C1870-VLOOKUP(H1870,Riders!$A$2:$C$3500,2,FALSE))/365</f>
        <v>23.243835616438357</v>
      </c>
      <c r="K1870" s="3">
        <v>8</v>
      </c>
    </row>
    <row r="1871" spans="1:11" x14ac:dyDescent="0.45">
      <c r="A1871" s="3" t="s">
        <v>149</v>
      </c>
      <c r="B1871" s="3">
        <v>2018</v>
      </c>
      <c r="C1871" s="19">
        <v>43135</v>
      </c>
      <c r="D1871" s="3" t="s">
        <v>676</v>
      </c>
      <c r="E1871" s="3" t="s">
        <v>454</v>
      </c>
      <c r="F1871" s="3">
        <v>1</v>
      </c>
      <c r="G1871" s="3">
        <v>6</v>
      </c>
      <c r="H1871" s="3" t="s">
        <v>706</v>
      </c>
      <c r="I1871" s="3" t="s">
        <v>29</v>
      </c>
      <c r="J1871" s="12">
        <f>(C1871-VLOOKUP(H1871,Riders!$A$2:$C$3500,2,FALSE))/365</f>
        <v>19.63013698630137</v>
      </c>
      <c r="K1871" s="3">
        <v>13</v>
      </c>
    </row>
    <row r="1872" spans="1:11" x14ac:dyDescent="0.45">
      <c r="A1872" s="3" t="s">
        <v>149</v>
      </c>
      <c r="B1872" s="3">
        <v>2018</v>
      </c>
      <c r="C1872" s="19">
        <v>43135</v>
      </c>
      <c r="D1872" s="3" t="s">
        <v>676</v>
      </c>
      <c r="E1872" s="3" t="s">
        <v>454</v>
      </c>
      <c r="F1872" s="3">
        <v>2</v>
      </c>
      <c r="G1872" s="3">
        <v>1</v>
      </c>
      <c r="H1872" s="3" t="s">
        <v>132</v>
      </c>
      <c r="I1872" s="3" t="s">
        <v>36</v>
      </c>
      <c r="J1872" s="12">
        <f>(C1872-VLOOKUP(H1872,Riders!$A$2:$C$3500,2,FALSE))/365</f>
        <v>27.205479452054796</v>
      </c>
      <c r="K1872" s="3">
        <v>1</v>
      </c>
    </row>
    <row r="1873" spans="1:11" x14ac:dyDescent="0.45">
      <c r="A1873" s="3" t="s">
        <v>149</v>
      </c>
      <c r="B1873" s="3">
        <v>2018</v>
      </c>
      <c r="C1873" s="19">
        <v>43135</v>
      </c>
      <c r="D1873" s="3" t="s">
        <v>676</v>
      </c>
      <c r="E1873" s="3" t="s">
        <v>454</v>
      </c>
      <c r="F1873" s="3">
        <v>2</v>
      </c>
      <c r="G1873" s="3">
        <v>2</v>
      </c>
      <c r="H1873" s="3" t="s">
        <v>161</v>
      </c>
      <c r="I1873" s="3" t="s">
        <v>36</v>
      </c>
      <c r="J1873" s="12">
        <f>(C1873-VLOOKUP(H1873,Riders!$A$2:$C$3500,2,FALSE))/365</f>
        <v>24.024657534246575</v>
      </c>
      <c r="K1873" s="3">
        <v>6</v>
      </c>
    </row>
    <row r="1874" spans="1:11" x14ac:dyDescent="0.45">
      <c r="A1874" s="3" t="s">
        <v>149</v>
      </c>
      <c r="B1874" s="3">
        <v>2018</v>
      </c>
      <c r="C1874" s="19">
        <v>43135</v>
      </c>
      <c r="D1874" s="3" t="s">
        <v>676</v>
      </c>
      <c r="E1874" s="3" t="s">
        <v>454</v>
      </c>
      <c r="F1874" s="3">
        <v>2</v>
      </c>
      <c r="G1874" s="3">
        <v>3</v>
      </c>
      <c r="H1874" s="3" t="s">
        <v>680</v>
      </c>
      <c r="I1874" s="3" t="s">
        <v>36</v>
      </c>
      <c r="J1874" s="12">
        <f>(C1874-VLOOKUP(H1874,Riders!$A$2:$C$3500,2,FALSE))/365</f>
        <v>23.736986301369864</v>
      </c>
      <c r="K1874" s="3">
        <v>4</v>
      </c>
    </row>
    <row r="1875" spans="1:11" x14ac:dyDescent="0.45">
      <c r="A1875" s="3" t="s">
        <v>149</v>
      </c>
      <c r="B1875" s="3">
        <v>2018</v>
      </c>
      <c r="C1875" s="19">
        <v>43135</v>
      </c>
      <c r="D1875" s="3" t="s">
        <v>676</v>
      </c>
      <c r="E1875" s="3" t="s">
        <v>454</v>
      </c>
      <c r="F1875" s="3">
        <v>2</v>
      </c>
      <c r="G1875" s="3">
        <v>4</v>
      </c>
      <c r="H1875" s="3" t="s">
        <v>696</v>
      </c>
      <c r="I1875" s="3" t="s">
        <v>36</v>
      </c>
      <c r="J1875" s="12">
        <f>(C1875-VLOOKUP(H1875,Riders!$A$2:$C$3500,2,FALSE))/365</f>
        <v>21.86849315068493</v>
      </c>
      <c r="K1875" s="3">
        <v>9</v>
      </c>
    </row>
    <row r="1876" spans="1:11" x14ac:dyDescent="0.45">
      <c r="A1876" s="3" t="s">
        <v>149</v>
      </c>
      <c r="B1876" s="3">
        <v>2018</v>
      </c>
      <c r="C1876" s="19">
        <v>43135</v>
      </c>
      <c r="D1876" s="3" t="s">
        <v>676</v>
      </c>
      <c r="E1876" s="3" t="s">
        <v>454</v>
      </c>
      <c r="F1876" s="3">
        <v>2</v>
      </c>
      <c r="G1876" s="3">
        <v>5</v>
      </c>
      <c r="H1876" s="3" t="s">
        <v>662</v>
      </c>
      <c r="I1876" s="3" t="s">
        <v>36</v>
      </c>
      <c r="J1876" s="12">
        <f>(C1876-VLOOKUP(H1876,Riders!$A$2:$C$3500,2,FALSE))/365</f>
        <v>18.446575342465753</v>
      </c>
      <c r="K1876" s="3">
        <v>10</v>
      </c>
    </row>
    <row r="1877" spans="1:11" x14ac:dyDescent="0.45">
      <c r="A1877" s="3" t="s">
        <v>149</v>
      </c>
      <c r="B1877" s="3">
        <v>2018</v>
      </c>
      <c r="C1877" s="19">
        <v>43135</v>
      </c>
      <c r="D1877" s="3" t="s">
        <v>676</v>
      </c>
      <c r="E1877" s="3" t="s">
        <v>454</v>
      </c>
      <c r="F1877" s="3">
        <v>2</v>
      </c>
      <c r="G1877" s="3">
        <v>6</v>
      </c>
      <c r="H1877" s="3" t="s">
        <v>707</v>
      </c>
      <c r="I1877" s="3" t="s">
        <v>36</v>
      </c>
      <c r="J1877" s="12">
        <f>(C1877-VLOOKUP(H1877,Riders!$A$2:$C$3500,2,FALSE))/365</f>
        <v>24.610958904109587</v>
      </c>
      <c r="K1877" s="3">
        <v>3</v>
      </c>
    </row>
    <row r="1878" spans="1:11" x14ac:dyDescent="0.45">
      <c r="A1878" s="3" t="s">
        <v>149</v>
      </c>
      <c r="B1878" s="3">
        <v>2018</v>
      </c>
      <c r="C1878" s="19">
        <v>43135</v>
      </c>
      <c r="D1878" s="3" t="s">
        <v>676</v>
      </c>
      <c r="E1878" s="3" t="s">
        <v>454</v>
      </c>
      <c r="F1878" s="3">
        <v>2</v>
      </c>
      <c r="G1878" s="3">
        <v>7</v>
      </c>
      <c r="H1878" s="3" t="s">
        <v>679</v>
      </c>
      <c r="I1878" s="3" t="s">
        <v>36</v>
      </c>
      <c r="J1878" s="12">
        <f>(C1878-VLOOKUP(H1878,Riders!$A$2:$C$3500,2,FALSE))/365</f>
        <v>36.786301369863011</v>
      </c>
      <c r="K1878" s="3">
        <v>11</v>
      </c>
    </row>
    <row r="1879" spans="1:11" x14ac:dyDescent="0.45">
      <c r="A1879" s="3" t="s">
        <v>149</v>
      </c>
      <c r="B1879" s="3">
        <v>2018</v>
      </c>
      <c r="C1879" s="19">
        <v>43135</v>
      </c>
      <c r="D1879" s="3" t="s">
        <v>676</v>
      </c>
      <c r="E1879" s="3" t="s">
        <v>370</v>
      </c>
      <c r="F1879" s="3">
        <v>1</v>
      </c>
      <c r="G1879" s="3">
        <v>1</v>
      </c>
      <c r="H1879" s="3" t="s">
        <v>132</v>
      </c>
      <c r="I1879" s="3" t="s">
        <v>36</v>
      </c>
      <c r="J1879" s="12">
        <f>(C1879-VLOOKUP(H1879,Riders!$A$2:$C$3500,2,FALSE))/365</f>
        <v>27.205479452054796</v>
      </c>
      <c r="K1879" s="3">
        <v>1</v>
      </c>
    </row>
    <row r="1880" spans="1:11" x14ac:dyDescent="0.45">
      <c r="A1880" s="3" t="s">
        <v>149</v>
      </c>
      <c r="B1880" s="3">
        <v>2018</v>
      </c>
      <c r="C1880" s="19">
        <v>43135</v>
      </c>
      <c r="D1880" s="3" t="s">
        <v>676</v>
      </c>
      <c r="E1880" s="3" t="s">
        <v>370</v>
      </c>
      <c r="F1880" s="3">
        <v>1</v>
      </c>
      <c r="G1880" s="3">
        <v>2</v>
      </c>
      <c r="H1880" s="3" t="s">
        <v>401</v>
      </c>
      <c r="I1880" s="3" t="s">
        <v>36</v>
      </c>
      <c r="J1880" s="12">
        <f>(C1880-VLOOKUP(H1880,Riders!$A$2:$C$3500,2,FALSE))/365</f>
        <v>30.063013698630137</v>
      </c>
      <c r="K1880" s="3">
        <v>2</v>
      </c>
    </row>
    <row r="1881" spans="1:11" x14ac:dyDescent="0.45">
      <c r="A1881" s="3" t="s">
        <v>149</v>
      </c>
      <c r="B1881" s="3">
        <v>2018</v>
      </c>
      <c r="C1881" s="19">
        <v>43135</v>
      </c>
      <c r="D1881" s="3" t="s">
        <v>676</v>
      </c>
      <c r="E1881" s="3" t="s">
        <v>370</v>
      </c>
      <c r="F1881" s="3">
        <v>1</v>
      </c>
      <c r="G1881" s="3">
        <v>3</v>
      </c>
      <c r="H1881" s="3" t="s">
        <v>707</v>
      </c>
      <c r="I1881" s="3" t="s">
        <v>36</v>
      </c>
      <c r="J1881" s="12">
        <f>(C1881-VLOOKUP(H1881,Riders!$A$2:$C$3500,2,FALSE))/365</f>
        <v>24.610958904109587</v>
      </c>
      <c r="K1881" s="3">
        <v>3</v>
      </c>
    </row>
    <row r="1882" spans="1:11" x14ac:dyDescent="0.45">
      <c r="A1882" s="3" t="s">
        <v>149</v>
      </c>
      <c r="B1882" s="3">
        <v>2018</v>
      </c>
      <c r="C1882" s="19">
        <v>43135</v>
      </c>
      <c r="D1882" s="3" t="s">
        <v>676</v>
      </c>
      <c r="E1882" s="3" t="s">
        <v>370</v>
      </c>
      <c r="F1882" s="3">
        <v>1</v>
      </c>
      <c r="G1882" s="3">
        <v>4</v>
      </c>
      <c r="H1882" s="3" t="s">
        <v>680</v>
      </c>
      <c r="I1882" s="3" t="s">
        <v>36</v>
      </c>
      <c r="J1882" s="12">
        <f>(C1882-VLOOKUP(H1882,Riders!$A$2:$C$3500,2,FALSE))/365</f>
        <v>23.736986301369864</v>
      </c>
      <c r="K1882" s="3">
        <v>4</v>
      </c>
    </row>
    <row r="1883" spans="1:11" x14ac:dyDescent="0.45">
      <c r="A1883" s="3" t="s">
        <v>149</v>
      </c>
      <c r="B1883" s="3">
        <v>2018</v>
      </c>
      <c r="C1883" s="19">
        <v>43135</v>
      </c>
      <c r="D1883" s="3" t="s">
        <v>676</v>
      </c>
      <c r="E1883" s="3" t="s">
        <v>370</v>
      </c>
      <c r="F1883" s="3">
        <v>1</v>
      </c>
      <c r="G1883" s="3">
        <v>5</v>
      </c>
      <c r="H1883" s="3" t="s">
        <v>179</v>
      </c>
      <c r="I1883" s="3" t="s">
        <v>36</v>
      </c>
      <c r="J1883" s="12">
        <f>(C1883-VLOOKUP(H1883,Riders!$A$2:$C$3500,2,FALSE))/365</f>
        <v>22.139726027397259</v>
      </c>
      <c r="K1883" s="3">
        <v>5</v>
      </c>
    </row>
    <row r="1884" spans="1:11" x14ac:dyDescent="0.45">
      <c r="A1884" s="3" t="s">
        <v>149</v>
      </c>
      <c r="B1884" s="3">
        <v>2018</v>
      </c>
      <c r="C1884" s="19">
        <v>43135</v>
      </c>
      <c r="D1884" s="3" t="s">
        <v>676</v>
      </c>
      <c r="E1884" s="3" t="s">
        <v>370</v>
      </c>
      <c r="F1884" s="3">
        <v>1</v>
      </c>
      <c r="G1884" s="3">
        <v>6</v>
      </c>
      <c r="H1884" s="3" t="s">
        <v>161</v>
      </c>
      <c r="I1884" s="3" t="s">
        <v>36</v>
      </c>
      <c r="J1884" s="12">
        <f>(C1884-VLOOKUP(H1884,Riders!$A$2:$C$3500,2,FALSE))/365</f>
        <v>24.024657534246575</v>
      </c>
      <c r="K1884" s="3">
        <v>6</v>
      </c>
    </row>
    <row r="1885" spans="1:11" x14ac:dyDescent="0.45">
      <c r="A1885" s="3" t="s">
        <v>149</v>
      </c>
      <c r="B1885" s="3">
        <v>2018</v>
      </c>
      <c r="C1885" s="19">
        <v>43135</v>
      </c>
      <c r="D1885" s="3" t="s">
        <v>676</v>
      </c>
      <c r="E1885" s="3" t="s">
        <v>370</v>
      </c>
      <c r="F1885" s="3">
        <v>2</v>
      </c>
      <c r="G1885" s="3">
        <v>1</v>
      </c>
      <c r="H1885" s="3" t="s">
        <v>681</v>
      </c>
      <c r="I1885" s="3" t="s">
        <v>36</v>
      </c>
      <c r="J1885" s="12">
        <f>(C1885-VLOOKUP(H1885,Riders!$A$2:$C$3500,2,FALSE))/365</f>
        <v>18.671232876712327</v>
      </c>
      <c r="K1885" s="3">
        <v>7</v>
      </c>
    </row>
    <row r="1886" spans="1:11" x14ac:dyDescent="0.45">
      <c r="A1886" s="3" t="s">
        <v>149</v>
      </c>
      <c r="B1886" s="3">
        <v>2018</v>
      </c>
      <c r="C1886" s="19">
        <v>43135</v>
      </c>
      <c r="D1886" s="3" t="s">
        <v>676</v>
      </c>
      <c r="E1886" s="3" t="s">
        <v>370</v>
      </c>
      <c r="F1886" s="3">
        <v>2</v>
      </c>
      <c r="G1886" s="3">
        <v>2</v>
      </c>
      <c r="H1886" s="3" t="s">
        <v>664</v>
      </c>
      <c r="I1886" s="3" t="s">
        <v>36</v>
      </c>
      <c r="J1886" s="12">
        <f>(C1886-VLOOKUP(H1886,Riders!$A$2:$C$3500,2,FALSE))/365</f>
        <v>23.243835616438357</v>
      </c>
      <c r="K1886" s="3">
        <v>8</v>
      </c>
    </row>
    <row r="1887" spans="1:11" x14ac:dyDescent="0.45">
      <c r="A1887" s="3" t="s">
        <v>149</v>
      </c>
      <c r="B1887" s="3">
        <v>2018</v>
      </c>
      <c r="C1887" s="19">
        <v>43135</v>
      </c>
      <c r="D1887" s="3" t="s">
        <v>676</v>
      </c>
      <c r="E1887" s="3" t="s">
        <v>370</v>
      </c>
      <c r="F1887" s="3">
        <v>2</v>
      </c>
      <c r="G1887" s="3">
        <v>3</v>
      </c>
      <c r="H1887" s="3" t="s">
        <v>696</v>
      </c>
      <c r="I1887" s="3" t="s">
        <v>36</v>
      </c>
      <c r="J1887" s="12">
        <f>(C1887-VLOOKUP(H1887,Riders!$A$2:$C$3500,2,FALSE))/365</f>
        <v>21.86849315068493</v>
      </c>
      <c r="K1887" s="3">
        <v>9</v>
      </c>
    </row>
    <row r="1888" spans="1:11" x14ac:dyDescent="0.45">
      <c r="A1888" s="3" t="s">
        <v>149</v>
      </c>
      <c r="B1888" s="3">
        <v>2018</v>
      </c>
      <c r="C1888" s="19">
        <v>43135</v>
      </c>
      <c r="D1888" s="3" t="s">
        <v>676</v>
      </c>
      <c r="E1888" s="3" t="s">
        <v>370</v>
      </c>
      <c r="F1888" s="3">
        <v>2</v>
      </c>
      <c r="G1888" s="3">
        <v>4</v>
      </c>
      <c r="H1888" s="3" t="s">
        <v>662</v>
      </c>
      <c r="I1888" s="3" t="s">
        <v>36</v>
      </c>
      <c r="J1888" s="12">
        <f>(C1888-VLOOKUP(H1888,Riders!$A$2:$C$3500,2,FALSE))/365</f>
        <v>18.446575342465753</v>
      </c>
      <c r="K1888" s="3">
        <v>10</v>
      </c>
    </row>
    <row r="1889" spans="1:11" x14ac:dyDescent="0.45">
      <c r="A1889" s="3" t="s">
        <v>149</v>
      </c>
      <c r="B1889" s="3">
        <v>2018</v>
      </c>
      <c r="C1889" s="19">
        <v>43135</v>
      </c>
      <c r="D1889" s="3" t="s">
        <v>676</v>
      </c>
      <c r="E1889" s="3" t="s">
        <v>370</v>
      </c>
      <c r="F1889" s="3">
        <v>2</v>
      </c>
      <c r="G1889" s="3">
        <v>5</v>
      </c>
      <c r="H1889" s="3" t="s">
        <v>679</v>
      </c>
      <c r="I1889" s="3" t="s">
        <v>36</v>
      </c>
      <c r="J1889" s="12">
        <f>(C1889-VLOOKUP(H1889,Riders!$A$2:$C$3500,2,FALSE))/365</f>
        <v>36.786301369863011</v>
      </c>
      <c r="K1889" s="3">
        <v>11</v>
      </c>
    </row>
    <row r="1890" spans="1:11" x14ac:dyDescent="0.45">
      <c r="A1890" s="3" t="s">
        <v>149</v>
      </c>
      <c r="B1890" s="3">
        <v>2018</v>
      </c>
      <c r="C1890" s="19">
        <v>43135</v>
      </c>
      <c r="D1890" s="3" t="s">
        <v>676</v>
      </c>
      <c r="E1890" s="3" t="s">
        <v>370</v>
      </c>
      <c r="F1890" s="3">
        <v>2</v>
      </c>
      <c r="G1890" s="3">
        <v>6</v>
      </c>
      <c r="H1890" s="3" t="s">
        <v>705</v>
      </c>
      <c r="I1890" s="3" t="s">
        <v>36</v>
      </c>
      <c r="J1890" s="12">
        <f>(C1890-VLOOKUP(H1890,Riders!$A$2:$C$3500,2,FALSE))/365</f>
        <v>39.136986301369866</v>
      </c>
      <c r="K1890" s="3">
        <v>12</v>
      </c>
    </row>
    <row r="1891" spans="1:11" x14ac:dyDescent="0.45">
      <c r="A1891" s="3" t="s">
        <v>149</v>
      </c>
      <c r="B1891" s="3">
        <v>2018</v>
      </c>
      <c r="C1891" s="19">
        <v>43135</v>
      </c>
      <c r="D1891" s="3" t="s">
        <v>676</v>
      </c>
      <c r="E1891" s="3" t="s">
        <v>370</v>
      </c>
      <c r="F1891" s="3">
        <v>2</v>
      </c>
      <c r="G1891" s="3">
        <v>7</v>
      </c>
      <c r="H1891" s="3" t="s">
        <v>706</v>
      </c>
      <c r="I1891" s="3" t="s">
        <v>29</v>
      </c>
      <c r="J1891" s="12">
        <f>(C1891-VLOOKUP(H1891,Riders!$A$2:$C$3500,2,FALSE))/365</f>
        <v>19.63013698630137</v>
      </c>
      <c r="K1891" s="3">
        <v>13</v>
      </c>
    </row>
    <row r="1892" spans="1:11" x14ac:dyDescent="0.45">
      <c r="A1892" s="3" t="s">
        <v>657</v>
      </c>
      <c r="B1892" s="3">
        <v>2018</v>
      </c>
      <c r="C1892" s="19">
        <v>43163</v>
      </c>
      <c r="D1892" s="3" t="s">
        <v>641</v>
      </c>
      <c r="E1892" s="3" t="s">
        <v>454</v>
      </c>
      <c r="F1892" s="3">
        <v>1</v>
      </c>
      <c r="G1892" s="3">
        <v>1</v>
      </c>
      <c r="H1892" s="3" t="s">
        <v>703</v>
      </c>
      <c r="I1892" s="3" t="s">
        <v>15</v>
      </c>
      <c r="J1892" s="12">
        <f>(C1892-VLOOKUP(H1892,Riders!$A$2:$C$3500,2,FALSE))/365</f>
        <v>27.331506849315069</v>
      </c>
      <c r="K1892" s="3">
        <v>6</v>
      </c>
    </row>
    <row r="1893" spans="1:11" x14ac:dyDescent="0.45">
      <c r="A1893" s="3" t="s">
        <v>657</v>
      </c>
      <c r="B1893" s="3">
        <v>2018</v>
      </c>
      <c r="C1893" s="19">
        <v>43163</v>
      </c>
      <c r="D1893" s="3" t="s">
        <v>641</v>
      </c>
      <c r="E1893" s="3" t="s">
        <v>454</v>
      </c>
      <c r="F1893" s="3">
        <v>1</v>
      </c>
      <c r="G1893" s="3">
        <v>2</v>
      </c>
      <c r="H1893" s="3" t="s">
        <v>174</v>
      </c>
      <c r="I1893" s="3" t="s">
        <v>156</v>
      </c>
      <c r="J1893" s="12">
        <f>(C1893-VLOOKUP(H1893,Riders!$A$2:$C$3500,2,FALSE))/365</f>
        <v>26.12876712328767</v>
      </c>
      <c r="K1893" s="3">
        <v>8</v>
      </c>
    </row>
    <row r="1894" spans="1:11" x14ac:dyDescent="0.45">
      <c r="A1894" s="3" t="s">
        <v>657</v>
      </c>
      <c r="B1894" s="3">
        <v>2018</v>
      </c>
      <c r="C1894" s="19">
        <v>43163</v>
      </c>
      <c r="D1894" s="3" t="s">
        <v>641</v>
      </c>
      <c r="E1894" s="3" t="s">
        <v>454</v>
      </c>
      <c r="F1894" s="3">
        <v>1</v>
      </c>
      <c r="G1894" s="3">
        <v>3</v>
      </c>
      <c r="H1894" s="3" t="s">
        <v>109</v>
      </c>
      <c r="I1894" s="3" t="s">
        <v>118</v>
      </c>
      <c r="J1894" s="12">
        <f>(C1894-VLOOKUP(H1894,Riders!$A$2:$C$3500,2,FALSE))/365</f>
        <v>25.090410958904108</v>
      </c>
      <c r="K1894" s="3">
        <v>17</v>
      </c>
    </row>
    <row r="1895" spans="1:11" x14ac:dyDescent="0.45">
      <c r="A1895" s="3" t="s">
        <v>657</v>
      </c>
      <c r="B1895" s="3">
        <v>2018</v>
      </c>
      <c r="C1895" s="19">
        <v>43163</v>
      </c>
      <c r="D1895" s="3" t="s">
        <v>641</v>
      </c>
      <c r="E1895" s="3" t="s">
        <v>454</v>
      </c>
      <c r="F1895" s="3">
        <v>1</v>
      </c>
      <c r="G1895" s="3">
        <v>4</v>
      </c>
      <c r="H1895" s="3" t="s">
        <v>656</v>
      </c>
      <c r="I1895" s="3" t="s">
        <v>49</v>
      </c>
      <c r="J1895" s="12">
        <f>(C1895-VLOOKUP(H1895,Riders!$A$2:$C$3500,2,FALSE))/365</f>
        <v>19.712328767123289</v>
      </c>
      <c r="K1895" s="3">
        <v>17</v>
      </c>
    </row>
    <row r="1896" spans="1:11" x14ac:dyDescent="0.45">
      <c r="A1896" s="3" t="s">
        <v>657</v>
      </c>
      <c r="B1896" s="3">
        <v>2018</v>
      </c>
      <c r="C1896" s="19">
        <v>43163</v>
      </c>
      <c r="D1896" s="3" t="s">
        <v>641</v>
      </c>
      <c r="E1896" s="3" t="s">
        <v>454</v>
      </c>
      <c r="F1896" s="3">
        <v>1</v>
      </c>
      <c r="G1896" s="3">
        <v>5</v>
      </c>
      <c r="H1896" s="3" t="s">
        <v>96</v>
      </c>
      <c r="I1896" s="3" t="s">
        <v>40</v>
      </c>
      <c r="J1896" s="12">
        <f>(C1896-VLOOKUP(H1896,Riders!$A$2:$C$3500,2,FALSE))/365</f>
        <v>24.139726027397259</v>
      </c>
      <c r="K1896" s="3">
        <v>21</v>
      </c>
    </row>
    <row r="1897" spans="1:11" x14ac:dyDescent="0.45">
      <c r="A1897" s="3" t="s">
        <v>657</v>
      </c>
      <c r="B1897" s="3">
        <v>2018</v>
      </c>
      <c r="C1897" s="19">
        <v>43163</v>
      </c>
      <c r="D1897" s="3" t="s">
        <v>641</v>
      </c>
      <c r="E1897" s="3" t="s">
        <v>454</v>
      </c>
      <c r="F1897" s="3">
        <v>1</v>
      </c>
      <c r="G1897" s="3">
        <v>6</v>
      </c>
      <c r="H1897" s="3" t="s">
        <v>180</v>
      </c>
      <c r="I1897" s="3" t="s">
        <v>65</v>
      </c>
      <c r="J1897" s="12">
        <f>(C1897-VLOOKUP(H1897,Riders!$A$2:$C$3500,2,FALSE))/365</f>
        <v>20.564383561643837</v>
      </c>
      <c r="K1897" s="3">
        <v>17</v>
      </c>
    </row>
    <row r="1898" spans="1:11" x14ac:dyDescent="0.45">
      <c r="A1898" s="3" t="s">
        <v>657</v>
      </c>
      <c r="B1898" s="3">
        <v>2018</v>
      </c>
      <c r="C1898" s="19">
        <v>43163</v>
      </c>
      <c r="D1898" s="3" t="s">
        <v>641</v>
      </c>
      <c r="E1898" s="3" t="s">
        <v>454</v>
      </c>
      <c r="F1898" s="3">
        <v>2</v>
      </c>
      <c r="G1898" s="3">
        <v>1</v>
      </c>
      <c r="H1898" s="3" t="s">
        <v>655</v>
      </c>
      <c r="I1898" s="3" t="s">
        <v>120</v>
      </c>
      <c r="J1898" s="12">
        <f>(C1898-VLOOKUP(H1898,Riders!$A$2:$C$3500,2,FALSE))/365</f>
        <v>35.246575342465754</v>
      </c>
      <c r="K1898" s="3">
        <v>3</v>
      </c>
    </row>
    <row r="1899" spans="1:11" x14ac:dyDescent="0.45">
      <c r="A1899" s="3" t="s">
        <v>657</v>
      </c>
      <c r="B1899" s="3">
        <v>2018</v>
      </c>
      <c r="C1899" s="19">
        <v>43163</v>
      </c>
      <c r="D1899" s="3" t="s">
        <v>641</v>
      </c>
      <c r="E1899" s="3" t="s">
        <v>454</v>
      </c>
      <c r="F1899" s="3">
        <v>2</v>
      </c>
      <c r="G1899" s="3">
        <v>2</v>
      </c>
      <c r="H1899" s="3" t="s">
        <v>77</v>
      </c>
      <c r="I1899" s="3" t="s">
        <v>19</v>
      </c>
      <c r="J1899" s="12">
        <f>(C1899-VLOOKUP(H1899,Riders!$A$2:$C$3500,2,FALSE))/365</f>
        <v>26.813698630136987</v>
      </c>
      <c r="K1899" s="3">
        <v>5</v>
      </c>
    </row>
    <row r="1900" spans="1:11" x14ac:dyDescent="0.45">
      <c r="A1900" s="3" t="s">
        <v>657</v>
      </c>
      <c r="B1900" s="3">
        <v>2018</v>
      </c>
      <c r="C1900" s="19">
        <v>43163</v>
      </c>
      <c r="D1900" s="3" t="s">
        <v>641</v>
      </c>
      <c r="E1900" s="3" t="s">
        <v>454</v>
      </c>
      <c r="F1900" s="3">
        <v>2</v>
      </c>
      <c r="G1900" s="3">
        <v>3</v>
      </c>
      <c r="H1900" s="3" t="s">
        <v>16</v>
      </c>
      <c r="I1900" s="3" t="s">
        <v>17</v>
      </c>
      <c r="J1900" s="12">
        <f>(C1900-VLOOKUP(H1900,Riders!$A$2:$C$3500,2,FALSE))/365</f>
        <v>18.865753424657534</v>
      </c>
      <c r="K1900" s="3">
        <v>21</v>
      </c>
    </row>
    <row r="1901" spans="1:11" x14ac:dyDescent="0.45">
      <c r="A1901" s="3" t="s">
        <v>657</v>
      </c>
      <c r="B1901" s="3">
        <v>2018</v>
      </c>
      <c r="C1901" s="19">
        <v>43163</v>
      </c>
      <c r="D1901" s="3" t="s">
        <v>641</v>
      </c>
      <c r="E1901" s="3" t="s">
        <v>454</v>
      </c>
      <c r="F1901" s="3">
        <v>2</v>
      </c>
      <c r="G1901" s="3">
        <v>4</v>
      </c>
      <c r="H1901" s="3" t="s">
        <v>20</v>
      </c>
      <c r="I1901" s="3" t="s">
        <v>21</v>
      </c>
      <c r="J1901" s="12">
        <f>(C1901-VLOOKUP(H1901,Riders!$A$2:$C$3500,2,FALSE))/365</f>
        <v>22.575342465753426</v>
      </c>
      <c r="K1901" s="3">
        <v>13</v>
      </c>
    </row>
    <row r="1902" spans="1:11" x14ac:dyDescent="0.45">
      <c r="A1902" s="3" t="s">
        <v>657</v>
      </c>
      <c r="B1902" s="3">
        <v>2018</v>
      </c>
      <c r="C1902" s="19">
        <v>43163</v>
      </c>
      <c r="D1902" s="3" t="s">
        <v>641</v>
      </c>
      <c r="E1902" s="3" t="s">
        <v>454</v>
      </c>
      <c r="F1902" s="3">
        <v>2</v>
      </c>
      <c r="G1902" s="3">
        <v>5</v>
      </c>
      <c r="H1902" s="3" t="s">
        <v>43</v>
      </c>
      <c r="I1902" s="3" t="s">
        <v>44</v>
      </c>
      <c r="J1902" s="12">
        <f>(C1902-VLOOKUP(H1902,Riders!$A$2:$C$3500,2,FALSE))/365</f>
        <v>25.287671232876711</v>
      </c>
      <c r="K1902" s="3">
        <v>12</v>
      </c>
    </row>
    <row r="1903" spans="1:11" x14ac:dyDescent="0.45">
      <c r="A1903" s="3" t="s">
        <v>657</v>
      </c>
      <c r="B1903" s="3">
        <v>2018</v>
      </c>
      <c r="C1903" s="19">
        <v>43163</v>
      </c>
      <c r="D1903" s="3" t="s">
        <v>641</v>
      </c>
      <c r="E1903" s="3" t="s">
        <v>454</v>
      </c>
      <c r="F1903" s="3">
        <v>2</v>
      </c>
      <c r="G1903" s="3">
        <v>6</v>
      </c>
      <c r="H1903" s="3" t="s">
        <v>704</v>
      </c>
      <c r="I1903" s="3" t="s">
        <v>40</v>
      </c>
      <c r="J1903" s="12">
        <f>(C1903-VLOOKUP(H1903,Riders!$A$2:$C$3500,2,FALSE))/365</f>
        <v>27.156164383561645</v>
      </c>
      <c r="K1903" s="3">
        <v>13</v>
      </c>
    </row>
    <row r="1904" spans="1:11" x14ac:dyDescent="0.45">
      <c r="A1904" s="3" t="s">
        <v>657</v>
      </c>
      <c r="B1904" s="3">
        <v>2018</v>
      </c>
      <c r="C1904" s="19">
        <v>43163</v>
      </c>
      <c r="D1904" s="3" t="s">
        <v>641</v>
      </c>
      <c r="E1904" s="3" t="s">
        <v>454</v>
      </c>
      <c r="F1904" s="3">
        <v>3</v>
      </c>
      <c r="G1904" s="3">
        <v>1</v>
      </c>
      <c r="H1904" s="3" t="s">
        <v>79</v>
      </c>
      <c r="I1904" s="3" t="s">
        <v>65</v>
      </c>
      <c r="J1904" s="12">
        <f>(C1904-VLOOKUP(H1904,Riders!$A$2:$C$3500,2,FALSE))/365</f>
        <v>30.832876712328765</v>
      </c>
      <c r="K1904" s="3">
        <v>2</v>
      </c>
    </row>
    <row r="1905" spans="1:11" x14ac:dyDescent="0.45">
      <c r="A1905" s="3" t="s">
        <v>657</v>
      </c>
      <c r="B1905" s="3">
        <v>2018</v>
      </c>
      <c r="C1905" s="19">
        <v>43163</v>
      </c>
      <c r="D1905" s="3" t="s">
        <v>641</v>
      </c>
      <c r="E1905" s="3" t="s">
        <v>454</v>
      </c>
      <c r="F1905" s="3">
        <v>3</v>
      </c>
      <c r="G1905" s="3">
        <v>2</v>
      </c>
      <c r="H1905" s="3" t="s">
        <v>133</v>
      </c>
      <c r="I1905" s="3" t="s">
        <v>25</v>
      </c>
      <c r="J1905" s="12">
        <f>(C1905-VLOOKUP(H1905,Riders!$A$2:$C$3500,2,FALSE))/365</f>
        <v>25.106849315068494</v>
      </c>
      <c r="K1905" s="3">
        <v>9</v>
      </c>
    </row>
    <row r="1906" spans="1:11" x14ac:dyDescent="0.45">
      <c r="A1906" s="3" t="s">
        <v>657</v>
      </c>
      <c r="B1906" s="3">
        <v>2018</v>
      </c>
      <c r="C1906" s="19">
        <v>43163</v>
      </c>
      <c r="D1906" s="3" t="s">
        <v>641</v>
      </c>
      <c r="E1906" s="3" t="s">
        <v>454</v>
      </c>
      <c r="F1906" s="3">
        <v>3</v>
      </c>
      <c r="G1906" s="3">
        <v>3</v>
      </c>
      <c r="H1906" s="3" t="s">
        <v>132</v>
      </c>
      <c r="I1906" s="3" t="s">
        <v>36</v>
      </c>
      <c r="J1906" s="12">
        <f>(C1906-VLOOKUP(H1906,Riders!$A$2:$C$3500,2,FALSE))/365</f>
        <v>27.282191780821918</v>
      </c>
      <c r="K1906" s="3">
        <v>17</v>
      </c>
    </row>
    <row r="1907" spans="1:11" x14ac:dyDescent="0.45">
      <c r="A1907" s="3" t="s">
        <v>657</v>
      </c>
      <c r="B1907" s="3">
        <v>2018</v>
      </c>
      <c r="C1907" s="19">
        <v>43163</v>
      </c>
      <c r="D1907" s="3" t="s">
        <v>641</v>
      </c>
      <c r="E1907" s="3" t="s">
        <v>454</v>
      </c>
      <c r="F1907" s="3">
        <v>3</v>
      </c>
      <c r="G1907" s="3">
        <v>4</v>
      </c>
      <c r="H1907" s="3" t="s">
        <v>82</v>
      </c>
      <c r="I1907" s="3" t="s">
        <v>67</v>
      </c>
      <c r="J1907" s="12">
        <f>(C1907-VLOOKUP(H1907,Riders!$A$2:$C$3500,2,FALSE))/365</f>
        <v>25.509589041095889</v>
      </c>
      <c r="K1907" s="3">
        <v>13</v>
      </c>
    </row>
    <row r="1908" spans="1:11" x14ac:dyDescent="0.45">
      <c r="A1908" s="3" t="s">
        <v>657</v>
      </c>
      <c r="B1908" s="3">
        <v>2018</v>
      </c>
      <c r="C1908" s="19">
        <v>43163</v>
      </c>
      <c r="D1908" s="3" t="s">
        <v>641</v>
      </c>
      <c r="E1908" s="3" t="s">
        <v>454</v>
      </c>
      <c r="F1908" s="3">
        <v>3</v>
      </c>
      <c r="G1908" s="3">
        <v>5</v>
      </c>
      <c r="H1908" s="3" t="s">
        <v>694</v>
      </c>
      <c r="I1908" s="3" t="s">
        <v>29</v>
      </c>
      <c r="J1908" s="12">
        <f>(C1908-VLOOKUP(H1908,Riders!$A$2:$C$3500,2,FALSE))/365</f>
        <v>20.046575342465754</v>
      </c>
      <c r="K1908" s="3">
        <v>21</v>
      </c>
    </row>
    <row r="1909" spans="1:11" x14ac:dyDescent="0.45">
      <c r="A1909" s="3" t="s">
        <v>657</v>
      </c>
      <c r="B1909" s="3">
        <v>2018</v>
      </c>
      <c r="C1909" s="19">
        <v>43163</v>
      </c>
      <c r="D1909" s="3" t="s">
        <v>641</v>
      </c>
      <c r="E1909" s="3" t="s">
        <v>454</v>
      </c>
      <c r="F1909" s="3">
        <v>3</v>
      </c>
      <c r="G1909" s="3">
        <v>6</v>
      </c>
      <c r="H1909" s="3" t="s">
        <v>34</v>
      </c>
      <c r="I1909" s="3" t="s">
        <v>19</v>
      </c>
      <c r="J1909" s="12">
        <f>(C1909-VLOOKUP(H1909,Riders!$A$2:$C$3500,2,FALSE))/365</f>
        <v>30.586301369863012</v>
      </c>
      <c r="K1909" s="3">
        <v>4</v>
      </c>
    </row>
    <row r="1910" spans="1:11" x14ac:dyDescent="0.45">
      <c r="A1910" s="3" t="s">
        <v>657</v>
      </c>
      <c r="B1910" s="3">
        <v>2018</v>
      </c>
      <c r="C1910" s="19">
        <v>43163</v>
      </c>
      <c r="D1910" s="3" t="s">
        <v>641</v>
      </c>
      <c r="E1910" s="3" t="s">
        <v>454</v>
      </c>
      <c r="F1910" s="3">
        <v>4</v>
      </c>
      <c r="G1910" s="3">
        <v>1</v>
      </c>
      <c r="H1910" s="3" t="s">
        <v>50</v>
      </c>
      <c r="I1910" s="3" t="s">
        <v>51</v>
      </c>
      <c r="J1910" s="12">
        <f>(C1910-VLOOKUP(H1910,Riders!$A$2:$C$3500,2,FALSE))/365</f>
        <v>21.408219178082192</v>
      </c>
      <c r="K1910" s="3">
        <v>1</v>
      </c>
    </row>
    <row r="1911" spans="1:11" x14ac:dyDescent="0.45">
      <c r="A1911" s="3" t="s">
        <v>657</v>
      </c>
      <c r="B1911" s="3">
        <v>2018</v>
      </c>
      <c r="C1911" s="19">
        <v>43163</v>
      </c>
      <c r="D1911" s="3" t="s">
        <v>641</v>
      </c>
      <c r="E1911" s="3" t="s">
        <v>454</v>
      </c>
      <c r="F1911" s="3">
        <v>4</v>
      </c>
      <c r="G1911" s="3">
        <v>2</v>
      </c>
      <c r="H1911" s="3" t="s">
        <v>147</v>
      </c>
      <c r="I1911" s="3" t="s">
        <v>31</v>
      </c>
      <c r="J1911" s="12">
        <f>(C1911-VLOOKUP(H1911,Riders!$A$2:$C$3500,2,FALSE))/365</f>
        <v>29.652054794520549</v>
      </c>
      <c r="K1911" s="3">
        <v>7</v>
      </c>
    </row>
    <row r="1912" spans="1:11" x14ac:dyDescent="0.45">
      <c r="A1912" s="3" t="s">
        <v>657</v>
      </c>
      <c r="B1912" s="3">
        <v>2018</v>
      </c>
      <c r="C1912" s="19">
        <v>43163</v>
      </c>
      <c r="D1912" s="3" t="s">
        <v>641</v>
      </c>
      <c r="E1912" s="3" t="s">
        <v>454</v>
      </c>
      <c r="F1912" s="3">
        <v>4</v>
      </c>
      <c r="G1912" s="3">
        <v>3</v>
      </c>
      <c r="H1912" s="3" t="s">
        <v>135</v>
      </c>
      <c r="I1912" s="3" t="s">
        <v>29</v>
      </c>
      <c r="J1912" s="12">
        <f>(C1912-VLOOKUP(H1912,Riders!$A$2:$C$3500,2,FALSE))/365</f>
        <v>28.317808219178083</v>
      </c>
      <c r="K1912" s="3">
        <v>13</v>
      </c>
    </row>
    <row r="1913" spans="1:11" x14ac:dyDescent="0.45">
      <c r="A1913" s="3" t="s">
        <v>657</v>
      </c>
      <c r="B1913" s="3">
        <v>2018</v>
      </c>
      <c r="C1913" s="19">
        <v>43163</v>
      </c>
      <c r="D1913" s="3" t="s">
        <v>641</v>
      </c>
      <c r="E1913" s="3" t="s">
        <v>454</v>
      </c>
      <c r="F1913" s="3">
        <v>4</v>
      </c>
      <c r="G1913" s="3">
        <v>4</v>
      </c>
      <c r="H1913" s="3" t="s">
        <v>60</v>
      </c>
      <c r="I1913" s="3" t="s">
        <v>61</v>
      </c>
      <c r="J1913" s="12">
        <f>(C1913-VLOOKUP(H1913,Riders!$A$2:$C$3500,2,FALSE))/365</f>
        <v>29.63013698630137</v>
      </c>
      <c r="K1913" s="3">
        <v>10</v>
      </c>
    </row>
    <row r="1914" spans="1:11" x14ac:dyDescent="0.45">
      <c r="A1914" s="3" t="s">
        <v>657</v>
      </c>
      <c r="B1914" s="3">
        <v>2018</v>
      </c>
      <c r="C1914" s="19">
        <v>43163</v>
      </c>
      <c r="D1914" s="3" t="s">
        <v>641</v>
      </c>
      <c r="E1914" s="3" t="s">
        <v>454</v>
      </c>
      <c r="F1914" s="3">
        <v>4</v>
      </c>
      <c r="G1914" s="3">
        <v>5</v>
      </c>
      <c r="H1914" s="3" t="s">
        <v>121</v>
      </c>
      <c r="I1914" s="3" t="s">
        <v>120</v>
      </c>
      <c r="J1914" s="12">
        <f>(C1914-VLOOKUP(H1914,Riders!$A$2:$C$3500,2,FALSE))/365</f>
        <v>21.997260273972604</v>
      </c>
      <c r="K1914" s="3">
        <v>21</v>
      </c>
    </row>
    <row r="1915" spans="1:11" x14ac:dyDescent="0.45">
      <c r="A1915" s="3" t="s">
        <v>657</v>
      </c>
      <c r="B1915" s="3">
        <v>2018</v>
      </c>
      <c r="C1915" s="19">
        <v>43163</v>
      </c>
      <c r="D1915" s="3" t="s">
        <v>641</v>
      </c>
      <c r="E1915" s="3" t="s">
        <v>454</v>
      </c>
      <c r="F1915" s="3">
        <v>4</v>
      </c>
      <c r="G1915" s="3">
        <v>6</v>
      </c>
      <c r="H1915" s="3" t="s">
        <v>111</v>
      </c>
      <c r="I1915" s="3" t="s">
        <v>118</v>
      </c>
      <c r="J1915" s="12">
        <f>(C1915-VLOOKUP(H1915,Riders!$A$2:$C$3500,2,FALSE))/365</f>
        <v>23.36986301369863</v>
      </c>
      <c r="K1915" s="3">
        <v>11</v>
      </c>
    </row>
    <row r="1916" spans="1:11" x14ac:dyDescent="0.45">
      <c r="A1916" s="3" t="s">
        <v>657</v>
      </c>
      <c r="B1916" s="3">
        <v>2018</v>
      </c>
      <c r="C1916" s="19">
        <v>43163</v>
      </c>
      <c r="D1916" s="3" t="s">
        <v>641</v>
      </c>
      <c r="E1916" s="3" t="s">
        <v>642</v>
      </c>
      <c r="F1916" s="3">
        <v>1</v>
      </c>
      <c r="G1916" s="3">
        <v>1</v>
      </c>
      <c r="H1916" s="3" t="s">
        <v>60</v>
      </c>
      <c r="I1916" s="3" t="s">
        <v>61</v>
      </c>
      <c r="J1916" s="12">
        <f>(C1916-VLOOKUP(H1916,Riders!$A$2:$C$3500,2,FALSE))/365</f>
        <v>29.63013698630137</v>
      </c>
      <c r="K1916" s="3">
        <v>10</v>
      </c>
    </row>
    <row r="1917" spans="1:11" x14ac:dyDescent="0.45">
      <c r="A1917" s="3" t="s">
        <v>657</v>
      </c>
      <c r="B1917" s="3">
        <v>2018</v>
      </c>
      <c r="C1917" s="19">
        <v>43163</v>
      </c>
      <c r="D1917" s="3" t="s">
        <v>641</v>
      </c>
      <c r="E1917" s="3" t="s">
        <v>642</v>
      </c>
      <c r="F1917" s="3">
        <v>1</v>
      </c>
      <c r="G1917" s="3">
        <v>2</v>
      </c>
      <c r="H1917" s="3" t="s">
        <v>704</v>
      </c>
      <c r="I1917" s="3" t="s">
        <v>40</v>
      </c>
      <c r="J1917" s="12">
        <f>(C1917-VLOOKUP(H1917,Riders!$A$2:$C$3500,2,FALSE))/365</f>
        <v>27.156164383561645</v>
      </c>
      <c r="K1917" s="3">
        <v>13</v>
      </c>
    </row>
    <row r="1918" spans="1:11" x14ac:dyDescent="0.45">
      <c r="A1918" s="3" t="s">
        <v>657</v>
      </c>
      <c r="B1918" s="3">
        <v>2018</v>
      </c>
      <c r="C1918" s="19">
        <v>43163</v>
      </c>
      <c r="D1918" s="3" t="s">
        <v>641</v>
      </c>
      <c r="E1918" s="3" t="s">
        <v>642</v>
      </c>
      <c r="F1918" s="3">
        <v>1</v>
      </c>
      <c r="G1918" s="3">
        <v>3</v>
      </c>
      <c r="H1918" s="3" t="s">
        <v>109</v>
      </c>
      <c r="I1918" s="3" t="s">
        <v>118</v>
      </c>
      <c r="J1918" s="12">
        <f>(C1918-VLOOKUP(H1918,Riders!$A$2:$C$3500,2,FALSE))/365</f>
        <v>25.090410958904108</v>
      </c>
      <c r="K1918" s="3">
        <v>17</v>
      </c>
    </row>
    <row r="1919" spans="1:11" x14ac:dyDescent="0.45">
      <c r="A1919" s="3" t="s">
        <v>657</v>
      </c>
      <c r="B1919" s="3">
        <v>2018</v>
      </c>
      <c r="C1919" s="19">
        <v>43163</v>
      </c>
      <c r="D1919" s="3" t="s">
        <v>641</v>
      </c>
      <c r="E1919" s="3" t="s">
        <v>642</v>
      </c>
      <c r="F1919" s="3">
        <v>1</v>
      </c>
      <c r="G1919" s="3">
        <v>4</v>
      </c>
      <c r="H1919" s="3" t="s">
        <v>694</v>
      </c>
      <c r="I1919" s="3" t="s">
        <v>29</v>
      </c>
      <c r="J1919" s="12">
        <f>(C1919-VLOOKUP(H1919,Riders!$A$2:$C$3500,2,FALSE))/365</f>
        <v>20.046575342465754</v>
      </c>
      <c r="K1919" s="3">
        <v>21</v>
      </c>
    </row>
    <row r="1920" spans="1:11" x14ac:dyDescent="0.45">
      <c r="A1920" s="3" t="s">
        <v>657</v>
      </c>
      <c r="B1920" s="3">
        <v>2018</v>
      </c>
      <c r="C1920" s="19">
        <v>43163</v>
      </c>
      <c r="D1920" s="3" t="s">
        <v>641</v>
      </c>
      <c r="E1920" s="3" t="s">
        <v>642</v>
      </c>
      <c r="F1920" s="3">
        <v>2</v>
      </c>
      <c r="G1920" s="3">
        <v>1</v>
      </c>
      <c r="H1920" s="3" t="s">
        <v>43</v>
      </c>
      <c r="I1920" s="3" t="s">
        <v>44</v>
      </c>
      <c r="J1920" s="12">
        <f>(C1920-VLOOKUP(H1920,Riders!$A$2:$C$3500,2,FALSE))/365</f>
        <v>25.287671232876711</v>
      </c>
      <c r="K1920" s="3">
        <v>12</v>
      </c>
    </row>
    <row r="1921" spans="1:11" x14ac:dyDescent="0.45">
      <c r="A1921" s="3" t="s">
        <v>657</v>
      </c>
      <c r="B1921" s="3">
        <v>2018</v>
      </c>
      <c r="C1921" s="19">
        <v>43163</v>
      </c>
      <c r="D1921" s="3" t="s">
        <v>641</v>
      </c>
      <c r="E1921" s="3" t="s">
        <v>642</v>
      </c>
      <c r="F1921" s="3">
        <v>2</v>
      </c>
      <c r="G1921" s="3">
        <v>2</v>
      </c>
      <c r="H1921" s="3" t="s">
        <v>82</v>
      </c>
      <c r="I1921" s="3" t="s">
        <v>67</v>
      </c>
      <c r="J1921" s="12">
        <f>(C1921-VLOOKUP(H1921,Riders!$A$2:$C$3500,2,FALSE))/365</f>
        <v>25.509589041095889</v>
      </c>
      <c r="K1921" s="3">
        <v>13</v>
      </c>
    </row>
    <row r="1922" spans="1:11" x14ac:dyDescent="0.45">
      <c r="A1922" s="3" t="s">
        <v>657</v>
      </c>
      <c r="B1922" s="3">
        <v>2018</v>
      </c>
      <c r="C1922" s="19">
        <v>43163</v>
      </c>
      <c r="D1922" s="3" t="s">
        <v>641</v>
      </c>
      <c r="E1922" s="3" t="s">
        <v>642</v>
      </c>
      <c r="F1922" s="3">
        <v>2</v>
      </c>
      <c r="G1922" s="3">
        <v>3</v>
      </c>
      <c r="H1922" s="3" t="s">
        <v>180</v>
      </c>
      <c r="I1922" s="3" t="s">
        <v>65</v>
      </c>
      <c r="J1922" s="12">
        <f>(C1922-VLOOKUP(H1922,Riders!$A$2:$C$3500,2,FALSE))/365</f>
        <v>20.564383561643837</v>
      </c>
      <c r="K1922" s="3">
        <v>17</v>
      </c>
    </row>
    <row r="1923" spans="1:11" x14ac:dyDescent="0.45">
      <c r="A1923" s="3" t="s">
        <v>657</v>
      </c>
      <c r="B1923" s="3">
        <v>2018</v>
      </c>
      <c r="C1923" s="19">
        <v>43163</v>
      </c>
      <c r="D1923" s="3" t="s">
        <v>641</v>
      </c>
      <c r="E1923" s="3" t="s">
        <v>642</v>
      </c>
      <c r="F1923" s="3">
        <v>2</v>
      </c>
      <c r="G1923" s="3">
        <v>4</v>
      </c>
      <c r="H1923" s="3" t="s">
        <v>16</v>
      </c>
      <c r="I1923" s="3" t="s">
        <v>17</v>
      </c>
      <c r="J1923" s="12">
        <f>(C1923-VLOOKUP(H1923,Riders!$A$2:$C$3500,2,FALSE))/365</f>
        <v>18.865753424657534</v>
      </c>
      <c r="K1923" s="3">
        <v>21</v>
      </c>
    </row>
    <row r="1924" spans="1:11" x14ac:dyDescent="0.45">
      <c r="A1924" s="3" t="s">
        <v>657</v>
      </c>
      <c r="B1924" s="3">
        <v>2018</v>
      </c>
      <c r="C1924" s="19">
        <v>43163</v>
      </c>
      <c r="D1924" s="3" t="s">
        <v>641</v>
      </c>
      <c r="E1924" s="3" t="s">
        <v>642</v>
      </c>
      <c r="F1924" s="3">
        <v>3</v>
      </c>
      <c r="G1924" s="3">
        <v>1</v>
      </c>
      <c r="H1924" s="3" t="s">
        <v>111</v>
      </c>
      <c r="I1924" s="3" t="s">
        <v>118</v>
      </c>
      <c r="J1924" s="12">
        <f>(C1924-VLOOKUP(H1924,Riders!$A$2:$C$3500,2,FALSE))/365</f>
        <v>23.36986301369863</v>
      </c>
      <c r="K1924" s="3">
        <v>11</v>
      </c>
    </row>
    <row r="1925" spans="1:11" x14ac:dyDescent="0.45">
      <c r="A1925" s="3" t="s">
        <v>657</v>
      </c>
      <c r="B1925" s="3">
        <v>2018</v>
      </c>
      <c r="C1925" s="19">
        <v>43163</v>
      </c>
      <c r="D1925" s="3" t="s">
        <v>641</v>
      </c>
      <c r="E1925" s="3" t="s">
        <v>642</v>
      </c>
      <c r="F1925" s="3">
        <v>3</v>
      </c>
      <c r="G1925" s="3">
        <v>2</v>
      </c>
      <c r="H1925" s="3" t="s">
        <v>20</v>
      </c>
      <c r="I1925" s="3" t="s">
        <v>21</v>
      </c>
      <c r="J1925" s="12">
        <f>(C1925-VLOOKUP(H1925,Riders!$A$2:$C$3500,2,FALSE))/365</f>
        <v>22.575342465753426</v>
      </c>
      <c r="K1925" s="3">
        <v>13</v>
      </c>
    </row>
    <row r="1926" spans="1:11" x14ac:dyDescent="0.45">
      <c r="A1926" s="3" t="s">
        <v>657</v>
      </c>
      <c r="B1926" s="3">
        <v>2018</v>
      </c>
      <c r="C1926" s="19">
        <v>43163</v>
      </c>
      <c r="D1926" s="3" t="s">
        <v>641</v>
      </c>
      <c r="E1926" s="3" t="s">
        <v>642</v>
      </c>
      <c r="F1926" s="3">
        <v>3</v>
      </c>
      <c r="G1926" s="3">
        <v>3</v>
      </c>
      <c r="H1926" s="3" t="s">
        <v>132</v>
      </c>
      <c r="I1926" s="3" t="s">
        <v>36</v>
      </c>
      <c r="J1926" s="12">
        <f>(C1926-VLOOKUP(H1926,Riders!$A$2:$C$3500,2,FALSE))/365</f>
        <v>27.282191780821918</v>
      </c>
      <c r="K1926" s="3">
        <v>17</v>
      </c>
    </row>
    <row r="1927" spans="1:11" x14ac:dyDescent="0.45">
      <c r="A1927" s="3" t="s">
        <v>657</v>
      </c>
      <c r="B1927" s="3">
        <v>2018</v>
      </c>
      <c r="C1927" s="19">
        <v>43163</v>
      </c>
      <c r="D1927" s="3" t="s">
        <v>641</v>
      </c>
      <c r="E1927" s="3" t="s">
        <v>642</v>
      </c>
      <c r="F1927" s="3">
        <v>3</v>
      </c>
      <c r="G1927" s="3">
        <v>4</v>
      </c>
      <c r="H1927" s="3" t="s">
        <v>96</v>
      </c>
      <c r="I1927" s="3" t="s">
        <v>40</v>
      </c>
      <c r="J1927" s="12">
        <f>(C1927-VLOOKUP(H1927,Riders!$A$2:$C$3500,2,FALSE))/365</f>
        <v>24.139726027397259</v>
      </c>
      <c r="K1927" s="3">
        <v>21</v>
      </c>
    </row>
    <row r="1928" spans="1:11" x14ac:dyDescent="0.45">
      <c r="A1928" s="3" t="s">
        <v>657</v>
      </c>
      <c r="B1928" s="3">
        <v>2018</v>
      </c>
      <c r="C1928" s="19">
        <v>43163</v>
      </c>
      <c r="D1928" s="3" t="s">
        <v>641</v>
      </c>
      <c r="E1928" s="3" t="s">
        <v>642</v>
      </c>
      <c r="F1928" s="3">
        <v>4</v>
      </c>
      <c r="G1928" s="3">
        <v>1</v>
      </c>
      <c r="H1928" s="3" t="s">
        <v>34</v>
      </c>
      <c r="I1928" s="3" t="s">
        <v>19</v>
      </c>
      <c r="J1928" s="12">
        <f>(C1928-VLOOKUP(H1928,Riders!$A$2:$C$3500,2,FALSE))/365</f>
        <v>30.586301369863012</v>
      </c>
      <c r="K1928" s="3">
        <v>4</v>
      </c>
    </row>
    <row r="1929" spans="1:11" x14ac:dyDescent="0.45">
      <c r="A1929" s="3" t="s">
        <v>657</v>
      </c>
      <c r="B1929" s="3">
        <v>2018</v>
      </c>
      <c r="C1929" s="19">
        <v>43163</v>
      </c>
      <c r="D1929" s="3" t="s">
        <v>641</v>
      </c>
      <c r="E1929" s="3" t="s">
        <v>642</v>
      </c>
      <c r="F1929" s="3">
        <v>4</v>
      </c>
      <c r="G1929" s="3">
        <v>2</v>
      </c>
      <c r="H1929" s="3" t="s">
        <v>135</v>
      </c>
      <c r="I1929" s="3" t="s">
        <v>29</v>
      </c>
      <c r="J1929" s="12">
        <f>(C1929-VLOOKUP(H1929,Riders!$A$2:$C$3500,2,FALSE))/365</f>
        <v>28.317808219178083</v>
      </c>
      <c r="K1929" s="3">
        <v>13</v>
      </c>
    </row>
    <row r="1930" spans="1:11" x14ac:dyDescent="0.45">
      <c r="A1930" s="3" t="s">
        <v>657</v>
      </c>
      <c r="B1930" s="3">
        <v>2018</v>
      </c>
      <c r="C1930" s="19">
        <v>43163</v>
      </c>
      <c r="D1930" s="3" t="s">
        <v>641</v>
      </c>
      <c r="E1930" s="3" t="s">
        <v>642</v>
      </c>
      <c r="F1930" s="3">
        <v>4</v>
      </c>
      <c r="G1930" s="3">
        <v>3</v>
      </c>
      <c r="H1930" s="3" t="s">
        <v>656</v>
      </c>
      <c r="I1930" s="3" t="s">
        <v>49</v>
      </c>
      <c r="J1930" s="12">
        <f>(C1930-VLOOKUP(H1930,Riders!$A$2:$C$3500,2,FALSE))/365</f>
        <v>19.712328767123289</v>
      </c>
      <c r="K1930" s="3">
        <v>17</v>
      </c>
    </row>
    <row r="1931" spans="1:11" x14ac:dyDescent="0.45">
      <c r="A1931" s="3" t="s">
        <v>657</v>
      </c>
      <c r="B1931" s="3">
        <v>2018</v>
      </c>
      <c r="C1931" s="19">
        <v>43163</v>
      </c>
      <c r="D1931" s="3" t="s">
        <v>641</v>
      </c>
      <c r="E1931" s="3" t="s">
        <v>642</v>
      </c>
      <c r="F1931" s="3">
        <v>4</v>
      </c>
      <c r="G1931" s="3">
        <v>4</v>
      </c>
      <c r="H1931" s="3" t="s">
        <v>121</v>
      </c>
      <c r="I1931" s="3" t="s">
        <v>120</v>
      </c>
      <c r="J1931" s="12">
        <f>(C1931-VLOOKUP(H1931,Riders!$A$2:$C$3500,2,FALSE))/365</f>
        <v>21.997260273972604</v>
      </c>
      <c r="K1931" s="3">
        <v>21</v>
      </c>
    </row>
    <row r="1932" spans="1:11" x14ac:dyDescent="0.45">
      <c r="A1932" s="3" t="s">
        <v>657</v>
      </c>
      <c r="B1932" s="3">
        <v>2018</v>
      </c>
      <c r="C1932" s="19">
        <v>43163</v>
      </c>
      <c r="D1932" s="3" t="s">
        <v>641</v>
      </c>
      <c r="E1932" s="3" t="s">
        <v>643</v>
      </c>
      <c r="F1932" s="3">
        <v>1</v>
      </c>
      <c r="G1932" s="3">
        <v>1</v>
      </c>
      <c r="H1932" s="3" t="s">
        <v>703</v>
      </c>
      <c r="I1932" s="3" t="s">
        <v>15</v>
      </c>
      <c r="J1932" s="12">
        <f>(C1932-VLOOKUP(H1932,Riders!$A$2:$C$3500,2,FALSE))/365</f>
        <v>27.331506849315069</v>
      </c>
      <c r="K1932" s="3">
        <v>6</v>
      </c>
    </row>
    <row r="1933" spans="1:11" x14ac:dyDescent="0.45">
      <c r="A1933" s="3" t="s">
        <v>657</v>
      </c>
      <c r="B1933" s="3">
        <v>2018</v>
      </c>
      <c r="C1933" s="19">
        <v>43163</v>
      </c>
      <c r="D1933" s="3" t="s">
        <v>641</v>
      </c>
      <c r="E1933" s="3" t="s">
        <v>643</v>
      </c>
      <c r="F1933" s="3">
        <v>1</v>
      </c>
      <c r="G1933" s="3">
        <v>2</v>
      </c>
      <c r="H1933" s="3" t="s">
        <v>50</v>
      </c>
      <c r="I1933" s="3" t="s">
        <v>51</v>
      </c>
      <c r="J1933" s="12">
        <f>(C1933-VLOOKUP(H1933,Riders!$A$2:$C$3500,2,FALSE))/365</f>
        <v>21.408219178082192</v>
      </c>
      <c r="K1933" s="3">
        <v>1</v>
      </c>
    </row>
    <row r="1934" spans="1:11" x14ac:dyDescent="0.45">
      <c r="A1934" s="3" t="s">
        <v>657</v>
      </c>
      <c r="B1934" s="3">
        <v>2018</v>
      </c>
      <c r="C1934" s="19">
        <v>43163</v>
      </c>
      <c r="D1934" s="3" t="s">
        <v>641</v>
      </c>
      <c r="E1934" s="3" t="s">
        <v>643</v>
      </c>
      <c r="F1934" s="3">
        <v>1</v>
      </c>
      <c r="G1934" s="3">
        <v>3</v>
      </c>
      <c r="H1934" s="3" t="s">
        <v>77</v>
      </c>
      <c r="I1934" s="3" t="s">
        <v>19</v>
      </c>
      <c r="J1934" s="12">
        <f>(C1934-VLOOKUP(H1934,Riders!$A$2:$C$3500,2,FALSE))/365</f>
        <v>26.813698630136987</v>
      </c>
      <c r="K1934" s="3">
        <v>5</v>
      </c>
    </row>
    <row r="1935" spans="1:11" x14ac:dyDescent="0.45">
      <c r="A1935" s="3" t="s">
        <v>657</v>
      </c>
      <c r="B1935" s="3">
        <v>2018</v>
      </c>
      <c r="C1935" s="19">
        <v>43163</v>
      </c>
      <c r="D1935" s="3" t="s">
        <v>641</v>
      </c>
      <c r="E1935" s="3" t="s">
        <v>643</v>
      </c>
      <c r="F1935" s="3">
        <v>1</v>
      </c>
      <c r="G1935" s="3">
        <v>4</v>
      </c>
      <c r="H1935" s="3" t="s">
        <v>133</v>
      </c>
      <c r="I1935" s="3" t="s">
        <v>25</v>
      </c>
      <c r="J1935" s="12">
        <f>(C1935-VLOOKUP(H1935,Riders!$A$2:$C$3500,2,FALSE))/365</f>
        <v>25.106849315068494</v>
      </c>
      <c r="K1935" s="3">
        <v>9</v>
      </c>
    </row>
    <row r="1936" spans="1:11" x14ac:dyDescent="0.45">
      <c r="A1936" s="3" t="s">
        <v>657</v>
      </c>
      <c r="B1936" s="3">
        <v>2018</v>
      </c>
      <c r="C1936" s="19">
        <v>43163</v>
      </c>
      <c r="D1936" s="3" t="s">
        <v>641</v>
      </c>
      <c r="E1936" s="3" t="s">
        <v>643</v>
      </c>
      <c r="F1936" s="3">
        <v>1</v>
      </c>
      <c r="G1936" s="3">
        <v>5</v>
      </c>
      <c r="H1936" s="3" t="s">
        <v>60</v>
      </c>
      <c r="I1936" s="3" t="s">
        <v>61</v>
      </c>
      <c r="J1936" s="12">
        <f>(C1936-VLOOKUP(H1936,Riders!$A$2:$C$3500,2,FALSE))/365</f>
        <v>29.63013698630137</v>
      </c>
      <c r="K1936" s="3">
        <v>10</v>
      </c>
    </row>
    <row r="1937" spans="1:11" x14ac:dyDescent="0.45">
      <c r="A1937" s="3" t="s">
        <v>657</v>
      </c>
      <c r="B1937" s="3">
        <v>2018</v>
      </c>
      <c r="C1937" s="19">
        <v>43163</v>
      </c>
      <c r="D1937" s="3" t="s">
        <v>641</v>
      </c>
      <c r="E1937" s="3" t="s">
        <v>643</v>
      </c>
      <c r="F1937" s="3">
        <v>1</v>
      </c>
      <c r="G1937" s="3">
        <v>6</v>
      </c>
      <c r="H1937" s="3" t="s">
        <v>111</v>
      </c>
      <c r="I1937" s="3" t="s">
        <v>118</v>
      </c>
      <c r="J1937" s="12">
        <f>(C1937-VLOOKUP(H1937,Riders!$A$2:$C$3500,2,FALSE))/365</f>
        <v>23.36986301369863</v>
      </c>
      <c r="K1937" s="3">
        <v>11</v>
      </c>
    </row>
    <row r="1938" spans="1:11" x14ac:dyDescent="0.45">
      <c r="A1938" s="3" t="s">
        <v>657</v>
      </c>
      <c r="B1938" s="3">
        <v>2018</v>
      </c>
      <c r="C1938" s="19">
        <v>43163</v>
      </c>
      <c r="D1938" s="3" t="s">
        <v>641</v>
      </c>
      <c r="E1938" s="3" t="s">
        <v>643</v>
      </c>
      <c r="F1938" s="3">
        <v>2</v>
      </c>
      <c r="G1938" s="3">
        <v>1</v>
      </c>
      <c r="H1938" s="3" t="s">
        <v>34</v>
      </c>
      <c r="I1938" s="3" t="s">
        <v>19</v>
      </c>
      <c r="J1938" s="12">
        <f>(C1938-VLOOKUP(H1938,Riders!$A$2:$C$3500,2,FALSE))/365</f>
        <v>30.586301369863012</v>
      </c>
      <c r="K1938" s="3">
        <v>4</v>
      </c>
    </row>
    <row r="1939" spans="1:11" x14ac:dyDescent="0.45">
      <c r="A1939" s="3" t="s">
        <v>657</v>
      </c>
      <c r="B1939" s="3">
        <v>2018</v>
      </c>
      <c r="C1939" s="19">
        <v>43163</v>
      </c>
      <c r="D1939" s="3" t="s">
        <v>641</v>
      </c>
      <c r="E1939" s="3" t="s">
        <v>643</v>
      </c>
      <c r="F1939" s="3">
        <v>2</v>
      </c>
      <c r="G1939" s="3">
        <v>2</v>
      </c>
      <c r="H1939" s="3" t="s">
        <v>655</v>
      </c>
      <c r="I1939" s="3" t="s">
        <v>120</v>
      </c>
      <c r="J1939" s="12">
        <f>(C1939-VLOOKUP(H1939,Riders!$A$2:$C$3500,2,FALSE))/365</f>
        <v>35.246575342465754</v>
      </c>
      <c r="K1939" s="3">
        <v>3</v>
      </c>
    </row>
    <row r="1940" spans="1:11" x14ac:dyDescent="0.45">
      <c r="A1940" s="3" t="s">
        <v>657</v>
      </c>
      <c r="B1940" s="3">
        <v>2018</v>
      </c>
      <c r="C1940" s="19">
        <v>43163</v>
      </c>
      <c r="D1940" s="3" t="s">
        <v>641</v>
      </c>
      <c r="E1940" s="3" t="s">
        <v>643</v>
      </c>
      <c r="F1940" s="3">
        <v>2</v>
      </c>
      <c r="G1940" s="3">
        <v>3</v>
      </c>
      <c r="H1940" s="3" t="s">
        <v>79</v>
      </c>
      <c r="I1940" s="3" t="s">
        <v>65</v>
      </c>
      <c r="J1940" s="12">
        <f>(C1940-VLOOKUP(H1940,Riders!$A$2:$C$3500,2,FALSE))/365</f>
        <v>30.832876712328765</v>
      </c>
      <c r="K1940" s="3">
        <v>2</v>
      </c>
    </row>
    <row r="1941" spans="1:11" x14ac:dyDescent="0.45">
      <c r="A1941" s="3" t="s">
        <v>657</v>
      </c>
      <c r="B1941" s="3">
        <v>2018</v>
      </c>
      <c r="C1941" s="19">
        <v>43163</v>
      </c>
      <c r="D1941" s="3" t="s">
        <v>641</v>
      </c>
      <c r="E1941" s="3" t="s">
        <v>643</v>
      </c>
      <c r="F1941" s="3">
        <v>2</v>
      </c>
      <c r="G1941" s="3">
        <v>4</v>
      </c>
      <c r="H1941" s="3" t="s">
        <v>174</v>
      </c>
      <c r="I1941" s="3" t="s">
        <v>156</v>
      </c>
      <c r="J1941" s="12">
        <f>(C1941-VLOOKUP(H1941,Riders!$A$2:$C$3500,2,FALSE))/365</f>
        <v>26.12876712328767</v>
      </c>
      <c r="K1941" s="3">
        <v>8</v>
      </c>
    </row>
    <row r="1942" spans="1:11" x14ac:dyDescent="0.45">
      <c r="A1942" s="3" t="s">
        <v>657</v>
      </c>
      <c r="B1942" s="3">
        <v>2018</v>
      </c>
      <c r="C1942" s="19">
        <v>43163</v>
      </c>
      <c r="D1942" s="3" t="s">
        <v>641</v>
      </c>
      <c r="E1942" s="3" t="s">
        <v>643</v>
      </c>
      <c r="F1942" s="3">
        <v>2</v>
      </c>
      <c r="G1942" s="3">
        <v>5</v>
      </c>
      <c r="H1942" s="3" t="s">
        <v>147</v>
      </c>
      <c r="I1942" s="3" t="s">
        <v>31</v>
      </c>
      <c r="J1942" s="12">
        <f>(C1942-VLOOKUP(H1942,Riders!$A$2:$C$3500,2,FALSE))/365</f>
        <v>29.652054794520549</v>
      </c>
      <c r="K1942" s="3">
        <v>7</v>
      </c>
    </row>
    <row r="1943" spans="1:11" x14ac:dyDescent="0.45">
      <c r="A1943" s="3" t="s">
        <v>657</v>
      </c>
      <c r="B1943" s="3">
        <v>2018</v>
      </c>
      <c r="C1943" s="19">
        <v>43163</v>
      </c>
      <c r="D1943" s="3" t="s">
        <v>641</v>
      </c>
      <c r="E1943" s="3" t="s">
        <v>643</v>
      </c>
      <c r="F1943" s="3">
        <v>2</v>
      </c>
      <c r="G1943" s="3">
        <v>6</v>
      </c>
      <c r="H1943" s="3" t="s">
        <v>43</v>
      </c>
      <c r="I1943" s="3" t="s">
        <v>44</v>
      </c>
      <c r="J1943" s="12">
        <f>(C1943-VLOOKUP(H1943,Riders!$A$2:$C$3500,2,FALSE))/365</f>
        <v>25.287671232876711</v>
      </c>
      <c r="K1943" s="3">
        <v>12</v>
      </c>
    </row>
    <row r="1944" spans="1:11" x14ac:dyDescent="0.45">
      <c r="A1944" s="3" t="s">
        <v>657</v>
      </c>
      <c r="B1944" s="3">
        <v>2018</v>
      </c>
      <c r="C1944" s="19">
        <v>43163</v>
      </c>
      <c r="D1944" s="3" t="s">
        <v>641</v>
      </c>
      <c r="E1944" s="3" t="s">
        <v>370</v>
      </c>
      <c r="F1944" s="3">
        <v>1</v>
      </c>
      <c r="G1944" s="3">
        <v>1</v>
      </c>
      <c r="H1944" s="3" t="s">
        <v>50</v>
      </c>
      <c r="I1944" s="3" t="s">
        <v>51</v>
      </c>
      <c r="J1944" s="12">
        <f>(C1944-VLOOKUP(H1944,Riders!$A$2:$C$3500,2,FALSE))/365</f>
        <v>21.408219178082192</v>
      </c>
      <c r="K1944" s="3">
        <v>1</v>
      </c>
    </row>
    <row r="1945" spans="1:11" x14ac:dyDescent="0.45">
      <c r="A1945" s="3" t="s">
        <v>657</v>
      </c>
      <c r="B1945" s="3">
        <v>2018</v>
      </c>
      <c r="C1945" s="19">
        <v>43163</v>
      </c>
      <c r="D1945" s="3" t="s">
        <v>641</v>
      </c>
      <c r="E1945" s="3" t="s">
        <v>370</v>
      </c>
      <c r="F1945" s="3">
        <v>1</v>
      </c>
      <c r="G1945" s="3">
        <v>2</v>
      </c>
      <c r="H1945" s="3" t="s">
        <v>79</v>
      </c>
      <c r="I1945" s="3" t="s">
        <v>65</v>
      </c>
      <c r="J1945" s="12">
        <f>(C1945-VLOOKUP(H1945,Riders!$A$2:$C$3500,2,FALSE))/365</f>
        <v>30.832876712328765</v>
      </c>
      <c r="K1945" s="3">
        <v>2</v>
      </c>
    </row>
    <row r="1946" spans="1:11" x14ac:dyDescent="0.45">
      <c r="A1946" s="3" t="s">
        <v>657</v>
      </c>
      <c r="B1946" s="3">
        <v>2018</v>
      </c>
      <c r="C1946" s="19">
        <v>43163</v>
      </c>
      <c r="D1946" s="3" t="s">
        <v>641</v>
      </c>
      <c r="E1946" s="3" t="s">
        <v>370</v>
      </c>
      <c r="F1946" s="3">
        <v>1</v>
      </c>
      <c r="G1946" s="3">
        <v>3</v>
      </c>
      <c r="H1946" s="3" t="s">
        <v>655</v>
      </c>
      <c r="I1946" s="3" t="s">
        <v>120</v>
      </c>
      <c r="J1946" s="12">
        <f>(C1946-VLOOKUP(H1946,Riders!$A$2:$C$3500,2,FALSE))/365</f>
        <v>35.246575342465754</v>
      </c>
      <c r="K1946" s="3">
        <v>3</v>
      </c>
    </row>
    <row r="1947" spans="1:11" x14ac:dyDescent="0.45">
      <c r="A1947" s="3" t="s">
        <v>657</v>
      </c>
      <c r="B1947" s="3">
        <v>2018</v>
      </c>
      <c r="C1947" s="19">
        <v>43163</v>
      </c>
      <c r="D1947" s="3" t="s">
        <v>641</v>
      </c>
      <c r="E1947" s="3" t="s">
        <v>370</v>
      </c>
      <c r="F1947" s="3">
        <v>1</v>
      </c>
      <c r="G1947" s="3">
        <v>4</v>
      </c>
      <c r="H1947" s="3" t="s">
        <v>34</v>
      </c>
      <c r="I1947" s="3" t="s">
        <v>19</v>
      </c>
      <c r="J1947" s="12">
        <f>(C1947-VLOOKUP(H1947,Riders!$A$2:$C$3500,2,FALSE))/365</f>
        <v>30.586301369863012</v>
      </c>
      <c r="K1947" s="3">
        <v>4</v>
      </c>
    </row>
    <row r="1948" spans="1:11" x14ac:dyDescent="0.45">
      <c r="A1948" s="3" t="s">
        <v>657</v>
      </c>
      <c r="B1948" s="3">
        <v>2018</v>
      </c>
      <c r="C1948" s="19">
        <v>43163</v>
      </c>
      <c r="D1948" s="3" t="s">
        <v>641</v>
      </c>
      <c r="E1948" s="3" t="s">
        <v>370</v>
      </c>
      <c r="F1948" s="3">
        <v>1</v>
      </c>
      <c r="G1948" s="3">
        <v>5</v>
      </c>
      <c r="H1948" s="3" t="s">
        <v>77</v>
      </c>
      <c r="I1948" s="3" t="s">
        <v>19</v>
      </c>
      <c r="J1948" s="12">
        <f>(C1948-VLOOKUP(H1948,Riders!$A$2:$C$3500,2,FALSE))/365</f>
        <v>26.813698630136987</v>
      </c>
      <c r="K1948" s="3">
        <v>5</v>
      </c>
    </row>
    <row r="1949" spans="1:11" x14ac:dyDescent="0.45">
      <c r="A1949" s="3" t="s">
        <v>657</v>
      </c>
      <c r="B1949" s="3">
        <v>2018</v>
      </c>
      <c r="C1949" s="19">
        <v>43163</v>
      </c>
      <c r="D1949" s="3" t="s">
        <v>641</v>
      </c>
      <c r="E1949" s="3" t="s">
        <v>370</v>
      </c>
      <c r="F1949" s="3">
        <v>1</v>
      </c>
      <c r="G1949" s="3">
        <v>6</v>
      </c>
      <c r="H1949" s="3" t="s">
        <v>703</v>
      </c>
      <c r="I1949" s="3" t="s">
        <v>15</v>
      </c>
      <c r="J1949" s="12">
        <f>(C1949-VLOOKUP(H1949,Riders!$A$2:$C$3500,2,FALSE))/365</f>
        <v>27.331506849315069</v>
      </c>
      <c r="K1949" s="3">
        <v>6</v>
      </c>
    </row>
    <row r="1950" spans="1:11" x14ac:dyDescent="0.45">
      <c r="A1950" s="3" t="s">
        <v>657</v>
      </c>
      <c r="B1950" s="3">
        <v>2018</v>
      </c>
      <c r="C1950" s="19">
        <v>43163</v>
      </c>
      <c r="D1950" s="3" t="s">
        <v>641</v>
      </c>
      <c r="E1950" s="3" t="s">
        <v>370</v>
      </c>
      <c r="F1950" s="3">
        <v>2</v>
      </c>
      <c r="G1950" s="3">
        <v>1</v>
      </c>
      <c r="H1950" s="3" t="s">
        <v>147</v>
      </c>
      <c r="I1950" s="3" t="s">
        <v>31</v>
      </c>
      <c r="J1950" s="12">
        <f>(C1950-VLOOKUP(H1950,Riders!$A$2:$C$3500,2,FALSE))/365</f>
        <v>29.652054794520549</v>
      </c>
      <c r="K1950" s="3">
        <v>7</v>
      </c>
    </row>
    <row r="1951" spans="1:11" x14ac:dyDescent="0.45">
      <c r="A1951" s="3" t="s">
        <v>657</v>
      </c>
      <c r="B1951" s="3">
        <v>2018</v>
      </c>
      <c r="C1951" s="19">
        <v>43163</v>
      </c>
      <c r="D1951" s="3" t="s">
        <v>641</v>
      </c>
      <c r="E1951" s="3" t="s">
        <v>370</v>
      </c>
      <c r="F1951" s="3">
        <v>2</v>
      </c>
      <c r="G1951" s="3">
        <v>2</v>
      </c>
      <c r="H1951" s="3" t="s">
        <v>174</v>
      </c>
      <c r="I1951" s="3" t="s">
        <v>156</v>
      </c>
      <c r="J1951" s="12">
        <f>(C1951-VLOOKUP(H1951,Riders!$A$2:$C$3500,2,FALSE))/365</f>
        <v>26.12876712328767</v>
      </c>
      <c r="K1951" s="3">
        <v>8</v>
      </c>
    </row>
    <row r="1952" spans="1:11" x14ac:dyDescent="0.45">
      <c r="A1952" s="3" t="s">
        <v>657</v>
      </c>
      <c r="B1952" s="3">
        <v>2018</v>
      </c>
      <c r="C1952" s="19">
        <v>43163</v>
      </c>
      <c r="D1952" s="3" t="s">
        <v>641</v>
      </c>
      <c r="E1952" s="3" t="s">
        <v>370</v>
      </c>
      <c r="F1952" s="3">
        <v>2</v>
      </c>
      <c r="G1952" s="3">
        <v>3</v>
      </c>
      <c r="H1952" s="3" t="s">
        <v>133</v>
      </c>
      <c r="I1952" s="3" t="s">
        <v>25</v>
      </c>
      <c r="J1952" s="12">
        <f>(C1952-VLOOKUP(H1952,Riders!$A$2:$C$3500,2,FALSE))/365</f>
        <v>25.106849315068494</v>
      </c>
      <c r="K1952" s="3">
        <v>9</v>
      </c>
    </row>
    <row r="1953" spans="1:11" x14ac:dyDescent="0.45">
      <c r="A1953" s="3" t="s">
        <v>657</v>
      </c>
      <c r="B1953" s="3">
        <v>2018</v>
      </c>
      <c r="C1953" s="19">
        <v>43163</v>
      </c>
      <c r="D1953" s="3" t="s">
        <v>641</v>
      </c>
      <c r="E1953" s="3" t="s">
        <v>370</v>
      </c>
      <c r="F1953" s="3">
        <v>2</v>
      </c>
      <c r="G1953" s="3">
        <v>4</v>
      </c>
      <c r="H1953" s="3" t="s">
        <v>60</v>
      </c>
      <c r="I1953" s="3" t="s">
        <v>61</v>
      </c>
      <c r="J1953" s="12">
        <f>(C1953-VLOOKUP(H1953,Riders!$A$2:$C$3500,2,FALSE))/365</f>
        <v>29.63013698630137</v>
      </c>
      <c r="K1953" s="3">
        <v>10</v>
      </c>
    </row>
    <row r="1954" spans="1:11" x14ac:dyDescent="0.45">
      <c r="A1954" s="3" t="s">
        <v>657</v>
      </c>
      <c r="B1954" s="3">
        <v>2018</v>
      </c>
      <c r="C1954" s="19">
        <v>43163</v>
      </c>
      <c r="D1954" s="3" t="s">
        <v>641</v>
      </c>
      <c r="E1954" s="3" t="s">
        <v>370</v>
      </c>
      <c r="F1954" s="3">
        <v>2</v>
      </c>
      <c r="G1954" s="3">
        <v>5</v>
      </c>
      <c r="H1954" s="3" t="s">
        <v>111</v>
      </c>
      <c r="I1954" s="3" t="s">
        <v>118</v>
      </c>
      <c r="J1954" s="12">
        <f>(C1954-VLOOKUP(H1954,Riders!$A$2:$C$3500,2,FALSE))/365</f>
        <v>23.36986301369863</v>
      </c>
      <c r="K1954" s="3">
        <v>11</v>
      </c>
    </row>
    <row r="1955" spans="1:11" x14ac:dyDescent="0.45">
      <c r="A1955" s="3" t="s">
        <v>657</v>
      </c>
      <c r="B1955" s="3">
        <v>2018</v>
      </c>
      <c r="C1955" s="19">
        <v>43163</v>
      </c>
      <c r="D1955" s="3" t="s">
        <v>641</v>
      </c>
      <c r="E1955" s="3" t="s">
        <v>370</v>
      </c>
      <c r="F1955" s="3">
        <v>2</v>
      </c>
      <c r="G1955" s="3">
        <v>6</v>
      </c>
      <c r="H1955" s="3" t="s">
        <v>43</v>
      </c>
      <c r="I1955" s="3" t="s">
        <v>44</v>
      </c>
      <c r="J1955" s="12">
        <f>(C1955-VLOOKUP(H1955,Riders!$A$2:$C$3500,2,FALSE))/365</f>
        <v>25.287671232876711</v>
      </c>
      <c r="K1955" s="3">
        <v>12</v>
      </c>
    </row>
    <row r="1956" spans="1:11" x14ac:dyDescent="0.45">
      <c r="A1956" s="3" t="s">
        <v>149</v>
      </c>
      <c r="B1956" s="3">
        <v>2018</v>
      </c>
      <c r="C1956" s="19">
        <v>43198</v>
      </c>
      <c r="D1956" s="3" t="s">
        <v>646</v>
      </c>
      <c r="E1956" s="3" t="s">
        <v>454</v>
      </c>
      <c r="F1956" s="3">
        <v>1</v>
      </c>
      <c r="G1956" s="3">
        <v>1</v>
      </c>
      <c r="H1956" s="3" t="s">
        <v>135</v>
      </c>
      <c r="I1956" s="3" t="s">
        <v>29</v>
      </c>
      <c r="J1956" s="12">
        <f>(C1956-VLOOKUP(H1956,Riders!$A$2:$C$3500,2,FALSE))/365</f>
        <v>28.413698630136988</v>
      </c>
      <c r="K1956" s="3"/>
    </row>
    <row r="1957" spans="1:11" x14ac:dyDescent="0.45">
      <c r="A1957" s="3" t="s">
        <v>149</v>
      </c>
      <c r="B1957" s="3">
        <v>2018</v>
      </c>
      <c r="C1957" s="19">
        <v>43198</v>
      </c>
      <c r="D1957" s="3" t="s">
        <v>646</v>
      </c>
      <c r="E1957" s="3" t="s">
        <v>454</v>
      </c>
      <c r="F1957" s="3">
        <v>1</v>
      </c>
      <c r="G1957" s="3">
        <v>2</v>
      </c>
      <c r="H1957" s="3" t="s">
        <v>146</v>
      </c>
      <c r="I1957" s="3" t="s">
        <v>56</v>
      </c>
      <c r="J1957" s="12">
        <f>(C1957-VLOOKUP(H1957,Riders!$A$2:$C$3500,2,FALSE))/365</f>
        <v>28.013698630136986</v>
      </c>
      <c r="K1957" s="3"/>
    </row>
    <row r="1958" spans="1:11" x14ac:dyDescent="0.45">
      <c r="A1958" s="3" t="s">
        <v>149</v>
      </c>
      <c r="B1958" s="3">
        <v>2018</v>
      </c>
      <c r="C1958" s="19">
        <v>43198</v>
      </c>
      <c r="D1958" s="3" t="s">
        <v>646</v>
      </c>
      <c r="E1958" s="3" t="s">
        <v>454</v>
      </c>
      <c r="F1958" s="3">
        <v>1</v>
      </c>
      <c r="G1958" s="3">
        <v>3</v>
      </c>
      <c r="H1958" s="3" t="s">
        <v>182</v>
      </c>
      <c r="I1958" s="3" t="s">
        <v>25</v>
      </c>
      <c r="J1958" s="12">
        <f>(C1958-VLOOKUP(H1958,Riders!$A$2:$C$3500,2,FALSE))/365</f>
        <v>18.468493150684932</v>
      </c>
      <c r="K1958" s="3"/>
    </row>
    <row r="1959" spans="1:11" x14ac:dyDescent="0.45">
      <c r="A1959" s="3" t="s">
        <v>149</v>
      </c>
      <c r="B1959" s="3">
        <v>2018</v>
      </c>
      <c r="C1959" s="19">
        <v>43198</v>
      </c>
      <c r="D1959" s="3" t="s">
        <v>646</v>
      </c>
      <c r="E1959" s="3" t="s">
        <v>454</v>
      </c>
      <c r="F1959" s="3">
        <v>1</v>
      </c>
      <c r="G1959" s="3">
        <v>4</v>
      </c>
      <c r="H1959" s="3" t="s">
        <v>699</v>
      </c>
      <c r="I1959" s="3" t="s">
        <v>59</v>
      </c>
      <c r="J1959" s="12">
        <f>(C1959-VLOOKUP(H1959,Riders!$A$2:$C$3500,2,FALSE))/365</f>
        <v>21.739726027397261</v>
      </c>
      <c r="K1959" s="3"/>
    </row>
    <row r="1960" spans="1:11" x14ac:dyDescent="0.45">
      <c r="A1960" s="3" t="s">
        <v>149</v>
      </c>
      <c r="B1960" s="3">
        <v>2018</v>
      </c>
      <c r="C1960" s="19">
        <v>43198</v>
      </c>
      <c r="D1960" s="3" t="s">
        <v>646</v>
      </c>
      <c r="E1960" s="3" t="s">
        <v>454</v>
      </c>
      <c r="F1960" s="3">
        <v>1</v>
      </c>
      <c r="G1960" s="3">
        <v>5</v>
      </c>
      <c r="H1960" s="3" t="s">
        <v>700</v>
      </c>
      <c r="I1960" s="3" t="s">
        <v>701</v>
      </c>
      <c r="J1960" s="12">
        <f>(C1960-VLOOKUP(H1960,Riders!$A$2:$C$3500,2,FALSE))/365</f>
        <v>18.92876712328767</v>
      </c>
      <c r="K1960" s="3"/>
    </row>
    <row r="1961" spans="1:11" x14ac:dyDescent="0.45">
      <c r="A1961" s="3" t="s">
        <v>149</v>
      </c>
      <c r="B1961" s="3">
        <v>2018</v>
      </c>
      <c r="C1961" s="19">
        <v>43198</v>
      </c>
      <c r="D1961" s="3" t="s">
        <v>646</v>
      </c>
      <c r="E1961" s="3" t="s">
        <v>454</v>
      </c>
      <c r="F1961" s="3">
        <v>2</v>
      </c>
      <c r="G1961" s="3">
        <v>1</v>
      </c>
      <c r="H1961" s="3" t="s">
        <v>132</v>
      </c>
      <c r="I1961" s="3" t="s">
        <v>36</v>
      </c>
      <c r="J1961" s="12">
        <f>(C1961-VLOOKUP(H1961,Riders!$A$2:$C$3500,2,FALSE))/365</f>
        <v>27.378082191780823</v>
      </c>
      <c r="K1961" s="3"/>
    </row>
    <row r="1962" spans="1:11" x14ac:dyDescent="0.45">
      <c r="A1962" s="3" t="s">
        <v>149</v>
      </c>
      <c r="B1962" s="3">
        <v>2018</v>
      </c>
      <c r="C1962" s="19">
        <v>43198</v>
      </c>
      <c r="D1962" s="3" t="s">
        <v>646</v>
      </c>
      <c r="E1962" s="3" t="s">
        <v>454</v>
      </c>
      <c r="F1962" s="3">
        <v>2</v>
      </c>
      <c r="G1962" s="3">
        <v>2</v>
      </c>
      <c r="H1962" s="3" t="s">
        <v>648</v>
      </c>
      <c r="I1962" s="3"/>
      <c r="J1962" s="12">
        <f>(C1962-VLOOKUP(H1962,Riders!$A$2:$C$3500,2,FALSE))/365</f>
        <v>22.2</v>
      </c>
      <c r="K1962" s="3"/>
    </row>
    <row r="1963" spans="1:11" x14ac:dyDescent="0.45">
      <c r="A1963" s="3" t="s">
        <v>149</v>
      </c>
      <c r="B1963" s="3">
        <v>2018</v>
      </c>
      <c r="C1963" s="19">
        <v>43198</v>
      </c>
      <c r="D1963" s="3" t="s">
        <v>646</v>
      </c>
      <c r="E1963" s="3" t="s">
        <v>454</v>
      </c>
      <c r="F1963" s="3">
        <v>2</v>
      </c>
      <c r="G1963" s="3">
        <v>2</v>
      </c>
      <c r="H1963" s="3" t="s">
        <v>26</v>
      </c>
      <c r="I1963" s="3" t="s">
        <v>27</v>
      </c>
      <c r="J1963" s="12">
        <f>(C1963-VLOOKUP(H1963,Riders!$A$2:$C$3500,2,FALSE))/365</f>
        <v>19.876712328767123</v>
      </c>
      <c r="K1963" s="3"/>
    </row>
    <row r="1964" spans="1:11" x14ac:dyDescent="0.45">
      <c r="A1964" s="3" t="s">
        <v>149</v>
      </c>
      <c r="B1964" s="3">
        <v>2018</v>
      </c>
      <c r="C1964" s="19">
        <v>43198</v>
      </c>
      <c r="D1964" s="3" t="s">
        <v>646</v>
      </c>
      <c r="E1964" s="3" t="s">
        <v>454</v>
      </c>
      <c r="F1964" s="3">
        <v>2</v>
      </c>
      <c r="G1964" s="3">
        <v>4</v>
      </c>
      <c r="H1964" s="3" t="s">
        <v>185</v>
      </c>
      <c r="I1964" s="3" t="s">
        <v>186</v>
      </c>
      <c r="J1964" s="12">
        <f>(C1964-VLOOKUP(H1964,Riders!$A$2:$C$3500,2,FALSE))/365</f>
        <v>23.150684931506849</v>
      </c>
      <c r="K1964" s="3"/>
    </row>
    <row r="1965" spans="1:11" x14ac:dyDescent="0.45">
      <c r="A1965" s="3" t="s">
        <v>149</v>
      </c>
      <c r="B1965" s="3">
        <v>2018</v>
      </c>
      <c r="C1965" s="19">
        <v>43198</v>
      </c>
      <c r="D1965" s="3" t="s">
        <v>646</v>
      </c>
      <c r="E1965" s="3" t="s">
        <v>454</v>
      </c>
      <c r="F1965" s="3">
        <v>2</v>
      </c>
      <c r="G1965" s="3">
        <v>5</v>
      </c>
      <c r="H1965" s="3" t="s">
        <v>137</v>
      </c>
      <c r="I1965" s="3" t="s">
        <v>29</v>
      </c>
      <c r="J1965" s="12">
        <f>(C1965-VLOOKUP(H1965,Riders!$A$2:$C$3500,2,FALSE))/365</f>
        <v>20.887671232876713</v>
      </c>
      <c r="K1965" s="3"/>
    </row>
    <row r="1966" spans="1:11" x14ac:dyDescent="0.45">
      <c r="A1966" s="3" t="s">
        <v>149</v>
      </c>
      <c r="B1966" s="3">
        <v>2018</v>
      </c>
      <c r="C1966" s="19">
        <v>43198</v>
      </c>
      <c r="D1966" s="3" t="s">
        <v>646</v>
      </c>
      <c r="E1966" s="3" t="s">
        <v>454</v>
      </c>
      <c r="F1966" s="3">
        <v>3</v>
      </c>
      <c r="G1966" s="3">
        <v>1</v>
      </c>
      <c r="H1966" s="3" t="s">
        <v>167</v>
      </c>
      <c r="I1966" s="3" t="s">
        <v>59</v>
      </c>
      <c r="J1966" s="12">
        <f>(C1966-VLOOKUP(H1966,Riders!$A$2:$C$3500,2,FALSE))/365</f>
        <v>29.093150684931508</v>
      </c>
      <c r="K1966" s="3"/>
    </row>
    <row r="1967" spans="1:11" x14ac:dyDescent="0.45">
      <c r="A1967" s="3" t="s">
        <v>149</v>
      </c>
      <c r="B1967" s="3">
        <v>2018</v>
      </c>
      <c r="C1967" s="19">
        <v>43198</v>
      </c>
      <c r="D1967" s="3" t="s">
        <v>646</v>
      </c>
      <c r="E1967" s="3" t="s">
        <v>454</v>
      </c>
      <c r="F1967" s="3">
        <v>3</v>
      </c>
      <c r="G1967" s="3">
        <v>2</v>
      </c>
      <c r="H1967" s="3" t="s">
        <v>401</v>
      </c>
      <c r="I1967" s="3" t="s">
        <v>36</v>
      </c>
      <c r="J1967" s="12">
        <f>(C1967-VLOOKUP(H1967,Riders!$A$2:$C$3500,2,FALSE))/365</f>
        <v>30.235616438356164</v>
      </c>
      <c r="K1967" s="3"/>
    </row>
    <row r="1968" spans="1:11" x14ac:dyDescent="0.45">
      <c r="A1968" s="3" t="s">
        <v>149</v>
      </c>
      <c r="B1968" s="3">
        <v>2018</v>
      </c>
      <c r="C1968" s="19">
        <v>43198</v>
      </c>
      <c r="D1968" s="3" t="s">
        <v>646</v>
      </c>
      <c r="E1968" s="3" t="s">
        <v>454</v>
      </c>
      <c r="F1968" s="3">
        <v>3</v>
      </c>
      <c r="G1968" s="3">
        <v>3</v>
      </c>
      <c r="H1968" s="3" t="s">
        <v>694</v>
      </c>
      <c r="I1968" s="3" t="s">
        <v>29</v>
      </c>
      <c r="J1968" s="12">
        <f>(C1968-VLOOKUP(H1968,Riders!$A$2:$C$3500,2,FALSE))/365</f>
        <v>20.142465753424659</v>
      </c>
      <c r="K1968" s="3"/>
    </row>
    <row r="1969" spans="1:11" x14ac:dyDescent="0.45">
      <c r="A1969" s="3" t="s">
        <v>149</v>
      </c>
      <c r="B1969" s="3">
        <v>2018</v>
      </c>
      <c r="C1969" s="19">
        <v>43198</v>
      </c>
      <c r="D1969" s="3" t="s">
        <v>646</v>
      </c>
      <c r="E1969" s="3" t="s">
        <v>454</v>
      </c>
      <c r="F1969" s="3">
        <v>3</v>
      </c>
      <c r="G1969" s="3">
        <v>4</v>
      </c>
      <c r="H1969" s="3" t="s">
        <v>702</v>
      </c>
      <c r="I1969" s="3" t="s">
        <v>25</v>
      </c>
      <c r="J1969" s="12">
        <f>(C1969-VLOOKUP(H1969,Riders!$A$2:$C$3500,2,FALSE))/365</f>
        <v>29.624657534246577</v>
      </c>
      <c r="K1969" s="3"/>
    </row>
    <row r="1970" spans="1:11" x14ac:dyDescent="0.45">
      <c r="A1970" s="3" t="s">
        <v>149</v>
      </c>
      <c r="B1970" s="3">
        <v>2018</v>
      </c>
      <c r="C1970" s="19">
        <v>43198</v>
      </c>
      <c r="D1970" s="3" t="s">
        <v>646</v>
      </c>
      <c r="E1970" s="3" t="s">
        <v>454</v>
      </c>
      <c r="F1970" s="3">
        <v>3</v>
      </c>
      <c r="G1970" s="3">
        <v>5</v>
      </c>
      <c r="H1970" s="3" t="s">
        <v>176</v>
      </c>
      <c r="I1970" s="3" t="s">
        <v>27</v>
      </c>
      <c r="J1970" s="12">
        <f>(C1970-VLOOKUP(H1970,Riders!$A$2:$C$3500,2,FALSE))/365</f>
        <v>25.698630136986303</v>
      </c>
      <c r="K1970" s="3"/>
    </row>
    <row r="1971" spans="1:11" x14ac:dyDescent="0.45">
      <c r="A1971" s="3" t="s">
        <v>149</v>
      </c>
      <c r="B1971" s="3">
        <v>2018</v>
      </c>
      <c r="C1971" s="19">
        <v>43198</v>
      </c>
      <c r="D1971" s="3" t="s">
        <v>646</v>
      </c>
      <c r="E1971" s="3" t="s">
        <v>642</v>
      </c>
      <c r="F1971" s="3">
        <v>1</v>
      </c>
      <c r="G1971" s="3">
        <v>1</v>
      </c>
      <c r="H1971" s="3" t="s">
        <v>182</v>
      </c>
      <c r="I1971" s="3" t="s">
        <v>25</v>
      </c>
      <c r="J1971" s="12">
        <f>(C1971-VLOOKUP(H1971,Riders!$A$2:$C$3500,2,FALSE))/365</f>
        <v>18.468493150684932</v>
      </c>
      <c r="K1971" s="3"/>
    </row>
    <row r="1972" spans="1:11" x14ac:dyDescent="0.45">
      <c r="A1972" s="3" t="s">
        <v>149</v>
      </c>
      <c r="B1972" s="3">
        <v>2018</v>
      </c>
      <c r="C1972" s="19">
        <v>43198</v>
      </c>
      <c r="D1972" s="3" t="s">
        <v>646</v>
      </c>
      <c r="E1972" s="3" t="s">
        <v>642</v>
      </c>
      <c r="F1972" s="3">
        <v>1</v>
      </c>
      <c r="G1972" s="3">
        <v>2</v>
      </c>
      <c r="H1972" s="3" t="s">
        <v>702</v>
      </c>
      <c r="I1972" s="3" t="s">
        <v>25</v>
      </c>
      <c r="J1972" s="12">
        <f>(C1972-VLOOKUP(H1972,Riders!$A$2:$C$3500,2,FALSE))/365</f>
        <v>29.624657534246577</v>
      </c>
      <c r="K1972" s="3"/>
    </row>
    <row r="1973" spans="1:11" x14ac:dyDescent="0.45">
      <c r="A1973" s="3" t="s">
        <v>149</v>
      </c>
      <c r="B1973" s="3">
        <v>2018</v>
      </c>
      <c r="C1973" s="19">
        <v>43198</v>
      </c>
      <c r="D1973" s="3" t="s">
        <v>646</v>
      </c>
      <c r="E1973" s="3" t="s">
        <v>642</v>
      </c>
      <c r="F1973" s="3">
        <v>1</v>
      </c>
      <c r="G1973" s="3">
        <v>3</v>
      </c>
      <c r="H1973" s="3" t="s">
        <v>694</v>
      </c>
      <c r="I1973" s="3" t="s">
        <v>29</v>
      </c>
      <c r="J1973" s="12">
        <f>(C1973-VLOOKUP(H1973,Riders!$A$2:$C$3500,2,FALSE))/365</f>
        <v>20.142465753424659</v>
      </c>
      <c r="K1973" s="3"/>
    </row>
    <row r="1974" spans="1:11" x14ac:dyDescent="0.45">
      <c r="A1974" s="3" t="s">
        <v>149</v>
      </c>
      <c r="B1974" s="3">
        <v>2018</v>
      </c>
      <c r="C1974" s="19">
        <v>43198</v>
      </c>
      <c r="D1974" s="3" t="s">
        <v>646</v>
      </c>
      <c r="E1974" s="3" t="s">
        <v>642</v>
      </c>
      <c r="F1974" s="3">
        <v>1</v>
      </c>
      <c r="G1974" s="3">
        <v>4</v>
      </c>
      <c r="H1974" s="3" t="s">
        <v>700</v>
      </c>
      <c r="I1974" s="3"/>
      <c r="J1974" s="12">
        <f>(C1974-VLOOKUP(H1974,Riders!$A$2:$C$3500,2,FALSE))/365</f>
        <v>18.92876712328767</v>
      </c>
      <c r="K1974" s="3"/>
    </row>
    <row r="1975" spans="1:11" x14ac:dyDescent="0.45">
      <c r="A1975" s="3" t="s">
        <v>149</v>
      </c>
      <c r="B1975" s="3">
        <v>2018</v>
      </c>
      <c r="C1975" s="19">
        <v>43198</v>
      </c>
      <c r="D1975" s="3" t="s">
        <v>646</v>
      </c>
      <c r="E1975" s="3" t="s">
        <v>642</v>
      </c>
      <c r="F1975" s="3">
        <v>2</v>
      </c>
      <c r="G1975" s="3">
        <v>1</v>
      </c>
      <c r="H1975" s="3" t="s">
        <v>137</v>
      </c>
      <c r="I1975" s="3" t="s">
        <v>29</v>
      </c>
      <c r="J1975" s="12">
        <f>(C1975-VLOOKUP(H1975,Riders!$A$2:$C$3500,2,FALSE))/365</f>
        <v>20.887671232876713</v>
      </c>
      <c r="K1975" s="3"/>
    </row>
    <row r="1976" spans="1:11" x14ac:dyDescent="0.45">
      <c r="A1976" s="3" t="s">
        <v>149</v>
      </c>
      <c r="B1976" s="3">
        <v>2018</v>
      </c>
      <c r="C1976" s="19">
        <v>43198</v>
      </c>
      <c r="D1976" s="3" t="s">
        <v>646</v>
      </c>
      <c r="E1976" s="3" t="s">
        <v>642</v>
      </c>
      <c r="F1976" s="3">
        <v>2</v>
      </c>
      <c r="G1976" s="3">
        <v>2</v>
      </c>
      <c r="H1976" s="3" t="s">
        <v>699</v>
      </c>
      <c r="I1976" s="3" t="s">
        <v>59</v>
      </c>
      <c r="J1976" s="12">
        <f>(C1976-VLOOKUP(H1976,Riders!$A$2:$C$3500,2,FALSE))/365</f>
        <v>21.739726027397261</v>
      </c>
      <c r="K1976" s="3"/>
    </row>
    <row r="1977" spans="1:11" x14ac:dyDescent="0.45">
      <c r="A1977" s="3" t="s">
        <v>149</v>
      </c>
      <c r="B1977" s="3">
        <v>2018</v>
      </c>
      <c r="C1977" s="19">
        <v>43198</v>
      </c>
      <c r="D1977" s="3" t="s">
        <v>646</v>
      </c>
      <c r="E1977" s="3" t="s">
        <v>642</v>
      </c>
      <c r="F1977" s="3">
        <v>2</v>
      </c>
      <c r="G1977" s="3">
        <v>3</v>
      </c>
      <c r="H1977" s="3" t="s">
        <v>176</v>
      </c>
      <c r="I1977" s="3" t="s">
        <v>27</v>
      </c>
      <c r="J1977" s="12">
        <f>(C1977-VLOOKUP(H1977,Riders!$A$2:$C$3500,2,FALSE))/365</f>
        <v>25.698630136986303</v>
      </c>
      <c r="K1977" s="3"/>
    </row>
    <row r="1978" spans="1:11" x14ac:dyDescent="0.45">
      <c r="A1978" s="3" t="s">
        <v>149</v>
      </c>
      <c r="B1978" s="3">
        <v>2018</v>
      </c>
      <c r="C1978" s="19">
        <v>43198</v>
      </c>
      <c r="D1978" s="3" t="s">
        <v>646</v>
      </c>
      <c r="E1978" s="3" t="s">
        <v>642</v>
      </c>
      <c r="F1978" s="3">
        <v>2</v>
      </c>
      <c r="G1978" s="3">
        <v>4</v>
      </c>
      <c r="H1978" s="3" t="s">
        <v>185</v>
      </c>
      <c r="I1978" s="3" t="s">
        <v>186</v>
      </c>
      <c r="J1978" s="12">
        <f>(C1978-VLOOKUP(H1978,Riders!$A$2:$C$3500,2,FALSE))/365</f>
        <v>23.150684931506849</v>
      </c>
      <c r="K1978" s="3"/>
    </row>
    <row r="1979" spans="1:11" x14ac:dyDescent="0.45">
      <c r="A1979" s="3" t="s">
        <v>149</v>
      </c>
      <c r="B1979" s="3">
        <v>2018</v>
      </c>
      <c r="C1979" s="19">
        <v>43198</v>
      </c>
      <c r="D1979" s="3" t="s">
        <v>646</v>
      </c>
      <c r="E1979" s="3" t="s">
        <v>642</v>
      </c>
      <c r="F1979" s="3">
        <v>2</v>
      </c>
      <c r="G1979" s="3">
        <v>5</v>
      </c>
      <c r="H1979" s="3" t="s">
        <v>648</v>
      </c>
      <c r="I1979" s="3"/>
      <c r="J1979" s="12">
        <f>(C1979-VLOOKUP(H1979,Riders!$A$2:$C$3500,2,FALSE))/365</f>
        <v>22.2</v>
      </c>
      <c r="K1979" s="3"/>
    </row>
    <row r="1980" spans="1:11" x14ac:dyDescent="0.45">
      <c r="A1980" s="3" t="s">
        <v>149</v>
      </c>
      <c r="B1980" s="3">
        <v>2018</v>
      </c>
      <c r="C1980" s="19">
        <v>43198</v>
      </c>
      <c r="D1980" s="3" t="s">
        <v>646</v>
      </c>
      <c r="E1980" s="3" t="s">
        <v>643</v>
      </c>
      <c r="F1980" s="3">
        <v>1</v>
      </c>
      <c r="G1980" s="3">
        <v>1</v>
      </c>
      <c r="H1980" s="3" t="s">
        <v>401</v>
      </c>
      <c r="I1980" s="3" t="s">
        <v>36</v>
      </c>
      <c r="J1980" s="12">
        <f>(C1980-VLOOKUP(H1980,Riders!$A$2:$C$3500,2,FALSE))/365</f>
        <v>30.235616438356164</v>
      </c>
      <c r="K1980" s="3"/>
    </row>
    <row r="1981" spans="1:11" x14ac:dyDescent="0.45">
      <c r="A1981" s="3" t="s">
        <v>149</v>
      </c>
      <c r="B1981" s="3">
        <v>2018</v>
      </c>
      <c r="C1981" s="19">
        <v>43198</v>
      </c>
      <c r="D1981" s="3" t="s">
        <v>646</v>
      </c>
      <c r="E1981" s="3" t="s">
        <v>643</v>
      </c>
      <c r="F1981" s="3">
        <v>1</v>
      </c>
      <c r="G1981" s="3">
        <v>2</v>
      </c>
      <c r="H1981" s="3" t="s">
        <v>135</v>
      </c>
      <c r="I1981" s="3" t="s">
        <v>29</v>
      </c>
      <c r="J1981" s="12">
        <f>(C1981-VLOOKUP(H1981,Riders!$A$2:$C$3500,2,FALSE))/365</f>
        <v>28.413698630136988</v>
      </c>
      <c r="K1981" s="3"/>
    </row>
    <row r="1982" spans="1:11" x14ac:dyDescent="0.45">
      <c r="A1982" s="3" t="s">
        <v>149</v>
      </c>
      <c r="B1982" s="3">
        <v>2018</v>
      </c>
      <c r="C1982" s="19">
        <v>43198</v>
      </c>
      <c r="D1982" s="3" t="s">
        <v>646</v>
      </c>
      <c r="E1982" s="3" t="s">
        <v>643</v>
      </c>
      <c r="F1982" s="3">
        <v>1</v>
      </c>
      <c r="G1982" s="3">
        <v>3</v>
      </c>
      <c r="H1982" s="3" t="s">
        <v>699</v>
      </c>
      <c r="I1982" s="3" t="s">
        <v>59</v>
      </c>
      <c r="J1982" s="12">
        <f>(C1982-VLOOKUP(H1982,Riders!$A$2:$C$3500,2,FALSE))/365</f>
        <v>21.739726027397261</v>
      </c>
      <c r="K1982" s="3"/>
    </row>
    <row r="1983" spans="1:11" x14ac:dyDescent="0.45">
      <c r="A1983" s="3" t="s">
        <v>149</v>
      </c>
      <c r="B1983" s="3">
        <v>2018</v>
      </c>
      <c r="C1983" s="19">
        <v>43198</v>
      </c>
      <c r="D1983" s="3" t="s">
        <v>646</v>
      </c>
      <c r="E1983" s="3" t="s">
        <v>643</v>
      </c>
      <c r="F1983" s="3">
        <v>1</v>
      </c>
      <c r="G1983" s="3">
        <v>4</v>
      </c>
      <c r="H1983" s="3" t="s">
        <v>694</v>
      </c>
      <c r="I1983" s="3" t="s">
        <v>29</v>
      </c>
      <c r="J1983" s="12">
        <f>(C1983-VLOOKUP(H1983,Riders!$A$2:$C$3500,2,FALSE))/365</f>
        <v>20.142465753424659</v>
      </c>
      <c r="K1983" s="3"/>
    </row>
    <row r="1984" spans="1:11" x14ac:dyDescent="0.45">
      <c r="A1984" s="3" t="s">
        <v>149</v>
      </c>
      <c r="B1984" s="3">
        <v>2018</v>
      </c>
      <c r="C1984" s="19">
        <v>43198</v>
      </c>
      <c r="D1984" s="3" t="s">
        <v>646</v>
      </c>
      <c r="E1984" s="3" t="s">
        <v>643</v>
      </c>
      <c r="F1984" s="3">
        <v>1</v>
      </c>
      <c r="G1984" s="3">
        <v>5</v>
      </c>
      <c r="H1984" s="3" t="s">
        <v>26</v>
      </c>
      <c r="I1984" s="3" t="s">
        <v>27</v>
      </c>
      <c r="J1984" s="12">
        <f>(C1984-VLOOKUP(H1984,Riders!$A$2:$C$3500,2,FALSE))/365</f>
        <v>19.876712328767123</v>
      </c>
      <c r="K1984" s="3"/>
    </row>
    <row r="1985" spans="1:11" x14ac:dyDescent="0.45">
      <c r="A1985" s="3" t="s">
        <v>149</v>
      </c>
      <c r="B1985" s="3">
        <v>2018</v>
      </c>
      <c r="C1985" s="19">
        <v>43198</v>
      </c>
      <c r="D1985" s="3" t="s">
        <v>646</v>
      </c>
      <c r="E1985" s="3" t="s">
        <v>643</v>
      </c>
      <c r="F1985" s="3">
        <v>1</v>
      </c>
      <c r="G1985" s="3">
        <v>6</v>
      </c>
      <c r="H1985" s="3" t="s">
        <v>182</v>
      </c>
      <c r="I1985" s="3" t="s">
        <v>25</v>
      </c>
      <c r="J1985" s="12">
        <f>(C1985-VLOOKUP(H1985,Riders!$A$2:$C$3500,2,FALSE))/365</f>
        <v>18.468493150684932</v>
      </c>
      <c r="K1985" s="3"/>
    </row>
    <row r="1986" spans="1:11" x14ac:dyDescent="0.45">
      <c r="A1986" s="3" t="s">
        <v>149</v>
      </c>
      <c r="B1986" s="3">
        <v>2018</v>
      </c>
      <c r="C1986" s="19">
        <v>43198</v>
      </c>
      <c r="D1986" s="3" t="s">
        <v>646</v>
      </c>
      <c r="E1986" s="3" t="s">
        <v>643</v>
      </c>
      <c r="F1986" s="3">
        <v>2</v>
      </c>
      <c r="G1986" s="3">
        <v>1</v>
      </c>
      <c r="H1986" s="3" t="s">
        <v>132</v>
      </c>
      <c r="I1986" s="3" t="s">
        <v>36</v>
      </c>
      <c r="J1986" s="12">
        <f>(C1986-VLOOKUP(H1986,Riders!$A$2:$C$3500,2,FALSE))/365</f>
        <v>27.378082191780823</v>
      </c>
      <c r="K1986" s="3"/>
    </row>
    <row r="1987" spans="1:11" x14ac:dyDescent="0.45">
      <c r="A1987" s="3" t="s">
        <v>149</v>
      </c>
      <c r="B1987" s="3">
        <v>2018</v>
      </c>
      <c r="C1987" s="19">
        <v>43198</v>
      </c>
      <c r="D1987" s="3" t="s">
        <v>646</v>
      </c>
      <c r="E1987" s="3" t="s">
        <v>643</v>
      </c>
      <c r="F1987" s="3">
        <v>2</v>
      </c>
      <c r="G1987" s="3">
        <v>2</v>
      </c>
      <c r="H1987" s="3" t="s">
        <v>137</v>
      </c>
      <c r="I1987" s="3" t="s">
        <v>29</v>
      </c>
      <c r="J1987" s="12">
        <f>(C1987-VLOOKUP(H1987,Riders!$A$2:$C$3500,2,FALSE))/365</f>
        <v>20.887671232876713</v>
      </c>
      <c r="K1987" s="3"/>
    </row>
    <row r="1988" spans="1:11" x14ac:dyDescent="0.45">
      <c r="A1988" s="3" t="s">
        <v>149</v>
      </c>
      <c r="B1988" s="3">
        <v>2018</v>
      </c>
      <c r="C1988" s="19">
        <v>43198</v>
      </c>
      <c r="D1988" s="3" t="s">
        <v>646</v>
      </c>
      <c r="E1988" s="3" t="s">
        <v>643</v>
      </c>
      <c r="F1988" s="3">
        <v>2</v>
      </c>
      <c r="G1988" s="3">
        <v>3</v>
      </c>
      <c r="H1988" s="3" t="s">
        <v>176</v>
      </c>
      <c r="I1988" s="3" t="s">
        <v>27</v>
      </c>
      <c r="J1988" s="12">
        <f>(C1988-VLOOKUP(H1988,Riders!$A$2:$C$3500,2,FALSE))/365</f>
        <v>25.698630136986303</v>
      </c>
      <c r="K1988" s="3"/>
    </row>
    <row r="1989" spans="1:11" x14ac:dyDescent="0.45">
      <c r="A1989" s="3" t="s">
        <v>149</v>
      </c>
      <c r="B1989" s="3">
        <v>2018</v>
      </c>
      <c r="C1989" s="19">
        <v>43198</v>
      </c>
      <c r="D1989" s="3" t="s">
        <v>646</v>
      </c>
      <c r="E1989" s="3" t="s">
        <v>643</v>
      </c>
      <c r="F1989" s="3">
        <v>2</v>
      </c>
      <c r="G1989" s="3">
        <v>4</v>
      </c>
      <c r="H1989" s="3" t="s">
        <v>146</v>
      </c>
      <c r="I1989" s="3" t="s">
        <v>56</v>
      </c>
      <c r="J1989" s="12">
        <f>(C1989-VLOOKUP(H1989,Riders!$A$2:$C$3500,2,FALSE))/365</f>
        <v>28.013698630136986</v>
      </c>
      <c r="K1989" s="3"/>
    </row>
    <row r="1990" spans="1:11" x14ac:dyDescent="0.45">
      <c r="A1990" s="3" t="s">
        <v>149</v>
      </c>
      <c r="B1990" s="3">
        <v>2018</v>
      </c>
      <c r="C1990" s="19">
        <v>43198</v>
      </c>
      <c r="D1990" s="3" t="s">
        <v>646</v>
      </c>
      <c r="E1990" s="3" t="s">
        <v>643</v>
      </c>
      <c r="F1990" s="3">
        <v>2</v>
      </c>
      <c r="G1990" s="3">
        <v>5</v>
      </c>
      <c r="H1990" s="3" t="s">
        <v>702</v>
      </c>
      <c r="I1990" s="3" t="s">
        <v>25</v>
      </c>
      <c r="J1990" s="12">
        <f>(C1990-VLOOKUP(H1990,Riders!$A$2:$C$3500,2,FALSE))/365</f>
        <v>29.624657534246577</v>
      </c>
      <c r="K1990" s="3"/>
    </row>
    <row r="1991" spans="1:11" x14ac:dyDescent="0.45">
      <c r="A1991" s="3" t="s">
        <v>149</v>
      </c>
      <c r="B1991" s="3">
        <v>2018</v>
      </c>
      <c r="C1991" s="19">
        <v>43198</v>
      </c>
      <c r="D1991" s="3" t="s">
        <v>646</v>
      </c>
      <c r="E1991" s="3" t="s">
        <v>643</v>
      </c>
      <c r="F1991" s="3">
        <v>2</v>
      </c>
      <c r="G1991" s="3">
        <v>6</v>
      </c>
      <c r="H1991" s="3" t="s">
        <v>167</v>
      </c>
      <c r="I1991" s="3" t="s">
        <v>59</v>
      </c>
      <c r="J1991" s="12">
        <f>(C1991-VLOOKUP(H1991,Riders!$A$2:$C$3500,2,FALSE))/365</f>
        <v>29.093150684931508</v>
      </c>
      <c r="K1991" s="3"/>
    </row>
    <row r="1992" spans="1:11" x14ac:dyDescent="0.45">
      <c r="A1992" s="3" t="s">
        <v>149</v>
      </c>
      <c r="B1992" s="3">
        <v>2018</v>
      </c>
      <c r="C1992" s="19">
        <v>43198</v>
      </c>
      <c r="D1992" s="3" t="s">
        <v>646</v>
      </c>
      <c r="E1992" s="3" t="s">
        <v>370</v>
      </c>
      <c r="F1992" s="3">
        <v>1</v>
      </c>
      <c r="G1992" s="3">
        <v>1</v>
      </c>
      <c r="H1992" s="3" t="s">
        <v>132</v>
      </c>
      <c r="I1992" s="3" t="s">
        <v>36</v>
      </c>
      <c r="J1992" s="12">
        <f>(C1992-VLOOKUP(H1992,Riders!$A$2:$C$3500,2,FALSE))/365</f>
        <v>27.378082191780823</v>
      </c>
      <c r="K1992" s="3"/>
    </row>
    <row r="1993" spans="1:11" x14ac:dyDescent="0.45">
      <c r="A1993" s="3" t="s">
        <v>149</v>
      </c>
      <c r="B1993" s="3">
        <v>2018</v>
      </c>
      <c r="C1993" s="19">
        <v>43198</v>
      </c>
      <c r="D1993" s="3" t="s">
        <v>646</v>
      </c>
      <c r="E1993" s="3" t="s">
        <v>370</v>
      </c>
      <c r="F1993" s="3">
        <v>1</v>
      </c>
      <c r="G1993" s="3">
        <v>2</v>
      </c>
      <c r="H1993" s="3" t="s">
        <v>401</v>
      </c>
      <c r="I1993" s="3" t="s">
        <v>36</v>
      </c>
      <c r="J1993" s="12">
        <f>(C1993-VLOOKUP(H1993,Riders!$A$2:$C$3500,2,FALSE))/365</f>
        <v>30.235616438356164</v>
      </c>
      <c r="K1993" s="3"/>
    </row>
    <row r="1994" spans="1:11" x14ac:dyDescent="0.45">
      <c r="A1994" s="3" t="s">
        <v>149</v>
      </c>
      <c r="B1994" s="3">
        <v>2018</v>
      </c>
      <c r="C1994" s="19">
        <v>43198</v>
      </c>
      <c r="D1994" s="3" t="s">
        <v>646</v>
      </c>
      <c r="E1994" s="3" t="s">
        <v>370</v>
      </c>
      <c r="F1994" s="3">
        <v>1</v>
      </c>
      <c r="G1994" s="3">
        <v>3</v>
      </c>
      <c r="H1994" s="3" t="s">
        <v>135</v>
      </c>
      <c r="I1994" s="3" t="s">
        <v>29</v>
      </c>
      <c r="J1994" s="12">
        <f>(C1994-VLOOKUP(H1994,Riders!$A$2:$C$3500,2,FALSE))/365</f>
        <v>28.413698630136988</v>
      </c>
      <c r="K1994" s="3"/>
    </row>
    <row r="1995" spans="1:11" x14ac:dyDescent="0.45">
      <c r="A1995" s="3" t="s">
        <v>149</v>
      </c>
      <c r="B1995" s="3">
        <v>2018</v>
      </c>
      <c r="C1995" s="19">
        <v>43198</v>
      </c>
      <c r="D1995" s="3" t="s">
        <v>646</v>
      </c>
      <c r="E1995" s="3" t="s">
        <v>370</v>
      </c>
      <c r="F1995" s="3">
        <v>1</v>
      </c>
      <c r="G1995" s="3">
        <v>4</v>
      </c>
      <c r="H1995" s="3" t="s">
        <v>699</v>
      </c>
      <c r="I1995" s="3" t="s">
        <v>59</v>
      </c>
      <c r="J1995" s="12">
        <f>(C1995-VLOOKUP(H1995,Riders!$A$2:$C$3500,2,FALSE))/365</f>
        <v>21.739726027397261</v>
      </c>
      <c r="K1995" s="3"/>
    </row>
    <row r="1996" spans="1:11" x14ac:dyDescent="0.45">
      <c r="A1996" s="3" t="s">
        <v>149</v>
      </c>
      <c r="B1996" s="3">
        <v>2018</v>
      </c>
      <c r="C1996" s="19">
        <v>43198</v>
      </c>
      <c r="D1996" s="3" t="s">
        <v>646</v>
      </c>
      <c r="E1996" s="3" t="s">
        <v>370</v>
      </c>
      <c r="F1996" s="3">
        <v>1</v>
      </c>
      <c r="G1996" s="3">
        <v>5</v>
      </c>
      <c r="H1996" s="3" t="s">
        <v>176</v>
      </c>
      <c r="I1996" s="3" t="s">
        <v>27</v>
      </c>
      <c r="J1996" s="12">
        <f>(C1996-VLOOKUP(H1996,Riders!$A$2:$C$3500,2,FALSE))/365</f>
        <v>25.698630136986303</v>
      </c>
      <c r="K1996" s="3"/>
    </row>
    <row r="1997" spans="1:11" x14ac:dyDescent="0.45">
      <c r="A1997" s="3" t="s">
        <v>149</v>
      </c>
      <c r="B1997" s="3">
        <v>2018</v>
      </c>
      <c r="C1997" s="19">
        <v>43198</v>
      </c>
      <c r="D1997" s="3" t="s">
        <v>646</v>
      </c>
      <c r="E1997" s="3" t="s">
        <v>370</v>
      </c>
      <c r="F1997" s="3">
        <v>1</v>
      </c>
      <c r="G1997" s="3">
        <v>6</v>
      </c>
      <c r="H1997" s="3" t="s">
        <v>137</v>
      </c>
      <c r="I1997" s="3" t="s">
        <v>29</v>
      </c>
      <c r="J1997" s="12">
        <f>(C1997-VLOOKUP(H1997,Riders!$A$2:$C$3500,2,FALSE))/365</f>
        <v>20.887671232876713</v>
      </c>
      <c r="K1997" s="3"/>
    </row>
    <row r="1998" spans="1:11" x14ac:dyDescent="0.45">
      <c r="A1998" s="3" t="s">
        <v>149</v>
      </c>
      <c r="B1998" s="3">
        <v>2018</v>
      </c>
      <c r="C1998" s="19">
        <v>43198</v>
      </c>
      <c r="D1998" s="3" t="s">
        <v>646</v>
      </c>
      <c r="E1998" s="3" t="s">
        <v>370</v>
      </c>
      <c r="F1998" s="3">
        <v>2</v>
      </c>
      <c r="G1998" s="3">
        <v>1</v>
      </c>
      <c r="H1998" s="3" t="s">
        <v>26</v>
      </c>
      <c r="I1998" s="3" t="s">
        <v>27</v>
      </c>
      <c r="J1998" s="12">
        <f>(C1998-VLOOKUP(H1998,Riders!$A$2:$C$3500,2,FALSE))/365</f>
        <v>19.876712328767123</v>
      </c>
      <c r="K1998" s="3"/>
    </row>
    <row r="1999" spans="1:11" x14ac:dyDescent="0.45">
      <c r="A1999" s="3" t="s">
        <v>149</v>
      </c>
      <c r="B1999" s="3">
        <v>2018</v>
      </c>
      <c r="C1999" s="19">
        <v>43198</v>
      </c>
      <c r="D1999" s="3" t="s">
        <v>646</v>
      </c>
      <c r="E1999" s="3" t="s">
        <v>370</v>
      </c>
      <c r="F1999" s="3">
        <v>2</v>
      </c>
      <c r="G1999" s="3">
        <v>2</v>
      </c>
      <c r="H1999" s="3" t="s">
        <v>167</v>
      </c>
      <c r="I1999" s="3" t="s">
        <v>59</v>
      </c>
      <c r="J1999" s="12">
        <f>(C1999-VLOOKUP(H1999,Riders!$A$2:$C$3500,2,FALSE))/365</f>
        <v>29.093150684931508</v>
      </c>
      <c r="K1999" s="3"/>
    </row>
    <row r="2000" spans="1:11" x14ac:dyDescent="0.45">
      <c r="A2000" s="3" t="s">
        <v>149</v>
      </c>
      <c r="B2000" s="3">
        <v>2018</v>
      </c>
      <c r="C2000" s="19">
        <v>43198</v>
      </c>
      <c r="D2000" s="3" t="s">
        <v>646</v>
      </c>
      <c r="E2000" s="3" t="s">
        <v>370</v>
      </c>
      <c r="F2000" s="3">
        <v>2</v>
      </c>
      <c r="G2000" s="3">
        <v>3</v>
      </c>
      <c r="H2000" s="3" t="s">
        <v>702</v>
      </c>
      <c r="I2000" s="3" t="s">
        <v>25</v>
      </c>
      <c r="J2000" s="12">
        <f>(C2000-VLOOKUP(H2000,Riders!$A$2:$C$3500,2,FALSE))/365</f>
        <v>29.624657534246577</v>
      </c>
      <c r="K2000" s="3"/>
    </row>
    <row r="2001" spans="1:11" x14ac:dyDescent="0.45">
      <c r="A2001" s="3" t="s">
        <v>149</v>
      </c>
      <c r="B2001" s="3">
        <v>2018</v>
      </c>
      <c r="C2001" s="19">
        <v>43198</v>
      </c>
      <c r="D2001" s="3" t="s">
        <v>646</v>
      </c>
      <c r="E2001" s="3" t="s">
        <v>370</v>
      </c>
      <c r="F2001" s="3">
        <v>2</v>
      </c>
      <c r="G2001" s="3">
        <v>4</v>
      </c>
      <c r="H2001" s="3" t="s">
        <v>182</v>
      </c>
      <c r="I2001" s="3" t="s">
        <v>25</v>
      </c>
      <c r="J2001" s="12">
        <f>(C2001-VLOOKUP(H2001,Riders!$A$2:$C$3500,2,FALSE))/365</f>
        <v>18.468493150684932</v>
      </c>
      <c r="K2001" s="3"/>
    </row>
    <row r="2002" spans="1:11" x14ac:dyDescent="0.45">
      <c r="A2002" s="3" t="s">
        <v>149</v>
      </c>
      <c r="B2002" s="3">
        <v>2018</v>
      </c>
      <c r="C2002" s="19">
        <v>43198</v>
      </c>
      <c r="D2002" s="3" t="s">
        <v>646</v>
      </c>
      <c r="E2002" s="3" t="s">
        <v>370</v>
      </c>
      <c r="F2002" s="3">
        <v>2</v>
      </c>
      <c r="G2002" s="3">
        <v>5</v>
      </c>
      <c r="H2002" s="3" t="s">
        <v>694</v>
      </c>
      <c r="I2002" s="3" t="s">
        <v>29</v>
      </c>
      <c r="J2002" s="12">
        <f>(C2002-VLOOKUP(H2002,Riders!$A$2:$C$3500,2,FALSE))/365</f>
        <v>20.142465753424659</v>
      </c>
      <c r="K2002" s="3"/>
    </row>
    <row r="2003" spans="1:11" x14ac:dyDescent="0.45">
      <c r="A2003" s="3" t="s">
        <v>149</v>
      </c>
      <c r="B2003" s="3">
        <v>2018</v>
      </c>
      <c r="C2003" s="19">
        <v>43198</v>
      </c>
      <c r="D2003" s="3" t="s">
        <v>646</v>
      </c>
      <c r="E2003" s="3" t="s">
        <v>370</v>
      </c>
      <c r="F2003" s="3">
        <v>2</v>
      </c>
      <c r="G2003" s="3">
        <v>6</v>
      </c>
      <c r="H2003" s="3" t="s">
        <v>146</v>
      </c>
      <c r="I2003" s="3" t="s">
        <v>56</v>
      </c>
      <c r="J2003" s="12">
        <f>(C2003-VLOOKUP(H2003,Riders!$A$2:$C$3500,2,FALSE))/365</f>
        <v>28.013698630136986</v>
      </c>
      <c r="K2003" s="3"/>
    </row>
    <row r="2004" spans="1:11" x14ac:dyDescent="0.45">
      <c r="A2004" s="3" t="s">
        <v>693</v>
      </c>
      <c r="B2004" s="3">
        <v>2019</v>
      </c>
      <c r="C2004" s="19">
        <v>43385</v>
      </c>
      <c r="D2004" s="3" t="s">
        <v>658</v>
      </c>
      <c r="E2004" s="3" t="s">
        <v>454</v>
      </c>
      <c r="F2004" s="3">
        <v>1</v>
      </c>
      <c r="G2004" s="3">
        <v>1</v>
      </c>
      <c r="H2004" s="3" t="s">
        <v>132</v>
      </c>
      <c r="I2004" s="3" t="s">
        <v>36</v>
      </c>
      <c r="J2004" s="12">
        <f>(C2004-VLOOKUP(H2004,Riders!$A$2:$C$3500,2,FALSE))/365</f>
        <v>27.890410958904109</v>
      </c>
      <c r="K2004" s="3"/>
    </row>
    <row r="2005" spans="1:11" x14ac:dyDescent="0.45">
      <c r="A2005" s="3" t="s">
        <v>693</v>
      </c>
      <c r="B2005" s="3">
        <v>2019</v>
      </c>
      <c r="C2005" s="19">
        <v>43385</v>
      </c>
      <c r="D2005" s="3" t="s">
        <v>658</v>
      </c>
      <c r="E2005" s="3" t="s">
        <v>454</v>
      </c>
      <c r="F2005" s="3">
        <v>1</v>
      </c>
      <c r="G2005" s="3">
        <v>2</v>
      </c>
      <c r="H2005" s="3" t="s">
        <v>179</v>
      </c>
      <c r="I2005" s="3" t="s">
        <v>36</v>
      </c>
      <c r="J2005" s="12">
        <f>(C2005-VLOOKUP(H2005,Riders!$A$2:$C$3500,2,FALSE))/365</f>
        <v>22.824657534246576</v>
      </c>
      <c r="K2005" s="3"/>
    </row>
    <row r="2006" spans="1:11" x14ac:dyDescent="0.45">
      <c r="A2006" s="3" t="s">
        <v>693</v>
      </c>
      <c r="B2006" s="3">
        <v>2019</v>
      </c>
      <c r="C2006" s="19">
        <v>43385</v>
      </c>
      <c r="D2006" s="3" t="s">
        <v>658</v>
      </c>
      <c r="E2006" s="3" t="s">
        <v>454</v>
      </c>
      <c r="F2006" s="3">
        <v>1</v>
      </c>
      <c r="G2006" s="3">
        <v>3</v>
      </c>
      <c r="H2006" s="3" t="s">
        <v>694</v>
      </c>
      <c r="I2006" s="3" t="s">
        <v>29</v>
      </c>
      <c r="J2006" s="12">
        <f>(C2006-VLOOKUP(H2006,Riders!$A$2:$C$3500,2,FALSE))/365</f>
        <v>20.654794520547945</v>
      </c>
      <c r="K2006" s="3"/>
    </row>
    <row r="2007" spans="1:11" x14ac:dyDescent="0.45">
      <c r="A2007" s="3" t="s">
        <v>693</v>
      </c>
      <c r="B2007" s="3">
        <v>2019</v>
      </c>
      <c r="C2007" s="19">
        <v>43385</v>
      </c>
      <c r="D2007" s="3" t="s">
        <v>658</v>
      </c>
      <c r="E2007" s="3" t="s">
        <v>454</v>
      </c>
      <c r="F2007" s="3">
        <v>1</v>
      </c>
      <c r="G2007" s="3">
        <v>4</v>
      </c>
      <c r="H2007" s="3" t="s">
        <v>679</v>
      </c>
      <c r="I2007" s="3" t="s">
        <v>36</v>
      </c>
      <c r="J2007" s="12">
        <f>(C2007-VLOOKUP(H2007,Riders!$A$2:$C$3500,2,FALSE))/365</f>
        <v>37.471232876712328</v>
      </c>
      <c r="K2007" s="3"/>
    </row>
    <row r="2008" spans="1:11" x14ac:dyDescent="0.45">
      <c r="A2008" s="3" t="s">
        <v>693</v>
      </c>
      <c r="B2008" s="3">
        <v>2019</v>
      </c>
      <c r="C2008" s="19">
        <v>43385</v>
      </c>
      <c r="D2008" s="3" t="s">
        <v>658</v>
      </c>
      <c r="E2008" s="3" t="s">
        <v>454</v>
      </c>
      <c r="F2008" s="3">
        <v>1</v>
      </c>
      <c r="G2008" s="3">
        <v>5</v>
      </c>
      <c r="H2008" s="3" t="s">
        <v>670</v>
      </c>
      <c r="I2008" s="3" t="s">
        <v>29</v>
      </c>
      <c r="J2008" s="12">
        <f>(C2008-VLOOKUP(H2008,Riders!$A$2:$C$3500,2,FALSE))/365</f>
        <v>21.775342465753425</v>
      </c>
      <c r="K2008" s="3"/>
    </row>
    <row r="2009" spans="1:11" x14ac:dyDescent="0.45">
      <c r="A2009" s="3" t="s">
        <v>693</v>
      </c>
      <c r="B2009" s="3">
        <v>2019</v>
      </c>
      <c r="C2009" s="19">
        <v>43385</v>
      </c>
      <c r="D2009" s="3" t="s">
        <v>658</v>
      </c>
      <c r="E2009" s="3" t="s">
        <v>454</v>
      </c>
      <c r="F2009" s="3">
        <v>2</v>
      </c>
      <c r="G2009" s="3">
        <v>1</v>
      </c>
      <c r="H2009" s="3" t="s">
        <v>135</v>
      </c>
      <c r="I2009" s="3" t="s">
        <v>29</v>
      </c>
      <c r="J2009" s="12">
        <f>(C2009-VLOOKUP(H2009,Riders!$A$2:$C$3500,2,FALSE))/365</f>
        <v>28.926027397260274</v>
      </c>
      <c r="K2009" s="3"/>
    </row>
    <row r="2010" spans="1:11" x14ac:dyDescent="0.45">
      <c r="A2010" s="3" t="s">
        <v>693</v>
      </c>
      <c r="B2010" s="3">
        <v>2019</v>
      </c>
      <c r="C2010" s="19">
        <v>43385</v>
      </c>
      <c r="D2010" s="3" t="s">
        <v>658</v>
      </c>
      <c r="E2010" s="3" t="s">
        <v>454</v>
      </c>
      <c r="F2010" s="3">
        <v>2</v>
      </c>
      <c r="G2010" s="3">
        <v>2</v>
      </c>
      <c r="H2010" s="3" t="s">
        <v>401</v>
      </c>
      <c r="I2010" s="3" t="s">
        <v>36</v>
      </c>
      <c r="J2010" s="12">
        <f>(C2010-VLOOKUP(H2010,Riders!$A$2:$C$3500,2,FALSE))/365</f>
        <v>30.747945205479454</v>
      </c>
      <c r="K2010" s="3"/>
    </row>
    <row r="2011" spans="1:11" x14ac:dyDescent="0.45">
      <c r="A2011" s="3" t="s">
        <v>693</v>
      </c>
      <c r="B2011" s="3">
        <v>2019</v>
      </c>
      <c r="C2011" s="19">
        <v>43385</v>
      </c>
      <c r="D2011" s="3" t="s">
        <v>658</v>
      </c>
      <c r="E2011" s="3" t="s">
        <v>454</v>
      </c>
      <c r="F2011" s="3">
        <v>2</v>
      </c>
      <c r="G2011" s="3">
        <v>3</v>
      </c>
      <c r="H2011" s="3" t="s">
        <v>695</v>
      </c>
      <c r="I2011" s="3" t="s">
        <v>36</v>
      </c>
      <c r="J2011" s="12">
        <f>(C2011-VLOOKUP(H2011,Riders!$A$2:$C$3500,2,FALSE))/365</f>
        <v>17.994520547945207</v>
      </c>
      <c r="K2011" s="3"/>
    </row>
    <row r="2012" spans="1:11" x14ac:dyDescent="0.45">
      <c r="A2012" s="3" t="s">
        <v>693</v>
      </c>
      <c r="B2012" s="3">
        <v>2019</v>
      </c>
      <c r="C2012" s="19">
        <v>43385</v>
      </c>
      <c r="D2012" s="3" t="s">
        <v>658</v>
      </c>
      <c r="E2012" s="3" t="s">
        <v>454</v>
      </c>
      <c r="F2012" s="3">
        <v>2</v>
      </c>
      <c r="G2012" s="3">
        <v>4</v>
      </c>
      <c r="H2012" s="3" t="s">
        <v>662</v>
      </c>
      <c r="I2012" s="3" t="s">
        <v>36</v>
      </c>
      <c r="J2012" s="12">
        <f>(C2012-VLOOKUP(H2012,Riders!$A$2:$C$3500,2,FALSE))/365</f>
        <v>19.13150684931507</v>
      </c>
      <c r="K2012" s="3"/>
    </row>
    <row r="2013" spans="1:11" x14ac:dyDescent="0.45">
      <c r="A2013" s="3" t="s">
        <v>693</v>
      </c>
      <c r="B2013" s="3">
        <v>2019</v>
      </c>
      <c r="C2013" s="19">
        <v>43385</v>
      </c>
      <c r="D2013" s="3" t="s">
        <v>658</v>
      </c>
      <c r="E2013" s="3" t="s">
        <v>454</v>
      </c>
      <c r="F2013" s="3">
        <v>2</v>
      </c>
      <c r="G2013" s="3">
        <v>5</v>
      </c>
      <c r="H2013" s="3" t="s">
        <v>665</v>
      </c>
      <c r="I2013" s="3" t="s">
        <v>29</v>
      </c>
      <c r="J2013" s="12">
        <f>(C2013-VLOOKUP(H2013,Riders!$A$2:$C$3500,2,FALSE))/365</f>
        <v>25.517808219178082</v>
      </c>
      <c r="K2013" s="3"/>
    </row>
    <row r="2014" spans="1:11" x14ac:dyDescent="0.45">
      <c r="A2014" s="3" t="s">
        <v>693</v>
      </c>
      <c r="B2014" s="3">
        <v>2019</v>
      </c>
      <c r="C2014" s="19">
        <v>43385</v>
      </c>
      <c r="D2014" s="3" t="s">
        <v>658</v>
      </c>
      <c r="E2014" s="3" t="s">
        <v>454</v>
      </c>
      <c r="F2014" s="3">
        <v>3</v>
      </c>
      <c r="G2014" s="3">
        <v>1</v>
      </c>
      <c r="H2014" s="3" t="s">
        <v>137</v>
      </c>
      <c r="I2014" s="3" t="s">
        <v>29</v>
      </c>
      <c r="J2014" s="12">
        <f>(C2014-VLOOKUP(H2014,Riders!$A$2:$C$3500,2,FALSE))/365</f>
        <v>21.4</v>
      </c>
      <c r="K2014" s="3"/>
    </row>
    <row r="2015" spans="1:11" x14ac:dyDescent="0.45">
      <c r="A2015" s="3" t="s">
        <v>693</v>
      </c>
      <c r="B2015" s="3">
        <v>2019</v>
      </c>
      <c r="C2015" s="19">
        <v>43385</v>
      </c>
      <c r="D2015" s="3" t="s">
        <v>658</v>
      </c>
      <c r="E2015" s="3" t="s">
        <v>454</v>
      </c>
      <c r="F2015" s="3">
        <v>3</v>
      </c>
      <c r="G2015" s="3">
        <v>2</v>
      </c>
      <c r="H2015" s="3" t="s">
        <v>161</v>
      </c>
      <c r="I2015" s="3" t="s">
        <v>36</v>
      </c>
      <c r="J2015" s="12">
        <f>(C2015-VLOOKUP(H2015,Riders!$A$2:$C$3500,2,FALSE))/365</f>
        <v>24.709589041095889</v>
      </c>
      <c r="K2015" s="3"/>
    </row>
    <row r="2016" spans="1:11" x14ac:dyDescent="0.45">
      <c r="A2016" s="3" t="s">
        <v>693</v>
      </c>
      <c r="B2016" s="3">
        <v>2019</v>
      </c>
      <c r="C2016" s="19">
        <v>43385</v>
      </c>
      <c r="D2016" s="3" t="s">
        <v>658</v>
      </c>
      <c r="E2016" s="3" t="s">
        <v>454</v>
      </c>
      <c r="F2016" s="3">
        <v>3</v>
      </c>
      <c r="G2016" s="3">
        <v>3</v>
      </c>
      <c r="H2016" s="3" t="s">
        <v>681</v>
      </c>
      <c r="I2016" s="3" t="s">
        <v>36</v>
      </c>
      <c r="J2016" s="12">
        <f>(C2016-VLOOKUP(H2016,Riders!$A$2:$C$3500,2,FALSE))/365</f>
        <v>19.356164383561644</v>
      </c>
      <c r="K2016" s="3"/>
    </row>
    <row r="2017" spans="1:11" x14ac:dyDescent="0.45">
      <c r="A2017" s="3" t="s">
        <v>693</v>
      </c>
      <c r="B2017" s="3">
        <v>2019</v>
      </c>
      <c r="C2017" s="19">
        <v>43385</v>
      </c>
      <c r="D2017" s="3" t="s">
        <v>658</v>
      </c>
      <c r="E2017" s="3" t="s">
        <v>454</v>
      </c>
      <c r="F2017" s="3">
        <v>3</v>
      </c>
      <c r="G2017" s="3">
        <v>4</v>
      </c>
      <c r="H2017" s="3" t="s">
        <v>696</v>
      </c>
      <c r="I2017" s="3" t="s">
        <v>36</v>
      </c>
      <c r="J2017" s="12">
        <f>(C2017-VLOOKUP(H2017,Riders!$A$2:$C$3500,2,FALSE))/365</f>
        <v>22.553424657534247</v>
      </c>
      <c r="K2017" s="3"/>
    </row>
    <row r="2018" spans="1:11" x14ac:dyDescent="0.45">
      <c r="A2018" s="3" t="s">
        <v>693</v>
      </c>
      <c r="B2018" s="3">
        <v>2019</v>
      </c>
      <c r="C2018" s="19">
        <v>43385</v>
      </c>
      <c r="D2018" s="3" t="s">
        <v>658</v>
      </c>
      <c r="E2018" s="3" t="s">
        <v>454</v>
      </c>
      <c r="F2018" s="3">
        <v>3</v>
      </c>
      <c r="G2018" s="3">
        <v>5</v>
      </c>
      <c r="H2018" s="3" t="s">
        <v>697</v>
      </c>
      <c r="I2018" s="3" t="s">
        <v>698</v>
      </c>
      <c r="J2018" s="12">
        <f>(C2018-VLOOKUP(H2018,Riders!$A$2:$C$3500,2,FALSE))/365</f>
        <v>41.202739726027396</v>
      </c>
      <c r="K2018" s="3"/>
    </row>
    <row r="2019" spans="1:11" x14ac:dyDescent="0.45">
      <c r="A2019" s="3" t="s">
        <v>693</v>
      </c>
      <c r="B2019" s="3">
        <v>2019</v>
      </c>
      <c r="C2019" s="19">
        <v>43385</v>
      </c>
      <c r="D2019" s="3" t="s">
        <v>658</v>
      </c>
      <c r="E2019" s="3" t="s">
        <v>642</v>
      </c>
      <c r="F2019" s="3">
        <v>1</v>
      </c>
      <c r="G2019" s="3">
        <v>1</v>
      </c>
      <c r="H2019" s="3" t="s">
        <v>694</v>
      </c>
      <c r="I2019" s="3" t="s">
        <v>29</v>
      </c>
      <c r="J2019" s="12">
        <f>(C2019-VLOOKUP(H2019,Riders!$A$2:$C$3500,2,FALSE))/365</f>
        <v>20.654794520547945</v>
      </c>
      <c r="K2019" s="3"/>
    </row>
    <row r="2020" spans="1:11" x14ac:dyDescent="0.45">
      <c r="A2020" s="3" t="s">
        <v>693</v>
      </c>
      <c r="B2020" s="3">
        <v>2019</v>
      </c>
      <c r="C2020" s="19">
        <v>43385</v>
      </c>
      <c r="D2020" s="3" t="s">
        <v>658</v>
      </c>
      <c r="E2020" s="3" t="s">
        <v>642</v>
      </c>
      <c r="F2020" s="3">
        <v>1</v>
      </c>
      <c r="G2020" s="3">
        <v>2</v>
      </c>
      <c r="H2020" s="3" t="s">
        <v>662</v>
      </c>
      <c r="I2020" s="3" t="s">
        <v>36</v>
      </c>
      <c r="J2020" s="12">
        <f>(C2020-VLOOKUP(H2020,Riders!$A$2:$C$3500,2,FALSE))/365</f>
        <v>19.13150684931507</v>
      </c>
      <c r="K2020" s="3"/>
    </row>
    <row r="2021" spans="1:11" x14ac:dyDescent="0.45">
      <c r="A2021" s="3" t="s">
        <v>693</v>
      </c>
      <c r="B2021" s="3">
        <v>2019</v>
      </c>
      <c r="C2021" s="19">
        <v>43385</v>
      </c>
      <c r="D2021" s="3" t="s">
        <v>658</v>
      </c>
      <c r="E2021" s="3" t="s">
        <v>642</v>
      </c>
      <c r="F2021" s="3">
        <v>1</v>
      </c>
      <c r="G2021" s="3">
        <v>3</v>
      </c>
      <c r="H2021" s="3" t="s">
        <v>697</v>
      </c>
      <c r="I2021" s="3" t="s">
        <v>698</v>
      </c>
      <c r="J2021" s="12">
        <f>(C2021-VLOOKUP(H2021,Riders!$A$2:$C$3500,2,FALSE))/365</f>
        <v>41.202739726027396</v>
      </c>
      <c r="K2021" s="3"/>
    </row>
    <row r="2022" spans="1:11" x14ac:dyDescent="0.45">
      <c r="A2022" s="3" t="s">
        <v>693</v>
      </c>
      <c r="B2022" s="3">
        <v>2019</v>
      </c>
      <c r="C2022" s="19">
        <v>43385</v>
      </c>
      <c r="D2022" s="3" t="s">
        <v>658</v>
      </c>
      <c r="E2022" s="3" t="s">
        <v>642</v>
      </c>
      <c r="F2022" s="3">
        <v>1</v>
      </c>
      <c r="G2022" s="3">
        <v>4</v>
      </c>
      <c r="H2022" s="3" t="s">
        <v>681</v>
      </c>
      <c r="I2022" s="3" t="s">
        <v>36</v>
      </c>
      <c r="J2022" s="12">
        <f>(C2022-VLOOKUP(H2022,Riders!$A$2:$C$3500,2,FALSE))/365</f>
        <v>19.356164383561644</v>
      </c>
      <c r="K2022" s="3"/>
    </row>
    <row r="2023" spans="1:11" x14ac:dyDescent="0.45">
      <c r="A2023" s="3" t="s">
        <v>693</v>
      </c>
      <c r="B2023" s="3">
        <v>2019</v>
      </c>
      <c r="C2023" s="19">
        <v>43385</v>
      </c>
      <c r="D2023" s="3" t="s">
        <v>658</v>
      </c>
      <c r="E2023" s="3" t="s">
        <v>642</v>
      </c>
      <c r="F2023" s="3">
        <v>2</v>
      </c>
      <c r="G2023" s="3">
        <v>1</v>
      </c>
      <c r="H2023" s="3" t="s">
        <v>665</v>
      </c>
      <c r="I2023" s="3" t="s">
        <v>29</v>
      </c>
      <c r="J2023" s="12">
        <f>(C2023-VLOOKUP(H2023,Riders!$A$2:$C$3500,2,FALSE))/365</f>
        <v>25.517808219178082</v>
      </c>
      <c r="K2023" s="3"/>
    </row>
    <row r="2024" spans="1:11" x14ac:dyDescent="0.45">
      <c r="A2024" s="3" t="s">
        <v>693</v>
      </c>
      <c r="B2024" s="3">
        <v>2019</v>
      </c>
      <c r="C2024" s="19">
        <v>43385</v>
      </c>
      <c r="D2024" s="3" t="s">
        <v>658</v>
      </c>
      <c r="E2024" s="3" t="s">
        <v>642</v>
      </c>
      <c r="F2024" s="3">
        <v>2</v>
      </c>
      <c r="G2024" s="3">
        <v>2</v>
      </c>
      <c r="H2024" s="3" t="s">
        <v>695</v>
      </c>
      <c r="I2024" s="3" t="s">
        <v>36</v>
      </c>
      <c r="J2024" s="12">
        <f>(C2024-VLOOKUP(H2024,Riders!$A$2:$C$3500,2,FALSE))/365</f>
        <v>17.994520547945207</v>
      </c>
      <c r="K2024" s="3"/>
    </row>
    <row r="2025" spans="1:11" x14ac:dyDescent="0.45">
      <c r="A2025" s="3" t="s">
        <v>693</v>
      </c>
      <c r="B2025" s="3">
        <v>2019</v>
      </c>
      <c r="C2025" s="19">
        <v>43385</v>
      </c>
      <c r="D2025" s="3" t="s">
        <v>658</v>
      </c>
      <c r="E2025" s="3" t="s">
        <v>642</v>
      </c>
      <c r="F2025" s="3">
        <v>2</v>
      </c>
      <c r="G2025" s="3">
        <v>3</v>
      </c>
      <c r="H2025" s="3" t="s">
        <v>696</v>
      </c>
      <c r="I2025" s="3" t="s">
        <v>36</v>
      </c>
      <c r="J2025" s="12">
        <f>(C2025-VLOOKUP(H2025,Riders!$A$2:$C$3500,2,FALSE))/365</f>
        <v>22.553424657534247</v>
      </c>
      <c r="K2025" s="3"/>
    </row>
    <row r="2026" spans="1:11" x14ac:dyDescent="0.45">
      <c r="A2026" s="3" t="s">
        <v>693</v>
      </c>
      <c r="B2026" s="3">
        <v>2019</v>
      </c>
      <c r="C2026" s="19">
        <v>43385</v>
      </c>
      <c r="D2026" s="3" t="s">
        <v>658</v>
      </c>
      <c r="E2026" s="3" t="s">
        <v>642</v>
      </c>
      <c r="F2026" s="3">
        <v>2</v>
      </c>
      <c r="G2026" s="3">
        <v>4</v>
      </c>
      <c r="H2026" s="3" t="s">
        <v>670</v>
      </c>
      <c r="I2026" s="3" t="s">
        <v>29</v>
      </c>
      <c r="J2026" s="12">
        <f>(C2026-VLOOKUP(H2026,Riders!$A$2:$C$3500,2,FALSE))/365</f>
        <v>21.775342465753425</v>
      </c>
      <c r="K2026" s="3"/>
    </row>
    <row r="2027" spans="1:11" x14ac:dyDescent="0.45">
      <c r="A2027" s="3" t="s">
        <v>693</v>
      </c>
      <c r="B2027" s="3">
        <v>2019</v>
      </c>
      <c r="C2027" s="19">
        <v>43385</v>
      </c>
      <c r="D2027" s="3" t="s">
        <v>658</v>
      </c>
      <c r="E2027" s="3" t="s">
        <v>642</v>
      </c>
      <c r="F2027" s="3">
        <v>2</v>
      </c>
      <c r="G2027" s="3">
        <v>5</v>
      </c>
      <c r="H2027" s="3" t="s">
        <v>679</v>
      </c>
      <c r="I2027" s="3" t="s">
        <v>36</v>
      </c>
      <c r="J2027" s="12">
        <f>(C2027-VLOOKUP(H2027,Riders!$A$2:$C$3500,2,FALSE))/365</f>
        <v>37.471232876712328</v>
      </c>
      <c r="K2027" s="3"/>
    </row>
    <row r="2028" spans="1:11" x14ac:dyDescent="0.45">
      <c r="A2028" s="3" t="s">
        <v>693</v>
      </c>
      <c r="B2028" s="3">
        <v>2019</v>
      </c>
      <c r="C2028" s="19">
        <v>43385</v>
      </c>
      <c r="D2028" s="3" t="s">
        <v>658</v>
      </c>
      <c r="E2028" s="3" t="s">
        <v>643</v>
      </c>
      <c r="F2028" s="3">
        <v>1</v>
      </c>
      <c r="G2028" s="3">
        <v>1</v>
      </c>
      <c r="H2028" s="3" t="s">
        <v>132</v>
      </c>
      <c r="I2028" s="3" t="s">
        <v>36</v>
      </c>
      <c r="J2028" s="12">
        <f>(C2028-VLOOKUP(H2028,Riders!$A$2:$C$3500,2,FALSE))/365</f>
        <v>27.890410958904109</v>
      </c>
      <c r="K2028" s="3"/>
    </row>
    <row r="2029" spans="1:11" x14ac:dyDescent="0.45">
      <c r="A2029" s="3" t="s">
        <v>693</v>
      </c>
      <c r="B2029" s="3">
        <v>2019</v>
      </c>
      <c r="C2029" s="19">
        <v>43385</v>
      </c>
      <c r="D2029" s="3" t="s">
        <v>658</v>
      </c>
      <c r="E2029" s="3" t="s">
        <v>643</v>
      </c>
      <c r="F2029" s="3">
        <v>1</v>
      </c>
      <c r="G2029" s="3">
        <v>2</v>
      </c>
      <c r="H2029" s="3" t="s">
        <v>694</v>
      </c>
      <c r="I2029" s="3" t="s">
        <v>29</v>
      </c>
      <c r="J2029" s="12">
        <f>(C2029-VLOOKUP(H2029,Riders!$A$2:$C$3500,2,FALSE))/365</f>
        <v>20.654794520547945</v>
      </c>
      <c r="K2029" s="3"/>
    </row>
    <row r="2030" spans="1:11" x14ac:dyDescent="0.45">
      <c r="A2030" s="3" t="s">
        <v>693</v>
      </c>
      <c r="B2030" s="3">
        <v>2019</v>
      </c>
      <c r="C2030" s="19">
        <v>43385</v>
      </c>
      <c r="D2030" s="3" t="s">
        <v>658</v>
      </c>
      <c r="E2030" s="3" t="s">
        <v>643</v>
      </c>
      <c r="F2030" s="3">
        <v>1</v>
      </c>
      <c r="G2030" s="3">
        <v>3</v>
      </c>
      <c r="H2030" s="3" t="s">
        <v>161</v>
      </c>
      <c r="I2030" s="3" t="s">
        <v>36</v>
      </c>
      <c r="J2030" s="12">
        <f>(C2030-VLOOKUP(H2030,Riders!$A$2:$C$3500,2,FALSE))/365</f>
        <v>24.709589041095889</v>
      </c>
      <c r="K2030" s="3"/>
    </row>
    <row r="2031" spans="1:11" x14ac:dyDescent="0.45">
      <c r="A2031" s="3" t="s">
        <v>693</v>
      </c>
      <c r="B2031" s="3">
        <v>2019</v>
      </c>
      <c r="C2031" s="19">
        <v>43385</v>
      </c>
      <c r="D2031" s="3" t="s">
        <v>658</v>
      </c>
      <c r="E2031" s="3" t="s">
        <v>643</v>
      </c>
      <c r="F2031" s="3">
        <v>1</v>
      </c>
      <c r="G2031" s="3">
        <v>4</v>
      </c>
      <c r="H2031" s="3" t="s">
        <v>401</v>
      </c>
      <c r="I2031" s="3" t="s">
        <v>36</v>
      </c>
      <c r="J2031" s="12">
        <f>(C2031-VLOOKUP(H2031,Riders!$A$2:$C$3500,2,FALSE))/365</f>
        <v>30.747945205479454</v>
      </c>
      <c r="K2031" s="3"/>
    </row>
    <row r="2032" spans="1:11" x14ac:dyDescent="0.45">
      <c r="A2032" s="3" t="s">
        <v>693</v>
      </c>
      <c r="B2032" s="3">
        <v>2019</v>
      </c>
      <c r="C2032" s="19">
        <v>43385</v>
      </c>
      <c r="D2032" s="3" t="s">
        <v>658</v>
      </c>
      <c r="E2032" s="3" t="s">
        <v>643</v>
      </c>
      <c r="F2032" s="3">
        <v>1</v>
      </c>
      <c r="G2032" s="3">
        <v>5</v>
      </c>
      <c r="H2032" s="3" t="s">
        <v>696</v>
      </c>
      <c r="I2032" s="3" t="s">
        <v>36</v>
      </c>
      <c r="J2032" s="12">
        <f>(C2032-VLOOKUP(H2032,Riders!$A$2:$C$3500,2,FALSE))/365</f>
        <v>22.553424657534247</v>
      </c>
      <c r="K2032" s="3"/>
    </row>
    <row r="2033" spans="1:11" x14ac:dyDescent="0.45">
      <c r="A2033" s="3" t="s">
        <v>693</v>
      </c>
      <c r="B2033" s="3">
        <v>2019</v>
      </c>
      <c r="C2033" s="19">
        <v>43385</v>
      </c>
      <c r="D2033" s="3" t="s">
        <v>658</v>
      </c>
      <c r="E2033" s="3" t="s">
        <v>643</v>
      </c>
      <c r="F2033" s="3">
        <v>1</v>
      </c>
      <c r="G2033" s="3">
        <v>6</v>
      </c>
      <c r="H2033" s="3" t="s">
        <v>695</v>
      </c>
      <c r="I2033" s="3" t="s">
        <v>36</v>
      </c>
      <c r="J2033" s="12">
        <f>(C2033-VLOOKUP(H2033,Riders!$A$2:$C$3500,2,FALSE))/365</f>
        <v>17.994520547945207</v>
      </c>
      <c r="K2033" s="3"/>
    </row>
    <row r="2034" spans="1:11" x14ac:dyDescent="0.45">
      <c r="A2034" s="3" t="s">
        <v>693</v>
      </c>
      <c r="B2034" s="3">
        <v>2019</v>
      </c>
      <c r="C2034" s="19">
        <v>43385</v>
      </c>
      <c r="D2034" s="3" t="s">
        <v>658</v>
      </c>
      <c r="E2034" s="3" t="s">
        <v>643</v>
      </c>
      <c r="F2034" s="3">
        <v>2</v>
      </c>
      <c r="G2034" s="3">
        <v>1</v>
      </c>
      <c r="H2034" s="3" t="s">
        <v>135</v>
      </c>
      <c r="I2034" s="3" t="s">
        <v>29</v>
      </c>
      <c r="J2034" s="12">
        <f>(C2034-VLOOKUP(H2034,Riders!$A$2:$C$3500,2,FALSE))/365</f>
        <v>28.926027397260274</v>
      </c>
      <c r="K2034" s="3"/>
    </row>
    <row r="2035" spans="1:11" x14ac:dyDescent="0.45">
      <c r="A2035" s="3" t="s">
        <v>693</v>
      </c>
      <c r="B2035" s="3">
        <v>2019</v>
      </c>
      <c r="C2035" s="19">
        <v>43385</v>
      </c>
      <c r="D2035" s="3" t="s">
        <v>658</v>
      </c>
      <c r="E2035" s="3" t="s">
        <v>643</v>
      </c>
      <c r="F2035" s="3">
        <v>2</v>
      </c>
      <c r="G2035" s="3">
        <v>2</v>
      </c>
      <c r="H2035" s="3" t="s">
        <v>179</v>
      </c>
      <c r="I2035" s="3" t="s">
        <v>36</v>
      </c>
      <c r="J2035" s="12">
        <f>(C2035-VLOOKUP(H2035,Riders!$A$2:$C$3500,2,FALSE))/365</f>
        <v>22.824657534246576</v>
      </c>
      <c r="K2035" s="3"/>
    </row>
    <row r="2036" spans="1:11" x14ac:dyDescent="0.45">
      <c r="A2036" s="3" t="s">
        <v>693</v>
      </c>
      <c r="B2036" s="3">
        <v>2019</v>
      </c>
      <c r="C2036" s="19">
        <v>43385</v>
      </c>
      <c r="D2036" s="3" t="s">
        <v>658</v>
      </c>
      <c r="E2036" s="3" t="s">
        <v>643</v>
      </c>
      <c r="F2036" s="3">
        <v>2</v>
      </c>
      <c r="G2036" s="3">
        <v>3</v>
      </c>
      <c r="H2036" s="3" t="s">
        <v>137</v>
      </c>
      <c r="I2036" s="3" t="s">
        <v>29</v>
      </c>
      <c r="J2036" s="12">
        <f>(C2036-VLOOKUP(H2036,Riders!$A$2:$C$3500,2,FALSE))/365</f>
        <v>21.4</v>
      </c>
      <c r="K2036" s="3"/>
    </row>
    <row r="2037" spans="1:11" x14ac:dyDescent="0.45">
      <c r="A2037" s="3" t="s">
        <v>693</v>
      </c>
      <c r="B2037" s="3">
        <v>2019</v>
      </c>
      <c r="C2037" s="19">
        <v>43385</v>
      </c>
      <c r="D2037" s="3" t="s">
        <v>658</v>
      </c>
      <c r="E2037" s="3" t="s">
        <v>643</v>
      </c>
      <c r="F2037" s="3">
        <v>2</v>
      </c>
      <c r="G2037" s="3">
        <v>4</v>
      </c>
      <c r="H2037" s="3" t="s">
        <v>662</v>
      </c>
      <c r="I2037" s="3" t="s">
        <v>36</v>
      </c>
      <c r="J2037" s="12">
        <f>(C2037-VLOOKUP(H2037,Riders!$A$2:$C$3500,2,FALSE))/365</f>
        <v>19.13150684931507</v>
      </c>
      <c r="K2037" s="3"/>
    </row>
    <row r="2038" spans="1:11" x14ac:dyDescent="0.45">
      <c r="A2038" s="3" t="s">
        <v>693</v>
      </c>
      <c r="B2038" s="3">
        <v>2019</v>
      </c>
      <c r="C2038" s="19">
        <v>43385</v>
      </c>
      <c r="D2038" s="3" t="s">
        <v>658</v>
      </c>
      <c r="E2038" s="3" t="s">
        <v>643</v>
      </c>
      <c r="F2038" s="3">
        <v>2</v>
      </c>
      <c r="G2038" s="3">
        <v>5</v>
      </c>
      <c r="H2038" s="3" t="s">
        <v>665</v>
      </c>
      <c r="I2038" s="3" t="s">
        <v>29</v>
      </c>
      <c r="J2038" s="12">
        <f>(C2038-VLOOKUP(H2038,Riders!$A$2:$C$3500,2,FALSE))/365</f>
        <v>25.517808219178082</v>
      </c>
      <c r="K2038" s="3"/>
    </row>
    <row r="2039" spans="1:11" x14ac:dyDescent="0.45">
      <c r="A2039" s="3" t="s">
        <v>693</v>
      </c>
      <c r="B2039" s="3">
        <v>2019</v>
      </c>
      <c r="C2039" s="19">
        <v>43385</v>
      </c>
      <c r="D2039" s="3" t="s">
        <v>658</v>
      </c>
      <c r="E2039" s="3" t="s">
        <v>643</v>
      </c>
      <c r="F2039" s="3">
        <v>2</v>
      </c>
      <c r="G2039" s="3">
        <v>6</v>
      </c>
      <c r="H2039" s="3" t="s">
        <v>681</v>
      </c>
      <c r="I2039" s="3" t="s">
        <v>36</v>
      </c>
      <c r="J2039" s="12">
        <f>(C2039-VLOOKUP(H2039,Riders!$A$2:$C$3500,2,FALSE))/365</f>
        <v>19.356164383561644</v>
      </c>
      <c r="K2039" s="3"/>
    </row>
    <row r="2040" spans="1:11" x14ac:dyDescent="0.45">
      <c r="A2040" s="3" t="s">
        <v>693</v>
      </c>
      <c r="B2040" s="3">
        <v>2019</v>
      </c>
      <c r="C2040" s="19">
        <v>43385</v>
      </c>
      <c r="D2040" s="3" t="s">
        <v>658</v>
      </c>
      <c r="E2040" s="3" t="s">
        <v>370</v>
      </c>
      <c r="F2040" s="3">
        <v>1</v>
      </c>
      <c r="G2040" s="3">
        <v>1</v>
      </c>
      <c r="H2040" s="3" t="s">
        <v>132</v>
      </c>
      <c r="I2040" s="3" t="s">
        <v>36</v>
      </c>
      <c r="J2040" s="12">
        <f>(C2040-VLOOKUP(H2040,Riders!$A$2:$C$3500,2,FALSE))/365</f>
        <v>27.890410958904109</v>
      </c>
      <c r="K2040" s="3"/>
    </row>
    <row r="2041" spans="1:11" x14ac:dyDescent="0.45">
      <c r="A2041" s="3" t="s">
        <v>693</v>
      </c>
      <c r="B2041" s="3">
        <v>2019</v>
      </c>
      <c r="C2041" s="19">
        <v>43385</v>
      </c>
      <c r="D2041" s="3" t="s">
        <v>658</v>
      </c>
      <c r="E2041" s="3" t="s">
        <v>370</v>
      </c>
      <c r="F2041" s="3">
        <v>1</v>
      </c>
      <c r="G2041" s="3">
        <v>2</v>
      </c>
      <c r="H2041" s="3" t="s">
        <v>137</v>
      </c>
      <c r="I2041" s="3" t="s">
        <v>29</v>
      </c>
      <c r="J2041" s="12">
        <f>(C2041-VLOOKUP(H2041,Riders!$A$2:$C$3500,2,FALSE))/365</f>
        <v>21.4</v>
      </c>
      <c r="K2041" s="3"/>
    </row>
    <row r="2042" spans="1:11" x14ac:dyDescent="0.45">
      <c r="A2042" s="3" t="s">
        <v>693</v>
      </c>
      <c r="B2042" s="3">
        <v>2019</v>
      </c>
      <c r="C2042" s="19">
        <v>43385</v>
      </c>
      <c r="D2042" s="3" t="s">
        <v>658</v>
      </c>
      <c r="E2042" s="3" t="s">
        <v>370</v>
      </c>
      <c r="F2042" s="3">
        <v>1</v>
      </c>
      <c r="G2042" s="3">
        <v>3</v>
      </c>
      <c r="H2042" s="3" t="s">
        <v>135</v>
      </c>
      <c r="I2042" s="3" t="s">
        <v>29</v>
      </c>
      <c r="J2042" s="12">
        <f>(C2042-VLOOKUP(H2042,Riders!$A$2:$C$3500,2,FALSE))/365</f>
        <v>28.926027397260274</v>
      </c>
      <c r="K2042" s="3"/>
    </row>
    <row r="2043" spans="1:11" x14ac:dyDescent="0.45">
      <c r="A2043" s="3" t="s">
        <v>693</v>
      </c>
      <c r="B2043" s="3">
        <v>2019</v>
      </c>
      <c r="C2043" s="19">
        <v>43385</v>
      </c>
      <c r="D2043" s="3" t="s">
        <v>658</v>
      </c>
      <c r="E2043" s="3" t="s">
        <v>370</v>
      </c>
      <c r="F2043" s="3">
        <v>1</v>
      </c>
      <c r="G2043" s="3">
        <v>4</v>
      </c>
      <c r="H2043" s="3" t="s">
        <v>179</v>
      </c>
      <c r="I2043" s="3" t="s">
        <v>36</v>
      </c>
      <c r="J2043" s="12">
        <f>(C2043-VLOOKUP(H2043,Riders!$A$2:$C$3500,2,FALSE))/365</f>
        <v>22.824657534246576</v>
      </c>
      <c r="K2043" s="3"/>
    </row>
    <row r="2044" spans="1:11" x14ac:dyDescent="0.45">
      <c r="A2044" s="3" t="s">
        <v>693</v>
      </c>
      <c r="B2044" s="3">
        <v>2019</v>
      </c>
      <c r="C2044" s="19">
        <v>43385</v>
      </c>
      <c r="D2044" s="3" t="s">
        <v>658</v>
      </c>
      <c r="E2044" s="3" t="s">
        <v>370</v>
      </c>
      <c r="F2044" s="3">
        <v>1</v>
      </c>
      <c r="G2044" s="3">
        <v>5</v>
      </c>
      <c r="H2044" s="3" t="s">
        <v>161</v>
      </c>
      <c r="I2044" s="3" t="s">
        <v>36</v>
      </c>
      <c r="J2044" s="12">
        <f>(C2044-VLOOKUP(H2044,Riders!$A$2:$C$3500,2,FALSE))/365</f>
        <v>24.709589041095889</v>
      </c>
      <c r="K2044" s="3"/>
    </row>
    <row r="2045" spans="1:11" x14ac:dyDescent="0.45">
      <c r="A2045" s="3" t="s">
        <v>693</v>
      </c>
      <c r="B2045" s="3">
        <v>2019</v>
      </c>
      <c r="C2045" s="19">
        <v>43385</v>
      </c>
      <c r="D2045" s="3" t="s">
        <v>658</v>
      </c>
      <c r="E2045" s="3" t="s">
        <v>370</v>
      </c>
      <c r="F2045" s="3">
        <v>1</v>
      </c>
      <c r="G2045" s="3">
        <v>6</v>
      </c>
      <c r="H2045" s="3" t="s">
        <v>694</v>
      </c>
      <c r="I2045" s="3" t="s">
        <v>29</v>
      </c>
      <c r="J2045" s="12">
        <f>(C2045-VLOOKUP(H2045,Riders!$A$2:$C$3500,2,FALSE))/365</f>
        <v>20.654794520547945</v>
      </c>
      <c r="K2045" s="3"/>
    </row>
    <row r="2046" spans="1:11" x14ac:dyDescent="0.45">
      <c r="A2046" s="3" t="s">
        <v>693</v>
      </c>
      <c r="B2046" s="3">
        <v>2019</v>
      </c>
      <c r="C2046" s="19">
        <v>43385</v>
      </c>
      <c r="D2046" s="3" t="s">
        <v>658</v>
      </c>
      <c r="E2046" s="3" t="s">
        <v>370</v>
      </c>
      <c r="F2046" s="3">
        <v>2</v>
      </c>
      <c r="G2046" s="3">
        <v>1</v>
      </c>
      <c r="H2046" s="3" t="s">
        <v>401</v>
      </c>
      <c r="I2046" s="3" t="s">
        <v>36</v>
      </c>
      <c r="J2046" s="12">
        <f>(C2046-VLOOKUP(H2046,Riders!$A$2:$C$3500,2,FALSE))/365</f>
        <v>30.747945205479454</v>
      </c>
      <c r="K2046" s="3"/>
    </row>
    <row r="2047" spans="1:11" x14ac:dyDescent="0.45">
      <c r="A2047" s="3" t="s">
        <v>693</v>
      </c>
      <c r="B2047" s="3">
        <v>2019</v>
      </c>
      <c r="C2047" s="19">
        <v>43385</v>
      </c>
      <c r="D2047" s="3" t="s">
        <v>658</v>
      </c>
      <c r="E2047" s="3" t="s">
        <v>370</v>
      </c>
      <c r="F2047" s="3">
        <v>2</v>
      </c>
      <c r="G2047" s="3">
        <v>2</v>
      </c>
      <c r="H2047" s="3" t="s">
        <v>665</v>
      </c>
      <c r="I2047" s="3" t="s">
        <v>29</v>
      </c>
      <c r="J2047" s="12">
        <f>(C2047-VLOOKUP(H2047,Riders!$A$2:$C$3500,2,FALSE))/365</f>
        <v>25.517808219178082</v>
      </c>
      <c r="K2047" s="3"/>
    </row>
    <row r="2048" spans="1:11" x14ac:dyDescent="0.45">
      <c r="A2048" s="3" t="s">
        <v>693</v>
      </c>
      <c r="B2048" s="3">
        <v>2019</v>
      </c>
      <c r="C2048" s="19">
        <v>43385</v>
      </c>
      <c r="D2048" s="3" t="s">
        <v>658</v>
      </c>
      <c r="E2048" s="3" t="s">
        <v>370</v>
      </c>
      <c r="F2048" s="3">
        <v>2</v>
      </c>
      <c r="G2048" s="3">
        <v>3</v>
      </c>
      <c r="H2048" s="3" t="s">
        <v>695</v>
      </c>
      <c r="I2048" s="3" t="s">
        <v>36</v>
      </c>
      <c r="J2048" s="12">
        <f>(C2048-VLOOKUP(H2048,Riders!$A$2:$C$3500,2,FALSE))/365</f>
        <v>17.994520547945207</v>
      </c>
      <c r="K2048" s="3"/>
    </row>
    <row r="2049" spans="1:11" x14ac:dyDescent="0.45">
      <c r="A2049" s="3" t="s">
        <v>693</v>
      </c>
      <c r="B2049" s="3">
        <v>2019</v>
      </c>
      <c r="C2049" s="19">
        <v>43385</v>
      </c>
      <c r="D2049" s="3" t="s">
        <v>658</v>
      </c>
      <c r="E2049" s="3" t="s">
        <v>370</v>
      </c>
      <c r="F2049" s="3">
        <v>2</v>
      </c>
      <c r="G2049" s="3">
        <v>4</v>
      </c>
      <c r="H2049" s="3" t="s">
        <v>696</v>
      </c>
      <c r="I2049" s="3" t="s">
        <v>36</v>
      </c>
      <c r="J2049" s="12">
        <f>(C2049-VLOOKUP(H2049,Riders!$A$2:$C$3500,2,FALSE))/365</f>
        <v>22.553424657534247</v>
      </c>
      <c r="K2049" s="3"/>
    </row>
    <row r="2050" spans="1:11" x14ac:dyDescent="0.45">
      <c r="A2050" s="3" t="s">
        <v>693</v>
      </c>
      <c r="B2050" s="3">
        <v>2019</v>
      </c>
      <c r="C2050" s="19">
        <v>43385</v>
      </c>
      <c r="D2050" s="3" t="s">
        <v>658</v>
      </c>
      <c r="E2050" s="3" t="s">
        <v>370</v>
      </c>
      <c r="F2050" s="3">
        <v>2</v>
      </c>
      <c r="G2050" s="3">
        <v>5</v>
      </c>
      <c r="H2050" s="3" t="s">
        <v>681</v>
      </c>
      <c r="I2050" s="3" t="s">
        <v>36</v>
      </c>
      <c r="J2050" s="12">
        <f>(C2050-VLOOKUP(H2050,Riders!$A$2:$C$3500,2,FALSE))/365</f>
        <v>19.356164383561644</v>
      </c>
      <c r="K2050" s="3"/>
    </row>
    <row r="2051" spans="1:11" x14ac:dyDescent="0.45">
      <c r="A2051" s="3" t="s">
        <v>693</v>
      </c>
      <c r="B2051" s="3">
        <v>2019</v>
      </c>
      <c r="C2051" s="19">
        <v>43385</v>
      </c>
      <c r="D2051" s="3" t="s">
        <v>658</v>
      </c>
      <c r="E2051" s="3" t="s">
        <v>370</v>
      </c>
      <c r="F2051" s="3">
        <v>2</v>
      </c>
      <c r="G2051" s="3">
        <v>9</v>
      </c>
      <c r="H2051" s="3" t="s">
        <v>662</v>
      </c>
      <c r="I2051" s="3" t="s">
        <v>36</v>
      </c>
      <c r="J2051" s="12">
        <f>(C2051-VLOOKUP(H2051,Riders!$A$2:$C$3500,2,FALSE))/365</f>
        <v>19.13150684931507</v>
      </c>
      <c r="K2051" s="3"/>
    </row>
    <row r="2052" spans="1:11" x14ac:dyDescent="0.45">
      <c r="A2052" s="3" t="s">
        <v>12</v>
      </c>
      <c r="B2052" s="3">
        <v>2019</v>
      </c>
      <c r="C2052" s="19">
        <v>43394</v>
      </c>
      <c r="D2052" s="3" t="s">
        <v>653</v>
      </c>
      <c r="E2052" s="3" t="s">
        <v>454</v>
      </c>
      <c r="F2052" s="3">
        <v>1</v>
      </c>
      <c r="G2052" s="3">
        <v>1</v>
      </c>
      <c r="H2052" s="3" t="s">
        <v>34</v>
      </c>
      <c r="I2052" s="3" t="s">
        <v>19</v>
      </c>
      <c r="J2052" s="12">
        <f>(C2052-VLOOKUP(H2052,Riders!$A$2:$C$3500,2,FALSE))/365</f>
        <v>31.219178082191782</v>
      </c>
      <c r="K2052" s="3">
        <v>1</v>
      </c>
    </row>
    <row r="2053" spans="1:11" x14ac:dyDescent="0.45">
      <c r="A2053" s="3" t="s">
        <v>12</v>
      </c>
      <c r="B2053" s="3">
        <v>2019</v>
      </c>
      <c r="C2053" s="19">
        <v>43394</v>
      </c>
      <c r="D2053" s="3" t="s">
        <v>653</v>
      </c>
      <c r="E2053" s="3" t="s">
        <v>454</v>
      </c>
      <c r="F2053" s="3">
        <v>1</v>
      </c>
      <c r="G2053" s="3">
        <v>2</v>
      </c>
      <c r="H2053" s="3" t="s">
        <v>111</v>
      </c>
      <c r="I2053" s="3" t="s">
        <v>118</v>
      </c>
      <c r="J2053" s="12">
        <f>(C2053-VLOOKUP(H2053,Riders!$A$2:$C$3500,2,FALSE))/365</f>
        <v>24.002739726027396</v>
      </c>
      <c r="K2053" s="3">
        <v>2</v>
      </c>
    </row>
    <row r="2054" spans="1:11" x14ac:dyDescent="0.45">
      <c r="A2054" s="3" t="s">
        <v>12</v>
      </c>
      <c r="B2054" s="3">
        <v>2019</v>
      </c>
      <c r="C2054" s="19">
        <v>43394</v>
      </c>
      <c r="D2054" s="3" t="s">
        <v>653</v>
      </c>
      <c r="E2054" s="3" t="s">
        <v>454</v>
      </c>
      <c r="F2054" s="3">
        <v>1</v>
      </c>
      <c r="G2054" s="3">
        <v>3</v>
      </c>
      <c r="H2054" s="3" t="s">
        <v>39</v>
      </c>
      <c r="I2054" s="3" t="s">
        <v>40</v>
      </c>
      <c r="J2054" s="12">
        <f>(C2054-VLOOKUP(H2054,Riders!$A$2:$C$3500,2,FALSE))/365</f>
        <v>24.194520547945206</v>
      </c>
      <c r="K2054" s="3">
        <v>12</v>
      </c>
    </row>
    <row r="2055" spans="1:11" x14ac:dyDescent="0.45">
      <c r="A2055" s="3" t="s">
        <v>12</v>
      </c>
      <c r="B2055" s="3">
        <v>2019</v>
      </c>
      <c r="C2055" s="19">
        <v>43394</v>
      </c>
      <c r="D2055" s="3" t="s">
        <v>653</v>
      </c>
      <c r="E2055" s="3" t="s">
        <v>454</v>
      </c>
      <c r="F2055" s="3">
        <v>1</v>
      </c>
      <c r="G2055" s="3">
        <v>4</v>
      </c>
      <c r="H2055" s="3" t="s">
        <v>167</v>
      </c>
      <c r="I2055" s="3" t="s">
        <v>59</v>
      </c>
      <c r="J2055" s="12">
        <f>(C2055-VLOOKUP(H2055,Riders!$A$2:$C$3500,2,FALSE))/365</f>
        <v>29.63013698630137</v>
      </c>
      <c r="K2055" s="3">
        <v>13</v>
      </c>
    </row>
    <row r="2056" spans="1:11" x14ac:dyDescent="0.45">
      <c r="A2056" s="3" t="s">
        <v>12</v>
      </c>
      <c r="B2056" s="3">
        <v>2019</v>
      </c>
      <c r="C2056" s="19">
        <v>43394</v>
      </c>
      <c r="D2056" s="3" t="s">
        <v>653</v>
      </c>
      <c r="E2056" s="3" t="s">
        <v>454</v>
      </c>
      <c r="F2056" s="3">
        <v>1</v>
      </c>
      <c r="G2056" s="3">
        <v>5</v>
      </c>
      <c r="H2056" s="3" t="s">
        <v>656</v>
      </c>
      <c r="I2056" s="3" t="s">
        <v>49</v>
      </c>
      <c r="J2056" s="12">
        <f>(C2056-VLOOKUP(H2056,Riders!$A$2:$C$3500,2,FALSE))/365</f>
        <v>20.345205479452055</v>
      </c>
      <c r="K2056" s="3">
        <v>21</v>
      </c>
    </row>
    <row r="2057" spans="1:11" x14ac:dyDescent="0.45">
      <c r="A2057" s="3" t="s">
        <v>12</v>
      </c>
      <c r="B2057" s="3">
        <v>2019</v>
      </c>
      <c r="C2057" s="19">
        <v>43394</v>
      </c>
      <c r="D2057" s="3" t="s">
        <v>653</v>
      </c>
      <c r="E2057" s="3" t="s">
        <v>454</v>
      </c>
      <c r="F2057" s="3">
        <v>1</v>
      </c>
      <c r="G2057" s="3">
        <v>6</v>
      </c>
      <c r="H2057" s="3" t="s">
        <v>14</v>
      </c>
      <c r="I2057" s="3" t="s">
        <v>15</v>
      </c>
      <c r="J2057" s="12">
        <f>(C2057-VLOOKUP(H2057,Riders!$A$2:$C$3500,2,FALSE))/365</f>
        <v>18.8</v>
      </c>
      <c r="K2057" s="3">
        <v>11</v>
      </c>
    </row>
    <row r="2058" spans="1:11" x14ac:dyDescent="0.45">
      <c r="A2058" s="3" t="s">
        <v>12</v>
      </c>
      <c r="B2058" s="3">
        <v>2019</v>
      </c>
      <c r="C2058" s="19">
        <v>43394</v>
      </c>
      <c r="D2058" s="3" t="s">
        <v>653</v>
      </c>
      <c r="E2058" s="3" t="s">
        <v>454</v>
      </c>
      <c r="F2058" s="3">
        <v>1</v>
      </c>
      <c r="G2058" s="3">
        <v>7</v>
      </c>
      <c r="H2058" s="3" t="s">
        <v>402</v>
      </c>
      <c r="I2058" s="3" t="s">
        <v>142</v>
      </c>
      <c r="J2058" s="12">
        <f>(C2058-VLOOKUP(H2058,Riders!$A$2:$C$3500,2,FALSE))/365</f>
        <v>30.901369863013699</v>
      </c>
      <c r="K2058" s="3">
        <v>25</v>
      </c>
    </row>
    <row r="2059" spans="1:11" x14ac:dyDescent="0.45">
      <c r="A2059" s="3" t="s">
        <v>12</v>
      </c>
      <c r="B2059" s="3">
        <v>2019</v>
      </c>
      <c r="C2059" s="19">
        <v>43394</v>
      </c>
      <c r="D2059" s="3" t="s">
        <v>653</v>
      </c>
      <c r="E2059" s="3" t="s">
        <v>454</v>
      </c>
      <c r="F2059" s="3">
        <v>2</v>
      </c>
      <c r="G2059" s="3">
        <v>1</v>
      </c>
      <c r="H2059" s="3" t="s">
        <v>132</v>
      </c>
      <c r="I2059" s="3" t="s">
        <v>36</v>
      </c>
      <c r="J2059" s="12">
        <f>(C2059-VLOOKUP(H2059,Riders!$A$2:$C$3500,2,FALSE))/365</f>
        <v>27.915068493150685</v>
      </c>
      <c r="K2059" s="3">
        <v>9</v>
      </c>
    </row>
    <row r="2060" spans="1:11" x14ac:dyDescent="0.45">
      <c r="A2060" s="3" t="s">
        <v>12</v>
      </c>
      <c r="B2060" s="3">
        <v>2019</v>
      </c>
      <c r="C2060" s="19">
        <v>43394</v>
      </c>
      <c r="D2060" s="3" t="s">
        <v>653</v>
      </c>
      <c r="E2060" s="3" t="s">
        <v>454</v>
      </c>
      <c r="F2060" s="3">
        <v>2</v>
      </c>
      <c r="G2060" s="3">
        <v>2</v>
      </c>
      <c r="H2060" s="3" t="s">
        <v>96</v>
      </c>
      <c r="I2060" s="3" t="s">
        <v>40</v>
      </c>
      <c r="J2060" s="12">
        <f>(C2060-VLOOKUP(H2060,Riders!$A$2:$C$3500,2,FALSE))/365</f>
        <v>24.772602739726029</v>
      </c>
      <c r="K2060" s="3">
        <v>7</v>
      </c>
    </row>
    <row r="2061" spans="1:11" x14ac:dyDescent="0.45">
      <c r="A2061" s="3" t="s">
        <v>12</v>
      </c>
      <c r="B2061" s="3">
        <v>2019</v>
      </c>
      <c r="C2061" s="19">
        <v>43394</v>
      </c>
      <c r="D2061" s="3" t="s">
        <v>653</v>
      </c>
      <c r="E2061" s="3" t="s">
        <v>454</v>
      </c>
      <c r="F2061" s="3">
        <v>2</v>
      </c>
      <c r="G2061" s="3">
        <v>3</v>
      </c>
      <c r="H2061" s="3" t="s">
        <v>133</v>
      </c>
      <c r="I2061" s="3" t="s">
        <v>25</v>
      </c>
      <c r="J2061" s="12">
        <f>(C2061-VLOOKUP(H2061,Riders!$A$2:$C$3500,2,FALSE))/365</f>
        <v>25.739726027397261</v>
      </c>
      <c r="K2061" s="3">
        <v>13</v>
      </c>
    </row>
    <row r="2062" spans="1:11" x14ac:dyDescent="0.45">
      <c r="A2062" s="3" t="s">
        <v>12</v>
      </c>
      <c r="B2062" s="3">
        <v>2019</v>
      </c>
      <c r="C2062" s="19">
        <v>43394</v>
      </c>
      <c r="D2062" s="3" t="s">
        <v>653</v>
      </c>
      <c r="E2062" s="3" t="s">
        <v>454</v>
      </c>
      <c r="F2062" s="3">
        <v>2</v>
      </c>
      <c r="G2062" s="3">
        <v>4</v>
      </c>
      <c r="H2062" s="3" t="s">
        <v>164</v>
      </c>
      <c r="I2062" s="3" t="s">
        <v>118</v>
      </c>
      <c r="J2062" s="12">
        <f>(C2062-VLOOKUP(H2062,Riders!$A$2:$C$3500,2,FALSE))/365</f>
        <v>25.876712328767123</v>
      </c>
      <c r="K2062" s="3">
        <v>13</v>
      </c>
    </row>
    <row r="2063" spans="1:11" x14ac:dyDescent="0.45">
      <c r="A2063" s="3" t="s">
        <v>12</v>
      </c>
      <c r="B2063" s="3">
        <v>2019</v>
      </c>
      <c r="C2063" s="19">
        <v>43394</v>
      </c>
      <c r="D2063" s="3" t="s">
        <v>653</v>
      </c>
      <c r="E2063" s="3" t="s">
        <v>454</v>
      </c>
      <c r="F2063" s="3">
        <v>2</v>
      </c>
      <c r="G2063" s="3">
        <v>5</v>
      </c>
      <c r="H2063" s="3" t="s">
        <v>187</v>
      </c>
      <c r="I2063" s="3" t="s">
        <v>53</v>
      </c>
      <c r="J2063" s="12">
        <f>(C2063-VLOOKUP(H2063,Riders!$A$2:$C$3500,2,FALSE))/365</f>
        <v>23.553424657534247</v>
      </c>
      <c r="K2063" s="3">
        <v>21</v>
      </c>
    </row>
    <row r="2064" spans="1:11" x14ac:dyDescent="0.45">
      <c r="A2064" s="3" t="s">
        <v>12</v>
      </c>
      <c r="B2064" s="3">
        <v>2019</v>
      </c>
      <c r="C2064" s="19">
        <v>43394</v>
      </c>
      <c r="D2064" s="3" t="s">
        <v>653</v>
      </c>
      <c r="E2064" s="3" t="s">
        <v>454</v>
      </c>
      <c r="F2064" s="3">
        <v>2</v>
      </c>
      <c r="G2064" s="3">
        <v>6</v>
      </c>
      <c r="H2064" s="3" t="s">
        <v>691</v>
      </c>
      <c r="I2064" s="3" t="s">
        <v>38</v>
      </c>
      <c r="J2064" s="12">
        <f>(C2064-VLOOKUP(H2064,Riders!$A$2:$C$3500,2,FALSE))/365</f>
        <v>20.010958904109589</v>
      </c>
      <c r="K2064" s="3">
        <v>13</v>
      </c>
    </row>
    <row r="2065" spans="1:11" x14ac:dyDescent="0.45">
      <c r="A2065" s="3" t="s">
        <v>12</v>
      </c>
      <c r="B2065" s="3">
        <v>2019</v>
      </c>
      <c r="C2065" s="19">
        <v>43394</v>
      </c>
      <c r="D2065" s="3" t="s">
        <v>653</v>
      </c>
      <c r="E2065" s="3" t="s">
        <v>454</v>
      </c>
      <c r="F2065" s="3">
        <v>3</v>
      </c>
      <c r="G2065" s="3">
        <v>1</v>
      </c>
      <c r="H2065" s="3" t="s">
        <v>79</v>
      </c>
      <c r="I2065" s="3" t="s">
        <v>65</v>
      </c>
      <c r="J2065" s="12">
        <f>(C2065-VLOOKUP(H2065,Riders!$A$2:$C$3500,2,FALSE))/365</f>
        <v>31.465753424657535</v>
      </c>
      <c r="K2065" s="3">
        <v>3</v>
      </c>
    </row>
    <row r="2066" spans="1:11" x14ac:dyDescent="0.45">
      <c r="A2066" s="3" t="s">
        <v>12</v>
      </c>
      <c r="B2066" s="3">
        <v>2019</v>
      </c>
      <c r="C2066" s="19">
        <v>43394</v>
      </c>
      <c r="D2066" s="3" t="s">
        <v>653</v>
      </c>
      <c r="E2066" s="3" t="s">
        <v>454</v>
      </c>
      <c r="F2066" s="3">
        <v>3</v>
      </c>
      <c r="G2066" s="3">
        <v>2</v>
      </c>
      <c r="H2066" s="3" t="s">
        <v>135</v>
      </c>
      <c r="I2066" s="3" t="s">
        <v>29</v>
      </c>
      <c r="J2066" s="12">
        <f>(C2066-VLOOKUP(H2066,Riders!$A$2:$C$3500,2,FALSE))/365</f>
        <v>28.950684931506849</v>
      </c>
      <c r="K2066" s="3">
        <v>5</v>
      </c>
    </row>
    <row r="2067" spans="1:11" x14ac:dyDescent="0.45">
      <c r="A2067" s="3" t="s">
        <v>12</v>
      </c>
      <c r="B2067" s="3">
        <v>2019</v>
      </c>
      <c r="C2067" s="19">
        <v>43394</v>
      </c>
      <c r="D2067" s="3" t="s">
        <v>653</v>
      </c>
      <c r="E2067" s="3" t="s">
        <v>454</v>
      </c>
      <c r="F2067" s="3">
        <v>3</v>
      </c>
      <c r="G2067" s="3">
        <v>3</v>
      </c>
      <c r="H2067" s="3" t="s">
        <v>20</v>
      </c>
      <c r="I2067" s="3" t="s">
        <v>21</v>
      </c>
      <c r="J2067" s="12">
        <f>(C2067-VLOOKUP(H2067,Riders!$A$2:$C$3500,2,FALSE))/365</f>
        <v>23.208219178082192</v>
      </c>
      <c r="K2067" s="3">
        <v>17</v>
      </c>
    </row>
    <row r="2068" spans="1:11" x14ac:dyDescent="0.45">
      <c r="A2068" s="3" t="s">
        <v>12</v>
      </c>
      <c r="B2068" s="3">
        <v>2019</v>
      </c>
      <c r="C2068" s="19">
        <v>43394</v>
      </c>
      <c r="D2068" s="3" t="s">
        <v>653</v>
      </c>
      <c r="E2068" s="3" t="s">
        <v>454</v>
      </c>
      <c r="F2068" s="3">
        <v>3</v>
      </c>
      <c r="G2068" s="3">
        <v>4</v>
      </c>
      <c r="H2068" s="3" t="s">
        <v>60</v>
      </c>
      <c r="I2068" s="3" t="s">
        <v>61</v>
      </c>
      <c r="J2068" s="12">
        <f>(C2068-VLOOKUP(H2068,Riders!$A$2:$C$3500,2,FALSE))/365</f>
        <v>30.263013698630136</v>
      </c>
      <c r="K2068" s="3">
        <v>17</v>
      </c>
    </row>
    <row r="2069" spans="1:11" x14ac:dyDescent="0.45">
      <c r="A2069" s="3" t="s">
        <v>12</v>
      </c>
      <c r="B2069" s="3">
        <v>2019</v>
      </c>
      <c r="C2069" s="19">
        <v>43394</v>
      </c>
      <c r="D2069" s="3" t="s">
        <v>653</v>
      </c>
      <c r="E2069" s="3" t="s">
        <v>454</v>
      </c>
      <c r="F2069" s="3">
        <v>3</v>
      </c>
      <c r="G2069" s="3">
        <v>5</v>
      </c>
      <c r="H2069" s="3" t="s">
        <v>146</v>
      </c>
      <c r="I2069" s="3" t="s">
        <v>56</v>
      </c>
      <c r="J2069" s="12">
        <f>(C2069-VLOOKUP(H2069,Riders!$A$2:$C$3500,2,FALSE))/365</f>
        <v>28.550684931506851</v>
      </c>
      <c r="K2069" s="3">
        <v>17</v>
      </c>
    </row>
    <row r="2070" spans="1:11" x14ac:dyDescent="0.45">
      <c r="A2070" s="3" t="s">
        <v>12</v>
      </c>
      <c r="B2070" s="3">
        <v>2019</v>
      </c>
      <c r="C2070" s="19">
        <v>43394</v>
      </c>
      <c r="D2070" s="3" t="s">
        <v>653</v>
      </c>
      <c r="E2070" s="3" t="s">
        <v>454</v>
      </c>
      <c r="F2070" s="3">
        <v>3</v>
      </c>
      <c r="G2070" s="3">
        <v>6</v>
      </c>
      <c r="H2070" s="3" t="s">
        <v>692</v>
      </c>
      <c r="I2070" s="3" t="s">
        <v>53</v>
      </c>
      <c r="J2070" s="12">
        <f>(C2070-VLOOKUP(H2070,Riders!$A$2:$C$3500,2,FALSE))/365</f>
        <v>20.504109589041096</v>
      </c>
      <c r="K2070" s="3">
        <v>21</v>
      </c>
    </row>
    <row r="2071" spans="1:11" x14ac:dyDescent="0.45">
      <c r="A2071" s="3" t="s">
        <v>12</v>
      </c>
      <c r="B2071" s="3">
        <v>2019</v>
      </c>
      <c r="C2071" s="19">
        <v>43394</v>
      </c>
      <c r="D2071" s="3" t="s">
        <v>653</v>
      </c>
      <c r="E2071" s="3" t="s">
        <v>454</v>
      </c>
      <c r="F2071" s="3">
        <v>4</v>
      </c>
      <c r="G2071" s="3">
        <v>1</v>
      </c>
      <c r="H2071" s="3" t="s">
        <v>50</v>
      </c>
      <c r="I2071" s="3" t="s">
        <v>51</v>
      </c>
      <c r="J2071" s="12">
        <f>(C2071-VLOOKUP(H2071,Riders!$A$2:$C$3500,2,FALSE))/365</f>
        <v>22.041095890410958</v>
      </c>
      <c r="K2071" s="3">
        <v>6</v>
      </c>
    </row>
    <row r="2072" spans="1:11" x14ac:dyDescent="0.45">
      <c r="A2072" s="3" t="s">
        <v>12</v>
      </c>
      <c r="B2072" s="3">
        <v>2019</v>
      </c>
      <c r="C2072" s="19">
        <v>43394</v>
      </c>
      <c r="D2072" s="3" t="s">
        <v>653</v>
      </c>
      <c r="E2072" s="3" t="s">
        <v>454</v>
      </c>
      <c r="F2072" s="3">
        <v>4</v>
      </c>
      <c r="G2072" s="3">
        <v>2</v>
      </c>
      <c r="H2072" s="3" t="s">
        <v>16</v>
      </c>
      <c r="I2072" s="3" t="s">
        <v>17</v>
      </c>
      <c r="J2072" s="12">
        <f>(C2072-VLOOKUP(H2072,Riders!$A$2:$C$3500,2,FALSE))/365</f>
        <v>19.4986301369863</v>
      </c>
      <c r="K2072" s="3">
        <v>8</v>
      </c>
    </row>
    <row r="2073" spans="1:11" x14ac:dyDescent="0.45">
      <c r="A2073" s="3" t="s">
        <v>12</v>
      </c>
      <c r="B2073" s="3">
        <v>2019</v>
      </c>
      <c r="C2073" s="19">
        <v>43394</v>
      </c>
      <c r="D2073" s="3" t="s">
        <v>653</v>
      </c>
      <c r="E2073" s="3" t="s">
        <v>454</v>
      </c>
      <c r="F2073" s="3">
        <v>4</v>
      </c>
      <c r="G2073" s="3">
        <v>3</v>
      </c>
      <c r="H2073" s="3" t="s">
        <v>129</v>
      </c>
      <c r="I2073" s="3" t="s">
        <v>65</v>
      </c>
      <c r="J2073" s="12">
        <f>(C2073-VLOOKUP(H2073,Riders!$A$2:$C$3500,2,FALSE))/365</f>
        <v>28.271232876712329</v>
      </c>
      <c r="K2073" s="3">
        <v>17</v>
      </c>
    </row>
    <row r="2074" spans="1:11" x14ac:dyDescent="0.45">
      <c r="A2074" s="3" t="s">
        <v>12</v>
      </c>
      <c r="B2074" s="3">
        <v>2019</v>
      </c>
      <c r="C2074" s="19">
        <v>43394</v>
      </c>
      <c r="D2074" s="3" t="s">
        <v>653</v>
      </c>
      <c r="E2074" s="3" t="s">
        <v>454</v>
      </c>
      <c r="F2074" s="3">
        <v>4</v>
      </c>
      <c r="G2074" s="3">
        <v>4</v>
      </c>
      <c r="H2074" s="3" t="s">
        <v>147</v>
      </c>
      <c r="I2074" s="3" t="s">
        <v>31</v>
      </c>
      <c r="J2074" s="12">
        <f>(C2074-VLOOKUP(H2074,Riders!$A$2:$C$3500,2,FALSE))/365</f>
        <v>30.284931506849315</v>
      </c>
      <c r="K2074" s="3">
        <v>21</v>
      </c>
    </row>
    <row r="2075" spans="1:11" x14ac:dyDescent="0.45">
      <c r="A2075" s="3" t="s">
        <v>12</v>
      </c>
      <c r="B2075" s="3">
        <v>2019</v>
      </c>
      <c r="C2075" s="19">
        <v>43394</v>
      </c>
      <c r="D2075" s="3" t="s">
        <v>653</v>
      </c>
      <c r="E2075" s="3" t="s">
        <v>454</v>
      </c>
      <c r="F2075" s="3">
        <v>4</v>
      </c>
      <c r="G2075" s="3">
        <v>5</v>
      </c>
      <c r="H2075" s="3" t="s">
        <v>100</v>
      </c>
      <c r="I2075" s="3" t="s">
        <v>47</v>
      </c>
      <c r="J2075" s="12">
        <f>(C2075-VLOOKUP(H2075,Riders!$A$2:$C$3500,2,FALSE))/365</f>
        <v>24.687671232876713</v>
      </c>
      <c r="K2075" s="3">
        <v>10</v>
      </c>
    </row>
    <row r="2076" spans="1:11" x14ac:dyDescent="0.45">
      <c r="A2076" s="3" t="s">
        <v>12</v>
      </c>
      <c r="B2076" s="3">
        <v>2019</v>
      </c>
      <c r="C2076" s="19">
        <v>43394</v>
      </c>
      <c r="D2076" s="3" t="s">
        <v>653</v>
      </c>
      <c r="E2076" s="3" t="s">
        <v>454</v>
      </c>
      <c r="F2076" s="3">
        <v>4</v>
      </c>
      <c r="G2076" s="3">
        <v>6</v>
      </c>
      <c r="H2076" s="3" t="s">
        <v>655</v>
      </c>
      <c r="I2076" s="3" t="s">
        <v>120</v>
      </c>
      <c r="J2076" s="12">
        <f>(C2076-VLOOKUP(H2076,Riders!$A$2:$C$3500,2,FALSE))/365</f>
        <v>35.87945205479452</v>
      </c>
      <c r="K2076" s="3">
        <v>4</v>
      </c>
    </row>
    <row r="2077" spans="1:11" x14ac:dyDescent="0.45">
      <c r="A2077" s="3" t="s">
        <v>12</v>
      </c>
      <c r="B2077" s="3">
        <v>2019</v>
      </c>
      <c r="C2077" s="19">
        <v>43394</v>
      </c>
      <c r="D2077" s="3" t="s">
        <v>653</v>
      </c>
      <c r="E2077" s="3" t="s">
        <v>642</v>
      </c>
      <c r="F2077" s="3">
        <v>1</v>
      </c>
      <c r="G2077" s="3">
        <v>1</v>
      </c>
      <c r="H2077" s="3" t="s">
        <v>39</v>
      </c>
      <c r="I2077" s="3" t="s">
        <v>40</v>
      </c>
      <c r="J2077" s="12">
        <f>(C2077-VLOOKUP(H2077,Riders!$A$2:$C$3500,2,FALSE))/365</f>
        <v>24.194520547945206</v>
      </c>
      <c r="K2077" s="3">
        <v>12</v>
      </c>
    </row>
    <row r="2078" spans="1:11" x14ac:dyDescent="0.45">
      <c r="A2078" s="3" t="s">
        <v>12</v>
      </c>
      <c r="B2078" s="3">
        <v>2019</v>
      </c>
      <c r="C2078" s="19">
        <v>43394</v>
      </c>
      <c r="D2078" s="3" t="s">
        <v>653</v>
      </c>
      <c r="E2078" s="3" t="s">
        <v>642</v>
      </c>
      <c r="F2078" s="3">
        <v>1</v>
      </c>
      <c r="G2078" s="3">
        <v>2</v>
      </c>
      <c r="H2078" s="3" t="s">
        <v>691</v>
      </c>
      <c r="I2078" s="3" t="s">
        <v>38</v>
      </c>
      <c r="J2078" s="12">
        <f>(C2078-VLOOKUP(H2078,Riders!$A$2:$C$3500,2,FALSE))/365</f>
        <v>20.010958904109589</v>
      </c>
      <c r="K2078" s="3">
        <v>13</v>
      </c>
    </row>
    <row r="2079" spans="1:11" x14ac:dyDescent="0.45">
      <c r="A2079" s="3" t="s">
        <v>12</v>
      </c>
      <c r="B2079" s="3">
        <v>2019</v>
      </c>
      <c r="C2079" s="19">
        <v>43394</v>
      </c>
      <c r="D2079" s="3" t="s">
        <v>653</v>
      </c>
      <c r="E2079" s="3" t="s">
        <v>642</v>
      </c>
      <c r="F2079" s="3">
        <v>1</v>
      </c>
      <c r="G2079" s="3">
        <v>3</v>
      </c>
      <c r="H2079" s="3" t="s">
        <v>146</v>
      </c>
      <c r="I2079" s="3" t="s">
        <v>56</v>
      </c>
      <c r="J2079" s="12">
        <f>(C2079-VLOOKUP(H2079,Riders!$A$2:$C$3500,2,FALSE))/365</f>
        <v>28.550684931506851</v>
      </c>
      <c r="K2079" s="3">
        <v>17</v>
      </c>
    </row>
    <row r="2080" spans="1:11" x14ac:dyDescent="0.45">
      <c r="A2080" s="3" t="s">
        <v>12</v>
      </c>
      <c r="B2080" s="3">
        <v>2019</v>
      </c>
      <c r="C2080" s="19">
        <v>43394</v>
      </c>
      <c r="D2080" s="3" t="s">
        <v>653</v>
      </c>
      <c r="E2080" s="3" t="s">
        <v>642</v>
      </c>
      <c r="F2080" s="3">
        <v>1</v>
      </c>
      <c r="G2080" s="3">
        <v>4</v>
      </c>
      <c r="H2080" s="3" t="s">
        <v>147</v>
      </c>
      <c r="I2080" s="3" t="s">
        <v>31</v>
      </c>
      <c r="J2080" s="12">
        <f>(C2080-VLOOKUP(H2080,Riders!$A$2:$C$3500,2,FALSE))/365</f>
        <v>30.284931506849315</v>
      </c>
      <c r="K2080" s="3">
        <v>21</v>
      </c>
    </row>
    <row r="2081" spans="1:11" x14ac:dyDescent="0.45">
      <c r="A2081" s="3" t="s">
        <v>12</v>
      </c>
      <c r="B2081" s="3">
        <v>2019</v>
      </c>
      <c r="C2081" s="19">
        <v>43394</v>
      </c>
      <c r="D2081" s="3" t="s">
        <v>653</v>
      </c>
      <c r="E2081" s="3" t="s">
        <v>642</v>
      </c>
      <c r="F2081" s="3">
        <v>1</v>
      </c>
      <c r="G2081" s="3">
        <v>5</v>
      </c>
      <c r="H2081" s="3" t="s">
        <v>402</v>
      </c>
      <c r="I2081" s="3" t="s">
        <v>142</v>
      </c>
      <c r="J2081" s="12">
        <f>(C2081-VLOOKUP(H2081,Riders!$A$2:$C$3500,2,FALSE))/365</f>
        <v>30.901369863013699</v>
      </c>
      <c r="K2081" s="3">
        <v>25</v>
      </c>
    </row>
    <row r="2082" spans="1:11" x14ac:dyDescent="0.45">
      <c r="A2082" s="3" t="s">
        <v>12</v>
      </c>
      <c r="B2082" s="3">
        <v>2019</v>
      </c>
      <c r="C2082" s="19">
        <v>43394</v>
      </c>
      <c r="D2082" s="3" t="s">
        <v>653</v>
      </c>
      <c r="E2082" s="3" t="s">
        <v>642</v>
      </c>
      <c r="F2082" s="3">
        <v>2</v>
      </c>
      <c r="G2082" s="3">
        <v>1</v>
      </c>
      <c r="H2082" s="3" t="s">
        <v>14</v>
      </c>
      <c r="I2082" s="3" t="s">
        <v>15</v>
      </c>
      <c r="J2082" s="12">
        <f>(C2082-VLOOKUP(H2082,Riders!$A$2:$C$3500,2,FALSE))/365</f>
        <v>18.8</v>
      </c>
      <c r="K2082" s="3">
        <v>11</v>
      </c>
    </row>
    <row r="2083" spans="1:11" x14ac:dyDescent="0.45">
      <c r="A2083" s="3" t="s">
        <v>12</v>
      </c>
      <c r="B2083" s="3">
        <v>2019</v>
      </c>
      <c r="C2083" s="19">
        <v>43394</v>
      </c>
      <c r="D2083" s="3" t="s">
        <v>653</v>
      </c>
      <c r="E2083" s="3" t="s">
        <v>642</v>
      </c>
      <c r="F2083" s="3">
        <v>2</v>
      </c>
      <c r="G2083" s="3">
        <v>2</v>
      </c>
      <c r="H2083" s="3" t="s">
        <v>133</v>
      </c>
      <c r="I2083" s="3" t="s">
        <v>25</v>
      </c>
      <c r="J2083" s="12">
        <f>(C2083-VLOOKUP(H2083,Riders!$A$2:$C$3500,2,FALSE))/365</f>
        <v>25.739726027397261</v>
      </c>
      <c r="K2083" s="3">
        <v>13</v>
      </c>
    </row>
    <row r="2084" spans="1:11" x14ac:dyDescent="0.45">
      <c r="A2084" s="3" t="s">
        <v>12</v>
      </c>
      <c r="B2084" s="3">
        <v>2019</v>
      </c>
      <c r="C2084" s="19">
        <v>43394</v>
      </c>
      <c r="D2084" s="3" t="s">
        <v>653</v>
      </c>
      <c r="E2084" s="3" t="s">
        <v>642</v>
      </c>
      <c r="F2084" s="3">
        <v>2</v>
      </c>
      <c r="G2084" s="3">
        <v>3</v>
      </c>
      <c r="H2084" s="3" t="s">
        <v>60</v>
      </c>
      <c r="I2084" s="3" t="s">
        <v>61</v>
      </c>
      <c r="J2084" s="12">
        <f>(C2084-VLOOKUP(H2084,Riders!$A$2:$C$3500,2,FALSE))/365</f>
        <v>30.263013698630136</v>
      </c>
      <c r="K2084" s="3">
        <v>17</v>
      </c>
    </row>
    <row r="2085" spans="1:11" x14ac:dyDescent="0.45">
      <c r="A2085" s="3" t="s">
        <v>12</v>
      </c>
      <c r="B2085" s="3">
        <v>2019</v>
      </c>
      <c r="C2085" s="19">
        <v>43394</v>
      </c>
      <c r="D2085" s="3" t="s">
        <v>653</v>
      </c>
      <c r="E2085" s="3" t="s">
        <v>642</v>
      </c>
      <c r="F2085" s="3">
        <v>2</v>
      </c>
      <c r="G2085" s="3">
        <v>4</v>
      </c>
      <c r="H2085" s="3" t="s">
        <v>187</v>
      </c>
      <c r="I2085" s="3" t="s">
        <v>53</v>
      </c>
      <c r="J2085" s="12">
        <f>(C2085-VLOOKUP(H2085,Riders!$A$2:$C$3500,2,FALSE))/365</f>
        <v>23.553424657534247</v>
      </c>
      <c r="K2085" s="3">
        <v>21</v>
      </c>
    </row>
    <row r="2086" spans="1:11" x14ac:dyDescent="0.45">
      <c r="A2086" s="3" t="s">
        <v>12</v>
      </c>
      <c r="B2086" s="3">
        <v>2019</v>
      </c>
      <c r="C2086" s="19">
        <v>43394</v>
      </c>
      <c r="D2086" s="3" t="s">
        <v>653</v>
      </c>
      <c r="E2086" s="3" t="s">
        <v>642</v>
      </c>
      <c r="F2086" s="3">
        <v>3</v>
      </c>
      <c r="G2086" s="3">
        <v>1</v>
      </c>
      <c r="H2086" s="3" t="s">
        <v>655</v>
      </c>
      <c r="I2086" s="3" t="s">
        <v>120</v>
      </c>
      <c r="J2086" s="12">
        <f>(C2086-VLOOKUP(H2086,Riders!$A$2:$C$3500,2,FALSE))/365</f>
        <v>35.87945205479452</v>
      </c>
      <c r="K2086" s="3">
        <v>4</v>
      </c>
    </row>
    <row r="2087" spans="1:11" x14ac:dyDescent="0.45">
      <c r="A2087" s="3" t="s">
        <v>12</v>
      </c>
      <c r="B2087" s="3">
        <v>2019</v>
      </c>
      <c r="C2087" s="19">
        <v>43394</v>
      </c>
      <c r="D2087" s="3" t="s">
        <v>653</v>
      </c>
      <c r="E2087" s="3" t="s">
        <v>642</v>
      </c>
      <c r="F2087" s="3">
        <v>3</v>
      </c>
      <c r="G2087" s="3">
        <v>2</v>
      </c>
      <c r="H2087" s="3" t="s">
        <v>164</v>
      </c>
      <c r="I2087" s="3" t="s">
        <v>118</v>
      </c>
      <c r="J2087" s="12">
        <f>(C2087-VLOOKUP(H2087,Riders!$A$2:$C$3500,2,FALSE))/365</f>
        <v>25.876712328767123</v>
      </c>
      <c r="K2087" s="3">
        <v>13</v>
      </c>
    </row>
    <row r="2088" spans="1:11" x14ac:dyDescent="0.45">
      <c r="A2088" s="3" t="s">
        <v>12</v>
      </c>
      <c r="B2088" s="3">
        <v>2019</v>
      </c>
      <c r="C2088" s="19">
        <v>43394</v>
      </c>
      <c r="D2088" s="3" t="s">
        <v>653</v>
      </c>
      <c r="E2088" s="3" t="s">
        <v>642</v>
      </c>
      <c r="F2088" s="3">
        <v>3</v>
      </c>
      <c r="G2088" s="3">
        <v>3</v>
      </c>
      <c r="H2088" s="3" t="s">
        <v>20</v>
      </c>
      <c r="I2088" s="3" t="s">
        <v>21</v>
      </c>
      <c r="J2088" s="12">
        <f>(C2088-VLOOKUP(H2088,Riders!$A$2:$C$3500,2,FALSE))/365</f>
        <v>23.208219178082192</v>
      </c>
      <c r="K2088" s="3">
        <v>17</v>
      </c>
    </row>
    <row r="2089" spans="1:11" x14ac:dyDescent="0.45">
      <c r="A2089" s="3" t="s">
        <v>12</v>
      </c>
      <c r="B2089" s="3">
        <v>2019</v>
      </c>
      <c r="C2089" s="19">
        <v>43394</v>
      </c>
      <c r="D2089" s="3" t="s">
        <v>653</v>
      </c>
      <c r="E2089" s="3" t="s">
        <v>642</v>
      </c>
      <c r="F2089" s="3">
        <v>3</v>
      </c>
      <c r="G2089" s="3">
        <v>4</v>
      </c>
      <c r="H2089" s="3" t="s">
        <v>656</v>
      </c>
      <c r="I2089" s="3" t="s">
        <v>49</v>
      </c>
      <c r="J2089" s="12">
        <f>(C2089-VLOOKUP(H2089,Riders!$A$2:$C$3500,2,FALSE))/365</f>
        <v>20.345205479452055</v>
      </c>
      <c r="K2089" s="3">
        <v>21</v>
      </c>
    </row>
    <row r="2090" spans="1:11" x14ac:dyDescent="0.45">
      <c r="A2090" s="3" t="s">
        <v>12</v>
      </c>
      <c r="B2090" s="3">
        <v>2019</v>
      </c>
      <c r="C2090" s="19">
        <v>43394</v>
      </c>
      <c r="D2090" s="3" t="s">
        <v>653</v>
      </c>
      <c r="E2090" s="3" t="s">
        <v>642</v>
      </c>
      <c r="F2090" s="3">
        <v>4</v>
      </c>
      <c r="G2090" s="3">
        <v>1</v>
      </c>
      <c r="H2090" s="3" t="s">
        <v>100</v>
      </c>
      <c r="I2090" s="3" t="s">
        <v>47</v>
      </c>
      <c r="J2090" s="12">
        <f>(C2090-VLOOKUP(H2090,Riders!$A$2:$C$3500,2,FALSE))/365</f>
        <v>24.687671232876713</v>
      </c>
      <c r="K2090" s="3">
        <v>10</v>
      </c>
    </row>
    <row r="2091" spans="1:11" x14ac:dyDescent="0.45">
      <c r="A2091" s="3" t="s">
        <v>12</v>
      </c>
      <c r="B2091" s="3">
        <v>2019</v>
      </c>
      <c r="C2091" s="19">
        <v>43394</v>
      </c>
      <c r="D2091" s="3" t="s">
        <v>653</v>
      </c>
      <c r="E2091" s="3" t="s">
        <v>642</v>
      </c>
      <c r="F2091" s="3">
        <v>4</v>
      </c>
      <c r="G2091" s="3">
        <v>2</v>
      </c>
      <c r="H2091" s="3" t="s">
        <v>167</v>
      </c>
      <c r="I2091" s="3" t="s">
        <v>59</v>
      </c>
      <c r="J2091" s="12">
        <f>(C2091-VLOOKUP(H2091,Riders!$A$2:$C$3500,2,FALSE))/365</f>
        <v>29.63013698630137</v>
      </c>
      <c r="K2091" s="3">
        <v>13</v>
      </c>
    </row>
    <row r="2092" spans="1:11" x14ac:dyDescent="0.45">
      <c r="A2092" s="3" t="s">
        <v>12</v>
      </c>
      <c r="B2092" s="3">
        <v>2019</v>
      </c>
      <c r="C2092" s="19">
        <v>43394</v>
      </c>
      <c r="D2092" s="3" t="s">
        <v>653</v>
      </c>
      <c r="E2092" s="3" t="s">
        <v>642</v>
      </c>
      <c r="F2092" s="3">
        <v>4</v>
      </c>
      <c r="G2092" s="3">
        <v>3</v>
      </c>
      <c r="H2092" s="3" t="s">
        <v>129</v>
      </c>
      <c r="I2092" s="3" t="s">
        <v>65</v>
      </c>
      <c r="J2092" s="12">
        <f>(C2092-VLOOKUP(H2092,Riders!$A$2:$C$3500,2,FALSE))/365</f>
        <v>28.271232876712329</v>
      </c>
      <c r="K2092" s="3">
        <v>17</v>
      </c>
    </row>
    <row r="2093" spans="1:11" x14ac:dyDescent="0.45">
      <c r="A2093" s="3" t="s">
        <v>12</v>
      </c>
      <c r="B2093" s="3">
        <v>2019</v>
      </c>
      <c r="C2093" s="19">
        <v>43394</v>
      </c>
      <c r="D2093" s="3" t="s">
        <v>653</v>
      </c>
      <c r="E2093" s="3" t="s">
        <v>642</v>
      </c>
      <c r="F2093" s="3">
        <v>4</v>
      </c>
      <c r="G2093" s="3">
        <v>4</v>
      </c>
      <c r="H2093" s="3" t="s">
        <v>692</v>
      </c>
      <c r="I2093" s="3" t="s">
        <v>53</v>
      </c>
      <c r="J2093" s="12">
        <f>(C2093-VLOOKUP(H2093,Riders!$A$2:$C$3500,2,FALSE))/365</f>
        <v>20.504109589041096</v>
      </c>
      <c r="K2093" s="3">
        <v>21</v>
      </c>
    </row>
    <row r="2094" spans="1:11" x14ac:dyDescent="0.45">
      <c r="A2094" s="3" t="s">
        <v>12</v>
      </c>
      <c r="B2094" s="3">
        <v>2019</v>
      </c>
      <c r="C2094" s="19">
        <v>43394</v>
      </c>
      <c r="D2094" s="3" t="s">
        <v>653</v>
      </c>
      <c r="E2094" s="3" t="s">
        <v>643</v>
      </c>
      <c r="F2094" s="3">
        <v>1</v>
      </c>
      <c r="G2094" s="3">
        <v>1</v>
      </c>
      <c r="H2094" s="3" t="s">
        <v>50</v>
      </c>
      <c r="I2094" s="3" t="s">
        <v>51</v>
      </c>
      <c r="J2094" s="12">
        <f>(C2094-VLOOKUP(H2094,Riders!$A$2:$C$3500,2,FALSE))/365</f>
        <v>22.041095890410958</v>
      </c>
      <c r="K2094" s="3">
        <v>6</v>
      </c>
    </row>
    <row r="2095" spans="1:11" x14ac:dyDescent="0.45">
      <c r="A2095" s="3" t="s">
        <v>12</v>
      </c>
      <c r="B2095" s="3">
        <v>2019</v>
      </c>
      <c r="C2095" s="19">
        <v>43394</v>
      </c>
      <c r="D2095" s="3" t="s">
        <v>653</v>
      </c>
      <c r="E2095" s="3" t="s">
        <v>643</v>
      </c>
      <c r="F2095" s="3">
        <v>1</v>
      </c>
      <c r="G2095" s="3">
        <v>2</v>
      </c>
      <c r="H2095" s="3" t="s">
        <v>135</v>
      </c>
      <c r="I2095" s="3" t="s">
        <v>29</v>
      </c>
      <c r="J2095" s="12">
        <f>(C2095-VLOOKUP(H2095,Riders!$A$2:$C$3500,2,FALSE))/365</f>
        <v>28.950684931506849</v>
      </c>
      <c r="K2095" s="3">
        <v>5</v>
      </c>
    </row>
    <row r="2096" spans="1:11" x14ac:dyDescent="0.45">
      <c r="A2096" s="3" t="s">
        <v>12</v>
      </c>
      <c r="B2096" s="3">
        <v>2019</v>
      </c>
      <c r="C2096" s="19">
        <v>43394</v>
      </c>
      <c r="D2096" s="3" t="s">
        <v>653</v>
      </c>
      <c r="E2096" s="3" t="s">
        <v>643</v>
      </c>
      <c r="F2096" s="3">
        <v>1</v>
      </c>
      <c r="G2096" s="3">
        <v>3</v>
      </c>
      <c r="H2096" s="3" t="s">
        <v>34</v>
      </c>
      <c r="I2096" s="3" t="s">
        <v>19</v>
      </c>
      <c r="J2096" s="12">
        <f>(C2096-VLOOKUP(H2096,Riders!$A$2:$C$3500,2,FALSE))/365</f>
        <v>31.219178082191782</v>
      </c>
      <c r="K2096" s="3">
        <v>1</v>
      </c>
    </row>
    <row r="2097" spans="1:11" x14ac:dyDescent="0.45">
      <c r="A2097" s="3" t="s">
        <v>12</v>
      </c>
      <c r="B2097" s="3">
        <v>2019</v>
      </c>
      <c r="C2097" s="19">
        <v>43394</v>
      </c>
      <c r="D2097" s="3" t="s">
        <v>653</v>
      </c>
      <c r="E2097" s="3" t="s">
        <v>643</v>
      </c>
      <c r="F2097" s="3">
        <v>1</v>
      </c>
      <c r="G2097" s="3">
        <v>4</v>
      </c>
      <c r="H2097" s="3" t="s">
        <v>100</v>
      </c>
      <c r="I2097" s="3" t="s">
        <v>47</v>
      </c>
      <c r="J2097" s="12">
        <f>(C2097-VLOOKUP(H2097,Riders!$A$2:$C$3500,2,FALSE))/365</f>
        <v>24.687671232876713</v>
      </c>
      <c r="K2097" s="3">
        <v>10</v>
      </c>
    </row>
    <row r="2098" spans="1:11" x14ac:dyDescent="0.45">
      <c r="A2098" s="3" t="s">
        <v>12</v>
      </c>
      <c r="B2098" s="3">
        <v>2019</v>
      </c>
      <c r="C2098" s="19">
        <v>43394</v>
      </c>
      <c r="D2098" s="3" t="s">
        <v>653</v>
      </c>
      <c r="E2098" s="3" t="s">
        <v>643</v>
      </c>
      <c r="F2098" s="3">
        <v>1</v>
      </c>
      <c r="G2098" s="3">
        <v>5</v>
      </c>
      <c r="H2098" s="3" t="s">
        <v>39</v>
      </c>
      <c r="I2098" s="3" t="s">
        <v>40</v>
      </c>
      <c r="J2098" s="12">
        <f>(C2098-VLOOKUP(H2098,Riders!$A$2:$C$3500,2,FALSE))/365</f>
        <v>24.194520547945206</v>
      </c>
      <c r="K2098" s="3">
        <v>12</v>
      </c>
    </row>
    <row r="2099" spans="1:11" x14ac:dyDescent="0.45">
      <c r="A2099" s="3" t="s">
        <v>12</v>
      </c>
      <c r="B2099" s="3">
        <v>2019</v>
      </c>
      <c r="C2099" s="19">
        <v>43394</v>
      </c>
      <c r="D2099" s="3" t="s">
        <v>653</v>
      </c>
      <c r="E2099" s="3" t="s">
        <v>643</v>
      </c>
      <c r="F2099" s="3">
        <v>1</v>
      </c>
      <c r="G2099" s="3">
        <v>6</v>
      </c>
      <c r="H2099" s="3" t="s">
        <v>96</v>
      </c>
      <c r="I2099" s="3" t="s">
        <v>40</v>
      </c>
      <c r="J2099" s="12">
        <f>(C2099-VLOOKUP(H2099,Riders!$A$2:$C$3500,2,FALSE))/365</f>
        <v>24.772602739726029</v>
      </c>
      <c r="K2099" s="3">
        <v>7</v>
      </c>
    </row>
    <row r="2100" spans="1:11" x14ac:dyDescent="0.45">
      <c r="A2100" s="3" t="s">
        <v>12</v>
      </c>
      <c r="B2100" s="3">
        <v>2019</v>
      </c>
      <c r="C2100" s="19">
        <v>43394</v>
      </c>
      <c r="D2100" s="3" t="s">
        <v>653</v>
      </c>
      <c r="E2100" s="3" t="s">
        <v>643</v>
      </c>
      <c r="F2100" s="3">
        <v>2</v>
      </c>
      <c r="G2100" s="3">
        <v>1</v>
      </c>
      <c r="H2100" s="3" t="s">
        <v>79</v>
      </c>
      <c r="I2100" s="3" t="s">
        <v>65</v>
      </c>
      <c r="J2100" s="12">
        <f>(C2100-VLOOKUP(H2100,Riders!$A$2:$C$3500,2,FALSE))/365</f>
        <v>31.465753424657535</v>
      </c>
      <c r="K2100" s="3">
        <v>3</v>
      </c>
    </row>
    <row r="2101" spans="1:11" x14ac:dyDescent="0.45">
      <c r="A2101" s="3" t="s">
        <v>12</v>
      </c>
      <c r="B2101" s="3">
        <v>2019</v>
      </c>
      <c r="C2101" s="19">
        <v>43394</v>
      </c>
      <c r="D2101" s="3" t="s">
        <v>653</v>
      </c>
      <c r="E2101" s="3" t="s">
        <v>643</v>
      </c>
      <c r="F2101" s="3">
        <v>2</v>
      </c>
      <c r="G2101" s="3">
        <v>2</v>
      </c>
      <c r="H2101" s="3" t="s">
        <v>655</v>
      </c>
      <c r="I2101" s="3" t="s">
        <v>120</v>
      </c>
      <c r="J2101" s="12">
        <f>(C2101-VLOOKUP(H2101,Riders!$A$2:$C$3500,2,FALSE))/365</f>
        <v>35.87945205479452</v>
      </c>
      <c r="K2101" s="3">
        <v>4</v>
      </c>
    </row>
    <row r="2102" spans="1:11" x14ac:dyDescent="0.45">
      <c r="A2102" s="3" t="s">
        <v>12</v>
      </c>
      <c r="B2102" s="3">
        <v>2019</v>
      </c>
      <c r="C2102" s="19">
        <v>43394</v>
      </c>
      <c r="D2102" s="3" t="s">
        <v>653</v>
      </c>
      <c r="E2102" s="3" t="s">
        <v>643</v>
      </c>
      <c r="F2102" s="3">
        <v>2</v>
      </c>
      <c r="G2102" s="3">
        <v>3</v>
      </c>
      <c r="H2102" s="3" t="s">
        <v>111</v>
      </c>
      <c r="I2102" s="3" t="s">
        <v>118</v>
      </c>
      <c r="J2102" s="12">
        <f>(C2102-VLOOKUP(H2102,Riders!$A$2:$C$3500,2,FALSE))/365</f>
        <v>24.002739726027396</v>
      </c>
      <c r="K2102" s="3">
        <v>2</v>
      </c>
    </row>
    <row r="2103" spans="1:11" x14ac:dyDescent="0.45">
      <c r="A2103" s="3" t="s">
        <v>12</v>
      </c>
      <c r="B2103" s="3">
        <v>2019</v>
      </c>
      <c r="C2103" s="19">
        <v>43394</v>
      </c>
      <c r="D2103" s="3" t="s">
        <v>653</v>
      </c>
      <c r="E2103" s="3" t="s">
        <v>643</v>
      </c>
      <c r="F2103" s="3">
        <v>2</v>
      </c>
      <c r="G2103" s="3">
        <v>4</v>
      </c>
      <c r="H2103" s="3" t="s">
        <v>132</v>
      </c>
      <c r="I2103" s="3" t="s">
        <v>36</v>
      </c>
      <c r="J2103" s="12">
        <f>(C2103-VLOOKUP(H2103,Riders!$A$2:$C$3500,2,FALSE))/365</f>
        <v>27.915068493150685</v>
      </c>
      <c r="K2103" s="3">
        <v>9</v>
      </c>
    </row>
    <row r="2104" spans="1:11" x14ac:dyDescent="0.45">
      <c r="A2104" s="3" t="s">
        <v>12</v>
      </c>
      <c r="B2104" s="3">
        <v>2019</v>
      </c>
      <c r="C2104" s="19">
        <v>43394</v>
      </c>
      <c r="D2104" s="3" t="s">
        <v>653</v>
      </c>
      <c r="E2104" s="3" t="s">
        <v>643</v>
      </c>
      <c r="F2104" s="3">
        <v>2</v>
      </c>
      <c r="G2104" s="3">
        <v>5</v>
      </c>
      <c r="H2104" s="3" t="s">
        <v>16</v>
      </c>
      <c r="I2104" s="3" t="s">
        <v>17</v>
      </c>
      <c r="J2104" s="12">
        <f>(C2104-VLOOKUP(H2104,Riders!$A$2:$C$3500,2,FALSE))/365</f>
        <v>19.4986301369863</v>
      </c>
      <c r="K2104" s="3">
        <v>8</v>
      </c>
    </row>
    <row r="2105" spans="1:11" x14ac:dyDescent="0.45">
      <c r="A2105" s="3" t="s">
        <v>12</v>
      </c>
      <c r="B2105" s="3">
        <v>2019</v>
      </c>
      <c r="C2105" s="19">
        <v>43394</v>
      </c>
      <c r="D2105" s="3" t="s">
        <v>653</v>
      </c>
      <c r="E2105" s="3" t="s">
        <v>643</v>
      </c>
      <c r="F2105" s="3">
        <v>2</v>
      </c>
      <c r="G2105" s="3">
        <v>6</v>
      </c>
      <c r="H2105" s="3" t="s">
        <v>14</v>
      </c>
      <c r="I2105" s="3" t="s">
        <v>15</v>
      </c>
      <c r="J2105" s="12">
        <f>(C2105-VLOOKUP(H2105,Riders!$A$2:$C$3500,2,FALSE))/365</f>
        <v>18.8</v>
      </c>
      <c r="K2105" s="3">
        <v>11</v>
      </c>
    </row>
    <row r="2106" spans="1:11" x14ac:dyDescent="0.45">
      <c r="A2106" s="3" t="s">
        <v>12</v>
      </c>
      <c r="B2106" s="3">
        <v>2019</v>
      </c>
      <c r="C2106" s="19">
        <v>43394</v>
      </c>
      <c r="D2106" s="3" t="s">
        <v>653</v>
      </c>
      <c r="E2106" s="3" t="s">
        <v>370</v>
      </c>
      <c r="F2106" s="3">
        <v>1</v>
      </c>
      <c r="G2106" s="3">
        <v>1</v>
      </c>
      <c r="H2106" s="3" t="s">
        <v>34</v>
      </c>
      <c r="I2106" s="3" t="s">
        <v>19</v>
      </c>
      <c r="J2106" s="12">
        <f>(C2106-VLOOKUP(H2106,Riders!$A$2:$C$3500,2,FALSE))/365</f>
        <v>31.219178082191782</v>
      </c>
      <c r="K2106" s="3">
        <v>1</v>
      </c>
    </row>
    <row r="2107" spans="1:11" x14ac:dyDescent="0.45">
      <c r="A2107" s="3" t="s">
        <v>12</v>
      </c>
      <c r="B2107" s="3">
        <v>2019</v>
      </c>
      <c r="C2107" s="19">
        <v>43394</v>
      </c>
      <c r="D2107" s="3" t="s">
        <v>653</v>
      </c>
      <c r="E2107" s="3" t="s">
        <v>370</v>
      </c>
      <c r="F2107" s="3">
        <v>1</v>
      </c>
      <c r="G2107" s="3">
        <v>2</v>
      </c>
      <c r="H2107" s="3" t="s">
        <v>111</v>
      </c>
      <c r="I2107" s="3" t="s">
        <v>118</v>
      </c>
      <c r="J2107" s="12">
        <f>(C2107-VLOOKUP(H2107,Riders!$A$2:$C$3500,2,FALSE))/365</f>
        <v>24.002739726027396</v>
      </c>
      <c r="K2107" s="3">
        <v>2</v>
      </c>
    </row>
    <row r="2108" spans="1:11" x14ac:dyDescent="0.45">
      <c r="A2108" s="3" t="s">
        <v>12</v>
      </c>
      <c r="B2108" s="3">
        <v>2019</v>
      </c>
      <c r="C2108" s="19">
        <v>43394</v>
      </c>
      <c r="D2108" s="3" t="s">
        <v>653</v>
      </c>
      <c r="E2108" s="3" t="s">
        <v>370</v>
      </c>
      <c r="F2108" s="3">
        <v>1</v>
      </c>
      <c r="G2108" s="3">
        <v>3</v>
      </c>
      <c r="H2108" s="3" t="s">
        <v>79</v>
      </c>
      <c r="I2108" s="3" t="s">
        <v>65</v>
      </c>
      <c r="J2108" s="12">
        <f>(C2108-VLOOKUP(H2108,Riders!$A$2:$C$3500,2,FALSE))/365</f>
        <v>31.465753424657535</v>
      </c>
      <c r="K2108" s="3">
        <v>3</v>
      </c>
    </row>
    <row r="2109" spans="1:11" x14ac:dyDescent="0.45">
      <c r="A2109" s="3" t="s">
        <v>12</v>
      </c>
      <c r="B2109" s="3">
        <v>2019</v>
      </c>
      <c r="C2109" s="19">
        <v>43394</v>
      </c>
      <c r="D2109" s="3" t="s">
        <v>653</v>
      </c>
      <c r="E2109" s="3" t="s">
        <v>370</v>
      </c>
      <c r="F2109" s="3">
        <v>1</v>
      </c>
      <c r="G2109" s="3">
        <v>4</v>
      </c>
      <c r="H2109" s="3" t="s">
        <v>655</v>
      </c>
      <c r="I2109" s="3" t="s">
        <v>120</v>
      </c>
      <c r="J2109" s="12">
        <f>(C2109-VLOOKUP(H2109,Riders!$A$2:$C$3500,2,FALSE))/365</f>
        <v>35.87945205479452</v>
      </c>
      <c r="K2109" s="3">
        <v>4</v>
      </c>
    </row>
    <row r="2110" spans="1:11" x14ac:dyDescent="0.45">
      <c r="A2110" s="3" t="s">
        <v>12</v>
      </c>
      <c r="B2110" s="3">
        <v>2019</v>
      </c>
      <c r="C2110" s="19">
        <v>43394</v>
      </c>
      <c r="D2110" s="3" t="s">
        <v>653</v>
      </c>
      <c r="E2110" s="3" t="s">
        <v>370</v>
      </c>
      <c r="F2110" s="3">
        <v>1</v>
      </c>
      <c r="G2110" s="3">
        <v>5</v>
      </c>
      <c r="H2110" s="3" t="s">
        <v>135</v>
      </c>
      <c r="I2110" s="3" t="s">
        <v>29</v>
      </c>
      <c r="J2110" s="12">
        <f>(C2110-VLOOKUP(H2110,Riders!$A$2:$C$3500,2,FALSE))/365</f>
        <v>28.950684931506849</v>
      </c>
      <c r="K2110" s="3">
        <v>5</v>
      </c>
    </row>
    <row r="2111" spans="1:11" x14ac:dyDescent="0.45">
      <c r="A2111" s="3" t="s">
        <v>12</v>
      </c>
      <c r="B2111" s="3">
        <v>2019</v>
      </c>
      <c r="C2111" s="19">
        <v>43394</v>
      </c>
      <c r="D2111" s="3" t="s">
        <v>653</v>
      </c>
      <c r="E2111" s="3" t="s">
        <v>370</v>
      </c>
      <c r="F2111" s="3">
        <v>1</v>
      </c>
      <c r="G2111" s="3">
        <v>6</v>
      </c>
      <c r="H2111" s="3" t="s">
        <v>50</v>
      </c>
      <c r="I2111" s="3" t="s">
        <v>51</v>
      </c>
      <c r="J2111" s="12">
        <f>(C2111-VLOOKUP(H2111,Riders!$A$2:$C$3500,2,FALSE))/365</f>
        <v>22.041095890410958</v>
      </c>
      <c r="K2111" s="3">
        <v>6</v>
      </c>
    </row>
    <row r="2112" spans="1:11" x14ac:dyDescent="0.45">
      <c r="A2112" s="3" t="s">
        <v>12</v>
      </c>
      <c r="B2112" s="3">
        <v>2019</v>
      </c>
      <c r="C2112" s="19">
        <v>43394</v>
      </c>
      <c r="D2112" s="3" t="s">
        <v>653</v>
      </c>
      <c r="E2112" s="3" t="s">
        <v>370</v>
      </c>
      <c r="F2112" s="3">
        <v>2</v>
      </c>
      <c r="G2112" s="3">
        <v>1</v>
      </c>
      <c r="H2112" s="3" t="s">
        <v>96</v>
      </c>
      <c r="I2112" s="3" t="s">
        <v>40</v>
      </c>
      <c r="J2112" s="12">
        <f>(C2112-VLOOKUP(H2112,Riders!$A$2:$C$3500,2,FALSE))/365</f>
        <v>24.772602739726029</v>
      </c>
      <c r="K2112" s="3">
        <v>7</v>
      </c>
    </row>
    <row r="2113" spans="1:11" x14ac:dyDescent="0.45">
      <c r="A2113" s="3" t="s">
        <v>12</v>
      </c>
      <c r="B2113" s="3">
        <v>2019</v>
      </c>
      <c r="C2113" s="19">
        <v>43394</v>
      </c>
      <c r="D2113" s="3" t="s">
        <v>653</v>
      </c>
      <c r="E2113" s="3" t="s">
        <v>370</v>
      </c>
      <c r="F2113" s="3">
        <v>2</v>
      </c>
      <c r="G2113" s="3">
        <v>2</v>
      </c>
      <c r="H2113" s="3" t="s">
        <v>16</v>
      </c>
      <c r="I2113" s="3" t="s">
        <v>17</v>
      </c>
      <c r="J2113" s="12">
        <f>(C2113-VLOOKUP(H2113,Riders!$A$2:$C$3500,2,FALSE))/365</f>
        <v>19.4986301369863</v>
      </c>
      <c r="K2113" s="3">
        <v>8</v>
      </c>
    </row>
    <row r="2114" spans="1:11" x14ac:dyDescent="0.45">
      <c r="A2114" s="3" t="s">
        <v>12</v>
      </c>
      <c r="B2114" s="3">
        <v>2019</v>
      </c>
      <c r="C2114" s="19">
        <v>43394</v>
      </c>
      <c r="D2114" s="3" t="s">
        <v>653</v>
      </c>
      <c r="E2114" s="3" t="s">
        <v>370</v>
      </c>
      <c r="F2114" s="3">
        <v>2</v>
      </c>
      <c r="G2114" s="3">
        <v>3</v>
      </c>
      <c r="H2114" s="3" t="s">
        <v>132</v>
      </c>
      <c r="I2114" s="3" t="s">
        <v>36</v>
      </c>
      <c r="J2114" s="12">
        <f>(C2114-VLOOKUP(H2114,Riders!$A$2:$C$3500,2,FALSE))/365</f>
        <v>27.915068493150685</v>
      </c>
      <c r="K2114" s="3">
        <v>9</v>
      </c>
    </row>
    <row r="2115" spans="1:11" x14ac:dyDescent="0.45">
      <c r="A2115" s="3" t="s">
        <v>12</v>
      </c>
      <c r="B2115" s="3">
        <v>2019</v>
      </c>
      <c r="C2115" s="19">
        <v>43394</v>
      </c>
      <c r="D2115" s="3" t="s">
        <v>653</v>
      </c>
      <c r="E2115" s="3" t="s">
        <v>370</v>
      </c>
      <c r="F2115" s="3">
        <v>2</v>
      </c>
      <c r="G2115" s="3">
        <v>4</v>
      </c>
      <c r="H2115" s="3" t="s">
        <v>100</v>
      </c>
      <c r="I2115" s="3" t="s">
        <v>47</v>
      </c>
      <c r="J2115" s="12">
        <f>(C2115-VLOOKUP(H2115,Riders!$A$2:$C$3500,2,FALSE))/365</f>
        <v>24.687671232876713</v>
      </c>
      <c r="K2115" s="3">
        <v>10</v>
      </c>
    </row>
    <row r="2116" spans="1:11" x14ac:dyDescent="0.45">
      <c r="A2116" s="3" t="s">
        <v>12</v>
      </c>
      <c r="B2116" s="3">
        <v>2019</v>
      </c>
      <c r="C2116" s="19">
        <v>43394</v>
      </c>
      <c r="D2116" s="3" t="s">
        <v>653</v>
      </c>
      <c r="E2116" s="3" t="s">
        <v>370</v>
      </c>
      <c r="F2116" s="3">
        <v>2</v>
      </c>
      <c r="G2116" s="3">
        <v>5</v>
      </c>
      <c r="H2116" s="3" t="s">
        <v>14</v>
      </c>
      <c r="I2116" s="3" t="s">
        <v>15</v>
      </c>
      <c r="J2116" s="12">
        <f>(C2116-VLOOKUP(H2116,Riders!$A$2:$C$3500,2,FALSE))/365</f>
        <v>18.8</v>
      </c>
      <c r="K2116" s="3">
        <v>11</v>
      </c>
    </row>
    <row r="2117" spans="1:11" x14ac:dyDescent="0.45">
      <c r="A2117" s="3" t="s">
        <v>12</v>
      </c>
      <c r="B2117" s="3">
        <v>2019</v>
      </c>
      <c r="C2117" s="19">
        <v>43394</v>
      </c>
      <c r="D2117" s="3" t="s">
        <v>653</v>
      </c>
      <c r="E2117" s="3" t="s">
        <v>370</v>
      </c>
      <c r="F2117" s="3">
        <v>2</v>
      </c>
      <c r="G2117" s="3">
        <v>6</v>
      </c>
      <c r="H2117" s="3" t="s">
        <v>39</v>
      </c>
      <c r="I2117" s="3" t="s">
        <v>40</v>
      </c>
      <c r="J2117" s="12">
        <f>(C2117-VLOOKUP(H2117,Riders!$A$2:$C$3500,2,FALSE))/365</f>
        <v>24.194520547945206</v>
      </c>
      <c r="K2117" s="3">
        <v>12</v>
      </c>
    </row>
    <row r="2118" spans="1:11" x14ac:dyDescent="0.45">
      <c r="A2118" s="3" t="s">
        <v>93</v>
      </c>
      <c r="B2118" s="3">
        <v>2019</v>
      </c>
      <c r="C2118" s="19">
        <v>43401</v>
      </c>
      <c r="D2118" s="3" t="s">
        <v>653</v>
      </c>
      <c r="E2118" s="3" t="s">
        <v>454</v>
      </c>
      <c r="F2118" s="3">
        <v>1</v>
      </c>
      <c r="G2118" s="3">
        <v>1</v>
      </c>
      <c r="H2118" s="3" t="s">
        <v>23</v>
      </c>
      <c r="I2118" s="3" t="s">
        <v>15</v>
      </c>
      <c r="J2118" s="12">
        <f>(C2118-VLOOKUP(H2118,Riders!$A$2:$C$3500,2,FALSE))/365</f>
        <v>21.126027397260273</v>
      </c>
      <c r="K2118" s="3">
        <v>7</v>
      </c>
    </row>
    <row r="2119" spans="1:11" x14ac:dyDescent="0.45">
      <c r="A2119" s="3" t="s">
        <v>93</v>
      </c>
      <c r="B2119" s="3">
        <v>2019</v>
      </c>
      <c r="C2119" s="19">
        <v>43401</v>
      </c>
      <c r="D2119" s="3" t="s">
        <v>653</v>
      </c>
      <c r="E2119" s="3" t="s">
        <v>454</v>
      </c>
      <c r="F2119" s="3">
        <v>1</v>
      </c>
      <c r="G2119" s="3">
        <v>2</v>
      </c>
      <c r="H2119" s="3" t="s">
        <v>79</v>
      </c>
      <c r="I2119" s="3" t="s">
        <v>65</v>
      </c>
      <c r="J2119" s="12">
        <f>(C2119-VLOOKUP(H2119,Riders!$A$2:$C$3500,2,FALSE))/365</f>
        <v>31.484931506849314</v>
      </c>
      <c r="K2119" s="3">
        <v>4</v>
      </c>
    </row>
    <row r="2120" spans="1:11" x14ac:dyDescent="0.45">
      <c r="A2120" s="3" t="s">
        <v>93</v>
      </c>
      <c r="B2120" s="3">
        <v>2019</v>
      </c>
      <c r="C2120" s="19">
        <v>43401</v>
      </c>
      <c r="D2120" s="3" t="s">
        <v>653</v>
      </c>
      <c r="E2120" s="3" t="s">
        <v>454</v>
      </c>
      <c r="F2120" s="3">
        <v>1</v>
      </c>
      <c r="G2120" s="3">
        <v>3</v>
      </c>
      <c r="H2120" s="3" t="s">
        <v>34</v>
      </c>
      <c r="I2120" s="3" t="s">
        <v>19</v>
      </c>
      <c r="J2120" s="12">
        <f>(C2120-VLOOKUP(H2120,Riders!$A$2:$C$3500,2,FALSE))/365</f>
        <v>31.238356164383561</v>
      </c>
      <c r="K2120" s="3">
        <v>11</v>
      </c>
    </row>
    <row r="2121" spans="1:11" x14ac:dyDescent="0.45">
      <c r="A2121" s="3" t="s">
        <v>93</v>
      </c>
      <c r="B2121" s="3">
        <v>2019</v>
      </c>
      <c r="C2121" s="19">
        <v>43401</v>
      </c>
      <c r="D2121" s="3" t="s">
        <v>653</v>
      </c>
      <c r="E2121" s="3" t="s">
        <v>454</v>
      </c>
      <c r="F2121" s="3">
        <v>1</v>
      </c>
      <c r="G2121" s="3">
        <v>4</v>
      </c>
      <c r="H2121" s="3" t="s">
        <v>39</v>
      </c>
      <c r="I2121" s="3" t="s">
        <v>40</v>
      </c>
      <c r="J2121" s="12">
        <f>(C2121-VLOOKUP(H2121,Riders!$A$2:$C$3500,2,FALSE))/365</f>
        <v>24.213698630136985</v>
      </c>
      <c r="K2121" s="3">
        <v>13</v>
      </c>
    </row>
    <row r="2122" spans="1:11" x14ac:dyDescent="0.45">
      <c r="A2122" s="3" t="s">
        <v>93</v>
      </c>
      <c r="B2122" s="3">
        <v>2019</v>
      </c>
      <c r="C2122" s="19">
        <v>43401</v>
      </c>
      <c r="D2122" s="3" t="s">
        <v>653</v>
      </c>
      <c r="E2122" s="3" t="s">
        <v>454</v>
      </c>
      <c r="F2122" s="3">
        <v>1</v>
      </c>
      <c r="G2122" s="3">
        <v>5</v>
      </c>
      <c r="H2122" s="3" t="s">
        <v>135</v>
      </c>
      <c r="I2122" s="3" t="s">
        <v>29</v>
      </c>
      <c r="J2122" s="12">
        <f>(C2122-VLOOKUP(H2122,Riders!$A$2:$C$3500,2,FALSE))/365</f>
        <v>28.969863013698632</v>
      </c>
      <c r="K2122" s="3">
        <v>17</v>
      </c>
    </row>
    <row r="2123" spans="1:11" x14ac:dyDescent="0.45">
      <c r="A2123" s="3" t="s">
        <v>93</v>
      </c>
      <c r="B2123" s="3">
        <v>2019</v>
      </c>
      <c r="C2123" s="19">
        <v>43401</v>
      </c>
      <c r="D2123" s="3" t="s">
        <v>653</v>
      </c>
      <c r="E2123" s="3" t="s">
        <v>454</v>
      </c>
      <c r="F2123" s="3">
        <v>1</v>
      </c>
      <c r="G2123" s="3">
        <v>6</v>
      </c>
      <c r="H2123" s="3" t="s">
        <v>167</v>
      </c>
      <c r="I2123" s="3" t="s">
        <v>59</v>
      </c>
      <c r="J2123" s="12">
        <f>(C2123-VLOOKUP(H2123,Riders!$A$2:$C$3500,2,FALSE))/365</f>
        <v>29.649315068493152</v>
      </c>
      <c r="K2123" s="3">
        <v>17</v>
      </c>
    </row>
    <row r="2124" spans="1:11" x14ac:dyDescent="0.45">
      <c r="A2124" s="3" t="s">
        <v>93</v>
      </c>
      <c r="B2124" s="3">
        <v>2019</v>
      </c>
      <c r="C2124" s="19">
        <v>43401</v>
      </c>
      <c r="D2124" s="3" t="s">
        <v>653</v>
      </c>
      <c r="E2124" s="3" t="s">
        <v>454</v>
      </c>
      <c r="F2124" s="3">
        <v>2</v>
      </c>
      <c r="G2124" s="3">
        <v>1</v>
      </c>
      <c r="H2124" s="3" t="s">
        <v>77</v>
      </c>
      <c r="I2124" s="3" t="s">
        <v>19</v>
      </c>
      <c r="J2124" s="12">
        <f>(C2124-VLOOKUP(H2124,Riders!$A$2:$C$3500,2,FALSE))/365</f>
        <v>27.465753424657535</v>
      </c>
      <c r="K2124" s="3">
        <v>9</v>
      </c>
    </row>
    <row r="2125" spans="1:11" x14ac:dyDescent="0.45">
      <c r="A2125" s="3" t="s">
        <v>93</v>
      </c>
      <c r="B2125" s="3">
        <v>2019</v>
      </c>
      <c r="C2125" s="19">
        <v>43401</v>
      </c>
      <c r="D2125" s="3" t="s">
        <v>653</v>
      </c>
      <c r="E2125" s="3" t="s">
        <v>454</v>
      </c>
      <c r="F2125" s="3">
        <v>2</v>
      </c>
      <c r="G2125" s="3">
        <v>2</v>
      </c>
      <c r="H2125" s="3" t="s">
        <v>26</v>
      </c>
      <c r="I2125" s="3" t="s">
        <v>27</v>
      </c>
      <c r="J2125" s="12">
        <f>(C2125-VLOOKUP(H2125,Riders!$A$2:$C$3500,2,FALSE))/365</f>
        <v>20.432876712328767</v>
      </c>
      <c r="K2125" s="3">
        <v>6</v>
      </c>
    </row>
    <row r="2126" spans="1:11" x14ac:dyDescent="0.45">
      <c r="A2126" s="3" t="s">
        <v>93</v>
      </c>
      <c r="B2126" s="3">
        <v>2019</v>
      </c>
      <c r="C2126" s="19">
        <v>43401</v>
      </c>
      <c r="D2126" s="3" t="s">
        <v>653</v>
      </c>
      <c r="E2126" s="3" t="s">
        <v>454</v>
      </c>
      <c r="F2126" s="3">
        <v>2</v>
      </c>
      <c r="G2126" s="3">
        <v>3</v>
      </c>
      <c r="H2126" s="3" t="s">
        <v>655</v>
      </c>
      <c r="I2126" s="3" t="s">
        <v>120</v>
      </c>
      <c r="J2126" s="12">
        <f>(C2126-VLOOKUP(H2126,Riders!$A$2:$C$3500,2,FALSE))/365</f>
        <v>35.898630136986299</v>
      </c>
      <c r="K2126" s="3">
        <v>10</v>
      </c>
    </row>
    <row r="2127" spans="1:11" x14ac:dyDescent="0.45">
      <c r="A2127" s="3" t="s">
        <v>93</v>
      </c>
      <c r="B2127" s="3">
        <v>2019</v>
      </c>
      <c r="C2127" s="19">
        <v>43401</v>
      </c>
      <c r="D2127" s="3" t="s">
        <v>653</v>
      </c>
      <c r="E2127" s="3" t="s">
        <v>454</v>
      </c>
      <c r="F2127" s="3">
        <v>2</v>
      </c>
      <c r="G2127" s="3">
        <v>4</v>
      </c>
      <c r="H2127" s="3" t="s">
        <v>82</v>
      </c>
      <c r="I2127" s="3" t="s">
        <v>67</v>
      </c>
      <c r="J2127" s="12">
        <f>(C2127-VLOOKUP(H2127,Riders!$A$2:$C$3500,2,FALSE))/365</f>
        <v>26.161643835616438</v>
      </c>
      <c r="K2127" s="3">
        <v>1</v>
      </c>
    </row>
    <row r="2128" spans="1:11" x14ac:dyDescent="0.45">
      <c r="A2128" s="3" t="s">
        <v>93</v>
      </c>
      <c r="B2128" s="3">
        <v>2019</v>
      </c>
      <c r="C2128" s="19">
        <v>43401</v>
      </c>
      <c r="D2128" s="3" t="s">
        <v>653</v>
      </c>
      <c r="E2128" s="3" t="s">
        <v>454</v>
      </c>
      <c r="F2128" s="3">
        <v>2</v>
      </c>
      <c r="G2128" s="3">
        <v>5</v>
      </c>
      <c r="H2128" s="3" t="s">
        <v>83</v>
      </c>
      <c r="I2128" s="3" t="s">
        <v>84</v>
      </c>
      <c r="J2128" s="12">
        <f>(C2128-VLOOKUP(H2128,Riders!$A$2:$C$3500,2,FALSE))/365</f>
        <v>26.109589041095891</v>
      </c>
      <c r="K2128" s="3">
        <v>21</v>
      </c>
    </row>
    <row r="2129" spans="1:11" x14ac:dyDescent="0.45">
      <c r="A2129" s="3" t="s">
        <v>93</v>
      </c>
      <c r="B2129" s="3">
        <v>2019</v>
      </c>
      <c r="C2129" s="19">
        <v>43401</v>
      </c>
      <c r="D2129" s="3" t="s">
        <v>653</v>
      </c>
      <c r="E2129" s="3" t="s">
        <v>454</v>
      </c>
      <c r="F2129" s="3">
        <v>2</v>
      </c>
      <c r="G2129" s="3">
        <v>6</v>
      </c>
      <c r="H2129" s="3" t="s">
        <v>100</v>
      </c>
      <c r="I2129" s="3" t="s">
        <v>47</v>
      </c>
      <c r="J2129" s="12">
        <f>(C2129-VLOOKUP(H2129,Riders!$A$2:$C$3500,2,FALSE))/365</f>
        <v>24.706849315068492</v>
      </c>
      <c r="K2129" s="3">
        <v>13</v>
      </c>
    </row>
    <row r="2130" spans="1:11" x14ac:dyDescent="0.45">
      <c r="A2130" s="3" t="s">
        <v>93</v>
      </c>
      <c r="B2130" s="3">
        <v>2019</v>
      </c>
      <c r="C2130" s="19">
        <v>43401</v>
      </c>
      <c r="D2130" s="3" t="s">
        <v>653</v>
      </c>
      <c r="E2130" s="3" t="s">
        <v>454</v>
      </c>
      <c r="F2130" s="3">
        <v>3</v>
      </c>
      <c r="G2130" s="3">
        <v>1</v>
      </c>
      <c r="H2130" s="3" t="s">
        <v>111</v>
      </c>
      <c r="I2130" s="3" t="s">
        <v>118</v>
      </c>
      <c r="J2130" s="12">
        <f>(C2130-VLOOKUP(H2130,Riders!$A$2:$C$3500,2,FALSE))/365</f>
        <v>24.021917808219179</v>
      </c>
      <c r="K2130" s="3">
        <v>5</v>
      </c>
    </row>
    <row r="2131" spans="1:11" x14ac:dyDescent="0.45">
      <c r="A2131" s="3" t="s">
        <v>93</v>
      </c>
      <c r="B2131" s="3">
        <v>2019</v>
      </c>
      <c r="C2131" s="19">
        <v>43401</v>
      </c>
      <c r="D2131" s="3" t="s">
        <v>653</v>
      </c>
      <c r="E2131" s="3" t="s">
        <v>454</v>
      </c>
      <c r="F2131" s="3">
        <v>3</v>
      </c>
      <c r="G2131" s="3">
        <v>2</v>
      </c>
      <c r="H2131" s="3" t="s">
        <v>146</v>
      </c>
      <c r="I2131" s="3" t="s">
        <v>56</v>
      </c>
      <c r="J2131" s="12">
        <f>(C2131-VLOOKUP(H2131,Riders!$A$2:$C$3500,2,FALSE))/365</f>
        <v>28.56986301369863</v>
      </c>
      <c r="K2131" s="3">
        <v>12</v>
      </c>
    </row>
    <row r="2132" spans="1:11" x14ac:dyDescent="0.45">
      <c r="A2132" s="3" t="s">
        <v>93</v>
      </c>
      <c r="B2132" s="3">
        <v>2019</v>
      </c>
      <c r="C2132" s="19">
        <v>43401</v>
      </c>
      <c r="D2132" s="3" t="s">
        <v>653</v>
      </c>
      <c r="E2132" s="3" t="s">
        <v>454</v>
      </c>
      <c r="F2132" s="3">
        <v>3</v>
      </c>
      <c r="G2132" s="3">
        <v>3</v>
      </c>
      <c r="H2132" s="3" t="s">
        <v>96</v>
      </c>
      <c r="I2132" s="3" t="s">
        <v>40</v>
      </c>
      <c r="J2132" s="12">
        <f>(C2132-VLOOKUP(H2132,Riders!$A$2:$C$3500,2,FALSE))/365</f>
        <v>24.791780821917808</v>
      </c>
      <c r="K2132" s="3">
        <v>13</v>
      </c>
    </row>
    <row r="2133" spans="1:11" x14ac:dyDescent="0.45">
      <c r="A2133" s="3" t="s">
        <v>93</v>
      </c>
      <c r="B2133" s="3">
        <v>2019</v>
      </c>
      <c r="C2133" s="19">
        <v>43401</v>
      </c>
      <c r="D2133" s="3" t="s">
        <v>653</v>
      </c>
      <c r="E2133" s="3" t="s">
        <v>454</v>
      </c>
      <c r="F2133" s="3">
        <v>3</v>
      </c>
      <c r="G2133" s="3">
        <v>4</v>
      </c>
      <c r="H2133" s="3" t="s">
        <v>147</v>
      </c>
      <c r="I2133" s="3" t="s">
        <v>31</v>
      </c>
      <c r="J2133" s="12">
        <f>(C2133-VLOOKUP(H2133,Riders!$A$2:$C$3500,2,FALSE))/365</f>
        <v>30.304109589041097</v>
      </c>
      <c r="K2133" s="3">
        <v>13</v>
      </c>
    </row>
    <row r="2134" spans="1:11" x14ac:dyDescent="0.45">
      <c r="A2134" s="3" t="s">
        <v>93</v>
      </c>
      <c r="B2134" s="3">
        <v>2019</v>
      </c>
      <c r="C2134" s="19">
        <v>43401</v>
      </c>
      <c r="D2134" s="3" t="s">
        <v>653</v>
      </c>
      <c r="E2134" s="3" t="s">
        <v>454</v>
      </c>
      <c r="F2134" s="3">
        <v>3</v>
      </c>
      <c r="G2134" s="3">
        <v>5</v>
      </c>
      <c r="H2134" s="3" t="s">
        <v>656</v>
      </c>
      <c r="I2134" s="3" t="s">
        <v>49</v>
      </c>
      <c r="J2134" s="12">
        <f>(C2134-VLOOKUP(H2134,Riders!$A$2:$C$3500,2,FALSE))/365</f>
        <v>20.364383561643837</v>
      </c>
      <c r="K2134" s="3">
        <v>21</v>
      </c>
    </row>
    <row r="2135" spans="1:11" x14ac:dyDescent="0.45">
      <c r="A2135" s="3" t="s">
        <v>93</v>
      </c>
      <c r="B2135" s="3">
        <v>2019</v>
      </c>
      <c r="C2135" s="19">
        <v>43401</v>
      </c>
      <c r="D2135" s="3" t="s">
        <v>653</v>
      </c>
      <c r="E2135" s="3" t="s">
        <v>454</v>
      </c>
      <c r="F2135" s="3">
        <v>3</v>
      </c>
      <c r="G2135" s="3">
        <v>6</v>
      </c>
      <c r="H2135" s="3" t="s">
        <v>129</v>
      </c>
      <c r="I2135" s="3" t="s">
        <v>65</v>
      </c>
      <c r="J2135" s="12">
        <f>(C2135-VLOOKUP(H2135,Riders!$A$2:$C$3500,2,FALSE))/365</f>
        <v>28.290410958904111</v>
      </c>
      <c r="K2135" s="3">
        <v>17</v>
      </c>
    </row>
    <row r="2136" spans="1:11" x14ac:dyDescent="0.45">
      <c r="A2136" s="3" t="s">
        <v>93</v>
      </c>
      <c r="B2136" s="3">
        <v>2019</v>
      </c>
      <c r="C2136" s="19">
        <v>43401</v>
      </c>
      <c r="D2136" s="3" t="s">
        <v>653</v>
      </c>
      <c r="E2136" s="3" t="s">
        <v>454</v>
      </c>
      <c r="F2136" s="3">
        <v>4</v>
      </c>
      <c r="G2136" s="3">
        <v>1</v>
      </c>
      <c r="H2136" s="3" t="s">
        <v>20</v>
      </c>
      <c r="I2136" s="3" t="s">
        <v>21</v>
      </c>
      <c r="J2136" s="12">
        <f>(C2136-VLOOKUP(H2136,Riders!$A$2:$C$3500,2,FALSE))/365</f>
        <v>23.227397260273971</v>
      </c>
      <c r="K2136" s="3">
        <v>3</v>
      </c>
    </row>
    <row r="2137" spans="1:11" x14ac:dyDescent="0.45">
      <c r="A2137" s="3" t="s">
        <v>93</v>
      </c>
      <c r="B2137" s="3">
        <v>2019</v>
      </c>
      <c r="C2137" s="19">
        <v>43401</v>
      </c>
      <c r="D2137" s="3" t="s">
        <v>653</v>
      </c>
      <c r="E2137" s="3" t="s">
        <v>454</v>
      </c>
      <c r="F2137" s="3">
        <v>4</v>
      </c>
      <c r="G2137" s="3">
        <v>2</v>
      </c>
      <c r="H2137" s="3" t="s">
        <v>16</v>
      </c>
      <c r="I2137" s="3" t="s">
        <v>17</v>
      </c>
      <c r="J2137" s="12">
        <f>(C2137-VLOOKUP(H2137,Riders!$A$2:$C$3500,2,FALSE))/365</f>
        <v>19.517808219178082</v>
      </c>
      <c r="K2137" s="3">
        <v>8</v>
      </c>
    </row>
    <row r="2138" spans="1:11" x14ac:dyDescent="0.45">
      <c r="A2138" s="3" t="s">
        <v>93</v>
      </c>
      <c r="B2138" s="3">
        <v>2019</v>
      </c>
      <c r="C2138" s="19">
        <v>43401</v>
      </c>
      <c r="D2138" s="3" t="s">
        <v>653</v>
      </c>
      <c r="E2138" s="3" t="s">
        <v>454</v>
      </c>
      <c r="F2138" s="3">
        <v>4</v>
      </c>
      <c r="G2138" s="3">
        <v>3</v>
      </c>
      <c r="H2138" s="3" t="s">
        <v>133</v>
      </c>
      <c r="I2138" s="3" t="s">
        <v>25</v>
      </c>
      <c r="J2138" s="12">
        <f>(C2138-VLOOKUP(H2138,Riders!$A$2:$C$3500,2,FALSE))/365</f>
        <v>25.758904109589039</v>
      </c>
      <c r="K2138" s="3">
        <v>21</v>
      </c>
    </row>
    <row r="2139" spans="1:11" x14ac:dyDescent="0.45">
      <c r="A2139" s="3" t="s">
        <v>93</v>
      </c>
      <c r="B2139" s="3">
        <v>2019</v>
      </c>
      <c r="C2139" s="19">
        <v>43401</v>
      </c>
      <c r="D2139" s="3" t="s">
        <v>653</v>
      </c>
      <c r="E2139" s="3" t="s">
        <v>454</v>
      </c>
      <c r="F2139" s="3">
        <v>4</v>
      </c>
      <c r="G2139" s="3">
        <v>4</v>
      </c>
      <c r="H2139" s="3" t="s">
        <v>43</v>
      </c>
      <c r="I2139" s="3" t="s">
        <v>44</v>
      </c>
      <c r="J2139" s="12">
        <f>(C2139-VLOOKUP(H2139,Riders!$A$2:$C$3500,2,FALSE))/365</f>
        <v>25.93972602739726</v>
      </c>
      <c r="K2139" s="3">
        <v>17</v>
      </c>
    </row>
    <row r="2140" spans="1:11" x14ac:dyDescent="0.45">
      <c r="A2140" s="3" t="s">
        <v>93</v>
      </c>
      <c r="B2140" s="3">
        <v>2019</v>
      </c>
      <c r="C2140" s="19">
        <v>43401</v>
      </c>
      <c r="D2140" s="3" t="s">
        <v>653</v>
      </c>
      <c r="E2140" s="3" t="s">
        <v>454</v>
      </c>
      <c r="F2140" s="3">
        <v>4</v>
      </c>
      <c r="G2140" s="3">
        <v>5</v>
      </c>
      <c r="H2140" s="3" t="s">
        <v>132</v>
      </c>
      <c r="I2140" s="3" t="s">
        <v>36</v>
      </c>
      <c r="J2140" s="12">
        <f>(C2140-VLOOKUP(H2140,Riders!$A$2:$C$3500,2,FALSE))/365</f>
        <v>27.934246575342467</v>
      </c>
      <c r="K2140" s="3">
        <v>2</v>
      </c>
    </row>
    <row r="2141" spans="1:11" x14ac:dyDescent="0.45">
      <c r="A2141" s="3" t="s">
        <v>93</v>
      </c>
      <c r="B2141" s="3">
        <v>2019</v>
      </c>
      <c r="C2141" s="19">
        <v>43401</v>
      </c>
      <c r="D2141" s="3" t="s">
        <v>653</v>
      </c>
      <c r="E2141" s="3" t="s">
        <v>454</v>
      </c>
      <c r="F2141" s="3">
        <v>4</v>
      </c>
      <c r="G2141" s="3">
        <v>6</v>
      </c>
      <c r="H2141" s="3" t="s">
        <v>139</v>
      </c>
      <c r="I2141" s="3" t="s">
        <v>61</v>
      </c>
      <c r="J2141" s="12">
        <f>(C2141-VLOOKUP(H2141,Riders!$A$2:$C$3500,2,FALSE))/365</f>
        <v>26.383561643835616</v>
      </c>
      <c r="K2141" s="3">
        <v>21</v>
      </c>
    </row>
    <row r="2142" spans="1:11" x14ac:dyDescent="0.45">
      <c r="A2142" s="3" t="s">
        <v>93</v>
      </c>
      <c r="B2142" s="3">
        <v>2019</v>
      </c>
      <c r="C2142" s="19">
        <v>43401</v>
      </c>
      <c r="D2142" s="3" t="s">
        <v>653</v>
      </c>
      <c r="E2142" s="3" t="s">
        <v>454</v>
      </c>
      <c r="F2142" s="3">
        <v>4</v>
      </c>
      <c r="G2142" s="3">
        <v>7</v>
      </c>
      <c r="H2142" s="3" t="s">
        <v>52</v>
      </c>
      <c r="I2142" s="3" t="s">
        <v>53</v>
      </c>
      <c r="J2142" s="12">
        <f>(C2142-VLOOKUP(H2142,Riders!$A$2:$C$3500,2,FALSE))/365</f>
        <v>21.632876712328766</v>
      </c>
      <c r="K2142" s="3">
        <v>25</v>
      </c>
    </row>
    <row r="2143" spans="1:11" x14ac:dyDescent="0.45">
      <c r="A2143" s="3" t="s">
        <v>93</v>
      </c>
      <c r="B2143" s="3">
        <v>2019</v>
      </c>
      <c r="C2143" s="19">
        <v>43401</v>
      </c>
      <c r="D2143" s="3" t="s">
        <v>653</v>
      </c>
      <c r="E2143" s="3" t="s">
        <v>642</v>
      </c>
      <c r="F2143" s="3">
        <v>1</v>
      </c>
      <c r="G2143" s="3">
        <v>1</v>
      </c>
      <c r="H2143" s="3" t="s">
        <v>34</v>
      </c>
      <c r="I2143" s="3" t="s">
        <v>19</v>
      </c>
      <c r="J2143" s="12">
        <f>(C2143-VLOOKUP(H2143,Riders!$A$2:$C$3500,2,FALSE))/365</f>
        <v>31.238356164383561</v>
      </c>
      <c r="K2143" s="3">
        <v>11</v>
      </c>
    </row>
    <row r="2144" spans="1:11" x14ac:dyDescent="0.45">
      <c r="A2144" s="3" t="s">
        <v>93</v>
      </c>
      <c r="B2144" s="3">
        <v>2019</v>
      </c>
      <c r="C2144" s="19">
        <v>43401</v>
      </c>
      <c r="D2144" s="3" t="s">
        <v>653</v>
      </c>
      <c r="E2144" s="3" t="s">
        <v>642</v>
      </c>
      <c r="F2144" s="3">
        <v>1</v>
      </c>
      <c r="G2144" s="3">
        <v>2</v>
      </c>
      <c r="H2144" s="3" t="s">
        <v>100</v>
      </c>
      <c r="I2144" s="3" t="s">
        <v>47</v>
      </c>
      <c r="J2144" s="12">
        <f>(C2144-VLOOKUP(H2144,Riders!$A$2:$C$3500,2,FALSE))/365</f>
        <v>24.706849315068492</v>
      </c>
      <c r="K2144" s="3">
        <v>13</v>
      </c>
    </row>
    <row r="2145" spans="1:11" x14ac:dyDescent="0.45">
      <c r="A2145" s="3" t="s">
        <v>93</v>
      </c>
      <c r="B2145" s="3">
        <v>2019</v>
      </c>
      <c r="C2145" s="19">
        <v>43401</v>
      </c>
      <c r="D2145" s="3" t="s">
        <v>653</v>
      </c>
      <c r="E2145" s="3" t="s">
        <v>642</v>
      </c>
      <c r="F2145" s="3">
        <v>1</v>
      </c>
      <c r="G2145" s="3">
        <v>3</v>
      </c>
      <c r="H2145" s="3" t="s">
        <v>43</v>
      </c>
      <c r="I2145" s="3" t="s">
        <v>44</v>
      </c>
      <c r="J2145" s="12">
        <f>(C2145-VLOOKUP(H2145,Riders!$A$2:$C$3500,2,FALSE))/365</f>
        <v>25.93972602739726</v>
      </c>
      <c r="K2145" s="3">
        <v>17</v>
      </c>
    </row>
    <row r="2146" spans="1:11" x14ac:dyDescent="0.45">
      <c r="A2146" s="3" t="s">
        <v>93</v>
      </c>
      <c r="B2146" s="3">
        <v>2019</v>
      </c>
      <c r="C2146" s="19">
        <v>43401</v>
      </c>
      <c r="D2146" s="3" t="s">
        <v>653</v>
      </c>
      <c r="E2146" s="3" t="s">
        <v>642</v>
      </c>
      <c r="F2146" s="3">
        <v>1</v>
      </c>
      <c r="G2146" s="3">
        <v>4</v>
      </c>
      <c r="H2146" s="3" t="s">
        <v>656</v>
      </c>
      <c r="I2146" s="3" t="s">
        <v>49</v>
      </c>
      <c r="J2146" s="12">
        <f>(C2146-VLOOKUP(H2146,Riders!$A$2:$C$3500,2,FALSE))/365</f>
        <v>20.364383561643837</v>
      </c>
      <c r="K2146" s="3">
        <v>21</v>
      </c>
    </row>
    <row r="2147" spans="1:11" x14ac:dyDescent="0.45">
      <c r="A2147" s="3" t="s">
        <v>93</v>
      </c>
      <c r="B2147" s="3">
        <v>2019</v>
      </c>
      <c r="C2147" s="19">
        <v>43401</v>
      </c>
      <c r="D2147" s="3" t="s">
        <v>653</v>
      </c>
      <c r="E2147" s="3" t="s">
        <v>642</v>
      </c>
      <c r="F2147" s="3">
        <v>2</v>
      </c>
      <c r="G2147" s="3">
        <v>1</v>
      </c>
      <c r="H2147" s="3" t="s">
        <v>655</v>
      </c>
      <c r="I2147" s="3" t="s">
        <v>120</v>
      </c>
      <c r="J2147" s="12">
        <f>(C2147-VLOOKUP(H2147,Riders!$A$2:$C$3500,2,FALSE))/365</f>
        <v>35.898630136986299</v>
      </c>
      <c r="K2147" s="3">
        <v>10</v>
      </c>
    </row>
    <row r="2148" spans="1:11" x14ac:dyDescent="0.45">
      <c r="A2148" s="3" t="s">
        <v>93</v>
      </c>
      <c r="B2148" s="3">
        <v>2019</v>
      </c>
      <c r="C2148" s="19">
        <v>43401</v>
      </c>
      <c r="D2148" s="3" t="s">
        <v>653</v>
      </c>
      <c r="E2148" s="3" t="s">
        <v>642</v>
      </c>
      <c r="F2148" s="3">
        <v>2</v>
      </c>
      <c r="G2148" s="3">
        <v>2</v>
      </c>
      <c r="H2148" s="3" t="s">
        <v>147</v>
      </c>
      <c r="I2148" s="3" t="s">
        <v>31</v>
      </c>
      <c r="J2148" s="12">
        <f>(C2148-VLOOKUP(H2148,Riders!$A$2:$C$3500,2,FALSE))/365</f>
        <v>30.304109589041097</v>
      </c>
      <c r="K2148" s="3">
        <v>13</v>
      </c>
    </row>
    <row r="2149" spans="1:11" x14ac:dyDescent="0.45">
      <c r="A2149" s="3" t="s">
        <v>93</v>
      </c>
      <c r="B2149" s="3">
        <v>2019</v>
      </c>
      <c r="C2149" s="19">
        <v>43401</v>
      </c>
      <c r="D2149" s="3" t="s">
        <v>653</v>
      </c>
      <c r="E2149" s="3" t="s">
        <v>642</v>
      </c>
      <c r="F2149" s="3">
        <v>2</v>
      </c>
      <c r="G2149" s="3">
        <v>3</v>
      </c>
      <c r="H2149" s="3" t="s">
        <v>167</v>
      </c>
      <c r="I2149" s="3" t="s">
        <v>59</v>
      </c>
      <c r="J2149" s="12">
        <f>(C2149-VLOOKUP(H2149,Riders!$A$2:$C$3500,2,FALSE))/365</f>
        <v>29.649315068493152</v>
      </c>
      <c r="K2149" s="3">
        <v>17</v>
      </c>
    </row>
    <row r="2150" spans="1:11" x14ac:dyDescent="0.45">
      <c r="A2150" s="3" t="s">
        <v>93</v>
      </c>
      <c r="B2150" s="3">
        <v>2019</v>
      </c>
      <c r="C2150" s="19">
        <v>43401</v>
      </c>
      <c r="D2150" s="3" t="s">
        <v>653</v>
      </c>
      <c r="E2150" s="3" t="s">
        <v>642</v>
      </c>
      <c r="F2150" s="3">
        <v>2</v>
      </c>
      <c r="G2150" s="3">
        <v>4</v>
      </c>
      <c r="H2150" s="3" t="s">
        <v>83</v>
      </c>
      <c r="I2150" s="3" t="s">
        <v>84</v>
      </c>
      <c r="J2150" s="12">
        <f>(C2150-VLOOKUP(H2150,Riders!$A$2:$C$3500,2,FALSE))/365</f>
        <v>26.109589041095891</v>
      </c>
      <c r="K2150" s="3">
        <v>21</v>
      </c>
    </row>
    <row r="2151" spans="1:11" x14ac:dyDescent="0.45">
      <c r="A2151" s="3" t="s">
        <v>93</v>
      </c>
      <c r="B2151" s="3">
        <v>2019</v>
      </c>
      <c r="C2151" s="19">
        <v>43401</v>
      </c>
      <c r="D2151" s="3" t="s">
        <v>653</v>
      </c>
      <c r="E2151" s="3" t="s">
        <v>642</v>
      </c>
      <c r="F2151" s="3">
        <v>3</v>
      </c>
      <c r="G2151" s="3">
        <v>1</v>
      </c>
      <c r="H2151" s="3" t="s">
        <v>82</v>
      </c>
      <c r="I2151" s="3" t="s">
        <v>67</v>
      </c>
      <c r="J2151" s="12">
        <f>(C2151-VLOOKUP(H2151,Riders!$A$2:$C$3500,2,FALSE))/365</f>
        <v>26.161643835616438</v>
      </c>
      <c r="K2151" s="3">
        <v>1</v>
      </c>
    </row>
    <row r="2152" spans="1:11" x14ac:dyDescent="0.45">
      <c r="A2152" s="3" t="s">
        <v>93</v>
      </c>
      <c r="B2152" s="3">
        <v>2019</v>
      </c>
      <c r="C2152" s="19">
        <v>43401</v>
      </c>
      <c r="D2152" s="3" t="s">
        <v>653</v>
      </c>
      <c r="E2152" s="3" t="s">
        <v>642</v>
      </c>
      <c r="F2152" s="3">
        <v>3</v>
      </c>
      <c r="G2152" s="3">
        <v>2</v>
      </c>
      <c r="H2152" s="3" t="s">
        <v>96</v>
      </c>
      <c r="I2152" s="3" t="s">
        <v>40</v>
      </c>
      <c r="J2152" s="12">
        <f>(C2152-VLOOKUP(H2152,Riders!$A$2:$C$3500,2,FALSE))/365</f>
        <v>24.791780821917808</v>
      </c>
      <c r="K2152" s="3">
        <v>13</v>
      </c>
    </row>
    <row r="2153" spans="1:11" x14ac:dyDescent="0.45">
      <c r="A2153" s="3" t="s">
        <v>93</v>
      </c>
      <c r="B2153" s="3">
        <v>2019</v>
      </c>
      <c r="C2153" s="19">
        <v>43401</v>
      </c>
      <c r="D2153" s="3" t="s">
        <v>653</v>
      </c>
      <c r="E2153" s="3" t="s">
        <v>642</v>
      </c>
      <c r="F2153" s="3">
        <v>3</v>
      </c>
      <c r="G2153" s="3">
        <v>3</v>
      </c>
      <c r="H2153" s="3" t="s">
        <v>135</v>
      </c>
      <c r="I2153" s="3" t="s">
        <v>29</v>
      </c>
      <c r="J2153" s="12">
        <f>(C2153-VLOOKUP(H2153,Riders!$A$2:$C$3500,2,FALSE))/365</f>
        <v>28.969863013698632</v>
      </c>
      <c r="K2153" s="3">
        <v>17</v>
      </c>
    </row>
    <row r="2154" spans="1:11" x14ac:dyDescent="0.45">
      <c r="A2154" s="3" t="s">
        <v>93</v>
      </c>
      <c r="B2154" s="3">
        <v>2019</v>
      </c>
      <c r="C2154" s="19">
        <v>43401</v>
      </c>
      <c r="D2154" s="3" t="s">
        <v>653</v>
      </c>
      <c r="E2154" s="3" t="s">
        <v>642</v>
      </c>
      <c r="F2154" s="3">
        <v>3</v>
      </c>
      <c r="G2154" s="3">
        <v>4</v>
      </c>
      <c r="H2154" s="3" t="s">
        <v>139</v>
      </c>
      <c r="I2154" s="3" t="s">
        <v>61</v>
      </c>
      <c r="J2154" s="12">
        <f>(C2154-VLOOKUP(H2154,Riders!$A$2:$C$3500,2,FALSE))/365</f>
        <v>26.383561643835616</v>
      </c>
      <c r="K2154" s="3">
        <v>21</v>
      </c>
    </row>
    <row r="2155" spans="1:11" x14ac:dyDescent="0.45">
      <c r="A2155" s="3" t="s">
        <v>93</v>
      </c>
      <c r="B2155" s="3">
        <v>2019</v>
      </c>
      <c r="C2155" s="19">
        <v>43401</v>
      </c>
      <c r="D2155" s="3" t="s">
        <v>653</v>
      </c>
      <c r="E2155" s="3" t="s">
        <v>642</v>
      </c>
      <c r="F2155" s="3">
        <v>4</v>
      </c>
      <c r="G2155" s="3">
        <v>1</v>
      </c>
      <c r="H2155" s="3" t="s">
        <v>132</v>
      </c>
      <c r="I2155" s="3" t="s">
        <v>36</v>
      </c>
      <c r="J2155" s="12">
        <f>(C2155-VLOOKUP(H2155,Riders!$A$2:$C$3500,2,FALSE))/365</f>
        <v>27.934246575342467</v>
      </c>
      <c r="K2155" s="3">
        <v>2</v>
      </c>
    </row>
    <row r="2156" spans="1:11" x14ac:dyDescent="0.45">
      <c r="A2156" s="3" t="s">
        <v>93</v>
      </c>
      <c r="B2156" s="3">
        <v>2019</v>
      </c>
      <c r="C2156" s="19">
        <v>43401</v>
      </c>
      <c r="D2156" s="3" t="s">
        <v>653</v>
      </c>
      <c r="E2156" s="3" t="s">
        <v>642</v>
      </c>
      <c r="F2156" s="3">
        <v>4</v>
      </c>
      <c r="G2156" s="3">
        <v>2</v>
      </c>
      <c r="H2156" s="3" t="s">
        <v>39</v>
      </c>
      <c r="I2156" s="3" t="s">
        <v>40</v>
      </c>
      <c r="J2156" s="12">
        <f>(C2156-VLOOKUP(H2156,Riders!$A$2:$C$3500,2,FALSE))/365</f>
        <v>24.213698630136985</v>
      </c>
      <c r="K2156" s="3">
        <v>13</v>
      </c>
    </row>
    <row r="2157" spans="1:11" x14ac:dyDescent="0.45">
      <c r="A2157" s="3" t="s">
        <v>93</v>
      </c>
      <c r="B2157" s="3">
        <v>2019</v>
      </c>
      <c r="C2157" s="19">
        <v>43401</v>
      </c>
      <c r="D2157" s="3" t="s">
        <v>653</v>
      </c>
      <c r="E2157" s="3" t="s">
        <v>642</v>
      </c>
      <c r="F2157" s="3">
        <v>4</v>
      </c>
      <c r="G2157" s="3">
        <v>3</v>
      </c>
      <c r="H2157" s="3" t="s">
        <v>129</v>
      </c>
      <c r="I2157" s="3" t="s">
        <v>65</v>
      </c>
      <c r="J2157" s="12">
        <f>(C2157-VLOOKUP(H2157,Riders!$A$2:$C$3500,2,FALSE))/365</f>
        <v>28.290410958904111</v>
      </c>
      <c r="K2157" s="3">
        <v>17</v>
      </c>
    </row>
    <row r="2158" spans="1:11" x14ac:dyDescent="0.45">
      <c r="A2158" s="3" t="s">
        <v>93</v>
      </c>
      <c r="B2158" s="3">
        <v>2019</v>
      </c>
      <c r="C2158" s="19">
        <v>43401</v>
      </c>
      <c r="D2158" s="3" t="s">
        <v>653</v>
      </c>
      <c r="E2158" s="3" t="s">
        <v>642</v>
      </c>
      <c r="F2158" s="3">
        <v>4</v>
      </c>
      <c r="G2158" s="3">
        <v>4</v>
      </c>
      <c r="H2158" s="3" t="s">
        <v>133</v>
      </c>
      <c r="I2158" s="3" t="s">
        <v>25</v>
      </c>
      <c r="J2158" s="12">
        <f>(C2158-VLOOKUP(H2158,Riders!$A$2:$C$3500,2,FALSE))/365</f>
        <v>25.758904109589039</v>
      </c>
      <c r="K2158" s="3">
        <v>21</v>
      </c>
    </row>
    <row r="2159" spans="1:11" x14ac:dyDescent="0.45">
      <c r="A2159" s="3" t="s">
        <v>93</v>
      </c>
      <c r="B2159" s="3">
        <v>2019</v>
      </c>
      <c r="C2159" s="19">
        <v>43401</v>
      </c>
      <c r="D2159" s="3" t="s">
        <v>653</v>
      </c>
      <c r="E2159" s="3" t="s">
        <v>642</v>
      </c>
      <c r="F2159" s="3">
        <v>4</v>
      </c>
      <c r="G2159" s="3">
        <v>5</v>
      </c>
      <c r="H2159" s="3" t="s">
        <v>52</v>
      </c>
      <c r="I2159" s="3" t="s">
        <v>53</v>
      </c>
      <c r="J2159" s="12">
        <f>(C2159-VLOOKUP(H2159,Riders!$A$2:$C$3500,2,FALSE))/365</f>
        <v>21.632876712328766</v>
      </c>
      <c r="K2159" s="3">
        <v>25</v>
      </c>
    </row>
    <row r="2160" spans="1:11" x14ac:dyDescent="0.45">
      <c r="A2160" s="3" t="s">
        <v>93</v>
      </c>
      <c r="B2160" s="3">
        <v>2019</v>
      </c>
      <c r="C2160" s="19">
        <v>43401</v>
      </c>
      <c r="D2160" s="3" t="s">
        <v>653</v>
      </c>
      <c r="E2160" s="3" t="s">
        <v>643</v>
      </c>
      <c r="F2160" s="3">
        <v>1</v>
      </c>
      <c r="G2160" s="3">
        <v>1</v>
      </c>
      <c r="H2160" s="3" t="s">
        <v>132</v>
      </c>
      <c r="I2160" s="3" t="s">
        <v>36</v>
      </c>
      <c r="J2160" s="12">
        <f>(C2160-VLOOKUP(H2160,Riders!$A$2:$C$3500,2,FALSE))/365</f>
        <v>27.934246575342467</v>
      </c>
      <c r="K2160" s="3">
        <v>2</v>
      </c>
    </row>
    <row r="2161" spans="1:11" x14ac:dyDescent="0.45">
      <c r="A2161" s="3" t="s">
        <v>93</v>
      </c>
      <c r="B2161" s="3">
        <v>2019</v>
      </c>
      <c r="C2161" s="19">
        <v>43401</v>
      </c>
      <c r="D2161" s="3" t="s">
        <v>653</v>
      </c>
      <c r="E2161" s="3" t="s">
        <v>643</v>
      </c>
      <c r="F2161" s="3">
        <v>1</v>
      </c>
      <c r="G2161" s="3">
        <v>2</v>
      </c>
      <c r="H2161" s="3" t="s">
        <v>26</v>
      </c>
      <c r="I2161" s="3" t="s">
        <v>27</v>
      </c>
      <c r="J2161" s="12">
        <f>(C2161-VLOOKUP(H2161,Riders!$A$2:$C$3500,2,FALSE))/365</f>
        <v>20.432876712328767</v>
      </c>
      <c r="K2161" s="3">
        <v>6</v>
      </c>
    </row>
    <row r="2162" spans="1:11" x14ac:dyDescent="0.45">
      <c r="A2162" s="3" t="s">
        <v>93</v>
      </c>
      <c r="B2162" s="3">
        <v>2019</v>
      </c>
      <c r="C2162" s="19">
        <v>43401</v>
      </c>
      <c r="D2162" s="3" t="s">
        <v>653</v>
      </c>
      <c r="E2162" s="3" t="s">
        <v>643</v>
      </c>
      <c r="F2162" s="3">
        <v>1</v>
      </c>
      <c r="G2162" s="3">
        <v>3</v>
      </c>
      <c r="H2162" s="3" t="s">
        <v>20</v>
      </c>
      <c r="I2162" s="3" t="s">
        <v>21</v>
      </c>
      <c r="J2162" s="12">
        <f>(C2162-VLOOKUP(H2162,Riders!$A$2:$C$3500,2,FALSE))/365</f>
        <v>23.227397260273971</v>
      </c>
      <c r="K2162" s="3">
        <v>3</v>
      </c>
    </row>
    <row r="2163" spans="1:11" x14ac:dyDescent="0.45">
      <c r="A2163" s="3" t="s">
        <v>93</v>
      </c>
      <c r="B2163" s="3">
        <v>2019</v>
      </c>
      <c r="C2163" s="19">
        <v>43401</v>
      </c>
      <c r="D2163" s="3" t="s">
        <v>653</v>
      </c>
      <c r="E2163" s="3" t="s">
        <v>643</v>
      </c>
      <c r="F2163" s="3">
        <v>1</v>
      </c>
      <c r="G2163" s="3">
        <v>4</v>
      </c>
      <c r="H2163" s="3" t="s">
        <v>146</v>
      </c>
      <c r="I2163" s="3" t="s">
        <v>56</v>
      </c>
      <c r="J2163" s="12">
        <f>(C2163-VLOOKUP(H2163,Riders!$A$2:$C$3500,2,FALSE))/365</f>
        <v>28.56986301369863</v>
      </c>
      <c r="K2163" s="3">
        <v>12</v>
      </c>
    </row>
    <row r="2164" spans="1:11" x14ac:dyDescent="0.45">
      <c r="A2164" s="3" t="s">
        <v>93</v>
      </c>
      <c r="B2164" s="3">
        <v>2019</v>
      </c>
      <c r="C2164" s="19">
        <v>43401</v>
      </c>
      <c r="D2164" s="3" t="s">
        <v>653</v>
      </c>
      <c r="E2164" s="3" t="s">
        <v>643</v>
      </c>
      <c r="F2164" s="3">
        <v>1</v>
      </c>
      <c r="G2164" s="3">
        <v>5</v>
      </c>
      <c r="H2164" s="3" t="s">
        <v>23</v>
      </c>
      <c r="I2164" s="3" t="s">
        <v>15</v>
      </c>
      <c r="J2164" s="12">
        <f>(C2164-VLOOKUP(H2164,Riders!$A$2:$C$3500,2,FALSE))/365</f>
        <v>21.126027397260273</v>
      </c>
      <c r="K2164" s="3">
        <v>7</v>
      </c>
    </row>
    <row r="2165" spans="1:11" x14ac:dyDescent="0.45">
      <c r="A2165" s="3" t="s">
        <v>93</v>
      </c>
      <c r="B2165" s="3">
        <v>2019</v>
      </c>
      <c r="C2165" s="19">
        <v>43401</v>
      </c>
      <c r="D2165" s="3" t="s">
        <v>653</v>
      </c>
      <c r="E2165" s="3" t="s">
        <v>643</v>
      </c>
      <c r="F2165" s="3">
        <v>1</v>
      </c>
      <c r="G2165" s="3">
        <v>6</v>
      </c>
      <c r="H2165" s="3" t="s">
        <v>34</v>
      </c>
      <c r="I2165" s="3" t="s">
        <v>19</v>
      </c>
      <c r="J2165" s="12">
        <f>(C2165-VLOOKUP(H2165,Riders!$A$2:$C$3500,2,FALSE))/365</f>
        <v>31.238356164383561</v>
      </c>
      <c r="K2165" s="3">
        <v>11</v>
      </c>
    </row>
    <row r="2166" spans="1:11" x14ac:dyDescent="0.45">
      <c r="A2166" s="3" t="s">
        <v>93</v>
      </c>
      <c r="B2166" s="3">
        <v>2019</v>
      </c>
      <c r="C2166" s="19">
        <v>43401</v>
      </c>
      <c r="D2166" s="3" t="s">
        <v>653</v>
      </c>
      <c r="E2166" s="3" t="s">
        <v>643</v>
      </c>
      <c r="F2166" s="3">
        <v>2</v>
      </c>
      <c r="G2166" s="3">
        <v>1</v>
      </c>
      <c r="H2166" s="3" t="s">
        <v>79</v>
      </c>
      <c r="I2166" s="3" t="s">
        <v>65</v>
      </c>
      <c r="J2166" s="12">
        <f>(C2166-VLOOKUP(H2166,Riders!$A$2:$C$3500,2,FALSE))/365</f>
        <v>31.484931506849314</v>
      </c>
      <c r="K2166" s="3">
        <v>4</v>
      </c>
    </row>
    <row r="2167" spans="1:11" x14ac:dyDescent="0.45">
      <c r="A2167" s="3" t="s">
        <v>93</v>
      </c>
      <c r="B2167" s="3">
        <v>2019</v>
      </c>
      <c r="C2167" s="19">
        <v>43401</v>
      </c>
      <c r="D2167" s="3" t="s">
        <v>653</v>
      </c>
      <c r="E2167" s="3" t="s">
        <v>643</v>
      </c>
      <c r="F2167" s="3">
        <v>2</v>
      </c>
      <c r="G2167" s="3">
        <v>2</v>
      </c>
      <c r="H2167" s="3" t="s">
        <v>111</v>
      </c>
      <c r="I2167" s="3" t="s">
        <v>118</v>
      </c>
      <c r="J2167" s="12">
        <f>(C2167-VLOOKUP(H2167,Riders!$A$2:$C$3500,2,FALSE))/365</f>
        <v>24.021917808219179</v>
      </c>
      <c r="K2167" s="3">
        <v>5</v>
      </c>
    </row>
    <row r="2168" spans="1:11" x14ac:dyDescent="0.45">
      <c r="A2168" s="3" t="s">
        <v>93</v>
      </c>
      <c r="B2168" s="3">
        <v>2019</v>
      </c>
      <c r="C2168" s="19">
        <v>43401</v>
      </c>
      <c r="D2168" s="3" t="s">
        <v>653</v>
      </c>
      <c r="E2168" s="3" t="s">
        <v>643</v>
      </c>
      <c r="F2168" s="3">
        <v>2</v>
      </c>
      <c r="G2168" s="3">
        <v>3</v>
      </c>
      <c r="H2168" s="3" t="s">
        <v>82</v>
      </c>
      <c r="I2168" s="3" t="s">
        <v>67</v>
      </c>
      <c r="J2168" s="12">
        <f>(C2168-VLOOKUP(H2168,Riders!$A$2:$C$3500,2,FALSE))/365</f>
        <v>26.161643835616438</v>
      </c>
      <c r="K2168" s="3">
        <v>1</v>
      </c>
    </row>
    <row r="2169" spans="1:11" x14ac:dyDescent="0.45">
      <c r="A2169" s="3" t="s">
        <v>93</v>
      </c>
      <c r="B2169" s="3">
        <v>2019</v>
      </c>
      <c r="C2169" s="19">
        <v>43401</v>
      </c>
      <c r="D2169" s="3" t="s">
        <v>653</v>
      </c>
      <c r="E2169" s="3" t="s">
        <v>643</v>
      </c>
      <c r="F2169" s="3">
        <v>2</v>
      </c>
      <c r="G2169" s="3">
        <v>4</v>
      </c>
      <c r="H2169" s="3" t="s">
        <v>16</v>
      </c>
      <c r="I2169" s="3" t="s">
        <v>17</v>
      </c>
      <c r="J2169" s="12">
        <f>(C2169-VLOOKUP(H2169,Riders!$A$2:$C$3500,2,FALSE))/365</f>
        <v>19.517808219178082</v>
      </c>
      <c r="K2169" s="3">
        <v>8</v>
      </c>
    </row>
    <row r="2170" spans="1:11" x14ac:dyDescent="0.45">
      <c r="A2170" s="3" t="s">
        <v>93</v>
      </c>
      <c r="B2170" s="3">
        <v>2019</v>
      </c>
      <c r="C2170" s="19">
        <v>43401</v>
      </c>
      <c r="D2170" s="3" t="s">
        <v>653</v>
      </c>
      <c r="E2170" s="3" t="s">
        <v>643</v>
      </c>
      <c r="F2170" s="3">
        <v>2</v>
      </c>
      <c r="G2170" s="3">
        <v>5</v>
      </c>
      <c r="H2170" s="3" t="s">
        <v>77</v>
      </c>
      <c r="I2170" s="3" t="s">
        <v>19</v>
      </c>
      <c r="J2170" s="12">
        <f>(C2170-VLOOKUP(H2170,Riders!$A$2:$C$3500,2,FALSE))/365</f>
        <v>27.465753424657535</v>
      </c>
      <c r="K2170" s="3">
        <v>9</v>
      </c>
    </row>
    <row r="2171" spans="1:11" x14ac:dyDescent="0.45">
      <c r="A2171" s="3" t="s">
        <v>93</v>
      </c>
      <c r="B2171" s="3">
        <v>2019</v>
      </c>
      <c r="C2171" s="19">
        <v>43401</v>
      </c>
      <c r="D2171" s="3" t="s">
        <v>653</v>
      </c>
      <c r="E2171" s="3" t="s">
        <v>643</v>
      </c>
      <c r="F2171" s="3">
        <v>2</v>
      </c>
      <c r="G2171" s="3">
        <v>6</v>
      </c>
      <c r="H2171" s="3" t="s">
        <v>655</v>
      </c>
      <c r="I2171" s="3" t="s">
        <v>120</v>
      </c>
      <c r="J2171" s="12">
        <f>(C2171-VLOOKUP(H2171,Riders!$A$2:$C$3500,2,FALSE))/365</f>
        <v>35.898630136986299</v>
      </c>
      <c r="K2171" s="3">
        <v>10</v>
      </c>
    </row>
    <row r="2172" spans="1:11" x14ac:dyDescent="0.45">
      <c r="A2172" s="3" t="s">
        <v>93</v>
      </c>
      <c r="B2172" s="3">
        <v>2019</v>
      </c>
      <c r="C2172" s="19">
        <v>43401</v>
      </c>
      <c r="D2172" s="3" t="s">
        <v>653</v>
      </c>
      <c r="E2172" s="3" t="s">
        <v>370</v>
      </c>
      <c r="F2172" s="3">
        <v>1</v>
      </c>
      <c r="G2172" s="3">
        <v>1</v>
      </c>
      <c r="H2172" s="3" t="s">
        <v>82</v>
      </c>
      <c r="I2172" s="3" t="s">
        <v>67</v>
      </c>
      <c r="J2172" s="12">
        <f>(C2172-VLOOKUP(H2172,Riders!$A$2:$C$3500,2,FALSE))/365</f>
        <v>26.161643835616438</v>
      </c>
      <c r="K2172" s="3">
        <v>1</v>
      </c>
    </row>
    <row r="2173" spans="1:11" x14ac:dyDescent="0.45">
      <c r="A2173" s="3" t="s">
        <v>93</v>
      </c>
      <c r="B2173" s="3">
        <v>2019</v>
      </c>
      <c r="C2173" s="19">
        <v>43401</v>
      </c>
      <c r="D2173" s="3" t="s">
        <v>653</v>
      </c>
      <c r="E2173" s="3" t="s">
        <v>370</v>
      </c>
      <c r="F2173" s="3">
        <v>1</v>
      </c>
      <c r="G2173" s="3">
        <v>2</v>
      </c>
      <c r="H2173" s="3" t="s">
        <v>132</v>
      </c>
      <c r="I2173" s="3" t="s">
        <v>36</v>
      </c>
      <c r="J2173" s="12">
        <f>(C2173-VLOOKUP(H2173,Riders!$A$2:$C$3500,2,FALSE))/365</f>
        <v>27.934246575342467</v>
      </c>
      <c r="K2173" s="3">
        <v>2</v>
      </c>
    </row>
    <row r="2174" spans="1:11" x14ac:dyDescent="0.45">
      <c r="A2174" s="3" t="s">
        <v>93</v>
      </c>
      <c r="B2174" s="3">
        <v>2019</v>
      </c>
      <c r="C2174" s="19">
        <v>43401</v>
      </c>
      <c r="D2174" s="3" t="s">
        <v>653</v>
      </c>
      <c r="E2174" s="3" t="s">
        <v>370</v>
      </c>
      <c r="F2174" s="3">
        <v>1</v>
      </c>
      <c r="G2174" s="3">
        <v>3</v>
      </c>
      <c r="H2174" s="3" t="s">
        <v>20</v>
      </c>
      <c r="I2174" s="3" t="s">
        <v>21</v>
      </c>
      <c r="J2174" s="12">
        <f>(C2174-VLOOKUP(H2174,Riders!$A$2:$C$3500,2,FALSE))/365</f>
        <v>23.227397260273971</v>
      </c>
      <c r="K2174" s="3">
        <v>3</v>
      </c>
    </row>
    <row r="2175" spans="1:11" x14ac:dyDescent="0.45">
      <c r="A2175" s="3" t="s">
        <v>93</v>
      </c>
      <c r="B2175" s="3">
        <v>2019</v>
      </c>
      <c r="C2175" s="19">
        <v>43401</v>
      </c>
      <c r="D2175" s="3" t="s">
        <v>653</v>
      </c>
      <c r="E2175" s="3" t="s">
        <v>370</v>
      </c>
      <c r="F2175" s="3">
        <v>1</v>
      </c>
      <c r="G2175" s="3">
        <v>4</v>
      </c>
      <c r="H2175" s="3" t="s">
        <v>79</v>
      </c>
      <c r="I2175" s="3" t="s">
        <v>65</v>
      </c>
      <c r="J2175" s="12">
        <f>(C2175-VLOOKUP(H2175,Riders!$A$2:$C$3500,2,FALSE))/365</f>
        <v>31.484931506849314</v>
      </c>
      <c r="K2175" s="3">
        <v>4</v>
      </c>
    </row>
    <row r="2176" spans="1:11" x14ac:dyDescent="0.45">
      <c r="A2176" s="3" t="s">
        <v>93</v>
      </c>
      <c r="B2176" s="3">
        <v>2019</v>
      </c>
      <c r="C2176" s="19">
        <v>43401</v>
      </c>
      <c r="D2176" s="3" t="s">
        <v>653</v>
      </c>
      <c r="E2176" s="3" t="s">
        <v>370</v>
      </c>
      <c r="F2176" s="3">
        <v>1</v>
      </c>
      <c r="G2176" s="3">
        <v>5</v>
      </c>
      <c r="H2176" s="3" t="s">
        <v>111</v>
      </c>
      <c r="I2176" s="3" t="s">
        <v>118</v>
      </c>
      <c r="J2176" s="12">
        <f>(C2176-VLOOKUP(H2176,Riders!$A$2:$C$3500,2,FALSE))/365</f>
        <v>24.021917808219179</v>
      </c>
      <c r="K2176" s="3">
        <v>5</v>
      </c>
    </row>
    <row r="2177" spans="1:11" x14ac:dyDescent="0.45">
      <c r="A2177" s="3" t="s">
        <v>93</v>
      </c>
      <c r="B2177" s="3">
        <v>2019</v>
      </c>
      <c r="C2177" s="19">
        <v>43401</v>
      </c>
      <c r="D2177" s="3" t="s">
        <v>653</v>
      </c>
      <c r="E2177" s="3" t="s">
        <v>370</v>
      </c>
      <c r="F2177" s="3">
        <v>1</v>
      </c>
      <c r="G2177" s="3">
        <v>6</v>
      </c>
      <c r="H2177" s="3" t="s">
        <v>26</v>
      </c>
      <c r="I2177" s="3" t="s">
        <v>27</v>
      </c>
      <c r="J2177" s="12">
        <f>(C2177-VLOOKUP(H2177,Riders!$A$2:$C$3500,2,FALSE))/365</f>
        <v>20.432876712328767</v>
      </c>
      <c r="K2177" s="3">
        <v>6</v>
      </c>
    </row>
    <row r="2178" spans="1:11" x14ac:dyDescent="0.45">
      <c r="A2178" s="3" t="s">
        <v>93</v>
      </c>
      <c r="B2178" s="3">
        <v>2019</v>
      </c>
      <c r="C2178" s="19">
        <v>43401</v>
      </c>
      <c r="D2178" s="3" t="s">
        <v>653</v>
      </c>
      <c r="E2178" s="3" t="s">
        <v>370</v>
      </c>
      <c r="F2178" s="3">
        <v>2</v>
      </c>
      <c r="G2178" s="3">
        <v>1</v>
      </c>
      <c r="H2178" s="3" t="s">
        <v>23</v>
      </c>
      <c r="I2178" s="3" t="s">
        <v>15</v>
      </c>
      <c r="J2178" s="12">
        <f>(C2178-VLOOKUP(H2178,Riders!$A$2:$C$3500,2,FALSE))/365</f>
        <v>21.126027397260273</v>
      </c>
      <c r="K2178" s="3">
        <v>7</v>
      </c>
    </row>
    <row r="2179" spans="1:11" x14ac:dyDescent="0.45">
      <c r="A2179" s="3" t="s">
        <v>93</v>
      </c>
      <c r="B2179" s="3">
        <v>2019</v>
      </c>
      <c r="C2179" s="19">
        <v>43401</v>
      </c>
      <c r="D2179" s="3" t="s">
        <v>653</v>
      </c>
      <c r="E2179" s="3" t="s">
        <v>370</v>
      </c>
      <c r="F2179" s="3">
        <v>2</v>
      </c>
      <c r="G2179" s="3">
        <v>2</v>
      </c>
      <c r="H2179" s="3" t="s">
        <v>16</v>
      </c>
      <c r="I2179" s="3" t="s">
        <v>17</v>
      </c>
      <c r="J2179" s="12">
        <f>(C2179-VLOOKUP(H2179,Riders!$A$2:$C$3500,2,FALSE))/365</f>
        <v>19.517808219178082</v>
      </c>
      <c r="K2179" s="3">
        <v>8</v>
      </c>
    </row>
    <row r="2180" spans="1:11" x14ac:dyDescent="0.45">
      <c r="A2180" s="3" t="s">
        <v>93</v>
      </c>
      <c r="B2180" s="3">
        <v>2019</v>
      </c>
      <c r="C2180" s="19">
        <v>43401</v>
      </c>
      <c r="D2180" s="3" t="s">
        <v>653</v>
      </c>
      <c r="E2180" s="3" t="s">
        <v>370</v>
      </c>
      <c r="F2180" s="3">
        <v>2</v>
      </c>
      <c r="G2180" s="3">
        <v>3</v>
      </c>
      <c r="H2180" s="3" t="s">
        <v>77</v>
      </c>
      <c r="I2180" s="3" t="s">
        <v>19</v>
      </c>
      <c r="J2180" s="12">
        <f>(C2180-VLOOKUP(H2180,Riders!$A$2:$C$3500,2,FALSE))/365</f>
        <v>27.465753424657535</v>
      </c>
      <c r="K2180" s="3">
        <v>9</v>
      </c>
    </row>
    <row r="2181" spans="1:11" x14ac:dyDescent="0.45">
      <c r="A2181" s="3" t="s">
        <v>93</v>
      </c>
      <c r="B2181" s="3">
        <v>2019</v>
      </c>
      <c r="C2181" s="19">
        <v>43401</v>
      </c>
      <c r="D2181" s="3" t="s">
        <v>653</v>
      </c>
      <c r="E2181" s="3" t="s">
        <v>370</v>
      </c>
      <c r="F2181" s="3">
        <v>2</v>
      </c>
      <c r="G2181" s="3">
        <v>4</v>
      </c>
      <c r="H2181" s="3" t="s">
        <v>655</v>
      </c>
      <c r="I2181" s="3" t="s">
        <v>120</v>
      </c>
      <c r="J2181" s="12">
        <f>(C2181-VLOOKUP(H2181,Riders!$A$2:$C$3500,2,FALSE))/365</f>
        <v>35.898630136986299</v>
      </c>
      <c r="K2181" s="3">
        <v>10</v>
      </c>
    </row>
    <row r="2182" spans="1:11" x14ac:dyDescent="0.45">
      <c r="A2182" s="3" t="s">
        <v>93</v>
      </c>
      <c r="B2182" s="3">
        <v>2019</v>
      </c>
      <c r="C2182" s="19">
        <v>43401</v>
      </c>
      <c r="D2182" s="3" t="s">
        <v>653</v>
      </c>
      <c r="E2182" s="3" t="s">
        <v>370</v>
      </c>
      <c r="F2182" s="3">
        <v>2</v>
      </c>
      <c r="G2182" s="3">
        <v>5</v>
      </c>
      <c r="H2182" s="3" t="s">
        <v>34</v>
      </c>
      <c r="I2182" s="3" t="s">
        <v>19</v>
      </c>
      <c r="J2182" s="12">
        <f>(C2182-VLOOKUP(H2182,Riders!$A$2:$C$3500,2,FALSE))/365</f>
        <v>31.238356164383561</v>
      </c>
      <c r="K2182" s="3">
        <v>11</v>
      </c>
    </row>
    <row r="2183" spans="1:11" x14ac:dyDescent="0.45">
      <c r="A2183" s="3" t="s">
        <v>93</v>
      </c>
      <c r="B2183" s="3">
        <v>2019</v>
      </c>
      <c r="C2183" s="19">
        <v>43401</v>
      </c>
      <c r="D2183" s="3" t="s">
        <v>653</v>
      </c>
      <c r="E2183" s="3" t="s">
        <v>370</v>
      </c>
      <c r="F2183" s="3">
        <v>2</v>
      </c>
      <c r="G2183" s="3">
        <v>6</v>
      </c>
      <c r="H2183" s="3" t="s">
        <v>146</v>
      </c>
      <c r="I2183" s="3" t="s">
        <v>56</v>
      </c>
      <c r="J2183" s="12">
        <f>(C2183-VLOOKUP(H2183,Riders!$A$2:$C$3500,2,FALSE))/365</f>
        <v>28.56986301369863</v>
      </c>
      <c r="K2183" s="3">
        <v>12</v>
      </c>
    </row>
    <row r="2184" spans="1:11" x14ac:dyDescent="0.45">
      <c r="A2184" s="3" t="s">
        <v>131</v>
      </c>
      <c r="B2184" s="3">
        <v>2019</v>
      </c>
      <c r="C2184" s="19">
        <v>43436</v>
      </c>
      <c r="D2184" s="3" t="s">
        <v>653</v>
      </c>
      <c r="E2184" s="3" t="s">
        <v>454</v>
      </c>
      <c r="F2184" s="3">
        <v>1</v>
      </c>
      <c r="G2184" s="3">
        <v>1</v>
      </c>
      <c r="H2184" s="3" t="s">
        <v>655</v>
      </c>
      <c r="I2184" s="3" t="s">
        <v>120</v>
      </c>
      <c r="J2184" s="12">
        <f>(C2184-VLOOKUP(H2184,Riders!$A$2:$C$3500,2,FALSE))/365</f>
        <v>35.994520547945207</v>
      </c>
      <c r="K2184" s="3">
        <v>5</v>
      </c>
    </row>
    <row r="2185" spans="1:11" x14ac:dyDescent="0.45">
      <c r="A2185" s="3" t="s">
        <v>131</v>
      </c>
      <c r="B2185" s="3">
        <v>2019</v>
      </c>
      <c r="C2185" s="19">
        <v>43436</v>
      </c>
      <c r="D2185" s="3" t="s">
        <v>653</v>
      </c>
      <c r="E2185" s="3" t="s">
        <v>454</v>
      </c>
      <c r="F2185" s="3">
        <v>1</v>
      </c>
      <c r="G2185" s="3">
        <v>2</v>
      </c>
      <c r="H2185" s="3" t="s">
        <v>174</v>
      </c>
      <c r="I2185" s="3" t="s">
        <v>156</v>
      </c>
      <c r="J2185" s="12">
        <f>(C2185-VLOOKUP(H2185,Riders!$A$2:$C$3500,2,FALSE))/365</f>
        <v>26.876712328767123</v>
      </c>
      <c r="K2185" s="3">
        <v>8</v>
      </c>
    </row>
    <row r="2186" spans="1:11" x14ac:dyDescent="0.45">
      <c r="A2186" s="3" t="s">
        <v>131</v>
      </c>
      <c r="B2186" s="3">
        <v>2019</v>
      </c>
      <c r="C2186" s="19">
        <v>43436</v>
      </c>
      <c r="D2186" s="3" t="s">
        <v>653</v>
      </c>
      <c r="E2186" s="3" t="s">
        <v>454</v>
      </c>
      <c r="F2186" s="3">
        <v>1</v>
      </c>
      <c r="G2186" s="3">
        <v>3</v>
      </c>
      <c r="H2186" s="3" t="s">
        <v>43</v>
      </c>
      <c r="I2186" s="3" t="s">
        <v>44</v>
      </c>
      <c r="J2186" s="12">
        <f>(C2186-VLOOKUP(H2186,Riders!$A$2:$C$3500,2,FALSE))/365</f>
        <v>26.035616438356165</v>
      </c>
      <c r="K2186" s="3">
        <v>13</v>
      </c>
    </row>
    <row r="2187" spans="1:11" x14ac:dyDescent="0.45">
      <c r="A2187" s="3" t="s">
        <v>131</v>
      </c>
      <c r="B2187" s="3">
        <v>2019</v>
      </c>
      <c r="C2187" s="19">
        <v>43436</v>
      </c>
      <c r="D2187" s="3" t="s">
        <v>653</v>
      </c>
      <c r="E2187" s="3" t="s">
        <v>454</v>
      </c>
      <c r="F2187" s="3">
        <v>1</v>
      </c>
      <c r="G2187" s="3">
        <v>4</v>
      </c>
      <c r="H2187" s="3" t="s">
        <v>656</v>
      </c>
      <c r="I2187" s="3" t="s">
        <v>49</v>
      </c>
      <c r="J2187" s="12">
        <f>(C2187-VLOOKUP(H2187,Riders!$A$2:$C$3500,2,FALSE))/365</f>
        <v>20.460273972602739</v>
      </c>
      <c r="K2187" s="3">
        <v>13</v>
      </c>
    </row>
    <row r="2188" spans="1:11" x14ac:dyDescent="0.45">
      <c r="A2188" s="3" t="s">
        <v>131</v>
      </c>
      <c r="B2188" s="3">
        <v>2019</v>
      </c>
      <c r="C2188" s="19">
        <v>43436</v>
      </c>
      <c r="D2188" s="3" t="s">
        <v>653</v>
      </c>
      <c r="E2188" s="3" t="s">
        <v>454</v>
      </c>
      <c r="F2188" s="3">
        <v>1</v>
      </c>
      <c r="G2188" s="3">
        <v>5</v>
      </c>
      <c r="H2188" s="3" t="s">
        <v>187</v>
      </c>
      <c r="I2188" s="3" t="s">
        <v>53</v>
      </c>
      <c r="J2188" s="12">
        <f>(C2188-VLOOKUP(H2188,Riders!$A$2:$C$3500,2,FALSE))/365</f>
        <v>23.668493150684931</v>
      </c>
      <c r="K2188" s="3">
        <v>24</v>
      </c>
    </row>
    <row r="2189" spans="1:11" x14ac:dyDescent="0.45">
      <c r="A2189" s="3" t="s">
        <v>131</v>
      </c>
      <c r="B2189" s="3">
        <v>2019</v>
      </c>
      <c r="C2189" s="19">
        <v>43436</v>
      </c>
      <c r="D2189" s="3" t="s">
        <v>653</v>
      </c>
      <c r="E2189" s="3" t="s">
        <v>454</v>
      </c>
      <c r="F2189" s="3">
        <v>1</v>
      </c>
      <c r="G2189" s="3">
        <v>6</v>
      </c>
      <c r="H2189" s="3" t="s">
        <v>234</v>
      </c>
      <c r="I2189" s="3" t="s">
        <v>235</v>
      </c>
      <c r="J2189" s="12">
        <f>(C2189-VLOOKUP(H2189,Riders!$A$2:$C$3500,2,FALSE))/365</f>
        <v>22.2</v>
      </c>
      <c r="K2189" s="3">
        <v>21</v>
      </c>
    </row>
    <row r="2190" spans="1:11" x14ac:dyDescent="0.45">
      <c r="A2190" s="3" t="s">
        <v>131</v>
      </c>
      <c r="B2190" s="3">
        <v>2019</v>
      </c>
      <c r="C2190" s="19">
        <v>43436</v>
      </c>
      <c r="D2190" s="3" t="s">
        <v>653</v>
      </c>
      <c r="E2190" s="3" t="s">
        <v>454</v>
      </c>
      <c r="F2190" s="3">
        <v>2</v>
      </c>
      <c r="G2190" s="3">
        <v>1</v>
      </c>
      <c r="H2190" s="3" t="s">
        <v>96</v>
      </c>
      <c r="I2190" s="3" t="s">
        <v>40</v>
      </c>
      <c r="J2190" s="12">
        <f>(C2190-VLOOKUP(H2190,Riders!$A$2:$C$3500,2,FALSE))/365</f>
        <v>24.887671232876713</v>
      </c>
      <c r="K2190" s="3">
        <v>3</v>
      </c>
    </row>
    <row r="2191" spans="1:11" x14ac:dyDescent="0.45">
      <c r="A2191" s="3" t="s">
        <v>131</v>
      </c>
      <c r="B2191" s="3">
        <v>2019</v>
      </c>
      <c r="C2191" s="19">
        <v>43436</v>
      </c>
      <c r="D2191" s="3" t="s">
        <v>653</v>
      </c>
      <c r="E2191" s="3" t="s">
        <v>454</v>
      </c>
      <c r="F2191" s="3">
        <v>2</v>
      </c>
      <c r="G2191" s="3">
        <v>2</v>
      </c>
      <c r="H2191" s="3" t="s">
        <v>34</v>
      </c>
      <c r="I2191" s="3" t="s">
        <v>19</v>
      </c>
      <c r="J2191" s="12">
        <f>(C2191-VLOOKUP(H2191,Riders!$A$2:$C$3500,2,FALSE))/365</f>
        <v>31.334246575342465</v>
      </c>
      <c r="K2191" s="3">
        <v>1</v>
      </c>
    </row>
    <row r="2192" spans="1:11" x14ac:dyDescent="0.45">
      <c r="A2192" s="3" t="s">
        <v>131</v>
      </c>
      <c r="B2192" s="3">
        <v>2019</v>
      </c>
      <c r="C2192" s="19">
        <v>43436</v>
      </c>
      <c r="D2192" s="3" t="s">
        <v>653</v>
      </c>
      <c r="E2192" s="3" t="s">
        <v>454</v>
      </c>
      <c r="F2192" s="3">
        <v>2</v>
      </c>
      <c r="G2192" s="3">
        <v>3</v>
      </c>
      <c r="H2192" s="3" t="s">
        <v>133</v>
      </c>
      <c r="I2192" s="3" t="s">
        <v>25</v>
      </c>
      <c r="J2192" s="12">
        <f>(C2192-VLOOKUP(H2192,Riders!$A$2:$C$3500,2,FALSE))/365</f>
        <v>25.854794520547944</v>
      </c>
      <c r="K2192" s="3">
        <v>13</v>
      </c>
    </row>
    <row r="2193" spans="1:11" x14ac:dyDescent="0.45">
      <c r="A2193" s="3" t="s">
        <v>131</v>
      </c>
      <c r="B2193" s="3">
        <v>2019</v>
      </c>
      <c r="C2193" s="19">
        <v>43436</v>
      </c>
      <c r="D2193" s="3" t="s">
        <v>653</v>
      </c>
      <c r="E2193" s="3" t="s">
        <v>454</v>
      </c>
      <c r="F2193" s="3">
        <v>2</v>
      </c>
      <c r="G2193" s="3">
        <v>4</v>
      </c>
      <c r="H2193" s="3" t="s">
        <v>99</v>
      </c>
      <c r="I2193" s="3" t="s">
        <v>47</v>
      </c>
      <c r="J2193" s="12">
        <f>(C2193-VLOOKUP(H2193,Riders!$A$2:$C$3500,2,FALSE))/365</f>
        <v>21.794520547945204</v>
      </c>
      <c r="K2193" s="3">
        <v>13</v>
      </c>
    </row>
    <row r="2194" spans="1:11" x14ac:dyDescent="0.45">
      <c r="A2194" s="3" t="s">
        <v>131</v>
      </c>
      <c r="B2194" s="3">
        <v>2019</v>
      </c>
      <c r="C2194" s="19">
        <v>43436</v>
      </c>
      <c r="D2194" s="3" t="s">
        <v>653</v>
      </c>
      <c r="E2194" s="3" t="s">
        <v>454</v>
      </c>
      <c r="F2194" s="3">
        <v>2</v>
      </c>
      <c r="G2194" s="3">
        <v>5</v>
      </c>
      <c r="H2194" s="3" t="s">
        <v>157</v>
      </c>
      <c r="I2194" s="3" t="s">
        <v>158</v>
      </c>
      <c r="J2194" s="12">
        <f>(C2194-VLOOKUP(H2194,Riders!$A$2:$C$3500,2,FALSE))/365</f>
        <v>21.701369863013699</v>
      </c>
      <c r="K2194" s="3">
        <v>17</v>
      </c>
    </row>
    <row r="2195" spans="1:11" x14ac:dyDescent="0.45">
      <c r="A2195" s="3" t="s">
        <v>131</v>
      </c>
      <c r="B2195" s="3">
        <v>2019</v>
      </c>
      <c r="C2195" s="19">
        <v>43436</v>
      </c>
      <c r="D2195" s="3" t="s">
        <v>653</v>
      </c>
      <c r="E2195" s="3" t="s">
        <v>454</v>
      </c>
      <c r="F2195" s="3">
        <v>2</v>
      </c>
      <c r="G2195" s="3">
        <v>6</v>
      </c>
      <c r="H2195" s="3" t="s">
        <v>134</v>
      </c>
      <c r="I2195" s="3" t="s">
        <v>38</v>
      </c>
      <c r="J2195" s="12">
        <f>(C2195-VLOOKUP(H2195,Riders!$A$2:$C$3500,2,FALSE))/365</f>
        <v>27.849315068493151</v>
      </c>
      <c r="K2195" s="3">
        <v>9</v>
      </c>
    </row>
    <row r="2196" spans="1:11" x14ac:dyDescent="0.45">
      <c r="A2196" s="3" t="s">
        <v>131</v>
      </c>
      <c r="B2196" s="3">
        <v>2019</v>
      </c>
      <c r="C2196" s="19">
        <v>43436</v>
      </c>
      <c r="D2196" s="3" t="s">
        <v>653</v>
      </c>
      <c r="E2196" s="3" t="s">
        <v>454</v>
      </c>
      <c r="F2196" s="3">
        <v>3</v>
      </c>
      <c r="G2196" s="3">
        <v>1</v>
      </c>
      <c r="H2196" s="3" t="s">
        <v>132</v>
      </c>
      <c r="I2196" s="3" t="s">
        <v>36</v>
      </c>
      <c r="J2196" s="12">
        <f>(C2196-VLOOKUP(H2196,Riders!$A$2:$C$3500,2,FALSE))/365</f>
        <v>28.030136986301368</v>
      </c>
      <c r="K2196" s="3">
        <v>6</v>
      </c>
    </row>
    <row r="2197" spans="1:11" x14ac:dyDescent="0.45">
      <c r="A2197" s="3" t="s">
        <v>131</v>
      </c>
      <c r="B2197" s="3">
        <v>2019</v>
      </c>
      <c r="C2197" s="19">
        <v>43436</v>
      </c>
      <c r="D2197" s="3" t="s">
        <v>653</v>
      </c>
      <c r="E2197" s="3" t="s">
        <v>454</v>
      </c>
      <c r="F2197" s="3">
        <v>3</v>
      </c>
      <c r="G2197" s="3">
        <v>2</v>
      </c>
      <c r="H2197" s="3" t="s">
        <v>39</v>
      </c>
      <c r="I2197" s="3" t="s">
        <v>40</v>
      </c>
      <c r="J2197" s="12">
        <f>(C2197-VLOOKUP(H2197,Riders!$A$2:$C$3500,2,FALSE))/365</f>
        <v>24.30958904109589</v>
      </c>
      <c r="K2197" s="3">
        <v>7</v>
      </c>
    </row>
    <row r="2198" spans="1:11" x14ac:dyDescent="0.45">
      <c r="A2198" s="3" t="s">
        <v>131</v>
      </c>
      <c r="B2198" s="3">
        <v>2019</v>
      </c>
      <c r="C2198" s="19">
        <v>43436</v>
      </c>
      <c r="D2198" s="3" t="s">
        <v>653</v>
      </c>
      <c r="E2198" s="3" t="s">
        <v>454</v>
      </c>
      <c r="F2198" s="3">
        <v>3</v>
      </c>
      <c r="G2198" s="3">
        <v>3</v>
      </c>
      <c r="H2198" s="3" t="s">
        <v>20</v>
      </c>
      <c r="I2198" s="3" t="s">
        <v>21</v>
      </c>
      <c r="J2198" s="12">
        <f>(C2198-VLOOKUP(H2198,Riders!$A$2:$C$3500,2,FALSE))/365</f>
        <v>23.323287671232876</v>
      </c>
      <c r="K2198" s="3">
        <v>12</v>
      </c>
    </row>
    <row r="2199" spans="1:11" x14ac:dyDescent="0.45">
      <c r="A2199" s="3" t="s">
        <v>131</v>
      </c>
      <c r="B2199" s="3">
        <v>2019</v>
      </c>
      <c r="C2199" s="19">
        <v>43436</v>
      </c>
      <c r="D2199" s="3" t="s">
        <v>653</v>
      </c>
      <c r="E2199" s="3" t="s">
        <v>454</v>
      </c>
      <c r="F2199" s="3">
        <v>3</v>
      </c>
      <c r="G2199" s="3">
        <v>4</v>
      </c>
      <c r="H2199" s="3" t="s">
        <v>129</v>
      </c>
      <c r="I2199" s="3" t="s">
        <v>65</v>
      </c>
      <c r="J2199" s="12">
        <f>(C2199-VLOOKUP(H2199,Riders!$A$2:$C$3500,2,FALSE))/365</f>
        <v>28.386301369863013</v>
      </c>
      <c r="K2199" s="3">
        <v>25</v>
      </c>
    </row>
    <row r="2200" spans="1:11" x14ac:dyDescent="0.45">
      <c r="A2200" s="3" t="s">
        <v>131</v>
      </c>
      <c r="B2200" s="3">
        <v>2019</v>
      </c>
      <c r="C2200" s="19">
        <v>43436</v>
      </c>
      <c r="D2200" s="3" t="s">
        <v>653</v>
      </c>
      <c r="E2200" s="3" t="s">
        <v>454</v>
      </c>
      <c r="F2200" s="3">
        <v>3</v>
      </c>
      <c r="G2200" s="3">
        <v>5</v>
      </c>
      <c r="H2200" s="3" t="s">
        <v>146</v>
      </c>
      <c r="I2200" s="3" t="s">
        <v>56</v>
      </c>
      <c r="J2200" s="12">
        <f>(C2200-VLOOKUP(H2200,Riders!$A$2:$C$3500,2,FALSE))/365</f>
        <v>28.665753424657535</v>
      </c>
      <c r="K2200" s="3">
        <v>17</v>
      </c>
    </row>
    <row r="2201" spans="1:11" x14ac:dyDescent="0.45">
      <c r="A2201" s="3" t="s">
        <v>131</v>
      </c>
      <c r="B2201" s="3">
        <v>2019</v>
      </c>
      <c r="C2201" s="19">
        <v>43436</v>
      </c>
      <c r="D2201" s="3" t="s">
        <v>653</v>
      </c>
      <c r="E2201" s="3" t="s">
        <v>454</v>
      </c>
      <c r="F2201" s="3">
        <v>3</v>
      </c>
      <c r="G2201" s="3">
        <v>6</v>
      </c>
      <c r="H2201" s="3" t="s">
        <v>164</v>
      </c>
      <c r="I2201" s="3" t="s">
        <v>118</v>
      </c>
      <c r="J2201" s="12">
        <f>(C2201-VLOOKUP(H2201,Riders!$A$2:$C$3500,2,FALSE))/365</f>
        <v>25.991780821917807</v>
      </c>
      <c r="K2201" s="3">
        <v>10</v>
      </c>
    </row>
    <row r="2202" spans="1:11" x14ac:dyDescent="0.45">
      <c r="A2202" s="3" t="s">
        <v>131</v>
      </c>
      <c r="B2202" s="3">
        <v>2019</v>
      </c>
      <c r="C2202" s="19">
        <v>43436</v>
      </c>
      <c r="D2202" s="3" t="s">
        <v>653</v>
      </c>
      <c r="E2202" s="3" t="s">
        <v>454</v>
      </c>
      <c r="F2202" s="3">
        <v>3</v>
      </c>
      <c r="G2202" s="3">
        <v>7</v>
      </c>
      <c r="H2202" s="3" t="s">
        <v>60</v>
      </c>
      <c r="I2202" s="3" t="s">
        <v>61</v>
      </c>
      <c r="J2202" s="12">
        <f>(C2202-VLOOKUP(H2202,Riders!$A$2:$C$3500,2,FALSE))/365</f>
        <v>30.378082191780823</v>
      </c>
      <c r="K2202" s="3">
        <v>21</v>
      </c>
    </row>
    <row r="2203" spans="1:11" x14ac:dyDescent="0.45">
      <c r="A2203" s="3" t="s">
        <v>131</v>
      </c>
      <c r="B2203" s="3">
        <v>2019</v>
      </c>
      <c r="C2203" s="19">
        <v>43436</v>
      </c>
      <c r="D2203" s="3" t="s">
        <v>653</v>
      </c>
      <c r="E2203" s="3" t="s">
        <v>454</v>
      </c>
      <c r="F2203" s="3">
        <v>4</v>
      </c>
      <c r="G2203" s="3">
        <v>1</v>
      </c>
      <c r="H2203" s="3" t="s">
        <v>23</v>
      </c>
      <c r="I2203" s="3" t="s">
        <v>15</v>
      </c>
      <c r="J2203" s="12">
        <f>(C2203-VLOOKUP(H2203,Riders!$A$2:$C$3500,2,FALSE))/365</f>
        <v>21.221917808219178</v>
      </c>
      <c r="K2203" s="3">
        <v>2</v>
      </c>
    </row>
    <row r="2204" spans="1:11" x14ac:dyDescent="0.45">
      <c r="A2204" s="3" t="s">
        <v>131</v>
      </c>
      <c r="B2204" s="3">
        <v>2019</v>
      </c>
      <c r="C2204" s="19">
        <v>43436</v>
      </c>
      <c r="D2204" s="3" t="s">
        <v>653</v>
      </c>
      <c r="E2204" s="3" t="s">
        <v>454</v>
      </c>
      <c r="F2204" s="3">
        <v>4</v>
      </c>
      <c r="G2204" s="3">
        <v>2</v>
      </c>
      <c r="H2204" s="3" t="s">
        <v>77</v>
      </c>
      <c r="I2204" s="3" t="s">
        <v>19</v>
      </c>
      <c r="J2204" s="12">
        <f>(C2204-VLOOKUP(H2204,Riders!$A$2:$C$3500,2,FALSE))/365</f>
        <v>27.561643835616437</v>
      </c>
      <c r="K2204" s="3">
        <v>4</v>
      </c>
    </row>
    <row r="2205" spans="1:11" x14ac:dyDescent="0.45">
      <c r="A2205" s="3" t="s">
        <v>131</v>
      </c>
      <c r="B2205" s="3">
        <v>2019</v>
      </c>
      <c r="C2205" s="19">
        <v>43436</v>
      </c>
      <c r="D2205" s="3" t="s">
        <v>653</v>
      </c>
      <c r="E2205" s="3" t="s">
        <v>454</v>
      </c>
      <c r="F2205" s="3">
        <v>4</v>
      </c>
      <c r="G2205" s="3">
        <v>3</v>
      </c>
      <c r="H2205" s="3" t="s">
        <v>185</v>
      </c>
      <c r="I2205" s="3" t="s">
        <v>186</v>
      </c>
      <c r="J2205" s="12">
        <f>(C2205-VLOOKUP(H2205,Riders!$A$2:$C$3500,2,FALSE))/365</f>
        <v>23.802739726027397</v>
      </c>
      <c r="K2205" s="3">
        <v>17</v>
      </c>
    </row>
    <row r="2206" spans="1:11" x14ac:dyDescent="0.45">
      <c r="A2206" s="3" t="s">
        <v>131</v>
      </c>
      <c r="B2206" s="3">
        <v>2019</v>
      </c>
      <c r="C2206" s="19">
        <v>43436</v>
      </c>
      <c r="D2206" s="3" t="s">
        <v>653</v>
      </c>
      <c r="E2206" s="3" t="s">
        <v>454</v>
      </c>
      <c r="F2206" s="3">
        <v>4</v>
      </c>
      <c r="G2206" s="3">
        <v>4</v>
      </c>
      <c r="H2206" s="3" t="s">
        <v>26</v>
      </c>
      <c r="I2206" s="3" t="s">
        <v>27</v>
      </c>
      <c r="J2206" s="12">
        <f>(C2206-VLOOKUP(H2206,Riders!$A$2:$C$3500,2,FALSE))/365</f>
        <v>20.528767123287672</v>
      </c>
      <c r="K2206" s="3">
        <v>25</v>
      </c>
    </row>
    <row r="2207" spans="1:11" x14ac:dyDescent="0.45">
      <c r="A2207" s="3" t="s">
        <v>131</v>
      </c>
      <c r="B2207" s="3">
        <v>2019</v>
      </c>
      <c r="C2207" s="19">
        <v>43436</v>
      </c>
      <c r="D2207" s="3" t="s">
        <v>653</v>
      </c>
      <c r="E2207" s="3" t="s">
        <v>454</v>
      </c>
      <c r="F2207" s="3">
        <v>4</v>
      </c>
      <c r="G2207" s="3">
        <v>5</v>
      </c>
      <c r="H2207" s="3" t="s">
        <v>147</v>
      </c>
      <c r="I2207" s="3" t="s">
        <v>31</v>
      </c>
      <c r="J2207" s="12">
        <f>(C2207-VLOOKUP(H2207,Riders!$A$2:$C$3500,2,FALSE))/365</f>
        <v>30.4</v>
      </c>
      <c r="K2207" s="3">
        <v>17</v>
      </c>
    </row>
    <row r="2208" spans="1:11" x14ac:dyDescent="0.45">
      <c r="A2208" s="3" t="s">
        <v>131</v>
      </c>
      <c r="B2208" s="3">
        <v>2019</v>
      </c>
      <c r="C2208" s="19">
        <v>43436</v>
      </c>
      <c r="D2208" s="3" t="s">
        <v>653</v>
      </c>
      <c r="E2208" s="3" t="s">
        <v>454</v>
      </c>
      <c r="F2208" s="3">
        <v>4</v>
      </c>
      <c r="G2208" s="3">
        <v>6</v>
      </c>
      <c r="H2208" s="3" t="s">
        <v>52</v>
      </c>
      <c r="I2208" s="3" t="s">
        <v>53</v>
      </c>
      <c r="J2208" s="12">
        <f>(C2208-VLOOKUP(H2208,Riders!$A$2:$C$3500,2,FALSE))/365</f>
        <v>21.728767123287671</v>
      </c>
      <c r="K2208" s="3">
        <v>21</v>
      </c>
    </row>
    <row r="2209" spans="1:11" x14ac:dyDescent="0.45">
      <c r="A2209" s="3" t="s">
        <v>131</v>
      </c>
      <c r="B2209" s="3">
        <v>2019</v>
      </c>
      <c r="C2209" s="19">
        <v>43436</v>
      </c>
      <c r="D2209" s="3" t="s">
        <v>653</v>
      </c>
      <c r="E2209" s="3" t="s">
        <v>454</v>
      </c>
      <c r="F2209" s="3">
        <v>4</v>
      </c>
      <c r="G2209" s="3">
        <v>7</v>
      </c>
      <c r="H2209" s="3" t="s">
        <v>109</v>
      </c>
      <c r="I2209" s="3" t="s">
        <v>118</v>
      </c>
      <c r="J2209" s="12">
        <f>(C2209-VLOOKUP(H2209,Riders!$A$2:$C$3500,2,FALSE))/365</f>
        <v>25.838356164383562</v>
      </c>
      <c r="K2209" s="3">
        <v>11</v>
      </c>
    </row>
    <row r="2210" spans="1:11" x14ac:dyDescent="0.45">
      <c r="A2210" s="3" t="s">
        <v>131</v>
      </c>
      <c r="B2210" s="3">
        <v>2019</v>
      </c>
      <c r="C2210" s="19">
        <v>43436</v>
      </c>
      <c r="D2210" s="3" t="s">
        <v>653</v>
      </c>
      <c r="E2210" s="3" t="s">
        <v>642</v>
      </c>
      <c r="F2210" s="3">
        <v>1</v>
      </c>
      <c r="G2210" s="3">
        <v>1</v>
      </c>
      <c r="H2210" s="3" t="s">
        <v>134</v>
      </c>
      <c r="I2210" s="3" t="s">
        <v>38</v>
      </c>
      <c r="J2210" s="12">
        <f>(C2210-VLOOKUP(H2210,Riders!$A$2:$C$3500,2,FALSE))/365</f>
        <v>27.849315068493151</v>
      </c>
      <c r="K2210" s="3">
        <v>9</v>
      </c>
    </row>
    <row r="2211" spans="1:11" x14ac:dyDescent="0.45">
      <c r="A2211" s="3" t="s">
        <v>131</v>
      </c>
      <c r="B2211" s="3">
        <v>2019</v>
      </c>
      <c r="C2211" s="19">
        <v>43436</v>
      </c>
      <c r="D2211" s="3" t="s">
        <v>653</v>
      </c>
      <c r="E2211" s="3" t="s">
        <v>642</v>
      </c>
      <c r="F2211" s="3">
        <v>1</v>
      </c>
      <c r="G2211" s="3">
        <v>2</v>
      </c>
      <c r="H2211" s="3" t="s">
        <v>43</v>
      </c>
      <c r="I2211" s="3" t="s">
        <v>44</v>
      </c>
      <c r="J2211" s="12">
        <f>(C2211-VLOOKUP(H2211,Riders!$A$2:$C$3500,2,FALSE))/365</f>
        <v>26.035616438356165</v>
      </c>
      <c r="K2211" s="3">
        <v>13</v>
      </c>
    </row>
    <row r="2212" spans="1:11" x14ac:dyDescent="0.45">
      <c r="A2212" s="3" t="s">
        <v>131</v>
      </c>
      <c r="B2212" s="3">
        <v>2019</v>
      </c>
      <c r="C2212" s="19">
        <v>43436</v>
      </c>
      <c r="D2212" s="3" t="s">
        <v>653</v>
      </c>
      <c r="E2212" s="3" t="s">
        <v>642</v>
      </c>
      <c r="F2212" s="3">
        <v>1</v>
      </c>
      <c r="G2212" s="3">
        <v>3</v>
      </c>
      <c r="H2212" s="3" t="s">
        <v>146</v>
      </c>
      <c r="I2212" s="3" t="s">
        <v>56</v>
      </c>
      <c r="J2212" s="12">
        <f>(C2212-VLOOKUP(H2212,Riders!$A$2:$C$3500,2,FALSE))/365</f>
        <v>28.665753424657535</v>
      </c>
      <c r="K2212" s="3">
        <v>17</v>
      </c>
    </row>
    <row r="2213" spans="1:11" x14ac:dyDescent="0.45">
      <c r="A2213" s="3" t="s">
        <v>131</v>
      </c>
      <c r="B2213" s="3">
        <v>2019</v>
      </c>
      <c r="C2213" s="19">
        <v>43436</v>
      </c>
      <c r="D2213" s="3" t="s">
        <v>653</v>
      </c>
      <c r="E2213" s="3" t="s">
        <v>642</v>
      </c>
      <c r="F2213" s="3">
        <v>1</v>
      </c>
      <c r="G2213" s="3">
        <v>4</v>
      </c>
      <c r="H2213" s="3" t="s">
        <v>26</v>
      </c>
      <c r="I2213" s="3" t="s">
        <v>27</v>
      </c>
      <c r="J2213" s="12">
        <f>(C2213-VLOOKUP(H2213,Riders!$A$2:$C$3500,2,FALSE))/365</f>
        <v>20.528767123287672</v>
      </c>
      <c r="K2213" s="3">
        <v>25</v>
      </c>
    </row>
    <row r="2214" spans="1:11" x14ac:dyDescent="0.45">
      <c r="A2214" s="3" t="s">
        <v>131</v>
      </c>
      <c r="B2214" s="3">
        <v>2019</v>
      </c>
      <c r="C2214" s="19">
        <v>43436</v>
      </c>
      <c r="D2214" s="3" t="s">
        <v>653</v>
      </c>
      <c r="E2214" s="3" t="s">
        <v>642</v>
      </c>
      <c r="F2214" s="3">
        <v>2</v>
      </c>
      <c r="G2214" s="3">
        <v>1</v>
      </c>
      <c r="H2214" s="3" t="s">
        <v>109</v>
      </c>
      <c r="I2214" s="3" t="s">
        <v>118</v>
      </c>
      <c r="J2214" s="12">
        <f>(C2214-VLOOKUP(H2214,Riders!$A$2:$C$3500,2,FALSE))/365</f>
        <v>25.838356164383562</v>
      </c>
      <c r="K2214" s="3">
        <v>11</v>
      </c>
    </row>
    <row r="2215" spans="1:11" x14ac:dyDescent="0.45">
      <c r="A2215" s="3" t="s">
        <v>131</v>
      </c>
      <c r="B2215" s="3">
        <v>2019</v>
      </c>
      <c r="C2215" s="19">
        <v>43436</v>
      </c>
      <c r="D2215" s="3" t="s">
        <v>653</v>
      </c>
      <c r="E2215" s="3" t="s">
        <v>642</v>
      </c>
      <c r="F2215" s="3">
        <v>2</v>
      </c>
      <c r="G2215" s="3">
        <v>2</v>
      </c>
      <c r="H2215" s="3" t="s">
        <v>133</v>
      </c>
      <c r="I2215" s="3" t="s">
        <v>25</v>
      </c>
      <c r="J2215" s="12">
        <f>(C2215-VLOOKUP(H2215,Riders!$A$2:$C$3500,2,FALSE))/365</f>
        <v>25.854794520547944</v>
      </c>
      <c r="K2215" s="3">
        <v>13</v>
      </c>
    </row>
    <row r="2216" spans="1:11" x14ac:dyDescent="0.45">
      <c r="A2216" s="3" t="s">
        <v>131</v>
      </c>
      <c r="B2216" s="3">
        <v>2019</v>
      </c>
      <c r="C2216" s="19">
        <v>43436</v>
      </c>
      <c r="D2216" s="3" t="s">
        <v>653</v>
      </c>
      <c r="E2216" s="3" t="s">
        <v>642</v>
      </c>
      <c r="F2216" s="3">
        <v>2</v>
      </c>
      <c r="G2216" s="3">
        <v>3</v>
      </c>
      <c r="H2216" s="3" t="s">
        <v>157</v>
      </c>
      <c r="I2216" s="3" t="s">
        <v>158</v>
      </c>
      <c r="J2216" s="12">
        <f>(C2216-VLOOKUP(H2216,Riders!$A$2:$C$3500,2,FALSE))/365</f>
        <v>21.701369863013699</v>
      </c>
      <c r="K2216" s="3">
        <v>17</v>
      </c>
    </row>
    <row r="2217" spans="1:11" x14ac:dyDescent="0.45">
      <c r="A2217" s="3" t="s">
        <v>131</v>
      </c>
      <c r="B2217" s="3">
        <v>2019</v>
      </c>
      <c r="C2217" s="19">
        <v>43436</v>
      </c>
      <c r="D2217" s="3" t="s">
        <v>653</v>
      </c>
      <c r="E2217" s="3" t="s">
        <v>642</v>
      </c>
      <c r="F2217" s="3">
        <v>2</v>
      </c>
      <c r="G2217" s="3">
        <v>4</v>
      </c>
      <c r="H2217" s="3" t="s">
        <v>234</v>
      </c>
      <c r="I2217" s="3" t="s">
        <v>235</v>
      </c>
      <c r="J2217" s="12">
        <f>(C2217-VLOOKUP(H2217,Riders!$A$2:$C$3500,2,FALSE))/365</f>
        <v>22.2</v>
      </c>
      <c r="K2217" s="3">
        <v>21</v>
      </c>
    </row>
    <row r="2218" spans="1:11" x14ac:dyDescent="0.45">
      <c r="A2218" s="3" t="s">
        <v>131</v>
      </c>
      <c r="B2218" s="3">
        <v>2019</v>
      </c>
      <c r="C2218" s="19">
        <v>43436</v>
      </c>
      <c r="D2218" s="3" t="s">
        <v>653</v>
      </c>
      <c r="E2218" s="3" t="s">
        <v>642</v>
      </c>
      <c r="F2218" s="3">
        <v>2</v>
      </c>
      <c r="G2218" s="3">
        <v>5</v>
      </c>
      <c r="H2218" s="3" t="s">
        <v>129</v>
      </c>
      <c r="I2218" s="3" t="s">
        <v>65</v>
      </c>
      <c r="J2218" s="12">
        <f>(C2218-VLOOKUP(H2218,Riders!$A$2:$C$3500,2,FALSE))/365</f>
        <v>28.386301369863013</v>
      </c>
      <c r="K2218" s="3">
        <v>25</v>
      </c>
    </row>
    <row r="2219" spans="1:11" x14ac:dyDescent="0.45">
      <c r="A2219" s="3" t="s">
        <v>131</v>
      </c>
      <c r="B2219" s="3">
        <v>2019</v>
      </c>
      <c r="C2219" s="19">
        <v>43436</v>
      </c>
      <c r="D2219" s="3" t="s">
        <v>653</v>
      </c>
      <c r="E2219" s="3" t="s">
        <v>642</v>
      </c>
      <c r="F2219" s="3">
        <v>3</v>
      </c>
      <c r="G2219" s="3">
        <v>1</v>
      </c>
      <c r="H2219" s="3" t="s">
        <v>20</v>
      </c>
      <c r="I2219" s="3" t="s">
        <v>21</v>
      </c>
      <c r="J2219" s="12">
        <f>(C2219-VLOOKUP(H2219,Riders!$A$2:$C$3500,2,FALSE))/365</f>
        <v>23.323287671232876</v>
      </c>
      <c r="K2219" s="3">
        <v>12</v>
      </c>
    </row>
    <row r="2220" spans="1:11" x14ac:dyDescent="0.45">
      <c r="A2220" s="3" t="s">
        <v>131</v>
      </c>
      <c r="B2220" s="3">
        <v>2019</v>
      </c>
      <c r="C2220" s="19">
        <v>43436</v>
      </c>
      <c r="D2220" s="3" t="s">
        <v>653</v>
      </c>
      <c r="E2220" s="3" t="s">
        <v>642</v>
      </c>
      <c r="F2220" s="3">
        <v>3</v>
      </c>
      <c r="G2220" s="3">
        <v>2</v>
      </c>
      <c r="H2220" s="3" t="s">
        <v>99</v>
      </c>
      <c r="I2220" s="3" t="s">
        <v>47</v>
      </c>
      <c r="J2220" s="12">
        <f>(C2220-VLOOKUP(H2220,Riders!$A$2:$C$3500,2,FALSE))/365</f>
        <v>21.794520547945204</v>
      </c>
      <c r="K2220" s="3">
        <v>13</v>
      </c>
    </row>
    <row r="2221" spans="1:11" x14ac:dyDescent="0.45">
      <c r="A2221" s="3" t="s">
        <v>131</v>
      </c>
      <c r="B2221" s="3">
        <v>2019</v>
      </c>
      <c r="C2221" s="19">
        <v>43436</v>
      </c>
      <c r="D2221" s="3" t="s">
        <v>653</v>
      </c>
      <c r="E2221" s="3" t="s">
        <v>642</v>
      </c>
      <c r="F2221" s="3">
        <v>3</v>
      </c>
      <c r="G2221" s="3">
        <v>3</v>
      </c>
      <c r="H2221" s="3" t="s">
        <v>147</v>
      </c>
      <c r="I2221" s="3" t="s">
        <v>31</v>
      </c>
      <c r="J2221" s="12">
        <f>(C2221-VLOOKUP(H2221,Riders!$A$2:$C$3500,2,FALSE))/365</f>
        <v>30.4</v>
      </c>
      <c r="K2221" s="3">
        <v>17</v>
      </c>
    </row>
    <row r="2222" spans="1:11" x14ac:dyDescent="0.45">
      <c r="A2222" s="3" t="s">
        <v>131</v>
      </c>
      <c r="B2222" s="3">
        <v>2019</v>
      </c>
      <c r="C2222" s="19">
        <v>43436</v>
      </c>
      <c r="D2222" s="3" t="s">
        <v>653</v>
      </c>
      <c r="E2222" s="3" t="s">
        <v>642</v>
      </c>
      <c r="F2222" s="3">
        <v>3</v>
      </c>
      <c r="G2222" s="3">
        <v>4</v>
      </c>
      <c r="H2222" s="3" t="s">
        <v>60</v>
      </c>
      <c r="I2222" s="3" t="s">
        <v>61</v>
      </c>
      <c r="J2222" s="12">
        <f>(C2222-VLOOKUP(H2222,Riders!$A$2:$C$3500,2,FALSE))/365</f>
        <v>30.378082191780823</v>
      </c>
      <c r="K2222" s="3">
        <v>21</v>
      </c>
    </row>
    <row r="2223" spans="1:11" x14ac:dyDescent="0.45">
      <c r="A2223" s="3" t="s">
        <v>131</v>
      </c>
      <c r="B2223" s="3">
        <v>2019</v>
      </c>
      <c r="C2223" s="19">
        <v>43436</v>
      </c>
      <c r="D2223" s="3" t="s">
        <v>653</v>
      </c>
      <c r="E2223" s="3" t="s">
        <v>642</v>
      </c>
      <c r="F2223" s="3">
        <v>3</v>
      </c>
      <c r="G2223" s="3">
        <v>5</v>
      </c>
      <c r="H2223" s="3" t="s">
        <v>187</v>
      </c>
      <c r="I2223" s="3" t="s">
        <v>53</v>
      </c>
      <c r="J2223" s="12">
        <f>(C2223-VLOOKUP(H2223,Riders!$A$2:$C$3500,2,FALSE))/365</f>
        <v>23.668493150684931</v>
      </c>
      <c r="K2223" s="3">
        <v>24</v>
      </c>
    </row>
    <row r="2224" spans="1:11" x14ac:dyDescent="0.45">
      <c r="A2224" s="3" t="s">
        <v>131</v>
      </c>
      <c r="B2224" s="3">
        <v>2019</v>
      </c>
      <c r="C2224" s="19">
        <v>43436</v>
      </c>
      <c r="D2224" s="3" t="s">
        <v>653</v>
      </c>
      <c r="E2224" s="3" t="s">
        <v>642</v>
      </c>
      <c r="F2224" s="3">
        <v>4</v>
      </c>
      <c r="G2224" s="3">
        <v>1</v>
      </c>
      <c r="H2224" s="3" t="s">
        <v>164</v>
      </c>
      <c r="I2224" s="3" t="s">
        <v>118</v>
      </c>
      <c r="J2224" s="12">
        <f>(C2224-VLOOKUP(H2224,Riders!$A$2:$C$3500,2,FALSE))/365</f>
        <v>25.991780821917807</v>
      </c>
      <c r="K2224" s="3">
        <v>10</v>
      </c>
    </row>
    <row r="2225" spans="1:11" x14ac:dyDescent="0.45">
      <c r="A2225" s="3" t="s">
        <v>131</v>
      </c>
      <c r="B2225" s="3">
        <v>2019</v>
      </c>
      <c r="C2225" s="19">
        <v>43436</v>
      </c>
      <c r="D2225" s="3" t="s">
        <v>653</v>
      </c>
      <c r="E2225" s="3" t="s">
        <v>642</v>
      </c>
      <c r="F2225" s="3">
        <v>4</v>
      </c>
      <c r="G2225" s="3">
        <v>2</v>
      </c>
      <c r="H2225" s="3" t="s">
        <v>656</v>
      </c>
      <c r="I2225" s="3" t="s">
        <v>49</v>
      </c>
      <c r="J2225" s="12">
        <f>(C2225-VLOOKUP(H2225,Riders!$A$2:$C$3500,2,FALSE))/365</f>
        <v>20.460273972602739</v>
      </c>
      <c r="K2225" s="3">
        <v>13</v>
      </c>
    </row>
    <row r="2226" spans="1:11" x14ac:dyDescent="0.45">
      <c r="A2226" s="3" t="s">
        <v>131</v>
      </c>
      <c r="B2226" s="3">
        <v>2019</v>
      </c>
      <c r="C2226" s="19">
        <v>43436</v>
      </c>
      <c r="D2226" s="3" t="s">
        <v>653</v>
      </c>
      <c r="E2226" s="3" t="s">
        <v>642</v>
      </c>
      <c r="F2226" s="3">
        <v>4</v>
      </c>
      <c r="G2226" s="3">
        <v>3</v>
      </c>
      <c r="H2226" s="3" t="s">
        <v>185</v>
      </c>
      <c r="I2226" s="3" t="s">
        <v>186</v>
      </c>
      <c r="J2226" s="12">
        <f>(C2226-VLOOKUP(H2226,Riders!$A$2:$C$3500,2,FALSE))/365</f>
        <v>23.802739726027397</v>
      </c>
      <c r="K2226" s="3">
        <v>17</v>
      </c>
    </row>
    <row r="2227" spans="1:11" x14ac:dyDescent="0.45">
      <c r="A2227" s="3" t="s">
        <v>131</v>
      </c>
      <c r="B2227" s="3">
        <v>2019</v>
      </c>
      <c r="C2227" s="19">
        <v>43436</v>
      </c>
      <c r="D2227" s="3" t="s">
        <v>653</v>
      </c>
      <c r="E2227" s="3" t="s">
        <v>642</v>
      </c>
      <c r="F2227" s="3">
        <v>4</v>
      </c>
      <c r="G2227" s="3">
        <v>4</v>
      </c>
      <c r="H2227" s="3" t="s">
        <v>52</v>
      </c>
      <c r="I2227" s="3" t="s">
        <v>53</v>
      </c>
      <c r="J2227" s="12">
        <f>(C2227-VLOOKUP(H2227,Riders!$A$2:$C$3500,2,FALSE))/365</f>
        <v>21.728767123287671</v>
      </c>
      <c r="K2227" s="3">
        <v>21</v>
      </c>
    </row>
    <row r="2228" spans="1:11" x14ac:dyDescent="0.45">
      <c r="A2228" s="3" t="s">
        <v>131</v>
      </c>
      <c r="B2228" s="3">
        <v>2019</v>
      </c>
      <c r="C2228" s="19">
        <v>43436</v>
      </c>
      <c r="D2228" s="3" t="s">
        <v>653</v>
      </c>
      <c r="E2228" s="3" t="s">
        <v>643</v>
      </c>
      <c r="F2228" s="3">
        <v>1</v>
      </c>
      <c r="G2228" s="3">
        <v>1</v>
      </c>
      <c r="H2228" s="3" t="s">
        <v>23</v>
      </c>
      <c r="I2228" s="3" t="s">
        <v>15</v>
      </c>
      <c r="J2228" s="12">
        <f>(C2228-VLOOKUP(H2228,Riders!$A$2:$C$3500,2,FALSE))/365</f>
        <v>21.221917808219178</v>
      </c>
      <c r="K2228" s="3">
        <v>2</v>
      </c>
    </row>
    <row r="2229" spans="1:11" x14ac:dyDescent="0.45">
      <c r="A2229" s="3" t="s">
        <v>131</v>
      </c>
      <c r="B2229" s="3">
        <v>2019</v>
      </c>
      <c r="C2229" s="19">
        <v>43436</v>
      </c>
      <c r="D2229" s="3" t="s">
        <v>653</v>
      </c>
      <c r="E2229" s="3" t="s">
        <v>643</v>
      </c>
      <c r="F2229" s="3">
        <v>1</v>
      </c>
      <c r="G2229" s="3">
        <v>2</v>
      </c>
      <c r="H2229" s="3" t="s">
        <v>34</v>
      </c>
      <c r="I2229" s="3" t="s">
        <v>19</v>
      </c>
      <c r="J2229" s="12">
        <f>(C2229-VLOOKUP(H2229,Riders!$A$2:$C$3500,2,FALSE))/365</f>
        <v>31.334246575342465</v>
      </c>
      <c r="K2229" s="3">
        <v>1</v>
      </c>
    </row>
    <row r="2230" spans="1:11" x14ac:dyDescent="0.45">
      <c r="A2230" s="3" t="s">
        <v>131</v>
      </c>
      <c r="B2230" s="3">
        <v>2019</v>
      </c>
      <c r="C2230" s="19">
        <v>43436</v>
      </c>
      <c r="D2230" s="3" t="s">
        <v>653</v>
      </c>
      <c r="E2230" s="3" t="s">
        <v>643</v>
      </c>
      <c r="F2230" s="3">
        <v>1</v>
      </c>
      <c r="G2230" s="3">
        <v>3</v>
      </c>
      <c r="H2230" s="3" t="s">
        <v>655</v>
      </c>
      <c r="I2230" s="3" t="s">
        <v>120</v>
      </c>
      <c r="J2230" s="12">
        <f>(C2230-VLOOKUP(H2230,Riders!$A$2:$C$3500,2,FALSE))/365</f>
        <v>35.994520547945207</v>
      </c>
      <c r="K2230" s="3">
        <v>5</v>
      </c>
    </row>
    <row r="2231" spans="1:11" x14ac:dyDescent="0.45">
      <c r="A2231" s="3" t="s">
        <v>131</v>
      </c>
      <c r="B2231" s="3">
        <v>2019</v>
      </c>
      <c r="C2231" s="19">
        <v>43436</v>
      </c>
      <c r="D2231" s="3" t="s">
        <v>653</v>
      </c>
      <c r="E2231" s="3" t="s">
        <v>643</v>
      </c>
      <c r="F2231" s="3">
        <v>1</v>
      </c>
      <c r="G2231" s="3">
        <v>4</v>
      </c>
      <c r="H2231" s="3" t="s">
        <v>164</v>
      </c>
      <c r="I2231" s="3" t="s">
        <v>118</v>
      </c>
      <c r="J2231" s="12">
        <f>(C2231-VLOOKUP(H2231,Riders!$A$2:$C$3500,2,FALSE))/365</f>
        <v>25.991780821917807</v>
      </c>
      <c r="K2231" s="3">
        <v>10</v>
      </c>
    </row>
    <row r="2232" spans="1:11" x14ac:dyDescent="0.45">
      <c r="A2232" s="3" t="s">
        <v>131</v>
      </c>
      <c r="B2232" s="3">
        <v>2019</v>
      </c>
      <c r="C2232" s="19">
        <v>43436</v>
      </c>
      <c r="D2232" s="3" t="s">
        <v>653</v>
      </c>
      <c r="E2232" s="3" t="s">
        <v>643</v>
      </c>
      <c r="F2232" s="3">
        <v>1</v>
      </c>
      <c r="G2232" s="3">
        <v>5</v>
      </c>
      <c r="H2232" s="3" t="s">
        <v>39</v>
      </c>
      <c r="I2232" s="3" t="s">
        <v>40</v>
      </c>
      <c r="J2232" s="12">
        <f>(C2232-VLOOKUP(H2232,Riders!$A$2:$C$3500,2,FALSE))/365</f>
        <v>24.30958904109589</v>
      </c>
      <c r="K2232" s="3">
        <v>7</v>
      </c>
    </row>
    <row r="2233" spans="1:11" x14ac:dyDescent="0.45">
      <c r="A2233" s="3" t="s">
        <v>131</v>
      </c>
      <c r="B2233" s="3">
        <v>2019</v>
      </c>
      <c r="C2233" s="19">
        <v>43436</v>
      </c>
      <c r="D2233" s="3" t="s">
        <v>653</v>
      </c>
      <c r="E2233" s="3" t="s">
        <v>643</v>
      </c>
      <c r="F2233" s="3">
        <v>1</v>
      </c>
      <c r="G2233" s="3">
        <v>6</v>
      </c>
      <c r="H2233" s="3" t="s">
        <v>134</v>
      </c>
      <c r="I2233" s="3" t="s">
        <v>38</v>
      </c>
      <c r="J2233" s="12">
        <f>(C2233-VLOOKUP(H2233,Riders!$A$2:$C$3500,2,FALSE))/365</f>
        <v>27.849315068493151</v>
      </c>
      <c r="K2233" s="3">
        <v>9</v>
      </c>
    </row>
    <row r="2234" spans="1:11" x14ac:dyDescent="0.45">
      <c r="A2234" s="3" t="s">
        <v>131</v>
      </c>
      <c r="B2234" s="3">
        <v>2019</v>
      </c>
      <c r="C2234" s="19">
        <v>43436</v>
      </c>
      <c r="D2234" s="3" t="s">
        <v>653</v>
      </c>
      <c r="E2234" s="3" t="s">
        <v>643</v>
      </c>
      <c r="F2234" s="3">
        <v>2</v>
      </c>
      <c r="G2234" s="3">
        <v>1</v>
      </c>
      <c r="H2234" s="3" t="s">
        <v>132</v>
      </c>
      <c r="I2234" s="3" t="s">
        <v>36</v>
      </c>
      <c r="J2234" s="12">
        <f>(C2234-VLOOKUP(H2234,Riders!$A$2:$C$3500,2,FALSE))/365</f>
        <v>28.030136986301368</v>
      </c>
      <c r="K2234" s="3">
        <v>6</v>
      </c>
    </row>
    <row r="2235" spans="1:11" x14ac:dyDescent="0.45">
      <c r="A2235" s="3" t="s">
        <v>131</v>
      </c>
      <c r="B2235" s="3">
        <v>2019</v>
      </c>
      <c r="C2235" s="19">
        <v>43436</v>
      </c>
      <c r="D2235" s="3" t="s">
        <v>653</v>
      </c>
      <c r="E2235" s="3" t="s">
        <v>643</v>
      </c>
      <c r="F2235" s="3">
        <v>2</v>
      </c>
      <c r="G2235" s="3">
        <v>2</v>
      </c>
      <c r="H2235" s="3" t="s">
        <v>77</v>
      </c>
      <c r="I2235" s="3" t="s">
        <v>19</v>
      </c>
      <c r="J2235" s="12">
        <f>(C2235-VLOOKUP(H2235,Riders!$A$2:$C$3500,2,FALSE))/365</f>
        <v>27.561643835616437</v>
      </c>
      <c r="K2235" s="3">
        <v>4</v>
      </c>
    </row>
    <row r="2236" spans="1:11" x14ac:dyDescent="0.45">
      <c r="A2236" s="3" t="s">
        <v>131</v>
      </c>
      <c r="B2236" s="3">
        <v>2019</v>
      </c>
      <c r="C2236" s="19">
        <v>43436</v>
      </c>
      <c r="D2236" s="3" t="s">
        <v>653</v>
      </c>
      <c r="E2236" s="3" t="s">
        <v>643</v>
      </c>
      <c r="F2236" s="3">
        <v>2</v>
      </c>
      <c r="G2236" s="3">
        <v>3</v>
      </c>
      <c r="H2236" s="3" t="s">
        <v>96</v>
      </c>
      <c r="I2236" s="3" t="s">
        <v>40</v>
      </c>
      <c r="J2236" s="12">
        <f>(C2236-VLOOKUP(H2236,Riders!$A$2:$C$3500,2,FALSE))/365</f>
        <v>24.887671232876713</v>
      </c>
      <c r="K2236" s="3">
        <v>3</v>
      </c>
    </row>
    <row r="2237" spans="1:11" x14ac:dyDescent="0.45">
      <c r="A2237" s="3" t="s">
        <v>131</v>
      </c>
      <c r="B2237" s="3">
        <v>2019</v>
      </c>
      <c r="C2237" s="19">
        <v>43436</v>
      </c>
      <c r="D2237" s="3" t="s">
        <v>653</v>
      </c>
      <c r="E2237" s="3" t="s">
        <v>643</v>
      </c>
      <c r="F2237" s="3">
        <v>2</v>
      </c>
      <c r="G2237" s="3">
        <v>4</v>
      </c>
      <c r="H2237" s="3" t="s">
        <v>174</v>
      </c>
      <c r="I2237" s="3" t="s">
        <v>156</v>
      </c>
      <c r="J2237" s="12">
        <f>(C2237-VLOOKUP(H2237,Riders!$A$2:$C$3500,2,FALSE))/365</f>
        <v>26.876712328767123</v>
      </c>
      <c r="K2237" s="3">
        <v>8</v>
      </c>
    </row>
    <row r="2238" spans="1:11" x14ac:dyDescent="0.45">
      <c r="A2238" s="3" t="s">
        <v>131</v>
      </c>
      <c r="B2238" s="3">
        <v>2019</v>
      </c>
      <c r="C2238" s="19">
        <v>43436</v>
      </c>
      <c r="D2238" s="3" t="s">
        <v>653</v>
      </c>
      <c r="E2238" s="3" t="s">
        <v>643</v>
      </c>
      <c r="F2238" s="3">
        <v>2</v>
      </c>
      <c r="G2238" s="3">
        <v>5</v>
      </c>
      <c r="H2238" s="3" t="s">
        <v>109</v>
      </c>
      <c r="I2238" s="3" t="s">
        <v>118</v>
      </c>
      <c r="J2238" s="12">
        <f>(C2238-VLOOKUP(H2238,Riders!$A$2:$C$3500,2,FALSE))/365</f>
        <v>25.838356164383562</v>
      </c>
      <c r="K2238" s="3">
        <v>11</v>
      </c>
    </row>
    <row r="2239" spans="1:11" x14ac:dyDescent="0.45">
      <c r="A2239" s="3" t="s">
        <v>131</v>
      </c>
      <c r="B2239" s="3">
        <v>2019</v>
      </c>
      <c r="C2239" s="19">
        <v>43436</v>
      </c>
      <c r="D2239" s="3" t="s">
        <v>653</v>
      </c>
      <c r="E2239" s="3" t="s">
        <v>643</v>
      </c>
      <c r="F2239" s="3">
        <v>2</v>
      </c>
      <c r="G2239" s="3">
        <v>6</v>
      </c>
      <c r="H2239" s="3" t="s">
        <v>20</v>
      </c>
      <c r="I2239" s="3" t="s">
        <v>21</v>
      </c>
      <c r="J2239" s="12">
        <f>(C2239-VLOOKUP(H2239,Riders!$A$2:$C$3500,2,FALSE))/365</f>
        <v>23.323287671232876</v>
      </c>
      <c r="K2239" s="3">
        <v>12</v>
      </c>
    </row>
    <row r="2240" spans="1:11" x14ac:dyDescent="0.45">
      <c r="A2240" s="3" t="s">
        <v>131</v>
      </c>
      <c r="B2240" s="3">
        <v>2019</v>
      </c>
      <c r="C2240" s="19">
        <v>43436</v>
      </c>
      <c r="D2240" s="3" t="s">
        <v>653</v>
      </c>
      <c r="E2240" s="3" t="s">
        <v>370</v>
      </c>
      <c r="F2240" s="3">
        <v>1</v>
      </c>
      <c r="G2240" s="3">
        <v>1</v>
      </c>
      <c r="H2240" s="3" t="s">
        <v>34</v>
      </c>
      <c r="I2240" s="3" t="s">
        <v>19</v>
      </c>
      <c r="J2240" s="12">
        <f>(C2240-VLOOKUP(H2240,Riders!$A$2:$C$3500,2,FALSE))/365</f>
        <v>31.334246575342465</v>
      </c>
      <c r="K2240" s="3">
        <v>1</v>
      </c>
    </row>
    <row r="2241" spans="1:11" x14ac:dyDescent="0.45">
      <c r="A2241" s="3" t="s">
        <v>131</v>
      </c>
      <c r="B2241" s="3">
        <v>2019</v>
      </c>
      <c r="C2241" s="19">
        <v>43436</v>
      </c>
      <c r="D2241" s="3" t="s">
        <v>653</v>
      </c>
      <c r="E2241" s="3" t="s">
        <v>370</v>
      </c>
      <c r="F2241" s="3">
        <v>1</v>
      </c>
      <c r="G2241" s="3">
        <v>2</v>
      </c>
      <c r="H2241" s="3" t="s">
        <v>23</v>
      </c>
      <c r="I2241" s="3" t="s">
        <v>15</v>
      </c>
      <c r="J2241" s="12">
        <f>(C2241-VLOOKUP(H2241,Riders!$A$2:$C$3500,2,FALSE))/365</f>
        <v>21.221917808219178</v>
      </c>
      <c r="K2241" s="3">
        <v>2</v>
      </c>
    </row>
    <row r="2242" spans="1:11" x14ac:dyDescent="0.45">
      <c r="A2242" s="3" t="s">
        <v>131</v>
      </c>
      <c r="B2242" s="3">
        <v>2019</v>
      </c>
      <c r="C2242" s="19">
        <v>43436</v>
      </c>
      <c r="D2242" s="3" t="s">
        <v>653</v>
      </c>
      <c r="E2242" s="3" t="s">
        <v>370</v>
      </c>
      <c r="F2242" s="3">
        <v>1</v>
      </c>
      <c r="G2242" s="3">
        <v>3</v>
      </c>
      <c r="H2242" s="3" t="s">
        <v>96</v>
      </c>
      <c r="I2242" s="3" t="s">
        <v>40</v>
      </c>
      <c r="J2242" s="12">
        <f>(C2242-VLOOKUP(H2242,Riders!$A$2:$C$3500,2,FALSE))/365</f>
        <v>24.887671232876713</v>
      </c>
      <c r="K2242" s="3">
        <v>3</v>
      </c>
    </row>
    <row r="2243" spans="1:11" x14ac:dyDescent="0.45">
      <c r="A2243" s="3" t="s">
        <v>131</v>
      </c>
      <c r="B2243" s="3">
        <v>2019</v>
      </c>
      <c r="C2243" s="19">
        <v>43436</v>
      </c>
      <c r="D2243" s="3" t="s">
        <v>653</v>
      </c>
      <c r="E2243" s="3" t="s">
        <v>370</v>
      </c>
      <c r="F2243" s="3">
        <v>1</v>
      </c>
      <c r="G2243" s="3">
        <v>4</v>
      </c>
      <c r="H2243" s="3" t="s">
        <v>77</v>
      </c>
      <c r="I2243" s="3" t="s">
        <v>19</v>
      </c>
      <c r="J2243" s="12">
        <f>(C2243-VLOOKUP(H2243,Riders!$A$2:$C$3500,2,FALSE))/365</f>
        <v>27.561643835616437</v>
      </c>
      <c r="K2243" s="3">
        <v>4</v>
      </c>
    </row>
    <row r="2244" spans="1:11" x14ac:dyDescent="0.45">
      <c r="A2244" s="3" t="s">
        <v>131</v>
      </c>
      <c r="B2244" s="3">
        <v>2019</v>
      </c>
      <c r="C2244" s="19">
        <v>43436</v>
      </c>
      <c r="D2244" s="3" t="s">
        <v>653</v>
      </c>
      <c r="E2244" s="3" t="s">
        <v>370</v>
      </c>
      <c r="F2244" s="3">
        <v>1</v>
      </c>
      <c r="G2244" s="3">
        <v>5</v>
      </c>
      <c r="H2244" s="3" t="s">
        <v>655</v>
      </c>
      <c r="I2244" s="3" t="s">
        <v>120</v>
      </c>
      <c r="J2244" s="12">
        <f>(C2244-VLOOKUP(H2244,Riders!$A$2:$C$3500,2,FALSE))/365</f>
        <v>35.994520547945207</v>
      </c>
      <c r="K2244" s="3">
        <v>5</v>
      </c>
    </row>
    <row r="2245" spans="1:11" x14ac:dyDescent="0.45">
      <c r="A2245" s="3" t="s">
        <v>131</v>
      </c>
      <c r="B2245" s="3">
        <v>2019</v>
      </c>
      <c r="C2245" s="19">
        <v>43436</v>
      </c>
      <c r="D2245" s="3" t="s">
        <v>653</v>
      </c>
      <c r="E2245" s="3" t="s">
        <v>370</v>
      </c>
      <c r="F2245" s="3">
        <v>1</v>
      </c>
      <c r="G2245" s="3">
        <v>6</v>
      </c>
      <c r="H2245" s="3" t="s">
        <v>132</v>
      </c>
      <c r="I2245" s="3" t="s">
        <v>36</v>
      </c>
      <c r="J2245" s="12">
        <f>(C2245-VLOOKUP(H2245,Riders!$A$2:$C$3500,2,FALSE))/365</f>
        <v>28.030136986301368</v>
      </c>
      <c r="K2245" s="3">
        <v>6</v>
      </c>
    </row>
    <row r="2246" spans="1:11" x14ac:dyDescent="0.45">
      <c r="A2246" s="3" t="s">
        <v>131</v>
      </c>
      <c r="B2246" s="3">
        <v>2019</v>
      </c>
      <c r="C2246" s="19">
        <v>43436</v>
      </c>
      <c r="D2246" s="3" t="s">
        <v>653</v>
      </c>
      <c r="E2246" s="3" t="s">
        <v>370</v>
      </c>
      <c r="F2246" s="3">
        <v>2</v>
      </c>
      <c r="G2246" s="3">
        <v>1</v>
      </c>
      <c r="H2246" s="3" t="s">
        <v>39</v>
      </c>
      <c r="I2246" s="3" t="s">
        <v>40</v>
      </c>
      <c r="J2246" s="12">
        <f>(C2246-VLOOKUP(H2246,Riders!$A$2:$C$3500,2,FALSE))/365</f>
        <v>24.30958904109589</v>
      </c>
      <c r="K2246" s="3">
        <v>7</v>
      </c>
    </row>
    <row r="2247" spans="1:11" x14ac:dyDescent="0.45">
      <c r="A2247" s="3" t="s">
        <v>131</v>
      </c>
      <c r="B2247" s="3">
        <v>2019</v>
      </c>
      <c r="C2247" s="19">
        <v>43436</v>
      </c>
      <c r="D2247" s="3" t="s">
        <v>653</v>
      </c>
      <c r="E2247" s="3" t="s">
        <v>370</v>
      </c>
      <c r="F2247" s="3">
        <v>2</v>
      </c>
      <c r="G2247" s="3">
        <v>2</v>
      </c>
      <c r="H2247" s="3" t="s">
        <v>174</v>
      </c>
      <c r="I2247" s="3" t="s">
        <v>156</v>
      </c>
      <c r="J2247" s="12">
        <f>(C2247-VLOOKUP(H2247,Riders!$A$2:$C$3500,2,FALSE))/365</f>
        <v>26.876712328767123</v>
      </c>
      <c r="K2247" s="3">
        <v>8</v>
      </c>
    </row>
    <row r="2248" spans="1:11" x14ac:dyDescent="0.45">
      <c r="A2248" s="3" t="s">
        <v>131</v>
      </c>
      <c r="B2248" s="3">
        <v>2019</v>
      </c>
      <c r="C2248" s="19">
        <v>43436</v>
      </c>
      <c r="D2248" s="3" t="s">
        <v>653</v>
      </c>
      <c r="E2248" s="3" t="s">
        <v>370</v>
      </c>
      <c r="F2248" s="3">
        <v>2</v>
      </c>
      <c r="G2248" s="3">
        <v>3</v>
      </c>
      <c r="H2248" s="3" t="s">
        <v>134</v>
      </c>
      <c r="I2248" s="3" t="s">
        <v>38</v>
      </c>
      <c r="J2248" s="12">
        <f>(C2248-VLOOKUP(H2248,Riders!$A$2:$C$3500,2,FALSE))/365</f>
        <v>27.849315068493151</v>
      </c>
      <c r="K2248" s="3">
        <v>9</v>
      </c>
    </row>
    <row r="2249" spans="1:11" x14ac:dyDescent="0.45">
      <c r="A2249" s="3" t="s">
        <v>131</v>
      </c>
      <c r="B2249" s="3">
        <v>2019</v>
      </c>
      <c r="C2249" s="19">
        <v>43436</v>
      </c>
      <c r="D2249" s="3" t="s">
        <v>653</v>
      </c>
      <c r="E2249" s="3" t="s">
        <v>370</v>
      </c>
      <c r="F2249" s="3">
        <v>2</v>
      </c>
      <c r="G2249" s="3">
        <v>4</v>
      </c>
      <c r="H2249" s="3" t="s">
        <v>164</v>
      </c>
      <c r="I2249" s="3" t="s">
        <v>118</v>
      </c>
      <c r="J2249" s="12">
        <f>(C2249-VLOOKUP(H2249,Riders!$A$2:$C$3500,2,FALSE))/365</f>
        <v>25.991780821917807</v>
      </c>
      <c r="K2249" s="3">
        <v>10</v>
      </c>
    </row>
    <row r="2250" spans="1:11" x14ac:dyDescent="0.45">
      <c r="A2250" s="3" t="s">
        <v>131</v>
      </c>
      <c r="B2250" s="3">
        <v>2019</v>
      </c>
      <c r="C2250" s="19">
        <v>43436</v>
      </c>
      <c r="D2250" s="3" t="s">
        <v>653</v>
      </c>
      <c r="E2250" s="3" t="s">
        <v>370</v>
      </c>
      <c r="F2250" s="3">
        <v>2</v>
      </c>
      <c r="G2250" s="3">
        <v>5</v>
      </c>
      <c r="H2250" s="3" t="s">
        <v>109</v>
      </c>
      <c r="I2250" s="3" t="s">
        <v>118</v>
      </c>
      <c r="J2250" s="12">
        <f>(C2250-VLOOKUP(H2250,Riders!$A$2:$C$3500,2,FALSE))/365</f>
        <v>25.838356164383562</v>
      </c>
      <c r="K2250" s="3">
        <v>11</v>
      </c>
    </row>
    <row r="2251" spans="1:11" x14ac:dyDescent="0.45">
      <c r="A2251" s="3" t="s">
        <v>131</v>
      </c>
      <c r="B2251" s="3">
        <v>2019</v>
      </c>
      <c r="C2251" s="19">
        <v>43436</v>
      </c>
      <c r="D2251" s="3" t="s">
        <v>653</v>
      </c>
      <c r="E2251" s="3" t="s">
        <v>370</v>
      </c>
      <c r="F2251" s="3">
        <v>2</v>
      </c>
      <c r="G2251" s="3">
        <v>6</v>
      </c>
      <c r="H2251" s="3" t="s">
        <v>20</v>
      </c>
      <c r="I2251" s="3" t="s">
        <v>21</v>
      </c>
      <c r="J2251" s="12">
        <f>(C2251-VLOOKUP(H2251,Riders!$A$2:$C$3500,2,FALSE))/365</f>
        <v>23.323287671232876</v>
      </c>
      <c r="K2251" s="3">
        <v>12</v>
      </c>
    </row>
    <row r="2252" spans="1:11" x14ac:dyDescent="0.45">
      <c r="A2252" s="3" t="s">
        <v>181</v>
      </c>
      <c r="B2252" s="3">
        <v>2019</v>
      </c>
      <c r="C2252" s="19">
        <v>43450</v>
      </c>
      <c r="D2252" s="3" t="s">
        <v>653</v>
      </c>
      <c r="E2252" s="3" t="s">
        <v>454</v>
      </c>
      <c r="F2252" s="3">
        <v>1</v>
      </c>
      <c r="G2252" s="3">
        <v>1</v>
      </c>
      <c r="H2252" s="3" t="s">
        <v>22</v>
      </c>
      <c r="I2252" s="3" t="s">
        <v>15</v>
      </c>
      <c r="J2252" s="12">
        <f>(C2252-VLOOKUP(H2252,Riders!$A$2:$C$3500,2,FALSE))/365</f>
        <v>20.934246575342467</v>
      </c>
      <c r="K2252" s="3">
        <v>9</v>
      </c>
    </row>
    <row r="2253" spans="1:11" x14ac:dyDescent="0.45">
      <c r="A2253" s="3" t="s">
        <v>181</v>
      </c>
      <c r="B2253" s="3">
        <v>2019</v>
      </c>
      <c r="C2253" s="19">
        <v>43450</v>
      </c>
      <c r="D2253" s="3" t="s">
        <v>653</v>
      </c>
      <c r="E2253" s="3" t="s">
        <v>454</v>
      </c>
      <c r="F2253" s="3">
        <v>1</v>
      </c>
      <c r="G2253" s="3">
        <v>2</v>
      </c>
      <c r="H2253" s="3" t="s">
        <v>50</v>
      </c>
      <c r="I2253" s="3" t="s">
        <v>51</v>
      </c>
      <c r="J2253" s="12">
        <f>(C2253-VLOOKUP(H2253,Riders!$A$2:$C$3500,2,FALSE))/365</f>
        <v>22.194520547945206</v>
      </c>
      <c r="K2253" s="3">
        <v>10</v>
      </c>
    </row>
    <row r="2254" spans="1:11" x14ac:dyDescent="0.45">
      <c r="A2254" s="3" t="s">
        <v>181</v>
      </c>
      <c r="B2254" s="3">
        <v>2019</v>
      </c>
      <c r="C2254" s="19">
        <v>43450</v>
      </c>
      <c r="D2254" s="3" t="s">
        <v>653</v>
      </c>
      <c r="E2254" s="3" t="s">
        <v>454</v>
      </c>
      <c r="F2254" s="3">
        <v>1</v>
      </c>
      <c r="G2254" s="3">
        <v>3</v>
      </c>
      <c r="H2254" s="3" t="s">
        <v>176</v>
      </c>
      <c r="I2254" s="3" t="s">
        <v>27</v>
      </c>
      <c r="J2254" s="12">
        <f>(C2254-VLOOKUP(H2254,Riders!$A$2:$C$3500,2,FALSE))/365</f>
        <v>26.389041095890413</v>
      </c>
      <c r="K2254" s="3">
        <v>17</v>
      </c>
    </row>
    <row r="2255" spans="1:11" x14ac:dyDescent="0.45">
      <c r="A2255" s="3" t="s">
        <v>181</v>
      </c>
      <c r="B2255" s="3">
        <v>2019</v>
      </c>
      <c r="C2255" s="19">
        <v>43450</v>
      </c>
      <c r="D2255" s="3" t="s">
        <v>653</v>
      </c>
      <c r="E2255" s="3" t="s">
        <v>454</v>
      </c>
      <c r="F2255" s="3">
        <v>1</v>
      </c>
      <c r="G2255" s="3">
        <v>4</v>
      </c>
      <c r="H2255" s="3" t="s">
        <v>187</v>
      </c>
      <c r="I2255" s="3" t="s">
        <v>53</v>
      </c>
      <c r="J2255" s="12">
        <f>(C2255-VLOOKUP(H2255,Riders!$A$2:$C$3500,2,FALSE))/365</f>
        <v>23.706849315068492</v>
      </c>
      <c r="K2255" s="3">
        <v>13</v>
      </c>
    </row>
    <row r="2256" spans="1:11" x14ac:dyDescent="0.45">
      <c r="A2256" s="3" t="s">
        <v>181</v>
      </c>
      <c r="B2256" s="3">
        <v>2019</v>
      </c>
      <c r="C2256" s="19">
        <v>43450</v>
      </c>
      <c r="D2256" s="3" t="s">
        <v>653</v>
      </c>
      <c r="E2256" s="3" t="s">
        <v>454</v>
      </c>
      <c r="F2256" s="3">
        <v>1</v>
      </c>
      <c r="G2256" s="3">
        <v>5</v>
      </c>
      <c r="H2256" s="3" t="s">
        <v>147</v>
      </c>
      <c r="I2256" s="3" t="s">
        <v>31</v>
      </c>
      <c r="J2256" s="12">
        <f>(C2256-VLOOKUP(H2256,Riders!$A$2:$C$3500,2,FALSE))/365</f>
        <v>30.438356164383563</v>
      </c>
      <c r="K2256" s="3">
        <v>13</v>
      </c>
    </row>
    <row r="2257" spans="1:11" x14ac:dyDescent="0.45">
      <c r="A2257" s="3" t="s">
        <v>181</v>
      </c>
      <c r="B2257" s="3">
        <v>2019</v>
      </c>
      <c r="C2257" s="19">
        <v>43450</v>
      </c>
      <c r="D2257" s="3" t="s">
        <v>653</v>
      </c>
      <c r="E2257" s="3" t="s">
        <v>454</v>
      </c>
      <c r="F2257" s="3">
        <v>1</v>
      </c>
      <c r="G2257" s="3">
        <v>6</v>
      </c>
      <c r="H2257" s="3" t="s">
        <v>16</v>
      </c>
      <c r="I2257" s="3" t="s">
        <v>17</v>
      </c>
      <c r="J2257" s="12">
        <f>(C2257-VLOOKUP(H2257,Riders!$A$2:$C$3500,2,FALSE))/365</f>
        <v>19.652054794520549</v>
      </c>
      <c r="K2257" s="3">
        <v>13</v>
      </c>
    </row>
    <row r="2258" spans="1:11" x14ac:dyDescent="0.45">
      <c r="A2258" s="3" t="s">
        <v>181</v>
      </c>
      <c r="B2258" s="3">
        <v>2019</v>
      </c>
      <c r="C2258" s="19">
        <v>43450</v>
      </c>
      <c r="D2258" s="3" t="s">
        <v>653</v>
      </c>
      <c r="E2258" s="3" t="s">
        <v>454</v>
      </c>
      <c r="F2258" s="3">
        <v>2</v>
      </c>
      <c r="G2258" s="3">
        <v>1</v>
      </c>
      <c r="H2258" s="3" t="s">
        <v>34</v>
      </c>
      <c r="I2258" s="3" t="s">
        <v>19</v>
      </c>
      <c r="J2258" s="12">
        <f>(C2258-VLOOKUP(H2258,Riders!$A$2:$C$3500,2,FALSE))/365</f>
        <v>31.372602739726027</v>
      </c>
      <c r="K2258" s="3">
        <v>7</v>
      </c>
    </row>
    <row r="2259" spans="1:11" x14ac:dyDescent="0.45">
      <c r="A2259" s="3" t="s">
        <v>181</v>
      </c>
      <c r="B2259" s="3">
        <v>2019</v>
      </c>
      <c r="C2259" s="19">
        <v>43450</v>
      </c>
      <c r="D2259" s="3" t="s">
        <v>653</v>
      </c>
      <c r="E2259" s="3" t="s">
        <v>454</v>
      </c>
      <c r="F2259" s="3">
        <v>2</v>
      </c>
      <c r="G2259" s="3">
        <v>2</v>
      </c>
      <c r="H2259" s="3" t="s">
        <v>655</v>
      </c>
      <c r="I2259" s="3" t="s">
        <v>120</v>
      </c>
      <c r="J2259" s="12">
        <f>(C2259-VLOOKUP(H2259,Riders!$A$2:$C$3500,2,FALSE))/365</f>
        <v>36.032876712328765</v>
      </c>
      <c r="K2259" s="3">
        <v>12</v>
      </c>
    </row>
    <row r="2260" spans="1:11" x14ac:dyDescent="0.45">
      <c r="A2260" s="3" t="s">
        <v>181</v>
      </c>
      <c r="B2260" s="3">
        <v>2019</v>
      </c>
      <c r="C2260" s="19">
        <v>43450</v>
      </c>
      <c r="D2260" s="3" t="s">
        <v>653</v>
      </c>
      <c r="E2260" s="3" t="s">
        <v>454</v>
      </c>
      <c r="F2260" s="3">
        <v>2</v>
      </c>
      <c r="G2260" s="3">
        <v>3</v>
      </c>
      <c r="H2260" s="3" t="s">
        <v>52</v>
      </c>
      <c r="I2260" s="3" t="s">
        <v>53</v>
      </c>
      <c r="J2260" s="12">
        <f>(C2260-VLOOKUP(H2260,Riders!$A$2:$C$3500,2,FALSE))/365</f>
        <v>21.767123287671232</v>
      </c>
      <c r="K2260" s="3">
        <v>21</v>
      </c>
    </row>
    <row r="2261" spans="1:11" x14ac:dyDescent="0.45">
      <c r="A2261" s="3" t="s">
        <v>181</v>
      </c>
      <c r="B2261" s="3">
        <v>2019</v>
      </c>
      <c r="C2261" s="19">
        <v>43450</v>
      </c>
      <c r="D2261" s="3" t="s">
        <v>653</v>
      </c>
      <c r="E2261" s="3" t="s">
        <v>454</v>
      </c>
      <c r="F2261" s="3">
        <v>2</v>
      </c>
      <c r="G2261" s="3">
        <v>4</v>
      </c>
      <c r="H2261" s="3" t="s">
        <v>129</v>
      </c>
      <c r="I2261" s="3" t="s">
        <v>65</v>
      </c>
      <c r="J2261" s="12">
        <f>(C2261-VLOOKUP(H2261,Riders!$A$2:$C$3500,2,FALSE))/365</f>
        <v>28.424657534246574</v>
      </c>
      <c r="K2261" s="3">
        <v>11</v>
      </c>
    </row>
    <row r="2262" spans="1:11" x14ac:dyDescent="0.45">
      <c r="A2262" s="3" t="s">
        <v>181</v>
      </c>
      <c r="B2262" s="3">
        <v>2019</v>
      </c>
      <c r="C2262" s="19">
        <v>43450</v>
      </c>
      <c r="D2262" s="3" t="s">
        <v>653</v>
      </c>
      <c r="E2262" s="3" t="s">
        <v>454</v>
      </c>
      <c r="F2262" s="3">
        <v>2</v>
      </c>
      <c r="G2262" s="3">
        <v>5</v>
      </c>
      <c r="H2262" s="3" t="s">
        <v>164</v>
      </c>
      <c r="I2262" s="3" t="s">
        <v>118</v>
      </c>
      <c r="J2262" s="12">
        <f>(C2262-VLOOKUP(H2262,Riders!$A$2:$C$3500,2,FALSE))/365</f>
        <v>26.030136986301368</v>
      </c>
      <c r="K2262" s="3">
        <v>17</v>
      </c>
    </row>
    <row r="2263" spans="1:11" x14ac:dyDescent="0.45">
      <c r="A2263" s="3" t="s">
        <v>181</v>
      </c>
      <c r="B2263" s="3">
        <v>2019</v>
      </c>
      <c r="C2263" s="19">
        <v>43450</v>
      </c>
      <c r="D2263" s="3" t="s">
        <v>653</v>
      </c>
      <c r="E2263" s="3" t="s">
        <v>454</v>
      </c>
      <c r="F2263" s="3">
        <v>2</v>
      </c>
      <c r="G2263" s="3">
        <v>6</v>
      </c>
      <c r="H2263" s="3" t="s">
        <v>133</v>
      </c>
      <c r="I2263" s="3" t="s">
        <v>25</v>
      </c>
      <c r="J2263" s="12">
        <f>(C2263-VLOOKUP(H2263,Riders!$A$2:$C$3500,2,FALSE))/365</f>
        <v>25.893150684931506</v>
      </c>
      <c r="K2263" s="3">
        <v>4</v>
      </c>
    </row>
    <row r="2264" spans="1:11" x14ac:dyDescent="0.45">
      <c r="A2264" s="3" t="s">
        <v>181</v>
      </c>
      <c r="B2264" s="3">
        <v>2019</v>
      </c>
      <c r="C2264" s="19">
        <v>43450</v>
      </c>
      <c r="D2264" s="3" t="s">
        <v>653</v>
      </c>
      <c r="E2264" s="3" t="s">
        <v>454</v>
      </c>
      <c r="F2264" s="3">
        <v>3</v>
      </c>
      <c r="G2264" s="3">
        <v>1</v>
      </c>
      <c r="H2264" s="3" t="s">
        <v>132</v>
      </c>
      <c r="I2264" s="3" t="s">
        <v>36</v>
      </c>
      <c r="J2264" s="12">
        <f>(C2264-VLOOKUP(H2264,Riders!$A$2:$C$3500,2,FALSE))/365</f>
        <v>28.068493150684933</v>
      </c>
      <c r="K2264" s="3">
        <v>1</v>
      </c>
    </row>
    <row r="2265" spans="1:11" x14ac:dyDescent="0.45">
      <c r="A2265" s="3" t="s">
        <v>181</v>
      </c>
      <c r="B2265" s="3">
        <v>2019</v>
      </c>
      <c r="C2265" s="19">
        <v>43450</v>
      </c>
      <c r="D2265" s="3" t="s">
        <v>653</v>
      </c>
      <c r="E2265" s="3" t="s">
        <v>454</v>
      </c>
      <c r="F2265" s="3">
        <v>3</v>
      </c>
      <c r="G2265" s="3">
        <v>2</v>
      </c>
      <c r="H2265" s="3" t="s">
        <v>20</v>
      </c>
      <c r="I2265" s="3" t="s">
        <v>21</v>
      </c>
      <c r="J2265" s="12">
        <f>(C2265-VLOOKUP(H2265,Riders!$A$2:$C$3500,2,FALSE))/365</f>
        <v>23.361643835616437</v>
      </c>
      <c r="K2265" s="3">
        <v>6</v>
      </c>
    </row>
    <row r="2266" spans="1:11" x14ac:dyDescent="0.45">
      <c r="A2266" s="3" t="s">
        <v>181</v>
      </c>
      <c r="B2266" s="3">
        <v>2019</v>
      </c>
      <c r="C2266" s="19">
        <v>43450</v>
      </c>
      <c r="D2266" s="3" t="s">
        <v>653</v>
      </c>
      <c r="E2266" s="3" t="s">
        <v>454</v>
      </c>
      <c r="F2266" s="3">
        <v>3</v>
      </c>
      <c r="G2266" s="3">
        <v>3</v>
      </c>
      <c r="H2266" s="3" t="s">
        <v>43</v>
      </c>
      <c r="I2266" s="3" t="s">
        <v>44</v>
      </c>
      <c r="J2266" s="12">
        <f>(C2266-VLOOKUP(H2266,Riders!$A$2:$C$3500,2,FALSE))/365</f>
        <v>26.073972602739726</v>
      </c>
      <c r="K2266" s="3">
        <v>17</v>
      </c>
    </row>
    <row r="2267" spans="1:11" x14ac:dyDescent="0.45">
      <c r="A2267" s="3" t="s">
        <v>181</v>
      </c>
      <c r="B2267" s="3">
        <v>2019</v>
      </c>
      <c r="C2267" s="19">
        <v>43450</v>
      </c>
      <c r="D2267" s="3" t="s">
        <v>653</v>
      </c>
      <c r="E2267" s="3" t="s">
        <v>454</v>
      </c>
      <c r="F2267" s="3">
        <v>3</v>
      </c>
      <c r="G2267" s="3">
        <v>4</v>
      </c>
      <c r="H2267" s="3" t="s">
        <v>100</v>
      </c>
      <c r="I2267" s="3" t="s">
        <v>47</v>
      </c>
      <c r="J2267" s="12">
        <f>(C2267-VLOOKUP(H2267,Riders!$A$2:$C$3500,2,FALSE))/365</f>
        <v>24.841095890410958</v>
      </c>
      <c r="K2267" s="3">
        <v>3</v>
      </c>
    </row>
    <row r="2268" spans="1:11" x14ac:dyDescent="0.45">
      <c r="A2268" s="3" t="s">
        <v>181</v>
      </c>
      <c r="B2268" s="3">
        <v>2019</v>
      </c>
      <c r="C2268" s="19">
        <v>43450</v>
      </c>
      <c r="D2268" s="3" t="s">
        <v>653</v>
      </c>
      <c r="E2268" s="3" t="s">
        <v>454</v>
      </c>
      <c r="F2268" s="3">
        <v>3</v>
      </c>
      <c r="G2268" s="3">
        <v>5</v>
      </c>
      <c r="H2268" s="3" t="s">
        <v>146</v>
      </c>
      <c r="I2268" s="3" t="s">
        <v>56</v>
      </c>
      <c r="J2268" s="12">
        <f>(C2268-VLOOKUP(H2268,Riders!$A$2:$C$3500,2,FALSE))/365</f>
        <v>28.704109589041096</v>
      </c>
      <c r="K2268" s="3">
        <v>13</v>
      </c>
    </row>
    <row r="2269" spans="1:11" x14ac:dyDescent="0.45">
      <c r="A2269" s="3" t="s">
        <v>181</v>
      </c>
      <c r="B2269" s="3">
        <v>2019</v>
      </c>
      <c r="C2269" s="19">
        <v>43450</v>
      </c>
      <c r="D2269" s="3" t="s">
        <v>653</v>
      </c>
      <c r="E2269" s="3" t="s">
        <v>454</v>
      </c>
      <c r="F2269" s="3">
        <v>3</v>
      </c>
      <c r="G2269" s="3">
        <v>6</v>
      </c>
      <c r="H2269" s="3" t="s">
        <v>157</v>
      </c>
      <c r="I2269" s="3" t="s">
        <v>158</v>
      </c>
      <c r="J2269" s="12">
        <f>(C2269-VLOOKUP(H2269,Riders!$A$2:$C$3500,2,FALSE))/365</f>
        <v>21.739726027397261</v>
      </c>
      <c r="K2269" s="3">
        <v>21</v>
      </c>
    </row>
    <row r="2270" spans="1:11" x14ac:dyDescent="0.45">
      <c r="A2270" s="3" t="s">
        <v>181</v>
      </c>
      <c r="B2270" s="3">
        <v>2019</v>
      </c>
      <c r="C2270" s="19">
        <v>43450</v>
      </c>
      <c r="D2270" s="3" t="s">
        <v>653</v>
      </c>
      <c r="E2270" s="3" t="s">
        <v>454</v>
      </c>
      <c r="F2270" s="3">
        <v>4</v>
      </c>
      <c r="G2270" s="3">
        <v>1</v>
      </c>
      <c r="H2270" s="3" t="s">
        <v>174</v>
      </c>
      <c r="I2270" s="3" t="s">
        <v>156</v>
      </c>
      <c r="J2270" s="12">
        <f>(C2270-VLOOKUP(H2270,Riders!$A$2:$C$3500,2,FALSE))/365</f>
        <v>26.915068493150685</v>
      </c>
      <c r="K2270" s="3">
        <v>6</v>
      </c>
    </row>
    <row r="2271" spans="1:11" x14ac:dyDescent="0.45">
      <c r="A2271" s="3" t="s">
        <v>181</v>
      </c>
      <c r="B2271" s="3">
        <v>2019</v>
      </c>
      <c r="C2271" s="19">
        <v>43450</v>
      </c>
      <c r="D2271" s="3" t="s">
        <v>653</v>
      </c>
      <c r="E2271" s="3" t="s">
        <v>454</v>
      </c>
      <c r="F2271" s="3">
        <v>4</v>
      </c>
      <c r="G2271" s="3">
        <v>2</v>
      </c>
      <c r="H2271" s="3" t="s">
        <v>111</v>
      </c>
      <c r="I2271" s="3" t="s">
        <v>118</v>
      </c>
      <c r="J2271" s="12">
        <f>(C2271-VLOOKUP(H2271,Riders!$A$2:$C$3500,2,FALSE))/365</f>
        <v>24.156164383561645</v>
      </c>
      <c r="K2271" s="3">
        <v>2</v>
      </c>
    </row>
    <row r="2272" spans="1:11" x14ac:dyDescent="0.45">
      <c r="A2272" s="3" t="s">
        <v>181</v>
      </c>
      <c r="B2272" s="3">
        <v>2019</v>
      </c>
      <c r="C2272" s="19">
        <v>43450</v>
      </c>
      <c r="D2272" s="3" t="s">
        <v>653</v>
      </c>
      <c r="E2272" s="3" t="s">
        <v>454</v>
      </c>
      <c r="F2272" s="3">
        <v>4</v>
      </c>
      <c r="G2272" s="3">
        <v>3</v>
      </c>
      <c r="H2272" s="3" t="s">
        <v>656</v>
      </c>
      <c r="I2272" s="3" t="s">
        <v>49</v>
      </c>
      <c r="J2272" s="12">
        <f>(C2272-VLOOKUP(H2272,Riders!$A$2:$C$3500,2,FALSE))/365</f>
        <v>20.4986301369863</v>
      </c>
      <c r="K2272" s="3">
        <v>17</v>
      </c>
    </row>
    <row r="2273" spans="1:11" x14ac:dyDescent="0.45">
      <c r="A2273" s="3" t="s">
        <v>181</v>
      </c>
      <c r="B2273" s="3">
        <v>2019</v>
      </c>
      <c r="C2273" s="19">
        <v>43450</v>
      </c>
      <c r="D2273" s="3" t="s">
        <v>653</v>
      </c>
      <c r="E2273" s="3" t="s">
        <v>454</v>
      </c>
      <c r="F2273" s="3">
        <v>4</v>
      </c>
      <c r="G2273" s="3">
        <v>4</v>
      </c>
      <c r="H2273" s="3" t="s">
        <v>83</v>
      </c>
      <c r="I2273" s="3" t="s">
        <v>84</v>
      </c>
      <c r="J2273" s="12">
        <f>(C2273-VLOOKUP(H2273,Riders!$A$2:$C$3500,2,FALSE))/365</f>
        <v>26.243835616438357</v>
      </c>
      <c r="K2273" s="3">
        <v>21</v>
      </c>
    </row>
    <row r="2274" spans="1:11" x14ac:dyDescent="0.45">
      <c r="A2274" s="3" t="s">
        <v>181</v>
      </c>
      <c r="B2274" s="3">
        <v>2019</v>
      </c>
      <c r="C2274" s="19">
        <v>43450</v>
      </c>
      <c r="D2274" s="3" t="s">
        <v>653</v>
      </c>
      <c r="E2274" s="3" t="s">
        <v>454</v>
      </c>
      <c r="F2274" s="3">
        <v>4</v>
      </c>
      <c r="G2274" s="3">
        <v>5</v>
      </c>
      <c r="H2274" s="3" t="s">
        <v>134</v>
      </c>
      <c r="I2274" s="3" t="s">
        <v>38</v>
      </c>
      <c r="J2274" s="12">
        <f>(C2274-VLOOKUP(H2274,Riders!$A$2:$C$3500,2,FALSE))/365</f>
        <v>27.887671232876713</v>
      </c>
      <c r="K2274" s="3">
        <v>8</v>
      </c>
    </row>
    <row r="2275" spans="1:11" x14ac:dyDescent="0.45">
      <c r="A2275" s="3" t="s">
        <v>181</v>
      </c>
      <c r="B2275" s="3">
        <v>2019</v>
      </c>
      <c r="C2275" s="19">
        <v>43450</v>
      </c>
      <c r="D2275" s="3" t="s">
        <v>653</v>
      </c>
      <c r="E2275" s="3" t="s">
        <v>454</v>
      </c>
      <c r="F2275" s="3">
        <v>4</v>
      </c>
      <c r="G2275" s="3">
        <v>6</v>
      </c>
      <c r="H2275" s="3" t="s">
        <v>139</v>
      </c>
      <c r="I2275" s="3" t="s">
        <v>61</v>
      </c>
      <c r="J2275" s="12">
        <f>(C2275-VLOOKUP(H2275,Riders!$A$2:$C$3500,2,FALSE))/365</f>
        <v>26.517808219178082</v>
      </c>
      <c r="K2275" s="3">
        <v>21</v>
      </c>
    </row>
    <row r="2276" spans="1:11" x14ac:dyDescent="0.45">
      <c r="A2276" s="3" t="s">
        <v>181</v>
      </c>
      <c r="B2276" s="3">
        <v>2019</v>
      </c>
      <c r="C2276" s="19">
        <v>43450</v>
      </c>
      <c r="D2276" s="3" t="s">
        <v>653</v>
      </c>
      <c r="E2276" s="3" t="s">
        <v>642</v>
      </c>
      <c r="F2276" s="3">
        <v>1</v>
      </c>
      <c r="G2276" s="3">
        <v>1</v>
      </c>
      <c r="H2276" s="3" t="s">
        <v>133</v>
      </c>
      <c r="I2276" s="3" t="s">
        <v>25</v>
      </c>
      <c r="J2276" s="12">
        <f>(C2276-VLOOKUP(H2276,Riders!$A$2:$C$3500,2,FALSE))/365</f>
        <v>25.893150684931506</v>
      </c>
      <c r="K2276" s="3">
        <v>4</v>
      </c>
    </row>
    <row r="2277" spans="1:11" x14ac:dyDescent="0.45">
      <c r="A2277" s="3" t="s">
        <v>181</v>
      </c>
      <c r="B2277" s="3">
        <v>2019</v>
      </c>
      <c r="C2277" s="19">
        <v>43450</v>
      </c>
      <c r="D2277" s="3" t="s">
        <v>653</v>
      </c>
      <c r="E2277" s="3" t="s">
        <v>642</v>
      </c>
      <c r="F2277" s="3">
        <v>1</v>
      </c>
      <c r="G2277" s="3">
        <v>2</v>
      </c>
      <c r="H2277" s="3" t="s">
        <v>146</v>
      </c>
      <c r="I2277" s="3" t="s">
        <v>56</v>
      </c>
      <c r="J2277" s="12">
        <f>(C2277-VLOOKUP(H2277,Riders!$A$2:$C$3500,2,FALSE))/365</f>
        <v>28.704109589041096</v>
      </c>
      <c r="K2277" s="3">
        <v>13</v>
      </c>
    </row>
    <row r="2278" spans="1:11" x14ac:dyDescent="0.45">
      <c r="A2278" s="3" t="s">
        <v>181</v>
      </c>
      <c r="B2278" s="3">
        <v>2019</v>
      </c>
      <c r="C2278" s="19">
        <v>43450</v>
      </c>
      <c r="D2278" s="3" t="s">
        <v>653</v>
      </c>
      <c r="E2278" s="3" t="s">
        <v>642</v>
      </c>
      <c r="F2278" s="3">
        <v>1</v>
      </c>
      <c r="G2278" s="3">
        <v>3</v>
      </c>
      <c r="H2278" s="3" t="s">
        <v>176</v>
      </c>
      <c r="I2278" s="3" t="s">
        <v>27</v>
      </c>
      <c r="J2278" s="12">
        <f>(C2278-VLOOKUP(H2278,Riders!$A$2:$C$3500,2,FALSE))/365</f>
        <v>26.389041095890413</v>
      </c>
      <c r="K2278" s="3">
        <v>17</v>
      </c>
    </row>
    <row r="2279" spans="1:11" x14ac:dyDescent="0.45">
      <c r="A2279" s="3" t="s">
        <v>181</v>
      </c>
      <c r="B2279" s="3">
        <v>2019</v>
      </c>
      <c r="C2279" s="19">
        <v>43450</v>
      </c>
      <c r="D2279" s="3" t="s">
        <v>653</v>
      </c>
      <c r="E2279" s="3" t="s">
        <v>642</v>
      </c>
      <c r="F2279" s="3">
        <v>1</v>
      </c>
      <c r="G2279" s="3">
        <v>4</v>
      </c>
      <c r="H2279" s="3" t="s">
        <v>83</v>
      </c>
      <c r="I2279" s="3" t="s">
        <v>84</v>
      </c>
      <c r="J2279" s="12">
        <f>(C2279-VLOOKUP(H2279,Riders!$A$2:$C$3500,2,FALSE))/365</f>
        <v>26.243835616438357</v>
      </c>
      <c r="K2279" s="3">
        <v>21</v>
      </c>
    </row>
    <row r="2280" spans="1:11" x14ac:dyDescent="0.45">
      <c r="A2280" s="3" t="s">
        <v>181</v>
      </c>
      <c r="B2280" s="3">
        <v>2019</v>
      </c>
      <c r="C2280" s="19">
        <v>43450</v>
      </c>
      <c r="D2280" s="3" t="s">
        <v>653</v>
      </c>
      <c r="E2280" s="3" t="s">
        <v>642</v>
      </c>
      <c r="F2280" s="3">
        <v>2</v>
      </c>
      <c r="G2280" s="3">
        <v>1</v>
      </c>
      <c r="H2280" s="3" t="s">
        <v>100</v>
      </c>
      <c r="I2280" s="3" t="s">
        <v>47</v>
      </c>
      <c r="J2280" s="12">
        <f>(C2280-VLOOKUP(H2280,Riders!$A$2:$C$3500,2,FALSE))/365</f>
        <v>24.841095890410958</v>
      </c>
      <c r="K2280" s="3">
        <v>3</v>
      </c>
    </row>
    <row r="2281" spans="1:11" x14ac:dyDescent="0.45">
      <c r="A2281" s="3" t="s">
        <v>181</v>
      </c>
      <c r="B2281" s="3">
        <v>2019</v>
      </c>
      <c r="C2281" s="19">
        <v>43450</v>
      </c>
      <c r="D2281" s="3" t="s">
        <v>653</v>
      </c>
      <c r="E2281" s="3" t="s">
        <v>642</v>
      </c>
      <c r="F2281" s="3">
        <v>2</v>
      </c>
      <c r="G2281" s="3">
        <v>2</v>
      </c>
      <c r="H2281" s="3" t="s">
        <v>16</v>
      </c>
      <c r="I2281" s="3" t="s">
        <v>17</v>
      </c>
      <c r="J2281" s="12">
        <f>(C2281-VLOOKUP(H2281,Riders!$A$2:$C$3500,2,FALSE))/365</f>
        <v>19.652054794520549</v>
      </c>
      <c r="K2281" s="3">
        <v>13</v>
      </c>
    </row>
    <row r="2282" spans="1:11" x14ac:dyDescent="0.45">
      <c r="A2282" s="3" t="s">
        <v>181</v>
      </c>
      <c r="B2282" s="3">
        <v>2019</v>
      </c>
      <c r="C2282" s="19">
        <v>43450</v>
      </c>
      <c r="D2282" s="3" t="s">
        <v>653</v>
      </c>
      <c r="E2282" s="3" t="s">
        <v>642</v>
      </c>
      <c r="F2282" s="3">
        <v>2</v>
      </c>
      <c r="G2282" s="3">
        <v>3</v>
      </c>
      <c r="H2282" s="3" t="s">
        <v>164</v>
      </c>
      <c r="I2282" s="3" t="s">
        <v>118</v>
      </c>
      <c r="J2282" s="12">
        <f>(C2282-VLOOKUP(H2282,Riders!$A$2:$C$3500,2,FALSE))/365</f>
        <v>26.030136986301368</v>
      </c>
      <c r="K2282" s="3">
        <v>17</v>
      </c>
    </row>
    <row r="2283" spans="1:11" x14ac:dyDescent="0.45">
      <c r="A2283" s="3" t="s">
        <v>181</v>
      </c>
      <c r="B2283" s="3">
        <v>2019</v>
      </c>
      <c r="C2283" s="19">
        <v>43450</v>
      </c>
      <c r="D2283" s="3" t="s">
        <v>653</v>
      </c>
      <c r="E2283" s="3" t="s">
        <v>642</v>
      </c>
      <c r="F2283" s="3">
        <v>2</v>
      </c>
      <c r="G2283" s="3">
        <v>4</v>
      </c>
      <c r="H2283" s="3" t="s">
        <v>52</v>
      </c>
      <c r="I2283" s="3" t="s">
        <v>53</v>
      </c>
      <c r="J2283" s="12">
        <f>(C2283-VLOOKUP(H2283,Riders!$A$2:$C$3500,2,FALSE))/365</f>
        <v>21.767123287671232</v>
      </c>
      <c r="K2283" s="3">
        <v>21</v>
      </c>
    </row>
    <row r="2284" spans="1:11" x14ac:dyDescent="0.45">
      <c r="A2284" s="3" t="s">
        <v>181</v>
      </c>
      <c r="B2284" s="3">
        <v>2019</v>
      </c>
      <c r="C2284" s="19">
        <v>43450</v>
      </c>
      <c r="D2284" s="3" t="s">
        <v>653</v>
      </c>
      <c r="E2284" s="3" t="s">
        <v>642</v>
      </c>
      <c r="F2284" s="3">
        <v>3</v>
      </c>
      <c r="G2284" s="3">
        <v>1</v>
      </c>
      <c r="H2284" s="3" t="s">
        <v>129</v>
      </c>
      <c r="I2284" s="3" t="s">
        <v>65</v>
      </c>
      <c r="J2284" s="12">
        <f>(C2284-VLOOKUP(H2284,Riders!$A$2:$C$3500,2,FALSE))/365</f>
        <v>28.424657534246574</v>
      </c>
      <c r="K2284" s="3">
        <v>11</v>
      </c>
    </row>
    <row r="2285" spans="1:11" x14ac:dyDescent="0.45">
      <c r="A2285" s="3" t="s">
        <v>181</v>
      </c>
      <c r="B2285" s="3">
        <v>2019</v>
      </c>
      <c r="C2285" s="19">
        <v>43450</v>
      </c>
      <c r="D2285" s="3" t="s">
        <v>653</v>
      </c>
      <c r="E2285" s="3" t="s">
        <v>642</v>
      </c>
      <c r="F2285" s="3">
        <v>3</v>
      </c>
      <c r="G2285" s="3">
        <v>2</v>
      </c>
      <c r="H2285" s="3" t="s">
        <v>147</v>
      </c>
      <c r="I2285" s="3" t="s">
        <v>31</v>
      </c>
      <c r="J2285" s="12">
        <f>(C2285-VLOOKUP(H2285,Riders!$A$2:$C$3500,2,FALSE))/365</f>
        <v>30.438356164383563</v>
      </c>
      <c r="K2285" s="3">
        <v>13</v>
      </c>
    </row>
    <row r="2286" spans="1:11" x14ac:dyDescent="0.45">
      <c r="A2286" s="3" t="s">
        <v>181</v>
      </c>
      <c r="B2286" s="3">
        <v>2019</v>
      </c>
      <c r="C2286" s="19">
        <v>43450</v>
      </c>
      <c r="D2286" s="3" t="s">
        <v>653</v>
      </c>
      <c r="E2286" s="3" t="s">
        <v>642</v>
      </c>
      <c r="F2286" s="3">
        <v>3</v>
      </c>
      <c r="G2286" s="3">
        <v>3</v>
      </c>
      <c r="H2286" s="3" t="s">
        <v>43</v>
      </c>
      <c r="I2286" s="3" t="s">
        <v>44</v>
      </c>
      <c r="J2286" s="12">
        <f>(C2286-VLOOKUP(H2286,Riders!$A$2:$C$3500,2,FALSE))/365</f>
        <v>26.073972602739726</v>
      </c>
      <c r="K2286" s="3">
        <v>17</v>
      </c>
    </row>
    <row r="2287" spans="1:11" x14ac:dyDescent="0.45">
      <c r="A2287" s="3" t="s">
        <v>181</v>
      </c>
      <c r="B2287" s="3">
        <v>2019</v>
      </c>
      <c r="C2287" s="19">
        <v>43450</v>
      </c>
      <c r="D2287" s="3" t="s">
        <v>653</v>
      </c>
      <c r="E2287" s="3" t="s">
        <v>642</v>
      </c>
      <c r="F2287" s="3">
        <v>3</v>
      </c>
      <c r="G2287" s="3">
        <v>4</v>
      </c>
      <c r="H2287" s="3" t="s">
        <v>139</v>
      </c>
      <c r="I2287" s="3" t="s">
        <v>61</v>
      </c>
      <c r="J2287" s="12">
        <f>(C2287-VLOOKUP(H2287,Riders!$A$2:$C$3500,2,FALSE))/365</f>
        <v>26.517808219178082</v>
      </c>
      <c r="K2287" s="3">
        <v>21</v>
      </c>
    </row>
    <row r="2288" spans="1:11" x14ac:dyDescent="0.45">
      <c r="A2288" s="3" t="s">
        <v>181</v>
      </c>
      <c r="B2288" s="3">
        <v>2019</v>
      </c>
      <c r="C2288" s="19">
        <v>43450</v>
      </c>
      <c r="D2288" s="3" t="s">
        <v>653</v>
      </c>
      <c r="E2288" s="3" t="s">
        <v>642</v>
      </c>
      <c r="F2288" s="3">
        <v>4</v>
      </c>
      <c r="G2288" s="3">
        <v>1</v>
      </c>
      <c r="H2288" s="3" t="s">
        <v>134</v>
      </c>
      <c r="I2288" s="3" t="s">
        <v>38</v>
      </c>
      <c r="J2288" s="12">
        <f>(C2288-VLOOKUP(H2288,Riders!$A$2:$C$3500,2,FALSE))/365</f>
        <v>27.887671232876713</v>
      </c>
      <c r="K2288" s="3">
        <v>8</v>
      </c>
    </row>
    <row r="2289" spans="1:11" x14ac:dyDescent="0.45">
      <c r="A2289" s="3" t="s">
        <v>181</v>
      </c>
      <c r="B2289" s="3">
        <v>2019</v>
      </c>
      <c r="C2289" s="19">
        <v>43450</v>
      </c>
      <c r="D2289" s="3" t="s">
        <v>653</v>
      </c>
      <c r="E2289" s="3" t="s">
        <v>642</v>
      </c>
      <c r="F2289" s="3">
        <v>4</v>
      </c>
      <c r="G2289" s="3">
        <v>2</v>
      </c>
      <c r="H2289" s="3" t="s">
        <v>187</v>
      </c>
      <c r="I2289" s="3" t="s">
        <v>53</v>
      </c>
      <c r="J2289" s="12">
        <f>(C2289-VLOOKUP(H2289,Riders!$A$2:$C$3500,2,FALSE))/365</f>
        <v>23.706849315068492</v>
      </c>
      <c r="K2289" s="3">
        <v>13</v>
      </c>
    </row>
    <row r="2290" spans="1:11" x14ac:dyDescent="0.45">
      <c r="A2290" s="3" t="s">
        <v>181</v>
      </c>
      <c r="B2290" s="3">
        <v>2019</v>
      </c>
      <c r="C2290" s="19">
        <v>43450</v>
      </c>
      <c r="D2290" s="3" t="s">
        <v>653</v>
      </c>
      <c r="E2290" s="3" t="s">
        <v>642</v>
      </c>
      <c r="F2290" s="3">
        <v>4</v>
      </c>
      <c r="G2290" s="3">
        <v>3</v>
      </c>
      <c r="H2290" s="3" t="s">
        <v>656</v>
      </c>
      <c r="I2290" s="3" t="s">
        <v>49</v>
      </c>
      <c r="J2290" s="12">
        <f>(C2290-VLOOKUP(H2290,Riders!$A$2:$C$3500,2,FALSE))/365</f>
        <v>20.4986301369863</v>
      </c>
      <c r="K2290" s="3">
        <v>17</v>
      </c>
    </row>
    <row r="2291" spans="1:11" x14ac:dyDescent="0.45">
      <c r="A2291" s="3" t="s">
        <v>181</v>
      </c>
      <c r="B2291" s="3">
        <v>2019</v>
      </c>
      <c r="C2291" s="19">
        <v>43450</v>
      </c>
      <c r="D2291" s="3" t="s">
        <v>653</v>
      </c>
      <c r="E2291" s="3" t="s">
        <v>642</v>
      </c>
      <c r="F2291" s="3">
        <v>4</v>
      </c>
      <c r="G2291" s="3">
        <v>4</v>
      </c>
      <c r="H2291" s="3" t="s">
        <v>157</v>
      </c>
      <c r="I2291" s="3" t="s">
        <v>158</v>
      </c>
      <c r="J2291" s="12">
        <f>(C2291-VLOOKUP(H2291,Riders!$A$2:$C$3500,2,FALSE))/365</f>
        <v>21.739726027397261</v>
      </c>
      <c r="K2291" s="3">
        <v>21</v>
      </c>
    </row>
    <row r="2292" spans="1:11" x14ac:dyDescent="0.45">
      <c r="A2292" s="3" t="s">
        <v>181</v>
      </c>
      <c r="B2292" s="3">
        <v>2019</v>
      </c>
      <c r="C2292" s="19">
        <v>43450</v>
      </c>
      <c r="D2292" s="3" t="s">
        <v>653</v>
      </c>
      <c r="E2292" s="3" t="s">
        <v>643</v>
      </c>
      <c r="F2292" s="3">
        <v>1</v>
      </c>
      <c r="G2292" s="3">
        <v>1</v>
      </c>
      <c r="H2292" s="3" t="s">
        <v>20</v>
      </c>
      <c r="I2292" s="3" t="s">
        <v>21</v>
      </c>
      <c r="J2292" s="12">
        <f>(C2292-VLOOKUP(H2292,Riders!$A$2:$C$3500,2,FALSE))/365</f>
        <v>23.361643835616437</v>
      </c>
      <c r="K2292" s="3">
        <v>6</v>
      </c>
    </row>
    <row r="2293" spans="1:11" x14ac:dyDescent="0.45">
      <c r="A2293" s="3" t="s">
        <v>181</v>
      </c>
      <c r="B2293" s="3">
        <v>2019</v>
      </c>
      <c r="C2293" s="19">
        <v>43450</v>
      </c>
      <c r="D2293" s="3" t="s">
        <v>653</v>
      </c>
      <c r="E2293" s="3" t="s">
        <v>643</v>
      </c>
      <c r="F2293" s="3">
        <v>1</v>
      </c>
      <c r="G2293" s="3">
        <v>2</v>
      </c>
      <c r="H2293" s="3" t="s">
        <v>174</v>
      </c>
      <c r="I2293" s="3" t="s">
        <v>156</v>
      </c>
      <c r="J2293" s="12">
        <f>(C2293-VLOOKUP(H2293,Riders!$A$2:$C$3500,2,FALSE))/365</f>
        <v>26.915068493150685</v>
      </c>
      <c r="K2293" s="3">
        <v>6</v>
      </c>
    </row>
    <row r="2294" spans="1:11" x14ac:dyDescent="0.45">
      <c r="A2294" s="3" t="s">
        <v>181</v>
      </c>
      <c r="B2294" s="3">
        <v>2019</v>
      </c>
      <c r="C2294" s="19">
        <v>43450</v>
      </c>
      <c r="D2294" s="3" t="s">
        <v>653</v>
      </c>
      <c r="E2294" s="3" t="s">
        <v>643</v>
      </c>
      <c r="F2294" s="3">
        <v>1</v>
      </c>
      <c r="G2294" s="3">
        <v>3</v>
      </c>
      <c r="H2294" s="3" t="s">
        <v>133</v>
      </c>
      <c r="I2294" s="3" t="s">
        <v>25</v>
      </c>
      <c r="J2294" s="12">
        <f>(C2294-VLOOKUP(H2294,Riders!$A$2:$C$3500,2,FALSE))/365</f>
        <v>25.893150684931506</v>
      </c>
      <c r="K2294" s="3">
        <v>4</v>
      </c>
    </row>
    <row r="2295" spans="1:11" x14ac:dyDescent="0.45">
      <c r="A2295" s="3" t="s">
        <v>181</v>
      </c>
      <c r="B2295" s="3">
        <v>2019</v>
      </c>
      <c r="C2295" s="19">
        <v>43450</v>
      </c>
      <c r="D2295" s="3" t="s">
        <v>653</v>
      </c>
      <c r="E2295" s="3" t="s">
        <v>643</v>
      </c>
      <c r="F2295" s="3">
        <v>1</v>
      </c>
      <c r="G2295" s="3">
        <v>4</v>
      </c>
      <c r="H2295" s="3" t="s">
        <v>134</v>
      </c>
      <c r="I2295" s="3" t="s">
        <v>38</v>
      </c>
      <c r="J2295" s="12">
        <f>(C2295-VLOOKUP(H2295,Riders!$A$2:$C$3500,2,FALSE))/365</f>
        <v>27.887671232876713</v>
      </c>
      <c r="K2295" s="3">
        <v>8</v>
      </c>
    </row>
    <row r="2296" spans="1:11" x14ac:dyDescent="0.45">
      <c r="A2296" s="3" t="s">
        <v>181</v>
      </c>
      <c r="B2296" s="3">
        <v>2019</v>
      </c>
      <c r="C2296" s="19">
        <v>43450</v>
      </c>
      <c r="D2296" s="3" t="s">
        <v>653</v>
      </c>
      <c r="E2296" s="3" t="s">
        <v>643</v>
      </c>
      <c r="F2296" s="3">
        <v>1</v>
      </c>
      <c r="G2296" s="3">
        <v>5</v>
      </c>
      <c r="H2296" s="3" t="s">
        <v>655</v>
      </c>
      <c r="I2296" s="3" t="s">
        <v>120</v>
      </c>
      <c r="J2296" s="12">
        <f>(C2296-VLOOKUP(H2296,Riders!$A$2:$C$3500,2,FALSE))/365</f>
        <v>36.032876712328765</v>
      </c>
      <c r="K2296" s="3">
        <v>12</v>
      </c>
    </row>
    <row r="2297" spans="1:11" x14ac:dyDescent="0.45">
      <c r="A2297" s="3" t="s">
        <v>181</v>
      </c>
      <c r="B2297" s="3">
        <v>2019</v>
      </c>
      <c r="C2297" s="19">
        <v>43450</v>
      </c>
      <c r="D2297" s="3" t="s">
        <v>653</v>
      </c>
      <c r="E2297" s="3" t="s">
        <v>643</v>
      </c>
      <c r="F2297" s="3">
        <v>1</v>
      </c>
      <c r="G2297" s="3">
        <v>6</v>
      </c>
      <c r="H2297" s="3" t="s">
        <v>22</v>
      </c>
      <c r="I2297" s="3" t="s">
        <v>15</v>
      </c>
      <c r="J2297" s="12">
        <f>(C2297-VLOOKUP(H2297,Riders!$A$2:$C$3500,2,FALSE))/365</f>
        <v>20.934246575342467</v>
      </c>
      <c r="K2297" s="3">
        <v>9</v>
      </c>
    </row>
    <row r="2298" spans="1:11" x14ac:dyDescent="0.45">
      <c r="A2298" s="3" t="s">
        <v>181</v>
      </c>
      <c r="B2298" s="3">
        <v>2019</v>
      </c>
      <c r="C2298" s="19">
        <v>43450</v>
      </c>
      <c r="D2298" s="3" t="s">
        <v>653</v>
      </c>
      <c r="E2298" s="3" t="s">
        <v>643</v>
      </c>
      <c r="F2298" s="3">
        <v>2</v>
      </c>
      <c r="G2298" s="3">
        <v>1</v>
      </c>
      <c r="H2298" s="3" t="s">
        <v>132</v>
      </c>
      <c r="I2298" s="3" t="s">
        <v>36</v>
      </c>
      <c r="J2298" s="12">
        <f>(C2298-VLOOKUP(H2298,Riders!$A$2:$C$3500,2,FALSE))/365</f>
        <v>28.068493150684933</v>
      </c>
      <c r="K2298" s="3">
        <v>1</v>
      </c>
    </row>
    <row r="2299" spans="1:11" x14ac:dyDescent="0.45">
      <c r="A2299" s="3" t="s">
        <v>181</v>
      </c>
      <c r="B2299" s="3">
        <v>2019</v>
      </c>
      <c r="C2299" s="19">
        <v>43450</v>
      </c>
      <c r="D2299" s="3" t="s">
        <v>653</v>
      </c>
      <c r="E2299" s="3" t="s">
        <v>643</v>
      </c>
      <c r="F2299" s="3">
        <v>2</v>
      </c>
      <c r="G2299" s="3">
        <v>2</v>
      </c>
      <c r="H2299" s="3" t="s">
        <v>111</v>
      </c>
      <c r="I2299" s="3" t="s">
        <v>118</v>
      </c>
      <c r="J2299" s="12">
        <f>(C2299-VLOOKUP(H2299,Riders!$A$2:$C$3500,2,FALSE))/365</f>
        <v>24.156164383561645</v>
      </c>
      <c r="K2299" s="3">
        <v>2</v>
      </c>
    </row>
    <row r="2300" spans="1:11" x14ac:dyDescent="0.45">
      <c r="A2300" s="3" t="s">
        <v>181</v>
      </c>
      <c r="B2300" s="3">
        <v>2019</v>
      </c>
      <c r="C2300" s="19">
        <v>43450</v>
      </c>
      <c r="D2300" s="3" t="s">
        <v>653</v>
      </c>
      <c r="E2300" s="3" t="s">
        <v>643</v>
      </c>
      <c r="F2300" s="3">
        <v>2</v>
      </c>
      <c r="G2300" s="3">
        <v>3</v>
      </c>
      <c r="H2300" s="3" t="s">
        <v>100</v>
      </c>
      <c r="I2300" s="3" t="s">
        <v>47</v>
      </c>
      <c r="J2300" s="12">
        <f>(C2300-VLOOKUP(H2300,Riders!$A$2:$C$3500,2,FALSE))/365</f>
        <v>24.841095890410958</v>
      </c>
      <c r="K2300" s="3">
        <v>3</v>
      </c>
    </row>
    <row r="2301" spans="1:11" x14ac:dyDescent="0.45">
      <c r="A2301" s="3" t="s">
        <v>181</v>
      </c>
      <c r="B2301" s="3">
        <v>2019</v>
      </c>
      <c r="C2301" s="19">
        <v>43450</v>
      </c>
      <c r="D2301" s="3" t="s">
        <v>653</v>
      </c>
      <c r="E2301" s="3" t="s">
        <v>643</v>
      </c>
      <c r="F2301" s="3">
        <v>2</v>
      </c>
      <c r="G2301" s="3">
        <v>4</v>
      </c>
      <c r="H2301" s="3" t="s">
        <v>50</v>
      </c>
      <c r="I2301" s="3" t="s">
        <v>51</v>
      </c>
      <c r="J2301" s="12">
        <f>(C2301-VLOOKUP(H2301,Riders!$A$2:$C$3500,2,FALSE))/365</f>
        <v>22.194520547945206</v>
      </c>
      <c r="K2301" s="3">
        <v>10</v>
      </c>
    </row>
    <row r="2302" spans="1:11" x14ac:dyDescent="0.45">
      <c r="A2302" s="3" t="s">
        <v>181</v>
      </c>
      <c r="B2302" s="3">
        <v>2019</v>
      </c>
      <c r="C2302" s="19">
        <v>43450</v>
      </c>
      <c r="D2302" s="3" t="s">
        <v>653</v>
      </c>
      <c r="E2302" s="3" t="s">
        <v>643</v>
      </c>
      <c r="F2302" s="3">
        <v>2</v>
      </c>
      <c r="G2302" s="3">
        <v>5</v>
      </c>
      <c r="H2302" s="3" t="s">
        <v>34</v>
      </c>
      <c r="I2302" s="3" t="s">
        <v>19</v>
      </c>
      <c r="J2302" s="12">
        <f>(C2302-VLOOKUP(H2302,Riders!$A$2:$C$3500,2,FALSE))/365</f>
        <v>31.372602739726027</v>
      </c>
      <c r="K2302" s="3">
        <v>7</v>
      </c>
    </row>
    <row r="2303" spans="1:11" x14ac:dyDescent="0.45">
      <c r="A2303" s="3" t="s">
        <v>181</v>
      </c>
      <c r="B2303" s="3">
        <v>2019</v>
      </c>
      <c r="C2303" s="19">
        <v>43450</v>
      </c>
      <c r="D2303" s="3" t="s">
        <v>653</v>
      </c>
      <c r="E2303" s="3" t="s">
        <v>643</v>
      </c>
      <c r="F2303" s="3">
        <v>2</v>
      </c>
      <c r="G2303" s="3">
        <v>6</v>
      </c>
      <c r="H2303" s="3" t="s">
        <v>129</v>
      </c>
      <c r="I2303" s="3" t="s">
        <v>65</v>
      </c>
      <c r="J2303" s="12">
        <f>(C2303-VLOOKUP(H2303,Riders!$A$2:$C$3500,2,FALSE))/365</f>
        <v>28.424657534246574</v>
      </c>
      <c r="K2303" s="3">
        <v>11</v>
      </c>
    </row>
    <row r="2304" spans="1:11" x14ac:dyDescent="0.45">
      <c r="A2304" s="3" t="s">
        <v>181</v>
      </c>
      <c r="B2304" s="3">
        <v>2019</v>
      </c>
      <c r="C2304" s="19">
        <v>43450</v>
      </c>
      <c r="D2304" s="3" t="s">
        <v>653</v>
      </c>
      <c r="E2304" s="3" t="s">
        <v>370</v>
      </c>
      <c r="F2304" s="3">
        <v>1</v>
      </c>
      <c r="G2304" s="3">
        <v>1</v>
      </c>
      <c r="H2304" s="3" t="s">
        <v>132</v>
      </c>
      <c r="I2304" s="3" t="s">
        <v>36</v>
      </c>
      <c r="J2304" s="12">
        <f>(C2304-VLOOKUP(H2304,Riders!$A$2:$C$3500,2,FALSE))/365</f>
        <v>28.068493150684933</v>
      </c>
      <c r="K2304" s="3">
        <v>1</v>
      </c>
    </row>
    <row r="2305" spans="1:11" x14ac:dyDescent="0.45">
      <c r="A2305" s="3" t="s">
        <v>181</v>
      </c>
      <c r="B2305" s="3">
        <v>2019</v>
      </c>
      <c r="C2305" s="19">
        <v>43450</v>
      </c>
      <c r="D2305" s="3" t="s">
        <v>653</v>
      </c>
      <c r="E2305" s="3" t="s">
        <v>370</v>
      </c>
      <c r="F2305" s="3">
        <v>1</v>
      </c>
      <c r="G2305" s="3">
        <v>2</v>
      </c>
      <c r="H2305" s="3" t="s">
        <v>111</v>
      </c>
      <c r="I2305" s="3" t="s">
        <v>118</v>
      </c>
      <c r="J2305" s="12">
        <f>(C2305-VLOOKUP(H2305,Riders!$A$2:$C$3500,2,FALSE))/365</f>
        <v>24.156164383561645</v>
      </c>
      <c r="K2305" s="3">
        <v>2</v>
      </c>
    </row>
    <row r="2306" spans="1:11" x14ac:dyDescent="0.45">
      <c r="A2306" s="3" t="s">
        <v>181</v>
      </c>
      <c r="B2306" s="3">
        <v>2019</v>
      </c>
      <c r="C2306" s="19">
        <v>43450</v>
      </c>
      <c r="D2306" s="3" t="s">
        <v>653</v>
      </c>
      <c r="E2306" s="3" t="s">
        <v>370</v>
      </c>
      <c r="F2306" s="3">
        <v>1</v>
      </c>
      <c r="G2306" s="3">
        <v>3</v>
      </c>
      <c r="H2306" s="3" t="s">
        <v>100</v>
      </c>
      <c r="I2306" s="3" t="s">
        <v>47</v>
      </c>
      <c r="J2306" s="12">
        <f>(C2306-VLOOKUP(H2306,Riders!$A$2:$C$3500,2,FALSE))/365</f>
        <v>24.841095890410958</v>
      </c>
      <c r="K2306" s="3">
        <v>3</v>
      </c>
    </row>
    <row r="2307" spans="1:11" x14ac:dyDescent="0.45">
      <c r="A2307" s="3" t="s">
        <v>181</v>
      </c>
      <c r="B2307" s="3">
        <v>2019</v>
      </c>
      <c r="C2307" s="19">
        <v>43450</v>
      </c>
      <c r="D2307" s="3" t="s">
        <v>653</v>
      </c>
      <c r="E2307" s="3" t="s">
        <v>370</v>
      </c>
      <c r="F2307" s="3">
        <v>1</v>
      </c>
      <c r="G2307" s="3">
        <v>4</v>
      </c>
      <c r="H2307" s="3" t="s">
        <v>133</v>
      </c>
      <c r="I2307" s="3" t="s">
        <v>25</v>
      </c>
      <c r="J2307" s="12">
        <f>(C2307-VLOOKUP(H2307,Riders!$A$2:$C$3500,2,FALSE))/365</f>
        <v>25.893150684931506</v>
      </c>
      <c r="K2307" s="3">
        <v>4</v>
      </c>
    </row>
    <row r="2308" spans="1:11" x14ac:dyDescent="0.45">
      <c r="A2308" s="3" t="s">
        <v>181</v>
      </c>
      <c r="B2308" s="3">
        <v>2019</v>
      </c>
      <c r="C2308" s="19">
        <v>43450</v>
      </c>
      <c r="D2308" s="3" t="s">
        <v>653</v>
      </c>
      <c r="E2308" s="3" t="s">
        <v>370</v>
      </c>
      <c r="F2308" s="3">
        <v>1</v>
      </c>
      <c r="G2308" s="3">
        <v>5</v>
      </c>
      <c r="H2308" s="3" t="s">
        <v>20</v>
      </c>
      <c r="I2308" s="3" t="s">
        <v>21</v>
      </c>
      <c r="J2308" s="12">
        <f>(C2308-VLOOKUP(H2308,Riders!$A$2:$C$3500,2,FALSE))/365</f>
        <v>23.361643835616437</v>
      </c>
      <c r="K2308" s="3">
        <v>6</v>
      </c>
    </row>
    <row r="2309" spans="1:11" x14ac:dyDescent="0.45">
      <c r="A2309" s="3" t="s">
        <v>181</v>
      </c>
      <c r="B2309" s="3">
        <v>2019</v>
      </c>
      <c r="C2309" s="19">
        <v>43450</v>
      </c>
      <c r="D2309" s="3" t="s">
        <v>653</v>
      </c>
      <c r="E2309" s="3" t="s">
        <v>370</v>
      </c>
      <c r="F2309" s="3">
        <v>1</v>
      </c>
      <c r="G2309" s="3">
        <v>6</v>
      </c>
      <c r="H2309" s="3" t="s">
        <v>174</v>
      </c>
      <c r="I2309" s="3" t="s">
        <v>156</v>
      </c>
      <c r="J2309" s="12">
        <f>(C2309-VLOOKUP(H2309,Riders!$A$2:$C$3500,2,FALSE))/365</f>
        <v>26.915068493150685</v>
      </c>
      <c r="K2309" s="3">
        <v>6</v>
      </c>
    </row>
    <row r="2310" spans="1:11" x14ac:dyDescent="0.45">
      <c r="A2310" s="3" t="s">
        <v>181</v>
      </c>
      <c r="B2310" s="3">
        <v>2019</v>
      </c>
      <c r="C2310" s="19">
        <v>43450</v>
      </c>
      <c r="D2310" s="3" t="s">
        <v>653</v>
      </c>
      <c r="E2310" s="3" t="s">
        <v>370</v>
      </c>
      <c r="F2310" s="3">
        <v>2</v>
      </c>
      <c r="G2310" s="3">
        <v>1</v>
      </c>
      <c r="H2310" s="3" t="s">
        <v>34</v>
      </c>
      <c r="I2310" s="3" t="s">
        <v>19</v>
      </c>
      <c r="J2310" s="12">
        <f>(C2310-VLOOKUP(H2310,Riders!$A$2:$C$3500,2,FALSE))/365</f>
        <v>31.372602739726027</v>
      </c>
      <c r="K2310" s="3">
        <v>7</v>
      </c>
    </row>
    <row r="2311" spans="1:11" x14ac:dyDescent="0.45">
      <c r="A2311" s="3" t="s">
        <v>181</v>
      </c>
      <c r="B2311" s="3">
        <v>2019</v>
      </c>
      <c r="C2311" s="19">
        <v>43450</v>
      </c>
      <c r="D2311" s="3" t="s">
        <v>653</v>
      </c>
      <c r="E2311" s="3" t="s">
        <v>370</v>
      </c>
      <c r="F2311" s="3">
        <v>2</v>
      </c>
      <c r="G2311" s="3">
        <v>2</v>
      </c>
      <c r="H2311" s="3" t="s">
        <v>134</v>
      </c>
      <c r="I2311" s="3" t="s">
        <v>38</v>
      </c>
      <c r="J2311" s="12">
        <f>(C2311-VLOOKUP(H2311,Riders!$A$2:$C$3500,2,FALSE))/365</f>
        <v>27.887671232876713</v>
      </c>
      <c r="K2311" s="3">
        <v>8</v>
      </c>
    </row>
    <row r="2312" spans="1:11" x14ac:dyDescent="0.45">
      <c r="A2312" s="3" t="s">
        <v>181</v>
      </c>
      <c r="B2312" s="3">
        <v>2019</v>
      </c>
      <c r="C2312" s="19">
        <v>43450</v>
      </c>
      <c r="D2312" s="3" t="s">
        <v>653</v>
      </c>
      <c r="E2312" s="3" t="s">
        <v>370</v>
      </c>
      <c r="F2312" s="3">
        <v>2</v>
      </c>
      <c r="G2312" s="3">
        <v>3</v>
      </c>
      <c r="H2312" s="3" t="s">
        <v>22</v>
      </c>
      <c r="I2312" s="3" t="s">
        <v>15</v>
      </c>
      <c r="J2312" s="12">
        <f>(C2312-VLOOKUP(H2312,Riders!$A$2:$C$3500,2,FALSE))/365</f>
        <v>20.934246575342467</v>
      </c>
      <c r="K2312" s="3">
        <v>9</v>
      </c>
    </row>
    <row r="2313" spans="1:11" x14ac:dyDescent="0.45">
      <c r="A2313" s="3" t="s">
        <v>181</v>
      </c>
      <c r="B2313" s="3">
        <v>2019</v>
      </c>
      <c r="C2313" s="19">
        <v>43450</v>
      </c>
      <c r="D2313" s="3" t="s">
        <v>653</v>
      </c>
      <c r="E2313" s="3" t="s">
        <v>370</v>
      </c>
      <c r="F2313" s="3">
        <v>2</v>
      </c>
      <c r="G2313" s="3">
        <v>4</v>
      </c>
      <c r="H2313" s="3" t="s">
        <v>50</v>
      </c>
      <c r="I2313" s="3" t="s">
        <v>51</v>
      </c>
      <c r="J2313" s="12">
        <f>(C2313-VLOOKUP(H2313,Riders!$A$2:$C$3500,2,FALSE))/365</f>
        <v>22.194520547945206</v>
      </c>
      <c r="K2313" s="3">
        <v>10</v>
      </c>
    </row>
    <row r="2314" spans="1:11" x14ac:dyDescent="0.45">
      <c r="A2314" s="3" t="s">
        <v>181</v>
      </c>
      <c r="B2314" s="3">
        <v>2019</v>
      </c>
      <c r="C2314" s="19">
        <v>43450</v>
      </c>
      <c r="D2314" s="3" t="s">
        <v>653</v>
      </c>
      <c r="E2314" s="3" t="s">
        <v>370</v>
      </c>
      <c r="F2314" s="3">
        <v>2</v>
      </c>
      <c r="G2314" s="3">
        <v>5</v>
      </c>
      <c r="H2314" s="3" t="s">
        <v>129</v>
      </c>
      <c r="I2314" s="3" t="s">
        <v>65</v>
      </c>
      <c r="J2314" s="12">
        <f>(C2314-VLOOKUP(H2314,Riders!$A$2:$C$3500,2,FALSE))/365</f>
        <v>28.424657534246574</v>
      </c>
      <c r="K2314" s="3">
        <v>11</v>
      </c>
    </row>
    <row r="2315" spans="1:11" x14ac:dyDescent="0.45">
      <c r="A2315" s="3" t="s">
        <v>181</v>
      </c>
      <c r="B2315" s="3">
        <v>2019</v>
      </c>
      <c r="C2315" s="19">
        <v>43450</v>
      </c>
      <c r="D2315" s="3" t="s">
        <v>653</v>
      </c>
      <c r="E2315" s="3" t="s">
        <v>370</v>
      </c>
      <c r="F2315" s="3">
        <v>2</v>
      </c>
      <c r="G2315" s="3">
        <v>6</v>
      </c>
      <c r="H2315" s="3" t="s">
        <v>655</v>
      </c>
      <c r="I2315" s="3" t="s">
        <v>120</v>
      </c>
      <c r="J2315" s="12">
        <f>(C2315-VLOOKUP(H2315,Riders!$A$2:$C$3500,2,FALSE))/365</f>
        <v>36.032876712328765</v>
      </c>
      <c r="K2315" s="3">
        <v>12</v>
      </c>
    </row>
    <row r="2316" spans="1:11" x14ac:dyDescent="0.45">
      <c r="A2316" s="3" t="s">
        <v>159</v>
      </c>
      <c r="B2316" s="3">
        <v>2019</v>
      </c>
      <c r="C2316" s="19">
        <v>43483</v>
      </c>
      <c r="D2316" s="3" t="s">
        <v>653</v>
      </c>
      <c r="E2316" s="3" t="s">
        <v>454</v>
      </c>
      <c r="F2316" s="3">
        <v>1</v>
      </c>
      <c r="G2316" s="3">
        <v>1</v>
      </c>
      <c r="H2316" s="3" t="s">
        <v>82</v>
      </c>
      <c r="I2316" s="3" t="s">
        <v>67</v>
      </c>
      <c r="J2316" s="12">
        <f>(C2316-VLOOKUP(H2316,Riders!$A$2:$C$3500,2,FALSE))/365</f>
        <v>26.386301369863013</v>
      </c>
      <c r="K2316" s="3">
        <v>8</v>
      </c>
    </row>
    <row r="2317" spans="1:11" x14ac:dyDescent="0.45">
      <c r="A2317" s="3" t="s">
        <v>159</v>
      </c>
      <c r="B2317" s="3">
        <v>2019</v>
      </c>
      <c r="C2317" s="19">
        <v>43483</v>
      </c>
      <c r="D2317" s="3" t="s">
        <v>653</v>
      </c>
      <c r="E2317" s="3" t="s">
        <v>454</v>
      </c>
      <c r="F2317" s="3">
        <v>1</v>
      </c>
      <c r="G2317" s="3">
        <v>2</v>
      </c>
      <c r="H2317" s="3" t="s">
        <v>135</v>
      </c>
      <c r="I2317" s="3" t="s">
        <v>29</v>
      </c>
      <c r="J2317" s="12">
        <f>(C2317-VLOOKUP(H2317,Riders!$A$2:$C$3500,2,FALSE))/365</f>
        <v>29.194520547945206</v>
      </c>
      <c r="K2317" s="3">
        <v>7</v>
      </c>
    </row>
    <row r="2318" spans="1:11" x14ac:dyDescent="0.45">
      <c r="A2318" s="3" t="s">
        <v>159</v>
      </c>
      <c r="B2318" s="3">
        <v>2019</v>
      </c>
      <c r="C2318" s="19">
        <v>43483</v>
      </c>
      <c r="D2318" s="3" t="s">
        <v>653</v>
      </c>
      <c r="E2318" s="3" t="s">
        <v>454</v>
      </c>
      <c r="F2318" s="3">
        <v>1</v>
      </c>
      <c r="G2318" s="3">
        <v>3</v>
      </c>
      <c r="H2318" s="3" t="s">
        <v>50</v>
      </c>
      <c r="I2318" s="3" t="s">
        <v>51</v>
      </c>
      <c r="J2318" s="12">
        <f>(C2318-VLOOKUP(H2318,Riders!$A$2:$C$3500,2,FALSE))/365</f>
        <v>22.284931506849315</v>
      </c>
      <c r="K2318" s="3">
        <v>10</v>
      </c>
    </row>
    <row r="2319" spans="1:11" x14ac:dyDescent="0.45">
      <c r="A2319" s="3" t="s">
        <v>159</v>
      </c>
      <c r="B2319" s="3">
        <v>2019</v>
      </c>
      <c r="C2319" s="19">
        <v>43483</v>
      </c>
      <c r="D2319" s="3" t="s">
        <v>653</v>
      </c>
      <c r="E2319" s="3" t="s">
        <v>454</v>
      </c>
      <c r="F2319" s="3">
        <v>1</v>
      </c>
      <c r="G2319" s="3">
        <v>4</v>
      </c>
      <c r="H2319" s="3" t="s">
        <v>187</v>
      </c>
      <c r="I2319" s="3" t="s">
        <v>53</v>
      </c>
      <c r="J2319" s="12">
        <f>(C2319-VLOOKUP(H2319,Riders!$A$2:$C$3500,2,FALSE))/365</f>
        <v>23.797260273972604</v>
      </c>
      <c r="K2319" s="3">
        <v>17</v>
      </c>
    </row>
    <row r="2320" spans="1:11" x14ac:dyDescent="0.45">
      <c r="A2320" s="3" t="s">
        <v>159</v>
      </c>
      <c r="B2320" s="3">
        <v>2019</v>
      </c>
      <c r="C2320" s="19">
        <v>43483</v>
      </c>
      <c r="D2320" s="3" t="s">
        <v>653</v>
      </c>
      <c r="E2320" s="3" t="s">
        <v>454</v>
      </c>
      <c r="F2320" s="3">
        <v>1</v>
      </c>
      <c r="G2320" s="3">
        <v>5</v>
      </c>
      <c r="H2320" s="3" t="s">
        <v>121</v>
      </c>
      <c r="I2320" s="3" t="s">
        <v>120</v>
      </c>
      <c r="J2320" s="12">
        <f>(C2320-VLOOKUP(H2320,Riders!$A$2:$C$3500,2,FALSE))/365</f>
        <v>22.873972602739727</v>
      </c>
      <c r="K2320" s="3">
        <v>15</v>
      </c>
    </row>
    <row r="2321" spans="1:11" x14ac:dyDescent="0.45">
      <c r="A2321" s="3" t="s">
        <v>159</v>
      </c>
      <c r="B2321" s="3">
        <v>2019</v>
      </c>
      <c r="C2321" s="19">
        <v>43483</v>
      </c>
      <c r="D2321" s="3" t="s">
        <v>653</v>
      </c>
      <c r="E2321" s="3" t="s">
        <v>454</v>
      </c>
      <c r="F2321" s="3">
        <v>1</v>
      </c>
      <c r="G2321" s="3">
        <v>6</v>
      </c>
      <c r="H2321" s="3" t="s">
        <v>157</v>
      </c>
      <c r="I2321" s="3" t="s">
        <v>158</v>
      </c>
      <c r="J2321" s="12">
        <f>(C2321-VLOOKUP(H2321,Riders!$A$2:$C$3500,2,FALSE))/365</f>
        <v>21.830136986301369</v>
      </c>
      <c r="K2321" s="3">
        <v>13</v>
      </c>
    </row>
    <row r="2322" spans="1:11" x14ac:dyDescent="0.45">
      <c r="A2322" s="3" t="s">
        <v>159</v>
      </c>
      <c r="B2322" s="3">
        <v>2019</v>
      </c>
      <c r="C2322" s="19">
        <v>43483</v>
      </c>
      <c r="D2322" s="3" t="s">
        <v>653</v>
      </c>
      <c r="E2322" s="3" t="s">
        <v>454</v>
      </c>
      <c r="F2322" s="3">
        <v>2</v>
      </c>
      <c r="G2322" s="3">
        <v>1</v>
      </c>
      <c r="H2322" s="3" t="s">
        <v>79</v>
      </c>
      <c r="I2322" s="3" t="s">
        <v>65</v>
      </c>
      <c r="J2322" s="12">
        <f>(C2322-VLOOKUP(H2322,Riders!$A$2:$C$3500,2,FALSE))/365</f>
        <v>31.709589041095889</v>
      </c>
      <c r="K2322" s="3">
        <v>1</v>
      </c>
    </row>
    <row r="2323" spans="1:11" x14ac:dyDescent="0.45">
      <c r="A2323" s="3" t="s">
        <v>159</v>
      </c>
      <c r="B2323" s="3">
        <v>2019</v>
      </c>
      <c r="C2323" s="19">
        <v>43483</v>
      </c>
      <c r="D2323" s="3" t="s">
        <v>653</v>
      </c>
      <c r="E2323" s="3" t="s">
        <v>454</v>
      </c>
      <c r="F2323" s="3">
        <v>2</v>
      </c>
      <c r="G2323" s="3">
        <v>2</v>
      </c>
      <c r="H2323" s="3" t="s">
        <v>133</v>
      </c>
      <c r="I2323" s="3" t="s">
        <v>25</v>
      </c>
      <c r="J2323" s="12">
        <f>(C2323-VLOOKUP(H2323,Riders!$A$2:$C$3500,2,FALSE))/365</f>
        <v>25.983561643835618</v>
      </c>
      <c r="K2323" s="3">
        <v>2</v>
      </c>
    </row>
    <row r="2324" spans="1:11" x14ac:dyDescent="0.45">
      <c r="A2324" s="3" t="s">
        <v>159</v>
      </c>
      <c r="B2324" s="3">
        <v>2019</v>
      </c>
      <c r="C2324" s="19">
        <v>43483</v>
      </c>
      <c r="D2324" s="3" t="s">
        <v>653</v>
      </c>
      <c r="E2324" s="3" t="s">
        <v>454</v>
      </c>
      <c r="F2324" s="3">
        <v>2</v>
      </c>
      <c r="G2324" s="3">
        <v>3</v>
      </c>
      <c r="H2324" s="3" t="s">
        <v>100</v>
      </c>
      <c r="I2324" s="3" t="s">
        <v>47</v>
      </c>
      <c r="J2324" s="12">
        <f>(C2324-VLOOKUP(H2324,Riders!$A$2:$C$3500,2,FALSE))/365</f>
        <v>24.931506849315067</v>
      </c>
      <c r="K2324" s="3">
        <v>4</v>
      </c>
    </row>
    <row r="2325" spans="1:11" x14ac:dyDescent="0.45">
      <c r="A2325" s="3" t="s">
        <v>159</v>
      </c>
      <c r="B2325" s="3">
        <v>2019</v>
      </c>
      <c r="C2325" s="19">
        <v>43483</v>
      </c>
      <c r="D2325" s="3" t="s">
        <v>653</v>
      </c>
      <c r="E2325" s="3" t="s">
        <v>454</v>
      </c>
      <c r="F2325" s="3">
        <v>2</v>
      </c>
      <c r="G2325" s="3">
        <v>4</v>
      </c>
      <c r="H2325" s="3" t="s">
        <v>146</v>
      </c>
      <c r="I2325" s="3" t="s">
        <v>56</v>
      </c>
      <c r="J2325" s="12">
        <f>(C2325-VLOOKUP(H2325,Riders!$A$2:$C$3500,2,FALSE))/365</f>
        <v>28.794520547945204</v>
      </c>
      <c r="K2325" s="3">
        <v>13</v>
      </c>
    </row>
    <row r="2326" spans="1:11" x14ac:dyDescent="0.45">
      <c r="A2326" s="3" t="s">
        <v>159</v>
      </c>
      <c r="B2326" s="3">
        <v>2019</v>
      </c>
      <c r="C2326" s="19">
        <v>43483</v>
      </c>
      <c r="D2326" s="3" t="s">
        <v>653</v>
      </c>
      <c r="E2326" s="3" t="s">
        <v>454</v>
      </c>
      <c r="F2326" s="3">
        <v>2</v>
      </c>
      <c r="G2326" s="3">
        <v>5</v>
      </c>
      <c r="H2326" s="3" t="s">
        <v>401</v>
      </c>
      <c r="I2326" s="3" t="s">
        <v>36</v>
      </c>
      <c r="J2326" s="12">
        <f>(C2326-VLOOKUP(H2326,Riders!$A$2:$C$3500,2,FALSE))/365</f>
        <v>31.016438356164382</v>
      </c>
      <c r="K2326" s="3">
        <v>5</v>
      </c>
    </row>
    <row r="2327" spans="1:11" x14ac:dyDescent="0.45">
      <c r="A2327" s="3" t="s">
        <v>159</v>
      </c>
      <c r="B2327" s="3">
        <v>2019</v>
      </c>
      <c r="C2327" s="19">
        <v>43483</v>
      </c>
      <c r="D2327" s="3" t="s">
        <v>653</v>
      </c>
      <c r="E2327" s="3" t="s">
        <v>454</v>
      </c>
      <c r="F2327" s="3">
        <v>2</v>
      </c>
      <c r="G2327" s="3">
        <v>6</v>
      </c>
      <c r="H2327" s="3" t="s">
        <v>52</v>
      </c>
      <c r="I2327" s="3" t="s">
        <v>53</v>
      </c>
      <c r="J2327" s="12">
        <f>(C2327-VLOOKUP(H2327,Riders!$A$2:$C$3500,2,FALSE))/365</f>
        <v>21.857534246575341</v>
      </c>
      <c r="K2327" s="3">
        <v>17</v>
      </c>
    </row>
    <row r="2328" spans="1:11" x14ac:dyDescent="0.45">
      <c r="A2328" s="3" t="s">
        <v>159</v>
      </c>
      <c r="B2328" s="3">
        <v>2019</v>
      </c>
      <c r="C2328" s="19">
        <v>43483</v>
      </c>
      <c r="D2328" s="3" t="s">
        <v>653</v>
      </c>
      <c r="E2328" s="3" t="s">
        <v>454</v>
      </c>
      <c r="F2328" s="3">
        <v>3</v>
      </c>
      <c r="G2328" s="3">
        <v>1</v>
      </c>
      <c r="H2328" s="3" t="s">
        <v>16</v>
      </c>
      <c r="I2328" s="3" t="s">
        <v>17</v>
      </c>
      <c r="J2328" s="12">
        <f>(C2328-VLOOKUP(H2328,Riders!$A$2:$C$3500,2,FALSE))/365</f>
        <v>19.742465753424657</v>
      </c>
      <c r="K2328" s="3">
        <v>6</v>
      </c>
    </row>
    <row r="2329" spans="1:11" x14ac:dyDescent="0.45">
      <c r="A2329" s="3" t="s">
        <v>159</v>
      </c>
      <c r="B2329" s="3">
        <v>2019</v>
      </c>
      <c r="C2329" s="19">
        <v>43483</v>
      </c>
      <c r="D2329" s="3" t="s">
        <v>653</v>
      </c>
      <c r="E2329" s="3" t="s">
        <v>454</v>
      </c>
      <c r="F2329" s="3">
        <v>3</v>
      </c>
      <c r="G2329" s="3">
        <v>2</v>
      </c>
      <c r="H2329" s="3" t="s">
        <v>137</v>
      </c>
      <c r="I2329" s="3" t="s">
        <v>29</v>
      </c>
      <c r="J2329" s="12">
        <f>(C2329-VLOOKUP(H2329,Riders!$A$2:$C$3500,2,FALSE))/365</f>
        <v>21.668493150684931</v>
      </c>
      <c r="K2329" s="3">
        <v>11</v>
      </c>
    </row>
    <row r="2330" spans="1:11" x14ac:dyDescent="0.45">
      <c r="A2330" s="3" t="s">
        <v>159</v>
      </c>
      <c r="B2330" s="3">
        <v>2019</v>
      </c>
      <c r="C2330" s="19">
        <v>43483</v>
      </c>
      <c r="D2330" s="3" t="s">
        <v>653</v>
      </c>
      <c r="E2330" s="3" t="s">
        <v>454</v>
      </c>
      <c r="F2330" s="3">
        <v>3</v>
      </c>
      <c r="G2330" s="3">
        <v>3</v>
      </c>
      <c r="H2330" s="3" t="s">
        <v>147</v>
      </c>
      <c r="I2330" s="3" t="s">
        <v>31</v>
      </c>
      <c r="J2330" s="12">
        <f>(C2330-VLOOKUP(H2330,Riders!$A$2:$C$3500,2,FALSE))/365</f>
        <v>30.528767123287672</v>
      </c>
      <c r="K2330" s="3">
        <v>3</v>
      </c>
    </row>
    <row r="2331" spans="1:11" x14ac:dyDescent="0.45">
      <c r="A2331" s="3" t="s">
        <v>159</v>
      </c>
      <c r="B2331" s="3">
        <v>2019</v>
      </c>
      <c r="C2331" s="19">
        <v>43483</v>
      </c>
      <c r="D2331" s="3" t="s">
        <v>653</v>
      </c>
      <c r="E2331" s="3" t="s">
        <v>454</v>
      </c>
      <c r="F2331" s="3">
        <v>3</v>
      </c>
      <c r="G2331" s="3">
        <v>4</v>
      </c>
      <c r="H2331" s="3" t="s">
        <v>60</v>
      </c>
      <c r="I2331" s="3" t="s">
        <v>61</v>
      </c>
      <c r="J2331" s="12">
        <f>(C2331-VLOOKUP(H2331,Riders!$A$2:$C$3500,2,FALSE))/365</f>
        <v>30.506849315068493</v>
      </c>
      <c r="K2331" s="3">
        <v>9</v>
      </c>
    </row>
    <row r="2332" spans="1:11" x14ac:dyDescent="0.45">
      <c r="A2332" s="3" t="s">
        <v>159</v>
      </c>
      <c r="B2332" s="3">
        <v>2019</v>
      </c>
      <c r="C2332" s="19">
        <v>43483</v>
      </c>
      <c r="D2332" s="3" t="s">
        <v>653</v>
      </c>
      <c r="E2332" s="3" t="s">
        <v>454</v>
      </c>
      <c r="F2332" s="3">
        <v>3</v>
      </c>
      <c r="G2332" s="3">
        <v>5</v>
      </c>
      <c r="H2332" s="3" t="s">
        <v>26</v>
      </c>
      <c r="I2332" s="3" t="s">
        <v>27</v>
      </c>
      <c r="J2332" s="12">
        <f>(C2332-VLOOKUP(H2332,Riders!$A$2:$C$3500,2,FALSE))/365</f>
        <v>20.657534246575342</v>
      </c>
      <c r="K2332" s="3">
        <v>12</v>
      </c>
    </row>
    <row r="2333" spans="1:11" x14ac:dyDescent="0.45">
      <c r="A2333" s="3" t="s">
        <v>159</v>
      </c>
      <c r="B2333" s="3">
        <v>2019</v>
      </c>
      <c r="C2333" s="19">
        <v>43483</v>
      </c>
      <c r="D2333" s="3" t="s">
        <v>653</v>
      </c>
      <c r="E2333" s="3" t="s">
        <v>454</v>
      </c>
      <c r="F2333" s="3">
        <v>3</v>
      </c>
      <c r="G2333" s="3">
        <v>6</v>
      </c>
      <c r="H2333" s="3" t="s">
        <v>94</v>
      </c>
      <c r="I2333" s="3" t="s">
        <v>38</v>
      </c>
      <c r="J2333" s="12">
        <f>(C2333-VLOOKUP(H2333,Riders!$A$2:$C$3500,2,FALSE))/365</f>
        <v>21.221917808219178</v>
      </c>
      <c r="K2333" s="3">
        <v>15</v>
      </c>
    </row>
    <row r="2334" spans="1:11" x14ac:dyDescent="0.45">
      <c r="A2334" s="3" t="s">
        <v>159</v>
      </c>
      <c r="B2334" s="3">
        <v>2019</v>
      </c>
      <c r="C2334" s="19">
        <v>43483</v>
      </c>
      <c r="D2334" s="3" t="s">
        <v>653</v>
      </c>
      <c r="E2334" s="3" t="s">
        <v>642</v>
      </c>
      <c r="F2334" s="3">
        <v>1</v>
      </c>
      <c r="G2334" s="3">
        <v>1</v>
      </c>
      <c r="H2334" s="3" t="s">
        <v>26</v>
      </c>
      <c r="I2334" s="3" t="s">
        <v>27</v>
      </c>
      <c r="J2334" s="12">
        <f>(C2334-VLOOKUP(H2334,Riders!$A$2:$C$3500,2,FALSE))/365</f>
        <v>20.657534246575342</v>
      </c>
      <c r="K2334" s="3">
        <v>12</v>
      </c>
    </row>
    <row r="2335" spans="1:11" x14ac:dyDescent="0.45">
      <c r="A2335" s="3" t="s">
        <v>159</v>
      </c>
      <c r="B2335" s="3">
        <v>2019</v>
      </c>
      <c r="C2335" s="19">
        <v>43483</v>
      </c>
      <c r="D2335" s="3" t="s">
        <v>653</v>
      </c>
      <c r="E2335" s="3" t="s">
        <v>642</v>
      </c>
      <c r="F2335" s="3">
        <v>1</v>
      </c>
      <c r="G2335" s="3">
        <v>2</v>
      </c>
      <c r="H2335" s="3" t="s">
        <v>60</v>
      </c>
      <c r="I2335" s="3" t="s">
        <v>61</v>
      </c>
      <c r="J2335" s="12">
        <f>(C2335-VLOOKUP(H2335,Riders!$A$2:$C$3500,2,FALSE))/365</f>
        <v>30.506849315068493</v>
      </c>
      <c r="K2335" s="3">
        <v>9</v>
      </c>
    </row>
    <row r="2336" spans="1:11" x14ac:dyDescent="0.45">
      <c r="A2336" s="3" t="s">
        <v>159</v>
      </c>
      <c r="B2336" s="3">
        <v>2019</v>
      </c>
      <c r="C2336" s="19">
        <v>43483</v>
      </c>
      <c r="D2336" s="3" t="s">
        <v>653</v>
      </c>
      <c r="E2336" s="3" t="s">
        <v>642</v>
      </c>
      <c r="F2336" s="3">
        <v>1</v>
      </c>
      <c r="G2336" s="3">
        <v>3</v>
      </c>
      <c r="H2336" s="3" t="s">
        <v>50</v>
      </c>
      <c r="I2336" s="3" t="s">
        <v>51</v>
      </c>
      <c r="J2336" s="12">
        <f>(C2336-VLOOKUP(H2336,Riders!$A$2:$C$3500,2,FALSE))/365</f>
        <v>22.284931506849315</v>
      </c>
      <c r="K2336" s="3">
        <v>10</v>
      </c>
    </row>
    <row r="2337" spans="1:11" x14ac:dyDescent="0.45">
      <c r="A2337" s="3" t="s">
        <v>159</v>
      </c>
      <c r="B2337" s="3">
        <v>2019</v>
      </c>
      <c r="C2337" s="19">
        <v>43483</v>
      </c>
      <c r="D2337" s="3" t="s">
        <v>653</v>
      </c>
      <c r="E2337" s="3" t="s">
        <v>642</v>
      </c>
      <c r="F2337" s="3">
        <v>1</v>
      </c>
      <c r="G2337" s="3">
        <v>4</v>
      </c>
      <c r="H2337" s="3" t="s">
        <v>146</v>
      </c>
      <c r="I2337" s="3" t="s">
        <v>56</v>
      </c>
      <c r="J2337" s="12">
        <f>(C2337-VLOOKUP(H2337,Riders!$A$2:$C$3500,2,FALSE))/365</f>
        <v>28.794520547945204</v>
      </c>
      <c r="K2337" s="3">
        <v>13</v>
      </c>
    </row>
    <row r="2338" spans="1:11" x14ac:dyDescent="0.45">
      <c r="A2338" s="3" t="s">
        <v>159</v>
      </c>
      <c r="B2338" s="3">
        <v>2019</v>
      </c>
      <c r="C2338" s="19">
        <v>43483</v>
      </c>
      <c r="D2338" s="3" t="s">
        <v>653</v>
      </c>
      <c r="E2338" s="3" t="s">
        <v>642</v>
      </c>
      <c r="F2338" s="3">
        <v>1</v>
      </c>
      <c r="G2338" s="3">
        <v>5</v>
      </c>
      <c r="H2338" s="3" t="s">
        <v>121</v>
      </c>
      <c r="I2338" s="3" t="s">
        <v>120</v>
      </c>
      <c r="J2338" s="12">
        <f>(C2338-VLOOKUP(H2338,Riders!$A$2:$C$3500,2,FALSE))/365</f>
        <v>22.873972602739727</v>
      </c>
      <c r="K2338" s="3">
        <v>15</v>
      </c>
    </row>
    <row r="2339" spans="1:11" x14ac:dyDescent="0.45">
      <c r="A2339" s="3" t="s">
        <v>159</v>
      </c>
      <c r="B2339" s="3">
        <v>2019</v>
      </c>
      <c r="C2339" s="19">
        <v>43483</v>
      </c>
      <c r="D2339" s="3" t="s">
        <v>653</v>
      </c>
      <c r="E2339" s="3" t="s">
        <v>642</v>
      </c>
      <c r="F2339" s="3">
        <v>1</v>
      </c>
      <c r="G2339" s="3">
        <v>6</v>
      </c>
      <c r="H2339" s="3" t="s">
        <v>52</v>
      </c>
      <c r="I2339" s="3" t="s">
        <v>53</v>
      </c>
      <c r="J2339" s="12">
        <f>(C2339-VLOOKUP(H2339,Riders!$A$2:$C$3500,2,FALSE))/365</f>
        <v>21.857534246575341</v>
      </c>
      <c r="K2339" s="3">
        <v>17</v>
      </c>
    </row>
    <row r="2340" spans="1:11" x14ac:dyDescent="0.45">
      <c r="A2340" s="3" t="s">
        <v>159</v>
      </c>
      <c r="B2340" s="3">
        <v>2019</v>
      </c>
      <c r="C2340" s="19">
        <v>43483</v>
      </c>
      <c r="D2340" s="3" t="s">
        <v>653</v>
      </c>
      <c r="E2340" s="3" t="s">
        <v>642</v>
      </c>
      <c r="F2340" s="3">
        <v>2</v>
      </c>
      <c r="G2340" s="3">
        <v>1</v>
      </c>
      <c r="H2340" s="3" t="s">
        <v>401</v>
      </c>
      <c r="I2340" s="3" t="s">
        <v>36</v>
      </c>
      <c r="J2340" s="12">
        <f>(C2340-VLOOKUP(H2340,Riders!$A$2:$C$3500,2,FALSE))/365</f>
        <v>31.016438356164382</v>
      </c>
      <c r="K2340" s="3">
        <v>5</v>
      </c>
    </row>
    <row r="2341" spans="1:11" x14ac:dyDescent="0.45">
      <c r="A2341" s="3" t="s">
        <v>159</v>
      </c>
      <c r="B2341" s="3">
        <v>2019</v>
      </c>
      <c r="C2341" s="19">
        <v>43483</v>
      </c>
      <c r="D2341" s="3" t="s">
        <v>653</v>
      </c>
      <c r="E2341" s="3" t="s">
        <v>642</v>
      </c>
      <c r="F2341" s="3">
        <v>2</v>
      </c>
      <c r="G2341" s="3">
        <v>2</v>
      </c>
      <c r="H2341" s="3" t="s">
        <v>147</v>
      </c>
      <c r="I2341" s="3" t="s">
        <v>31</v>
      </c>
      <c r="J2341" s="12">
        <f>(C2341-VLOOKUP(H2341,Riders!$A$2:$C$3500,2,FALSE))/365</f>
        <v>30.528767123287672</v>
      </c>
      <c r="K2341" s="3">
        <v>3</v>
      </c>
    </row>
    <row r="2342" spans="1:11" x14ac:dyDescent="0.45">
      <c r="A2342" s="3" t="s">
        <v>159</v>
      </c>
      <c r="B2342" s="3">
        <v>2019</v>
      </c>
      <c r="C2342" s="19">
        <v>43483</v>
      </c>
      <c r="D2342" s="3" t="s">
        <v>653</v>
      </c>
      <c r="E2342" s="3" t="s">
        <v>642</v>
      </c>
      <c r="F2342" s="3">
        <v>2</v>
      </c>
      <c r="G2342" s="3">
        <v>3</v>
      </c>
      <c r="H2342" s="3" t="s">
        <v>100</v>
      </c>
      <c r="I2342" s="3" t="s">
        <v>47</v>
      </c>
      <c r="J2342" s="12">
        <f>(C2342-VLOOKUP(H2342,Riders!$A$2:$C$3500,2,FALSE))/365</f>
        <v>24.931506849315067</v>
      </c>
      <c r="K2342" s="3">
        <v>4</v>
      </c>
    </row>
    <row r="2343" spans="1:11" x14ac:dyDescent="0.45">
      <c r="A2343" s="3" t="s">
        <v>159</v>
      </c>
      <c r="B2343" s="3">
        <v>2019</v>
      </c>
      <c r="C2343" s="19">
        <v>43483</v>
      </c>
      <c r="D2343" s="3" t="s">
        <v>653</v>
      </c>
      <c r="E2343" s="3" t="s">
        <v>642</v>
      </c>
      <c r="F2343" s="3">
        <v>2</v>
      </c>
      <c r="G2343" s="3">
        <v>4</v>
      </c>
      <c r="H2343" s="3" t="s">
        <v>157</v>
      </c>
      <c r="I2343" s="3" t="s">
        <v>158</v>
      </c>
      <c r="J2343" s="12">
        <f>(C2343-VLOOKUP(H2343,Riders!$A$2:$C$3500,2,FALSE))/365</f>
        <v>21.830136986301369</v>
      </c>
      <c r="K2343" s="3">
        <v>13</v>
      </c>
    </row>
    <row r="2344" spans="1:11" x14ac:dyDescent="0.45">
      <c r="A2344" s="3" t="s">
        <v>159</v>
      </c>
      <c r="B2344" s="3">
        <v>2019</v>
      </c>
      <c r="C2344" s="19">
        <v>43483</v>
      </c>
      <c r="D2344" s="3" t="s">
        <v>653</v>
      </c>
      <c r="E2344" s="3" t="s">
        <v>642</v>
      </c>
      <c r="F2344" s="3">
        <v>2</v>
      </c>
      <c r="G2344" s="3">
        <v>5</v>
      </c>
      <c r="H2344" s="3" t="s">
        <v>94</v>
      </c>
      <c r="I2344" s="3" t="s">
        <v>38</v>
      </c>
      <c r="J2344" s="12">
        <f>(C2344-VLOOKUP(H2344,Riders!$A$2:$C$3500,2,FALSE))/365</f>
        <v>21.221917808219178</v>
      </c>
      <c r="K2344" s="3">
        <v>15</v>
      </c>
    </row>
    <row r="2345" spans="1:11" x14ac:dyDescent="0.45">
      <c r="A2345" s="3" t="s">
        <v>159</v>
      </c>
      <c r="B2345" s="3">
        <v>2019</v>
      </c>
      <c r="C2345" s="19">
        <v>43483</v>
      </c>
      <c r="D2345" s="3" t="s">
        <v>653</v>
      </c>
      <c r="E2345" s="3" t="s">
        <v>642</v>
      </c>
      <c r="F2345" s="3">
        <v>2</v>
      </c>
      <c r="G2345" s="3">
        <v>6</v>
      </c>
      <c r="H2345" s="3" t="s">
        <v>187</v>
      </c>
      <c r="I2345" s="3" t="s">
        <v>53</v>
      </c>
      <c r="J2345" s="12">
        <f>(C2345-VLOOKUP(H2345,Riders!$A$2:$C$3500,2,FALSE))/365</f>
        <v>23.797260273972604</v>
      </c>
      <c r="K2345" s="3">
        <v>17</v>
      </c>
    </row>
    <row r="2346" spans="1:11" x14ac:dyDescent="0.45">
      <c r="A2346" s="3" t="s">
        <v>159</v>
      </c>
      <c r="B2346" s="3">
        <v>2019</v>
      </c>
      <c r="C2346" s="19">
        <v>43483</v>
      </c>
      <c r="D2346" s="3" t="s">
        <v>653</v>
      </c>
      <c r="E2346" s="3" t="s">
        <v>643</v>
      </c>
      <c r="F2346" s="3">
        <v>1</v>
      </c>
      <c r="G2346" s="3">
        <v>1</v>
      </c>
      <c r="H2346" s="3" t="s">
        <v>133</v>
      </c>
      <c r="I2346" s="3" t="s">
        <v>25</v>
      </c>
      <c r="J2346" s="12">
        <f>(C2346-VLOOKUP(H2346,Riders!$A$2:$C$3500,2,FALSE))/365</f>
        <v>25.983561643835618</v>
      </c>
      <c r="K2346" s="3">
        <v>2</v>
      </c>
    </row>
    <row r="2347" spans="1:11" x14ac:dyDescent="0.45">
      <c r="A2347" s="3" t="s">
        <v>159</v>
      </c>
      <c r="B2347" s="3">
        <v>2019</v>
      </c>
      <c r="C2347" s="19">
        <v>43483</v>
      </c>
      <c r="D2347" s="3" t="s">
        <v>653</v>
      </c>
      <c r="E2347" s="3" t="s">
        <v>643</v>
      </c>
      <c r="F2347" s="3">
        <v>1</v>
      </c>
      <c r="G2347" s="3">
        <v>2</v>
      </c>
      <c r="H2347" s="3" t="s">
        <v>147</v>
      </c>
      <c r="I2347" s="3" t="s">
        <v>31</v>
      </c>
      <c r="J2347" s="12">
        <f>(C2347-VLOOKUP(H2347,Riders!$A$2:$C$3500,2,FALSE))/365</f>
        <v>30.528767123287672</v>
      </c>
      <c r="K2347" s="3">
        <v>3</v>
      </c>
    </row>
    <row r="2348" spans="1:11" x14ac:dyDescent="0.45">
      <c r="A2348" s="3" t="s">
        <v>159</v>
      </c>
      <c r="B2348" s="3">
        <v>2019</v>
      </c>
      <c r="C2348" s="19">
        <v>43483</v>
      </c>
      <c r="D2348" s="3" t="s">
        <v>653</v>
      </c>
      <c r="E2348" s="3" t="s">
        <v>643</v>
      </c>
      <c r="F2348" s="3">
        <v>1</v>
      </c>
      <c r="G2348" s="3">
        <v>3</v>
      </c>
      <c r="H2348" s="3" t="s">
        <v>100</v>
      </c>
      <c r="I2348" s="3" t="s">
        <v>47</v>
      </c>
      <c r="J2348" s="12">
        <f>(C2348-VLOOKUP(H2348,Riders!$A$2:$C$3500,2,FALSE))/365</f>
        <v>24.931506849315067</v>
      </c>
      <c r="K2348" s="3">
        <v>4</v>
      </c>
    </row>
    <row r="2349" spans="1:11" x14ac:dyDescent="0.45">
      <c r="A2349" s="3" t="s">
        <v>159</v>
      </c>
      <c r="B2349" s="3">
        <v>2019</v>
      </c>
      <c r="C2349" s="19">
        <v>43483</v>
      </c>
      <c r="D2349" s="3" t="s">
        <v>653</v>
      </c>
      <c r="E2349" s="3" t="s">
        <v>643</v>
      </c>
      <c r="F2349" s="3">
        <v>1</v>
      </c>
      <c r="G2349" s="3">
        <v>4</v>
      </c>
      <c r="H2349" s="3" t="s">
        <v>137</v>
      </c>
      <c r="I2349" s="3" t="s">
        <v>29</v>
      </c>
      <c r="J2349" s="12">
        <f>(C2349-VLOOKUP(H2349,Riders!$A$2:$C$3500,2,FALSE))/365</f>
        <v>21.668493150684931</v>
      </c>
      <c r="K2349" s="3">
        <v>11</v>
      </c>
    </row>
    <row r="2350" spans="1:11" x14ac:dyDescent="0.45">
      <c r="A2350" s="3" t="s">
        <v>159</v>
      </c>
      <c r="B2350" s="3">
        <v>2019</v>
      </c>
      <c r="C2350" s="19">
        <v>43483</v>
      </c>
      <c r="D2350" s="3" t="s">
        <v>653</v>
      </c>
      <c r="E2350" s="3" t="s">
        <v>643</v>
      </c>
      <c r="F2350" s="3">
        <v>1</v>
      </c>
      <c r="G2350" s="3">
        <v>5</v>
      </c>
      <c r="H2350" s="3" t="s">
        <v>82</v>
      </c>
      <c r="I2350" s="3" t="s">
        <v>67</v>
      </c>
      <c r="J2350" s="12">
        <f>(C2350-VLOOKUP(H2350,Riders!$A$2:$C$3500,2,FALSE))/365</f>
        <v>26.386301369863013</v>
      </c>
      <c r="K2350" s="3">
        <v>8</v>
      </c>
    </row>
    <row r="2351" spans="1:11" x14ac:dyDescent="0.45">
      <c r="A2351" s="3" t="s">
        <v>159</v>
      </c>
      <c r="B2351" s="3">
        <v>2019</v>
      </c>
      <c r="C2351" s="19">
        <v>43483</v>
      </c>
      <c r="D2351" s="3" t="s">
        <v>653</v>
      </c>
      <c r="E2351" s="3" t="s">
        <v>643</v>
      </c>
      <c r="F2351" s="3">
        <v>1</v>
      </c>
      <c r="G2351" s="3">
        <v>6</v>
      </c>
      <c r="H2351" s="3" t="s">
        <v>26</v>
      </c>
      <c r="I2351" s="3" t="s">
        <v>27</v>
      </c>
      <c r="J2351" s="12">
        <f>(C2351-VLOOKUP(H2351,Riders!$A$2:$C$3500,2,FALSE))/365</f>
        <v>20.657534246575342</v>
      </c>
      <c r="K2351" s="3">
        <v>12</v>
      </c>
    </row>
    <row r="2352" spans="1:11" x14ac:dyDescent="0.45">
      <c r="A2352" s="3" t="s">
        <v>159</v>
      </c>
      <c r="B2352" s="3">
        <v>2019</v>
      </c>
      <c r="C2352" s="19">
        <v>43483</v>
      </c>
      <c r="D2352" s="3" t="s">
        <v>653</v>
      </c>
      <c r="E2352" s="3" t="s">
        <v>643</v>
      </c>
      <c r="F2352" s="3">
        <v>2</v>
      </c>
      <c r="G2352" s="3">
        <v>1</v>
      </c>
      <c r="H2352" s="3" t="s">
        <v>16</v>
      </c>
      <c r="I2352" s="3" t="s">
        <v>17</v>
      </c>
      <c r="J2352" s="12">
        <f>(C2352-VLOOKUP(H2352,Riders!$A$2:$C$3500,2,FALSE))/365</f>
        <v>19.742465753424657</v>
      </c>
      <c r="K2352" s="3">
        <v>6</v>
      </c>
    </row>
    <row r="2353" spans="1:11" x14ac:dyDescent="0.45">
      <c r="A2353" s="3" t="s">
        <v>159</v>
      </c>
      <c r="B2353" s="3">
        <v>2019</v>
      </c>
      <c r="C2353" s="19">
        <v>43483</v>
      </c>
      <c r="D2353" s="3" t="s">
        <v>653</v>
      </c>
      <c r="E2353" s="3" t="s">
        <v>643</v>
      </c>
      <c r="F2353" s="3">
        <v>2</v>
      </c>
      <c r="G2353" s="3">
        <v>2</v>
      </c>
      <c r="H2353" s="3" t="s">
        <v>79</v>
      </c>
      <c r="I2353" s="3" t="s">
        <v>65</v>
      </c>
      <c r="J2353" s="12">
        <f>(C2353-VLOOKUP(H2353,Riders!$A$2:$C$3500,2,FALSE))/365</f>
        <v>31.709589041095889</v>
      </c>
      <c r="K2353" s="3">
        <v>1</v>
      </c>
    </row>
    <row r="2354" spans="1:11" x14ac:dyDescent="0.45">
      <c r="A2354" s="3" t="s">
        <v>159</v>
      </c>
      <c r="B2354" s="3">
        <v>2019</v>
      </c>
      <c r="C2354" s="19">
        <v>43483</v>
      </c>
      <c r="D2354" s="3" t="s">
        <v>653</v>
      </c>
      <c r="E2354" s="3" t="s">
        <v>643</v>
      </c>
      <c r="F2354" s="3">
        <v>2</v>
      </c>
      <c r="G2354" s="3">
        <v>3</v>
      </c>
      <c r="H2354" s="3" t="s">
        <v>401</v>
      </c>
      <c r="I2354" s="3" t="s">
        <v>36</v>
      </c>
      <c r="J2354" s="12">
        <f>(C2354-VLOOKUP(H2354,Riders!$A$2:$C$3500,2,FALSE))/365</f>
        <v>31.016438356164382</v>
      </c>
      <c r="K2354" s="3">
        <v>5</v>
      </c>
    </row>
    <row r="2355" spans="1:11" x14ac:dyDescent="0.45">
      <c r="A2355" s="3" t="s">
        <v>159</v>
      </c>
      <c r="B2355" s="3">
        <v>2019</v>
      </c>
      <c r="C2355" s="19">
        <v>43483</v>
      </c>
      <c r="D2355" s="3" t="s">
        <v>653</v>
      </c>
      <c r="E2355" s="3" t="s">
        <v>643</v>
      </c>
      <c r="F2355" s="3">
        <v>2</v>
      </c>
      <c r="G2355" s="3">
        <v>4</v>
      </c>
      <c r="H2355" s="3" t="s">
        <v>135</v>
      </c>
      <c r="I2355" s="3" t="s">
        <v>29</v>
      </c>
      <c r="J2355" s="12">
        <f>(C2355-VLOOKUP(H2355,Riders!$A$2:$C$3500,2,FALSE))/365</f>
        <v>29.194520547945206</v>
      </c>
      <c r="K2355" s="3">
        <v>7</v>
      </c>
    </row>
    <row r="2356" spans="1:11" x14ac:dyDescent="0.45">
      <c r="A2356" s="3" t="s">
        <v>159</v>
      </c>
      <c r="B2356" s="3">
        <v>2019</v>
      </c>
      <c r="C2356" s="19">
        <v>43483</v>
      </c>
      <c r="D2356" s="3" t="s">
        <v>653</v>
      </c>
      <c r="E2356" s="3" t="s">
        <v>643</v>
      </c>
      <c r="F2356" s="3">
        <v>2</v>
      </c>
      <c r="G2356" s="3">
        <v>5</v>
      </c>
      <c r="H2356" s="3" t="s">
        <v>60</v>
      </c>
      <c r="I2356" s="3" t="s">
        <v>61</v>
      </c>
      <c r="J2356" s="12">
        <f>(C2356-VLOOKUP(H2356,Riders!$A$2:$C$3500,2,FALSE))/365</f>
        <v>30.506849315068493</v>
      </c>
      <c r="K2356" s="3">
        <v>9</v>
      </c>
    </row>
    <row r="2357" spans="1:11" x14ac:dyDescent="0.45">
      <c r="A2357" s="3" t="s">
        <v>159</v>
      </c>
      <c r="B2357" s="3">
        <v>2019</v>
      </c>
      <c r="C2357" s="19">
        <v>43483</v>
      </c>
      <c r="D2357" s="3" t="s">
        <v>653</v>
      </c>
      <c r="E2357" s="3" t="s">
        <v>643</v>
      </c>
      <c r="F2357" s="3">
        <v>2</v>
      </c>
      <c r="G2357" s="3">
        <v>6</v>
      </c>
      <c r="H2357" s="3" t="s">
        <v>50</v>
      </c>
      <c r="I2357" s="3" t="s">
        <v>51</v>
      </c>
      <c r="J2357" s="12">
        <f>(C2357-VLOOKUP(H2357,Riders!$A$2:$C$3500,2,FALSE))/365</f>
        <v>22.284931506849315</v>
      </c>
      <c r="K2357" s="3">
        <v>10</v>
      </c>
    </row>
    <row r="2358" spans="1:11" x14ac:dyDescent="0.45">
      <c r="A2358" s="3" t="s">
        <v>159</v>
      </c>
      <c r="B2358" s="3">
        <v>2019</v>
      </c>
      <c r="C2358" s="19">
        <v>43483</v>
      </c>
      <c r="D2358" s="3" t="s">
        <v>653</v>
      </c>
      <c r="E2358" s="3" t="s">
        <v>370</v>
      </c>
      <c r="F2358" s="3">
        <v>1</v>
      </c>
      <c r="G2358" s="3">
        <v>1</v>
      </c>
      <c r="H2358" s="3" t="s">
        <v>79</v>
      </c>
      <c r="I2358" s="3" t="s">
        <v>65</v>
      </c>
      <c r="J2358" s="12">
        <f>(C2358-VLOOKUP(H2358,Riders!$A$2:$C$3500,2,FALSE))/365</f>
        <v>31.709589041095889</v>
      </c>
      <c r="K2358" s="3">
        <v>1</v>
      </c>
    </row>
    <row r="2359" spans="1:11" x14ac:dyDescent="0.45">
      <c r="A2359" s="3" t="s">
        <v>159</v>
      </c>
      <c r="B2359" s="3">
        <v>2019</v>
      </c>
      <c r="C2359" s="19">
        <v>43483</v>
      </c>
      <c r="D2359" s="3" t="s">
        <v>653</v>
      </c>
      <c r="E2359" s="3" t="s">
        <v>370</v>
      </c>
      <c r="F2359" s="3">
        <v>1</v>
      </c>
      <c r="G2359" s="3">
        <v>2</v>
      </c>
      <c r="H2359" s="3" t="s">
        <v>133</v>
      </c>
      <c r="I2359" s="3" t="s">
        <v>25</v>
      </c>
      <c r="J2359" s="12">
        <f>(C2359-VLOOKUP(H2359,Riders!$A$2:$C$3500,2,FALSE))/365</f>
        <v>25.983561643835618</v>
      </c>
      <c r="K2359" s="3">
        <v>2</v>
      </c>
    </row>
    <row r="2360" spans="1:11" x14ac:dyDescent="0.45">
      <c r="A2360" s="3" t="s">
        <v>159</v>
      </c>
      <c r="B2360" s="3">
        <v>2019</v>
      </c>
      <c r="C2360" s="19">
        <v>43483</v>
      </c>
      <c r="D2360" s="3" t="s">
        <v>653</v>
      </c>
      <c r="E2360" s="3" t="s">
        <v>370</v>
      </c>
      <c r="F2360" s="3">
        <v>1</v>
      </c>
      <c r="G2360" s="3">
        <v>3</v>
      </c>
      <c r="H2360" s="3" t="s">
        <v>147</v>
      </c>
      <c r="I2360" s="3" t="s">
        <v>31</v>
      </c>
      <c r="J2360" s="12">
        <f>(C2360-VLOOKUP(H2360,Riders!$A$2:$C$3500,2,FALSE))/365</f>
        <v>30.528767123287672</v>
      </c>
      <c r="K2360" s="3">
        <v>3</v>
      </c>
    </row>
    <row r="2361" spans="1:11" x14ac:dyDescent="0.45">
      <c r="A2361" s="3" t="s">
        <v>159</v>
      </c>
      <c r="B2361" s="3">
        <v>2019</v>
      </c>
      <c r="C2361" s="19">
        <v>43483</v>
      </c>
      <c r="D2361" s="3" t="s">
        <v>653</v>
      </c>
      <c r="E2361" s="3" t="s">
        <v>370</v>
      </c>
      <c r="F2361" s="3">
        <v>1</v>
      </c>
      <c r="G2361" s="3">
        <v>4</v>
      </c>
      <c r="H2361" s="3" t="s">
        <v>100</v>
      </c>
      <c r="I2361" s="3" t="s">
        <v>47</v>
      </c>
      <c r="J2361" s="12">
        <f>(C2361-VLOOKUP(H2361,Riders!$A$2:$C$3500,2,FALSE))/365</f>
        <v>24.931506849315067</v>
      </c>
      <c r="K2361" s="3">
        <v>4</v>
      </c>
    </row>
    <row r="2362" spans="1:11" x14ac:dyDescent="0.45">
      <c r="A2362" s="3" t="s">
        <v>159</v>
      </c>
      <c r="B2362" s="3">
        <v>2019</v>
      </c>
      <c r="C2362" s="19">
        <v>43483</v>
      </c>
      <c r="D2362" s="3" t="s">
        <v>653</v>
      </c>
      <c r="E2362" s="3" t="s">
        <v>370</v>
      </c>
      <c r="F2362" s="3">
        <v>1</v>
      </c>
      <c r="G2362" s="3">
        <v>5</v>
      </c>
      <c r="H2362" s="3" t="s">
        <v>401</v>
      </c>
      <c r="I2362" s="3" t="s">
        <v>36</v>
      </c>
      <c r="J2362" s="12">
        <f>(C2362-VLOOKUP(H2362,Riders!$A$2:$C$3500,2,FALSE))/365</f>
        <v>31.016438356164382</v>
      </c>
      <c r="K2362" s="3">
        <v>5</v>
      </c>
    </row>
    <row r="2363" spans="1:11" x14ac:dyDescent="0.45">
      <c r="A2363" s="3" t="s">
        <v>159</v>
      </c>
      <c r="B2363" s="3">
        <v>2019</v>
      </c>
      <c r="C2363" s="19">
        <v>43483</v>
      </c>
      <c r="D2363" s="3" t="s">
        <v>653</v>
      </c>
      <c r="E2363" s="3" t="s">
        <v>370</v>
      </c>
      <c r="F2363" s="3">
        <v>1</v>
      </c>
      <c r="G2363" s="3">
        <v>6</v>
      </c>
      <c r="H2363" s="3" t="s">
        <v>16</v>
      </c>
      <c r="I2363" s="3" t="s">
        <v>17</v>
      </c>
      <c r="J2363" s="12">
        <f>(C2363-VLOOKUP(H2363,Riders!$A$2:$C$3500,2,FALSE))/365</f>
        <v>19.742465753424657</v>
      </c>
      <c r="K2363" s="3">
        <v>6</v>
      </c>
    </row>
    <row r="2364" spans="1:11" x14ac:dyDescent="0.45">
      <c r="A2364" s="3" t="s">
        <v>159</v>
      </c>
      <c r="B2364" s="3">
        <v>2019</v>
      </c>
      <c r="C2364" s="19">
        <v>43483</v>
      </c>
      <c r="D2364" s="3" t="s">
        <v>653</v>
      </c>
      <c r="E2364" s="3" t="s">
        <v>370</v>
      </c>
      <c r="F2364" s="3">
        <v>2</v>
      </c>
      <c r="G2364" s="3">
        <v>1</v>
      </c>
      <c r="H2364" s="3" t="s">
        <v>135</v>
      </c>
      <c r="I2364" s="3" t="s">
        <v>29</v>
      </c>
      <c r="J2364" s="12">
        <f>(C2364-VLOOKUP(H2364,Riders!$A$2:$C$3500,2,FALSE))/365</f>
        <v>29.194520547945206</v>
      </c>
      <c r="K2364" s="3">
        <v>7</v>
      </c>
    </row>
    <row r="2365" spans="1:11" x14ac:dyDescent="0.45">
      <c r="A2365" s="3" t="s">
        <v>159</v>
      </c>
      <c r="B2365" s="3">
        <v>2019</v>
      </c>
      <c r="C2365" s="19">
        <v>43483</v>
      </c>
      <c r="D2365" s="3" t="s">
        <v>653</v>
      </c>
      <c r="E2365" s="3" t="s">
        <v>370</v>
      </c>
      <c r="F2365" s="3">
        <v>2</v>
      </c>
      <c r="G2365" s="3">
        <v>2</v>
      </c>
      <c r="H2365" s="3" t="s">
        <v>82</v>
      </c>
      <c r="I2365" s="3" t="s">
        <v>67</v>
      </c>
      <c r="J2365" s="12">
        <f>(C2365-VLOOKUP(H2365,Riders!$A$2:$C$3500,2,FALSE))/365</f>
        <v>26.386301369863013</v>
      </c>
      <c r="K2365" s="3">
        <v>8</v>
      </c>
    </row>
    <row r="2366" spans="1:11" x14ac:dyDescent="0.45">
      <c r="A2366" s="3" t="s">
        <v>159</v>
      </c>
      <c r="B2366" s="3">
        <v>2019</v>
      </c>
      <c r="C2366" s="19">
        <v>43483</v>
      </c>
      <c r="D2366" s="3" t="s">
        <v>653</v>
      </c>
      <c r="E2366" s="3" t="s">
        <v>370</v>
      </c>
      <c r="F2366" s="3">
        <v>2</v>
      </c>
      <c r="G2366" s="3">
        <v>3</v>
      </c>
      <c r="H2366" s="3" t="s">
        <v>60</v>
      </c>
      <c r="I2366" s="3" t="s">
        <v>61</v>
      </c>
      <c r="J2366" s="12">
        <f>(C2366-VLOOKUP(H2366,Riders!$A$2:$C$3500,2,FALSE))/365</f>
        <v>30.506849315068493</v>
      </c>
      <c r="K2366" s="3">
        <v>9</v>
      </c>
    </row>
    <row r="2367" spans="1:11" x14ac:dyDescent="0.45">
      <c r="A2367" s="3" t="s">
        <v>159</v>
      </c>
      <c r="B2367" s="3">
        <v>2019</v>
      </c>
      <c r="C2367" s="19">
        <v>43483</v>
      </c>
      <c r="D2367" s="3" t="s">
        <v>653</v>
      </c>
      <c r="E2367" s="3" t="s">
        <v>370</v>
      </c>
      <c r="F2367" s="3">
        <v>2</v>
      </c>
      <c r="G2367" s="3">
        <v>4</v>
      </c>
      <c r="H2367" s="3" t="s">
        <v>50</v>
      </c>
      <c r="I2367" s="3" t="s">
        <v>51</v>
      </c>
      <c r="J2367" s="12">
        <f>(C2367-VLOOKUP(H2367,Riders!$A$2:$C$3500,2,FALSE))/365</f>
        <v>22.284931506849315</v>
      </c>
      <c r="K2367" s="3">
        <v>10</v>
      </c>
    </row>
    <row r="2368" spans="1:11" x14ac:dyDescent="0.45">
      <c r="A2368" s="3" t="s">
        <v>159</v>
      </c>
      <c r="B2368" s="3">
        <v>2019</v>
      </c>
      <c r="C2368" s="19">
        <v>43483</v>
      </c>
      <c r="D2368" s="3" t="s">
        <v>653</v>
      </c>
      <c r="E2368" s="3" t="s">
        <v>370</v>
      </c>
      <c r="F2368" s="3">
        <v>2</v>
      </c>
      <c r="G2368" s="3">
        <v>5</v>
      </c>
      <c r="H2368" s="3" t="s">
        <v>137</v>
      </c>
      <c r="I2368" s="3" t="s">
        <v>29</v>
      </c>
      <c r="J2368" s="12">
        <f>(C2368-VLOOKUP(H2368,Riders!$A$2:$C$3500,2,FALSE))/365</f>
        <v>21.668493150684931</v>
      </c>
      <c r="K2368" s="3">
        <v>11</v>
      </c>
    </row>
    <row r="2369" spans="1:11" x14ac:dyDescent="0.45">
      <c r="A2369" s="3" t="s">
        <v>159</v>
      </c>
      <c r="B2369" s="3">
        <v>2019</v>
      </c>
      <c r="C2369" s="19">
        <v>43483</v>
      </c>
      <c r="D2369" s="3" t="s">
        <v>653</v>
      </c>
      <c r="E2369" s="3" t="s">
        <v>370</v>
      </c>
      <c r="F2369" s="3">
        <v>2</v>
      </c>
      <c r="G2369" s="3">
        <v>6</v>
      </c>
      <c r="H2369" s="3" t="s">
        <v>26</v>
      </c>
      <c r="I2369" s="3" t="s">
        <v>27</v>
      </c>
      <c r="J2369" s="12">
        <f>(C2369-VLOOKUP(H2369,Riders!$A$2:$C$3500,2,FALSE))/365</f>
        <v>20.657534246575342</v>
      </c>
      <c r="K2369" s="3">
        <v>12</v>
      </c>
    </row>
    <row r="2370" spans="1:11" x14ac:dyDescent="0.45">
      <c r="A2370" s="3" t="s">
        <v>127</v>
      </c>
      <c r="B2370" s="3">
        <v>2019</v>
      </c>
      <c r="C2370" s="19">
        <v>43492</v>
      </c>
      <c r="D2370" s="3" t="s">
        <v>653</v>
      </c>
      <c r="E2370" s="3" t="s">
        <v>454</v>
      </c>
      <c r="F2370" s="3">
        <v>1</v>
      </c>
      <c r="G2370" s="3">
        <v>1</v>
      </c>
      <c r="H2370" s="3" t="s">
        <v>79</v>
      </c>
      <c r="I2370" s="3" t="s">
        <v>65</v>
      </c>
      <c r="J2370" s="12">
        <f>(C2370-VLOOKUP(H2370,Riders!$A$2:$C$3500,2,FALSE))/365</f>
        <v>31.734246575342464</v>
      </c>
      <c r="K2370" s="3">
        <v>1</v>
      </c>
    </row>
    <row r="2371" spans="1:11" x14ac:dyDescent="0.45">
      <c r="A2371" s="3" t="s">
        <v>127</v>
      </c>
      <c r="B2371" s="3">
        <v>2019</v>
      </c>
      <c r="C2371" s="19">
        <v>43492</v>
      </c>
      <c r="D2371" s="3" t="s">
        <v>653</v>
      </c>
      <c r="E2371" s="3" t="s">
        <v>454</v>
      </c>
      <c r="F2371" s="3">
        <v>1</v>
      </c>
      <c r="G2371" s="3">
        <v>2</v>
      </c>
      <c r="H2371" s="3" t="s">
        <v>147</v>
      </c>
      <c r="I2371" s="3" t="s">
        <v>31</v>
      </c>
      <c r="J2371" s="12">
        <f>(C2371-VLOOKUP(H2371,Riders!$A$2:$C$3500,2,FALSE))/365</f>
        <v>30.553424657534247</v>
      </c>
      <c r="K2371" s="3">
        <v>9</v>
      </c>
    </row>
    <row r="2372" spans="1:11" x14ac:dyDescent="0.45">
      <c r="A2372" s="3" t="s">
        <v>127</v>
      </c>
      <c r="B2372" s="3">
        <v>2019</v>
      </c>
      <c r="C2372" s="19">
        <v>43492</v>
      </c>
      <c r="D2372" s="3" t="s">
        <v>653</v>
      </c>
      <c r="E2372" s="3" t="s">
        <v>454</v>
      </c>
      <c r="F2372" s="3">
        <v>1</v>
      </c>
      <c r="G2372" s="3">
        <v>3</v>
      </c>
      <c r="H2372" s="3" t="s">
        <v>137</v>
      </c>
      <c r="I2372" s="3" t="s">
        <v>29</v>
      </c>
      <c r="J2372" s="12">
        <f>(C2372-VLOOKUP(H2372,Riders!$A$2:$C$3500,2,FALSE))/365</f>
        <v>21.693150684931506</v>
      </c>
      <c r="K2372" s="3">
        <v>8</v>
      </c>
    </row>
    <row r="2373" spans="1:11" x14ac:dyDescent="0.45">
      <c r="A2373" s="3" t="s">
        <v>127</v>
      </c>
      <c r="B2373" s="3">
        <v>2019</v>
      </c>
      <c r="C2373" s="19">
        <v>43492</v>
      </c>
      <c r="D2373" s="3" t="s">
        <v>653</v>
      </c>
      <c r="E2373" s="3" t="s">
        <v>454</v>
      </c>
      <c r="F2373" s="3">
        <v>1</v>
      </c>
      <c r="G2373" s="3">
        <v>4</v>
      </c>
      <c r="H2373" s="3" t="s">
        <v>656</v>
      </c>
      <c r="I2373" s="3" t="s">
        <v>49</v>
      </c>
      <c r="J2373" s="12">
        <f>(C2373-VLOOKUP(H2373,Riders!$A$2:$C$3500,2,FALSE))/365</f>
        <v>20.613698630136987</v>
      </c>
      <c r="K2373" s="3">
        <v>17</v>
      </c>
    </row>
    <row r="2374" spans="1:11" x14ac:dyDescent="0.45">
      <c r="A2374" s="3" t="s">
        <v>127</v>
      </c>
      <c r="B2374" s="3">
        <v>2019</v>
      </c>
      <c r="C2374" s="19">
        <v>43492</v>
      </c>
      <c r="D2374" s="3" t="s">
        <v>653</v>
      </c>
      <c r="E2374" s="3" t="s">
        <v>454</v>
      </c>
      <c r="F2374" s="3">
        <v>1</v>
      </c>
      <c r="G2374" s="3">
        <v>5</v>
      </c>
      <c r="H2374" s="3" t="s">
        <v>139</v>
      </c>
      <c r="I2374" s="3" t="s">
        <v>61</v>
      </c>
      <c r="J2374" s="12">
        <f>(C2374-VLOOKUP(H2374,Riders!$A$2:$C$3500,2,FALSE))/365</f>
        <v>26.632876712328766</v>
      </c>
      <c r="K2374" s="3">
        <v>13</v>
      </c>
    </row>
    <row r="2375" spans="1:11" x14ac:dyDescent="0.45">
      <c r="A2375" s="3" t="s">
        <v>127</v>
      </c>
      <c r="B2375" s="3">
        <v>2019</v>
      </c>
      <c r="C2375" s="19">
        <v>43492</v>
      </c>
      <c r="D2375" s="3" t="s">
        <v>653</v>
      </c>
      <c r="E2375" s="3" t="s">
        <v>454</v>
      </c>
      <c r="F2375" s="3">
        <v>1</v>
      </c>
      <c r="G2375" s="3">
        <v>6</v>
      </c>
      <c r="H2375" s="3" t="s">
        <v>100</v>
      </c>
      <c r="I2375" s="3" t="s">
        <v>47</v>
      </c>
      <c r="J2375" s="12">
        <f>(C2375-VLOOKUP(H2375,Riders!$A$2:$C$3500,2,FALSE))/365</f>
        <v>24.956164383561642</v>
      </c>
      <c r="K2375" s="3">
        <v>17</v>
      </c>
    </row>
    <row r="2376" spans="1:11" x14ac:dyDescent="0.45">
      <c r="A2376" s="3" t="s">
        <v>127</v>
      </c>
      <c r="B2376" s="3">
        <v>2019</v>
      </c>
      <c r="C2376" s="19">
        <v>43492</v>
      </c>
      <c r="D2376" s="3" t="s">
        <v>653</v>
      </c>
      <c r="E2376" s="3" t="s">
        <v>454</v>
      </c>
      <c r="F2376" s="3">
        <v>1</v>
      </c>
      <c r="G2376" s="3">
        <v>7</v>
      </c>
      <c r="H2376" s="3" t="s">
        <v>234</v>
      </c>
      <c r="I2376" s="3" t="s">
        <v>235</v>
      </c>
      <c r="J2376" s="12">
        <f>(C2376-VLOOKUP(H2376,Riders!$A$2:$C$3500,2,FALSE))/365</f>
        <v>22.353424657534248</v>
      </c>
      <c r="K2376" s="3">
        <v>25</v>
      </c>
    </row>
    <row r="2377" spans="1:11" x14ac:dyDescent="0.45">
      <c r="A2377" s="3" t="s">
        <v>127</v>
      </c>
      <c r="B2377" s="3">
        <v>2019</v>
      </c>
      <c r="C2377" s="19">
        <v>43492</v>
      </c>
      <c r="D2377" s="3" t="s">
        <v>653</v>
      </c>
      <c r="E2377" s="3" t="s">
        <v>454</v>
      </c>
      <c r="F2377" s="3">
        <v>2</v>
      </c>
      <c r="G2377" s="3">
        <v>1</v>
      </c>
      <c r="H2377" s="3" t="s">
        <v>161</v>
      </c>
      <c r="I2377" s="3" t="s">
        <v>36</v>
      </c>
      <c r="J2377" s="12">
        <f>(C2377-VLOOKUP(H2377,Riders!$A$2:$C$3500,2,FALSE))/365</f>
        <v>25.002739726027396</v>
      </c>
      <c r="K2377" s="3">
        <v>7</v>
      </c>
    </row>
    <row r="2378" spans="1:11" x14ac:dyDescent="0.45">
      <c r="A2378" s="3" t="s">
        <v>127</v>
      </c>
      <c r="B2378" s="3">
        <v>2019</v>
      </c>
      <c r="C2378" s="19">
        <v>43492</v>
      </c>
      <c r="D2378" s="3" t="s">
        <v>653</v>
      </c>
      <c r="E2378" s="3" t="s">
        <v>454</v>
      </c>
      <c r="F2378" s="3">
        <v>2</v>
      </c>
      <c r="G2378" s="3">
        <v>2</v>
      </c>
      <c r="H2378" s="3" t="s">
        <v>134</v>
      </c>
      <c r="I2378" s="3" t="s">
        <v>38</v>
      </c>
      <c r="J2378" s="12">
        <f>(C2378-VLOOKUP(H2378,Riders!$A$2:$C$3500,2,FALSE))/365</f>
        <v>28.002739726027396</v>
      </c>
      <c r="K2378" s="3">
        <v>6</v>
      </c>
    </row>
    <row r="2379" spans="1:11" x14ac:dyDescent="0.45">
      <c r="A2379" s="3" t="s">
        <v>127</v>
      </c>
      <c r="B2379" s="3">
        <v>2019</v>
      </c>
      <c r="C2379" s="19">
        <v>43492</v>
      </c>
      <c r="D2379" s="3" t="s">
        <v>653</v>
      </c>
      <c r="E2379" s="3" t="s">
        <v>454</v>
      </c>
      <c r="F2379" s="3">
        <v>2</v>
      </c>
      <c r="G2379" s="3">
        <v>3</v>
      </c>
      <c r="H2379" s="3" t="s">
        <v>50</v>
      </c>
      <c r="I2379" s="3" t="s">
        <v>51</v>
      </c>
      <c r="J2379" s="12">
        <f>(C2379-VLOOKUP(H2379,Riders!$A$2:$C$3500,2,FALSE))/365</f>
        <v>22.30958904109589</v>
      </c>
      <c r="K2379" s="3">
        <v>5</v>
      </c>
    </row>
    <row r="2380" spans="1:11" x14ac:dyDescent="0.45">
      <c r="A2380" s="3" t="s">
        <v>127</v>
      </c>
      <c r="B2380" s="3">
        <v>2019</v>
      </c>
      <c r="C2380" s="19">
        <v>43492</v>
      </c>
      <c r="D2380" s="3" t="s">
        <v>653</v>
      </c>
      <c r="E2380" s="3" t="s">
        <v>454</v>
      </c>
      <c r="F2380" s="3">
        <v>2</v>
      </c>
      <c r="G2380" s="3">
        <v>4</v>
      </c>
      <c r="H2380" s="3" t="s">
        <v>52</v>
      </c>
      <c r="I2380" s="3" t="s">
        <v>53</v>
      </c>
      <c r="J2380" s="12">
        <f>(C2380-VLOOKUP(H2380,Riders!$A$2:$C$3500,2,FALSE))/365</f>
        <v>21.882191780821916</v>
      </c>
      <c r="K2380" s="3">
        <v>17</v>
      </c>
    </row>
    <row r="2381" spans="1:11" x14ac:dyDescent="0.45">
      <c r="A2381" s="3" t="s">
        <v>127</v>
      </c>
      <c r="B2381" s="3">
        <v>2019</v>
      </c>
      <c r="C2381" s="19">
        <v>43492</v>
      </c>
      <c r="D2381" s="3" t="s">
        <v>653</v>
      </c>
      <c r="E2381" s="3" t="s">
        <v>454</v>
      </c>
      <c r="F2381" s="3">
        <v>2</v>
      </c>
      <c r="G2381" s="3">
        <v>5</v>
      </c>
      <c r="H2381" s="3" t="s">
        <v>146</v>
      </c>
      <c r="I2381" s="3" t="s">
        <v>56</v>
      </c>
      <c r="J2381" s="12">
        <f>(C2381-VLOOKUP(H2381,Riders!$A$2:$C$3500,2,FALSE))/365</f>
        <v>28.81917808219178</v>
      </c>
      <c r="K2381" s="3">
        <v>21</v>
      </c>
    </row>
    <row r="2382" spans="1:11" x14ac:dyDescent="0.45">
      <c r="A2382" s="3" t="s">
        <v>127</v>
      </c>
      <c r="B2382" s="3">
        <v>2019</v>
      </c>
      <c r="C2382" s="19">
        <v>43492</v>
      </c>
      <c r="D2382" s="3" t="s">
        <v>653</v>
      </c>
      <c r="E2382" s="3" t="s">
        <v>454</v>
      </c>
      <c r="F2382" s="3">
        <v>2</v>
      </c>
      <c r="G2382" s="3">
        <v>6</v>
      </c>
      <c r="H2382" s="3" t="s">
        <v>187</v>
      </c>
      <c r="I2382" s="3" t="s">
        <v>53</v>
      </c>
      <c r="J2382" s="12">
        <f>(C2382-VLOOKUP(H2382,Riders!$A$2:$C$3500,2,FALSE))/365</f>
        <v>23.82191780821918</v>
      </c>
      <c r="K2382" s="3">
        <v>21</v>
      </c>
    </row>
    <row r="2383" spans="1:11" x14ac:dyDescent="0.45">
      <c r="A2383" s="3" t="s">
        <v>127</v>
      </c>
      <c r="B2383" s="3">
        <v>2019</v>
      </c>
      <c r="C2383" s="19">
        <v>43492</v>
      </c>
      <c r="D2383" s="3" t="s">
        <v>653</v>
      </c>
      <c r="E2383" s="3" t="s">
        <v>454</v>
      </c>
      <c r="F2383" s="3">
        <v>2</v>
      </c>
      <c r="G2383" s="3">
        <v>7</v>
      </c>
      <c r="H2383" s="3" t="s">
        <v>174</v>
      </c>
      <c r="I2383" s="3" t="s">
        <v>156</v>
      </c>
      <c r="J2383" s="12">
        <f>(C2383-VLOOKUP(H2383,Riders!$A$2:$C$3500,2,FALSE))/365</f>
        <v>27.030136986301368</v>
      </c>
      <c r="K2383" s="3">
        <v>13</v>
      </c>
    </row>
    <row r="2384" spans="1:11" x14ac:dyDescent="0.45">
      <c r="A2384" s="3" t="s">
        <v>127</v>
      </c>
      <c r="B2384" s="3">
        <v>2019</v>
      </c>
      <c r="C2384" s="19">
        <v>43492</v>
      </c>
      <c r="D2384" s="3" t="s">
        <v>653</v>
      </c>
      <c r="E2384" s="3" t="s">
        <v>454</v>
      </c>
      <c r="F2384" s="3">
        <v>3</v>
      </c>
      <c r="G2384" s="3">
        <v>1</v>
      </c>
      <c r="H2384" s="3" t="s">
        <v>129</v>
      </c>
      <c r="I2384" s="3" t="s">
        <v>65</v>
      </c>
      <c r="J2384" s="12">
        <f>(C2384-VLOOKUP(H2384,Riders!$A$2:$C$3500,2,FALSE))/365</f>
        <v>28.539726027397261</v>
      </c>
      <c r="K2384" s="3">
        <v>3</v>
      </c>
    </row>
    <row r="2385" spans="1:11" x14ac:dyDescent="0.45">
      <c r="A2385" s="3" t="s">
        <v>127</v>
      </c>
      <c r="B2385" s="3">
        <v>2019</v>
      </c>
      <c r="C2385" s="19">
        <v>43492</v>
      </c>
      <c r="D2385" s="3" t="s">
        <v>653</v>
      </c>
      <c r="E2385" s="3" t="s">
        <v>454</v>
      </c>
      <c r="F2385" s="3">
        <v>3</v>
      </c>
      <c r="G2385" s="3">
        <v>2</v>
      </c>
      <c r="H2385" s="3" t="s">
        <v>39</v>
      </c>
      <c r="I2385" s="3" t="s">
        <v>40</v>
      </c>
      <c r="J2385" s="12">
        <f>(C2385-VLOOKUP(H2385,Riders!$A$2:$C$3500,2,FALSE))/365</f>
        <v>24.463013698630139</v>
      </c>
      <c r="K2385" s="3">
        <v>2</v>
      </c>
    </row>
    <row r="2386" spans="1:11" x14ac:dyDescent="0.45">
      <c r="A2386" s="3" t="s">
        <v>127</v>
      </c>
      <c r="B2386" s="3">
        <v>2019</v>
      </c>
      <c r="C2386" s="19">
        <v>43492</v>
      </c>
      <c r="D2386" s="3" t="s">
        <v>653</v>
      </c>
      <c r="E2386" s="3" t="s">
        <v>454</v>
      </c>
      <c r="F2386" s="3">
        <v>3</v>
      </c>
      <c r="G2386" s="3">
        <v>3</v>
      </c>
      <c r="H2386" s="3" t="s">
        <v>655</v>
      </c>
      <c r="I2386" s="3" t="s">
        <v>120</v>
      </c>
      <c r="J2386" s="12">
        <f>(C2386-VLOOKUP(H2386,Riders!$A$2:$C$3500,2,FALSE))/365</f>
        <v>36.147945205479452</v>
      </c>
      <c r="K2386" s="3">
        <v>10</v>
      </c>
    </row>
    <row r="2387" spans="1:11" x14ac:dyDescent="0.45">
      <c r="A2387" s="3" t="s">
        <v>127</v>
      </c>
      <c r="B2387" s="3">
        <v>2019</v>
      </c>
      <c r="C2387" s="19">
        <v>43492</v>
      </c>
      <c r="D2387" s="3" t="s">
        <v>653</v>
      </c>
      <c r="E2387" s="3" t="s">
        <v>454</v>
      </c>
      <c r="F2387" s="3">
        <v>3</v>
      </c>
      <c r="G2387" s="3">
        <v>4</v>
      </c>
      <c r="H2387" s="3" t="s">
        <v>94</v>
      </c>
      <c r="I2387" s="3" t="s">
        <v>38</v>
      </c>
      <c r="J2387" s="12">
        <f>(C2387-VLOOKUP(H2387,Riders!$A$2:$C$3500,2,FALSE))/365</f>
        <v>21.246575342465754</v>
      </c>
      <c r="K2387" s="3">
        <v>13</v>
      </c>
    </row>
    <row r="2388" spans="1:11" x14ac:dyDescent="0.45">
      <c r="A2388" s="3" t="s">
        <v>127</v>
      </c>
      <c r="B2388" s="3">
        <v>2019</v>
      </c>
      <c r="C2388" s="19">
        <v>43492</v>
      </c>
      <c r="D2388" s="3" t="s">
        <v>653</v>
      </c>
      <c r="E2388" s="3" t="s">
        <v>454</v>
      </c>
      <c r="F2388" s="3">
        <v>3</v>
      </c>
      <c r="G2388" s="3">
        <v>5</v>
      </c>
      <c r="H2388" s="3" t="s">
        <v>83</v>
      </c>
      <c r="I2388" s="3" t="s">
        <v>84</v>
      </c>
      <c r="J2388" s="12">
        <f>(C2388-VLOOKUP(H2388,Riders!$A$2:$C$3500,2,FALSE))/365</f>
        <v>26.358904109589041</v>
      </c>
      <c r="K2388" s="3">
        <v>17</v>
      </c>
    </row>
    <row r="2389" spans="1:11" x14ac:dyDescent="0.45">
      <c r="A2389" s="3" t="s">
        <v>127</v>
      </c>
      <c r="B2389" s="3">
        <v>2019</v>
      </c>
      <c r="C2389" s="19">
        <v>43492</v>
      </c>
      <c r="D2389" s="3" t="s">
        <v>653</v>
      </c>
      <c r="E2389" s="3" t="s">
        <v>454</v>
      </c>
      <c r="F2389" s="3">
        <v>3</v>
      </c>
      <c r="G2389" s="3">
        <v>9</v>
      </c>
      <c r="H2389" s="3" t="s">
        <v>176</v>
      </c>
      <c r="I2389" s="3" t="s">
        <v>27</v>
      </c>
      <c r="J2389" s="12">
        <f>(C2389-VLOOKUP(H2389,Riders!$A$2:$C$3500,2,FALSE))/365</f>
        <v>26.504109589041096</v>
      </c>
      <c r="K2389" s="3"/>
    </row>
    <row r="2390" spans="1:11" x14ac:dyDescent="0.45">
      <c r="A2390" s="3" t="s">
        <v>127</v>
      </c>
      <c r="B2390" s="3">
        <v>2019</v>
      </c>
      <c r="C2390" s="19">
        <v>43492</v>
      </c>
      <c r="D2390" s="3" t="s">
        <v>653</v>
      </c>
      <c r="E2390" s="3" t="s">
        <v>454</v>
      </c>
      <c r="F2390" s="3">
        <v>4</v>
      </c>
      <c r="G2390" s="3">
        <v>1</v>
      </c>
      <c r="H2390" s="3" t="s">
        <v>96</v>
      </c>
      <c r="I2390" s="3" t="s">
        <v>40</v>
      </c>
      <c r="J2390" s="12">
        <f>(C2390-VLOOKUP(H2390,Riders!$A$2:$C$3500,2,FALSE))/365</f>
        <v>25.041095890410958</v>
      </c>
      <c r="K2390" s="3">
        <v>12</v>
      </c>
    </row>
    <row r="2391" spans="1:11" x14ac:dyDescent="0.45">
      <c r="A2391" s="3" t="s">
        <v>127</v>
      </c>
      <c r="B2391" s="3">
        <v>2019</v>
      </c>
      <c r="C2391" s="19">
        <v>43492</v>
      </c>
      <c r="D2391" s="3" t="s">
        <v>653</v>
      </c>
      <c r="E2391" s="3" t="s">
        <v>454</v>
      </c>
      <c r="F2391" s="3">
        <v>4</v>
      </c>
      <c r="G2391" s="3">
        <v>2</v>
      </c>
      <c r="H2391" s="3" t="s">
        <v>23</v>
      </c>
      <c r="I2391" s="3" t="s">
        <v>15</v>
      </c>
      <c r="J2391" s="12">
        <f>(C2391-VLOOKUP(H2391,Riders!$A$2:$C$3500,2,FALSE))/365</f>
        <v>21.375342465753423</v>
      </c>
      <c r="K2391" s="3">
        <v>4</v>
      </c>
    </row>
    <row r="2392" spans="1:11" x14ac:dyDescent="0.45">
      <c r="A2392" s="3" t="s">
        <v>127</v>
      </c>
      <c r="B2392" s="3">
        <v>2019</v>
      </c>
      <c r="C2392" s="19">
        <v>43492</v>
      </c>
      <c r="D2392" s="3" t="s">
        <v>653</v>
      </c>
      <c r="E2392" s="3" t="s">
        <v>454</v>
      </c>
      <c r="F2392" s="3">
        <v>4</v>
      </c>
      <c r="G2392" s="3">
        <v>3</v>
      </c>
      <c r="H2392" s="3" t="s">
        <v>109</v>
      </c>
      <c r="I2392" s="3" t="s">
        <v>118</v>
      </c>
      <c r="J2392" s="12">
        <f>(C2392-VLOOKUP(H2392,Riders!$A$2:$C$3500,2,FALSE))/365</f>
        <v>25.991780821917807</v>
      </c>
      <c r="K2392" s="3">
        <v>21</v>
      </c>
    </row>
    <row r="2393" spans="1:11" x14ac:dyDescent="0.45">
      <c r="A2393" s="3" t="s">
        <v>127</v>
      </c>
      <c r="B2393" s="3">
        <v>2019</v>
      </c>
      <c r="C2393" s="19">
        <v>43492</v>
      </c>
      <c r="D2393" s="3" t="s">
        <v>653</v>
      </c>
      <c r="E2393" s="3" t="s">
        <v>454</v>
      </c>
      <c r="F2393" s="3">
        <v>4</v>
      </c>
      <c r="G2393" s="3">
        <v>4</v>
      </c>
      <c r="H2393" s="3" t="s">
        <v>157</v>
      </c>
      <c r="I2393" s="3" t="s">
        <v>158</v>
      </c>
      <c r="J2393" s="12">
        <f>(C2393-VLOOKUP(H2393,Riders!$A$2:$C$3500,2,FALSE))/365</f>
        <v>21.854794520547944</v>
      </c>
      <c r="K2393" s="3">
        <v>13</v>
      </c>
    </row>
    <row r="2394" spans="1:11" x14ac:dyDescent="0.45">
      <c r="A2394" s="3" t="s">
        <v>127</v>
      </c>
      <c r="B2394" s="3">
        <v>2019</v>
      </c>
      <c r="C2394" s="19">
        <v>43492</v>
      </c>
      <c r="D2394" s="3" t="s">
        <v>653</v>
      </c>
      <c r="E2394" s="3" t="s">
        <v>454</v>
      </c>
      <c r="F2394" s="3">
        <v>4</v>
      </c>
      <c r="G2394" s="3">
        <v>5</v>
      </c>
      <c r="H2394" s="3" t="s">
        <v>82</v>
      </c>
      <c r="I2394" s="3" t="s">
        <v>67</v>
      </c>
      <c r="J2394" s="12">
        <f>(C2394-VLOOKUP(H2394,Riders!$A$2:$C$3500,2,FALSE))/365</f>
        <v>26.410958904109588</v>
      </c>
      <c r="K2394" s="3">
        <v>11</v>
      </c>
    </row>
    <row r="2395" spans="1:11" x14ac:dyDescent="0.45">
      <c r="A2395" s="3" t="s">
        <v>127</v>
      </c>
      <c r="B2395" s="3">
        <v>2019</v>
      </c>
      <c r="C2395" s="19">
        <v>43492</v>
      </c>
      <c r="D2395" s="3" t="s">
        <v>653</v>
      </c>
      <c r="E2395" s="3" t="s">
        <v>454</v>
      </c>
      <c r="F2395" s="3">
        <v>4</v>
      </c>
      <c r="G2395" s="3">
        <v>6</v>
      </c>
      <c r="H2395" s="3" t="s">
        <v>402</v>
      </c>
      <c r="I2395" s="3" t="s">
        <v>142</v>
      </c>
      <c r="J2395" s="12">
        <f>(C2395-VLOOKUP(H2395,Riders!$A$2:$C$3500,2,FALSE))/365</f>
        <v>31.169863013698631</v>
      </c>
      <c r="K2395" s="3">
        <v>21</v>
      </c>
    </row>
    <row r="2396" spans="1:11" x14ac:dyDescent="0.45">
      <c r="A2396" s="3" t="s">
        <v>127</v>
      </c>
      <c r="B2396" s="3">
        <v>2019</v>
      </c>
      <c r="C2396" s="19">
        <v>43492</v>
      </c>
      <c r="D2396" s="3" t="s">
        <v>653</v>
      </c>
      <c r="E2396" s="3" t="s">
        <v>642</v>
      </c>
      <c r="F2396" s="3">
        <v>1</v>
      </c>
      <c r="G2396" s="3">
        <v>1</v>
      </c>
      <c r="H2396" s="3" t="s">
        <v>137</v>
      </c>
      <c r="I2396" s="3" t="s">
        <v>29</v>
      </c>
      <c r="J2396" s="12">
        <f>(C2396-VLOOKUP(H2396,Riders!$A$2:$C$3500,2,FALSE))/365</f>
        <v>21.693150684931506</v>
      </c>
      <c r="K2396" s="3">
        <v>8</v>
      </c>
    </row>
    <row r="2397" spans="1:11" x14ac:dyDescent="0.45">
      <c r="A2397" s="3" t="s">
        <v>127</v>
      </c>
      <c r="B2397" s="3">
        <v>2019</v>
      </c>
      <c r="C2397" s="19">
        <v>43492</v>
      </c>
      <c r="D2397" s="3" t="s">
        <v>653</v>
      </c>
      <c r="E2397" s="3" t="s">
        <v>642</v>
      </c>
      <c r="F2397" s="3">
        <v>1</v>
      </c>
      <c r="G2397" s="3">
        <v>2</v>
      </c>
      <c r="H2397" s="3" t="s">
        <v>157</v>
      </c>
      <c r="I2397" s="3" t="s">
        <v>158</v>
      </c>
      <c r="J2397" s="12">
        <f>(C2397-VLOOKUP(H2397,Riders!$A$2:$C$3500,2,FALSE))/365</f>
        <v>21.854794520547944</v>
      </c>
      <c r="K2397" s="3">
        <v>13</v>
      </c>
    </row>
    <row r="2398" spans="1:11" x14ac:dyDescent="0.45">
      <c r="A2398" s="3" t="s">
        <v>127</v>
      </c>
      <c r="B2398" s="3">
        <v>2019</v>
      </c>
      <c r="C2398" s="19">
        <v>43492</v>
      </c>
      <c r="D2398" s="3" t="s">
        <v>653</v>
      </c>
      <c r="E2398" s="3" t="s">
        <v>642</v>
      </c>
      <c r="F2398" s="3">
        <v>1</v>
      </c>
      <c r="G2398" s="3">
        <v>3</v>
      </c>
      <c r="H2398" s="3" t="s">
        <v>83</v>
      </c>
      <c r="I2398" s="3" t="s">
        <v>84</v>
      </c>
      <c r="J2398" s="12">
        <f>(C2398-VLOOKUP(H2398,Riders!$A$2:$C$3500,2,FALSE))/365</f>
        <v>26.358904109589041</v>
      </c>
      <c r="K2398" s="3">
        <v>17</v>
      </c>
    </row>
    <row r="2399" spans="1:11" x14ac:dyDescent="0.45">
      <c r="A2399" s="3" t="s">
        <v>127</v>
      </c>
      <c r="B2399" s="3">
        <v>2019</v>
      </c>
      <c r="C2399" s="19">
        <v>43492</v>
      </c>
      <c r="D2399" s="3" t="s">
        <v>653</v>
      </c>
      <c r="E2399" s="3" t="s">
        <v>642</v>
      </c>
      <c r="F2399" s="3">
        <v>1</v>
      </c>
      <c r="G2399" s="3">
        <v>4</v>
      </c>
      <c r="H2399" s="3" t="s">
        <v>187</v>
      </c>
      <c r="I2399" s="3" t="s">
        <v>53</v>
      </c>
      <c r="J2399" s="12">
        <f>(C2399-VLOOKUP(H2399,Riders!$A$2:$C$3500,2,FALSE))/365</f>
        <v>23.82191780821918</v>
      </c>
      <c r="K2399" s="3">
        <v>21</v>
      </c>
    </row>
    <row r="2400" spans="1:11" x14ac:dyDescent="0.45">
      <c r="A2400" s="3" t="s">
        <v>127</v>
      </c>
      <c r="B2400" s="3">
        <v>2019</v>
      </c>
      <c r="C2400" s="19">
        <v>43492</v>
      </c>
      <c r="D2400" s="3" t="s">
        <v>653</v>
      </c>
      <c r="E2400" s="3" t="s">
        <v>642</v>
      </c>
      <c r="F2400" s="3">
        <v>1</v>
      </c>
      <c r="G2400" s="3">
        <v>5</v>
      </c>
      <c r="H2400" s="3" t="s">
        <v>234</v>
      </c>
      <c r="I2400" s="3" t="s">
        <v>235</v>
      </c>
      <c r="J2400" s="12">
        <f>(C2400-VLOOKUP(H2400,Riders!$A$2:$C$3500,2,FALSE))/365</f>
        <v>22.353424657534248</v>
      </c>
      <c r="K2400" s="3">
        <v>25</v>
      </c>
    </row>
    <row r="2401" spans="1:11" x14ac:dyDescent="0.45">
      <c r="A2401" s="3" t="s">
        <v>127</v>
      </c>
      <c r="B2401" s="3">
        <v>2019</v>
      </c>
      <c r="C2401" s="19">
        <v>43492</v>
      </c>
      <c r="D2401" s="3" t="s">
        <v>653</v>
      </c>
      <c r="E2401" s="3" t="s">
        <v>642</v>
      </c>
      <c r="F2401" s="3">
        <v>2</v>
      </c>
      <c r="G2401" s="3">
        <v>1</v>
      </c>
      <c r="H2401" s="3" t="s">
        <v>50</v>
      </c>
      <c r="I2401" s="3" t="s">
        <v>51</v>
      </c>
      <c r="J2401" s="12">
        <f>(C2401-VLOOKUP(H2401,Riders!$A$2:$C$3500,2,FALSE))/365</f>
        <v>22.30958904109589</v>
      </c>
      <c r="K2401" s="3">
        <v>5</v>
      </c>
    </row>
    <row r="2402" spans="1:11" x14ac:dyDescent="0.45">
      <c r="A2402" s="3" t="s">
        <v>127</v>
      </c>
      <c r="B2402" s="3">
        <v>2019</v>
      </c>
      <c r="C2402" s="19">
        <v>43492</v>
      </c>
      <c r="D2402" s="3" t="s">
        <v>653</v>
      </c>
      <c r="E2402" s="3" t="s">
        <v>642</v>
      </c>
      <c r="F2402" s="3">
        <v>2</v>
      </c>
      <c r="G2402" s="3">
        <v>2</v>
      </c>
      <c r="H2402" s="3" t="s">
        <v>94</v>
      </c>
      <c r="I2402" s="3" t="s">
        <v>38</v>
      </c>
      <c r="J2402" s="12">
        <f>(C2402-VLOOKUP(H2402,Riders!$A$2:$C$3500,2,FALSE))/365</f>
        <v>21.246575342465754</v>
      </c>
      <c r="K2402" s="3">
        <v>13</v>
      </c>
    </row>
    <row r="2403" spans="1:11" x14ac:dyDescent="0.45">
      <c r="A2403" s="3" t="s">
        <v>127</v>
      </c>
      <c r="B2403" s="3">
        <v>2019</v>
      </c>
      <c r="C2403" s="19">
        <v>43492</v>
      </c>
      <c r="D2403" s="3" t="s">
        <v>653</v>
      </c>
      <c r="E2403" s="3" t="s">
        <v>642</v>
      </c>
      <c r="F2403" s="3">
        <v>2</v>
      </c>
      <c r="G2403" s="3">
        <v>3</v>
      </c>
      <c r="H2403" s="3" t="s">
        <v>100</v>
      </c>
      <c r="I2403" s="3" t="s">
        <v>47</v>
      </c>
      <c r="J2403" s="12">
        <f>(C2403-VLOOKUP(H2403,Riders!$A$2:$C$3500,2,FALSE))/365</f>
        <v>24.956164383561642</v>
      </c>
      <c r="K2403" s="3">
        <v>17</v>
      </c>
    </row>
    <row r="2404" spans="1:11" x14ac:dyDescent="0.45">
      <c r="A2404" s="3" t="s">
        <v>127</v>
      </c>
      <c r="B2404" s="3">
        <v>2019</v>
      </c>
      <c r="C2404" s="19">
        <v>43492</v>
      </c>
      <c r="D2404" s="3" t="s">
        <v>653</v>
      </c>
      <c r="E2404" s="3" t="s">
        <v>642</v>
      </c>
      <c r="F2404" s="3">
        <v>2</v>
      </c>
      <c r="G2404" s="3">
        <v>4</v>
      </c>
      <c r="H2404" s="3" t="s">
        <v>146</v>
      </c>
      <c r="I2404" s="3" t="s">
        <v>56</v>
      </c>
      <c r="J2404" s="12">
        <f>(C2404-VLOOKUP(H2404,Riders!$A$2:$C$3500,2,FALSE))/365</f>
        <v>28.81917808219178</v>
      </c>
      <c r="K2404" s="3">
        <v>21</v>
      </c>
    </row>
    <row r="2405" spans="1:11" x14ac:dyDescent="0.45">
      <c r="A2405" s="3" t="s">
        <v>127</v>
      </c>
      <c r="B2405" s="3">
        <v>2019</v>
      </c>
      <c r="C2405" s="19">
        <v>43492</v>
      </c>
      <c r="D2405" s="3" t="s">
        <v>653</v>
      </c>
      <c r="E2405" s="3" t="s">
        <v>642</v>
      </c>
      <c r="F2405" s="3">
        <v>3</v>
      </c>
      <c r="G2405" s="3">
        <v>1</v>
      </c>
      <c r="H2405" s="3" t="s">
        <v>655</v>
      </c>
      <c r="I2405" s="3" t="s">
        <v>120</v>
      </c>
      <c r="J2405" s="12">
        <f>(C2405-VLOOKUP(H2405,Riders!$A$2:$C$3500,2,FALSE))/365</f>
        <v>36.147945205479452</v>
      </c>
      <c r="K2405" s="3">
        <v>10</v>
      </c>
    </row>
    <row r="2406" spans="1:11" x14ac:dyDescent="0.45">
      <c r="A2406" s="3" t="s">
        <v>127</v>
      </c>
      <c r="B2406" s="3">
        <v>2019</v>
      </c>
      <c r="C2406" s="19">
        <v>43492</v>
      </c>
      <c r="D2406" s="3" t="s">
        <v>653</v>
      </c>
      <c r="E2406" s="3" t="s">
        <v>642</v>
      </c>
      <c r="F2406" s="3">
        <v>3</v>
      </c>
      <c r="G2406" s="3">
        <v>2</v>
      </c>
      <c r="H2406" s="3" t="s">
        <v>139</v>
      </c>
      <c r="I2406" s="3" t="s">
        <v>61</v>
      </c>
      <c r="J2406" s="12">
        <f>(C2406-VLOOKUP(H2406,Riders!$A$2:$C$3500,2,FALSE))/365</f>
        <v>26.632876712328766</v>
      </c>
      <c r="K2406" s="3">
        <v>13</v>
      </c>
    </row>
    <row r="2407" spans="1:11" x14ac:dyDescent="0.45">
      <c r="A2407" s="3" t="s">
        <v>127</v>
      </c>
      <c r="B2407" s="3">
        <v>2019</v>
      </c>
      <c r="C2407" s="19">
        <v>43492</v>
      </c>
      <c r="D2407" s="3" t="s">
        <v>653</v>
      </c>
      <c r="E2407" s="3" t="s">
        <v>642</v>
      </c>
      <c r="F2407" s="3">
        <v>3</v>
      </c>
      <c r="G2407" s="3">
        <v>3</v>
      </c>
      <c r="H2407" s="3" t="s">
        <v>52</v>
      </c>
      <c r="I2407" s="3" t="s">
        <v>53</v>
      </c>
      <c r="J2407" s="12">
        <f>(C2407-VLOOKUP(H2407,Riders!$A$2:$C$3500,2,FALSE))/365</f>
        <v>21.882191780821916</v>
      </c>
      <c r="K2407" s="3">
        <v>17</v>
      </c>
    </row>
    <row r="2408" spans="1:11" x14ac:dyDescent="0.45">
      <c r="A2408" s="3" t="s">
        <v>127</v>
      </c>
      <c r="B2408" s="3">
        <v>2019</v>
      </c>
      <c r="C2408" s="19">
        <v>43492</v>
      </c>
      <c r="D2408" s="3" t="s">
        <v>653</v>
      </c>
      <c r="E2408" s="3" t="s">
        <v>642</v>
      </c>
      <c r="F2408" s="3">
        <v>3</v>
      </c>
      <c r="G2408" s="3">
        <v>4</v>
      </c>
      <c r="H2408" s="3" t="s">
        <v>402</v>
      </c>
      <c r="I2408" s="3" t="s">
        <v>142</v>
      </c>
      <c r="J2408" s="12">
        <f>(C2408-VLOOKUP(H2408,Riders!$A$2:$C$3500,2,FALSE))/365</f>
        <v>31.169863013698631</v>
      </c>
      <c r="K2408" s="3">
        <v>21</v>
      </c>
    </row>
    <row r="2409" spans="1:11" x14ac:dyDescent="0.45">
      <c r="A2409" s="3" t="s">
        <v>127</v>
      </c>
      <c r="B2409" s="3">
        <v>2019</v>
      </c>
      <c r="C2409" s="19">
        <v>43492</v>
      </c>
      <c r="D2409" s="3" t="s">
        <v>653</v>
      </c>
      <c r="E2409" s="3" t="s">
        <v>642</v>
      </c>
      <c r="F2409" s="3">
        <v>4</v>
      </c>
      <c r="G2409" s="3">
        <v>1</v>
      </c>
      <c r="H2409" s="3" t="s">
        <v>82</v>
      </c>
      <c r="I2409" s="3" t="s">
        <v>67</v>
      </c>
      <c r="J2409" s="12">
        <f>(C2409-VLOOKUP(H2409,Riders!$A$2:$C$3500,2,FALSE))/365</f>
        <v>26.410958904109588</v>
      </c>
      <c r="K2409" s="3">
        <v>11</v>
      </c>
    </row>
    <row r="2410" spans="1:11" x14ac:dyDescent="0.45">
      <c r="A2410" s="3" t="s">
        <v>127</v>
      </c>
      <c r="B2410" s="3">
        <v>2019</v>
      </c>
      <c r="C2410" s="19">
        <v>43492</v>
      </c>
      <c r="D2410" s="3" t="s">
        <v>653</v>
      </c>
      <c r="E2410" s="3" t="s">
        <v>642</v>
      </c>
      <c r="F2410" s="3">
        <v>4</v>
      </c>
      <c r="G2410" s="3">
        <v>2</v>
      </c>
      <c r="H2410" s="3" t="s">
        <v>174</v>
      </c>
      <c r="I2410" s="3" t="s">
        <v>156</v>
      </c>
      <c r="J2410" s="12">
        <f>(C2410-VLOOKUP(H2410,Riders!$A$2:$C$3500,2,FALSE))/365</f>
        <v>27.030136986301368</v>
      </c>
      <c r="K2410" s="3">
        <v>13</v>
      </c>
    </row>
    <row r="2411" spans="1:11" x14ac:dyDescent="0.45">
      <c r="A2411" s="3" t="s">
        <v>127</v>
      </c>
      <c r="B2411" s="3">
        <v>2019</v>
      </c>
      <c r="C2411" s="19">
        <v>43492</v>
      </c>
      <c r="D2411" s="3" t="s">
        <v>653</v>
      </c>
      <c r="E2411" s="3" t="s">
        <v>642</v>
      </c>
      <c r="F2411" s="3">
        <v>4</v>
      </c>
      <c r="G2411" s="3">
        <v>3</v>
      </c>
      <c r="H2411" s="3" t="s">
        <v>656</v>
      </c>
      <c r="I2411" s="3" t="s">
        <v>49</v>
      </c>
      <c r="J2411" s="12">
        <f>(C2411-VLOOKUP(H2411,Riders!$A$2:$C$3500,2,FALSE))/365</f>
        <v>20.613698630136987</v>
      </c>
      <c r="K2411" s="3">
        <v>17</v>
      </c>
    </row>
    <row r="2412" spans="1:11" x14ac:dyDescent="0.45">
      <c r="A2412" s="3" t="s">
        <v>127</v>
      </c>
      <c r="B2412" s="3">
        <v>2019</v>
      </c>
      <c r="C2412" s="19">
        <v>43492</v>
      </c>
      <c r="D2412" s="3" t="s">
        <v>653</v>
      </c>
      <c r="E2412" s="3" t="s">
        <v>642</v>
      </c>
      <c r="F2412" s="3">
        <v>4</v>
      </c>
      <c r="G2412" s="3">
        <v>4</v>
      </c>
      <c r="H2412" s="3" t="s">
        <v>109</v>
      </c>
      <c r="I2412" s="3" t="s">
        <v>118</v>
      </c>
      <c r="J2412" s="12">
        <f>(C2412-VLOOKUP(H2412,Riders!$A$2:$C$3500,2,FALSE))/365</f>
        <v>25.991780821917807</v>
      </c>
      <c r="K2412" s="3">
        <v>21</v>
      </c>
    </row>
    <row r="2413" spans="1:11" x14ac:dyDescent="0.45">
      <c r="A2413" s="3" t="s">
        <v>127</v>
      </c>
      <c r="B2413" s="3">
        <v>2019</v>
      </c>
      <c r="C2413" s="19">
        <v>43492</v>
      </c>
      <c r="D2413" s="3" t="s">
        <v>653</v>
      </c>
      <c r="E2413" s="3" t="s">
        <v>643</v>
      </c>
      <c r="F2413" s="3">
        <v>1</v>
      </c>
      <c r="G2413" s="3">
        <v>1</v>
      </c>
      <c r="H2413" s="3" t="s">
        <v>79</v>
      </c>
      <c r="I2413" s="3" t="s">
        <v>65</v>
      </c>
      <c r="J2413" s="12">
        <f>(C2413-VLOOKUP(H2413,Riders!$A$2:$C$3500,2,FALSE))/365</f>
        <v>31.734246575342464</v>
      </c>
      <c r="K2413" s="3">
        <v>1</v>
      </c>
    </row>
    <row r="2414" spans="1:11" x14ac:dyDescent="0.45">
      <c r="A2414" s="3" t="s">
        <v>127</v>
      </c>
      <c r="B2414" s="3">
        <v>2019</v>
      </c>
      <c r="C2414" s="19">
        <v>43492</v>
      </c>
      <c r="D2414" s="3" t="s">
        <v>653</v>
      </c>
      <c r="E2414" s="3" t="s">
        <v>643</v>
      </c>
      <c r="F2414" s="3">
        <v>1</v>
      </c>
      <c r="G2414" s="3">
        <v>2</v>
      </c>
      <c r="H2414" s="3" t="s">
        <v>39</v>
      </c>
      <c r="I2414" s="3" t="s">
        <v>40</v>
      </c>
      <c r="J2414" s="12">
        <f>(C2414-VLOOKUP(H2414,Riders!$A$2:$C$3500,2,FALSE))/365</f>
        <v>24.463013698630139</v>
      </c>
      <c r="K2414" s="3">
        <v>2</v>
      </c>
    </row>
    <row r="2415" spans="1:11" x14ac:dyDescent="0.45">
      <c r="A2415" s="3" t="s">
        <v>127</v>
      </c>
      <c r="B2415" s="3">
        <v>2019</v>
      </c>
      <c r="C2415" s="19">
        <v>43492</v>
      </c>
      <c r="D2415" s="3" t="s">
        <v>653</v>
      </c>
      <c r="E2415" s="3" t="s">
        <v>643</v>
      </c>
      <c r="F2415" s="3">
        <v>1</v>
      </c>
      <c r="G2415" s="3">
        <v>3</v>
      </c>
      <c r="H2415" s="3" t="s">
        <v>134</v>
      </c>
      <c r="I2415" s="3" t="s">
        <v>38</v>
      </c>
      <c r="J2415" s="12">
        <f>(C2415-VLOOKUP(H2415,Riders!$A$2:$C$3500,2,FALSE))/365</f>
        <v>28.002739726027396</v>
      </c>
      <c r="K2415" s="3">
        <v>6</v>
      </c>
    </row>
    <row r="2416" spans="1:11" x14ac:dyDescent="0.45">
      <c r="A2416" s="3" t="s">
        <v>127</v>
      </c>
      <c r="B2416" s="3">
        <v>2019</v>
      </c>
      <c r="C2416" s="19">
        <v>43492</v>
      </c>
      <c r="D2416" s="3" t="s">
        <v>653</v>
      </c>
      <c r="E2416" s="3" t="s">
        <v>643</v>
      </c>
      <c r="F2416" s="3">
        <v>1</v>
      </c>
      <c r="G2416" s="3">
        <v>4</v>
      </c>
      <c r="H2416" s="3" t="s">
        <v>137</v>
      </c>
      <c r="I2416" s="3" t="s">
        <v>29</v>
      </c>
      <c r="J2416" s="12">
        <f>(C2416-VLOOKUP(H2416,Riders!$A$2:$C$3500,2,FALSE))/365</f>
        <v>21.693150684931506</v>
      </c>
      <c r="K2416" s="3">
        <v>8</v>
      </c>
    </row>
    <row r="2417" spans="1:11" x14ac:dyDescent="0.45">
      <c r="A2417" s="3" t="s">
        <v>127</v>
      </c>
      <c r="B2417" s="3">
        <v>2019</v>
      </c>
      <c r="C2417" s="19">
        <v>43492</v>
      </c>
      <c r="D2417" s="3" t="s">
        <v>653</v>
      </c>
      <c r="E2417" s="3" t="s">
        <v>643</v>
      </c>
      <c r="F2417" s="3">
        <v>1</v>
      </c>
      <c r="G2417" s="3">
        <v>9</v>
      </c>
      <c r="H2417" s="3" t="s">
        <v>96</v>
      </c>
      <c r="I2417" s="3" t="s">
        <v>40</v>
      </c>
      <c r="J2417" s="12">
        <f>(C2417-VLOOKUP(H2417,Riders!$A$2:$C$3500,2,FALSE))/365</f>
        <v>25.041095890410958</v>
      </c>
      <c r="K2417" s="3">
        <v>12</v>
      </c>
    </row>
    <row r="2418" spans="1:11" x14ac:dyDescent="0.45">
      <c r="A2418" s="3" t="s">
        <v>127</v>
      </c>
      <c r="B2418" s="3">
        <v>2019</v>
      </c>
      <c r="C2418" s="19">
        <v>43492</v>
      </c>
      <c r="D2418" s="3" t="s">
        <v>653</v>
      </c>
      <c r="E2418" s="3" t="s">
        <v>643</v>
      </c>
      <c r="F2418" s="3">
        <v>1</v>
      </c>
      <c r="G2418" s="3">
        <v>9</v>
      </c>
      <c r="H2418" s="3" t="s">
        <v>82</v>
      </c>
      <c r="I2418" s="3" t="s">
        <v>67</v>
      </c>
      <c r="J2418" s="12">
        <f>(C2418-VLOOKUP(H2418,Riders!$A$2:$C$3500,2,FALSE))/365</f>
        <v>26.410958904109588</v>
      </c>
      <c r="K2418" s="3">
        <v>11</v>
      </c>
    </row>
    <row r="2419" spans="1:11" x14ac:dyDescent="0.45">
      <c r="A2419" s="3" t="s">
        <v>127</v>
      </c>
      <c r="B2419" s="3">
        <v>2019</v>
      </c>
      <c r="C2419" s="19">
        <v>43492</v>
      </c>
      <c r="D2419" s="3" t="s">
        <v>653</v>
      </c>
      <c r="E2419" s="3" t="s">
        <v>643</v>
      </c>
      <c r="F2419" s="3">
        <v>2</v>
      </c>
      <c r="G2419" s="3">
        <v>1</v>
      </c>
      <c r="H2419" s="3" t="s">
        <v>129</v>
      </c>
      <c r="I2419" s="3" t="s">
        <v>65</v>
      </c>
      <c r="J2419" s="12">
        <f>(C2419-VLOOKUP(H2419,Riders!$A$2:$C$3500,2,FALSE))/365</f>
        <v>28.539726027397261</v>
      </c>
      <c r="K2419" s="3">
        <v>3</v>
      </c>
    </row>
    <row r="2420" spans="1:11" x14ac:dyDescent="0.45">
      <c r="A2420" s="3" t="s">
        <v>127</v>
      </c>
      <c r="B2420" s="3">
        <v>2019</v>
      </c>
      <c r="C2420" s="19">
        <v>43492</v>
      </c>
      <c r="D2420" s="3" t="s">
        <v>653</v>
      </c>
      <c r="E2420" s="3" t="s">
        <v>643</v>
      </c>
      <c r="F2420" s="3">
        <v>2</v>
      </c>
      <c r="G2420" s="3">
        <v>2</v>
      </c>
      <c r="H2420" s="3" t="s">
        <v>23</v>
      </c>
      <c r="I2420" s="3" t="s">
        <v>15</v>
      </c>
      <c r="J2420" s="12">
        <f>(C2420-VLOOKUP(H2420,Riders!$A$2:$C$3500,2,FALSE))/365</f>
        <v>21.375342465753423</v>
      </c>
      <c r="K2420" s="3">
        <v>4</v>
      </c>
    </row>
    <row r="2421" spans="1:11" x14ac:dyDescent="0.45">
      <c r="A2421" s="3" t="s">
        <v>127</v>
      </c>
      <c r="B2421" s="3">
        <v>2019</v>
      </c>
      <c r="C2421" s="19">
        <v>43492</v>
      </c>
      <c r="D2421" s="3" t="s">
        <v>653</v>
      </c>
      <c r="E2421" s="3" t="s">
        <v>643</v>
      </c>
      <c r="F2421" s="3">
        <v>2</v>
      </c>
      <c r="G2421" s="3">
        <v>3</v>
      </c>
      <c r="H2421" s="3" t="s">
        <v>50</v>
      </c>
      <c r="I2421" s="3" t="s">
        <v>51</v>
      </c>
      <c r="J2421" s="12">
        <f>(C2421-VLOOKUP(H2421,Riders!$A$2:$C$3500,2,FALSE))/365</f>
        <v>22.30958904109589</v>
      </c>
      <c r="K2421" s="3">
        <v>5</v>
      </c>
    </row>
    <row r="2422" spans="1:11" x14ac:dyDescent="0.45">
      <c r="A2422" s="3" t="s">
        <v>127</v>
      </c>
      <c r="B2422" s="3">
        <v>2019</v>
      </c>
      <c r="C2422" s="19">
        <v>43492</v>
      </c>
      <c r="D2422" s="3" t="s">
        <v>653</v>
      </c>
      <c r="E2422" s="3" t="s">
        <v>643</v>
      </c>
      <c r="F2422" s="3">
        <v>2</v>
      </c>
      <c r="G2422" s="3">
        <v>4</v>
      </c>
      <c r="H2422" s="3" t="s">
        <v>161</v>
      </c>
      <c r="I2422" s="3" t="s">
        <v>36</v>
      </c>
      <c r="J2422" s="12">
        <f>(C2422-VLOOKUP(H2422,Riders!$A$2:$C$3500,2,FALSE))/365</f>
        <v>25.002739726027396</v>
      </c>
      <c r="K2422" s="3">
        <v>7</v>
      </c>
    </row>
    <row r="2423" spans="1:11" x14ac:dyDescent="0.45">
      <c r="A2423" s="3" t="s">
        <v>127</v>
      </c>
      <c r="B2423" s="3">
        <v>2019</v>
      </c>
      <c r="C2423" s="19">
        <v>43492</v>
      </c>
      <c r="D2423" s="3" t="s">
        <v>653</v>
      </c>
      <c r="E2423" s="3" t="s">
        <v>643</v>
      </c>
      <c r="F2423" s="3">
        <v>2</v>
      </c>
      <c r="G2423" s="3">
        <v>5</v>
      </c>
      <c r="H2423" s="3" t="s">
        <v>147</v>
      </c>
      <c r="I2423" s="3" t="s">
        <v>31</v>
      </c>
      <c r="J2423" s="12">
        <f>(C2423-VLOOKUP(H2423,Riders!$A$2:$C$3500,2,FALSE))/365</f>
        <v>30.553424657534247</v>
      </c>
      <c r="K2423" s="3">
        <v>9</v>
      </c>
    </row>
    <row r="2424" spans="1:11" x14ac:dyDescent="0.45">
      <c r="A2424" s="3" t="s">
        <v>127</v>
      </c>
      <c r="B2424" s="3">
        <v>2019</v>
      </c>
      <c r="C2424" s="19">
        <v>43492</v>
      </c>
      <c r="D2424" s="3" t="s">
        <v>653</v>
      </c>
      <c r="E2424" s="3" t="s">
        <v>643</v>
      </c>
      <c r="F2424" s="3">
        <v>2</v>
      </c>
      <c r="G2424" s="3">
        <v>6</v>
      </c>
      <c r="H2424" s="3" t="s">
        <v>655</v>
      </c>
      <c r="I2424" s="3" t="s">
        <v>120</v>
      </c>
      <c r="J2424" s="12">
        <f>(C2424-VLOOKUP(H2424,Riders!$A$2:$C$3500,2,FALSE))/365</f>
        <v>36.147945205479452</v>
      </c>
      <c r="K2424" s="3">
        <v>10</v>
      </c>
    </row>
    <row r="2425" spans="1:11" x14ac:dyDescent="0.45">
      <c r="A2425" s="3" t="s">
        <v>127</v>
      </c>
      <c r="B2425" s="3">
        <v>2019</v>
      </c>
      <c r="C2425" s="19">
        <v>43492</v>
      </c>
      <c r="D2425" s="3" t="s">
        <v>653</v>
      </c>
      <c r="E2425" s="3" t="s">
        <v>370</v>
      </c>
      <c r="F2425" s="3">
        <v>1</v>
      </c>
      <c r="G2425" s="3">
        <v>1</v>
      </c>
      <c r="H2425" s="3" t="s">
        <v>79</v>
      </c>
      <c r="I2425" s="3" t="s">
        <v>65</v>
      </c>
      <c r="J2425" s="12">
        <f>(C2425-VLOOKUP(H2425,Riders!$A$2:$C$3500,2,FALSE))/365</f>
        <v>31.734246575342464</v>
      </c>
      <c r="K2425" s="3">
        <v>1</v>
      </c>
    </row>
    <row r="2426" spans="1:11" x14ac:dyDescent="0.45">
      <c r="A2426" s="3" t="s">
        <v>127</v>
      </c>
      <c r="B2426" s="3">
        <v>2019</v>
      </c>
      <c r="C2426" s="19">
        <v>43492</v>
      </c>
      <c r="D2426" s="3" t="s">
        <v>653</v>
      </c>
      <c r="E2426" s="3" t="s">
        <v>370</v>
      </c>
      <c r="F2426" s="3">
        <v>1</v>
      </c>
      <c r="G2426" s="3">
        <v>2</v>
      </c>
      <c r="H2426" s="3" t="s">
        <v>39</v>
      </c>
      <c r="I2426" s="3" t="s">
        <v>40</v>
      </c>
      <c r="J2426" s="12">
        <f>(C2426-VLOOKUP(H2426,Riders!$A$2:$C$3500,2,FALSE))/365</f>
        <v>24.463013698630139</v>
      </c>
      <c r="K2426" s="3">
        <v>2</v>
      </c>
    </row>
    <row r="2427" spans="1:11" x14ac:dyDescent="0.45">
      <c r="A2427" s="3" t="s">
        <v>127</v>
      </c>
      <c r="B2427" s="3">
        <v>2019</v>
      </c>
      <c r="C2427" s="19">
        <v>43492</v>
      </c>
      <c r="D2427" s="3" t="s">
        <v>653</v>
      </c>
      <c r="E2427" s="3" t="s">
        <v>370</v>
      </c>
      <c r="F2427" s="3">
        <v>1</v>
      </c>
      <c r="G2427" s="3">
        <v>3</v>
      </c>
      <c r="H2427" s="3" t="s">
        <v>129</v>
      </c>
      <c r="I2427" s="3" t="s">
        <v>65</v>
      </c>
      <c r="J2427" s="12">
        <f>(C2427-VLOOKUP(H2427,Riders!$A$2:$C$3500,2,FALSE))/365</f>
        <v>28.539726027397261</v>
      </c>
      <c r="K2427" s="3">
        <v>3</v>
      </c>
    </row>
    <row r="2428" spans="1:11" x14ac:dyDescent="0.45">
      <c r="A2428" s="3" t="s">
        <v>127</v>
      </c>
      <c r="B2428" s="3">
        <v>2019</v>
      </c>
      <c r="C2428" s="19">
        <v>43492</v>
      </c>
      <c r="D2428" s="3" t="s">
        <v>653</v>
      </c>
      <c r="E2428" s="3" t="s">
        <v>370</v>
      </c>
      <c r="F2428" s="3">
        <v>1</v>
      </c>
      <c r="G2428" s="3">
        <v>4</v>
      </c>
      <c r="H2428" s="3" t="s">
        <v>23</v>
      </c>
      <c r="I2428" s="3" t="s">
        <v>15</v>
      </c>
      <c r="J2428" s="12">
        <f>(C2428-VLOOKUP(H2428,Riders!$A$2:$C$3500,2,FALSE))/365</f>
        <v>21.375342465753423</v>
      </c>
      <c r="K2428" s="3">
        <v>4</v>
      </c>
    </row>
    <row r="2429" spans="1:11" x14ac:dyDescent="0.45">
      <c r="A2429" s="3" t="s">
        <v>127</v>
      </c>
      <c r="B2429" s="3">
        <v>2019</v>
      </c>
      <c r="C2429" s="19">
        <v>43492</v>
      </c>
      <c r="D2429" s="3" t="s">
        <v>653</v>
      </c>
      <c r="E2429" s="3" t="s">
        <v>370</v>
      </c>
      <c r="F2429" s="3">
        <v>1</v>
      </c>
      <c r="G2429" s="3">
        <v>5</v>
      </c>
      <c r="H2429" s="3" t="s">
        <v>50</v>
      </c>
      <c r="I2429" s="3" t="s">
        <v>51</v>
      </c>
      <c r="J2429" s="12">
        <f>(C2429-VLOOKUP(H2429,Riders!$A$2:$C$3500,2,FALSE))/365</f>
        <v>22.30958904109589</v>
      </c>
      <c r="K2429" s="3">
        <v>5</v>
      </c>
    </row>
    <row r="2430" spans="1:11" x14ac:dyDescent="0.45">
      <c r="A2430" s="3" t="s">
        <v>127</v>
      </c>
      <c r="B2430" s="3">
        <v>2019</v>
      </c>
      <c r="C2430" s="19">
        <v>43492</v>
      </c>
      <c r="D2430" s="3" t="s">
        <v>653</v>
      </c>
      <c r="E2430" s="3" t="s">
        <v>370</v>
      </c>
      <c r="F2430" s="3">
        <v>1</v>
      </c>
      <c r="G2430" s="3">
        <v>6</v>
      </c>
      <c r="H2430" s="3" t="s">
        <v>134</v>
      </c>
      <c r="I2430" s="3" t="s">
        <v>38</v>
      </c>
      <c r="J2430" s="12">
        <f>(C2430-VLOOKUP(H2430,Riders!$A$2:$C$3500,2,FALSE))/365</f>
        <v>28.002739726027396</v>
      </c>
      <c r="K2430" s="3">
        <v>6</v>
      </c>
    </row>
    <row r="2431" spans="1:11" x14ac:dyDescent="0.45">
      <c r="A2431" s="3" t="s">
        <v>127</v>
      </c>
      <c r="B2431" s="3">
        <v>2019</v>
      </c>
      <c r="C2431" s="19">
        <v>43492</v>
      </c>
      <c r="D2431" s="3" t="s">
        <v>653</v>
      </c>
      <c r="E2431" s="3" t="s">
        <v>370</v>
      </c>
      <c r="F2431" s="3">
        <v>2</v>
      </c>
      <c r="G2431" s="3">
        <v>1</v>
      </c>
      <c r="H2431" s="3" t="s">
        <v>161</v>
      </c>
      <c r="I2431" s="3" t="s">
        <v>36</v>
      </c>
      <c r="J2431" s="12">
        <f>(C2431-VLOOKUP(H2431,Riders!$A$2:$C$3500,2,FALSE))/365</f>
        <v>25.002739726027396</v>
      </c>
      <c r="K2431" s="3">
        <v>7</v>
      </c>
    </row>
    <row r="2432" spans="1:11" x14ac:dyDescent="0.45">
      <c r="A2432" s="3" t="s">
        <v>127</v>
      </c>
      <c r="B2432" s="3">
        <v>2019</v>
      </c>
      <c r="C2432" s="19">
        <v>43492</v>
      </c>
      <c r="D2432" s="3" t="s">
        <v>653</v>
      </c>
      <c r="E2432" s="3" t="s">
        <v>370</v>
      </c>
      <c r="F2432" s="3">
        <v>2</v>
      </c>
      <c r="G2432" s="3">
        <v>2</v>
      </c>
      <c r="H2432" s="3" t="s">
        <v>137</v>
      </c>
      <c r="I2432" s="3" t="s">
        <v>29</v>
      </c>
      <c r="J2432" s="12">
        <f>(C2432-VLOOKUP(H2432,Riders!$A$2:$C$3500,2,FALSE))/365</f>
        <v>21.693150684931506</v>
      </c>
      <c r="K2432" s="3">
        <v>8</v>
      </c>
    </row>
    <row r="2433" spans="1:11" x14ac:dyDescent="0.45">
      <c r="A2433" s="3" t="s">
        <v>127</v>
      </c>
      <c r="B2433" s="3">
        <v>2019</v>
      </c>
      <c r="C2433" s="19">
        <v>43492</v>
      </c>
      <c r="D2433" s="3" t="s">
        <v>653</v>
      </c>
      <c r="E2433" s="3" t="s">
        <v>370</v>
      </c>
      <c r="F2433" s="3">
        <v>2</v>
      </c>
      <c r="G2433" s="3">
        <v>3</v>
      </c>
      <c r="H2433" s="3" t="s">
        <v>147</v>
      </c>
      <c r="I2433" s="3" t="s">
        <v>31</v>
      </c>
      <c r="J2433" s="12">
        <f>(C2433-VLOOKUP(H2433,Riders!$A$2:$C$3500,2,FALSE))/365</f>
        <v>30.553424657534247</v>
      </c>
      <c r="K2433" s="3">
        <v>9</v>
      </c>
    </row>
    <row r="2434" spans="1:11" x14ac:dyDescent="0.45">
      <c r="A2434" s="3" t="s">
        <v>127</v>
      </c>
      <c r="B2434" s="3">
        <v>2019</v>
      </c>
      <c r="C2434" s="19">
        <v>43492</v>
      </c>
      <c r="D2434" s="3" t="s">
        <v>653</v>
      </c>
      <c r="E2434" s="3" t="s">
        <v>370</v>
      </c>
      <c r="F2434" s="3">
        <v>2</v>
      </c>
      <c r="G2434" s="3">
        <v>4</v>
      </c>
      <c r="H2434" s="3" t="s">
        <v>655</v>
      </c>
      <c r="I2434" s="3" t="s">
        <v>120</v>
      </c>
      <c r="J2434" s="12">
        <f>(C2434-VLOOKUP(H2434,Riders!$A$2:$C$3500,2,FALSE))/365</f>
        <v>36.147945205479452</v>
      </c>
      <c r="K2434" s="3">
        <v>10</v>
      </c>
    </row>
    <row r="2435" spans="1:11" x14ac:dyDescent="0.45">
      <c r="A2435" s="3" t="s">
        <v>127</v>
      </c>
      <c r="B2435" s="3">
        <v>2019</v>
      </c>
      <c r="C2435" s="19">
        <v>43492</v>
      </c>
      <c r="D2435" s="3" t="s">
        <v>653</v>
      </c>
      <c r="E2435" s="3" t="s">
        <v>370</v>
      </c>
      <c r="F2435" s="3">
        <v>2</v>
      </c>
      <c r="G2435" s="3">
        <v>5</v>
      </c>
      <c r="H2435" s="3" t="s">
        <v>82</v>
      </c>
      <c r="I2435" s="3" t="s">
        <v>67</v>
      </c>
      <c r="J2435" s="12">
        <f>(C2435-VLOOKUP(H2435,Riders!$A$2:$C$3500,2,FALSE))/365</f>
        <v>26.410958904109588</v>
      </c>
      <c r="K2435" s="3">
        <v>11</v>
      </c>
    </row>
    <row r="2436" spans="1:11" x14ac:dyDescent="0.45">
      <c r="A2436" s="3" t="s">
        <v>127</v>
      </c>
      <c r="B2436" s="3">
        <v>2019</v>
      </c>
      <c r="C2436" s="19">
        <v>43492</v>
      </c>
      <c r="D2436" s="3" t="s">
        <v>653</v>
      </c>
      <c r="E2436" s="3" t="s">
        <v>370</v>
      </c>
      <c r="F2436" s="3">
        <v>2</v>
      </c>
      <c r="G2436" s="3">
        <v>6</v>
      </c>
      <c r="H2436" s="3" t="s">
        <v>96</v>
      </c>
      <c r="I2436" s="3" t="s">
        <v>40</v>
      </c>
      <c r="J2436" s="12">
        <f>(C2436-VLOOKUP(H2436,Riders!$A$2:$C$3500,2,FALSE))/365</f>
        <v>25.041095890410958</v>
      </c>
      <c r="K2436" s="3">
        <v>12</v>
      </c>
    </row>
    <row r="2437" spans="1:11" x14ac:dyDescent="0.45">
      <c r="A2437" s="3" t="s">
        <v>173</v>
      </c>
      <c r="B2437" s="3">
        <v>2019</v>
      </c>
      <c r="C2437" s="19">
        <v>43527</v>
      </c>
      <c r="D2437" s="3" t="s">
        <v>641</v>
      </c>
      <c r="E2437" s="3" t="s">
        <v>454</v>
      </c>
      <c r="F2437" s="3">
        <v>1</v>
      </c>
      <c r="G2437" s="3">
        <v>1</v>
      </c>
      <c r="H2437" s="3" t="s">
        <v>77</v>
      </c>
      <c r="I2437" s="3" t="s">
        <v>19</v>
      </c>
      <c r="J2437" s="12">
        <f>(C2437-VLOOKUP(H2437,Riders!$A$2:$C$3500,2,FALSE))/365</f>
        <v>27.81095890410959</v>
      </c>
      <c r="K2437" s="3">
        <v>5</v>
      </c>
    </row>
    <row r="2438" spans="1:11" x14ac:dyDescent="0.45">
      <c r="A2438" s="3" t="s">
        <v>173</v>
      </c>
      <c r="B2438" s="3">
        <v>2019</v>
      </c>
      <c r="C2438" s="19">
        <v>43527</v>
      </c>
      <c r="D2438" s="3" t="s">
        <v>641</v>
      </c>
      <c r="E2438" s="3" t="s">
        <v>454</v>
      </c>
      <c r="F2438" s="3">
        <v>1</v>
      </c>
      <c r="G2438" s="3">
        <v>2</v>
      </c>
      <c r="H2438" s="3" t="s">
        <v>50</v>
      </c>
      <c r="I2438" s="3" t="s">
        <v>51</v>
      </c>
      <c r="J2438" s="12">
        <f>(C2438-VLOOKUP(H2438,Riders!$A$2:$C$3500,2,FALSE))/365</f>
        <v>22.405479452054795</v>
      </c>
      <c r="K2438" s="3">
        <v>10</v>
      </c>
    </row>
    <row r="2439" spans="1:11" x14ac:dyDescent="0.45">
      <c r="A2439" s="3" t="s">
        <v>173</v>
      </c>
      <c r="B2439" s="3">
        <v>2019</v>
      </c>
      <c r="C2439" s="19">
        <v>43527</v>
      </c>
      <c r="D2439" s="3" t="s">
        <v>641</v>
      </c>
      <c r="E2439" s="3" t="s">
        <v>454</v>
      </c>
      <c r="F2439" s="3">
        <v>1</v>
      </c>
      <c r="G2439" s="3">
        <v>3</v>
      </c>
      <c r="H2439" s="3" t="s">
        <v>26</v>
      </c>
      <c r="I2439" s="3" t="s">
        <v>27</v>
      </c>
      <c r="J2439" s="12">
        <f>(C2439-VLOOKUP(H2439,Riders!$A$2:$C$3500,2,FALSE))/365</f>
        <v>20.778082191780822</v>
      </c>
      <c r="K2439" s="3">
        <v>13</v>
      </c>
    </row>
    <row r="2440" spans="1:11" x14ac:dyDescent="0.45">
      <c r="A2440" s="3" t="s">
        <v>173</v>
      </c>
      <c r="B2440" s="3">
        <v>2019</v>
      </c>
      <c r="C2440" s="19">
        <v>43527</v>
      </c>
      <c r="D2440" s="3" t="s">
        <v>641</v>
      </c>
      <c r="E2440" s="3" t="s">
        <v>454</v>
      </c>
      <c r="F2440" s="3">
        <v>1</v>
      </c>
      <c r="G2440" s="3">
        <v>4</v>
      </c>
      <c r="H2440" s="3" t="s">
        <v>174</v>
      </c>
      <c r="I2440" s="3" t="s">
        <v>156</v>
      </c>
      <c r="J2440" s="12">
        <f>(C2440-VLOOKUP(H2440,Riders!$A$2:$C$3500,2,FALSE))/365</f>
        <v>27.126027397260273</v>
      </c>
      <c r="K2440" s="3">
        <v>9</v>
      </c>
    </row>
    <row r="2441" spans="1:11" x14ac:dyDescent="0.45">
      <c r="A2441" s="3" t="s">
        <v>173</v>
      </c>
      <c r="B2441" s="3">
        <v>2019</v>
      </c>
      <c r="C2441" s="19">
        <v>43527</v>
      </c>
      <c r="D2441" s="3" t="s">
        <v>641</v>
      </c>
      <c r="E2441" s="3" t="s">
        <v>454</v>
      </c>
      <c r="F2441" s="3">
        <v>1</v>
      </c>
      <c r="G2441" s="3">
        <v>5</v>
      </c>
      <c r="H2441" s="3" t="s">
        <v>137</v>
      </c>
      <c r="I2441" s="3" t="s">
        <v>29</v>
      </c>
      <c r="J2441" s="12">
        <f>(C2441-VLOOKUP(H2441,Riders!$A$2:$C$3500,2,FALSE))/365</f>
        <v>21.789041095890411</v>
      </c>
      <c r="K2441" s="3">
        <v>23</v>
      </c>
    </row>
    <row r="2442" spans="1:11" x14ac:dyDescent="0.45">
      <c r="A2442" s="3" t="s">
        <v>173</v>
      </c>
      <c r="B2442" s="3">
        <v>2019</v>
      </c>
      <c r="C2442" s="19">
        <v>43527</v>
      </c>
      <c r="D2442" s="3" t="s">
        <v>641</v>
      </c>
      <c r="E2442" s="3" t="s">
        <v>454</v>
      </c>
      <c r="F2442" s="3">
        <v>2</v>
      </c>
      <c r="G2442" s="3">
        <v>1</v>
      </c>
      <c r="H2442" s="3" t="s">
        <v>79</v>
      </c>
      <c r="I2442" s="3" t="s">
        <v>65</v>
      </c>
      <c r="J2442" s="12">
        <f>(C2442-VLOOKUP(H2442,Riders!$A$2:$C$3500,2,FALSE))/365</f>
        <v>31.830136986301369</v>
      </c>
      <c r="K2442" s="3">
        <v>1</v>
      </c>
    </row>
    <row r="2443" spans="1:11" x14ac:dyDescent="0.45">
      <c r="A2443" s="3" t="s">
        <v>173</v>
      </c>
      <c r="B2443" s="3">
        <v>2019</v>
      </c>
      <c r="C2443" s="19">
        <v>43527</v>
      </c>
      <c r="D2443" s="3" t="s">
        <v>641</v>
      </c>
      <c r="E2443" s="3" t="s">
        <v>454</v>
      </c>
      <c r="F2443" s="3">
        <v>2</v>
      </c>
      <c r="G2443" s="3">
        <v>2</v>
      </c>
      <c r="H2443" s="3" t="s">
        <v>655</v>
      </c>
      <c r="I2443" s="3" t="s">
        <v>120</v>
      </c>
      <c r="J2443" s="12">
        <f>(C2443-VLOOKUP(H2443,Riders!$A$2:$C$3500,2,FALSE))/365</f>
        <v>36.243835616438353</v>
      </c>
      <c r="K2443" s="3">
        <v>12</v>
      </c>
    </row>
    <row r="2444" spans="1:11" x14ac:dyDescent="0.45">
      <c r="A2444" s="3" t="s">
        <v>173</v>
      </c>
      <c r="B2444" s="3">
        <v>2019</v>
      </c>
      <c r="C2444" s="19">
        <v>43527</v>
      </c>
      <c r="D2444" s="3" t="s">
        <v>641</v>
      </c>
      <c r="E2444" s="3" t="s">
        <v>454</v>
      </c>
      <c r="F2444" s="3">
        <v>2</v>
      </c>
      <c r="G2444" s="3">
        <v>3</v>
      </c>
      <c r="H2444" s="3" t="s">
        <v>23</v>
      </c>
      <c r="I2444" s="3" t="s">
        <v>15</v>
      </c>
      <c r="J2444" s="12">
        <f>(C2444-VLOOKUP(H2444,Riders!$A$2:$C$3500,2,FALSE))/365</f>
        <v>21.471232876712328</v>
      </c>
      <c r="K2444" s="3">
        <v>19</v>
      </c>
    </row>
    <row r="2445" spans="1:11" x14ac:dyDescent="0.45">
      <c r="A2445" s="3" t="s">
        <v>173</v>
      </c>
      <c r="B2445" s="3">
        <v>2019</v>
      </c>
      <c r="C2445" s="19">
        <v>43527</v>
      </c>
      <c r="D2445" s="3" t="s">
        <v>641</v>
      </c>
      <c r="E2445" s="3" t="s">
        <v>454</v>
      </c>
      <c r="F2445" s="3">
        <v>2</v>
      </c>
      <c r="G2445" s="3">
        <v>4</v>
      </c>
      <c r="H2445" s="3" t="s">
        <v>133</v>
      </c>
      <c r="I2445" s="3" t="s">
        <v>25</v>
      </c>
      <c r="J2445" s="12">
        <f>(C2445-VLOOKUP(H2445,Riders!$A$2:$C$3500,2,FALSE))/365</f>
        <v>26.104109589041094</v>
      </c>
      <c r="K2445" s="3">
        <v>16</v>
      </c>
    </row>
    <row r="2446" spans="1:11" x14ac:dyDescent="0.45">
      <c r="A2446" s="3" t="s">
        <v>173</v>
      </c>
      <c r="B2446" s="3">
        <v>2019</v>
      </c>
      <c r="C2446" s="19">
        <v>43527</v>
      </c>
      <c r="D2446" s="3" t="s">
        <v>641</v>
      </c>
      <c r="E2446" s="3" t="s">
        <v>454</v>
      </c>
      <c r="F2446" s="3">
        <v>2</v>
      </c>
      <c r="G2446" s="3">
        <v>5</v>
      </c>
      <c r="H2446" s="3" t="s">
        <v>109</v>
      </c>
      <c r="I2446" s="3" t="s">
        <v>118</v>
      </c>
      <c r="J2446" s="12">
        <f>(C2446-VLOOKUP(H2446,Riders!$A$2:$C$3500,2,FALSE))/365</f>
        <v>26.087671232876712</v>
      </c>
      <c r="K2446" s="3">
        <v>11</v>
      </c>
    </row>
    <row r="2447" spans="1:11" x14ac:dyDescent="0.45">
      <c r="A2447" s="3" t="s">
        <v>173</v>
      </c>
      <c r="B2447" s="3">
        <v>2019</v>
      </c>
      <c r="C2447" s="19">
        <v>43527</v>
      </c>
      <c r="D2447" s="3" t="s">
        <v>641</v>
      </c>
      <c r="E2447" s="3" t="s">
        <v>454</v>
      </c>
      <c r="F2447" s="3">
        <v>3</v>
      </c>
      <c r="G2447" s="3">
        <v>1</v>
      </c>
      <c r="H2447" s="3" t="s">
        <v>34</v>
      </c>
      <c r="I2447" s="3" t="s">
        <v>19</v>
      </c>
      <c r="J2447" s="12">
        <f>(C2447-VLOOKUP(H2447,Riders!$A$2:$C$3500,2,FALSE))/365</f>
        <v>31.583561643835615</v>
      </c>
      <c r="K2447" s="3">
        <v>7</v>
      </c>
    </row>
    <row r="2448" spans="1:11" x14ac:dyDescent="0.45">
      <c r="A2448" s="3" t="s">
        <v>173</v>
      </c>
      <c r="B2448" s="3">
        <v>2019</v>
      </c>
      <c r="C2448" s="19">
        <v>43527</v>
      </c>
      <c r="D2448" s="3" t="s">
        <v>641</v>
      </c>
      <c r="E2448" s="3" t="s">
        <v>454</v>
      </c>
      <c r="F2448" s="3">
        <v>3</v>
      </c>
      <c r="G2448" s="3">
        <v>2</v>
      </c>
      <c r="H2448" s="3" t="s">
        <v>96</v>
      </c>
      <c r="I2448" s="3" t="s">
        <v>40</v>
      </c>
      <c r="J2448" s="12">
        <f>(C2448-VLOOKUP(H2448,Riders!$A$2:$C$3500,2,FALSE))/365</f>
        <v>25.136986301369863</v>
      </c>
      <c r="K2448" s="3">
        <v>13</v>
      </c>
    </row>
    <row r="2449" spans="1:11" x14ac:dyDescent="0.45">
      <c r="A2449" s="3" t="s">
        <v>173</v>
      </c>
      <c r="B2449" s="3">
        <v>2019</v>
      </c>
      <c r="C2449" s="19">
        <v>43527</v>
      </c>
      <c r="D2449" s="3" t="s">
        <v>641</v>
      </c>
      <c r="E2449" s="3" t="s">
        <v>454</v>
      </c>
      <c r="F2449" s="3">
        <v>3</v>
      </c>
      <c r="G2449" s="3">
        <v>3</v>
      </c>
      <c r="H2449" s="3" t="s">
        <v>16</v>
      </c>
      <c r="I2449" s="3" t="s">
        <v>17</v>
      </c>
      <c r="J2449" s="12">
        <f>(C2449-VLOOKUP(H2449,Riders!$A$2:$C$3500,2,FALSE))/365</f>
        <v>19.863013698630137</v>
      </c>
      <c r="K2449" s="3">
        <v>6</v>
      </c>
    </row>
    <row r="2450" spans="1:11" x14ac:dyDescent="0.45">
      <c r="A2450" s="3" t="s">
        <v>173</v>
      </c>
      <c r="B2450" s="3">
        <v>2019</v>
      </c>
      <c r="C2450" s="19">
        <v>43527</v>
      </c>
      <c r="D2450" s="3" t="s">
        <v>641</v>
      </c>
      <c r="E2450" s="3" t="s">
        <v>454</v>
      </c>
      <c r="F2450" s="3">
        <v>3</v>
      </c>
      <c r="G2450" s="3">
        <v>4</v>
      </c>
      <c r="H2450" s="3" t="s">
        <v>100</v>
      </c>
      <c r="I2450" s="3" t="s">
        <v>47</v>
      </c>
      <c r="J2450" s="12">
        <f>(C2450-VLOOKUP(H2450,Riders!$A$2:$C$3500,2,FALSE))/365</f>
        <v>25.052054794520547</v>
      </c>
      <c r="K2450" s="3">
        <v>23</v>
      </c>
    </row>
    <row r="2451" spans="1:11" x14ac:dyDescent="0.45">
      <c r="A2451" s="3" t="s">
        <v>173</v>
      </c>
      <c r="B2451" s="3">
        <v>2019</v>
      </c>
      <c r="C2451" s="19">
        <v>43527</v>
      </c>
      <c r="D2451" s="3" t="s">
        <v>641</v>
      </c>
      <c r="E2451" s="3" t="s">
        <v>454</v>
      </c>
      <c r="F2451" s="3">
        <v>3</v>
      </c>
      <c r="G2451" s="3">
        <v>5</v>
      </c>
      <c r="H2451" s="3" t="s">
        <v>129</v>
      </c>
      <c r="I2451" s="3" t="s">
        <v>65</v>
      </c>
      <c r="J2451" s="12">
        <f>(C2451-VLOOKUP(H2451,Riders!$A$2:$C$3500,2,FALSE))/365</f>
        <v>28.635616438356163</v>
      </c>
      <c r="K2451" s="3">
        <v>16</v>
      </c>
    </row>
    <row r="2452" spans="1:11" x14ac:dyDescent="0.45">
      <c r="A2452" s="3" t="s">
        <v>173</v>
      </c>
      <c r="B2452" s="3">
        <v>2019</v>
      </c>
      <c r="C2452" s="19">
        <v>43527</v>
      </c>
      <c r="D2452" s="3" t="s">
        <v>641</v>
      </c>
      <c r="E2452" s="3" t="s">
        <v>454</v>
      </c>
      <c r="F2452" s="3">
        <v>4</v>
      </c>
      <c r="G2452" s="3">
        <v>1</v>
      </c>
      <c r="H2452" s="3" t="s">
        <v>111</v>
      </c>
      <c r="I2452" s="3" t="s">
        <v>118</v>
      </c>
      <c r="J2452" s="12">
        <f>(C2452-VLOOKUP(H2452,Riders!$A$2:$C$3500,2,FALSE))/365</f>
        <v>24.367123287671234</v>
      </c>
      <c r="K2452" s="3">
        <v>3</v>
      </c>
    </row>
    <row r="2453" spans="1:11" x14ac:dyDescent="0.45">
      <c r="A2453" s="3" t="s">
        <v>173</v>
      </c>
      <c r="B2453" s="3">
        <v>2019</v>
      </c>
      <c r="C2453" s="19">
        <v>43527</v>
      </c>
      <c r="D2453" s="3" t="s">
        <v>641</v>
      </c>
      <c r="E2453" s="3" t="s">
        <v>454</v>
      </c>
      <c r="F2453" s="3">
        <v>4</v>
      </c>
      <c r="G2453" s="3">
        <v>2</v>
      </c>
      <c r="H2453" s="3" t="s">
        <v>82</v>
      </c>
      <c r="I2453" s="3" t="s">
        <v>67</v>
      </c>
      <c r="J2453" s="12">
        <f>(C2453-VLOOKUP(H2453,Riders!$A$2:$C$3500,2,FALSE))/365</f>
        <v>26.506849315068493</v>
      </c>
      <c r="K2453" s="3">
        <v>8</v>
      </c>
    </row>
    <row r="2454" spans="1:11" x14ac:dyDescent="0.45">
      <c r="A2454" s="3" t="s">
        <v>173</v>
      </c>
      <c r="B2454" s="3">
        <v>2019</v>
      </c>
      <c r="C2454" s="19">
        <v>43527</v>
      </c>
      <c r="D2454" s="3" t="s">
        <v>641</v>
      </c>
      <c r="E2454" s="3" t="s">
        <v>454</v>
      </c>
      <c r="F2454" s="3">
        <v>4</v>
      </c>
      <c r="G2454" s="3">
        <v>3</v>
      </c>
      <c r="H2454" s="3" t="s">
        <v>154</v>
      </c>
      <c r="I2454" s="3" t="s">
        <v>38</v>
      </c>
      <c r="J2454" s="12">
        <f>(C2454-VLOOKUP(H2454,Riders!$A$2:$C$3500,2,FALSE))/365</f>
        <v>28.24931506849315</v>
      </c>
      <c r="K2454" s="3">
        <v>13</v>
      </c>
    </row>
    <row r="2455" spans="1:11" x14ac:dyDescent="0.45">
      <c r="A2455" s="3" t="s">
        <v>173</v>
      </c>
      <c r="B2455" s="3">
        <v>2019</v>
      </c>
      <c r="C2455" s="19">
        <v>43527</v>
      </c>
      <c r="D2455" s="3" t="s">
        <v>641</v>
      </c>
      <c r="E2455" s="3" t="s">
        <v>454</v>
      </c>
      <c r="F2455" s="3">
        <v>4</v>
      </c>
      <c r="G2455" s="3">
        <v>4</v>
      </c>
      <c r="H2455" s="3" t="s">
        <v>401</v>
      </c>
      <c r="I2455" s="3" t="s">
        <v>36</v>
      </c>
      <c r="J2455" s="12">
        <f>(C2455-VLOOKUP(H2455,Riders!$A$2:$C$3500,2,FALSE))/365</f>
        <v>31.136986301369863</v>
      </c>
      <c r="K2455" s="3">
        <v>2</v>
      </c>
    </row>
    <row r="2456" spans="1:11" x14ac:dyDescent="0.45">
      <c r="A2456" s="3" t="s">
        <v>173</v>
      </c>
      <c r="B2456" s="3">
        <v>2019</v>
      </c>
      <c r="C2456" s="19">
        <v>43527</v>
      </c>
      <c r="D2456" s="3" t="s">
        <v>641</v>
      </c>
      <c r="E2456" s="3" t="s">
        <v>454</v>
      </c>
      <c r="F2456" s="3">
        <v>4</v>
      </c>
      <c r="G2456" s="3">
        <v>5</v>
      </c>
      <c r="H2456" s="3" t="s">
        <v>60</v>
      </c>
      <c r="I2456" s="3" t="s">
        <v>61</v>
      </c>
      <c r="J2456" s="12">
        <f>(C2456-VLOOKUP(H2456,Riders!$A$2:$C$3500,2,FALSE))/365</f>
        <v>30.627397260273973</v>
      </c>
      <c r="K2456" s="3">
        <v>19</v>
      </c>
    </row>
    <row r="2457" spans="1:11" x14ac:dyDescent="0.45">
      <c r="A2457" s="3" t="s">
        <v>173</v>
      </c>
      <c r="B2457" s="3">
        <v>2019</v>
      </c>
      <c r="C2457" s="19">
        <v>43527</v>
      </c>
      <c r="D2457" s="3" t="s">
        <v>641</v>
      </c>
      <c r="E2457" s="3" t="s">
        <v>454</v>
      </c>
      <c r="F2457" s="3">
        <v>5</v>
      </c>
      <c r="G2457" s="3">
        <v>1</v>
      </c>
      <c r="H2457" s="3" t="s">
        <v>132</v>
      </c>
      <c r="I2457" s="3" t="s">
        <v>36</v>
      </c>
      <c r="J2457" s="12">
        <f>(C2457-VLOOKUP(H2457,Riders!$A$2:$C$3500,2,FALSE))/365</f>
        <v>28.279452054794522</v>
      </c>
      <c r="K2457" s="3">
        <v>4</v>
      </c>
    </row>
    <row r="2458" spans="1:11" x14ac:dyDescent="0.45">
      <c r="A2458" s="3" t="s">
        <v>173</v>
      </c>
      <c r="B2458" s="3">
        <v>2019</v>
      </c>
      <c r="C2458" s="19">
        <v>43527</v>
      </c>
      <c r="D2458" s="3" t="s">
        <v>641</v>
      </c>
      <c r="E2458" s="3" t="s">
        <v>454</v>
      </c>
      <c r="F2458" s="3">
        <v>5</v>
      </c>
      <c r="G2458" s="3">
        <v>2</v>
      </c>
      <c r="H2458" s="3" t="s">
        <v>39</v>
      </c>
      <c r="I2458" s="3" t="s">
        <v>40</v>
      </c>
      <c r="J2458" s="12">
        <f>(C2458-VLOOKUP(H2458,Riders!$A$2:$C$3500,2,FALSE))/365</f>
        <v>24.55890410958904</v>
      </c>
      <c r="K2458" s="3">
        <v>16</v>
      </c>
    </row>
    <row r="2459" spans="1:11" x14ac:dyDescent="0.45">
      <c r="A2459" s="3" t="s">
        <v>173</v>
      </c>
      <c r="B2459" s="3">
        <v>2019</v>
      </c>
      <c r="C2459" s="19">
        <v>43527</v>
      </c>
      <c r="D2459" s="3" t="s">
        <v>641</v>
      </c>
      <c r="E2459" s="3" t="s">
        <v>454</v>
      </c>
      <c r="F2459" s="3">
        <v>5</v>
      </c>
      <c r="G2459" s="3">
        <v>3</v>
      </c>
      <c r="H2459" s="3" t="s">
        <v>20</v>
      </c>
      <c r="I2459" s="3" t="s">
        <v>21</v>
      </c>
      <c r="J2459" s="12">
        <f>(C2459-VLOOKUP(H2459,Riders!$A$2:$C$3500,2,FALSE))/365</f>
        <v>23.572602739726026</v>
      </c>
      <c r="K2459" s="3">
        <v>19</v>
      </c>
    </row>
    <row r="2460" spans="1:11" x14ac:dyDescent="0.45">
      <c r="A2460" s="3" t="s">
        <v>173</v>
      </c>
      <c r="B2460" s="3">
        <v>2019</v>
      </c>
      <c r="C2460" s="19">
        <v>43527</v>
      </c>
      <c r="D2460" s="3" t="s">
        <v>641</v>
      </c>
      <c r="E2460" s="3" t="s">
        <v>454</v>
      </c>
      <c r="F2460" s="3">
        <v>5</v>
      </c>
      <c r="G2460" s="3">
        <v>4</v>
      </c>
      <c r="H2460" s="3" t="s">
        <v>147</v>
      </c>
      <c r="I2460" s="3" t="s">
        <v>31</v>
      </c>
      <c r="J2460" s="12">
        <f>(C2460-VLOOKUP(H2460,Riders!$A$2:$C$3500,2,FALSE))/365</f>
        <v>30.649315068493152</v>
      </c>
      <c r="K2460" s="3">
        <v>23</v>
      </c>
    </row>
    <row r="2461" spans="1:11" x14ac:dyDescent="0.45">
      <c r="A2461" s="3" t="s">
        <v>173</v>
      </c>
      <c r="B2461" s="3">
        <v>2019</v>
      </c>
      <c r="C2461" s="19">
        <v>43527</v>
      </c>
      <c r="D2461" s="3" t="s">
        <v>641</v>
      </c>
      <c r="E2461" s="3" t="s">
        <v>454</v>
      </c>
      <c r="F2461" s="3">
        <v>5</v>
      </c>
      <c r="G2461" s="3">
        <v>5</v>
      </c>
      <c r="H2461" s="3" t="s">
        <v>690</v>
      </c>
      <c r="I2461" s="3" t="s">
        <v>17</v>
      </c>
      <c r="J2461" s="12">
        <f>(C2461-VLOOKUP(H2461,Riders!$A$2:$C$3500,2,FALSE))/365</f>
        <v>30.93972602739726</v>
      </c>
      <c r="K2461" s="3">
        <v>23</v>
      </c>
    </row>
    <row r="2462" spans="1:11" x14ac:dyDescent="0.45">
      <c r="A2462" s="3" t="s">
        <v>173</v>
      </c>
      <c r="B2462" s="3">
        <v>2019</v>
      </c>
      <c r="C2462" s="19">
        <v>43527</v>
      </c>
      <c r="D2462" s="3" t="s">
        <v>641</v>
      </c>
      <c r="E2462" s="3" t="s">
        <v>454</v>
      </c>
      <c r="F2462" s="3">
        <v>5</v>
      </c>
      <c r="G2462" s="3">
        <v>6</v>
      </c>
      <c r="H2462" s="3" t="s">
        <v>402</v>
      </c>
      <c r="I2462" s="3" t="s">
        <v>142</v>
      </c>
      <c r="J2462" s="12">
        <f>(C2462-VLOOKUP(H2462,Riders!$A$2:$C$3500,2,FALSE))/365</f>
        <v>31.265753424657536</v>
      </c>
      <c r="K2462" s="3">
        <v>19</v>
      </c>
    </row>
    <row r="2463" spans="1:11" x14ac:dyDescent="0.45">
      <c r="A2463" s="3" t="s">
        <v>173</v>
      </c>
      <c r="B2463" s="3">
        <v>2019</v>
      </c>
      <c r="C2463" s="19">
        <v>43527</v>
      </c>
      <c r="D2463" s="3" t="s">
        <v>641</v>
      </c>
      <c r="E2463" s="3" t="s">
        <v>642</v>
      </c>
      <c r="F2463" s="3">
        <v>1</v>
      </c>
      <c r="G2463" s="3">
        <v>1</v>
      </c>
      <c r="H2463" s="3" t="s">
        <v>401</v>
      </c>
      <c r="I2463" s="3" t="s">
        <v>36</v>
      </c>
      <c r="J2463" s="12">
        <f>(C2463-VLOOKUP(H2463,Riders!$A$2:$C$3500,2,FALSE))/365</f>
        <v>31.136986301369863</v>
      </c>
      <c r="K2463" s="3">
        <v>2</v>
      </c>
    </row>
    <row r="2464" spans="1:11" x14ac:dyDescent="0.45">
      <c r="A2464" s="3" t="s">
        <v>173</v>
      </c>
      <c r="B2464" s="3">
        <v>2019</v>
      </c>
      <c r="C2464" s="19">
        <v>43527</v>
      </c>
      <c r="D2464" s="3" t="s">
        <v>641</v>
      </c>
      <c r="E2464" s="3" t="s">
        <v>642</v>
      </c>
      <c r="F2464" s="3">
        <v>1</v>
      </c>
      <c r="G2464" s="3">
        <v>2</v>
      </c>
      <c r="H2464" s="3" t="s">
        <v>26</v>
      </c>
      <c r="I2464" s="3" t="s">
        <v>27</v>
      </c>
      <c r="J2464" s="12">
        <f>(C2464-VLOOKUP(H2464,Riders!$A$2:$C$3500,2,FALSE))/365</f>
        <v>20.778082191780822</v>
      </c>
      <c r="K2464" s="3">
        <v>13</v>
      </c>
    </row>
    <row r="2465" spans="1:11" x14ac:dyDescent="0.45">
      <c r="A2465" s="3" t="s">
        <v>173</v>
      </c>
      <c r="B2465" s="3">
        <v>2019</v>
      </c>
      <c r="C2465" s="19">
        <v>43527</v>
      </c>
      <c r="D2465" s="3" t="s">
        <v>641</v>
      </c>
      <c r="E2465" s="3" t="s">
        <v>642</v>
      </c>
      <c r="F2465" s="3">
        <v>1</v>
      </c>
      <c r="G2465" s="3">
        <v>3</v>
      </c>
      <c r="H2465" s="3" t="s">
        <v>402</v>
      </c>
      <c r="I2465" s="3" t="s">
        <v>142</v>
      </c>
      <c r="J2465" s="12">
        <f>(C2465-VLOOKUP(H2465,Riders!$A$2:$C$3500,2,FALSE))/365</f>
        <v>31.265753424657536</v>
      </c>
      <c r="K2465" s="3">
        <v>19</v>
      </c>
    </row>
    <row r="2466" spans="1:11" x14ac:dyDescent="0.45">
      <c r="A2466" s="3" t="s">
        <v>173</v>
      </c>
      <c r="B2466" s="3">
        <v>2019</v>
      </c>
      <c r="C2466" s="19">
        <v>43527</v>
      </c>
      <c r="D2466" s="3" t="s">
        <v>641</v>
      </c>
      <c r="E2466" s="3" t="s">
        <v>642</v>
      </c>
      <c r="F2466" s="3">
        <v>1</v>
      </c>
      <c r="G2466" s="3">
        <v>4</v>
      </c>
      <c r="H2466" s="3" t="s">
        <v>147</v>
      </c>
      <c r="I2466" s="3" t="s">
        <v>31</v>
      </c>
      <c r="J2466" s="12">
        <f>(C2466-VLOOKUP(H2466,Riders!$A$2:$C$3500,2,FALSE))/365</f>
        <v>30.649315068493152</v>
      </c>
      <c r="K2466" s="3">
        <v>23</v>
      </c>
    </row>
    <row r="2467" spans="1:11" x14ac:dyDescent="0.45">
      <c r="A2467" s="3" t="s">
        <v>173</v>
      </c>
      <c r="B2467" s="3">
        <v>2019</v>
      </c>
      <c r="C2467" s="19">
        <v>43527</v>
      </c>
      <c r="D2467" s="3" t="s">
        <v>641</v>
      </c>
      <c r="E2467" s="3" t="s">
        <v>642</v>
      </c>
      <c r="F2467" s="3">
        <v>2</v>
      </c>
      <c r="G2467" s="3">
        <v>1</v>
      </c>
      <c r="H2467" s="3" t="s">
        <v>16</v>
      </c>
      <c r="I2467" s="3" t="s">
        <v>17</v>
      </c>
      <c r="J2467" s="12">
        <f>(C2467-VLOOKUP(H2467,Riders!$A$2:$C$3500,2,FALSE))/365</f>
        <v>19.863013698630137</v>
      </c>
      <c r="K2467" s="3">
        <v>6</v>
      </c>
    </row>
    <row r="2468" spans="1:11" x14ac:dyDescent="0.45">
      <c r="A2468" s="3" t="s">
        <v>173</v>
      </c>
      <c r="B2468" s="3">
        <v>2019</v>
      </c>
      <c r="C2468" s="19">
        <v>43527</v>
      </c>
      <c r="D2468" s="3" t="s">
        <v>641</v>
      </c>
      <c r="E2468" s="3" t="s">
        <v>642</v>
      </c>
      <c r="F2468" s="3">
        <v>2</v>
      </c>
      <c r="G2468" s="3">
        <v>2</v>
      </c>
      <c r="H2468" s="3" t="s">
        <v>174</v>
      </c>
      <c r="I2468" s="3" t="s">
        <v>156</v>
      </c>
      <c r="J2468" s="12">
        <f>(C2468-VLOOKUP(H2468,Riders!$A$2:$C$3500,2,FALSE))/365</f>
        <v>27.126027397260273</v>
      </c>
      <c r="K2468" s="3">
        <v>9</v>
      </c>
    </row>
    <row r="2469" spans="1:11" x14ac:dyDescent="0.45">
      <c r="A2469" s="3" t="s">
        <v>173</v>
      </c>
      <c r="B2469" s="3">
        <v>2019</v>
      </c>
      <c r="C2469" s="19">
        <v>43527</v>
      </c>
      <c r="D2469" s="3" t="s">
        <v>641</v>
      </c>
      <c r="E2469" s="3" t="s">
        <v>642</v>
      </c>
      <c r="F2469" s="3">
        <v>2</v>
      </c>
      <c r="G2469" s="3">
        <v>3</v>
      </c>
      <c r="H2469" s="3" t="s">
        <v>23</v>
      </c>
      <c r="I2469" s="3" t="s">
        <v>15</v>
      </c>
      <c r="J2469" s="12">
        <f>(C2469-VLOOKUP(H2469,Riders!$A$2:$C$3500,2,FALSE))/365</f>
        <v>21.471232876712328</v>
      </c>
      <c r="K2469" s="3">
        <v>19</v>
      </c>
    </row>
    <row r="2470" spans="1:11" x14ac:dyDescent="0.45">
      <c r="A2470" s="3" t="s">
        <v>173</v>
      </c>
      <c r="B2470" s="3">
        <v>2019</v>
      </c>
      <c r="C2470" s="19">
        <v>43527</v>
      </c>
      <c r="D2470" s="3" t="s">
        <v>641</v>
      </c>
      <c r="E2470" s="3" t="s">
        <v>642</v>
      </c>
      <c r="F2470" s="3">
        <v>2</v>
      </c>
      <c r="G2470" s="3">
        <v>4</v>
      </c>
      <c r="H2470" s="3" t="s">
        <v>690</v>
      </c>
      <c r="I2470" s="3" t="s">
        <v>17</v>
      </c>
      <c r="J2470" s="12">
        <f>(C2470-VLOOKUP(H2470,Riders!$A$2:$C$3500,2,FALSE))/365</f>
        <v>30.93972602739726</v>
      </c>
      <c r="K2470" s="3">
        <v>23</v>
      </c>
    </row>
    <row r="2471" spans="1:11" x14ac:dyDescent="0.45">
      <c r="A2471" s="3" t="s">
        <v>173</v>
      </c>
      <c r="B2471" s="3">
        <v>2019</v>
      </c>
      <c r="C2471" s="19">
        <v>43527</v>
      </c>
      <c r="D2471" s="3" t="s">
        <v>641</v>
      </c>
      <c r="E2471" s="3" t="s">
        <v>642</v>
      </c>
      <c r="F2471" s="3">
        <v>3</v>
      </c>
      <c r="G2471" s="3">
        <v>1</v>
      </c>
      <c r="H2471" s="3" t="s">
        <v>129</v>
      </c>
      <c r="I2471" s="3" t="s">
        <v>65</v>
      </c>
      <c r="J2471" s="12">
        <f>(C2471-VLOOKUP(H2471,Riders!$A$2:$C$3500,2,FALSE))/365</f>
        <v>28.635616438356163</v>
      </c>
      <c r="K2471" s="3">
        <v>16</v>
      </c>
    </row>
    <row r="2472" spans="1:11" x14ac:dyDescent="0.45">
      <c r="A2472" s="3" t="s">
        <v>173</v>
      </c>
      <c r="B2472" s="3">
        <v>2019</v>
      </c>
      <c r="C2472" s="19">
        <v>43527</v>
      </c>
      <c r="D2472" s="3" t="s">
        <v>641</v>
      </c>
      <c r="E2472" s="3" t="s">
        <v>642</v>
      </c>
      <c r="F2472" s="3">
        <v>3</v>
      </c>
      <c r="G2472" s="3">
        <v>2</v>
      </c>
      <c r="H2472" s="3" t="s">
        <v>133</v>
      </c>
      <c r="I2472" s="3" t="s">
        <v>25</v>
      </c>
      <c r="J2472" s="12">
        <f>(C2472-VLOOKUP(H2472,Riders!$A$2:$C$3500,2,FALSE))/365</f>
        <v>26.104109589041094</v>
      </c>
      <c r="K2472" s="3">
        <v>16</v>
      </c>
    </row>
    <row r="2473" spans="1:11" x14ac:dyDescent="0.45">
      <c r="A2473" s="3" t="s">
        <v>173</v>
      </c>
      <c r="B2473" s="3">
        <v>2019</v>
      </c>
      <c r="C2473" s="19">
        <v>43527</v>
      </c>
      <c r="D2473" s="3" t="s">
        <v>641</v>
      </c>
      <c r="E2473" s="3" t="s">
        <v>642</v>
      </c>
      <c r="F2473" s="3">
        <v>3</v>
      </c>
      <c r="G2473" s="3">
        <v>3</v>
      </c>
      <c r="H2473" s="3" t="s">
        <v>60</v>
      </c>
      <c r="I2473" s="3" t="s">
        <v>61</v>
      </c>
      <c r="J2473" s="12">
        <f>(C2473-VLOOKUP(H2473,Riders!$A$2:$C$3500,2,FALSE))/365</f>
        <v>30.627397260273973</v>
      </c>
      <c r="K2473" s="3">
        <v>19</v>
      </c>
    </row>
    <row r="2474" spans="1:11" x14ac:dyDescent="0.45">
      <c r="A2474" s="3" t="s">
        <v>173</v>
      </c>
      <c r="B2474" s="3">
        <v>2019</v>
      </c>
      <c r="C2474" s="19">
        <v>43527</v>
      </c>
      <c r="D2474" s="3" t="s">
        <v>641</v>
      </c>
      <c r="E2474" s="3" t="s">
        <v>642</v>
      </c>
      <c r="F2474" s="3">
        <v>3</v>
      </c>
      <c r="G2474" s="3">
        <v>4</v>
      </c>
      <c r="H2474" s="3" t="s">
        <v>137</v>
      </c>
      <c r="I2474" s="3" t="s">
        <v>29</v>
      </c>
      <c r="J2474" s="12">
        <f>(C2474-VLOOKUP(H2474,Riders!$A$2:$C$3500,2,FALSE))/365</f>
        <v>21.789041095890411</v>
      </c>
      <c r="K2474" s="3">
        <v>23</v>
      </c>
    </row>
    <row r="2475" spans="1:11" x14ac:dyDescent="0.45">
      <c r="A2475" s="3" t="s">
        <v>173</v>
      </c>
      <c r="B2475" s="3">
        <v>2019</v>
      </c>
      <c r="C2475" s="19">
        <v>43527</v>
      </c>
      <c r="D2475" s="3" t="s">
        <v>641</v>
      </c>
      <c r="E2475" s="3" t="s">
        <v>642</v>
      </c>
      <c r="F2475" s="3">
        <v>4</v>
      </c>
      <c r="G2475" s="3">
        <v>1</v>
      </c>
      <c r="H2475" s="3" t="s">
        <v>109</v>
      </c>
      <c r="I2475" s="3" t="s">
        <v>118</v>
      </c>
      <c r="J2475" s="12">
        <f>(C2475-VLOOKUP(H2475,Riders!$A$2:$C$3500,2,FALSE))/365</f>
        <v>26.087671232876712</v>
      </c>
      <c r="K2475" s="3">
        <v>11</v>
      </c>
    </row>
    <row r="2476" spans="1:11" x14ac:dyDescent="0.45">
      <c r="A2476" s="3" t="s">
        <v>173</v>
      </c>
      <c r="B2476" s="3">
        <v>2019</v>
      </c>
      <c r="C2476" s="19">
        <v>43527</v>
      </c>
      <c r="D2476" s="3" t="s">
        <v>641</v>
      </c>
      <c r="E2476" s="3" t="s">
        <v>642</v>
      </c>
      <c r="F2476" s="3">
        <v>4</v>
      </c>
      <c r="G2476" s="3">
        <v>2</v>
      </c>
      <c r="H2476" s="3" t="s">
        <v>154</v>
      </c>
      <c r="I2476" s="3" t="s">
        <v>38</v>
      </c>
      <c r="J2476" s="12">
        <f>(C2476-VLOOKUP(H2476,Riders!$A$2:$C$3500,2,FALSE))/365</f>
        <v>28.24931506849315</v>
      </c>
      <c r="K2476" s="3">
        <v>13</v>
      </c>
    </row>
    <row r="2477" spans="1:11" x14ac:dyDescent="0.45">
      <c r="A2477" s="3" t="s">
        <v>173</v>
      </c>
      <c r="B2477" s="3">
        <v>2019</v>
      </c>
      <c r="C2477" s="19">
        <v>43527</v>
      </c>
      <c r="D2477" s="3" t="s">
        <v>641</v>
      </c>
      <c r="E2477" s="3" t="s">
        <v>642</v>
      </c>
      <c r="F2477" s="3">
        <v>4</v>
      </c>
      <c r="G2477" s="3">
        <v>3</v>
      </c>
      <c r="H2477" s="3" t="s">
        <v>20</v>
      </c>
      <c r="I2477" s="3" t="s">
        <v>21</v>
      </c>
      <c r="J2477" s="12">
        <f>(C2477-VLOOKUP(H2477,Riders!$A$2:$C$3500,2,FALSE))/365</f>
        <v>23.572602739726026</v>
      </c>
      <c r="K2477" s="3">
        <v>19</v>
      </c>
    </row>
    <row r="2478" spans="1:11" x14ac:dyDescent="0.45">
      <c r="A2478" s="3" t="s">
        <v>173</v>
      </c>
      <c r="B2478" s="3">
        <v>2019</v>
      </c>
      <c r="C2478" s="19">
        <v>43527</v>
      </c>
      <c r="D2478" s="3" t="s">
        <v>641</v>
      </c>
      <c r="E2478" s="3" t="s">
        <v>642</v>
      </c>
      <c r="F2478" s="3">
        <v>4</v>
      </c>
      <c r="G2478" s="3">
        <v>4</v>
      </c>
      <c r="H2478" s="3" t="s">
        <v>100</v>
      </c>
      <c r="I2478" s="3" t="s">
        <v>47</v>
      </c>
      <c r="J2478" s="12">
        <f>(C2478-VLOOKUP(H2478,Riders!$A$2:$C$3500,2,FALSE))/365</f>
        <v>25.052054794520547</v>
      </c>
      <c r="K2478" s="3">
        <v>23</v>
      </c>
    </row>
    <row r="2479" spans="1:11" x14ac:dyDescent="0.45">
      <c r="A2479" s="3" t="s">
        <v>173</v>
      </c>
      <c r="B2479" s="3">
        <v>2019</v>
      </c>
      <c r="C2479" s="19">
        <v>43527</v>
      </c>
      <c r="D2479" s="3" t="s">
        <v>641</v>
      </c>
      <c r="E2479" s="3" t="s">
        <v>643</v>
      </c>
      <c r="F2479" s="3">
        <v>1</v>
      </c>
      <c r="G2479" s="3">
        <v>1</v>
      </c>
      <c r="H2479" s="3" t="s">
        <v>16</v>
      </c>
      <c r="I2479" s="3" t="s">
        <v>17</v>
      </c>
      <c r="J2479" s="12">
        <f>(C2479-VLOOKUP(H2479,Riders!$A$2:$C$3500,2,FALSE))/365</f>
        <v>19.863013698630137</v>
      </c>
      <c r="K2479" s="3">
        <v>6</v>
      </c>
    </row>
    <row r="2480" spans="1:11" x14ac:dyDescent="0.45">
      <c r="A2480" s="3" t="s">
        <v>173</v>
      </c>
      <c r="B2480" s="3">
        <v>2019</v>
      </c>
      <c r="C2480" s="19">
        <v>43527</v>
      </c>
      <c r="D2480" s="3" t="s">
        <v>641</v>
      </c>
      <c r="E2480" s="3" t="s">
        <v>643</v>
      </c>
      <c r="F2480" s="3">
        <v>1</v>
      </c>
      <c r="G2480" s="3">
        <v>2</v>
      </c>
      <c r="H2480" s="3" t="s">
        <v>655</v>
      </c>
      <c r="I2480" s="3" t="s">
        <v>120</v>
      </c>
      <c r="J2480" s="12">
        <f>(C2480-VLOOKUP(H2480,Riders!$A$2:$C$3500,2,FALSE))/365</f>
        <v>36.243835616438353</v>
      </c>
      <c r="K2480" s="3">
        <v>12</v>
      </c>
    </row>
    <row r="2481" spans="1:11" x14ac:dyDescent="0.45">
      <c r="A2481" s="3" t="s">
        <v>173</v>
      </c>
      <c r="B2481" s="3">
        <v>2019</v>
      </c>
      <c r="C2481" s="19">
        <v>43527</v>
      </c>
      <c r="D2481" s="3" t="s">
        <v>641</v>
      </c>
      <c r="E2481" s="3" t="s">
        <v>643</v>
      </c>
      <c r="F2481" s="3">
        <v>1</v>
      </c>
      <c r="G2481" s="3">
        <v>3</v>
      </c>
      <c r="H2481" s="3" t="s">
        <v>77</v>
      </c>
      <c r="I2481" s="3" t="s">
        <v>19</v>
      </c>
      <c r="J2481" s="12">
        <f>(C2481-VLOOKUP(H2481,Riders!$A$2:$C$3500,2,FALSE))/365</f>
        <v>27.81095890410959</v>
      </c>
      <c r="K2481" s="3">
        <v>5</v>
      </c>
    </row>
    <row r="2482" spans="1:11" x14ac:dyDescent="0.45">
      <c r="A2482" s="3" t="s">
        <v>173</v>
      </c>
      <c r="B2482" s="3">
        <v>2019</v>
      </c>
      <c r="C2482" s="19">
        <v>43527</v>
      </c>
      <c r="D2482" s="3" t="s">
        <v>641</v>
      </c>
      <c r="E2482" s="3" t="s">
        <v>643</v>
      </c>
      <c r="F2482" s="3">
        <v>1</v>
      </c>
      <c r="G2482" s="3">
        <v>4</v>
      </c>
      <c r="H2482" s="3" t="s">
        <v>111</v>
      </c>
      <c r="I2482" s="3" t="s">
        <v>118</v>
      </c>
      <c r="J2482" s="12">
        <f>(C2482-VLOOKUP(H2482,Riders!$A$2:$C$3500,2,FALSE))/365</f>
        <v>24.367123287671234</v>
      </c>
      <c r="K2482" s="3">
        <v>3</v>
      </c>
    </row>
    <row r="2483" spans="1:11" x14ac:dyDescent="0.45">
      <c r="A2483" s="3" t="s">
        <v>173</v>
      </c>
      <c r="B2483" s="3">
        <v>2019</v>
      </c>
      <c r="C2483" s="19">
        <v>43527</v>
      </c>
      <c r="D2483" s="3" t="s">
        <v>641</v>
      </c>
      <c r="E2483" s="3" t="s">
        <v>643</v>
      </c>
      <c r="F2483" s="3">
        <v>1</v>
      </c>
      <c r="G2483" s="3">
        <v>5</v>
      </c>
      <c r="H2483" s="3" t="s">
        <v>154</v>
      </c>
      <c r="I2483" s="3" t="s">
        <v>38</v>
      </c>
      <c r="J2483" s="12">
        <f>(C2483-VLOOKUP(H2483,Riders!$A$2:$C$3500,2,FALSE))/365</f>
        <v>28.24931506849315</v>
      </c>
      <c r="K2483" s="3">
        <v>13</v>
      </c>
    </row>
    <row r="2484" spans="1:11" x14ac:dyDescent="0.45">
      <c r="A2484" s="3" t="s">
        <v>173</v>
      </c>
      <c r="B2484" s="3">
        <v>2019</v>
      </c>
      <c r="C2484" s="19">
        <v>43527</v>
      </c>
      <c r="D2484" s="3" t="s">
        <v>641</v>
      </c>
      <c r="E2484" s="3" t="s">
        <v>643</v>
      </c>
      <c r="F2484" s="3">
        <v>1</v>
      </c>
      <c r="G2484" s="3">
        <v>6</v>
      </c>
      <c r="H2484" s="3" t="s">
        <v>129</v>
      </c>
      <c r="I2484" s="3" t="s">
        <v>65</v>
      </c>
      <c r="J2484" s="12">
        <f>(C2484-VLOOKUP(H2484,Riders!$A$2:$C$3500,2,FALSE))/365</f>
        <v>28.635616438356163</v>
      </c>
      <c r="K2484" s="3">
        <v>16</v>
      </c>
    </row>
    <row r="2485" spans="1:11" x14ac:dyDescent="0.45">
      <c r="A2485" s="3" t="s">
        <v>173</v>
      </c>
      <c r="B2485" s="3">
        <v>2019</v>
      </c>
      <c r="C2485" s="19">
        <v>43527</v>
      </c>
      <c r="D2485" s="3" t="s">
        <v>641</v>
      </c>
      <c r="E2485" s="3" t="s">
        <v>643</v>
      </c>
      <c r="F2485" s="3">
        <v>2</v>
      </c>
      <c r="G2485" s="3">
        <v>1</v>
      </c>
      <c r="H2485" s="3" t="s">
        <v>132</v>
      </c>
      <c r="I2485" s="3" t="s">
        <v>36</v>
      </c>
      <c r="J2485" s="12">
        <f>(C2485-VLOOKUP(H2485,Riders!$A$2:$C$3500,2,FALSE))/365</f>
        <v>28.279452054794522</v>
      </c>
      <c r="K2485" s="3">
        <v>4</v>
      </c>
    </row>
    <row r="2486" spans="1:11" x14ac:dyDescent="0.45">
      <c r="A2486" s="3" t="s">
        <v>173</v>
      </c>
      <c r="B2486" s="3">
        <v>2019</v>
      </c>
      <c r="C2486" s="19">
        <v>43527</v>
      </c>
      <c r="D2486" s="3" t="s">
        <v>641</v>
      </c>
      <c r="E2486" s="3" t="s">
        <v>643</v>
      </c>
      <c r="F2486" s="3">
        <v>2</v>
      </c>
      <c r="G2486" s="3">
        <v>2</v>
      </c>
      <c r="H2486" s="3" t="s">
        <v>79</v>
      </c>
      <c r="I2486" s="3" t="s">
        <v>65</v>
      </c>
      <c r="J2486" s="12">
        <f>(C2486-VLOOKUP(H2486,Riders!$A$2:$C$3500,2,FALSE))/365</f>
        <v>31.830136986301369</v>
      </c>
      <c r="K2486" s="3">
        <v>1</v>
      </c>
    </row>
    <row r="2487" spans="1:11" x14ac:dyDescent="0.45">
      <c r="A2487" s="3" t="s">
        <v>173</v>
      </c>
      <c r="B2487" s="3">
        <v>2019</v>
      </c>
      <c r="C2487" s="19">
        <v>43527</v>
      </c>
      <c r="D2487" s="3" t="s">
        <v>641</v>
      </c>
      <c r="E2487" s="3" t="s">
        <v>643</v>
      </c>
      <c r="F2487" s="3">
        <v>2</v>
      </c>
      <c r="G2487" s="3">
        <v>3</v>
      </c>
      <c r="H2487" s="3" t="s">
        <v>401</v>
      </c>
      <c r="I2487" s="3" t="s">
        <v>36</v>
      </c>
      <c r="J2487" s="12">
        <f>(C2487-VLOOKUP(H2487,Riders!$A$2:$C$3500,2,FALSE))/365</f>
        <v>31.136986301369863</v>
      </c>
      <c r="K2487" s="3">
        <v>2</v>
      </c>
    </row>
    <row r="2488" spans="1:11" x14ac:dyDescent="0.45">
      <c r="A2488" s="3" t="s">
        <v>173</v>
      </c>
      <c r="B2488" s="3">
        <v>2019</v>
      </c>
      <c r="C2488" s="19">
        <v>43527</v>
      </c>
      <c r="D2488" s="3" t="s">
        <v>641</v>
      </c>
      <c r="E2488" s="3" t="s">
        <v>643</v>
      </c>
      <c r="F2488" s="3">
        <v>2</v>
      </c>
      <c r="G2488" s="3">
        <v>4</v>
      </c>
      <c r="H2488" s="3" t="s">
        <v>109</v>
      </c>
      <c r="I2488" s="3" t="s">
        <v>118</v>
      </c>
      <c r="J2488" s="12">
        <f>(C2488-VLOOKUP(H2488,Riders!$A$2:$C$3500,2,FALSE))/365</f>
        <v>26.087671232876712</v>
      </c>
      <c r="K2488" s="3">
        <v>11</v>
      </c>
    </row>
    <row r="2489" spans="1:11" x14ac:dyDescent="0.45">
      <c r="A2489" s="3" t="s">
        <v>173</v>
      </c>
      <c r="B2489" s="3">
        <v>2019</v>
      </c>
      <c r="C2489" s="19">
        <v>43527</v>
      </c>
      <c r="D2489" s="3" t="s">
        <v>641</v>
      </c>
      <c r="E2489" s="3" t="s">
        <v>643</v>
      </c>
      <c r="F2489" s="3">
        <v>2</v>
      </c>
      <c r="G2489" s="3">
        <v>5</v>
      </c>
      <c r="H2489" s="3" t="s">
        <v>96</v>
      </c>
      <c r="I2489" s="3" t="s">
        <v>40</v>
      </c>
      <c r="J2489" s="12">
        <f>(C2489-VLOOKUP(H2489,Riders!$A$2:$C$3500,2,FALSE))/365</f>
        <v>25.136986301369863</v>
      </c>
      <c r="K2489" s="3">
        <v>13</v>
      </c>
    </row>
    <row r="2490" spans="1:11" x14ac:dyDescent="0.45">
      <c r="A2490" s="3" t="s">
        <v>173</v>
      </c>
      <c r="B2490" s="3">
        <v>2019</v>
      </c>
      <c r="C2490" s="19">
        <v>43527</v>
      </c>
      <c r="D2490" s="3" t="s">
        <v>641</v>
      </c>
      <c r="E2490" s="3" t="s">
        <v>643</v>
      </c>
      <c r="F2490" s="3">
        <v>2</v>
      </c>
      <c r="G2490" s="3">
        <v>6</v>
      </c>
      <c r="H2490" s="3" t="s">
        <v>133</v>
      </c>
      <c r="I2490" s="3" t="s">
        <v>25</v>
      </c>
      <c r="J2490" s="12">
        <f>(C2490-VLOOKUP(H2490,Riders!$A$2:$C$3500,2,FALSE))/365</f>
        <v>26.104109589041094</v>
      </c>
      <c r="K2490" s="3">
        <v>16</v>
      </c>
    </row>
    <row r="2491" spans="1:11" x14ac:dyDescent="0.45">
      <c r="A2491" s="3" t="s">
        <v>173</v>
      </c>
      <c r="B2491" s="3">
        <v>2019</v>
      </c>
      <c r="C2491" s="19">
        <v>43527</v>
      </c>
      <c r="D2491" s="3" t="s">
        <v>641</v>
      </c>
      <c r="E2491" s="3" t="s">
        <v>643</v>
      </c>
      <c r="F2491" s="3">
        <v>3</v>
      </c>
      <c r="G2491" s="3">
        <v>1</v>
      </c>
      <c r="H2491" s="3" t="s">
        <v>174</v>
      </c>
      <c r="I2491" s="3" t="s">
        <v>156</v>
      </c>
      <c r="J2491" s="12">
        <f>(C2491-VLOOKUP(H2491,Riders!$A$2:$C$3500,2,FALSE))/365</f>
        <v>27.126027397260273</v>
      </c>
      <c r="K2491" s="3">
        <v>9</v>
      </c>
    </row>
    <row r="2492" spans="1:11" x14ac:dyDescent="0.45">
      <c r="A2492" s="3" t="s">
        <v>173</v>
      </c>
      <c r="B2492" s="3">
        <v>2019</v>
      </c>
      <c r="C2492" s="19">
        <v>43527</v>
      </c>
      <c r="D2492" s="3" t="s">
        <v>641</v>
      </c>
      <c r="E2492" s="3" t="s">
        <v>643</v>
      </c>
      <c r="F2492" s="3">
        <v>3</v>
      </c>
      <c r="G2492" s="3">
        <v>2</v>
      </c>
      <c r="H2492" s="3" t="s">
        <v>34</v>
      </c>
      <c r="I2492" s="3" t="s">
        <v>19</v>
      </c>
      <c r="J2492" s="12">
        <f>(C2492-VLOOKUP(H2492,Riders!$A$2:$C$3500,2,FALSE))/365</f>
        <v>31.583561643835615</v>
      </c>
      <c r="K2492" s="3">
        <v>7</v>
      </c>
    </row>
    <row r="2493" spans="1:11" x14ac:dyDescent="0.45">
      <c r="A2493" s="3" t="s">
        <v>173</v>
      </c>
      <c r="B2493" s="3">
        <v>2019</v>
      </c>
      <c r="C2493" s="19">
        <v>43527</v>
      </c>
      <c r="D2493" s="3" t="s">
        <v>641</v>
      </c>
      <c r="E2493" s="3" t="s">
        <v>643</v>
      </c>
      <c r="F2493" s="3">
        <v>3</v>
      </c>
      <c r="G2493" s="3">
        <v>3</v>
      </c>
      <c r="H2493" s="3" t="s">
        <v>82</v>
      </c>
      <c r="I2493" s="3" t="s">
        <v>67</v>
      </c>
      <c r="J2493" s="12">
        <f>(C2493-VLOOKUP(H2493,Riders!$A$2:$C$3500,2,FALSE))/365</f>
        <v>26.506849315068493</v>
      </c>
      <c r="K2493" s="3">
        <v>8</v>
      </c>
    </row>
    <row r="2494" spans="1:11" x14ac:dyDescent="0.45">
      <c r="A2494" s="3" t="s">
        <v>173</v>
      </c>
      <c r="B2494" s="3">
        <v>2019</v>
      </c>
      <c r="C2494" s="19">
        <v>43527</v>
      </c>
      <c r="D2494" s="3" t="s">
        <v>641</v>
      </c>
      <c r="E2494" s="3" t="s">
        <v>643</v>
      </c>
      <c r="F2494" s="3">
        <v>3</v>
      </c>
      <c r="G2494" s="3">
        <v>4</v>
      </c>
      <c r="H2494" s="3" t="s">
        <v>50</v>
      </c>
      <c r="I2494" s="3" t="s">
        <v>51</v>
      </c>
      <c r="J2494" s="12">
        <f>(C2494-VLOOKUP(H2494,Riders!$A$2:$C$3500,2,FALSE))/365</f>
        <v>22.405479452054795</v>
      </c>
      <c r="K2494" s="3">
        <v>10</v>
      </c>
    </row>
    <row r="2495" spans="1:11" x14ac:dyDescent="0.45">
      <c r="A2495" s="3" t="s">
        <v>173</v>
      </c>
      <c r="B2495" s="3">
        <v>2019</v>
      </c>
      <c r="C2495" s="19">
        <v>43527</v>
      </c>
      <c r="D2495" s="3" t="s">
        <v>641</v>
      </c>
      <c r="E2495" s="3" t="s">
        <v>643</v>
      </c>
      <c r="F2495" s="3">
        <v>3</v>
      </c>
      <c r="G2495" s="3">
        <v>5</v>
      </c>
      <c r="H2495" s="3" t="s">
        <v>26</v>
      </c>
      <c r="I2495" s="3" t="s">
        <v>27</v>
      </c>
      <c r="J2495" s="12">
        <f>(C2495-VLOOKUP(H2495,Riders!$A$2:$C$3500,2,FALSE))/365</f>
        <v>20.778082191780822</v>
      </c>
      <c r="K2495" s="3">
        <v>13</v>
      </c>
    </row>
    <row r="2496" spans="1:11" x14ac:dyDescent="0.45">
      <c r="A2496" s="3" t="s">
        <v>173</v>
      </c>
      <c r="B2496" s="3">
        <v>2019</v>
      </c>
      <c r="C2496" s="19">
        <v>43527</v>
      </c>
      <c r="D2496" s="3" t="s">
        <v>641</v>
      </c>
      <c r="E2496" s="3" t="s">
        <v>643</v>
      </c>
      <c r="F2496" s="3">
        <v>3</v>
      </c>
      <c r="G2496" s="3">
        <v>6</v>
      </c>
      <c r="H2496" s="3" t="s">
        <v>39</v>
      </c>
      <c r="I2496" s="3" t="s">
        <v>40</v>
      </c>
      <c r="J2496" s="12">
        <f>(C2496-VLOOKUP(H2496,Riders!$A$2:$C$3500,2,FALSE))/365</f>
        <v>24.55890410958904</v>
      </c>
      <c r="K2496" s="3">
        <v>16</v>
      </c>
    </row>
    <row r="2497" spans="1:11" x14ac:dyDescent="0.45">
      <c r="A2497" s="3" t="s">
        <v>173</v>
      </c>
      <c r="B2497" s="3">
        <v>2019</v>
      </c>
      <c r="C2497" s="19">
        <v>43527</v>
      </c>
      <c r="D2497" s="3" t="s">
        <v>641</v>
      </c>
      <c r="E2497" s="3" t="s">
        <v>644</v>
      </c>
      <c r="F2497" s="3">
        <v>1</v>
      </c>
      <c r="G2497" s="3">
        <v>1</v>
      </c>
      <c r="H2497" s="3" t="s">
        <v>79</v>
      </c>
      <c r="I2497" s="3" t="s">
        <v>65</v>
      </c>
      <c r="J2497" s="12">
        <f>(C2497-VLOOKUP(H2497,Riders!$A$2:$C$3500,2,FALSE))/365</f>
        <v>31.830136986301369</v>
      </c>
      <c r="K2497" s="3">
        <v>1</v>
      </c>
    </row>
    <row r="2498" spans="1:11" x14ac:dyDescent="0.45">
      <c r="A2498" s="3" t="s">
        <v>173</v>
      </c>
      <c r="B2498" s="3">
        <v>2019</v>
      </c>
      <c r="C2498" s="19">
        <v>43527</v>
      </c>
      <c r="D2498" s="3" t="s">
        <v>641</v>
      </c>
      <c r="E2498" s="3" t="s">
        <v>644</v>
      </c>
      <c r="F2498" s="3">
        <v>1</v>
      </c>
      <c r="G2498" s="3">
        <v>2</v>
      </c>
      <c r="H2498" s="3" t="s">
        <v>16</v>
      </c>
      <c r="I2498" s="3" t="s">
        <v>17</v>
      </c>
      <c r="J2498" s="12">
        <f>(C2498-VLOOKUP(H2498,Riders!$A$2:$C$3500,2,FALSE))/365</f>
        <v>19.863013698630137</v>
      </c>
      <c r="K2498" s="3">
        <v>6</v>
      </c>
    </row>
    <row r="2499" spans="1:11" x14ac:dyDescent="0.45">
      <c r="A2499" s="3" t="s">
        <v>173</v>
      </c>
      <c r="B2499" s="3">
        <v>2019</v>
      </c>
      <c r="C2499" s="19">
        <v>43527</v>
      </c>
      <c r="D2499" s="3" t="s">
        <v>641</v>
      </c>
      <c r="E2499" s="3" t="s">
        <v>644</v>
      </c>
      <c r="F2499" s="3">
        <v>1</v>
      </c>
      <c r="G2499" s="3">
        <v>3</v>
      </c>
      <c r="H2499" s="3" t="s">
        <v>401</v>
      </c>
      <c r="I2499" s="3" t="s">
        <v>36</v>
      </c>
      <c r="J2499" s="12">
        <f>(C2499-VLOOKUP(H2499,Riders!$A$2:$C$3500,2,FALSE))/365</f>
        <v>31.136986301369863</v>
      </c>
      <c r="K2499" s="3">
        <v>2</v>
      </c>
    </row>
    <row r="2500" spans="1:11" x14ac:dyDescent="0.45">
      <c r="A2500" s="3" t="s">
        <v>173</v>
      </c>
      <c r="B2500" s="3">
        <v>2019</v>
      </c>
      <c r="C2500" s="19">
        <v>43527</v>
      </c>
      <c r="D2500" s="3" t="s">
        <v>641</v>
      </c>
      <c r="E2500" s="3" t="s">
        <v>644</v>
      </c>
      <c r="F2500" s="3">
        <v>1</v>
      </c>
      <c r="G2500" s="3">
        <v>4</v>
      </c>
      <c r="H2500" s="3" t="s">
        <v>82</v>
      </c>
      <c r="I2500" s="3" t="s">
        <v>67</v>
      </c>
      <c r="J2500" s="12">
        <f>(C2500-VLOOKUP(H2500,Riders!$A$2:$C$3500,2,FALSE))/365</f>
        <v>26.506849315068493</v>
      </c>
      <c r="K2500" s="3">
        <v>8</v>
      </c>
    </row>
    <row r="2501" spans="1:11" x14ac:dyDescent="0.45">
      <c r="A2501" s="3" t="s">
        <v>173</v>
      </c>
      <c r="B2501" s="3">
        <v>2019</v>
      </c>
      <c r="C2501" s="19">
        <v>43527</v>
      </c>
      <c r="D2501" s="3" t="s">
        <v>641</v>
      </c>
      <c r="E2501" s="3" t="s">
        <v>644</v>
      </c>
      <c r="F2501" s="3">
        <v>1</v>
      </c>
      <c r="G2501" s="3">
        <v>5</v>
      </c>
      <c r="H2501" s="3" t="s">
        <v>655</v>
      </c>
      <c r="I2501" s="3" t="s">
        <v>120</v>
      </c>
      <c r="J2501" s="12">
        <f>(C2501-VLOOKUP(H2501,Riders!$A$2:$C$3500,2,FALSE))/365</f>
        <v>36.243835616438353</v>
      </c>
      <c r="K2501" s="3">
        <v>12</v>
      </c>
    </row>
    <row r="2502" spans="1:11" x14ac:dyDescent="0.45">
      <c r="A2502" s="3" t="s">
        <v>173</v>
      </c>
      <c r="B2502" s="3">
        <v>2019</v>
      </c>
      <c r="C2502" s="19">
        <v>43527</v>
      </c>
      <c r="D2502" s="3" t="s">
        <v>641</v>
      </c>
      <c r="E2502" s="3" t="s">
        <v>644</v>
      </c>
      <c r="F2502" s="3">
        <v>1</v>
      </c>
      <c r="G2502" s="3">
        <v>6</v>
      </c>
      <c r="H2502" s="3" t="s">
        <v>50</v>
      </c>
      <c r="I2502" s="3" t="s">
        <v>51</v>
      </c>
      <c r="J2502" s="12">
        <f>(C2502-VLOOKUP(H2502,Riders!$A$2:$C$3500,2,FALSE))/365</f>
        <v>22.405479452054795</v>
      </c>
      <c r="K2502" s="3">
        <v>10</v>
      </c>
    </row>
    <row r="2503" spans="1:11" x14ac:dyDescent="0.45">
      <c r="A2503" s="3" t="s">
        <v>173</v>
      </c>
      <c r="B2503" s="3">
        <v>2019</v>
      </c>
      <c r="C2503" s="19">
        <v>43527</v>
      </c>
      <c r="D2503" s="3" t="s">
        <v>641</v>
      </c>
      <c r="E2503" s="3" t="s">
        <v>644</v>
      </c>
      <c r="F2503" s="3">
        <v>2</v>
      </c>
      <c r="G2503" s="3">
        <v>1</v>
      </c>
      <c r="H2503" s="3" t="s">
        <v>132</v>
      </c>
      <c r="I2503" s="3" t="s">
        <v>36</v>
      </c>
      <c r="J2503" s="12">
        <f>(C2503-VLOOKUP(H2503,Riders!$A$2:$C$3500,2,FALSE))/365</f>
        <v>28.279452054794522</v>
      </c>
      <c r="K2503" s="3">
        <v>4</v>
      </c>
    </row>
    <row r="2504" spans="1:11" x14ac:dyDescent="0.45">
      <c r="A2504" s="3" t="s">
        <v>173</v>
      </c>
      <c r="B2504" s="3">
        <v>2019</v>
      </c>
      <c r="C2504" s="19">
        <v>43527</v>
      </c>
      <c r="D2504" s="3" t="s">
        <v>641</v>
      </c>
      <c r="E2504" s="3" t="s">
        <v>644</v>
      </c>
      <c r="F2504" s="3">
        <v>2</v>
      </c>
      <c r="G2504" s="3">
        <v>2</v>
      </c>
      <c r="H2504" s="3" t="s">
        <v>77</v>
      </c>
      <c r="I2504" s="3" t="s">
        <v>19</v>
      </c>
      <c r="J2504" s="12">
        <f>(C2504-VLOOKUP(H2504,Riders!$A$2:$C$3500,2,FALSE))/365</f>
        <v>27.81095890410959</v>
      </c>
      <c r="K2504" s="3">
        <v>5</v>
      </c>
    </row>
    <row r="2505" spans="1:11" x14ac:dyDescent="0.45">
      <c r="A2505" s="3" t="s">
        <v>173</v>
      </c>
      <c r="B2505" s="3">
        <v>2019</v>
      </c>
      <c r="C2505" s="19">
        <v>43527</v>
      </c>
      <c r="D2505" s="3" t="s">
        <v>641</v>
      </c>
      <c r="E2505" s="3" t="s">
        <v>644</v>
      </c>
      <c r="F2505" s="3">
        <v>2</v>
      </c>
      <c r="G2505" s="3">
        <v>3</v>
      </c>
      <c r="H2505" s="3" t="s">
        <v>111</v>
      </c>
      <c r="I2505" s="3" t="s">
        <v>118</v>
      </c>
      <c r="J2505" s="12">
        <f>(C2505-VLOOKUP(H2505,Riders!$A$2:$C$3500,2,FALSE))/365</f>
        <v>24.367123287671234</v>
      </c>
      <c r="K2505" s="3">
        <v>3</v>
      </c>
    </row>
    <row r="2506" spans="1:11" x14ac:dyDescent="0.45">
      <c r="A2506" s="3" t="s">
        <v>173</v>
      </c>
      <c r="B2506" s="3">
        <v>2019</v>
      </c>
      <c r="C2506" s="19">
        <v>43527</v>
      </c>
      <c r="D2506" s="3" t="s">
        <v>641</v>
      </c>
      <c r="E2506" s="3" t="s">
        <v>644</v>
      </c>
      <c r="F2506" s="3">
        <v>2</v>
      </c>
      <c r="G2506" s="3">
        <v>4</v>
      </c>
      <c r="H2506" s="3" t="s">
        <v>109</v>
      </c>
      <c r="I2506" s="3" t="s">
        <v>118</v>
      </c>
      <c r="J2506" s="12">
        <f>(C2506-VLOOKUP(H2506,Riders!$A$2:$C$3500,2,FALSE))/365</f>
        <v>26.087671232876712</v>
      </c>
      <c r="K2506" s="3">
        <v>11</v>
      </c>
    </row>
    <row r="2507" spans="1:11" x14ac:dyDescent="0.45">
      <c r="A2507" s="3" t="s">
        <v>173</v>
      </c>
      <c r="B2507" s="3">
        <v>2019</v>
      </c>
      <c r="C2507" s="19">
        <v>43527</v>
      </c>
      <c r="D2507" s="3" t="s">
        <v>641</v>
      </c>
      <c r="E2507" s="3" t="s">
        <v>644</v>
      </c>
      <c r="F2507" s="3">
        <v>2</v>
      </c>
      <c r="G2507" s="3">
        <v>5</v>
      </c>
      <c r="H2507" s="3" t="s">
        <v>174</v>
      </c>
      <c r="I2507" s="3" t="s">
        <v>156</v>
      </c>
      <c r="J2507" s="12">
        <f>(C2507-VLOOKUP(H2507,Riders!$A$2:$C$3500,2,FALSE))/365</f>
        <v>27.126027397260273</v>
      </c>
      <c r="K2507" s="3">
        <v>9</v>
      </c>
    </row>
    <row r="2508" spans="1:11" x14ac:dyDescent="0.45">
      <c r="A2508" s="3" t="s">
        <v>173</v>
      </c>
      <c r="B2508" s="3">
        <v>2019</v>
      </c>
      <c r="C2508" s="19">
        <v>43527</v>
      </c>
      <c r="D2508" s="3" t="s">
        <v>641</v>
      </c>
      <c r="E2508" s="3" t="s">
        <v>644</v>
      </c>
      <c r="F2508" s="3">
        <v>2</v>
      </c>
      <c r="G2508" s="3">
        <v>6</v>
      </c>
      <c r="H2508" s="3" t="s">
        <v>34</v>
      </c>
      <c r="I2508" s="3" t="s">
        <v>19</v>
      </c>
      <c r="J2508" s="12">
        <f>(C2508-VLOOKUP(H2508,Riders!$A$2:$C$3500,2,FALSE))/365</f>
        <v>31.583561643835615</v>
      </c>
      <c r="K2508" s="3">
        <v>7</v>
      </c>
    </row>
    <row r="2509" spans="1:11" x14ac:dyDescent="0.45">
      <c r="A2509" s="3" t="s">
        <v>173</v>
      </c>
      <c r="B2509" s="3">
        <v>2019</v>
      </c>
      <c r="C2509" s="19">
        <v>43527</v>
      </c>
      <c r="D2509" s="3" t="s">
        <v>641</v>
      </c>
      <c r="E2509" s="3" t="s">
        <v>370</v>
      </c>
      <c r="F2509" s="3">
        <v>1</v>
      </c>
      <c r="G2509" s="3">
        <v>1</v>
      </c>
      <c r="H2509" s="3" t="s">
        <v>79</v>
      </c>
      <c r="I2509" s="3" t="s">
        <v>65</v>
      </c>
      <c r="J2509" s="12">
        <f>(C2509-VLOOKUP(H2509,Riders!$A$2:$C$3500,2,FALSE))/365</f>
        <v>31.830136986301369</v>
      </c>
      <c r="K2509" s="3">
        <v>1</v>
      </c>
    </row>
    <row r="2510" spans="1:11" x14ac:dyDescent="0.45">
      <c r="A2510" s="3" t="s">
        <v>173</v>
      </c>
      <c r="B2510" s="3">
        <v>2019</v>
      </c>
      <c r="C2510" s="19">
        <v>43527</v>
      </c>
      <c r="D2510" s="3" t="s">
        <v>641</v>
      </c>
      <c r="E2510" s="3" t="s">
        <v>370</v>
      </c>
      <c r="F2510" s="3">
        <v>1</v>
      </c>
      <c r="G2510" s="3">
        <v>2</v>
      </c>
      <c r="H2510" s="3" t="s">
        <v>401</v>
      </c>
      <c r="I2510" s="3" t="s">
        <v>36</v>
      </c>
      <c r="J2510" s="12">
        <f>(C2510-VLOOKUP(H2510,Riders!$A$2:$C$3500,2,FALSE))/365</f>
        <v>31.136986301369863</v>
      </c>
      <c r="K2510" s="3">
        <v>2</v>
      </c>
    </row>
    <row r="2511" spans="1:11" x14ac:dyDescent="0.45">
      <c r="A2511" s="3" t="s">
        <v>173</v>
      </c>
      <c r="B2511" s="3">
        <v>2019</v>
      </c>
      <c r="C2511" s="19">
        <v>43527</v>
      </c>
      <c r="D2511" s="3" t="s">
        <v>641</v>
      </c>
      <c r="E2511" s="3" t="s">
        <v>370</v>
      </c>
      <c r="F2511" s="3">
        <v>1</v>
      </c>
      <c r="G2511" s="3">
        <v>3</v>
      </c>
      <c r="H2511" s="3" t="s">
        <v>111</v>
      </c>
      <c r="I2511" s="3" t="s">
        <v>118</v>
      </c>
      <c r="J2511" s="12">
        <f>(C2511-VLOOKUP(H2511,Riders!$A$2:$C$3500,2,FALSE))/365</f>
        <v>24.367123287671234</v>
      </c>
      <c r="K2511" s="3">
        <v>3</v>
      </c>
    </row>
    <row r="2512" spans="1:11" x14ac:dyDescent="0.45">
      <c r="A2512" s="3" t="s">
        <v>173</v>
      </c>
      <c r="B2512" s="3">
        <v>2019</v>
      </c>
      <c r="C2512" s="19">
        <v>43527</v>
      </c>
      <c r="D2512" s="3" t="s">
        <v>641</v>
      </c>
      <c r="E2512" s="3" t="s">
        <v>370</v>
      </c>
      <c r="F2512" s="3">
        <v>1</v>
      </c>
      <c r="G2512" s="3">
        <v>4</v>
      </c>
      <c r="H2512" s="3" t="s">
        <v>132</v>
      </c>
      <c r="I2512" s="3" t="s">
        <v>36</v>
      </c>
      <c r="J2512" s="12">
        <f>(C2512-VLOOKUP(H2512,Riders!$A$2:$C$3500,2,FALSE))/365</f>
        <v>28.279452054794522</v>
      </c>
      <c r="K2512" s="3">
        <v>4</v>
      </c>
    </row>
    <row r="2513" spans="1:11" x14ac:dyDescent="0.45">
      <c r="A2513" s="3" t="s">
        <v>173</v>
      </c>
      <c r="B2513" s="3">
        <v>2019</v>
      </c>
      <c r="C2513" s="19">
        <v>43527</v>
      </c>
      <c r="D2513" s="3" t="s">
        <v>641</v>
      </c>
      <c r="E2513" s="3" t="s">
        <v>370</v>
      </c>
      <c r="F2513" s="3">
        <v>1</v>
      </c>
      <c r="G2513" s="3">
        <v>5</v>
      </c>
      <c r="H2513" s="3" t="s">
        <v>77</v>
      </c>
      <c r="I2513" s="3" t="s">
        <v>19</v>
      </c>
      <c r="J2513" s="12">
        <f>(C2513-VLOOKUP(H2513,Riders!$A$2:$C$3500,2,FALSE))/365</f>
        <v>27.81095890410959</v>
      </c>
      <c r="K2513" s="3">
        <v>5</v>
      </c>
    </row>
    <row r="2514" spans="1:11" x14ac:dyDescent="0.45">
      <c r="A2514" s="3" t="s">
        <v>173</v>
      </c>
      <c r="B2514" s="3">
        <v>2019</v>
      </c>
      <c r="C2514" s="19">
        <v>43527</v>
      </c>
      <c r="D2514" s="3" t="s">
        <v>641</v>
      </c>
      <c r="E2514" s="3" t="s">
        <v>370</v>
      </c>
      <c r="F2514" s="3">
        <v>1</v>
      </c>
      <c r="G2514" s="3">
        <v>6</v>
      </c>
      <c r="H2514" s="3" t="s">
        <v>16</v>
      </c>
      <c r="I2514" s="3" t="s">
        <v>17</v>
      </c>
      <c r="J2514" s="12">
        <f>(C2514-VLOOKUP(H2514,Riders!$A$2:$C$3500,2,FALSE))/365</f>
        <v>19.863013698630137</v>
      </c>
      <c r="K2514" s="3">
        <v>6</v>
      </c>
    </row>
    <row r="2515" spans="1:11" x14ac:dyDescent="0.45">
      <c r="A2515" s="3" t="s">
        <v>173</v>
      </c>
      <c r="B2515" s="3">
        <v>2019</v>
      </c>
      <c r="C2515" s="19">
        <v>43527</v>
      </c>
      <c r="D2515" s="3" t="s">
        <v>641</v>
      </c>
      <c r="E2515" s="3" t="s">
        <v>370</v>
      </c>
      <c r="F2515" s="3">
        <v>2</v>
      </c>
      <c r="G2515" s="3">
        <v>1</v>
      </c>
      <c r="H2515" s="3" t="s">
        <v>34</v>
      </c>
      <c r="I2515" s="3" t="s">
        <v>19</v>
      </c>
      <c r="J2515" s="12">
        <f>(C2515-VLOOKUP(H2515,Riders!$A$2:$C$3500,2,FALSE))/365</f>
        <v>31.583561643835615</v>
      </c>
      <c r="K2515" s="3">
        <v>7</v>
      </c>
    </row>
    <row r="2516" spans="1:11" x14ac:dyDescent="0.45">
      <c r="A2516" s="3" t="s">
        <v>173</v>
      </c>
      <c r="B2516" s="3">
        <v>2019</v>
      </c>
      <c r="C2516" s="19">
        <v>43527</v>
      </c>
      <c r="D2516" s="3" t="s">
        <v>641</v>
      </c>
      <c r="E2516" s="3" t="s">
        <v>370</v>
      </c>
      <c r="F2516" s="3">
        <v>2</v>
      </c>
      <c r="G2516" s="3">
        <v>2</v>
      </c>
      <c r="H2516" s="3" t="s">
        <v>82</v>
      </c>
      <c r="I2516" s="3" t="s">
        <v>67</v>
      </c>
      <c r="J2516" s="12">
        <f>(C2516-VLOOKUP(H2516,Riders!$A$2:$C$3500,2,FALSE))/365</f>
        <v>26.506849315068493</v>
      </c>
      <c r="K2516" s="3">
        <v>8</v>
      </c>
    </row>
    <row r="2517" spans="1:11" x14ac:dyDescent="0.45">
      <c r="A2517" s="3" t="s">
        <v>173</v>
      </c>
      <c r="B2517" s="3">
        <v>2019</v>
      </c>
      <c r="C2517" s="19">
        <v>43527</v>
      </c>
      <c r="D2517" s="3" t="s">
        <v>641</v>
      </c>
      <c r="E2517" s="3" t="s">
        <v>370</v>
      </c>
      <c r="F2517" s="3">
        <v>2</v>
      </c>
      <c r="G2517" s="3">
        <v>3</v>
      </c>
      <c r="H2517" s="3" t="s">
        <v>174</v>
      </c>
      <c r="I2517" s="3" t="s">
        <v>156</v>
      </c>
      <c r="J2517" s="12">
        <f>(C2517-VLOOKUP(H2517,Riders!$A$2:$C$3500,2,FALSE))/365</f>
        <v>27.126027397260273</v>
      </c>
      <c r="K2517" s="3">
        <v>9</v>
      </c>
    </row>
    <row r="2518" spans="1:11" x14ac:dyDescent="0.45">
      <c r="A2518" s="3" t="s">
        <v>173</v>
      </c>
      <c r="B2518" s="3">
        <v>2019</v>
      </c>
      <c r="C2518" s="19">
        <v>43527</v>
      </c>
      <c r="D2518" s="3" t="s">
        <v>641</v>
      </c>
      <c r="E2518" s="3" t="s">
        <v>370</v>
      </c>
      <c r="F2518" s="3">
        <v>2</v>
      </c>
      <c r="G2518" s="3">
        <v>4</v>
      </c>
      <c r="H2518" s="3" t="s">
        <v>50</v>
      </c>
      <c r="I2518" s="3" t="s">
        <v>51</v>
      </c>
      <c r="J2518" s="12">
        <f>(C2518-VLOOKUP(H2518,Riders!$A$2:$C$3500,2,FALSE))/365</f>
        <v>22.405479452054795</v>
      </c>
      <c r="K2518" s="3">
        <v>10</v>
      </c>
    </row>
    <row r="2519" spans="1:11" x14ac:dyDescent="0.45">
      <c r="A2519" s="3" t="s">
        <v>173</v>
      </c>
      <c r="B2519" s="3">
        <v>2019</v>
      </c>
      <c r="C2519" s="19">
        <v>43527</v>
      </c>
      <c r="D2519" s="3" t="s">
        <v>641</v>
      </c>
      <c r="E2519" s="3" t="s">
        <v>370</v>
      </c>
      <c r="F2519" s="3">
        <v>2</v>
      </c>
      <c r="G2519" s="3">
        <v>5</v>
      </c>
      <c r="H2519" s="3" t="s">
        <v>109</v>
      </c>
      <c r="I2519" s="3" t="s">
        <v>118</v>
      </c>
      <c r="J2519" s="12">
        <f>(C2519-VLOOKUP(H2519,Riders!$A$2:$C$3500,2,FALSE))/365</f>
        <v>26.087671232876712</v>
      </c>
      <c r="K2519" s="3">
        <v>11</v>
      </c>
    </row>
    <row r="2520" spans="1:11" x14ac:dyDescent="0.45">
      <c r="A2520" s="3" t="s">
        <v>173</v>
      </c>
      <c r="B2520" s="3">
        <v>2019</v>
      </c>
      <c r="C2520" s="19">
        <v>43527</v>
      </c>
      <c r="D2520" s="3" t="s">
        <v>641</v>
      </c>
      <c r="E2520" s="3" t="s">
        <v>370</v>
      </c>
      <c r="F2520" s="3">
        <v>2</v>
      </c>
      <c r="G2520" s="3">
        <v>6</v>
      </c>
      <c r="H2520" s="3" t="s">
        <v>655</v>
      </c>
      <c r="I2520" s="3" t="s">
        <v>120</v>
      </c>
      <c r="J2520" s="12">
        <f>(C2520-VLOOKUP(H2520,Riders!$A$2:$C$3500,2,FALSE))/365</f>
        <v>36.243835616438353</v>
      </c>
      <c r="K2520" s="3">
        <v>12</v>
      </c>
    </row>
    <row r="2521" spans="1:11" x14ac:dyDescent="0.45">
      <c r="A2521" s="3" t="s">
        <v>149</v>
      </c>
      <c r="B2521" s="3">
        <v>2019</v>
      </c>
      <c r="C2521" s="19">
        <v>43560</v>
      </c>
      <c r="D2521" s="3" t="s">
        <v>676</v>
      </c>
      <c r="E2521" s="3" t="s">
        <v>454</v>
      </c>
      <c r="F2521" s="3">
        <v>1</v>
      </c>
      <c r="G2521" s="3">
        <v>1</v>
      </c>
      <c r="H2521" s="3" t="s">
        <v>682</v>
      </c>
      <c r="I2521" s="3" t="s">
        <v>36</v>
      </c>
      <c r="J2521" s="12" t="e">
        <f>(C2521-VLOOKUP(H2521,Riders!$A$2:$C$3500,2,FALSE))/365</f>
        <v>#N/A</v>
      </c>
      <c r="K2521" s="3">
        <v>2</v>
      </c>
    </row>
    <row r="2522" spans="1:11" x14ac:dyDescent="0.45">
      <c r="A2522" s="3" t="s">
        <v>149</v>
      </c>
      <c r="B2522" s="3">
        <v>2019</v>
      </c>
      <c r="C2522" s="19">
        <v>43560</v>
      </c>
      <c r="D2522" s="3" t="s">
        <v>676</v>
      </c>
      <c r="E2522" s="3" t="s">
        <v>454</v>
      </c>
      <c r="F2522" s="3">
        <v>1</v>
      </c>
      <c r="G2522" s="3">
        <v>2</v>
      </c>
      <c r="H2522" s="3" t="s">
        <v>667</v>
      </c>
      <c r="I2522" s="3" t="s">
        <v>36</v>
      </c>
      <c r="J2522" s="12">
        <f>(C2522-VLOOKUP(H2522,Riders!$A$2:$C$3500,2,FALSE))/365</f>
        <v>17.646575342465752</v>
      </c>
      <c r="K2522" s="3">
        <v>4</v>
      </c>
    </row>
    <row r="2523" spans="1:11" x14ac:dyDescent="0.45">
      <c r="A2523" s="3" t="s">
        <v>149</v>
      </c>
      <c r="B2523" s="3">
        <v>2019</v>
      </c>
      <c r="C2523" s="19">
        <v>43560</v>
      </c>
      <c r="D2523" s="3" t="s">
        <v>676</v>
      </c>
      <c r="E2523" s="3" t="s">
        <v>454</v>
      </c>
      <c r="F2523" s="3">
        <v>1</v>
      </c>
      <c r="G2523" s="3">
        <v>3</v>
      </c>
      <c r="H2523" s="3" t="s">
        <v>683</v>
      </c>
      <c r="I2523" s="3" t="s">
        <v>36</v>
      </c>
      <c r="J2523" s="12" t="e">
        <f>(C2523-VLOOKUP(H2523,Riders!$A$2:$C$3500,2,FALSE))/365</f>
        <v>#N/A</v>
      </c>
      <c r="K2523" s="3">
        <v>6</v>
      </c>
    </row>
    <row r="2524" spans="1:11" x14ac:dyDescent="0.45">
      <c r="A2524" s="3" t="s">
        <v>149</v>
      </c>
      <c r="B2524" s="3">
        <v>2019</v>
      </c>
      <c r="C2524" s="19">
        <v>43560</v>
      </c>
      <c r="D2524" s="3" t="s">
        <v>676</v>
      </c>
      <c r="E2524" s="3" t="s">
        <v>454</v>
      </c>
      <c r="F2524" s="3">
        <v>1</v>
      </c>
      <c r="G2524" s="3">
        <v>4</v>
      </c>
      <c r="H2524" s="3" t="s">
        <v>684</v>
      </c>
      <c r="I2524" s="3" t="s">
        <v>36</v>
      </c>
      <c r="J2524" s="12" t="e">
        <f>(C2524-VLOOKUP(H2524,Riders!$A$2:$C$3500,2,FALSE))/365</f>
        <v>#N/A</v>
      </c>
      <c r="K2524" s="3">
        <v>8</v>
      </c>
    </row>
    <row r="2525" spans="1:11" x14ac:dyDescent="0.45">
      <c r="A2525" s="3" t="s">
        <v>149</v>
      </c>
      <c r="B2525" s="3">
        <v>2019</v>
      </c>
      <c r="C2525" s="19">
        <v>43560</v>
      </c>
      <c r="D2525" s="3" t="s">
        <v>676</v>
      </c>
      <c r="E2525" s="3" t="s">
        <v>454</v>
      </c>
      <c r="F2525" s="3">
        <v>1</v>
      </c>
      <c r="G2525" s="3">
        <v>5</v>
      </c>
      <c r="H2525" s="3" t="s">
        <v>671</v>
      </c>
      <c r="I2525" s="3" t="s">
        <v>36</v>
      </c>
      <c r="J2525" s="12">
        <f>(C2525-VLOOKUP(H2525,Riders!$A$2:$C$3500,2,FALSE))/365</f>
        <v>17.336986301369862</v>
      </c>
      <c r="K2525" s="3">
        <v>10</v>
      </c>
    </row>
    <row r="2526" spans="1:11" x14ac:dyDescent="0.45">
      <c r="A2526" s="3" t="s">
        <v>149</v>
      </c>
      <c r="B2526" s="3">
        <v>2019</v>
      </c>
      <c r="C2526" s="19">
        <v>43560</v>
      </c>
      <c r="D2526" s="3" t="s">
        <v>676</v>
      </c>
      <c r="E2526" s="3" t="s">
        <v>454</v>
      </c>
      <c r="F2526" s="3">
        <v>2</v>
      </c>
      <c r="G2526" s="3">
        <v>1</v>
      </c>
      <c r="H2526" s="3" t="s">
        <v>685</v>
      </c>
      <c r="I2526" s="3" t="s">
        <v>36</v>
      </c>
      <c r="J2526" s="12">
        <f>(C2526-VLOOKUP(H2526,Riders!$A$2:$C$3500,2,FALSE))/365</f>
        <v>17.049315068493151</v>
      </c>
      <c r="K2526" s="3">
        <v>3</v>
      </c>
    </row>
    <row r="2527" spans="1:11" x14ac:dyDescent="0.45">
      <c r="A2527" s="3" t="s">
        <v>149</v>
      </c>
      <c r="B2527" s="3">
        <v>2019</v>
      </c>
      <c r="C2527" s="19">
        <v>43560</v>
      </c>
      <c r="D2527" s="3" t="s">
        <v>676</v>
      </c>
      <c r="E2527" s="3" t="s">
        <v>454</v>
      </c>
      <c r="F2527" s="3">
        <v>2</v>
      </c>
      <c r="G2527" s="3">
        <v>2</v>
      </c>
      <c r="H2527" s="3" t="s">
        <v>686</v>
      </c>
      <c r="I2527" s="3" t="s">
        <v>36</v>
      </c>
      <c r="J2527" s="12">
        <f>(C2527-VLOOKUP(H2527,Riders!$A$2:$C$3500,2,FALSE))/365</f>
        <v>17.671232876712327</v>
      </c>
      <c r="K2527" s="3">
        <v>5</v>
      </c>
    </row>
    <row r="2528" spans="1:11" x14ac:dyDescent="0.45">
      <c r="A2528" s="3" t="s">
        <v>149</v>
      </c>
      <c r="B2528" s="3">
        <v>2019</v>
      </c>
      <c r="C2528" s="19">
        <v>43560</v>
      </c>
      <c r="D2528" s="3" t="s">
        <v>676</v>
      </c>
      <c r="E2528" s="3" t="s">
        <v>454</v>
      </c>
      <c r="F2528" s="3">
        <v>2</v>
      </c>
      <c r="G2528" s="3">
        <v>3</v>
      </c>
      <c r="H2528" s="3" t="s">
        <v>687</v>
      </c>
      <c r="I2528" s="3" t="s">
        <v>36</v>
      </c>
      <c r="J2528" s="12" t="e">
        <f>(C2528-VLOOKUP(H2528,Riders!$A$2:$C$3500,2,FALSE))/365</f>
        <v>#N/A</v>
      </c>
      <c r="K2528" s="3">
        <v>7</v>
      </c>
    </row>
    <row r="2529" spans="1:11" x14ac:dyDescent="0.45">
      <c r="A2529" s="3" t="s">
        <v>149</v>
      </c>
      <c r="B2529" s="3">
        <v>2019</v>
      </c>
      <c r="C2529" s="19">
        <v>43560</v>
      </c>
      <c r="D2529" s="3" t="s">
        <v>676</v>
      </c>
      <c r="E2529" s="3" t="s">
        <v>454</v>
      </c>
      <c r="F2529" s="3">
        <v>2</v>
      </c>
      <c r="G2529" s="3">
        <v>4</v>
      </c>
      <c r="H2529" s="3" t="s">
        <v>688</v>
      </c>
      <c r="I2529" s="3" t="s">
        <v>36</v>
      </c>
      <c r="J2529" s="12">
        <f>(C2529-VLOOKUP(H2529,Riders!$A$2:$C$3500,2,FALSE))/365</f>
        <v>16.372602739726027</v>
      </c>
      <c r="K2529" s="3">
        <v>1</v>
      </c>
    </row>
    <row r="2530" spans="1:11" x14ac:dyDescent="0.45">
      <c r="A2530" s="3" t="s">
        <v>149</v>
      </c>
      <c r="B2530" s="3">
        <v>2019</v>
      </c>
      <c r="C2530" s="19">
        <v>43560</v>
      </c>
      <c r="D2530" s="3" t="s">
        <v>676</v>
      </c>
      <c r="E2530" s="3" t="s">
        <v>454</v>
      </c>
      <c r="F2530" s="3">
        <v>2</v>
      </c>
      <c r="G2530" s="3">
        <v>5</v>
      </c>
      <c r="H2530" s="3" t="s">
        <v>689</v>
      </c>
      <c r="I2530" s="3" t="s">
        <v>36</v>
      </c>
      <c r="J2530" s="12" t="e">
        <f>(C2530-VLOOKUP(H2530,Riders!$A$2:$C$3500,2,FALSE))/365</f>
        <v>#N/A</v>
      </c>
      <c r="K2530" s="3">
        <v>9</v>
      </c>
    </row>
    <row r="2531" spans="1:11" x14ac:dyDescent="0.45">
      <c r="A2531" s="3" t="s">
        <v>149</v>
      </c>
      <c r="B2531" s="3">
        <v>2019</v>
      </c>
      <c r="C2531" s="19">
        <v>43560</v>
      </c>
      <c r="D2531" s="3" t="s">
        <v>676</v>
      </c>
      <c r="E2531" s="3" t="s">
        <v>642</v>
      </c>
      <c r="F2531" s="3">
        <v>1</v>
      </c>
      <c r="G2531" s="3">
        <v>1</v>
      </c>
      <c r="H2531" s="3" t="s">
        <v>683</v>
      </c>
      <c r="I2531" s="3" t="s">
        <v>36</v>
      </c>
      <c r="J2531" s="12" t="e">
        <f>(C2531-VLOOKUP(H2531,Riders!$A$2:$C$3500,2,FALSE))/365</f>
        <v>#N/A</v>
      </c>
      <c r="K2531" s="3">
        <v>6</v>
      </c>
    </row>
    <row r="2532" spans="1:11" x14ac:dyDescent="0.45">
      <c r="A2532" s="3" t="s">
        <v>149</v>
      </c>
      <c r="B2532" s="3">
        <v>2019</v>
      </c>
      <c r="C2532" s="19">
        <v>43560</v>
      </c>
      <c r="D2532" s="3" t="s">
        <v>676</v>
      </c>
      <c r="E2532" s="3" t="s">
        <v>370</v>
      </c>
      <c r="F2532" s="3">
        <v>1</v>
      </c>
      <c r="G2532" s="3">
        <v>1</v>
      </c>
      <c r="H2532" s="3" t="s">
        <v>688</v>
      </c>
      <c r="I2532" s="3" t="s">
        <v>36</v>
      </c>
      <c r="J2532" s="12">
        <f>(C2532-VLOOKUP(H2532,Riders!$A$2:$C$3500,2,FALSE))/365</f>
        <v>16.372602739726027</v>
      </c>
      <c r="K2532" s="3">
        <v>1</v>
      </c>
    </row>
    <row r="2533" spans="1:11" x14ac:dyDescent="0.45">
      <c r="A2533" s="3" t="s">
        <v>149</v>
      </c>
      <c r="B2533" s="3">
        <v>2019</v>
      </c>
      <c r="C2533" s="19">
        <v>43560</v>
      </c>
      <c r="D2533" s="3" t="s">
        <v>676</v>
      </c>
      <c r="E2533" s="3" t="s">
        <v>642</v>
      </c>
      <c r="F2533" s="3">
        <v>1</v>
      </c>
      <c r="G2533" s="3">
        <v>2</v>
      </c>
      <c r="H2533" s="3" t="s">
        <v>688</v>
      </c>
      <c r="I2533" s="3" t="s">
        <v>36</v>
      </c>
      <c r="J2533" s="12">
        <f>(C2533-VLOOKUP(H2533,Riders!$A$2:$C$3500,2,FALSE))/365</f>
        <v>16.372602739726027</v>
      </c>
      <c r="K2533" s="3">
        <v>1</v>
      </c>
    </row>
    <row r="2534" spans="1:11" x14ac:dyDescent="0.45">
      <c r="A2534" s="3" t="s">
        <v>149</v>
      </c>
      <c r="B2534" s="3">
        <v>2019</v>
      </c>
      <c r="C2534" s="19">
        <v>43560</v>
      </c>
      <c r="D2534" s="3" t="s">
        <v>676</v>
      </c>
      <c r="E2534" s="3" t="s">
        <v>370</v>
      </c>
      <c r="F2534" s="3">
        <v>1</v>
      </c>
      <c r="G2534" s="3">
        <v>2</v>
      </c>
      <c r="H2534" s="3" t="s">
        <v>682</v>
      </c>
      <c r="I2534" s="3" t="s">
        <v>36</v>
      </c>
      <c r="J2534" s="12" t="e">
        <f>(C2534-VLOOKUP(H2534,Riders!$A$2:$C$3500,2,FALSE))/365</f>
        <v>#N/A</v>
      </c>
      <c r="K2534" s="3">
        <v>2</v>
      </c>
    </row>
    <row r="2535" spans="1:11" x14ac:dyDescent="0.45">
      <c r="A2535" s="3" t="s">
        <v>149</v>
      </c>
      <c r="B2535" s="3">
        <v>2019</v>
      </c>
      <c r="C2535" s="19">
        <v>43560</v>
      </c>
      <c r="D2535" s="3" t="s">
        <v>676</v>
      </c>
      <c r="E2535" s="3" t="s">
        <v>642</v>
      </c>
      <c r="F2535" s="3">
        <v>1</v>
      </c>
      <c r="G2535" s="3">
        <v>3</v>
      </c>
      <c r="H2535" s="3" t="s">
        <v>684</v>
      </c>
      <c r="I2535" s="3" t="s">
        <v>36</v>
      </c>
      <c r="J2535" s="12" t="e">
        <f>(C2535-VLOOKUP(H2535,Riders!$A$2:$C$3500,2,FALSE))/365</f>
        <v>#N/A</v>
      </c>
      <c r="K2535" s="3">
        <v>8</v>
      </c>
    </row>
    <row r="2536" spans="1:11" x14ac:dyDescent="0.45">
      <c r="A2536" s="3" t="s">
        <v>149</v>
      </c>
      <c r="B2536" s="3">
        <v>2019</v>
      </c>
      <c r="C2536" s="19">
        <v>43560</v>
      </c>
      <c r="D2536" s="3" t="s">
        <v>676</v>
      </c>
      <c r="E2536" s="3" t="s">
        <v>370</v>
      </c>
      <c r="F2536" s="3">
        <v>1</v>
      </c>
      <c r="G2536" s="3">
        <v>3</v>
      </c>
      <c r="H2536" s="3" t="s">
        <v>685</v>
      </c>
      <c r="I2536" s="3" t="s">
        <v>36</v>
      </c>
      <c r="J2536" s="12">
        <f>(C2536-VLOOKUP(H2536,Riders!$A$2:$C$3500,2,FALSE))/365</f>
        <v>17.049315068493151</v>
      </c>
      <c r="K2536" s="3">
        <v>3</v>
      </c>
    </row>
    <row r="2537" spans="1:11" x14ac:dyDescent="0.45">
      <c r="A2537" s="3" t="s">
        <v>149</v>
      </c>
      <c r="B2537" s="3">
        <v>2019</v>
      </c>
      <c r="C2537" s="19">
        <v>43560</v>
      </c>
      <c r="D2537" s="3" t="s">
        <v>676</v>
      </c>
      <c r="E2537" s="3" t="s">
        <v>642</v>
      </c>
      <c r="F2537" s="3">
        <v>1</v>
      </c>
      <c r="G2537" s="3">
        <v>4</v>
      </c>
      <c r="H2537" s="3" t="s">
        <v>687</v>
      </c>
      <c r="I2537" s="3" t="s">
        <v>36</v>
      </c>
      <c r="J2537" s="12" t="e">
        <f>(C2537-VLOOKUP(H2537,Riders!$A$2:$C$3500,2,FALSE))/365</f>
        <v>#N/A</v>
      </c>
      <c r="K2537" s="3">
        <v>7</v>
      </c>
    </row>
    <row r="2538" spans="1:11" x14ac:dyDescent="0.45">
      <c r="A2538" s="3" t="s">
        <v>149</v>
      </c>
      <c r="B2538" s="3">
        <v>2019</v>
      </c>
      <c r="C2538" s="19">
        <v>43560</v>
      </c>
      <c r="D2538" s="3" t="s">
        <v>676</v>
      </c>
      <c r="E2538" s="3" t="s">
        <v>370</v>
      </c>
      <c r="F2538" s="3">
        <v>1</v>
      </c>
      <c r="G2538" s="3">
        <v>4</v>
      </c>
      <c r="H2538" s="3" t="s">
        <v>667</v>
      </c>
      <c r="I2538" s="3" t="s">
        <v>36</v>
      </c>
      <c r="J2538" s="12">
        <f>(C2538-VLOOKUP(H2538,Riders!$A$2:$C$3500,2,FALSE))/365</f>
        <v>17.646575342465752</v>
      </c>
      <c r="K2538" s="3">
        <v>4</v>
      </c>
    </row>
    <row r="2539" spans="1:11" x14ac:dyDescent="0.45">
      <c r="A2539" s="3" t="s">
        <v>149</v>
      </c>
      <c r="B2539" s="3">
        <v>2019</v>
      </c>
      <c r="C2539" s="19">
        <v>43560</v>
      </c>
      <c r="D2539" s="3" t="s">
        <v>676</v>
      </c>
      <c r="E2539" s="3" t="s">
        <v>642</v>
      </c>
      <c r="F2539" s="3">
        <v>1</v>
      </c>
      <c r="G2539" s="3">
        <v>5</v>
      </c>
      <c r="H2539" s="3" t="s">
        <v>689</v>
      </c>
      <c r="I2539" s="3" t="s">
        <v>36</v>
      </c>
      <c r="J2539" s="12" t="e">
        <f>(C2539-VLOOKUP(H2539,Riders!$A$2:$C$3500,2,FALSE))/365</f>
        <v>#N/A</v>
      </c>
      <c r="K2539" s="3">
        <v>9</v>
      </c>
    </row>
    <row r="2540" spans="1:11" x14ac:dyDescent="0.45">
      <c r="A2540" s="3" t="s">
        <v>149</v>
      </c>
      <c r="B2540" s="3">
        <v>2019</v>
      </c>
      <c r="C2540" s="19">
        <v>43560</v>
      </c>
      <c r="D2540" s="3" t="s">
        <v>676</v>
      </c>
      <c r="E2540" s="3" t="s">
        <v>370</v>
      </c>
      <c r="F2540" s="3">
        <v>1</v>
      </c>
      <c r="G2540" s="3">
        <v>5</v>
      </c>
      <c r="H2540" s="3" t="s">
        <v>686</v>
      </c>
      <c r="I2540" s="3" t="s">
        <v>36</v>
      </c>
      <c r="J2540" s="12">
        <f>(C2540-VLOOKUP(H2540,Riders!$A$2:$C$3500,2,FALSE))/365</f>
        <v>17.671232876712327</v>
      </c>
      <c r="K2540" s="3">
        <v>5</v>
      </c>
    </row>
    <row r="2541" spans="1:11" x14ac:dyDescent="0.45">
      <c r="A2541" s="3" t="s">
        <v>149</v>
      </c>
      <c r="B2541" s="3">
        <v>2019</v>
      </c>
      <c r="C2541" s="19">
        <v>43560</v>
      </c>
      <c r="D2541" s="3" t="s">
        <v>676</v>
      </c>
      <c r="E2541" s="3" t="s">
        <v>642</v>
      </c>
      <c r="F2541" s="3">
        <v>1</v>
      </c>
      <c r="G2541" s="3">
        <v>6</v>
      </c>
      <c r="H2541" s="3" t="s">
        <v>671</v>
      </c>
      <c r="I2541" s="3" t="s">
        <v>36</v>
      </c>
      <c r="J2541" s="12">
        <f>(C2541-VLOOKUP(H2541,Riders!$A$2:$C$3500,2,FALSE))/365</f>
        <v>17.336986301369862</v>
      </c>
      <c r="K2541" s="3">
        <v>10</v>
      </c>
    </row>
    <row r="2542" spans="1:11" x14ac:dyDescent="0.45">
      <c r="A2542" s="3" t="s">
        <v>149</v>
      </c>
      <c r="B2542" s="3">
        <v>2019</v>
      </c>
      <c r="C2542" s="19">
        <v>43560</v>
      </c>
      <c r="D2542" s="3" t="s">
        <v>676</v>
      </c>
      <c r="E2542" s="3" t="s">
        <v>370</v>
      </c>
      <c r="F2542" s="3">
        <v>1</v>
      </c>
      <c r="G2542" s="3">
        <v>6</v>
      </c>
      <c r="H2542" s="3" t="s">
        <v>683</v>
      </c>
      <c r="I2542" s="3" t="s">
        <v>36</v>
      </c>
      <c r="J2542" s="12" t="e">
        <f>(C2542-VLOOKUP(H2542,Riders!$A$2:$C$3500,2,FALSE))/365</f>
        <v>#N/A</v>
      </c>
      <c r="K2542" s="3">
        <v>6</v>
      </c>
    </row>
    <row r="2543" spans="1:11" x14ac:dyDescent="0.45">
      <c r="A2543" s="3" t="s">
        <v>149</v>
      </c>
      <c r="B2543" s="3">
        <v>2019</v>
      </c>
      <c r="C2543" s="19">
        <v>43560</v>
      </c>
      <c r="D2543" s="3" t="s">
        <v>676</v>
      </c>
      <c r="E2543" s="3" t="s">
        <v>370</v>
      </c>
      <c r="F2543" s="3">
        <v>2</v>
      </c>
      <c r="G2543" s="3">
        <v>1</v>
      </c>
      <c r="H2543" s="3" t="s">
        <v>687</v>
      </c>
      <c r="I2543" s="3" t="s">
        <v>36</v>
      </c>
      <c r="J2543" s="12" t="e">
        <f>(C2543-VLOOKUP(H2543,Riders!$A$2:$C$3500,2,FALSE))/365</f>
        <v>#N/A</v>
      </c>
      <c r="K2543" s="3">
        <v>7</v>
      </c>
    </row>
    <row r="2544" spans="1:11" x14ac:dyDescent="0.45">
      <c r="A2544" s="3" t="s">
        <v>149</v>
      </c>
      <c r="B2544" s="3">
        <v>2019</v>
      </c>
      <c r="C2544" s="19">
        <v>43560</v>
      </c>
      <c r="D2544" s="3" t="s">
        <v>676</v>
      </c>
      <c r="E2544" s="3" t="s">
        <v>370</v>
      </c>
      <c r="F2544" s="3">
        <v>2</v>
      </c>
      <c r="G2544" s="3">
        <v>2</v>
      </c>
      <c r="H2544" s="3" t="s">
        <v>684</v>
      </c>
      <c r="I2544" s="3" t="s">
        <v>36</v>
      </c>
      <c r="J2544" s="12" t="e">
        <f>(C2544-VLOOKUP(H2544,Riders!$A$2:$C$3500,2,FALSE))/365</f>
        <v>#N/A</v>
      </c>
      <c r="K2544" s="3">
        <v>8</v>
      </c>
    </row>
    <row r="2545" spans="1:11" x14ac:dyDescent="0.45">
      <c r="A2545" s="3" t="s">
        <v>149</v>
      </c>
      <c r="B2545" s="3">
        <v>2019</v>
      </c>
      <c r="C2545" s="19">
        <v>43560</v>
      </c>
      <c r="D2545" s="3" t="s">
        <v>676</v>
      </c>
      <c r="E2545" s="3" t="s">
        <v>370</v>
      </c>
      <c r="F2545" s="3">
        <v>2</v>
      </c>
      <c r="G2545" s="3">
        <v>3</v>
      </c>
      <c r="H2545" s="3" t="s">
        <v>689</v>
      </c>
      <c r="I2545" s="3" t="s">
        <v>36</v>
      </c>
      <c r="J2545" s="12" t="e">
        <f>(C2545-VLOOKUP(H2545,Riders!$A$2:$C$3500,2,FALSE))/365</f>
        <v>#N/A</v>
      </c>
      <c r="K2545" s="3">
        <v>9</v>
      </c>
    </row>
    <row r="2546" spans="1:11" x14ac:dyDescent="0.45">
      <c r="A2546" s="3" t="s">
        <v>149</v>
      </c>
      <c r="B2546" s="3">
        <v>2019</v>
      </c>
      <c r="C2546" s="19">
        <v>43560</v>
      </c>
      <c r="D2546" s="3" t="s">
        <v>676</v>
      </c>
      <c r="E2546" s="3" t="s">
        <v>370</v>
      </c>
      <c r="F2546" s="3">
        <v>2</v>
      </c>
      <c r="G2546" s="3">
        <v>4</v>
      </c>
      <c r="H2546" s="3" t="s">
        <v>671</v>
      </c>
      <c r="I2546" s="3" t="s">
        <v>36</v>
      </c>
      <c r="J2546" s="12">
        <f>(C2546-VLOOKUP(H2546,Riders!$A$2:$C$3500,2,FALSE))/365</f>
        <v>17.336986301369862</v>
      </c>
      <c r="K2546" s="3">
        <v>10</v>
      </c>
    </row>
    <row r="2547" spans="1:11" x14ac:dyDescent="0.45">
      <c r="A2547" s="3" t="s">
        <v>149</v>
      </c>
      <c r="B2547" s="3">
        <v>2019</v>
      </c>
      <c r="C2547" s="19">
        <v>43561</v>
      </c>
      <c r="D2547" s="3" t="s">
        <v>676</v>
      </c>
      <c r="E2547" s="3" t="s">
        <v>454</v>
      </c>
      <c r="F2547" s="3">
        <v>1</v>
      </c>
      <c r="G2547" s="3">
        <v>1</v>
      </c>
      <c r="H2547" s="3" t="s">
        <v>662</v>
      </c>
      <c r="I2547" s="3" t="s">
        <v>36</v>
      </c>
      <c r="J2547" s="12">
        <f>(C2547-VLOOKUP(H2547,Riders!$A$2:$C$3500,2,FALSE))/365</f>
        <v>19.613698630136987</v>
      </c>
      <c r="K2547" s="3">
        <v>5</v>
      </c>
    </row>
    <row r="2548" spans="1:11" x14ac:dyDescent="0.45">
      <c r="A2548" s="3" t="s">
        <v>149</v>
      </c>
      <c r="B2548" s="3">
        <v>2019</v>
      </c>
      <c r="C2548" s="19">
        <v>43561</v>
      </c>
      <c r="D2548" s="3" t="s">
        <v>676</v>
      </c>
      <c r="E2548" s="3" t="s">
        <v>454</v>
      </c>
      <c r="F2548" s="3">
        <v>1</v>
      </c>
      <c r="G2548" s="3">
        <v>2</v>
      </c>
      <c r="H2548" s="3" t="s">
        <v>677</v>
      </c>
      <c r="I2548" s="3" t="s">
        <v>678</v>
      </c>
      <c r="J2548" s="12" t="e">
        <f>(C2548-VLOOKUP(H2548,Riders!$A$2:$C$3500,2,FALSE))/365</f>
        <v>#N/A</v>
      </c>
      <c r="K2548" s="3">
        <v>4</v>
      </c>
    </row>
    <row r="2549" spans="1:11" x14ac:dyDescent="0.45">
      <c r="A2549" s="3" t="s">
        <v>149</v>
      </c>
      <c r="B2549" s="3">
        <v>2019</v>
      </c>
      <c r="C2549" s="19">
        <v>43561</v>
      </c>
      <c r="D2549" s="3" t="s">
        <v>676</v>
      </c>
      <c r="E2549" s="3" t="s">
        <v>454</v>
      </c>
      <c r="F2549" s="3">
        <v>1</v>
      </c>
      <c r="G2549" s="3">
        <v>3</v>
      </c>
      <c r="H2549" s="3" t="s">
        <v>666</v>
      </c>
      <c r="I2549" s="3" t="s">
        <v>36</v>
      </c>
      <c r="J2549" s="12">
        <f>(C2549-VLOOKUP(H2549,Riders!$A$2:$C$3500,2,FALSE))/365</f>
        <v>18.698630136986303</v>
      </c>
      <c r="K2549" s="3">
        <v>7</v>
      </c>
    </row>
    <row r="2550" spans="1:11" x14ac:dyDescent="0.45">
      <c r="A2550" s="3" t="s">
        <v>149</v>
      </c>
      <c r="B2550" s="3">
        <v>2019</v>
      </c>
      <c r="C2550" s="19">
        <v>43561</v>
      </c>
      <c r="D2550" s="3" t="s">
        <v>676</v>
      </c>
      <c r="E2550" s="3" t="s">
        <v>454</v>
      </c>
      <c r="F2550" s="3">
        <v>1</v>
      </c>
      <c r="G2550" s="3">
        <v>4</v>
      </c>
      <c r="H2550" s="3" t="s">
        <v>679</v>
      </c>
      <c r="I2550" s="3" t="s">
        <v>36</v>
      </c>
      <c r="J2550" s="12">
        <f>(C2550-VLOOKUP(H2550,Riders!$A$2:$C$3500,2,FALSE))/365</f>
        <v>37.953424657534249</v>
      </c>
      <c r="K2550" s="3">
        <v>8</v>
      </c>
    </row>
    <row r="2551" spans="1:11" x14ac:dyDescent="0.45">
      <c r="A2551" s="3" t="s">
        <v>149</v>
      </c>
      <c r="B2551" s="3">
        <v>2019</v>
      </c>
      <c r="C2551" s="19">
        <v>43561</v>
      </c>
      <c r="D2551" s="3" t="s">
        <v>676</v>
      </c>
      <c r="E2551" s="3" t="s">
        <v>454</v>
      </c>
      <c r="F2551" s="3">
        <v>2</v>
      </c>
      <c r="G2551" s="3">
        <v>1</v>
      </c>
      <c r="H2551" s="3" t="s">
        <v>161</v>
      </c>
      <c r="I2551" s="3" t="s">
        <v>36</v>
      </c>
      <c r="J2551" s="12">
        <f>(C2551-VLOOKUP(H2551,Riders!$A$2:$C$3500,2,FALSE))/365</f>
        <v>25.19178082191781</v>
      </c>
      <c r="K2551" s="3">
        <v>1</v>
      </c>
    </row>
    <row r="2552" spans="1:11" x14ac:dyDescent="0.45">
      <c r="A2552" s="3" t="s">
        <v>149</v>
      </c>
      <c r="B2552" s="3">
        <v>2019</v>
      </c>
      <c r="C2552" s="19">
        <v>43561</v>
      </c>
      <c r="D2552" s="3" t="s">
        <v>676</v>
      </c>
      <c r="E2552" s="3" t="s">
        <v>454</v>
      </c>
      <c r="F2552" s="3">
        <v>2</v>
      </c>
      <c r="G2552" s="3">
        <v>2</v>
      </c>
      <c r="H2552" s="3" t="s">
        <v>680</v>
      </c>
      <c r="I2552" s="3" t="s">
        <v>36</v>
      </c>
      <c r="J2552" s="12">
        <f>(C2552-VLOOKUP(H2552,Riders!$A$2:$C$3500,2,FALSE))/365</f>
        <v>24.904109589041095</v>
      </c>
      <c r="K2552" s="3">
        <v>6</v>
      </c>
    </row>
    <row r="2553" spans="1:11" x14ac:dyDescent="0.45">
      <c r="A2553" s="3" t="s">
        <v>149</v>
      </c>
      <c r="B2553" s="3">
        <v>2019</v>
      </c>
      <c r="C2553" s="19">
        <v>43561</v>
      </c>
      <c r="D2553" s="3" t="s">
        <v>676</v>
      </c>
      <c r="E2553" s="3" t="s">
        <v>454</v>
      </c>
      <c r="F2553" s="3">
        <v>2</v>
      </c>
      <c r="G2553" s="3">
        <v>3</v>
      </c>
      <c r="H2553" s="3" t="s">
        <v>103</v>
      </c>
      <c r="I2553" s="3" t="s">
        <v>36</v>
      </c>
      <c r="J2553" s="12">
        <f>(C2553-VLOOKUP(H2553,Riders!$A$2:$C$3500,2,FALSE))/365</f>
        <v>36.178082191780824</v>
      </c>
      <c r="K2553" s="3">
        <v>2</v>
      </c>
    </row>
    <row r="2554" spans="1:11" x14ac:dyDescent="0.45">
      <c r="A2554" s="3" t="s">
        <v>149</v>
      </c>
      <c r="B2554" s="3">
        <v>2019</v>
      </c>
      <c r="C2554" s="19">
        <v>43561</v>
      </c>
      <c r="D2554" s="3" t="s">
        <v>676</v>
      </c>
      <c r="E2554" s="3" t="s">
        <v>454</v>
      </c>
      <c r="F2554" s="3">
        <v>2</v>
      </c>
      <c r="G2554" s="3">
        <v>4</v>
      </c>
      <c r="H2554" s="3" t="s">
        <v>681</v>
      </c>
      <c r="I2554" s="3" t="s">
        <v>36</v>
      </c>
      <c r="J2554" s="12">
        <f>(C2554-VLOOKUP(H2554,Riders!$A$2:$C$3500,2,FALSE))/365</f>
        <v>19.838356164383562</v>
      </c>
      <c r="K2554" s="3">
        <v>9</v>
      </c>
    </row>
    <row r="2555" spans="1:11" x14ac:dyDescent="0.45">
      <c r="A2555" s="3" t="s">
        <v>149</v>
      </c>
      <c r="B2555" s="3">
        <v>2019</v>
      </c>
      <c r="C2555" s="19">
        <v>43561</v>
      </c>
      <c r="D2555" s="3" t="s">
        <v>676</v>
      </c>
      <c r="E2555" s="3" t="s">
        <v>454</v>
      </c>
      <c r="F2555" s="3">
        <v>2</v>
      </c>
      <c r="G2555" s="3">
        <v>5</v>
      </c>
      <c r="H2555" s="3" t="s">
        <v>664</v>
      </c>
      <c r="I2555" s="3" t="s">
        <v>36</v>
      </c>
      <c r="J2555" s="12">
        <f>(C2555-VLOOKUP(H2555,Riders!$A$2:$C$3500,2,FALSE))/365</f>
        <v>24.410958904109588</v>
      </c>
      <c r="K2555" s="3">
        <v>3</v>
      </c>
    </row>
    <row r="2556" spans="1:11" x14ac:dyDescent="0.45">
      <c r="A2556" s="3" t="s">
        <v>149</v>
      </c>
      <c r="B2556" s="3">
        <v>2019</v>
      </c>
      <c r="C2556" s="19">
        <v>43561</v>
      </c>
      <c r="D2556" s="3" t="s">
        <v>676</v>
      </c>
      <c r="E2556" s="3" t="s">
        <v>642</v>
      </c>
      <c r="F2556" s="3">
        <v>1</v>
      </c>
      <c r="G2556" s="3">
        <v>1</v>
      </c>
      <c r="H2556" s="3" t="s">
        <v>664</v>
      </c>
      <c r="I2556" s="3" t="s">
        <v>36</v>
      </c>
      <c r="J2556" s="12">
        <f>(C2556-VLOOKUP(H2556,Riders!$A$2:$C$3500,2,FALSE))/365</f>
        <v>24.410958904109588</v>
      </c>
      <c r="K2556" s="3">
        <v>3</v>
      </c>
    </row>
    <row r="2557" spans="1:11" x14ac:dyDescent="0.45">
      <c r="A2557" s="3" t="s">
        <v>149</v>
      </c>
      <c r="B2557" s="3">
        <v>2019</v>
      </c>
      <c r="C2557" s="19">
        <v>43561</v>
      </c>
      <c r="D2557" s="3" t="s">
        <v>676</v>
      </c>
      <c r="E2557" s="3" t="s">
        <v>370</v>
      </c>
      <c r="F2557" s="3">
        <v>1</v>
      </c>
      <c r="G2557" s="3">
        <v>1</v>
      </c>
      <c r="H2557" s="3" t="s">
        <v>161</v>
      </c>
      <c r="I2557" s="3" t="s">
        <v>36</v>
      </c>
      <c r="J2557" s="12">
        <f>(C2557-VLOOKUP(H2557,Riders!$A$2:$C$3500,2,FALSE))/365</f>
        <v>25.19178082191781</v>
      </c>
      <c r="K2557" s="3">
        <v>1</v>
      </c>
    </row>
    <row r="2558" spans="1:11" x14ac:dyDescent="0.45">
      <c r="A2558" s="3" t="s">
        <v>149</v>
      </c>
      <c r="B2558" s="3">
        <v>2019</v>
      </c>
      <c r="C2558" s="19">
        <v>43561</v>
      </c>
      <c r="D2558" s="3" t="s">
        <v>676</v>
      </c>
      <c r="E2558" s="3" t="s">
        <v>642</v>
      </c>
      <c r="F2558" s="3">
        <v>1</v>
      </c>
      <c r="G2558" s="3">
        <v>2</v>
      </c>
      <c r="H2558" s="3" t="s">
        <v>103</v>
      </c>
      <c r="I2558" s="3" t="s">
        <v>36</v>
      </c>
      <c r="J2558" s="12">
        <f>(C2558-VLOOKUP(H2558,Riders!$A$2:$C$3500,2,FALSE))/365</f>
        <v>36.178082191780824</v>
      </c>
      <c r="K2558" s="3">
        <v>2</v>
      </c>
    </row>
    <row r="2559" spans="1:11" x14ac:dyDescent="0.45">
      <c r="A2559" s="3" t="s">
        <v>149</v>
      </c>
      <c r="B2559" s="3">
        <v>2019</v>
      </c>
      <c r="C2559" s="19">
        <v>43561</v>
      </c>
      <c r="D2559" s="3" t="s">
        <v>676</v>
      </c>
      <c r="E2559" s="3" t="s">
        <v>370</v>
      </c>
      <c r="F2559" s="3">
        <v>1</v>
      </c>
      <c r="G2559" s="3">
        <v>2</v>
      </c>
      <c r="H2559" s="3" t="s">
        <v>103</v>
      </c>
      <c r="I2559" s="3" t="s">
        <v>36</v>
      </c>
      <c r="J2559" s="12">
        <f>(C2559-VLOOKUP(H2559,Riders!$A$2:$C$3500,2,FALSE))/365</f>
        <v>36.178082191780824</v>
      </c>
      <c r="K2559" s="3">
        <v>2</v>
      </c>
    </row>
    <row r="2560" spans="1:11" x14ac:dyDescent="0.45">
      <c r="A2560" s="3" t="s">
        <v>149</v>
      </c>
      <c r="B2560" s="3">
        <v>2019</v>
      </c>
      <c r="C2560" s="19">
        <v>43561</v>
      </c>
      <c r="D2560" s="3" t="s">
        <v>676</v>
      </c>
      <c r="E2560" s="3" t="s">
        <v>642</v>
      </c>
      <c r="F2560" s="3">
        <v>1</v>
      </c>
      <c r="G2560" s="3">
        <v>3</v>
      </c>
      <c r="H2560" s="3" t="s">
        <v>681</v>
      </c>
      <c r="I2560" s="3" t="s">
        <v>36</v>
      </c>
      <c r="J2560" s="12">
        <f>(C2560-VLOOKUP(H2560,Riders!$A$2:$C$3500,2,FALSE))/365</f>
        <v>19.838356164383562</v>
      </c>
      <c r="K2560" s="3">
        <v>9</v>
      </c>
    </row>
    <row r="2561" spans="1:11" x14ac:dyDescent="0.45">
      <c r="A2561" s="3" t="s">
        <v>149</v>
      </c>
      <c r="B2561" s="3">
        <v>2019</v>
      </c>
      <c r="C2561" s="19">
        <v>43561</v>
      </c>
      <c r="D2561" s="3" t="s">
        <v>676</v>
      </c>
      <c r="E2561" s="3" t="s">
        <v>370</v>
      </c>
      <c r="F2561" s="3">
        <v>1</v>
      </c>
      <c r="G2561" s="3">
        <v>3</v>
      </c>
      <c r="H2561" s="3" t="s">
        <v>664</v>
      </c>
      <c r="I2561" s="3" t="s">
        <v>36</v>
      </c>
      <c r="J2561" s="12">
        <f>(C2561-VLOOKUP(H2561,Riders!$A$2:$C$3500,2,FALSE))/365</f>
        <v>24.410958904109588</v>
      </c>
      <c r="K2561" s="3">
        <v>3</v>
      </c>
    </row>
    <row r="2562" spans="1:11" x14ac:dyDescent="0.45">
      <c r="A2562" s="3" t="s">
        <v>149</v>
      </c>
      <c r="B2562" s="3">
        <v>2019</v>
      </c>
      <c r="C2562" s="19">
        <v>43561</v>
      </c>
      <c r="D2562" s="3" t="s">
        <v>676</v>
      </c>
      <c r="E2562" s="3" t="s">
        <v>642</v>
      </c>
      <c r="F2562" s="3">
        <v>1</v>
      </c>
      <c r="G2562" s="3">
        <v>4</v>
      </c>
      <c r="H2562" s="3" t="s">
        <v>679</v>
      </c>
      <c r="I2562" s="3" t="s">
        <v>36</v>
      </c>
      <c r="J2562" s="12">
        <f>(C2562-VLOOKUP(H2562,Riders!$A$2:$C$3500,2,FALSE))/365</f>
        <v>37.953424657534249</v>
      </c>
      <c r="K2562" s="3">
        <v>8</v>
      </c>
    </row>
    <row r="2563" spans="1:11" x14ac:dyDescent="0.45">
      <c r="A2563" s="3" t="s">
        <v>149</v>
      </c>
      <c r="B2563" s="3">
        <v>2019</v>
      </c>
      <c r="C2563" s="19">
        <v>43561</v>
      </c>
      <c r="D2563" s="3" t="s">
        <v>676</v>
      </c>
      <c r="E2563" s="3" t="s">
        <v>370</v>
      </c>
      <c r="F2563" s="3">
        <v>1</v>
      </c>
      <c r="G2563" s="3">
        <v>4</v>
      </c>
      <c r="H2563" s="3" t="s">
        <v>677</v>
      </c>
      <c r="I2563" s="3" t="s">
        <v>678</v>
      </c>
      <c r="J2563" s="12" t="e">
        <f>(C2563-VLOOKUP(H2563,Riders!$A$2:$C$3500,2,FALSE))/365</f>
        <v>#N/A</v>
      </c>
      <c r="K2563" s="3">
        <v>4</v>
      </c>
    </row>
    <row r="2564" spans="1:11" x14ac:dyDescent="0.45">
      <c r="A2564" s="3" t="s">
        <v>149</v>
      </c>
      <c r="B2564" s="3">
        <v>2019</v>
      </c>
      <c r="C2564" s="19">
        <v>43561</v>
      </c>
      <c r="D2564" s="3" t="s">
        <v>676</v>
      </c>
      <c r="E2564" s="3" t="s">
        <v>642</v>
      </c>
      <c r="F2564" s="3">
        <v>1</v>
      </c>
      <c r="G2564" s="3">
        <v>5</v>
      </c>
      <c r="H2564" s="3" t="s">
        <v>666</v>
      </c>
      <c r="I2564" s="3" t="s">
        <v>36</v>
      </c>
      <c r="J2564" s="12">
        <f>(C2564-VLOOKUP(H2564,Riders!$A$2:$C$3500,2,FALSE))/365</f>
        <v>18.698630136986303</v>
      </c>
      <c r="K2564" s="3">
        <v>7</v>
      </c>
    </row>
    <row r="2565" spans="1:11" x14ac:dyDescent="0.45">
      <c r="A2565" s="3" t="s">
        <v>149</v>
      </c>
      <c r="B2565" s="3">
        <v>2019</v>
      </c>
      <c r="C2565" s="19">
        <v>43561</v>
      </c>
      <c r="D2565" s="3" t="s">
        <v>676</v>
      </c>
      <c r="E2565" s="3" t="s">
        <v>370</v>
      </c>
      <c r="F2565" s="3">
        <v>1</v>
      </c>
      <c r="G2565" s="3">
        <v>5</v>
      </c>
      <c r="H2565" s="3" t="s">
        <v>662</v>
      </c>
      <c r="I2565" s="3" t="s">
        <v>36</v>
      </c>
      <c r="J2565" s="12">
        <f>(C2565-VLOOKUP(H2565,Riders!$A$2:$C$3500,2,FALSE))/365</f>
        <v>19.613698630136987</v>
      </c>
      <c r="K2565" s="3">
        <v>5</v>
      </c>
    </row>
    <row r="2566" spans="1:11" x14ac:dyDescent="0.45">
      <c r="A2566" s="3" t="s">
        <v>149</v>
      </c>
      <c r="B2566" s="3">
        <v>2019</v>
      </c>
      <c r="C2566" s="19">
        <v>43561</v>
      </c>
      <c r="D2566" s="3" t="s">
        <v>676</v>
      </c>
      <c r="E2566" s="3" t="s">
        <v>370</v>
      </c>
      <c r="F2566" s="3">
        <v>1</v>
      </c>
      <c r="G2566" s="3">
        <v>6</v>
      </c>
      <c r="H2566" s="3" t="s">
        <v>680</v>
      </c>
      <c r="I2566" s="3" t="s">
        <v>36</v>
      </c>
      <c r="J2566" s="12">
        <f>(C2566-VLOOKUP(H2566,Riders!$A$2:$C$3500,2,FALSE))/365</f>
        <v>24.904109589041095</v>
      </c>
      <c r="K2566" s="3">
        <v>6</v>
      </c>
    </row>
    <row r="2567" spans="1:11" x14ac:dyDescent="0.45">
      <c r="A2567" s="3" t="s">
        <v>149</v>
      </c>
      <c r="B2567" s="3">
        <v>2019</v>
      </c>
      <c r="C2567" s="19">
        <v>43561</v>
      </c>
      <c r="D2567" s="3" t="s">
        <v>676</v>
      </c>
      <c r="E2567" s="3" t="s">
        <v>370</v>
      </c>
      <c r="F2567" s="3">
        <v>2</v>
      </c>
      <c r="G2567" s="3">
        <v>1</v>
      </c>
      <c r="H2567" s="3" t="s">
        <v>666</v>
      </c>
      <c r="I2567" s="3" t="s">
        <v>36</v>
      </c>
      <c r="J2567" s="12">
        <f>(C2567-VLOOKUP(H2567,Riders!$A$2:$C$3500,2,FALSE))/365</f>
        <v>18.698630136986303</v>
      </c>
      <c r="K2567" s="3">
        <v>7</v>
      </c>
    </row>
    <row r="2568" spans="1:11" x14ac:dyDescent="0.45">
      <c r="A2568" s="3" t="s">
        <v>149</v>
      </c>
      <c r="B2568" s="3">
        <v>2019</v>
      </c>
      <c r="C2568" s="19">
        <v>43561</v>
      </c>
      <c r="D2568" s="3" t="s">
        <v>676</v>
      </c>
      <c r="E2568" s="3" t="s">
        <v>370</v>
      </c>
      <c r="F2568" s="3">
        <v>2</v>
      </c>
      <c r="G2568" s="3">
        <v>2</v>
      </c>
      <c r="H2568" s="3" t="s">
        <v>679</v>
      </c>
      <c r="I2568" s="3" t="s">
        <v>36</v>
      </c>
      <c r="J2568" s="12">
        <f>(C2568-VLOOKUP(H2568,Riders!$A$2:$C$3500,2,FALSE))/365</f>
        <v>37.953424657534249</v>
      </c>
      <c r="K2568" s="3">
        <v>8</v>
      </c>
    </row>
    <row r="2569" spans="1:11" x14ac:dyDescent="0.45">
      <c r="A2569" s="3" t="s">
        <v>149</v>
      </c>
      <c r="B2569" s="3">
        <v>2019</v>
      </c>
      <c r="C2569" s="19">
        <v>43561</v>
      </c>
      <c r="D2569" s="3" t="s">
        <v>676</v>
      </c>
      <c r="E2569" s="3" t="s">
        <v>370</v>
      </c>
      <c r="F2569" s="3">
        <v>2</v>
      </c>
      <c r="G2569" s="3">
        <v>3</v>
      </c>
      <c r="H2569" s="3" t="s">
        <v>681</v>
      </c>
      <c r="I2569" s="3" t="s">
        <v>36</v>
      </c>
      <c r="J2569" s="12">
        <f>(C2569-VLOOKUP(H2569,Riders!$A$2:$C$3500,2,FALSE))/365</f>
        <v>19.838356164383562</v>
      </c>
      <c r="K2569" s="3">
        <v>9</v>
      </c>
    </row>
    <row r="2570" spans="1:11" x14ac:dyDescent="0.45">
      <c r="A2570" s="3" t="s">
        <v>672</v>
      </c>
      <c r="B2570" s="3">
        <v>2020</v>
      </c>
      <c r="C2570" s="19">
        <v>43700</v>
      </c>
      <c r="D2570" s="3" t="s">
        <v>673</v>
      </c>
      <c r="E2570" s="3" t="s">
        <v>454</v>
      </c>
      <c r="F2570" s="3">
        <v>1</v>
      </c>
      <c r="G2570" s="3">
        <v>1</v>
      </c>
      <c r="H2570" s="3" t="s">
        <v>174</v>
      </c>
      <c r="I2570" s="3" t="s">
        <v>156</v>
      </c>
      <c r="J2570" s="12">
        <f>(C2570-VLOOKUP(H2570,Riders!$A$2:$C$3500,2,FALSE))/365</f>
        <v>27.6</v>
      </c>
      <c r="K2570" s="3"/>
    </row>
    <row r="2571" spans="1:11" x14ac:dyDescent="0.45">
      <c r="A2571" s="3" t="s">
        <v>672</v>
      </c>
      <c r="B2571" s="3">
        <v>2020</v>
      </c>
      <c r="C2571" s="19">
        <v>43700</v>
      </c>
      <c r="D2571" s="3" t="s">
        <v>673</v>
      </c>
      <c r="E2571" s="3" t="s">
        <v>454</v>
      </c>
      <c r="F2571" s="3">
        <v>1</v>
      </c>
      <c r="G2571" s="3">
        <v>2</v>
      </c>
      <c r="H2571" s="3" t="s">
        <v>155</v>
      </c>
      <c r="I2571" s="3" t="s">
        <v>156</v>
      </c>
      <c r="J2571" s="12">
        <f>(C2571-VLOOKUP(H2571,Riders!$A$2:$C$3500,2,FALSE))/365</f>
        <v>20.838356164383562</v>
      </c>
      <c r="K2571" s="3"/>
    </row>
    <row r="2572" spans="1:11" x14ac:dyDescent="0.45">
      <c r="A2572" s="3" t="s">
        <v>672</v>
      </c>
      <c r="B2572" s="3">
        <v>2020</v>
      </c>
      <c r="C2572" s="19">
        <v>43700</v>
      </c>
      <c r="D2572" s="3" t="s">
        <v>673</v>
      </c>
      <c r="E2572" s="3" t="s">
        <v>454</v>
      </c>
      <c r="F2572" s="3">
        <v>1</v>
      </c>
      <c r="G2572" s="3">
        <v>3</v>
      </c>
      <c r="H2572" s="3" t="s">
        <v>132</v>
      </c>
      <c r="I2572" s="3" t="s">
        <v>36</v>
      </c>
      <c r="J2572" s="12">
        <f>(C2572-VLOOKUP(H2572,Riders!$A$2:$C$3500,2,FALSE))/365</f>
        <v>28.753424657534246</v>
      </c>
      <c r="K2572" s="3"/>
    </row>
    <row r="2573" spans="1:11" x14ac:dyDescent="0.45">
      <c r="A2573" s="3" t="s">
        <v>672</v>
      </c>
      <c r="B2573" s="3">
        <v>2020</v>
      </c>
      <c r="C2573" s="19">
        <v>43700</v>
      </c>
      <c r="D2573" s="3" t="s">
        <v>673</v>
      </c>
      <c r="E2573" s="3" t="s">
        <v>454</v>
      </c>
      <c r="F2573" s="3">
        <v>1</v>
      </c>
      <c r="G2573" s="3">
        <v>4</v>
      </c>
      <c r="H2573" s="3" t="s">
        <v>401</v>
      </c>
      <c r="I2573" s="3" t="s">
        <v>36</v>
      </c>
      <c r="J2573" s="12">
        <f>(C2573-VLOOKUP(H2573,Riders!$A$2:$C$3500,2,FALSE))/365</f>
        <v>31.610958904109587</v>
      </c>
      <c r="K2573" s="3"/>
    </row>
    <row r="2574" spans="1:11" x14ac:dyDescent="0.45">
      <c r="A2574" s="3" t="s">
        <v>672</v>
      </c>
      <c r="B2574" s="3">
        <v>2020</v>
      </c>
      <c r="C2574" s="19">
        <v>43700</v>
      </c>
      <c r="D2574" s="3" t="s">
        <v>673</v>
      </c>
      <c r="E2574" s="3" t="s">
        <v>454</v>
      </c>
      <c r="F2574" s="3">
        <v>1</v>
      </c>
      <c r="G2574" s="3">
        <v>5</v>
      </c>
      <c r="H2574" s="3" t="s">
        <v>39</v>
      </c>
      <c r="I2574" s="3" t="s">
        <v>40</v>
      </c>
      <c r="J2574" s="12">
        <f>(C2574-VLOOKUP(H2574,Riders!$A$2:$C$3500,2,FALSE))/365</f>
        <v>25.032876712328768</v>
      </c>
      <c r="K2574" s="3"/>
    </row>
    <row r="2575" spans="1:11" x14ac:dyDescent="0.45">
      <c r="A2575" s="3" t="s">
        <v>672</v>
      </c>
      <c r="B2575" s="3">
        <v>2020</v>
      </c>
      <c r="C2575" s="19">
        <v>43700</v>
      </c>
      <c r="D2575" s="3" t="s">
        <v>673</v>
      </c>
      <c r="E2575" s="3" t="s">
        <v>454</v>
      </c>
      <c r="F2575" s="3">
        <v>1</v>
      </c>
      <c r="G2575" s="3">
        <v>6</v>
      </c>
      <c r="H2575" s="3" t="s">
        <v>121</v>
      </c>
      <c r="I2575" s="3" t="s">
        <v>120</v>
      </c>
      <c r="J2575" s="12">
        <f>(C2575-VLOOKUP(H2575,Riders!$A$2:$C$3500,2,FALSE))/365</f>
        <v>23.468493150684932</v>
      </c>
      <c r="K2575" s="3"/>
    </row>
    <row r="2576" spans="1:11" x14ac:dyDescent="0.45">
      <c r="A2576" s="3" t="s">
        <v>672</v>
      </c>
      <c r="B2576" s="3">
        <v>2020</v>
      </c>
      <c r="C2576" s="19">
        <v>43700</v>
      </c>
      <c r="D2576" s="3" t="s">
        <v>673</v>
      </c>
      <c r="E2576" s="3" t="s">
        <v>454</v>
      </c>
      <c r="F2576" s="3">
        <v>2</v>
      </c>
      <c r="G2576" s="3">
        <v>1</v>
      </c>
      <c r="H2576" s="3" t="s">
        <v>133</v>
      </c>
      <c r="I2576" s="3" t="s">
        <v>25</v>
      </c>
      <c r="J2576" s="12">
        <f>(C2576-VLOOKUP(H2576,Riders!$A$2:$C$3500,2,FALSE))/365</f>
        <v>26.578082191780823</v>
      </c>
      <c r="K2576" s="3"/>
    </row>
    <row r="2577" spans="1:11" x14ac:dyDescent="0.45">
      <c r="A2577" s="3" t="s">
        <v>672</v>
      </c>
      <c r="B2577" s="3">
        <v>2020</v>
      </c>
      <c r="C2577" s="19">
        <v>43700</v>
      </c>
      <c r="D2577" s="3" t="s">
        <v>673</v>
      </c>
      <c r="E2577" s="3" t="s">
        <v>454</v>
      </c>
      <c r="F2577" s="3">
        <v>2</v>
      </c>
      <c r="G2577" s="3">
        <v>2</v>
      </c>
      <c r="H2577" s="3" t="s">
        <v>129</v>
      </c>
      <c r="I2577" s="3" t="s">
        <v>65</v>
      </c>
      <c r="J2577" s="12">
        <f>(C2577-VLOOKUP(H2577,Riders!$A$2:$C$3500,2,FALSE))/365</f>
        <v>29.109589041095891</v>
      </c>
      <c r="K2577" s="3"/>
    </row>
    <row r="2578" spans="1:11" x14ac:dyDescent="0.45">
      <c r="A2578" s="3" t="s">
        <v>672</v>
      </c>
      <c r="B2578" s="3">
        <v>2020</v>
      </c>
      <c r="C2578" s="19">
        <v>43700</v>
      </c>
      <c r="D2578" s="3" t="s">
        <v>673</v>
      </c>
      <c r="E2578" s="3" t="s">
        <v>454</v>
      </c>
      <c r="F2578" s="3">
        <v>2</v>
      </c>
      <c r="G2578" s="3">
        <v>3</v>
      </c>
      <c r="H2578" s="3" t="s">
        <v>96</v>
      </c>
      <c r="I2578" s="3" t="s">
        <v>40</v>
      </c>
      <c r="J2578" s="12">
        <f>(C2578-VLOOKUP(H2578,Riders!$A$2:$C$3500,2,FALSE))/365</f>
        <v>25.610958904109587</v>
      </c>
      <c r="K2578" s="3"/>
    </row>
    <row r="2579" spans="1:11" x14ac:dyDescent="0.45">
      <c r="A2579" s="3" t="s">
        <v>672</v>
      </c>
      <c r="B2579" s="3">
        <v>2020</v>
      </c>
      <c r="C2579" s="19">
        <v>43700</v>
      </c>
      <c r="D2579" s="3" t="s">
        <v>673</v>
      </c>
      <c r="E2579" s="3" t="s">
        <v>454</v>
      </c>
      <c r="F2579" s="3">
        <v>2</v>
      </c>
      <c r="G2579" s="3">
        <v>4</v>
      </c>
      <c r="H2579" s="3" t="s">
        <v>674</v>
      </c>
      <c r="I2579" s="3" t="s">
        <v>27</v>
      </c>
      <c r="J2579" s="12">
        <f>(C2579-VLOOKUP(H2579,Riders!$A$2:$C$3500,2,FALSE))/365</f>
        <v>34.326027397260276</v>
      </c>
      <c r="K2579" s="3"/>
    </row>
    <row r="2580" spans="1:11" x14ac:dyDescent="0.45">
      <c r="A2580" s="3" t="s">
        <v>672</v>
      </c>
      <c r="B2580" s="3">
        <v>2020</v>
      </c>
      <c r="C2580" s="19">
        <v>43700</v>
      </c>
      <c r="D2580" s="3" t="s">
        <v>673</v>
      </c>
      <c r="E2580" s="3" t="s">
        <v>454</v>
      </c>
      <c r="F2580" s="3">
        <v>2</v>
      </c>
      <c r="G2580" s="3">
        <v>5</v>
      </c>
      <c r="H2580" s="3" t="s">
        <v>655</v>
      </c>
      <c r="I2580" s="3" t="s">
        <v>120</v>
      </c>
      <c r="J2580" s="12">
        <f>(C2580-VLOOKUP(H2580,Riders!$A$2:$C$3500,2,FALSE))/365</f>
        <v>36.717808219178082</v>
      </c>
      <c r="K2580" s="3"/>
    </row>
    <row r="2581" spans="1:11" x14ac:dyDescent="0.45">
      <c r="A2581" s="3" t="s">
        <v>672</v>
      </c>
      <c r="B2581" s="3">
        <v>2020</v>
      </c>
      <c r="C2581" s="19">
        <v>43700</v>
      </c>
      <c r="D2581" s="3" t="s">
        <v>673</v>
      </c>
      <c r="E2581" s="3" t="s">
        <v>454</v>
      </c>
      <c r="F2581" s="3">
        <v>2</v>
      </c>
      <c r="G2581" s="3">
        <v>6</v>
      </c>
      <c r="H2581" s="3" t="s">
        <v>675</v>
      </c>
      <c r="I2581" s="3" t="s">
        <v>40</v>
      </c>
      <c r="J2581" s="12" t="e">
        <f>(C2581-VLOOKUP(H2581,Riders!$A$2:$C$3500,2,FALSE))/365</f>
        <v>#N/A</v>
      </c>
      <c r="K2581" s="3"/>
    </row>
    <row r="2582" spans="1:11" x14ac:dyDescent="0.45">
      <c r="A2582" s="3" t="s">
        <v>672</v>
      </c>
      <c r="B2582" s="3">
        <v>2020</v>
      </c>
      <c r="C2582" s="19">
        <v>43700</v>
      </c>
      <c r="D2582" s="3" t="s">
        <v>673</v>
      </c>
      <c r="E2582" s="3" t="s">
        <v>370</v>
      </c>
      <c r="F2582" s="3">
        <v>1</v>
      </c>
      <c r="G2582" s="3">
        <v>1</v>
      </c>
      <c r="H2582" s="3" t="s">
        <v>174</v>
      </c>
      <c r="I2582" s="3" t="s">
        <v>156</v>
      </c>
      <c r="J2582" s="12">
        <f>(C2582-VLOOKUP(H2582,Riders!$A$2:$C$3500,2,FALSE))/365</f>
        <v>27.6</v>
      </c>
      <c r="K2582" s="3"/>
    </row>
    <row r="2583" spans="1:11" x14ac:dyDescent="0.45">
      <c r="A2583" s="3" t="s">
        <v>672</v>
      </c>
      <c r="B2583" s="3">
        <v>2020</v>
      </c>
      <c r="C2583" s="19">
        <v>43700</v>
      </c>
      <c r="D2583" s="3" t="s">
        <v>673</v>
      </c>
      <c r="E2583" s="3" t="s">
        <v>370</v>
      </c>
      <c r="F2583" s="3">
        <v>1</v>
      </c>
      <c r="G2583" s="3">
        <v>2</v>
      </c>
      <c r="H2583" s="3" t="s">
        <v>129</v>
      </c>
      <c r="I2583" s="3" t="s">
        <v>65</v>
      </c>
      <c r="J2583" s="12">
        <f>(C2583-VLOOKUP(H2583,Riders!$A$2:$C$3500,2,FALSE))/365</f>
        <v>29.109589041095891</v>
      </c>
      <c r="K2583" s="3"/>
    </row>
    <row r="2584" spans="1:11" x14ac:dyDescent="0.45">
      <c r="A2584" s="3" t="s">
        <v>672</v>
      </c>
      <c r="B2584" s="3">
        <v>2020</v>
      </c>
      <c r="C2584" s="19">
        <v>43700</v>
      </c>
      <c r="D2584" s="3" t="s">
        <v>673</v>
      </c>
      <c r="E2584" s="3" t="s">
        <v>370</v>
      </c>
      <c r="F2584" s="3">
        <v>1</v>
      </c>
      <c r="G2584" s="3">
        <v>3</v>
      </c>
      <c r="H2584" s="3" t="s">
        <v>133</v>
      </c>
      <c r="I2584" s="3" t="s">
        <v>25</v>
      </c>
      <c r="J2584" s="12">
        <f>(C2584-VLOOKUP(H2584,Riders!$A$2:$C$3500,2,FALSE))/365</f>
        <v>26.578082191780823</v>
      </c>
      <c r="K2584" s="3"/>
    </row>
    <row r="2585" spans="1:11" x14ac:dyDescent="0.45">
      <c r="A2585" s="3" t="s">
        <v>672</v>
      </c>
      <c r="B2585" s="3">
        <v>2020</v>
      </c>
      <c r="C2585" s="19">
        <v>43700</v>
      </c>
      <c r="D2585" s="3" t="s">
        <v>673</v>
      </c>
      <c r="E2585" s="3" t="s">
        <v>370</v>
      </c>
      <c r="F2585" s="3">
        <v>1</v>
      </c>
      <c r="G2585" s="3">
        <v>4</v>
      </c>
      <c r="H2585" s="3" t="s">
        <v>132</v>
      </c>
      <c r="I2585" s="3" t="s">
        <v>36</v>
      </c>
      <c r="J2585" s="12">
        <f>(C2585-VLOOKUP(H2585,Riders!$A$2:$C$3500,2,FALSE))/365</f>
        <v>28.753424657534246</v>
      </c>
      <c r="K2585" s="3"/>
    </row>
    <row r="2586" spans="1:11" x14ac:dyDescent="0.45">
      <c r="A2586" s="3" t="s">
        <v>672</v>
      </c>
      <c r="B2586" s="3">
        <v>2020</v>
      </c>
      <c r="C2586" s="19">
        <v>43700</v>
      </c>
      <c r="D2586" s="3" t="s">
        <v>673</v>
      </c>
      <c r="E2586" s="3" t="s">
        <v>370</v>
      </c>
      <c r="F2586" s="3">
        <v>1</v>
      </c>
      <c r="G2586" s="3">
        <v>5</v>
      </c>
      <c r="H2586" s="3" t="s">
        <v>155</v>
      </c>
      <c r="I2586" s="3" t="s">
        <v>156</v>
      </c>
      <c r="J2586" s="12">
        <f>(C2586-VLOOKUP(H2586,Riders!$A$2:$C$3500,2,FALSE))/365</f>
        <v>20.838356164383562</v>
      </c>
      <c r="K2586" s="3"/>
    </row>
    <row r="2587" spans="1:11" x14ac:dyDescent="0.45">
      <c r="A2587" s="3" t="s">
        <v>672</v>
      </c>
      <c r="B2587" s="3">
        <v>2020</v>
      </c>
      <c r="C2587" s="19">
        <v>43700</v>
      </c>
      <c r="D2587" s="3" t="s">
        <v>673</v>
      </c>
      <c r="E2587" s="3" t="s">
        <v>370</v>
      </c>
      <c r="F2587" s="3">
        <v>1</v>
      </c>
      <c r="G2587" s="3">
        <v>6</v>
      </c>
      <c r="H2587" s="3" t="s">
        <v>96</v>
      </c>
      <c r="I2587" s="3" t="s">
        <v>40</v>
      </c>
      <c r="J2587" s="12">
        <f>(C2587-VLOOKUP(H2587,Riders!$A$2:$C$3500,2,FALSE))/365</f>
        <v>25.610958904109587</v>
      </c>
      <c r="K2587" s="3"/>
    </row>
    <row r="2588" spans="1:11" x14ac:dyDescent="0.45">
      <c r="A2588" s="3" t="s">
        <v>672</v>
      </c>
      <c r="B2588" s="3">
        <v>2020</v>
      </c>
      <c r="C2588" s="19">
        <v>43700</v>
      </c>
      <c r="D2588" s="3" t="s">
        <v>673</v>
      </c>
      <c r="E2588" s="3" t="s">
        <v>370</v>
      </c>
      <c r="F2588" s="3">
        <v>2</v>
      </c>
      <c r="G2588" s="3">
        <v>1</v>
      </c>
      <c r="H2588" s="3" t="s">
        <v>39</v>
      </c>
      <c r="I2588" s="3" t="s">
        <v>40</v>
      </c>
      <c r="J2588" s="12">
        <f>(C2588-VLOOKUP(H2588,Riders!$A$2:$C$3500,2,FALSE))/365</f>
        <v>25.032876712328768</v>
      </c>
      <c r="K2588" s="3"/>
    </row>
    <row r="2589" spans="1:11" x14ac:dyDescent="0.45">
      <c r="A2589" s="3" t="s">
        <v>672</v>
      </c>
      <c r="B2589" s="3">
        <v>2020</v>
      </c>
      <c r="C2589" s="19">
        <v>43700</v>
      </c>
      <c r="D2589" s="3" t="s">
        <v>673</v>
      </c>
      <c r="E2589" s="3" t="s">
        <v>370</v>
      </c>
      <c r="F2589" s="3">
        <v>2</v>
      </c>
      <c r="G2589" s="3">
        <v>2</v>
      </c>
      <c r="H2589" s="3" t="s">
        <v>121</v>
      </c>
      <c r="I2589" s="3" t="s">
        <v>120</v>
      </c>
      <c r="J2589" s="12">
        <f>(C2589-VLOOKUP(H2589,Riders!$A$2:$C$3500,2,FALSE))/365</f>
        <v>23.468493150684932</v>
      </c>
      <c r="K2589" s="3"/>
    </row>
    <row r="2590" spans="1:11" x14ac:dyDescent="0.45">
      <c r="A2590" s="3" t="s">
        <v>672</v>
      </c>
      <c r="B2590" s="3">
        <v>2020</v>
      </c>
      <c r="C2590" s="19">
        <v>43700</v>
      </c>
      <c r="D2590" s="3" t="s">
        <v>673</v>
      </c>
      <c r="E2590" s="3" t="s">
        <v>370</v>
      </c>
      <c r="F2590" s="3">
        <v>2</v>
      </c>
      <c r="G2590" s="3">
        <v>3</v>
      </c>
      <c r="H2590" s="3" t="s">
        <v>401</v>
      </c>
      <c r="I2590" s="3" t="s">
        <v>36</v>
      </c>
      <c r="J2590" s="12">
        <f>(C2590-VLOOKUP(H2590,Riders!$A$2:$C$3500,2,FALSE))/365</f>
        <v>31.610958904109587</v>
      </c>
      <c r="K2590" s="3"/>
    </row>
    <row r="2591" spans="1:11" x14ac:dyDescent="0.45">
      <c r="A2591" s="3" t="s">
        <v>672</v>
      </c>
      <c r="B2591" s="3">
        <v>2020</v>
      </c>
      <c r="C2591" s="19">
        <v>43700</v>
      </c>
      <c r="D2591" s="3" t="s">
        <v>673</v>
      </c>
      <c r="E2591" s="3" t="s">
        <v>370</v>
      </c>
      <c r="F2591" s="3">
        <v>2</v>
      </c>
      <c r="G2591" s="3">
        <v>4</v>
      </c>
      <c r="H2591" s="3" t="s">
        <v>674</v>
      </c>
      <c r="I2591" s="3" t="s">
        <v>27</v>
      </c>
      <c r="J2591" s="12">
        <f>(C2591-VLOOKUP(H2591,Riders!$A$2:$C$3500,2,FALSE))/365</f>
        <v>34.326027397260276</v>
      </c>
      <c r="K2591" s="3"/>
    </row>
    <row r="2592" spans="1:11" x14ac:dyDescent="0.45">
      <c r="A2592" s="3" t="s">
        <v>672</v>
      </c>
      <c r="B2592" s="3">
        <v>2020</v>
      </c>
      <c r="C2592" s="19">
        <v>43700</v>
      </c>
      <c r="D2592" s="3" t="s">
        <v>673</v>
      </c>
      <c r="E2592" s="3" t="s">
        <v>370</v>
      </c>
      <c r="F2592" s="3">
        <v>2</v>
      </c>
      <c r="G2592" s="3">
        <v>5</v>
      </c>
      <c r="H2592" s="3" t="s">
        <v>675</v>
      </c>
      <c r="I2592" s="3" t="s">
        <v>40</v>
      </c>
      <c r="J2592" s="12" t="e">
        <f>(C2592-VLOOKUP(H2592,Riders!$A$2:$C$3500,2,FALSE))/365</f>
        <v>#N/A</v>
      </c>
      <c r="K2592" s="3"/>
    </row>
    <row r="2593" spans="1:11" x14ac:dyDescent="0.45">
      <c r="A2593" s="3" t="s">
        <v>672</v>
      </c>
      <c r="B2593" s="3">
        <v>2020</v>
      </c>
      <c r="C2593" s="19">
        <v>43700</v>
      </c>
      <c r="D2593" s="3" t="s">
        <v>673</v>
      </c>
      <c r="E2593" s="3" t="s">
        <v>370</v>
      </c>
      <c r="F2593" s="3">
        <v>2</v>
      </c>
      <c r="G2593" s="3">
        <v>6</v>
      </c>
      <c r="H2593" s="3" t="s">
        <v>655</v>
      </c>
      <c r="I2593" s="3" t="s">
        <v>120</v>
      </c>
      <c r="J2593" s="12">
        <f>(C2593-VLOOKUP(H2593,Riders!$A$2:$C$3500,2,FALSE))/365</f>
        <v>36.717808219178082</v>
      </c>
      <c r="K2593" s="3"/>
    </row>
    <row r="2594" spans="1:11" x14ac:dyDescent="0.45">
      <c r="A2594" s="3" t="s">
        <v>672</v>
      </c>
      <c r="B2594" s="3">
        <v>2020</v>
      </c>
      <c r="C2594" s="19">
        <v>43702</v>
      </c>
      <c r="D2594" s="3" t="s">
        <v>673</v>
      </c>
      <c r="E2594" s="3" t="s">
        <v>454</v>
      </c>
      <c r="F2594" s="3">
        <v>1</v>
      </c>
      <c r="G2594" s="3">
        <v>1</v>
      </c>
      <c r="H2594" s="3" t="s">
        <v>79</v>
      </c>
      <c r="I2594" s="3" t="s">
        <v>65</v>
      </c>
      <c r="J2594" s="12">
        <f>(C2594-VLOOKUP(H2594,Riders!$A$2:$C$3500,2,FALSE))/365</f>
        <v>32.30958904109589</v>
      </c>
      <c r="K2594" s="3">
        <v>1</v>
      </c>
    </row>
    <row r="2595" spans="1:11" x14ac:dyDescent="0.45">
      <c r="A2595" s="3" t="s">
        <v>672</v>
      </c>
      <c r="B2595" s="3">
        <v>2020</v>
      </c>
      <c r="C2595" s="19">
        <v>43702</v>
      </c>
      <c r="D2595" s="3" t="s">
        <v>673</v>
      </c>
      <c r="E2595" s="3" t="s">
        <v>454</v>
      </c>
      <c r="F2595" s="3">
        <v>1</v>
      </c>
      <c r="G2595" s="3">
        <v>2</v>
      </c>
      <c r="H2595" s="3" t="s">
        <v>96</v>
      </c>
      <c r="I2595" s="3" t="s">
        <v>40</v>
      </c>
      <c r="J2595" s="12">
        <f>(C2595-VLOOKUP(H2595,Riders!$A$2:$C$3500,2,FALSE))/365</f>
        <v>25.616438356164384</v>
      </c>
      <c r="K2595" s="3">
        <v>6</v>
      </c>
    </row>
    <row r="2596" spans="1:11" x14ac:dyDescent="0.45">
      <c r="A2596" s="3" t="s">
        <v>672</v>
      </c>
      <c r="B2596" s="3">
        <v>2020</v>
      </c>
      <c r="C2596" s="19">
        <v>43702</v>
      </c>
      <c r="D2596" s="3" t="s">
        <v>673</v>
      </c>
      <c r="E2596" s="3" t="s">
        <v>454</v>
      </c>
      <c r="F2596" s="3">
        <v>1</v>
      </c>
      <c r="G2596" s="3">
        <v>3</v>
      </c>
      <c r="H2596" s="3" t="s">
        <v>133</v>
      </c>
      <c r="I2596" s="3" t="s">
        <v>25</v>
      </c>
      <c r="J2596" s="12">
        <f>(C2596-VLOOKUP(H2596,Riders!$A$2:$C$3500,2,FALSE))/365</f>
        <v>26.583561643835615</v>
      </c>
      <c r="K2596" s="3">
        <v>3</v>
      </c>
    </row>
    <row r="2597" spans="1:11" x14ac:dyDescent="0.45">
      <c r="A2597" s="3" t="s">
        <v>672</v>
      </c>
      <c r="B2597" s="3">
        <v>2020</v>
      </c>
      <c r="C2597" s="19">
        <v>43702</v>
      </c>
      <c r="D2597" s="3" t="s">
        <v>673</v>
      </c>
      <c r="E2597" s="3" t="s">
        <v>454</v>
      </c>
      <c r="F2597" s="3">
        <v>1</v>
      </c>
      <c r="G2597" s="3">
        <v>4</v>
      </c>
      <c r="H2597" s="3" t="s">
        <v>155</v>
      </c>
      <c r="I2597" s="3" t="s">
        <v>156</v>
      </c>
      <c r="J2597" s="12">
        <f>(C2597-VLOOKUP(H2597,Riders!$A$2:$C$3500,2,FALSE))/365</f>
        <v>20.843835616438355</v>
      </c>
      <c r="K2597" s="3">
        <v>12</v>
      </c>
    </row>
    <row r="2598" spans="1:11" x14ac:dyDescent="0.45">
      <c r="A2598" s="3" t="s">
        <v>672</v>
      </c>
      <c r="B2598" s="3">
        <v>2020</v>
      </c>
      <c r="C2598" s="19">
        <v>43702</v>
      </c>
      <c r="D2598" s="3" t="s">
        <v>673</v>
      </c>
      <c r="E2598" s="3" t="s">
        <v>454</v>
      </c>
      <c r="F2598" s="3">
        <v>1</v>
      </c>
      <c r="G2598" s="3">
        <v>5</v>
      </c>
      <c r="H2598" s="3" t="s">
        <v>401</v>
      </c>
      <c r="I2598" s="3" t="s">
        <v>36</v>
      </c>
      <c r="J2598" s="12">
        <f>(C2598-VLOOKUP(H2598,Riders!$A$2:$C$3500,2,FALSE))/365</f>
        <v>31.616438356164384</v>
      </c>
      <c r="K2598" s="3">
        <v>9</v>
      </c>
    </row>
    <row r="2599" spans="1:11" x14ac:dyDescent="0.45">
      <c r="A2599" s="3" t="s">
        <v>672</v>
      </c>
      <c r="B2599" s="3">
        <v>2020</v>
      </c>
      <c r="C2599" s="19">
        <v>43702</v>
      </c>
      <c r="D2599" s="3" t="s">
        <v>673</v>
      </c>
      <c r="E2599" s="3" t="s">
        <v>454</v>
      </c>
      <c r="F2599" s="3">
        <v>1</v>
      </c>
      <c r="G2599" s="3">
        <v>6</v>
      </c>
      <c r="H2599" s="3" t="s">
        <v>655</v>
      </c>
      <c r="I2599" s="3" t="s">
        <v>120</v>
      </c>
      <c r="J2599" s="12">
        <f>(C2599-VLOOKUP(H2599,Riders!$A$2:$C$3500,2,FALSE))/365</f>
        <v>36.723287671232875</v>
      </c>
      <c r="K2599" s="3">
        <v>8</v>
      </c>
    </row>
    <row r="2600" spans="1:11" x14ac:dyDescent="0.45">
      <c r="A2600" s="3" t="s">
        <v>672</v>
      </c>
      <c r="B2600" s="3">
        <v>2020</v>
      </c>
      <c r="C2600" s="19">
        <v>43702</v>
      </c>
      <c r="D2600" s="3" t="s">
        <v>673</v>
      </c>
      <c r="E2600" s="3" t="s">
        <v>454</v>
      </c>
      <c r="F2600" s="3">
        <v>1</v>
      </c>
      <c r="G2600" s="3">
        <v>7</v>
      </c>
      <c r="H2600" s="3" t="s">
        <v>674</v>
      </c>
      <c r="I2600" s="3" t="s">
        <v>27</v>
      </c>
      <c r="J2600" s="12">
        <f>(C2600-VLOOKUP(H2600,Riders!$A$2:$C$3500,2,FALSE))/365</f>
        <v>34.331506849315069</v>
      </c>
      <c r="K2600" s="3">
        <v>13</v>
      </c>
    </row>
    <row r="2601" spans="1:11" x14ac:dyDescent="0.45">
      <c r="A2601" s="3" t="s">
        <v>672</v>
      </c>
      <c r="B2601" s="3">
        <v>2020</v>
      </c>
      <c r="C2601" s="19">
        <v>43702</v>
      </c>
      <c r="D2601" s="3" t="s">
        <v>673</v>
      </c>
      <c r="E2601" s="3" t="s">
        <v>454</v>
      </c>
      <c r="F2601" s="3">
        <v>2</v>
      </c>
      <c r="G2601" s="3">
        <v>1</v>
      </c>
      <c r="H2601" s="3" t="s">
        <v>39</v>
      </c>
      <c r="I2601" s="3" t="s">
        <v>40</v>
      </c>
      <c r="J2601" s="12">
        <f>(C2601-VLOOKUP(H2601,Riders!$A$2:$C$3500,2,FALSE))/365</f>
        <v>25.038356164383561</v>
      </c>
      <c r="K2601" s="3">
        <v>5</v>
      </c>
    </row>
    <row r="2602" spans="1:11" x14ac:dyDescent="0.45">
      <c r="A2602" s="3" t="s">
        <v>672</v>
      </c>
      <c r="B2602" s="3">
        <v>2020</v>
      </c>
      <c r="C2602" s="19">
        <v>43702</v>
      </c>
      <c r="D2602" s="3" t="s">
        <v>673</v>
      </c>
      <c r="E2602" s="3" t="s">
        <v>454</v>
      </c>
      <c r="F2602" s="3">
        <v>2</v>
      </c>
      <c r="G2602" s="3">
        <v>2</v>
      </c>
      <c r="H2602" s="3" t="s">
        <v>174</v>
      </c>
      <c r="I2602" s="3" t="s">
        <v>156</v>
      </c>
      <c r="J2602" s="12">
        <f>(C2602-VLOOKUP(H2602,Riders!$A$2:$C$3500,2,FALSE))/365</f>
        <v>27.605479452054794</v>
      </c>
      <c r="K2602" s="3">
        <v>2</v>
      </c>
    </row>
    <row r="2603" spans="1:11" x14ac:dyDescent="0.45">
      <c r="A2603" s="3" t="s">
        <v>672</v>
      </c>
      <c r="B2603" s="3">
        <v>2020</v>
      </c>
      <c r="C2603" s="19">
        <v>43702</v>
      </c>
      <c r="D2603" s="3" t="s">
        <v>673</v>
      </c>
      <c r="E2603" s="3" t="s">
        <v>454</v>
      </c>
      <c r="F2603" s="3">
        <v>2</v>
      </c>
      <c r="G2603" s="3">
        <v>3</v>
      </c>
      <c r="H2603" s="3" t="s">
        <v>132</v>
      </c>
      <c r="I2603" s="3" t="s">
        <v>36</v>
      </c>
      <c r="J2603" s="12">
        <f>(C2603-VLOOKUP(H2603,Riders!$A$2:$C$3500,2,FALSE))/365</f>
        <v>28.758904109589039</v>
      </c>
      <c r="K2603" s="3">
        <v>4</v>
      </c>
    </row>
    <row r="2604" spans="1:11" x14ac:dyDescent="0.45">
      <c r="A2604" s="3" t="s">
        <v>672</v>
      </c>
      <c r="B2604" s="3">
        <v>2020</v>
      </c>
      <c r="C2604" s="19">
        <v>43702</v>
      </c>
      <c r="D2604" s="3" t="s">
        <v>673</v>
      </c>
      <c r="E2604" s="3" t="s">
        <v>454</v>
      </c>
      <c r="F2604" s="3">
        <v>2</v>
      </c>
      <c r="G2604" s="3">
        <v>4</v>
      </c>
      <c r="H2604" s="3" t="s">
        <v>129</v>
      </c>
      <c r="I2604" s="3" t="s">
        <v>65</v>
      </c>
      <c r="J2604" s="12">
        <f>(C2604-VLOOKUP(H2604,Riders!$A$2:$C$3500,2,FALSE))/365</f>
        <v>29.115068493150684</v>
      </c>
      <c r="K2604" s="3">
        <v>7</v>
      </c>
    </row>
    <row r="2605" spans="1:11" x14ac:dyDescent="0.45">
      <c r="A2605" s="3" t="s">
        <v>672</v>
      </c>
      <c r="B2605" s="3">
        <v>2020</v>
      </c>
      <c r="C2605" s="19">
        <v>43702</v>
      </c>
      <c r="D2605" s="3" t="s">
        <v>673</v>
      </c>
      <c r="E2605" s="3" t="s">
        <v>454</v>
      </c>
      <c r="F2605" s="3">
        <v>2</v>
      </c>
      <c r="G2605" s="3">
        <v>5</v>
      </c>
      <c r="H2605" s="3" t="s">
        <v>121</v>
      </c>
      <c r="I2605" s="3" t="s">
        <v>120</v>
      </c>
      <c r="J2605" s="12">
        <f>(C2605-VLOOKUP(H2605,Riders!$A$2:$C$3500,2,FALSE))/365</f>
        <v>23.473972602739725</v>
      </c>
      <c r="K2605" s="3">
        <v>10</v>
      </c>
    </row>
    <row r="2606" spans="1:11" x14ac:dyDescent="0.45">
      <c r="A2606" s="3" t="s">
        <v>672</v>
      </c>
      <c r="B2606" s="3">
        <v>2020</v>
      </c>
      <c r="C2606" s="19">
        <v>43702</v>
      </c>
      <c r="D2606" s="3" t="s">
        <v>673</v>
      </c>
      <c r="E2606" s="3" t="s">
        <v>454</v>
      </c>
      <c r="F2606" s="3">
        <v>2</v>
      </c>
      <c r="G2606" s="3">
        <v>6</v>
      </c>
      <c r="H2606" s="3" t="s">
        <v>675</v>
      </c>
      <c r="I2606" s="3" t="s">
        <v>40</v>
      </c>
      <c r="J2606" s="12" t="e">
        <f>(C2606-VLOOKUP(H2606,Riders!$A$2:$C$3500,2,FALSE))/365</f>
        <v>#N/A</v>
      </c>
      <c r="K2606" s="3">
        <v>11</v>
      </c>
    </row>
    <row r="2607" spans="1:11" x14ac:dyDescent="0.45">
      <c r="A2607" s="3" t="s">
        <v>672</v>
      </c>
      <c r="B2607" s="3">
        <v>2020</v>
      </c>
      <c r="C2607" s="19">
        <v>43702</v>
      </c>
      <c r="D2607" s="3" t="s">
        <v>673</v>
      </c>
      <c r="E2607" s="3" t="s">
        <v>370</v>
      </c>
      <c r="F2607" s="3">
        <v>1</v>
      </c>
      <c r="G2607" s="3">
        <v>1</v>
      </c>
      <c r="H2607" s="3" t="s">
        <v>79</v>
      </c>
      <c r="I2607" s="3" t="s">
        <v>65</v>
      </c>
      <c r="J2607" s="12">
        <f>(C2607-VLOOKUP(H2607,Riders!$A$2:$C$3500,2,FALSE))/365</f>
        <v>32.30958904109589</v>
      </c>
      <c r="K2607" s="3">
        <v>1</v>
      </c>
    </row>
    <row r="2608" spans="1:11" x14ac:dyDescent="0.45">
      <c r="A2608" s="3" t="s">
        <v>672</v>
      </c>
      <c r="B2608" s="3">
        <v>2020</v>
      </c>
      <c r="C2608" s="19">
        <v>43702</v>
      </c>
      <c r="D2608" s="3" t="s">
        <v>673</v>
      </c>
      <c r="E2608" s="3" t="s">
        <v>370</v>
      </c>
      <c r="F2608" s="3">
        <v>1</v>
      </c>
      <c r="G2608" s="3">
        <v>2</v>
      </c>
      <c r="H2608" s="3" t="s">
        <v>174</v>
      </c>
      <c r="I2608" s="3" t="s">
        <v>156</v>
      </c>
      <c r="J2608" s="12">
        <f>(C2608-VLOOKUP(H2608,Riders!$A$2:$C$3500,2,FALSE))/365</f>
        <v>27.605479452054794</v>
      </c>
      <c r="K2608" s="3">
        <v>2</v>
      </c>
    </row>
    <row r="2609" spans="1:11" x14ac:dyDescent="0.45">
      <c r="A2609" s="3" t="s">
        <v>672</v>
      </c>
      <c r="B2609" s="3">
        <v>2020</v>
      </c>
      <c r="C2609" s="19">
        <v>43702</v>
      </c>
      <c r="D2609" s="3" t="s">
        <v>673</v>
      </c>
      <c r="E2609" s="3" t="s">
        <v>370</v>
      </c>
      <c r="F2609" s="3">
        <v>1</v>
      </c>
      <c r="G2609" s="3">
        <v>3</v>
      </c>
      <c r="H2609" s="3" t="s">
        <v>133</v>
      </c>
      <c r="I2609" s="3" t="s">
        <v>25</v>
      </c>
      <c r="J2609" s="12">
        <f>(C2609-VLOOKUP(H2609,Riders!$A$2:$C$3500,2,FALSE))/365</f>
        <v>26.583561643835615</v>
      </c>
      <c r="K2609" s="3">
        <v>3</v>
      </c>
    </row>
    <row r="2610" spans="1:11" x14ac:dyDescent="0.45">
      <c r="A2610" s="3" t="s">
        <v>672</v>
      </c>
      <c r="B2610" s="3">
        <v>2020</v>
      </c>
      <c r="C2610" s="19">
        <v>43702</v>
      </c>
      <c r="D2610" s="3" t="s">
        <v>673</v>
      </c>
      <c r="E2610" s="3" t="s">
        <v>370</v>
      </c>
      <c r="F2610" s="3">
        <v>1</v>
      </c>
      <c r="G2610" s="3">
        <v>4</v>
      </c>
      <c r="H2610" s="3" t="s">
        <v>132</v>
      </c>
      <c r="I2610" s="3" t="s">
        <v>36</v>
      </c>
      <c r="J2610" s="12">
        <f>(C2610-VLOOKUP(H2610,Riders!$A$2:$C$3500,2,FALSE))/365</f>
        <v>28.758904109589039</v>
      </c>
      <c r="K2610" s="3">
        <v>4</v>
      </c>
    </row>
    <row r="2611" spans="1:11" x14ac:dyDescent="0.45">
      <c r="A2611" s="3" t="s">
        <v>672</v>
      </c>
      <c r="B2611" s="3">
        <v>2020</v>
      </c>
      <c r="C2611" s="19">
        <v>43702</v>
      </c>
      <c r="D2611" s="3" t="s">
        <v>673</v>
      </c>
      <c r="E2611" s="3" t="s">
        <v>370</v>
      </c>
      <c r="F2611" s="3">
        <v>1</v>
      </c>
      <c r="G2611" s="3">
        <v>5</v>
      </c>
      <c r="H2611" s="3" t="s">
        <v>39</v>
      </c>
      <c r="I2611" s="3" t="s">
        <v>40</v>
      </c>
      <c r="J2611" s="12">
        <f>(C2611-VLOOKUP(H2611,Riders!$A$2:$C$3500,2,FALSE))/365</f>
        <v>25.038356164383561</v>
      </c>
      <c r="K2611" s="3">
        <v>5</v>
      </c>
    </row>
    <row r="2612" spans="1:11" x14ac:dyDescent="0.45">
      <c r="A2612" s="3" t="s">
        <v>672</v>
      </c>
      <c r="B2612" s="3">
        <v>2020</v>
      </c>
      <c r="C2612" s="19">
        <v>43702</v>
      </c>
      <c r="D2612" s="3" t="s">
        <v>673</v>
      </c>
      <c r="E2612" s="3" t="s">
        <v>370</v>
      </c>
      <c r="F2612" s="3">
        <v>1</v>
      </c>
      <c r="G2612" s="3">
        <v>6</v>
      </c>
      <c r="H2612" s="3" t="s">
        <v>96</v>
      </c>
      <c r="I2612" s="3" t="s">
        <v>40</v>
      </c>
      <c r="J2612" s="12">
        <f>(C2612-VLOOKUP(H2612,Riders!$A$2:$C$3500,2,FALSE))/365</f>
        <v>25.616438356164384</v>
      </c>
      <c r="K2612" s="3">
        <v>6</v>
      </c>
    </row>
    <row r="2613" spans="1:11" x14ac:dyDescent="0.45">
      <c r="A2613" s="3" t="s">
        <v>672</v>
      </c>
      <c r="B2613" s="3">
        <v>2020</v>
      </c>
      <c r="C2613" s="19">
        <v>43702</v>
      </c>
      <c r="D2613" s="3" t="s">
        <v>673</v>
      </c>
      <c r="E2613" s="3" t="s">
        <v>370</v>
      </c>
      <c r="F2613" s="3">
        <v>2</v>
      </c>
      <c r="G2613" s="3">
        <v>1</v>
      </c>
      <c r="H2613" s="3" t="s">
        <v>129</v>
      </c>
      <c r="I2613" s="3" t="s">
        <v>65</v>
      </c>
      <c r="J2613" s="12">
        <f>(C2613-VLOOKUP(H2613,Riders!$A$2:$C$3500,2,FALSE))/365</f>
        <v>29.115068493150684</v>
      </c>
      <c r="K2613" s="3">
        <v>7</v>
      </c>
    </row>
    <row r="2614" spans="1:11" x14ac:dyDescent="0.45">
      <c r="A2614" s="3" t="s">
        <v>672</v>
      </c>
      <c r="B2614" s="3">
        <v>2020</v>
      </c>
      <c r="C2614" s="19">
        <v>43702</v>
      </c>
      <c r="D2614" s="3" t="s">
        <v>673</v>
      </c>
      <c r="E2614" s="3" t="s">
        <v>370</v>
      </c>
      <c r="F2614" s="3">
        <v>2</v>
      </c>
      <c r="G2614" s="3">
        <v>2</v>
      </c>
      <c r="H2614" s="3" t="s">
        <v>655</v>
      </c>
      <c r="I2614" s="3" t="s">
        <v>120</v>
      </c>
      <c r="J2614" s="12">
        <f>(C2614-VLOOKUP(H2614,Riders!$A$2:$C$3500,2,FALSE))/365</f>
        <v>36.723287671232875</v>
      </c>
      <c r="K2614" s="3">
        <v>8</v>
      </c>
    </row>
    <row r="2615" spans="1:11" x14ac:dyDescent="0.45">
      <c r="A2615" s="3" t="s">
        <v>672</v>
      </c>
      <c r="B2615" s="3">
        <v>2020</v>
      </c>
      <c r="C2615" s="19">
        <v>43702</v>
      </c>
      <c r="D2615" s="3" t="s">
        <v>673</v>
      </c>
      <c r="E2615" s="3" t="s">
        <v>370</v>
      </c>
      <c r="F2615" s="3">
        <v>2</v>
      </c>
      <c r="G2615" s="3">
        <v>3</v>
      </c>
      <c r="H2615" s="3" t="s">
        <v>401</v>
      </c>
      <c r="I2615" s="3" t="s">
        <v>36</v>
      </c>
      <c r="J2615" s="12">
        <f>(C2615-VLOOKUP(H2615,Riders!$A$2:$C$3500,2,FALSE))/365</f>
        <v>31.616438356164384</v>
      </c>
      <c r="K2615" s="3">
        <v>9</v>
      </c>
    </row>
    <row r="2616" spans="1:11" x14ac:dyDescent="0.45">
      <c r="A2616" s="3" t="s">
        <v>672</v>
      </c>
      <c r="B2616" s="3">
        <v>2020</v>
      </c>
      <c r="C2616" s="19">
        <v>43702</v>
      </c>
      <c r="D2616" s="3" t="s">
        <v>673</v>
      </c>
      <c r="E2616" s="3" t="s">
        <v>370</v>
      </c>
      <c r="F2616" s="3">
        <v>2</v>
      </c>
      <c r="G2616" s="3">
        <v>4</v>
      </c>
      <c r="H2616" s="3" t="s">
        <v>121</v>
      </c>
      <c r="I2616" s="3" t="s">
        <v>120</v>
      </c>
      <c r="J2616" s="12">
        <f>(C2616-VLOOKUP(H2616,Riders!$A$2:$C$3500,2,FALSE))/365</f>
        <v>23.473972602739725</v>
      </c>
      <c r="K2616" s="3">
        <v>10</v>
      </c>
    </row>
    <row r="2617" spans="1:11" x14ac:dyDescent="0.45">
      <c r="A2617" s="3" t="s">
        <v>672</v>
      </c>
      <c r="B2617" s="3">
        <v>2020</v>
      </c>
      <c r="C2617" s="19">
        <v>43702</v>
      </c>
      <c r="D2617" s="3" t="s">
        <v>673</v>
      </c>
      <c r="E2617" s="3" t="s">
        <v>370</v>
      </c>
      <c r="F2617" s="3">
        <v>2</v>
      </c>
      <c r="G2617" s="3">
        <v>5</v>
      </c>
      <c r="H2617" s="3" t="s">
        <v>675</v>
      </c>
      <c r="I2617" s="3" t="s">
        <v>40</v>
      </c>
      <c r="J2617" s="12" t="e">
        <f>(C2617-VLOOKUP(H2617,Riders!$A$2:$C$3500,2,FALSE))/365</f>
        <v>#N/A</v>
      </c>
      <c r="K2617" s="3">
        <v>11</v>
      </c>
    </row>
    <row r="2618" spans="1:11" x14ac:dyDescent="0.45">
      <c r="A2618" s="3" t="s">
        <v>672</v>
      </c>
      <c r="B2618" s="3">
        <v>2020</v>
      </c>
      <c r="C2618" s="19">
        <v>43702</v>
      </c>
      <c r="D2618" s="3" t="s">
        <v>673</v>
      </c>
      <c r="E2618" s="3" t="s">
        <v>370</v>
      </c>
      <c r="F2618" s="3">
        <v>2</v>
      </c>
      <c r="G2618" s="3">
        <v>6</v>
      </c>
      <c r="H2618" s="3" t="s">
        <v>155</v>
      </c>
      <c r="I2618" s="3" t="s">
        <v>156</v>
      </c>
      <c r="J2618" s="12">
        <f>(C2618-VLOOKUP(H2618,Riders!$A$2:$C$3500,2,FALSE))/365</f>
        <v>20.843835616438355</v>
      </c>
      <c r="K2618" s="3">
        <v>12</v>
      </c>
    </row>
    <row r="2619" spans="1:11" x14ac:dyDescent="0.45">
      <c r="A2619" s="3" t="s">
        <v>660</v>
      </c>
      <c r="B2619" s="3">
        <v>2020</v>
      </c>
      <c r="C2619" s="19">
        <v>43756</v>
      </c>
      <c r="D2619" s="3" t="s">
        <v>658</v>
      </c>
      <c r="E2619" s="3" t="s">
        <v>454</v>
      </c>
      <c r="F2619" s="3">
        <v>1</v>
      </c>
      <c r="G2619" s="3">
        <v>1</v>
      </c>
      <c r="H2619" s="3" t="s">
        <v>28</v>
      </c>
      <c r="I2619" s="3" t="s">
        <v>29</v>
      </c>
      <c r="J2619" s="12">
        <f>(C2619-VLOOKUP(H2619,Riders!$A$2:$C$3500,2,FALSE))/365</f>
        <v>19.81095890410959</v>
      </c>
      <c r="K2619" s="3"/>
    </row>
    <row r="2620" spans="1:11" x14ac:dyDescent="0.45">
      <c r="A2620" s="3" t="s">
        <v>660</v>
      </c>
      <c r="B2620" s="3">
        <v>2020</v>
      </c>
      <c r="C2620" s="19">
        <v>43756</v>
      </c>
      <c r="D2620" s="3" t="s">
        <v>658</v>
      </c>
      <c r="E2620" s="3" t="s">
        <v>454</v>
      </c>
      <c r="F2620" s="3">
        <v>1</v>
      </c>
      <c r="G2620" s="3">
        <v>2</v>
      </c>
      <c r="H2620" s="3" t="s">
        <v>401</v>
      </c>
      <c r="I2620" s="3" t="s">
        <v>36</v>
      </c>
      <c r="J2620" s="12">
        <f>(C2620-VLOOKUP(H2620,Riders!$A$2:$C$3500,2,FALSE))/365</f>
        <v>31.764383561643836</v>
      </c>
      <c r="K2620" s="3"/>
    </row>
    <row r="2621" spans="1:11" x14ac:dyDescent="0.45">
      <c r="A2621" s="3" t="s">
        <v>660</v>
      </c>
      <c r="B2621" s="3">
        <v>2020</v>
      </c>
      <c r="C2621" s="19">
        <v>43756</v>
      </c>
      <c r="D2621" s="3" t="s">
        <v>658</v>
      </c>
      <c r="E2621" s="3" t="s">
        <v>454</v>
      </c>
      <c r="F2621" s="3">
        <v>1</v>
      </c>
      <c r="G2621" s="3">
        <v>3</v>
      </c>
      <c r="H2621" s="3" t="s">
        <v>907</v>
      </c>
      <c r="I2621" s="3" t="s">
        <v>29</v>
      </c>
      <c r="J2621" s="12">
        <f>(C2621-VLOOKUP(H2621,Riders!$A$2:$C$3500,2,FALSE))/365</f>
        <v>19.052054794520547</v>
      </c>
      <c r="K2621" s="3"/>
    </row>
    <row r="2622" spans="1:11" x14ac:dyDescent="0.45">
      <c r="A2622" s="3" t="s">
        <v>660</v>
      </c>
      <c r="B2622" s="3">
        <v>2020</v>
      </c>
      <c r="C2622" s="19">
        <v>43756</v>
      </c>
      <c r="D2622" s="3" t="s">
        <v>658</v>
      </c>
      <c r="E2622" s="3" t="s">
        <v>454</v>
      </c>
      <c r="F2622" s="3">
        <v>1</v>
      </c>
      <c r="G2622" s="3">
        <v>4</v>
      </c>
      <c r="H2622" s="3" t="s">
        <v>662</v>
      </c>
      <c r="I2622" s="3" t="s">
        <v>36</v>
      </c>
      <c r="J2622" s="12">
        <f>(C2622-VLOOKUP(H2622,Riders!$A$2:$C$3500,2,FALSE))/365</f>
        <v>20.147945205479452</v>
      </c>
      <c r="K2622" s="3"/>
    </row>
    <row r="2623" spans="1:11" x14ac:dyDescent="0.45">
      <c r="A2623" s="3" t="s">
        <v>660</v>
      </c>
      <c r="B2623" s="3">
        <v>2020</v>
      </c>
      <c r="C2623" s="19">
        <v>43756</v>
      </c>
      <c r="D2623" s="3" t="s">
        <v>658</v>
      </c>
      <c r="E2623" s="3" t="s">
        <v>454</v>
      </c>
      <c r="F2623" s="3">
        <v>1</v>
      </c>
      <c r="G2623" s="3">
        <v>5</v>
      </c>
      <c r="H2623" s="3" t="s">
        <v>663</v>
      </c>
      <c r="I2623" s="3" t="s">
        <v>29</v>
      </c>
      <c r="J2623" s="12">
        <f>(C2623-VLOOKUP(H2623,Riders!$A$2:$C$3500,2,FALSE))/365</f>
        <v>19.479452054794521</v>
      </c>
      <c r="K2623" s="3"/>
    </row>
    <row r="2624" spans="1:11" x14ac:dyDescent="0.45">
      <c r="A2624" s="3" t="s">
        <v>660</v>
      </c>
      <c r="B2624" s="3">
        <v>2020</v>
      </c>
      <c r="C2624" s="19">
        <v>43756</v>
      </c>
      <c r="D2624" s="3" t="s">
        <v>658</v>
      </c>
      <c r="E2624" s="3" t="s">
        <v>454</v>
      </c>
      <c r="F2624" s="3">
        <v>1</v>
      </c>
      <c r="G2624" s="3">
        <v>9</v>
      </c>
      <c r="H2624" s="3" t="s">
        <v>664</v>
      </c>
      <c r="I2624" s="3" t="s">
        <v>36</v>
      </c>
      <c r="J2624" s="12">
        <f>(C2624-VLOOKUP(H2624,Riders!$A$2:$C$3500,2,FALSE))/365</f>
        <v>24.945205479452056</v>
      </c>
      <c r="K2624" s="3"/>
    </row>
    <row r="2625" spans="1:11" x14ac:dyDescent="0.45">
      <c r="A2625" s="3" t="s">
        <v>660</v>
      </c>
      <c r="B2625" s="3">
        <v>2020</v>
      </c>
      <c r="C2625" s="19">
        <v>43756</v>
      </c>
      <c r="D2625" s="3" t="s">
        <v>658</v>
      </c>
      <c r="E2625" s="3" t="s">
        <v>454</v>
      </c>
      <c r="F2625" s="3">
        <v>2</v>
      </c>
      <c r="G2625" s="3">
        <v>1</v>
      </c>
      <c r="H2625" s="3" t="s">
        <v>132</v>
      </c>
      <c r="I2625" s="3" t="s">
        <v>36</v>
      </c>
      <c r="J2625" s="12">
        <f>(C2625-VLOOKUP(H2625,Riders!$A$2:$C$3500,2,FALSE))/365</f>
        <v>28.906849315068492</v>
      </c>
      <c r="K2625" s="3"/>
    </row>
    <row r="2626" spans="1:11" x14ac:dyDescent="0.45">
      <c r="A2626" s="3" t="s">
        <v>660</v>
      </c>
      <c r="B2626" s="3">
        <v>2020</v>
      </c>
      <c r="C2626" s="19">
        <v>43756</v>
      </c>
      <c r="D2626" s="3" t="s">
        <v>658</v>
      </c>
      <c r="E2626" s="3" t="s">
        <v>454</v>
      </c>
      <c r="F2626" s="3">
        <v>2</v>
      </c>
      <c r="G2626" s="3">
        <v>2</v>
      </c>
      <c r="H2626" s="3" t="s">
        <v>665</v>
      </c>
      <c r="I2626" s="3" t="s">
        <v>29</v>
      </c>
      <c r="J2626" s="12">
        <f>(C2626-VLOOKUP(H2626,Riders!$A$2:$C$3500,2,FALSE))/365</f>
        <v>26.534246575342465</v>
      </c>
      <c r="K2626" s="3"/>
    </row>
    <row r="2627" spans="1:11" x14ac:dyDescent="0.45">
      <c r="A2627" s="3" t="s">
        <v>660</v>
      </c>
      <c r="B2627" s="3">
        <v>2020</v>
      </c>
      <c r="C2627" s="19">
        <v>43756</v>
      </c>
      <c r="D2627" s="3" t="s">
        <v>658</v>
      </c>
      <c r="E2627" s="3" t="s">
        <v>454</v>
      </c>
      <c r="F2627" s="3">
        <v>2</v>
      </c>
      <c r="G2627" s="3">
        <v>3</v>
      </c>
      <c r="H2627" s="3" t="s">
        <v>666</v>
      </c>
      <c r="I2627" s="3" t="s">
        <v>36</v>
      </c>
      <c r="J2627" s="12">
        <f>(C2627-VLOOKUP(H2627,Riders!$A$2:$C$3500,2,FALSE))/365</f>
        <v>19.232876712328768</v>
      </c>
      <c r="K2627" s="3"/>
    </row>
    <row r="2628" spans="1:11" x14ac:dyDescent="0.45">
      <c r="A2628" s="3" t="s">
        <v>660</v>
      </c>
      <c r="B2628" s="3">
        <v>2020</v>
      </c>
      <c r="C2628" s="19">
        <v>43756</v>
      </c>
      <c r="D2628" s="3" t="s">
        <v>658</v>
      </c>
      <c r="E2628" s="3" t="s">
        <v>454</v>
      </c>
      <c r="F2628" s="3">
        <v>2</v>
      </c>
      <c r="G2628" s="3">
        <v>4</v>
      </c>
      <c r="H2628" s="3" t="s">
        <v>667</v>
      </c>
      <c r="I2628" s="3" t="s">
        <v>36</v>
      </c>
      <c r="J2628" s="12">
        <f>(C2628-VLOOKUP(H2628,Riders!$A$2:$C$3500,2,FALSE))/365</f>
        <v>18.183561643835617</v>
      </c>
      <c r="K2628" s="3"/>
    </row>
    <row r="2629" spans="1:11" x14ac:dyDescent="0.45">
      <c r="A2629" s="3" t="s">
        <v>660</v>
      </c>
      <c r="B2629" s="3">
        <v>2020</v>
      </c>
      <c r="C2629" s="19">
        <v>43756</v>
      </c>
      <c r="D2629" s="3" t="s">
        <v>658</v>
      </c>
      <c r="E2629" s="3" t="s">
        <v>454</v>
      </c>
      <c r="F2629" s="3">
        <v>2</v>
      </c>
      <c r="G2629" s="3">
        <v>5</v>
      </c>
      <c r="H2629" s="3" t="s">
        <v>668</v>
      </c>
      <c r="I2629" s="3" t="s">
        <v>29</v>
      </c>
      <c r="J2629" s="12">
        <f>(C2629-VLOOKUP(H2629,Riders!$A$2:$C$3500,2,FALSE))/365</f>
        <v>19.284931506849315</v>
      </c>
      <c r="K2629" s="3"/>
    </row>
    <row r="2630" spans="1:11" x14ac:dyDescent="0.45">
      <c r="A2630" s="3" t="s">
        <v>660</v>
      </c>
      <c r="B2630" s="3">
        <v>2020</v>
      </c>
      <c r="C2630" s="19">
        <v>43756</v>
      </c>
      <c r="D2630" s="3" t="s">
        <v>658</v>
      </c>
      <c r="E2630" s="3" t="s">
        <v>454</v>
      </c>
      <c r="F2630" s="3">
        <v>2</v>
      </c>
      <c r="G2630" s="3">
        <v>6</v>
      </c>
      <c r="H2630" s="3" t="s">
        <v>669</v>
      </c>
      <c r="I2630" s="3" t="s">
        <v>29</v>
      </c>
      <c r="J2630" s="12">
        <f>(C2630-VLOOKUP(H2630,Riders!$A$2:$C$3500,2,FALSE))/365</f>
        <v>40.109589041095887</v>
      </c>
      <c r="K2630" s="3"/>
    </row>
    <row r="2631" spans="1:11" x14ac:dyDescent="0.45">
      <c r="A2631" s="3" t="s">
        <v>660</v>
      </c>
      <c r="B2631" s="3">
        <v>2020</v>
      </c>
      <c r="C2631" s="19">
        <v>43756</v>
      </c>
      <c r="D2631" s="3" t="s">
        <v>658</v>
      </c>
      <c r="E2631" s="3" t="s">
        <v>454</v>
      </c>
      <c r="F2631" s="3">
        <v>3</v>
      </c>
      <c r="G2631" s="3">
        <v>1</v>
      </c>
      <c r="H2631" s="3" t="s">
        <v>135</v>
      </c>
      <c r="I2631" s="3" t="s">
        <v>29</v>
      </c>
      <c r="J2631" s="12">
        <f>(C2631-VLOOKUP(H2631,Riders!$A$2:$C$3500,2,FALSE))/365</f>
        <v>29.942465753424656</v>
      </c>
      <c r="K2631" s="3"/>
    </row>
    <row r="2632" spans="1:11" x14ac:dyDescent="0.45">
      <c r="A2632" s="3" t="s">
        <v>660</v>
      </c>
      <c r="B2632" s="3">
        <v>2020</v>
      </c>
      <c r="C2632" s="19">
        <v>43756</v>
      </c>
      <c r="D2632" s="3" t="s">
        <v>658</v>
      </c>
      <c r="E2632" s="3" t="s">
        <v>454</v>
      </c>
      <c r="F2632" s="3">
        <v>3</v>
      </c>
      <c r="G2632" s="3">
        <v>2</v>
      </c>
      <c r="H2632" s="3" t="s">
        <v>137</v>
      </c>
      <c r="I2632" s="3" t="s">
        <v>29</v>
      </c>
      <c r="J2632" s="12">
        <f>(C2632-VLOOKUP(H2632,Riders!$A$2:$C$3500,2,FALSE))/365</f>
        <v>22.416438356164385</v>
      </c>
      <c r="K2632" s="3"/>
    </row>
    <row r="2633" spans="1:11" x14ac:dyDescent="0.45">
      <c r="A2633" s="3" t="s">
        <v>660</v>
      </c>
      <c r="B2633" s="3">
        <v>2020</v>
      </c>
      <c r="C2633" s="19">
        <v>43756</v>
      </c>
      <c r="D2633" s="3" t="s">
        <v>658</v>
      </c>
      <c r="E2633" s="3" t="s">
        <v>454</v>
      </c>
      <c r="F2633" s="3">
        <v>3</v>
      </c>
      <c r="G2633" s="3">
        <v>3</v>
      </c>
      <c r="H2633" s="3" t="s">
        <v>179</v>
      </c>
      <c r="I2633" s="3" t="s">
        <v>36</v>
      </c>
      <c r="J2633" s="12">
        <f>(C2633-VLOOKUP(H2633,Riders!$A$2:$C$3500,2,FALSE))/365</f>
        <v>23.841095890410958</v>
      </c>
      <c r="K2633" s="3"/>
    </row>
    <row r="2634" spans="1:11" x14ac:dyDescent="0.45">
      <c r="A2634" s="3" t="s">
        <v>660</v>
      </c>
      <c r="B2634" s="3">
        <v>2020</v>
      </c>
      <c r="C2634" s="19">
        <v>43756</v>
      </c>
      <c r="D2634" s="3" t="s">
        <v>658</v>
      </c>
      <c r="E2634" s="3" t="s">
        <v>454</v>
      </c>
      <c r="F2634" s="3">
        <v>3</v>
      </c>
      <c r="G2634" s="3">
        <v>4</v>
      </c>
      <c r="H2634" s="3" t="s">
        <v>670</v>
      </c>
      <c r="I2634" s="3" t="s">
        <v>29</v>
      </c>
      <c r="J2634" s="12">
        <f>(C2634-VLOOKUP(H2634,Riders!$A$2:$C$3500,2,FALSE))/365</f>
        <v>22.791780821917808</v>
      </c>
      <c r="K2634" s="3"/>
    </row>
    <row r="2635" spans="1:11" x14ac:dyDescent="0.45">
      <c r="A2635" s="3" t="s">
        <v>660</v>
      </c>
      <c r="B2635" s="3">
        <v>2020</v>
      </c>
      <c r="C2635" s="19">
        <v>43756</v>
      </c>
      <c r="D2635" s="3" t="s">
        <v>658</v>
      </c>
      <c r="E2635" s="3" t="s">
        <v>454</v>
      </c>
      <c r="F2635" s="3">
        <v>3</v>
      </c>
      <c r="G2635" s="3">
        <v>5</v>
      </c>
      <c r="H2635" s="3" t="s">
        <v>671</v>
      </c>
      <c r="I2635" s="3" t="s">
        <v>36</v>
      </c>
      <c r="J2635" s="12">
        <f>(C2635-VLOOKUP(H2635,Riders!$A$2:$C$3500,2,FALSE))/365</f>
        <v>17.873972602739727</v>
      </c>
      <c r="K2635" s="3"/>
    </row>
    <row r="2636" spans="1:11" x14ac:dyDescent="0.45">
      <c r="A2636" s="3" t="s">
        <v>660</v>
      </c>
      <c r="B2636" s="3">
        <v>2020</v>
      </c>
      <c r="C2636" s="19">
        <v>43756</v>
      </c>
      <c r="D2636" s="3" t="s">
        <v>658</v>
      </c>
      <c r="E2636" s="3" t="s">
        <v>642</v>
      </c>
      <c r="F2636" s="3">
        <v>1</v>
      </c>
      <c r="G2636" s="3">
        <v>1</v>
      </c>
      <c r="H2636" s="3" t="s">
        <v>907</v>
      </c>
      <c r="I2636" s="3" t="s">
        <v>29</v>
      </c>
      <c r="J2636" s="12">
        <f>(C2636-VLOOKUP(H2636,Riders!$A$2:$C$3500,2,FALSE))/365</f>
        <v>19.052054794520547</v>
      </c>
      <c r="K2636" s="3"/>
    </row>
    <row r="2637" spans="1:11" x14ac:dyDescent="0.45">
      <c r="A2637" s="3" t="s">
        <v>660</v>
      </c>
      <c r="B2637" s="3">
        <v>2020</v>
      </c>
      <c r="C2637" s="19">
        <v>43756</v>
      </c>
      <c r="D2637" s="3" t="s">
        <v>658</v>
      </c>
      <c r="E2637" s="3" t="s">
        <v>642</v>
      </c>
      <c r="F2637" s="3">
        <v>1</v>
      </c>
      <c r="G2637" s="3">
        <v>2</v>
      </c>
      <c r="H2637" s="3" t="s">
        <v>670</v>
      </c>
      <c r="I2637" s="3" t="s">
        <v>29</v>
      </c>
      <c r="J2637" s="12">
        <f>(C2637-VLOOKUP(H2637,Riders!$A$2:$C$3500,2,FALSE))/365</f>
        <v>22.791780821917808</v>
      </c>
      <c r="K2637" s="3"/>
    </row>
    <row r="2638" spans="1:11" x14ac:dyDescent="0.45">
      <c r="A2638" s="3" t="s">
        <v>660</v>
      </c>
      <c r="B2638" s="3">
        <v>2020</v>
      </c>
      <c r="C2638" s="19">
        <v>43756</v>
      </c>
      <c r="D2638" s="3" t="s">
        <v>658</v>
      </c>
      <c r="E2638" s="3" t="s">
        <v>642</v>
      </c>
      <c r="F2638" s="3">
        <v>1</v>
      </c>
      <c r="G2638" s="3">
        <v>3</v>
      </c>
      <c r="H2638" s="3" t="s">
        <v>663</v>
      </c>
      <c r="I2638" s="3" t="s">
        <v>29</v>
      </c>
      <c r="J2638" s="12">
        <f>(C2638-VLOOKUP(H2638,Riders!$A$2:$C$3500,2,FALSE))/365</f>
        <v>19.479452054794521</v>
      </c>
      <c r="K2638" s="3"/>
    </row>
    <row r="2639" spans="1:11" x14ac:dyDescent="0.45">
      <c r="A2639" s="3" t="s">
        <v>660</v>
      </c>
      <c r="B2639" s="3">
        <v>2020</v>
      </c>
      <c r="C2639" s="19">
        <v>43756</v>
      </c>
      <c r="D2639" s="3" t="s">
        <v>658</v>
      </c>
      <c r="E2639" s="3" t="s">
        <v>642</v>
      </c>
      <c r="F2639" s="3">
        <v>1</v>
      </c>
      <c r="G2639" s="3">
        <v>4</v>
      </c>
      <c r="H2639" s="3" t="s">
        <v>667</v>
      </c>
      <c r="I2639" s="3" t="s">
        <v>36</v>
      </c>
      <c r="J2639" s="12">
        <f>(C2639-VLOOKUP(H2639,Riders!$A$2:$C$3500,2,FALSE))/365</f>
        <v>18.183561643835617</v>
      </c>
      <c r="K2639" s="3"/>
    </row>
    <row r="2640" spans="1:11" x14ac:dyDescent="0.45">
      <c r="A2640" s="3" t="s">
        <v>660</v>
      </c>
      <c r="B2640" s="3">
        <v>2020</v>
      </c>
      <c r="C2640" s="19">
        <v>43756</v>
      </c>
      <c r="D2640" s="3" t="s">
        <v>658</v>
      </c>
      <c r="E2640" s="3" t="s">
        <v>642</v>
      </c>
      <c r="F2640" s="3">
        <v>1</v>
      </c>
      <c r="G2640" s="3">
        <v>5</v>
      </c>
      <c r="H2640" s="3" t="s">
        <v>669</v>
      </c>
      <c r="I2640" s="3" t="s">
        <v>29</v>
      </c>
      <c r="J2640" s="12">
        <f>(C2640-VLOOKUP(H2640,Riders!$A$2:$C$3500,2,FALSE))/365</f>
        <v>40.109589041095887</v>
      </c>
      <c r="K2640" s="3"/>
    </row>
    <row r="2641" spans="1:11" x14ac:dyDescent="0.45">
      <c r="A2641" s="3" t="s">
        <v>660</v>
      </c>
      <c r="B2641" s="3">
        <v>2020</v>
      </c>
      <c r="C2641" s="19">
        <v>43756</v>
      </c>
      <c r="D2641" s="3" t="s">
        <v>658</v>
      </c>
      <c r="E2641" s="3" t="s">
        <v>642</v>
      </c>
      <c r="F2641" s="3">
        <v>2</v>
      </c>
      <c r="G2641" s="3">
        <v>1</v>
      </c>
      <c r="H2641" s="3" t="s">
        <v>179</v>
      </c>
      <c r="I2641" s="3" t="s">
        <v>36</v>
      </c>
      <c r="J2641" s="12">
        <f>(C2641-VLOOKUP(H2641,Riders!$A$2:$C$3500,2,FALSE))/365</f>
        <v>23.841095890410958</v>
      </c>
      <c r="K2641" s="3"/>
    </row>
    <row r="2642" spans="1:11" x14ac:dyDescent="0.45">
      <c r="A2642" s="3" t="s">
        <v>660</v>
      </c>
      <c r="B2642" s="3">
        <v>2020</v>
      </c>
      <c r="C2642" s="19">
        <v>43756</v>
      </c>
      <c r="D2642" s="3" t="s">
        <v>658</v>
      </c>
      <c r="E2642" s="3" t="s">
        <v>642</v>
      </c>
      <c r="F2642" s="3">
        <v>2</v>
      </c>
      <c r="G2642" s="3">
        <v>2</v>
      </c>
      <c r="H2642" s="3" t="s">
        <v>662</v>
      </c>
      <c r="I2642" s="3" t="s">
        <v>36</v>
      </c>
      <c r="J2642" s="12">
        <f>(C2642-VLOOKUP(H2642,Riders!$A$2:$C$3500,2,FALSE))/365</f>
        <v>20.147945205479452</v>
      </c>
      <c r="K2642" s="3"/>
    </row>
    <row r="2643" spans="1:11" x14ac:dyDescent="0.45">
      <c r="A2643" s="3" t="s">
        <v>660</v>
      </c>
      <c r="B2643" s="3">
        <v>2020</v>
      </c>
      <c r="C2643" s="19">
        <v>43756</v>
      </c>
      <c r="D2643" s="3" t="s">
        <v>658</v>
      </c>
      <c r="E2643" s="3" t="s">
        <v>642</v>
      </c>
      <c r="F2643" s="3">
        <v>2</v>
      </c>
      <c r="G2643" s="3">
        <v>3</v>
      </c>
      <c r="H2643" s="3" t="s">
        <v>666</v>
      </c>
      <c r="I2643" s="3" t="s">
        <v>36</v>
      </c>
      <c r="J2643" s="12">
        <f>(C2643-VLOOKUP(H2643,Riders!$A$2:$C$3500,2,FALSE))/365</f>
        <v>19.232876712328768</v>
      </c>
      <c r="K2643" s="3"/>
    </row>
    <row r="2644" spans="1:11" x14ac:dyDescent="0.45">
      <c r="A2644" s="3" t="s">
        <v>660</v>
      </c>
      <c r="B2644" s="3">
        <v>2020</v>
      </c>
      <c r="C2644" s="19">
        <v>43756</v>
      </c>
      <c r="D2644" s="3" t="s">
        <v>658</v>
      </c>
      <c r="E2644" s="3" t="s">
        <v>642</v>
      </c>
      <c r="F2644" s="3">
        <v>2</v>
      </c>
      <c r="G2644" s="3">
        <v>4</v>
      </c>
      <c r="H2644" s="3" t="s">
        <v>668</v>
      </c>
      <c r="I2644" s="3" t="s">
        <v>29</v>
      </c>
      <c r="J2644" s="12">
        <f>(C2644-VLOOKUP(H2644,Riders!$A$2:$C$3500,2,FALSE))/365</f>
        <v>19.284931506849315</v>
      </c>
      <c r="K2644" s="3"/>
    </row>
    <row r="2645" spans="1:11" x14ac:dyDescent="0.45">
      <c r="A2645" s="3" t="s">
        <v>660</v>
      </c>
      <c r="B2645" s="3">
        <v>2020</v>
      </c>
      <c r="C2645" s="19">
        <v>43756</v>
      </c>
      <c r="D2645" s="3" t="s">
        <v>658</v>
      </c>
      <c r="E2645" s="3" t="s">
        <v>642</v>
      </c>
      <c r="F2645" s="3">
        <v>2</v>
      </c>
      <c r="G2645" s="3">
        <v>5</v>
      </c>
      <c r="H2645" s="3" t="s">
        <v>671</v>
      </c>
      <c r="I2645" s="3" t="s">
        <v>36</v>
      </c>
      <c r="J2645" s="12">
        <f>(C2645-VLOOKUP(H2645,Riders!$A$2:$C$3500,2,FALSE))/365</f>
        <v>17.873972602739727</v>
      </c>
      <c r="K2645" s="3"/>
    </row>
    <row r="2646" spans="1:11" x14ac:dyDescent="0.45">
      <c r="A2646" s="3" t="s">
        <v>660</v>
      </c>
      <c r="B2646" s="3">
        <v>2020</v>
      </c>
      <c r="C2646" s="19">
        <v>43756</v>
      </c>
      <c r="D2646" s="3" t="s">
        <v>658</v>
      </c>
      <c r="E2646" s="3" t="s">
        <v>643</v>
      </c>
      <c r="F2646" s="3">
        <v>1</v>
      </c>
      <c r="G2646" s="3">
        <v>1</v>
      </c>
      <c r="H2646" s="3" t="s">
        <v>135</v>
      </c>
      <c r="I2646" s="3" t="s">
        <v>29</v>
      </c>
      <c r="J2646" s="12">
        <f>(C2646-VLOOKUP(H2646,Riders!$A$2:$C$3500,2,FALSE))/365</f>
        <v>29.942465753424656</v>
      </c>
      <c r="K2646" s="3"/>
    </row>
    <row r="2647" spans="1:11" x14ac:dyDescent="0.45">
      <c r="A2647" s="3" t="s">
        <v>660</v>
      </c>
      <c r="B2647" s="3">
        <v>2020</v>
      </c>
      <c r="C2647" s="19">
        <v>43756</v>
      </c>
      <c r="D2647" s="3" t="s">
        <v>658</v>
      </c>
      <c r="E2647" s="3" t="s">
        <v>643</v>
      </c>
      <c r="F2647" s="3">
        <v>1</v>
      </c>
      <c r="G2647" s="3">
        <v>2</v>
      </c>
      <c r="H2647" s="3" t="s">
        <v>28</v>
      </c>
      <c r="I2647" s="3" t="s">
        <v>29</v>
      </c>
      <c r="J2647" s="12">
        <f>(C2647-VLOOKUP(H2647,Riders!$A$2:$C$3500,2,FALSE))/365</f>
        <v>19.81095890410959</v>
      </c>
      <c r="K2647" s="3"/>
    </row>
    <row r="2648" spans="1:11" x14ac:dyDescent="0.45">
      <c r="A2648" s="3" t="s">
        <v>660</v>
      </c>
      <c r="B2648" s="3">
        <v>2020</v>
      </c>
      <c r="C2648" s="19">
        <v>43756</v>
      </c>
      <c r="D2648" s="3" t="s">
        <v>658</v>
      </c>
      <c r="E2648" s="3" t="s">
        <v>643</v>
      </c>
      <c r="F2648" s="3">
        <v>1</v>
      </c>
      <c r="G2648" s="3">
        <v>3</v>
      </c>
      <c r="H2648" s="3" t="s">
        <v>907</v>
      </c>
      <c r="I2648" s="3" t="s">
        <v>29</v>
      </c>
      <c r="J2648" s="12">
        <f>(C2648-VLOOKUP(H2648,Riders!$A$2:$C$3500,2,FALSE))/365</f>
        <v>19.052054794520547</v>
      </c>
      <c r="K2648" s="3"/>
    </row>
    <row r="2649" spans="1:11" x14ac:dyDescent="0.45">
      <c r="A2649" s="3" t="s">
        <v>660</v>
      </c>
      <c r="B2649" s="3">
        <v>2020</v>
      </c>
      <c r="C2649" s="19">
        <v>43756</v>
      </c>
      <c r="D2649" s="3" t="s">
        <v>658</v>
      </c>
      <c r="E2649" s="3" t="s">
        <v>643</v>
      </c>
      <c r="F2649" s="3">
        <v>1</v>
      </c>
      <c r="G2649" s="3">
        <v>4</v>
      </c>
      <c r="H2649" s="3" t="s">
        <v>665</v>
      </c>
      <c r="I2649" s="3" t="s">
        <v>29</v>
      </c>
      <c r="J2649" s="12">
        <f>(C2649-VLOOKUP(H2649,Riders!$A$2:$C$3500,2,FALSE))/365</f>
        <v>26.534246575342465</v>
      </c>
      <c r="K2649" s="3"/>
    </row>
    <row r="2650" spans="1:11" x14ac:dyDescent="0.45">
      <c r="A2650" s="3" t="s">
        <v>660</v>
      </c>
      <c r="B2650" s="3">
        <v>2020</v>
      </c>
      <c r="C2650" s="19">
        <v>43756</v>
      </c>
      <c r="D2650" s="3" t="s">
        <v>658</v>
      </c>
      <c r="E2650" s="3" t="s">
        <v>643</v>
      </c>
      <c r="F2650" s="3">
        <v>1</v>
      </c>
      <c r="G2650" s="3">
        <v>5</v>
      </c>
      <c r="H2650" s="3" t="s">
        <v>662</v>
      </c>
      <c r="I2650" s="3" t="s">
        <v>36</v>
      </c>
      <c r="J2650" s="12">
        <f>(C2650-VLOOKUP(H2650,Riders!$A$2:$C$3500,2,FALSE))/365</f>
        <v>20.147945205479452</v>
      </c>
      <c r="K2650" s="3"/>
    </row>
    <row r="2651" spans="1:11" x14ac:dyDescent="0.45">
      <c r="A2651" s="3" t="s">
        <v>660</v>
      </c>
      <c r="B2651" s="3">
        <v>2020</v>
      </c>
      <c r="C2651" s="19">
        <v>43756</v>
      </c>
      <c r="D2651" s="3" t="s">
        <v>658</v>
      </c>
      <c r="E2651" s="3" t="s">
        <v>643</v>
      </c>
      <c r="F2651" s="3">
        <v>1</v>
      </c>
      <c r="G2651" s="3">
        <v>6</v>
      </c>
      <c r="H2651" s="3" t="s">
        <v>663</v>
      </c>
      <c r="I2651" s="3" t="s">
        <v>29</v>
      </c>
      <c r="J2651" s="12">
        <f>(C2651-VLOOKUP(H2651,Riders!$A$2:$C$3500,2,FALSE))/365</f>
        <v>19.479452054794521</v>
      </c>
      <c r="K2651" s="3"/>
    </row>
    <row r="2652" spans="1:11" x14ac:dyDescent="0.45">
      <c r="A2652" s="3" t="s">
        <v>660</v>
      </c>
      <c r="B2652" s="3">
        <v>2020</v>
      </c>
      <c r="C2652" s="19">
        <v>43756</v>
      </c>
      <c r="D2652" s="3" t="s">
        <v>658</v>
      </c>
      <c r="E2652" s="3" t="s">
        <v>643</v>
      </c>
      <c r="F2652" s="3">
        <v>2</v>
      </c>
      <c r="G2652" s="3">
        <v>1</v>
      </c>
      <c r="H2652" s="3" t="s">
        <v>132</v>
      </c>
      <c r="I2652" s="3" t="s">
        <v>36</v>
      </c>
      <c r="J2652" s="12">
        <f>(C2652-VLOOKUP(H2652,Riders!$A$2:$C$3500,2,FALSE))/365</f>
        <v>28.906849315068492</v>
      </c>
      <c r="K2652" s="3"/>
    </row>
    <row r="2653" spans="1:11" x14ac:dyDescent="0.45">
      <c r="A2653" s="3" t="s">
        <v>660</v>
      </c>
      <c r="B2653" s="3">
        <v>2020</v>
      </c>
      <c r="C2653" s="19">
        <v>43756</v>
      </c>
      <c r="D2653" s="3" t="s">
        <v>658</v>
      </c>
      <c r="E2653" s="3" t="s">
        <v>643</v>
      </c>
      <c r="F2653" s="3">
        <v>2</v>
      </c>
      <c r="G2653" s="3">
        <v>2</v>
      </c>
      <c r="H2653" s="3" t="s">
        <v>401</v>
      </c>
      <c r="I2653" s="3" t="s">
        <v>36</v>
      </c>
      <c r="J2653" s="12">
        <f>(C2653-VLOOKUP(H2653,Riders!$A$2:$C$3500,2,FALSE))/365</f>
        <v>31.764383561643836</v>
      </c>
      <c r="K2653" s="3"/>
    </row>
    <row r="2654" spans="1:11" x14ac:dyDescent="0.45">
      <c r="A2654" s="3" t="s">
        <v>660</v>
      </c>
      <c r="B2654" s="3">
        <v>2020</v>
      </c>
      <c r="C2654" s="19">
        <v>43756</v>
      </c>
      <c r="D2654" s="3" t="s">
        <v>658</v>
      </c>
      <c r="E2654" s="3" t="s">
        <v>643</v>
      </c>
      <c r="F2654" s="3">
        <v>2</v>
      </c>
      <c r="G2654" s="3">
        <v>3</v>
      </c>
      <c r="H2654" s="3" t="s">
        <v>137</v>
      </c>
      <c r="I2654" s="3" t="s">
        <v>29</v>
      </c>
      <c r="J2654" s="12">
        <f>(C2654-VLOOKUP(H2654,Riders!$A$2:$C$3500,2,FALSE))/365</f>
        <v>22.416438356164385</v>
      </c>
      <c r="K2654" s="3"/>
    </row>
    <row r="2655" spans="1:11" x14ac:dyDescent="0.45">
      <c r="A2655" s="3" t="s">
        <v>660</v>
      </c>
      <c r="B2655" s="3">
        <v>2020</v>
      </c>
      <c r="C2655" s="19">
        <v>43756</v>
      </c>
      <c r="D2655" s="3" t="s">
        <v>658</v>
      </c>
      <c r="E2655" s="3" t="s">
        <v>643</v>
      </c>
      <c r="F2655" s="3">
        <v>2</v>
      </c>
      <c r="G2655" s="3">
        <v>4</v>
      </c>
      <c r="H2655" s="3" t="s">
        <v>179</v>
      </c>
      <c r="I2655" s="3" t="s">
        <v>36</v>
      </c>
      <c r="J2655" s="12">
        <f>(C2655-VLOOKUP(H2655,Riders!$A$2:$C$3500,2,FALSE))/365</f>
        <v>23.841095890410958</v>
      </c>
      <c r="K2655" s="3"/>
    </row>
    <row r="2656" spans="1:11" x14ac:dyDescent="0.45">
      <c r="A2656" s="3" t="s">
        <v>660</v>
      </c>
      <c r="B2656" s="3">
        <v>2020</v>
      </c>
      <c r="C2656" s="19">
        <v>43756</v>
      </c>
      <c r="D2656" s="3" t="s">
        <v>658</v>
      </c>
      <c r="E2656" s="3" t="s">
        <v>643</v>
      </c>
      <c r="F2656" s="3">
        <v>2</v>
      </c>
      <c r="G2656" s="3">
        <v>5</v>
      </c>
      <c r="H2656" s="3" t="s">
        <v>670</v>
      </c>
      <c r="I2656" s="3" t="s">
        <v>29</v>
      </c>
      <c r="J2656" s="12">
        <f>(C2656-VLOOKUP(H2656,Riders!$A$2:$C$3500,2,FALSE))/365</f>
        <v>22.791780821917808</v>
      </c>
      <c r="K2656" s="3"/>
    </row>
    <row r="2657" spans="1:11" x14ac:dyDescent="0.45">
      <c r="A2657" s="3" t="s">
        <v>660</v>
      </c>
      <c r="B2657" s="3">
        <v>2020</v>
      </c>
      <c r="C2657" s="19">
        <v>43756</v>
      </c>
      <c r="D2657" s="3" t="s">
        <v>658</v>
      </c>
      <c r="E2657" s="3" t="s">
        <v>643</v>
      </c>
      <c r="F2657" s="3">
        <v>2</v>
      </c>
      <c r="G2657" s="3">
        <v>6</v>
      </c>
      <c r="H2657" s="3" t="s">
        <v>666</v>
      </c>
      <c r="I2657" s="3" t="s">
        <v>36</v>
      </c>
      <c r="J2657" s="12">
        <f>(C2657-VLOOKUP(H2657,Riders!$A$2:$C$3500,2,FALSE))/365</f>
        <v>19.232876712328768</v>
      </c>
      <c r="K2657" s="3"/>
    </row>
    <row r="2658" spans="1:11" x14ac:dyDescent="0.45">
      <c r="A2658" s="3" t="s">
        <v>660</v>
      </c>
      <c r="B2658" s="3">
        <v>2020</v>
      </c>
      <c r="C2658" s="19">
        <v>43756</v>
      </c>
      <c r="D2658" s="3" t="s">
        <v>658</v>
      </c>
      <c r="E2658" s="3" t="s">
        <v>370</v>
      </c>
      <c r="F2658" s="3">
        <v>1</v>
      </c>
      <c r="G2658" s="3">
        <v>1</v>
      </c>
      <c r="H2658" s="3" t="s">
        <v>28</v>
      </c>
      <c r="I2658" s="3" t="s">
        <v>29</v>
      </c>
      <c r="J2658" s="12">
        <f>(C2658-VLOOKUP(H2658,Riders!$A$2:$C$3500,2,FALSE))/365</f>
        <v>19.81095890410959</v>
      </c>
      <c r="K2658" s="3"/>
    </row>
    <row r="2659" spans="1:11" x14ac:dyDescent="0.45">
      <c r="A2659" s="3" t="s">
        <v>660</v>
      </c>
      <c r="B2659" s="3">
        <v>2020</v>
      </c>
      <c r="C2659" s="19">
        <v>43756</v>
      </c>
      <c r="D2659" s="3" t="s">
        <v>658</v>
      </c>
      <c r="E2659" s="3" t="s">
        <v>370</v>
      </c>
      <c r="F2659" s="3">
        <v>1</v>
      </c>
      <c r="G2659" s="3">
        <v>2</v>
      </c>
      <c r="H2659" s="3" t="s">
        <v>137</v>
      </c>
      <c r="I2659" s="3" t="s">
        <v>29</v>
      </c>
      <c r="J2659" s="12">
        <f>(C2659-VLOOKUP(H2659,Riders!$A$2:$C$3500,2,FALSE))/365</f>
        <v>22.416438356164385</v>
      </c>
      <c r="K2659" s="3"/>
    </row>
    <row r="2660" spans="1:11" x14ac:dyDescent="0.45">
      <c r="A2660" s="3" t="s">
        <v>660</v>
      </c>
      <c r="B2660" s="3">
        <v>2020</v>
      </c>
      <c r="C2660" s="19">
        <v>43756</v>
      </c>
      <c r="D2660" s="3" t="s">
        <v>658</v>
      </c>
      <c r="E2660" s="3" t="s">
        <v>370</v>
      </c>
      <c r="F2660" s="3">
        <v>1</v>
      </c>
      <c r="G2660" s="3">
        <v>3</v>
      </c>
      <c r="H2660" s="3" t="s">
        <v>135</v>
      </c>
      <c r="I2660" s="3" t="s">
        <v>29</v>
      </c>
      <c r="J2660" s="12">
        <f>(C2660-VLOOKUP(H2660,Riders!$A$2:$C$3500,2,FALSE))/365</f>
        <v>29.942465753424656</v>
      </c>
      <c r="K2660" s="3"/>
    </row>
    <row r="2661" spans="1:11" x14ac:dyDescent="0.45">
      <c r="A2661" s="3" t="s">
        <v>660</v>
      </c>
      <c r="B2661" s="3">
        <v>2020</v>
      </c>
      <c r="C2661" s="19">
        <v>43756</v>
      </c>
      <c r="D2661" s="3" t="s">
        <v>658</v>
      </c>
      <c r="E2661" s="3" t="s">
        <v>370</v>
      </c>
      <c r="F2661" s="3">
        <v>1</v>
      </c>
      <c r="G2661" s="3">
        <v>4</v>
      </c>
      <c r="H2661" s="3" t="s">
        <v>132</v>
      </c>
      <c r="I2661" s="3" t="s">
        <v>36</v>
      </c>
      <c r="J2661" s="12">
        <f>(C2661-VLOOKUP(H2661,Riders!$A$2:$C$3500,2,FALSE))/365</f>
        <v>28.906849315068492</v>
      </c>
      <c r="K2661" s="3"/>
    </row>
    <row r="2662" spans="1:11" x14ac:dyDescent="0.45">
      <c r="A2662" s="3" t="s">
        <v>660</v>
      </c>
      <c r="B2662" s="3">
        <v>2020</v>
      </c>
      <c r="C2662" s="19">
        <v>43756</v>
      </c>
      <c r="D2662" s="3" t="s">
        <v>658</v>
      </c>
      <c r="E2662" s="3" t="s">
        <v>370</v>
      </c>
      <c r="F2662" s="3">
        <v>1</v>
      </c>
      <c r="G2662" s="3">
        <v>5</v>
      </c>
      <c r="H2662" s="3" t="s">
        <v>907</v>
      </c>
      <c r="I2662" s="3" t="s">
        <v>29</v>
      </c>
      <c r="J2662" s="12">
        <f>(C2662-VLOOKUP(H2662,Riders!$A$2:$C$3500,2,FALSE))/365</f>
        <v>19.052054794520547</v>
      </c>
      <c r="K2662" s="3"/>
    </row>
    <row r="2663" spans="1:11" x14ac:dyDescent="0.45">
      <c r="A2663" s="3" t="s">
        <v>660</v>
      </c>
      <c r="B2663" s="3">
        <v>2020</v>
      </c>
      <c r="C2663" s="19">
        <v>43756</v>
      </c>
      <c r="D2663" s="3" t="s">
        <v>658</v>
      </c>
      <c r="E2663" s="3" t="s">
        <v>370</v>
      </c>
      <c r="F2663" s="3">
        <v>1</v>
      </c>
      <c r="G2663" s="3">
        <v>6</v>
      </c>
      <c r="H2663" s="3" t="s">
        <v>401</v>
      </c>
      <c r="I2663" s="3" t="s">
        <v>36</v>
      </c>
      <c r="J2663" s="12">
        <f>(C2663-VLOOKUP(H2663,Riders!$A$2:$C$3500,2,FALSE))/365</f>
        <v>31.764383561643836</v>
      </c>
      <c r="K2663" s="3"/>
    </row>
    <row r="2664" spans="1:11" x14ac:dyDescent="0.45">
      <c r="A2664" s="3" t="s">
        <v>660</v>
      </c>
      <c r="B2664" s="3">
        <v>2020</v>
      </c>
      <c r="C2664" s="19">
        <v>43756</v>
      </c>
      <c r="D2664" s="3" t="s">
        <v>658</v>
      </c>
      <c r="E2664" s="3" t="s">
        <v>370</v>
      </c>
      <c r="F2664" s="3">
        <v>2</v>
      </c>
      <c r="G2664" s="3">
        <v>1</v>
      </c>
      <c r="H2664" s="3" t="s">
        <v>665</v>
      </c>
      <c r="I2664" s="3" t="s">
        <v>29</v>
      </c>
      <c r="J2664" s="12">
        <f>(C2664-VLOOKUP(H2664,Riders!$A$2:$C$3500,2,FALSE))/365</f>
        <v>26.534246575342465</v>
      </c>
      <c r="K2664" s="3"/>
    </row>
    <row r="2665" spans="1:11" x14ac:dyDescent="0.45">
      <c r="A2665" s="3" t="s">
        <v>660</v>
      </c>
      <c r="B2665" s="3">
        <v>2020</v>
      </c>
      <c r="C2665" s="19">
        <v>43756</v>
      </c>
      <c r="D2665" s="3" t="s">
        <v>658</v>
      </c>
      <c r="E2665" s="3" t="s">
        <v>370</v>
      </c>
      <c r="F2665" s="3">
        <v>2</v>
      </c>
      <c r="G2665" s="3">
        <v>2</v>
      </c>
      <c r="H2665" s="3" t="s">
        <v>179</v>
      </c>
      <c r="I2665" s="3" t="s">
        <v>36</v>
      </c>
      <c r="J2665" s="12">
        <f>(C2665-VLOOKUP(H2665,Riders!$A$2:$C$3500,2,FALSE))/365</f>
        <v>23.841095890410958</v>
      </c>
      <c r="K2665" s="3"/>
    </row>
    <row r="2666" spans="1:11" x14ac:dyDescent="0.45">
      <c r="A2666" s="3" t="s">
        <v>660</v>
      </c>
      <c r="B2666" s="3">
        <v>2020</v>
      </c>
      <c r="C2666" s="19">
        <v>43756</v>
      </c>
      <c r="D2666" s="3" t="s">
        <v>658</v>
      </c>
      <c r="E2666" s="3" t="s">
        <v>370</v>
      </c>
      <c r="F2666" s="3">
        <v>2</v>
      </c>
      <c r="G2666" s="3">
        <v>3</v>
      </c>
      <c r="H2666" s="3" t="s">
        <v>666</v>
      </c>
      <c r="I2666" s="3" t="s">
        <v>36</v>
      </c>
      <c r="J2666" s="12">
        <f>(C2666-VLOOKUP(H2666,Riders!$A$2:$C$3500,2,FALSE))/365</f>
        <v>19.232876712328768</v>
      </c>
      <c r="K2666" s="3"/>
    </row>
    <row r="2667" spans="1:11" x14ac:dyDescent="0.45">
      <c r="A2667" s="3" t="s">
        <v>660</v>
      </c>
      <c r="B2667" s="3">
        <v>2020</v>
      </c>
      <c r="C2667" s="19">
        <v>43756</v>
      </c>
      <c r="D2667" s="3" t="s">
        <v>658</v>
      </c>
      <c r="E2667" s="3" t="s">
        <v>370</v>
      </c>
      <c r="F2667" s="3">
        <v>2</v>
      </c>
      <c r="G2667" s="3">
        <v>4</v>
      </c>
      <c r="H2667" s="3" t="s">
        <v>670</v>
      </c>
      <c r="I2667" s="3" t="s">
        <v>29</v>
      </c>
      <c r="J2667" s="12">
        <f>(C2667-VLOOKUP(H2667,Riders!$A$2:$C$3500,2,FALSE))/365</f>
        <v>22.791780821917808</v>
      </c>
      <c r="K2667" s="3"/>
    </row>
    <row r="2668" spans="1:11" x14ac:dyDescent="0.45">
      <c r="A2668" s="3" t="s">
        <v>660</v>
      </c>
      <c r="B2668" s="3">
        <v>2020</v>
      </c>
      <c r="C2668" s="19">
        <v>43756</v>
      </c>
      <c r="D2668" s="3" t="s">
        <v>658</v>
      </c>
      <c r="E2668" s="3" t="s">
        <v>370</v>
      </c>
      <c r="F2668" s="3">
        <v>2</v>
      </c>
      <c r="G2668" s="3">
        <v>5</v>
      </c>
      <c r="H2668" s="3" t="s">
        <v>662</v>
      </c>
      <c r="I2668" s="3" t="s">
        <v>36</v>
      </c>
      <c r="J2668" s="12">
        <f>(C2668-VLOOKUP(H2668,Riders!$A$2:$C$3500,2,FALSE))/365</f>
        <v>20.147945205479452</v>
      </c>
      <c r="K2668" s="3"/>
    </row>
    <row r="2669" spans="1:11" x14ac:dyDescent="0.45">
      <c r="A2669" s="3" t="s">
        <v>660</v>
      </c>
      <c r="B2669" s="3">
        <v>2020</v>
      </c>
      <c r="C2669" s="19">
        <v>43756</v>
      </c>
      <c r="D2669" s="3" t="s">
        <v>658</v>
      </c>
      <c r="E2669" s="3" t="s">
        <v>370</v>
      </c>
      <c r="F2669" s="3">
        <v>2</v>
      </c>
      <c r="G2669" s="3">
        <v>6</v>
      </c>
      <c r="H2669" s="3" t="s">
        <v>663</v>
      </c>
      <c r="I2669" s="3" t="s">
        <v>29</v>
      </c>
      <c r="J2669" s="12">
        <f>(C2669-VLOOKUP(H2669,Riders!$A$2:$C$3500,2,FALSE))/365</f>
        <v>19.479452054794521</v>
      </c>
      <c r="K2669" s="3"/>
    </row>
    <row r="2670" spans="1:11" x14ac:dyDescent="0.45">
      <c r="A2670" s="3" t="s">
        <v>657</v>
      </c>
      <c r="B2670" s="3">
        <v>2020</v>
      </c>
      <c r="C2670" s="19">
        <v>43757</v>
      </c>
      <c r="D2670" s="3" t="s">
        <v>658</v>
      </c>
      <c r="E2670" s="3" t="s">
        <v>454</v>
      </c>
      <c r="F2670" s="3">
        <v>1</v>
      </c>
      <c r="G2670" s="3">
        <v>1</v>
      </c>
      <c r="H2670" s="3" t="s">
        <v>77</v>
      </c>
      <c r="I2670" s="3" t="s">
        <v>19</v>
      </c>
      <c r="J2670" s="12">
        <f>(C2670-VLOOKUP(H2670,Riders!$A$2:$C$3500,2,FALSE))/365</f>
        <v>28.44109589041096</v>
      </c>
      <c r="K2670" s="3">
        <v>4</v>
      </c>
    </row>
    <row r="2671" spans="1:11" x14ac:dyDescent="0.45">
      <c r="A2671" s="3" t="s">
        <v>657</v>
      </c>
      <c r="B2671" s="3">
        <v>2020</v>
      </c>
      <c r="C2671" s="19">
        <v>43757</v>
      </c>
      <c r="D2671" s="3" t="s">
        <v>658</v>
      </c>
      <c r="E2671" s="3" t="s">
        <v>454</v>
      </c>
      <c r="F2671" s="3">
        <v>1</v>
      </c>
      <c r="G2671" s="3">
        <v>2</v>
      </c>
      <c r="H2671" s="3" t="s">
        <v>111</v>
      </c>
      <c r="I2671" s="3" t="s">
        <v>118</v>
      </c>
      <c r="J2671" s="12">
        <f>(C2671-VLOOKUP(H2671,Riders!$A$2:$C$3500,2,FALSE))/365</f>
        <v>24.997260273972604</v>
      </c>
      <c r="K2671" s="3">
        <v>3</v>
      </c>
    </row>
    <row r="2672" spans="1:11" x14ac:dyDescent="0.45">
      <c r="A2672" s="3" t="s">
        <v>657</v>
      </c>
      <c r="B2672" s="3">
        <v>2020</v>
      </c>
      <c r="C2672" s="19">
        <v>43757</v>
      </c>
      <c r="D2672" s="3" t="s">
        <v>658</v>
      </c>
      <c r="E2672" s="3" t="s">
        <v>454</v>
      </c>
      <c r="F2672" s="3">
        <v>1</v>
      </c>
      <c r="G2672" s="3">
        <v>3</v>
      </c>
      <c r="H2672" s="3" t="s">
        <v>121</v>
      </c>
      <c r="I2672" s="3" t="s">
        <v>120</v>
      </c>
      <c r="J2672" s="12">
        <f>(C2672-VLOOKUP(H2672,Riders!$A$2:$C$3500,2,FALSE))/365</f>
        <v>23.624657534246577</v>
      </c>
      <c r="K2672" s="3">
        <v>9</v>
      </c>
    </row>
    <row r="2673" spans="1:11" x14ac:dyDescent="0.45">
      <c r="A2673" s="3" t="s">
        <v>657</v>
      </c>
      <c r="B2673" s="3">
        <v>2020</v>
      </c>
      <c r="C2673" s="19">
        <v>43757</v>
      </c>
      <c r="D2673" s="3" t="s">
        <v>658</v>
      </c>
      <c r="E2673" s="3" t="s">
        <v>454</v>
      </c>
      <c r="F2673" s="3">
        <v>1</v>
      </c>
      <c r="G2673" s="3">
        <v>4</v>
      </c>
      <c r="H2673" s="3" t="s">
        <v>139</v>
      </c>
      <c r="I2673" s="3" t="s">
        <v>61</v>
      </c>
      <c r="J2673" s="12">
        <f>(C2673-VLOOKUP(H2673,Riders!$A$2:$C$3500,2,FALSE))/365</f>
        <v>27.358904109589041</v>
      </c>
      <c r="K2673" s="3">
        <v>13</v>
      </c>
    </row>
    <row r="2674" spans="1:11" x14ac:dyDescent="0.45">
      <c r="A2674" s="3" t="s">
        <v>657</v>
      </c>
      <c r="B2674" s="3">
        <v>2020</v>
      </c>
      <c r="C2674" s="19">
        <v>43757</v>
      </c>
      <c r="D2674" s="3" t="s">
        <v>658</v>
      </c>
      <c r="E2674" s="3" t="s">
        <v>454</v>
      </c>
      <c r="F2674" s="3">
        <v>1</v>
      </c>
      <c r="G2674" s="3">
        <v>5</v>
      </c>
      <c r="H2674" s="3" t="s">
        <v>48</v>
      </c>
      <c r="I2674" s="3" t="s">
        <v>49</v>
      </c>
      <c r="J2674" s="12">
        <f>(C2674-VLOOKUP(H2674,Riders!$A$2:$C$3500,2,FALSE))/365</f>
        <v>18.720547945205478</v>
      </c>
      <c r="K2674" s="3">
        <v>17</v>
      </c>
    </row>
    <row r="2675" spans="1:11" x14ac:dyDescent="0.45">
      <c r="A2675" s="3" t="s">
        <v>657</v>
      </c>
      <c r="B2675" s="3">
        <v>2020</v>
      </c>
      <c r="C2675" s="19">
        <v>43757</v>
      </c>
      <c r="D2675" s="3" t="s">
        <v>658</v>
      </c>
      <c r="E2675" s="3" t="s">
        <v>454</v>
      </c>
      <c r="F2675" s="3">
        <v>2</v>
      </c>
      <c r="G2675" s="3">
        <v>1</v>
      </c>
      <c r="H2675" s="3" t="s">
        <v>14</v>
      </c>
      <c r="I2675" s="3" t="s">
        <v>15</v>
      </c>
      <c r="J2675" s="12">
        <f>(C2675-VLOOKUP(H2675,Riders!$A$2:$C$3500,2,FALSE))/365</f>
        <v>19.794520547945204</v>
      </c>
      <c r="K2675" s="3">
        <v>2</v>
      </c>
    </row>
    <row r="2676" spans="1:11" x14ac:dyDescent="0.45">
      <c r="A2676" s="3" t="s">
        <v>657</v>
      </c>
      <c r="B2676" s="3">
        <v>2020</v>
      </c>
      <c r="C2676" s="19">
        <v>43757</v>
      </c>
      <c r="D2676" s="3" t="s">
        <v>658</v>
      </c>
      <c r="E2676" s="3" t="s">
        <v>454</v>
      </c>
      <c r="F2676" s="3">
        <v>2</v>
      </c>
      <c r="G2676" s="3">
        <v>2</v>
      </c>
      <c r="H2676" s="3" t="s">
        <v>16</v>
      </c>
      <c r="I2676" s="3" t="s">
        <v>17</v>
      </c>
      <c r="J2676" s="12">
        <f>(C2676-VLOOKUP(H2676,Riders!$A$2:$C$3500,2,FALSE))/365</f>
        <v>20.493150684931507</v>
      </c>
      <c r="K2676" s="3">
        <v>1</v>
      </c>
    </row>
    <row r="2677" spans="1:11" x14ac:dyDescent="0.45">
      <c r="A2677" s="3" t="s">
        <v>657</v>
      </c>
      <c r="B2677" s="3">
        <v>2020</v>
      </c>
      <c r="C2677" s="19">
        <v>43757</v>
      </c>
      <c r="D2677" s="3" t="s">
        <v>658</v>
      </c>
      <c r="E2677" s="3" t="s">
        <v>454</v>
      </c>
      <c r="F2677" s="3">
        <v>2</v>
      </c>
      <c r="G2677" s="3">
        <v>3</v>
      </c>
      <c r="H2677" s="3" t="s">
        <v>147</v>
      </c>
      <c r="I2677" s="3" t="s">
        <v>31</v>
      </c>
      <c r="J2677" s="12">
        <f>(C2677-VLOOKUP(H2677,Riders!$A$2:$C$3500,2,FALSE))/365</f>
        <v>31.279452054794522</v>
      </c>
      <c r="K2677" s="3">
        <v>13</v>
      </c>
    </row>
    <row r="2678" spans="1:11" x14ac:dyDescent="0.45">
      <c r="A2678" s="3" t="s">
        <v>657</v>
      </c>
      <c r="B2678" s="3">
        <v>2020</v>
      </c>
      <c r="C2678" s="19">
        <v>43757</v>
      </c>
      <c r="D2678" s="3" t="s">
        <v>658</v>
      </c>
      <c r="E2678" s="3" t="s">
        <v>454</v>
      </c>
      <c r="F2678" s="3">
        <v>2</v>
      </c>
      <c r="G2678" s="3">
        <v>4</v>
      </c>
      <c r="H2678" s="3" t="s">
        <v>100</v>
      </c>
      <c r="I2678" s="3" t="s">
        <v>47</v>
      </c>
      <c r="J2678" s="12">
        <f>(C2678-VLOOKUP(H2678,Riders!$A$2:$C$3500,2,FALSE))/365</f>
        <v>25.682191780821917</v>
      </c>
      <c r="K2678" s="3">
        <v>21</v>
      </c>
    </row>
    <row r="2679" spans="1:11" x14ac:dyDescent="0.45">
      <c r="A2679" s="3" t="s">
        <v>657</v>
      </c>
      <c r="B2679" s="3">
        <v>2020</v>
      </c>
      <c r="C2679" s="19">
        <v>43757</v>
      </c>
      <c r="D2679" s="3" t="s">
        <v>658</v>
      </c>
      <c r="E2679" s="3" t="s">
        <v>454</v>
      </c>
      <c r="F2679" s="3">
        <v>2</v>
      </c>
      <c r="G2679" s="3">
        <v>5</v>
      </c>
      <c r="H2679" s="3" t="s">
        <v>24</v>
      </c>
      <c r="I2679" s="3" t="s">
        <v>25</v>
      </c>
      <c r="J2679" s="12">
        <f>(C2679-VLOOKUP(H2679,Riders!$A$2:$C$3500,2,FALSE))/365</f>
        <v>21.136986301369863</v>
      </c>
      <c r="K2679" s="3">
        <v>11</v>
      </c>
    </row>
    <row r="2680" spans="1:11" x14ac:dyDescent="0.45">
      <c r="A2680" s="3" t="s">
        <v>657</v>
      </c>
      <c r="B2680" s="3">
        <v>2020</v>
      </c>
      <c r="C2680" s="19">
        <v>43757</v>
      </c>
      <c r="D2680" s="3" t="s">
        <v>658</v>
      </c>
      <c r="E2680" s="3" t="s">
        <v>454</v>
      </c>
      <c r="F2680" s="3">
        <v>2</v>
      </c>
      <c r="G2680" s="3">
        <v>6</v>
      </c>
      <c r="H2680" s="3" t="s">
        <v>659</v>
      </c>
      <c r="I2680" s="3" t="s">
        <v>56</v>
      </c>
      <c r="J2680" s="12">
        <f>(C2680-VLOOKUP(H2680,Riders!$A$2:$C$3500,2,FALSE))/365</f>
        <v>22.55890410958904</v>
      </c>
      <c r="K2680" s="3">
        <v>21</v>
      </c>
    </row>
    <row r="2681" spans="1:11" x14ac:dyDescent="0.45">
      <c r="A2681" s="3" t="s">
        <v>657</v>
      </c>
      <c r="B2681" s="3">
        <v>2020</v>
      </c>
      <c r="C2681" s="19">
        <v>43757</v>
      </c>
      <c r="D2681" s="3" t="s">
        <v>658</v>
      </c>
      <c r="E2681" s="3" t="s">
        <v>454</v>
      </c>
      <c r="F2681" s="3">
        <v>3</v>
      </c>
      <c r="G2681" s="3">
        <v>1</v>
      </c>
      <c r="H2681" s="3" t="s">
        <v>50</v>
      </c>
      <c r="I2681" s="3" t="s">
        <v>51</v>
      </c>
      <c r="J2681" s="12">
        <f>(C2681-VLOOKUP(H2681,Riders!$A$2:$C$3500,2,FALSE))/365</f>
        <v>23.035616438356165</v>
      </c>
      <c r="K2681" s="3">
        <v>5</v>
      </c>
    </row>
    <row r="2682" spans="1:11" x14ac:dyDescent="0.45">
      <c r="A2682" s="3" t="s">
        <v>657</v>
      </c>
      <c r="B2682" s="3">
        <v>2020</v>
      </c>
      <c r="C2682" s="19">
        <v>43757</v>
      </c>
      <c r="D2682" s="3" t="s">
        <v>658</v>
      </c>
      <c r="E2682" s="3" t="s">
        <v>454</v>
      </c>
      <c r="F2682" s="3">
        <v>3</v>
      </c>
      <c r="G2682" s="3">
        <v>2</v>
      </c>
      <c r="H2682" s="3" t="s">
        <v>656</v>
      </c>
      <c r="I2682" s="3" t="s">
        <v>49</v>
      </c>
      <c r="J2682" s="12">
        <f>(C2682-VLOOKUP(H2682,Riders!$A$2:$C$3500,2,FALSE))/365</f>
        <v>21.339726027397262</v>
      </c>
      <c r="K2682" s="3">
        <v>12</v>
      </c>
    </row>
    <row r="2683" spans="1:11" x14ac:dyDescent="0.45">
      <c r="A2683" s="3" t="s">
        <v>657</v>
      </c>
      <c r="B2683" s="3">
        <v>2020</v>
      </c>
      <c r="C2683" s="19">
        <v>43757</v>
      </c>
      <c r="D2683" s="3" t="s">
        <v>658</v>
      </c>
      <c r="E2683" s="3" t="s">
        <v>454</v>
      </c>
      <c r="F2683" s="3">
        <v>3</v>
      </c>
      <c r="G2683" s="3">
        <v>3</v>
      </c>
      <c r="H2683" s="3" t="s">
        <v>133</v>
      </c>
      <c r="I2683" s="3" t="s">
        <v>25</v>
      </c>
      <c r="J2683" s="12">
        <f>(C2683-VLOOKUP(H2683,Riders!$A$2:$C$3500,2,FALSE))/365</f>
        <v>26.734246575342464</v>
      </c>
      <c r="K2683" s="3">
        <v>8</v>
      </c>
    </row>
    <row r="2684" spans="1:11" x14ac:dyDescent="0.45">
      <c r="A2684" s="3" t="s">
        <v>657</v>
      </c>
      <c r="B2684" s="3">
        <v>2020</v>
      </c>
      <c r="C2684" s="19">
        <v>43757</v>
      </c>
      <c r="D2684" s="3" t="s">
        <v>658</v>
      </c>
      <c r="E2684" s="3" t="s">
        <v>454</v>
      </c>
      <c r="F2684" s="3">
        <v>3</v>
      </c>
      <c r="G2684" s="3">
        <v>4</v>
      </c>
      <c r="H2684" s="3" t="s">
        <v>630</v>
      </c>
      <c r="I2684" s="3" t="s">
        <v>53</v>
      </c>
      <c r="J2684" s="12">
        <f>(C2684-VLOOKUP(H2684,Riders!$A$2:$C$3500,2,FALSE))/365</f>
        <v>22.786301369863015</v>
      </c>
      <c r="K2684" s="3">
        <v>17</v>
      </c>
    </row>
    <row r="2685" spans="1:11" x14ac:dyDescent="0.45">
      <c r="A2685" s="3" t="s">
        <v>657</v>
      </c>
      <c r="B2685" s="3">
        <v>2020</v>
      </c>
      <c r="C2685" s="19">
        <v>43757</v>
      </c>
      <c r="D2685" s="3" t="s">
        <v>658</v>
      </c>
      <c r="E2685" s="3" t="s">
        <v>454</v>
      </c>
      <c r="F2685" s="3">
        <v>3</v>
      </c>
      <c r="G2685" s="3">
        <v>5</v>
      </c>
      <c r="H2685" s="3" t="s">
        <v>60</v>
      </c>
      <c r="I2685" s="3" t="s">
        <v>61</v>
      </c>
      <c r="J2685" s="12">
        <f>(C2685-VLOOKUP(H2685,Riders!$A$2:$C$3500,2,FALSE))/365</f>
        <v>31.257534246575343</v>
      </c>
      <c r="K2685" s="3">
        <v>17</v>
      </c>
    </row>
    <row r="2686" spans="1:11" x14ac:dyDescent="0.45">
      <c r="A2686" s="3" t="s">
        <v>657</v>
      </c>
      <c r="B2686" s="3">
        <v>2020</v>
      </c>
      <c r="C2686" s="19">
        <v>43757</v>
      </c>
      <c r="D2686" s="3" t="s">
        <v>658</v>
      </c>
      <c r="E2686" s="3" t="s">
        <v>454</v>
      </c>
      <c r="F2686" s="3">
        <v>4</v>
      </c>
      <c r="G2686" s="3">
        <v>1</v>
      </c>
      <c r="H2686" s="3" t="s">
        <v>109</v>
      </c>
      <c r="I2686" s="3" t="s">
        <v>118</v>
      </c>
      <c r="J2686" s="12">
        <f>(C2686-VLOOKUP(H2686,Riders!$A$2:$C$3500,2,FALSE))/365</f>
        <v>26.717808219178082</v>
      </c>
      <c r="K2686" s="3">
        <v>6</v>
      </c>
    </row>
    <row r="2687" spans="1:11" x14ac:dyDescent="0.45">
      <c r="A2687" s="3" t="s">
        <v>657</v>
      </c>
      <c r="B2687" s="3">
        <v>2020</v>
      </c>
      <c r="C2687" s="19">
        <v>43757</v>
      </c>
      <c r="D2687" s="3" t="s">
        <v>658</v>
      </c>
      <c r="E2687" s="3" t="s">
        <v>454</v>
      </c>
      <c r="F2687" s="3">
        <v>4</v>
      </c>
      <c r="G2687" s="3">
        <v>2</v>
      </c>
      <c r="H2687" s="3" t="s">
        <v>146</v>
      </c>
      <c r="I2687" s="3" t="s">
        <v>56</v>
      </c>
      <c r="J2687" s="12">
        <f>(C2687-VLOOKUP(H2687,Riders!$A$2:$C$3500,2,FALSE))/365</f>
        <v>29.545205479452054</v>
      </c>
      <c r="K2687" s="3">
        <v>10</v>
      </c>
    </row>
    <row r="2688" spans="1:11" x14ac:dyDescent="0.45">
      <c r="A2688" s="3" t="s">
        <v>657</v>
      </c>
      <c r="B2688" s="3">
        <v>2020</v>
      </c>
      <c r="C2688" s="19">
        <v>43757</v>
      </c>
      <c r="D2688" s="3" t="s">
        <v>658</v>
      </c>
      <c r="E2688" s="3" t="s">
        <v>454</v>
      </c>
      <c r="F2688" s="3">
        <v>4</v>
      </c>
      <c r="G2688" s="3">
        <v>3</v>
      </c>
      <c r="H2688" s="3" t="s">
        <v>99</v>
      </c>
      <c r="I2688" s="3" t="s">
        <v>47</v>
      </c>
      <c r="J2688" s="12">
        <f>(C2688-VLOOKUP(H2688,Riders!$A$2:$C$3500,2,FALSE))/365</f>
        <v>22.673972602739727</v>
      </c>
      <c r="K2688" s="3">
        <v>17</v>
      </c>
    </row>
    <row r="2689" spans="1:11" x14ac:dyDescent="0.45">
      <c r="A2689" s="3" t="s">
        <v>657</v>
      </c>
      <c r="B2689" s="3">
        <v>2020</v>
      </c>
      <c r="C2689" s="19">
        <v>43757</v>
      </c>
      <c r="D2689" s="3" t="s">
        <v>658</v>
      </c>
      <c r="E2689" s="3" t="s">
        <v>454</v>
      </c>
      <c r="F2689" s="3">
        <v>4</v>
      </c>
      <c r="G2689" s="3">
        <v>4</v>
      </c>
      <c r="H2689" s="3" t="s">
        <v>52</v>
      </c>
      <c r="I2689" s="3" t="s">
        <v>53</v>
      </c>
      <c r="J2689" s="12">
        <f>(C2689-VLOOKUP(H2689,Riders!$A$2:$C$3500,2,FALSE))/365</f>
        <v>22.608219178082191</v>
      </c>
      <c r="K2689" s="3">
        <v>13</v>
      </c>
    </row>
    <row r="2690" spans="1:11" x14ac:dyDescent="0.45">
      <c r="A2690" s="3" t="s">
        <v>657</v>
      </c>
      <c r="B2690" s="3">
        <v>2020</v>
      </c>
      <c r="C2690" s="19">
        <v>43757</v>
      </c>
      <c r="D2690" s="3" t="s">
        <v>658</v>
      </c>
      <c r="E2690" s="3" t="s">
        <v>454</v>
      </c>
      <c r="F2690" s="3">
        <v>4</v>
      </c>
      <c r="G2690" s="3">
        <v>5</v>
      </c>
      <c r="H2690" s="3" t="s">
        <v>655</v>
      </c>
      <c r="I2690" s="3" t="s">
        <v>120</v>
      </c>
      <c r="J2690" s="12">
        <f>(C2690-VLOOKUP(H2690,Riders!$A$2:$C$3500,2,FALSE))/365</f>
        <v>36.873972602739727</v>
      </c>
      <c r="K2690" s="3">
        <v>7</v>
      </c>
    </row>
    <row r="2691" spans="1:11" x14ac:dyDescent="0.45">
      <c r="A2691" s="3" t="s">
        <v>657</v>
      </c>
      <c r="B2691" s="3">
        <v>2020</v>
      </c>
      <c r="C2691" s="19">
        <v>43757</v>
      </c>
      <c r="D2691" s="3" t="s">
        <v>658</v>
      </c>
      <c r="E2691" s="3" t="s">
        <v>454</v>
      </c>
      <c r="F2691" s="3">
        <v>4</v>
      </c>
      <c r="G2691" s="3">
        <v>6</v>
      </c>
      <c r="H2691" s="3" t="s">
        <v>34</v>
      </c>
      <c r="I2691" s="3" t="s">
        <v>19</v>
      </c>
      <c r="J2691" s="12">
        <f>(C2691-VLOOKUP(H2691,Riders!$A$2:$C$3500,2,FALSE))/365</f>
        <v>32.213698630136989</v>
      </c>
      <c r="K2691" s="3">
        <v>13</v>
      </c>
    </row>
    <row r="2692" spans="1:11" x14ac:dyDescent="0.45">
      <c r="A2692" s="3" t="s">
        <v>657</v>
      </c>
      <c r="B2692" s="3">
        <v>2020</v>
      </c>
      <c r="C2692" s="19">
        <v>43757</v>
      </c>
      <c r="D2692" s="3" t="s">
        <v>658</v>
      </c>
      <c r="E2692" s="3" t="s">
        <v>642</v>
      </c>
      <c r="F2692" s="3">
        <v>1</v>
      </c>
      <c r="G2692" s="3">
        <v>1</v>
      </c>
      <c r="H2692" s="3" t="s">
        <v>121</v>
      </c>
      <c r="I2692" s="3" t="s">
        <v>120</v>
      </c>
      <c r="J2692" s="12">
        <f>(C2692-VLOOKUP(H2692,Riders!$A$2:$C$3500,2,FALSE))/365</f>
        <v>23.624657534246577</v>
      </c>
      <c r="K2692" s="3">
        <v>9</v>
      </c>
    </row>
    <row r="2693" spans="1:11" x14ac:dyDescent="0.45">
      <c r="A2693" s="3" t="s">
        <v>657</v>
      </c>
      <c r="B2693" s="3">
        <v>2020</v>
      </c>
      <c r="C2693" s="19">
        <v>43757</v>
      </c>
      <c r="D2693" s="3" t="s">
        <v>658</v>
      </c>
      <c r="E2693" s="3" t="s">
        <v>642</v>
      </c>
      <c r="F2693" s="3">
        <v>1</v>
      </c>
      <c r="G2693" s="3">
        <v>2</v>
      </c>
      <c r="H2693" s="3" t="s">
        <v>52</v>
      </c>
      <c r="I2693" s="3" t="s">
        <v>53</v>
      </c>
      <c r="J2693" s="12">
        <f>(C2693-VLOOKUP(H2693,Riders!$A$2:$C$3500,2,FALSE))/365</f>
        <v>22.608219178082191</v>
      </c>
      <c r="K2693" s="3">
        <v>13</v>
      </c>
    </row>
    <row r="2694" spans="1:11" x14ac:dyDescent="0.45">
      <c r="A2694" s="3" t="s">
        <v>657</v>
      </c>
      <c r="B2694" s="3">
        <v>2020</v>
      </c>
      <c r="C2694" s="19">
        <v>43757</v>
      </c>
      <c r="D2694" s="3" t="s">
        <v>658</v>
      </c>
      <c r="E2694" s="3" t="s">
        <v>642</v>
      </c>
      <c r="F2694" s="3">
        <v>1</v>
      </c>
      <c r="G2694" s="3">
        <v>3</v>
      </c>
      <c r="H2694" s="3" t="s">
        <v>60</v>
      </c>
      <c r="I2694" s="3" t="s">
        <v>61</v>
      </c>
      <c r="J2694" s="12">
        <f>(C2694-VLOOKUP(H2694,Riders!$A$2:$C$3500,2,FALSE))/365</f>
        <v>31.257534246575343</v>
      </c>
      <c r="K2694" s="3">
        <v>17</v>
      </c>
    </row>
    <row r="2695" spans="1:11" x14ac:dyDescent="0.45">
      <c r="A2695" s="3" t="s">
        <v>657</v>
      </c>
      <c r="B2695" s="3">
        <v>2020</v>
      </c>
      <c r="C2695" s="19">
        <v>43757</v>
      </c>
      <c r="D2695" s="3" t="s">
        <v>658</v>
      </c>
      <c r="E2695" s="3" t="s">
        <v>642</v>
      </c>
      <c r="F2695" s="3">
        <v>2</v>
      </c>
      <c r="G2695" s="3">
        <v>1</v>
      </c>
      <c r="H2695" s="3" t="s">
        <v>24</v>
      </c>
      <c r="I2695" s="3" t="s">
        <v>25</v>
      </c>
      <c r="J2695" s="12">
        <f>(C2695-VLOOKUP(H2695,Riders!$A$2:$C$3500,2,FALSE))/365</f>
        <v>21.136986301369863</v>
      </c>
      <c r="K2695" s="3">
        <v>11</v>
      </c>
    </row>
    <row r="2696" spans="1:11" x14ac:dyDescent="0.45">
      <c r="A2696" s="3" t="s">
        <v>657</v>
      </c>
      <c r="B2696" s="3">
        <v>2020</v>
      </c>
      <c r="C2696" s="19">
        <v>43757</v>
      </c>
      <c r="D2696" s="3" t="s">
        <v>658</v>
      </c>
      <c r="E2696" s="3" t="s">
        <v>642</v>
      </c>
      <c r="F2696" s="3">
        <v>2</v>
      </c>
      <c r="G2696" s="3">
        <v>2</v>
      </c>
      <c r="H2696" s="3" t="s">
        <v>147</v>
      </c>
      <c r="I2696" s="3" t="s">
        <v>31</v>
      </c>
      <c r="J2696" s="12">
        <f>(C2696-VLOOKUP(H2696,Riders!$A$2:$C$3500,2,FALSE))/365</f>
        <v>31.279452054794522</v>
      </c>
      <c r="K2696" s="3">
        <v>13</v>
      </c>
    </row>
    <row r="2697" spans="1:11" x14ac:dyDescent="0.45">
      <c r="A2697" s="3" t="s">
        <v>657</v>
      </c>
      <c r="B2697" s="3">
        <v>2020</v>
      </c>
      <c r="C2697" s="19">
        <v>43757</v>
      </c>
      <c r="D2697" s="3" t="s">
        <v>658</v>
      </c>
      <c r="E2697" s="3" t="s">
        <v>642</v>
      </c>
      <c r="F2697" s="3">
        <v>2</v>
      </c>
      <c r="G2697" s="3">
        <v>3</v>
      </c>
      <c r="H2697" s="3" t="s">
        <v>630</v>
      </c>
      <c r="I2697" s="3" t="s">
        <v>53</v>
      </c>
      <c r="J2697" s="12">
        <f>(C2697-VLOOKUP(H2697,Riders!$A$2:$C$3500,2,FALSE))/365</f>
        <v>22.786301369863015</v>
      </c>
      <c r="K2697" s="3">
        <v>17</v>
      </c>
    </row>
    <row r="2698" spans="1:11" x14ac:dyDescent="0.45">
      <c r="A2698" s="3" t="s">
        <v>657</v>
      </c>
      <c r="B2698" s="3">
        <v>2020</v>
      </c>
      <c r="C2698" s="19">
        <v>43757</v>
      </c>
      <c r="D2698" s="3" t="s">
        <v>658</v>
      </c>
      <c r="E2698" s="3" t="s">
        <v>642</v>
      </c>
      <c r="F2698" s="3">
        <v>3</v>
      </c>
      <c r="G2698" s="3">
        <v>1</v>
      </c>
      <c r="H2698" s="3" t="s">
        <v>133</v>
      </c>
      <c r="I2698" s="3" t="s">
        <v>25</v>
      </c>
      <c r="J2698" s="12">
        <f>(C2698-VLOOKUP(H2698,Riders!$A$2:$C$3500,2,FALSE))/365</f>
        <v>26.734246575342464</v>
      </c>
      <c r="K2698" s="3">
        <v>8</v>
      </c>
    </row>
    <row r="2699" spans="1:11" x14ac:dyDescent="0.45">
      <c r="A2699" s="3" t="s">
        <v>657</v>
      </c>
      <c r="B2699" s="3">
        <v>2020</v>
      </c>
      <c r="C2699" s="19">
        <v>43757</v>
      </c>
      <c r="D2699" s="3" t="s">
        <v>658</v>
      </c>
      <c r="E2699" s="3" t="s">
        <v>642</v>
      </c>
      <c r="F2699" s="3">
        <v>3</v>
      </c>
      <c r="G2699" s="3">
        <v>2</v>
      </c>
      <c r="H2699" s="3" t="s">
        <v>34</v>
      </c>
      <c r="I2699" s="3" t="s">
        <v>19</v>
      </c>
      <c r="J2699" s="12">
        <f>(C2699-VLOOKUP(H2699,Riders!$A$2:$C$3500,2,FALSE))/365</f>
        <v>32.213698630136989</v>
      </c>
      <c r="K2699" s="3">
        <v>13</v>
      </c>
    </row>
    <row r="2700" spans="1:11" x14ac:dyDescent="0.45">
      <c r="A2700" s="3" t="s">
        <v>657</v>
      </c>
      <c r="B2700" s="3">
        <v>2020</v>
      </c>
      <c r="C2700" s="19">
        <v>43757</v>
      </c>
      <c r="D2700" s="3" t="s">
        <v>658</v>
      </c>
      <c r="E2700" s="3" t="s">
        <v>642</v>
      </c>
      <c r="F2700" s="3">
        <v>3</v>
      </c>
      <c r="G2700" s="3">
        <v>3</v>
      </c>
      <c r="H2700" s="3" t="s">
        <v>48</v>
      </c>
      <c r="I2700" s="3" t="s">
        <v>49</v>
      </c>
      <c r="J2700" s="12">
        <f>(C2700-VLOOKUP(H2700,Riders!$A$2:$C$3500,2,FALSE))/365</f>
        <v>18.720547945205478</v>
      </c>
      <c r="K2700" s="3">
        <v>17</v>
      </c>
    </row>
    <row r="2701" spans="1:11" x14ac:dyDescent="0.45">
      <c r="A2701" s="3" t="s">
        <v>657</v>
      </c>
      <c r="B2701" s="3">
        <v>2020</v>
      </c>
      <c r="C2701" s="19">
        <v>43757</v>
      </c>
      <c r="D2701" s="3" t="s">
        <v>658</v>
      </c>
      <c r="E2701" s="3" t="s">
        <v>642</v>
      </c>
      <c r="F2701" s="3">
        <v>3</v>
      </c>
      <c r="G2701" s="3">
        <v>4</v>
      </c>
      <c r="H2701" s="3" t="s">
        <v>100</v>
      </c>
      <c r="I2701" s="3" t="s">
        <v>47</v>
      </c>
      <c r="J2701" s="12">
        <f>(C2701-VLOOKUP(H2701,Riders!$A$2:$C$3500,2,FALSE))/365</f>
        <v>25.682191780821917</v>
      </c>
      <c r="K2701" s="3">
        <v>21</v>
      </c>
    </row>
    <row r="2702" spans="1:11" x14ac:dyDescent="0.45">
      <c r="A2702" s="3" t="s">
        <v>657</v>
      </c>
      <c r="B2702" s="3">
        <v>2020</v>
      </c>
      <c r="C2702" s="19">
        <v>43757</v>
      </c>
      <c r="D2702" s="3" t="s">
        <v>658</v>
      </c>
      <c r="E2702" s="3" t="s">
        <v>642</v>
      </c>
      <c r="F2702" s="3">
        <v>4</v>
      </c>
      <c r="G2702" s="3">
        <v>1</v>
      </c>
      <c r="H2702" s="3" t="s">
        <v>655</v>
      </c>
      <c r="I2702" s="3" t="s">
        <v>120</v>
      </c>
      <c r="J2702" s="12">
        <f>(C2702-VLOOKUP(H2702,Riders!$A$2:$C$3500,2,FALSE))/365</f>
        <v>36.873972602739727</v>
      </c>
      <c r="K2702" s="3">
        <v>7</v>
      </c>
    </row>
    <row r="2703" spans="1:11" x14ac:dyDescent="0.45">
      <c r="A2703" s="3" t="s">
        <v>657</v>
      </c>
      <c r="B2703" s="3">
        <v>2020</v>
      </c>
      <c r="C2703" s="19">
        <v>43757</v>
      </c>
      <c r="D2703" s="3" t="s">
        <v>658</v>
      </c>
      <c r="E2703" s="3" t="s">
        <v>642</v>
      </c>
      <c r="F2703" s="3">
        <v>4</v>
      </c>
      <c r="G2703" s="3">
        <v>2</v>
      </c>
      <c r="H2703" s="3" t="s">
        <v>139</v>
      </c>
      <c r="I2703" s="3" t="s">
        <v>61</v>
      </c>
      <c r="J2703" s="12">
        <f>(C2703-VLOOKUP(H2703,Riders!$A$2:$C$3500,2,FALSE))/365</f>
        <v>27.358904109589041</v>
      </c>
      <c r="K2703" s="3">
        <v>13</v>
      </c>
    </row>
    <row r="2704" spans="1:11" x14ac:dyDescent="0.45">
      <c r="A2704" s="3" t="s">
        <v>657</v>
      </c>
      <c r="B2704" s="3">
        <v>2020</v>
      </c>
      <c r="C2704" s="19">
        <v>43757</v>
      </c>
      <c r="D2704" s="3" t="s">
        <v>658</v>
      </c>
      <c r="E2704" s="3" t="s">
        <v>642</v>
      </c>
      <c r="F2704" s="3">
        <v>4</v>
      </c>
      <c r="G2704" s="3">
        <v>3</v>
      </c>
      <c r="H2704" s="3" t="s">
        <v>99</v>
      </c>
      <c r="I2704" s="3" t="s">
        <v>47</v>
      </c>
      <c r="J2704" s="12">
        <f>(C2704-VLOOKUP(H2704,Riders!$A$2:$C$3500,2,FALSE))/365</f>
        <v>22.673972602739727</v>
      </c>
      <c r="K2704" s="3">
        <v>17</v>
      </c>
    </row>
    <row r="2705" spans="1:11" x14ac:dyDescent="0.45">
      <c r="A2705" s="3" t="s">
        <v>657</v>
      </c>
      <c r="B2705" s="3">
        <v>2020</v>
      </c>
      <c r="C2705" s="19">
        <v>43757</v>
      </c>
      <c r="D2705" s="3" t="s">
        <v>658</v>
      </c>
      <c r="E2705" s="3" t="s">
        <v>642</v>
      </c>
      <c r="F2705" s="3">
        <v>4</v>
      </c>
      <c r="G2705" s="3">
        <v>4</v>
      </c>
      <c r="H2705" s="3" t="s">
        <v>659</v>
      </c>
      <c r="I2705" s="3" t="s">
        <v>56</v>
      </c>
      <c r="J2705" s="12">
        <f>(C2705-VLOOKUP(H2705,Riders!$A$2:$C$3500,2,FALSE))/365</f>
        <v>22.55890410958904</v>
      </c>
      <c r="K2705" s="3">
        <v>21</v>
      </c>
    </row>
    <row r="2706" spans="1:11" x14ac:dyDescent="0.45">
      <c r="A2706" s="3" t="s">
        <v>657</v>
      </c>
      <c r="B2706" s="3">
        <v>2020</v>
      </c>
      <c r="C2706" s="19">
        <v>43757</v>
      </c>
      <c r="D2706" s="3" t="s">
        <v>658</v>
      </c>
      <c r="E2706" s="3" t="s">
        <v>643</v>
      </c>
      <c r="F2706" s="3">
        <v>1</v>
      </c>
      <c r="G2706" s="3">
        <v>1</v>
      </c>
      <c r="H2706" s="3" t="s">
        <v>109</v>
      </c>
      <c r="I2706" s="3" t="s">
        <v>118</v>
      </c>
      <c r="J2706" s="12">
        <f>(C2706-VLOOKUP(H2706,Riders!$A$2:$C$3500,2,FALSE))/365</f>
        <v>26.717808219178082</v>
      </c>
      <c r="K2706" s="3">
        <v>6</v>
      </c>
    </row>
    <row r="2707" spans="1:11" x14ac:dyDescent="0.45">
      <c r="A2707" s="3" t="s">
        <v>657</v>
      </c>
      <c r="B2707" s="3">
        <v>2020</v>
      </c>
      <c r="C2707" s="19">
        <v>43757</v>
      </c>
      <c r="D2707" s="3" t="s">
        <v>658</v>
      </c>
      <c r="E2707" s="3" t="s">
        <v>643</v>
      </c>
      <c r="F2707" s="3">
        <v>1</v>
      </c>
      <c r="G2707" s="3">
        <v>2</v>
      </c>
      <c r="H2707" s="3" t="s">
        <v>16</v>
      </c>
      <c r="I2707" s="3" t="s">
        <v>17</v>
      </c>
      <c r="J2707" s="12">
        <f>(C2707-VLOOKUP(H2707,Riders!$A$2:$C$3500,2,FALSE))/365</f>
        <v>20.493150684931507</v>
      </c>
      <c r="K2707" s="3">
        <v>1</v>
      </c>
    </row>
    <row r="2708" spans="1:11" x14ac:dyDescent="0.45">
      <c r="A2708" s="3" t="s">
        <v>657</v>
      </c>
      <c r="B2708" s="3">
        <v>2020</v>
      </c>
      <c r="C2708" s="19">
        <v>43757</v>
      </c>
      <c r="D2708" s="3" t="s">
        <v>658</v>
      </c>
      <c r="E2708" s="3" t="s">
        <v>643</v>
      </c>
      <c r="F2708" s="3">
        <v>1</v>
      </c>
      <c r="G2708" s="3">
        <v>3</v>
      </c>
      <c r="H2708" s="3" t="s">
        <v>77</v>
      </c>
      <c r="I2708" s="3" t="s">
        <v>19</v>
      </c>
      <c r="J2708" s="12">
        <f>(C2708-VLOOKUP(H2708,Riders!$A$2:$C$3500,2,FALSE))/365</f>
        <v>28.44109589041096</v>
      </c>
      <c r="K2708" s="3">
        <v>4</v>
      </c>
    </row>
    <row r="2709" spans="1:11" x14ac:dyDescent="0.45">
      <c r="A2709" s="3" t="s">
        <v>657</v>
      </c>
      <c r="B2709" s="3">
        <v>2020</v>
      </c>
      <c r="C2709" s="19">
        <v>43757</v>
      </c>
      <c r="D2709" s="3" t="s">
        <v>658</v>
      </c>
      <c r="E2709" s="3" t="s">
        <v>643</v>
      </c>
      <c r="F2709" s="3">
        <v>1</v>
      </c>
      <c r="G2709" s="3">
        <v>4</v>
      </c>
      <c r="H2709" s="3" t="s">
        <v>656</v>
      </c>
      <c r="I2709" s="3" t="s">
        <v>49</v>
      </c>
      <c r="J2709" s="12">
        <f>(C2709-VLOOKUP(H2709,Riders!$A$2:$C$3500,2,FALSE))/365</f>
        <v>21.339726027397262</v>
      </c>
      <c r="K2709" s="3">
        <v>12</v>
      </c>
    </row>
    <row r="2710" spans="1:11" x14ac:dyDescent="0.45">
      <c r="A2710" s="3" t="s">
        <v>657</v>
      </c>
      <c r="B2710" s="3">
        <v>2020</v>
      </c>
      <c r="C2710" s="19">
        <v>43757</v>
      </c>
      <c r="D2710" s="3" t="s">
        <v>658</v>
      </c>
      <c r="E2710" s="3" t="s">
        <v>643</v>
      </c>
      <c r="F2710" s="3">
        <v>1</v>
      </c>
      <c r="G2710" s="3">
        <v>5</v>
      </c>
      <c r="H2710" s="3" t="s">
        <v>121</v>
      </c>
      <c r="I2710" s="3" t="s">
        <v>120</v>
      </c>
      <c r="J2710" s="12">
        <f>(C2710-VLOOKUP(H2710,Riders!$A$2:$C$3500,2,FALSE))/365</f>
        <v>23.624657534246577</v>
      </c>
      <c r="K2710" s="3">
        <v>9</v>
      </c>
    </row>
    <row r="2711" spans="1:11" x14ac:dyDescent="0.45">
      <c r="A2711" s="3" t="s">
        <v>657</v>
      </c>
      <c r="B2711" s="3">
        <v>2020</v>
      </c>
      <c r="C2711" s="19">
        <v>43757</v>
      </c>
      <c r="D2711" s="3" t="s">
        <v>658</v>
      </c>
      <c r="E2711" s="3" t="s">
        <v>643</v>
      </c>
      <c r="F2711" s="3">
        <v>1</v>
      </c>
      <c r="G2711" s="3">
        <v>6</v>
      </c>
      <c r="H2711" s="3" t="s">
        <v>655</v>
      </c>
      <c r="I2711" s="3" t="s">
        <v>120</v>
      </c>
      <c r="J2711" s="12">
        <f>(C2711-VLOOKUP(H2711,Riders!$A$2:$C$3500,2,FALSE))/365</f>
        <v>36.873972602739727</v>
      </c>
      <c r="K2711" s="3">
        <v>7</v>
      </c>
    </row>
    <row r="2712" spans="1:11" x14ac:dyDescent="0.45">
      <c r="A2712" s="3" t="s">
        <v>657</v>
      </c>
      <c r="B2712" s="3">
        <v>2020</v>
      </c>
      <c r="C2712" s="19">
        <v>43757</v>
      </c>
      <c r="D2712" s="3" t="s">
        <v>658</v>
      </c>
      <c r="E2712" s="3" t="s">
        <v>643</v>
      </c>
      <c r="F2712" s="3">
        <v>2</v>
      </c>
      <c r="G2712" s="3">
        <v>1</v>
      </c>
      <c r="H2712" s="3" t="s">
        <v>50</v>
      </c>
      <c r="I2712" s="3" t="s">
        <v>51</v>
      </c>
      <c r="J2712" s="12">
        <f>(C2712-VLOOKUP(H2712,Riders!$A$2:$C$3500,2,FALSE))/365</f>
        <v>23.035616438356165</v>
      </c>
      <c r="K2712" s="3">
        <v>5</v>
      </c>
    </row>
    <row r="2713" spans="1:11" x14ac:dyDescent="0.45">
      <c r="A2713" s="3" t="s">
        <v>657</v>
      </c>
      <c r="B2713" s="3">
        <v>2020</v>
      </c>
      <c r="C2713" s="19">
        <v>43757</v>
      </c>
      <c r="D2713" s="3" t="s">
        <v>658</v>
      </c>
      <c r="E2713" s="3" t="s">
        <v>643</v>
      </c>
      <c r="F2713" s="3">
        <v>2</v>
      </c>
      <c r="G2713" s="3">
        <v>2</v>
      </c>
      <c r="H2713" s="3" t="s">
        <v>111</v>
      </c>
      <c r="I2713" s="3" t="s">
        <v>118</v>
      </c>
      <c r="J2713" s="12">
        <f>(C2713-VLOOKUP(H2713,Riders!$A$2:$C$3500,2,FALSE))/365</f>
        <v>24.997260273972604</v>
      </c>
      <c r="K2713" s="3">
        <v>3</v>
      </c>
    </row>
    <row r="2714" spans="1:11" x14ac:dyDescent="0.45">
      <c r="A2714" s="3" t="s">
        <v>657</v>
      </c>
      <c r="B2714" s="3">
        <v>2020</v>
      </c>
      <c r="C2714" s="19">
        <v>43757</v>
      </c>
      <c r="D2714" s="3" t="s">
        <v>658</v>
      </c>
      <c r="E2714" s="3" t="s">
        <v>643</v>
      </c>
      <c r="F2714" s="3">
        <v>2</v>
      </c>
      <c r="G2714" s="3">
        <v>3</v>
      </c>
      <c r="H2714" s="3" t="s">
        <v>14</v>
      </c>
      <c r="I2714" s="3" t="s">
        <v>15</v>
      </c>
      <c r="J2714" s="12">
        <f>(C2714-VLOOKUP(H2714,Riders!$A$2:$C$3500,2,FALSE))/365</f>
        <v>19.794520547945204</v>
      </c>
      <c r="K2714" s="3">
        <v>2</v>
      </c>
    </row>
    <row r="2715" spans="1:11" x14ac:dyDescent="0.45">
      <c r="A2715" s="3" t="s">
        <v>657</v>
      </c>
      <c r="B2715" s="3">
        <v>2020</v>
      </c>
      <c r="C2715" s="19">
        <v>43757</v>
      </c>
      <c r="D2715" s="3" t="s">
        <v>658</v>
      </c>
      <c r="E2715" s="3" t="s">
        <v>643</v>
      </c>
      <c r="F2715" s="3">
        <v>2</v>
      </c>
      <c r="G2715" s="3">
        <v>4</v>
      </c>
      <c r="H2715" s="3" t="s">
        <v>146</v>
      </c>
      <c r="I2715" s="3" t="s">
        <v>56</v>
      </c>
      <c r="J2715" s="12">
        <f>(C2715-VLOOKUP(H2715,Riders!$A$2:$C$3500,2,FALSE))/365</f>
        <v>29.545205479452054</v>
      </c>
      <c r="K2715" s="3">
        <v>10</v>
      </c>
    </row>
    <row r="2716" spans="1:11" x14ac:dyDescent="0.45">
      <c r="A2716" s="3" t="s">
        <v>657</v>
      </c>
      <c r="B2716" s="3">
        <v>2020</v>
      </c>
      <c r="C2716" s="19">
        <v>43757</v>
      </c>
      <c r="D2716" s="3" t="s">
        <v>658</v>
      </c>
      <c r="E2716" s="3" t="s">
        <v>643</v>
      </c>
      <c r="F2716" s="3">
        <v>2</v>
      </c>
      <c r="G2716" s="3">
        <v>5</v>
      </c>
      <c r="H2716" s="3" t="s">
        <v>24</v>
      </c>
      <c r="I2716" s="3" t="s">
        <v>25</v>
      </c>
      <c r="J2716" s="12">
        <f>(C2716-VLOOKUP(H2716,Riders!$A$2:$C$3500,2,FALSE))/365</f>
        <v>21.136986301369863</v>
      </c>
      <c r="K2716" s="3">
        <v>11</v>
      </c>
    </row>
    <row r="2717" spans="1:11" x14ac:dyDescent="0.45">
      <c r="A2717" s="3" t="s">
        <v>657</v>
      </c>
      <c r="B2717" s="3">
        <v>2020</v>
      </c>
      <c r="C2717" s="19">
        <v>43757</v>
      </c>
      <c r="D2717" s="3" t="s">
        <v>658</v>
      </c>
      <c r="E2717" s="3" t="s">
        <v>643</v>
      </c>
      <c r="F2717" s="3">
        <v>2</v>
      </c>
      <c r="G2717" s="3">
        <v>6</v>
      </c>
      <c r="H2717" s="3" t="s">
        <v>133</v>
      </c>
      <c r="I2717" s="3" t="s">
        <v>25</v>
      </c>
      <c r="J2717" s="12">
        <f>(C2717-VLOOKUP(H2717,Riders!$A$2:$C$3500,2,FALSE))/365</f>
        <v>26.734246575342464</v>
      </c>
      <c r="K2717" s="3">
        <v>8</v>
      </c>
    </row>
    <row r="2718" spans="1:11" x14ac:dyDescent="0.45">
      <c r="A2718" s="3" t="s">
        <v>657</v>
      </c>
      <c r="B2718" s="3">
        <v>2020</v>
      </c>
      <c r="C2718" s="19">
        <v>43757</v>
      </c>
      <c r="D2718" s="3" t="s">
        <v>658</v>
      </c>
      <c r="E2718" s="3" t="s">
        <v>370</v>
      </c>
      <c r="F2718" s="3">
        <v>1</v>
      </c>
      <c r="G2718" s="3">
        <v>1</v>
      </c>
      <c r="H2718" s="3" t="s">
        <v>16</v>
      </c>
      <c r="I2718" s="3" t="s">
        <v>17</v>
      </c>
      <c r="J2718" s="12">
        <f>(C2718-VLOOKUP(H2718,Riders!$A$2:$C$3500,2,FALSE))/365</f>
        <v>20.493150684931507</v>
      </c>
      <c r="K2718" s="3">
        <v>1</v>
      </c>
    </row>
    <row r="2719" spans="1:11" x14ac:dyDescent="0.45">
      <c r="A2719" s="3" t="s">
        <v>657</v>
      </c>
      <c r="B2719" s="3">
        <v>2020</v>
      </c>
      <c r="C2719" s="19">
        <v>43757</v>
      </c>
      <c r="D2719" s="3" t="s">
        <v>658</v>
      </c>
      <c r="E2719" s="3" t="s">
        <v>370</v>
      </c>
      <c r="F2719" s="3">
        <v>1</v>
      </c>
      <c r="G2719" s="3">
        <v>2</v>
      </c>
      <c r="H2719" s="3" t="s">
        <v>14</v>
      </c>
      <c r="I2719" s="3" t="s">
        <v>15</v>
      </c>
      <c r="J2719" s="12">
        <f>(C2719-VLOOKUP(H2719,Riders!$A$2:$C$3500,2,FALSE))/365</f>
        <v>19.794520547945204</v>
      </c>
      <c r="K2719" s="3">
        <v>2</v>
      </c>
    </row>
    <row r="2720" spans="1:11" x14ac:dyDescent="0.45">
      <c r="A2720" s="3" t="s">
        <v>657</v>
      </c>
      <c r="B2720" s="3">
        <v>2020</v>
      </c>
      <c r="C2720" s="19">
        <v>43757</v>
      </c>
      <c r="D2720" s="3" t="s">
        <v>658</v>
      </c>
      <c r="E2720" s="3" t="s">
        <v>370</v>
      </c>
      <c r="F2720" s="3">
        <v>1</v>
      </c>
      <c r="G2720" s="3">
        <v>3</v>
      </c>
      <c r="H2720" s="3" t="s">
        <v>111</v>
      </c>
      <c r="I2720" s="3" t="s">
        <v>118</v>
      </c>
      <c r="J2720" s="12">
        <f>(C2720-VLOOKUP(H2720,Riders!$A$2:$C$3500,2,FALSE))/365</f>
        <v>24.997260273972604</v>
      </c>
      <c r="K2720" s="3">
        <v>3</v>
      </c>
    </row>
    <row r="2721" spans="1:11" x14ac:dyDescent="0.45">
      <c r="A2721" s="3" t="s">
        <v>657</v>
      </c>
      <c r="B2721" s="3">
        <v>2020</v>
      </c>
      <c r="C2721" s="19">
        <v>43757</v>
      </c>
      <c r="D2721" s="3" t="s">
        <v>658</v>
      </c>
      <c r="E2721" s="3" t="s">
        <v>370</v>
      </c>
      <c r="F2721" s="3">
        <v>1</v>
      </c>
      <c r="G2721" s="3">
        <v>4</v>
      </c>
      <c r="H2721" s="3" t="s">
        <v>77</v>
      </c>
      <c r="I2721" s="3" t="s">
        <v>19</v>
      </c>
      <c r="J2721" s="12">
        <f>(C2721-VLOOKUP(H2721,Riders!$A$2:$C$3500,2,FALSE))/365</f>
        <v>28.44109589041096</v>
      </c>
      <c r="K2721" s="3">
        <v>4</v>
      </c>
    </row>
    <row r="2722" spans="1:11" x14ac:dyDescent="0.45">
      <c r="A2722" s="3" t="s">
        <v>657</v>
      </c>
      <c r="B2722" s="3">
        <v>2020</v>
      </c>
      <c r="C2722" s="19">
        <v>43757</v>
      </c>
      <c r="D2722" s="3" t="s">
        <v>658</v>
      </c>
      <c r="E2722" s="3" t="s">
        <v>370</v>
      </c>
      <c r="F2722" s="3">
        <v>1</v>
      </c>
      <c r="G2722" s="3">
        <v>5</v>
      </c>
      <c r="H2722" s="3" t="s">
        <v>50</v>
      </c>
      <c r="I2722" s="3" t="s">
        <v>51</v>
      </c>
      <c r="J2722" s="12">
        <f>(C2722-VLOOKUP(H2722,Riders!$A$2:$C$3500,2,FALSE))/365</f>
        <v>23.035616438356165</v>
      </c>
      <c r="K2722" s="3">
        <v>5</v>
      </c>
    </row>
    <row r="2723" spans="1:11" x14ac:dyDescent="0.45">
      <c r="A2723" s="3" t="s">
        <v>657</v>
      </c>
      <c r="B2723" s="3">
        <v>2020</v>
      </c>
      <c r="C2723" s="19">
        <v>43757</v>
      </c>
      <c r="D2723" s="3" t="s">
        <v>658</v>
      </c>
      <c r="E2723" s="3" t="s">
        <v>370</v>
      </c>
      <c r="F2723" s="3">
        <v>1</v>
      </c>
      <c r="G2723" s="3">
        <v>6</v>
      </c>
      <c r="H2723" s="3" t="s">
        <v>109</v>
      </c>
      <c r="I2723" s="3" t="s">
        <v>118</v>
      </c>
      <c r="J2723" s="12">
        <f>(C2723-VLOOKUP(H2723,Riders!$A$2:$C$3500,2,FALSE))/365</f>
        <v>26.717808219178082</v>
      </c>
      <c r="K2723" s="3">
        <v>6</v>
      </c>
    </row>
    <row r="2724" spans="1:11" x14ac:dyDescent="0.45">
      <c r="A2724" s="3" t="s">
        <v>657</v>
      </c>
      <c r="B2724" s="3">
        <v>2020</v>
      </c>
      <c r="C2724" s="19">
        <v>43757</v>
      </c>
      <c r="D2724" s="3" t="s">
        <v>658</v>
      </c>
      <c r="E2724" s="3" t="s">
        <v>370</v>
      </c>
      <c r="F2724" s="3">
        <v>2</v>
      </c>
      <c r="G2724" s="3">
        <v>1</v>
      </c>
      <c r="H2724" s="3" t="s">
        <v>655</v>
      </c>
      <c r="I2724" s="3" t="s">
        <v>120</v>
      </c>
      <c r="J2724" s="12">
        <f>(C2724-VLOOKUP(H2724,Riders!$A$2:$C$3500,2,FALSE))/365</f>
        <v>36.873972602739727</v>
      </c>
      <c r="K2724" s="3">
        <v>7</v>
      </c>
    </row>
    <row r="2725" spans="1:11" x14ac:dyDescent="0.45">
      <c r="A2725" s="3" t="s">
        <v>657</v>
      </c>
      <c r="B2725" s="3">
        <v>2020</v>
      </c>
      <c r="C2725" s="19">
        <v>43757</v>
      </c>
      <c r="D2725" s="3" t="s">
        <v>658</v>
      </c>
      <c r="E2725" s="3" t="s">
        <v>370</v>
      </c>
      <c r="F2725" s="3">
        <v>2</v>
      </c>
      <c r="G2725" s="3">
        <v>2</v>
      </c>
      <c r="H2725" s="3" t="s">
        <v>133</v>
      </c>
      <c r="I2725" s="3" t="s">
        <v>25</v>
      </c>
      <c r="J2725" s="12">
        <f>(C2725-VLOOKUP(H2725,Riders!$A$2:$C$3500,2,FALSE))/365</f>
        <v>26.734246575342464</v>
      </c>
      <c r="K2725" s="3">
        <v>8</v>
      </c>
    </row>
    <row r="2726" spans="1:11" x14ac:dyDescent="0.45">
      <c r="A2726" s="3" t="s">
        <v>657</v>
      </c>
      <c r="B2726" s="3">
        <v>2020</v>
      </c>
      <c r="C2726" s="19">
        <v>43757</v>
      </c>
      <c r="D2726" s="3" t="s">
        <v>658</v>
      </c>
      <c r="E2726" s="3" t="s">
        <v>370</v>
      </c>
      <c r="F2726" s="3">
        <v>2</v>
      </c>
      <c r="G2726" s="3">
        <v>3</v>
      </c>
      <c r="H2726" s="3" t="s">
        <v>121</v>
      </c>
      <c r="I2726" s="3" t="s">
        <v>120</v>
      </c>
      <c r="J2726" s="12">
        <f>(C2726-VLOOKUP(H2726,Riders!$A$2:$C$3500,2,FALSE))/365</f>
        <v>23.624657534246577</v>
      </c>
      <c r="K2726" s="3">
        <v>9</v>
      </c>
    </row>
    <row r="2727" spans="1:11" x14ac:dyDescent="0.45">
      <c r="A2727" s="3" t="s">
        <v>657</v>
      </c>
      <c r="B2727" s="3">
        <v>2020</v>
      </c>
      <c r="C2727" s="19">
        <v>43757</v>
      </c>
      <c r="D2727" s="3" t="s">
        <v>658</v>
      </c>
      <c r="E2727" s="3" t="s">
        <v>370</v>
      </c>
      <c r="F2727" s="3">
        <v>2</v>
      </c>
      <c r="G2727" s="3">
        <v>4</v>
      </c>
      <c r="H2727" s="3" t="s">
        <v>146</v>
      </c>
      <c r="I2727" s="3" t="s">
        <v>56</v>
      </c>
      <c r="J2727" s="12">
        <f>(C2727-VLOOKUP(H2727,Riders!$A$2:$C$3500,2,FALSE))/365</f>
        <v>29.545205479452054</v>
      </c>
      <c r="K2727" s="3">
        <v>10</v>
      </c>
    </row>
    <row r="2728" spans="1:11" x14ac:dyDescent="0.45">
      <c r="A2728" s="3" t="s">
        <v>657</v>
      </c>
      <c r="B2728" s="3">
        <v>2020</v>
      </c>
      <c r="C2728" s="19">
        <v>43757</v>
      </c>
      <c r="D2728" s="3" t="s">
        <v>658</v>
      </c>
      <c r="E2728" s="3" t="s">
        <v>370</v>
      </c>
      <c r="F2728" s="3">
        <v>2</v>
      </c>
      <c r="G2728" s="3">
        <v>5</v>
      </c>
      <c r="H2728" s="3" t="s">
        <v>24</v>
      </c>
      <c r="I2728" s="3" t="s">
        <v>25</v>
      </c>
      <c r="J2728" s="12">
        <f>(C2728-VLOOKUP(H2728,Riders!$A$2:$C$3500,2,FALSE))/365</f>
        <v>21.136986301369863</v>
      </c>
      <c r="K2728" s="3">
        <v>11</v>
      </c>
    </row>
    <row r="2729" spans="1:11" x14ac:dyDescent="0.45">
      <c r="A2729" s="3" t="s">
        <v>657</v>
      </c>
      <c r="B2729" s="3">
        <v>2020</v>
      </c>
      <c r="C2729" s="19">
        <v>43757</v>
      </c>
      <c r="D2729" s="3" t="s">
        <v>658</v>
      </c>
      <c r="E2729" s="3" t="s">
        <v>370</v>
      </c>
      <c r="F2729" s="3">
        <v>2</v>
      </c>
      <c r="G2729" s="3">
        <v>6</v>
      </c>
      <c r="H2729" s="3" t="s">
        <v>656</v>
      </c>
      <c r="I2729" s="3" t="s">
        <v>49</v>
      </c>
      <c r="J2729" s="12">
        <f>(C2729-VLOOKUP(H2729,Riders!$A$2:$C$3500,2,FALSE))/365</f>
        <v>21.339726027397262</v>
      </c>
      <c r="K2729" s="3">
        <v>12</v>
      </c>
    </row>
    <row r="2730" spans="1:11" x14ac:dyDescent="0.45">
      <c r="A2730" s="3" t="s">
        <v>170</v>
      </c>
      <c r="B2730" s="3">
        <v>2020</v>
      </c>
      <c r="C2730" s="19">
        <v>43772</v>
      </c>
      <c r="D2730" s="3" t="s">
        <v>653</v>
      </c>
      <c r="E2730" s="3" t="s">
        <v>454</v>
      </c>
      <c r="F2730" s="3">
        <v>1</v>
      </c>
      <c r="G2730" s="3">
        <v>1</v>
      </c>
      <c r="H2730" s="3" t="s">
        <v>79</v>
      </c>
      <c r="I2730" s="3" t="s">
        <v>65</v>
      </c>
      <c r="J2730" s="12">
        <f>(C2730-VLOOKUP(H2730,Riders!$A$2:$C$3500,2,FALSE))/365</f>
        <v>32.5013698630137</v>
      </c>
      <c r="K2730" s="3">
        <v>5</v>
      </c>
    </row>
    <row r="2731" spans="1:11" x14ac:dyDescent="0.45">
      <c r="A2731" s="3" t="s">
        <v>170</v>
      </c>
      <c r="B2731" s="3">
        <v>2020</v>
      </c>
      <c r="C2731" s="19">
        <v>43772</v>
      </c>
      <c r="D2731" s="3" t="s">
        <v>653</v>
      </c>
      <c r="E2731" s="3" t="s">
        <v>454</v>
      </c>
      <c r="F2731" s="3">
        <v>1</v>
      </c>
      <c r="G2731" s="3">
        <v>2</v>
      </c>
      <c r="H2731" s="3" t="s">
        <v>52</v>
      </c>
      <c r="I2731" s="3" t="s">
        <v>53</v>
      </c>
      <c r="J2731" s="12">
        <f>(C2731-VLOOKUP(H2731,Riders!$A$2:$C$3500,2,FALSE))/365</f>
        <v>22.649315068493152</v>
      </c>
      <c r="K2731" s="3">
        <v>25</v>
      </c>
    </row>
    <row r="2732" spans="1:11" x14ac:dyDescent="0.45">
      <c r="A2732" s="3" t="s">
        <v>170</v>
      </c>
      <c r="B2732" s="3">
        <v>2020</v>
      </c>
      <c r="C2732" s="19">
        <v>43772</v>
      </c>
      <c r="D2732" s="3" t="s">
        <v>653</v>
      </c>
      <c r="E2732" s="3" t="s">
        <v>454</v>
      </c>
      <c r="F2732" s="3">
        <v>1</v>
      </c>
      <c r="G2732" s="3">
        <v>3</v>
      </c>
      <c r="H2732" s="3" t="s">
        <v>34</v>
      </c>
      <c r="I2732" s="3" t="s">
        <v>19</v>
      </c>
      <c r="J2732" s="12">
        <f>(C2732-VLOOKUP(H2732,Riders!$A$2:$C$3500,2,FALSE))/365</f>
        <v>32.254794520547946</v>
      </c>
      <c r="K2732" s="3">
        <v>13</v>
      </c>
    </row>
    <row r="2733" spans="1:11" x14ac:dyDescent="0.45">
      <c r="A2733" s="3" t="s">
        <v>170</v>
      </c>
      <c r="B2733" s="3">
        <v>2020</v>
      </c>
      <c r="C2733" s="19">
        <v>43772</v>
      </c>
      <c r="D2733" s="3" t="s">
        <v>653</v>
      </c>
      <c r="E2733" s="3" t="s">
        <v>454</v>
      </c>
      <c r="F2733" s="3">
        <v>1</v>
      </c>
      <c r="G2733" s="3">
        <v>4</v>
      </c>
      <c r="H2733" s="3" t="s">
        <v>98</v>
      </c>
      <c r="I2733" s="3" t="s">
        <v>67</v>
      </c>
      <c r="J2733" s="12">
        <f>(C2733-VLOOKUP(H2733,Riders!$A$2:$C$3500,2,FALSE))/365</f>
        <v>28.260273972602739</v>
      </c>
      <c r="K2733" s="3">
        <v>19</v>
      </c>
    </row>
    <row r="2734" spans="1:11" x14ac:dyDescent="0.45">
      <c r="A2734" s="3" t="s">
        <v>170</v>
      </c>
      <c r="B2734" s="3">
        <v>2020</v>
      </c>
      <c r="C2734" s="19">
        <v>43772</v>
      </c>
      <c r="D2734" s="3" t="s">
        <v>653</v>
      </c>
      <c r="E2734" s="3" t="s">
        <v>454</v>
      </c>
      <c r="F2734" s="3">
        <v>1</v>
      </c>
      <c r="G2734" s="3">
        <v>9</v>
      </c>
      <c r="H2734" s="3" t="s">
        <v>147</v>
      </c>
      <c r="I2734" s="3" t="s">
        <v>31</v>
      </c>
      <c r="J2734" s="12">
        <f>(C2734-VLOOKUP(H2734,Riders!$A$2:$C$3500,2,FALSE))/365</f>
        <v>31.32054794520548</v>
      </c>
      <c r="K2734" s="3"/>
    </row>
    <row r="2735" spans="1:11" x14ac:dyDescent="0.45">
      <c r="A2735" s="3" t="s">
        <v>170</v>
      </c>
      <c r="B2735" s="3">
        <v>2020</v>
      </c>
      <c r="C2735" s="19">
        <v>43772</v>
      </c>
      <c r="D2735" s="3" t="s">
        <v>653</v>
      </c>
      <c r="E2735" s="3" t="s">
        <v>454</v>
      </c>
      <c r="F2735" s="3">
        <v>2</v>
      </c>
      <c r="G2735" s="3">
        <v>1</v>
      </c>
      <c r="H2735" s="3" t="s">
        <v>174</v>
      </c>
      <c r="I2735" s="3" t="s">
        <v>156</v>
      </c>
      <c r="J2735" s="12">
        <f>(C2735-VLOOKUP(H2735,Riders!$A$2:$C$3500,2,FALSE))/365</f>
        <v>27.797260273972604</v>
      </c>
      <c r="K2735" s="3">
        <v>2</v>
      </c>
    </row>
    <row r="2736" spans="1:11" x14ac:dyDescent="0.45">
      <c r="A2736" s="3" t="s">
        <v>170</v>
      </c>
      <c r="B2736" s="3">
        <v>2020</v>
      </c>
      <c r="C2736" s="19">
        <v>43772</v>
      </c>
      <c r="D2736" s="3" t="s">
        <v>653</v>
      </c>
      <c r="E2736" s="3" t="s">
        <v>454</v>
      </c>
      <c r="F2736" s="3">
        <v>2</v>
      </c>
      <c r="G2736" s="3">
        <v>2</v>
      </c>
      <c r="H2736" s="3" t="s">
        <v>100</v>
      </c>
      <c r="I2736" s="3" t="s">
        <v>47</v>
      </c>
      <c r="J2736" s="12">
        <f>(C2736-VLOOKUP(H2736,Riders!$A$2:$C$3500,2,FALSE))/365</f>
        <v>25.723287671232878</v>
      </c>
      <c r="K2736" s="3">
        <v>13</v>
      </c>
    </row>
    <row r="2737" spans="1:11" x14ac:dyDescent="0.45">
      <c r="A2737" s="3" t="s">
        <v>170</v>
      </c>
      <c r="B2737" s="3">
        <v>2020</v>
      </c>
      <c r="C2737" s="19">
        <v>43772</v>
      </c>
      <c r="D2737" s="3" t="s">
        <v>653</v>
      </c>
      <c r="E2737" s="3" t="s">
        <v>454</v>
      </c>
      <c r="F2737" s="3">
        <v>2</v>
      </c>
      <c r="G2737" s="3">
        <v>3</v>
      </c>
      <c r="H2737" s="3" t="s">
        <v>144</v>
      </c>
      <c r="I2737" s="3" t="s">
        <v>145</v>
      </c>
      <c r="J2737" s="12">
        <f>(C2737-VLOOKUP(H2737,Riders!$A$2:$C$3500,2,FALSE))/365</f>
        <v>21.545205479452054</v>
      </c>
      <c r="K2737" s="3">
        <v>9</v>
      </c>
    </row>
    <row r="2738" spans="1:11" x14ac:dyDescent="0.45">
      <c r="A2738" s="3" t="s">
        <v>170</v>
      </c>
      <c r="B2738" s="3">
        <v>2020</v>
      </c>
      <c r="C2738" s="19">
        <v>43772</v>
      </c>
      <c r="D2738" s="3" t="s">
        <v>653</v>
      </c>
      <c r="E2738" s="3" t="s">
        <v>454</v>
      </c>
      <c r="F2738" s="3">
        <v>2</v>
      </c>
      <c r="G2738" s="3">
        <v>4</v>
      </c>
      <c r="H2738" s="3" t="s">
        <v>129</v>
      </c>
      <c r="I2738" s="3" t="s">
        <v>65</v>
      </c>
      <c r="J2738" s="12">
        <f>(C2738-VLOOKUP(H2738,Riders!$A$2:$C$3500,2,FALSE))/365</f>
        <v>29.306849315068494</v>
      </c>
      <c r="K2738" s="3">
        <v>19</v>
      </c>
    </row>
    <row r="2739" spans="1:11" x14ac:dyDescent="0.45">
      <c r="A2739" s="3" t="s">
        <v>170</v>
      </c>
      <c r="B2739" s="3">
        <v>2020</v>
      </c>
      <c r="C2739" s="19">
        <v>43772</v>
      </c>
      <c r="D2739" s="3" t="s">
        <v>653</v>
      </c>
      <c r="E2739" s="3" t="s">
        <v>454</v>
      </c>
      <c r="F2739" s="3">
        <v>2</v>
      </c>
      <c r="G2739" s="3">
        <v>5</v>
      </c>
      <c r="H2739" s="3" t="s">
        <v>58</v>
      </c>
      <c r="I2739" s="3" t="s">
        <v>59</v>
      </c>
      <c r="J2739" s="12">
        <f>(C2739-VLOOKUP(H2739,Riders!$A$2:$C$3500,2,FALSE))/365</f>
        <v>21.8</v>
      </c>
      <c r="K2739" s="3">
        <v>19</v>
      </c>
    </row>
    <row r="2740" spans="1:11" x14ac:dyDescent="0.45">
      <c r="A2740" s="3" t="s">
        <v>170</v>
      </c>
      <c r="B2740" s="3">
        <v>2020</v>
      </c>
      <c r="C2740" s="19">
        <v>43772</v>
      </c>
      <c r="D2740" s="3" t="s">
        <v>653</v>
      </c>
      <c r="E2740" s="3" t="s">
        <v>454</v>
      </c>
      <c r="F2740" s="3">
        <v>3</v>
      </c>
      <c r="G2740" s="3">
        <v>1</v>
      </c>
      <c r="H2740" s="3" t="s">
        <v>146</v>
      </c>
      <c r="I2740" s="3" t="s">
        <v>56</v>
      </c>
      <c r="J2740" s="12">
        <f>(C2740-VLOOKUP(H2740,Riders!$A$2:$C$3500,2,FALSE))/365</f>
        <v>29.586301369863012</v>
      </c>
      <c r="K2740" s="3">
        <v>8</v>
      </c>
    </row>
    <row r="2741" spans="1:11" x14ac:dyDescent="0.45">
      <c r="A2741" s="3" t="s">
        <v>170</v>
      </c>
      <c r="B2741" s="3">
        <v>2020</v>
      </c>
      <c r="C2741" s="19">
        <v>43772</v>
      </c>
      <c r="D2741" s="3" t="s">
        <v>653</v>
      </c>
      <c r="E2741" s="3" t="s">
        <v>454</v>
      </c>
      <c r="F2741" s="3">
        <v>3</v>
      </c>
      <c r="G2741" s="3">
        <v>2</v>
      </c>
      <c r="H2741" s="3" t="s">
        <v>39</v>
      </c>
      <c r="I2741" s="3" t="s">
        <v>40</v>
      </c>
      <c r="J2741" s="12">
        <f>(C2741-VLOOKUP(H2741,Riders!$A$2:$C$3500,2,FALSE))/365</f>
        <v>25.230136986301371</v>
      </c>
      <c r="K2741" s="3">
        <v>10</v>
      </c>
    </row>
    <row r="2742" spans="1:11" x14ac:dyDescent="0.45">
      <c r="A2742" s="3" t="s">
        <v>170</v>
      </c>
      <c r="B2742" s="3">
        <v>2020</v>
      </c>
      <c r="C2742" s="19">
        <v>43772</v>
      </c>
      <c r="D2742" s="3" t="s">
        <v>653</v>
      </c>
      <c r="E2742" s="3" t="s">
        <v>454</v>
      </c>
      <c r="F2742" s="3">
        <v>3</v>
      </c>
      <c r="G2742" s="3">
        <v>3</v>
      </c>
      <c r="H2742" s="3" t="s">
        <v>14</v>
      </c>
      <c r="I2742" s="3" t="s">
        <v>15</v>
      </c>
      <c r="J2742" s="12">
        <f>(C2742-VLOOKUP(H2742,Riders!$A$2:$C$3500,2,FALSE))/365</f>
        <v>19.835616438356166</v>
      </c>
      <c r="K2742" s="3">
        <v>7</v>
      </c>
    </row>
    <row r="2743" spans="1:11" x14ac:dyDescent="0.45">
      <c r="A2743" s="3" t="s">
        <v>170</v>
      </c>
      <c r="B2743" s="3">
        <v>2020</v>
      </c>
      <c r="C2743" s="19">
        <v>43772</v>
      </c>
      <c r="D2743" s="3" t="s">
        <v>653</v>
      </c>
      <c r="E2743" s="3" t="s">
        <v>454</v>
      </c>
      <c r="F2743" s="3">
        <v>3</v>
      </c>
      <c r="G2743" s="3">
        <v>4</v>
      </c>
      <c r="H2743" s="3" t="s">
        <v>148</v>
      </c>
      <c r="I2743" s="3" t="s">
        <v>63</v>
      </c>
      <c r="J2743" s="12" t="e">
        <f>(C2743-VLOOKUP(H2743,Riders!$A$2:$C$3500,2,FALSE))/365</f>
        <v>#N/A</v>
      </c>
      <c r="K2743" s="3">
        <v>25</v>
      </c>
    </row>
    <row r="2744" spans="1:11" x14ac:dyDescent="0.45">
      <c r="A2744" s="3" t="s">
        <v>170</v>
      </c>
      <c r="B2744" s="3">
        <v>2020</v>
      </c>
      <c r="C2744" s="19">
        <v>43772</v>
      </c>
      <c r="D2744" s="3" t="s">
        <v>653</v>
      </c>
      <c r="E2744" s="3" t="s">
        <v>454</v>
      </c>
      <c r="F2744" s="3">
        <v>3</v>
      </c>
      <c r="G2744" s="3">
        <v>5</v>
      </c>
      <c r="H2744" s="3" t="s">
        <v>111</v>
      </c>
      <c r="I2744" s="3" t="s">
        <v>118</v>
      </c>
      <c r="J2744" s="12">
        <f>(C2744-VLOOKUP(H2744,Riders!$A$2:$C$3500,2,FALSE))/365</f>
        <v>25.038356164383561</v>
      </c>
      <c r="K2744" s="3">
        <v>25</v>
      </c>
    </row>
    <row r="2745" spans="1:11" x14ac:dyDescent="0.45">
      <c r="A2745" s="3" t="s">
        <v>170</v>
      </c>
      <c r="B2745" s="3">
        <v>2020</v>
      </c>
      <c r="C2745" s="19">
        <v>43772</v>
      </c>
      <c r="D2745" s="3" t="s">
        <v>653</v>
      </c>
      <c r="E2745" s="3" t="s">
        <v>454</v>
      </c>
      <c r="F2745" s="3">
        <v>4</v>
      </c>
      <c r="G2745" s="3">
        <v>1</v>
      </c>
      <c r="H2745" s="3" t="s">
        <v>109</v>
      </c>
      <c r="I2745" s="3" t="s">
        <v>118</v>
      </c>
      <c r="J2745" s="12">
        <f>(C2745-VLOOKUP(H2745,Riders!$A$2:$C$3500,2,FALSE))/365</f>
        <v>26.758904109589039</v>
      </c>
      <c r="K2745" s="3">
        <v>12</v>
      </c>
    </row>
    <row r="2746" spans="1:11" x14ac:dyDescent="0.45">
      <c r="A2746" s="3" t="s">
        <v>170</v>
      </c>
      <c r="B2746" s="3">
        <v>2020</v>
      </c>
      <c r="C2746" s="19">
        <v>43772</v>
      </c>
      <c r="D2746" s="3" t="s">
        <v>653</v>
      </c>
      <c r="E2746" s="3" t="s">
        <v>454</v>
      </c>
      <c r="F2746" s="3">
        <v>4</v>
      </c>
      <c r="G2746" s="3">
        <v>2</v>
      </c>
      <c r="H2746" s="3" t="s">
        <v>24</v>
      </c>
      <c r="I2746" s="3" t="s">
        <v>25</v>
      </c>
      <c r="J2746" s="12">
        <f>(C2746-VLOOKUP(H2746,Riders!$A$2:$C$3500,2,FALSE))/365</f>
        <v>21.17808219178082</v>
      </c>
      <c r="K2746" s="3">
        <v>13</v>
      </c>
    </row>
    <row r="2747" spans="1:11" x14ac:dyDescent="0.45">
      <c r="A2747" s="3" t="s">
        <v>170</v>
      </c>
      <c r="B2747" s="3">
        <v>2020</v>
      </c>
      <c r="C2747" s="19">
        <v>43772</v>
      </c>
      <c r="D2747" s="3" t="s">
        <v>653</v>
      </c>
      <c r="E2747" s="3" t="s">
        <v>454</v>
      </c>
      <c r="F2747" s="3">
        <v>4</v>
      </c>
      <c r="G2747" s="3">
        <v>3</v>
      </c>
      <c r="H2747" s="3" t="s">
        <v>655</v>
      </c>
      <c r="I2747" s="3" t="s">
        <v>120</v>
      </c>
      <c r="J2747" s="12">
        <f>(C2747-VLOOKUP(H2747,Riders!$A$2:$C$3500,2,FALSE))/365</f>
        <v>36.915068493150685</v>
      </c>
      <c r="K2747" s="3">
        <v>13</v>
      </c>
    </row>
    <row r="2748" spans="1:11" x14ac:dyDescent="0.45">
      <c r="A2748" s="3" t="s">
        <v>170</v>
      </c>
      <c r="B2748" s="3">
        <v>2020</v>
      </c>
      <c r="C2748" s="19">
        <v>43772</v>
      </c>
      <c r="D2748" s="3" t="s">
        <v>653</v>
      </c>
      <c r="E2748" s="3" t="s">
        <v>454</v>
      </c>
      <c r="F2748" s="3">
        <v>4</v>
      </c>
      <c r="G2748" s="3">
        <v>4</v>
      </c>
      <c r="H2748" s="3" t="s">
        <v>16</v>
      </c>
      <c r="I2748" s="3" t="s">
        <v>17</v>
      </c>
      <c r="J2748" s="12">
        <f>(C2748-VLOOKUP(H2748,Riders!$A$2:$C$3500,2,FALSE))/365</f>
        <v>20.534246575342465</v>
      </c>
      <c r="K2748" s="3">
        <v>2</v>
      </c>
    </row>
    <row r="2749" spans="1:11" x14ac:dyDescent="0.45">
      <c r="A2749" s="3" t="s">
        <v>170</v>
      </c>
      <c r="B2749" s="3">
        <v>2020</v>
      </c>
      <c r="C2749" s="19">
        <v>43772</v>
      </c>
      <c r="D2749" s="3" t="s">
        <v>653</v>
      </c>
      <c r="E2749" s="3" t="s">
        <v>454</v>
      </c>
      <c r="F2749" s="3">
        <v>4</v>
      </c>
      <c r="G2749" s="3">
        <v>5</v>
      </c>
      <c r="H2749" s="3" t="s">
        <v>656</v>
      </c>
      <c r="I2749" s="3" t="s">
        <v>49</v>
      </c>
      <c r="J2749" s="12">
        <f>(C2749-VLOOKUP(H2749,Riders!$A$2:$C$3500,2,FALSE))/365</f>
        <v>21.38082191780822</v>
      </c>
      <c r="K2749" s="3">
        <v>13</v>
      </c>
    </row>
    <row r="2750" spans="1:11" x14ac:dyDescent="0.45">
      <c r="A2750" s="3" t="s">
        <v>170</v>
      </c>
      <c r="B2750" s="3">
        <v>2020</v>
      </c>
      <c r="C2750" s="19">
        <v>43772</v>
      </c>
      <c r="D2750" s="3" t="s">
        <v>653</v>
      </c>
      <c r="E2750" s="3" t="s">
        <v>454</v>
      </c>
      <c r="F2750" s="3">
        <v>5</v>
      </c>
      <c r="G2750" s="3">
        <v>1</v>
      </c>
      <c r="H2750" s="3" t="s">
        <v>20</v>
      </c>
      <c r="I2750" s="3" t="s">
        <v>21</v>
      </c>
      <c r="J2750" s="12">
        <f>(C2750-VLOOKUP(H2750,Riders!$A$2:$C$3500,2,FALSE))/365</f>
        <v>24.243835616438357</v>
      </c>
      <c r="K2750" s="3">
        <v>4</v>
      </c>
    </row>
    <row r="2751" spans="1:11" x14ac:dyDescent="0.45">
      <c r="A2751" s="3" t="s">
        <v>170</v>
      </c>
      <c r="B2751" s="3">
        <v>2020</v>
      </c>
      <c r="C2751" s="19">
        <v>43772</v>
      </c>
      <c r="D2751" s="3" t="s">
        <v>653</v>
      </c>
      <c r="E2751" s="3" t="s">
        <v>454</v>
      </c>
      <c r="F2751" s="3">
        <v>5</v>
      </c>
      <c r="G2751" s="3">
        <v>2</v>
      </c>
      <c r="H2751" s="3" t="s">
        <v>167</v>
      </c>
      <c r="I2751" s="3" t="s">
        <v>59</v>
      </c>
      <c r="J2751" s="12">
        <f>(C2751-VLOOKUP(H2751,Riders!$A$2:$C$3500,2,FALSE))/365</f>
        <v>30.665753424657535</v>
      </c>
      <c r="K2751" s="3">
        <v>13</v>
      </c>
    </row>
    <row r="2752" spans="1:11" x14ac:dyDescent="0.45">
      <c r="A2752" s="3" t="s">
        <v>170</v>
      </c>
      <c r="B2752" s="3">
        <v>2020</v>
      </c>
      <c r="C2752" s="19">
        <v>43772</v>
      </c>
      <c r="D2752" s="3" t="s">
        <v>653</v>
      </c>
      <c r="E2752" s="3" t="s">
        <v>454</v>
      </c>
      <c r="F2752" s="3">
        <v>5</v>
      </c>
      <c r="G2752" s="3">
        <v>3</v>
      </c>
      <c r="H2752" s="3" t="s">
        <v>50</v>
      </c>
      <c r="I2752" s="3" t="s">
        <v>51</v>
      </c>
      <c r="J2752" s="12">
        <f>(C2752-VLOOKUP(H2752,Riders!$A$2:$C$3500,2,FALSE))/365</f>
        <v>23.076712328767123</v>
      </c>
      <c r="K2752" s="3">
        <v>19</v>
      </c>
    </row>
    <row r="2753" spans="1:11" x14ac:dyDescent="0.45">
      <c r="A2753" s="3" t="s">
        <v>170</v>
      </c>
      <c r="B2753" s="3">
        <v>2020</v>
      </c>
      <c r="C2753" s="19">
        <v>43772</v>
      </c>
      <c r="D2753" s="3" t="s">
        <v>653</v>
      </c>
      <c r="E2753" s="3" t="s">
        <v>454</v>
      </c>
      <c r="F2753" s="3">
        <v>5</v>
      </c>
      <c r="G2753" s="3">
        <v>4</v>
      </c>
      <c r="H2753" s="3" t="s">
        <v>60</v>
      </c>
      <c r="I2753" s="3" t="s">
        <v>61</v>
      </c>
      <c r="J2753" s="12">
        <f>(C2753-VLOOKUP(H2753,Riders!$A$2:$C$3500,2,FALSE))/365</f>
        <v>31.298630136986301</v>
      </c>
      <c r="K2753" s="3">
        <v>19</v>
      </c>
    </row>
    <row r="2754" spans="1:11" x14ac:dyDescent="0.45">
      <c r="A2754" s="3" t="s">
        <v>170</v>
      </c>
      <c r="B2754" s="3">
        <v>2020</v>
      </c>
      <c r="C2754" s="19">
        <v>43772</v>
      </c>
      <c r="D2754" s="3" t="s">
        <v>653</v>
      </c>
      <c r="E2754" s="3" t="s">
        <v>454</v>
      </c>
      <c r="F2754" s="3">
        <v>5</v>
      </c>
      <c r="G2754" s="3">
        <v>5</v>
      </c>
      <c r="H2754" s="3" t="s">
        <v>157</v>
      </c>
      <c r="I2754" s="3" t="s">
        <v>158</v>
      </c>
      <c r="J2754" s="12">
        <f>(C2754-VLOOKUP(H2754,Riders!$A$2:$C$3500,2,FALSE))/365</f>
        <v>22.621917808219177</v>
      </c>
      <c r="K2754" s="3">
        <v>25</v>
      </c>
    </row>
    <row r="2755" spans="1:11" x14ac:dyDescent="0.45">
      <c r="A2755" s="3" t="s">
        <v>170</v>
      </c>
      <c r="B2755" s="3">
        <v>2020</v>
      </c>
      <c r="C2755" s="19">
        <v>43772</v>
      </c>
      <c r="D2755" s="3" t="s">
        <v>653</v>
      </c>
      <c r="E2755" s="3" t="s">
        <v>454</v>
      </c>
      <c r="F2755" s="3">
        <v>6</v>
      </c>
      <c r="G2755" s="3">
        <v>1</v>
      </c>
      <c r="H2755" s="3" t="s">
        <v>23</v>
      </c>
      <c r="I2755" s="3" t="s">
        <v>15</v>
      </c>
      <c r="J2755" s="12">
        <f>(C2755-VLOOKUP(H2755,Riders!$A$2:$C$3500,2,FALSE))/365</f>
        <v>22.142465753424659</v>
      </c>
      <c r="K2755" s="3">
        <v>1</v>
      </c>
    </row>
    <row r="2756" spans="1:11" x14ac:dyDescent="0.45">
      <c r="A2756" s="3" t="s">
        <v>170</v>
      </c>
      <c r="B2756" s="3">
        <v>2020</v>
      </c>
      <c r="C2756" s="19">
        <v>43772</v>
      </c>
      <c r="D2756" s="3" t="s">
        <v>653</v>
      </c>
      <c r="E2756" s="3" t="s">
        <v>454</v>
      </c>
      <c r="F2756" s="3">
        <v>6</v>
      </c>
      <c r="G2756" s="3">
        <v>2</v>
      </c>
      <c r="H2756" s="3" t="s">
        <v>133</v>
      </c>
      <c r="I2756" s="3" t="s">
        <v>25</v>
      </c>
      <c r="J2756" s="12">
        <f>(C2756-VLOOKUP(H2756,Riders!$A$2:$C$3500,2,FALSE))/365</f>
        <v>26.775342465753425</v>
      </c>
      <c r="K2756" s="3">
        <v>11</v>
      </c>
    </row>
    <row r="2757" spans="1:11" x14ac:dyDescent="0.45">
      <c r="A2757" s="3" t="s">
        <v>170</v>
      </c>
      <c r="B2757" s="3">
        <v>2020</v>
      </c>
      <c r="C2757" s="19">
        <v>43772</v>
      </c>
      <c r="D2757" s="3" t="s">
        <v>653</v>
      </c>
      <c r="E2757" s="3" t="s">
        <v>454</v>
      </c>
      <c r="F2757" s="3">
        <v>6</v>
      </c>
      <c r="G2757" s="3">
        <v>3</v>
      </c>
      <c r="H2757" s="3" t="s">
        <v>134</v>
      </c>
      <c r="I2757" s="3" t="s">
        <v>38</v>
      </c>
      <c r="J2757" s="12">
        <f>(C2757-VLOOKUP(H2757,Riders!$A$2:$C$3500,2,FALSE))/365</f>
        <v>28.769863013698629</v>
      </c>
      <c r="K2757" s="3">
        <v>6</v>
      </c>
    </row>
    <row r="2758" spans="1:11" x14ac:dyDescent="0.45">
      <c r="A2758" s="3" t="s">
        <v>170</v>
      </c>
      <c r="B2758" s="3">
        <v>2020</v>
      </c>
      <c r="C2758" s="19">
        <v>43772</v>
      </c>
      <c r="D2758" s="3" t="s">
        <v>653</v>
      </c>
      <c r="E2758" s="3" t="s">
        <v>454</v>
      </c>
      <c r="F2758" s="3">
        <v>6</v>
      </c>
      <c r="G2758" s="3">
        <v>4</v>
      </c>
      <c r="H2758" s="3" t="s">
        <v>402</v>
      </c>
      <c r="I2758" s="3" t="s">
        <v>142</v>
      </c>
      <c r="J2758" s="12">
        <f>(C2758-VLOOKUP(H2758,Riders!$A$2:$C$3500,2,FALSE))/365</f>
        <v>31.936986301369863</v>
      </c>
      <c r="K2758" s="3">
        <v>19</v>
      </c>
    </row>
    <row r="2759" spans="1:11" x14ac:dyDescent="0.45">
      <c r="A2759" s="3" t="s">
        <v>170</v>
      </c>
      <c r="B2759" s="3">
        <v>2020</v>
      </c>
      <c r="C2759" s="19">
        <v>43772</v>
      </c>
      <c r="D2759" s="3" t="s">
        <v>653</v>
      </c>
      <c r="E2759" s="3" t="s">
        <v>454</v>
      </c>
      <c r="F2759" s="3">
        <v>6</v>
      </c>
      <c r="G2759" s="3">
        <v>5</v>
      </c>
      <c r="H2759" s="3" t="s">
        <v>171</v>
      </c>
      <c r="I2759" s="3" t="s">
        <v>172</v>
      </c>
      <c r="J2759" s="12">
        <f>(C2759-VLOOKUP(H2759,Riders!$A$2:$C$3500,2,FALSE))/365</f>
        <v>18.517808219178082</v>
      </c>
      <c r="K2759" s="3">
        <v>25</v>
      </c>
    </row>
    <row r="2760" spans="1:11" x14ac:dyDescent="0.45">
      <c r="A2760" s="3" t="s">
        <v>170</v>
      </c>
      <c r="B2760" s="3">
        <v>2020</v>
      </c>
      <c r="C2760" s="19">
        <v>43772</v>
      </c>
      <c r="D2760" s="3" t="s">
        <v>653</v>
      </c>
      <c r="E2760" s="3" t="s">
        <v>642</v>
      </c>
      <c r="F2760" s="3">
        <v>1</v>
      </c>
      <c r="G2760" s="3">
        <v>1</v>
      </c>
      <c r="H2760" s="3" t="s">
        <v>134</v>
      </c>
      <c r="I2760" s="3" t="s">
        <v>38</v>
      </c>
      <c r="J2760" s="12">
        <f>(C2760-VLOOKUP(H2760,Riders!$A$2:$C$3500,2,FALSE))/365</f>
        <v>28.769863013698629</v>
      </c>
      <c r="K2760" s="3">
        <v>6</v>
      </c>
    </row>
    <row r="2761" spans="1:11" x14ac:dyDescent="0.45">
      <c r="A2761" s="3" t="s">
        <v>170</v>
      </c>
      <c r="B2761" s="3">
        <v>2020</v>
      </c>
      <c r="C2761" s="19">
        <v>43772</v>
      </c>
      <c r="D2761" s="3" t="s">
        <v>653</v>
      </c>
      <c r="E2761" s="3" t="s">
        <v>642</v>
      </c>
      <c r="F2761" s="3">
        <v>1</v>
      </c>
      <c r="G2761" s="3">
        <v>2</v>
      </c>
      <c r="H2761" s="3" t="s">
        <v>656</v>
      </c>
      <c r="I2761" s="3" t="s">
        <v>49</v>
      </c>
      <c r="J2761" s="12">
        <f>(C2761-VLOOKUP(H2761,Riders!$A$2:$C$3500,2,FALSE))/365</f>
        <v>21.38082191780822</v>
      </c>
      <c r="K2761" s="3">
        <v>13</v>
      </c>
    </row>
    <row r="2762" spans="1:11" x14ac:dyDescent="0.45">
      <c r="A2762" s="3" t="s">
        <v>170</v>
      </c>
      <c r="B2762" s="3">
        <v>2020</v>
      </c>
      <c r="C2762" s="19">
        <v>43772</v>
      </c>
      <c r="D2762" s="3" t="s">
        <v>653</v>
      </c>
      <c r="E2762" s="3" t="s">
        <v>642</v>
      </c>
      <c r="F2762" s="3">
        <v>1</v>
      </c>
      <c r="G2762" s="3">
        <v>3</v>
      </c>
      <c r="H2762" s="3" t="s">
        <v>60</v>
      </c>
      <c r="I2762" s="3" t="s">
        <v>61</v>
      </c>
      <c r="J2762" s="12">
        <f>(C2762-VLOOKUP(H2762,Riders!$A$2:$C$3500,2,FALSE))/365</f>
        <v>31.298630136986301</v>
      </c>
      <c r="K2762" s="3">
        <v>19</v>
      </c>
    </row>
    <row r="2763" spans="1:11" x14ac:dyDescent="0.45">
      <c r="A2763" s="3" t="s">
        <v>170</v>
      </c>
      <c r="B2763" s="3">
        <v>2020</v>
      </c>
      <c r="C2763" s="19">
        <v>43772</v>
      </c>
      <c r="D2763" s="3" t="s">
        <v>653</v>
      </c>
      <c r="E2763" s="3" t="s">
        <v>642</v>
      </c>
      <c r="F2763" s="3">
        <v>1</v>
      </c>
      <c r="G2763" s="3">
        <v>4</v>
      </c>
      <c r="H2763" s="3" t="s">
        <v>52</v>
      </c>
      <c r="I2763" s="3" t="s">
        <v>53</v>
      </c>
      <c r="J2763" s="12">
        <f>(C2763-VLOOKUP(H2763,Riders!$A$2:$C$3500,2,FALSE))/365</f>
        <v>22.649315068493152</v>
      </c>
      <c r="K2763" s="3">
        <v>25</v>
      </c>
    </row>
    <row r="2764" spans="1:11" x14ac:dyDescent="0.45">
      <c r="A2764" s="3" t="s">
        <v>170</v>
      </c>
      <c r="B2764" s="3">
        <v>2020</v>
      </c>
      <c r="C2764" s="19">
        <v>43772</v>
      </c>
      <c r="D2764" s="3" t="s">
        <v>653</v>
      </c>
      <c r="E2764" s="3" t="s">
        <v>642</v>
      </c>
      <c r="F2764" s="3">
        <v>2</v>
      </c>
      <c r="G2764" s="3">
        <v>1</v>
      </c>
      <c r="H2764" s="3" t="s">
        <v>16</v>
      </c>
      <c r="I2764" s="3" t="s">
        <v>17</v>
      </c>
      <c r="J2764" s="12">
        <f>(C2764-VLOOKUP(H2764,Riders!$A$2:$C$3500,2,FALSE))/365</f>
        <v>20.534246575342465</v>
      </c>
      <c r="K2764" s="3">
        <v>2</v>
      </c>
    </row>
    <row r="2765" spans="1:11" x14ac:dyDescent="0.45">
      <c r="A2765" s="3" t="s">
        <v>170</v>
      </c>
      <c r="B2765" s="3">
        <v>2020</v>
      </c>
      <c r="C2765" s="19">
        <v>43772</v>
      </c>
      <c r="D2765" s="3" t="s">
        <v>653</v>
      </c>
      <c r="E2765" s="3" t="s">
        <v>642</v>
      </c>
      <c r="F2765" s="3">
        <v>2</v>
      </c>
      <c r="G2765" s="3">
        <v>2</v>
      </c>
      <c r="H2765" s="3" t="s">
        <v>100</v>
      </c>
      <c r="I2765" s="3" t="s">
        <v>47</v>
      </c>
      <c r="J2765" s="12">
        <f>(C2765-VLOOKUP(H2765,Riders!$A$2:$C$3500,2,FALSE))/365</f>
        <v>25.723287671232878</v>
      </c>
      <c r="K2765" s="3">
        <v>13</v>
      </c>
    </row>
    <row r="2766" spans="1:11" x14ac:dyDescent="0.45">
      <c r="A2766" s="3" t="s">
        <v>170</v>
      </c>
      <c r="B2766" s="3">
        <v>2020</v>
      </c>
      <c r="C2766" s="19">
        <v>43772</v>
      </c>
      <c r="D2766" s="3" t="s">
        <v>653</v>
      </c>
      <c r="E2766" s="3" t="s">
        <v>642</v>
      </c>
      <c r="F2766" s="3">
        <v>2</v>
      </c>
      <c r="G2766" s="3">
        <v>3</v>
      </c>
      <c r="H2766" s="3" t="s">
        <v>50</v>
      </c>
      <c r="I2766" s="3" t="s">
        <v>51</v>
      </c>
      <c r="J2766" s="12">
        <f>(C2766-VLOOKUP(H2766,Riders!$A$2:$C$3500,2,FALSE))/365</f>
        <v>23.076712328767123</v>
      </c>
      <c r="K2766" s="3">
        <v>19</v>
      </c>
    </row>
    <row r="2767" spans="1:11" x14ac:dyDescent="0.45">
      <c r="A2767" s="3" t="s">
        <v>170</v>
      </c>
      <c r="B2767" s="3">
        <v>2020</v>
      </c>
      <c r="C2767" s="19">
        <v>43772</v>
      </c>
      <c r="D2767" s="3" t="s">
        <v>653</v>
      </c>
      <c r="E2767" s="3" t="s">
        <v>642</v>
      </c>
      <c r="F2767" s="3">
        <v>2</v>
      </c>
      <c r="G2767" s="3">
        <v>4</v>
      </c>
      <c r="H2767" s="3" t="s">
        <v>111</v>
      </c>
      <c r="I2767" s="3" t="s">
        <v>118</v>
      </c>
      <c r="J2767" s="12">
        <f>(C2767-VLOOKUP(H2767,Riders!$A$2:$C$3500,2,FALSE))/365</f>
        <v>25.038356164383561</v>
      </c>
      <c r="K2767" s="3">
        <v>25</v>
      </c>
    </row>
    <row r="2768" spans="1:11" x14ac:dyDescent="0.45">
      <c r="A2768" s="3" t="s">
        <v>170</v>
      </c>
      <c r="B2768" s="3">
        <v>2020</v>
      </c>
      <c r="C2768" s="19">
        <v>43772</v>
      </c>
      <c r="D2768" s="3" t="s">
        <v>653</v>
      </c>
      <c r="E2768" s="3" t="s">
        <v>642</v>
      </c>
      <c r="F2768" s="3">
        <v>3</v>
      </c>
      <c r="G2768" s="3">
        <v>1</v>
      </c>
      <c r="H2768" s="3" t="s">
        <v>39</v>
      </c>
      <c r="I2768" s="3" t="s">
        <v>40</v>
      </c>
      <c r="J2768" s="12">
        <f>(C2768-VLOOKUP(H2768,Riders!$A$2:$C$3500,2,FALSE))/365</f>
        <v>25.230136986301371</v>
      </c>
      <c r="K2768" s="3">
        <v>10</v>
      </c>
    </row>
    <row r="2769" spans="1:11" x14ac:dyDescent="0.45">
      <c r="A2769" s="3" t="s">
        <v>170</v>
      </c>
      <c r="B2769" s="3">
        <v>2020</v>
      </c>
      <c r="C2769" s="19">
        <v>43772</v>
      </c>
      <c r="D2769" s="3" t="s">
        <v>653</v>
      </c>
      <c r="E2769" s="3" t="s">
        <v>642</v>
      </c>
      <c r="F2769" s="3">
        <v>3</v>
      </c>
      <c r="G2769" s="3">
        <v>2</v>
      </c>
      <c r="H2769" s="3" t="s">
        <v>655</v>
      </c>
      <c r="I2769" s="3" t="s">
        <v>120</v>
      </c>
      <c r="J2769" s="12">
        <f>(C2769-VLOOKUP(H2769,Riders!$A$2:$C$3500,2,FALSE))/365</f>
        <v>36.915068493150685</v>
      </c>
      <c r="K2769" s="3">
        <v>13</v>
      </c>
    </row>
    <row r="2770" spans="1:11" x14ac:dyDescent="0.45">
      <c r="A2770" s="3" t="s">
        <v>170</v>
      </c>
      <c r="B2770" s="3">
        <v>2020</v>
      </c>
      <c r="C2770" s="19">
        <v>43772</v>
      </c>
      <c r="D2770" s="3" t="s">
        <v>653</v>
      </c>
      <c r="E2770" s="3" t="s">
        <v>642</v>
      </c>
      <c r="F2770" s="3">
        <v>3</v>
      </c>
      <c r="G2770" s="3">
        <v>3</v>
      </c>
      <c r="H2770" s="3" t="s">
        <v>58</v>
      </c>
      <c r="I2770" s="3" t="s">
        <v>59</v>
      </c>
      <c r="J2770" s="12">
        <f>(C2770-VLOOKUP(H2770,Riders!$A$2:$C$3500,2,FALSE))/365</f>
        <v>21.8</v>
      </c>
      <c r="K2770" s="3">
        <v>19</v>
      </c>
    </row>
    <row r="2771" spans="1:11" x14ac:dyDescent="0.45">
      <c r="A2771" s="3" t="s">
        <v>170</v>
      </c>
      <c r="B2771" s="3">
        <v>2020</v>
      </c>
      <c r="C2771" s="19">
        <v>43772</v>
      </c>
      <c r="D2771" s="3" t="s">
        <v>653</v>
      </c>
      <c r="E2771" s="3" t="s">
        <v>642</v>
      </c>
      <c r="F2771" s="3">
        <v>3</v>
      </c>
      <c r="G2771" s="3">
        <v>4</v>
      </c>
      <c r="H2771" s="3" t="s">
        <v>148</v>
      </c>
      <c r="I2771" s="3" t="s">
        <v>63</v>
      </c>
      <c r="J2771" s="12" t="e">
        <f>(C2771-VLOOKUP(H2771,Riders!$A$2:$C$3500,2,FALSE))/365</f>
        <v>#N/A</v>
      </c>
      <c r="K2771" s="3">
        <v>25</v>
      </c>
    </row>
    <row r="2772" spans="1:11" x14ac:dyDescent="0.45">
      <c r="A2772" s="3" t="s">
        <v>170</v>
      </c>
      <c r="B2772" s="3">
        <v>2020</v>
      </c>
      <c r="C2772" s="19">
        <v>43772</v>
      </c>
      <c r="D2772" s="3" t="s">
        <v>653</v>
      </c>
      <c r="E2772" s="3" t="s">
        <v>642</v>
      </c>
      <c r="F2772" s="3">
        <v>4</v>
      </c>
      <c r="G2772" s="3">
        <v>1</v>
      </c>
      <c r="H2772" s="3" t="s">
        <v>14</v>
      </c>
      <c r="I2772" s="3" t="s">
        <v>15</v>
      </c>
      <c r="J2772" s="12">
        <f>(C2772-VLOOKUP(H2772,Riders!$A$2:$C$3500,2,FALSE))/365</f>
        <v>19.835616438356166</v>
      </c>
      <c r="K2772" s="3">
        <v>7</v>
      </c>
    </row>
    <row r="2773" spans="1:11" x14ac:dyDescent="0.45">
      <c r="A2773" s="3" t="s">
        <v>170</v>
      </c>
      <c r="B2773" s="3">
        <v>2020</v>
      </c>
      <c r="C2773" s="19">
        <v>43772</v>
      </c>
      <c r="D2773" s="3" t="s">
        <v>653</v>
      </c>
      <c r="E2773" s="3" t="s">
        <v>642</v>
      </c>
      <c r="F2773" s="3">
        <v>4</v>
      </c>
      <c r="G2773" s="3">
        <v>2</v>
      </c>
      <c r="H2773" s="3" t="s">
        <v>24</v>
      </c>
      <c r="I2773" s="3" t="s">
        <v>25</v>
      </c>
      <c r="J2773" s="12">
        <f>(C2773-VLOOKUP(H2773,Riders!$A$2:$C$3500,2,FALSE))/365</f>
        <v>21.17808219178082</v>
      </c>
      <c r="K2773" s="3">
        <v>13</v>
      </c>
    </row>
    <row r="2774" spans="1:11" x14ac:dyDescent="0.45">
      <c r="A2774" s="3" t="s">
        <v>170</v>
      </c>
      <c r="B2774" s="3">
        <v>2020</v>
      </c>
      <c r="C2774" s="19">
        <v>43772</v>
      </c>
      <c r="D2774" s="3" t="s">
        <v>653</v>
      </c>
      <c r="E2774" s="3" t="s">
        <v>642</v>
      </c>
      <c r="F2774" s="3">
        <v>4</v>
      </c>
      <c r="G2774" s="3">
        <v>3</v>
      </c>
      <c r="H2774" s="3" t="s">
        <v>129</v>
      </c>
      <c r="I2774" s="3" t="s">
        <v>65</v>
      </c>
      <c r="J2774" s="12">
        <f>(C2774-VLOOKUP(H2774,Riders!$A$2:$C$3500,2,FALSE))/365</f>
        <v>29.306849315068494</v>
      </c>
      <c r="K2774" s="3">
        <v>19</v>
      </c>
    </row>
    <row r="2775" spans="1:11" x14ac:dyDescent="0.45">
      <c r="A2775" s="3" t="s">
        <v>170</v>
      </c>
      <c r="B2775" s="3">
        <v>2020</v>
      </c>
      <c r="C2775" s="19">
        <v>43772</v>
      </c>
      <c r="D2775" s="3" t="s">
        <v>653</v>
      </c>
      <c r="E2775" s="3" t="s">
        <v>642</v>
      </c>
      <c r="F2775" s="3">
        <v>5</v>
      </c>
      <c r="G2775" s="3">
        <v>1</v>
      </c>
      <c r="H2775" s="3" t="s">
        <v>144</v>
      </c>
      <c r="I2775" s="3" t="s">
        <v>145</v>
      </c>
      <c r="J2775" s="12">
        <f>(C2775-VLOOKUP(H2775,Riders!$A$2:$C$3500,2,FALSE))/365</f>
        <v>21.545205479452054</v>
      </c>
      <c r="K2775" s="3">
        <v>9</v>
      </c>
    </row>
    <row r="2776" spans="1:11" x14ac:dyDescent="0.45">
      <c r="A2776" s="3" t="s">
        <v>170</v>
      </c>
      <c r="B2776" s="3">
        <v>2020</v>
      </c>
      <c r="C2776" s="19">
        <v>43772</v>
      </c>
      <c r="D2776" s="3" t="s">
        <v>653</v>
      </c>
      <c r="E2776" s="3" t="s">
        <v>642</v>
      </c>
      <c r="F2776" s="3">
        <v>5</v>
      </c>
      <c r="G2776" s="3">
        <v>2</v>
      </c>
      <c r="H2776" s="3" t="s">
        <v>167</v>
      </c>
      <c r="I2776" s="3" t="s">
        <v>59</v>
      </c>
      <c r="J2776" s="12">
        <f>(C2776-VLOOKUP(H2776,Riders!$A$2:$C$3500,2,FALSE))/365</f>
        <v>30.665753424657535</v>
      </c>
      <c r="K2776" s="3">
        <v>13</v>
      </c>
    </row>
    <row r="2777" spans="1:11" x14ac:dyDescent="0.45">
      <c r="A2777" s="3" t="s">
        <v>170</v>
      </c>
      <c r="B2777" s="3">
        <v>2020</v>
      </c>
      <c r="C2777" s="19">
        <v>43772</v>
      </c>
      <c r="D2777" s="3" t="s">
        <v>653</v>
      </c>
      <c r="E2777" s="3" t="s">
        <v>642</v>
      </c>
      <c r="F2777" s="3">
        <v>5</v>
      </c>
      <c r="G2777" s="3">
        <v>3</v>
      </c>
      <c r="H2777" s="3" t="s">
        <v>98</v>
      </c>
      <c r="I2777" s="3" t="s">
        <v>67</v>
      </c>
      <c r="J2777" s="12">
        <f>(C2777-VLOOKUP(H2777,Riders!$A$2:$C$3500,2,FALSE))/365</f>
        <v>28.260273972602739</v>
      </c>
      <c r="K2777" s="3">
        <v>19</v>
      </c>
    </row>
    <row r="2778" spans="1:11" x14ac:dyDescent="0.45">
      <c r="A2778" s="3" t="s">
        <v>170</v>
      </c>
      <c r="B2778" s="3">
        <v>2020</v>
      </c>
      <c r="C2778" s="19">
        <v>43772</v>
      </c>
      <c r="D2778" s="3" t="s">
        <v>653</v>
      </c>
      <c r="E2778" s="3" t="s">
        <v>642</v>
      </c>
      <c r="F2778" s="3">
        <v>5</v>
      </c>
      <c r="G2778" s="3">
        <v>4</v>
      </c>
      <c r="H2778" s="3" t="s">
        <v>171</v>
      </c>
      <c r="I2778" s="3" t="s">
        <v>172</v>
      </c>
      <c r="J2778" s="12">
        <f>(C2778-VLOOKUP(H2778,Riders!$A$2:$C$3500,2,FALSE))/365</f>
        <v>18.517808219178082</v>
      </c>
      <c r="K2778" s="3">
        <v>25</v>
      </c>
    </row>
    <row r="2779" spans="1:11" x14ac:dyDescent="0.45">
      <c r="A2779" s="3" t="s">
        <v>170</v>
      </c>
      <c r="B2779" s="3">
        <v>2020</v>
      </c>
      <c r="C2779" s="19">
        <v>43772</v>
      </c>
      <c r="D2779" s="3" t="s">
        <v>653</v>
      </c>
      <c r="E2779" s="3" t="s">
        <v>642</v>
      </c>
      <c r="F2779" s="3">
        <v>6</v>
      </c>
      <c r="G2779" s="3">
        <v>1</v>
      </c>
      <c r="H2779" s="3" t="s">
        <v>133</v>
      </c>
      <c r="I2779" s="3" t="s">
        <v>25</v>
      </c>
      <c r="J2779" s="12">
        <f>(C2779-VLOOKUP(H2779,Riders!$A$2:$C$3500,2,FALSE))/365</f>
        <v>26.775342465753425</v>
      </c>
      <c r="K2779" s="3">
        <v>11</v>
      </c>
    </row>
    <row r="2780" spans="1:11" x14ac:dyDescent="0.45">
      <c r="A2780" s="3" t="s">
        <v>170</v>
      </c>
      <c r="B2780" s="3">
        <v>2020</v>
      </c>
      <c r="C2780" s="19">
        <v>43772</v>
      </c>
      <c r="D2780" s="3" t="s">
        <v>653</v>
      </c>
      <c r="E2780" s="3" t="s">
        <v>642</v>
      </c>
      <c r="F2780" s="3">
        <v>6</v>
      </c>
      <c r="G2780" s="3">
        <v>2</v>
      </c>
      <c r="H2780" s="3" t="s">
        <v>34</v>
      </c>
      <c r="I2780" s="3" t="s">
        <v>19</v>
      </c>
      <c r="J2780" s="12">
        <f>(C2780-VLOOKUP(H2780,Riders!$A$2:$C$3500,2,FALSE))/365</f>
        <v>32.254794520547946</v>
      </c>
      <c r="K2780" s="3">
        <v>13</v>
      </c>
    </row>
    <row r="2781" spans="1:11" x14ac:dyDescent="0.45">
      <c r="A2781" s="3" t="s">
        <v>170</v>
      </c>
      <c r="B2781" s="3">
        <v>2020</v>
      </c>
      <c r="C2781" s="19">
        <v>43772</v>
      </c>
      <c r="D2781" s="3" t="s">
        <v>653</v>
      </c>
      <c r="E2781" s="3" t="s">
        <v>642</v>
      </c>
      <c r="F2781" s="3">
        <v>6</v>
      </c>
      <c r="G2781" s="3">
        <v>3</v>
      </c>
      <c r="H2781" s="3" t="s">
        <v>402</v>
      </c>
      <c r="I2781" s="3" t="s">
        <v>142</v>
      </c>
      <c r="J2781" s="12">
        <f>(C2781-VLOOKUP(H2781,Riders!$A$2:$C$3500,2,FALSE))/365</f>
        <v>31.936986301369863</v>
      </c>
      <c r="K2781" s="3">
        <v>19</v>
      </c>
    </row>
    <row r="2782" spans="1:11" x14ac:dyDescent="0.45">
      <c r="A2782" s="3" t="s">
        <v>170</v>
      </c>
      <c r="B2782" s="3">
        <v>2020</v>
      </c>
      <c r="C2782" s="19">
        <v>43772</v>
      </c>
      <c r="D2782" s="3" t="s">
        <v>653</v>
      </c>
      <c r="E2782" s="3" t="s">
        <v>642</v>
      </c>
      <c r="F2782" s="3">
        <v>6</v>
      </c>
      <c r="G2782" s="3">
        <v>4</v>
      </c>
      <c r="H2782" s="3" t="s">
        <v>157</v>
      </c>
      <c r="I2782" s="3" t="s">
        <v>158</v>
      </c>
      <c r="J2782" s="12">
        <f>(C2782-VLOOKUP(H2782,Riders!$A$2:$C$3500,2,FALSE))/365</f>
        <v>22.621917808219177</v>
      </c>
      <c r="K2782" s="3">
        <v>25</v>
      </c>
    </row>
    <row r="2783" spans="1:11" x14ac:dyDescent="0.45">
      <c r="A2783" s="3" t="s">
        <v>170</v>
      </c>
      <c r="B2783" s="3">
        <v>2020</v>
      </c>
      <c r="C2783" s="19">
        <v>43772</v>
      </c>
      <c r="D2783" s="3" t="s">
        <v>653</v>
      </c>
      <c r="E2783" s="3" t="s">
        <v>643</v>
      </c>
      <c r="F2783" s="3">
        <v>1</v>
      </c>
      <c r="G2783" s="3">
        <v>1</v>
      </c>
      <c r="H2783" s="3" t="s">
        <v>79</v>
      </c>
      <c r="I2783" s="3" t="s">
        <v>65</v>
      </c>
      <c r="J2783" s="12">
        <f>(C2783-VLOOKUP(H2783,Riders!$A$2:$C$3500,2,FALSE))/365</f>
        <v>32.5013698630137</v>
      </c>
      <c r="K2783" s="3">
        <v>5</v>
      </c>
    </row>
    <row r="2784" spans="1:11" x14ac:dyDescent="0.45">
      <c r="A2784" s="3" t="s">
        <v>170</v>
      </c>
      <c r="B2784" s="3">
        <v>2020</v>
      </c>
      <c r="C2784" s="19">
        <v>43772</v>
      </c>
      <c r="D2784" s="3" t="s">
        <v>653</v>
      </c>
      <c r="E2784" s="3" t="s">
        <v>643</v>
      </c>
      <c r="F2784" s="3">
        <v>1</v>
      </c>
      <c r="G2784" s="3">
        <v>2</v>
      </c>
      <c r="H2784" s="3" t="s">
        <v>20</v>
      </c>
      <c r="I2784" s="3" t="s">
        <v>21</v>
      </c>
      <c r="J2784" s="12">
        <f>(C2784-VLOOKUP(H2784,Riders!$A$2:$C$3500,2,FALSE))/365</f>
        <v>24.243835616438357</v>
      </c>
      <c r="K2784" s="3">
        <v>4</v>
      </c>
    </row>
    <row r="2785" spans="1:11" x14ac:dyDescent="0.45">
      <c r="A2785" s="3" t="s">
        <v>170</v>
      </c>
      <c r="B2785" s="3">
        <v>2020</v>
      </c>
      <c r="C2785" s="19">
        <v>43772</v>
      </c>
      <c r="D2785" s="3" t="s">
        <v>653</v>
      </c>
      <c r="E2785" s="3" t="s">
        <v>643</v>
      </c>
      <c r="F2785" s="3">
        <v>1</v>
      </c>
      <c r="G2785" s="3">
        <v>3</v>
      </c>
      <c r="H2785" s="3" t="s">
        <v>134</v>
      </c>
      <c r="I2785" s="3" t="s">
        <v>38</v>
      </c>
      <c r="J2785" s="12">
        <f>(C2785-VLOOKUP(H2785,Riders!$A$2:$C$3500,2,FALSE))/365</f>
        <v>28.769863013698629</v>
      </c>
      <c r="K2785" s="3">
        <v>6</v>
      </c>
    </row>
    <row r="2786" spans="1:11" x14ac:dyDescent="0.45">
      <c r="A2786" s="3" t="s">
        <v>170</v>
      </c>
      <c r="B2786" s="3">
        <v>2020</v>
      </c>
      <c r="C2786" s="19">
        <v>43772</v>
      </c>
      <c r="D2786" s="3" t="s">
        <v>653</v>
      </c>
      <c r="E2786" s="3" t="s">
        <v>643</v>
      </c>
      <c r="F2786" s="3">
        <v>1</v>
      </c>
      <c r="G2786" s="3">
        <v>4</v>
      </c>
      <c r="H2786" s="3" t="s">
        <v>144</v>
      </c>
      <c r="I2786" s="3" t="s">
        <v>145</v>
      </c>
      <c r="J2786" s="12">
        <f>(C2786-VLOOKUP(H2786,Riders!$A$2:$C$3500,2,FALSE))/365</f>
        <v>21.545205479452054</v>
      </c>
      <c r="K2786" s="3">
        <v>9</v>
      </c>
    </row>
    <row r="2787" spans="1:11" x14ac:dyDescent="0.45">
      <c r="A2787" s="3" t="s">
        <v>170</v>
      </c>
      <c r="B2787" s="3">
        <v>2020</v>
      </c>
      <c r="C2787" s="19">
        <v>43772</v>
      </c>
      <c r="D2787" s="3" t="s">
        <v>653</v>
      </c>
      <c r="E2787" s="3" t="s">
        <v>643</v>
      </c>
      <c r="F2787" s="3">
        <v>1</v>
      </c>
      <c r="G2787" s="3">
        <v>5</v>
      </c>
      <c r="H2787" s="3" t="s">
        <v>39</v>
      </c>
      <c r="I2787" s="3" t="s">
        <v>40</v>
      </c>
      <c r="J2787" s="12">
        <f>(C2787-VLOOKUP(H2787,Riders!$A$2:$C$3500,2,FALSE))/365</f>
        <v>25.230136986301371</v>
      </c>
      <c r="K2787" s="3">
        <v>10</v>
      </c>
    </row>
    <row r="2788" spans="1:11" x14ac:dyDescent="0.45">
      <c r="A2788" s="3" t="s">
        <v>170</v>
      </c>
      <c r="B2788" s="3">
        <v>2020</v>
      </c>
      <c r="C2788" s="19">
        <v>43772</v>
      </c>
      <c r="D2788" s="3" t="s">
        <v>653</v>
      </c>
      <c r="E2788" s="3" t="s">
        <v>643</v>
      </c>
      <c r="F2788" s="3">
        <v>1</v>
      </c>
      <c r="G2788" s="3">
        <v>6</v>
      </c>
      <c r="H2788" s="3" t="s">
        <v>109</v>
      </c>
      <c r="I2788" s="3" t="s">
        <v>118</v>
      </c>
      <c r="J2788" s="12">
        <f>(C2788-VLOOKUP(H2788,Riders!$A$2:$C$3500,2,FALSE))/365</f>
        <v>26.758904109589039</v>
      </c>
      <c r="K2788" s="3">
        <v>12</v>
      </c>
    </row>
    <row r="2789" spans="1:11" x14ac:dyDescent="0.45">
      <c r="A2789" s="3" t="s">
        <v>170</v>
      </c>
      <c r="B2789" s="3">
        <v>2020</v>
      </c>
      <c r="C2789" s="19">
        <v>43772</v>
      </c>
      <c r="D2789" s="3" t="s">
        <v>653</v>
      </c>
      <c r="E2789" s="3" t="s">
        <v>643</v>
      </c>
      <c r="F2789" s="3">
        <v>2</v>
      </c>
      <c r="G2789" s="3">
        <v>1</v>
      </c>
      <c r="H2789" s="3" t="s">
        <v>174</v>
      </c>
      <c r="I2789" s="3" t="s">
        <v>156</v>
      </c>
      <c r="J2789" s="12">
        <f>(C2789-VLOOKUP(H2789,Riders!$A$2:$C$3500,2,FALSE))/365</f>
        <v>27.797260273972604</v>
      </c>
      <c r="K2789" s="3">
        <v>2</v>
      </c>
    </row>
    <row r="2790" spans="1:11" x14ac:dyDescent="0.45">
      <c r="A2790" s="3" t="s">
        <v>170</v>
      </c>
      <c r="B2790" s="3">
        <v>2020</v>
      </c>
      <c r="C2790" s="19">
        <v>43772</v>
      </c>
      <c r="D2790" s="3" t="s">
        <v>653</v>
      </c>
      <c r="E2790" s="3" t="s">
        <v>643</v>
      </c>
      <c r="F2790" s="3">
        <v>2</v>
      </c>
      <c r="G2790" s="3">
        <v>2</v>
      </c>
      <c r="H2790" s="3" t="s">
        <v>23</v>
      </c>
      <c r="I2790" s="3" t="s">
        <v>15</v>
      </c>
      <c r="J2790" s="12">
        <f>(C2790-VLOOKUP(H2790,Riders!$A$2:$C$3500,2,FALSE))/365</f>
        <v>22.142465753424659</v>
      </c>
      <c r="K2790" s="3">
        <v>1</v>
      </c>
    </row>
    <row r="2791" spans="1:11" x14ac:dyDescent="0.45">
      <c r="A2791" s="3" t="s">
        <v>170</v>
      </c>
      <c r="B2791" s="3">
        <v>2020</v>
      </c>
      <c r="C2791" s="19">
        <v>43772</v>
      </c>
      <c r="D2791" s="3" t="s">
        <v>653</v>
      </c>
      <c r="E2791" s="3" t="s">
        <v>643</v>
      </c>
      <c r="F2791" s="3">
        <v>2</v>
      </c>
      <c r="G2791" s="3">
        <v>3</v>
      </c>
      <c r="H2791" s="3" t="s">
        <v>16</v>
      </c>
      <c r="I2791" s="3" t="s">
        <v>17</v>
      </c>
      <c r="J2791" s="12">
        <f>(C2791-VLOOKUP(H2791,Riders!$A$2:$C$3500,2,FALSE))/365</f>
        <v>20.534246575342465</v>
      </c>
      <c r="K2791" s="3">
        <v>2</v>
      </c>
    </row>
    <row r="2792" spans="1:11" x14ac:dyDescent="0.45">
      <c r="A2792" s="3" t="s">
        <v>170</v>
      </c>
      <c r="B2792" s="3">
        <v>2020</v>
      </c>
      <c r="C2792" s="19">
        <v>43772</v>
      </c>
      <c r="D2792" s="3" t="s">
        <v>653</v>
      </c>
      <c r="E2792" s="3" t="s">
        <v>643</v>
      </c>
      <c r="F2792" s="3">
        <v>2</v>
      </c>
      <c r="G2792" s="3">
        <v>4</v>
      </c>
      <c r="H2792" s="3" t="s">
        <v>133</v>
      </c>
      <c r="I2792" s="3" t="s">
        <v>25</v>
      </c>
      <c r="J2792" s="12">
        <f>(C2792-VLOOKUP(H2792,Riders!$A$2:$C$3500,2,FALSE))/365</f>
        <v>26.775342465753425</v>
      </c>
      <c r="K2792" s="3">
        <v>11</v>
      </c>
    </row>
    <row r="2793" spans="1:11" x14ac:dyDescent="0.45">
      <c r="A2793" s="3" t="s">
        <v>170</v>
      </c>
      <c r="B2793" s="3">
        <v>2020</v>
      </c>
      <c r="C2793" s="19">
        <v>43772</v>
      </c>
      <c r="D2793" s="3" t="s">
        <v>653</v>
      </c>
      <c r="E2793" s="3" t="s">
        <v>643</v>
      </c>
      <c r="F2793" s="3">
        <v>2</v>
      </c>
      <c r="G2793" s="3">
        <v>5</v>
      </c>
      <c r="H2793" s="3" t="s">
        <v>146</v>
      </c>
      <c r="I2793" s="3" t="s">
        <v>56</v>
      </c>
      <c r="J2793" s="12">
        <f>(C2793-VLOOKUP(H2793,Riders!$A$2:$C$3500,2,FALSE))/365</f>
        <v>29.586301369863012</v>
      </c>
      <c r="K2793" s="3">
        <v>8</v>
      </c>
    </row>
    <row r="2794" spans="1:11" x14ac:dyDescent="0.45">
      <c r="A2794" s="3" t="s">
        <v>170</v>
      </c>
      <c r="B2794" s="3">
        <v>2020</v>
      </c>
      <c r="C2794" s="19">
        <v>43772</v>
      </c>
      <c r="D2794" s="3" t="s">
        <v>653</v>
      </c>
      <c r="E2794" s="3" t="s">
        <v>643</v>
      </c>
      <c r="F2794" s="3">
        <v>2</v>
      </c>
      <c r="G2794" s="3">
        <v>6</v>
      </c>
      <c r="H2794" s="3" t="s">
        <v>14</v>
      </c>
      <c r="I2794" s="3" t="s">
        <v>15</v>
      </c>
      <c r="J2794" s="12">
        <f>(C2794-VLOOKUP(H2794,Riders!$A$2:$C$3500,2,FALSE))/365</f>
        <v>19.835616438356166</v>
      </c>
      <c r="K2794" s="3">
        <v>7</v>
      </c>
    </row>
    <row r="2795" spans="1:11" x14ac:dyDescent="0.45">
      <c r="A2795" s="3" t="s">
        <v>170</v>
      </c>
      <c r="B2795" s="3">
        <v>2020</v>
      </c>
      <c r="C2795" s="19">
        <v>43772</v>
      </c>
      <c r="D2795" s="3" t="s">
        <v>653</v>
      </c>
      <c r="E2795" s="3" t="s">
        <v>370</v>
      </c>
      <c r="F2795" s="3">
        <v>1</v>
      </c>
      <c r="G2795" s="3">
        <v>1</v>
      </c>
      <c r="H2795" s="3" t="s">
        <v>23</v>
      </c>
      <c r="I2795" s="3" t="s">
        <v>15</v>
      </c>
      <c r="J2795" s="12">
        <f>(C2795-VLOOKUP(H2795,Riders!$A$2:$C$3500,2,FALSE))/365</f>
        <v>22.142465753424659</v>
      </c>
      <c r="K2795" s="3">
        <v>1</v>
      </c>
    </row>
    <row r="2796" spans="1:11" x14ac:dyDescent="0.45">
      <c r="A2796" s="3" t="s">
        <v>170</v>
      </c>
      <c r="B2796" s="3">
        <v>2020</v>
      </c>
      <c r="C2796" s="19">
        <v>43772</v>
      </c>
      <c r="D2796" s="3" t="s">
        <v>653</v>
      </c>
      <c r="E2796" s="3" t="s">
        <v>370</v>
      </c>
      <c r="F2796" s="3">
        <v>1</v>
      </c>
      <c r="G2796" s="3">
        <v>2</v>
      </c>
      <c r="H2796" s="3" t="s">
        <v>174</v>
      </c>
      <c r="I2796" s="3" t="s">
        <v>156</v>
      </c>
      <c r="J2796" s="12">
        <f>(C2796-VLOOKUP(H2796,Riders!$A$2:$C$3500,2,FALSE))/365</f>
        <v>27.797260273972604</v>
      </c>
      <c r="K2796" s="3">
        <v>2</v>
      </c>
    </row>
    <row r="2797" spans="1:11" x14ac:dyDescent="0.45">
      <c r="A2797" s="3" t="s">
        <v>170</v>
      </c>
      <c r="B2797" s="3">
        <v>2020</v>
      </c>
      <c r="C2797" s="19">
        <v>43772</v>
      </c>
      <c r="D2797" s="3" t="s">
        <v>653</v>
      </c>
      <c r="E2797" s="3" t="s">
        <v>370</v>
      </c>
      <c r="F2797" s="3">
        <v>1</v>
      </c>
      <c r="G2797" s="3">
        <v>2</v>
      </c>
      <c r="H2797" s="3" t="s">
        <v>16</v>
      </c>
      <c r="I2797" s="3" t="s">
        <v>17</v>
      </c>
      <c r="J2797" s="12">
        <f>(C2797-VLOOKUP(H2797,Riders!$A$2:$C$3500,2,FALSE))/365</f>
        <v>20.534246575342465</v>
      </c>
      <c r="K2797" s="3">
        <v>2</v>
      </c>
    </row>
    <row r="2798" spans="1:11" x14ac:dyDescent="0.45">
      <c r="A2798" s="3" t="s">
        <v>170</v>
      </c>
      <c r="B2798" s="3">
        <v>2020</v>
      </c>
      <c r="C2798" s="19">
        <v>43772</v>
      </c>
      <c r="D2798" s="3" t="s">
        <v>653</v>
      </c>
      <c r="E2798" s="3" t="s">
        <v>370</v>
      </c>
      <c r="F2798" s="3">
        <v>1</v>
      </c>
      <c r="G2798" s="3">
        <v>4</v>
      </c>
      <c r="H2798" s="3" t="s">
        <v>20</v>
      </c>
      <c r="I2798" s="3" t="s">
        <v>21</v>
      </c>
      <c r="J2798" s="12">
        <f>(C2798-VLOOKUP(H2798,Riders!$A$2:$C$3500,2,FALSE))/365</f>
        <v>24.243835616438357</v>
      </c>
      <c r="K2798" s="3">
        <v>4</v>
      </c>
    </row>
    <row r="2799" spans="1:11" x14ac:dyDescent="0.45">
      <c r="A2799" s="3" t="s">
        <v>170</v>
      </c>
      <c r="B2799" s="3">
        <v>2020</v>
      </c>
      <c r="C2799" s="19">
        <v>43772</v>
      </c>
      <c r="D2799" s="3" t="s">
        <v>653</v>
      </c>
      <c r="E2799" s="3" t="s">
        <v>370</v>
      </c>
      <c r="F2799" s="3">
        <v>1</v>
      </c>
      <c r="G2799" s="3">
        <v>5</v>
      </c>
      <c r="H2799" s="3" t="s">
        <v>79</v>
      </c>
      <c r="I2799" s="3" t="s">
        <v>65</v>
      </c>
      <c r="J2799" s="12">
        <f>(C2799-VLOOKUP(H2799,Riders!$A$2:$C$3500,2,FALSE))/365</f>
        <v>32.5013698630137</v>
      </c>
      <c r="K2799" s="3">
        <v>5</v>
      </c>
    </row>
    <row r="2800" spans="1:11" x14ac:dyDescent="0.45">
      <c r="A2800" s="3" t="s">
        <v>170</v>
      </c>
      <c r="B2800" s="3">
        <v>2020</v>
      </c>
      <c r="C2800" s="19">
        <v>43772</v>
      </c>
      <c r="D2800" s="3" t="s">
        <v>653</v>
      </c>
      <c r="E2800" s="3" t="s">
        <v>370</v>
      </c>
      <c r="F2800" s="3">
        <v>1</v>
      </c>
      <c r="G2800" s="3">
        <v>6</v>
      </c>
      <c r="H2800" s="3" t="s">
        <v>134</v>
      </c>
      <c r="I2800" s="3" t="s">
        <v>38</v>
      </c>
      <c r="J2800" s="12">
        <f>(C2800-VLOOKUP(H2800,Riders!$A$2:$C$3500,2,FALSE))/365</f>
        <v>28.769863013698629</v>
      </c>
      <c r="K2800" s="3">
        <v>6</v>
      </c>
    </row>
    <row r="2801" spans="1:11" x14ac:dyDescent="0.45">
      <c r="A2801" s="3" t="s">
        <v>170</v>
      </c>
      <c r="B2801" s="3">
        <v>2020</v>
      </c>
      <c r="C2801" s="19">
        <v>43772</v>
      </c>
      <c r="D2801" s="3" t="s">
        <v>653</v>
      </c>
      <c r="E2801" s="3" t="s">
        <v>370</v>
      </c>
      <c r="F2801" s="3">
        <v>2</v>
      </c>
      <c r="G2801" s="3">
        <v>1</v>
      </c>
      <c r="H2801" s="3" t="s">
        <v>14</v>
      </c>
      <c r="I2801" s="3" t="s">
        <v>15</v>
      </c>
      <c r="J2801" s="12">
        <f>(C2801-VLOOKUP(H2801,Riders!$A$2:$C$3500,2,FALSE))/365</f>
        <v>19.835616438356166</v>
      </c>
      <c r="K2801" s="3">
        <v>7</v>
      </c>
    </row>
    <row r="2802" spans="1:11" x14ac:dyDescent="0.45">
      <c r="A2802" s="3" t="s">
        <v>170</v>
      </c>
      <c r="B2802" s="3">
        <v>2020</v>
      </c>
      <c r="C2802" s="19">
        <v>43772</v>
      </c>
      <c r="D2802" s="3" t="s">
        <v>653</v>
      </c>
      <c r="E2802" s="3" t="s">
        <v>370</v>
      </c>
      <c r="F2802" s="3">
        <v>2</v>
      </c>
      <c r="G2802" s="3">
        <v>2</v>
      </c>
      <c r="H2802" s="3" t="s">
        <v>146</v>
      </c>
      <c r="I2802" s="3" t="s">
        <v>56</v>
      </c>
      <c r="J2802" s="12">
        <f>(C2802-VLOOKUP(H2802,Riders!$A$2:$C$3500,2,FALSE))/365</f>
        <v>29.586301369863012</v>
      </c>
      <c r="K2802" s="3">
        <v>8</v>
      </c>
    </row>
    <row r="2803" spans="1:11" x14ac:dyDescent="0.45">
      <c r="A2803" s="3" t="s">
        <v>170</v>
      </c>
      <c r="B2803" s="3">
        <v>2020</v>
      </c>
      <c r="C2803" s="19">
        <v>43772</v>
      </c>
      <c r="D2803" s="3" t="s">
        <v>653</v>
      </c>
      <c r="E2803" s="3" t="s">
        <v>370</v>
      </c>
      <c r="F2803" s="3">
        <v>2</v>
      </c>
      <c r="G2803" s="3">
        <v>3</v>
      </c>
      <c r="H2803" s="3" t="s">
        <v>144</v>
      </c>
      <c r="I2803" s="3" t="s">
        <v>145</v>
      </c>
      <c r="J2803" s="12">
        <f>(C2803-VLOOKUP(H2803,Riders!$A$2:$C$3500,2,FALSE))/365</f>
        <v>21.545205479452054</v>
      </c>
      <c r="K2803" s="3">
        <v>9</v>
      </c>
    </row>
    <row r="2804" spans="1:11" x14ac:dyDescent="0.45">
      <c r="A2804" s="3" t="s">
        <v>170</v>
      </c>
      <c r="B2804" s="3">
        <v>2020</v>
      </c>
      <c r="C2804" s="19">
        <v>43772</v>
      </c>
      <c r="D2804" s="3" t="s">
        <v>653</v>
      </c>
      <c r="E2804" s="3" t="s">
        <v>370</v>
      </c>
      <c r="F2804" s="3">
        <v>2</v>
      </c>
      <c r="G2804" s="3">
        <v>4</v>
      </c>
      <c r="H2804" s="3" t="s">
        <v>39</v>
      </c>
      <c r="I2804" s="3" t="s">
        <v>40</v>
      </c>
      <c r="J2804" s="12">
        <f>(C2804-VLOOKUP(H2804,Riders!$A$2:$C$3500,2,FALSE))/365</f>
        <v>25.230136986301371</v>
      </c>
      <c r="K2804" s="3">
        <v>10</v>
      </c>
    </row>
    <row r="2805" spans="1:11" x14ac:dyDescent="0.45">
      <c r="A2805" s="3" t="s">
        <v>170</v>
      </c>
      <c r="B2805" s="3">
        <v>2020</v>
      </c>
      <c r="C2805" s="19">
        <v>43772</v>
      </c>
      <c r="D2805" s="3" t="s">
        <v>653</v>
      </c>
      <c r="E2805" s="3" t="s">
        <v>370</v>
      </c>
      <c r="F2805" s="3">
        <v>2</v>
      </c>
      <c r="G2805" s="3">
        <v>5</v>
      </c>
      <c r="H2805" s="3" t="s">
        <v>133</v>
      </c>
      <c r="I2805" s="3" t="s">
        <v>25</v>
      </c>
      <c r="J2805" s="12">
        <f>(C2805-VLOOKUP(H2805,Riders!$A$2:$C$3500,2,FALSE))/365</f>
        <v>26.775342465753425</v>
      </c>
      <c r="K2805" s="3">
        <v>11</v>
      </c>
    </row>
    <row r="2806" spans="1:11" x14ac:dyDescent="0.45">
      <c r="A2806" s="3" t="s">
        <v>170</v>
      </c>
      <c r="B2806" s="3">
        <v>2020</v>
      </c>
      <c r="C2806" s="19">
        <v>43772</v>
      </c>
      <c r="D2806" s="3" t="s">
        <v>653</v>
      </c>
      <c r="E2806" s="3" t="s">
        <v>370</v>
      </c>
      <c r="F2806" s="3">
        <v>2</v>
      </c>
      <c r="G2806" s="3">
        <v>9</v>
      </c>
      <c r="H2806" s="3" t="s">
        <v>109</v>
      </c>
      <c r="I2806" s="3" t="s">
        <v>118</v>
      </c>
      <c r="J2806" s="12">
        <f>(C2806-VLOOKUP(H2806,Riders!$A$2:$C$3500,2,FALSE))/365</f>
        <v>26.758904109589039</v>
      </c>
      <c r="K2806" s="3">
        <v>12</v>
      </c>
    </row>
    <row r="2807" spans="1:11" x14ac:dyDescent="0.45">
      <c r="A2807" s="3" t="s">
        <v>102</v>
      </c>
      <c r="B2807" s="3">
        <v>2020</v>
      </c>
      <c r="C2807" s="19">
        <v>43778</v>
      </c>
      <c r="D2807" s="3" t="s">
        <v>653</v>
      </c>
      <c r="E2807" s="3" t="s">
        <v>454</v>
      </c>
      <c r="F2807" s="3">
        <v>1</v>
      </c>
      <c r="G2807" s="3">
        <v>1</v>
      </c>
      <c r="H2807" s="3" t="s">
        <v>77</v>
      </c>
      <c r="I2807" s="3" t="s">
        <v>19</v>
      </c>
      <c r="J2807" s="12">
        <f>(C2807-VLOOKUP(H2807,Riders!$A$2:$C$3500,2,FALSE))/365</f>
        <v>28.4986301369863</v>
      </c>
      <c r="K2807" s="3">
        <v>10</v>
      </c>
    </row>
    <row r="2808" spans="1:11" x14ac:dyDescent="0.45">
      <c r="A2808" s="3" t="s">
        <v>102</v>
      </c>
      <c r="B2808" s="3">
        <v>2020</v>
      </c>
      <c r="C2808" s="19">
        <v>43778</v>
      </c>
      <c r="D2808" s="3" t="s">
        <v>653</v>
      </c>
      <c r="E2808" s="3" t="s">
        <v>454</v>
      </c>
      <c r="F2808" s="3">
        <v>1</v>
      </c>
      <c r="G2808" s="3">
        <v>2</v>
      </c>
      <c r="H2808" s="3" t="s">
        <v>24</v>
      </c>
      <c r="I2808" s="3" t="s">
        <v>25</v>
      </c>
      <c r="J2808" s="12">
        <f>(C2808-VLOOKUP(H2808,Riders!$A$2:$C$3500,2,FALSE))/365</f>
        <v>21.194520547945206</v>
      </c>
      <c r="K2808" s="3">
        <v>19</v>
      </c>
    </row>
    <row r="2809" spans="1:11" x14ac:dyDescent="0.45">
      <c r="A2809" s="3" t="s">
        <v>102</v>
      </c>
      <c r="B2809" s="3">
        <v>2020</v>
      </c>
      <c r="C2809" s="19">
        <v>43778</v>
      </c>
      <c r="D2809" s="3" t="s">
        <v>653</v>
      </c>
      <c r="E2809" s="3" t="s">
        <v>454</v>
      </c>
      <c r="F2809" s="3">
        <v>1</v>
      </c>
      <c r="G2809" s="3">
        <v>3</v>
      </c>
      <c r="H2809" s="3" t="s">
        <v>79</v>
      </c>
      <c r="I2809" s="3" t="s">
        <v>65</v>
      </c>
      <c r="J2809" s="12">
        <f>(C2809-VLOOKUP(H2809,Riders!$A$2:$C$3500,2,FALSE))/365</f>
        <v>32.517808219178079</v>
      </c>
      <c r="K2809" s="3">
        <v>8</v>
      </c>
    </row>
    <row r="2810" spans="1:11" x14ac:dyDescent="0.45">
      <c r="A2810" s="3" t="s">
        <v>102</v>
      </c>
      <c r="B2810" s="3">
        <v>2020</v>
      </c>
      <c r="C2810" s="19">
        <v>43778</v>
      </c>
      <c r="D2810" s="3" t="s">
        <v>653</v>
      </c>
      <c r="E2810" s="3" t="s">
        <v>454</v>
      </c>
      <c r="F2810" s="3">
        <v>1</v>
      </c>
      <c r="G2810" s="3">
        <v>4</v>
      </c>
      <c r="H2810" s="3" t="s">
        <v>100</v>
      </c>
      <c r="I2810" s="3" t="s">
        <v>47</v>
      </c>
      <c r="J2810" s="12">
        <f>(C2810-VLOOKUP(H2810,Riders!$A$2:$C$3500,2,FALSE))/365</f>
        <v>25.739726027397261</v>
      </c>
      <c r="K2810" s="3">
        <v>4</v>
      </c>
    </row>
    <row r="2811" spans="1:11" x14ac:dyDescent="0.45">
      <c r="A2811" s="3" t="s">
        <v>102</v>
      </c>
      <c r="B2811" s="3">
        <v>2020</v>
      </c>
      <c r="C2811" s="19">
        <v>43778</v>
      </c>
      <c r="D2811" s="3" t="s">
        <v>653</v>
      </c>
      <c r="E2811" s="3" t="s">
        <v>454</v>
      </c>
      <c r="F2811" s="3">
        <v>1</v>
      </c>
      <c r="G2811" s="3">
        <v>5</v>
      </c>
      <c r="H2811" s="3" t="s">
        <v>157</v>
      </c>
      <c r="I2811" s="3" t="s">
        <v>158</v>
      </c>
      <c r="J2811" s="12">
        <f>(C2811-VLOOKUP(H2811,Riders!$A$2:$C$3500,2,FALSE))/365</f>
        <v>22.638356164383563</v>
      </c>
      <c r="K2811" s="3">
        <v>19</v>
      </c>
    </row>
    <row r="2812" spans="1:11" x14ac:dyDescent="0.45">
      <c r="A2812" s="3" t="s">
        <v>102</v>
      </c>
      <c r="B2812" s="3">
        <v>2020</v>
      </c>
      <c r="C2812" s="19">
        <v>43778</v>
      </c>
      <c r="D2812" s="3" t="s">
        <v>653</v>
      </c>
      <c r="E2812" s="3" t="s">
        <v>454</v>
      </c>
      <c r="F2812" s="3">
        <v>2</v>
      </c>
      <c r="G2812" s="3">
        <v>1</v>
      </c>
      <c r="H2812" s="3" t="s">
        <v>23</v>
      </c>
      <c r="I2812" s="3" t="s">
        <v>15</v>
      </c>
      <c r="J2812" s="12">
        <f>(C2812-VLOOKUP(H2812,Riders!$A$2:$C$3500,2,FALSE))/365</f>
        <v>22.158904109589042</v>
      </c>
      <c r="K2812" s="3">
        <v>2</v>
      </c>
    </row>
    <row r="2813" spans="1:11" x14ac:dyDescent="0.45">
      <c r="A2813" s="3" t="s">
        <v>102</v>
      </c>
      <c r="B2813" s="3">
        <v>2020</v>
      </c>
      <c r="C2813" s="19">
        <v>43778</v>
      </c>
      <c r="D2813" s="3" t="s">
        <v>653</v>
      </c>
      <c r="E2813" s="3" t="s">
        <v>454</v>
      </c>
      <c r="F2813" s="3">
        <v>2</v>
      </c>
      <c r="G2813" s="3">
        <v>2</v>
      </c>
      <c r="H2813" s="3" t="s">
        <v>656</v>
      </c>
      <c r="I2813" s="3" t="s">
        <v>49</v>
      </c>
      <c r="J2813" s="12">
        <f>(C2813-VLOOKUP(H2813,Riders!$A$2:$C$3500,2,FALSE))/365</f>
        <v>21.397260273972602</v>
      </c>
      <c r="K2813" s="3">
        <v>25</v>
      </c>
    </row>
    <row r="2814" spans="1:11" x14ac:dyDescent="0.45">
      <c r="A2814" s="3" t="s">
        <v>102</v>
      </c>
      <c r="B2814" s="3">
        <v>2020</v>
      </c>
      <c r="C2814" s="19">
        <v>43778</v>
      </c>
      <c r="D2814" s="3" t="s">
        <v>653</v>
      </c>
      <c r="E2814" s="3" t="s">
        <v>454</v>
      </c>
      <c r="F2814" s="3">
        <v>2</v>
      </c>
      <c r="G2814" s="3">
        <v>3</v>
      </c>
      <c r="H2814" s="3" t="s">
        <v>174</v>
      </c>
      <c r="I2814" s="3" t="s">
        <v>156</v>
      </c>
      <c r="J2814" s="12">
        <f>(C2814-VLOOKUP(H2814,Riders!$A$2:$C$3500,2,FALSE))/365</f>
        <v>27.813698630136987</v>
      </c>
      <c r="K2814" s="3">
        <v>13</v>
      </c>
    </row>
    <row r="2815" spans="1:11" x14ac:dyDescent="0.45">
      <c r="A2815" s="3" t="s">
        <v>102</v>
      </c>
      <c r="B2815" s="3">
        <v>2020</v>
      </c>
      <c r="C2815" s="19">
        <v>43778</v>
      </c>
      <c r="D2815" s="3" t="s">
        <v>653</v>
      </c>
      <c r="E2815" s="3" t="s">
        <v>454</v>
      </c>
      <c r="F2815" s="3">
        <v>2</v>
      </c>
      <c r="G2815" s="3">
        <v>4</v>
      </c>
      <c r="H2815" s="3" t="s">
        <v>129</v>
      </c>
      <c r="I2815" s="3" t="s">
        <v>65</v>
      </c>
      <c r="J2815" s="12">
        <f>(C2815-VLOOKUP(H2815,Riders!$A$2:$C$3500,2,FALSE))/365</f>
        <v>29.323287671232876</v>
      </c>
      <c r="K2815" s="3">
        <v>13</v>
      </c>
    </row>
    <row r="2816" spans="1:11" x14ac:dyDescent="0.45">
      <c r="A2816" s="3" t="s">
        <v>102</v>
      </c>
      <c r="B2816" s="3">
        <v>2020</v>
      </c>
      <c r="C2816" s="19">
        <v>43778</v>
      </c>
      <c r="D2816" s="3" t="s">
        <v>653</v>
      </c>
      <c r="E2816" s="3" t="s">
        <v>454</v>
      </c>
      <c r="F2816" s="3">
        <v>2</v>
      </c>
      <c r="G2816" s="3">
        <v>5</v>
      </c>
      <c r="H2816" s="3" t="s">
        <v>58</v>
      </c>
      <c r="I2816" s="3" t="s">
        <v>59</v>
      </c>
      <c r="J2816" s="12">
        <f>(C2816-VLOOKUP(H2816,Riders!$A$2:$C$3500,2,FALSE))/365</f>
        <v>21.816438356164383</v>
      </c>
      <c r="K2816" s="3">
        <v>25</v>
      </c>
    </row>
    <row r="2817" spans="1:11" x14ac:dyDescent="0.45">
      <c r="A2817" s="3" t="s">
        <v>102</v>
      </c>
      <c r="B2817" s="3">
        <v>2020</v>
      </c>
      <c r="C2817" s="19">
        <v>43778</v>
      </c>
      <c r="D2817" s="3" t="s">
        <v>653</v>
      </c>
      <c r="E2817" s="3" t="s">
        <v>454</v>
      </c>
      <c r="F2817" s="3">
        <v>3</v>
      </c>
      <c r="G2817" s="3">
        <v>1</v>
      </c>
      <c r="H2817" s="3" t="s">
        <v>133</v>
      </c>
      <c r="I2817" s="3" t="s">
        <v>25</v>
      </c>
      <c r="J2817" s="12">
        <f>(C2817-VLOOKUP(H2817,Riders!$A$2:$C$3500,2,FALSE))/365</f>
        <v>26.791780821917808</v>
      </c>
      <c r="K2817" s="3">
        <v>1</v>
      </c>
    </row>
    <row r="2818" spans="1:11" x14ac:dyDescent="0.45">
      <c r="A2818" s="3" t="s">
        <v>102</v>
      </c>
      <c r="B2818" s="3">
        <v>2020</v>
      </c>
      <c r="C2818" s="19">
        <v>43778</v>
      </c>
      <c r="D2818" s="3" t="s">
        <v>653</v>
      </c>
      <c r="E2818" s="3" t="s">
        <v>454</v>
      </c>
      <c r="F2818" s="3">
        <v>3</v>
      </c>
      <c r="G2818" s="3">
        <v>2</v>
      </c>
      <c r="H2818" s="3" t="s">
        <v>146</v>
      </c>
      <c r="I2818" s="3" t="s">
        <v>56</v>
      </c>
      <c r="J2818" s="12">
        <f>(C2818-VLOOKUP(H2818,Riders!$A$2:$C$3500,2,FALSE))/365</f>
        <v>29.602739726027398</v>
      </c>
      <c r="K2818" s="3">
        <v>19</v>
      </c>
    </row>
    <row r="2819" spans="1:11" x14ac:dyDescent="0.45">
      <c r="A2819" s="3" t="s">
        <v>102</v>
      </c>
      <c r="B2819" s="3">
        <v>2020</v>
      </c>
      <c r="C2819" s="19">
        <v>43778</v>
      </c>
      <c r="D2819" s="3" t="s">
        <v>653</v>
      </c>
      <c r="E2819" s="3" t="s">
        <v>454</v>
      </c>
      <c r="F2819" s="3">
        <v>3</v>
      </c>
      <c r="G2819" s="3">
        <v>3</v>
      </c>
      <c r="H2819" s="3" t="s">
        <v>16</v>
      </c>
      <c r="I2819" s="3" t="s">
        <v>17</v>
      </c>
      <c r="J2819" s="12">
        <f>(C2819-VLOOKUP(H2819,Riders!$A$2:$C$3500,2,FALSE))/365</f>
        <v>20.550684931506851</v>
      </c>
      <c r="K2819" s="3">
        <v>3</v>
      </c>
    </row>
    <row r="2820" spans="1:11" x14ac:dyDescent="0.45">
      <c r="A2820" s="3" t="s">
        <v>102</v>
      </c>
      <c r="B2820" s="3">
        <v>2020</v>
      </c>
      <c r="C2820" s="19">
        <v>43778</v>
      </c>
      <c r="D2820" s="3" t="s">
        <v>653</v>
      </c>
      <c r="E2820" s="3" t="s">
        <v>454</v>
      </c>
      <c r="F2820" s="3">
        <v>3</v>
      </c>
      <c r="G2820" s="3">
        <v>4</v>
      </c>
      <c r="H2820" s="3" t="s">
        <v>148</v>
      </c>
      <c r="I2820" s="3" t="s">
        <v>63</v>
      </c>
      <c r="J2820" s="12" t="e">
        <f>(C2820-VLOOKUP(H2820,Riders!$A$2:$C$3500,2,FALSE))/365</f>
        <v>#N/A</v>
      </c>
      <c r="K2820" s="3">
        <v>19</v>
      </c>
    </row>
    <row r="2821" spans="1:11" x14ac:dyDescent="0.45">
      <c r="A2821" s="3" t="s">
        <v>102</v>
      </c>
      <c r="B2821" s="3">
        <v>2020</v>
      </c>
      <c r="C2821" s="19">
        <v>43778</v>
      </c>
      <c r="D2821" s="3" t="s">
        <v>653</v>
      </c>
      <c r="E2821" s="3" t="s">
        <v>454</v>
      </c>
      <c r="F2821" s="3">
        <v>3</v>
      </c>
      <c r="G2821" s="3">
        <v>5</v>
      </c>
      <c r="H2821" s="3" t="s">
        <v>144</v>
      </c>
      <c r="I2821" s="3" t="s">
        <v>145</v>
      </c>
      <c r="J2821" s="12">
        <f>(C2821-VLOOKUP(H2821,Riders!$A$2:$C$3500,2,FALSE))/365</f>
        <v>21.561643835616437</v>
      </c>
      <c r="K2821" s="3">
        <v>13</v>
      </c>
    </row>
    <row r="2822" spans="1:11" x14ac:dyDescent="0.45">
      <c r="A2822" s="3" t="s">
        <v>102</v>
      </c>
      <c r="B2822" s="3">
        <v>2020</v>
      </c>
      <c r="C2822" s="19">
        <v>43778</v>
      </c>
      <c r="D2822" s="3" t="s">
        <v>653</v>
      </c>
      <c r="E2822" s="3" t="s">
        <v>454</v>
      </c>
      <c r="F2822" s="3">
        <v>4</v>
      </c>
      <c r="G2822" s="3">
        <v>1</v>
      </c>
      <c r="H2822" s="3" t="s">
        <v>34</v>
      </c>
      <c r="I2822" s="3" t="s">
        <v>19</v>
      </c>
      <c r="J2822" s="12">
        <f>(C2822-VLOOKUP(H2822,Riders!$A$2:$C$3500,2,FALSE))/365</f>
        <v>32.271232876712325</v>
      </c>
      <c r="K2822" s="3">
        <v>12</v>
      </c>
    </row>
    <row r="2823" spans="1:11" x14ac:dyDescent="0.45">
      <c r="A2823" s="3" t="s">
        <v>102</v>
      </c>
      <c r="B2823" s="3">
        <v>2020</v>
      </c>
      <c r="C2823" s="19">
        <v>43778</v>
      </c>
      <c r="D2823" s="3" t="s">
        <v>653</v>
      </c>
      <c r="E2823" s="3" t="s">
        <v>454</v>
      </c>
      <c r="F2823" s="3">
        <v>4</v>
      </c>
      <c r="G2823" s="3">
        <v>2</v>
      </c>
      <c r="H2823" s="3" t="s">
        <v>20</v>
      </c>
      <c r="I2823" s="3" t="s">
        <v>21</v>
      </c>
      <c r="J2823" s="12">
        <f>(C2823-VLOOKUP(H2823,Riders!$A$2:$C$3500,2,FALSE))/365</f>
        <v>24.260273972602739</v>
      </c>
      <c r="K2823" s="3">
        <v>13</v>
      </c>
    </row>
    <row r="2824" spans="1:11" x14ac:dyDescent="0.45">
      <c r="A2824" s="3" t="s">
        <v>102</v>
      </c>
      <c r="B2824" s="3">
        <v>2020</v>
      </c>
      <c r="C2824" s="19">
        <v>43778</v>
      </c>
      <c r="D2824" s="3" t="s">
        <v>653</v>
      </c>
      <c r="E2824" s="3" t="s">
        <v>454</v>
      </c>
      <c r="F2824" s="3">
        <v>4</v>
      </c>
      <c r="G2824" s="3">
        <v>3</v>
      </c>
      <c r="H2824" s="3" t="s">
        <v>630</v>
      </c>
      <c r="I2824" s="3" t="s">
        <v>53</v>
      </c>
      <c r="J2824" s="12">
        <f>(C2824-VLOOKUP(H2824,Riders!$A$2:$C$3500,2,FALSE))/365</f>
        <v>22.843835616438355</v>
      </c>
      <c r="K2824" s="3">
        <v>6</v>
      </c>
    </row>
    <row r="2825" spans="1:11" x14ac:dyDescent="0.45">
      <c r="A2825" s="3" t="s">
        <v>102</v>
      </c>
      <c r="B2825" s="3">
        <v>2020</v>
      </c>
      <c r="C2825" s="19">
        <v>43778</v>
      </c>
      <c r="D2825" s="3" t="s">
        <v>653</v>
      </c>
      <c r="E2825" s="3" t="s">
        <v>454</v>
      </c>
      <c r="F2825" s="3">
        <v>4</v>
      </c>
      <c r="G2825" s="3">
        <v>4</v>
      </c>
      <c r="H2825" s="3" t="s">
        <v>50</v>
      </c>
      <c r="I2825" s="3" t="s">
        <v>51</v>
      </c>
      <c r="J2825" s="12">
        <f>(C2825-VLOOKUP(H2825,Riders!$A$2:$C$3500,2,FALSE))/365</f>
        <v>23.093150684931508</v>
      </c>
      <c r="K2825" s="3">
        <v>19</v>
      </c>
    </row>
    <row r="2826" spans="1:11" x14ac:dyDescent="0.45">
      <c r="A2826" s="3" t="s">
        <v>102</v>
      </c>
      <c r="B2826" s="3">
        <v>2020</v>
      </c>
      <c r="C2826" s="19">
        <v>43778</v>
      </c>
      <c r="D2826" s="3" t="s">
        <v>653</v>
      </c>
      <c r="E2826" s="3" t="s">
        <v>454</v>
      </c>
      <c r="F2826" s="3">
        <v>4</v>
      </c>
      <c r="G2826" s="3">
        <v>5</v>
      </c>
      <c r="H2826" s="3" t="s">
        <v>402</v>
      </c>
      <c r="I2826" s="3" t="s">
        <v>142</v>
      </c>
      <c r="J2826" s="12">
        <f>(C2826-VLOOKUP(H2826,Riders!$A$2:$C$3500,2,FALSE))/365</f>
        <v>31.953424657534246</v>
      </c>
      <c r="K2826" s="3">
        <v>25</v>
      </c>
    </row>
    <row r="2827" spans="1:11" x14ac:dyDescent="0.45">
      <c r="A2827" s="3" t="s">
        <v>102</v>
      </c>
      <c r="B2827" s="3">
        <v>2020</v>
      </c>
      <c r="C2827" s="19">
        <v>43778</v>
      </c>
      <c r="D2827" s="3" t="s">
        <v>653</v>
      </c>
      <c r="E2827" s="3" t="s">
        <v>454</v>
      </c>
      <c r="F2827" s="3">
        <v>5</v>
      </c>
      <c r="G2827" s="3">
        <v>1</v>
      </c>
      <c r="H2827" s="3" t="s">
        <v>111</v>
      </c>
      <c r="I2827" s="3" t="s">
        <v>118</v>
      </c>
      <c r="J2827" s="12">
        <f>(C2827-VLOOKUP(H2827,Riders!$A$2:$C$3500,2,FALSE))/365</f>
        <v>25.054794520547944</v>
      </c>
      <c r="K2827" s="3">
        <v>5</v>
      </c>
    </row>
    <row r="2828" spans="1:11" x14ac:dyDescent="0.45">
      <c r="A2828" s="3" t="s">
        <v>102</v>
      </c>
      <c r="B2828" s="3">
        <v>2020</v>
      </c>
      <c r="C2828" s="19">
        <v>43778</v>
      </c>
      <c r="D2828" s="3" t="s">
        <v>653</v>
      </c>
      <c r="E2828" s="3" t="s">
        <v>454</v>
      </c>
      <c r="F2828" s="3">
        <v>5</v>
      </c>
      <c r="G2828" s="3">
        <v>2</v>
      </c>
      <c r="H2828" s="3" t="s">
        <v>14</v>
      </c>
      <c r="I2828" s="3" t="s">
        <v>15</v>
      </c>
      <c r="J2828" s="12">
        <f>(C2828-VLOOKUP(H2828,Riders!$A$2:$C$3500,2,FALSE))/365</f>
        <v>19.852054794520548</v>
      </c>
      <c r="K2828" s="3">
        <v>9</v>
      </c>
    </row>
    <row r="2829" spans="1:11" x14ac:dyDescent="0.45">
      <c r="A2829" s="3" t="s">
        <v>102</v>
      </c>
      <c r="B2829" s="3">
        <v>2020</v>
      </c>
      <c r="C2829" s="19">
        <v>43778</v>
      </c>
      <c r="D2829" s="3" t="s">
        <v>653</v>
      </c>
      <c r="E2829" s="3" t="s">
        <v>454</v>
      </c>
      <c r="F2829" s="3">
        <v>5</v>
      </c>
      <c r="G2829" s="3">
        <v>3</v>
      </c>
      <c r="H2829" s="3" t="s">
        <v>134</v>
      </c>
      <c r="I2829" s="3" t="s">
        <v>38</v>
      </c>
      <c r="J2829" s="12">
        <f>(C2829-VLOOKUP(H2829,Riders!$A$2:$C$3500,2,FALSE))/365</f>
        <v>28.786301369863015</v>
      </c>
      <c r="K2829" s="3">
        <v>13</v>
      </c>
    </row>
    <row r="2830" spans="1:11" x14ac:dyDescent="0.45">
      <c r="A2830" s="3" t="s">
        <v>102</v>
      </c>
      <c r="B2830" s="3">
        <v>2020</v>
      </c>
      <c r="C2830" s="19">
        <v>43778</v>
      </c>
      <c r="D2830" s="3" t="s">
        <v>653</v>
      </c>
      <c r="E2830" s="3" t="s">
        <v>454</v>
      </c>
      <c r="F2830" s="3">
        <v>5</v>
      </c>
      <c r="G2830" s="3">
        <v>4</v>
      </c>
      <c r="H2830" s="3" t="s">
        <v>82</v>
      </c>
      <c r="I2830" s="3" t="s">
        <v>67</v>
      </c>
      <c r="J2830" s="12">
        <f>(C2830-VLOOKUP(H2830,Riders!$A$2:$C$3500,2,FALSE))/365</f>
        <v>27.194520547945206</v>
      </c>
      <c r="K2830" s="3">
        <v>13</v>
      </c>
    </row>
    <row r="2831" spans="1:11" x14ac:dyDescent="0.45">
      <c r="A2831" s="3" t="s">
        <v>102</v>
      </c>
      <c r="B2831" s="3">
        <v>2020</v>
      </c>
      <c r="C2831" s="19">
        <v>43778</v>
      </c>
      <c r="D2831" s="3" t="s">
        <v>653</v>
      </c>
      <c r="E2831" s="3" t="s">
        <v>454</v>
      </c>
      <c r="F2831" s="3">
        <v>5</v>
      </c>
      <c r="G2831" s="3">
        <v>5</v>
      </c>
      <c r="H2831" s="3" t="s">
        <v>83</v>
      </c>
      <c r="I2831" s="3" t="s">
        <v>84</v>
      </c>
      <c r="J2831" s="12">
        <f>(C2831-VLOOKUP(H2831,Riders!$A$2:$C$3500,2,FALSE))/365</f>
        <v>27.142465753424659</v>
      </c>
      <c r="K2831" s="3">
        <v>25</v>
      </c>
    </row>
    <row r="2832" spans="1:11" x14ac:dyDescent="0.45">
      <c r="A2832" s="3" t="s">
        <v>102</v>
      </c>
      <c r="B2832" s="3">
        <v>2020</v>
      </c>
      <c r="C2832" s="19">
        <v>43778</v>
      </c>
      <c r="D2832" s="3" t="s">
        <v>653</v>
      </c>
      <c r="E2832" s="3" t="s">
        <v>454</v>
      </c>
      <c r="F2832" s="3">
        <v>6</v>
      </c>
      <c r="G2832" s="3">
        <v>1</v>
      </c>
      <c r="H2832" s="3" t="s">
        <v>161</v>
      </c>
      <c r="I2832" s="3" t="s">
        <v>36</v>
      </c>
      <c r="J2832" s="12">
        <f>(C2832-VLOOKUP(H2832,Riders!$A$2:$C$3500,2,FALSE))/365</f>
        <v>25.786301369863015</v>
      </c>
      <c r="K2832" s="3">
        <v>7</v>
      </c>
    </row>
    <row r="2833" spans="1:11" x14ac:dyDescent="0.45">
      <c r="A2833" s="3" t="s">
        <v>102</v>
      </c>
      <c r="B2833" s="3">
        <v>2020</v>
      </c>
      <c r="C2833" s="19">
        <v>43778</v>
      </c>
      <c r="D2833" s="3" t="s">
        <v>653</v>
      </c>
      <c r="E2833" s="3" t="s">
        <v>454</v>
      </c>
      <c r="F2833" s="3">
        <v>6</v>
      </c>
      <c r="G2833" s="3">
        <v>2</v>
      </c>
      <c r="H2833" s="3" t="s">
        <v>655</v>
      </c>
      <c r="I2833" s="3" t="s">
        <v>120</v>
      </c>
      <c r="J2833" s="12">
        <f>(C2833-VLOOKUP(H2833,Riders!$A$2:$C$3500,2,FALSE))/365</f>
        <v>36.93150684931507</v>
      </c>
      <c r="K2833" s="3">
        <v>25</v>
      </c>
    </row>
    <row r="2834" spans="1:11" x14ac:dyDescent="0.45">
      <c r="A2834" s="3" t="s">
        <v>102</v>
      </c>
      <c r="B2834" s="3">
        <v>2020</v>
      </c>
      <c r="C2834" s="19">
        <v>43778</v>
      </c>
      <c r="D2834" s="3" t="s">
        <v>653</v>
      </c>
      <c r="E2834" s="3" t="s">
        <v>454</v>
      </c>
      <c r="F2834" s="3">
        <v>6</v>
      </c>
      <c r="G2834" s="3">
        <v>3</v>
      </c>
      <c r="H2834" s="3" t="s">
        <v>147</v>
      </c>
      <c r="I2834" s="3" t="s">
        <v>31</v>
      </c>
      <c r="J2834" s="12">
        <f>(C2834-VLOOKUP(H2834,Riders!$A$2:$C$3500,2,FALSE))/365</f>
        <v>31.336986301369862</v>
      </c>
      <c r="K2834" s="3">
        <v>11</v>
      </c>
    </row>
    <row r="2835" spans="1:11" x14ac:dyDescent="0.45">
      <c r="A2835" s="3" t="s">
        <v>102</v>
      </c>
      <c r="B2835" s="3">
        <v>2020</v>
      </c>
      <c r="C2835" s="19">
        <v>43778</v>
      </c>
      <c r="D2835" s="3" t="s">
        <v>653</v>
      </c>
      <c r="E2835" s="3" t="s">
        <v>454</v>
      </c>
      <c r="F2835" s="3">
        <v>6</v>
      </c>
      <c r="G2835" s="3">
        <v>4</v>
      </c>
      <c r="H2835" s="3" t="s">
        <v>60</v>
      </c>
      <c r="I2835" s="3" t="s">
        <v>61</v>
      </c>
      <c r="J2835" s="12">
        <f>(C2835-VLOOKUP(H2835,Riders!$A$2:$C$3500,2,FALSE))/365</f>
        <v>31.315068493150687</v>
      </c>
      <c r="K2835" s="3">
        <v>25</v>
      </c>
    </row>
    <row r="2836" spans="1:11" x14ac:dyDescent="0.45">
      <c r="A2836" s="3" t="s">
        <v>102</v>
      </c>
      <c r="B2836" s="3">
        <v>2020</v>
      </c>
      <c r="C2836" s="19">
        <v>43778</v>
      </c>
      <c r="D2836" s="3" t="s">
        <v>653</v>
      </c>
      <c r="E2836" s="3" t="s">
        <v>454</v>
      </c>
      <c r="F2836" s="3">
        <v>6</v>
      </c>
      <c r="G2836" s="3">
        <v>5</v>
      </c>
      <c r="H2836" s="3" t="s">
        <v>39</v>
      </c>
      <c r="I2836" s="3" t="s">
        <v>40</v>
      </c>
      <c r="J2836" s="12">
        <f>(C2836-VLOOKUP(H2836,Riders!$A$2:$C$3500,2,FALSE))/365</f>
        <v>25.246575342465754</v>
      </c>
      <c r="K2836" s="3">
        <v>19</v>
      </c>
    </row>
    <row r="2837" spans="1:11" x14ac:dyDescent="0.45">
      <c r="A2837" s="3" t="s">
        <v>102</v>
      </c>
      <c r="B2837" s="3">
        <v>2020</v>
      </c>
      <c r="C2837" s="19">
        <v>43778</v>
      </c>
      <c r="D2837" s="3" t="s">
        <v>653</v>
      </c>
      <c r="E2837" s="3" t="s">
        <v>454</v>
      </c>
      <c r="F2837" s="3">
        <v>6</v>
      </c>
      <c r="G2837" s="3">
        <v>6</v>
      </c>
      <c r="H2837" s="3" t="s">
        <v>75</v>
      </c>
      <c r="I2837" s="3" t="s">
        <v>38</v>
      </c>
      <c r="J2837" s="12">
        <f>(C2837-VLOOKUP(H2837,Riders!$A$2:$C$3500,2,FALSE))/365</f>
        <v>20.668493150684931</v>
      </c>
      <c r="K2837" s="3">
        <v>31</v>
      </c>
    </row>
    <row r="2838" spans="1:11" x14ac:dyDescent="0.45">
      <c r="A2838" s="3" t="s">
        <v>102</v>
      </c>
      <c r="B2838" s="3">
        <v>2020</v>
      </c>
      <c r="C2838" s="19">
        <v>43778</v>
      </c>
      <c r="D2838" s="3" t="s">
        <v>653</v>
      </c>
      <c r="E2838" s="3" t="s">
        <v>642</v>
      </c>
      <c r="F2838" s="3">
        <v>1</v>
      </c>
      <c r="G2838" s="3">
        <v>1</v>
      </c>
      <c r="H2838" s="3" t="s">
        <v>147</v>
      </c>
      <c r="I2838" s="3" t="s">
        <v>31</v>
      </c>
      <c r="J2838" s="12">
        <f>(C2838-VLOOKUP(H2838,Riders!$A$2:$C$3500,2,FALSE))/365</f>
        <v>31.336986301369862</v>
      </c>
      <c r="K2838" s="3">
        <v>11</v>
      </c>
    </row>
    <row r="2839" spans="1:11" x14ac:dyDescent="0.45">
      <c r="A2839" s="3" t="s">
        <v>102</v>
      </c>
      <c r="B2839" s="3">
        <v>2020</v>
      </c>
      <c r="C2839" s="19">
        <v>43778</v>
      </c>
      <c r="D2839" s="3" t="s">
        <v>653</v>
      </c>
      <c r="E2839" s="3" t="s">
        <v>642</v>
      </c>
      <c r="F2839" s="3">
        <v>1</v>
      </c>
      <c r="G2839" s="3">
        <v>2</v>
      </c>
      <c r="H2839" s="3" t="s">
        <v>129</v>
      </c>
      <c r="I2839" s="3" t="s">
        <v>65</v>
      </c>
      <c r="J2839" s="12">
        <f>(C2839-VLOOKUP(H2839,Riders!$A$2:$C$3500,2,FALSE))/365</f>
        <v>29.323287671232876</v>
      </c>
      <c r="K2839" s="3">
        <v>13</v>
      </c>
    </row>
    <row r="2840" spans="1:11" x14ac:dyDescent="0.45">
      <c r="A2840" s="3" t="s">
        <v>102</v>
      </c>
      <c r="B2840" s="3">
        <v>2020</v>
      </c>
      <c r="C2840" s="19">
        <v>43778</v>
      </c>
      <c r="D2840" s="3" t="s">
        <v>653</v>
      </c>
      <c r="E2840" s="3" t="s">
        <v>642</v>
      </c>
      <c r="F2840" s="3">
        <v>1</v>
      </c>
      <c r="G2840" s="3">
        <v>3</v>
      </c>
      <c r="H2840" s="3" t="s">
        <v>24</v>
      </c>
      <c r="I2840" s="3" t="s">
        <v>25</v>
      </c>
      <c r="J2840" s="12">
        <f>(C2840-VLOOKUP(H2840,Riders!$A$2:$C$3500,2,FALSE))/365</f>
        <v>21.194520547945206</v>
      </c>
      <c r="K2840" s="3">
        <v>19</v>
      </c>
    </row>
    <row r="2841" spans="1:11" x14ac:dyDescent="0.45">
      <c r="A2841" s="3" t="s">
        <v>102</v>
      </c>
      <c r="B2841" s="3">
        <v>2020</v>
      </c>
      <c r="C2841" s="19">
        <v>43778</v>
      </c>
      <c r="D2841" s="3" t="s">
        <v>653</v>
      </c>
      <c r="E2841" s="3" t="s">
        <v>642</v>
      </c>
      <c r="F2841" s="3">
        <v>1</v>
      </c>
      <c r="G2841" s="3">
        <v>4</v>
      </c>
      <c r="H2841" s="3" t="s">
        <v>83</v>
      </c>
      <c r="I2841" s="3" t="s">
        <v>84</v>
      </c>
      <c r="J2841" s="12">
        <f>(C2841-VLOOKUP(H2841,Riders!$A$2:$C$3500,2,FALSE))/365</f>
        <v>27.142465753424659</v>
      </c>
      <c r="K2841" s="3">
        <v>25</v>
      </c>
    </row>
    <row r="2842" spans="1:11" x14ac:dyDescent="0.45">
      <c r="A2842" s="3" t="s">
        <v>102</v>
      </c>
      <c r="B2842" s="3">
        <v>2020</v>
      </c>
      <c r="C2842" s="19">
        <v>43778</v>
      </c>
      <c r="D2842" s="3" t="s">
        <v>653</v>
      </c>
      <c r="E2842" s="3" t="s">
        <v>642</v>
      </c>
      <c r="F2842" s="3">
        <v>2</v>
      </c>
      <c r="G2842" s="3">
        <v>1</v>
      </c>
      <c r="H2842" s="3" t="s">
        <v>100</v>
      </c>
      <c r="I2842" s="3" t="s">
        <v>47</v>
      </c>
      <c r="J2842" s="12">
        <f>(C2842-VLOOKUP(H2842,Riders!$A$2:$C$3500,2,FALSE))/365</f>
        <v>25.739726027397261</v>
      </c>
      <c r="K2842" s="3">
        <v>4</v>
      </c>
    </row>
    <row r="2843" spans="1:11" x14ac:dyDescent="0.45">
      <c r="A2843" s="3" t="s">
        <v>102</v>
      </c>
      <c r="B2843" s="3">
        <v>2020</v>
      </c>
      <c r="C2843" s="19">
        <v>43778</v>
      </c>
      <c r="D2843" s="3" t="s">
        <v>653</v>
      </c>
      <c r="E2843" s="3" t="s">
        <v>642</v>
      </c>
      <c r="F2843" s="3">
        <v>2</v>
      </c>
      <c r="G2843" s="3">
        <v>2</v>
      </c>
      <c r="H2843" s="3" t="s">
        <v>134</v>
      </c>
      <c r="I2843" s="3" t="s">
        <v>38</v>
      </c>
      <c r="J2843" s="12">
        <f>(C2843-VLOOKUP(H2843,Riders!$A$2:$C$3500,2,FALSE))/365</f>
        <v>28.786301369863015</v>
      </c>
      <c r="K2843" s="3">
        <v>13</v>
      </c>
    </row>
    <row r="2844" spans="1:11" x14ac:dyDescent="0.45">
      <c r="A2844" s="3" t="s">
        <v>102</v>
      </c>
      <c r="B2844" s="3">
        <v>2020</v>
      </c>
      <c r="C2844" s="19">
        <v>43778</v>
      </c>
      <c r="D2844" s="3" t="s">
        <v>653</v>
      </c>
      <c r="E2844" s="3" t="s">
        <v>642</v>
      </c>
      <c r="F2844" s="3">
        <v>2</v>
      </c>
      <c r="G2844" s="3">
        <v>3</v>
      </c>
      <c r="H2844" s="3" t="s">
        <v>39</v>
      </c>
      <c r="I2844" s="3" t="s">
        <v>40</v>
      </c>
      <c r="J2844" s="12">
        <f>(C2844-VLOOKUP(H2844,Riders!$A$2:$C$3500,2,FALSE))/365</f>
        <v>25.246575342465754</v>
      </c>
      <c r="K2844" s="3">
        <v>19</v>
      </c>
    </row>
    <row r="2845" spans="1:11" x14ac:dyDescent="0.45">
      <c r="A2845" s="3" t="s">
        <v>102</v>
      </c>
      <c r="B2845" s="3">
        <v>2020</v>
      </c>
      <c r="C2845" s="19">
        <v>43778</v>
      </c>
      <c r="D2845" s="3" t="s">
        <v>653</v>
      </c>
      <c r="E2845" s="3" t="s">
        <v>642</v>
      </c>
      <c r="F2845" s="3">
        <v>2</v>
      </c>
      <c r="G2845" s="3">
        <v>4</v>
      </c>
      <c r="H2845" s="3" t="s">
        <v>656</v>
      </c>
      <c r="I2845" s="3" t="s">
        <v>49</v>
      </c>
      <c r="J2845" s="12">
        <f>(C2845-VLOOKUP(H2845,Riders!$A$2:$C$3500,2,FALSE))/365</f>
        <v>21.397260273972602</v>
      </c>
      <c r="K2845" s="3">
        <v>25</v>
      </c>
    </row>
    <row r="2846" spans="1:11" x14ac:dyDescent="0.45">
      <c r="A2846" s="3" t="s">
        <v>102</v>
      </c>
      <c r="B2846" s="3">
        <v>2020</v>
      </c>
      <c r="C2846" s="19">
        <v>43778</v>
      </c>
      <c r="D2846" s="3" t="s">
        <v>653</v>
      </c>
      <c r="E2846" s="3" t="s">
        <v>642</v>
      </c>
      <c r="F2846" s="3">
        <v>3</v>
      </c>
      <c r="G2846" s="3">
        <v>1</v>
      </c>
      <c r="H2846" s="3" t="s">
        <v>630</v>
      </c>
      <c r="I2846" s="3" t="s">
        <v>53</v>
      </c>
      <c r="J2846" s="12">
        <f>(C2846-VLOOKUP(H2846,Riders!$A$2:$C$3500,2,FALSE))/365</f>
        <v>22.843835616438355</v>
      </c>
      <c r="K2846" s="3">
        <v>6</v>
      </c>
    </row>
    <row r="2847" spans="1:11" x14ac:dyDescent="0.45">
      <c r="A2847" s="3" t="s">
        <v>102</v>
      </c>
      <c r="B2847" s="3">
        <v>2020</v>
      </c>
      <c r="C2847" s="19">
        <v>43778</v>
      </c>
      <c r="D2847" s="3" t="s">
        <v>653</v>
      </c>
      <c r="E2847" s="3" t="s">
        <v>642</v>
      </c>
      <c r="F2847" s="3">
        <v>3</v>
      </c>
      <c r="G2847" s="3">
        <v>2</v>
      </c>
      <c r="H2847" s="3" t="s">
        <v>82</v>
      </c>
      <c r="I2847" s="3" t="s">
        <v>67</v>
      </c>
      <c r="J2847" s="12">
        <f>(C2847-VLOOKUP(H2847,Riders!$A$2:$C$3500,2,FALSE))/365</f>
        <v>27.194520547945206</v>
      </c>
      <c r="K2847" s="3">
        <v>13</v>
      </c>
    </row>
    <row r="2848" spans="1:11" x14ac:dyDescent="0.45">
      <c r="A2848" s="3" t="s">
        <v>102</v>
      </c>
      <c r="B2848" s="3">
        <v>2020</v>
      </c>
      <c r="C2848" s="19">
        <v>43778</v>
      </c>
      <c r="D2848" s="3" t="s">
        <v>653</v>
      </c>
      <c r="E2848" s="3" t="s">
        <v>642</v>
      </c>
      <c r="F2848" s="3">
        <v>3</v>
      </c>
      <c r="G2848" s="3">
        <v>3</v>
      </c>
      <c r="H2848" s="3" t="s">
        <v>146</v>
      </c>
      <c r="I2848" s="3" t="s">
        <v>56</v>
      </c>
      <c r="J2848" s="12">
        <f>(C2848-VLOOKUP(H2848,Riders!$A$2:$C$3500,2,FALSE))/365</f>
        <v>29.602739726027398</v>
      </c>
      <c r="K2848" s="3">
        <v>19</v>
      </c>
    </row>
    <row r="2849" spans="1:11" x14ac:dyDescent="0.45">
      <c r="A2849" s="3" t="s">
        <v>102</v>
      </c>
      <c r="B2849" s="3">
        <v>2020</v>
      </c>
      <c r="C2849" s="19">
        <v>43778</v>
      </c>
      <c r="D2849" s="3" t="s">
        <v>653</v>
      </c>
      <c r="E2849" s="3" t="s">
        <v>642</v>
      </c>
      <c r="F2849" s="3">
        <v>3</v>
      </c>
      <c r="G2849" s="3">
        <v>4</v>
      </c>
      <c r="H2849" s="3" t="s">
        <v>58</v>
      </c>
      <c r="I2849" s="3" t="s">
        <v>59</v>
      </c>
      <c r="J2849" s="12">
        <f>(C2849-VLOOKUP(H2849,Riders!$A$2:$C$3500,2,FALSE))/365</f>
        <v>21.816438356164383</v>
      </c>
      <c r="K2849" s="3">
        <v>25</v>
      </c>
    </row>
    <row r="2850" spans="1:11" x14ac:dyDescent="0.45">
      <c r="A2850" s="3" t="s">
        <v>102</v>
      </c>
      <c r="B2850" s="3">
        <v>2020</v>
      </c>
      <c r="C2850" s="19">
        <v>43778</v>
      </c>
      <c r="D2850" s="3" t="s">
        <v>653</v>
      </c>
      <c r="E2850" s="3" t="s">
        <v>642</v>
      </c>
      <c r="F2850" s="3">
        <v>4</v>
      </c>
      <c r="G2850" s="3">
        <v>1</v>
      </c>
      <c r="H2850" s="3" t="s">
        <v>16</v>
      </c>
      <c r="I2850" s="3" t="s">
        <v>17</v>
      </c>
      <c r="J2850" s="12">
        <f>(C2850-VLOOKUP(H2850,Riders!$A$2:$C$3500,2,FALSE))/365</f>
        <v>20.550684931506851</v>
      </c>
      <c r="K2850" s="3">
        <v>3</v>
      </c>
    </row>
    <row r="2851" spans="1:11" x14ac:dyDescent="0.45">
      <c r="A2851" s="3" t="s">
        <v>102</v>
      </c>
      <c r="B2851" s="3">
        <v>2020</v>
      </c>
      <c r="C2851" s="19">
        <v>43778</v>
      </c>
      <c r="D2851" s="3" t="s">
        <v>653</v>
      </c>
      <c r="E2851" s="3" t="s">
        <v>642</v>
      </c>
      <c r="F2851" s="3">
        <v>4</v>
      </c>
      <c r="G2851" s="3">
        <v>2</v>
      </c>
      <c r="H2851" s="3" t="s">
        <v>20</v>
      </c>
      <c r="I2851" s="3" t="s">
        <v>21</v>
      </c>
      <c r="J2851" s="12">
        <f>(C2851-VLOOKUP(H2851,Riders!$A$2:$C$3500,2,FALSE))/365</f>
        <v>24.260273972602739</v>
      </c>
      <c r="K2851" s="3">
        <v>13</v>
      </c>
    </row>
    <row r="2852" spans="1:11" x14ac:dyDescent="0.45">
      <c r="A2852" s="3" t="s">
        <v>102</v>
      </c>
      <c r="B2852" s="3">
        <v>2020</v>
      </c>
      <c r="C2852" s="19">
        <v>43778</v>
      </c>
      <c r="D2852" s="3" t="s">
        <v>653</v>
      </c>
      <c r="E2852" s="3" t="s">
        <v>642</v>
      </c>
      <c r="F2852" s="3">
        <v>4</v>
      </c>
      <c r="G2852" s="3">
        <v>3</v>
      </c>
      <c r="H2852" s="3" t="s">
        <v>157</v>
      </c>
      <c r="I2852" s="3" t="s">
        <v>158</v>
      </c>
      <c r="J2852" s="12">
        <f>(C2852-VLOOKUP(H2852,Riders!$A$2:$C$3500,2,FALSE))/365</f>
        <v>22.638356164383563</v>
      </c>
      <c r="K2852" s="3">
        <v>19</v>
      </c>
    </row>
    <row r="2853" spans="1:11" x14ac:dyDescent="0.45">
      <c r="A2853" s="3" t="s">
        <v>102</v>
      </c>
      <c r="B2853" s="3">
        <v>2020</v>
      </c>
      <c r="C2853" s="19">
        <v>43778</v>
      </c>
      <c r="D2853" s="3" t="s">
        <v>653</v>
      </c>
      <c r="E2853" s="3" t="s">
        <v>642</v>
      </c>
      <c r="F2853" s="3">
        <v>4</v>
      </c>
      <c r="G2853" s="3">
        <v>4</v>
      </c>
      <c r="H2853" s="3" t="s">
        <v>60</v>
      </c>
      <c r="I2853" s="3" t="s">
        <v>61</v>
      </c>
      <c r="J2853" s="12">
        <f>(C2853-VLOOKUP(H2853,Riders!$A$2:$C$3500,2,FALSE))/365</f>
        <v>31.315068493150687</v>
      </c>
      <c r="K2853" s="3">
        <v>25</v>
      </c>
    </row>
    <row r="2854" spans="1:11" x14ac:dyDescent="0.45">
      <c r="A2854" s="3" t="s">
        <v>102</v>
      </c>
      <c r="B2854" s="3">
        <v>2020</v>
      </c>
      <c r="C2854" s="19">
        <v>43778</v>
      </c>
      <c r="D2854" s="3" t="s">
        <v>653</v>
      </c>
      <c r="E2854" s="3" t="s">
        <v>642</v>
      </c>
      <c r="F2854" s="3">
        <v>5</v>
      </c>
      <c r="G2854" s="3">
        <v>1</v>
      </c>
      <c r="H2854" s="3" t="s">
        <v>14</v>
      </c>
      <c r="I2854" s="3" t="s">
        <v>15</v>
      </c>
      <c r="J2854" s="12">
        <f>(C2854-VLOOKUP(H2854,Riders!$A$2:$C$3500,2,FALSE))/365</f>
        <v>19.852054794520548</v>
      </c>
      <c r="K2854" s="3">
        <v>9</v>
      </c>
    </row>
    <row r="2855" spans="1:11" x14ac:dyDescent="0.45">
      <c r="A2855" s="3" t="s">
        <v>102</v>
      </c>
      <c r="B2855" s="3">
        <v>2020</v>
      </c>
      <c r="C2855" s="19">
        <v>43778</v>
      </c>
      <c r="D2855" s="3" t="s">
        <v>653</v>
      </c>
      <c r="E2855" s="3" t="s">
        <v>642</v>
      </c>
      <c r="F2855" s="3">
        <v>5</v>
      </c>
      <c r="G2855" s="3">
        <v>2</v>
      </c>
      <c r="H2855" s="3" t="s">
        <v>174</v>
      </c>
      <c r="I2855" s="3" t="s">
        <v>156</v>
      </c>
      <c r="J2855" s="12">
        <f>(C2855-VLOOKUP(H2855,Riders!$A$2:$C$3500,2,FALSE))/365</f>
        <v>27.813698630136987</v>
      </c>
      <c r="K2855" s="3">
        <v>13</v>
      </c>
    </row>
    <row r="2856" spans="1:11" x14ac:dyDescent="0.45">
      <c r="A2856" s="3" t="s">
        <v>102</v>
      </c>
      <c r="B2856" s="3">
        <v>2020</v>
      </c>
      <c r="C2856" s="19">
        <v>43778</v>
      </c>
      <c r="D2856" s="3" t="s">
        <v>653</v>
      </c>
      <c r="E2856" s="3" t="s">
        <v>642</v>
      </c>
      <c r="F2856" s="3">
        <v>5</v>
      </c>
      <c r="G2856" s="3">
        <v>3</v>
      </c>
      <c r="H2856" s="3" t="s">
        <v>148</v>
      </c>
      <c r="I2856" s="3" t="s">
        <v>63</v>
      </c>
      <c r="J2856" s="12" t="e">
        <f>(C2856-VLOOKUP(H2856,Riders!$A$2:$C$3500,2,FALSE))/365</f>
        <v>#N/A</v>
      </c>
      <c r="K2856" s="3">
        <v>19</v>
      </c>
    </row>
    <row r="2857" spans="1:11" x14ac:dyDescent="0.45">
      <c r="A2857" s="3" t="s">
        <v>102</v>
      </c>
      <c r="B2857" s="3">
        <v>2020</v>
      </c>
      <c r="C2857" s="19">
        <v>43778</v>
      </c>
      <c r="D2857" s="3" t="s">
        <v>653</v>
      </c>
      <c r="E2857" s="3" t="s">
        <v>642</v>
      </c>
      <c r="F2857" s="3">
        <v>5</v>
      </c>
      <c r="G2857" s="3">
        <v>4</v>
      </c>
      <c r="H2857" s="3" t="s">
        <v>402</v>
      </c>
      <c r="I2857" s="3" t="s">
        <v>142</v>
      </c>
      <c r="J2857" s="12">
        <f>(C2857-VLOOKUP(H2857,Riders!$A$2:$C$3500,2,FALSE))/365</f>
        <v>31.953424657534246</v>
      </c>
      <c r="K2857" s="3">
        <v>25</v>
      </c>
    </row>
    <row r="2858" spans="1:11" x14ac:dyDescent="0.45">
      <c r="A2858" s="3" t="s">
        <v>102</v>
      </c>
      <c r="B2858" s="3">
        <v>2020</v>
      </c>
      <c r="C2858" s="19">
        <v>43778</v>
      </c>
      <c r="D2858" s="3" t="s">
        <v>653</v>
      </c>
      <c r="E2858" s="3" t="s">
        <v>642</v>
      </c>
      <c r="F2858" s="3">
        <v>5</v>
      </c>
      <c r="G2858" s="3">
        <v>5</v>
      </c>
      <c r="H2858" s="3" t="s">
        <v>75</v>
      </c>
      <c r="I2858" s="3" t="s">
        <v>38</v>
      </c>
      <c r="J2858" s="12">
        <f>(C2858-VLOOKUP(H2858,Riders!$A$2:$C$3500,2,FALSE))/365</f>
        <v>20.668493150684931</v>
      </c>
      <c r="K2858" s="3">
        <v>31</v>
      </c>
    </row>
    <row r="2859" spans="1:11" x14ac:dyDescent="0.45">
      <c r="A2859" s="3" t="s">
        <v>102</v>
      </c>
      <c r="B2859" s="3">
        <v>2020</v>
      </c>
      <c r="C2859" s="19">
        <v>43778</v>
      </c>
      <c r="D2859" s="3" t="s">
        <v>653</v>
      </c>
      <c r="E2859" s="3" t="s">
        <v>642</v>
      </c>
      <c r="F2859" s="3">
        <v>6</v>
      </c>
      <c r="G2859" s="3">
        <v>1</v>
      </c>
      <c r="H2859" s="3" t="s">
        <v>79</v>
      </c>
      <c r="I2859" s="3" t="s">
        <v>65</v>
      </c>
      <c r="J2859" s="12">
        <f>(C2859-VLOOKUP(H2859,Riders!$A$2:$C$3500,2,FALSE))/365</f>
        <v>32.517808219178079</v>
      </c>
      <c r="K2859" s="3">
        <v>8</v>
      </c>
    </row>
    <row r="2860" spans="1:11" x14ac:dyDescent="0.45">
      <c r="A2860" s="3" t="s">
        <v>102</v>
      </c>
      <c r="B2860" s="3">
        <v>2020</v>
      </c>
      <c r="C2860" s="19">
        <v>43778</v>
      </c>
      <c r="D2860" s="3" t="s">
        <v>653</v>
      </c>
      <c r="E2860" s="3" t="s">
        <v>642</v>
      </c>
      <c r="F2860" s="3">
        <v>6</v>
      </c>
      <c r="G2860" s="3">
        <v>2</v>
      </c>
      <c r="H2860" s="3" t="s">
        <v>144</v>
      </c>
      <c r="I2860" s="3" t="s">
        <v>145</v>
      </c>
      <c r="J2860" s="12">
        <f>(C2860-VLOOKUP(H2860,Riders!$A$2:$C$3500,2,FALSE))/365</f>
        <v>21.561643835616437</v>
      </c>
      <c r="K2860" s="3">
        <v>13</v>
      </c>
    </row>
    <row r="2861" spans="1:11" x14ac:dyDescent="0.45">
      <c r="A2861" s="3" t="s">
        <v>102</v>
      </c>
      <c r="B2861" s="3">
        <v>2020</v>
      </c>
      <c r="C2861" s="19">
        <v>43778</v>
      </c>
      <c r="D2861" s="3" t="s">
        <v>653</v>
      </c>
      <c r="E2861" s="3" t="s">
        <v>642</v>
      </c>
      <c r="F2861" s="3">
        <v>6</v>
      </c>
      <c r="G2861" s="3">
        <v>3</v>
      </c>
      <c r="H2861" s="3" t="s">
        <v>50</v>
      </c>
      <c r="I2861" s="3" t="s">
        <v>51</v>
      </c>
      <c r="J2861" s="12">
        <f>(C2861-VLOOKUP(H2861,Riders!$A$2:$C$3500,2,FALSE))/365</f>
        <v>23.093150684931508</v>
      </c>
      <c r="K2861" s="3">
        <v>19</v>
      </c>
    </row>
    <row r="2862" spans="1:11" x14ac:dyDescent="0.45">
      <c r="A2862" s="3" t="s">
        <v>102</v>
      </c>
      <c r="B2862" s="3">
        <v>2020</v>
      </c>
      <c r="C2862" s="19">
        <v>43778</v>
      </c>
      <c r="D2862" s="3" t="s">
        <v>653</v>
      </c>
      <c r="E2862" s="3" t="s">
        <v>642</v>
      </c>
      <c r="F2862" s="3">
        <v>6</v>
      </c>
      <c r="G2862" s="3">
        <v>4</v>
      </c>
      <c r="H2862" s="3" t="s">
        <v>655</v>
      </c>
      <c r="I2862" s="3" t="s">
        <v>120</v>
      </c>
      <c r="J2862" s="12">
        <f>(C2862-VLOOKUP(H2862,Riders!$A$2:$C$3500,2,FALSE))/365</f>
        <v>36.93150684931507</v>
      </c>
      <c r="K2862" s="3">
        <v>25</v>
      </c>
    </row>
    <row r="2863" spans="1:11" x14ac:dyDescent="0.45">
      <c r="A2863" s="3" t="s">
        <v>102</v>
      </c>
      <c r="B2863" s="3">
        <v>2020</v>
      </c>
      <c r="C2863" s="19">
        <v>43778</v>
      </c>
      <c r="D2863" s="3" t="s">
        <v>653</v>
      </c>
      <c r="E2863" s="3" t="s">
        <v>643</v>
      </c>
      <c r="F2863" s="3">
        <v>1</v>
      </c>
      <c r="G2863" s="3">
        <v>1</v>
      </c>
      <c r="H2863" s="3" t="s">
        <v>630</v>
      </c>
      <c r="I2863" s="3" t="s">
        <v>53</v>
      </c>
      <c r="J2863" s="12">
        <f>(C2863-VLOOKUP(H2863,Riders!$A$2:$C$3500,2,FALSE))/365</f>
        <v>22.843835616438355</v>
      </c>
      <c r="K2863" s="3">
        <v>6</v>
      </c>
    </row>
    <row r="2864" spans="1:11" x14ac:dyDescent="0.45">
      <c r="A2864" s="3" t="s">
        <v>102</v>
      </c>
      <c r="B2864" s="3">
        <v>2020</v>
      </c>
      <c r="C2864" s="19">
        <v>43778</v>
      </c>
      <c r="D2864" s="3" t="s">
        <v>653</v>
      </c>
      <c r="E2864" s="3" t="s">
        <v>643</v>
      </c>
      <c r="F2864" s="3">
        <v>1</v>
      </c>
      <c r="G2864" s="3">
        <v>2</v>
      </c>
      <c r="H2864" s="3" t="s">
        <v>111</v>
      </c>
      <c r="I2864" s="3" t="s">
        <v>118</v>
      </c>
      <c r="J2864" s="12">
        <f>(C2864-VLOOKUP(H2864,Riders!$A$2:$C$3500,2,FALSE))/365</f>
        <v>25.054794520547944</v>
      </c>
      <c r="K2864" s="3">
        <v>5</v>
      </c>
    </row>
    <row r="2865" spans="1:11" x14ac:dyDescent="0.45">
      <c r="A2865" s="3" t="s">
        <v>102</v>
      </c>
      <c r="B2865" s="3">
        <v>2020</v>
      </c>
      <c r="C2865" s="19">
        <v>43778</v>
      </c>
      <c r="D2865" s="3" t="s">
        <v>653</v>
      </c>
      <c r="E2865" s="3" t="s">
        <v>643</v>
      </c>
      <c r="F2865" s="3">
        <v>1</v>
      </c>
      <c r="G2865" s="3">
        <v>3</v>
      </c>
      <c r="H2865" s="3" t="s">
        <v>100</v>
      </c>
      <c r="I2865" s="3" t="s">
        <v>47</v>
      </c>
      <c r="J2865" s="12">
        <f>(C2865-VLOOKUP(H2865,Riders!$A$2:$C$3500,2,FALSE))/365</f>
        <v>25.739726027397261</v>
      </c>
      <c r="K2865" s="3">
        <v>4</v>
      </c>
    </row>
    <row r="2866" spans="1:11" x14ac:dyDescent="0.45">
      <c r="A2866" s="3" t="s">
        <v>102</v>
      </c>
      <c r="B2866" s="3">
        <v>2020</v>
      </c>
      <c r="C2866" s="19">
        <v>43778</v>
      </c>
      <c r="D2866" s="3" t="s">
        <v>653</v>
      </c>
      <c r="E2866" s="3" t="s">
        <v>643</v>
      </c>
      <c r="F2866" s="3">
        <v>1</v>
      </c>
      <c r="G2866" s="3">
        <v>4</v>
      </c>
      <c r="H2866" s="3" t="s">
        <v>34</v>
      </c>
      <c r="I2866" s="3" t="s">
        <v>19</v>
      </c>
      <c r="J2866" s="12">
        <f>(C2866-VLOOKUP(H2866,Riders!$A$2:$C$3500,2,FALSE))/365</f>
        <v>32.271232876712325</v>
      </c>
      <c r="K2866" s="3">
        <v>12</v>
      </c>
    </row>
    <row r="2867" spans="1:11" x14ac:dyDescent="0.45">
      <c r="A2867" s="3" t="s">
        <v>102</v>
      </c>
      <c r="B2867" s="3">
        <v>2020</v>
      </c>
      <c r="C2867" s="19">
        <v>43778</v>
      </c>
      <c r="D2867" s="3" t="s">
        <v>653</v>
      </c>
      <c r="E2867" s="3" t="s">
        <v>643</v>
      </c>
      <c r="F2867" s="3">
        <v>1</v>
      </c>
      <c r="G2867" s="3">
        <v>5</v>
      </c>
      <c r="H2867" s="3" t="s">
        <v>77</v>
      </c>
      <c r="I2867" s="3" t="s">
        <v>19</v>
      </c>
      <c r="J2867" s="12">
        <f>(C2867-VLOOKUP(H2867,Riders!$A$2:$C$3500,2,FALSE))/365</f>
        <v>28.4986301369863</v>
      </c>
      <c r="K2867" s="3">
        <v>10</v>
      </c>
    </row>
    <row r="2868" spans="1:11" x14ac:dyDescent="0.45">
      <c r="A2868" s="3" t="s">
        <v>102</v>
      </c>
      <c r="B2868" s="3">
        <v>2020</v>
      </c>
      <c r="C2868" s="19">
        <v>43778</v>
      </c>
      <c r="D2868" s="3" t="s">
        <v>653</v>
      </c>
      <c r="E2868" s="3" t="s">
        <v>643</v>
      </c>
      <c r="F2868" s="3">
        <v>1</v>
      </c>
      <c r="G2868" s="3">
        <v>6</v>
      </c>
      <c r="H2868" s="3" t="s">
        <v>79</v>
      </c>
      <c r="I2868" s="3" t="s">
        <v>65</v>
      </c>
      <c r="J2868" s="12">
        <f>(C2868-VLOOKUP(H2868,Riders!$A$2:$C$3500,2,FALSE))/365</f>
        <v>32.517808219178079</v>
      </c>
      <c r="K2868" s="3">
        <v>8</v>
      </c>
    </row>
    <row r="2869" spans="1:11" x14ac:dyDescent="0.45">
      <c r="A2869" s="3" t="s">
        <v>102</v>
      </c>
      <c r="B2869" s="3">
        <v>2020</v>
      </c>
      <c r="C2869" s="19">
        <v>43778</v>
      </c>
      <c r="D2869" s="3" t="s">
        <v>653</v>
      </c>
      <c r="E2869" s="3" t="s">
        <v>643</v>
      </c>
      <c r="F2869" s="3">
        <v>2</v>
      </c>
      <c r="G2869" s="3">
        <v>1</v>
      </c>
      <c r="H2869" s="3" t="s">
        <v>16</v>
      </c>
      <c r="I2869" s="3" t="s">
        <v>17</v>
      </c>
      <c r="J2869" s="12">
        <f>(C2869-VLOOKUP(H2869,Riders!$A$2:$C$3500,2,FALSE))/365</f>
        <v>20.550684931506851</v>
      </c>
      <c r="K2869" s="3">
        <v>3</v>
      </c>
    </row>
    <row r="2870" spans="1:11" x14ac:dyDescent="0.45">
      <c r="A2870" s="3" t="s">
        <v>102</v>
      </c>
      <c r="B2870" s="3">
        <v>2020</v>
      </c>
      <c r="C2870" s="19">
        <v>43778</v>
      </c>
      <c r="D2870" s="3" t="s">
        <v>653</v>
      </c>
      <c r="E2870" s="3" t="s">
        <v>643</v>
      </c>
      <c r="F2870" s="3">
        <v>2</v>
      </c>
      <c r="G2870" s="3">
        <v>2</v>
      </c>
      <c r="H2870" s="3" t="s">
        <v>23</v>
      </c>
      <c r="I2870" s="3" t="s">
        <v>15</v>
      </c>
      <c r="J2870" s="12">
        <f>(C2870-VLOOKUP(H2870,Riders!$A$2:$C$3500,2,FALSE))/365</f>
        <v>22.158904109589042</v>
      </c>
      <c r="K2870" s="3">
        <v>2</v>
      </c>
    </row>
    <row r="2871" spans="1:11" x14ac:dyDescent="0.45">
      <c r="A2871" s="3" t="s">
        <v>102</v>
      </c>
      <c r="B2871" s="3">
        <v>2020</v>
      </c>
      <c r="C2871" s="19">
        <v>43778</v>
      </c>
      <c r="D2871" s="3" t="s">
        <v>653</v>
      </c>
      <c r="E2871" s="3" t="s">
        <v>643</v>
      </c>
      <c r="F2871" s="3">
        <v>2</v>
      </c>
      <c r="G2871" s="3">
        <v>3</v>
      </c>
      <c r="H2871" s="3" t="s">
        <v>133</v>
      </c>
      <c r="I2871" s="3" t="s">
        <v>25</v>
      </c>
      <c r="J2871" s="12">
        <f>(C2871-VLOOKUP(H2871,Riders!$A$2:$C$3500,2,FALSE))/365</f>
        <v>26.791780821917808</v>
      </c>
      <c r="K2871" s="3">
        <v>1</v>
      </c>
    </row>
    <row r="2872" spans="1:11" x14ac:dyDescent="0.45">
      <c r="A2872" s="3" t="s">
        <v>102</v>
      </c>
      <c r="B2872" s="3">
        <v>2020</v>
      </c>
      <c r="C2872" s="19">
        <v>43778</v>
      </c>
      <c r="D2872" s="3" t="s">
        <v>653</v>
      </c>
      <c r="E2872" s="3" t="s">
        <v>643</v>
      </c>
      <c r="F2872" s="3">
        <v>2</v>
      </c>
      <c r="G2872" s="3">
        <v>4</v>
      </c>
      <c r="H2872" s="3" t="s">
        <v>14</v>
      </c>
      <c r="I2872" s="3" t="s">
        <v>15</v>
      </c>
      <c r="J2872" s="12">
        <f>(C2872-VLOOKUP(H2872,Riders!$A$2:$C$3500,2,FALSE))/365</f>
        <v>19.852054794520548</v>
      </c>
      <c r="K2872" s="3">
        <v>9</v>
      </c>
    </row>
    <row r="2873" spans="1:11" x14ac:dyDescent="0.45">
      <c r="A2873" s="3" t="s">
        <v>102</v>
      </c>
      <c r="B2873" s="3">
        <v>2020</v>
      </c>
      <c r="C2873" s="19">
        <v>43778</v>
      </c>
      <c r="D2873" s="3" t="s">
        <v>653</v>
      </c>
      <c r="E2873" s="3" t="s">
        <v>643</v>
      </c>
      <c r="F2873" s="3">
        <v>2</v>
      </c>
      <c r="G2873" s="3">
        <v>5</v>
      </c>
      <c r="H2873" s="3" t="s">
        <v>147</v>
      </c>
      <c r="I2873" s="3" t="s">
        <v>31</v>
      </c>
      <c r="J2873" s="12">
        <f>(C2873-VLOOKUP(H2873,Riders!$A$2:$C$3500,2,FALSE))/365</f>
        <v>31.336986301369862</v>
      </c>
      <c r="K2873" s="3">
        <v>11</v>
      </c>
    </row>
    <row r="2874" spans="1:11" x14ac:dyDescent="0.45">
      <c r="A2874" s="3" t="s">
        <v>102</v>
      </c>
      <c r="B2874" s="3">
        <v>2020</v>
      </c>
      <c r="C2874" s="19">
        <v>43778</v>
      </c>
      <c r="D2874" s="3" t="s">
        <v>653</v>
      </c>
      <c r="E2874" s="3" t="s">
        <v>643</v>
      </c>
      <c r="F2874" s="3">
        <v>2</v>
      </c>
      <c r="G2874" s="3">
        <v>6</v>
      </c>
      <c r="H2874" s="3" t="s">
        <v>161</v>
      </c>
      <c r="I2874" s="3" t="s">
        <v>36</v>
      </c>
      <c r="J2874" s="12">
        <f>(C2874-VLOOKUP(H2874,Riders!$A$2:$C$3500,2,FALSE))/365</f>
        <v>25.786301369863015</v>
      </c>
      <c r="K2874" s="3">
        <v>7</v>
      </c>
    </row>
    <row r="2875" spans="1:11" x14ac:dyDescent="0.45">
      <c r="A2875" s="3" t="s">
        <v>102</v>
      </c>
      <c r="B2875" s="3">
        <v>2020</v>
      </c>
      <c r="C2875" s="19">
        <v>43778</v>
      </c>
      <c r="D2875" s="3" t="s">
        <v>653</v>
      </c>
      <c r="E2875" s="3" t="s">
        <v>370</v>
      </c>
      <c r="F2875" s="3">
        <v>1</v>
      </c>
      <c r="G2875" s="3">
        <v>1</v>
      </c>
      <c r="H2875" s="3" t="s">
        <v>133</v>
      </c>
      <c r="I2875" s="3" t="s">
        <v>25</v>
      </c>
      <c r="J2875" s="12">
        <f>(C2875-VLOOKUP(H2875,Riders!$A$2:$C$3500,2,FALSE))/365</f>
        <v>26.791780821917808</v>
      </c>
      <c r="K2875" s="3">
        <v>1</v>
      </c>
    </row>
    <row r="2876" spans="1:11" x14ac:dyDescent="0.45">
      <c r="A2876" s="3" t="s">
        <v>102</v>
      </c>
      <c r="B2876" s="3">
        <v>2020</v>
      </c>
      <c r="C2876" s="19">
        <v>43778</v>
      </c>
      <c r="D2876" s="3" t="s">
        <v>653</v>
      </c>
      <c r="E2876" s="3" t="s">
        <v>370</v>
      </c>
      <c r="F2876" s="3">
        <v>1</v>
      </c>
      <c r="G2876" s="3">
        <v>2</v>
      </c>
      <c r="H2876" s="3" t="s">
        <v>23</v>
      </c>
      <c r="I2876" s="3" t="s">
        <v>15</v>
      </c>
      <c r="J2876" s="12">
        <f>(C2876-VLOOKUP(H2876,Riders!$A$2:$C$3500,2,FALSE))/365</f>
        <v>22.158904109589042</v>
      </c>
      <c r="K2876" s="3">
        <v>2</v>
      </c>
    </row>
    <row r="2877" spans="1:11" x14ac:dyDescent="0.45">
      <c r="A2877" s="3" t="s">
        <v>102</v>
      </c>
      <c r="B2877" s="3">
        <v>2020</v>
      </c>
      <c r="C2877" s="19">
        <v>43778</v>
      </c>
      <c r="D2877" s="3" t="s">
        <v>653</v>
      </c>
      <c r="E2877" s="3" t="s">
        <v>370</v>
      </c>
      <c r="F2877" s="3">
        <v>1</v>
      </c>
      <c r="G2877" s="3">
        <v>3</v>
      </c>
      <c r="H2877" s="3" t="s">
        <v>16</v>
      </c>
      <c r="I2877" s="3" t="s">
        <v>17</v>
      </c>
      <c r="J2877" s="12">
        <f>(C2877-VLOOKUP(H2877,Riders!$A$2:$C$3500,2,FALSE))/365</f>
        <v>20.550684931506851</v>
      </c>
      <c r="K2877" s="3">
        <v>3</v>
      </c>
    </row>
    <row r="2878" spans="1:11" x14ac:dyDescent="0.45">
      <c r="A2878" s="3" t="s">
        <v>102</v>
      </c>
      <c r="B2878" s="3">
        <v>2020</v>
      </c>
      <c r="C2878" s="19">
        <v>43778</v>
      </c>
      <c r="D2878" s="3" t="s">
        <v>653</v>
      </c>
      <c r="E2878" s="3" t="s">
        <v>370</v>
      </c>
      <c r="F2878" s="3">
        <v>1</v>
      </c>
      <c r="G2878" s="3">
        <v>4</v>
      </c>
      <c r="H2878" s="3" t="s">
        <v>100</v>
      </c>
      <c r="I2878" s="3" t="s">
        <v>47</v>
      </c>
      <c r="J2878" s="12">
        <f>(C2878-VLOOKUP(H2878,Riders!$A$2:$C$3500,2,FALSE))/365</f>
        <v>25.739726027397261</v>
      </c>
      <c r="K2878" s="3">
        <v>4</v>
      </c>
    </row>
    <row r="2879" spans="1:11" x14ac:dyDescent="0.45">
      <c r="A2879" s="3" t="s">
        <v>102</v>
      </c>
      <c r="B2879" s="3">
        <v>2020</v>
      </c>
      <c r="C2879" s="19">
        <v>43778</v>
      </c>
      <c r="D2879" s="3" t="s">
        <v>653</v>
      </c>
      <c r="E2879" s="3" t="s">
        <v>370</v>
      </c>
      <c r="F2879" s="3">
        <v>1</v>
      </c>
      <c r="G2879" s="3">
        <v>5</v>
      </c>
      <c r="H2879" s="3" t="s">
        <v>111</v>
      </c>
      <c r="I2879" s="3" t="s">
        <v>118</v>
      </c>
      <c r="J2879" s="12">
        <f>(C2879-VLOOKUP(H2879,Riders!$A$2:$C$3500,2,FALSE))/365</f>
        <v>25.054794520547944</v>
      </c>
      <c r="K2879" s="3">
        <v>5</v>
      </c>
    </row>
    <row r="2880" spans="1:11" x14ac:dyDescent="0.45">
      <c r="A2880" s="3" t="s">
        <v>102</v>
      </c>
      <c r="B2880" s="3">
        <v>2020</v>
      </c>
      <c r="C2880" s="19">
        <v>43778</v>
      </c>
      <c r="D2880" s="3" t="s">
        <v>653</v>
      </c>
      <c r="E2880" s="3" t="s">
        <v>370</v>
      </c>
      <c r="F2880" s="3">
        <v>1</v>
      </c>
      <c r="G2880" s="3">
        <v>6</v>
      </c>
      <c r="H2880" s="3" t="s">
        <v>630</v>
      </c>
      <c r="I2880" s="3" t="s">
        <v>53</v>
      </c>
      <c r="J2880" s="12">
        <f>(C2880-VLOOKUP(H2880,Riders!$A$2:$C$3500,2,FALSE))/365</f>
        <v>22.843835616438355</v>
      </c>
      <c r="K2880" s="3">
        <v>6</v>
      </c>
    </row>
    <row r="2881" spans="1:11" x14ac:dyDescent="0.45">
      <c r="A2881" s="3" t="s">
        <v>102</v>
      </c>
      <c r="B2881" s="3">
        <v>2020</v>
      </c>
      <c r="C2881" s="19">
        <v>43778</v>
      </c>
      <c r="D2881" s="3" t="s">
        <v>653</v>
      </c>
      <c r="E2881" s="3" t="s">
        <v>370</v>
      </c>
      <c r="F2881" s="3">
        <v>2</v>
      </c>
      <c r="G2881" s="3">
        <v>1</v>
      </c>
      <c r="H2881" s="3" t="s">
        <v>161</v>
      </c>
      <c r="I2881" s="3" t="s">
        <v>36</v>
      </c>
      <c r="J2881" s="12">
        <f>(C2881-VLOOKUP(H2881,Riders!$A$2:$C$3500,2,FALSE))/365</f>
        <v>25.786301369863015</v>
      </c>
      <c r="K2881" s="3">
        <v>7</v>
      </c>
    </row>
    <row r="2882" spans="1:11" x14ac:dyDescent="0.45">
      <c r="A2882" s="3" t="s">
        <v>102</v>
      </c>
      <c r="B2882" s="3">
        <v>2020</v>
      </c>
      <c r="C2882" s="19">
        <v>43778</v>
      </c>
      <c r="D2882" s="3" t="s">
        <v>653</v>
      </c>
      <c r="E2882" s="3" t="s">
        <v>370</v>
      </c>
      <c r="F2882" s="3">
        <v>2</v>
      </c>
      <c r="G2882" s="3">
        <v>2</v>
      </c>
      <c r="H2882" s="3" t="s">
        <v>79</v>
      </c>
      <c r="I2882" s="3" t="s">
        <v>65</v>
      </c>
      <c r="J2882" s="12">
        <f>(C2882-VLOOKUP(H2882,Riders!$A$2:$C$3500,2,FALSE))/365</f>
        <v>32.517808219178079</v>
      </c>
      <c r="K2882" s="3">
        <v>8</v>
      </c>
    </row>
    <row r="2883" spans="1:11" x14ac:dyDescent="0.45">
      <c r="A2883" s="3" t="s">
        <v>102</v>
      </c>
      <c r="B2883" s="3">
        <v>2020</v>
      </c>
      <c r="C2883" s="19">
        <v>43778</v>
      </c>
      <c r="D2883" s="3" t="s">
        <v>653</v>
      </c>
      <c r="E2883" s="3" t="s">
        <v>370</v>
      </c>
      <c r="F2883" s="3">
        <v>2</v>
      </c>
      <c r="G2883" s="3">
        <v>3</v>
      </c>
      <c r="H2883" s="3" t="s">
        <v>14</v>
      </c>
      <c r="I2883" s="3" t="s">
        <v>15</v>
      </c>
      <c r="J2883" s="12">
        <f>(C2883-VLOOKUP(H2883,Riders!$A$2:$C$3500,2,FALSE))/365</f>
        <v>19.852054794520548</v>
      </c>
      <c r="K2883" s="3">
        <v>9</v>
      </c>
    </row>
    <row r="2884" spans="1:11" x14ac:dyDescent="0.45">
      <c r="A2884" s="3" t="s">
        <v>102</v>
      </c>
      <c r="B2884" s="3">
        <v>2020</v>
      </c>
      <c r="C2884" s="19">
        <v>43778</v>
      </c>
      <c r="D2884" s="3" t="s">
        <v>653</v>
      </c>
      <c r="E2884" s="3" t="s">
        <v>370</v>
      </c>
      <c r="F2884" s="3">
        <v>2</v>
      </c>
      <c r="G2884" s="3">
        <v>4</v>
      </c>
      <c r="H2884" s="3" t="s">
        <v>77</v>
      </c>
      <c r="I2884" s="3" t="s">
        <v>19</v>
      </c>
      <c r="J2884" s="12">
        <f>(C2884-VLOOKUP(H2884,Riders!$A$2:$C$3500,2,FALSE))/365</f>
        <v>28.4986301369863</v>
      </c>
      <c r="K2884" s="3">
        <v>10</v>
      </c>
    </row>
    <row r="2885" spans="1:11" x14ac:dyDescent="0.45">
      <c r="A2885" s="3" t="s">
        <v>102</v>
      </c>
      <c r="B2885" s="3">
        <v>2020</v>
      </c>
      <c r="C2885" s="19">
        <v>43778</v>
      </c>
      <c r="D2885" s="3" t="s">
        <v>653</v>
      </c>
      <c r="E2885" s="3" t="s">
        <v>370</v>
      </c>
      <c r="F2885" s="3">
        <v>2</v>
      </c>
      <c r="G2885" s="3">
        <v>5</v>
      </c>
      <c r="H2885" s="3" t="s">
        <v>147</v>
      </c>
      <c r="I2885" s="3" t="s">
        <v>31</v>
      </c>
      <c r="J2885" s="12">
        <f>(C2885-VLOOKUP(H2885,Riders!$A$2:$C$3500,2,FALSE))/365</f>
        <v>31.336986301369862</v>
      </c>
      <c r="K2885" s="3">
        <v>11</v>
      </c>
    </row>
    <row r="2886" spans="1:11" x14ac:dyDescent="0.45">
      <c r="A2886" s="3" t="s">
        <v>102</v>
      </c>
      <c r="B2886" s="3">
        <v>2020</v>
      </c>
      <c r="C2886" s="19">
        <v>43778</v>
      </c>
      <c r="D2886" s="3" t="s">
        <v>653</v>
      </c>
      <c r="E2886" s="3" t="s">
        <v>370</v>
      </c>
      <c r="F2886" s="3">
        <v>2</v>
      </c>
      <c r="G2886" s="3">
        <v>6</v>
      </c>
      <c r="H2886" s="3" t="s">
        <v>34</v>
      </c>
      <c r="I2886" s="3" t="s">
        <v>19</v>
      </c>
      <c r="J2886" s="12">
        <f>(C2886-VLOOKUP(H2886,Riders!$A$2:$C$3500,2,FALSE))/365</f>
        <v>32.271232876712325</v>
      </c>
      <c r="K2886" s="3">
        <v>12</v>
      </c>
    </row>
    <row r="2887" spans="1:11" x14ac:dyDescent="0.45">
      <c r="A2887" s="3" t="s">
        <v>127</v>
      </c>
      <c r="B2887" s="3">
        <v>2019</v>
      </c>
      <c r="C2887" s="19">
        <v>43800</v>
      </c>
      <c r="D2887" s="3" t="s">
        <v>653</v>
      </c>
      <c r="E2887" s="3" t="s">
        <v>454</v>
      </c>
      <c r="F2887" s="3">
        <v>1</v>
      </c>
      <c r="G2887" s="3">
        <v>1</v>
      </c>
      <c r="H2887" s="3" t="s">
        <v>79</v>
      </c>
      <c r="I2887" s="3" t="s">
        <v>65</v>
      </c>
      <c r="J2887" s="12">
        <f>(C2887-VLOOKUP(H2887,Riders!$A$2:$C$3500,2,FALSE))/365</f>
        <v>32.578082191780823</v>
      </c>
      <c r="K2887" s="3">
        <v>5</v>
      </c>
    </row>
    <row r="2888" spans="1:11" x14ac:dyDescent="0.45">
      <c r="A2888" s="3" t="s">
        <v>127</v>
      </c>
      <c r="B2888" s="3">
        <v>2019</v>
      </c>
      <c r="C2888" s="19">
        <v>43800</v>
      </c>
      <c r="D2888" s="3" t="s">
        <v>653</v>
      </c>
      <c r="E2888" s="3" t="s">
        <v>454</v>
      </c>
      <c r="F2888" s="3">
        <v>1</v>
      </c>
      <c r="G2888" s="3">
        <v>2</v>
      </c>
      <c r="H2888" s="3" t="s">
        <v>26</v>
      </c>
      <c r="I2888" s="3" t="s">
        <v>27</v>
      </c>
      <c r="J2888" s="12">
        <f>(C2888-VLOOKUP(H2888,Riders!$A$2:$C$3500,2,FALSE))/365</f>
        <v>21.526027397260275</v>
      </c>
      <c r="K2888" s="3">
        <v>9</v>
      </c>
    </row>
    <row r="2889" spans="1:11" x14ac:dyDescent="0.45">
      <c r="A2889" s="3" t="s">
        <v>127</v>
      </c>
      <c r="B2889" s="3">
        <v>2019</v>
      </c>
      <c r="C2889" s="19">
        <v>43800</v>
      </c>
      <c r="D2889" s="3" t="s">
        <v>653</v>
      </c>
      <c r="E2889" s="3" t="s">
        <v>454</v>
      </c>
      <c r="F2889" s="3">
        <v>1</v>
      </c>
      <c r="G2889" s="3">
        <v>3</v>
      </c>
      <c r="H2889" s="3" t="s">
        <v>34</v>
      </c>
      <c r="I2889" s="3" t="s">
        <v>74</v>
      </c>
      <c r="J2889" s="12">
        <f>(C2889-VLOOKUP(H2889,Riders!$A$2:$C$3500,2,FALSE))/365</f>
        <v>32.331506849315069</v>
      </c>
      <c r="K2889" s="3">
        <v>13</v>
      </c>
    </row>
    <row r="2890" spans="1:11" x14ac:dyDescent="0.45">
      <c r="A2890" s="3" t="s">
        <v>127</v>
      </c>
      <c r="B2890" s="3">
        <v>2019</v>
      </c>
      <c r="C2890" s="19">
        <v>43800</v>
      </c>
      <c r="D2890" s="3" t="s">
        <v>653</v>
      </c>
      <c r="E2890" s="3" t="s">
        <v>454</v>
      </c>
      <c r="F2890" s="3">
        <v>1</v>
      </c>
      <c r="G2890" s="3">
        <v>4</v>
      </c>
      <c r="H2890" s="3" t="s">
        <v>399</v>
      </c>
      <c r="I2890" s="3" t="s">
        <v>118</v>
      </c>
      <c r="J2890" s="12">
        <f>(C2890-VLOOKUP(H2890,Riders!$A$2:$C$3500,2,FALSE))/365</f>
        <v>24.536986301369861</v>
      </c>
      <c r="K2890" s="3">
        <v>11</v>
      </c>
    </row>
    <row r="2891" spans="1:11" x14ac:dyDescent="0.45">
      <c r="A2891" s="3" t="s">
        <v>127</v>
      </c>
      <c r="B2891" s="3">
        <v>2019</v>
      </c>
      <c r="C2891" s="19">
        <v>43800</v>
      </c>
      <c r="D2891" s="3" t="s">
        <v>653</v>
      </c>
      <c r="E2891" s="3" t="s">
        <v>454</v>
      </c>
      <c r="F2891" s="3">
        <v>1</v>
      </c>
      <c r="G2891" s="3">
        <v>5</v>
      </c>
      <c r="H2891" s="3" t="s">
        <v>98</v>
      </c>
      <c r="I2891" s="3" t="s">
        <v>67</v>
      </c>
      <c r="J2891" s="12">
        <f>(C2891-VLOOKUP(H2891,Riders!$A$2:$C$3500,2,FALSE))/365</f>
        <v>28.336986301369862</v>
      </c>
      <c r="K2891" s="3">
        <v>25</v>
      </c>
    </row>
    <row r="2892" spans="1:11" x14ac:dyDescent="0.45">
      <c r="A2892" s="3" t="s">
        <v>127</v>
      </c>
      <c r="B2892" s="3">
        <v>2019</v>
      </c>
      <c r="C2892" s="19">
        <v>43800</v>
      </c>
      <c r="D2892" s="3" t="s">
        <v>653</v>
      </c>
      <c r="E2892" s="3" t="s">
        <v>454</v>
      </c>
      <c r="F2892" s="3">
        <v>2</v>
      </c>
      <c r="G2892" s="3">
        <v>1</v>
      </c>
      <c r="H2892" s="3" t="s">
        <v>147</v>
      </c>
      <c r="I2892" s="3" t="s">
        <v>31</v>
      </c>
      <c r="J2892" s="12">
        <f>(C2892-VLOOKUP(H2892,Riders!$A$2:$C$3500,2,FALSE))/365</f>
        <v>31.397260273972602</v>
      </c>
      <c r="K2892" s="3">
        <v>2</v>
      </c>
    </row>
    <row r="2893" spans="1:11" x14ac:dyDescent="0.45">
      <c r="A2893" s="3" t="s">
        <v>127</v>
      </c>
      <c r="B2893" s="3">
        <v>2019</v>
      </c>
      <c r="C2893" s="19">
        <v>43800</v>
      </c>
      <c r="D2893" s="3" t="s">
        <v>653</v>
      </c>
      <c r="E2893" s="3" t="s">
        <v>454</v>
      </c>
      <c r="F2893" s="3">
        <v>2</v>
      </c>
      <c r="G2893" s="3">
        <v>2</v>
      </c>
      <c r="H2893" s="3" t="s">
        <v>129</v>
      </c>
      <c r="I2893" s="3" t="s">
        <v>153</v>
      </c>
      <c r="J2893" s="12">
        <f>(C2893-VLOOKUP(H2893,Riders!$A$2:$C$3500,2,FALSE))/365</f>
        <v>29.383561643835616</v>
      </c>
      <c r="K2893" s="3">
        <v>25</v>
      </c>
    </row>
    <row r="2894" spans="1:11" x14ac:dyDescent="0.45">
      <c r="A2894" s="3" t="s">
        <v>127</v>
      </c>
      <c r="B2894" s="3">
        <v>2019</v>
      </c>
      <c r="C2894" s="19">
        <v>43800</v>
      </c>
      <c r="D2894" s="3" t="s">
        <v>653</v>
      </c>
      <c r="E2894" s="3" t="s">
        <v>454</v>
      </c>
      <c r="F2894" s="3">
        <v>2</v>
      </c>
      <c r="G2894" s="3">
        <v>3</v>
      </c>
      <c r="H2894" s="3" t="s">
        <v>24</v>
      </c>
      <c r="I2894" s="3" t="s">
        <v>151</v>
      </c>
      <c r="J2894" s="12">
        <f>(C2894-VLOOKUP(H2894,Riders!$A$2:$C$3500,2,FALSE))/365</f>
        <v>21.254794520547946</v>
      </c>
      <c r="K2894" s="3">
        <v>13</v>
      </c>
    </row>
    <row r="2895" spans="1:11" x14ac:dyDescent="0.45">
      <c r="A2895" s="3" t="s">
        <v>127</v>
      </c>
      <c r="B2895" s="3">
        <v>2019</v>
      </c>
      <c r="C2895" s="19">
        <v>43800</v>
      </c>
      <c r="D2895" s="3" t="s">
        <v>653</v>
      </c>
      <c r="E2895" s="3" t="s">
        <v>454</v>
      </c>
      <c r="F2895" s="3">
        <v>2</v>
      </c>
      <c r="G2895" s="3">
        <v>4</v>
      </c>
      <c r="H2895" s="3" t="s">
        <v>33</v>
      </c>
      <c r="I2895" s="3" t="s">
        <v>143</v>
      </c>
      <c r="J2895" s="12">
        <f>(C2895-VLOOKUP(H2895,Riders!$A$2:$C$3500,2,FALSE))/365</f>
        <v>26.030136986301368</v>
      </c>
      <c r="K2895" s="3">
        <v>10</v>
      </c>
    </row>
    <row r="2896" spans="1:11" x14ac:dyDescent="0.45">
      <c r="A2896" s="3" t="s">
        <v>127</v>
      </c>
      <c r="B2896" s="3">
        <v>2019</v>
      </c>
      <c r="C2896" s="19">
        <v>43800</v>
      </c>
      <c r="D2896" s="3" t="s">
        <v>653</v>
      </c>
      <c r="E2896" s="3" t="s">
        <v>454</v>
      </c>
      <c r="F2896" s="3">
        <v>2</v>
      </c>
      <c r="G2896" s="3">
        <v>5</v>
      </c>
      <c r="H2896" s="3" t="s">
        <v>174</v>
      </c>
      <c r="I2896" s="3" t="s">
        <v>156</v>
      </c>
      <c r="J2896" s="12">
        <f>(C2896-VLOOKUP(H2896,Riders!$A$2:$C$3500,2,FALSE))/365</f>
        <v>27.873972602739727</v>
      </c>
      <c r="K2896" s="3">
        <v>1</v>
      </c>
    </row>
    <row r="2897" spans="1:11" x14ac:dyDescent="0.45">
      <c r="A2897" s="3" t="s">
        <v>127</v>
      </c>
      <c r="B2897" s="3">
        <v>2019</v>
      </c>
      <c r="C2897" s="19">
        <v>43800</v>
      </c>
      <c r="D2897" s="3" t="s">
        <v>653</v>
      </c>
      <c r="E2897" s="3" t="s">
        <v>454</v>
      </c>
      <c r="F2897" s="3">
        <v>3</v>
      </c>
      <c r="G2897" s="3">
        <v>1</v>
      </c>
      <c r="H2897" s="3" t="s">
        <v>23</v>
      </c>
      <c r="I2897" s="3" t="s">
        <v>15</v>
      </c>
      <c r="J2897" s="12">
        <f>(C2897-VLOOKUP(H2897,Riders!$A$2:$C$3500,2,FALSE))/365</f>
        <v>22.219178082191782</v>
      </c>
      <c r="K2897" s="3">
        <v>4</v>
      </c>
    </row>
    <row r="2898" spans="1:11" x14ac:dyDescent="0.45">
      <c r="A2898" s="3" t="s">
        <v>127</v>
      </c>
      <c r="B2898" s="3">
        <v>2019</v>
      </c>
      <c r="C2898" s="19">
        <v>43800</v>
      </c>
      <c r="D2898" s="3" t="s">
        <v>653</v>
      </c>
      <c r="E2898" s="3" t="s">
        <v>454</v>
      </c>
      <c r="F2898" s="3">
        <v>3</v>
      </c>
      <c r="G2898" s="3">
        <v>2</v>
      </c>
      <c r="H2898" s="3" t="s">
        <v>167</v>
      </c>
      <c r="I2898" s="3" t="s">
        <v>59</v>
      </c>
      <c r="J2898" s="12">
        <f>(C2898-VLOOKUP(H2898,Riders!$A$2:$C$3500,2,FALSE))/365</f>
        <v>30.742465753424657</v>
      </c>
      <c r="K2898" s="3">
        <v>13</v>
      </c>
    </row>
    <row r="2899" spans="1:11" x14ac:dyDescent="0.45">
      <c r="A2899" s="3" t="s">
        <v>127</v>
      </c>
      <c r="B2899" s="3">
        <v>2019</v>
      </c>
      <c r="C2899" s="19">
        <v>43800</v>
      </c>
      <c r="D2899" s="3" t="s">
        <v>653</v>
      </c>
      <c r="E2899" s="3" t="s">
        <v>454</v>
      </c>
      <c r="F2899" s="3">
        <v>3</v>
      </c>
      <c r="G2899" s="3">
        <v>3</v>
      </c>
      <c r="H2899" s="3" t="s">
        <v>144</v>
      </c>
      <c r="I2899" s="3" t="s">
        <v>145</v>
      </c>
      <c r="J2899" s="12">
        <f>(C2899-VLOOKUP(H2899,Riders!$A$2:$C$3500,2,FALSE))/365</f>
        <v>21.621917808219177</v>
      </c>
      <c r="K2899" s="3">
        <v>19</v>
      </c>
    </row>
    <row r="2900" spans="1:11" x14ac:dyDescent="0.45">
      <c r="A2900" s="3" t="s">
        <v>127</v>
      </c>
      <c r="B2900" s="3">
        <v>2019</v>
      </c>
      <c r="C2900" s="19">
        <v>43800</v>
      </c>
      <c r="D2900" s="3" t="s">
        <v>653</v>
      </c>
      <c r="E2900" s="3" t="s">
        <v>454</v>
      </c>
      <c r="F2900" s="3">
        <v>3</v>
      </c>
      <c r="G2900" s="3">
        <v>4</v>
      </c>
      <c r="H2900" s="3" t="s">
        <v>630</v>
      </c>
      <c r="I2900" s="3" t="s">
        <v>53</v>
      </c>
      <c r="J2900" s="12">
        <f>(C2900-VLOOKUP(H2900,Riders!$A$2:$C$3500,2,FALSE))/365</f>
        <v>22.904109589041095</v>
      </c>
      <c r="K2900" s="3">
        <v>25</v>
      </c>
    </row>
    <row r="2901" spans="1:11" x14ac:dyDescent="0.45">
      <c r="A2901" s="3" t="s">
        <v>127</v>
      </c>
      <c r="B2901" s="3">
        <v>2019</v>
      </c>
      <c r="C2901" s="19">
        <v>43800</v>
      </c>
      <c r="D2901" s="3" t="s">
        <v>653</v>
      </c>
      <c r="E2901" s="3" t="s">
        <v>454</v>
      </c>
      <c r="F2901" s="3">
        <v>3</v>
      </c>
      <c r="G2901" s="3">
        <v>5</v>
      </c>
      <c r="H2901" s="3" t="s">
        <v>655</v>
      </c>
      <c r="I2901" s="3" t="s">
        <v>120</v>
      </c>
      <c r="J2901" s="12">
        <f>(C2901-VLOOKUP(H2901,Riders!$A$2:$C$3500,2,FALSE))/365</f>
        <v>36.991780821917807</v>
      </c>
      <c r="K2901" s="3">
        <v>13</v>
      </c>
    </row>
    <row r="2902" spans="1:11" x14ac:dyDescent="0.45">
      <c r="A2902" s="3" t="s">
        <v>127</v>
      </c>
      <c r="B2902" s="3">
        <v>2019</v>
      </c>
      <c r="C2902" s="19">
        <v>43800</v>
      </c>
      <c r="D2902" s="3" t="s">
        <v>653</v>
      </c>
      <c r="E2902" s="3" t="s">
        <v>454</v>
      </c>
      <c r="F2902" s="3">
        <v>4</v>
      </c>
      <c r="G2902" s="3">
        <v>1</v>
      </c>
      <c r="H2902" s="3" t="s">
        <v>77</v>
      </c>
      <c r="I2902" s="3" t="s">
        <v>19</v>
      </c>
      <c r="J2902" s="12">
        <f>(C2902-VLOOKUP(H2902,Riders!$A$2:$C$3500,2,FALSE))/365</f>
        <v>28.55890410958904</v>
      </c>
      <c r="K2902" s="3">
        <v>6</v>
      </c>
    </row>
    <row r="2903" spans="1:11" x14ac:dyDescent="0.45">
      <c r="A2903" s="3" t="s">
        <v>127</v>
      </c>
      <c r="B2903" s="3">
        <v>2019</v>
      </c>
      <c r="C2903" s="19">
        <v>43800</v>
      </c>
      <c r="D2903" s="3" t="s">
        <v>653</v>
      </c>
      <c r="E2903" s="3" t="s">
        <v>454</v>
      </c>
      <c r="F2903" s="3">
        <v>4</v>
      </c>
      <c r="G2903" s="3">
        <v>2</v>
      </c>
      <c r="H2903" s="3" t="s">
        <v>28</v>
      </c>
      <c r="I2903" s="3" t="s">
        <v>29</v>
      </c>
      <c r="J2903" s="12">
        <f>(C2903-VLOOKUP(H2903,Riders!$A$2:$C$3500,2,FALSE))/365</f>
        <v>19.931506849315067</v>
      </c>
      <c r="K2903" s="3">
        <v>13</v>
      </c>
    </row>
    <row r="2904" spans="1:11" x14ac:dyDescent="0.45">
      <c r="A2904" s="3" t="s">
        <v>127</v>
      </c>
      <c r="B2904" s="3">
        <v>2019</v>
      </c>
      <c r="C2904" s="19">
        <v>43800</v>
      </c>
      <c r="D2904" s="3" t="s">
        <v>653</v>
      </c>
      <c r="E2904" s="3" t="s">
        <v>454</v>
      </c>
      <c r="F2904" s="3">
        <v>4</v>
      </c>
      <c r="G2904" s="3">
        <v>3</v>
      </c>
      <c r="H2904" s="3" t="s">
        <v>39</v>
      </c>
      <c r="I2904" s="3" t="s">
        <v>40</v>
      </c>
      <c r="J2904" s="12">
        <f>(C2904-VLOOKUP(H2904,Riders!$A$2:$C$3500,2,FALSE))/365</f>
        <v>25.306849315068494</v>
      </c>
      <c r="K2904" s="3">
        <v>19</v>
      </c>
    </row>
    <row r="2905" spans="1:11" x14ac:dyDescent="0.45">
      <c r="A2905" s="3" t="s">
        <v>127</v>
      </c>
      <c r="B2905" s="3">
        <v>2019</v>
      </c>
      <c r="C2905" s="19">
        <v>43800</v>
      </c>
      <c r="D2905" s="3" t="s">
        <v>653</v>
      </c>
      <c r="E2905" s="3" t="s">
        <v>454</v>
      </c>
      <c r="F2905" s="3">
        <v>4</v>
      </c>
      <c r="G2905" s="3">
        <v>4</v>
      </c>
      <c r="H2905" s="3" t="s">
        <v>60</v>
      </c>
      <c r="I2905" s="3" t="s">
        <v>61</v>
      </c>
      <c r="J2905" s="12">
        <f>(C2905-VLOOKUP(H2905,Riders!$A$2:$C$3500,2,FALSE))/365</f>
        <v>31.375342465753423</v>
      </c>
      <c r="K2905" s="3">
        <v>19</v>
      </c>
    </row>
    <row r="2906" spans="1:11" x14ac:dyDescent="0.45">
      <c r="A2906" s="3" t="s">
        <v>127</v>
      </c>
      <c r="B2906" s="3">
        <v>2019</v>
      </c>
      <c r="C2906" s="19">
        <v>43800</v>
      </c>
      <c r="D2906" s="3" t="s">
        <v>653</v>
      </c>
      <c r="E2906" s="3" t="s">
        <v>454</v>
      </c>
      <c r="F2906" s="3">
        <v>4</v>
      </c>
      <c r="G2906" s="3">
        <v>5</v>
      </c>
      <c r="H2906" s="3" t="s">
        <v>75</v>
      </c>
      <c r="I2906" s="3" t="s">
        <v>152</v>
      </c>
      <c r="J2906" s="12">
        <f>(C2906-VLOOKUP(H2906,Riders!$A$2:$C$3500,2,FALSE))/365</f>
        <v>20.728767123287671</v>
      </c>
      <c r="K2906" s="3">
        <v>13</v>
      </c>
    </row>
    <row r="2907" spans="1:11" x14ac:dyDescent="0.45">
      <c r="A2907" s="3" t="s">
        <v>127</v>
      </c>
      <c r="B2907" s="3">
        <v>2019</v>
      </c>
      <c r="C2907" s="19">
        <v>43800</v>
      </c>
      <c r="D2907" s="3" t="s">
        <v>653</v>
      </c>
      <c r="E2907" s="3" t="s">
        <v>454</v>
      </c>
      <c r="F2907" s="3">
        <v>5</v>
      </c>
      <c r="G2907" s="3">
        <v>1</v>
      </c>
      <c r="H2907" s="3" t="s">
        <v>134</v>
      </c>
      <c r="I2907" s="3" t="s">
        <v>38</v>
      </c>
      <c r="J2907" s="12">
        <f>(C2907-VLOOKUP(H2907,Riders!$A$2:$C$3500,2,FALSE))/365</f>
        <v>28.846575342465755</v>
      </c>
      <c r="K2907" s="3">
        <v>12</v>
      </c>
    </row>
    <row r="2908" spans="1:11" x14ac:dyDescent="0.45">
      <c r="A2908" s="3" t="s">
        <v>127</v>
      </c>
      <c r="B2908" s="3">
        <v>2019</v>
      </c>
      <c r="C2908" s="19">
        <v>43800</v>
      </c>
      <c r="D2908" s="3" t="s">
        <v>653</v>
      </c>
      <c r="E2908" s="3" t="s">
        <v>454</v>
      </c>
      <c r="F2908" s="3">
        <v>5</v>
      </c>
      <c r="G2908" s="3">
        <v>2</v>
      </c>
      <c r="H2908" s="3" t="s">
        <v>43</v>
      </c>
      <c r="I2908" s="3" t="s">
        <v>44</v>
      </c>
      <c r="J2908" s="12">
        <f>(C2908-VLOOKUP(H2908,Riders!$A$2:$C$3500,2,FALSE))/365</f>
        <v>27.032876712328768</v>
      </c>
      <c r="K2908" s="3">
        <v>19</v>
      </c>
    </row>
    <row r="2909" spans="1:11" x14ac:dyDescent="0.45">
      <c r="A2909" s="3" t="s">
        <v>127</v>
      </c>
      <c r="B2909" s="3">
        <v>2019</v>
      </c>
      <c r="C2909" s="19">
        <v>43800</v>
      </c>
      <c r="D2909" s="3" t="s">
        <v>653</v>
      </c>
      <c r="E2909" s="3" t="s">
        <v>454</v>
      </c>
      <c r="F2909" s="3">
        <v>5</v>
      </c>
      <c r="G2909" s="3">
        <v>3</v>
      </c>
      <c r="H2909" s="3" t="s">
        <v>100</v>
      </c>
      <c r="I2909" s="3" t="s">
        <v>47</v>
      </c>
      <c r="J2909" s="12">
        <f>(C2909-VLOOKUP(H2909,Riders!$A$2:$C$3500,2,FALSE))/365</f>
        <v>25.8</v>
      </c>
      <c r="K2909" s="3">
        <v>7</v>
      </c>
    </row>
    <row r="2910" spans="1:11" x14ac:dyDescent="0.45">
      <c r="A2910" s="3" t="s">
        <v>127</v>
      </c>
      <c r="B2910" s="3">
        <v>2019</v>
      </c>
      <c r="C2910" s="19">
        <v>43800</v>
      </c>
      <c r="D2910" s="3" t="s">
        <v>653</v>
      </c>
      <c r="E2910" s="3" t="s">
        <v>454</v>
      </c>
      <c r="F2910" s="3">
        <v>5</v>
      </c>
      <c r="G2910" s="3">
        <v>4</v>
      </c>
      <c r="H2910" s="3" t="s">
        <v>402</v>
      </c>
      <c r="I2910" s="3" t="s">
        <v>142</v>
      </c>
      <c r="J2910" s="12">
        <f>(C2910-VLOOKUP(H2910,Riders!$A$2:$C$3500,2,FALSE))/365</f>
        <v>32.013698630136986</v>
      </c>
      <c r="K2910" s="3">
        <v>25</v>
      </c>
    </row>
    <row r="2911" spans="1:11" x14ac:dyDescent="0.45">
      <c r="A2911" s="3" t="s">
        <v>127</v>
      </c>
      <c r="B2911" s="3">
        <v>2019</v>
      </c>
      <c r="C2911" s="19">
        <v>43800</v>
      </c>
      <c r="D2911" s="3" t="s">
        <v>653</v>
      </c>
      <c r="E2911" s="3" t="s">
        <v>454</v>
      </c>
      <c r="F2911" s="3">
        <v>5</v>
      </c>
      <c r="G2911" s="3">
        <v>5</v>
      </c>
      <c r="H2911" s="3" t="s">
        <v>157</v>
      </c>
      <c r="I2911" s="3" t="s">
        <v>158</v>
      </c>
      <c r="J2911" s="12">
        <f>(C2911-VLOOKUP(H2911,Riders!$A$2:$C$3500,2,FALSE))/365</f>
        <v>22.698630136986303</v>
      </c>
      <c r="K2911" s="3">
        <v>19</v>
      </c>
    </row>
    <row r="2912" spans="1:11" x14ac:dyDescent="0.45">
      <c r="A2912" s="3" t="s">
        <v>127</v>
      </c>
      <c r="B2912" s="3">
        <v>2019</v>
      </c>
      <c r="C2912" s="19">
        <v>43800</v>
      </c>
      <c r="D2912" s="3" t="s">
        <v>653</v>
      </c>
      <c r="E2912" s="3" t="s">
        <v>454</v>
      </c>
      <c r="F2912" s="3">
        <v>6</v>
      </c>
      <c r="G2912" s="3">
        <v>1</v>
      </c>
      <c r="H2912" s="3" t="s">
        <v>96</v>
      </c>
      <c r="I2912" s="3" t="s">
        <v>150</v>
      </c>
      <c r="J2912" s="12">
        <f>(C2912-VLOOKUP(H2912,Riders!$A$2:$C$3500,2,FALSE))/365</f>
        <v>25.884931506849316</v>
      </c>
      <c r="K2912" s="3">
        <v>3</v>
      </c>
    </row>
    <row r="2913" spans="1:11" x14ac:dyDescent="0.45">
      <c r="A2913" s="3" t="s">
        <v>127</v>
      </c>
      <c r="B2913" s="3">
        <v>2019</v>
      </c>
      <c r="C2913" s="19">
        <v>43800</v>
      </c>
      <c r="D2913" s="3" t="s">
        <v>653</v>
      </c>
      <c r="E2913" s="3" t="s">
        <v>454</v>
      </c>
      <c r="F2913" s="3">
        <v>6</v>
      </c>
      <c r="G2913" s="3">
        <v>2</v>
      </c>
      <c r="H2913" s="3" t="s">
        <v>50</v>
      </c>
      <c r="I2913" s="3" t="s">
        <v>51</v>
      </c>
      <c r="J2913" s="12">
        <f>(C2913-VLOOKUP(H2913,Riders!$A$2:$C$3500,2,FALSE))/365</f>
        <v>23.153424657534245</v>
      </c>
      <c r="K2913" s="3">
        <v>25</v>
      </c>
    </row>
    <row r="2914" spans="1:11" x14ac:dyDescent="0.45">
      <c r="A2914" s="3" t="s">
        <v>127</v>
      </c>
      <c r="B2914" s="3">
        <v>2019</v>
      </c>
      <c r="C2914" s="19">
        <v>43800</v>
      </c>
      <c r="D2914" s="3" t="s">
        <v>653</v>
      </c>
      <c r="E2914" s="3" t="s">
        <v>454</v>
      </c>
      <c r="F2914" s="3">
        <v>6</v>
      </c>
      <c r="G2914" s="3">
        <v>3</v>
      </c>
      <c r="H2914" s="3" t="s">
        <v>656</v>
      </c>
      <c r="I2914" s="3" t="s">
        <v>49</v>
      </c>
      <c r="J2914" s="12">
        <f>(C2914-VLOOKUP(H2914,Riders!$A$2:$C$3500,2,FALSE))/365</f>
        <v>21.457534246575342</v>
      </c>
      <c r="K2914" s="3">
        <v>19</v>
      </c>
    </row>
    <row r="2915" spans="1:11" x14ac:dyDescent="0.45">
      <c r="A2915" s="3" t="s">
        <v>127</v>
      </c>
      <c r="B2915" s="3">
        <v>2019</v>
      </c>
      <c r="C2915" s="19">
        <v>43800</v>
      </c>
      <c r="D2915" s="3" t="s">
        <v>653</v>
      </c>
      <c r="E2915" s="3" t="s">
        <v>454</v>
      </c>
      <c r="F2915" s="3">
        <v>6</v>
      </c>
      <c r="G2915" s="3">
        <v>4</v>
      </c>
      <c r="H2915" s="3" t="s">
        <v>135</v>
      </c>
      <c r="I2915" s="3" t="s">
        <v>162</v>
      </c>
      <c r="J2915" s="12">
        <f>(C2915-VLOOKUP(H2915,Riders!$A$2:$C$3500,2,FALSE))/365</f>
        <v>30.063013698630137</v>
      </c>
      <c r="K2915" s="3">
        <v>8</v>
      </c>
    </row>
    <row r="2916" spans="1:11" x14ac:dyDescent="0.45">
      <c r="A2916" s="3" t="s">
        <v>127</v>
      </c>
      <c r="B2916" s="3">
        <v>2019</v>
      </c>
      <c r="C2916" s="19">
        <v>43800</v>
      </c>
      <c r="D2916" s="3" t="s">
        <v>653</v>
      </c>
      <c r="E2916" s="3" t="s">
        <v>642</v>
      </c>
      <c r="F2916" s="3">
        <v>1</v>
      </c>
      <c r="G2916" s="3">
        <v>1</v>
      </c>
      <c r="H2916" s="3" t="s">
        <v>26</v>
      </c>
      <c r="I2916" s="3" t="s">
        <v>27</v>
      </c>
      <c r="J2916" s="12">
        <f>(C2916-VLOOKUP(H2916,Riders!$A$2:$C$3500,2,FALSE))/365</f>
        <v>21.526027397260275</v>
      </c>
      <c r="K2916" s="3">
        <v>9</v>
      </c>
    </row>
    <row r="2917" spans="1:11" x14ac:dyDescent="0.45">
      <c r="A2917" s="3" t="s">
        <v>127</v>
      </c>
      <c r="B2917" s="3">
        <v>2019</v>
      </c>
      <c r="C2917" s="19">
        <v>43800</v>
      </c>
      <c r="D2917" s="3" t="s">
        <v>653</v>
      </c>
      <c r="E2917" s="3" t="s">
        <v>642</v>
      </c>
      <c r="F2917" s="3">
        <v>1</v>
      </c>
      <c r="G2917" s="3">
        <v>2</v>
      </c>
      <c r="H2917" s="3" t="s">
        <v>75</v>
      </c>
      <c r="I2917" s="3" t="s">
        <v>152</v>
      </c>
      <c r="J2917" s="12">
        <f>(C2917-VLOOKUP(H2917,Riders!$A$2:$C$3500,2,FALSE))/365</f>
        <v>20.728767123287671</v>
      </c>
      <c r="K2917" s="3">
        <v>13</v>
      </c>
    </row>
    <row r="2918" spans="1:11" x14ac:dyDescent="0.45">
      <c r="A2918" s="3" t="s">
        <v>127</v>
      </c>
      <c r="B2918" s="3">
        <v>2019</v>
      </c>
      <c r="C2918" s="19">
        <v>43800</v>
      </c>
      <c r="D2918" s="3" t="s">
        <v>653</v>
      </c>
      <c r="E2918" s="3" t="s">
        <v>642</v>
      </c>
      <c r="F2918" s="3">
        <v>1</v>
      </c>
      <c r="G2918" s="3">
        <v>3</v>
      </c>
      <c r="H2918" s="3" t="s">
        <v>656</v>
      </c>
      <c r="I2918" s="3" t="s">
        <v>49</v>
      </c>
      <c r="J2918" s="12">
        <f>(C2918-VLOOKUP(H2918,Riders!$A$2:$C$3500,2,FALSE))/365</f>
        <v>21.457534246575342</v>
      </c>
      <c r="K2918" s="3">
        <v>19</v>
      </c>
    </row>
    <row r="2919" spans="1:11" x14ac:dyDescent="0.45">
      <c r="A2919" s="3" t="s">
        <v>127</v>
      </c>
      <c r="B2919" s="3">
        <v>2019</v>
      </c>
      <c r="C2919" s="19">
        <v>43800</v>
      </c>
      <c r="D2919" s="3" t="s">
        <v>653</v>
      </c>
      <c r="E2919" s="3" t="s">
        <v>642</v>
      </c>
      <c r="F2919" s="3">
        <v>1</v>
      </c>
      <c r="G2919" s="3">
        <v>4</v>
      </c>
      <c r="H2919" s="3" t="s">
        <v>402</v>
      </c>
      <c r="I2919" s="3" t="s">
        <v>142</v>
      </c>
      <c r="J2919" s="12">
        <f>(C2919-VLOOKUP(H2919,Riders!$A$2:$C$3500,2,FALSE))/365</f>
        <v>32.013698630136986</v>
      </c>
      <c r="K2919" s="3">
        <v>25</v>
      </c>
    </row>
    <row r="2920" spans="1:11" x14ac:dyDescent="0.45">
      <c r="A2920" s="3" t="s">
        <v>127</v>
      </c>
      <c r="B2920" s="3">
        <v>2019</v>
      </c>
      <c r="C2920" s="19">
        <v>43800</v>
      </c>
      <c r="D2920" s="3" t="s">
        <v>653</v>
      </c>
      <c r="E2920" s="3" t="s">
        <v>642</v>
      </c>
      <c r="F2920" s="3">
        <v>2</v>
      </c>
      <c r="G2920" s="3">
        <v>1</v>
      </c>
      <c r="H2920" s="3" t="s">
        <v>100</v>
      </c>
      <c r="I2920" s="3" t="s">
        <v>47</v>
      </c>
      <c r="J2920" s="12">
        <f>(C2920-VLOOKUP(H2920,Riders!$A$2:$C$3500,2,FALSE))/365</f>
        <v>25.8</v>
      </c>
      <c r="K2920" s="3">
        <v>7</v>
      </c>
    </row>
    <row r="2921" spans="1:11" x14ac:dyDescent="0.45">
      <c r="A2921" s="3" t="s">
        <v>127</v>
      </c>
      <c r="B2921" s="3">
        <v>2019</v>
      </c>
      <c r="C2921" s="19">
        <v>43800</v>
      </c>
      <c r="D2921" s="3" t="s">
        <v>653</v>
      </c>
      <c r="E2921" s="3" t="s">
        <v>642</v>
      </c>
      <c r="F2921" s="3">
        <v>2</v>
      </c>
      <c r="G2921" s="3">
        <v>2</v>
      </c>
      <c r="H2921" s="3" t="s">
        <v>655</v>
      </c>
      <c r="I2921" s="3" t="s">
        <v>120</v>
      </c>
      <c r="J2921" s="12">
        <f>(C2921-VLOOKUP(H2921,Riders!$A$2:$C$3500,2,FALSE))/365</f>
        <v>36.991780821917807</v>
      </c>
      <c r="K2921" s="3">
        <v>13</v>
      </c>
    </row>
    <row r="2922" spans="1:11" x14ac:dyDescent="0.45">
      <c r="A2922" s="3" t="s">
        <v>127</v>
      </c>
      <c r="B2922" s="3">
        <v>2019</v>
      </c>
      <c r="C2922" s="19">
        <v>43800</v>
      </c>
      <c r="D2922" s="3" t="s">
        <v>653</v>
      </c>
      <c r="E2922" s="3" t="s">
        <v>642</v>
      </c>
      <c r="F2922" s="3">
        <v>2</v>
      </c>
      <c r="G2922" s="3">
        <v>3</v>
      </c>
      <c r="H2922" s="3" t="s">
        <v>60</v>
      </c>
      <c r="I2922" s="3" t="s">
        <v>61</v>
      </c>
      <c r="J2922" s="12">
        <f>(C2922-VLOOKUP(H2922,Riders!$A$2:$C$3500,2,FALSE))/365</f>
        <v>31.375342465753423</v>
      </c>
      <c r="K2922" s="3">
        <v>19</v>
      </c>
    </row>
    <row r="2923" spans="1:11" x14ac:dyDescent="0.45">
      <c r="A2923" s="3" t="s">
        <v>127</v>
      </c>
      <c r="B2923" s="3">
        <v>2019</v>
      </c>
      <c r="C2923" s="19">
        <v>43800</v>
      </c>
      <c r="D2923" s="3" t="s">
        <v>653</v>
      </c>
      <c r="E2923" s="3" t="s">
        <v>642</v>
      </c>
      <c r="F2923" s="3">
        <v>2</v>
      </c>
      <c r="G2923" s="3">
        <v>4</v>
      </c>
      <c r="H2923" s="3" t="s">
        <v>129</v>
      </c>
      <c r="I2923" s="3" t="s">
        <v>153</v>
      </c>
      <c r="J2923" s="12">
        <f>(C2923-VLOOKUP(H2923,Riders!$A$2:$C$3500,2,FALSE))/365</f>
        <v>29.383561643835616</v>
      </c>
      <c r="K2923" s="3">
        <v>25</v>
      </c>
    </row>
    <row r="2924" spans="1:11" x14ac:dyDescent="0.45">
      <c r="A2924" s="3" t="s">
        <v>127</v>
      </c>
      <c r="B2924" s="3">
        <v>2019</v>
      </c>
      <c r="C2924" s="19">
        <v>43800</v>
      </c>
      <c r="D2924" s="3" t="s">
        <v>653</v>
      </c>
      <c r="E2924" s="3" t="s">
        <v>642</v>
      </c>
      <c r="F2924" s="3">
        <v>3</v>
      </c>
      <c r="G2924" s="3">
        <v>1</v>
      </c>
      <c r="H2924" s="3" t="s">
        <v>174</v>
      </c>
      <c r="I2924" s="3" t="s">
        <v>156</v>
      </c>
      <c r="J2924" s="12">
        <f>(C2924-VLOOKUP(H2924,Riders!$A$2:$C$3500,2,FALSE))/365</f>
        <v>27.873972602739727</v>
      </c>
      <c r="K2924" s="3">
        <v>1</v>
      </c>
    </row>
    <row r="2925" spans="1:11" x14ac:dyDescent="0.45">
      <c r="A2925" s="3" t="s">
        <v>127</v>
      </c>
      <c r="B2925" s="3">
        <v>2019</v>
      </c>
      <c r="C2925" s="19">
        <v>43800</v>
      </c>
      <c r="D2925" s="3" t="s">
        <v>653</v>
      </c>
      <c r="E2925" s="3" t="s">
        <v>642</v>
      </c>
      <c r="F2925" s="3">
        <v>3</v>
      </c>
      <c r="G2925" s="3">
        <v>2</v>
      </c>
      <c r="H2925" s="3" t="s">
        <v>167</v>
      </c>
      <c r="I2925" s="3" t="s">
        <v>59</v>
      </c>
      <c r="J2925" s="12">
        <f>(C2925-VLOOKUP(H2925,Riders!$A$2:$C$3500,2,FALSE))/365</f>
        <v>30.742465753424657</v>
      </c>
      <c r="K2925" s="3">
        <v>13</v>
      </c>
    </row>
    <row r="2926" spans="1:11" x14ac:dyDescent="0.45">
      <c r="A2926" s="3" t="s">
        <v>127</v>
      </c>
      <c r="B2926" s="3">
        <v>2019</v>
      </c>
      <c r="C2926" s="19">
        <v>43800</v>
      </c>
      <c r="D2926" s="3" t="s">
        <v>653</v>
      </c>
      <c r="E2926" s="3" t="s">
        <v>642</v>
      </c>
      <c r="F2926" s="3">
        <v>3</v>
      </c>
      <c r="G2926" s="3">
        <v>3</v>
      </c>
      <c r="H2926" s="3" t="s">
        <v>39</v>
      </c>
      <c r="I2926" s="3" t="s">
        <v>40</v>
      </c>
      <c r="J2926" s="12">
        <f>(C2926-VLOOKUP(H2926,Riders!$A$2:$C$3500,2,FALSE))/365</f>
        <v>25.306849315068494</v>
      </c>
      <c r="K2926" s="3">
        <v>19</v>
      </c>
    </row>
    <row r="2927" spans="1:11" x14ac:dyDescent="0.45">
      <c r="A2927" s="3" t="s">
        <v>127</v>
      </c>
      <c r="B2927" s="3">
        <v>2019</v>
      </c>
      <c r="C2927" s="19">
        <v>43800</v>
      </c>
      <c r="D2927" s="3" t="s">
        <v>653</v>
      </c>
      <c r="E2927" s="3" t="s">
        <v>642</v>
      </c>
      <c r="F2927" s="3">
        <v>3</v>
      </c>
      <c r="G2927" s="3">
        <v>4</v>
      </c>
      <c r="H2927" s="3" t="s">
        <v>630</v>
      </c>
      <c r="I2927" s="3" t="s">
        <v>53</v>
      </c>
      <c r="J2927" s="12">
        <f>(C2927-VLOOKUP(H2927,Riders!$A$2:$C$3500,2,FALSE))/365</f>
        <v>22.904109589041095</v>
      </c>
      <c r="K2927" s="3">
        <v>25</v>
      </c>
    </row>
    <row r="2928" spans="1:11" x14ac:dyDescent="0.45">
      <c r="A2928" s="3" t="s">
        <v>127</v>
      </c>
      <c r="B2928" s="3">
        <v>2019</v>
      </c>
      <c r="C2928" s="19">
        <v>43800</v>
      </c>
      <c r="D2928" s="3" t="s">
        <v>653</v>
      </c>
      <c r="E2928" s="3" t="s">
        <v>642</v>
      </c>
      <c r="F2928" s="3">
        <v>4</v>
      </c>
      <c r="G2928" s="3">
        <v>1</v>
      </c>
      <c r="H2928" s="3" t="s">
        <v>33</v>
      </c>
      <c r="I2928" s="3" t="s">
        <v>143</v>
      </c>
      <c r="J2928" s="12">
        <f>(C2928-VLOOKUP(H2928,Riders!$A$2:$C$3500,2,FALSE))/365</f>
        <v>26.030136986301368</v>
      </c>
      <c r="K2928" s="3">
        <v>10</v>
      </c>
    </row>
    <row r="2929" spans="1:11" x14ac:dyDescent="0.45">
      <c r="A2929" s="3" t="s">
        <v>127</v>
      </c>
      <c r="B2929" s="3">
        <v>2019</v>
      </c>
      <c r="C2929" s="19">
        <v>43800</v>
      </c>
      <c r="D2929" s="3" t="s">
        <v>653</v>
      </c>
      <c r="E2929" s="3" t="s">
        <v>642</v>
      </c>
      <c r="F2929" s="3">
        <v>4</v>
      </c>
      <c r="G2929" s="3">
        <v>2</v>
      </c>
      <c r="H2929" s="3" t="s">
        <v>28</v>
      </c>
      <c r="I2929" s="3" t="s">
        <v>29</v>
      </c>
      <c r="J2929" s="12">
        <f>(C2929-VLOOKUP(H2929,Riders!$A$2:$C$3500,2,FALSE))/365</f>
        <v>19.931506849315067</v>
      </c>
      <c r="K2929" s="3">
        <v>13</v>
      </c>
    </row>
    <row r="2930" spans="1:11" x14ac:dyDescent="0.45">
      <c r="A2930" s="3" t="s">
        <v>127</v>
      </c>
      <c r="B2930" s="3">
        <v>2019</v>
      </c>
      <c r="C2930" s="19">
        <v>43800</v>
      </c>
      <c r="D2930" s="3" t="s">
        <v>653</v>
      </c>
      <c r="E2930" s="3" t="s">
        <v>642</v>
      </c>
      <c r="F2930" s="3">
        <v>4</v>
      </c>
      <c r="G2930" s="3">
        <v>3</v>
      </c>
      <c r="H2930" s="3" t="s">
        <v>144</v>
      </c>
      <c r="I2930" s="3" t="s">
        <v>145</v>
      </c>
      <c r="J2930" s="12">
        <f>(C2930-VLOOKUP(H2930,Riders!$A$2:$C$3500,2,FALSE))/365</f>
        <v>21.621917808219177</v>
      </c>
      <c r="K2930" s="3">
        <v>19</v>
      </c>
    </row>
    <row r="2931" spans="1:11" x14ac:dyDescent="0.45">
      <c r="A2931" s="3" t="s">
        <v>127</v>
      </c>
      <c r="B2931" s="3">
        <v>2019</v>
      </c>
      <c r="C2931" s="19">
        <v>43800</v>
      </c>
      <c r="D2931" s="3" t="s">
        <v>653</v>
      </c>
      <c r="E2931" s="3" t="s">
        <v>642</v>
      </c>
      <c r="F2931" s="3">
        <v>4</v>
      </c>
      <c r="G2931" s="3">
        <v>4</v>
      </c>
      <c r="H2931" s="3" t="s">
        <v>98</v>
      </c>
      <c r="I2931" s="3" t="s">
        <v>67</v>
      </c>
      <c r="J2931" s="12">
        <f>(C2931-VLOOKUP(H2931,Riders!$A$2:$C$3500,2,FALSE))/365</f>
        <v>28.336986301369862</v>
      </c>
      <c r="K2931" s="3">
        <v>25</v>
      </c>
    </row>
    <row r="2932" spans="1:11" x14ac:dyDescent="0.45">
      <c r="A2932" s="3" t="s">
        <v>127</v>
      </c>
      <c r="B2932" s="3">
        <v>2019</v>
      </c>
      <c r="C2932" s="19">
        <v>43800</v>
      </c>
      <c r="D2932" s="3" t="s">
        <v>653</v>
      </c>
      <c r="E2932" s="3" t="s">
        <v>642</v>
      </c>
      <c r="F2932" s="3">
        <v>5</v>
      </c>
      <c r="G2932" s="3">
        <v>1</v>
      </c>
      <c r="H2932" s="3" t="s">
        <v>399</v>
      </c>
      <c r="I2932" s="3" t="s">
        <v>118</v>
      </c>
      <c r="J2932" s="12">
        <f>(C2932-VLOOKUP(H2932,Riders!$A$2:$C$3500,2,FALSE))/365</f>
        <v>24.536986301369861</v>
      </c>
      <c r="K2932" s="3">
        <v>11</v>
      </c>
    </row>
    <row r="2933" spans="1:11" x14ac:dyDescent="0.45">
      <c r="A2933" s="3" t="s">
        <v>127</v>
      </c>
      <c r="B2933" s="3">
        <v>2019</v>
      </c>
      <c r="C2933" s="19">
        <v>43800</v>
      </c>
      <c r="D2933" s="3" t="s">
        <v>653</v>
      </c>
      <c r="E2933" s="3" t="s">
        <v>642</v>
      </c>
      <c r="F2933" s="3">
        <v>5</v>
      </c>
      <c r="G2933" s="3">
        <v>2</v>
      </c>
      <c r="H2933" s="3" t="s">
        <v>24</v>
      </c>
      <c r="I2933" s="3" t="s">
        <v>151</v>
      </c>
      <c r="J2933" s="12">
        <f>(C2933-VLOOKUP(H2933,Riders!$A$2:$C$3500,2,FALSE))/365</f>
        <v>21.254794520547946</v>
      </c>
      <c r="K2933" s="3">
        <v>13</v>
      </c>
    </row>
    <row r="2934" spans="1:11" x14ac:dyDescent="0.45">
      <c r="A2934" s="3" t="s">
        <v>127</v>
      </c>
      <c r="B2934" s="3">
        <v>2019</v>
      </c>
      <c r="C2934" s="19">
        <v>43800</v>
      </c>
      <c r="D2934" s="3" t="s">
        <v>653</v>
      </c>
      <c r="E2934" s="3" t="s">
        <v>642</v>
      </c>
      <c r="F2934" s="3">
        <v>5</v>
      </c>
      <c r="G2934" s="3">
        <v>3</v>
      </c>
      <c r="H2934" s="3" t="s">
        <v>43</v>
      </c>
      <c r="I2934" s="3" t="s">
        <v>44</v>
      </c>
      <c r="J2934" s="12">
        <f>(C2934-VLOOKUP(H2934,Riders!$A$2:$C$3500,2,FALSE))/365</f>
        <v>27.032876712328768</v>
      </c>
      <c r="K2934" s="3">
        <v>19</v>
      </c>
    </row>
    <row r="2935" spans="1:11" x14ac:dyDescent="0.45">
      <c r="A2935" s="3" t="s">
        <v>127</v>
      </c>
      <c r="B2935" s="3">
        <v>2019</v>
      </c>
      <c r="C2935" s="19">
        <v>43800</v>
      </c>
      <c r="D2935" s="3" t="s">
        <v>653</v>
      </c>
      <c r="E2935" s="3" t="s">
        <v>642</v>
      </c>
      <c r="F2935" s="3">
        <v>6</v>
      </c>
      <c r="G2935" s="3">
        <v>1</v>
      </c>
      <c r="H2935" s="3" t="s">
        <v>135</v>
      </c>
      <c r="I2935" s="3" t="s">
        <v>162</v>
      </c>
      <c r="J2935" s="12">
        <f>(C2935-VLOOKUP(H2935,Riders!$A$2:$C$3500,2,FALSE))/365</f>
        <v>30.063013698630137</v>
      </c>
      <c r="K2935" s="3">
        <v>8</v>
      </c>
    </row>
    <row r="2936" spans="1:11" x14ac:dyDescent="0.45">
      <c r="A2936" s="3" t="s">
        <v>127</v>
      </c>
      <c r="B2936" s="3">
        <v>2019</v>
      </c>
      <c r="C2936" s="19">
        <v>43800</v>
      </c>
      <c r="D2936" s="3" t="s">
        <v>653</v>
      </c>
      <c r="E2936" s="3" t="s">
        <v>642</v>
      </c>
      <c r="F2936" s="3">
        <v>6</v>
      </c>
      <c r="G2936" s="3">
        <v>2</v>
      </c>
      <c r="H2936" s="3" t="s">
        <v>34</v>
      </c>
      <c r="I2936" s="3" t="s">
        <v>74</v>
      </c>
      <c r="J2936" s="12">
        <f>(C2936-VLOOKUP(H2936,Riders!$A$2:$C$3500,2,FALSE))/365</f>
        <v>32.331506849315069</v>
      </c>
      <c r="K2936" s="3">
        <v>13</v>
      </c>
    </row>
    <row r="2937" spans="1:11" x14ac:dyDescent="0.45">
      <c r="A2937" s="3" t="s">
        <v>127</v>
      </c>
      <c r="B2937" s="3">
        <v>2019</v>
      </c>
      <c r="C2937" s="19">
        <v>43800</v>
      </c>
      <c r="D2937" s="3" t="s">
        <v>653</v>
      </c>
      <c r="E2937" s="3" t="s">
        <v>642</v>
      </c>
      <c r="F2937" s="3">
        <v>6</v>
      </c>
      <c r="G2937" s="3">
        <v>3</v>
      </c>
      <c r="H2937" s="3" t="s">
        <v>157</v>
      </c>
      <c r="I2937" s="3" t="s">
        <v>158</v>
      </c>
      <c r="J2937" s="12">
        <f>(C2937-VLOOKUP(H2937,Riders!$A$2:$C$3500,2,FALSE))/365</f>
        <v>22.698630136986303</v>
      </c>
      <c r="K2937" s="3">
        <v>19</v>
      </c>
    </row>
    <row r="2938" spans="1:11" x14ac:dyDescent="0.45">
      <c r="A2938" s="3" t="s">
        <v>127</v>
      </c>
      <c r="B2938" s="3">
        <v>2019</v>
      </c>
      <c r="C2938" s="19">
        <v>43800</v>
      </c>
      <c r="D2938" s="3" t="s">
        <v>653</v>
      </c>
      <c r="E2938" s="3" t="s">
        <v>642</v>
      </c>
      <c r="F2938" s="3">
        <v>6</v>
      </c>
      <c r="G2938" s="3">
        <v>4</v>
      </c>
      <c r="H2938" s="3" t="s">
        <v>50</v>
      </c>
      <c r="I2938" s="3" t="s">
        <v>51</v>
      </c>
      <c r="J2938" s="12">
        <f>(C2938-VLOOKUP(H2938,Riders!$A$2:$C$3500,2,FALSE))/365</f>
        <v>23.153424657534245</v>
      </c>
      <c r="K2938" s="3">
        <v>25</v>
      </c>
    </row>
    <row r="2939" spans="1:11" x14ac:dyDescent="0.45">
      <c r="A2939" s="3" t="s">
        <v>127</v>
      </c>
      <c r="B2939" s="3">
        <v>2019</v>
      </c>
      <c r="C2939" s="19">
        <v>43800</v>
      </c>
      <c r="D2939" s="3" t="s">
        <v>653</v>
      </c>
      <c r="E2939" s="3" t="s">
        <v>643</v>
      </c>
      <c r="F2939" s="3">
        <v>1</v>
      </c>
      <c r="G2939" s="3">
        <v>1</v>
      </c>
      <c r="H2939" s="3" t="s">
        <v>174</v>
      </c>
      <c r="I2939" s="3" t="s">
        <v>156</v>
      </c>
      <c r="J2939" s="12">
        <f>(C2939-VLOOKUP(H2939,Riders!$A$2:$C$3500,2,FALSE))/365</f>
        <v>27.873972602739727</v>
      </c>
      <c r="K2939" s="3">
        <v>1</v>
      </c>
    </row>
    <row r="2940" spans="1:11" x14ac:dyDescent="0.45">
      <c r="A2940" s="3" t="s">
        <v>127</v>
      </c>
      <c r="B2940" s="3">
        <v>2019</v>
      </c>
      <c r="C2940" s="19">
        <v>43800</v>
      </c>
      <c r="D2940" s="3" t="s">
        <v>653</v>
      </c>
      <c r="E2940" s="3" t="s">
        <v>643</v>
      </c>
      <c r="F2940" s="3">
        <v>1</v>
      </c>
      <c r="G2940" s="3">
        <v>2</v>
      </c>
      <c r="H2940" s="3" t="s">
        <v>77</v>
      </c>
      <c r="I2940" s="3" t="s">
        <v>19</v>
      </c>
      <c r="J2940" s="12">
        <f>(C2940-VLOOKUP(H2940,Riders!$A$2:$C$3500,2,FALSE))/365</f>
        <v>28.55890410958904</v>
      </c>
      <c r="K2940" s="3">
        <v>6</v>
      </c>
    </row>
    <row r="2941" spans="1:11" x14ac:dyDescent="0.45">
      <c r="A2941" s="3" t="s">
        <v>127</v>
      </c>
      <c r="B2941" s="3">
        <v>2019</v>
      </c>
      <c r="C2941" s="19">
        <v>43800</v>
      </c>
      <c r="D2941" s="3" t="s">
        <v>653</v>
      </c>
      <c r="E2941" s="3" t="s">
        <v>643</v>
      </c>
      <c r="F2941" s="3">
        <v>1</v>
      </c>
      <c r="G2941" s="3">
        <v>3</v>
      </c>
      <c r="H2941" s="3" t="s">
        <v>79</v>
      </c>
      <c r="I2941" s="3" t="s">
        <v>65</v>
      </c>
      <c r="J2941" s="12">
        <f>(C2941-VLOOKUP(H2941,Riders!$A$2:$C$3500,2,FALSE))/365</f>
        <v>32.578082191780823</v>
      </c>
      <c r="K2941" s="3">
        <v>5</v>
      </c>
    </row>
    <row r="2942" spans="1:11" x14ac:dyDescent="0.45">
      <c r="A2942" s="3" t="s">
        <v>127</v>
      </c>
      <c r="B2942" s="3">
        <v>2019</v>
      </c>
      <c r="C2942" s="19">
        <v>43800</v>
      </c>
      <c r="D2942" s="3" t="s">
        <v>653</v>
      </c>
      <c r="E2942" s="3" t="s">
        <v>643</v>
      </c>
      <c r="F2942" s="3">
        <v>1</v>
      </c>
      <c r="G2942" s="3">
        <v>4</v>
      </c>
      <c r="H2942" s="3" t="s">
        <v>100</v>
      </c>
      <c r="I2942" s="3" t="s">
        <v>47</v>
      </c>
      <c r="J2942" s="12">
        <f>(C2942-VLOOKUP(H2942,Riders!$A$2:$C$3500,2,FALSE))/365</f>
        <v>25.8</v>
      </c>
      <c r="K2942" s="3">
        <v>7</v>
      </c>
    </row>
    <row r="2943" spans="1:11" x14ac:dyDescent="0.45">
      <c r="A2943" s="3" t="s">
        <v>127</v>
      </c>
      <c r="B2943" s="3">
        <v>2019</v>
      </c>
      <c r="C2943" s="19">
        <v>43800</v>
      </c>
      <c r="D2943" s="3" t="s">
        <v>653</v>
      </c>
      <c r="E2943" s="3" t="s">
        <v>643</v>
      </c>
      <c r="F2943" s="3">
        <v>1</v>
      </c>
      <c r="G2943" s="3">
        <v>5</v>
      </c>
      <c r="H2943" s="3" t="s">
        <v>135</v>
      </c>
      <c r="I2943" s="3" t="s">
        <v>162</v>
      </c>
      <c r="J2943" s="12">
        <f>(C2943-VLOOKUP(H2943,Riders!$A$2:$C$3500,2,FALSE))/365</f>
        <v>30.063013698630137</v>
      </c>
      <c r="K2943" s="3">
        <v>8</v>
      </c>
    </row>
    <row r="2944" spans="1:11" x14ac:dyDescent="0.45">
      <c r="A2944" s="3" t="s">
        <v>127</v>
      </c>
      <c r="B2944" s="3">
        <v>2019</v>
      </c>
      <c r="C2944" s="19">
        <v>43800</v>
      </c>
      <c r="D2944" s="3" t="s">
        <v>653</v>
      </c>
      <c r="E2944" s="3" t="s">
        <v>643</v>
      </c>
      <c r="F2944" s="3">
        <v>1</v>
      </c>
      <c r="G2944" s="3">
        <v>6</v>
      </c>
      <c r="H2944" s="3" t="s">
        <v>134</v>
      </c>
      <c r="I2944" s="3" t="s">
        <v>38</v>
      </c>
      <c r="J2944" s="12">
        <f>(C2944-VLOOKUP(H2944,Riders!$A$2:$C$3500,2,FALSE))/365</f>
        <v>28.846575342465755</v>
      </c>
      <c r="K2944" s="3">
        <v>12</v>
      </c>
    </row>
    <row r="2945" spans="1:11" x14ac:dyDescent="0.45">
      <c r="A2945" s="3" t="s">
        <v>127</v>
      </c>
      <c r="B2945" s="3">
        <v>2019</v>
      </c>
      <c r="C2945" s="19">
        <v>43800</v>
      </c>
      <c r="D2945" s="3" t="s">
        <v>653</v>
      </c>
      <c r="E2945" s="3" t="s">
        <v>643</v>
      </c>
      <c r="F2945" s="3">
        <v>2</v>
      </c>
      <c r="G2945" s="3">
        <v>1</v>
      </c>
      <c r="H2945" s="3" t="s">
        <v>23</v>
      </c>
      <c r="I2945" s="3" t="s">
        <v>15</v>
      </c>
      <c r="J2945" s="12">
        <f>(C2945-VLOOKUP(H2945,Riders!$A$2:$C$3500,2,FALSE))/365</f>
        <v>22.219178082191782</v>
      </c>
      <c r="K2945" s="3">
        <v>4</v>
      </c>
    </row>
    <row r="2946" spans="1:11" x14ac:dyDescent="0.45">
      <c r="A2946" s="3" t="s">
        <v>127</v>
      </c>
      <c r="B2946" s="3">
        <v>2019</v>
      </c>
      <c r="C2946" s="19">
        <v>43800</v>
      </c>
      <c r="D2946" s="3" t="s">
        <v>653</v>
      </c>
      <c r="E2946" s="3" t="s">
        <v>643</v>
      </c>
      <c r="F2946" s="3">
        <v>2</v>
      </c>
      <c r="G2946" s="3">
        <v>2</v>
      </c>
      <c r="H2946" s="3" t="s">
        <v>147</v>
      </c>
      <c r="I2946" s="3" t="s">
        <v>31</v>
      </c>
      <c r="J2946" s="12">
        <f>(C2946-VLOOKUP(H2946,Riders!$A$2:$C$3500,2,FALSE))/365</f>
        <v>31.397260273972602</v>
      </c>
      <c r="K2946" s="3">
        <v>2</v>
      </c>
    </row>
    <row r="2947" spans="1:11" x14ac:dyDescent="0.45">
      <c r="A2947" s="3" t="s">
        <v>127</v>
      </c>
      <c r="B2947" s="3">
        <v>2019</v>
      </c>
      <c r="C2947" s="19">
        <v>43800</v>
      </c>
      <c r="D2947" s="3" t="s">
        <v>653</v>
      </c>
      <c r="E2947" s="3" t="s">
        <v>643</v>
      </c>
      <c r="F2947" s="3">
        <v>2</v>
      </c>
      <c r="G2947" s="3">
        <v>3</v>
      </c>
      <c r="H2947" s="3" t="s">
        <v>96</v>
      </c>
      <c r="I2947" s="3" t="s">
        <v>150</v>
      </c>
      <c r="J2947" s="12">
        <f>(C2947-VLOOKUP(H2947,Riders!$A$2:$C$3500,2,FALSE))/365</f>
        <v>25.884931506849316</v>
      </c>
      <c r="K2947" s="3">
        <v>3</v>
      </c>
    </row>
    <row r="2948" spans="1:11" x14ac:dyDescent="0.45">
      <c r="A2948" s="3" t="s">
        <v>127</v>
      </c>
      <c r="B2948" s="3">
        <v>2019</v>
      </c>
      <c r="C2948" s="19">
        <v>43800</v>
      </c>
      <c r="D2948" s="3" t="s">
        <v>653</v>
      </c>
      <c r="E2948" s="3" t="s">
        <v>643</v>
      </c>
      <c r="F2948" s="3">
        <v>2</v>
      </c>
      <c r="G2948" s="3">
        <v>4</v>
      </c>
      <c r="H2948" s="3" t="s">
        <v>26</v>
      </c>
      <c r="I2948" s="3" t="s">
        <v>27</v>
      </c>
      <c r="J2948" s="12">
        <f>(C2948-VLOOKUP(H2948,Riders!$A$2:$C$3500,2,FALSE))/365</f>
        <v>21.526027397260275</v>
      </c>
      <c r="K2948" s="3">
        <v>9</v>
      </c>
    </row>
    <row r="2949" spans="1:11" x14ac:dyDescent="0.45">
      <c r="A2949" s="3" t="s">
        <v>127</v>
      </c>
      <c r="B2949" s="3">
        <v>2019</v>
      </c>
      <c r="C2949" s="19">
        <v>43800</v>
      </c>
      <c r="D2949" s="3" t="s">
        <v>653</v>
      </c>
      <c r="E2949" s="3" t="s">
        <v>643</v>
      </c>
      <c r="F2949" s="3">
        <v>2</v>
      </c>
      <c r="G2949" s="3">
        <v>5</v>
      </c>
      <c r="H2949" s="3" t="s">
        <v>399</v>
      </c>
      <c r="I2949" s="3" t="s">
        <v>118</v>
      </c>
      <c r="J2949" s="12">
        <f>(C2949-VLOOKUP(H2949,Riders!$A$2:$C$3500,2,FALSE))/365</f>
        <v>24.536986301369861</v>
      </c>
      <c r="K2949" s="3">
        <v>11</v>
      </c>
    </row>
    <row r="2950" spans="1:11" x14ac:dyDescent="0.45">
      <c r="A2950" s="3" t="s">
        <v>127</v>
      </c>
      <c r="B2950" s="3">
        <v>2019</v>
      </c>
      <c r="C2950" s="19">
        <v>43800</v>
      </c>
      <c r="D2950" s="3" t="s">
        <v>653</v>
      </c>
      <c r="E2950" s="3" t="s">
        <v>643</v>
      </c>
      <c r="F2950" s="3">
        <v>2</v>
      </c>
      <c r="G2950" s="3">
        <v>6</v>
      </c>
      <c r="H2950" s="3" t="s">
        <v>33</v>
      </c>
      <c r="I2950" s="3" t="s">
        <v>143</v>
      </c>
      <c r="J2950" s="12">
        <f>(C2950-VLOOKUP(H2950,Riders!$A$2:$C$3500,2,FALSE))/365</f>
        <v>26.030136986301368</v>
      </c>
      <c r="K2950" s="3">
        <v>10</v>
      </c>
    </row>
    <row r="2951" spans="1:11" x14ac:dyDescent="0.45">
      <c r="A2951" s="3" t="s">
        <v>127</v>
      </c>
      <c r="B2951" s="3">
        <v>2019</v>
      </c>
      <c r="C2951" s="19">
        <v>43800</v>
      </c>
      <c r="D2951" s="3" t="s">
        <v>653</v>
      </c>
      <c r="E2951" s="3" t="s">
        <v>370</v>
      </c>
      <c r="F2951" s="3">
        <v>1</v>
      </c>
      <c r="G2951" s="3">
        <v>1</v>
      </c>
      <c r="H2951" s="3" t="s">
        <v>174</v>
      </c>
      <c r="I2951" s="3" t="s">
        <v>156</v>
      </c>
      <c r="J2951" s="12">
        <f>(C2951-VLOOKUP(H2951,Riders!$A$2:$C$3500,2,FALSE))/365</f>
        <v>27.873972602739727</v>
      </c>
      <c r="K2951" s="3">
        <v>1</v>
      </c>
    </row>
    <row r="2952" spans="1:11" x14ac:dyDescent="0.45">
      <c r="A2952" s="3" t="s">
        <v>127</v>
      </c>
      <c r="B2952" s="3">
        <v>2019</v>
      </c>
      <c r="C2952" s="19">
        <v>43800</v>
      </c>
      <c r="D2952" s="3" t="s">
        <v>653</v>
      </c>
      <c r="E2952" s="3" t="s">
        <v>370</v>
      </c>
      <c r="F2952" s="3">
        <v>1</v>
      </c>
      <c r="G2952" s="3">
        <v>2</v>
      </c>
      <c r="H2952" s="3" t="s">
        <v>147</v>
      </c>
      <c r="I2952" s="3" t="s">
        <v>31</v>
      </c>
      <c r="J2952" s="12">
        <f>(C2952-VLOOKUP(H2952,Riders!$A$2:$C$3500,2,FALSE))/365</f>
        <v>31.397260273972602</v>
      </c>
      <c r="K2952" s="3">
        <v>2</v>
      </c>
    </row>
    <row r="2953" spans="1:11" x14ac:dyDescent="0.45">
      <c r="A2953" s="3" t="s">
        <v>127</v>
      </c>
      <c r="B2953" s="3">
        <v>2019</v>
      </c>
      <c r="C2953" s="19">
        <v>43800</v>
      </c>
      <c r="D2953" s="3" t="s">
        <v>653</v>
      </c>
      <c r="E2953" s="3" t="s">
        <v>370</v>
      </c>
      <c r="F2953" s="3">
        <v>1</v>
      </c>
      <c r="G2953" s="3">
        <v>3</v>
      </c>
      <c r="H2953" s="3" t="s">
        <v>96</v>
      </c>
      <c r="I2953" s="3" t="s">
        <v>150</v>
      </c>
      <c r="J2953" s="12">
        <f>(C2953-VLOOKUP(H2953,Riders!$A$2:$C$3500,2,FALSE))/365</f>
        <v>25.884931506849316</v>
      </c>
      <c r="K2953" s="3">
        <v>3</v>
      </c>
    </row>
    <row r="2954" spans="1:11" x14ac:dyDescent="0.45">
      <c r="A2954" s="3" t="s">
        <v>127</v>
      </c>
      <c r="B2954" s="3">
        <v>2019</v>
      </c>
      <c r="C2954" s="19">
        <v>43800</v>
      </c>
      <c r="D2954" s="3" t="s">
        <v>653</v>
      </c>
      <c r="E2954" s="3" t="s">
        <v>370</v>
      </c>
      <c r="F2954" s="3">
        <v>1</v>
      </c>
      <c r="G2954" s="3">
        <v>4</v>
      </c>
      <c r="H2954" s="3" t="s">
        <v>23</v>
      </c>
      <c r="I2954" s="3" t="s">
        <v>15</v>
      </c>
      <c r="J2954" s="12">
        <f>(C2954-VLOOKUP(H2954,Riders!$A$2:$C$3500,2,FALSE))/365</f>
        <v>22.219178082191782</v>
      </c>
      <c r="K2954" s="3">
        <v>4</v>
      </c>
    </row>
    <row r="2955" spans="1:11" x14ac:dyDescent="0.45">
      <c r="A2955" s="3" t="s">
        <v>127</v>
      </c>
      <c r="B2955" s="3">
        <v>2019</v>
      </c>
      <c r="C2955" s="19">
        <v>43800</v>
      </c>
      <c r="D2955" s="3" t="s">
        <v>653</v>
      </c>
      <c r="E2955" s="3" t="s">
        <v>370</v>
      </c>
      <c r="F2955" s="3">
        <v>1</v>
      </c>
      <c r="G2955" s="3">
        <v>5</v>
      </c>
      <c r="H2955" s="3" t="s">
        <v>79</v>
      </c>
      <c r="I2955" s="3" t="s">
        <v>65</v>
      </c>
      <c r="J2955" s="12">
        <f>(C2955-VLOOKUP(H2955,Riders!$A$2:$C$3500,2,FALSE))/365</f>
        <v>32.578082191780823</v>
      </c>
      <c r="K2955" s="3">
        <v>5</v>
      </c>
    </row>
    <row r="2956" spans="1:11" x14ac:dyDescent="0.45">
      <c r="A2956" s="3" t="s">
        <v>127</v>
      </c>
      <c r="B2956" s="3">
        <v>2019</v>
      </c>
      <c r="C2956" s="19">
        <v>43800</v>
      </c>
      <c r="D2956" s="3" t="s">
        <v>653</v>
      </c>
      <c r="E2956" s="3" t="s">
        <v>370</v>
      </c>
      <c r="F2956" s="3">
        <v>1</v>
      </c>
      <c r="G2956" s="3">
        <v>6</v>
      </c>
      <c r="H2956" s="3" t="s">
        <v>77</v>
      </c>
      <c r="I2956" s="3" t="s">
        <v>19</v>
      </c>
      <c r="J2956" s="12">
        <f>(C2956-VLOOKUP(H2956,Riders!$A$2:$C$3500,2,FALSE))/365</f>
        <v>28.55890410958904</v>
      </c>
      <c r="K2956" s="3">
        <v>6</v>
      </c>
    </row>
    <row r="2957" spans="1:11" x14ac:dyDescent="0.45">
      <c r="A2957" s="3" t="s">
        <v>127</v>
      </c>
      <c r="B2957" s="3">
        <v>2019</v>
      </c>
      <c r="C2957" s="19">
        <v>43800</v>
      </c>
      <c r="D2957" s="3" t="s">
        <v>653</v>
      </c>
      <c r="E2957" s="3" t="s">
        <v>370</v>
      </c>
      <c r="F2957" s="3">
        <v>2</v>
      </c>
      <c r="G2957" s="3">
        <v>1</v>
      </c>
      <c r="H2957" s="3" t="s">
        <v>100</v>
      </c>
      <c r="I2957" s="3" t="s">
        <v>47</v>
      </c>
      <c r="J2957" s="12">
        <f>(C2957-VLOOKUP(H2957,Riders!$A$2:$C$3500,2,FALSE))/365</f>
        <v>25.8</v>
      </c>
      <c r="K2957" s="3">
        <v>7</v>
      </c>
    </row>
    <row r="2958" spans="1:11" x14ac:dyDescent="0.45">
      <c r="A2958" s="3" t="s">
        <v>127</v>
      </c>
      <c r="B2958" s="3">
        <v>2019</v>
      </c>
      <c r="C2958" s="19">
        <v>43800</v>
      </c>
      <c r="D2958" s="3" t="s">
        <v>653</v>
      </c>
      <c r="E2958" s="3" t="s">
        <v>370</v>
      </c>
      <c r="F2958" s="3">
        <v>2</v>
      </c>
      <c r="G2958" s="3">
        <v>2</v>
      </c>
      <c r="H2958" s="3" t="s">
        <v>135</v>
      </c>
      <c r="I2958" s="3" t="s">
        <v>162</v>
      </c>
      <c r="J2958" s="12">
        <f>(C2958-VLOOKUP(H2958,Riders!$A$2:$C$3500,2,FALSE))/365</f>
        <v>30.063013698630137</v>
      </c>
      <c r="K2958" s="3">
        <v>8</v>
      </c>
    </row>
    <row r="2959" spans="1:11" x14ac:dyDescent="0.45">
      <c r="A2959" s="3" t="s">
        <v>127</v>
      </c>
      <c r="B2959" s="3">
        <v>2019</v>
      </c>
      <c r="C2959" s="19">
        <v>43800</v>
      </c>
      <c r="D2959" s="3" t="s">
        <v>653</v>
      </c>
      <c r="E2959" s="3" t="s">
        <v>370</v>
      </c>
      <c r="F2959" s="3">
        <v>2</v>
      </c>
      <c r="G2959" s="3">
        <v>3</v>
      </c>
      <c r="H2959" s="3" t="s">
        <v>26</v>
      </c>
      <c r="I2959" s="3" t="s">
        <v>27</v>
      </c>
      <c r="J2959" s="12">
        <f>(C2959-VLOOKUP(H2959,Riders!$A$2:$C$3500,2,FALSE))/365</f>
        <v>21.526027397260275</v>
      </c>
      <c r="K2959" s="3">
        <v>9</v>
      </c>
    </row>
    <row r="2960" spans="1:11" x14ac:dyDescent="0.45">
      <c r="A2960" s="3" t="s">
        <v>127</v>
      </c>
      <c r="B2960" s="3">
        <v>2019</v>
      </c>
      <c r="C2960" s="19">
        <v>43800</v>
      </c>
      <c r="D2960" s="3" t="s">
        <v>653</v>
      </c>
      <c r="E2960" s="3" t="s">
        <v>370</v>
      </c>
      <c r="F2960" s="3">
        <v>2</v>
      </c>
      <c r="G2960" s="3">
        <v>4</v>
      </c>
      <c r="H2960" s="3" t="s">
        <v>33</v>
      </c>
      <c r="I2960" s="3" t="s">
        <v>143</v>
      </c>
      <c r="J2960" s="12">
        <f>(C2960-VLOOKUP(H2960,Riders!$A$2:$C$3500,2,FALSE))/365</f>
        <v>26.030136986301368</v>
      </c>
      <c r="K2960" s="3">
        <v>10</v>
      </c>
    </row>
    <row r="2961" spans="1:11" x14ac:dyDescent="0.45">
      <c r="A2961" s="3" t="s">
        <v>127</v>
      </c>
      <c r="B2961" s="3">
        <v>2019</v>
      </c>
      <c r="C2961" s="19">
        <v>43800</v>
      </c>
      <c r="D2961" s="3" t="s">
        <v>653</v>
      </c>
      <c r="E2961" s="3" t="s">
        <v>370</v>
      </c>
      <c r="F2961" s="3">
        <v>2</v>
      </c>
      <c r="G2961" s="3">
        <v>5</v>
      </c>
      <c r="H2961" s="3" t="s">
        <v>399</v>
      </c>
      <c r="I2961" s="3" t="s">
        <v>118</v>
      </c>
      <c r="J2961" s="12">
        <f>(C2961-VLOOKUP(H2961,Riders!$A$2:$C$3500,2,FALSE))/365</f>
        <v>24.536986301369861</v>
      </c>
      <c r="K2961" s="3">
        <v>11</v>
      </c>
    </row>
    <row r="2962" spans="1:11" x14ac:dyDescent="0.45">
      <c r="A2962" s="3" t="s">
        <v>127</v>
      </c>
      <c r="B2962" s="3">
        <v>2019</v>
      </c>
      <c r="C2962" s="19">
        <v>43800</v>
      </c>
      <c r="D2962" s="3" t="s">
        <v>653</v>
      </c>
      <c r="E2962" s="3" t="s">
        <v>370</v>
      </c>
      <c r="F2962" s="3">
        <v>2</v>
      </c>
      <c r="G2962" s="3">
        <v>6</v>
      </c>
      <c r="H2962" s="3" t="s">
        <v>134</v>
      </c>
      <c r="I2962" s="3" t="s">
        <v>38</v>
      </c>
      <c r="J2962" s="12">
        <f>(C2962-VLOOKUP(H2962,Riders!$A$2:$C$3500,2,FALSE))/365</f>
        <v>28.846575342465755</v>
      </c>
      <c r="K2962" s="3">
        <v>12</v>
      </c>
    </row>
    <row r="2963" spans="1:11" x14ac:dyDescent="0.45">
      <c r="A2963" s="3" t="s">
        <v>159</v>
      </c>
      <c r="B2963" s="3">
        <v>2020</v>
      </c>
      <c r="C2963" s="19">
        <v>43807</v>
      </c>
      <c r="D2963" s="3" t="s">
        <v>653</v>
      </c>
      <c r="E2963" s="3" t="s">
        <v>454</v>
      </c>
      <c r="F2963" s="3">
        <v>1</v>
      </c>
      <c r="G2963" s="3">
        <v>1</v>
      </c>
      <c r="H2963" s="3" t="s">
        <v>132</v>
      </c>
      <c r="I2963" s="3" t="s">
        <v>36</v>
      </c>
      <c r="J2963" s="12">
        <f>(C2963-VLOOKUP(H2963,Riders!$A$2:$C$3500,2,FALSE))/365</f>
        <v>29.046575342465754</v>
      </c>
      <c r="K2963" s="3">
        <v>3</v>
      </c>
    </row>
    <row r="2964" spans="1:11" x14ac:dyDescent="0.45">
      <c r="A2964" s="3" t="s">
        <v>159</v>
      </c>
      <c r="B2964" s="3">
        <v>2020</v>
      </c>
      <c r="C2964" s="19">
        <v>43807</v>
      </c>
      <c r="D2964" s="3" t="s">
        <v>653</v>
      </c>
      <c r="E2964" s="3" t="s">
        <v>454</v>
      </c>
      <c r="F2964" s="3">
        <v>1</v>
      </c>
      <c r="G2964" s="3">
        <v>2</v>
      </c>
      <c r="H2964" s="3" t="s">
        <v>174</v>
      </c>
      <c r="I2964" s="3" t="s">
        <v>156</v>
      </c>
      <c r="J2964" s="12">
        <f>(C2964-VLOOKUP(H2964,Riders!$A$2:$C$3500,2,FALSE))/365</f>
        <v>27.893150684931506</v>
      </c>
      <c r="K2964" s="3">
        <v>1</v>
      </c>
    </row>
    <row r="2965" spans="1:11" x14ac:dyDescent="0.45">
      <c r="A2965" s="3" t="s">
        <v>159</v>
      </c>
      <c r="B2965" s="3">
        <v>2020</v>
      </c>
      <c r="C2965" s="19">
        <v>43807</v>
      </c>
      <c r="D2965" s="3" t="s">
        <v>653</v>
      </c>
      <c r="E2965" s="3" t="s">
        <v>454</v>
      </c>
      <c r="F2965" s="3">
        <v>1</v>
      </c>
      <c r="G2965" s="3">
        <v>3</v>
      </c>
      <c r="H2965" s="3" t="s">
        <v>109</v>
      </c>
      <c r="I2965" s="3" t="s">
        <v>118</v>
      </c>
      <c r="J2965" s="12">
        <f>(C2965-VLOOKUP(H2965,Riders!$A$2:$C$3500,2,FALSE))/365</f>
        <v>26.854794520547944</v>
      </c>
      <c r="K2965" s="3">
        <v>6</v>
      </c>
    </row>
    <row r="2966" spans="1:11" x14ac:dyDescent="0.45">
      <c r="A2966" s="3" t="s">
        <v>159</v>
      </c>
      <c r="B2966" s="3">
        <v>2020</v>
      </c>
      <c r="C2966" s="19">
        <v>43807</v>
      </c>
      <c r="D2966" s="3" t="s">
        <v>653</v>
      </c>
      <c r="E2966" s="3" t="s">
        <v>454</v>
      </c>
      <c r="F2966" s="3">
        <v>1</v>
      </c>
      <c r="G2966" s="3">
        <v>4</v>
      </c>
      <c r="H2966" s="3" t="s">
        <v>402</v>
      </c>
      <c r="I2966" s="3" t="s">
        <v>142</v>
      </c>
      <c r="J2966" s="12">
        <f>(C2966-VLOOKUP(H2966,Riders!$A$2:$C$3500,2,FALSE))/365</f>
        <v>32.032876712328765</v>
      </c>
      <c r="K2966" s="3">
        <v>21</v>
      </c>
    </row>
    <row r="2967" spans="1:11" x14ac:dyDescent="0.45">
      <c r="A2967" s="3" t="s">
        <v>159</v>
      </c>
      <c r="B2967" s="3">
        <v>2020</v>
      </c>
      <c r="C2967" s="19">
        <v>43807</v>
      </c>
      <c r="D2967" s="3" t="s">
        <v>653</v>
      </c>
      <c r="E2967" s="3" t="s">
        <v>454</v>
      </c>
      <c r="F2967" s="3">
        <v>1</v>
      </c>
      <c r="G2967" s="3">
        <v>5</v>
      </c>
      <c r="H2967" s="3" t="s">
        <v>26</v>
      </c>
      <c r="I2967" s="3" t="s">
        <v>27</v>
      </c>
      <c r="J2967" s="12">
        <f>(C2967-VLOOKUP(H2967,Riders!$A$2:$C$3500,2,FALSE))/365</f>
        <v>21.545205479452054</v>
      </c>
      <c r="K2967" s="3">
        <v>2</v>
      </c>
    </row>
    <row r="2968" spans="1:11" x14ac:dyDescent="0.45">
      <c r="A2968" s="3" t="s">
        <v>159</v>
      </c>
      <c r="B2968" s="3">
        <v>2020</v>
      </c>
      <c r="C2968" s="19">
        <v>43807</v>
      </c>
      <c r="D2968" s="3" t="s">
        <v>653</v>
      </c>
      <c r="E2968" s="3" t="s">
        <v>454</v>
      </c>
      <c r="F2968" s="3">
        <v>1</v>
      </c>
      <c r="G2968" s="3">
        <v>6</v>
      </c>
      <c r="H2968" s="3" t="s">
        <v>154</v>
      </c>
      <c r="I2968" s="3" t="s">
        <v>38</v>
      </c>
      <c r="J2968" s="12">
        <f>(C2968-VLOOKUP(H2968,Riders!$A$2:$C$3500,2,FALSE))/365</f>
        <v>29.016438356164382</v>
      </c>
      <c r="K2968" s="3">
        <v>21</v>
      </c>
    </row>
    <row r="2969" spans="1:11" x14ac:dyDescent="0.45">
      <c r="A2969" s="3" t="s">
        <v>159</v>
      </c>
      <c r="B2969" s="3">
        <v>2020</v>
      </c>
      <c r="C2969" s="19">
        <v>43807</v>
      </c>
      <c r="D2969" s="3" t="s">
        <v>653</v>
      </c>
      <c r="E2969" s="3" t="s">
        <v>454</v>
      </c>
      <c r="F2969" s="3">
        <v>2</v>
      </c>
      <c r="G2969" s="3">
        <v>1</v>
      </c>
      <c r="H2969" s="3" t="s">
        <v>111</v>
      </c>
      <c r="I2969" s="3" t="s">
        <v>118</v>
      </c>
      <c r="J2969" s="12">
        <f>(C2969-VLOOKUP(H2969,Riders!$A$2:$C$3500,2,FALSE))/365</f>
        <v>25.134246575342466</v>
      </c>
      <c r="K2969" s="3">
        <v>12</v>
      </c>
    </row>
    <row r="2970" spans="1:11" x14ac:dyDescent="0.45">
      <c r="A2970" s="3" t="s">
        <v>159</v>
      </c>
      <c r="B2970" s="3">
        <v>2020</v>
      </c>
      <c r="C2970" s="19">
        <v>43807</v>
      </c>
      <c r="D2970" s="3" t="s">
        <v>653</v>
      </c>
      <c r="E2970" s="3" t="s">
        <v>454</v>
      </c>
      <c r="F2970" s="3">
        <v>2</v>
      </c>
      <c r="G2970" s="3">
        <v>2</v>
      </c>
      <c r="H2970" s="3" t="s">
        <v>28</v>
      </c>
      <c r="I2970" s="3" t="s">
        <v>29</v>
      </c>
      <c r="J2970" s="12">
        <f>(C2970-VLOOKUP(H2970,Riders!$A$2:$C$3500,2,FALSE))/365</f>
        <v>19.950684931506849</v>
      </c>
      <c r="K2970" s="3">
        <v>7</v>
      </c>
    </row>
    <row r="2971" spans="1:11" x14ac:dyDescent="0.45">
      <c r="A2971" s="3" t="s">
        <v>159</v>
      </c>
      <c r="B2971" s="3">
        <v>2020</v>
      </c>
      <c r="C2971" s="19">
        <v>43807</v>
      </c>
      <c r="D2971" s="3" t="s">
        <v>653</v>
      </c>
      <c r="E2971" s="3" t="s">
        <v>454</v>
      </c>
      <c r="F2971" s="3">
        <v>2</v>
      </c>
      <c r="G2971" s="3">
        <v>3</v>
      </c>
      <c r="H2971" s="3" t="s">
        <v>39</v>
      </c>
      <c r="I2971" s="3" t="s">
        <v>40</v>
      </c>
      <c r="J2971" s="12">
        <f>(C2971-VLOOKUP(H2971,Riders!$A$2:$C$3500,2,FALSE))/365</f>
        <v>25.326027397260273</v>
      </c>
      <c r="K2971" s="3">
        <v>17</v>
      </c>
    </row>
    <row r="2972" spans="1:11" x14ac:dyDescent="0.45">
      <c r="A2972" s="3" t="s">
        <v>159</v>
      </c>
      <c r="B2972" s="3">
        <v>2020</v>
      </c>
      <c r="C2972" s="19">
        <v>43807</v>
      </c>
      <c r="D2972" s="3" t="s">
        <v>653</v>
      </c>
      <c r="E2972" s="3" t="s">
        <v>454</v>
      </c>
      <c r="F2972" s="3">
        <v>2</v>
      </c>
      <c r="G2972" s="3">
        <v>4</v>
      </c>
      <c r="H2972" s="3" t="s">
        <v>60</v>
      </c>
      <c r="I2972" s="3" t="s">
        <v>61</v>
      </c>
      <c r="J2972" s="12">
        <f>(C2972-VLOOKUP(H2972,Riders!$A$2:$C$3500,2,FALSE))/365</f>
        <v>31.394520547945206</v>
      </c>
      <c r="K2972" s="3">
        <v>13</v>
      </c>
    </row>
    <row r="2973" spans="1:11" x14ac:dyDescent="0.45">
      <c r="A2973" s="3" t="s">
        <v>159</v>
      </c>
      <c r="B2973" s="3">
        <v>2020</v>
      </c>
      <c r="C2973" s="19">
        <v>43807</v>
      </c>
      <c r="D2973" s="3" t="s">
        <v>653</v>
      </c>
      <c r="E2973" s="3" t="s">
        <v>454</v>
      </c>
      <c r="F2973" s="3">
        <v>2</v>
      </c>
      <c r="G2973" s="3">
        <v>5</v>
      </c>
      <c r="H2973" s="3" t="s">
        <v>43</v>
      </c>
      <c r="I2973" s="3" t="s">
        <v>44</v>
      </c>
      <c r="J2973" s="12">
        <f>(C2973-VLOOKUP(H2973,Riders!$A$2:$C$3500,2,FALSE))/365</f>
        <v>27.052054794520547</v>
      </c>
      <c r="K2973" s="3">
        <v>13</v>
      </c>
    </row>
    <row r="2974" spans="1:11" x14ac:dyDescent="0.45">
      <c r="A2974" s="3" t="s">
        <v>159</v>
      </c>
      <c r="B2974" s="3">
        <v>2020</v>
      </c>
      <c r="C2974" s="19">
        <v>43807</v>
      </c>
      <c r="D2974" s="3" t="s">
        <v>653</v>
      </c>
      <c r="E2974" s="3" t="s">
        <v>454</v>
      </c>
      <c r="F2974" s="3">
        <v>2</v>
      </c>
      <c r="G2974" s="3">
        <v>6</v>
      </c>
      <c r="H2974" s="3" t="s">
        <v>129</v>
      </c>
      <c r="I2974" s="3" t="s">
        <v>65</v>
      </c>
      <c r="J2974" s="12">
        <f>(C2974-VLOOKUP(H2974,Riders!$A$2:$C$3500,2,FALSE))/365</f>
        <v>29.402739726027399</v>
      </c>
      <c r="K2974" s="3">
        <v>13</v>
      </c>
    </row>
    <row r="2975" spans="1:11" x14ac:dyDescent="0.45">
      <c r="A2975" s="3" t="s">
        <v>159</v>
      </c>
      <c r="B2975" s="3">
        <v>2020</v>
      </c>
      <c r="C2975" s="19">
        <v>43807</v>
      </c>
      <c r="D2975" s="3" t="s">
        <v>653</v>
      </c>
      <c r="E2975" s="3" t="s">
        <v>454</v>
      </c>
      <c r="F2975" s="3">
        <v>3</v>
      </c>
      <c r="G2975" s="3">
        <v>1</v>
      </c>
      <c r="H2975" s="3" t="s">
        <v>147</v>
      </c>
      <c r="I2975" s="3" t="s">
        <v>31</v>
      </c>
      <c r="J2975" s="12">
        <f>(C2975-VLOOKUP(H2975,Riders!$A$2:$C$3500,2,FALSE))/365</f>
        <v>31.416438356164385</v>
      </c>
      <c r="K2975" s="3">
        <v>5</v>
      </c>
    </row>
    <row r="2976" spans="1:11" x14ac:dyDescent="0.45">
      <c r="A2976" s="3" t="s">
        <v>159</v>
      </c>
      <c r="B2976" s="3">
        <v>2020</v>
      </c>
      <c r="C2976" s="19">
        <v>43807</v>
      </c>
      <c r="D2976" s="3" t="s">
        <v>653</v>
      </c>
      <c r="E2976" s="3" t="s">
        <v>454</v>
      </c>
      <c r="F2976" s="3">
        <v>3</v>
      </c>
      <c r="G2976" s="3">
        <v>2</v>
      </c>
      <c r="H2976" s="3" t="s">
        <v>100</v>
      </c>
      <c r="I2976" s="3" t="s">
        <v>47</v>
      </c>
      <c r="J2976" s="12">
        <f>(C2976-VLOOKUP(H2976,Riders!$A$2:$C$3500,2,FALSE))/365</f>
        <v>25.81917808219178</v>
      </c>
      <c r="K2976" s="3">
        <v>10</v>
      </c>
    </row>
    <row r="2977" spans="1:11" x14ac:dyDescent="0.45">
      <c r="A2977" s="3" t="s">
        <v>159</v>
      </c>
      <c r="B2977" s="3">
        <v>2020</v>
      </c>
      <c r="C2977" s="19">
        <v>43807</v>
      </c>
      <c r="D2977" s="3" t="s">
        <v>653</v>
      </c>
      <c r="E2977" s="3" t="s">
        <v>454</v>
      </c>
      <c r="F2977" s="3">
        <v>3</v>
      </c>
      <c r="G2977" s="3">
        <v>3</v>
      </c>
      <c r="H2977" s="3" t="s">
        <v>20</v>
      </c>
      <c r="I2977" s="3" t="s">
        <v>21</v>
      </c>
      <c r="J2977" s="12">
        <f>(C2977-VLOOKUP(H2977,Riders!$A$2:$C$3500,2,FALSE))/365</f>
        <v>24.339726027397262</v>
      </c>
      <c r="K2977" s="3">
        <v>17</v>
      </c>
    </row>
    <row r="2978" spans="1:11" x14ac:dyDescent="0.45">
      <c r="A2978" s="3" t="s">
        <v>159</v>
      </c>
      <c r="B2978" s="3">
        <v>2020</v>
      </c>
      <c r="C2978" s="19">
        <v>43807</v>
      </c>
      <c r="D2978" s="3" t="s">
        <v>653</v>
      </c>
      <c r="E2978" s="3" t="s">
        <v>454</v>
      </c>
      <c r="F2978" s="3">
        <v>3</v>
      </c>
      <c r="G2978" s="3">
        <v>4</v>
      </c>
      <c r="H2978" s="3" t="s">
        <v>137</v>
      </c>
      <c r="I2978" s="3" t="s">
        <v>29</v>
      </c>
      <c r="J2978" s="12">
        <f>(C2978-VLOOKUP(H2978,Riders!$A$2:$C$3500,2,FALSE))/365</f>
        <v>22.556164383561644</v>
      </c>
      <c r="K2978" s="3">
        <v>9</v>
      </c>
    </row>
    <row r="2979" spans="1:11" x14ac:dyDescent="0.45">
      <c r="A2979" s="3" t="s">
        <v>159</v>
      </c>
      <c r="B2979" s="3">
        <v>2020</v>
      </c>
      <c r="C2979" s="19">
        <v>43807</v>
      </c>
      <c r="D2979" s="3" t="s">
        <v>653</v>
      </c>
      <c r="E2979" s="3" t="s">
        <v>454</v>
      </c>
      <c r="F2979" s="3">
        <v>3</v>
      </c>
      <c r="G2979" s="3">
        <v>5</v>
      </c>
      <c r="H2979" s="3" t="s">
        <v>52</v>
      </c>
      <c r="I2979" s="3" t="s">
        <v>53</v>
      </c>
      <c r="J2979" s="12">
        <f>(C2979-VLOOKUP(H2979,Riders!$A$2:$C$3500,2,FALSE))/365</f>
        <v>22.745205479452054</v>
      </c>
      <c r="K2979" s="3">
        <v>17</v>
      </c>
    </row>
    <row r="2980" spans="1:11" x14ac:dyDescent="0.45">
      <c r="A2980" s="3" t="s">
        <v>159</v>
      </c>
      <c r="B2980" s="3">
        <v>2020</v>
      </c>
      <c r="C2980" s="19">
        <v>43807</v>
      </c>
      <c r="D2980" s="3" t="s">
        <v>653</v>
      </c>
      <c r="E2980" s="3" t="s">
        <v>454</v>
      </c>
      <c r="F2980" s="3">
        <v>3</v>
      </c>
      <c r="G2980" s="3">
        <v>6</v>
      </c>
      <c r="H2980" s="3" t="s">
        <v>33</v>
      </c>
      <c r="I2980" s="3" t="s">
        <v>27</v>
      </c>
      <c r="J2980" s="12">
        <f>(C2980-VLOOKUP(H2980,Riders!$A$2:$C$3500,2,FALSE))/365</f>
        <v>26.049315068493151</v>
      </c>
      <c r="K2980" s="3">
        <v>11</v>
      </c>
    </row>
    <row r="2981" spans="1:11" x14ac:dyDescent="0.45">
      <c r="A2981" s="3" t="s">
        <v>159</v>
      </c>
      <c r="B2981" s="3">
        <v>2020</v>
      </c>
      <c r="C2981" s="19">
        <v>43807</v>
      </c>
      <c r="D2981" s="3" t="s">
        <v>653</v>
      </c>
      <c r="E2981" s="3" t="s">
        <v>454</v>
      </c>
      <c r="F2981" s="3">
        <v>4</v>
      </c>
      <c r="G2981" s="3">
        <v>1</v>
      </c>
      <c r="H2981" s="3" t="s">
        <v>144</v>
      </c>
      <c r="I2981" s="3" t="s">
        <v>145</v>
      </c>
      <c r="J2981" s="12">
        <f>(C2981-VLOOKUP(H2981,Riders!$A$2:$C$3500,2,FALSE))/365</f>
        <v>21.641095890410959</v>
      </c>
      <c r="K2981" s="3">
        <v>4</v>
      </c>
    </row>
    <row r="2982" spans="1:11" x14ac:dyDescent="0.45">
      <c r="A2982" s="3" t="s">
        <v>159</v>
      </c>
      <c r="B2982" s="3">
        <v>2020</v>
      </c>
      <c r="C2982" s="19">
        <v>43807</v>
      </c>
      <c r="D2982" s="3" t="s">
        <v>653</v>
      </c>
      <c r="E2982" s="3" t="s">
        <v>454</v>
      </c>
      <c r="F2982" s="3">
        <v>4</v>
      </c>
      <c r="G2982" s="3">
        <v>2</v>
      </c>
      <c r="H2982" s="3" t="s">
        <v>96</v>
      </c>
      <c r="I2982" s="3" t="s">
        <v>40</v>
      </c>
      <c r="J2982" s="12">
        <f>(C2982-VLOOKUP(H2982,Riders!$A$2:$C$3500,2,FALSE))/365</f>
        <v>25.904109589041095</v>
      </c>
      <c r="K2982" s="3">
        <v>8</v>
      </c>
    </row>
    <row r="2983" spans="1:11" x14ac:dyDescent="0.45">
      <c r="A2983" s="3" t="s">
        <v>159</v>
      </c>
      <c r="B2983" s="3">
        <v>2020</v>
      </c>
      <c r="C2983" s="19">
        <v>43807</v>
      </c>
      <c r="D2983" s="3" t="s">
        <v>653</v>
      </c>
      <c r="E2983" s="3" t="s">
        <v>454</v>
      </c>
      <c r="F2983" s="3">
        <v>4</v>
      </c>
      <c r="G2983" s="3">
        <v>3</v>
      </c>
      <c r="H2983" s="3" t="s">
        <v>146</v>
      </c>
      <c r="I2983" s="3" t="s">
        <v>56</v>
      </c>
      <c r="J2983" s="12">
        <f>(C2983-VLOOKUP(H2983,Riders!$A$2:$C$3500,2,FALSE))/365</f>
        <v>29.682191780821917</v>
      </c>
      <c r="K2983" s="3">
        <v>17</v>
      </c>
    </row>
    <row r="2984" spans="1:11" x14ac:dyDescent="0.45">
      <c r="A2984" s="3" t="s">
        <v>159</v>
      </c>
      <c r="B2984" s="3">
        <v>2020</v>
      </c>
      <c r="C2984" s="19">
        <v>43807</v>
      </c>
      <c r="D2984" s="3" t="s">
        <v>653</v>
      </c>
      <c r="E2984" s="3" t="s">
        <v>454</v>
      </c>
      <c r="F2984" s="3">
        <v>4</v>
      </c>
      <c r="G2984" s="3">
        <v>4</v>
      </c>
      <c r="H2984" s="3" t="s">
        <v>58</v>
      </c>
      <c r="I2984" s="3" t="s">
        <v>59</v>
      </c>
      <c r="J2984" s="12">
        <f>(C2984-VLOOKUP(H2984,Riders!$A$2:$C$3500,2,FALSE))/365</f>
        <v>21.895890410958906</v>
      </c>
      <c r="K2984" s="3">
        <v>21</v>
      </c>
    </row>
    <row r="2985" spans="1:11" x14ac:dyDescent="0.45">
      <c r="A2985" s="3" t="s">
        <v>159</v>
      </c>
      <c r="B2985" s="3">
        <v>2020</v>
      </c>
      <c r="C2985" s="19">
        <v>43807</v>
      </c>
      <c r="D2985" s="3" t="s">
        <v>653</v>
      </c>
      <c r="E2985" s="3" t="s">
        <v>454</v>
      </c>
      <c r="F2985" s="3">
        <v>4</v>
      </c>
      <c r="G2985" s="3">
        <v>5</v>
      </c>
      <c r="H2985" s="3" t="s">
        <v>50</v>
      </c>
      <c r="I2985" s="3" t="s">
        <v>51</v>
      </c>
      <c r="J2985" s="12">
        <f>(C2985-VLOOKUP(H2985,Riders!$A$2:$C$3500,2,FALSE))/365</f>
        <v>23.172602739726027</v>
      </c>
      <c r="K2985" s="3">
        <v>13</v>
      </c>
    </row>
    <row r="2986" spans="1:11" x14ac:dyDescent="0.45">
      <c r="A2986" s="3" t="s">
        <v>159</v>
      </c>
      <c r="B2986" s="3">
        <v>2020</v>
      </c>
      <c r="C2986" s="19">
        <v>43807</v>
      </c>
      <c r="D2986" s="3" t="s">
        <v>653</v>
      </c>
      <c r="E2986" s="3" t="s">
        <v>454</v>
      </c>
      <c r="F2986" s="3">
        <v>4</v>
      </c>
      <c r="G2986" s="3">
        <v>6</v>
      </c>
      <c r="H2986" s="3" t="s">
        <v>157</v>
      </c>
      <c r="I2986" s="3" t="s">
        <v>158</v>
      </c>
      <c r="J2986" s="12">
        <f>(C2986-VLOOKUP(H2986,Riders!$A$2:$C$3500,2,FALSE))/365</f>
        <v>22.717808219178082</v>
      </c>
      <c r="K2986" s="3">
        <v>21</v>
      </c>
    </row>
    <row r="2987" spans="1:11" x14ac:dyDescent="0.45">
      <c r="A2987" s="3" t="s">
        <v>159</v>
      </c>
      <c r="B2987" s="3">
        <v>2020</v>
      </c>
      <c r="C2987" s="19">
        <v>43807</v>
      </c>
      <c r="D2987" s="3" t="s">
        <v>653</v>
      </c>
      <c r="E2987" s="3" t="s">
        <v>642</v>
      </c>
      <c r="F2987" s="3">
        <v>1</v>
      </c>
      <c r="G2987" s="3">
        <v>1</v>
      </c>
      <c r="H2987" s="3" t="s">
        <v>109</v>
      </c>
      <c r="I2987" s="3" t="s">
        <v>118</v>
      </c>
      <c r="J2987" s="12">
        <f>(C2987-VLOOKUP(H2987,Riders!$A$2:$C$3500,2,FALSE))/365</f>
        <v>26.854794520547944</v>
      </c>
      <c r="K2987" s="3">
        <v>6</v>
      </c>
    </row>
    <row r="2988" spans="1:11" x14ac:dyDescent="0.45">
      <c r="A2988" s="3" t="s">
        <v>159</v>
      </c>
      <c r="B2988" s="3">
        <v>2020</v>
      </c>
      <c r="C2988" s="19">
        <v>43807</v>
      </c>
      <c r="D2988" s="3" t="s">
        <v>653</v>
      </c>
      <c r="E2988" s="3" t="s">
        <v>642</v>
      </c>
      <c r="F2988" s="3">
        <v>1</v>
      </c>
      <c r="G2988" s="3">
        <v>2</v>
      </c>
      <c r="H2988" s="3" t="s">
        <v>129</v>
      </c>
      <c r="I2988" s="3" t="s">
        <v>65</v>
      </c>
      <c r="J2988" s="12">
        <f>(C2988-VLOOKUP(H2988,Riders!$A$2:$C$3500,2,FALSE))/365</f>
        <v>29.402739726027399</v>
      </c>
      <c r="K2988" s="3">
        <v>13</v>
      </c>
    </row>
    <row r="2989" spans="1:11" x14ac:dyDescent="0.45">
      <c r="A2989" s="3" t="s">
        <v>159</v>
      </c>
      <c r="B2989" s="3">
        <v>2020</v>
      </c>
      <c r="C2989" s="19">
        <v>43807</v>
      </c>
      <c r="D2989" s="3" t="s">
        <v>653</v>
      </c>
      <c r="E2989" s="3" t="s">
        <v>642</v>
      </c>
      <c r="F2989" s="3">
        <v>1</v>
      </c>
      <c r="G2989" s="3">
        <v>3</v>
      </c>
      <c r="H2989" s="3" t="s">
        <v>52</v>
      </c>
      <c r="I2989" s="3" t="s">
        <v>53</v>
      </c>
      <c r="J2989" s="12">
        <f>(C2989-VLOOKUP(H2989,Riders!$A$2:$C$3500,2,FALSE))/365</f>
        <v>22.745205479452054</v>
      </c>
      <c r="K2989" s="3">
        <v>17</v>
      </c>
    </row>
    <row r="2990" spans="1:11" x14ac:dyDescent="0.45">
      <c r="A2990" s="3" t="s">
        <v>159</v>
      </c>
      <c r="B2990" s="3">
        <v>2020</v>
      </c>
      <c r="C2990" s="19">
        <v>43807</v>
      </c>
      <c r="D2990" s="3" t="s">
        <v>653</v>
      </c>
      <c r="E2990" s="3" t="s">
        <v>642</v>
      </c>
      <c r="F2990" s="3">
        <v>1</v>
      </c>
      <c r="G2990" s="3">
        <v>4</v>
      </c>
      <c r="H2990" s="3" t="s">
        <v>58</v>
      </c>
      <c r="I2990" s="3" t="s">
        <v>59</v>
      </c>
      <c r="J2990" s="12">
        <f>(C2990-VLOOKUP(H2990,Riders!$A$2:$C$3500,2,FALSE))/365</f>
        <v>21.895890410958906</v>
      </c>
      <c r="K2990" s="3">
        <v>21</v>
      </c>
    </row>
    <row r="2991" spans="1:11" x14ac:dyDescent="0.45">
      <c r="A2991" s="3" t="s">
        <v>159</v>
      </c>
      <c r="B2991" s="3">
        <v>2020</v>
      </c>
      <c r="C2991" s="19">
        <v>43807</v>
      </c>
      <c r="D2991" s="3" t="s">
        <v>653</v>
      </c>
      <c r="E2991" s="3" t="s">
        <v>642</v>
      </c>
      <c r="F2991" s="3">
        <v>2</v>
      </c>
      <c r="G2991" s="3">
        <v>1</v>
      </c>
      <c r="H2991" s="3" t="s">
        <v>137</v>
      </c>
      <c r="I2991" s="3" t="s">
        <v>29</v>
      </c>
      <c r="J2991" s="12">
        <f>(C2991-VLOOKUP(H2991,Riders!$A$2:$C$3500,2,FALSE))/365</f>
        <v>22.556164383561644</v>
      </c>
      <c r="K2991" s="3">
        <v>9</v>
      </c>
    </row>
    <row r="2992" spans="1:11" x14ac:dyDescent="0.45">
      <c r="A2992" s="3" t="s">
        <v>159</v>
      </c>
      <c r="B2992" s="3">
        <v>2020</v>
      </c>
      <c r="C2992" s="19">
        <v>43807</v>
      </c>
      <c r="D2992" s="3" t="s">
        <v>653</v>
      </c>
      <c r="E2992" s="3" t="s">
        <v>642</v>
      </c>
      <c r="F2992" s="3">
        <v>2</v>
      </c>
      <c r="G2992" s="3">
        <v>2</v>
      </c>
      <c r="H2992" s="3" t="s">
        <v>43</v>
      </c>
      <c r="I2992" s="3" t="s">
        <v>44</v>
      </c>
      <c r="J2992" s="12">
        <f>(C2992-VLOOKUP(H2992,Riders!$A$2:$C$3500,2,FALSE))/365</f>
        <v>27.052054794520547</v>
      </c>
      <c r="K2992" s="3">
        <v>13</v>
      </c>
    </row>
    <row r="2993" spans="1:11" x14ac:dyDescent="0.45">
      <c r="A2993" s="3" t="s">
        <v>159</v>
      </c>
      <c r="B2993" s="3">
        <v>2020</v>
      </c>
      <c r="C2993" s="19">
        <v>43807</v>
      </c>
      <c r="D2993" s="3" t="s">
        <v>653</v>
      </c>
      <c r="E2993" s="3" t="s">
        <v>642</v>
      </c>
      <c r="F2993" s="3">
        <v>2</v>
      </c>
      <c r="G2993" s="3">
        <v>3</v>
      </c>
      <c r="H2993" s="3" t="s">
        <v>39</v>
      </c>
      <c r="I2993" s="3" t="s">
        <v>40</v>
      </c>
      <c r="J2993" s="12">
        <f>(C2993-VLOOKUP(H2993,Riders!$A$2:$C$3500,2,FALSE))/365</f>
        <v>25.326027397260273</v>
      </c>
      <c r="K2993" s="3">
        <v>17</v>
      </c>
    </row>
    <row r="2994" spans="1:11" x14ac:dyDescent="0.45">
      <c r="A2994" s="3" t="s">
        <v>159</v>
      </c>
      <c r="B2994" s="3">
        <v>2020</v>
      </c>
      <c r="C2994" s="19">
        <v>43807</v>
      </c>
      <c r="D2994" s="3" t="s">
        <v>653</v>
      </c>
      <c r="E2994" s="3" t="s">
        <v>642</v>
      </c>
      <c r="F2994" s="3">
        <v>2</v>
      </c>
      <c r="G2994" s="3">
        <v>4</v>
      </c>
      <c r="H2994" s="3" t="s">
        <v>154</v>
      </c>
      <c r="I2994" s="3" t="s">
        <v>38</v>
      </c>
      <c r="J2994" s="12">
        <f>(C2994-VLOOKUP(H2994,Riders!$A$2:$C$3500,2,FALSE))/365</f>
        <v>29.016438356164382</v>
      </c>
      <c r="K2994" s="3">
        <v>21</v>
      </c>
    </row>
    <row r="2995" spans="1:11" x14ac:dyDescent="0.45">
      <c r="A2995" s="3" t="s">
        <v>159</v>
      </c>
      <c r="B2995" s="3">
        <v>2020</v>
      </c>
      <c r="C2995" s="19">
        <v>43807</v>
      </c>
      <c r="D2995" s="3" t="s">
        <v>653</v>
      </c>
      <c r="E2995" s="3" t="s">
        <v>642</v>
      </c>
      <c r="F2995" s="3">
        <v>3</v>
      </c>
      <c r="G2995" s="3">
        <v>1</v>
      </c>
      <c r="H2995" s="3" t="s">
        <v>26</v>
      </c>
      <c r="I2995" s="3" t="s">
        <v>27</v>
      </c>
      <c r="J2995" s="12">
        <f>(C2995-VLOOKUP(H2995,Riders!$A$2:$C$3500,2,FALSE))/365</f>
        <v>21.545205479452054</v>
      </c>
      <c r="K2995" s="3">
        <v>2</v>
      </c>
    </row>
    <row r="2996" spans="1:11" x14ac:dyDescent="0.45">
      <c r="A2996" s="3" t="s">
        <v>159</v>
      </c>
      <c r="B2996" s="3">
        <v>2020</v>
      </c>
      <c r="C2996" s="19">
        <v>43807</v>
      </c>
      <c r="D2996" s="3" t="s">
        <v>653</v>
      </c>
      <c r="E2996" s="3" t="s">
        <v>642</v>
      </c>
      <c r="F2996" s="3">
        <v>3</v>
      </c>
      <c r="G2996" s="3">
        <v>2</v>
      </c>
      <c r="H2996" s="3" t="s">
        <v>60</v>
      </c>
      <c r="I2996" s="3" t="s">
        <v>61</v>
      </c>
      <c r="J2996" s="12">
        <f>(C2996-VLOOKUP(H2996,Riders!$A$2:$C$3500,2,FALSE))/365</f>
        <v>31.394520547945206</v>
      </c>
      <c r="K2996" s="3">
        <v>13</v>
      </c>
    </row>
    <row r="2997" spans="1:11" x14ac:dyDescent="0.45">
      <c r="A2997" s="3" t="s">
        <v>159</v>
      </c>
      <c r="B2997" s="3">
        <v>2020</v>
      </c>
      <c r="C2997" s="19">
        <v>43807</v>
      </c>
      <c r="D2997" s="3" t="s">
        <v>653</v>
      </c>
      <c r="E2997" s="3" t="s">
        <v>642</v>
      </c>
      <c r="F2997" s="3">
        <v>3</v>
      </c>
      <c r="G2997" s="3">
        <v>3</v>
      </c>
      <c r="H2997" s="3" t="s">
        <v>20</v>
      </c>
      <c r="I2997" s="3" t="s">
        <v>21</v>
      </c>
      <c r="J2997" s="12">
        <f>(C2997-VLOOKUP(H2997,Riders!$A$2:$C$3500,2,FALSE))/365</f>
        <v>24.339726027397262</v>
      </c>
      <c r="K2997" s="3">
        <v>17</v>
      </c>
    </row>
    <row r="2998" spans="1:11" x14ac:dyDescent="0.45">
      <c r="A2998" s="3" t="s">
        <v>159</v>
      </c>
      <c r="B2998" s="3">
        <v>2020</v>
      </c>
      <c r="C2998" s="19">
        <v>43807</v>
      </c>
      <c r="D2998" s="3" t="s">
        <v>653</v>
      </c>
      <c r="E2998" s="3" t="s">
        <v>642</v>
      </c>
      <c r="F2998" s="3">
        <v>3</v>
      </c>
      <c r="G2998" s="3">
        <v>4</v>
      </c>
      <c r="H2998" s="3" t="s">
        <v>157</v>
      </c>
      <c r="I2998" s="3" t="s">
        <v>158</v>
      </c>
      <c r="J2998" s="12">
        <f>(C2998-VLOOKUP(H2998,Riders!$A$2:$C$3500,2,FALSE))/365</f>
        <v>22.717808219178082</v>
      </c>
      <c r="K2998" s="3">
        <v>21</v>
      </c>
    </row>
    <row r="2999" spans="1:11" x14ac:dyDescent="0.45">
      <c r="A2999" s="3" t="s">
        <v>159</v>
      </c>
      <c r="B2999" s="3">
        <v>2020</v>
      </c>
      <c r="C2999" s="19">
        <v>43807</v>
      </c>
      <c r="D2999" s="3" t="s">
        <v>653</v>
      </c>
      <c r="E2999" s="3" t="s">
        <v>642</v>
      </c>
      <c r="F2999" s="3">
        <v>4</v>
      </c>
      <c r="G2999" s="3">
        <v>1</v>
      </c>
      <c r="H2999" s="3" t="s">
        <v>33</v>
      </c>
      <c r="I2999" s="3" t="s">
        <v>27</v>
      </c>
      <c r="J2999" s="12">
        <f>(C2999-VLOOKUP(H2999,Riders!$A$2:$C$3500,2,FALSE))/365</f>
        <v>26.049315068493151</v>
      </c>
      <c r="K2999" s="3">
        <v>11</v>
      </c>
    </row>
    <row r="3000" spans="1:11" x14ac:dyDescent="0.45">
      <c r="A3000" s="3" t="s">
        <v>159</v>
      </c>
      <c r="B3000" s="3">
        <v>2020</v>
      </c>
      <c r="C3000" s="19">
        <v>43807</v>
      </c>
      <c r="D3000" s="3" t="s">
        <v>653</v>
      </c>
      <c r="E3000" s="3" t="s">
        <v>642</v>
      </c>
      <c r="F3000" s="3">
        <v>4</v>
      </c>
      <c r="G3000" s="3">
        <v>2</v>
      </c>
      <c r="H3000" s="3" t="s">
        <v>50</v>
      </c>
      <c r="I3000" s="3" t="s">
        <v>51</v>
      </c>
      <c r="J3000" s="12">
        <f>(C3000-VLOOKUP(H3000,Riders!$A$2:$C$3500,2,FALSE))/365</f>
        <v>23.172602739726027</v>
      </c>
      <c r="K3000" s="3">
        <v>13</v>
      </c>
    </row>
    <row r="3001" spans="1:11" x14ac:dyDescent="0.45">
      <c r="A3001" s="3" t="s">
        <v>159</v>
      </c>
      <c r="B3001" s="3">
        <v>2020</v>
      </c>
      <c r="C3001" s="19">
        <v>43807</v>
      </c>
      <c r="D3001" s="3" t="s">
        <v>653</v>
      </c>
      <c r="E3001" s="3" t="s">
        <v>642</v>
      </c>
      <c r="F3001" s="3">
        <v>4</v>
      </c>
      <c r="G3001" s="3">
        <v>3</v>
      </c>
      <c r="H3001" s="3" t="s">
        <v>146</v>
      </c>
      <c r="I3001" s="3" t="s">
        <v>56</v>
      </c>
      <c r="J3001" s="12">
        <f>(C3001-VLOOKUP(H3001,Riders!$A$2:$C$3500,2,FALSE))/365</f>
        <v>29.682191780821917</v>
      </c>
      <c r="K3001" s="3">
        <v>17</v>
      </c>
    </row>
    <row r="3002" spans="1:11" x14ac:dyDescent="0.45">
      <c r="A3002" s="3" t="s">
        <v>159</v>
      </c>
      <c r="B3002" s="3">
        <v>2020</v>
      </c>
      <c r="C3002" s="19">
        <v>43807</v>
      </c>
      <c r="D3002" s="3" t="s">
        <v>653</v>
      </c>
      <c r="E3002" s="3" t="s">
        <v>642</v>
      </c>
      <c r="F3002" s="3">
        <v>4</v>
      </c>
      <c r="G3002" s="3">
        <v>4</v>
      </c>
      <c r="H3002" s="3" t="s">
        <v>402</v>
      </c>
      <c r="I3002" s="3" t="s">
        <v>142</v>
      </c>
      <c r="J3002" s="12">
        <f>(C3002-VLOOKUP(H3002,Riders!$A$2:$C$3500,2,FALSE))/365</f>
        <v>32.032876712328765</v>
      </c>
      <c r="K3002" s="3">
        <v>21</v>
      </c>
    </row>
    <row r="3003" spans="1:11" x14ac:dyDescent="0.45">
      <c r="A3003" s="3" t="s">
        <v>159</v>
      </c>
      <c r="B3003" s="3">
        <v>2020</v>
      </c>
      <c r="C3003" s="19">
        <v>43807</v>
      </c>
      <c r="D3003" s="3" t="s">
        <v>653</v>
      </c>
      <c r="E3003" s="3" t="s">
        <v>643</v>
      </c>
      <c r="F3003" s="3">
        <v>1</v>
      </c>
      <c r="G3003" s="3">
        <v>1</v>
      </c>
      <c r="H3003" s="3" t="s">
        <v>109</v>
      </c>
      <c r="I3003" s="3" t="s">
        <v>118</v>
      </c>
      <c r="J3003" s="12">
        <f>(C3003-VLOOKUP(H3003,Riders!$A$2:$C$3500,2,FALSE))/365</f>
        <v>26.854794520547944</v>
      </c>
      <c r="K3003" s="3">
        <v>6</v>
      </c>
    </row>
    <row r="3004" spans="1:11" x14ac:dyDescent="0.45">
      <c r="A3004" s="3" t="s">
        <v>159</v>
      </c>
      <c r="B3004" s="3">
        <v>2020</v>
      </c>
      <c r="C3004" s="19">
        <v>43807</v>
      </c>
      <c r="D3004" s="3" t="s">
        <v>653</v>
      </c>
      <c r="E3004" s="3" t="s">
        <v>643</v>
      </c>
      <c r="F3004" s="3">
        <v>1</v>
      </c>
      <c r="G3004" s="3">
        <v>2</v>
      </c>
      <c r="H3004" s="3" t="s">
        <v>144</v>
      </c>
      <c r="I3004" s="3" t="s">
        <v>145</v>
      </c>
      <c r="J3004" s="12">
        <f>(C3004-VLOOKUP(H3004,Riders!$A$2:$C$3500,2,FALSE))/365</f>
        <v>21.641095890410959</v>
      </c>
      <c r="K3004" s="3">
        <v>4</v>
      </c>
    </row>
    <row r="3005" spans="1:11" x14ac:dyDescent="0.45">
      <c r="A3005" s="3" t="s">
        <v>159</v>
      </c>
      <c r="B3005" s="3">
        <v>2020</v>
      </c>
      <c r="C3005" s="19">
        <v>43807</v>
      </c>
      <c r="D3005" s="3" t="s">
        <v>653</v>
      </c>
      <c r="E3005" s="3" t="s">
        <v>643</v>
      </c>
      <c r="F3005" s="3">
        <v>1</v>
      </c>
      <c r="G3005" s="3">
        <v>3</v>
      </c>
      <c r="H3005" s="3" t="s">
        <v>132</v>
      </c>
      <c r="I3005" s="3" t="s">
        <v>36</v>
      </c>
      <c r="J3005" s="12">
        <f>(C3005-VLOOKUP(H3005,Riders!$A$2:$C$3500,2,FALSE))/365</f>
        <v>29.046575342465754</v>
      </c>
      <c r="K3005" s="3">
        <v>3</v>
      </c>
    </row>
    <row r="3006" spans="1:11" x14ac:dyDescent="0.45">
      <c r="A3006" s="3" t="s">
        <v>159</v>
      </c>
      <c r="B3006" s="3">
        <v>2020</v>
      </c>
      <c r="C3006" s="19">
        <v>43807</v>
      </c>
      <c r="D3006" s="3" t="s">
        <v>653</v>
      </c>
      <c r="E3006" s="3" t="s">
        <v>643</v>
      </c>
      <c r="F3006" s="3">
        <v>1</v>
      </c>
      <c r="G3006" s="3">
        <v>4</v>
      </c>
      <c r="H3006" s="3" t="s">
        <v>28</v>
      </c>
      <c r="I3006" s="3" t="s">
        <v>29</v>
      </c>
      <c r="J3006" s="12">
        <f>(C3006-VLOOKUP(H3006,Riders!$A$2:$C$3500,2,FALSE))/365</f>
        <v>19.950684931506849</v>
      </c>
      <c r="K3006" s="3">
        <v>7</v>
      </c>
    </row>
    <row r="3007" spans="1:11" x14ac:dyDescent="0.45">
      <c r="A3007" s="3" t="s">
        <v>159</v>
      </c>
      <c r="B3007" s="3">
        <v>2020</v>
      </c>
      <c r="C3007" s="19">
        <v>43807</v>
      </c>
      <c r="D3007" s="3" t="s">
        <v>653</v>
      </c>
      <c r="E3007" s="3" t="s">
        <v>643</v>
      </c>
      <c r="F3007" s="3">
        <v>1</v>
      </c>
      <c r="G3007" s="3">
        <v>5</v>
      </c>
      <c r="H3007" s="3" t="s">
        <v>100</v>
      </c>
      <c r="I3007" s="3" t="s">
        <v>47</v>
      </c>
      <c r="J3007" s="12">
        <f>(C3007-VLOOKUP(H3007,Riders!$A$2:$C$3500,2,FALSE))/365</f>
        <v>25.81917808219178</v>
      </c>
      <c r="K3007" s="3">
        <v>10</v>
      </c>
    </row>
    <row r="3008" spans="1:11" x14ac:dyDescent="0.45">
      <c r="A3008" s="3" t="s">
        <v>159</v>
      </c>
      <c r="B3008" s="3">
        <v>2020</v>
      </c>
      <c r="C3008" s="19">
        <v>43807</v>
      </c>
      <c r="D3008" s="3" t="s">
        <v>653</v>
      </c>
      <c r="E3008" s="3" t="s">
        <v>643</v>
      </c>
      <c r="F3008" s="3">
        <v>1</v>
      </c>
      <c r="G3008" s="3">
        <v>6</v>
      </c>
      <c r="H3008" s="3" t="s">
        <v>33</v>
      </c>
      <c r="I3008" s="3" t="s">
        <v>27</v>
      </c>
      <c r="J3008" s="12">
        <f>(C3008-VLOOKUP(H3008,Riders!$A$2:$C$3500,2,FALSE))/365</f>
        <v>26.049315068493151</v>
      </c>
      <c r="K3008" s="3">
        <v>11</v>
      </c>
    </row>
    <row r="3009" spans="1:11" x14ac:dyDescent="0.45">
      <c r="A3009" s="3" t="s">
        <v>159</v>
      </c>
      <c r="B3009" s="3">
        <v>2020</v>
      </c>
      <c r="C3009" s="19">
        <v>43807</v>
      </c>
      <c r="D3009" s="3" t="s">
        <v>653</v>
      </c>
      <c r="E3009" s="3" t="s">
        <v>643</v>
      </c>
      <c r="F3009" s="3">
        <v>2</v>
      </c>
      <c r="G3009" s="3">
        <v>1</v>
      </c>
      <c r="H3009" s="3" t="s">
        <v>26</v>
      </c>
      <c r="I3009" s="3" t="s">
        <v>27</v>
      </c>
      <c r="J3009" s="12">
        <f>(C3009-VLOOKUP(H3009,Riders!$A$2:$C$3500,2,FALSE))/365</f>
        <v>21.545205479452054</v>
      </c>
      <c r="K3009" s="3">
        <v>2</v>
      </c>
    </row>
    <row r="3010" spans="1:11" x14ac:dyDescent="0.45">
      <c r="A3010" s="3" t="s">
        <v>159</v>
      </c>
      <c r="B3010" s="3">
        <v>2020</v>
      </c>
      <c r="C3010" s="19">
        <v>43807</v>
      </c>
      <c r="D3010" s="3" t="s">
        <v>653</v>
      </c>
      <c r="E3010" s="3" t="s">
        <v>643</v>
      </c>
      <c r="F3010" s="3">
        <v>2</v>
      </c>
      <c r="G3010" s="3">
        <v>2</v>
      </c>
      <c r="H3010" s="3" t="s">
        <v>147</v>
      </c>
      <c r="I3010" s="3" t="s">
        <v>31</v>
      </c>
      <c r="J3010" s="12">
        <f>(C3010-VLOOKUP(H3010,Riders!$A$2:$C$3500,2,FALSE))/365</f>
        <v>31.416438356164385</v>
      </c>
      <c r="K3010" s="3">
        <v>5</v>
      </c>
    </row>
    <row r="3011" spans="1:11" x14ac:dyDescent="0.45">
      <c r="A3011" s="3" t="s">
        <v>159</v>
      </c>
      <c r="B3011" s="3">
        <v>2020</v>
      </c>
      <c r="C3011" s="19">
        <v>43807</v>
      </c>
      <c r="D3011" s="3" t="s">
        <v>653</v>
      </c>
      <c r="E3011" s="3" t="s">
        <v>643</v>
      </c>
      <c r="F3011" s="3">
        <v>2</v>
      </c>
      <c r="G3011" s="3">
        <v>3</v>
      </c>
      <c r="H3011" s="3" t="s">
        <v>174</v>
      </c>
      <c r="I3011" s="3" t="s">
        <v>156</v>
      </c>
      <c r="J3011" s="12">
        <f>(C3011-VLOOKUP(H3011,Riders!$A$2:$C$3500,2,FALSE))/365</f>
        <v>27.893150684931506</v>
      </c>
      <c r="K3011" s="3">
        <v>1</v>
      </c>
    </row>
    <row r="3012" spans="1:11" x14ac:dyDescent="0.45">
      <c r="A3012" s="3" t="s">
        <v>159</v>
      </c>
      <c r="B3012" s="3">
        <v>2020</v>
      </c>
      <c r="C3012" s="19">
        <v>43807</v>
      </c>
      <c r="D3012" s="3" t="s">
        <v>653</v>
      </c>
      <c r="E3012" s="3" t="s">
        <v>643</v>
      </c>
      <c r="F3012" s="3">
        <v>2</v>
      </c>
      <c r="G3012" s="3">
        <v>4</v>
      </c>
      <c r="H3012" s="3" t="s">
        <v>96</v>
      </c>
      <c r="I3012" s="3" t="s">
        <v>40</v>
      </c>
      <c r="J3012" s="12">
        <f>(C3012-VLOOKUP(H3012,Riders!$A$2:$C$3500,2,FALSE))/365</f>
        <v>25.904109589041095</v>
      </c>
      <c r="K3012" s="3">
        <v>8</v>
      </c>
    </row>
    <row r="3013" spans="1:11" x14ac:dyDescent="0.45">
      <c r="A3013" s="3" t="s">
        <v>159</v>
      </c>
      <c r="B3013" s="3">
        <v>2020</v>
      </c>
      <c r="C3013" s="19">
        <v>43807</v>
      </c>
      <c r="D3013" s="3" t="s">
        <v>653</v>
      </c>
      <c r="E3013" s="3" t="s">
        <v>643</v>
      </c>
      <c r="F3013" s="3">
        <v>2</v>
      </c>
      <c r="G3013" s="3">
        <v>5</v>
      </c>
      <c r="H3013" s="3" t="s">
        <v>137</v>
      </c>
      <c r="I3013" s="3" t="s">
        <v>29</v>
      </c>
      <c r="J3013" s="12">
        <f>(C3013-VLOOKUP(H3013,Riders!$A$2:$C$3500,2,FALSE))/365</f>
        <v>22.556164383561644</v>
      </c>
      <c r="K3013" s="3">
        <v>9</v>
      </c>
    </row>
    <row r="3014" spans="1:11" x14ac:dyDescent="0.45">
      <c r="A3014" s="3" t="s">
        <v>159</v>
      </c>
      <c r="B3014" s="3">
        <v>2020</v>
      </c>
      <c r="C3014" s="19">
        <v>43807</v>
      </c>
      <c r="D3014" s="3" t="s">
        <v>653</v>
      </c>
      <c r="E3014" s="3" t="s">
        <v>643</v>
      </c>
      <c r="F3014" s="3">
        <v>2</v>
      </c>
      <c r="G3014" s="3">
        <v>6</v>
      </c>
      <c r="H3014" s="3" t="s">
        <v>111</v>
      </c>
      <c r="I3014" s="3" t="s">
        <v>118</v>
      </c>
      <c r="J3014" s="12">
        <f>(C3014-VLOOKUP(H3014,Riders!$A$2:$C$3500,2,FALSE))/365</f>
        <v>25.134246575342466</v>
      </c>
      <c r="K3014" s="3">
        <v>12</v>
      </c>
    </row>
    <row r="3015" spans="1:11" x14ac:dyDescent="0.45">
      <c r="A3015" s="3" t="s">
        <v>159</v>
      </c>
      <c r="B3015" s="3">
        <v>2020</v>
      </c>
      <c r="C3015" s="19">
        <v>43807</v>
      </c>
      <c r="D3015" s="3" t="s">
        <v>653</v>
      </c>
      <c r="E3015" s="3" t="s">
        <v>370</v>
      </c>
      <c r="F3015" s="3">
        <v>1</v>
      </c>
      <c r="G3015" s="3">
        <v>1</v>
      </c>
      <c r="H3015" s="3" t="s">
        <v>174</v>
      </c>
      <c r="I3015" s="3" t="s">
        <v>156</v>
      </c>
      <c r="J3015" s="12">
        <f>(C3015-VLOOKUP(H3015,Riders!$A$2:$C$3500,2,FALSE))/365</f>
        <v>27.893150684931506</v>
      </c>
      <c r="K3015" s="3">
        <v>1</v>
      </c>
    </row>
    <row r="3016" spans="1:11" x14ac:dyDescent="0.45">
      <c r="A3016" s="3" t="s">
        <v>159</v>
      </c>
      <c r="B3016" s="3">
        <v>2020</v>
      </c>
      <c r="C3016" s="19">
        <v>43807</v>
      </c>
      <c r="D3016" s="3" t="s">
        <v>653</v>
      </c>
      <c r="E3016" s="3" t="s">
        <v>370</v>
      </c>
      <c r="F3016" s="3">
        <v>1</v>
      </c>
      <c r="G3016" s="3">
        <v>2</v>
      </c>
      <c r="H3016" s="3" t="s">
        <v>26</v>
      </c>
      <c r="I3016" s="3" t="s">
        <v>27</v>
      </c>
      <c r="J3016" s="12">
        <f>(C3016-VLOOKUP(H3016,Riders!$A$2:$C$3500,2,FALSE))/365</f>
        <v>21.545205479452054</v>
      </c>
      <c r="K3016" s="3">
        <v>2</v>
      </c>
    </row>
    <row r="3017" spans="1:11" x14ac:dyDescent="0.45">
      <c r="A3017" s="3" t="s">
        <v>159</v>
      </c>
      <c r="B3017" s="3">
        <v>2020</v>
      </c>
      <c r="C3017" s="19">
        <v>43807</v>
      </c>
      <c r="D3017" s="3" t="s">
        <v>653</v>
      </c>
      <c r="E3017" s="3" t="s">
        <v>370</v>
      </c>
      <c r="F3017" s="3">
        <v>1</v>
      </c>
      <c r="G3017" s="3">
        <v>3</v>
      </c>
      <c r="H3017" s="3" t="s">
        <v>132</v>
      </c>
      <c r="I3017" s="3" t="s">
        <v>36</v>
      </c>
      <c r="J3017" s="12">
        <f>(C3017-VLOOKUP(H3017,Riders!$A$2:$C$3500,2,FALSE))/365</f>
        <v>29.046575342465754</v>
      </c>
      <c r="K3017" s="3">
        <v>3</v>
      </c>
    </row>
    <row r="3018" spans="1:11" x14ac:dyDescent="0.45">
      <c r="A3018" s="3" t="s">
        <v>159</v>
      </c>
      <c r="B3018" s="3">
        <v>2020</v>
      </c>
      <c r="C3018" s="19">
        <v>43807</v>
      </c>
      <c r="D3018" s="3" t="s">
        <v>653</v>
      </c>
      <c r="E3018" s="3" t="s">
        <v>370</v>
      </c>
      <c r="F3018" s="3">
        <v>1</v>
      </c>
      <c r="G3018" s="3">
        <v>4</v>
      </c>
      <c r="H3018" s="3" t="s">
        <v>144</v>
      </c>
      <c r="I3018" s="3" t="s">
        <v>145</v>
      </c>
      <c r="J3018" s="12">
        <f>(C3018-VLOOKUP(H3018,Riders!$A$2:$C$3500,2,FALSE))/365</f>
        <v>21.641095890410959</v>
      </c>
      <c r="K3018" s="3">
        <v>4</v>
      </c>
    </row>
    <row r="3019" spans="1:11" x14ac:dyDescent="0.45">
      <c r="A3019" s="3" t="s">
        <v>159</v>
      </c>
      <c r="B3019" s="3">
        <v>2020</v>
      </c>
      <c r="C3019" s="19">
        <v>43807</v>
      </c>
      <c r="D3019" s="3" t="s">
        <v>653</v>
      </c>
      <c r="E3019" s="3" t="s">
        <v>370</v>
      </c>
      <c r="F3019" s="3">
        <v>1</v>
      </c>
      <c r="G3019" s="3">
        <v>5</v>
      </c>
      <c r="H3019" s="3" t="s">
        <v>147</v>
      </c>
      <c r="I3019" s="3" t="s">
        <v>31</v>
      </c>
      <c r="J3019" s="12">
        <f>(C3019-VLOOKUP(H3019,Riders!$A$2:$C$3500,2,FALSE))/365</f>
        <v>31.416438356164385</v>
      </c>
      <c r="K3019" s="3">
        <v>5</v>
      </c>
    </row>
    <row r="3020" spans="1:11" x14ac:dyDescent="0.45">
      <c r="A3020" s="3" t="s">
        <v>159</v>
      </c>
      <c r="B3020" s="3">
        <v>2020</v>
      </c>
      <c r="C3020" s="19">
        <v>43807</v>
      </c>
      <c r="D3020" s="3" t="s">
        <v>653</v>
      </c>
      <c r="E3020" s="3" t="s">
        <v>370</v>
      </c>
      <c r="F3020" s="3">
        <v>1</v>
      </c>
      <c r="G3020" s="3">
        <v>6</v>
      </c>
      <c r="H3020" s="3" t="s">
        <v>109</v>
      </c>
      <c r="I3020" s="3" t="s">
        <v>118</v>
      </c>
      <c r="J3020" s="12">
        <f>(C3020-VLOOKUP(H3020,Riders!$A$2:$C$3500,2,FALSE))/365</f>
        <v>26.854794520547944</v>
      </c>
      <c r="K3020" s="3">
        <v>6</v>
      </c>
    </row>
    <row r="3021" spans="1:11" x14ac:dyDescent="0.45">
      <c r="A3021" s="3" t="s">
        <v>159</v>
      </c>
      <c r="B3021" s="3">
        <v>2020</v>
      </c>
      <c r="C3021" s="19">
        <v>43807</v>
      </c>
      <c r="D3021" s="3" t="s">
        <v>653</v>
      </c>
      <c r="E3021" s="3" t="s">
        <v>370</v>
      </c>
      <c r="F3021" s="3">
        <v>2</v>
      </c>
      <c r="G3021" s="3">
        <v>1</v>
      </c>
      <c r="H3021" s="3" t="s">
        <v>28</v>
      </c>
      <c r="I3021" s="3" t="s">
        <v>29</v>
      </c>
      <c r="J3021" s="12">
        <f>(C3021-VLOOKUP(H3021,Riders!$A$2:$C$3500,2,FALSE))/365</f>
        <v>19.950684931506849</v>
      </c>
      <c r="K3021" s="3">
        <v>8</v>
      </c>
    </row>
    <row r="3022" spans="1:11" x14ac:dyDescent="0.45">
      <c r="A3022" s="3" t="s">
        <v>159</v>
      </c>
      <c r="B3022" s="3">
        <v>2020</v>
      </c>
      <c r="C3022" s="19">
        <v>43807</v>
      </c>
      <c r="D3022" s="3" t="s">
        <v>653</v>
      </c>
      <c r="E3022" s="3" t="s">
        <v>370</v>
      </c>
      <c r="F3022" s="3">
        <v>2</v>
      </c>
      <c r="G3022" s="3">
        <v>2</v>
      </c>
      <c r="H3022" s="3" t="s">
        <v>96</v>
      </c>
      <c r="I3022" s="3" t="s">
        <v>40</v>
      </c>
      <c r="J3022" s="12">
        <f>(C3022-VLOOKUP(H3022,Riders!$A$2:$C$3500,2,FALSE))/365</f>
        <v>25.904109589041095</v>
      </c>
      <c r="K3022" s="3">
        <v>10</v>
      </c>
    </row>
    <row r="3023" spans="1:11" x14ac:dyDescent="0.45">
      <c r="A3023" s="3" t="s">
        <v>159</v>
      </c>
      <c r="B3023" s="3">
        <v>2020</v>
      </c>
      <c r="C3023" s="19">
        <v>43807</v>
      </c>
      <c r="D3023" s="3" t="s">
        <v>653</v>
      </c>
      <c r="E3023" s="3" t="s">
        <v>370</v>
      </c>
      <c r="F3023" s="3">
        <v>2</v>
      </c>
      <c r="G3023" s="3">
        <v>3</v>
      </c>
      <c r="H3023" s="3" t="s">
        <v>137</v>
      </c>
      <c r="I3023" s="3" t="s">
        <v>29</v>
      </c>
      <c r="J3023" s="12">
        <f>(C3023-VLOOKUP(H3023,Riders!$A$2:$C$3500,2,FALSE))/365</f>
        <v>22.556164383561644</v>
      </c>
      <c r="K3023" s="3">
        <v>9</v>
      </c>
    </row>
    <row r="3024" spans="1:11" x14ac:dyDescent="0.45">
      <c r="A3024" s="3" t="s">
        <v>159</v>
      </c>
      <c r="B3024" s="3">
        <v>2020</v>
      </c>
      <c r="C3024" s="19">
        <v>43807</v>
      </c>
      <c r="D3024" s="3" t="s">
        <v>653</v>
      </c>
      <c r="E3024" s="3" t="s">
        <v>370</v>
      </c>
      <c r="F3024" s="3">
        <v>2</v>
      </c>
      <c r="G3024" s="3">
        <v>4</v>
      </c>
      <c r="H3024" s="3" t="s">
        <v>100</v>
      </c>
      <c r="I3024" s="3" t="s">
        <v>47</v>
      </c>
      <c r="J3024" s="12">
        <f>(C3024-VLOOKUP(H3024,Riders!$A$2:$C$3500,2,FALSE))/365</f>
        <v>25.81917808219178</v>
      </c>
      <c r="K3024" s="3">
        <v>11</v>
      </c>
    </row>
    <row r="3025" spans="1:11" x14ac:dyDescent="0.45">
      <c r="A3025" s="3" t="s">
        <v>159</v>
      </c>
      <c r="B3025" s="3">
        <v>2020</v>
      </c>
      <c r="C3025" s="19">
        <v>43807</v>
      </c>
      <c r="D3025" s="3" t="s">
        <v>653</v>
      </c>
      <c r="E3025" s="3" t="s">
        <v>370</v>
      </c>
      <c r="F3025" s="3">
        <v>2</v>
      </c>
      <c r="G3025" s="3">
        <v>5</v>
      </c>
      <c r="H3025" s="3" t="s">
        <v>33</v>
      </c>
      <c r="I3025" s="3" t="s">
        <v>27</v>
      </c>
      <c r="J3025" s="12">
        <f>(C3025-VLOOKUP(H3025,Riders!$A$2:$C$3500,2,FALSE))/365</f>
        <v>26.049315068493151</v>
      </c>
      <c r="K3025" s="3">
        <v>7</v>
      </c>
    </row>
    <row r="3026" spans="1:11" x14ac:dyDescent="0.45">
      <c r="A3026" s="3" t="s">
        <v>159</v>
      </c>
      <c r="B3026" s="3">
        <v>2020</v>
      </c>
      <c r="C3026" s="19">
        <v>43807</v>
      </c>
      <c r="D3026" s="3" t="s">
        <v>653</v>
      </c>
      <c r="E3026" s="3" t="s">
        <v>370</v>
      </c>
      <c r="F3026" s="3">
        <v>2</v>
      </c>
      <c r="G3026" s="3">
        <v>9</v>
      </c>
      <c r="H3026" s="3" t="s">
        <v>111</v>
      </c>
      <c r="I3026" s="3" t="s">
        <v>118</v>
      </c>
      <c r="J3026" s="12">
        <f>(C3026-VLOOKUP(H3026,Riders!$A$2:$C$3500,2,FALSE))/365</f>
        <v>25.134246575342466</v>
      </c>
      <c r="K3026" s="3">
        <v>12</v>
      </c>
    </row>
    <row r="3027" spans="1:11" x14ac:dyDescent="0.45">
      <c r="A3027" s="3" t="s">
        <v>149</v>
      </c>
      <c r="B3027" s="3">
        <v>2020</v>
      </c>
      <c r="C3027" s="19">
        <v>43814</v>
      </c>
      <c r="D3027" s="3" t="s">
        <v>653</v>
      </c>
      <c r="E3027" s="3" t="s">
        <v>454</v>
      </c>
      <c r="F3027" s="3">
        <v>1</v>
      </c>
      <c r="G3027" s="3">
        <v>1</v>
      </c>
      <c r="H3027" s="3" t="s">
        <v>43</v>
      </c>
      <c r="I3027" s="3" t="s">
        <v>44</v>
      </c>
      <c r="J3027" s="12">
        <f>(C3027-VLOOKUP(H3027,Riders!$A$2:$C$3500,2,FALSE))/365</f>
        <v>27.07123287671233</v>
      </c>
      <c r="K3027" s="3">
        <v>10</v>
      </c>
    </row>
    <row r="3028" spans="1:11" x14ac:dyDescent="0.45">
      <c r="A3028" s="3" t="s">
        <v>149</v>
      </c>
      <c r="B3028" s="3">
        <v>2020</v>
      </c>
      <c r="C3028" s="19">
        <v>43814</v>
      </c>
      <c r="D3028" s="3" t="s">
        <v>653</v>
      </c>
      <c r="E3028" s="3" t="s">
        <v>454</v>
      </c>
      <c r="F3028" s="3">
        <v>1</v>
      </c>
      <c r="G3028" s="3">
        <v>2</v>
      </c>
      <c r="H3028" s="3" t="s">
        <v>33</v>
      </c>
      <c r="I3028" s="3" t="s">
        <v>27</v>
      </c>
      <c r="J3028" s="12">
        <f>(C3028-VLOOKUP(H3028,Riders!$A$2:$C$3500,2,FALSE))/365</f>
        <v>26.068493150684933</v>
      </c>
      <c r="K3028" s="3">
        <v>13</v>
      </c>
    </row>
    <row r="3029" spans="1:11" x14ac:dyDescent="0.45">
      <c r="A3029" s="3" t="s">
        <v>149</v>
      </c>
      <c r="B3029" s="3">
        <v>2020</v>
      </c>
      <c r="C3029" s="19">
        <v>43814</v>
      </c>
      <c r="D3029" s="3" t="s">
        <v>653</v>
      </c>
      <c r="E3029" s="3" t="s">
        <v>454</v>
      </c>
      <c r="F3029" s="3">
        <v>1</v>
      </c>
      <c r="G3029" s="3">
        <v>3</v>
      </c>
      <c r="H3029" s="3" t="s">
        <v>146</v>
      </c>
      <c r="I3029" s="3" t="s">
        <v>56</v>
      </c>
      <c r="J3029" s="12">
        <f>(C3029-VLOOKUP(H3029,Riders!$A$2:$C$3500,2,FALSE))/365</f>
        <v>29.701369863013699</v>
      </c>
      <c r="K3029" s="3">
        <v>22</v>
      </c>
    </row>
    <row r="3030" spans="1:11" x14ac:dyDescent="0.45">
      <c r="A3030" s="3" t="s">
        <v>149</v>
      </c>
      <c r="B3030" s="3">
        <v>2020</v>
      </c>
      <c r="C3030" s="19">
        <v>43814</v>
      </c>
      <c r="D3030" s="3" t="s">
        <v>653</v>
      </c>
      <c r="E3030" s="3" t="s">
        <v>454</v>
      </c>
      <c r="F3030" s="3">
        <v>1</v>
      </c>
      <c r="G3030" s="3">
        <v>4</v>
      </c>
      <c r="H3030" s="3" t="s">
        <v>79</v>
      </c>
      <c r="I3030" s="3" t="s">
        <v>65</v>
      </c>
      <c r="J3030" s="12">
        <f>(C3030-VLOOKUP(H3030,Riders!$A$2:$C$3500,2,FALSE))/365</f>
        <v>32.61643835616438</v>
      </c>
      <c r="K3030" s="3">
        <v>11</v>
      </c>
    </row>
    <row r="3031" spans="1:11" x14ac:dyDescent="0.45">
      <c r="A3031" s="3" t="s">
        <v>149</v>
      </c>
      <c r="B3031" s="3">
        <v>2020</v>
      </c>
      <c r="C3031" s="19">
        <v>43814</v>
      </c>
      <c r="D3031" s="3" t="s">
        <v>653</v>
      </c>
      <c r="E3031" s="3" t="s">
        <v>454</v>
      </c>
      <c r="F3031" s="3">
        <v>1</v>
      </c>
      <c r="G3031" s="3">
        <v>5</v>
      </c>
      <c r="H3031" s="3" t="s">
        <v>39</v>
      </c>
      <c r="I3031" s="3" t="s">
        <v>40</v>
      </c>
      <c r="J3031" s="12">
        <f>(C3031-VLOOKUP(H3031,Riders!$A$2:$C$3500,2,FALSE))/365</f>
        <v>25.345205479452055</v>
      </c>
      <c r="K3031" s="3">
        <v>14</v>
      </c>
    </row>
    <row r="3032" spans="1:11" x14ac:dyDescent="0.45">
      <c r="A3032" s="3" t="s">
        <v>149</v>
      </c>
      <c r="B3032" s="3">
        <v>2020</v>
      </c>
      <c r="C3032" s="19">
        <v>43814</v>
      </c>
      <c r="D3032" s="3" t="s">
        <v>653</v>
      </c>
      <c r="E3032" s="3" t="s">
        <v>454</v>
      </c>
      <c r="F3032" s="3">
        <v>1</v>
      </c>
      <c r="G3032" s="3">
        <v>6</v>
      </c>
      <c r="H3032" s="3" t="s">
        <v>109</v>
      </c>
      <c r="I3032" s="3" t="s">
        <v>118</v>
      </c>
      <c r="J3032" s="12">
        <f>(C3032-VLOOKUP(H3032,Riders!$A$2:$C$3500,2,FALSE))/365</f>
        <v>26.873972602739727</v>
      </c>
      <c r="K3032" s="3">
        <v>8</v>
      </c>
    </row>
    <row r="3033" spans="1:11" x14ac:dyDescent="0.45">
      <c r="A3033" s="3" t="s">
        <v>149</v>
      </c>
      <c r="B3033" s="3">
        <v>2020</v>
      </c>
      <c r="C3033" s="19">
        <v>43814</v>
      </c>
      <c r="D3033" s="3" t="s">
        <v>653</v>
      </c>
      <c r="E3033" s="3" t="s">
        <v>454</v>
      </c>
      <c r="F3033" s="3">
        <v>1</v>
      </c>
      <c r="G3033" s="3">
        <v>7</v>
      </c>
      <c r="H3033" s="3" t="s">
        <v>154</v>
      </c>
      <c r="I3033" s="3" t="s">
        <v>38</v>
      </c>
      <c r="J3033" s="12">
        <f>(C3033-VLOOKUP(H3033,Riders!$A$2:$C$3500,2,FALSE))/365</f>
        <v>29.035616438356165</v>
      </c>
      <c r="K3033" s="3">
        <v>26</v>
      </c>
    </row>
    <row r="3034" spans="1:11" x14ac:dyDescent="0.45">
      <c r="A3034" s="3" t="s">
        <v>149</v>
      </c>
      <c r="B3034" s="3">
        <v>2020</v>
      </c>
      <c r="C3034" s="19">
        <v>43814</v>
      </c>
      <c r="D3034" s="3" t="s">
        <v>653</v>
      </c>
      <c r="E3034" s="3" t="s">
        <v>454</v>
      </c>
      <c r="F3034" s="3">
        <v>2</v>
      </c>
      <c r="G3034" s="3">
        <v>1</v>
      </c>
      <c r="H3034" s="3" t="s">
        <v>135</v>
      </c>
      <c r="I3034" s="3" t="s">
        <v>29</v>
      </c>
      <c r="J3034" s="12">
        <f>(C3034-VLOOKUP(H3034,Riders!$A$2:$C$3500,2,FALSE))/365</f>
        <v>30.101369863013698</v>
      </c>
      <c r="K3034" s="3">
        <v>5</v>
      </c>
    </row>
    <row r="3035" spans="1:11" x14ac:dyDescent="0.45">
      <c r="A3035" s="3" t="s">
        <v>149</v>
      </c>
      <c r="B3035" s="3">
        <v>2020</v>
      </c>
      <c r="C3035" s="19">
        <v>43814</v>
      </c>
      <c r="D3035" s="3" t="s">
        <v>653</v>
      </c>
      <c r="E3035" s="3" t="s">
        <v>454</v>
      </c>
      <c r="F3035" s="3">
        <v>2</v>
      </c>
      <c r="G3035" s="3">
        <v>2</v>
      </c>
      <c r="H3035" s="3" t="s">
        <v>50</v>
      </c>
      <c r="I3035" s="3" t="s">
        <v>51</v>
      </c>
      <c r="J3035" s="12">
        <f>(C3035-VLOOKUP(H3035,Riders!$A$2:$C$3500,2,FALSE))/365</f>
        <v>23.19178082191781</v>
      </c>
      <c r="K3035" s="3">
        <v>3</v>
      </c>
    </row>
    <row r="3036" spans="1:11" x14ac:dyDescent="0.45">
      <c r="A3036" s="3" t="s">
        <v>149</v>
      </c>
      <c r="B3036" s="3">
        <v>2020</v>
      </c>
      <c r="C3036" s="19">
        <v>43814</v>
      </c>
      <c r="D3036" s="3" t="s">
        <v>653</v>
      </c>
      <c r="E3036" s="3" t="s">
        <v>454</v>
      </c>
      <c r="F3036" s="3">
        <v>2</v>
      </c>
      <c r="G3036" s="3">
        <v>2</v>
      </c>
      <c r="H3036" s="3" t="s">
        <v>46</v>
      </c>
      <c r="I3036" s="3" t="s">
        <v>47</v>
      </c>
      <c r="J3036" s="12">
        <f>(C3036-VLOOKUP(H3036,Riders!$A$2:$C$3500,2,FALSE))/365</f>
        <v>19.495890410958904</v>
      </c>
      <c r="K3036" s="3">
        <v>6</v>
      </c>
    </row>
    <row r="3037" spans="1:11" x14ac:dyDescent="0.45">
      <c r="A3037" s="3" t="s">
        <v>149</v>
      </c>
      <c r="B3037" s="3">
        <v>2020</v>
      </c>
      <c r="C3037" s="19">
        <v>43814</v>
      </c>
      <c r="D3037" s="3" t="s">
        <v>653</v>
      </c>
      <c r="E3037" s="3" t="s">
        <v>454</v>
      </c>
      <c r="F3037" s="3">
        <v>2</v>
      </c>
      <c r="G3037" s="3">
        <v>4</v>
      </c>
      <c r="H3037" s="3" t="s">
        <v>26</v>
      </c>
      <c r="I3037" s="3" t="s">
        <v>27</v>
      </c>
      <c r="J3037" s="12">
        <f>(C3037-VLOOKUP(H3037,Riders!$A$2:$C$3500,2,FALSE))/365</f>
        <v>21.564383561643837</v>
      </c>
      <c r="K3037" s="3">
        <v>12</v>
      </c>
    </row>
    <row r="3038" spans="1:11" x14ac:dyDescent="0.45">
      <c r="A3038" s="3" t="s">
        <v>149</v>
      </c>
      <c r="B3038" s="3">
        <v>2020</v>
      </c>
      <c r="C3038" s="19">
        <v>43814</v>
      </c>
      <c r="D3038" s="3" t="s">
        <v>653</v>
      </c>
      <c r="E3038" s="3" t="s">
        <v>454</v>
      </c>
      <c r="F3038" s="3">
        <v>2</v>
      </c>
      <c r="G3038" s="3">
        <v>5</v>
      </c>
      <c r="H3038" s="3" t="s">
        <v>144</v>
      </c>
      <c r="I3038" s="3" t="s">
        <v>145</v>
      </c>
      <c r="J3038" s="12">
        <f>(C3038-VLOOKUP(H3038,Riders!$A$2:$C$3500,2,FALSE))/365</f>
        <v>21.660273972602738</v>
      </c>
      <c r="K3038" s="3">
        <v>22</v>
      </c>
    </row>
    <row r="3039" spans="1:11" x14ac:dyDescent="0.45">
      <c r="A3039" s="3" t="s">
        <v>149</v>
      </c>
      <c r="B3039" s="3">
        <v>2020</v>
      </c>
      <c r="C3039" s="19">
        <v>43814</v>
      </c>
      <c r="D3039" s="3" t="s">
        <v>653</v>
      </c>
      <c r="E3039" s="3" t="s">
        <v>454</v>
      </c>
      <c r="F3039" s="3">
        <v>2</v>
      </c>
      <c r="G3039" s="3">
        <v>6</v>
      </c>
      <c r="H3039" s="3" t="s">
        <v>60</v>
      </c>
      <c r="I3039" s="3" t="s">
        <v>61</v>
      </c>
      <c r="J3039" s="12">
        <f>(C3039-VLOOKUP(H3039,Riders!$A$2:$C$3500,2,FALSE))/365</f>
        <v>31.413698630136988</v>
      </c>
      <c r="K3039" s="3">
        <v>18</v>
      </c>
    </row>
    <row r="3040" spans="1:11" x14ac:dyDescent="0.45">
      <c r="A3040" s="3" t="s">
        <v>149</v>
      </c>
      <c r="B3040" s="3">
        <v>2020</v>
      </c>
      <c r="C3040" s="19">
        <v>43814</v>
      </c>
      <c r="D3040" s="3" t="s">
        <v>653</v>
      </c>
      <c r="E3040" s="3" t="s">
        <v>454</v>
      </c>
      <c r="F3040" s="3">
        <v>2</v>
      </c>
      <c r="G3040" s="3">
        <v>7</v>
      </c>
      <c r="H3040" s="3" t="s">
        <v>52</v>
      </c>
      <c r="I3040" s="3" t="s">
        <v>53</v>
      </c>
      <c r="J3040" s="12">
        <f>(C3040-VLOOKUP(H3040,Riders!$A$2:$C$3500,2,FALSE))/365</f>
        <v>22.764383561643836</v>
      </c>
      <c r="K3040" s="3">
        <v>26</v>
      </c>
    </row>
    <row r="3041" spans="1:11" x14ac:dyDescent="0.45">
      <c r="A3041" s="3" t="s">
        <v>149</v>
      </c>
      <c r="B3041" s="3">
        <v>2020</v>
      </c>
      <c r="C3041" s="19">
        <v>43814</v>
      </c>
      <c r="D3041" s="3" t="s">
        <v>653</v>
      </c>
      <c r="E3041" s="3" t="s">
        <v>454</v>
      </c>
      <c r="F3041" s="3">
        <v>3</v>
      </c>
      <c r="G3041" s="3">
        <v>1</v>
      </c>
      <c r="H3041" s="3" t="s">
        <v>28</v>
      </c>
      <c r="I3041" s="3" t="s">
        <v>29</v>
      </c>
      <c r="J3041" s="12">
        <f>(C3041-VLOOKUP(H3041,Riders!$A$2:$C$3500,2,FALSE))/365</f>
        <v>19.969863013698632</v>
      </c>
      <c r="K3041" s="3">
        <v>9</v>
      </c>
    </row>
    <row r="3042" spans="1:11" x14ac:dyDescent="0.45">
      <c r="A3042" s="3" t="s">
        <v>149</v>
      </c>
      <c r="B3042" s="3">
        <v>2020</v>
      </c>
      <c r="C3042" s="19">
        <v>43814</v>
      </c>
      <c r="D3042" s="3" t="s">
        <v>653</v>
      </c>
      <c r="E3042" s="3" t="s">
        <v>454</v>
      </c>
      <c r="F3042" s="3">
        <v>3</v>
      </c>
      <c r="G3042" s="3">
        <v>2</v>
      </c>
      <c r="H3042" s="3" t="s">
        <v>132</v>
      </c>
      <c r="I3042" s="3" t="s">
        <v>36</v>
      </c>
      <c r="J3042" s="12">
        <f>(C3042-VLOOKUP(H3042,Riders!$A$2:$C$3500,2,FALSE))/365</f>
        <v>29.065753424657533</v>
      </c>
      <c r="K3042" s="3">
        <v>2</v>
      </c>
    </row>
    <row r="3043" spans="1:11" x14ac:dyDescent="0.45">
      <c r="A3043" s="3" t="s">
        <v>149</v>
      </c>
      <c r="B3043" s="3">
        <v>2020</v>
      </c>
      <c r="C3043" s="19">
        <v>43814</v>
      </c>
      <c r="D3043" s="3" t="s">
        <v>653</v>
      </c>
      <c r="E3043" s="3" t="s">
        <v>454</v>
      </c>
      <c r="F3043" s="3">
        <v>3</v>
      </c>
      <c r="G3043" s="3">
        <v>3</v>
      </c>
      <c r="H3043" s="3" t="s">
        <v>133</v>
      </c>
      <c r="I3043" s="3" t="s">
        <v>25</v>
      </c>
      <c r="J3043" s="12">
        <f>(C3043-VLOOKUP(H3043,Riders!$A$2:$C$3500,2,FALSE))/365</f>
        <v>26.890410958904109</v>
      </c>
      <c r="K3043" s="3">
        <v>26</v>
      </c>
    </row>
    <row r="3044" spans="1:11" x14ac:dyDescent="0.45">
      <c r="A3044" s="3" t="s">
        <v>149</v>
      </c>
      <c r="B3044" s="3">
        <v>2020</v>
      </c>
      <c r="C3044" s="19">
        <v>43814</v>
      </c>
      <c r="D3044" s="3" t="s">
        <v>653</v>
      </c>
      <c r="E3044" s="3" t="s">
        <v>454</v>
      </c>
      <c r="F3044" s="3">
        <v>3</v>
      </c>
      <c r="G3044" s="3">
        <v>4</v>
      </c>
      <c r="H3044" s="3" t="s">
        <v>75</v>
      </c>
      <c r="I3044" s="3" t="s">
        <v>38</v>
      </c>
      <c r="J3044" s="12">
        <f>(C3044-VLOOKUP(H3044,Riders!$A$2:$C$3500,2,FALSE))/365</f>
        <v>20.767123287671232</v>
      </c>
      <c r="K3044" s="3">
        <v>18</v>
      </c>
    </row>
    <row r="3045" spans="1:11" x14ac:dyDescent="0.45">
      <c r="A3045" s="3" t="s">
        <v>149</v>
      </c>
      <c r="B3045" s="3">
        <v>2020</v>
      </c>
      <c r="C3045" s="19">
        <v>43814</v>
      </c>
      <c r="D3045" s="3" t="s">
        <v>653</v>
      </c>
      <c r="E3045" s="3" t="s">
        <v>454</v>
      </c>
      <c r="F3045" s="3">
        <v>3</v>
      </c>
      <c r="G3045" s="3">
        <v>5</v>
      </c>
      <c r="H3045" s="3" t="s">
        <v>157</v>
      </c>
      <c r="I3045" s="3" t="s">
        <v>158</v>
      </c>
      <c r="J3045" s="12">
        <f>(C3045-VLOOKUP(H3045,Riders!$A$2:$C$3500,2,FALSE))/365</f>
        <v>22.736986301369864</v>
      </c>
      <c r="K3045" s="3">
        <v>14</v>
      </c>
    </row>
    <row r="3046" spans="1:11" x14ac:dyDescent="0.45">
      <c r="A3046" s="3" t="s">
        <v>149</v>
      </c>
      <c r="B3046" s="3">
        <v>2020</v>
      </c>
      <c r="C3046" s="19">
        <v>43814</v>
      </c>
      <c r="D3046" s="3" t="s">
        <v>653</v>
      </c>
      <c r="E3046" s="3" t="s">
        <v>454</v>
      </c>
      <c r="F3046" s="3">
        <v>3</v>
      </c>
      <c r="G3046" s="3">
        <v>6</v>
      </c>
      <c r="H3046" s="3" t="s">
        <v>148</v>
      </c>
      <c r="I3046" s="3" t="s">
        <v>63</v>
      </c>
      <c r="J3046" s="12" t="e">
        <f>(C3046-VLOOKUP(H3046,Riders!$A$2:$C$3500,2,FALSE))/365</f>
        <v>#N/A</v>
      </c>
      <c r="K3046" s="3">
        <v>18</v>
      </c>
    </row>
    <row r="3047" spans="1:11" x14ac:dyDescent="0.45">
      <c r="A3047" s="3" t="s">
        <v>149</v>
      </c>
      <c r="B3047" s="3">
        <v>2020</v>
      </c>
      <c r="C3047" s="19">
        <v>43814</v>
      </c>
      <c r="D3047" s="3" t="s">
        <v>653</v>
      </c>
      <c r="E3047" s="3" t="s">
        <v>454</v>
      </c>
      <c r="F3047" s="3">
        <v>3</v>
      </c>
      <c r="G3047" s="3">
        <v>7</v>
      </c>
      <c r="H3047" s="3" t="s">
        <v>129</v>
      </c>
      <c r="I3047" s="3" t="s">
        <v>65</v>
      </c>
      <c r="J3047" s="12">
        <f>(C3047-VLOOKUP(H3047,Riders!$A$2:$C$3500,2,FALSE))/365</f>
        <v>29.421917808219177</v>
      </c>
      <c r="K3047" s="3">
        <v>18</v>
      </c>
    </row>
    <row r="3048" spans="1:11" x14ac:dyDescent="0.45">
      <c r="A3048" s="3" t="s">
        <v>149</v>
      </c>
      <c r="B3048" s="3">
        <v>2020</v>
      </c>
      <c r="C3048" s="19">
        <v>43814</v>
      </c>
      <c r="D3048" s="3" t="s">
        <v>653</v>
      </c>
      <c r="E3048" s="3" t="s">
        <v>454</v>
      </c>
      <c r="F3048" s="3">
        <v>4</v>
      </c>
      <c r="G3048" s="3">
        <v>1</v>
      </c>
      <c r="H3048" s="3" t="s">
        <v>96</v>
      </c>
      <c r="I3048" s="3" t="s">
        <v>40</v>
      </c>
      <c r="J3048" s="12">
        <f>(C3048-VLOOKUP(H3048,Riders!$A$2:$C$3500,2,FALSE))/365</f>
        <v>25.923287671232877</v>
      </c>
      <c r="K3048" s="3">
        <v>7</v>
      </c>
    </row>
    <row r="3049" spans="1:11" x14ac:dyDescent="0.45">
      <c r="A3049" s="3" t="s">
        <v>149</v>
      </c>
      <c r="B3049" s="3">
        <v>2020</v>
      </c>
      <c r="C3049" s="19">
        <v>43814</v>
      </c>
      <c r="D3049" s="3" t="s">
        <v>653</v>
      </c>
      <c r="E3049" s="3" t="s">
        <v>454</v>
      </c>
      <c r="F3049" s="3">
        <v>4</v>
      </c>
      <c r="G3049" s="3">
        <v>2</v>
      </c>
      <c r="H3049" s="3" t="s">
        <v>20</v>
      </c>
      <c r="I3049" s="3" t="s">
        <v>21</v>
      </c>
      <c r="J3049" s="12">
        <f>(C3049-VLOOKUP(H3049,Riders!$A$2:$C$3500,2,FALSE))/365</f>
        <v>24.358904109589041</v>
      </c>
      <c r="K3049" s="3">
        <v>1</v>
      </c>
    </row>
    <row r="3050" spans="1:11" x14ac:dyDescent="0.45">
      <c r="A3050" s="3" t="s">
        <v>149</v>
      </c>
      <c r="B3050" s="3">
        <v>2020</v>
      </c>
      <c r="C3050" s="19">
        <v>43814</v>
      </c>
      <c r="D3050" s="3" t="s">
        <v>653</v>
      </c>
      <c r="E3050" s="3" t="s">
        <v>454</v>
      </c>
      <c r="F3050" s="3">
        <v>4</v>
      </c>
      <c r="G3050" s="3">
        <v>3</v>
      </c>
      <c r="H3050" s="3" t="s">
        <v>155</v>
      </c>
      <c r="I3050" s="3" t="s">
        <v>156</v>
      </c>
      <c r="J3050" s="12">
        <f>(C3050-VLOOKUP(H3050,Riders!$A$2:$C$3500,2,FALSE))/365</f>
        <v>21.150684931506849</v>
      </c>
      <c r="K3050" s="3">
        <v>22</v>
      </c>
    </row>
    <row r="3051" spans="1:11" x14ac:dyDescent="0.45">
      <c r="A3051" s="3" t="s">
        <v>149</v>
      </c>
      <c r="B3051" s="3">
        <v>2020</v>
      </c>
      <c r="C3051" s="19">
        <v>43814</v>
      </c>
      <c r="D3051" s="3" t="s">
        <v>653</v>
      </c>
      <c r="E3051" s="3" t="s">
        <v>454</v>
      </c>
      <c r="F3051" s="3">
        <v>4</v>
      </c>
      <c r="G3051" s="3">
        <v>4</v>
      </c>
      <c r="H3051" s="3" t="s">
        <v>147</v>
      </c>
      <c r="I3051" s="3" t="s">
        <v>31</v>
      </c>
      <c r="J3051" s="12">
        <f>(C3051-VLOOKUP(H3051,Riders!$A$2:$C$3500,2,FALSE))/365</f>
        <v>31.435616438356163</v>
      </c>
      <c r="K3051" s="3">
        <v>4</v>
      </c>
    </row>
    <row r="3052" spans="1:11" x14ac:dyDescent="0.45">
      <c r="A3052" s="3" t="s">
        <v>149</v>
      </c>
      <c r="B3052" s="3">
        <v>2020</v>
      </c>
      <c r="C3052" s="19">
        <v>43814</v>
      </c>
      <c r="D3052" s="3" t="s">
        <v>653</v>
      </c>
      <c r="E3052" s="3" t="s">
        <v>454</v>
      </c>
      <c r="F3052" s="3">
        <v>4</v>
      </c>
      <c r="G3052" s="3">
        <v>5</v>
      </c>
      <c r="H3052" s="3" t="s">
        <v>24</v>
      </c>
      <c r="I3052" s="3" t="s">
        <v>25</v>
      </c>
      <c r="J3052" s="12">
        <f>(C3052-VLOOKUP(H3052,Riders!$A$2:$C$3500,2,FALSE))/365</f>
        <v>21.293150684931508</v>
      </c>
      <c r="K3052" s="3">
        <v>14</v>
      </c>
    </row>
    <row r="3053" spans="1:11" x14ac:dyDescent="0.45">
      <c r="A3053" s="3" t="s">
        <v>149</v>
      </c>
      <c r="B3053" s="3">
        <v>2020</v>
      </c>
      <c r="C3053" s="19">
        <v>43814</v>
      </c>
      <c r="D3053" s="3" t="s">
        <v>653</v>
      </c>
      <c r="E3053" s="3" t="s">
        <v>454</v>
      </c>
      <c r="F3053" s="3">
        <v>4</v>
      </c>
      <c r="G3053" s="3">
        <v>6</v>
      </c>
      <c r="H3053" s="3" t="s">
        <v>58</v>
      </c>
      <c r="I3053" s="3" t="s">
        <v>59</v>
      </c>
      <c r="J3053" s="12">
        <f>(C3053-VLOOKUP(H3053,Riders!$A$2:$C$3500,2,FALSE))/365</f>
        <v>21.915068493150685</v>
      </c>
      <c r="K3053" s="3">
        <v>22</v>
      </c>
    </row>
    <row r="3054" spans="1:11" x14ac:dyDescent="0.45">
      <c r="A3054" s="3" t="s">
        <v>149</v>
      </c>
      <c r="B3054" s="3">
        <v>2020</v>
      </c>
      <c r="C3054" s="19">
        <v>43814</v>
      </c>
      <c r="D3054" s="3" t="s">
        <v>653</v>
      </c>
      <c r="E3054" s="3" t="s">
        <v>454</v>
      </c>
      <c r="F3054" s="3">
        <v>4</v>
      </c>
      <c r="G3054" s="3">
        <v>9</v>
      </c>
      <c r="H3054" s="3" t="s">
        <v>82</v>
      </c>
      <c r="I3054" s="3" t="s">
        <v>67</v>
      </c>
      <c r="J3054" s="12">
        <f>(C3054-VLOOKUP(H3054,Riders!$A$2:$C$3500,2,FALSE))/365</f>
        <v>27.293150684931508</v>
      </c>
      <c r="K3054" s="3">
        <v>14</v>
      </c>
    </row>
    <row r="3055" spans="1:11" x14ac:dyDescent="0.45">
      <c r="A3055" s="3" t="s">
        <v>149</v>
      </c>
      <c r="B3055" s="3">
        <v>2020</v>
      </c>
      <c r="C3055" s="19">
        <v>43814</v>
      </c>
      <c r="D3055" s="3" t="s">
        <v>653</v>
      </c>
      <c r="E3055" s="3" t="s">
        <v>642</v>
      </c>
      <c r="F3055" s="3">
        <v>1</v>
      </c>
      <c r="G3055" s="3">
        <v>1</v>
      </c>
      <c r="H3055" s="3" t="s">
        <v>147</v>
      </c>
      <c r="I3055" s="3" t="s">
        <v>31</v>
      </c>
      <c r="J3055" s="12">
        <f>(C3055-VLOOKUP(H3055,Riders!$A$2:$C$3500,2,FALSE))/365</f>
        <v>31.435616438356163</v>
      </c>
      <c r="K3055" s="3">
        <v>4</v>
      </c>
    </row>
    <row r="3056" spans="1:11" x14ac:dyDescent="0.45">
      <c r="A3056" s="3" t="s">
        <v>149</v>
      </c>
      <c r="B3056" s="3">
        <v>2020</v>
      </c>
      <c r="C3056" s="19">
        <v>43814</v>
      </c>
      <c r="D3056" s="3" t="s">
        <v>653</v>
      </c>
      <c r="E3056" s="3" t="s">
        <v>642</v>
      </c>
      <c r="F3056" s="3">
        <v>1</v>
      </c>
      <c r="G3056" s="3">
        <v>2</v>
      </c>
      <c r="H3056" s="3" t="s">
        <v>157</v>
      </c>
      <c r="I3056" s="3" t="s">
        <v>158</v>
      </c>
      <c r="J3056" s="12">
        <f>(C3056-VLOOKUP(H3056,Riders!$A$2:$C$3500,2,FALSE))/365</f>
        <v>22.736986301369864</v>
      </c>
      <c r="K3056" s="3">
        <v>14</v>
      </c>
    </row>
    <row r="3057" spans="1:11" x14ac:dyDescent="0.45">
      <c r="A3057" s="3" t="s">
        <v>149</v>
      </c>
      <c r="B3057" s="3">
        <v>2020</v>
      </c>
      <c r="C3057" s="19">
        <v>43814</v>
      </c>
      <c r="D3057" s="3" t="s">
        <v>653</v>
      </c>
      <c r="E3057" s="3" t="s">
        <v>642</v>
      </c>
      <c r="F3057" s="3">
        <v>1</v>
      </c>
      <c r="G3057" s="3">
        <v>3</v>
      </c>
      <c r="H3057" s="3" t="s">
        <v>60</v>
      </c>
      <c r="I3057" s="3" t="s">
        <v>61</v>
      </c>
      <c r="J3057" s="12">
        <f>(C3057-VLOOKUP(H3057,Riders!$A$2:$C$3500,2,FALSE))/365</f>
        <v>31.413698630136988</v>
      </c>
      <c r="K3057" s="3">
        <v>18</v>
      </c>
    </row>
    <row r="3058" spans="1:11" x14ac:dyDescent="0.45">
      <c r="A3058" s="3" t="s">
        <v>149</v>
      </c>
      <c r="B3058" s="3">
        <v>2020</v>
      </c>
      <c r="C3058" s="19">
        <v>43814</v>
      </c>
      <c r="D3058" s="3" t="s">
        <v>653</v>
      </c>
      <c r="E3058" s="3" t="s">
        <v>642</v>
      </c>
      <c r="F3058" s="3">
        <v>1</v>
      </c>
      <c r="G3058" s="3">
        <v>4</v>
      </c>
      <c r="H3058" s="3" t="s">
        <v>146</v>
      </c>
      <c r="I3058" s="3" t="s">
        <v>56</v>
      </c>
      <c r="J3058" s="12">
        <f>(C3058-VLOOKUP(H3058,Riders!$A$2:$C$3500,2,FALSE))/365</f>
        <v>29.701369863013699</v>
      </c>
      <c r="K3058" s="3">
        <v>22</v>
      </c>
    </row>
    <row r="3059" spans="1:11" x14ac:dyDescent="0.45">
      <c r="A3059" s="3" t="s">
        <v>149</v>
      </c>
      <c r="B3059" s="3">
        <v>2020</v>
      </c>
      <c r="C3059" s="19">
        <v>43814</v>
      </c>
      <c r="D3059" s="3" t="s">
        <v>653</v>
      </c>
      <c r="E3059" s="3" t="s">
        <v>642</v>
      </c>
      <c r="F3059" s="3">
        <v>1</v>
      </c>
      <c r="G3059" s="3">
        <v>5</v>
      </c>
      <c r="H3059" s="3" t="s">
        <v>154</v>
      </c>
      <c r="I3059" s="3" t="s">
        <v>38</v>
      </c>
      <c r="J3059" s="12">
        <f>(C3059-VLOOKUP(H3059,Riders!$A$2:$C$3500,2,FALSE))/365</f>
        <v>29.035616438356165</v>
      </c>
      <c r="K3059" s="3">
        <v>26</v>
      </c>
    </row>
    <row r="3060" spans="1:11" x14ac:dyDescent="0.45">
      <c r="A3060" s="3" t="s">
        <v>149</v>
      </c>
      <c r="B3060" s="3">
        <v>2020</v>
      </c>
      <c r="C3060" s="19">
        <v>43814</v>
      </c>
      <c r="D3060" s="3" t="s">
        <v>653</v>
      </c>
      <c r="E3060" s="3" t="s">
        <v>642</v>
      </c>
      <c r="F3060" s="3">
        <v>2</v>
      </c>
      <c r="G3060" s="3">
        <v>1</v>
      </c>
      <c r="H3060" s="3" t="s">
        <v>109</v>
      </c>
      <c r="I3060" s="3" t="s">
        <v>118</v>
      </c>
      <c r="J3060" s="12">
        <f>(C3060-VLOOKUP(H3060,Riders!$A$2:$C$3500,2,FALSE))/365</f>
        <v>26.873972602739727</v>
      </c>
      <c r="K3060" s="3">
        <v>8</v>
      </c>
    </row>
    <row r="3061" spans="1:11" x14ac:dyDescent="0.45">
      <c r="A3061" s="3" t="s">
        <v>149</v>
      </c>
      <c r="B3061" s="3">
        <v>2020</v>
      </c>
      <c r="C3061" s="19">
        <v>43814</v>
      </c>
      <c r="D3061" s="3" t="s">
        <v>653</v>
      </c>
      <c r="E3061" s="3" t="s">
        <v>642</v>
      </c>
      <c r="F3061" s="3">
        <v>2</v>
      </c>
      <c r="G3061" s="3">
        <v>2</v>
      </c>
      <c r="H3061" s="3" t="s">
        <v>82</v>
      </c>
      <c r="I3061" s="3" t="s">
        <v>67</v>
      </c>
      <c r="J3061" s="12">
        <f>(C3061-VLOOKUP(H3061,Riders!$A$2:$C$3500,2,FALSE))/365</f>
        <v>27.293150684931508</v>
      </c>
      <c r="K3061" s="3">
        <v>14</v>
      </c>
    </row>
    <row r="3062" spans="1:11" x14ac:dyDescent="0.45">
      <c r="A3062" s="3" t="s">
        <v>149</v>
      </c>
      <c r="B3062" s="3">
        <v>2020</v>
      </c>
      <c r="C3062" s="19">
        <v>43814</v>
      </c>
      <c r="D3062" s="3" t="s">
        <v>653</v>
      </c>
      <c r="E3062" s="3" t="s">
        <v>642</v>
      </c>
      <c r="F3062" s="3">
        <v>2</v>
      </c>
      <c r="G3062" s="3">
        <v>3</v>
      </c>
      <c r="H3062" s="3" t="s">
        <v>75</v>
      </c>
      <c r="I3062" s="3" t="s">
        <v>38</v>
      </c>
      <c r="J3062" s="12">
        <f>(C3062-VLOOKUP(H3062,Riders!$A$2:$C$3500,2,FALSE))/365</f>
        <v>20.767123287671232</v>
      </c>
      <c r="K3062" s="3">
        <v>18</v>
      </c>
    </row>
    <row r="3063" spans="1:11" x14ac:dyDescent="0.45">
      <c r="A3063" s="3" t="s">
        <v>149</v>
      </c>
      <c r="B3063" s="3">
        <v>2020</v>
      </c>
      <c r="C3063" s="19">
        <v>43814</v>
      </c>
      <c r="D3063" s="3" t="s">
        <v>653</v>
      </c>
      <c r="E3063" s="3" t="s">
        <v>642</v>
      </c>
      <c r="F3063" s="3">
        <v>2</v>
      </c>
      <c r="G3063" s="3">
        <v>4</v>
      </c>
      <c r="H3063" s="3" t="s">
        <v>144</v>
      </c>
      <c r="I3063" s="3" t="s">
        <v>145</v>
      </c>
      <c r="J3063" s="12">
        <f>(C3063-VLOOKUP(H3063,Riders!$A$2:$C$3500,2,FALSE))/365</f>
        <v>21.660273972602738</v>
      </c>
      <c r="K3063" s="3">
        <v>22</v>
      </c>
    </row>
    <row r="3064" spans="1:11" x14ac:dyDescent="0.45">
      <c r="A3064" s="3" t="s">
        <v>149</v>
      </c>
      <c r="B3064" s="3">
        <v>2020</v>
      </c>
      <c r="C3064" s="19">
        <v>43814</v>
      </c>
      <c r="D3064" s="3" t="s">
        <v>653</v>
      </c>
      <c r="E3064" s="3" t="s">
        <v>642</v>
      </c>
      <c r="F3064" s="3">
        <v>3</v>
      </c>
      <c r="G3064" s="3">
        <v>1</v>
      </c>
      <c r="H3064" s="3" t="s">
        <v>26</v>
      </c>
      <c r="I3064" s="3" t="s">
        <v>27</v>
      </c>
      <c r="J3064" s="12">
        <f>(C3064-VLOOKUP(H3064,Riders!$A$2:$C$3500,2,FALSE))/365</f>
        <v>21.564383561643837</v>
      </c>
      <c r="K3064" s="3">
        <v>12</v>
      </c>
    </row>
    <row r="3065" spans="1:11" x14ac:dyDescent="0.45">
      <c r="A3065" s="3" t="s">
        <v>149</v>
      </c>
      <c r="B3065" s="3">
        <v>2020</v>
      </c>
      <c r="C3065" s="19">
        <v>43814</v>
      </c>
      <c r="D3065" s="3" t="s">
        <v>653</v>
      </c>
      <c r="E3065" s="3" t="s">
        <v>642</v>
      </c>
      <c r="F3065" s="3">
        <v>3</v>
      </c>
      <c r="G3065" s="3">
        <v>2</v>
      </c>
      <c r="H3065" s="3" t="s">
        <v>39</v>
      </c>
      <c r="I3065" s="3" t="s">
        <v>40</v>
      </c>
      <c r="J3065" s="12">
        <f>(C3065-VLOOKUP(H3065,Riders!$A$2:$C$3500,2,FALSE))/365</f>
        <v>25.345205479452055</v>
      </c>
      <c r="K3065" s="3">
        <v>14</v>
      </c>
    </row>
    <row r="3066" spans="1:11" x14ac:dyDescent="0.45">
      <c r="A3066" s="3" t="s">
        <v>149</v>
      </c>
      <c r="B3066" s="3">
        <v>2020</v>
      </c>
      <c r="C3066" s="19">
        <v>43814</v>
      </c>
      <c r="D3066" s="3" t="s">
        <v>653</v>
      </c>
      <c r="E3066" s="3" t="s">
        <v>642</v>
      </c>
      <c r="F3066" s="3">
        <v>3</v>
      </c>
      <c r="G3066" s="3">
        <v>3</v>
      </c>
      <c r="H3066" s="3" t="s">
        <v>129</v>
      </c>
      <c r="I3066" s="3" t="s">
        <v>65</v>
      </c>
      <c r="J3066" s="12">
        <f>(C3066-VLOOKUP(H3066,Riders!$A$2:$C$3500,2,FALSE))/365</f>
        <v>29.421917808219177</v>
      </c>
      <c r="K3066" s="3">
        <v>18</v>
      </c>
    </row>
    <row r="3067" spans="1:11" x14ac:dyDescent="0.45">
      <c r="A3067" s="3" t="s">
        <v>149</v>
      </c>
      <c r="B3067" s="3">
        <v>2020</v>
      </c>
      <c r="C3067" s="19">
        <v>43814</v>
      </c>
      <c r="D3067" s="3" t="s">
        <v>653</v>
      </c>
      <c r="E3067" s="3" t="s">
        <v>642</v>
      </c>
      <c r="F3067" s="3">
        <v>3</v>
      </c>
      <c r="G3067" s="3">
        <v>4</v>
      </c>
      <c r="H3067" s="3" t="s">
        <v>58</v>
      </c>
      <c r="I3067" s="3" t="s">
        <v>59</v>
      </c>
      <c r="J3067" s="12">
        <f>(C3067-VLOOKUP(H3067,Riders!$A$2:$C$3500,2,FALSE))/365</f>
        <v>21.915068493150685</v>
      </c>
      <c r="K3067" s="3">
        <v>22</v>
      </c>
    </row>
    <row r="3068" spans="1:11" x14ac:dyDescent="0.45">
      <c r="A3068" s="3" t="s">
        <v>149</v>
      </c>
      <c r="B3068" s="3">
        <v>2020</v>
      </c>
      <c r="C3068" s="19">
        <v>43814</v>
      </c>
      <c r="D3068" s="3" t="s">
        <v>653</v>
      </c>
      <c r="E3068" s="3" t="s">
        <v>642</v>
      </c>
      <c r="F3068" s="3">
        <v>3</v>
      </c>
      <c r="G3068" s="3">
        <v>5</v>
      </c>
      <c r="H3068" s="3" t="s">
        <v>133</v>
      </c>
      <c r="I3068" s="3" t="s">
        <v>25</v>
      </c>
      <c r="J3068" s="12">
        <f>(C3068-VLOOKUP(H3068,Riders!$A$2:$C$3500,2,FALSE))/365</f>
        <v>26.890410958904109</v>
      </c>
      <c r="K3068" s="3">
        <v>26</v>
      </c>
    </row>
    <row r="3069" spans="1:11" x14ac:dyDescent="0.45">
      <c r="A3069" s="3" t="s">
        <v>149</v>
      </c>
      <c r="B3069" s="3">
        <v>2020</v>
      </c>
      <c r="C3069" s="19">
        <v>43814</v>
      </c>
      <c r="D3069" s="3" t="s">
        <v>653</v>
      </c>
      <c r="E3069" s="3" t="s">
        <v>642</v>
      </c>
      <c r="F3069" s="3">
        <v>4</v>
      </c>
      <c r="G3069" s="3">
        <v>1</v>
      </c>
      <c r="H3069" s="3" t="s">
        <v>79</v>
      </c>
      <c r="I3069" s="3" t="s">
        <v>65</v>
      </c>
      <c r="J3069" s="12">
        <f>(C3069-VLOOKUP(H3069,Riders!$A$2:$C$3500,2,FALSE))/365</f>
        <v>32.61643835616438</v>
      </c>
      <c r="K3069" s="3">
        <v>11</v>
      </c>
    </row>
    <row r="3070" spans="1:11" x14ac:dyDescent="0.45">
      <c r="A3070" s="3" t="s">
        <v>149</v>
      </c>
      <c r="B3070" s="3">
        <v>2020</v>
      </c>
      <c r="C3070" s="19">
        <v>43814</v>
      </c>
      <c r="D3070" s="3" t="s">
        <v>653</v>
      </c>
      <c r="E3070" s="3" t="s">
        <v>642</v>
      </c>
      <c r="F3070" s="3">
        <v>4</v>
      </c>
      <c r="G3070" s="3">
        <v>2</v>
      </c>
      <c r="H3070" s="3" t="s">
        <v>24</v>
      </c>
      <c r="I3070" s="3" t="s">
        <v>25</v>
      </c>
      <c r="J3070" s="12">
        <f>(C3070-VLOOKUP(H3070,Riders!$A$2:$C$3500,2,FALSE))/365</f>
        <v>21.293150684931508</v>
      </c>
      <c r="K3070" s="3">
        <v>14</v>
      </c>
    </row>
    <row r="3071" spans="1:11" x14ac:dyDescent="0.45">
      <c r="A3071" s="3" t="s">
        <v>149</v>
      </c>
      <c r="B3071" s="3">
        <v>2020</v>
      </c>
      <c r="C3071" s="19">
        <v>43814</v>
      </c>
      <c r="D3071" s="3" t="s">
        <v>653</v>
      </c>
      <c r="E3071" s="3" t="s">
        <v>642</v>
      </c>
      <c r="F3071" s="3">
        <v>4</v>
      </c>
      <c r="G3071" s="3">
        <v>3</v>
      </c>
      <c r="H3071" s="3" t="s">
        <v>148</v>
      </c>
      <c r="I3071" s="3" t="s">
        <v>63</v>
      </c>
      <c r="J3071" s="12" t="e">
        <f>(C3071-VLOOKUP(H3071,Riders!$A$2:$C$3500,2,FALSE))/365</f>
        <v>#N/A</v>
      </c>
      <c r="K3071" s="3">
        <v>18</v>
      </c>
    </row>
    <row r="3072" spans="1:11" x14ac:dyDescent="0.45">
      <c r="A3072" s="3" t="s">
        <v>149</v>
      </c>
      <c r="B3072" s="3">
        <v>2020</v>
      </c>
      <c r="C3072" s="19">
        <v>43814</v>
      </c>
      <c r="D3072" s="3" t="s">
        <v>653</v>
      </c>
      <c r="E3072" s="3" t="s">
        <v>642</v>
      </c>
      <c r="F3072" s="3">
        <v>4</v>
      </c>
      <c r="G3072" s="3">
        <v>4</v>
      </c>
      <c r="H3072" s="3" t="s">
        <v>155</v>
      </c>
      <c r="I3072" s="3" t="s">
        <v>156</v>
      </c>
      <c r="J3072" s="12">
        <f>(C3072-VLOOKUP(H3072,Riders!$A$2:$C$3500,2,FALSE))/365</f>
        <v>21.150684931506849</v>
      </c>
      <c r="K3072" s="3">
        <v>22</v>
      </c>
    </row>
    <row r="3073" spans="1:11" x14ac:dyDescent="0.45">
      <c r="A3073" s="3" t="s">
        <v>149</v>
      </c>
      <c r="B3073" s="3">
        <v>2020</v>
      </c>
      <c r="C3073" s="19">
        <v>43814</v>
      </c>
      <c r="D3073" s="3" t="s">
        <v>653</v>
      </c>
      <c r="E3073" s="3" t="s">
        <v>642</v>
      </c>
      <c r="F3073" s="3">
        <v>4</v>
      </c>
      <c r="G3073" s="3">
        <v>5</v>
      </c>
      <c r="H3073" s="3" t="s">
        <v>52</v>
      </c>
      <c r="I3073" s="3" t="s">
        <v>53</v>
      </c>
      <c r="J3073" s="12">
        <f>(C3073-VLOOKUP(H3073,Riders!$A$2:$C$3500,2,FALSE))/365</f>
        <v>22.764383561643836</v>
      </c>
      <c r="K3073" s="3">
        <v>26</v>
      </c>
    </row>
    <row r="3074" spans="1:11" x14ac:dyDescent="0.45">
      <c r="A3074" s="3" t="s">
        <v>149</v>
      </c>
      <c r="B3074" s="3">
        <v>2020</v>
      </c>
      <c r="C3074" s="19">
        <v>43814</v>
      </c>
      <c r="D3074" s="3" t="s">
        <v>653</v>
      </c>
      <c r="E3074" s="3" t="s">
        <v>643</v>
      </c>
      <c r="F3074" s="3">
        <v>1</v>
      </c>
      <c r="G3074" s="3">
        <v>1</v>
      </c>
      <c r="H3074" s="3" t="s">
        <v>132</v>
      </c>
      <c r="I3074" s="3" t="s">
        <v>36</v>
      </c>
      <c r="J3074" s="12">
        <f>(C3074-VLOOKUP(H3074,Riders!$A$2:$C$3500,2,FALSE))/365</f>
        <v>29.065753424657533</v>
      </c>
      <c r="K3074" s="3">
        <v>2</v>
      </c>
    </row>
    <row r="3075" spans="1:11" x14ac:dyDescent="0.45">
      <c r="A3075" s="3" t="s">
        <v>149</v>
      </c>
      <c r="B3075" s="3">
        <v>2020</v>
      </c>
      <c r="C3075" s="19">
        <v>43814</v>
      </c>
      <c r="D3075" s="3" t="s">
        <v>653</v>
      </c>
      <c r="E3075" s="3" t="s">
        <v>643</v>
      </c>
      <c r="F3075" s="3">
        <v>1</v>
      </c>
      <c r="G3075" s="3">
        <v>2</v>
      </c>
      <c r="H3075" s="3" t="s">
        <v>46</v>
      </c>
      <c r="I3075" s="3" t="s">
        <v>47</v>
      </c>
      <c r="J3075" s="12">
        <f>(C3075-VLOOKUP(H3075,Riders!$A$2:$C$3500,2,FALSE))/365</f>
        <v>19.495890410958904</v>
      </c>
      <c r="K3075" s="3">
        <v>6</v>
      </c>
    </row>
    <row r="3076" spans="1:11" x14ac:dyDescent="0.45">
      <c r="A3076" s="3" t="s">
        <v>149</v>
      </c>
      <c r="B3076" s="3">
        <v>2020</v>
      </c>
      <c r="C3076" s="19">
        <v>43814</v>
      </c>
      <c r="D3076" s="3" t="s">
        <v>653</v>
      </c>
      <c r="E3076" s="3" t="s">
        <v>643</v>
      </c>
      <c r="F3076" s="3">
        <v>1</v>
      </c>
      <c r="G3076" s="3">
        <v>3</v>
      </c>
      <c r="H3076" s="3" t="s">
        <v>147</v>
      </c>
      <c r="I3076" s="3" t="s">
        <v>31</v>
      </c>
      <c r="J3076" s="12">
        <f>(C3076-VLOOKUP(H3076,Riders!$A$2:$C$3500,2,FALSE))/365</f>
        <v>31.435616438356163</v>
      </c>
      <c r="K3076" s="3">
        <v>4</v>
      </c>
    </row>
    <row r="3077" spans="1:11" x14ac:dyDescent="0.45">
      <c r="A3077" s="3" t="s">
        <v>149</v>
      </c>
      <c r="B3077" s="3">
        <v>2020</v>
      </c>
      <c r="C3077" s="19">
        <v>43814</v>
      </c>
      <c r="D3077" s="3" t="s">
        <v>653</v>
      </c>
      <c r="E3077" s="3" t="s">
        <v>643</v>
      </c>
      <c r="F3077" s="3">
        <v>1</v>
      </c>
      <c r="G3077" s="3">
        <v>4</v>
      </c>
      <c r="H3077" s="3" t="s">
        <v>26</v>
      </c>
      <c r="I3077" s="3" t="s">
        <v>27</v>
      </c>
      <c r="J3077" s="12">
        <f>(C3077-VLOOKUP(H3077,Riders!$A$2:$C$3500,2,FALSE))/365</f>
        <v>21.564383561643837</v>
      </c>
      <c r="K3077" s="3">
        <v>12</v>
      </c>
    </row>
    <row r="3078" spans="1:11" x14ac:dyDescent="0.45">
      <c r="A3078" s="3" t="s">
        <v>149</v>
      </c>
      <c r="B3078" s="3">
        <v>2020</v>
      </c>
      <c r="C3078" s="19">
        <v>43814</v>
      </c>
      <c r="D3078" s="3" t="s">
        <v>653</v>
      </c>
      <c r="E3078" s="3" t="s">
        <v>643</v>
      </c>
      <c r="F3078" s="3">
        <v>1</v>
      </c>
      <c r="G3078" s="3">
        <v>5</v>
      </c>
      <c r="H3078" s="3" t="s">
        <v>43</v>
      </c>
      <c r="I3078" s="3" t="s">
        <v>44</v>
      </c>
      <c r="J3078" s="12">
        <f>(C3078-VLOOKUP(H3078,Riders!$A$2:$C$3500,2,FALSE))/365</f>
        <v>27.07123287671233</v>
      </c>
      <c r="K3078" s="3">
        <v>10</v>
      </c>
    </row>
    <row r="3079" spans="1:11" x14ac:dyDescent="0.45">
      <c r="A3079" s="3" t="s">
        <v>149</v>
      </c>
      <c r="B3079" s="3">
        <v>2020</v>
      </c>
      <c r="C3079" s="19">
        <v>43814</v>
      </c>
      <c r="D3079" s="3" t="s">
        <v>653</v>
      </c>
      <c r="E3079" s="3" t="s">
        <v>643</v>
      </c>
      <c r="F3079" s="3">
        <v>1</v>
      </c>
      <c r="G3079" s="3">
        <v>6</v>
      </c>
      <c r="H3079" s="3" t="s">
        <v>96</v>
      </c>
      <c r="I3079" s="3" t="s">
        <v>40</v>
      </c>
      <c r="J3079" s="12">
        <f>(C3079-VLOOKUP(H3079,Riders!$A$2:$C$3500,2,FALSE))/365</f>
        <v>25.923287671232877</v>
      </c>
      <c r="K3079" s="3">
        <v>7</v>
      </c>
    </row>
    <row r="3080" spans="1:11" x14ac:dyDescent="0.45">
      <c r="A3080" s="3" t="s">
        <v>149</v>
      </c>
      <c r="B3080" s="3">
        <v>2020</v>
      </c>
      <c r="C3080" s="19">
        <v>43814</v>
      </c>
      <c r="D3080" s="3" t="s">
        <v>653</v>
      </c>
      <c r="E3080" s="3" t="s">
        <v>643</v>
      </c>
      <c r="F3080" s="3">
        <v>2</v>
      </c>
      <c r="G3080" s="3">
        <v>1</v>
      </c>
      <c r="H3080" s="3" t="s">
        <v>135</v>
      </c>
      <c r="I3080" s="3" t="s">
        <v>29</v>
      </c>
      <c r="J3080" s="12">
        <f>(C3080-VLOOKUP(H3080,Riders!$A$2:$C$3500,2,FALSE))/365</f>
        <v>30.101369863013698</v>
      </c>
      <c r="K3080" s="3">
        <v>5</v>
      </c>
    </row>
    <row r="3081" spans="1:11" x14ac:dyDescent="0.45">
      <c r="A3081" s="3" t="s">
        <v>149</v>
      </c>
      <c r="B3081" s="3">
        <v>2020</v>
      </c>
      <c r="C3081" s="19">
        <v>43814</v>
      </c>
      <c r="D3081" s="3" t="s">
        <v>653</v>
      </c>
      <c r="E3081" s="3" t="s">
        <v>643</v>
      </c>
      <c r="F3081" s="3">
        <v>2</v>
      </c>
      <c r="G3081" s="3">
        <v>2</v>
      </c>
      <c r="H3081" s="3" t="s">
        <v>50</v>
      </c>
      <c r="I3081" s="3" t="s">
        <v>51</v>
      </c>
      <c r="J3081" s="12">
        <f>(C3081-VLOOKUP(H3081,Riders!$A$2:$C$3500,2,FALSE))/365</f>
        <v>23.19178082191781</v>
      </c>
      <c r="K3081" s="3">
        <v>3</v>
      </c>
    </row>
    <row r="3082" spans="1:11" x14ac:dyDescent="0.45">
      <c r="A3082" s="3" t="s">
        <v>149</v>
      </c>
      <c r="B3082" s="3">
        <v>2020</v>
      </c>
      <c r="C3082" s="19">
        <v>43814</v>
      </c>
      <c r="D3082" s="3" t="s">
        <v>653</v>
      </c>
      <c r="E3082" s="3" t="s">
        <v>643</v>
      </c>
      <c r="F3082" s="3">
        <v>2</v>
      </c>
      <c r="G3082" s="3">
        <v>3</v>
      </c>
      <c r="H3082" s="3" t="s">
        <v>20</v>
      </c>
      <c r="I3082" s="3" t="s">
        <v>21</v>
      </c>
      <c r="J3082" s="12">
        <f>(C3082-VLOOKUP(H3082,Riders!$A$2:$C$3500,2,FALSE))/365</f>
        <v>24.358904109589041</v>
      </c>
      <c r="K3082" s="3">
        <v>1</v>
      </c>
    </row>
    <row r="3083" spans="1:11" x14ac:dyDescent="0.45">
      <c r="A3083" s="3" t="s">
        <v>149</v>
      </c>
      <c r="B3083" s="3">
        <v>2020</v>
      </c>
      <c r="C3083" s="19">
        <v>43814</v>
      </c>
      <c r="D3083" s="3" t="s">
        <v>653</v>
      </c>
      <c r="E3083" s="3" t="s">
        <v>643</v>
      </c>
      <c r="F3083" s="3">
        <v>2</v>
      </c>
      <c r="G3083" s="3">
        <v>4</v>
      </c>
      <c r="H3083" s="3" t="s">
        <v>33</v>
      </c>
      <c r="I3083" s="3" t="s">
        <v>27</v>
      </c>
      <c r="J3083" s="12">
        <f>(C3083-VLOOKUP(H3083,Riders!$A$2:$C$3500,2,FALSE))/365</f>
        <v>26.068493150684933</v>
      </c>
      <c r="K3083" s="3">
        <v>13</v>
      </c>
    </row>
    <row r="3084" spans="1:11" x14ac:dyDescent="0.45">
      <c r="A3084" s="3" t="s">
        <v>149</v>
      </c>
      <c r="B3084" s="3">
        <v>2020</v>
      </c>
      <c r="C3084" s="19">
        <v>43814</v>
      </c>
      <c r="D3084" s="3" t="s">
        <v>653</v>
      </c>
      <c r="E3084" s="3" t="s">
        <v>643</v>
      </c>
      <c r="F3084" s="3">
        <v>2</v>
      </c>
      <c r="G3084" s="3">
        <v>5</v>
      </c>
      <c r="H3084" s="3" t="s">
        <v>28</v>
      </c>
      <c r="I3084" s="3" t="s">
        <v>29</v>
      </c>
      <c r="J3084" s="12">
        <f>(C3084-VLOOKUP(H3084,Riders!$A$2:$C$3500,2,FALSE))/365</f>
        <v>19.969863013698632</v>
      </c>
      <c r="K3084" s="3">
        <v>9</v>
      </c>
    </row>
    <row r="3085" spans="1:11" x14ac:dyDescent="0.45">
      <c r="A3085" s="3" t="s">
        <v>149</v>
      </c>
      <c r="B3085" s="3">
        <v>2020</v>
      </c>
      <c r="C3085" s="19">
        <v>43814</v>
      </c>
      <c r="D3085" s="3" t="s">
        <v>653</v>
      </c>
      <c r="E3085" s="3" t="s">
        <v>643</v>
      </c>
      <c r="F3085" s="3">
        <v>2</v>
      </c>
      <c r="G3085" s="3">
        <v>6</v>
      </c>
      <c r="H3085" s="3" t="s">
        <v>109</v>
      </c>
      <c r="I3085" s="3" t="s">
        <v>118</v>
      </c>
      <c r="J3085" s="12">
        <f>(C3085-VLOOKUP(H3085,Riders!$A$2:$C$3500,2,FALSE))/365</f>
        <v>26.873972602739727</v>
      </c>
      <c r="K3085" s="3">
        <v>8</v>
      </c>
    </row>
    <row r="3086" spans="1:11" x14ac:dyDescent="0.45">
      <c r="A3086" s="3" t="s">
        <v>149</v>
      </c>
      <c r="B3086" s="3">
        <v>2020</v>
      </c>
      <c r="C3086" s="19">
        <v>43814</v>
      </c>
      <c r="D3086" s="3" t="s">
        <v>653</v>
      </c>
      <c r="E3086" s="3" t="s">
        <v>643</v>
      </c>
      <c r="F3086" s="3">
        <v>2</v>
      </c>
      <c r="G3086" s="3">
        <v>7</v>
      </c>
      <c r="H3086" s="3" t="s">
        <v>79</v>
      </c>
      <c r="I3086" s="3" t="s">
        <v>65</v>
      </c>
      <c r="J3086" s="12">
        <f>(C3086-VLOOKUP(H3086,Riders!$A$2:$C$3500,2,FALSE))/365</f>
        <v>32.61643835616438</v>
      </c>
      <c r="K3086" s="3">
        <v>11</v>
      </c>
    </row>
    <row r="3087" spans="1:11" x14ac:dyDescent="0.45">
      <c r="A3087" s="3" t="s">
        <v>149</v>
      </c>
      <c r="B3087" s="3">
        <v>2020</v>
      </c>
      <c r="C3087" s="19">
        <v>43814</v>
      </c>
      <c r="D3087" s="3" t="s">
        <v>653</v>
      </c>
      <c r="E3087" s="3" t="s">
        <v>370</v>
      </c>
      <c r="F3087" s="3">
        <v>1</v>
      </c>
      <c r="G3087" s="3">
        <v>1</v>
      </c>
      <c r="H3087" s="3" t="s">
        <v>20</v>
      </c>
      <c r="I3087" s="3" t="s">
        <v>21</v>
      </c>
      <c r="J3087" s="12">
        <f>(C3087-VLOOKUP(H3087,Riders!$A$2:$C$3500,2,FALSE))/365</f>
        <v>24.358904109589041</v>
      </c>
      <c r="K3087" s="3">
        <v>1</v>
      </c>
    </row>
    <row r="3088" spans="1:11" x14ac:dyDescent="0.45">
      <c r="A3088" s="3" t="s">
        <v>149</v>
      </c>
      <c r="B3088" s="3">
        <v>2020</v>
      </c>
      <c r="C3088" s="19">
        <v>43814</v>
      </c>
      <c r="D3088" s="3" t="s">
        <v>653</v>
      </c>
      <c r="E3088" s="3" t="s">
        <v>370</v>
      </c>
      <c r="F3088" s="3">
        <v>1</v>
      </c>
      <c r="G3088" s="3">
        <v>2</v>
      </c>
      <c r="H3088" s="3" t="s">
        <v>132</v>
      </c>
      <c r="I3088" s="3" t="s">
        <v>36</v>
      </c>
      <c r="J3088" s="12">
        <f>(C3088-VLOOKUP(H3088,Riders!$A$2:$C$3500,2,FALSE))/365</f>
        <v>29.065753424657533</v>
      </c>
      <c r="K3088" s="3">
        <v>2</v>
      </c>
    </row>
    <row r="3089" spans="1:11" x14ac:dyDescent="0.45">
      <c r="A3089" s="3" t="s">
        <v>149</v>
      </c>
      <c r="B3089" s="3">
        <v>2020</v>
      </c>
      <c r="C3089" s="19">
        <v>43814</v>
      </c>
      <c r="D3089" s="3" t="s">
        <v>653</v>
      </c>
      <c r="E3089" s="3" t="s">
        <v>370</v>
      </c>
      <c r="F3089" s="3">
        <v>1</v>
      </c>
      <c r="G3089" s="3">
        <v>3</v>
      </c>
      <c r="H3089" s="3" t="s">
        <v>50</v>
      </c>
      <c r="I3089" s="3" t="s">
        <v>51</v>
      </c>
      <c r="J3089" s="12">
        <f>(C3089-VLOOKUP(H3089,Riders!$A$2:$C$3500,2,FALSE))/365</f>
        <v>23.19178082191781</v>
      </c>
      <c r="K3089" s="3">
        <v>3</v>
      </c>
    </row>
    <row r="3090" spans="1:11" x14ac:dyDescent="0.45">
      <c r="A3090" s="3" t="s">
        <v>149</v>
      </c>
      <c r="B3090" s="3">
        <v>2020</v>
      </c>
      <c r="C3090" s="19">
        <v>43814</v>
      </c>
      <c r="D3090" s="3" t="s">
        <v>653</v>
      </c>
      <c r="E3090" s="3" t="s">
        <v>370</v>
      </c>
      <c r="F3090" s="3">
        <v>1</v>
      </c>
      <c r="G3090" s="3">
        <v>4</v>
      </c>
      <c r="H3090" s="3" t="s">
        <v>147</v>
      </c>
      <c r="I3090" s="3" t="s">
        <v>31</v>
      </c>
      <c r="J3090" s="12">
        <f>(C3090-VLOOKUP(H3090,Riders!$A$2:$C$3500,2,FALSE))/365</f>
        <v>31.435616438356163</v>
      </c>
      <c r="K3090" s="3">
        <v>4</v>
      </c>
    </row>
    <row r="3091" spans="1:11" x14ac:dyDescent="0.45">
      <c r="A3091" s="3" t="s">
        <v>149</v>
      </c>
      <c r="B3091" s="3">
        <v>2020</v>
      </c>
      <c r="C3091" s="19">
        <v>43814</v>
      </c>
      <c r="D3091" s="3" t="s">
        <v>653</v>
      </c>
      <c r="E3091" s="3" t="s">
        <v>370</v>
      </c>
      <c r="F3091" s="3">
        <v>1</v>
      </c>
      <c r="G3091" s="3">
        <v>5</v>
      </c>
      <c r="H3091" s="3" t="s">
        <v>135</v>
      </c>
      <c r="I3091" s="3" t="s">
        <v>29</v>
      </c>
      <c r="J3091" s="12">
        <f>(C3091-VLOOKUP(H3091,Riders!$A$2:$C$3500,2,FALSE))/365</f>
        <v>30.101369863013698</v>
      </c>
      <c r="K3091" s="3">
        <v>5</v>
      </c>
    </row>
    <row r="3092" spans="1:11" x14ac:dyDescent="0.45">
      <c r="A3092" s="3" t="s">
        <v>149</v>
      </c>
      <c r="B3092" s="3">
        <v>2020</v>
      </c>
      <c r="C3092" s="19">
        <v>43814</v>
      </c>
      <c r="D3092" s="3" t="s">
        <v>653</v>
      </c>
      <c r="E3092" s="3" t="s">
        <v>370</v>
      </c>
      <c r="F3092" s="3">
        <v>1</v>
      </c>
      <c r="G3092" s="3">
        <v>6</v>
      </c>
      <c r="H3092" s="3" t="s">
        <v>46</v>
      </c>
      <c r="I3092" s="3" t="s">
        <v>47</v>
      </c>
      <c r="J3092" s="12">
        <f>(C3092-VLOOKUP(H3092,Riders!$A$2:$C$3500,2,FALSE))/365</f>
        <v>19.495890410958904</v>
      </c>
      <c r="K3092" s="3">
        <v>6</v>
      </c>
    </row>
    <row r="3093" spans="1:11" x14ac:dyDescent="0.45">
      <c r="A3093" s="3" t="s">
        <v>149</v>
      </c>
      <c r="B3093" s="3">
        <v>2020</v>
      </c>
      <c r="C3093" s="19">
        <v>43814</v>
      </c>
      <c r="D3093" s="3" t="s">
        <v>653</v>
      </c>
      <c r="E3093" s="3" t="s">
        <v>370</v>
      </c>
      <c r="F3093" s="3">
        <v>2</v>
      </c>
      <c r="G3093" s="3">
        <v>1</v>
      </c>
      <c r="H3093" s="3" t="s">
        <v>96</v>
      </c>
      <c r="I3093" s="3" t="s">
        <v>40</v>
      </c>
      <c r="J3093" s="12">
        <f>(C3093-VLOOKUP(H3093,Riders!$A$2:$C$3500,2,FALSE))/365</f>
        <v>25.923287671232877</v>
      </c>
      <c r="K3093" s="3">
        <v>7</v>
      </c>
    </row>
    <row r="3094" spans="1:11" x14ac:dyDescent="0.45">
      <c r="A3094" s="3" t="s">
        <v>149</v>
      </c>
      <c r="B3094" s="3">
        <v>2020</v>
      </c>
      <c r="C3094" s="19">
        <v>43814</v>
      </c>
      <c r="D3094" s="3" t="s">
        <v>653</v>
      </c>
      <c r="E3094" s="3" t="s">
        <v>370</v>
      </c>
      <c r="F3094" s="3">
        <v>2</v>
      </c>
      <c r="G3094" s="3">
        <v>2</v>
      </c>
      <c r="H3094" s="3" t="s">
        <v>109</v>
      </c>
      <c r="I3094" s="3" t="s">
        <v>118</v>
      </c>
      <c r="J3094" s="12">
        <f>(C3094-VLOOKUP(H3094,Riders!$A$2:$C$3500,2,FALSE))/365</f>
        <v>26.873972602739727</v>
      </c>
      <c r="K3094" s="3">
        <v>8</v>
      </c>
    </row>
    <row r="3095" spans="1:11" x14ac:dyDescent="0.45">
      <c r="A3095" s="3" t="s">
        <v>149</v>
      </c>
      <c r="B3095" s="3">
        <v>2020</v>
      </c>
      <c r="C3095" s="19">
        <v>43814</v>
      </c>
      <c r="D3095" s="3" t="s">
        <v>653</v>
      </c>
      <c r="E3095" s="3" t="s">
        <v>370</v>
      </c>
      <c r="F3095" s="3">
        <v>2</v>
      </c>
      <c r="G3095" s="3">
        <v>3</v>
      </c>
      <c r="H3095" s="3" t="s">
        <v>28</v>
      </c>
      <c r="I3095" s="3" t="s">
        <v>29</v>
      </c>
      <c r="J3095" s="12">
        <f>(C3095-VLOOKUP(H3095,Riders!$A$2:$C$3500,2,FALSE))/365</f>
        <v>19.969863013698632</v>
      </c>
      <c r="K3095" s="3">
        <v>9</v>
      </c>
    </row>
    <row r="3096" spans="1:11" x14ac:dyDescent="0.45">
      <c r="A3096" s="3" t="s">
        <v>149</v>
      </c>
      <c r="B3096" s="3">
        <v>2020</v>
      </c>
      <c r="C3096" s="19">
        <v>43814</v>
      </c>
      <c r="D3096" s="3" t="s">
        <v>653</v>
      </c>
      <c r="E3096" s="3" t="s">
        <v>370</v>
      </c>
      <c r="F3096" s="3">
        <v>2</v>
      </c>
      <c r="G3096" s="3">
        <v>4</v>
      </c>
      <c r="H3096" s="3" t="s">
        <v>43</v>
      </c>
      <c r="I3096" s="3" t="s">
        <v>44</v>
      </c>
      <c r="J3096" s="12">
        <f>(C3096-VLOOKUP(H3096,Riders!$A$2:$C$3500,2,FALSE))/365</f>
        <v>27.07123287671233</v>
      </c>
      <c r="K3096" s="3">
        <v>10</v>
      </c>
    </row>
    <row r="3097" spans="1:11" x14ac:dyDescent="0.45">
      <c r="A3097" s="3" t="s">
        <v>149</v>
      </c>
      <c r="B3097" s="3">
        <v>2020</v>
      </c>
      <c r="C3097" s="19">
        <v>43814</v>
      </c>
      <c r="D3097" s="3" t="s">
        <v>653</v>
      </c>
      <c r="E3097" s="3" t="s">
        <v>370</v>
      </c>
      <c r="F3097" s="3">
        <v>2</v>
      </c>
      <c r="G3097" s="3">
        <v>5</v>
      </c>
      <c r="H3097" s="3" t="s">
        <v>79</v>
      </c>
      <c r="I3097" s="3" t="s">
        <v>65</v>
      </c>
      <c r="J3097" s="12">
        <f>(C3097-VLOOKUP(H3097,Riders!$A$2:$C$3500,2,FALSE))/365</f>
        <v>32.61643835616438</v>
      </c>
      <c r="K3097" s="3">
        <v>11</v>
      </c>
    </row>
    <row r="3098" spans="1:11" x14ac:dyDescent="0.45">
      <c r="A3098" s="3" t="s">
        <v>149</v>
      </c>
      <c r="B3098" s="3">
        <v>2020</v>
      </c>
      <c r="C3098" s="19">
        <v>43814</v>
      </c>
      <c r="D3098" s="3" t="s">
        <v>653</v>
      </c>
      <c r="E3098" s="3" t="s">
        <v>370</v>
      </c>
      <c r="F3098" s="3">
        <v>2</v>
      </c>
      <c r="G3098" s="3">
        <v>6</v>
      </c>
      <c r="H3098" s="3" t="s">
        <v>26</v>
      </c>
      <c r="I3098" s="3" t="s">
        <v>27</v>
      </c>
      <c r="J3098" s="12">
        <f>(C3098-VLOOKUP(H3098,Riders!$A$2:$C$3500,2,FALSE))/365</f>
        <v>21.564383561643837</v>
      </c>
      <c r="K3098" s="3">
        <v>12</v>
      </c>
    </row>
    <row r="3099" spans="1:11" x14ac:dyDescent="0.45">
      <c r="A3099" s="3" t="s">
        <v>149</v>
      </c>
      <c r="B3099" s="3">
        <v>2020</v>
      </c>
      <c r="C3099" s="19">
        <v>43814</v>
      </c>
      <c r="D3099" s="3" t="s">
        <v>653</v>
      </c>
      <c r="E3099" s="3" t="s">
        <v>370</v>
      </c>
      <c r="F3099" s="3">
        <v>2</v>
      </c>
      <c r="G3099" s="3">
        <v>7</v>
      </c>
      <c r="H3099" s="3" t="s">
        <v>33</v>
      </c>
      <c r="I3099" s="3" t="s">
        <v>27</v>
      </c>
      <c r="J3099" s="12">
        <f>(C3099-VLOOKUP(H3099,Riders!$A$2:$C$3500,2,FALSE))/365</f>
        <v>26.068493150684933</v>
      </c>
      <c r="K3099" s="3">
        <v>13</v>
      </c>
    </row>
    <row r="3100" spans="1:11" x14ac:dyDescent="0.45">
      <c r="A3100" s="3" t="s">
        <v>131</v>
      </c>
      <c r="B3100" s="3">
        <v>2020</v>
      </c>
      <c r="C3100" s="19">
        <v>43891</v>
      </c>
      <c r="D3100" s="3" t="s">
        <v>641</v>
      </c>
      <c r="E3100" s="3" t="s">
        <v>454</v>
      </c>
      <c r="F3100" s="3">
        <v>1</v>
      </c>
      <c r="G3100" s="3">
        <v>1</v>
      </c>
      <c r="H3100" s="3" t="s">
        <v>133</v>
      </c>
      <c r="I3100" s="3" t="s">
        <v>25</v>
      </c>
      <c r="J3100" s="12">
        <f>(C3100-VLOOKUP(H3100,Riders!$A$2:$C$3500,2,FALSE))/365</f>
        <v>27.101369863013698</v>
      </c>
      <c r="K3100" s="3">
        <v>8</v>
      </c>
    </row>
    <row r="3101" spans="1:11" x14ac:dyDescent="0.45">
      <c r="A3101" s="3" t="s">
        <v>131</v>
      </c>
      <c r="B3101" s="3">
        <v>2020</v>
      </c>
      <c r="C3101" s="19">
        <v>43891</v>
      </c>
      <c r="D3101" s="3" t="s">
        <v>641</v>
      </c>
      <c r="E3101" s="3" t="s">
        <v>454</v>
      </c>
      <c r="F3101" s="3">
        <v>1</v>
      </c>
      <c r="G3101" s="3">
        <v>2</v>
      </c>
      <c r="H3101" s="3" t="s">
        <v>79</v>
      </c>
      <c r="I3101" s="3" t="s">
        <v>65</v>
      </c>
      <c r="J3101" s="12">
        <f>(C3101-VLOOKUP(H3101,Riders!$A$2:$C$3500,2,FALSE))/365</f>
        <v>32.827397260273976</v>
      </c>
      <c r="K3101" s="3">
        <v>4</v>
      </c>
    </row>
    <row r="3102" spans="1:11" x14ac:dyDescent="0.45">
      <c r="A3102" s="3" t="s">
        <v>131</v>
      </c>
      <c r="B3102" s="3">
        <v>2020</v>
      </c>
      <c r="C3102" s="19">
        <v>43891</v>
      </c>
      <c r="D3102" s="3" t="s">
        <v>641</v>
      </c>
      <c r="E3102" s="3" t="s">
        <v>454</v>
      </c>
      <c r="F3102" s="3">
        <v>1</v>
      </c>
      <c r="G3102" s="3">
        <v>3</v>
      </c>
      <c r="H3102" s="3" t="s">
        <v>147</v>
      </c>
      <c r="I3102" s="3" t="s">
        <v>31</v>
      </c>
      <c r="J3102" s="12">
        <f>(C3102-VLOOKUP(H3102,Riders!$A$2:$C$3500,2,FALSE))/365</f>
        <v>31.646575342465752</v>
      </c>
      <c r="K3102" s="3">
        <v>19</v>
      </c>
    </row>
    <row r="3103" spans="1:11" x14ac:dyDescent="0.45">
      <c r="A3103" s="3" t="s">
        <v>131</v>
      </c>
      <c r="B3103" s="3">
        <v>2020</v>
      </c>
      <c r="C3103" s="19">
        <v>43891</v>
      </c>
      <c r="D3103" s="3" t="s">
        <v>641</v>
      </c>
      <c r="E3103" s="3" t="s">
        <v>454</v>
      </c>
      <c r="F3103" s="3">
        <v>1</v>
      </c>
      <c r="G3103" s="3">
        <v>4</v>
      </c>
      <c r="H3103" s="3" t="s">
        <v>655</v>
      </c>
      <c r="I3103" s="3" t="s">
        <v>120</v>
      </c>
      <c r="J3103" s="12">
        <f>(C3103-VLOOKUP(H3103,Riders!$A$2:$C$3500,2,FALSE))/365</f>
        <v>37.241095890410961</v>
      </c>
      <c r="K3103" s="3">
        <v>27</v>
      </c>
    </row>
    <row r="3104" spans="1:11" x14ac:dyDescent="0.45">
      <c r="A3104" s="3" t="s">
        <v>131</v>
      </c>
      <c r="B3104" s="3">
        <v>2020</v>
      </c>
      <c r="C3104" s="19">
        <v>43891</v>
      </c>
      <c r="D3104" s="3" t="s">
        <v>641</v>
      </c>
      <c r="E3104" s="3" t="s">
        <v>454</v>
      </c>
      <c r="F3104" s="3">
        <v>1</v>
      </c>
      <c r="G3104" s="3">
        <v>5</v>
      </c>
      <c r="H3104" s="3" t="s">
        <v>109</v>
      </c>
      <c r="I3104" s="3" t="s">
        <v>118</v>
      </c>
      <c r="J3104" s="12">
        <f>(C3104-VLOOKUP(H3104,Riders!$A$2:$C$3500,2,FALSE))/365</f>
        <v>27.084931506849315</v>
      </c>
      <c r="K3104" s="3">
        <v>13</v>
      </c>
    </row>
    <row r="3105" spans="1:11" x14ac:dyDescent="0.45">
      <c r="A3105" s="3" t="s">
        <v>131</v>
      </c>
      <c r="B3105" s="3">
        <v>2020</v>
      </c>
      <c r="C3105" s="19">
        <v>43891</v>
      </c>
      <c r="D3105" s="3" t="s">
        <v>641</v>
      </c>
      <c r="E3105" s="3" t="s">
        <v>454</v>
      </c>
      <c r="F3105" s="3">
        <v>2</v>
      </c>
      <c r="G3105" s="3">
        <v>1</v>
      </c>
      <c r="H3105" s="3" t="s">
        <v>50</v>
      </c>
      <c r="I3105" s="3" t="s">
        <v>51</v>
      </c>
      <c r="J3105" s="12">
        <f>(C3105-VLOOKUP(H3105,Riders!$A$2:$C$3500,2,FALSE))/365</f>
        <v>23.402739726027399</v>
      </c>
      <c r="K3105" s="3">
        <v>11</v>
      </c>
    </row>
    <row r="3106" spans="1:11" x14ac:dyDescent="0.45">
      <c r="A3106" s="3" t="s">
        <v>131</v>
      </c>
      <c r="B3106" s="3">
        <v>2020</v>
      </c>
      <c r="C3106" s="19">
        <v>43891</v>
      </c>
      <c r="D3106" s="3" t="s">
        <v>641</v>
      </c>
      <c r="E3106" s="3" t="s">
        <v>454</v>
      </c>
      <c r="F3106" s="3">
        <v>2</v>
      </c>
      <c r="G3106" s="3">
        <v>2</v>
      </c>
      <c r="H3106" s="3" t="s">
        <v>174</v>
      </c>
      <c r="I3106" s="3" t="s">
        <v>156</v>
      </c>
      <c r="J3106" s="12">
        <f>(C3106-VLOOKUP(H3106,Riders!$A$2:$C$3500,2,FALSE))/365</f>
        <v>28.123287671232877</v>
      </c>
      <c r="K3106" s="3">
        <v>2</v>
      </c>
    </row>
    <row r="3107" spans="1:11" x14ac:dyDescent="0.45">
      <c r="A3107" s="3" t="s">
        <v>131</v>
      </c>
      <c r="B3107" s="3">
        <v>2020</v>
      </c>
      <c r="C3107" s="19">
        <v>43891</v>
      </c>
      <c r="D3107" s="3" t="s">
        <v>641</v>
      </c>
      <c r="E3107" s="3" t="s">
        <v>454</v>
      </c>
      <c r="F3107" s="3">
        <v>2</v>
      </c>
      <c r="G3107" s="3">
        <v>3</v>
      </c>
      <c r="H3107" s="3" t="s">
        <v>39</v>
      </c>
      <c r="I3107" s="3" t="s">
        <v>40</v>
      </c>
      <c r="J3107" s="12">
        <f>(C3107-VLOOKUP(H3107,Riders!$A$2:$C$3500,2,FALSE))/365</f>
        <v>25.556164383561644</v>
      </c>
      <c r="K3107" s="3">
        <v>19</v>
      </c>
    </row>
    <row r="3108" spans="1:11" x14ac:dyDescent="0.45">
      <c r="A3108" s="3" t="s">
        <v>131</v>
      </c>
      <c r="B3108" s="3">
        <v>2020</v>
      </c>
      <c r="C3108" s="19">
        <v>43891</v>
      </c>
      <c r="D3108" s="3" t="s">
        <v>641</v>
      </c>
      <c r="E3108" s="3" t="s">
        <v>454</v>
      </c>
      <c r="F3108" s="3">
        <v>2</v>
      </c>
      <c r="G3108" s="3">
        <v>4</v>
      </c>
      <c r="H3108" s="3" t="s">
        <v>100</v>
      </c>
      <c r="I3108" s="3" t="s">
        <v>47</v>
      </c>
      <c r="J3108" s="12">
        <f>(C3108-VLOOKUP(H3108,Riders!$A$2:$C$3500,2,FALSE))/365</f>
        <v>26.049315068493151</v>
      </c>
      <c r="K3108" s="3">
        <v>19</v>
      </c>
    </row>
    <row r="3109" spans="1:11" x14ac:dyDescent="0.45">
      <c r="A3109" s="3" t="s">
        <v>131</v>
      </c>
      <c r="B3109" s="3">
        <v>2020</v>
      </c>
      <c r="C3109" s="19">
        <v>43891</v>
      </c>
      <c r="D3109" s="3" t="s">
        <v>641</v>
      </c>
      <c r="E3109" s="3" t="s">
        <v>454</v>
      </c>
      <c r="F3109" s="3">
        <v>2</v>
      </c>
      <c r="G3109" s="3">
        <v>5</v>
      </c>
      <c r="H3109" s="3" t="s">
        <v>129</v>
      </c>
      <c r="I3109" s="3" t="s">
        <v>65</v>
      </c>
      <c r="J3109" s="12">
        <f>(C3109-VLOOKUP(H3109,Riders!$A$2:$C$3500,2,FALSE))/365</f>
        <v>29.632876712328766</v>
      </c>
      <c r="K3109" s="3">
        <v>23</v>
      </c>
    </row>
    <row r="3110" spans="1:11" x14ac:dyDescent="0.45">
      <c r="A3110" s="3" t="s">
        <v>131</v>
      </c>
      <c r="B3110" s="3">
        <v>2020</v>
      </c>
      <c r="C3110" s="19">
        <v>43891</v>
      </c>
      <c r="D3110" s="3" t="s">
        <v>641</v>
      </c>
      <c r="E3110" s="3" t="s">
        <v>454</v>
      </c>
      <c r="F3110" s="3">
        <v>3</v>
      </c>
      <c r="G3110" s="3">
        <v>1</v>
      </c>
      <c r="H3110" s="3" t="s">
        <v>77</v>
      </c>
      <c r="I3110" s="3" t="s">
        <v>19</v>
      </c>
      <c r="J3110" s="12">
        <f>(C3110-VLOOKUP(H3110,Riders!$A$2:$C$3500,2,FALSE))/365</f>
        <v>28.80821917808219</v>
      </c>
      <c r="K3110" s="3">
        <v>13</v>
      </c>
    </row>
    <row r="3111" spans="1:11" x14ac:dyDescent="0.45">
      <c r="A3111" s="3" t="s">
        <v>131</v>
      </c>
      <c r="B3111" s="3">
        <v>2020</v>
      </c>
      <c r="C3111" s="19">
        <v>43891</v>
      </c>
      <c r="D3111" s="3" t="s">
        <v>641</v>
      </c>
      <c r="E3111" s="3" t="s">
        <v>454</v>
      </c>
      <c r="F3111" s="3">
        <v>3</v>
      </c>
      <c r="G3111" s="3">
        <v>2</v>
      </c>
      <c r="H3111" s="3" t="s">
        <v>132</v>
      </c>
      <c r="I3111" s="3" t="s">
        <v>36</v>
      </c>
      <c r="J3111" s="12">
        <f>(C3111-VLOOKUP(H3111,Riders!$A$2:$C$3500,2,FALSE))/365</f>
        <v>29.276712328767122</v>
      </c>
      <c r="K3111" s="3">
        <v>3</v>
      </c>
    </row>
    <row r="3112" spans="1:11" x14ac:dyDescent="0.45">
      <c r="A3112" s="3" t="s">
        <v>131</v>
      </c>
      <c r="B3112" s="3">
        <v>2020</v>
      </c>
      <c r="C3112" s="19">
        <v>43891</v>
      </c>
      <c r="D3112" s="3" t="s">
        <v>641</v>
      </c>
      <c r="E3112" s="3" t="s">
        <v>454</v>
      </c>
      <c r="F3112" s="3">
        <v>3</v>
      </c>
      <c r="G3112" s="3">
        <v>3</v>
      </c>
      <c r="H3112" s="3" t="s">
        <v>20</v>
      </c>
      <c r="I3112" s="3" t="s">
        <v>21</v>
      </c>
      <c r="J3112" s="12">
        <f>(C3112-VLOOKUP(H3112,Riders!$A$2:$C$3500,2,FALSE))/365</f>
        <v>24.56986301369863</v>
      </c>
      <c r="K3112" s="3">
        <v>13</v>
      </c>
    </row>
    <row r="3113" spans="1:11" x14ac:dyDescent="0.45">
      <c r="A3113" s="3" t="s">
        <v>131</v>
      </c>
      <c r="B3113" s="3">
        <v>2020</v>
      </c>
      <c r="C3113" s="19">
        <v>43891</v>
      </c>
      <c r="D3113" s="3" t="s">
        <v>641</v>
      </c>
      <c r="E3113" s="3" t="s">
        <v>454</v>
      </c>
      <c r="F3113" s="3">
        <v>3</v>
      </c>
      <c r="G3113" s="3">
        <v>4</v>
      </c>
      <c r="H3113" s="3" t="s">
        <v>135</v>
      </c>
      <c r="I3113" s="3" t="s">
        <v>29</v>
      </c>
      <c r="J3113" s="12">
        <f>(C3113-VLOOKUP(H3113,Riders!$A$2:$C$3500,2,FALSE))/365</f>
        <v>30.312328767123287</v>
      </c>
      <c r="K3113" s="3">
        <v>12</v>
      </c>
    </row>
    <row r="3114" spans="1:11" x14ac:dyDescent="0.45">
      <c r="A3114" s="3" t="s">
        <v>131</v>
      </c>
      <c r="B3114" s="3">
        <v>2020</v>
      </c>
      <c r="C3114" s="19">
        <v>43891</v>
      </c>
      <c r="D3114" s="3" t="s">
        <v>641</v>
      </c>
      <c r="E3114" s="3" t="s">
        <v>454</v>
      </c>
      <c r="F3114" s="3">
        <v>3</v>
      </c>
      <c r="G3114" s="3">
        <v>5</v>
      </c>
      <c r="H3114" s="3" t="s">
        <v>60</v>
      </c>
      <c r="I3114" s="3" t="s">
        <v>61</v>
      </c>
      <c r="J3114" s="12">
        <f>(C3114-VLOOKUP(H3114,Riders!$A$2:$C$3500,2,FALSE))/365</f>
        <v>31.624657534246577</v>
      </c>
      <c r="K3114" s="3">
        <v>16</v>
      </c>
    </row>
    <row r="3115" spans="1:11" x14ac:dyDescent="0.45">
      <c r="A3115" s="3" t="s">
        <v>131</v>
      </c>
      <c r="B3115" s="3">
        <v>2020</v>
      </c>
      <c r="C3115" s="19">
        <v>43891</v>
      </c>
      <c r="D3115" s="3" t="s">
        <v>641</v>
      </c>
      <c r="E3115" s="3" t="s">
        <v>454</v>
      </c>
      <c r="F3115" s="3">
        <v>4</v>
      </c>
      <c r="G3115" s="3">
        <v>1</v>
      </c>
      <c r="H3115" s="3" t="s">
        <v>14</v>
      </c>
      <c r="I3115" s="3" t="s">
        <v>15</v>
      </c>
      <c r="J3115" s="12">
        <f>(C3115-VLOOKUP(H3115,Riders!$A$2:$C$3500,2,FALSE))/365</f>
        <v>20.161643835616438</v>
      </c>
      <c r="K3115" s="3">
        <v>6</v>
      </c>
    </row>
    <row r="3116" spans="1:11" x14ac:dyDescent="0.45">
      <c r="A3116" s="3" t="s">
        <v>131</v>
      </c>
      <c r="B3116" s="3">
        <v>2020</v>
      </c>
      <c r="C3116" s="19">
        <v>43891</v>
      </c>
      <c r="D3116" s="3" t="s">
        <v>641</v>
      </c>
      <c r="E3116" s="3" t="s">
        <v>454</v>
      </c>
      <c r="F3116" s="3">
        <v>4</v>
      </c>
      <c r="G3116" s="3">
        <v>2</v>
      </c>
      <c r="H3116" s="3" t="s">
        <v>28</v>
      </c>
      <c r="I3116" s="3" t="s">
        <v>29</v>
      </c>
      <c r="J3116" s="12">
        <f>(C3116-VLOOKUP(H3116,Riders!$A$2:$C$3500,2,FALSE))/365</f>
        <v>20.18082191780822</v>
      </c>
      <c r="K3116" s="3">
        <v>5</v>
      </c>
    </row>
    <row r="3117" spans="1:11" x14ac:dyDescent="0.45">
      <c r="A3117" s="3" t="s">
        <v>131</v>
      </c>
      <c r="B3117" s="3">
        <v>2020</v>
      </c>
      <c r="C3117" s="19">
        <v>43891</v>
      </c>
      <c r="D3117" s="3" t="s">
        <v>641</v>
      </c>
      <c r="E3117" s="3" t="s">
        <v>454</v>
      </c>
      <c r="F3117" s="3">
        <v>4</v>
      </c>
      <c r="G3117" s="3">
        <v>3</v>
      </c>
      <c r="H3117" s="3" t="s">
        <v>33</v>
      </c>
      <c r="I3117" s="3" t="s">
        <v>27</v>
      </c>
      <c r="J3117" s="12">
        <f>(C3117-VLOOKUP(H3117,Riders!$A$2:$C$3500,2,FALSE))/365</f>
        <v>26.279452054794522</v>
      </c>
      <c r="K3117" s="3">
        <v>16</v>
      </c>
    </row>
    <row r="3118" spans="1:11" x14ac:dyDescent="0.45">
      <c r="A3118" s="3" t="s">
        <v>131</v>
      </c>
      <c r="B3118" s="3">
        <v>2020</v>
      </c>
      <c r="C3118" s="19">
        <v>43891</v>
      </c>
      <c r="D3118" s="3" t="s">
        <v>641</v>
      </c>
      <c r="E3118" s="3" t="s">
        <v>454</v>
      </c>
      <c r="F3118" s="3">
        <v>4</v>
      </c>
      <c r="G3118" s="3">
        <v>4</v>
      </c>
      <c r="H3118" s="3" t="s">
        <v>16</v>
      </c>
      <c r="I3118" s="3" t="s">
        <v>17</v>
      </c>
      <c r="J3118" s="12">
        <f>(C3118-VLOOKUP(H3118,Riders!$A$2:$C$3500,2,FALSE))/365</f>
        <v>20.860273972602741</v>
      </c>
      <c r="K3118" s="3">
        <v>9</v>
      </c>
    </row>
    <row r="3119" spans="1:11" x14ac:dyDescent="0.45">
      <c r="A3119" s="3" t="s">
        <v>131</v>
      </c>
      <c r="B3119" s="3">
        <v>2020</v>
      </c>
      <c r="C3119" s="19">
        <v>43891</v>
      </c>
      <c r="D3119" s="3" t="s">
        <v>641</v>
      </c>
      <c r="E3119" s="3" t="s">
        <v>454</v>
      </c>
      <c r="F3119" s="3">
        <v>4</v>
      </c>
      <c r="G3119" s="3">
        <v>5</v>
      </c>
      <c r="H3119" s="3" t="s">
        <v>111</v>
      </c>
      <c r="I3119" s="3" t="s">
        <v>118</v>
      </c>
      <c r="J3119" s="12">
        <f>(C3119-VLOOKUP(H3119,Riders!$A$2:$C$3500,2,FALSE))/365</f>
        <v>25.364383561643837</v>
      </c>
      <c r="K3119" s="3">
        <v>23</v>
      </c>
    </row>
    <row r="3120" spans="1:11" x14ac:dyDescent="0.45">
      <c r="A3120" s="3" t="s">
        <v>131</v>
      </c>
      <c r="B3120" s="3">
        <v>2020</v>
      </c>
      <c r="C3120" s="19">
        <v>43891</v>
      </c>
      <c r="D3120" s="3" t="s">
        <v>641</v>
      </c>
      <c r="E3120" s="3" t="s">
        <v>454</v>
      </c>
      <c r="F3120" s="3">
        <v>4</v>
      </c>
      <c r="G3120" s="3">
        <v>9</v>
      </c>
      <c r="H3120" s="3" t="s">
        <v>34</v>
      </c>
      <c r="I3120" s="3" t="s">
        <v>19</v>
      </c>
      <c r="J3120" s="12">
        <f>(C3120-VLOOKUP(H3120,Riders!$A$2:$C$3500,2,FALSE))/365</f>
        <v>32.580821917808223</v>
      </c>
      <c r="K3120" s="3">
        <v>7</v>
      </c>
    </row>
    <row r="3121" spans="1:11" x14ac:dyDescent="0.45">
      <c r="A3121" s="3" t="s">
        <v>131</v>
      </c>
      <c r="B3121" s="3">
        <v>2020</v>
      </c>
      <c r="C3121" s="19">
        <v>43891</v>
      </c>
      <c r="D3121" s="3" t="s">
        <v>641</v>
      </c>
      <c r="E3121" s="3" t="s">
        <v>454</v>
      </c>
      <c r="F3121" s="3">
        <v>5</v>
      </c>
      <c r="G3121" s="3">
        <v>1</v>
      </c>
      <c r="H3121" s="3" t="s">
        <v>23</v>
      </c>
      <c r="I3121" s="3" t="s">
        <v>15</v>
      </c>
      <c r="J3121" s="12">
        <f>(C3121-VLOOKUP(H3121,Riders!$A$2:$C$3500,2,FALSE))/365</f>
        <v>22.468493150684932</v>
      </c>
      <c r="K3121" s="3">
        <v>1</v>
      </c>
    </row>
    <row r="3122" spans="1:11" x14ac:dyDescent="0.45">
      <c r="A3122" s="3" t="s">
        <v>131</v>
      </c>
      <c r="B3122" s="3">
        <v>2020</v>
      </c>
      <c r="C3122" s="19">
        <v>43891</v>
      </c>
      <c r="D3122" s="3" t="s">
        <v>641</v>
      </c>
      <c r="E3122" s="3" t="s">
        <v>454</v>
      </c>
      <c r="F3122" s="3">
        <v>5</v>
      </c>
      <c r="G3122" s="3">
        <v>2</v>
      </c>
      <c r="H3122" s="3" t="s">
        <v>82</v>
      </c>
      <c r="I3122" s="3" t="s">
        <v>67</v>
      </c>
      <c r="J3122" s="12">
        <f>(C3122-VLOOKUP(H3122,Riders!$A$2:$C$3500,2,FALSE))/365</f>
        <v>27.504109589041096</v>
      </c>
      <c r="K3122" s="3">
        <v>10</v>
      </c>
    </row>
    <row r="3123" spans="1:11" x14ac:dyDescent="0.45">
      <c r="A3123" s="3" t="s">
        <v>131</v>
      </c>
      <c r="B3123" s="3">
        <v>2020</v>
      </c>
      <c r="C3123" s="19">
        <v>43891</v>
      </c>
      <c r="D3123" s="3" t="s">
        <v>641</v>
      </c>
      <c r="E3123" s="3" t="s">
        <v>454</v>
      </c>
      <c r="F3123" s="3">
        <v>5</v>
      </c>
      <c r="G3123" s="3">
        <v>3</v>
      </c>
      <c r="H3123" s="3" t="s">
        <v>96</v>
      </c>
      <c r="I3123" s="3" t="s">
        <v>40</v>
      </c>
      <c r="J3123" s="12">
        <f>(C3123-VLOOKUP(H3123,Riders!$A$2:$C$3500,2,FALSE))/365</f>
        <v>26.134246575342466</v>
      </c>
      <c r="K3123" s="3">
        <v>19</v>
      </c>
    </row>
    <row r="3124" spans="1:11" x14ac:dyDescent="0.45">
      <c r="A3124" s="3" t="s">
        <v>131</v>
      </c>
      <c r="B3124" s="3">
        <v>2020</v>
      </c>
      <c r="C3124" s="19">
        <v>43891</v>
      </c>
      <c r="D3124" s="3" t="s">
        <v>641</v>
      </c>
      <c r="E3124" s="3" t="s">
        <v>454</v>
      </c>
      <c r="F3124" s="3">
        <v>5</v>
      </c>
      <c r="G3124" s="3">
        <v>4</v>
      </c>
      <c r="H3124" s="3" t="s">
        <v>26</v>
      </c>
      <c r="I3124" s="3" t="s">
        <v>27</v>
      </c>
      <c r="J3124" s="12">
        <f>(C3124-VLOOKUP(H3124,Riders!$A$2:$C$3500,2,FALSE))/365</f>
        <v>21.775342465753425</v>
      </c>
      <c r="K3124" s="3">
        <v>16</v>
      </c>
    </row>
    <row r="3125" spans="1:11" x14ac:dyDescent="0.45">
      <c r="A3125" s="3" t="s">
        <v>131</v>
      </c>
      <c r="B3125" s="3">
        <v>2020</v>
      </c>
      <c r="C3125" s="19">
        <v>43891</v>
      </c>
      <c r="D3125" s="3" t="s">
        <v>641</v>
      </c>
      <c r="E3125" s="3" t="s">
        <v>454</v>
      </c>
      <c r="F3125" s="3">
        <v>5</v>
      </c>
      <c r="G3125" s="3">
        <v>5</v>
      </c>
      <c r="H3125" s="3" t="s">
        <v>402</v>
      </c>
      <c r="I3125" s="3" t="s">
        <v>142</v>
      </c>
      <c r="J3125" s="12">
        <f>(C3125-VLOOKUP(H3125,Riders!$A$2:$C$3500,2,FALSE))/365</f>
        <v>32.263013698630139</v>
      </c>
      <c r="K3125" s="3">
        <v>23</v>
      </c>
    </row>
    <row r="3126" spans="1:11" x14ac:dyDescent="0.45">
      <c r="A3126" s="3" t="s">
        <v>131</v>
      </c>
      <c r="B3126" s="3">
        <v>2020</v>
      </c>
      <c r="C3126" s="19">
        <v>43891</v>
      </c>
      <c r="D3126" s="3" t="s">
        <v>641</v>
      </c>
      <c r="E3126" s="3" t="s">
        <v>454</v>
      </c>
      <c r="F3126" s="3">
        <v>5</v>
      </c>
      <c r="G3126" s="3">
        <v>6</v>
      </c>
      <c r="H3126" s="3" t="s">
        <v>137</v>
      </c>
      <c r="I3126" s="3" t="s">
        <v>29</v>
      </c>
      <c r="J3126" s="12">
        <f>(C3126-VLOOKUP(H3126,Riders!$A$2:$C$3500,2,FALSE))/365</f>
        <v>22.786301369863015</v>
      </c>
      <c r="K3126" s="3">
        <v>23</v>
      </c>
    </row>
    <row r="3127" spans="1:11" x14ac:dyDescent="0.45">
      <c r="A3127" s="3" t="s">
        <v>131</v>
      </c>
      <c r="B3127" s="3">
        <v>2020</v>
      </c>
      <c r="C3127" s="19">
        <v>43891</v>
      </c>
      <c r="D3127" s="3" t="s">
        <v>641</v>
      </c>
      <c r="E3127" s="3" t="s">
        <v>642</v>
      </c>
      <c r="F3127" s="3">
        <v>1</v>
      </c>
      <c r="G3127" s="3">
        <v>1</v>
      </c>
      <c r="H3127" s="3" t="s">
        <v>26</v>
      </c>
      <c r="I3127" s="3" t="s">
        <v>27</v>
      </c>
      <c r="J3127" s="12">
        <f>(C3127-VLOOKUP(H3127,Riders!$A$2:$C$3500,2,FALSE))/365</f>
        <v>21.775342465753425</v>
      </c>
      <c r="K3127" s="3">
        <v>16</v>
      </c>
    </row>
    <row r="3128" spans="1:11" x14ac:dyDescent="0.45">
      <c r="A3128" s="3" t="s">
        <v>131</v>
      </c>
      <c r="B3128" s="3">
        <v>2020</v>
      </c>
      <c r="C3128" s="19">
        <v>43891</v>
      </c>
      <c r="D3128" s="3" t="s">
        <v>641</v>
      </c>
      <c r="E3128" s="3" t="s">
        <v>642</v>
      </c>
      <c r="F3128" s="3">
        <v>1</v>
      </c>
      <c r="G3128" s="3">
        <v>2</v>
      </c>
      <c r="H3128" s="3" t="s">
        <v>16</v>
      </c>
      <c r="I3128" s="3" t="s">
        <v>17</v>
      </c>
      <c r="J3128" s="12">
        <f>(C3128-VLOOKUP(H3128,Riders!$A$2:$C$3500,2,FALSE))/365</f>
        <v>20.860273972602741</v>
      </c>
      <c r="K3128" s="3">
        <v>9</v>
      </c>
    </row>
    <row r="3129" spans="1:11" x14ac:dyDescent="0.45">
      <c r="A3129" s="3" t="s">
        <v>131</v>
      </c>
      <c r="B3129" s="3">
        <v>2020</v>
      </c>
      <c r="C3129" s="19">
        <v>43891</v>
      </c>
      <c r="D3129" s="3" t="s">
        <v>641</v>
      </c>
      <c r="E3129" s="3" t="s">
        <v>642</v>
      </c>
      <c r="F3129" s="3">
        <v>1</v>
      </c>
      <c r="G3129" s="3">
        <v>3</v>
      </c>
      <c r="H3129" s="3" t="s">
        <v>147</v>
      </c>
      <c r="I3129" s="3" t="s">
        <v>31</v>
      </c>
      <c r="J3129" s="12">
        <f>(C3129-VLOOKUP(H3129,Riders!$A$2:$C$3500,2,FALSE))/365</f>
        <v>31.646575342465752</v>
      </c>
      <c r="K3129" s="3">
        <v>19</v>
      </c>
    </row>
    <row r="3130" spans="1:11" x14ac:dyDescent="0.45">
      <c r="A3130" s="3" t="s">
        <v>131</v>
      </c>
      <c r="B3130" s="3">
        <v>2020</v>
      </c>
      <c r="C3130" s="19">
        <v>43891</v>
      </c>
      <c r="D3130" s="3" t="s">
        <v>641</v>
      </c>
      <c r="E3130" s="3" t="s">
        <v>642</v>
      </c>
      <c r="F3130" s="3">
        <v>1</v>
      </c>
      <c r="G3130" s="3">
        <v>4</v>
      </c>
      <c r="H3130" s="3" t="s">
        <v>111</v>
      </c>
      <c r="I3130" s="3" t="s">
        <v>118</v>
      </c>
      <c r="J3130" s="12">
        <f>(C3130-VLOOKUP(H3130,Riders!$A$2:$C$3500,2,FALSE))/365</f>
        <v>25.364383561643837</v>
      </c>
      <c r="K3130" s="3">
        <v>23</v>
      </c>
    </row>
    <row r="3131" spans="1:11" x14ac:dyDescent="0.45">
      <c r="A3131" s="3" t="s">
        <v>131</v>
      </c>
      <c r="B3131" s="3">
        <v>2020</v>
      </c>
      <c r="C3131" s="19">
        <v>43891</v>
      </c>
      <c r="D3131" s="3" t="s">
        <v>641</v>
      </c>
      <c r="E3131" s="3" t="s">
        <v>642</v>
      </c>
      <c r="F3131" s="3">
        <v>2</v>
      </c>
      <c r="G3131" s="3">
        <v>1</v>
      </c>
      <c r="H3131" s="3" t="s">
        <v>34</v>
      </c>
      <c r="I3131" s="3" t="s">
        <v>19</v>
      </c>
      <c r="J3131" s="12">
        <f>(C3131-VLOOKUP(H3131,Riders!$A$2:$C$3500,2,FALSE))/365</f>
        <v>32.580821917808223</v>
      </c>
      <c r="K3131" s="3">
        <v>7</v>
      </c>
    </row>
    <row r="3132" spans="1:11" x14ac:dyDescent="0.45">
      <c r="A3132" s="3" t="s">
        <v>131</v>
      </c>
      <c r="B3132" s="3">
        <v>2020</v>
      </c>
      <c r="C3132" s="19">
        <v>43891</v>
      </c>
      <c r="D3132" s="3" t="s">
        <v>641</v>
      </c>
      <c r="E3132" s="3" t="s">
        <v>642</v>
      </c>
      <c r="F3132" s="3">
        <v>2</v>
      </c>
      <c r="G3132" s="3">
        <v>2</v>
      </c>
      <c r="H3132" s="3" t="s">
        <v>135</v>
      </c>
      <c r="I3132" s="3" t="s">
        <v>29</v>
      </c>
      <c r="J3132" s="12">
        <f>(C3132-VLOOKUP(H3132,Riders!$A$2:$C$3500,2,FALSE))/365</f>
        <v>30.312328767123287</v>
      </c>
      <c r="K3132" s="3">
        <v>12</v>
      </c>
    </row>
    <row r="3133" spans="1:11" x14ac:dyDescent="0.45">
      <c r="A3133" s="3" t="s">
        <v>131</v>
      </c>
      <c r="B3133" s="3">
        <v>2020</v>
      </c>
      <c r="C3133" s="19">
        <v>43891</v>
      </c>
      <c r="D3133" s="3" t="s">
        <v>641</v>
      </c>
      <c r="E3133" s="3" t="s">
        <v>642</v>
      </c>
      <c r="F3133" s="3">
        <v>2</v>
      </c>
      <c r="G3133" s="3">
        <v>3</v>
      </c>
      <c r="H3133" s="3" t="s">
        <v>39</v>
      </c>
      <c r="I3133" s="3" t="s">
        <v>40</v>
      </c>
      <c r="J3133" s="12">
        <f>(C3133-VLOOKUP(H3133,Riders!$A$2:$C$3500,2,FALSE))/365</f>
        <v>25.556164383561644</v>
      </c>
      <c r="K3133" s="3">
        <v>19</v>
      </c>
    </row>
    <row r="3134" spans="1:11" x14ac:dyDescent="0.45">
      <c r="A3134" s="3" t="s">
        <v>131</v>
      </c>
      <c r="B3134" s="3">
        <v>2020</v>
      </c>
      <c r="C3134" s="19">
        <v>43891</v>
      </c>
      <c r="D3134" s="3" t="s">
        <v>641</v>
      </c>
      <c r="E3134" s="3" t="s">
        <v>642</v>
      </c>
      <c r="F3134" s="3">
        <v>2</v>
      </c>
      <c r="G3134" s="3">
        <v>4</v>
      </c>
      <c r="H3134" s="3" t="s">
        <v>402</v>
      </c>
      <c r="I3134" s="3" t="s">
        <v>142</v>
      </c>
      <c r="J3134" s="12">
        <f>(C3134-VLOOKUP(H3134,Riders!$A$2:$C$3500,2,FALSE))/365</f>
        <v>32.263013698630139</v>
      </c>
      <c r="K3134" s="3">
        <v>23</v>
      </c>
    </row>
    <row r="3135" spans="1:11" x14ac:dyDescent="0.45">
      <c r="A3135" s="3" t="s">
        <v>131</v>
      </c>
      <c r="B3135" s="3">
        <v>2020</v>
      </c>
      <c r="C3135" s="19">
        <v>43891</v>
      </c>
      <c r="D3135" s="3" t="s">
        <v>641</v>
      </c>
      <c r="E3135" s="3" t="s">
        <v>642</v>
      </c>
      <c r="F3135" s="3">
        <v>2</v>
      </c>
      <c r="G3135" s="3">
        <v>5</v>
      </c>
      <c r="H3135" s="3" t="s">
        <v>655</v>
      </c>
      <c r="I3135" s="3" t="s">
        <v>120</v>
      </c>
      <c r="J3135" s="12">
        <f>(C3135-VLOOKUP(H3135,Riders!$A$2:$C$3500,2,FALSE))/365</f>
        <v>37.241095890410961</v>
      </c>
      <c r="K3135" s="3">
        <v>27</v>
      </c>
    </row>
    <row r="3136" spans="1:11" x14ac:dyDescent="0.45">
      <c r="A3136" s="3" t="s">
        <v>131</v>
      </c>
      <c r="B3136" s="3">
        <v>2020</v>
      </c>
      <c r="C3136" s="19">
        <v>43891</v>
      </c>
      <c r="D3136" s="3" t="s">
        <v>641</v>
      </c>
      <c r="E3136" s="3" t="s">
        <v>642</v>
      </c>
      <c r="F3136" s="3">
        <v>3</v>
      </c>
      <c r="G3136" s="3">
        <v>1</v>
      </c>
      <c r="H3136" s="3" t="s">
        <v>109</v>
      </c>
      <c r="I3136" s="3" t="s">
        <v>118</v>
      </c>
      <c r="J3136" s="12">
        <f>(C3136-VLOOKUP(H3136,Riders!$A$2:$C$3500,2,FALSE))/365</f>
        <v>27.084931506849315</v>
      </c>
      <c r="K3136" s="3">
        <v>13</v>
      </c>
    </row>
    <row r="3137" spans="1:11" x14ac:dyDescent="0.45">
      <c r="A3137" s="3" t="s">
        <v>131</v>
      </c>
      <c r="B3137" s="3">
        <v>2020</v>
      </c>
      <c r="C3137" s="19">
        <v>43891</v>
      </c>
      <c r="D3137" s="3" t="s">
        <v>641</v>
      </c>
      <c r="E3137" s="3" t="s">
        <v>642</v>
      </c>
      <c r="F3137" s="3">
        <v>3</v>
      </c>
      <c r="G3137" s="3">
        <v>2</v>
      </c>
      <c r="H3137" s="3" t="s">
        <v>20</v>
      </c>
      <c r="I3137" s="3" t="s">
        <v>21</v>
      </c>
      <c r="J3137" s="12">
        <f>(C3137-VLOOKUP(H3137,Riders!$A$2:$C$3500,2,FALSE))/365</f>
        <v>24.56986301369863</v>
      </c>
      <c r="K3137" s="3">
        <v>13</v>
      </c>
    </row>
    <row r="3138" spans="1:11" x14ac:dyDescent="0.45">
      <c r="A3138" s="3" t="s">
        <v>131</v>
      </c>
      <c r="B3138" s="3">
        <v>2020</v>
      </c>
      <c r="C3138" s="19">
        <v>43891</v>
      </c>
      <c r="D3138" s="3" t="s">
        <v>641</v>
      </c>
      <c r="E3138" s="3" t="s">
        <v>642</v>
      </c>
      <c r="F3138" s="3">
        <v>3</v>
      </c>
      <c r="G3138" s="3">
        <v>3</v>
      </c>
      <c r="H3138" s="3" t="s">
        <v>100</v>
      </c>
      <c r="I3138" s="3" t="s">
        <v>47</v>
      </c>
      <c r="J3138" s="12">
        <f>(C3138-VLOOKUP(H3138,Riders!$A$2:$C$3500,2,FALSE))/365</f>
        <v>26.049315068493151</v>
      </c>
      <c r="K3138" s="3">
        <v>19</v>
      </c>
    </row>
    <row r="3139" spans="1:11" x14ac:dyDescent="0.45">
      <c r="A3139" s="3" t="s">
        <v>131</v>
      </c>
      <c r="B3139" s="3">
        <v>2020</v>
      </c>
      <c r="C3139" s="19">
        <v>43891</v>
      </c>
      <c r="D3139" s="3" t="s">
        <v>641</v>
      </c>
      <c r="E3139" s="3" t="s">
        <v>642</v>
      </c>
      <c r="F3139" s="3">
        <v>3</v>
      </c>
      <c r="G3139" s="3">
        <v>4</v>
      </c>
      <c r="H3139" s="3" t="s">
        <v>137</v>
      </c>
      <c r="I3139" s="3" t="s">
        <v>29</v>
      </c>
      <c r="J3139" s="12">
        <f>(C3139-VLOOKUP(H3139,Riders!$A$2:$C$3500,2,FALSE))/365</f>
        <v>22.786301369863015</v>
      </c>
      <c r="K3139" s="3">
        <v>23</v>
      </c>
    </row>
    <row r="3140" spans="1:11" x14ac:dyDescent="0.45">
      <c r="A3140" s="3" t="s">
        <v>131</v>
      </c>
      <c r="B3140" s="3">
        <v>2020</v>
      </c>
      <c r="C3140" s="19">
        <v>43891</v>
      </c>
      <c r="D3140" s="3" t="s">
        <v>641</v>
      </c>
      <c r="E3140" s="3" t="s">
        <v>642</v>
      </c>
      <c r="F3140" s="3">
        <v>4</v>
      </c>
      <c r="G3140" s="3">
        <v>1</v>
      </c>
      <c r="H3140" s="3" t="s">
        <v>33</v>
      </c>
      <c r="I3140" s="3" t="s">
        <v>27</v>
      </c>
      <c r="J3140" s="12">
        <f>(C3140-VLOOKUP(H3140,Riders!$A$2:$C$3500,2,FALSE))/365</f>
        <v>26.279452054794522</v>
      </c>
      <c r="K3140" s="3">
        <v>16</v>
      </c>
    </row>
    <row r="3141" spans="1:11" x14ac:dyDescent="0.45">
      <c r="A3141" s="3" t="s">
        <v>131</v>
      </c>
      <c r="B3141" s="3">
        <v>2020</v>
      </c>
      <c r="C3141" s="19">
        <v>43891</v>
      </c>
      <c r="D3141" s="3" t="s">
        <v>641</v>
      </c>
      <c r="E3141" s="3" t="s">
        <v>642</v>
      </c>
      <c r="F3141" s="3">
        <v>4</v>
      </c>
      <c r="G3141" s="3">
        <v>2</v>
      </c>
      <c r="H3141" s="3" t="s">
        <v>60</v>
      </c>
      <c r="I3141" s="3" t="s">
        <v>61</v>
      </c>
      <c r="J3141" s="12">
        <f>(C3141-VLOOKUP(H3141,Riders!$A$2:$C$3500,2,FALSE))/365</f>
        <v>31.624657534246577</v>
      </c>
      <c r="K3141" s="3">
        <v>16</v>
      </c>
    </row>
    <row r="3142" spans="1:11" x14ac:dyDescent="0.45">
      <c r="A3142" s="3" t="s">
        <v>131</v>
      </c>
      <c r="B3142" s="3">
        <v>2020</v>
      </c>
      <c r="C3142" s="19">
        <v>43891</v>
      </c>
      <c r="D3142" s="3" t="s">
        <v>641</v>
      </c>
      <c r="E3142" s="3" t="s">
        <v>642</v>
      </c>
      <c r="F3142" s="3">
        <v>4</v>
      </c>
      <c r="G3142" s="3">
        <v>3</v>
      </c>
      <c r="H3142" s="3" t="s">
        <v>96</v>
      </c>
      <c r="I3142" s="3" t="s">
        <v>40</v>
      </c>
      <c r="J3142" s="12">
        <f>(C3142-VLOOKUP(H3142,Riders!$A$2:$C$3500,2,FALSE))/365</f>
        <v>26.134246575342466</v>
      </c>
      <c r="K3142" s="3">
        <v>19</v>
      </c>
    </row>
    <row r="3143" spans="1:11" x14ac:dyDescent="0.45">
      <c r="A3143" s="3" t="s">
        <v>131</v>
      </c>
      <c r="B3143" s="3">
        <v>2020</v>
      </c>
      <c r="C3143" s="19">
        <v>43891</v>
      </c>
      <c r="D3143" s="3" t="s">
        <v>641</v>
      </c>
      <c r="E3143" s="3" t="s">
        <v>642</v>
      </c>
      <c r="F3143" s="3">
        <v>4</v>
      </c>
      <c r="G3143" s="3">
        <v>4</v>
      </c>
      <c r="H3143" s="3" t="s">
        <v>129</v>
      </c>
      <c r="I3143" s="3" t="s">
        <v>65</v>
      </c>
      <c r="J3143" s="12">
        <f>(C3143-VLOOKUP(H3143,Riders!$A$2:$C$3500,2,FALSE))/365</f>
        <v>29.632876712328766</v>
      </c>
      <c r="K3143" s="3">
        <v>23</v>
      </c>
    </row>
    <row r="3144" spans="1:11" x14ac:dyDescent="0.45">
      <c r="A3144" s="3" t="s">
        <v>131</v>
      </c>
      <c r="B3144" s="3">
        <v>2020</v>
      </c>
      <c r="C3144" s="19">
        <v>43891</v>
      </c>
      <c r="D3144" s="3" t="s">
        <v>641</v>
      </c>
      <c r="E3144" s="3" t="s">
        <v>643</v>
      </c>
      <c r="F3144" s="3">
        <v>1</v>
      </c>
      <c r="G3144" s="3">
        <v>1</v>
      </c>
      <c r="H3144" s="3" t="s">
        <v>14</v>
      </c>
      <c r="I3144" s="3" t="s">
        <v>15</v>
      </c>
      <c r="J3144" s="12">
        <f>(C3144-VLOOKUP(H3144,Riders!$A$2:$C$3500,2,FALSE))/365</f>
        <v>20.161643835616438</v>
      </c>
      <c r="K3144" s="3">
        <v>6</v>
      </c>
    </row>
    <row r="3145" spans="1:11" x14ac:dyDescent="0.45">
      <c r="A3145" s="3" t="s">
        <v>131</v>
      </c>
      <c r="B3145" s="3">
        <v>2020</v>
      </c>
      <c r="C3145" s="19">
        <v>43891</v>
      </c>
      <c r="D3145" s="3" t="s">
        <v>641</v>
      </c>
      <c r="E3145" s="3" t="s">
        <v>643</v>
      </c>
      <c r="F3145" s="3">
        <v>1</v>
      </c>
      <c r="G3145" s="3">
        <v>2</v>
      </c>
      <c r="H3145" s="3" t="s">
        <v>174</v>
      </c>
      <c r="I3145" s="3" t="s">
        <v>156</v>
      </c>
      <c r="J3145" s="12">
        <f>(C3145-VLOOKUP(H3145,Riders!$A$2:$C$3500,2,FALSE))/365</f>
        <v>28.123287671232877</v>
      </c>
      <c r="K3145" s="3">
        <v>2</v>
      </c>
    </row>
    <row r="3146" spans="1:11" x14ac:dyDescent="0.45">
      <c r="A3146" s="3" t="s">
        <v>131</v>
      </c>
      <c r="B3146" s="3">
        <v>2020</v>
      </c>
      <c r="C3146" s="19">
        <v>43891</v>
      </c>
      <c r="D3146" s="3" t="s">
        <v>641</v>
      </c>
      <c r="E3146" s="3" t="s">
        <v>643</v>
      </c>
      <c r="F3146" s="3">
        <v>1</v>
      </c>
      <c r="G3146" s="3">
        <v>3</v>
      </c>
      <c r="H3146" s="3" t="s">
        <v>133</v>
      </c>
      <c r="I3146" s="3" t="s">
        <v>25</v>
      </c>
      <c r="J3146" s="12">
        <f>(C3146-VLOOKUP(H3146,Riders!$A$2:$C$3500,2,FALSE))/365</f>
        <v>27.101369863013698</v>
      </c>
      <c r="K3146" s="3">
        <v>8</v>
      </c>
    </row>
    <row r="3147" spans="1:11" x14ac:dyDescent="0.45">
      <c r="A3147" s="3" t="s">
        <v>131</v>
      </c>
      <c r="B3147" s="3">
        <v>2020</v>
      </c>
      <c r="C3147" s="19">
        <v>43891</v>
      </c>
      <c r="D3147" s="3" t="s">
        <v>641</v>
      </c>
      <c r="E3147" s="3" t="s">
        <v>643</v>
      </c>
      <c r="F3147" s="3">
        <v>1</v>
      </c>
      <c r="G3147" s="3">
        <v>4</v>
      </c>
      <c r="H3147" s="3" t="s">
        <v>34</v>
      </c>
      <c r="I3147" s="3" t="s">
        <v>19</v>
      </c>
      <c r="J3147" s="12">
        <f>(C3147-VLOOKUP(H3147,Riders!$A$2:$C$3500,2,FALSE))/365</f>
        <v>32.580821917808223</v>
      </c>
      <c r="K3147" s="3">
        <v>7</v>
      </c>
    </row>
    <row r="3148" spans="1:11" x14ac:dyDescent="0.45">
      <c r="A3148" s="3" t="s">
        <v>131</v>
      </c>
      <c r="B3148" s="3">
        <v>2020</v>
      </c>
      <c r="C3148" s="19">
        <v>43891</v>
      </c>
      <c r="D3148" s="3" t="s">
        <v>641</v>
      </c>
      <c r="E3148" s="3" t="s">
        <v>643</v>
      </c>
      <c r="F3148" s="3">
        <v>1</v>
      </c>
      <c r="G3148" s="3">
        <v>5</v>
      </c>
      <c r="H3148" s="3" t="s">
        <v>109</v>
      </c>
      <c r="I3148" s="3" t="s">
        <v>118</v>
      </c>
      <c r="J3148" s="12">
        <f>(C3148-VLOOKUP(H3148,Riders!$A$2:$C$3500,2,FALSE))/365</f>
        <v>27.084931506849315</v>
      </c>
      <c r="K3148" s="3">
        <v>13</v>
      </c>
    </row>
    <row r="3149" spans="1:11" x14ac:dyDescent="0.45">
      <c r="A3149" s="3" t="s">
        <v>131</v>
      </c>
      <c r="B3149" s="3">
        <v>2020</v>
      </c>
      <c r="C3149" s="19">
        <v>43891</v>
      </c>
      <c r="D3149" s="3" t="s">
        <v>641</v>
      </c>
      <c r="E3149" s="3" t="s">
        <v>643</v>
      </c>
      <c r="F3149" s="3">
        <v>1</v>
      </c>
      <c r="G3149" s="3">
        <v>6</v>
      </c>
      <c r="H3149" s="3" t="s">
        <v>60</v>
      </c>
      <c r="I3149" s="3" t="s">
        <v>61</v>
      </c>
      <c r="J3149" s="12">
        <f>(C3149-VLOOKUP(H3149,Riders!$A$2:$C$3500,2,FALSE))/365</f>
        <v>31.624657534246577</v>
      </c>
      <c r="K3149" s="3">
        <v>16</v>
      </c>
    </row>
    <row r="3150" spans="1:11" x14ac:dyDescent="0.45">
      <c r="A3150" s="3" t="s">
        <v>131</v>
      </c>
      <c r="B3150" s="3">
        <v>2020</v>
      </c>
      <c r="C3150" s="19">
        <v>43891</v>
      </c>
      <c r="D3150" s="3" t="s">
        <v>641</v>
      </c>
      <c r="E3150" s="3" t="s">
        <v>643</v>
      </c>
      <c r="F3150" s="3">
        <v>2</v>
      </c>
      <c r="G3150" s="3">
        <v>1</v>
      </c>
      <c r="H3150" s="3" t="s">
        <v>23</v>
      </c>
      <c r="I3150" s="3" t="s">
        <v>15</v>
      </c>
      <c r="J3150" s="12">
        <f>(C3150-VLOOKUP(H3150,Riders!$A$2:$C$3500,2,FALSE))/365</f>
        <v>22.468493150684932</v>
      </c>
      <c r="K3150" s="3">
        <v>1</v>
      </c>
    </row>
    <row r="3151" spans="1:11" x14ac:dyDescent="0.45">
      <c r="A3151" s="3" t="s">
        <v>131</v>
      </c>
      <c r="B3151" s="3">
        <v>2020</v>
      </c>
      <c r="C3151" s="19">
        <v>43891</v>
      </c>
      <c r="D3151" s="3" t="s">
        <v>641</v>
      </c>
      <c r="E3151" s="3" t="s">
        <v>643</v>
      </c>
      <c r="F3151" s="3">
        <v>2</v>
      </c>
      <c r="G3151" s="3">
        <v>2</v>
      </c>
      <c r="H3151" s="3" t="s">
        <v>132</v>
      </c>
      <c r="I3151" s="3" t="s">
        <v>36</v>
      </c>
      <c r="J3151" s="12">
        <f>(C3151-VLOOKUP(H3151,Riders!$A$2:$C$3500,2,FALSE))/365</f>
        <v>29.276712328767122</v>
      </c>
      <c r="K3151" s="3">
        <v>3</v>
      </c>
    </row>
    <row r="3152" spans="1:11" x14ac:dyDescent="0.45">
      <c r="A3152" s="3" t="s">
        <v>131</v>
      </c>
      <c r="B3152" s="3">
        <v>2020</v>
      </c>
      <c r="C3152" s="19">
        <v>43891</v>
      </c>
      <c r="D3152" s="3" t="s">
        <v>641</v>
      </c>
      <c r="E3152" s="3" t="s">
        <v>643</v>
      </c>
      <c r="F3152" s="3">
        <v>2</v>
      </c>
      <c r="G3152" s="3">
        <v>3</v>
      </c>
      <c r="H3152" s="3" t="s">
        <v>135</v>
      </c>
      <c r="I3152" s="3" t="s">
        <v>29</v>
      </c>
      <c r="J3152" s="12">
        <f>(C3152-VLOOKUP(H3152,Riders!$A$2:$C$3500,2,FALSE))/365</f>
        <v>30.312328767123287</v>
      </c>
      <c r="K3152" s="3">
        <v>12</v>
      </c>
    </row>
    <row r="3153" spans="1:11" x14ac:dyDescent="0.45">
      <c r="A3153" s="3" t="s">
        <v>131</v>
      </c>
      <c r="B3153" s="3">
        <v>2020</v>
      </c>
      <c r="C3153" s="19">
        <v>43891</v>
      </c>
      <c r="D3153" s="3" t="s">
        <v>641</v>
      </c>
      <c r="E3153" s="3" t="s">
        <v>643</v>
      </c>
      <c r="F3153" s="3">
        <v>2</v>
      </c>
      <c r="G3153" s="3">
        <v>4</v>
      </c>
      <c r="H3153" s="3" t="s">
        <v>50</v>
      </c>
      <c r="I3153" s="3" t="s">
        <v>51</v>
      </c>
      <c r="J3153" s="12">
        <f>(C3153-VLOOKUP(H3153,Riders!$A$2:$C$3500,2,FALSE))/365</f>
        <v>23.402739726027399</v>
      </c>
      <c r="K3153" s="3">
        <v>11</v>
      </c>
    </row>
    <row r="3154" spans="1:11" x14ac:dyDescent="0.45">
      <c r="A3154" s="3" t="s">
        <v>131</v>
      </c>
      <c r="B3154" s="3">
        <v>2020</v>
      </c>
      <c r="C3154" s="19">
        <v>43891</v>
      </c>
      <c r="D3154" s="3" t="s">
        <v>641</v>
      </c>
      <c r="E3154" s="3" t="s">
        <v>643</v>
      </c>
      <c r="F3154" s="3">
        <v>2</v>
      </c>
      <c r="G3154" s="3">
        <v>5</v>
      </c>
      <c r="H3154" s="3" t="s">
        <v>20</v>
      </c>
      <c r="I3154" s="3" t="s">
        <v>21</v>
      </c>
      <c r="J3154" s="12">
        <f>(C3154-VLOOKUP(H3154,Riders!$A$2:$C$3500,2,FALSE))/365</f>
        <v>24.56986301369863</v>
      </c>
      <c r="K3154" s="3">
        <v>13</v>
      </c>
    </row>
    <row r="3155" spans="1:11" x14ac:dyDescent="0.45">
      <c r="A3155" s="3" t="s">
        <v>131</v>
      </c>
      <c r="B3155" s="3">
        <v>2020</v>
      </c>
      <c r="C3155" s="19">
        <v>43891</v>
      </c>
      <c r="D3155" s="3" t="s">
        <v>641</v>
      </c>
      <c r="E3155" s="3" t="s">
        <v>643</v>
      </c>
      <c r="F3155" s="3">
        <v>2</v>
      </c>
      <c r="G3155" s="3">
        <v>6</v>
      </c>
      <c r="H3155" s="3" t="s">
        <v>26</v>
      </c>
      <c r="I3155" s="3" t="s">
        <v>27</v>
      </c>
      <c r="J3155" s="12">
        <f>(C3155-VLOOKUP(H3155,Riders!$A$2:$C$3500,2,FALSE))/365</f>
        <v>21.775342465753425</v>
      </c>
      <c r="K3155" s="3">
        <v>16</v>
      </c>
    </row>
    <row r="3156" spans="1:11" x14ac:dyDescent="0.45">
      <c r="A3156" s="3" t="s">
        <v>131</v>
      </c>
      <c r="B3156" s="3">
        <v>2020</v>
      </c>
      <c r="C3156" s="19">
        <v>43891</v>
      </c>
      <c r="D3156" s="3" t="s">
        <v>641</v>
      </c>
      <c r="E3156" s="3" t="s">
        <v>643</v>
      </c>
      <c r="F3156" s="3">
        <v>3</v>
      </c>
      <c r="G3156" s="3">
        <v>1</v>
      </c>
      <c r="H3156" s="3" t="s">
        <v>79</v>
      </c>
      <c r="I3156" s="3" t="s">
        <v>65</v>
      </c>
      <c r="J3156" s="12">
        <f>(C3156-VLOOKUP(H3156,Riders!$A$2:$C$3500,2,FALSE))/365</f>
        <v>32.827397260273976</v>
      </c>
      <c r="K3156" s="3">
        <v>4</v>
      </c>
    </row>
    <row r="3157" spans="1:11" x14ac:dyDescent="0.45">
      <c r="A3157" s="3" t="s">
        <v>131</v>
      </c>
      <c r="B3157" s="3">
        <v>2020</v>
      </c>
      <c r="C3157" s="19">
        <v>43891</v>
      </c>
      <c r="D3157" s="3" t="s">
        <v>641</v>
      </c>
      <c r="E3157" s="3" t="s">
        <v>643</v>
      </c>
      <c r="F3157" s="3">
        <v>3</v>
      </c>
      <c r="G3157" s="3">
        <v>2</v>
      </c>
      <c r="H3157" s="3" t="s">
        <v>82</v>
      </c>
      <c r="I3157" s="3" t="s">
        <v>67</v>
      </c>
      <c r="J3157" s="12">
        <f>(C3157-VLOOKUP(H3157,Riders!$A$2:$C$3500,2,FALSE))/365</f>
        <v>27.504109589041096</v>
      </c>
      <c r="K3157" s="3">
        <v>10</v>
      </c>
    </row>
    <row r="3158" spans="1:11" x14ac:dyDescent="0.45">
      <c r="A3158" s="3" t="s">
        <v>131</v>
      </c>
      <c r="B3158" s="3">
        <v>2020</v>
      </c>
      <c r="C3158" s="19">
        <v>43891</v>
      </c>
      <c r="D3158" s="3" t="s">
        <v>641</v>
      </c>
      <c r="E3158" s="3" t="s">
        <v>643</v>
      </c>
      <c r="F3158" s="3">
        <v>3</v>
      </c>
      <c r="G3158" s="3">
        <v>3</v>
      </c>
      <c r="H3158" s="3" t="s">
        <v>28</v>
      </c>
      <c r="I3158" s="3" t="s">
        <v>29</v>
      </c>
      <c r="J3158" s="12">
        <f>(C3158-VLOOKUP(H3158,Riders!$A$2:$C$3500,2,FALSE))/365</f>
        <v>20.18082191780822</v>
      </c>
      <c r="K3158" s="3">
        <v>5</v>
      </c>
    </row>
    <row r="3159" spans="1:11" x14ac:dyDescent="0.45">
      <c r="A3159" s="3" t="s">
        <v>131</v>
      </c>
      <c r="B3159" s="3">
        <v>2020</v>
      </c>
      <c r="C3159" s="19">
        <v>43891</v>
      </c>
      <c r="D3159" s="3" t="s">
        <v>641</v>
      </c>
      <c r="E3159" s="3" t="s">
        <v>643</v>
      </c>
      <c r="F3159" s="3">
        <v>3</v>
      </c>
      <c r="G3159" s="3">
        <v>4</v>
      </c>
      <c r="H3159" s="3" t="s">
        <v>16</v>
      </c>
      <c r="I3159" s="3" t="s">
        <v>17</v>
      </c>
      <c r="J3159" s="12">
        <f>(C3159-VLOOKUP(H3159,Riders!$A$2:$C$3500,2,FALSE))/365</f>
        <v>20.860273972602741</v>
      </c>
      <c r="K3159" s="3">
        <v>9</v>
      </c>
    </row>
    <row r="3160" spans="1:11" x14ac:dyDescent="0.45">
      <c r="A3160" s="3" t="s">
        <v>131</v>
      </c>
      <c r="B3160" s="3">
        <v>2020</v>
      </c>
      <c r="C3160" s="19">
        <v>43891</v>
      </c>
      <c r="D3160" s="3" t="s">
        <v>641</v>
      </c>
      <c r="E3160" s="3" t="s">
        <v>643</v>
      </c>
      <c r="F3160" s="3">
        <v>3</v>
      </c>
      <c r="G3160" s="3">
        <v>5</v>
      </c>
      <c r="H3160" s="3" t="s">
        <v>77</v>
      </c>
      <c r="I3160" s="3" t="s">
        <v>19</v>
      </c>
      <c r="J3160" s="12">
        <f>(C3160-VLOOKUP(H3160,Riders!$A$2:$C$3500,2,FALSE))/365</f>
        <v>28.80821917808219</v>
      </c>
      <c r="K3160" s="3">
        <v>13</v>
      </c>
    </row>
    <row r="3161" spans="1:11" x14ac:dyDescent="0.45">
      <c r="A3161" s="3" t="s">
        <v>131</v>
      </c>
      <c r="B3161" s="3">
        <v>2020</v>
      </c>
      <c r="C3161" s="19">
        <v>43891</v>
      </c>
      <c r="D3161" s="3" t="s">
        <v>641</v>
      </c>
      <c r="E3161" s="3" t="s">
        <v>643</v>
      </c>
      <c r="F3161" s="3">
        <v>3</v>
      </c>
      <c r="G3161" s="3">
        <v>6</v>
      </c>
      <c r="H3161" s="3" t="s">
        <v>33</v>
      </c>
      <c r="I3161" s="3" t="s">
        <v>27</v>
      </c>
      <c r="J3161" s="12">
        <f>(C3161-VLOOKUP(H3161,Riders!$A$2:$C$3500,2,FALSE))/365</f>
        <v>26.279452054794522</v>
      </c>
      <c r="K3161" s="3">
        <v>16</v>
      </c>
    </row>
    <row r="3162" spans="1:11" x14ac:dyDescent="0.45">
      <c r="A3162" s="3" t="s">
        <v>131</v>
      </c>
      <c r="B3162" s="3">
        <v>2020</v>
      </c>
      <c r="C3162" s="19">
        <v>43891</v>
      </c>
      <c r="D3162" s="3" t="s">
        <v>641</v>
      </c>
      <c r="E3162" s="3" t="s">
        <v>644</v>
      </c>
      <c r="F3162" s="3">
        <v>1</v>
      </c>
      <c r="G3162" s="3">
        <v>1</v>
      </c>
      <c r="H3162" s="3" t="s">
        <v>132</v>
      </c>
      <c r="I3162" s="3" t="s">
        <v>36</v>
      </c>
      <c r="J3162" s="12">
        <f>(C3162-VLOOKUP(H3162,Riders!$A$2:$C$3500,2,FALSE))/365</f>
        <v>29.276712328767122</v>
      </c>
      <c r="K3162" s="3">
        <v>3</v>
      </c>
    </row>
    <row r="3163" spans="1:11" x14ac:dyDescent="0.45">
      <c r="A3163" s="3" t="s">
        <v>131</v>
      </c>
      <c r="B3163" s="3">
        <v>2020</v>
      </c>
      <c r="C3163" s="19">
        <v>43891</v>
      </c>
      <c r="D3163" s="3" t="s">
        <v>641</v>
      </c>
      <c r="E3163" s="3" t="s">
        <v>644</v>
      </c>
      <c r="F3163" s="3">
        <v>1</v>
      </c>
      <c r="G3163" s="3">
        <v>2</v>
      </c>
      <c r="H3163" s="3" t="s">
        <v>174</v>
      </c>
      <c r="I3163" s="3" t="s">
        <v>156</v>
      </c>
      <c r="J3163" s="12">
        <f>(C3163-VLOOKUP(H3163,Riders!$A$2:$C$3500,2,FALSE))/365</f>
        <v>28.123287671232877</v>
      </c>
      <c r="K3163" s="3">
        <v>2</v>
      </c>
    </row>
    <row r="3164" spans="1:11" x14ac:dyDescent="0.45">
      <c r="A3164" s="3" t="s">
        <v>131</v>
      </c>
      <c r="B3164" s="3">
        <v>2020</v>
      </c>
      <c r="C3164" s="19">
        <v>43891</v>
      </c>
      <c r="D3164" s="3" t="s">
        <v>641</v>
      </c>
      <c r="E3164" s="3" t="s">
        <v>644</v>
      </c>
      <c r="F3164" s="3">
        <v>1</v>
      </c>
      <c r="G3164" s="3">
        <v>3</v>
      </c>
      <c r="H3164" s="3" t="s">
        <v>14</v>
      </c>
      <c r="I3164" s="3" t="s">
        <v>15</v>
      </c>
      <c r="J3164" s="12">
        <f>(C3164-VLOOKUP(H3164,Riders!$A$2:$C$3500,2,FALSE))/365</f>
        <v>20.161643835616438</v>
      </c>
      <c r="K3164" s="3">
        <v>6</v>
      </c>
    </row>
    <row r="3165" spans="1:11" x14ac:dyDescent="0.45">
      <c r="A3165" s="3" t="s">
        <v>131</v>
      </c>
      <c r="B3165" s="3">
        <v>2020</v>
      </c>
      <c r="C3165" s="19">
        <v>43891</v>
      </c>
      <c r="D3165" s="3" t="s">
        <v>641</v>
      </c>
      <c r="E3165" s="3" t="s">
        <v>644</v>
      </c>
      <c r="F3165" s="3">
        <v>1</v>
      </c>
      <c r="G3165" s="3">
        <v>4</v>
      </c>
      <c r="H3165" s="3" t="s">
        <v>16</v>
      </c>
      <c r="I3165" s="3" t="s">
        <v>17</v>
      </c>
      <c r="J3165" s="12">
        <f>(C3165-VLOOKUP(H3165,Riders!$A$2:$C$3500,2,FALSE))/365</f>
        <v>20.860273972602741</v>
      </c>
      <c r="K3165" s="3">
        <v>9</v>
      </c>
    </row>
    <row r="3166" spans="1:11" x14ac:dyDescent="0.45">
      <c r="A3166" s="3" t="s">
        <v>131</v>
      </c>
      <c r="B3166" s="3">
        <v>2020</v>
      </c>
      <c r="C3166" s="19">
        <v>43891</v>
      </c>
      <c r="D3166" s="3" t="s">
        <v>641</v>
      </c>
      <c r="E3166" s="3" t="s">
        <v>644</v>
      </c>
      <c r="F3166" s="3">
        <v>1</v>
      </c>
      <c r="G3166" s="3">
        <v>5</v>
      </c>
      <c r="H3166" s="3" t="s">
        <v>135</v>
      </c>
      <c r="I3166" s="3" t="s">
        <v>29</v>
      </c>
      <c r="J3166" s="12">
        <f>(C3166-VLOOKUP(H3166,Riders!$A$2:$C$3500,2,FALSE))/365</f>
        <v>30.312328767123287</v>
      </c>
      <c r="K3166" s="3">
        <v>12</v>
      </c>
    </row>
    <row r="3167" spans="1:11" x14ac:dyDescent="0.45">
      <c r="A3167" s="3" t="s">
        <v>131</v>
      </c>
      <c r="B3167" s="3">
        <v>2020</v>
      </c>
      <c r="C3167" s="19">
        <v>43891</v>
      </c>
      <c r="D3167" s="3" t="s">
        <v>641</v>
      </c>
      <c r="E3167" s="3" t="s">
        <v>644</v>
      </c>
      <c r="F3167" s="3">
        <v>1</v>
      </c>
      <c r="G3167" s="3">
        <v>6</v>
      </c>
      <c r="H3167" s="3" t="s">
        <v>34</v>
      </c>
      <c r="I3167" s="3" t="s">
        <v>19</v>
      </c>
      <c r="J3167" s="12">
        <f>(C3167-VLOOKUP(H3167,Riders!$A$2:$C$3500,2,FALSE))/365</f>
        <v>32.580821917808223</v>
      </c>
      <c r="K3167" s="3">
        <v>7</v>
      </c>
    </row>
    <row r="3168" spans="1:11" x14ac:dyDescent="0.45">
      <c r="A3168" s="3" t="s">
        <v>131</v>
      </c>
      <c r="B3168" s="3">
        <v>2020</v>
      </c>
      <c r="C3168" s="19">
        <v>43891</v>
      </c>
      <c r="D3168" s="3" t="s">
        <v>641</v>
      </c>
      <c r="E3168" s="3" t="s">
        <v>644</v>
      </c>
      <c r="F3168" s="3">
        <v>2</v>
      </c>
      <c r="G3168" s="3">
        <v>1</v>
      </c>
      <c r="H3168" s="3" t="s">
        <v>23</v>
      </c>
      <c r="I3168" s="3" t="s">
        <v>15</v>
      </c>
      <c r="J3168" s="12">
        <f>(C3168-VLOOKUP(H3168,Riders!$A$2:$C$3500,2,FALSE))/365</f>
        <v>22.468493150684932</v>
      </c>
      <c r="K3168" s="3">
        <v>1</v>
      </c>
    </row>
    <row r="3169" spans="1:11" x14ac:dyDescent="0.45">
      <c r="A3169" s="3" t="s">
        <v>131</v>
      </c>
      <c r="B3169" s="3">
        <v>2020</v>
      </c>
      <c r="C3169" s="19">
        <v>43891</v>
      </c>
      <c r="D3169" s="3" t="s">
        <v>641</v>
      </c>
      <c r="E3169" s="3" t="s">
        <v>644</v>
      </c>
      <c r="F3169" s="3">
        <v>2</v>
      </c>
      <c r="G3169" s="3">
        <v>2</v>
      </c>
      <c r="H3169" s="3" t="s">
        <v>79</v>
      </c>
      <c r="I3169" s="3" t="s">
        <v>65</v>
      </c>
      <c r="J3169" s="12">
        <f>(C3169-VLOOKUP(H3169,Riders!$A$2:$C$3500,2,FALSE))/365</f>
        <v>32.827397260273976</v>
      </c>
      <c r="K3169" s="3">
        <v>4</v>
      </c>
    </row>
    <row r="3170" spans="1:11" x14ac:dyDescent="0.45">
      <c r="A3170" s="3" t="s">
        <v>131</v>
      </c>
      <c r="B3170" s="3">
        <v>2020</v>
      </c>
      <c r="C3170" s="19">
        <v>43891</v>
      </c>
      <c r="D3170" s="3" t="s">
        <v>641</v>
      </c>
      <c r="E3170" s="3" t="s">
        <v>644</v>
      </c>
      <c r="F3170" s="3">
        <v>2</v>
      </c>
      <c r="G3170" s="3">
        <v>3</v>
      </c>
      <c r="H3170" s="3" t="s">
        <v>28</v>
      </c>
      <c r="I3170" s="3" t="s">
        <v>29</v>
      </c>
      <c r="J3170" s="12">
        <f>(C3170-VLOOKUP(H3170,Riders!$A$2:$C$3500,2,FALSE))/365</f>
        <v>20.18082191780822</v>
      </c>
      <c r="K3170" s="3">
        <v>5</v>
      </c>
    </row>
    <row r="3171" spans="1:11" x14ac:dyDescent="0.45">
      <c r="A3171" s="3" t="s">
        <v>131</v>
      </c>
      <c r="B3171" s="3">
        <v>2020</v>
      </c>
      <c r="C3171" s="19">
        <v>43891</v>
      </c>
      <c r="D3171" s="3" t="s">
        <v>641</v>
      </c>
      <c r="E3171" s="3" t="s">
        <v>644</v>
      </c>
      <c r="F3171" s="3">
        <v>2</v>
      </c>
      <c r="G3171" s="3">
        <v>4</v>
      </c>
      <c r="H3171" s="3" t="s">
        <v>133</v>
      </c>
      <c r="I3171" s="3" t="s">
        <v>25</v>
      </c>
      <c r="J3171" s="12">
        <f>(C3171-VLOOKUP(H3171,Riders!$A$2:$C$3500,2,FALSE))/365</f>
        <v>27.101369863013698</v>
      </c>
      <c r="K3171" s="3">
        <v>8</v>
      </c>
    </row>
    <row r="3172" spans="1:11" x14ac:dyDescent="0.45">
      <c r="A3172" s="3" t="s">
        <v>131</v>
      </c>
      <c r="B3172" s="3">
        <v>2020</v>
      </c>
      <c r="C3172" s="19">
        <v>43891</v>
      </c>
      <c r="D3172" s="3" t="s">
        <v>641</v>
      </c>
      <c r="E3172" s="3" t="s">
        <v>644</v>
      </c>
      <c r="F3172" s="3">
        <v>2</v>
      </c>
      <c r="G3172" s="3">
        <v>5</v>
      </c>
      <c r="H3172" s="3" t="s">
        <v>50</v>
      </c>
      <c r="I3172" s="3" t="s">
        <v>51</v>
      </c>
      <c r="J3172" s="12">
        <f>(C3172-VLOOKUP(H3172,Riders!$A$2:$C$3500,2,FALSE))/365</f>
        <v>23.402739726027399</v>
      </c>
      <c r="K3172" s="3">
        <v>11</v>
      </c>
    </row>
    <row r="3173" spans="1:11" x14ac:dyDescent="0.45">
      <c r="A3173" s="3" t="s">
        <v>131</v>
      </c>
      <c r="B3173" s="3">
        <v>2020</v>
      </c>
      <c r="C3173" s="19">
        <v>43891</v>
      </c>
      <c r="D3173" s="3" t="s">
        <v>641</v>
      </c>
      <c r="E3173" s="3" t="s">
        <v>644</v>
      </c>
      <c r="F3173" s="3">
        <v>2</v>
      </c>
      <c r="G3173" s="3">
        <v>6</v>
      </c>
      <c r="H3173" s="3" t="s">
        <v>82</v>
      </c>
      <c r="I3173" s="3" t="s">
        <v>67</v>
      </c>
      <c r="J3173" s="12">
        <f>(C3173-VLOOKUP(H3173,Riders!$A$2:$C$3500,2,FALSE))/365</f>
        <v>27.504109589041096</v>
      </c>
      <c r="K3173" s="3">
        <v>10</v>
      </c>
    </row>
    <row r="3174" spans="1:11" x14ac:dyDescent="0.45">
      <c r="A3174" s="3" t="s">
        <v>131</v>
      </c>
      <c r="B3174" s="3">
        <v>2020</v>
      </c>
      <c r="C3174" s="19">
        <v>43891</v>
      </c>
      <c r="D3174" s="3" t="s">
        <v>641</v>
      </c>
      <c r="E3174" s="3" t="s">
        <v>370</v>
      </c>
      <c r="F3174" s="3">
        <v>1</v>
      </c>
      <c r="G3174" s="3">
        <v>1</v>
      </c>
      <c r="H3174" s="3" t="s">
        <v>23</v>
      </c>
      <c r="I3174" s="3" t="s">
        <v>15</v>
      </c>
      <c r="J3174" s="12">
        <f>(C3174-VLOOKUP(H3174,Riders!$A$2:$C$3500,2,FALSE))/365</f>
        <v>22.468493150684932</v>
      </c>
      <c r="K3174" s="3">
        <v>1</v>
      </c>
    </row>
    <row r="3175" spans="1:11" x14ac:dyDescent="0.45">
      <c r="A3175" s="3" t="s">
        <v>131</v>
      </c>
      <c r="B3175" s="3">
        <v>2020</v>
      </c>
      <c r="C3175" s="19">
        <v>43891</v>
      </c>
      <c r="D3175" s="3" t="s">
        <v>641</v>
      </c>
      <c r="E3175" s="3" t="s">
        <v>370</v>
      </c>
      <c r="F3175" s="3">
        <v>1</v>
      </c>
      <c r="G3175" s="3">
        <v>2</v>
      </c>
      <c r="H3175" s="3" t="s">
        <v>174</v>
      </c>
      <c r="I3175" s="3" t="s">
        <v>156</v>
      </c>
      <c r="J3175" s="12">
        <f>(C3175-VLOOKUP(H3175,Riders!$A$2:$C$3500,2,FALSE))/365</f>
        <v>28.123287671232877</v>
      </c>
      <c r="K3175" s="3">
        <v>2</v>
      </c>
    </row>
    <row r="3176" spans="1:11" x14ac:dyDescent="0.45">
      <c r="A3176" s="3" t="s">
        <v>131</v>
      </c>
      <c r="B3176" s="3">
        <v>2020</v>
      </c>
      <c r="C3176" s="19">
        <v>43891</v>
      </c>
      <c r="D3176" s="3" t="s">
        <v>641</v>
      </c>
      <c r="E3176" s="3" t="s">
        <v>370</v>
      </c>
      <c r="F3176" s="3">
        <v>1</v>
      </c>
      <c r="G3176" s="3">
        <v>3</v>
      </c>
      <c r="H3176" s="3" t="s">
        <v>132</v>
      </c>
      <c r="I3176" s="3" t="s">
        <v>36</v>
      </c>
      <c r="J3176" s="12">
        <f>(C3176-VLOOKUP(H3176,Riders!$A$2:$C$3500,2,FALSE))/365</f>
        <v>29.276712328767122</v>
      </c>
      <c r="K3176" s="3">
        <v>3</v>
      </c>
    </row>
    <row r="3177" spans="1:11" x14ac:dyDescent="0.45">
      <c r="A3177" s="3" t="s">
        <v>131</v>
      </c>
      <c r="B3177" s="3">
        <v>2020</v>
      </c>
      <c r="C3177" s="19">
        <v>43891</v>
      </c>
      <c r="D3177" s="3" t="s">
        <v>641</v>
      </c>
      <c r="E3177" s="3" t="s">
        <v>370</v>
      </c>
      <c r="F3177" s="3">
        <v>1</v>
      </c>
      <c r="G3177" s="3">
        <v>4</v>
      </c>
      <c r="H3177" s="3" t="s">
        <v>79</v>
      </c>
      <c r="I3177" s="3" t="s">
        <v>65</v>
      </c>
      <c r="J3177" s="12">
        <f>(C3177-VLOOKUP(H3177,Riders!$A$2:$C$3500,2,FALSE))/365</f>
        <v>32.827397260273976</v>
      </c>
      <c r="K3177" s="3">
        <v>4</v>
      </c>
    </row>
    <row r="3178" spans="1:11" x14ac:dyDescent="0.45">
      <c r="A3178" s="3" t="s">
        <v>131</v>
      </c>
      <c r="B3178" s="3">
        <v>2020</v>
      </c>
      <c r="C3178" s="19">
        <v>43891</v>
      </c>
      <c r="D3178" s="3" t="s">
        <v>641</v>
      </c>
      <c r="E3178" s="3" t="s">
        <v>370</v>
      </c>
      <c r="F3178" s="3">
        <v>1</v>
      </c>
      <c r="G3178" s="3">
        <v>5</v>
      </c>
      <c r="H3178" s="3" t="s">
        <v>28</v>
      </c>
      <c r="I3178" s="3" t="s">
        <v>29</v>
      </c>
      <c r="J3178" s="12">
        <f>(C3178-VLOOKUP(H3178,Riders!$A$2:$C$3500,2,FALSE))/365</f>
        <v>20.18082191780822</v>
      </c>
      <c r="K3178" s="3">
        <v>5</v>
      </c>
    </row>
    <row r="3179" spans="1:11" x14ac:dyDescent="0.45">
      <c r="A3179" s="3" t="s">
        <v>131</v>
      </c>
      <c r="B3179" s="3">
        <v>2020</v>
      </c>
      <c r="C3179" s="19">
        <v>43891</v>
      </c>
      <c r="D3179" s="3" t="s">
        <v>641</v>
      </c>
      <c r="E3179" s="3" t="s">
        <v>370</v>
      </c>
      <c r="F3179" s="3">
        <v>1</v>
      </c>
      <c r="G3179" s="3">
        <v>6</v>
      </c>
      <c r="H3179" s="3" t="s">
        <v>14</v>
      </c>
      <c r="I3179" s="3" t="s">
        <v>15</v>
      </c>
      <c r="J3179" s="12">
        <f>(C3179-VLOOKUP(H3179,Riders!$A$2:$C$3500,2,FALSE))/365</f>
        <v>20.161643835616438</v>
      </c>
      <c r="K3179" s="3">
        <v>6</v>
      </c>
    </row>
    <row r="3180" spans="1:11" x14ac:dyDescent="0.45">
      <c r="A3180" s="3" t="s">
        <v>131</v>
      </c>
      <c r="B3180" s="3">
        <v>2020</v>
      </c>
      <c r="C3180" s="19">
        <v>43891</v>
      </c>
      <c r="D3180" s="3" t="s">
        <v>641</v>
      </c>
      <c r="E3180" s="3" t="s">
        <v>370</v>
      </c>
      <c r="F3180" s="3">
        <v>2</v>
      </c>
      <c r="G3180" s="3">
        <v>1</v>
      </c>
      <c r="H3180" s="3" t="s">
        <v>34</v>
      </c>
      <c r="I3180" s="3" t="s">
        <v>19</v>
      </c>
      <c r="J3180" s="12">
        <f>(C3180-VLOOKUP(H3180,Riders!$A$2:$C$3500,2,FALSE))/365</f>
        <v>32.580821917808223</v>
      </c>
      <c r="K3180" s="3">
        <v>7</v>
      </c>
    </row>
    <row r="3181" spans="1:11" x14ac:dyDescent="0.45">
      <c r="A3181" s="3" t="s">
        <v>131</v>
      </c>
      <c r="B3181" s="3">
        <v>2020</v>
      </c>
      <c r="C3181" s="19">
        <v>43891</v>
      </c>
      <c r="D3181" s="3" t="s">
        <v>641</v>
      </c>
      <c r="E3181" s="3" t="s">
        <v>370</v>
      </c>
      <c r="F3181" s="3">
        <v>2</v>
      </c>
      <c r="G3181" s="3">
        <v>2</v>
      </c>
      <c r="H3181" s="3" t="s">
        <v>133</v>
      </c>
      <c r="I3181" s="3" t="s">
        <v>25</v>
      </c>
      <c r="J3181" s="12">
        <f>(C3181-VLOOKUP(H3181,Riders!$A$2:$C$3500,2,FALSE))/365</f>
        <v>27.101369863013698</v>
      </c>
      <c r="K3181" s="3">
        <v>8</v>
      </c>
    </row>
    <row r="3182" spans="1:11" x14ac:dyDescent="0.45">
      <c r="A3182" s="3" t="s">
        <v>131</v>
      </c>
      <c r="B3182" s="3">
        <v>2020</v>
      </c>
      <c r="C3182" s="19">
        <v>43891</v>
      </c>
      <c r="D3182" s="3" t="s">
        <v>641</v>
      </c>
      <c r="E3182" s="3" t="s">
        <v>370</v>
      </c>
      <c r="F3182" s="3">
        <v>2</v>
      </c>
      <c r="G3182" s="3">
        <v>3</v>
      </c>
      <c r="H3182" s="3" t="s">
        <v>16</v>
      </c>
      <c r="I3182" s="3" t="s">
        <v>17</v>
      </c>
      <c r="J3182" s="12">
        <f>(C3182-VLOOKUP(H3182,Riders!$A$2:$C$3500,2,FALSE))/365</f>
        <v>20.860273972602741</v>
      </c>
      <c r="K3182" s="3">
        <v>9</v>
      </c>
    </row>
    <row r="3183" spans="1:11" x14ac:dyDescent="0.45">
      <c r="A3183" s="3" t="s">
        <v>131</v>
      </c>
      <c r="B3183" s="3">
        <v>2020</v>
      </c>
      <c r="C3183" s="19">
        <v>43891</v>
      </c>
      <c r="D3183" s="3" t="s">
        <v>641</v>
      </c>
      <c r="E3183" s="3" t="s">
        <v>370</v>
      </c>
      <c r="F3183" s="3">
        <v>2</v>
      </c>
      <c r="G3183" s="3">
        <v>4</v>
      </c>
      <c r="H3183" s="3" t="s">
        <v>82</v>
      </c>
      <c r="I3183" s="3" t="s">
        <v>67</v>
      </c>
      <c r="J3183" s="12">
        <f>(C3183-VLOOKUP(H3183,Riders!$A$2:$C$3500,2,FALSE))/365</f>
        <v>27.504109589041096</v>
      </c>
      <c r="K3183" s="3">
        <v>10</v>
      </c>
    </row>
    <row r="3184" spans="1:11" x14ac:dyDescent="0.45">
      <c r="A3184" s="3" t="s">
        <v>131</v>
      </c>
      <c r="B3184" s="3">
        <v>2020</v>
      </c>
      <c r="C3184" s="19">
        <v>43891</v>
      </c>
      <c r="D3184" s="3" t="s">
        <v>641</v>
      </c>
      <c r="E3184" s="3" t="s">
        <v>370</v>
      </c>
      <c r="F3184" s="3">
        <v>2</v>
      </c>
      <c r="G3184" s="3">
        <v>5</v>
      </c>
      <c r="H3184" s="3" t="s">
        <v>50</v>
      </c>
      <c r="I3184" s="3" t="s">
        <v>51</v>
      </c>
      <c r="J3184" s="12">
        <f>(C3184-VLOOKUP(H3184,Riders!$A$2:$C$3500,2,FALSE))/365</f>
        <v>23.402739726027399</v>
      </c>
      <c r="K3184" s="3">
        <v>11</v>
      </c>
    </row>
    <row r="3185" spans="1:11" x14ac:dyDescent="0.45">
      <c r="A3185" s="3" t="s">
        <v>131</v>
      </c>
      <c r="B3185" s="3">
        <v>2020</v>
      </c>
      <c r="C3185" s="19">
        <v>43891</v>
      </c>
      <c r="D3185" s="3" t="s">
        <v>641</v>
      </c>
      <c r="E3185" s="3" t="s">
        <v>370</v>
      </c>
      <c r="F3185" s="3">
        <v>2</v>
      </c>
      <c r="G3185" s="3">
        <v>6</v>
      </c>
      <c r="H3185" s="3" t="s">
        <v>135</v>
      </c>
      <c r="I3185" s="3" t="s">
        <v>29</v>
      </c>
      <c r="J3185" s="12">
        <f>(C3185-VLOOKUP(H3185,Riders!$A$2:$C$3500,2,FALSE))/365</f>
        <v>30.312328767123287</v>
      </c>
      <c r="K3185" s="3">
        <v>12</v>
      </c>
    </row>
    <row r="3186" spans="1:11" x14ac:dyDescent="0.45">
      <c r="A3186" s="3" t="s">
        <v>93</v>
      </c>
      <c r="B3186" s="3">
        <v>2020</v>
      </c>
      <c r="C3186" s="19">
        <v>44130</v>
      </c>
      <c r="D3186" s="3" t="s">
        <v>653</v>
      </c>
      <c r="E3186" s="3" t="s">
        <v>454</v>
      </c>
      <c r="F3186" s="3">
        <v>1</v>
      </c>
      <c r="G3186" s="3">
        <v>1</v>
      </c>
      <c r="H3186" s="3" t="s">
        <v>20</v>
      </c>
      <c r="I3186" s="3" t="s">
        <v>21</v>
      </c>
      <c r="J3186" s="12">
        <f>(C3186-VLOOKUP(H3186,Riders!$A$2:$C$3500,2,FALSE))/365</f>
        <v>25.224657534246575</v>
      </c>
      <c r="K3186" s="3">
        <v>5</v>
      </c>
    </row>
    <row r="3187" spans="1:11" x14ac:dyDescent="0.45">
      <c r="A3187" s="3" t="s">
        <v>93</v>
      </c>
      <c r="B3187" s="3">
        <v>2020</v>
      </c>
      <c r="C3187" s="19">
        <v>44130</v>
      </c>
      <c r="D3187" s="3" t="s">
        <v>653</v>
      </c>
      <c r="E3187" s="3" t="s">
        <v>454</v>
      </c>
      <c r="F3187" s="3">
        <v>1</v>
      </c>
      <c r="G3187" s="3">
        <v>2</v>
      </c>
      <c r="H3187" s="3" t="s">
        <v>147</v>
      </c>
      <c r="I3187" s="3" t="s">
        <v>31</v>
      </c>
      <c r="J3187" s="12">
        <f>(C3187-VLOOKUP(H3187,Riders!$A$2:$C$3500,2,FALSE))/365</f>
        <v>32.301369863013697</v>
      </c>
      <c r="K3187" s="3">
        <v>6</v>
      </c>
    </row>
    <row r="3188" spans="1:11" x14ac:dyDescent="0.45">
      <c r="A3188" s="3" t="s">
        <v>93</v>
      </c>
      <c r="B3188" s="3">
        <v>2020</v>
      </c>
      <c r="C3188" s="19">
        <v>44130</v>
      </c>
      <c r="D3188" s="3" t="s">
        <v>653</v>
      </c>
      <c r="E3188" s="3" t="s">
        <v>454</v>
      </c>
      <c r="F3188" s="3">
        <v>1</v>
      </c>
      <c r="G3188" s="3">
        <v>3</v>
      </c>
      <c r="H3188" s="3" t="s">
        <v>41</v>
      </c>
      <c r="I3188" s="3" t="s">
        <v>143</v>
      </c>
      <c r="J3188" s="12">
        <f>(C3188-VLOOKUP(H3188,Riders!$A$2:$C$3500,2,FALSE))/365</f>
        <v>25.030136986301368</v>
      </c>
      <c r="K3188" s="3">
        <v>13</v>
      </c>
    </row>
    <row r="3189" spans="1:11" x14ac:dyDescent="0.45">
      <c r="A3189" s="3" t="s">
        <v>93</v>
      </c>
      <c r="B3189" s="3">
        <v>2020</v>
      </c>
      <c r="C3189" s="19">
        <v>44130</v>
      </c>
      <c r="D3189" s="3" t="s">
        <v>653</v>
      </c>
      <c r="E3189" s="3" t="s">
        <v>454</v>
      </c>
      <c r="F3189" s="3">
        <v>1</v>
      </c>
      <c r="G3189" s="3">
        <v>4</v>
      </c>
      <c r="H3189" s="3" t="s">
        <v>656</v>
      </c>
      <c r="I3189" s="3" t="s">
        <v>49</v>
      </c>
      <c r="J3189" s="12">
        <f>(C3189-VLOOKUP(H3189,Riders!$A$2:$C$3500,2,FALSE))/365</f>
        <v>22.361643835616437</v>
      </c>
      <c r="K3189" s="3">
        <v>9</v>
      </c>
    </row>
    <row r="3190" spans="1:11" x14ac:dyDescent="0.45">
      <c r="A3190" s="3" t="s">
        <v>93</v>
      </c>
      <c r="B3190" s="3">
        <v>2020</v>
      </c>
      <c r="C3190" s="19">
        <v>44130</v>
      </c>
      <c r="D3190" s="3" t="s">
        <v>653</v>
      </c>
      <c r="E3190" s="3" t="s">
        <v>454</v>
      </c>
      <c r="F3190" s="3">
        <v>1</v>
      </c>
      <c r="G3190" s="3">
        <v>5</v>
      </c>
      <c r="H3190" s="3" t="s">
        <v>144</v>
      </c>
      <c r="I3190" s="3" t="s">
        <v>145</v>
      </c>
      <c r="J3190" s="12">
        <f>(C3190-VLOOKUP(H3190,Riders!$A$2:$C$3500,2,FALSE))/365</f>
        <v>22.526027397260275</v>
      </c>
      <c r="K3190" s="3">
        <v>12</v>
      </c>
    </row>
    <row r="3191" spans="1:11" x14ac:dyDescent="0.45">
      <c r="A3191" s="3" t="s">
        <v>93</v>
      </c>
      <c r="B3191" s="3">
        <v>2020</v>
      </c>
      <c r="C3191" s="19">
        <v>44130</v>
      </c>
      <c r="D3191" s="3" t="s">
        <v>653</v>
      </c>
      <c r="E3191" s="3" t="s">
        <v>454</v>
      </c>
      <c r="F3191" s="3">
        <v>2</v>
      </c>
      <c r="G3191" s="3">
        <v>1</v>
      </c>
      <c r="H3191" s="3" t="s">
        <v>82</v>
      </c>
      <c r="I3191" s="3" t="s">
        <v>67</v>
      </c>
      <c r="J3191" s="12">
        <f>(C3191-VLOOKUP(H3191,Riders!$A$2:$C$3500,2,FALSE))/365</f>
        <v>28.158904109589042</v>
      </c>
      <c r="K3191" s="3">
        <v>3</v>
      </c>
    </row>
    <row r="3192" spans="1:11" x14ac:dyDescent="0.45">
      <c r="A3192" s="3" t="s">
        <v>93</v>
      </c>
      <c r="B3192" s="3">
        <v>2020</v>
      </c>
      <c r="C3192" s="19">
        <v>44130</v>
      </c>
      <c r="D3192" s="3" t="s">
        <v>653</v>
      </c>
      <c r="E3192" s="3" t="s">
        <v>454</v>
      </c>
      <c r="F3192" s="3">
        <v>2</v>
      </c>
      <c r="G3192" s="3">
        <v>2</v>
      </c>
      <c r="H3192" s="3" t="s">
        <v>655</v>
      </c>
      <c r="I3192" s="3" t="s">
        <v>120</v>
      </c>
      <c r="J3192" s="12">
        <f>(C3192-VLOOKUP(H3192,Riders!$A$2:$C$3500,2,FALSE))/365</f>
        <v>37.895890410958906</v>
      </c>
      <c r="K3192" s="3">
        <v>8</v>
      </c>
    </row>
    <row r="3193" spans="1:11" x14ac:dyDescent="0.45">
      <c r="A3193" s="3" t="s">
        <v>93</v>
      </c>
      <c r="B3193" s="3">
        <v>2020</v>
      </c>
      <c r="C3193" s="19">
        <v>44130</v>
      </c>
      <c r="D3193" s="3" t="s">
        <v>653</v>
      </c>
      <c r="E3193" s="3" t="s">
        <v>454</v>
      </c>
      <c r="F3193" s="3">
        <v>2</v>
      </c>
      <c r="G3193" s="3">
        <v>3</v>
      </c>
      <c r="H3193" s="3" t="s">
        <v>630</v>
      </c>
      <c r="I3193" s="3" t="s">
        <v>53</v>
      </c>
      <c r="J3193" s="12">
        <f>(C3193-VLOOKUP(H3193,Riders!$A$2:$C$3500,2,FALSE))/365</f>
        <v>23.80821917808219</v>
      </c>
      <c r="K3193" s="3">
        <v>15</v>
      </c>
    </row>
    <row r="3194" spans="1:11" x14ac:dyDescent="0.45">
      <c r="A3194" s="3" t="s">
        <v>93</v>
      </c>
      <c r="B3194" s="3">
        <v>2020</v>
      </c>
      <c r="C3194" s="19">
        <v>44130</v>
      </c>
      <c r="D3194" s="3" t="s">
        <v>653</v>
      </c>
      <c r="E3194" s="3" t="s">
        <v>454</v>
      </c>
      <c r="F3194" s="3">
        <v>2</v>
      </c>
      <c r="G3194" s="3">
        <v>4</v>
      </c>
      <c r="H3194" s="3" t="s">
        <v>60</v>
      </c>
      <c r="I3194" s="3" t="s">
        <v>61</v>
      </c>
      <c r="J3194" s="12">
        <f>(C3194-VLOOKUP(H3194,Riders!$A$2:$C$3500,2,FALSE))/365</f>
        <v>32.279452054794518</v>
      </c>
      <c r="K3194" s="3">
        <v>2</v>
      </c>
    </row>
    <row r="3195" spans="1:11" x14ac:dyDescent="0.45">
      <c r="A3195" s="3" t="s">
        <v>93</v>
      </c>
      <c r="B3195" s="3">
        <v>2020</v>
      </c>
      <c r="C3195" s="19">
        <v>44130</v>
      </c>
      <c r="D3195" s="3" t="s">
        <v>653</v>
      </c>
      <c r="E3195" s="3" t="s">
        <v>454</v>
      </c>
      <c r="F3195" s="3">
        <v>2</v>
      </c>
      <c r="G3195" s="3">
        <v>5</v>
      </c>
      <c r="H3195" s="3" t="s">
        <v>26</v>
      </c>
      <c r="I3195" s="3" t="s">
        <v>27</v>
      </c>
      <c r="J3195" s="12">
        <f>(C3195-VLOOKUP(H3195,Riders!$A$2:$C$3500,2,FALSE))/365</f>
        <v>22.43013698630137</v>
      </c>
      <c r="K3195" s="3">
        <v>7</v>
      </c>
    </row>
    <row r="3196" spans="1:11" x14ac:dyDescent="0.45">
      <c r="A3196" s="3" t="s">
        <v>93</v>
      </c>
      <c r="B3196" s="3">
        <v>2020</v>
      </c>
      <c r="C3196" s="19">
        <v>44130</v>
      </c>
      <c r="D3196" s="3" t="s">
        <v>653</v>
      </c>
      <c r="E3196" s="3" t="s">
        <v>454</v>
      </c>
      <c r="F3196" s="3">
        <v>3</v>
      </c>
      <c r="G3196" s="3">
        <v>1</v>
      </c>
      <c r="H3196" s="3" t="s">
        <v>34</v>
      </c>
      <c r="I3196" s="3" t="s">
        <v>19</v>
      </c>
      <c r="J3196" s="12">
        <f>(C3196-VLOOKUP(H3196,Riders!$A$2:$C$3500,2,FALSE))/365</f>
        <v>33.235616438356168</v>
      </c>
      <c r="K3196" s="3">
        <v>1</v>
      </c>
    </row>
    <row r="3197" spans="1:11" x14ac:dyDescent="0.45">
      <c r="A3197" s="3" t="s">
        <v>93</v>
      </c>
      <c r="B3197" s="3">
        <v>2020</v>
      </c>
      <c r="C3197" s="19">
        <v>44130</v>
      </c>
      <c r="D3197" s="3" t="s">
        <v>653</v>
      </c>
      <c r="E3197" s="3" t="s">
        <v>454</v>
      </c>
      <c r="F3197" s="3">
        <v>3</v>
      </c>
      <c r="G3197" s="3">
        <v>2</v>
      </c>
      <c r="H3197" s="3" t="s">
        <v>50</v>
      </c>
      <c r="I3197" s="3" t="s">
        <v>51</v>
      </c>
      <c r="J3197" s="12">
        <f>(C3197-VLOOKUP(H3197,Riders!$A$2:$C$3500,2,FALSE))/365</f>
        <v>24.057534246575344</v>
      </c>
      <c r="K3197" s="3">
        <v>4</v>
      </c>
    </row>
    <row r="3198" spans="1:11" x14ac:dyDescent="0.45">
      <c r="A3198" s="3" t="s">
        <v>93</v>
      </c>
      <c r="B3198" s="3">
        <v>2020</v>
      </c>
      <c r="C3198" s="19">
        <v>44130</v>
      </c>
      <c r="D3198" s="3" t="s">
        <v>653</v>
      </c>
      <c r="E3198" s="3" t="s">
        <v>454</v>
      </c>
      <c r="F3198" s="3">
        <v>3</v>
      </c>
      <c r="G3198" s="3">
        <v>3</v>
      </c>
      <c r="H3198" s="3" t="s">
        <v>16</v>
      </c>
      <c r="I3198" s="3" t="s">
        <v>17</v>
      </c>
      <c r="J3198" s="12">
        <f>(C3198-VLOOKUP(H3198,Riders!$A$2:$C$3500,2,FALSE))/365</f>
        <v>21.515068493150686</v>
      </c>
      <c r="K3198" s="3">
        <v>11</v>
      </c>
    </row>
    <row r="3199" spans="1:11" x14ac:dyDescent="0.45">
      <c r="A3199" s="3" t="s">
        <v>93</v>
      </c>
      <c r="B3199" s="3">
        <v>2020</v>
      </c>
      <c r="C3199" s="19">
        <v>44130</v>
      </c>
      <c r="D3199" s="3" t="s">
        <v>653</v>
      </c>
      <c r="E3199" s="3" t="s">
        <v>454</v>
      </c>
      <c r="F3199" s="3">
        <v>3</v>
      </c>
      <c r="G3199" s="3">
        <v>4</v>
      </c>
      <c r="H3199" s="3" t="s">
        <v>146</v>
      </c>
      <c r="I3199" s="3" t="s">
        <v>56</v>
      </c>
      <c r="J3199" s="12">
        <f>(C3199-VLOOKUP(H3199,Riders!$A$2:$C$3500,2,FALSE))/365</f>
        <v>30.567123287671233</v>
      </c>
      <c r="K3199" s="3">
        <v>10</v>
      </c>
    </row>
    <row r="3200" spans="1:11" x14ac:dyDescent="0.45">
      <c r="A3200" s="3" t="s">
        <v>93</v>
      </c>
      <c r="B3200" s="3">
        <v>2020</v>
      </c>
      <c r="C3200" s="19">
        <v>44130</v>
      </c>
      <c r="D3200" s="3" t="s">
        <v>653</v>
      </c>
      <c r="E3200" s="3" t="s">
        <v>454</v>
      </c>
      <c r="F3200" s="3">
        <v>3</v>
      </c>
      <c r="G3200" s="3">
        <v>5</v>
      </c>
      <c r="H3200" s="3" t="s">
        <v>148</v>
      </c>
      <c r="I3200" s="3" t="s">
        <v>63</v>
      </c>
      <c r="J3200" s="12" t="e">
        <f>(C3200-VLOOKUP(H3200,Riders!$A$2:$C$3500,2,FALSE))/365</f>
        <v>#N/A</v>
      </c>
      <c r="K3200" s="3">
        <v>17</v>
      </c>
    </row>
    <row r="3201" spans="1:11" x14ac:dyDescent="0.45">
      <c r="A3201" s="3" t="s">
        <v>93</v>
      </c>
      <c r="B3201" s="3">
        <v>2020</v>
      </c>
      <c r="C3201" s="19">
        <v>44130</v>
      </c>
      <c r="D3201" s="3" t="s">
        <v>653</v>
      </c>
      <c r="E3201" s="3" t="s">
        <v>454</v>
      </c>
      <c r="F3201" s="3">
        <v>3</v>
      </c>
      <c r="G3201" s="3">
        <v>6</v>
      </c>
      <c r="H3201" s="3" t="s">
        <v>83</v>
      </c>
      <c r="I3201" s="3" t="s">
        <v>84</v>
      </c>
      <c r="J3201" s="12">
        <f>(C3201-VLOOKUP(H3201,Riders!$A$2:$C$3500,2,FALSE))/365</f>
        <v>28.106849315068494</v>
      </c>
      <c r="K3201" s="3">
        <v>15</v>
      </c>
    </row>
    <row r="3202" spans="1:11" x14ac:dyDescent="0.45">
      <c r="A3202" s="3" t="s">
        <v>93</v>
      </c>
      <c r="B3202" s="3">
        <v>2020</v>
      </c>
      <c r="C3202" s="19">
        <v>44130</v>
      </c>
      <c r="D3202" s="3" t="s">
        <v>653</v>
      </c>
      <c r="E3202" s="3" t="s">
        <v>642</v>
      </c>
      <c r="F3202" s="3">
        <v>1</v>
      </c>
      <c r="G3202" s="3">
        <v>1</v>
      </c>
      <c r="H3202" s="3" t="s">
        <v>60</v>
      </c>
      <c r="I3202" s="3" t="s">
        <v>61</v>
      </c>
      <c r="J3202" s="12">
        <f>(C3202-VLOOKUP(H3202,Riders!$A$2:$C$3500,2,FALSE))/365</f>
        <v>32.279452054794518</v>
      </c>
      <c r="K3202" s="3">
        <v>2</v>
      </c>
    </row>
    <row r="3203" spans="1:11" x14ac:dyDescent="0.45">
      <c r="A3203" s="3" t="s">
        <v>93</v>
      </c>
      <c r="B3203" s="3">
        <v>2020</v>
      </c>
      <c r="C3203" s="19">
        <v>44130</v>
      </c>
      <c r="D3203" s="3" t="s">
        <v>653</v>
      </c>
      <c r="E3203" s="3" t="s">
        <v>642</v>
      </c>
      <c r="F3203" s="3">
        <v>1</v>
      </c>
      <c r="G3203" s="3">
        <v>2</v>
      </c>
      <c r="H3203" s="3" t="s">
        <v>144</v>
      </c>
      <c r="I3203" s="3" t="s">
        <v>145</v>
      </c>
      <c r="J3203" s="12">
        <f>(C3203-VLOOKUP(H3203,Riders!$A$2:$C$3500,2,FALSE))/365</f>
        <v>22.526027397260275</v>
      </c>
      <c r="K3203" s="3">
        <v>12</v>
      </c>
    </row>
    <row r="3204" spans="1:11" x14ac:dyDescent="0.45">
      <c r="A3204" s="3" t="s">
        <v>93</v>
      </c>
      <c r="B3204" s="3">
        <v>2020</v>
      </c>
      <c r="C3204" s="19">
        <v>44130</v>
      </c>
      <c r="D3204" s="3" t="s">
        <v>653</v>
      </c>
      <c r="E3204" s="3" t="s">
        <v>642</v>
      </c>
      <c r="F3204" s="3">
        <v>1</v>
      </c>
      <c r="G3204" s="3">
        <v>3</v>
      </c>
      <c r="H3204" s="3" t="s">
        <v>146</v>
      </c>
      <c r="I3204" s="3" t="s">
        <v>56</v>
      </c>
      <c r="J3204" s="12">
        <f>(C3204-VLOOKUP(H3204,Riders!$A$2:$C$3500,2,FALSE))/365</f>
        <v>30.567123287671233</v>
      </c>
      <c r="K3204" s="3">
        <v>10</v>
      </c>
    </row>
    <row r="3205" spans="1:11" x14ac:dyDescent="0.45">
      <c r="A3205" s="3" t="s">
        <v>93</v>
      </c>
      <c r="B3205" s="3">
        <v>2020</v>
      </c>
      <c r="C3205" s="19">
        <v>44130</v>
      </c>
      <c r="D3205" s="3" t="s">
        <v>653</v>
      </c>
      <c r="E3205" s="3" t="s">
        <v>642</v>
      </c>
      <c r="F3205" s="3">
        <v>1</v>
      </c>
      <c r="G3205" s="3">
        <v>4</v>
      </c>
      <c r="H3205" s="3" t="s">
        <v>41</v>
      </c>
      <c r="I3205" s="3" t="s">
        <v>143</v>
      </c>
      <c r="J3205" s="12">
        <f>(C3205-VLOOKUP(H3205,Riders!$A$2:$C$3500,2,FALSE))/365</f>
        <v>25.030136986301368</v>
      </c>
      <c r="K3205" s="3">
        <v>13</v>
      </c>
    </row>
    <row r="3206" spans="1:11" x14ac:dyDescent="0.45">
      <c r="A3206" s="3" t="s">
        <v>93</v>
      </c>
      <c r="B3206" s="3">
        <v>2020</v>
      </c>
      <c r="C3206" s="19">
        <v>44130</v>
      </c>
      <c r="D3206" s="3" t="s">
        <v>653</v>
      </c>
      <c r="E3206" s="3" t="s">
        <v>642</v>
      </c>
      <c r="F3206" s="3">
        <v>1</v>
      </c>
      <c r="G3206" s="3">
        <v>5</v>
      </c>
      <c r="H3206" s="3" t="s">
        <v>83</v>
      </c>
      <c r="I3206" s="3" t="s">
        <v>84</v>
      </c>
      <c r="J3206" s="12">
        <f>(C3206-VLOOKUP(H3206,Riders!$A$2:$C$3500,2,FALSE))/365</f>
        <v>28.106849315068494</v>
      </c>
      <c r="K3206" s="3">
        <v>15</v>
      </c>
    </row>
    <row r="3207" spans="1:11" x14ac:dyDescent="0.45">
      <c r="A3207" s="3" t="s">
        <v>93</v>
      </c>
      <c r="B3207" s="3">
        <v>2020</v>
      </c>
      <c r="C3207" s="19">
        <v>44130</v>
      </c>
      <c r="D3207" s="3" t="s">
        <v>653</v>
      </c>
      <c r="E3207" s="3" t="s">
        <v>642</v>
      </c>
      <c r="F3207" s="3">
        <v>2</v>
      </c>
      <c r="G3207" s="3">
        <v>1</v>
      </c>
      <c r="H3207" s="3" t="s">
        <v>16</v>
      </c>
      <c r="I3207" s="3" t="s">
        <v>17</v>
      </c>
      <c r="J3207" s="12">
        <f>(C3207-VLOOKUP(H3207,Riders!$A$2:$C$3500,2,FALSE))/365</f>
        <v>21.515068493150686</v>
      </c>
      <c r="K3207" s="3">
        <v>11</v>
      </c>
    </row>
    <row r="3208" spans="1:11" x14ac:dyDescent="0.45">
      <c r="A3208" s="3" t="s">
        <v>93</v>
      </c>
      <c r="B3208" s="3">
        <v>2020</v>
      </c>
      <c r="C3208" s="19">
        <v>44130</v>
      </c>
      <c r="D3208" s="3" t="s">
        <v>653</v>
      </c>
      <c r="E3208" s="3" t="s">
        <v>642</v>
      </c>
      <c r="F3208" s="3">
        <v>2</v>
      </c>
      <c r="G3208" s="3">
        <v>2</v>
      </c>
      <c r="H3208" s="3" t="s">
        <v>26</v>
      </c>
      <c r="I3208" s="3" t="s">
        <v>27</v>
      </c>
      <c r="J3208" s="12">
        <f>(C3208-VLOOKUP(H3208,Riders!$A$2:$C$3500,2,FALSE))/365</f>
        <v>22.43013698630137</v>
      </c>
      <c r="K3208" s="3">
        <v>7</v>
      </c>
    </row>
    <row r="3209" spans="1:11" x14ac:dyDescent="0.45">
      <c r="A3209" s="3" t="s">
        <v>93</v>
      </c>
      <c r="B3209" s="3">
        <v>2020</v>
      </c>
      <c r="C3209" s="19">
        <v>44130</v>
      </c>
      <c r="D3209" s="3" t="s">
        <v>653</v>
      </c>
      <c r="E3209" s="3" t="s">
        <v>642</v>
      </c>
      <c r="F3209" s="3">
        <v>2</v>
      </c>
      <c r="G3209" s="3">
        <v>3</v>
      </c>
      <c r="H3209" s="3" t="s">
        <v>656</v>
      </c>
      <c r="I3209" s="3" t="s">
        <v>49</v>
      </c>
      <c r="J3209" s="12">
        <f>(C3209-VLOOKUP(H3209,Riders!$A$2:$C$3500,2,FALSE))/365</f>
        <v>22.361643835616437</v>
      </c>
      <c r="K3209" s="3">
        <v>9</v>
      </c>
    </row>
    <row r="3210" spans="1:11" x14ac:dyDescent="0.45">
      <c r="A3210" s="3" t="s">
        <v>93</v>
      </c>
      <c r="B3210" s="3">
        <v>2020</v>
      </c>
      <c r="C3210" s="19">
        <v>44130</v>
      </c>
      <c r="D3210" s="3" t="s">
        <v>653</v>
      </c>
      <c r="E3210" s="3" t="s">
        <v>642</v>
      </c>
      <c r="F3210" s="3">
        <v>2</v>
      </c>
      <c r="G3210" s="3">
        <v>4</v>
      </c>
      <c r="H3210" s="3" t="s">
        <v>157</v>
      </c>
      <c r="I3210" s="3" t="s">
        <v>158</v>
      </c>
      <c r="J3210" s="12">
        <f>(C3210-VLOOKUP(H3210,Riders!$A$2:$C$3500,2,FALSE))/365</f>
        <v>23.602739726027398</v>
      </c>
      <c r="K3210" s="3">
        <v>13</v>
      </c>
    </row>
    <row r="3211" spans="1:11" x14ac:dyDescent="0.45">
      <c r="A3211" s="3" t="s">
        <v>93</v>
      </c>
      <c r="B3211" s="3">
        <v>2020</v>
      </c>
      <c r="C3211" s="19">
        <v>44130</v>
      </c>
      <c r="D3211" s="3" t="s">
        <v>653</v>
      </c>
      <c r="E3211" s="3" t="s">
        <v>642</v>
      </c>
      <c r="F3211" s="3">
        <v>2</v>
      </c>
      <c r="G3211" s="3">
        <v>5</v>
      </c>
      <c r="H3211" s="3" t="s">
        <v>630</v>
      </c>
      <c r="I3211" s="3" t="s">
        <v>53</v>
      </c>
      <c r="J3211" s="12">
        <f>(C3211-VLOOKUP(H3211,Riders!$A$2:$C$3500,2,FALSE))/365</f>
        <v>23.80821917808219</v>
      </c>
      <c r="K3211" s="3">
        <v>15</v>
      </c>
    </row>
    <row r="3212" spans="1:11" x14ac:dyDescent="0.45">
      <c r="A3212" s="3" t="s">
        <v>93</v>
      </c>
      <c r="B3212" s="3">
        <v>2020</v>
      </c>
      <c r="C3212" s="19">
        <v>44130</v>
      </c>
      <c r="D3212" s="3" t="s">
        <v>653</v>
      </c>
      <c r="E3212" s="3" t="s">
        <v>642</v>
      </c>
      <c r="F3212" s="3">
        <v>2</v>
      </c>
      <c r="G3212" s="3">
        <v>6</v>
      </c>
      <c r="H3212" s="3" t="s">
        <v>148</v>
      </c>
      <c r="I3212" s="3" t="s">
        <v>63</v>
      </c>
      <c r="J3212" s="12" t="e">
        <f>(C3212-VLOOKUP(H3212,Riders!$A$2:$C$3500,2,FALSE))/365</f>
        <v>#N/A</v>
      </c>
      <c r="K3212" s="3">
        <v>17</v>
      </c>
    </row>
    <row r="3213" spans="1:11" x14ac:dyDescent="0.45">
      <c r="A3213" s="3" t="s">
        <v>93</v>
      </c>
      <c r="B3213" s="3">
        <v>2020</v>
      </c>
      <c r="C3213" s="19">
        <v>44130</v>
      </c>
      <c r="D3213" s="3" t="s">
        <v>653</v>
      </c>
      <c r="E3213" s="3" t="s">
        <v>643</v>
      </c>
      <c r="F3213" s="3">
        <v>1</v>
      </c>
      <c r="G3213" s="3">
        <v>1</v>
      </c>
      <c r="H3213" s="3" t="s">
        <v>20</v>
      </c>
      <c r="I3213" s="3" t="s">
        <v>21</v>
      </c>
      <c r="J3213" s="12">
        <f>(C3213-VLOOKUP(H3213,Riders!$A$2:$C$3500,2,FALSE))/365</f>
        <v>25.224657534246575</v>
      </c>
      <c r="K3213" s="3">
        <v>5</v>
      </c>
    </row>
    <row r="3214" spans="1:11" x14ac:dyDescent="0.45">
      <c r="A3214" s="3" t="s">
        <v>93</v>
      </c>
      <c r="B3214" s="3">
        <v>2020</v>
      </c>
      <c r="C3214" s="19">
        <v>44130</v>
      </c>
      <c r="D3214" s="3" t="s">
        <v>653</v>
      </c>
      <c r="E3214" s="3" t="s">
        <v>643</v>
      </c>
      <c r="F3214" s="3">
        <v>1</v>
      </c>
      <c r="G3214" s="3">
        <v>2</v>
      </c>
      <c r="H3214" s="3" t="s">
        <v>50</v>
      </c>
      <c r="I3214" s="3" t="s">
        <v>51</v>
      </c>
      <c r="J3214" s="12">
        <f>(C3214-VLOOKUP(H3214,Riders!$A$2:$C$3500,2,FALSE))/365</f>
        <v>24.057534246575344</v>
      </c>
      <c r="K3214" s="3">
        <v>4</v>
      </c>
    </row>
    <row r="3215" spans="1:11" x14ac:dyDescent="0.45">
      <c r="A3215" s="3" t="s">
        <v>93</v>
      </c>
      <c r="B3215" s="3">
        <v>2020</v>
      </c>
      <c r="C3215" s="19">
        <v>44130</v>
      </c>
      <c r="D3215" s="3" t="s">
        <v>653</v>
      </c>
      <c r="E3215" s="3" t="s">
        <v>643</v>
      </c>
      <c r="F3215" s="3">
        <v>1</v>
      </c>
      <c r="G3215" s="3">
        <v>3</v>
      </c>
      <c r="H3215" s="3" t="s">
        <v>60</v>
      </c>
      <c r="I3215" s="3" t="s">
        <v>61</v>
      </c>
      <c r="J3215" s="12">
        <f>(C3215-VLOOKUP(H3215,Riders!$A$2:$C$3500,2,FALSE))/365</f>
        <v>32.279452054794518</v>
      </c>
      <c r="K3215" s="3">
        <v>2</v>
      </c>
    </row>
    <row r="3216" spans="1:11" x14ac:dyDescent="0.45">
      <c r="A3216" s="3" t="s">
        <v>93</v>
      </c>
      <c r="B3216" s="3">
        <v>2020</v>
      </c>
      <c r="C3216" s="19">
        <v>44130</v>
      </c>
      <c r="D3216" s="3" t="s">
        <v>653</v>
      </c>
      <c r="E3216" s="3" t="s">
        <v>643</v>
      </c>
      <c r="F3216" s="3">
        <v>1</v>
      </c>
      <c r="G3216" s="3">
        <v>4</v>
      </c>
      <c r="H3216" s="3" t="s">
        <v>655</v>
      </c>
      <c r="I3216" s="3" t="s">
        <v>120</v>
      </c>
      <c r="J3216" s="12">
        <f>(C3216-VLOOKUP(H3216,Riders!$A$2:$C$3500,2,FALSE))/365</f>
        <v>37.895890410958906</v>
      </c>
      <c r="K3216" s="3">
        <v>8</v>
      </c>
    </row>
    <row r="3217" spans="1:11" x14ac:dyDescent="0.45">
      <c r="A3217" s="3" t="s">
        <v>93</v>
      </c>
      <c r="B3217" s="3">
        <v>2020</v>
      </c>
      <c r="C3217" s="19">
        <v>44130</v>
      </c>
      <c r="D3217" s="3" t="s">
        <v>653</v>
      </c>
      <c r="E3217" s="3" t="s">
        <v>643</v>
      </c>
      <c r="F3217" s="3">
        <v>1</v>
      </c>
      <c r="G3217" s="3">
        <v>5</v>
      </c>
      <c r="H3217" s="3" t="s">
        <v>146</v>
      </c>
      <c r="I3217" s="3" t="s">
        <v>56</v>
      </c>
      <c r="J3217" s="12">
        <f>(C3217-VLOOKUP(H3217,Riders!$A$2:$C$3500,2,FALSE))/365</f>
        <v>30.567123287671233</v>
      </c>
      <c r="K3217" s="3">
        <v>10</v>
      </c>
    </row>
    <row r="3218" spans="1:11" x14ac:dyDescent="0.45">
      <c r="A3218" s="3" t="s">
        <v>93</v>
      </c>
      <c r="B3218" s="3">
        <v>2020</v>
      </c>
      <c r="C3218" s="19">
        <v>44130</v>
      </c>
      <c r="D3218" s="3" t="s">
        <v>653</v>
      </c>
      <c r="E3218" s="3" t="s">
        <v>643</v>
      </c>
      <c r="F3218" s="3">
        <v>1</v>
      </c>
      <c r="G3218" s="3">
        <v>6</v>
      </c>
      <c r="H3218" s="3" t="s">
        <v>26</v>
      </c>
      <c r="I3218" s="3" t="s">
        <v>27</v>
      </c>
      <c r="J3218" s="12">
        <f>(C3218-VLOOKUP(H3218,Riders!$A$2:$C$3500,2,FALSE))/365</f>
        <v>22.43013698630137</v>
      </c>
      <c r="K3218" s="3">
        <v>7</v>
      </c>
    </row>
    <row r="3219" spans="1:11" x14ac:dyDescent="0.45">
      <c r="A3219" s="3" t="s">
        <v>93</v>
      </c>
      <c r="B3219" s="3">
        <v>2020</v>
      </c>
      <c r="C3219" s="19">
        <v>44130</v>
      </c>
      <c r="D3219" s="3" t="s">
        <v>653</v>
      </c>
      <c r="E3219" s="3" t="s">
        <v>643</v>
      </c>
      <c r="F3219" s="3">
        <v>2</v>
      </c>
      <c r="G3219" s="3">
        <v>1</v>
      </c>
      <c r="H3219" s="3" t="s">
        <v>34</v>
      </c>
      <c r="I3219" s="3" t="s">
        <v>19</v>
      </c>
      <c r="J3219" s="12">
        <f>(C3219-VLOOKUP(H3219,Riders!$A$2:$C$3500,2,FALSE))/365</f>
        <v>33.235616438356168</v>
      </c>
      <c r="K3219" s="3">
        <v>1</v>
      </c>
    </row>
    <row r="3220" spans="1:11" x14ac:dyDescent="0.45">
      <c r="A3220" s="3" t="s">
        <v>93</v>
      </c>
      <c r="B3220" s="3">
        <v>2020</v>
      </c>
      <c r="C3220" s="19">
        <v>44130</v>
      </c>
      <c r="D3220" s="3" t="s">
        <v>653</v>
      </c>
      <c r="E3220" s="3" t="s">
        <v>643</v>
      </c>
      <c r="F3220" s="3">
        <v>2</v>
      </c>
      <c r="G3220" s="3">
        <v>2</v>
      </c>
      <c r="H3220" s="3" t="s">
        <v>147</v>
      </c>
      <c r="I3220" s="3" t="s">
        <v>31</v>
      </c>
      <c r="J3220" s="12">
        <f>(C3220-VLOOKUP(H3220,Riders!$A$2:$C$3500,2,FALSE))/365</f>
        <v>32.301369863013697</v>
      </c>
      <c r="K3220" s="3">
        <v>6</v>
      </c>
    </row>
    <row r="3221" spans="1:11" x14ac:dyDescent="0.45">
      <c r="A3221" s="3" t="s">
        <v>93</v>
      </c>
      <c r="B3221" s="3">
        <v>2020</v>
      </c>
      <c r="C3221" s="19">
        <v>44130</v>
      </c>
      <c r="D3221" s="3" t="s">
        <v>653</v>
      </c>
      <c r="E3221" s="3" t="s">
        <v>643</v>
      </c>
      <c r="F3221" s="3">
        <v>2</v>
      </c>
      <c r="G3221" s="3">
        <v>3</v>
      </c>
      <c r="H3221" s="3" t="s">
        <v>82</v>
      </c>
      <c r="I3221" s="3" t="s">
        <v>67</v>
      </c>
      <c r="J3221" s="12">
        <f>(C3221-VLOOKUP(H3221,Riders!$A$2:$C$3500,2,FALSE))/365</f>
        <v>28.158904109589042</v>
      </c>
      <c r="K3221" s="3">
        <v>3</v>
      </c>
    </row>
    <row r="3222" spans="1:11" x14ac:dyDescent="0.45">
      <c r="A3222" s="3" t="s">
        <v>93</v>
      </c>
      <c r="B3222" s="3">
        <v>2020</v>
      </c>
      <c r="C3222" s="19">
        <v>44130</v>
      </c>
      <c r="D3222" s="3" t="s">
        <v>653</v>
      </c>
      <c r="E3222" s="3" t="s">
        <v>643</v>
      </c>
      <c r="F3222" s="3">
        <v>2</v>
      </c>
      <c r="G3222" s="3">
        <v>4</v>
      </c>
      <c r="H3222" s="3" t="s">
        <v>656</v>
      </c>
      <c r="I3222" s="3" t="s">
        <v>49</v>
      </c>
      <c r="J3222" s="12">
        <f>(C3222-VLOOKUP(H3222,Riders!$A$2:$C$3500,2,FALSE))/365</f>
        <v>22.361643835616437</v>
      </c>
      <c r="K3222" s="3">
        <v>9</v>
      </c>
    </row>
    <row r="3223" spans="1:11" x14ac:dyDescent="0.45">
      <c r="A3223" s="3" t="s">
        <v>93</v>
      </c>
      <c r="B3223" s="3">
        <v>2020</v>
      </c>
      <c r="C3223" s="19">
        <v>44130</v>
      </c>
      <c r="D3223" s="3" t="s">
        <v>653</v>
      </c>
      <c r="E3223" s="3" t="s">
        <v>643</v>
      </c>
      <c r="F3223" s="3">
        <v>2</v>
      </c>
      <c r="G3223" s="3">
        <v>4</v>
      </c>
      <c r="H3223" s="3" t="s">
        <v>16</v>
      </c>
      <c r="I3223" s="3" t="s">
        <v>17</v>
      </c>
      <c r="J3223" s="12">
        <f>(C3223-VLOOKUP(H3223,Riders!$A$2:$C$3500,2,FALSE))/365</f>
        <v>21.515068493150686</v>
      </c>
      <c r="K3223" s="3">
        <v>11</v>
      </c>
    </row>
    <row r="3224" spans="1:11" x14ac:dyDescent="0.45">
      <c r="A3224" s="3" t="s">
        <v>93</v>
      </c>
      <c r="B3224" s="3">
        <v>2020</v>
      </c>
      <c r="C3224" s="19">
        <v>44130</v>
      </c>
      <c r="D3224" s="3" t="s">
        <v>653</v>
      </c>
      <c r="E3224" s="3" t="s">
        <v>370</v>
      </c>
      <c r="F3224" s="3">
        <v>1</v>
      </c>
      <c r="G3224" s="3">
        <v>1</v>
      </c>
      <c r="H3224" s="3" t="s">
        <v>34</v>
      </c>
      <c r="I3224" s="3" t="s">
        <v>19</v>
      </c>
      <c r="J3224" s="12">
        <f>(C3224-VLOOKUP(H3224,Riders!$A$2:$C$3500,2,FALSE))/365</f>
        <v>33.235616438356168</v>
      </c>
      <c r="K3224" s="3">
        <v>1</v>
      </c>
    </row>
    <row r="3225" spans="1:11" x14ac:dyDescent="0.45">
      <c r="A3225" s="3" t="s">
        <v>93</v>
      </c>
      <c r="B3225" s="3">
        <v>2020</v>
      </c>
      <c r="C3225" s="19">
        <v>44130</v>
      </c>
      <c r="D3225" s="3" t="s">
        <v>653</v>
      </c>
      <c r="E3225" s="3" t="s">
        <v>370</v>
      </c>
      <c r="F3225" s="3">
        <v>1</v>
      </c>
      <c r="G3225" s="3">
        <v>2</v>
      </c>
      <c r="H3225" s="3" t="s">
        <v>60</v>
      </c>
      <c r="I3225" s="3" t="s">
        <v>61</v>
      </c>
      <c r="J3225" s="12">
        <f>(C3225-VLOOKUP(H3225,Riders!$A$2:$C$3500,2,FALSE))/365</f>
        <v>32.279452054794518</v>
      </c>
      <c r="K3225" s="3">
        <v>2</v>
      </c>
    </row>
    <row r="3226" spans="1:11" x14ac:dyDescent="0.45">
      <c r="A3226" s="3" t="s">
        <v>93</v>
      </c>
      <c r="B3226" s="3">
        <v>2020</v>
      </c>
      <c r="C3226" s="19">
        <v>44130</v>
      </c>
      <c r="D3226" s="3" t="s">
        <v>653</v>
      </c>
      <c r="E3226" s="3" t="s">
        <v>370</v>
      </c>
      <c r="F3226" s="3">
        <v>1</v>
      </c>
      <c r="G3226" s="3">
        <v>3</v>
      </c>
      <c r="H3226" s="3" t="s">
        <v>82</v>
      </c>
      <c r="I3226" s="3" t="s">
        <v>67</v>
      </c>
      <c r="J3226" s="12">
        <f>(C3226-VLOOKUP(H3226,Riders!$A$2:$C$3500,2,FALSE))/365</f>
        <v>28.158904109589042</v>
      </c>
      <c r="K3226" s="3">
        <v>3</v>
      </c>
    </row>
    <row r="3227" spans="1:11" x14ac:dyDescent="0.45">
      <c r="A3227" s="3" t="s">
        <v>93</v>
      </c>
      <c r="B3227" s="3">
        <v>2020</v>
      </c>
      <c r="C3227" s="19">
        <v>44130</v>
      </c>
      <c r="D3227" s="3" t="s">
        <v>653</v>
      </c>
      <c r="E3227" s="3" t="s">
        <v>370</v>
      </c>
      <c r="F3227" s="3">
        <v>1</v>
      </c>
      <c r="G3227" s="3">
        <v>4</v>
      </c>
      <c r="H3227" s="3" t="s">
        <v>50</v>
      </c>
      <c r="I3227" s="3" t="s">
        <v>51</v>
      </c>
      <c r="J3227" s="12">
        <f>(C3227-VLOOKUP(H3227,Riders!$A$2:$C$3500,2,FALSE))/365</f>
        <v>24.057534246575344</v>
      </c>
      <c r="K3227" s="3">
        <v>4</v>
      </c>
    </row>
    <row r="3228" spans="1:11" x14ac:dyDescent="0.45">
      <c r="A3228" s="3" t="s">
        <v>93</v>
      </c>
      <c r="B3228" s="3">
        <v>2020</v>
      </c>
      <c r="C3228" s="19">
        <v>44130</v>
      </c>
      <c r="D3228" s="3" t="s">
        <v>653</v>
      </c>
      <c r="E3228" s="3" t="s">
        <v>370</v>
      </c>
      <c r="F3228" s="3">
        <v>1</v>
      </c>
      <c r="G3228" s="3">
        <v>5</v>
      </c>
      <c r="H3228" s="3" t="s">
        <v>20</v>
      </c>
      <c r="I3228" s="3" t="s">
        <v>21</v>
      </c>
      <c r="J3228" s="12">
        <f>(C3228-VLOOKUP(H3228,Riders!$A$2:$C$3500,2,FALSE))/365</f>
        <v>25.224657534246575</v>
      </c>
      <c r="K3228" s="3">
        <v>5</v>
      </c>
    </row>
    <row r="3229" spans="1:11" x14ac:dyDescent="0.45">
      <c r="A3229" s="3" t="s">
        <v>93</v>
      </c>
      <c r="B3229" s="3">
        <v>2020</v>
      </c>
      <c r="C3229" s="19">
        <v>44130</v>
      </c>
      <c r="D3229" s="3" t="s">
        <v>653</v>
      </c>
      <c r="E3229" s="3" t="s">
        <v>370</v>
      </c>
      <c r="F3229" s="3">
        <v>1</v>
      </c>
      <c r="G3229" s="3">
        <v>6</v>
      </c>
      <c r="H3229" s="3" t="s">
        <v>147</v>
      </c>
      <c r="I3229" s="3" t="s">
        <v>31</v>
      </c>
      <c r="J3229" s="12">
        <f>(C3229-VLOOKUP(H3229,Riders!$A$2:$C$3500,2,FALSE))/365</f>
        <v>32.301369863013697</v>
      </c>
      <c r="K3229" s="3">
        <v>6</v>
      </c>
    </row>
    <row r="3230" spans="1:11" x14ac:dyDescent="0.45">
      <c r="A3230" s="3" t="s">
        <v>93</v>
      </c>
      <c r="B3230" s="3">
        <v>2020</v>
      </c>
      <c r="C3230" s="19">
        <v>44130</v>
      </c>
      <c r="D3230" s="3" t="s">
        <v>653</v>
      </c>
      <c r="E3230" s="3" t="s">
        <v>370</v>
      </c>
      <c r="F3230" s="3">
        <v>2</v>
      </c>
      <c r="G3230" s="3">
        <v>1</v>
      </c>
      <c r="H3230" s="3" t="s">
        <v>26</v>
      </c>
      <c r="I3230" s="3" t="s">
        <v>27</v>
      </c>
      <c r="J3230" s="12">
        <f>(C3230-VLOOKUP(H3230,Riders!$A$2:$C$3500,2,FALSE))/365</f>
        <v>22.43013698630137</v>
      </c>
      <c r="K3230" s="3">
        <v>7</v>
      </c>
    </row>
    <row r="3231" spans="1:11" x14ac:dyDescent="0.45">
      <c r="A3231" s="3" t="s">
        <v>93</v>
      </c>
      <c r="B3231" s="3">
        <v>2020</v>
      </c>
      <c r="C3231" s="19">
        <v>44130</v>
      </c>
      <c r="D3231" s="3" t="s">
        <v>653</v>
      </c>
      <c r="E3231" s="3" t="s">
        <v>370</v>
      </c>
      <c r="F3231" s="3">
        <v>2</v>
      </c>
      <c r="G3231" s="3">
        <v>2</v>
      </c>
      <c r="H3231" s="3" t="s">
        <v>655</v>
      </c>
      <c r="I3231" s="3" t="s">
        <v>120</v>
      </c>
      <c r="J3231" s="12">
        <f>(C3231-VLOOKUP(H3231,Riders!$A$2:$C$3500,2,FALSE))/365</f>
        <v>37.895890410958906</v>
      </c>
      <c r="K3231" s="3">
        <v>8</v>
      </c>
    </row>
    <row r="3232" spans="1:11" x14ac:dyDescent="0.45">
      <c r="A3232" s="3" t="s">
        <v>93</v>
      </c>
      <c r="B3232" s="3">
        <v>2020</v>
      </c>
      <c r="C3232" s="19">
        <v>44130</v>
      </c>
      <c r="D3232" s="3" t="s">
        <v>653</v>
      </c>
      <c r="E3232" s="3" t="s">
        <v>370</v>
      </c>
      <c r="F3232" s="3">
        <v>2</v>
      </c>
      <c r="G3232" s="3">
        <v>3</v>
      </c>
      <c r="H3232" s="3" t="s">
        <v>656</v>
      </c>
      <c r="I3232" s="3" t="s">
        <v>49</v>
      </c>
      <c r="J3232" s="12">
        <f>(C3232-VLOOKUP(H3232,Riders!$A$2:$C$3500,2,FALSE))/365</f>
        <v>22.361643835616437</v>
      </c>
      <c r="K3232" s="3">
        <v>9</v>
      </c>
    </row>
    <row r="3233" spans="1:11" x14ac:dyDescent="0.45">
      <c r="A3233" s="3" t="s">
        <v>93</v>
      </c>
      <c r="B3233" s="3">
        <v>2020</v>
      </c>
      <c r="C3233" s="19">
        <v>44130</v>
      </c>
      <c r="D3233" s="3" t="s">
        <v>653</v>
      </c>
      <c r="E3233" s="3" t="s">
        <v>370</v>
      </c>
      <c r="F3233" s="3">
        <v>2</v>
      </c>
      <c r="G3233" s="3">
        <v>4</v>
      </c>
      <c r="H3233" s="3" t="s">
        <v>146</v>
      </c>
      <c r="I3233" s="3" t="s">
        <v>56</v>
      </c>
      <c r="J3233" s="12">
        <f>(C3233-VLOOKUP(H3233,Riders!$A$2:$C$3500,2,FALSE))/365</f>
        <v>30.567123287671233</v>
      </c>
      <c r="K3233" s="3">
        <v>10</v>
      </c>
    </row>
    <row r="3234" spans="1:11" x14ac:dyDescent="0.45">
      <c r="A3234" s="3" t="s">
        <v>862</v>
      </c>
      <c r="B3234" s="3">
        <v>2021</v>
      </c>
      <c r="C3234" s="19">
        <v>44412</v>
      </c>
      <c r="D3234" s="3" t="s">
        <v>654</v>
      </c>
      <c r="E3234" s="3" t="s">
        <v>454</v>
      </c>
      <c r="F3234" s="3">
        <v>1</v>
      </c>
      <c r="G3234" s="3">
        <v>1</v>
      </c>
      <c r="H3234" s="3" t="s">
        <v>34</v>
      </c>
      <c r="I3234" s="3" t="s">
        <v>19</v>
      </c>
      <c r="J3234" s="12">
        <f>(C3234-VLOOKUP(H3234,Riders!$A$2:$C$3500,2,FALSE))/365</f>
        <v>34.008219178082193</v>
      </c>
      <c r="K3234" s="3">
        <v>16</v>
      </c>
    </row>
    <row r="3235" spans="1:11" x14ac:dyDescent="0.45">
      <c r="A3235" s="3" t="s">
        <v>862</v>
      </c>
      <c r="B3235" s="3">
        <v>2021</v>
      </c>
      <c r="C3235" s="19">
        <v>44412</v>
      </c>
      <c r="D3235" s="3" t="s">
        <v>654</v>
      </c>
      <c r="E3235" s="3" t="s">
        <v>454</v>
      </c>
      <c r="F3235" s="3">
        <v>1</v>
      </c>
      <c r="G3235" s="3">
        <v>2</v>
      </c>
      <c r="H3235" s="3" t="s">
        <v>134</v>
      </c>
      <c r="I3235" s="3" t="s">
        <v>38</v>
      </c>
      <c r="J3235" s="12">
        <f>(C3235-VLOOKUP(H3235,Riders!$A$2:$C$3500,2,FALSE))/365</f>
        <v>30.523287671232875</v>
      </c>
      <c r="K3235" s="3">
        <v>12</v>
      </c>
    </row>
    <row r="3236" spans="1:11" x14ac:dyDescent="0.45">
      <c r="A3236" s="3" t="s">
        <v>862</v>
      </c>
      <c r="B3236" s="3">
        <v>2021</v>
      </c>
      <c r="C3236" s="19">
        <v>44412</v>
      </c>
      <c r="D3236" s="3" t="s">
        <v>654</v>
      </c>
      <c r="E3236" s="3" t="s">
        <v>454</v>
      </c>
      <c r="F3236" s="3">
        <v>1</v>
      </c>
      <c r="G3236" s="3">
        <v>3</v>
      </c>
      <c r="H3236" s="3" t="s">
        <v>174</v>
      </c>
      <c r="I3236" s="3" t="s">
        <v>156</v>
      </c>
      <c r="J3236" s="12">
        <f>(C3236-VLOOKUP(H3236,Riders!$A$2:$C$3500,2,FALSE))/365</f>
        <v>29.550684931506851</v>
      </c>
      <c r="K3236" s="3">
        <v>19</v>
      </c>
    </row>
    <row r="3237" spans="1:11" x14ac:dyDescent="0.45">
      <c r="A3237" s="3" t="s">
        <v>862</v>
      </c>
      <c r="B3237" s="3">
        <v>2021</v>
      </c>
      <c r="C3237" s="19">
        <v>44412</v>
      </c>
      <c r="D3237" s="3" t="s">
        <v>654</v>
      </c>
      <c r="E3237" s="3" t="s">
        <v>454</v>
      </c>
      <c r="F3237" s="3">
        <v>1</v>
      </c>
      <c r="G3237" s="3">
        <v>4</v>
      </c>
      <c r="H3237" s="3" t="s">
        <v>129</v>
      </c>
      <c r="I3237" s="3" t="s">
        <v>65</v>
      </c>
      <c r="J3237" s="12">
        <f>(C3237-VLOOKUP(H3237,Riders!$A$2:$C$3500,2,FALSE))/365</f>
        <v>31.06027397260274</v>
      </c>
      <c r="K3237" s="3">
        <v>23</v>
      </c>
    </row>
    <row r="3238" spans="1:11" x14ac:dyDescent="0.45">
      <c r="A3238" s="3" t="s">
        <v>862</v>
      </c>
      <c r="B3238" s="3">
        <v>2021</v>
      </c>
      <c r="C3238" s="19">
        <v>44412</v>
      </c>
      <c r="D3238" s="3" t="s">
        <v>654</v>
      </c>
      <c r="E3238" s="3" t="s">
        <v>454</v>
      </c>
      <c r="F3238" s="3">
        <v>1</v>
      </c>
      <c r="G3238" s="3">
        <v>5</v>
      </c>
      <c r="H3238" s="3" t="s">
        <v>133</v>
      </c>
      <c r="I3238" s="3" t="s">
        <v>25</v>
      </c>
      <c r="J3238" s="12">
        <f>(C3238-VLOOKUP(H3238,Riders!$A$2:$C$3500,2,FALSE))/365</f>
        <v>28.528767123287672</v>
      </c>
      <c r="K3238" s="3">
        <v>13</v>
      </c>
    </row>
    <row r="3239" spans="1:11" x14ac:dyDescent="0.45">
      <c r="A3239" s="3" t="s">
        <v>862</v>
      </c>
      <c r="B3239" s="3">
        <v>2021</v>
      </c>
      <c r="C3239" s="19">
        <v>44412</v>
      </c>
      <c r="D3239" s="3" t="s">
        <v>654</v>
      </c>
      <c r="E3239" s="3" t="s">
        <v>454</v>
      </c>
      <c r="F3239" s="3">
        <v>2</v>
      </c>
      <c r="G3239" s="3">
        <v>1</v>
      </c>
      <c r="H3239" s="3" t="s">
        <v>14</v>
      </c>
      <c r="I3239" s="3" t="s">
        <v>15</v>
      </c>
      <c r="J3239" s="12">
        <f>(C3239-VLOOKUP(H3239,Riders!$A$2:$C$3500,2,FALSE))/365</f>
        <v>21.589041095890412</v>
      </c>
      <c r="K3239" s="3">
        <v>16</v>
      </c>
    </row>
    <row r="3240" spans="1:11" x14ac:dyDescent="0.45">
      <c r="A3240" s="3" t="s">
        <v>862</v>
      </c>
      <c r="B3240" s="3">
        <v>2021</v>
      </c>
      <c r="C3240" s="19">
        <v>44412</v>
      </c>
      <c r="D3240" s="3" t="s">
        <v>654</v>
      </c>
      <c r="E3240" s="3" t="s">
        <v>454</v>
      </c>
      <c r="F3240" s="3">
        <v>2</v>
      </c>
      <c r="G3240" s="3">
        <v>2</v>
      </c>
      <c r="H3240" s="3" t="s">
        <v>111</v>
      </c>
      <c r="I3240" s="3" t="s">
        <v>118</v>
      </c>
      <c r="J3240" s="12">
        <f>(C3240-VLOOKUP(H3240,Riders!$A$2:$C$3500,2,FALSE))/365</f>
        <v>26.791780821917808</v>
      </c>
      <c r="K3240" s="3">
        <v>10</v>
      </c>
    </row>
    <row r="3241" spans="1:11" x14ac:dyDescent="0.45">
      <c r="A3241" s="3" t="s">
        <v>862</v>
      </c>
      <c r="B3241" s="3">
        <v>2021</v>
      </c>
      <c r="C3241" s="19">
        <v>44412</v>
      </c>
      <c r="D3241" s="3" t="s">
        <v>654</v>
      </c>
      <c r="E3241" s="3" t="s">
        <v>454</v>
      </c>
      <c r="F3241" s="3">
        <v>2</v>
      </c>
      <c r="G3241" s="3">
        <v>3</v>
      </c>
      <c r="H3241" s="3" t="s">
        <v>79</v>
      </c>
      <c r="I3241" s="3" t="s">
        <v>65</v>
      </c>
      <c r="J3241" s="12">
        <f>(C3241-VLOOKUP(H3241,Riders!$A$2:$C$3500,2,FALSE))/365</f>
        <v>34.254794520547946</v>
      </c>
      <c r="K3241" s="3">
        <v>8</v>
      </c>
    </row>
    <row r="3242" spans="1:11" x14ac:dyDescent="0.45">
      <c r="A3242" s="3" t="s">
        <v>862</v>
      </c>
      <c r="B3242" s="3">
        <v>2021</v>
      </c>
      <c r="C3242" s="19">
        <v>44412</v>
      </c>
      <c r="D3242" s="3" t="s">
        <v>654</v>
      </c>
      <c r="E3242" s="3" t="s">
        <v>454</v>
      </c>
      <c r="F3242" s="3">
        <v>2</v>
      </c>
      <c r="G3242" s="3">
        <v>4</v>
      </c>
      <c r="H3242" s="3" t="s">
        <v>402</v>
      </c>
      <c r="I3242" s="3" t="s">
        <v>142</v>
      </c>
      <c r="J3242" s="12">
        <f>(C3242-VLOOKUP(H3242,Riders!$A$2:$C$3500,2,FALSE))/365</f>
        <v>33.69041095890411</v>
      </c>
      <c r="K3242" s="3">
        <v>27</v>
      </c>
    </row>
    <row r="3243" spans="1:11" x14ac:dyDescent="0.45">
      <c r="A3243" s="3" t="s">
        <v>862</v>
      </c>
      <c r="B3243" s="3">
        <v>2021</v>
      </c>
      <c r="C3243" s="19">
        <v>44412</v>
      </c>
      <c r="D3243" s="3" t="s">
        <v>654</v>
      </c>
      <c r="E3243" s="3" t="s">
        <v>454</v>
      </c>
      <c r="F3243" s="3">
        <v>2</v>
      </c>
      <c r="G3243" s="3">
        <v>5</v>
      </c>
      <c r="H3243" s="3" t="s">
        <v>327</v>
      </c>
      <c r="I3243" s="3" t="s">
        <v>17</v>
      </c>
      <c r="J3243" s="12">
        <f>(C3243-VLOOKUP(H3243,Riders!$A$2:$C$3500,2,FALSE))/365</f>
        <v>28.835616438356166</v>
      </c>
      <c r="K3243" s="3">
        <v>23</v>
      </c>
    </row>
    <row r="3244" spans="1:11" x14ac:dyDescent="0.45">
      <c r="A3244" s="3" t="s">
        <v>862</v>
      </c>
      <c r="B3244" s="3">
        <v>2021</v>
      </c>
      <c r="C3244" s="19">
        <v>44412</v>
      </c>
      <c r="D3244" s="3" t="s">
        <v>654</v>
      </c>
      <c r="E3244" s="3" t="s">
        <v>454</v>
      </c>
      <c r="F3244" s="3">
        <v>2</v>
      </c>
      <c r="G3244" s="3">
        <v>6</v>
      </c>
      <c r="H3244" s="3" t="s">
        <v>121</v>
      </c>
      <c r="I3244" s="3" t="s">
        <v>120</v>
      </c>
      <c r="J3244" s="12">
        <f>(C3244-VLOOKUP(H3244,Riders!$A$2:$C$3500,2,FALSE))/365</f>
        <v>25.419178082191781</v>
      </c>
      <c r="K3244" s="3">
        <v>27</v>
      </c>
    </row>
    <row r="3245" spans="1:11" x14ac:dyDescent="0.45">
      <c r="A3245" s="3" t="s">
        <v>862</v>
      </c>
      <c r="B3245" s="3">
        <v>2021</v>
      </c>
      <c r="C3245" s="19">
        <v>44412</v>
      </c>
      <c r="D3245" s="3" t="s">
        <v>654</v>
      </c>
      <c r="E3245" s="3" t="s">
        <v>454</v>
      </c>
      <c r="F3245" s="3">
        <v>3</v>
      </c>
      <c r="G3245" s="3">
        <v>1</v>
      </c>
      <c r="H3245" s="3" t="s">
        <v>33</v>
      </c>
      <c r="I3245" s="3" t="s">
        <v>27</v>
      </c>
      <c r="J3245" s="12">
        <f>(C3245-VLOOKUP(H3245,Riders!$A$2:$C$3500,2,FALSE))/365</f>
        <v>27.706849315068492</v>
      </c>
      <c r="K3245" s="3">
        <v>5</v>
      </c>
    </row>
    <row r="3246" spans="1:11" x14ac:dyDescent="0.45">
      <c r="A3246" s="3" t="s">
        <v>862</v>
      </c>
      <c r="B3246" s="3">
        <v>2021</v>
      </c>
      <c r="C3246" s="19">
        <v>44412</v>
      </c>
      <c r="D3246" s="3" t="s">
        <v>654</v>
      </c>
      <c r="E3246" s="3" t="s">
        <v>454</v>
      </c>
      <c r="F3246" s="3">
        <v>3</v>
      </c>
      <c r="G3246" s="3">
        <v>2</v>
      </c>
      <c r="H3246" s="3" t="s">
        <v>43</v>
      </c>
      <c r="I3246" s="3" t="s">
        <v>44</v>
      </c>
      <c r="J3246" s="12">
        <f>(C3246-VLOOKUP(H3246,Riders!$A$2:$C$3500,2,FALSE))/365</f>
        <v>28.709589041095889</v>
      </c>
      <c r="K3246" s="3">
        <v>11</v>
      </c>
    </row>
    <row r="3247" spans="1:11" x14ac:dyDescent="0.45">
      <c r="A3247" s="3" t="s">
        <v>862</v>
      </c>
      <c r="B3247" s="3">
        <v>2021</v>
      </c>
      <c r="C3247" s="19">
        <v>44412</v>
      </c>
      <c r="D3247" s="3" t="s">
        <v>654</v>
      </c>
      <c r="E3247" s="3" t="s">
        <v>454</v>
      </c>
      <c r="F3247" s="3">
        <v>3</v>
      </c>
      <c r="G3247" s="3">
        <v>3</v>
      </c>
      <c r="H3247" s="3" t="s">
        <v>109</v>
      </c>
      <c r="I3247" s="3" t="s">
        <v>118</v>
      </c>
      <c r="J3247" s="12">
        <f>(C3247-VLOOKUP(H3247,Riders!$A$2:$C$3500,2,FALSE))/365</f>
        <v>28.512328767123286</v>
      </c>
      <c r="K3247" s="3">
        <v>19</v>
      </c>
    </row>
    <row r="3248" spans="1:11" x14ac:dyDescent="0.45">
      <c r="A3248" s="3" t="s">
        <v>862</v>
      </c>
      <c r="B3248" s="3">
        <v>2021</v>
      </c>
      <c r="C3248" s="19">
        <v>44412</v>
      </c>
      <c r="D3248" s="3" t="s">
        <v>654</v>
      </c>
      <c r="E3248" s="3" t="s">
        <v>454</v>
      </c>
      <c r="F3248" s="3">
        <v>3</v>
      </c>
      <c r="G3248" s="3">
        <v>4</v>
      </c>
      <c r="H3248" s="3" t="s">
        <v>94</v>
      </c>
      <c r="I3248" s="3" t="s">
        <v>38</v>
      </c>
      <c r="J3248" s="12">
        <f>(C3248-VLOOKUP(H3248,Riders!$A$2:$C$3500,2,FALSE))/365</f>
        <v>23.767123287671232</v>
      </c>
      <c r="K3248" s="3">
        <v>27</v>
      </c>
    </row>
    <row r="3249" spans="1:11" x14ac:dyDescent="0.45">
      <c r="A3249" s="3" t="s">
        <v>862</v>
      </c>
      <c r="B3249" s="3">
        <v>2021</v>
      </c>
      <c r="C3249" s="19">
        <v>44412</v>
      </c>
      <c r="D3249" s="3" t="s">
        <v>654</v>
      </c>
      <c r="E3249" s="3" t="s">
        <v>454</v>
      </c>
      <c r="F3249" s="3">
        <v>3</v>
      </c>
      <c r="G3249" s="3">
        <v>5</v>
      </c>
      <c r="H3249" s="3" t="s">
        <v>23</v>
      </c>
      <c r="I3249" s="3" t="s">
        <v>15</v>
      </c>
      <c r="J3249" s="12">
        <f>(C3249-VLOOKUP(H3249,Riders!$A$2:$C$3500,2,FALSE))/365</f>
        <v>23.895890410958906</v>
      </c>
      <c r="K3249" s="3">
        <v>7</v>
      </c>
    </row>
    <row r="3250" spans="1:11" x14ac:dyDescent="0.45">
      <c r="A3250" s="3" t="s">
        <v>862</v>
      </c>
      <c r="B3250" s="3">
        <v>2021</v>
      </c>
      <c r="C3250" s="19">
        <v>44412</v>
      </c>
      <c r="D3250" s="3" t="s">
        <v>654</v>
      </c>
      <c r="E3250" s="3" t="s">
        <v>454</v>
      </c>
      <c r="F3250" s="3">
        <v>3</v>
      </c>
      <c r="G3250" s="3">
        <v>6</v>
      </c>
      <c r="H3250" s="3" t="s">
        <v>147</v>
      </c>
      <c r="I3250" s="3" t="s">
        <v>31</v>
      </c>
      <c r="J3250" s="12">
        <f>(C3250-VLOOKUP(H3250,Riders!$A$2:$C$3500,2,FALSE))/365</f>
        <v>33.073972602739723</v>
      </c>
      <c r="K3250" s="3">
        <v>6</v>
      </c>
    </row>
    <row r="3251" spans="1:11" x14ac:dyDescent="0.45">
      <c r="A3251" s="3" t="s">
        <v>862</v>
      </c>
      <c r="B3251" s="3">
        <v>2021</v>
      </c>
      <c r="C3251" s="19">
        <v>44412</v>
      </c>
      <c r="D3251" s="3" t="s">
        <v>654</v>
      </c>
      <c r="E3251" s="3" t="s">
        <v>454</v>
      </c>
      <c r="F3251" s="3">
        <v>4</v>
      </c>
      <c r="G3251" s="3">
        <v>1</v>
      </c>
      <c r="H3251" s="3" t="s">
        <v>30</v>
      </c>
      <c r="I3251" s="3" t="s">
        <v>31</v>
      </c>
      <c r="J3251" s="12">
        <f>(C3251-VLOOKUP(H3251,Riders!$A$2:$C$3500,2,FALSE))/365</f>
        <v>25.301369863013697</v>
      </c>
      <c r="K3251" s="3">
        <v>4</v>
      </c>
    </row>
    <row r="3252" spans="1:11" x14ac:dyDescent="0.45">
      <c r="A3252" s="3" t="s">
        <v>862</v>
      </c>
      <c r="B3252" s="3">
        <v>2021</v>
      </c>
      <c r="C3252" s="19">
        <v>44412</v>
      </c>
      <c r="D3252" s="3" t="s">
        <v>654</v>
      </c>
      <c r="E3252" s="3" t="s">
        <v>454</v>
      </c>
      <c r="F3252" s="3">
        <v>4</v>
      </c>
      <c r="G3252" s="3">
        <v>2</v>
      </c>
      <c r="H3252" s="3" t="s">
        <v>96</v>
      </c>
      <c r="I3252" s="3" t="s">
        <v>40</v>
      </c>
      <c r="J3252" s="12">
        <f>(C3252-VLOOKUP(H3252,Riders!$A$2:$C$3500,2,FALSE))/365</f>
        <v>27.561643835616437</v>
      </c>
      <c r="K3252" s="3">
        <v>16</v>
      </c>
    </row>
    <row r="3253" spans="1:11" x14ac:dyDescent="0.45">
      <c r="A3253" s="3" t="s">
        <v>862</v>
      </c>
      <c r="B3253" s="3">
        <v>2021</v>
      </c>
      <c r="C3253" s="19">
        <v>44412</v>
      </c>
      <c r="D3253" s="3" t="s">
        <v>654</v>
      </c>
      <c r="E3253" s="3" t="s">
        <v>454</v>
      </c>
      <c r="F3253" s="3">
        <v>4</v>
      </c>
      <c r="G3253" s="3">
        <v>3</v>
      </c>
      <c r="H3253" s="3" t="s">
        <v>77</v>
      </c>
      <c r="I3253" s="3" t="s">
        <v>19</v>
      </c>
      <c r="J3253" s="12">
        <f>(C3253-VLOOKUP(H3253,Riders!$A$2:$C$3500,2,FALSE))/365</f>
        <v>30.235616438356164</v>
      </c>
      <c r="K3253" s="3">
        <v>1</v>
      </c>
    </row>
    <row r="3254" spans="1:11" x14ac:dyDescent="0.45">
      <c r="A3254" s="3" t="s">
        <v>862</v>
      </c>
      <c r="B3254" s="3">
        <v>2021</v>
      </c>
      <c r="C3254" s="19">
        <v>44412</v>
      </c>
      <c r="D3254" s="3" t="s">
        <v>654</v>
      </c>
      <c r="E3254" s="3" t="s">
        <v>454</v>
      </c>
      <c r="F3254" s="3">
        <v>4</v>
      </c>
      <c r="G3254" s="3">
        <v>4</v>
      </c>
      <c r="H3254" s="3" t="s">
        <v>28</v>
      </c>
      <c r="I3254" s="3" t="s">
        <v>29</v>
      </c>
      <c r="J3254" s="12">
        <f>(C3254-VLOOKUP(H3254,Riders!$A$2:$C$3500,2,FALSE))/365</f>
        <v>21.608219178082191</v>
      </c>
      <c r="K3254" s="3">
        <v>2</v>
      </c>
    </row>
    <row r="3255" spans="1:11" x14ac:dyDescent="0.45">
      <c r="A3255" s="3" t="s">
        <v>862</v>
      </c>
      <c r="B3255" s="3">
        <v>2021</v>
      </c>
      <c r="C3255" s="19">
        <v>44412</v>
      </c>
      <c r="D3255" s="3" t="s">
        <v>654</v>
      </c>
      <c r="E3255" s="3" t="s">
        <v>454</v>
      </c>
      <c r="F3255" s="3">
        <v>4</v>
      </c>
      <c r="G3255" s="3">
        <v>5</v>
      </c>
      <c r="H3255" s="3" t="s">
        <v>99</v>
      </c>
      <c r="I3255" s="3" t="s">
        <v>47</v>
      </c>
      <c r="J3255" s="12">
        <f>(C3255-VLOOKUP(H3255,Riders!$A$2:$C$3500,2,FALSE))/365</f>
        <v>24.468493150684932</v>
      </c>
      <c r="K3255" s="3">
        <v>23</v>
      </c>
    </row>
    <row r="3256" spans="1:11" x14ac:dyDescent="0.45">
      <c r="A3256" s="3" t="s">
        <v>862</v>
      </c>
      <c r="B3256" s="3">
        <v>2021</v>
      </c>
      <c r="C3256" s="19">
        <v>44412</v>
      </c>
      <c r="D3256" s="3" t="s">
        <v>654</v>
      </c>
      <c r="E3256" s="3" t="s">
        <v>454</v>
      </c>
      <c r="F3256" s="3">
        <v>4</v>
      </c>
      <c r="G3256" s="3">
        <v>6</v>
      </c>
      <c r="H3256" s="3" t="s">
        <v>655</v>
      </c>
      <c r="I3256" s="3" t="s">
        <v>120</v>
      </c>
      <c r="J3256" s="12">
        <f>(C3256-VLOOKUP(H3256,Riders!$A$2:$C$3500,2,FALSE))/365</f>
        <v>38.668493150684931</v>
      </c>
      <c r="K3256" s="3">
        <v>19</v>
      </c>
    </row>
    <row r="3257" spans="1:11" x14ac:dyDescent="0.45">
      <c r="A3257" s="3" t="s">
        <v>862</v>
      </c>
      <c r="B3257" s="3">
        <v>2021</v>
      </c>
      <c r="C3257" s="19">
        <v>44412</v>
      </c>
      <c r="D3257" s="3" t="s">
        <v>654</v>
      </c>
      <c r="E3257" s="3" t="s">
        <v>454</v>
      </c>
      <c r="F3257" s="3">
        <v>5</v>
      </c>
      <c r="G3257" s="3">
        <v>1</v>
      </c>
      <c r="H3257" s="3" t="s">
        <v>26</v>
      </c>
      <c r="I3257" s="3" t="s">
        <v>27</v>
      </c>
      <c r="J3257" s="12">
        <f>(C3257-VLOOKUP(H3257,Riders!$A$2:$C$3500,2,FALSE))/365</f>
        <v>23.202739726027396</v>
      </c>
      <c r="K3257" s="3">
        <v>3</v>
      </c>
    </row>
    <row r="3258" spans="1:11" x14ac:dyDescent="0.45">
      <c r="A3258" s="3" t="s">
        <v>862</v>
      </c>
      <c r="B3258" s="3">
        <v>2021</v>
      </c>
      <c r="C3258" s="19">
        <v>44412</v>
      </c>
      <c r="D3258" s="3" t="s">
        <v>654</v>
      </c>
      <c r="E3258" s="3" t="s">
        <v>454</v>
      </c>
      <c r="F3258" s="3">
        <v>5</v>
      </c>
      <c r="G3258" s="3">
        <v>2</v>
      </c>
      <c r="H3258" s="3" t="s">
        <v>82</v>
      </c>
      <c r="I3258" s="3" t="s">
        <v>67</v>
      </c>
      <c r="J3258" s="12">
        <f>(C3258-VLOOKUP(H3258,Riders!$A$2:$C$3500,2,FALSE))/365</f>
        <v>28.931506849315067</v>
      </c>
      <c r="K3258" s="3">
        <v>13</v>
      </c>
    </row>
    <row r="3259" spans="1:11" x14ac:dyDescent="0.45">
      <c r="A3259" s="3" t="s">
        <v>862</v>
      </c>
      <c r="B3259" s="3">
        <v>2021</v>
      </c>
      <c r="C3259" s="19">
        <v>44412</v>
      </c>
      <c r="D3259" s="3" t="s">
        <v>654</v>
      </c>
      <c r="E3259" s="3" t="s">
        <v>454</v>
      </c>
      <c r="F3259" s="3">
        <v>5</v>
      </c>
      <c r="G3259" s="3">
        <v>3</v>
      </c>
      <c r="H3259" s="3" t="s">
        <v>100</v>
      </c>
      <c r="I3259" s="3" t="s">
        <v>47</v>
      </c>
      <c r="J3259" s="12">
        <f>(C3259-VLOOKUP(H3259,Riders!$A$2:$C$3500,2,FALSE))/365</f>
        <v>27.476712328767125</v>
      </c>
      <c r="K3259" s="3">
        <v>19</v>
      </c>
    </row>
    <row r="3260" spans="1:11" x14ac:dyDescent="0.45">
      <c r="A3260" s="3" t="s">
        <v>862</v>
      </c>
      <c r="B3260" s="3">
        <v>2021</v>
      </c>
      <c r="C3260" s="19">
        <v>44412</v>
      </c>
      <c r="D3260" s="3" t="s">
        <v>654</v>
      </c>
      <c r="E3260" s="3" t="s">
        <v>454</v>
      </c>
      <c r="F3260" s="3">
        <v>5</v>
      </c>
      <c r="G3260" s="3">
        <v>4</v>
      </c>
      <c r="H3260" s="3" t="s">
        <v>401</v>
      </c>
      <c r="I3260" s="3" t="s">
        <v>36</v>
      </c>
      <c r="J3260" s="12">
        <f>(C3260-VLOOKUP(H3260,Riders!$A$2:$C$3500,2,FALSE))/365</f>
        <v>33.561643835616437</v>
      </c>
      <c r="K3260" s="3">
        <v>9</v>
      </c>
    </row>
    <row r="3261" spans="1:11" x14ac:dyDescent="0.45">
      <c r="A3261" s="3" t="s">
        <v>862</v>
      </c>
      <c r="B3261" s="3">
        <v>2021</v>
      </c>
      <c r="C3261" s="19">
        <v>44412</v>
      </c>
      <c r="D3261" s="3" t="s">
        <v>654</v>
      </c>
      <c r="E3261" s="3" t="s">
        <v>454</v>
      </c>
      <c r="F3261" s="3">
        <v>5</v>
      </c>
      <c r="G3261" s="3">
        <v>5</v>
      </c>
      <c r="H3261" s="3" t="s">
        <v>54</v>
      </c>
      <c r="I3261" s="3" t="s">
        <v>44</v>
      </c>
      <c r="J3261" s="12">
        <f>(C3261-VLOOKUP(H3261,Riders!$A$2:$C$3500,2,FALSE))/365</f>
        <v>24.115068493150684</v>
      </c>
      <c r="K3261" s="3">
        <v>23</v>
      </c>
    </row>
    <row r="3262" spans="1:11" x14ac:dyDescent="0.45">
      <c r="A3262" s="3" t="s">
        <v>862</v>
      </c>
      <c r="B3262" s="3">
        <v>2021</v>
      </c>
      <c r="C3262" s="19">
        <v>44412</v>
      </c>
      <c r="D3262" s="3" t="s">
        <v>654</v>
      </c>
      <c r="E3262" s="3" t="s">
        <v>454</v>
      </c>
      <c r="F3262" s="3">
        <v>5</v>
      </c>
      <c r="G3262" s="3">
        <v>6</v>
      </c>
      <c r="H3262" s="3" t="s">
        <v>16</v>
      </c>
      <c r="I3262" s="3" t="s">
        <v>17</v>
      </c>
      <c r="J3262" s="12">
        <f>(C3262-VLOOKUP(H3262,Riders!$A$2:$C$3500,2,FALSE))/365</f>
        <v>22.287671232876711</v>
      </c>
      <c r="K3262" s="3">
        <v>13</v>
      </c>
    </row>
    <row r="3263" spans="1:11" x14ac:dyDescent="0.45">
      <c r="A3263" s="3" t="s">
        <v>862</v>
      </c>
      <c r="B3263" s="3">
        <v>2021</v>
      </c>
      <c r="C3263" s="19">
        <v>44412</v>
      </c>
      <c r="D3263" s="3" t="s">
        <v>654</v>
      </c>
      <c r="E3263" s="3" t="s">
        <v>642</v>
      </c>
      <c r="F3263" s="3">
        <v>1</v>
      </c>
      <c r="G3263" s="3">
        <v>1</v>
      </c>
      <c r="H3263" s="3" t="s">
        <v>28</v>
      </c>
      <c r="I3263" s="3" t="s">
        <v>29</v>
      </c>
      <c r="J3263" s="12">
        <f>(C3263-VLOOKUP(H3263,Riders!$A$2:$C$3500,2,FALSE))/365</f>
        <v>21.608219178082191</v>
      </c>
      <c r="K3263" s="3">
        <v>2</v>
      </c>
    </row>
    <row r="3264" spans="1:11" x14ac:dyDescent="0.45">
      <c r="A3264" s="3" t="s">
        <v>862</v>
      </c>
      <c r="B3264" s="3">
        <v>2021</v>
      </c>
      <c r="C3264" s="19">
        <v>44412</v>
      </c>
      <c r="D3264" s="3" t="s">
        <v>654</v>
      </c>
      <c r="E3264" s="3" t="s">
        <v>642</v>
      </c>
      <c r="F3264" s="3">
        <v>1</v>
      </c>
      <c r="G3264" s="3">
        <v>2</v>
      </c>
      <c r="H3264" s="3" t="s">
        <v>147</v>
      </c>
      <c r="I3264" s="3" t="s">
        <v>31</v>
      </c>
      <c r="J3264" s="12">
        <f>(C3264-VLOOKUP(H3264,Riders!$A$2:$C$3500,2,FALSE))/365</f>
        <v>33.073972602739723</v>
      </c>
      <c r="K3264" s="3">
        <v>6</v>
      </c>
    </row>
    <row r="3265" spans="1:11" x14ac:dyDescent="0.45">
      <c r="A3265" s="3" t="s">
        <v>862</v>
      </c>
      <c r="B3265" s="3">
        <v>2021</v>
      </c>
      <c r="C3265" s="19">
        <v>44412</v>
      </c>
      <c r="D3265" s="3" t="s">
        <v>654</v>
      </c>
      <c r="E3265" s="3" t="s">
        <v>642</v>
      </c>
      <c r="F3265" s="3">
        <v>1</v>
      </c>
      <c r="G3265" s="3">
        <v>3</v>
      </c>
      <c r="H3265" s="3" t="s">
        <v>174</v>
      </c>
      <c r="I3265" s="3" t="s">
        <v>156</v>
      </c>
      <c r="J3265" s="12">
        <f>(C3265-VLOOKUP(H3265,Riders!$A$2:$C$3500,2,FALSE))/365</f>
        <v>29.550684931506851</v>
      </c>
      <c r="K3265" s="3">
        <v>19</v>
      </c>
    </row>
    <row r="3266" spans="1:11" x14ac:dyDescent="0.45">
      <c r="A3266" s="3" t="s">
        <v>862</v>
      </c>
      <c r="B3266" s="3">
        <v>2021</v>
      </c>
      <c r="C3266" s="19">
        <v>44412</v>
      </c>
      <c r="D3266" s="3" t="s">
        <v>654</v>
      </c>
      <c r="E3266" s="3" t="s">
        <v>642</v>
      </c>
      <c r="F3266" s="3">
        <v>1</v>
      </c>
      <c r="G3266" s="3">
        <v>4</v>
      </c>
      <c r="H3266" s="3" t="s">
        <v>129</v>
      </c>
      <c r="I3266" s="3" t="s">
        <v>65</v>
      </c>
      <c r="J3266" s="12">
        <f>(C3266-VLOOKUP(H3266,Riders!$A$2:$C$3500,2,FALSE))/365</f>
        <v>31.06027397260274</v>
      </c>
      <c r="K3266" s="3">
        <v>23</v>
      </c>
    </row>
    <row r="3267" spans="1:11" x14ac:dyDescent="0.45">
      <c r="A3267" s="3" t="s">
        <v>862</v>
      </c>
      <c r="B3267" s="3">
        <v>2021</v>
      </c>
      <c r="C3267" s="19">
        <v>44412</v>
      </c>
      <c r="D3267" s="3" t="s">
        <v>654</v>
      </c>
      <c r="E3267" s="3" t="s">
        <v>642</v>
      </c>
      <c r="F3267" s="3">
        <v>1</v>
      </c>
      <c r="G3267" s="3">
        <v>5</v>
      </c>
      <c r="H3267" s="3" t="s">
        <v>121</v>
      </c>
      <c r="I3267" s="3" t="s">
        <v>120</v>
      </c>
      <c r="J3267" s="12">
        <f>(C3267-VLOOKUP(H3267,Riders!$A$2:$C$3500,2,FALSE))/365</f>
        <v>25.419178082191781</v>
      </c>
      <c r="K3267" s="3">
        <v>27</v>
      </c>
    </row>
    <row r="3268" spans="1:11" x14ac:dyDescent="0.45">
      <c r="A3268" s="3" t="s">
        <v>862</v>
      </c>
      <c r="B3268" s="3">
        <v>2021</v>
      </c>
      <c r="C3268" s="19">
        <v>44412</v>
      </c>
      <c r="D3268" s="3" t="s">
        <v>654</v>
      </c>
      <c r="E3268" s="3" t="s">
        <v>642</v>
      </c>
      <c r="F3268" s="3">
        <v>2</v>
      </c>
      <c r="G3268" s="3">
        <v>1</v>
      </c>
      <c r="H3268" s="3" t="s">
        <v>79</v>
      </c>
      <c r="I3268" s="3" t="s">
        <v>65</v>
      </c>
      <c r="J3268" s="12">
        <f>(C3268-VLOOKUP(H3268,Riders!$A$2:$C$3500,2,FALSE))/365</f>
        <v>34.254794520547946</v>
      </c>
      <c r="K3268" s="3">
        <v>8</v>
      </c>
    </row>
    <row r="3269" spans="1:11" x14ac:dyDescent="0.45">
      <c r="A3269" s="3" t="s">
        <v>862</v>
      </c>
      <c r="B3269" s="3">
        <v>2021</v>
      </c>
      <c r="C3269" s="19">
        <v>44412</v>
      </c>
      <c r="D3269" s="3" t="s">
        <v>654</v>
      </c>
      <c r="E3269" s="3" t="s">
        <v>642</v>
      </c>
      <c r="F3269" s="3">
        <v>2</v>
      </c>
      <c r="G3269" s="3">
        <v>2</v>
      </c>
      <c r="H3269" s="3" t="s">
        <v>401</v>
      </c>
      <c r="I3269" s="3" t="s">
        <v>36</v>
      </c>
      <c r="J3269" s="12">
        <f>(C3269-VLOOKUP(H3269,Riders!$A$2:$C$3500,2,FALSE))/365</f>
        <v>33.561643835616437</v>
      </c>
      <c r="K3269" s="3">
        <v>9</v>
      </c>
    </row>
    <row r="3270" spans="1:11" x14ac:dyDescent="0.45">
      <c r="A3270" s="3" t="s">
        <v>862</v>
      </c>
      <c r="B3270" s="3">
        <v>2021</v>
      </c>
      <c r="C3270" s="19">
        <v>44412</v>
      </c>
      <c r="D3270" s="3" t="s">
        <v>654</v>
      </c>
      <c r="E3270" s="3" t="s">
        <v>642</v>
      </c>
      <c r="F3270" s="3">
        <v>2</v>
      </c>
      <c r="G3270" s="3">
        <v>3</v>
      </c>
      <c r="H3270" s="3" t="s">
        <v>655</v>
      </c>
      <c r="I3270" s="3" t="s">
        <v>120</v>
      </c>
      <c r="J3270" s="12">
        <f>(C3270-VLOOKUP(H3270,Riders!$A$2:$C$3500,2,FALSE))/365</f>
        <v>38.668493150684931</v>
      </c>
      <c r="K3270" s="3">
        <v>19</v>
      </c>
    </row>
    <row r="3271" spans="1:11" x14ac:dyDescent="0.45">
      <c r="A3271" s="3" t="s">
        <v>862</v>
      </c>
      <c r="B3271" s="3">
        <v>2021</v>
      </c>
      <c r="C3271" s="19">
        <v>44412</v>
      </c>
      <c r="D3271" s="3" t="s">
        <v>654</v>
      </c>
      <c r="E3271" s="3" t="s">
        <v>642</v>
      </c>
      <c r="F3271" s="3">
        <v>2</v>
      </c>
      <c r="G3271" s="3">
        <v>4</v>
      </c>
      <c r="H3271" s="3" t="s">
        <v>54</v>
      </c>
      <c r="I3271" s="3" t="s">
        <v>44</v>
      </c>
      <c r="J3271" s="12">
        <f>(C3271-VLOOKUP(H3271,Riders!$A$2:$C$3500,2,FALSE))/365</f>
        <v>24.115068493150684</v>
      </c>
      <c r="K3271" s="3">
        <v>23</v>
      </c>
    </row>
    <row r="3272" spans="1:11" x14ac:dyDescent="0.45">
      <c r="A3272" s="3" t="s">
        <v>862</v>
      </c>
      <c r="B3272" s="3">
        <v>2021</v>
      </c>
      <c r="C3272" s="19">
        <v>44412</v>
      </c>
      <c r="D3272" s="3" t="s">
        <v>654</v>
      </c>
      <c r="E3272" s="3" t="s">
        <v>642</v>
      </c>
      <c r="F3272" s="3">
        <v>2</v>
      </c>
      <c r="G3272" s="3">
        <v>5</v>
      </c>
      <c r="H3272" s="3" t="s">
        <v>94</v>
      </c>
      <c r="I3272" s="3" t="s">
        <v>38</v>
      </c>
      <c r="J3272" s="12">
        <f>(C3272-VLOOKUP(H3272,Riders!$A$2:$C$3500,2,FALSE))/365</f>
        <v>23.767123287671232</v>
      </c>
      <c r="K3272" s="3">
        <v>27</v>
      </c>
    </row>
    <row r="3273" spans="1:11" x14ac:dyDescent="0.45">
      <c r="A3273" s="3" t="s">
        <v>862</v>
      </c>
      <c r="B3273" s="3">
        <v>2021</v>
      </c>
      <c r="C3273" s="19">
        <v>44412</v>
      </c>
      <c r="D3273" s="3" t="s">
        <v>654</v>
      </c>
      <c r="E3273" s="3" t="s">
        <v>642</v>
      </c>
      <c r="F3273" s="3">
        <v>3</v>
      </c>
      <c r="G3273" s="3">
        <v>1</v>
      </c>
      <c r="H3273" s="3" t="s">
        <v>133</v>
      </c>
      <c r="I3273" s="3" t="s">
        <v>25</v>
      </c>
      <c r="J3273" s="12">
        <f>(C3273-VLOOKUP(H3273,Riders!$A$2:$C$3500,2,FALSE))/365</f>
        <v>28.528767123287672</v>
      </c>
      <c r="K3273" s="3">
        <v>13</v>
      </c>
    </row>
    <row r="3274" spans="1:11" x14ac:dyDescent="0.45">
      <c r="A3274" s="3" t="s">
        <v>862</v>
      </c>
      <c r="B3274" s="3">
        <v>2021</v>
      </c>
      <c r="C3274" s="19">
        <v>44412</v>
      </c>
      <c r="D3274" s="3" t="s">
        <v>654</v>
      </c>
      <c r="E3274" s="3" t="s">
        <v>642</v>
      </c>
      <c r="F3274" s="3">
        <v>3</v>
      </c>
      <c r="G3274" s="3">
        <v>2</v>
      </c>
      <c r="H3274" s="3" t="s">
        <v>16</v>
      </c>
      <c r="I3274" s="3" t="s">
        <v>17</v>
      </c>
      <c r="J3274" s="12">
        <f>(C3274-VLOOKUP(H3274,Riders!$A$2:$C$3500,2,FALSE))/365</f>
        <v>22.287671232876711</v>
      </c>
      <c r="K3274" s="3">
        <v>13</v>
      </c>
    </row>
    <row r="3275" spans="1:11" x14ac:dyDescent="0.45">
      <c r="A3275" s="3" t="s">
        <v>862</v>
      </c>
      <c r="B3275" s="3">
        <v>2021</v>
      </c>
      <c r="C3275" s="19">
        <v>44412</v>
      </c>
      <c r="D3275" s="3" t="s">
        <v>654</v>
      </c>
      <c r="E3275" s="3" t="s">
        <v>642</v>
      </c>
      <c r="F3275" s="3">
        <v>3</v>
      </c>
      <c r="G3275" s="3">
        <v>3</v>
      </c>
      <c r="H3275" s="3" t="s">
        <v>109</v>
      </c>
      <c r="I3275" s="3" t="s">
        <v>118</v>
      </c>
      <c r="J3275" s="12">
        <f>(C3275-VLOOKUP(H3275,Riders!$A$2:$C$3500,2,FALSE))/365</f>
        <v>28.512328767123286</v>
      </c>
      <c r="K3275" s="3">
        <v>19</v>
      </c>
    </row>
    <row r="3276" spans="1:11" x14ac:dyDescent="0.45">
      <c r="A3276" s="3" t="s">
        <v>862</v>
      </c>
      <c r="B3276" s="3">
        <v>2021</v>
      </c>
      <c r="C3276" s="19">
        <v>44412</v>
      </c>
      <c r="D3276" s="3" t="s">
        <v>654</v>
      </c>
      <c r="E3276" s="3" t="s">
        <v>642</v>
      </c>
      <c r="F3276" s="3">
        <v>3</v>
      </c>
      <c r="G3276" s="3">
        <v>4</v>
      </c>
      <c r="H3276" s="3" t="s">
        <v>99</v>
      </c>
      <c r="I3276" s="3" t="s">
        <v>47</v>
      </c>
      <c r="J3276" s="12">
        <f>(C3276-VLOOKUP(H3276,Riders!$A$2:$C$3500,2,FALSE))/365</f>
        <v>24.468493150684932</v>
      </c>
      <c r="K3276" s="3">
        <v>23</v>
      </c>
    </row>
    <row r="3277" spans="1:11" x14ac:dyDescent="0.45">
      <c r="A3277" s="3" t="s">
        <v>862</v>
      </c>
      <c r="B3277" s="3">
        <v>2021</v>
      </c>
      <c r="C3277" s="19">
        <v>44412</v>
      </c>
      <c r="D3277" s="3" t="s">
        <v>654</v>
      </c>
      <c r="E3277" s="3" t="s">
        <v>642</v>
      </c>
      <c r="F3277" s="3">
        <v>3</v>
      </c>
      <c r="G3277" s="3">
        <v>5</v>
      </c>
      <c r="H3277" s="3" t="s">
        <v>402</v>
      </c>
      <c r="I3277" s="3" t="s">
        <v>142</v>
      </c>
      <c r="J3277" s="12">
        <f>(C3277-VLOOKUP(H3277,Riders!$A$2:$C$3500,2,FALSE))/365</f>
        <v>33.69041095890411</v>
      </c>
      <c r="K3277" s="3">
        <v>27</v>
      </c>
    </row>
    <row r="3278" spans="1:11" x14ac:dyDescent="0.45">
      <c r="A3278" s="3" t="s">
        <v>862</v>
      </c>
      <c r="B3278" s="3">
        <v>2021</v>
      </c>
      <c r="C3278" s="19">
        <v>44412</v>
      </c>
      <c r="D3278" s="3" t="s">
        <v>654</v>
      </c>
      <c r="E3278" s="3" t="s">
        <v>642</v>
      </c>
      <c r="F3278" s="3">
        <v>4</v>
      </c>
      <c r="G3278" s="3">
        <v>1</v>
      </c>
      <c r="H3278" s="3" t="s">
        <v>77</v>
      </c>
      <c r="I3278" s="3" t="s">
        <v>19</v>
      </c>
      <c r="J3278" s="12">
        <f>(C3278-VLOOKUP(H3278,Riders!$A$2:$C$3500,2,FALSE))/365</f>
        <v>30.235616438356164</v>
      </c>
      <c r="K3278" s="3">
        <v>1</v>
      </c>
    </row>
    <row r="3279" spans="1:11" x14ac:dyDescent="0.45">
      <c r="A3279" s="3" t="s">
        <v>862</v>
      </c>
      <c r="B3279" s="3">
        <v>2021</v>
      </c>
      <c r="C3279" s="19">
        <v>44412</v>
      </c>
      <c r="D3279" s="3" t="s">
        <v>654</v>
      </c>
      <c r="E3279" s="3" t="s">
        <v>642</v>
      </c>
      <c r="F3279" s="3">
        <v>4</v>
      </c>
      <c r="G3279" s="3">
        <v>2</v>
      </c>
      <c r="H3279" s="3" t="s">
        <v>23</v>
      </c>
      <c r="I3279" s="3" t="s">
        <v>15</v>
      </c>
      <c r="J3279" s="12">
        <f>(C3279-VLOOKUP(H3279,Riders!$A$2:$C$3500,2,FALSE))/365</f>
        <v>23.895890410958906</v>
      </c>
      <c r="K3279" s="3">
        <v>7</v>
      </c>
    </row>
    <row r="3280" spans="1:11" x14ac:dyDescent="0.45">
      <c r="A3280" s="3" t="s">
        <v>862</v>
      </c>
      <c r="B3280" s="3">
        <v>2021</v>
      </c>
      <c r="C3280" s="19">
        <v>44412</v>
      </c>
      <c r="D3280" s="3" t="s">
        <v>654</v>
      </c>
      <c r="E3280" s="3" t="s">
        <v>642</v>
      </c>
      <c r="F3280" s="3">
        <v>4</v>
      </c>
      <c r="G3280" s="3">
        <v>3</v>
      </c>
      <c r="H3280" s="3" t="s">
        <v>100</v>
      </c>
      <c r="I3280" s="3" t="s">
        <v>47</v>
      </c>
      <c r="J3280" s="12">
        <f>(C3280-VLOOKUP(H3280,Riders!$A$2:$C$3500,2,FALSE))/365</f>
        <v>27.476712328767125</v>
      </c>
      <c r="K3280" s="3">
        <v>19</v>
      </c>
    </row>
    <row r="3281" spans="1:11" x14ac:dyDescent="0.45">
      <c r="A3281" s="3" t="s">
        <v>862</v>
      </c>
      <c r="B3281" s="3">
        <v>2021</v>
      </c>
      <c r="C3281" s="19">
        <v>44412</v>
      </c>
      <c r="D3281" s="3" t="s">
        <v>654</v>
      </c>
      <c r="E3281" s="3" t="s">
        <v>642</v>
      </c>
      <c r="F3281" s="3">
        <v>4</v>
      </c>
      <c r="G3281" s="3">
        <v>4</v>
      </c>
      <c r="H3281" s="3" t="s">
        <v>327</v>
      </c>
      <c r="I3281" s="3" t="s">
        <v>17</v>
      </c>
      <c r="J3281" s="12">
        <f>(C3281-VLOOKUP(H3281,Riders!$A$2:$C$3500,2,FALSE))/365</f>
        <v>28.835616438356166</v>
      </c>
      <c r="K3281" s="3">
        <v>23</v>
      </c>
    </row>
    <row r="3282" spans="1:11" x14ac:dyDescent="0.45">
      <c r="A3282" s="3" t="s">
        <v>862</v>
      </c>
      <c r="B3282" s="3">
        <v>2021</v>
      </c>
      <c r="C3282" s="19">
        <v>44413</v>
      </c>
      <c r="D3282" s="3" t="s">
        <v>654</v>
      </c>
      <c r="E3282" s="3" t="s">
        <v>643</v>
      </c>
      <c r="F3282" s="3">
        <v>1</v>
      </c>
      <c r="G3282" s="3">
        <v>1</v>
      </c>
      <c r="H3282" s="3" t="s">
        <v>79</v>
      </c>
      <c r="I3282" s="3" t="s">
        <v>65</v>
      </c>
      <c r="J3282" s="12">
        <f>(C3282-VLOOKUP(H3282,Riders!$A$2:$C$3500,2,FALSE))/365</f>
        <v>34.257534246575339</v>
      </c>
      <c r="K3282" s="3">
        <v>8</v>
      </c>
    </row>
    <row r="3283" spans="1:11" x14ac:dyDescent="0.45">
      <c r="A3283" s="3" t="s">
        <v>862</v>
      </c>
      <c r="B3283" s="3">
        <v>2021</v>
      </c>
      <c r="C3283" s="19">
        <v>44413</v>
      </c>
      <c r="D3283" s="3" t="s">
        <v>654</v>
      </c>
      <c r="E3283" s="3" t="s">
        <v>643</v>
      </c>
      <c r="F3283" s="3">
        <v>1</v>
      </c>
      <c r="G3283" s="3">
        <v>2</v>
      </c>
      <c r="H3283" s="3" t="s">
        <v>30</v>
      </c>
      <c r="I3283" s="3" t="s">
        <v>31</v>
      </c>
      <c r="J3283" s="12">
        <f>(C3283-VLOOKUP(H3283,Riders!$A$2:$C$3500,2,FALSE))/365</f>
        <v>25.304109589041097</v>
      </c>
      <c r="K3283" s="3">
        <v>4</v>
      </c>
    </row>
    <row r="3284" spans="1:11" x14ac:dyDescent="0.45">
      <c r="A3284" s="3" t="s">
        <v>862</v>
      </c>
      <c r="B3284" s="3">
        <v>2021</v>
      </c>
      <c r="C3284" s="19">
        <v>44413</v>
      </c>
      <c r="D3284" s="3" t="s">
        <v>654</v>
      </c>
      <c r="E3284" s="3" t="s">
        <v>643</v>
      </c>
      <c r="F3284" s="3">
        <v>1</v>
      </c>
      <c r="G3284" s="3">
        <v>3</v>
      </c>
      <c r="H3284" s="3" t="s">
        <v>111</v>
      </c>
      <c r="I3284" s="3" t="s">
        <v>118</v>
      </c>
      <c r="J3284" s="12">
        <f>(C3284-VLOOKUP(H3284,Riders!$A$2:$C$3500,2,FALSE))/365</f>
        <v>26.794520547945204</v>
      </c>
      <c r="K3284" s="3">
        <v>10</v>
      </c>
    </row>
    <row r="3285" spans="1:11" x14ac:dyDescent="0.45">
      <c r="A3285" s="3" t="s">
        <v>862</v>
      </c>
      <c r="B3285" s="3">
        <v>2021</v>
      </c>
      <c r="C3285" s="19">
        <v>44413</v>
      </c>
      <c r="D3285" s="3" t="s">
        <v>654</v>
      </c>
      <c r="E3285" s="3" t="s">
        <v>643</v>
      </c>
      <c r="F3285" s="3">
        <v>1</v>
      </c>
      <c r="G3285" s="3">
        <v>4</v>
      </c>
      <c r="H3285" s="3" t="s">
        <v>23</v>
      </c>
      <c r="I3285" s="3" t="s">
        <v>15</v>
      </c>
      <c r="J3285" s="12">
        <f>(C3285-VLOOKUP(H3285,Riders!$A$2:$C$3500,2,FALSE))/365</f>
        <v>23.898630136986302</v>
      </c>
      <c r="K3285" s="3">
        <v>7</v>
      </c>
    </row>
    <row r="3286" spans="1:11" x14ac:dyDescent="0.45">
      <c r="A3286" s="3" t="s">
        <v>862</v>
      </c>
      <c r="B3286" s="3">
        <v>2021</v>
      </c>
      <c r="C3286" s="19">
        <v>44413</v>
      </c>
      <c r="D3286" s="3" t="s">
        <v>654</v>
      </c>
      <c r="E3286" s="3" t="s">
        <v>643</v>
      </c>
      <c r="F3286" s="3">
        <v>1</v>
      </c>
      <c r="G3286" s="3">
        <v>5</v>
      </c>
      <c r="H3286" s="3" t="s">
        <v>133</v>
      </c>
      <c r="I3286" s="3" t="s">
        <v>25</v>
      </c>
      <c r="J3286" s="12">
        <f>(C3286-VLOOKUP(H3286,Riders!$A$2:$C$3500,2,FALSE))/365</f>
        <v>28.531506849315068</v>
      </c>
      <c r="K3286" s="3">
        <v>13</v>
      </c>
    </row>
    <row r="3287" spans="1:11" x14ac:dyDescent="0.45">
      <c r="A3287" s="3" t="s">
        <v>862</v>
      </c>
      <c r="B3287" s="3">
        <v>2021</v>
      </c>
      <c r="C3287" s="19">
        <v>44413</v>
      </c>
      <c r="D3287" s="3" t="s">
        <v>654</v>
      </c>
      <c r="E3287" s="3" t="s">
        <v>643</v>
      </c>
      <c r="F3287" s="3">
        <v>1</v>
      </c>
      <c r="G3287" s="3">
        <v>6</v>
      </c>
      <c r="H3287" s="3" t="s">
        <v>34</v>
      </c>
      <c r="I3287" s="3" t="s">
        <v>19</v>
      </c>
      <c r="J3287" s="12">
        <f>(C3287-VLOOKUP(H3287,Riders!$A$2:$C$3500,2,FALSE))/365</f>
        <v>34.010958904109586</v>
      </c>
      <c r="K3287" s="3">
        <v>16</v>
      </c>
    </row>
    <row r="3288" spans="1:11" x14ac:dyDescent="0.45">
      <c r="A3288" s="3" t="s">
        <v>862</v>
      </c>
      <c r="B3288" s="3">
        <v>2021</v>
      </c>
      <c r="C3288" s="19">
        <v>44413</v>
      </c>
      <c r="D3288" s="3" t="s">
        <v>654</v>
      </c>
      <c r="E3288" s="3" t="s">
        <v>643</v>
      </c>
      <c r="F3288" s="3">
        <v>2</v>
      </c>
      <c r="G3288" s="3">
        <v>1</v>
      </c>
      <c r="H3288" s="3" t="s">
        <v>77</v>
      </c>
      <c r="I3288" s="3" t="s">
        <v>19</v>
      </c>
      <c r="J3288" s="12">
        <f>(C3288-VLOOKUP(H3288,Riders!$A$2:$C$3500,2,FALSE))/365</f>
        <v>30.238356164383561</v>
      </c>
      <c r="K3288" s="3">
        <v>1</v>
      </c>
    </row>
    <row r="3289" spans="1:11" x14ac:dyDescent="0.45">
      <c r="A3289" s="3" t="s">
        <v>862</v>
      </c>
      <c r="B3289" s="3">
        <v>2021</v>
      </c>
      <c r="C3289" s="19">
        <v>44413</v>
      </c>
      <c r="D3289" s="3" t="s">
        <v>654</v>
      </c>
      <c r="E3289" s="3" t="s">
        <v>643</v>
      </c>
      <c r="F3289" s="3">
        <v>2</v>
      </c>
      <c r="G3289" s="3">
        <v>2</v>
      </c>
      <c r="H3289" s="3" t="s">
        <v>28</v>
      </c>
      <c r="I3289" s="3" t="s">
        <v>29</v>
      </c>
      <c r="J3289" s="12">
        <f>(C3289-VLOOKUP(H3289,Riders!$A$2:$C$3500,2,FALSE))/365</f>
        <v>21.610958904109587</v>
      </c>
      <c r="K3289" s="3">
        <v>2</v>
      </c>
    </row>
    <row r="3290" spans="1:11" x14ac:dyDescent="0.45">
      <c r="A3290" s="3" t="s">
        <v>862</v>
      </c>
      <c r="B3290" s="3">
        <v>2021</v>
      </c>
      <c r="C3290" s="19">
        <v>44413</v>
      </c>
      <c r="D3290" s="3" t="s">
        <v>654</v>
      </c>
      <c r="E3290" s="3" t="s">
        <v>643</v>
      </c>
      <c r="F3290" s="3">
        <v>2</v>
      </c>
      <c r="G3290" s="3">
        <v>3</v>
      </c>
      <c r="H3290" s="3" t="s">
        <v>43</v>
      </c>
      <c r="I3290" s="3" t="s">
        <v>44</v>
      </c>
      <c r="J3290" s="12">
        <f>(C3290-VLOOKUP(H3290,Riders!$A$2:$C$3500,2,FALSE))/365</f>
        <v>28.712328767123289</v>
      </c>
      <c r="K3290" s="3">
        <v>11</v>
      </c>
    </row>
    <row r="3291" spans="1:11" x14ac:dyDescent="0.45">
      <c r="A3291" s="3" t="s">
        <v>862</v>
      </c>
      <c r="B3291" s="3">
        <v>2021</v>
      </c>
      <c r="C3291" s="19">
        <v>44413</v>
      </c>
      <c r="D3291" s="3" t="s">
        <v>654</v>
      </c>
      <c r="E3291" s="3" t="s">
        <v>643</v>
      </c>
      <c r="F3291" s="3">
        <v>2</v>
      </c>
      <c r="G3291" s="3">
        <v>4</v>
      </c>
      <c r="H3291" s="3" t="s">
        <v>26</v>
      </c>
      <c r="I3291" s="3" t="s">
        <v>27</v>
      </c>
      <c r="J3291" s="12">
        <f>(C3291-VLOOKUP(H3291,Riders!$A$2:$C$3500,2,FALSE))/365</f>
        <v>23.205479452054796</v>
      </c>
      <c r="K3291" s="3">
        <v>3</v>
      </c>
    </row>
    <row r="3292" spans="1:11" x14ac:dyDescent="0.45">
      <c r="A3292" s="3" t="s">
        <v>862</v>
      </c>
      <c r="B3292" s="3">
        <v>2021</v>
      </c>
      <c r="C3292" s="19">
        <v>44413</v>
      </c>
      <c r="D3292" s="3" t="s">
        <v>654</v>
      </c>
      <c r="E3292" s="3" t="s">
        <v>643</v>
      </c>
      <c r="F3292" s="3">
        <v>2</v>
      </c>
      <c r="G3292" s="3">
        <v>5</v>
      </c>
      <c r="H3292" s="3" t="s">
        <v>16</v>
      </c>
      <c r="I3292" s="3" t="s">
        <v>17</v>
      </c>
      <c r="J3292" s="12">
        <f>(C3292-VLOOKUP(H3292,Riders!$A$2:$C$3500,2,FALSE))/365</f>
        <v>22.290410958904111</v>
      </c>
      <c r="K3292" s="3">
        <v>13</v>
      </c>
    </row>
    <row r="3293" spans="1:11" x14ac:dyDescent="0.45">
      <c r="A3293" s="3" t="s">
        <v>862</v>
      </c>
      <c r="B3293" s="3">
        <v>2021</v>
      </c>
      <c r="C3293" s="19">
        <v>44413</v>
      </c>
      <c r="D3293" s="3" t="s">
        <v>654</v>
      </c>
      <c r="E3293" s="3" t="s">
        <v>643</v>
      </c>
      <c r="F3293" s="3">
        <v>2</v>
      </c>
      <c r="G3293" s="3">
        <v>6</v>
      </c>
      <c r="H3293" s="3" t="s">
        <v>14</v>
      </c>
      <c r="I3293" s="3" t="s">
        <v>15</v>
      </c>
      <c r="J3293" s="12">
        <f>(C3293-VLOOKUP(H3293,Riders!$A$2:$C$3500,2,FALSE))/365</f>
        <v>21.591780821917808</v>
      </c>
      <c r="K3293" s="3">
        <v>16</v>
      </c>
    </row>
    <row r="3294" spans="1:11" x14ac:dyDescent="0.45">
      <c r="A3294" s="3" t="s">
        <v>862</v>
      </c>
      <c r="B3294" s="3">
        <v>2021</v>
      </c>
      <c r="C3294" s="19">
        <v>44413</v>
      </c>
      <c r="D3294" s="3" t="s">
        <v>654</v>
      </c>
      <c r="E3294" s="3" t="s">
        <v>643</v>
      </c>
      <c r="F3294" s="3">
        <v>3</v>
      </c>
      <c r="G3294" s="3">
        <v>1</v>
      </c>
      <c r="H3294" s="3" t="s">
        <v>33</v>
      </c>
      <c r="I3294" s="3" t="s">
        <v>27</v>
      </c>
      <c r="J3294" s="12">
        <f>(C3294-VLOOKUP(H3294,Riders!$A$2:$C$3500,2,FALSE))/365</f>
        <v>27.709589041095889</v>
      </c>
      <c r="K3294" s="3">
        <v>5</v>
      </c>
    </row>
    <row r="3295" spans="1:11" x14ac:dyDescent="0.45">
      <c r="A3295" s="3" t="s">
        <v>862</v>
      </c>
      <c r="B3295" s="3">
        <v>2021</v>
      </c>
      <c r="C3295" s="19">
        <v>44413</v>
      </c>
      <c r="D3295" s="3" t="s">
        <v>654</v>
      </c>
      <c r="E3295" s="3" t="s">
        <v>643</v>
      </c>
      <c r="F3295" s="3">
        <v>3</v>
      </c>
      <c r="G3295" s="3">
        <v>2</v>
      </c>
      <c r="H3295" s="3" t="s">
        <v>401</v>
      </c>
      <c r="I3295" s="3" t="s">
        <v>36</v>
      </c>
      <c r="J3295" s="12">
        <f>(C3295-VLOOKUP(H3295,Riders!$A$2:$C$3500,2,FALSE))/365</f>
        <v>33.564383561643837</v>
      </c>
      <c r="K3295" s="3">
        <v>9</v>
      </c>
    </row>
    <row r="3296" spans="1:11" x14ac:dyDescent="0.45">
      <c r="A3296" s="3" t="s">
        <v>862</v>
      </c>
      <c r="B3296" s="3">
        <v>2021</v>
      </c>
      <c r="C3296" s="19">
        <v>44413</v>
      </c>
      <c r="D3296" s="3" t="s">
        <v>654</v>
      </c>
      <c r="E3296" s="3" t="s">
        <v>643</v>
      </c>
      <c r="F3296" s="3">
        <v>3</v>
      </c>
      <c r="G3296" s="3">
        <v>3</v>
      </c>
      <c r="H3296" s="3" t="s">
        <v>134</v>
      </c>
      <c r="I3296" s="3" t="s">
        <v>38</v>
      </c>
      <c r="J3296" s="12">
        <f>(C3296-VLOOKUP(H3296,Riders!$A$2:$C$3500,2,FALSE))/365</f>
        <v>30.526027397260275</v>
      </c>
      <c r="K3296" s="3">
        <v>12</v>
      </c>
    </row>
    <row r="3297" spans="1:11" x14ac:dyDescent="0.45">
      <c r="A3297" s="3" t="s">
        <v>862</v>
      </c>
      <c r="B3297" s="3">
        <v>2021</v>
      </c>
      <c r="C3297" s="19">
        <v>44413</v>
      </c>
      <c r="D3297" s="3" t="s">
        <v>654</v>
      </c>
      <c r="E3297" s="3" t="s">
        <v>643</v>
      </c>
      <c r="F3297" s="3">
        <v>3</v>
      </c>
      <c r="G3297" s="3">
        <v>4</v>
      </c>
      <c r="H3297" s="3" t="s">
        <v>147</v>
      </c>
      <c r="I3297" s="3" t="s">
        <v>31</v>
      </c>
      <c r="J3297" s="12">
        <f>(C3297-VLOOKUP(H3297,Riders!$A$2:$C$3500,2,FALSE))/365</f>
        <v>33.076712328767123</v>
      </c>
      <c r="K3297" s="3">
        <v>6</v>
      </c>
    </row>
    <row r="3298" spans="1:11" x14ac:dyDescent="0.45">
      <c r="A3298" s="3" t="s">
        <v>862</v>
      </c>
      <c r="B3298" s="3">
        <v>2021</v>
      </c>
      <c r="C3298" s="19">
        <v>44413</v>
      </c>
      <c r="D3298" s="3" t="s">
        <v>654</v>
      </c>
      <c r="E3298" s="3" t="s">
        <v>643</v>
      </c>
      <c r="F3298" s="3">
        <v>3</v>
      </c>
      <c r="G3298" s="3">
        <v>5</v>
      </c>
      <c r="H3298" s="3" t="s">
        <v>82</v>
      </c>
      <c r="I3298" s="3" t="s">
        <v>67</v>
      </c>
      <c r="J3298" s="12">
        <f>(C3298-VLOOKUP(H3298,Riders!$A$2:$C$3500,2,FALSE))/365</f>
        <v>28.934246575342467</v>
      </c>
      <c r="K3298" s="3">
        <v>13</v>
      </c>
    </row>
    <row r="3299" spans="1:11" x14ac:dyDescent="0.45">
      <c r="A3299" s="3" t="s">
        <v>862</v>
      </c>
      <c r="B3299" s="3">
        <v>2021</v>
      </c>
      <c r="C3299" s="19">
        <v>44413</v>
      </c>
      <c r="D3299" s="3" t="s">
        <v>654</v>
      </c>
      <c r="E3299" s="3" t="s">
        <v>643</v>
      </c>
      <c r="F3299" s="3">
        <v>3</v>
      </c>
      <c r="G3299" s="3">
        <v>6</v>
      </c>
      <c r="H3299" s="3" t="s">
        <v>96</v>
      </c>
      <c r="I3299" s="3" t="s">
        <v>40</v>
      </c>
      <c r="J3299" s="12">
        <f>(C3299-VLOOKUP(H3299,Riders!$A$2:$C$3500,2,FALSE))/365</f>
        <v>27.564383561643837</v>
      </c>
      <c r="K3299" s="3">
        <v>16</v>
      </c>
    </row>
    <row r="3300" spans="1:11" x14ac:dyDescent="0.45">
      <c r="A3300" s="3" t="s">
        <v>862</v>
      </c>
      <c r="B3300" s="3">
        <v>2021</v>
      </c>
      <c r="C3300" s="19">
        <v>44413</v>
      </c>
      <c r="D3300" s="3" t="s">
        <v>654</v>
      </c>
      <c r="E3300" s="3" t="s">
        <v>644</v>
      </c>
      <c r="F3300" s="3">
        <v>1</v>
      </c>
      <c r="G3300" s="3">
        <v>1</v>
      </c>
      <c r="H3300" s="3" t="s">
        <v>30</v>
      </c>
      <c r="I3300" s="3" t="s">
        <v>31</v>
      </c>
      <c r="J3300" s="12">
        <f>(C3300-VLOOKUP(H3300,Riders!$A$2:$C$3500,2,FALSE))/365</f>
        <v>25.304109589041097</v>
      </c>
      <c r="K3300" s="3">
        <v>4</v>
      </c>
    </row>
    <row r="3301" spans="1:11" x14ac:dyDescent="0.45">
      <c r="A3301" s="3" t="s">
        <v>862</v>
      </c>
      <c r="B3301" s="3">
        <v>2021</v>
      </c>
      <c r="C3301" s="19">
        <v>44413</v>
      </c>
      <c r="D3301" s="3" t="s">
        <v>654</v>
      </c>
      <c r="E3301" s="3" t="s">
        <v>644</v>
      </c>
      <c r="F3301" s="3">
        <v>1</v>
      </c>
      <c r="G3301" s="3">
        <v>2</v>
      </c>
      <c r="H3301" s="3" t="s">
        <v>28</v>
      </c>
      <c r="I3301" s="3" t="s">
        <v>29</v>
      </c>
      <c r="J3301" s="12">
        <f>(C3301-VLOOKUP(H3301,Riders!$A$2:$C$3500,2,FALSE))/365</f>
        <v>21.610958904109587</v>
      </c>
      <c r="K3301" s="3">
        <v>2</v>
      </c>
    </row>
    <row r="3302" spans="1:11" x14ac:dyDescent="0.45">
      <c r="A3302" s="3" t="s">
        <v>862</v>
      </c>
      <c r="B3302" s="3">
        <v>2021</v>
      </c>
      <c r="C3302" s="19">
        <v>44413</v>
      </c>
      <c r="D3302" s="3" t="s">
        <v>654</v>
      </c>
      <c r="E3302" s="3" t="s">
        <v>644</v>
      </c>
      <c r="F3302" s="3">
        <v>1</v>
      </c>
      <c r="G3302" s="3">
        <v>3</v>
      </c>
      <c r="H3302" s="3" t="s">
        <v>147</v>
      </c>
      <c r="I3302" s="3" t="s">
        <v>31</v>
      </c>
      <c r="J3302" s="12">
        <f>(C3302-VLOOKUP(H3302,Riders!$A$2:$C$3500,2,FALSE))/365</f>
        <v>33.076712328767123</v>
      </c>
      <c r="K3302" s="3">
        <v>6</v>
      </c>
    </row>
    <row r="3303" spans="1:11" x14ac:dyDescent="0.45">
      <c r="A3303" s="3" t="s">
        <v>862</v>
      </c>
      <c r="B3303" s="3">
        <v>2021</v>
      </c>
      <c r="C3303" s="19">
        <v>44413</v>
      </c>
      <c r="D3303" s="3" t="s">
        <v>654</v>
      </c>
      <c r="E3303" s="3" t="s">
        <v>644</v>
      </c>
      <c r="F3303" s="3">
        <v>1</v>
      </c>
      <c r="G3303" s="3">
        <v>4</v>
      </c>
      <c r="H3303" s="3" t="s">
        <v>43</v>
      </c>
      <c r="I3303" s="3" t="s">
        <v>44</v>
      </c>
      <c r="J3303" s="12">
        <f>(C3303-VLOOKUP(H3303,Riders!$A$2:$C$3500,2,FALSE))/365</f>
        <v>28.712328767123289</v>
      </c>
      <c r="K3303" s="3">
        <v>11</v>
      </c>
    </row>
    <row r="3304" spans="1:11" x14ac:dyDescent="0.45">
      <c r="A3304" s="3" t="s">
        <v>862</v>
      </c>
      <c r="B3304" s="3">
        <v>2021</v>
      </c>
      <c r="C3304" s="19">
        <v>44413</v>
      </c>
      <c r="D3304" s="3" t="s">
        <v>654</v>
      </c>
      <c r="E3304" s="3" t="s">
        <v>644</v>
      </c>
      <c r="F3304" s="3">
        <v>1</v>
      </c>
      <c r="G3304" s="3">
        <v>5</v>
      </c>
      <c r="H3304" s="3" t="s">
        <v>79</v>
      </c>
      <c r="I3304" s="3" t="s">
        <v>65</v>
      </c>
      <c r="J3304" s="12">
        <f>(C3304-VLOOKUP(H3304,Riders!$A$2:$C$3500,2,FALSE))/365</f>
        <v>34.257534246575339</v>
      </c>
      <c r="K3304" s="3">
        <v>8</v>
      </c>
    </row>
    <row r="3305" spans="1:11" x14ac:dyDescent="0.45">
      <c r="A3305" s="3" t="s">
        <v>862</v>
      </c>
      <c r="B3305" s="3">
        <v>2021</v>
      </c>
      <c r="C3305" s="19">
        <v>44413</v>
      </c>
      <c r="D3305" s="3" t="s">
        <v>654</v>
      </c>
      <c r="E3305" s="3" t="s">
        <v>644</v>
      </c>
      <c r="F3305" s="3">
        <v>1</v>
      </c>
      <c r="G3305" s="3">
        <v>6</v>
      </c>
      <c r="H3305" s="3" t="s">
        <v>134</v>
      </c>
      <c r="I3305" s="3" t="s">
        <v>38</v>
      </c>
      <c r="J3305" s="12">
        <f>(C3305-VLOOKUP(H3305,Riders!$A$2:$C$3500,2,FALSE))/365</f>
        <v>30.526027397260275</v>
      </c>
      <c r="K3305" s="3">
        <v>12</v>
      </c>
    </row>
    <row r="3306" spans="1:11" x14ac:dyDescent="0.45">
      <c r="A3306" s="3" t="s">
        <v>862</v>
      </c>
      <c r="B3306" s="3">
        <v>2021</v>
      </c>
      <c r="C3306" s="19">
        <v>44413</v>
      </c>
      <c r="D3306" s="3" t="s">
        <v>654</v>
      </c>
      <c r="E3306" s="3" t="s">
        <v>644</v>
      </c>
      <c r="F3306" s="3">
        <v>2</v>
      </c>
      <c r="G3306" s="3">
        <v>1</v>
      </c>
      <c r="H3306" s="3" t="s">
        <v>77</v>
      </c>
      <c r="I3306" s="3" t="s">
        <v>19</v>
      </c>
      <c r="J3306" s="12">
        <f>(C3306-VLOOKUP(H3306,Riders!$A$2:$C$3500,2,FALSE))/365</f>
        <v>30.238356164383561</v>
      </c>
      <c r="K3306" s="3">
        <v>1</v>
      </c>
    </row>
    <row r="3307" spans="1:11" x14ac:dyDescent="0.45">
      <c r="A3307" s="3" t="s">
        <v>862</v>
      </c>
      <c r="B3307" s="3">
        <v>2021</v>
      </c>
      <c r="C3307" s="19">
        <v>44413</v>
      </c>
      <c r="D3307" s="3" t="s">
        <v>654</v>
      </c>
      <c r="E3307" s="3" t="s">
        <v>644</v>
      </c>
      <c r="F3307" s="3">
        <v>2</v>
      </c>
      <c r="G3307" s="3">
        <v>2</v>
      </c>
      <c r="H3307" s="3" t="s">
        <v>33</v>
      </c>
      <c r="I3307" s="3" t="s">
        <v>27</v>
      </c>
      <c r="J3307" s="12">
        <f>(C3307-VLOOKUP(H3307,Riders!$A$2:$C$3500,2,FALSE))/365</f>
        <v>27.709589041095889</v>
      </c>
      <c r="K3307" s="3">
        <v>5</v>
      </c>
    </row>
    <row r="3308" spans="1:11" x14ac:dyDescent="0.45">
      <c r="A3308" s="3" t="s">
        <v>862</v>
      </c>
      <c r="B3308" s="3">
        <v>2021</v>
      </c>
      <c r="C3308" s="19">
        <v>44413</v>
      </c>
      <c r="D3308" s="3" t="s">
        <v>654</v>
      </c>
      <c r="E3308" s="3" t="s">
        <v>644</v>
      </c>
      <c r="F3308" s="3">
        <v>2</v>
      </c>
      <c r="G3308" s="3">
        <v>3</v>
      </c>
      <c r="H3308" s="3" t="s">
        <v>26</v>
      </c>
      <c r="I3308" s="3" t="s">
        <v>27</v>
      </c>
      <c r="J3308" s="12">
        <f>(C3308-VLOOKUP(H3308,Riders!$A$2:$C$3500,2,FALSE))/365</f>
        <v>23.205479452054796</v>
      </c>
      <c r="K3308" s="3">
        <v>3</v>
      </c>
    </row>
    <row r="3309" spans="1:11" x14ac:dyDescent="0.45">
      <c r="A3309" s="3" t="s">
        <v>862</v>
      </c>
      <c r="B3309" s="3">
        <v>2021</v>
      </c>
      <c r="C3309" s="19">
        <v>44413</v>
      </c>
      <c r="D3309" s="3" t="s">
        <v>654</v>
      </c>
      <c r="E3309" s="3" t="s">
        <v>644</v>
      </c>
      <c r="F3309" s="3">
        <v>2</v>
      </c>
      <c r="G3309" s="3">
        <v>4</v>
      </c>
      <c r="H3309" s="3" t="s">
        <v>111</v>
      </c>
      <c r="I3309" s="3" t="s">
        <v>118</v>
      </c>
      <c r="J3309" s="12">
        <f>(C3309-VLOOKUP(H3309,Riders!$A$2:$C$3500,2,FALSE))/365</f>
        <v>26.794520547945204</v>
      </c>
      <c r="K3309" s="3">
        <v>10</v>
      </c>
    </row>
    <row r="3310" spans="1:11" x14ac:dyDescent="0.45">
      <c r="A3310" s="3" t="s">
        <v>862</v>
      </c>
      <c r="B3310" s="3">
        <v>2021</v>
      </c>
      <c r="C3310" s="19">
        <v>44413</v>
      </c>
      <c r="D3310" s="3" t="s">
        <v>654</v>
      </c>
      <c r="E3310" s="3" t="s">
        <v>644</v>
      </c>
      <c r="F3310" s="3">
        <v>2</v>
      </c>
      <c r="G3310" s="3">
        <v>5</v>
      </c>
      <c r="H3310" s="3" t="s">
        <v>401</v>
      </c>
      <c r="I3310" s="3" t="s">
        <v>36</v>
      </c>
      <c r="J3310" s="12">
        <f>(C3310-VLOOKUP(H3310,Riders!$A$2:$C$3500,2,FALSE))/365</f>
        <v>33.564383561643837</v>
      </c>
      <c r="K3310" s="3">
        <v>9</v>
      </c>
    </row>
    <row r="3311" spans="1:11" x14ac:dyDescent="0.45">
      <c r="A3311" s="3" t="s">
        <v>862</v>
      </c>
      <c r="B3311" s="3">
        <v>2021</v>
      </c>
      <c r="C3311" s="19">
        <v>44413</v>
      </c>
      <c r="D3311" s="3" t="s">
        <v>654</v>
      </c>
      <c r="E3311" s="3" t="s">
        <v>644</v>
      </c>
      <c r="F3311" s="3">
        <v>2</v>
      </c>
      <c r="G3311" s="3">
        <v>6</v>
      </c>
      <c r="H3311" s="3" t="s">
        <v>23</v>
      </c>
      <c r="I3311" s="3" t="s">
        <v>15</v>
      </c>
      <c r="J3311" s="12">
        <f>(C3311-VLOOKUP(H3311,Riders!$A$2:$C$3500,2,FALSE))/365</f>
        <v>23.898630136986302</v>
      </c>
      <c r="K3311" s="3">
        <v>7</v>
      </c>
    </row>
    <row r="3312" spans="1:11" x14ac:dyDescent="0.45">
      <c r="A3312" s="3" t="s">
        <v>862</v>
      </c>
      <c r="B3312" s="3">
        <v>2021</v>
      </c>
      <c r="C3312" s="19">
        <v>44413</v>
      </c>
      <c r="D3312" s="3" t="s">
        <v>654</v>
      </c>
      <c r="E3312" s="3" t="s">
        <v>370</v>
      </c>
      <c r="F3312" s="3">
        <v>1</v>
      </c>
      <c r="G3312" s="3">
        <v>1</v>
      </c>
      <c r="H3312" s="3" t="s">
        <v>77</v>
      </c>
      <c r="I3312" s="3" t="s">
        <v>19</v>
      </c>
      <c r="J3312" s="12">
        <f>(C3312-VLOOKUP(H3312,Riders!$A$2:$C$3500,2,FALSE))/365</f>
        <v>30.238356164383561</v>
      </c>
      <c r="K3312" s="3">
        <v>1</v>
      </c>
    </row>
    <row r="3313" spans="1:11" x14ac:dyDescent="0.45">
      <c r="A3313" s="3" t="s">
        <v>862</v>
      </c>
      <c r="B3313" s="3">
        <v>2021</v>
      </c>
      <c r="C3313" s="19">
        <v>44413</v>
      </c>
      <c r="D3313" s="3" t="s">
        <v>654</v>
      </c>
      <c r="E3313" s="3" t="s">
        <v>370</v>
      </c>
      <c r="F3313" s="3">
        <v>1</v>
      </c>
      <c r="G3313" s="3">
        <v>2</v>
      </c>
      <c r="H3313" s="3" t="s">
        <v>28</v>
      </c>
      <c r="I3313" s="3" t="s">
        <v>29</v>
      </c>
      <c r="J3313" s="12">
        <f>(C3313-VLOOKUP(H3313,Riders!$A$2:$C$3500,2,FALSE))/365</f>
        <v>21.610958904109587</v>
      </c>
      <c r="K3313" s="3">
        <v>2</v>
      </c>
    </row>
    <row r="3314" spans="1:11" x14ac:dyDescent="0.45">
      <c r="A3314" s="3" t="s">
        <v>862</v>
      </c>
      <c r="B3314" s="3">
        <v>2021</v>
      </c>
      <c r="C3314" s="19">
        <v>44413</v>
      </c>
      <c r="D3314" s="3" t="s">
        <v>654</v>
      </c>
      <c r="E3314" s="3" t="s">
        <v>370</v>
      </c>
      <c r="F3314" s="3">
        <v>1</v>
      </c>
      <c r="G3314" s="3">
        <v>3</v>
      </c>
      <c r="H3314" s="3" t="s">
        <v>26</v>
      </c>
      <c r="I3314" s="3" t="s">
        <v>27</v>
      </c>
      <c r="J3314" s="12">
        <f>(C3314-VLOOKUP(H3314,Riders!$A$2:$C$3500,2,FALSE))/365</f>
        <v>23.205479452054796</v>
      </c>
      <c r="K3314" s="3">
        <v>3</v>
      </c>
    </row>
    <row r="3315" spans="1:11" x14ac:dyDescent="0.45">
      <c r="A3315" s="3" t="s">
        <v>862</v>
      </c>
      <c r="B3315" s="3">
        <v>2021</v>
      </c>
      <c r="C3315" s="19">
        <v>44413</v>
      </c>
      <c r="D3315" s="3" t="s">
        <v>654</v>
      </c>
      <c r="E3315" s="3" t="s">
        <v>370</v>
      </c>
      <c r="F3315" s="3">
        <v>1</v>
      </c>
      <c r="G3315" s="3">
        <v>4</v>
      </c>
      <c r="H3315" s="3" t="s">
        <v>30</v>
      </c>
      <c r="I3315" s="3" t="s">
        <v>31</v>
      </c>
      <c r="J3315" s="12">
        <f>(C3315-VLOOKUP(H3315,Riders!$A$2:$C$3500,2,FALSE))/365</f>
        <v>25.304109589041097</v>
      </c>
      <c r="K3315" s="3">
        <v>4</v>
      </c>
    </row>
    <row r="3316" spans="1:11" x14ac:dyDescent="0.45">
      <c r="A3316" s="3" t="s">
        <v>862</v>
      </c>
      <c r="B3316" s="3">
        <v>2021</v>
      </c>
      <c r="C3316" s="19">
        <v>44413</v>
      </c>
      <c r="D3316" s="3" t="s">
        <v>654</v>
      </c>
      <c r="E3316" s="3" t="s">
        <v>370</v>
      </c>
      <c r="F3316" s="3">
        <v>1</v>
      </c>
      <c r="G3316" s="3">
        <v>5</v>
      </c>
      <c r="H3316" s="3" t="s">
        <v>33</v>
      </c>
      <c r="I3316" s="3" t="s">
        <v>27</v>
      </c>
      <c r="J3316" s="12">
        <f>(C3316-VLOOKUP(H3316,Riders!$A$2:$C$3500,2,FALSE))/365</f>
        <v>27.709589041095889</v>
      </c>
      <c r="K3316" s="3">
        <v>5</v>
      </c>
    </row>
    <row r="3317" spans="1:11" x14ac:dyDescent="0.45">
      <c r="A3317" s="3" t="s">
        <v>862</v>
      </c>
      <c r="B3317" s="3">
        <v>2021</v>
      </c>
      <c r="C3317" s="19">
        <v>44413</v>
      </c>
      <c r="D3317" s="3" t="s">
        <v>654</v>
      </c>
      <c r="E3317" s="3" t="s">
        <v>370</v>
      </c>
      <c r="F3317" s="3">
        <v>1</v>
      </c>
      <c r="G3317" s="3">
        <v>6</v>
      </c>
      <c r="H3317" s="3" t="s">
        <v>147</v>
      </c>
      <c r="I3317" s="3" t="s">
        <v>31</v>
      </c>
      <c r="J3317" s="12">
        <f>(C3317-VLOOKUP(H3317,Riders!$A$2:$C$3500,2,FALSE))/365</f>
        <v>33.076712328767123</v>
      </c>
      <c r="K3317" s="3">
        <v>6</v>
      </c>
    </row>
    <row r="3318" spans="1:11" x14ac:dyDescent="0.45">
      <c r="A3318" s="3" t="s">
        <v>862</v>
      </c>
      <c r="B3318" s="3">
        <v>2021</v>
      </c>
      <c r="C3318" s="19">
        <v>44413</v>
      </c>
      <c r="D3318" s="3" t="s">
        <v>654</v>
      </c>
      <c r="E3318" s="3" t="s">
        <v>370</v>
      </c>
      <c r="F3318" s="3">
        <v>2</v>
      </c>
      <c r="G3318" s="3">
        <v>1</v>
      </c>
      <c r="H3318" s="3" t="s">
        <v>23</v>
      </c>
      <c r="I3318" s="3" t="s">
        <v>15</v>
      </c>
      <c r="J3318" s="12">
        <f>(C3318-VLOOKUP(H3318,Riders!$A$2:$C$3500,2,FALSE))/365</f>
        <v>23.898630136986302</v>
      </c>
      <c r="K3318" s="3">
        <v>7</v>
      </c>
    </row>
    <row r="3319" spans="1:11" x14ac:dyDescent="0.45">
      <c r="A3319" s="3" t="s">
        <v>862</v>
      </c>
      <c r="B3319" s="3">
        <v>2021</v>
      </c>
      <c r="C3319" s="19">
        <v>44413</v>
      </c>
      <c r="D3319" s="3" t="s">
        <v>654</v>
      </c>
      <c r="E3319" s="3" t="s">
        <v>370</v>
      </c>
      <c r="F3319" s="3">
        <v>2</v>
      </c>
      <c r="G3319" s="3">
        <v>2</v>
      </c>
      <c r="H3319" s="3" t="s">
        <v>79</v>
      </c>
      <c r="I3319" s="3" t="s">
        <v>65</v>
      </c>
      <c r="J3319" s="12">
        <f>(C3319-VLOOKUP(H3319,Riders!$A$2:$C$3500,2,FALSE))/365</f>
        <v>34.257534246575339</v>
      </c>
      <c r="K3319" s="3">
        <v>8</v>
      </c>
    </row>
    <row r="3320" spans="1:11" x14ac:dyDescent="0.45">
      <c r="A3320" s="3" t="s">
        <v>862</v>
      </c>
      <c r="B3320" s="3">
        <v>2021</v>
      </c>
      <c r="C3320" s="19">
        <v>44413</v>
      </c>
      <c r="D3320" s="3" t="s">
        <v>654</v>
      </c>
      <c r="E3320" s="3" t="s">
        <v>370</v>
      </c>
      <c r="F3320" s="3">
        <v>2</v>
      </c>
      <c r="G3320" s="3">
        <v>3</v>
      </c>
      <c r="H3320" s="3" t="s">
        <v>401</v>
      </c>
      <c r="I3320" s="3" t="s">
        <v>36</v>
      </c>
      <c r="J3320" s="12">
        <f>(C3320-VLOOKUP(H3320,Riders!$A$2:$C$3500,2,FALSE))/365</f>
        <v>33.564383561643837</v>
      </c>
      <c r="K3320" s="3">
        <v>9</v>
      </c>
    </row>
    <row r="3321" spans="1:11" x14ac:dyDescent="0.45">
      <c r="A3321" s="3" t="s">
        <v>862</v>
      </c>
      <c r="B3321" s="3">
        <v>2021</v>
      </c>
      <c r="C3321" s="19">
        <v>44413</v>
      </c>
      <c r="D3321" s="3" t="s">
        <v>654</v>
      </c>
      <c r="E3321" s="3" t="s">
        <v>370</v>
      </c>
      <c r="F3321" s="3">
        <v>2</v>
      </c>
      <c r="G3321" s="3">
        <v>4</v>
      </c>
      <c r="H3321" s="3" t="s">
        <v>111</v>
      </c>
      <c r="I3321" s="3" t="s">
        <v>118</v>
      </c>
      <c r="J3321" s="12">
        <f>(C3321-VLOOKUP(H3321,Riders!$A$2:$C$3500,2,FALSE))/365</f>
        <v>26.794520547945204</v>
      </c>
      <c r="K3321" s="3">
        <v>10</v>
      </c>
    </row>
    <row r="3322" spans="1:11" x14ac:dyDescent="0.45">
      <c r="A3322" s="3" t="s">
        <v>862</v>
      </c>
      <c r="B3322" s="3">
        <v>2021</v>
      </c>
      <c r="C3322" s="19">
        <v>44413</v>
      </c>
      <c r="D3322" s="3" t="s">
        <v>654</v>
      </c>
      <c r="E3322" s="3" t="s">
        <v>370</v>
      </c>
      <c r="F3322" s="3">
        <v>2</v>
      </c>
      <c r="G3322" s="3">
        <v>5</v>
      </c>
      <c r="H3322" s="3" t="s">
        <v>43</v>
      </c>
      <c r="I3322" s="3" t="s">
        <v>44</v>
      </c>
      <c r="J3322" s="12">
        <f>(C3322-VLOOKUP(H3322,Riders!$A$2:$C$3500,2,FALSE))/365</f>
        <v>28.712328767123289</v>
      </c>
      <c r="K3322" s="3">
        <v>11</v>
      </c>
    </row>
    <row r="3323" spans="1:11" x14ac:dyDescent="0.45">
      <c r="A3323" s="3" t="s">
        <v>862</v>
      </c>
      <c r="B3323" s="3">
        <v>2021</v>
      </c>
      <c r="C3323" s="19">
        <v>44413</v>
      </c>
      <c r="D3323" s="3" t="s">
        <v>654</v>
      </c>
      <c r="E3323" s="3" t="s">
        <v>370</v>
      </c>
      <c r="F3323" s="3">
        <v>2</v>
      </c>
      <c r="G3323" s="3">
        <v>6</v>
      </c>
      <c r="H3323" s="3" t="s">
        <v>134</v>
      </c>
      <c r="I3323" s="3" t="s">
        <v>38</v>
      </c>
      <c r="J3323" s="12">
        <f>(C3323-VLOOKUP(H3323,Riders!$A$2:$C$3500,2,FALSE))/365</f>
        <v>30.526027397260275</v>
      </c>
      <c r="K3323" s="3">
        <v>12</v>
      </c>
    </row>
    <row r="3324" spans="1:11" x14ac:dyDescent="0.45">
      <c r="A3324" s="3" t="s">
        <v>108</v>
      </c>
      <c r="B3324" s="3">
        <v>2021</v>
      </c>
      <c r="C3324" s="19">
        <v>44493</v>
      </c>
      <c r="D3324" s="3" t="s">
        <v>641</v>
      </c>
      <c r="E3324" s="3" t="s">
        <v>454</v>
      </c>
      <c r="F3324" s="3">
        <v>1</v>
      </c>
      <c r="G3324" s="3">
        <v>1</v>
      </c>
      <c r="H3324" s="3" t="s">
        <v>26</v>
      </c>
      <c r="I3324" s="3" t="s">
        <v>27</v>
      </c>
      <c r="J3324" s="12">
        <f>(C3324-VLOOKUP(H3324,Riders!$A$2:$C$3500,2,FALSE))/365</f>
        <v>23.424657534246574</v>
      </c>
      <c r="K3324" s="3">
        <v>10</v>
      </c>
    </row>
    <row r="3325" spans="1:11" x14ac:dyDescent="0.45">
      <c r="A3325" s="3" t="s">
        <v>108</v>
      </c>
      <c r="B3325" s="3">
        <v>2021</v>
      </c>
      <c r="C3325" s="19">
        <v>44493</v>
      </c>
      <c r="D3325" s="3" t="s">
        <v>641</v>
      </c>
      <c r="E3325" s="3" t="s">
        <v>454</v>
      </c>
      <c r="F3325" s="3">
        <v>1</v>
      </c>
      <c r="G3325" s="3">
        <v>2</v>
      </c>
      <c r="H3325" s="3" t="s">
        <v>122</v>
      </c>
      <c r="I3325" s="3" t="s">
        <v>110</v>
      </c>
      <c r="J3325" s="12" t="e">
        <f>(C3325-VLOOKUP(H3325,Riders!$A$2:$C$3500,2,FALSE))/365</f>
        <v>#N/A</v>
      </c>
      <c r="K3325" s="3">
        <v>3</v>
      </c>
    </row>
    <row r="3326" spans="1:11" x14ac:dyDescent="0.45">
      <c r="A3326" s="3" t="s">
        <v>108</v>
      </c>
      <c r="B3326" s="3">
        <v>2021</v>
      </c>
      <c r="C3326" s="19">
        <v>44493</v>
      </c>
      <c r="D3326" s="3" t="s">
        <v>641</v>
      </c>
      <c r="E3326" s="3" t="s">
        <v>454</v>
      </c>
      <c r="F3326" s="3">
        <v>1</v>
      </c>
      <c r="G3326" s="3">
        <v>3</v>
      </c>
      <c r="H3326" s="3" t="s">
        <v>106</v>
      </c>
      <c r="I3326" s="3" t="s">
        <v>63</v>
      </c>
      <c r="J3326" s="12" t="e">
        <f>(C3326-VLOOKUP(H3326,Riders!$A$2:$C$3500,2,FALSE))/365</f>
        <v>#N/A</v>
      </c>
      <c r="K3326" s="3">
        <v>17</v>
      </c>
    </row>
    <row r="3327" spans="1:11" x14ac:dyDescent="0.45">
      <c r="A3327" s="3" t="s">
        <v>108</v>
      </c>
      <c r="B3327" s="3">
        <v>2021</v>
      </c>
      <c r="C3327" s="19">
        <v>44493</v>
      </c>
      <c r="D3327" s="3" t="s">
        <v>641</v>
      </c>
      <c r="E3327" s="3" t="s">
        <v>454</v>
      </c>
      <c r="F3327" s="3">
        <v>1</v>
      </c>
      <c r="G3327" s="3">
        <v>4</v>
      </c>
      <c r="H3327" s="3" t="s">
        <v>48</v>
      </c>
      <c r="I3327" s="3" t="s">
        <v>49</v>
      </c>
      <c r="J3327" s="12">
        <f>(C3327-VLOOKUP(H3327,Riders!$A$2:$C$3500,2,FALSE))/365</f>
        <v>20.736986301369864</v>
      </c>
      <c r="K3327" s="3">
        <v>13</v>
      </c>
    </row>
    <row r="3328" spans="1:11" x14ac:dyDescent="0.45">
      <c r="A3328" s="3" t="s">
        <v>108</v>
      </c>
      <c r="B3328" s="3">
        <v>2021</v>
      </c>
      <c r="C3328" s="19">
        <v>44493</v>
      </c>
      <c r="D3328" s="3" t="s">
        <v>641</v>
      </c>
      <c r="E3328" s="3" t="s">
        <v>454</v>
      </c>
      <c r="F3328" s="3">
        <v>1</v>
      </c>
      <c r="G3328" s="3">
        <v>5</v>
      </c>
      <c r="H3328" s="3" t="s">
        <v>113</v>
      </c>
      <c r="I3328" s="3" t="s">
        <v>31</v>
      </c>
      <c r="J3328" s="12">
        <f>(C3328-VLOOKUP(H3328,Riders!$A$2:$C$3500,2,FALSE))/365</f>
        <v>18.446575342465753</v>
      </c>
      <c r="K3328" s="3">
        <v>21</v>
      </c>
    </row>
    <row r="3329" spans="1:11" x14ac:dyDescent="0.45">
      <c r="A3329" s="3" t="s">
        <v>108</v>
      </c>
      <c r="B3329" s="3">
        <v>2021</v>
      </c>
      <c r="C3329" s="19">
        <v>44493</v>
      </c>
      <c r="D3329" s="3" t="s">
        <v>641</v>
      </c>
      <c r="E3329" s="3" t="s">
        <v>454</v>
      </c>
      <c r="F3329" s="3">
        <v>2</v>
      </c>
      <c r="G3329" s="3">
        <v>1</v>
      </c>
      <c r="H3329" s="3" t="s">
        <v>20</v>
      </c>
      <c r="I3329" s="3" t="s">
        <v>21</v>
      </c>
      <c r="J3329" s="12">
        <f>(C3329-VLOOKUP(H3329,Riders!$A$2:$C$3500,2,FALSE))/365</f>
        <v>26.219178082191782</v>
      </c>
      <c r="K3329" s="3">
        <v>8</v>
      </c>
    </row>
    <row r="3330" spans="1:11" x14ac:dyDescent="0.45">
      <c r="A3330" s="3" t="s">
        <v>108</v>
      </c>
      <c r="B3330" s="3">
        <v>2021</v>
      </c>
      <c r="C3330" s="19">
        <v>44493</v>
      </c>
      <c r="D3330" s="3" t="s">
        <v>641</v>
      </c>
      <c r="E3330" s="3" t="s">
        <v>454</v>
      </c>
      <c r="F3330" s="3">
        <v>2</v>
      </c>
      <c r="G3330" s="3">
        <v>2</v>
      </c>
      <c r="H3330" s="3" t="s">
        <v>14</v>
      </c>
      <c r="I3330" s="3" t="s">
        <v>15</v>
      </c>
      <c r="J3330" s="12">
        <f>(C3330-VLOOKUP(H3330,Riders!$A$2:$C$3500,2,FALSE))/365</f>
        <v>21.81095890410959</v>
      </c>
      <c r="K3330" s="3">
        <v>1</v>
      </c>
    </row>
    <row r="3331" spans="1:11" x14ac:dyDescent="0.45">
      <c r="A3331" s="3" t="s">
        <v>108</v>
      </c>
      <c r="B3331" s="3">
        <v>2021</v>
      </c>
      <c r="C3331" s="19">
        <v>44493</v>
      </c>
      <c r="D3331" s="3" t="s">
        <v>641</v>
      </c>
      <c r="E3331" s="3" t="s">
        <v>454</v>
      </c>
      <c r="F3331" s="3">
        <v>2</v>
      </c>
      <c r="G3331" s="3">
        <v>3</v>
      </c>
      <c r="H3331" s="3" t="s">
        <v>50</v>
      </c>
      <c r="I3331" s="3" t="s">
        <v>51</v>
      </c>
      <c r="J3331" s="12">
        <f>(C3331-VLOOKUP(H3331,Riders!$A$2:$C$3500,2,FALSE))/365</f>
        <v>25.052054794520547</v>
      </c>
      <c r="K3331" s="3">
        <v>13</v>
      </c>
    </row>
    <row r="3332" spans="1:11" x14ac:dyDescent="0.45">
      <c r="A3332" s="3" t="s">
        <v>108</v>
      </c>
      <c r="B3332" s="3">
        <v>2021</v>
      </c>
      <c r="C3332" s="19">
        <v>44493</v>
      </c>
      <c r="D3332" s="3" t="s">
        <v>641</v>
      </c>
      <c r="E3332" s="3" t="s">
        <v>454</v>
      </c>
      <c r="F3332" s="3">
        <v>2</v>
      </c>
      <c r="G3332" s="3">
        <v>4</v>
      </c>
      <c r="H3332" s="3" t="s">
        <v>98</v>
      </c>
      <c r="I3332" s="3" t="s">
        <v>67</v>
      </c>
      <c r="J3332" s="12">
        <f>(C3332-VLOOKUP(H3332,Riders!$A$2:$C$3500,2,FALSE))/365</f>
        <v>30.235616438356164</v>
      </c>
      <c r="K3332" s="3">
        <v>17</v>
      </c>
    </row>
    <row r="3333" spans="1:11" x14ac:dyDescent="0.45">
      <c r="A3333" s="3" t="s">
        <v>108</v>
      </c>
      <c r="B3333" s="3">
        <v>2021</v>
      </c>
      <c r="C3333" s="19">
        <v>44493</v>
      </c>
      <c r="D3333" s="3" t="s">
        <v>641</v>
      </c>
      <c r="E3333" s="3" t="s">
        <v>454</v>
      </c>
      <c r="F3333" s="3">
        <v>2</v>
      </c>
      <c r="G3333" s="3">
        <v>5</v>
      </c>
      <c r="H3333" s="3" t="s">
        <v>33</v>
      </c>
      <c r="I3333" s="3" t="s">
        <v>27</v>
      </c>
      <c r="J3333" s="12">
        <f>(C3333-VLOOKUP(H3333,Riders!$A$2:$C$3500,2,FALSE))/365</f>
        <v>27.92876712328767</v>
      </c>
      <c r="K3333" s="3">
        <v>5</v>
      </c>
    </row>
    <row r="3334" spans="1:11" x14ac:dyDescent="0.45">
      <c r="A3334" s="3" t="s">
        <v>108</v>
      </c>
      <c r="B3334" s="3">
        <v>2021</v>
      </c>
      <c r="C3334" s="19">
        <v>44493</v>
      </c>
      <c r="D3334" s="3" t="s">
        <v>641</v>
      </c>
      <c r="E3334" s="3" t="s">
        <v>454</v>
      </c>
      <c r="F3334" s="3">
        <v>2</v>
      </c>
      <c r="G3334" s="3">
        <v>6</v>
      </c>
      <c r="H3334" s="3" t="s">
        <v>24</v>
      </c>
      <c r="I3334" s="3" t="s">
        <v>25</v>
      </c>
      <c r="J3334" s="12">
        <f>(C3334-VLOOKUP(H3334,Riders!$A$2:$C$3500,2,FALSE))/365</f>
        <v>23.153424657534245</v>
      </c>
      <c r="K3334" s="3">
        <v>13</v>
      </c>
    </row>
    <row r="3335" spans="1:11" x14ac:dyDescent="0.45">
      <c r="A3335" s="3" t="s">
        <v>108</v>
      </c>
      <c r="B3335" s="3">
        <v>2021</v>
      </c>
      <c r="C3335" s="19">
        <v>44493</v>
      </c>
      <c r="D3335" s="3" t="s">
        <v>641</v>
      </c>
      <c r="E3335" s="3" t="s">
        <v>454</v>
      </c>
      <c r="F3335" s="3">
        <v>3</v>
      </c>
      <c r="G3335" s="3">
        <v>1</v>
      </c>
      <c r="H3335" s="3" t="s">
        <v>16</v>
      </c>
      <c r="I3335" s="3" t="s">
        <v>17</v>
      </c>
      <c r="J3335" s="12">
        <f>(C3335-VLOOKUP(H3335,Riders!$A$2:$C$3500,2,FALSE))/365</f>
        <v>22.509589041095889</v>
      </c>
      <c r="K3335" s="3">
        <v>9</v>
      </c>
    </row>
    <row r="3336" spans="1:11" x14ac:dyDescent="0.45">
      <c r="A3336" s="3" t="s">
        <v>108</v>
      </c>
      <c r="B3336" s="3">
        <v>2021</v>
      </c>
      <c r="C3336" s="19">
        <v>44493</v>
      </c>
      <c r="D3336" s="3" t="s">
        <v>641</v>
      </c>
      <c r="E3336" s="3" t="s">
        <v>454</v>
      </c>
      <c r="F3336" s="3">
        <v>3</v>
      </c>
      <c r="G3336" s="3">
        <v>2</v>
      </c>
      <c r="H3336" s="3" t="s">
        <v>54</v>
      </c>
      <c r="I3336" s="3" t="s">
        <v>44</v>
      </c>
      <c r="J3336" s="12">
        <f>(C3336-VLOOKUP(H3336,Riders!$A$2:$C$3500,2,FALSE))/365</f>
        <v>24.336986301369862</v>
      </c>
      <c r="K3336" s="3">
        <v>12</v>
      </c>
    </row>
    <row r="3337" spans="1:11" x14ac:dyDescent="0.45">
      <c r="A3337" s="3" t="s">
        <v>108</v>
      </c>
      <c r="B3337" s="3">
        <v>2021</v>
      </c>
      <c r="C3337" s="19">
        <v>44493</v>
      </c>
      <c r="D3337" s="3" t="s">
        <v>641</v>
      </c>
      <c r="E3337" s="3" t="s">
        <v>454</v>
      </c>
      <c r="F3337" s="3">
        <v>3</v>
      </c>
      <c r="G3337" s="3">
        <v>3</v>
      </c>
      <c r="H3337" s="3" t="s">
        <v>34</v>
      </c>
      <c r="I3337" s="3" t="s">
        <v>19</v>
      </c>
      <c r="J3337" s="12">
        <f>(C3337-VLOOKUP(H3337,Riders!$A$2:$C$3500,2,FALSE))/365</f>
        <v>34.230136986301368</v>
      </c>
      <c r="K3337" s="3">
        <v>11</v>
      </c>
    </row>
    <row r="3338" spans="1:11" x14ac:dyDescent="0.45">
      <c r="A3338" s="3" t="s">
        <v>108</v>
      </c>
      <c r="B3338" s="3">
        <v>2021</v>
      </c>
      <c r="C3338" s="19">
        <v>44493</v>
      </c>
      <c r="D3338" s="3" t="s">
        <v>641</v>
      </c>
      <c r="E3338" s="3" t="s">
        <v>454</v>
      </c>
      <c r="F3338" s="3">
        <v>3</v>
      </c>
      <c r="G3338" s="3">
        <v>4</v>
      </c>
      <c r="H3338" s="3" t="s">
        <v>100</v>
      </c>
      <c r="I3338" s="3" t="s">
        <v>47</v>
      </c>
      <c r="J3338" s="12">
        <f>(C3338-VLOOKUP(H3338,Riders!$A$2:$C$3500,2,FALSE))/365</f>
        <v>27.698630136986303</v>
      </c>
      <c r="K3338" s="3">
        <v>17</v>
      </c>
    </row>
    <row r="3339" spans="1:11" x14ac:dyDescent="0.45">
      <c r="A3339" s="3" t="s">
        <v>108</v>
      </c>
      <c r="B3339" s="3">
        <v>2021</v>
      </c>
      <c r="C3339" s="19">
        <v>44493</v>
      </c>
      <c r="D3339" s="3" t="s">
        <v>641</v>
      </c>
      <c r="E3339" s="3" t="s">
        <v>454</v>
      </c>
      <c r="F3339" s="3">
        <v>3</v>
      </c>
      <c r="G3339" s="3">
        <v>5</v>
      </c>
      <c r="H3339" s="3" t="s">
        <v>82</v>
      </c>
      <c r="I3339" s="3" t="s">
        <v>67</v>
      </c>
      <c r="J3339" s="12">
        <f>(C3339-VLOOKUP(H3339,Riders!$A$2:$C$3500,2,FALSE))/365</f>
        <v>29.153424657534245</v>
      </c>
      <c r="K3339" s="3">
        <v>4</v>
      </c>
    </row>
    <row r="3340" spans="1:11" x14ac:dyDescent="0.45">
      <c r="A3340" s="3" t="s">
        <v>108</v>
      </c>
      <c r="B3340" s="3">
        <v>2021</v>
      </c>
      <c r="C3340" s="19">
        <v>44493</v>
      </c>
      <c r="D3340" s="3" t="s">
        <v>641</v>
      </c>
      <c r="E3340" s="3" t="s">
        <v>454</v>
      </c>
      <c r="F3340" s="3">
        <v>4</v>
      </c>
      <c r="G3340" s="3">
        <v>1</v>
      </c>
      <c r="H3340" s="3" t="s">
        <v>77</v>
      </c>
      <c r="I3340" s="3" t="s">
        <v>19</v>
      </c>
      <c r="J3340" s="12">
        <f>(C3340-VLOOKUP(H3340,Riders!$A$2:$C$3500,2,FALSE))/365</f>
        <v>30.457534246575342</v>
      </c>
      <c r="K3340" s="3">
        <v>7</v>
      </c>
    </row>
    <row r="3341" spans="1:11" x14ac:dyDescent="0.45">
      <c r="A3341" s="3" t="s">
        <v>108</v>
      </c>
      <c r="B3341" s="3">
        <v>2021</v>
      </c>
      <c r="C3341" s="19">
        <v>44493</v>
      </c>
      <c r="D3341" s="3" t="s">
        <v>641</v>
      </c>
      <c r="E3341" s="3" t="s">
        <v>454</v>
      </c>
      <c r="F3341" s="3">
        <v>4</v>
      </c>
      <c r="G3341" s="3">
        <v>2</v>
      </c>
      <c r="H3341" s="3" t="s">
        <v>42</v>
      </c>
      <c r="I3341" s="3" t="s">
        <v>40</v>
      </c>
      <c r="J3341" s="12">
        <f>(C3341-VLOOKUP(H3341,Riders!$A$2:$C$3500,2,FALSE))/365</f>
        <v>22.895890410958906</v>
      </c>
      <c r="K3341" s="3">
        <v>2</v>
      </c>
    </row>
    <row r="3342" spans="1:11" x14ac:dyDescent="0.45">
      <c r="A3342" s="3" t="s">
        <v>108</v>
      </c>
      <c r="B3342" s="3">
        <v>2021</v>
      </c>
      <c r="C3342" s="19">
        <v>44493</v>
      </c>
      <c r="D3342" s="3" t="s">
        <v>641</v>
      </c>
      <c r="E3342" s="3" t="s">
        <v>454</v>
      </c>
      <c r="F3342" s="3">
        <v>4</v>
      </c>
      <c r="G3342" s="3">
        <v>3</v>
      </c>
      <c r="H3342" s="3" t="s">
        <v>116</v>
      </c>
      <c r="I3342" s="3" t="s">
        <v>21</v>
      </c>
      <c r="J3342" s="12">
        <f>(C3342-VLOOKUP(H3342,Riders!$A$2:$C$3500,2,FALSE))/365</f>
        <v>30.589041095890412</v>
      </c>
      <c r="K3342" s="3">
        <v>17</v>
      </c>
    </row>
    <row r="3343" spans="1:11" x14ac:dyDescent="0.45">
      <c r="A3343" s="3" t="s">
        <v>108</v>
      </c>
      <c r="B3343" s="3">
        <v>2021</v>
      </c>
      <c r="C3343" s="19">
        <v>44493</v>
      </c>
      <c r="D3343" s="3" t="s">
        <v>641</v>
      </c>
      <c r="E3343" s="3" t="s">
        <v>454</v>
      </c>
      <c r="F3343" s="3">
        <v>4</v>
      </c>
      <c r="G3343" s="3">
        <v>4</v>
      </c>
      <c r="H3343" s="3" t="s">
        <v>382</v>
      </c>
      <c r="I3343" s="3" t="s">
        <v>15</v>
      </c>
      <c r="J3343" s="12">
        <f>(C3343-VLOOKUP(H3343,Riders!$A$2:$C$3500,2,FALSE))/365</f>
        <v>20.654794520547945</v>
      </c>
      <c r="K3343" s="3">
        <v>21</v>
      </c>
    </row>
    <row r="3344" spans="1:11" x14ac:dyDescent="0.45">
      <c r="A3344" s="3" t="s">
        <v>108</v>
      </c>
      <c r="B3344" s="3">
        <v>2021</v>
      </c>
      <c r="C3344" s="19">
        <v>44493</v>
      </c>
      <c r="D3344" s="3" t="s">
        <v>641</v>
      </c>
      <c r="E3344" s="3" t="s">
        <v>454</v>
      </c>
      <c r="F3344" s="3">
        <v>4</v>
      </c>
      <c r="G3344" s="3">
        <v>5</v>
      </c>
      <c r="H3344" s="3" t="s">
        <v>111</v>
      </c>
      <c r="I3344" s="3" t="s">
        <v>110</v>
      </c>
      <c r="J3344" s="12">
        <f>(C3344-VLOOKUP(H3344,Riders!$A$2:$C$3500,2,FALSE))/365</f>
        <v>27.013698630136986</v>
      </c>
      <c r="K3344" s="3">
        <v>6</v>
      </c>
    </row>
    <row r="3345" spans="1:11" x14ac:dyDescent="0.45">
      <c r="A3345" s="3" t="s">
        <v>108</v>
      </c>
      <c r="B3345" s="3">
        <v>2021</v>
      </c>
      <c r="C3345" s="19">
        <v>44493</v>
      </c>
      <c r="D3345" s="3" t="s">
        <v>641</v>
      </c>
      <c r="E3345" s="3" t="s">
        <v>454</v>
      </c>
      <c r="F3345" s="3">
        <v>4</v>
      </c>
      <c r="G3345" s="3">
        <v>6</v>
      </c>
      <c r="H3345" s="3" t="s">
        <v>60</v>
      </c>
      <c r="I3345" s="3" t="s">
        <v>61</v>
      </c>
      <c r="J3345" s="12">
        <f>(C3345-VLOOKUP(H3345,Riders!$A$2:$C$3500,2,FALSE))/365</f>
        <v>33.273972602739725</v>
      </c>
      <c r="K3345" s="3">
        <v>13</v>
      </c>
    </row>
    <row r="3346" spans="1:11" x14ac:dyDescent="0.45">
      <c r="A3346" s="3" t="s">
        <v>108</v>
      </c>
      <c r="B3346" s="3">
        <v>2021</v>
      </c>
      <c r="C3346" s="19">
        <v>44493</v>
      </c>
      <c r="D3346" s="3" t="s">
        <v>641</v>
      </c>
      <c r="E3346" s="3" t="s">
        <v>642</v>
      </c>
      <c r="F3346" s="3">
        <v>1</v>
      </c>
      <c r="G3346" s="3">
        <v>1</v>
      </c>
      <c r="H3346" s="3" t="s">
        <v>82</v>
      </c>
      <c r="I3346" s="3" t="s">
        <v>67</v>
      </c>
      <c r="J3346" s="12">
        <f>(C3346-VLOOKUP(H3346,Riders!$A$2:$C$3500,2,FALSE))/365</f>
        <v>29.153424657534245</v>
      </c>
      <c r="K3346" s="3">
        <v>4</v>
      </c>
    </row>
    <row r="3347" spans="1:11" x14ac:dyDescent="0.45">
      <c r="A3347" s="3" t="s">
        <v>108</v>
      </c>
      <c r="B3347" s="3">
        <v>2021</v>
      </c>
      <c r="C3347" s="19">
        <v>44493</v>
      </c>
      <c r="D3347" s="3" t="s">
        <v>641</v>
      </c>
      <c r="E3347" s="3" t="s">
        <v>642</v>
      </c>
      <c r="F3347" s="3">
        <v>1</v>
      </c>
      <c r="G3347" s="3">
        <v>2</v>
      </c>
      <c r="H3347" s="3" t="s">
        <v>24</v>
      </c>
      <c r="I3347" s="3" t="s">
        <v>25</v>
      </c>
      <c r="J3347" s="12">
        <f>(C3347-VLOOKUP(H3347,Riders!$A$2:$C$3500,2,FALSE))/365</f>
        <v>23.153424657534245</v>
      </c>
      <c r="K3347" s="3">
        <v>13</v>
      </c>
    </row>
    <row r="3348" spans="1:11" x14ac:dyDescent="0.45">
      <c r="A3348" s="3" t="s">
        <v>108</v>
      </c>
      <c r="B3348" s="3">
        <v>2021</v>
      </c>
      <c r="C3348" s="19">
        <v>44493</v>
      </c>
      <c r="D3348" s="3" t="s">
        <v>641</v>
      </c>
      <c r="E3348" s="3" t="s">
        <v>642</v>
      </c>
      <c r="F3348" s="3">
        <v>1</v>
      </c>
      <c r="G3348" s="3">
        <v>3</v>
      </c>
      <c r="H3348" s="3" t="s">
        <v>106</v>
      </c>
      <c r="I3348" s="3" t="s">
        <v>63</v>
      </c>
      <c r="J3348" s="12" t="e">
        <f>(C3348-VLOOKUP(H3348,Riders!$A$2:$C$3500,2,FALSE))/365</f>
        <v>#N/A</v>
      </c>
      <c r="K3348" s="3">
        <v>17</v>
      </c>
    </row>
    <row r="3349" spans="1:11" x14ac:dyDescent="0.45">
      <c r="A3349" s="3" t="s">
        <v>108</v>
      </c>
      <c r="B3349" s="3">
        <v>2021</v>
      </c>
      <c r="C3349" s="19">
        <v>44493</v>
      </c>
      <c r="D3349" s="3" t="s">
        <v>641</v>
      </c>
      <c r="E3349" s="3" t="s">
        <v>642</v>
      </c>
      <c r="F3349" s="3">
        <v>1</v>
      </c>
      <c r="G3349" s="3">
        <v>4</v>
      </c>
      <c r="H3349" s="3" t="s">
        <v>382</v>
      </c>
      <c r="I3349" s="3" t="s">
        <v>15</v>
      </c>
      <c r="J3349" s="12">
        <f>(C3349-VLOOKUP(H3349,Riders!$A$2:$C$3500,2,FALSE))/365</f>
        <v>20.654794520547945</v>
      </c>
      <c r="K3349" s="3">
        <v>21</v>
      </c>
    </row>
    <row r="3350" spans="1:11" x14ac:dyDescent="0.45">
      <c r="A3350" s="3" t="s">
        <v>108</v>
      </c>
      <c r="B3350" s="3">
        <v>2021</v>
      </c>
      <c r="C3350" s="19">
        <v>44493</v>
      </c>
      <c r="D3350" s="3" t="s">
        <v>641</v>
      </c>
      <c r="E3350" s="3" t="s">
        <v>642</v>
      </c>
      <c r="F3350" s="3">
        <v>2</v>
      </c>
      <c r="G3350" s="3">
        <v>1</v>
      </c>
      <c r="H3350" s="3" t="s">
        <v>33</v>
      </c>
      <c r="I3350" s="3" t="s">
        <v>27</v>
      </c>
      <c r="J3350" s="12">
        <f>(C3350-VLOOKUP(H3350,Riders!$A$2:$C$3500,2,FALSE))/365</f>
        <v>27.92876712328767</v>
      </c>
      <c r="K3350" s="3">
        <v>5</v>
      </c>
    </row>
    <row r="3351" spans="1:11" x14ac:dyDescent="0.45">
      <c r="A3351" s="3" t="s">
        <v>108</v>
      </c>
      <c r="B3351" s="3">
        <v>2021</v>
      </c>
      <c r="C3351" s="19">
        <v>44493</v>
      </c>
      <c r="D3351" s="3" t="s">
        <v>641</v>
      </c>
      <c r="E3351" s="3" t="s">
        <v>642</v>
      </c>
      <c r="F3351" s="3">
        <v>2</v>
      </c>
      <c r="G3351" s="3">
        <v>2</v>
      </c>
      <c r="H3351" s="3" t="s">
        <v>50</v>
      </c>
      <c r="I3351" s="3" t="s">
        <v>51</v>
      </c>
      <c r="J3351" s="12">
        <f>(C3351-VLOOKUP(H3351,Riders!$A$2:$C$3500,2,FALSE))/365</f>
        <v>25.052054794520547</v>
      </c>
      <c r="K3351" s="3">
        <v>13</v>
      </c>
    </row>
    <row r="3352" spans="1:11" x14ac:dyDescent="0.45">
      <c r="A3352" s="3" t="s">
        <v>108</v>
      </c>
      <c r="B3352" s="3">
        <v>2021</v>
      </c>
      <c r="C3352" s="19">
        <v>44493</v>
      </c>
      <c r="D3352" s="3" t="s">
        <v>641</v>
      </c>
      <c r="E3352" s="3" t="s">
        <v>642</v>
      </c>
      <c r="F3352" s="3">
        <v>2</v>
      </c>
      <c r="G3352" s="3">
        <v>3</v>
      </c>
      <c r="H3352" s="3" t="s">
        <v>100</v>
      </c>
      <c r="I3352" s="3" t="s">
        <v>47</v>
      </c>
      <c r="J3352" s="12">
        <f>(C3352-VLOOKUP(H3352,Riders!$A$2:$C$3500,2,FALSE))/365</f>
        <v>27.698630136986303</v>
      </c>
      <c r="K3352" s="3">
        <v>17</v>
      </c>
    </row>
    <row r="3353" spans="1:11" x14ac:dyDescent="0.45">
      <c r="A3353" s="3" t="s">
        <v>108</v>
      </c>
      <c r="B3353" s="3">
        <v>2021</v>
      </c>
      <c r="C3353" s="19">
        <v>44493</v>
      </c>
      <c r="D3353" s="3" t="s">
        <v>641</v>
      </c>
      <c r="E3353" s="3" t="s">
        <v>642</v>
      </c>
      <c r="F3353" s="3">
        <v>3</v>
      </c>
      <c r="G3353" s="3">
        <v>1</v>
      </c>
      <c r="H3353" s="3" t="s">
        <v>34</v>
      </c>
      <c r="I3353" s="3" t="s">
        <v>19</v>
      </c>
      <c r="J3353" s="12">
        <f>(C3353-VLOOKUP(H3353,Riders!$A$2:$C$3500,2,FALSE))/365</f>
        <v>34.230136986301368</v>
      </c>
      <c r="K3353" s="3">
        <v>11</v>
      </c>
    </row>
    <row r="3354" spans="1:11" x14ac:dyDescent="0.45">
      <c r="A3354" s="3" t="s">
        <v>108</v>
      </c>
      <c r="B3354" s="3">
        <v>2021</v>
      </c>
      <c r="C3354" s="19">
        <v>44493</v>
      </c>
      <c r="D3354" s="3" t="s">
        <v>641</v>
      </c>
      <c r="E3354" s="3" t="s">
        <v>642</v>
      </c>
      <c r="F3354" s="3">
        <v>3</v>
      </c>
      <c r="G3354" s="3">
        <v>2</v>
      </c>
      <c r="H3354" s="3" t="s">
        <v>60</v>
      </c>
      <c r="I3354" s="3" t="s">
        <v>61</v>
      </c>
      <c r="J3354" s="12">
        <f>(C3354-VLOOKUP(H3354,Riders!$A$2:$C$3500,2,FALSE))/365</f>
        <v>33.273972602739725</v>
      </c>
      <c r="K3354" s="3">
        <v>13</v>
      </c>
    </row>
    <row r="3355" spans="1:11" x14ac:dyDescent="0.45">
      <c r="A3355" s="3" t="s">
        <v>108</v>
      </c>
      <c r="B3355" s="3">
        <v>2021</v>
      </c>
      <c r="C3355" s="19">
        <v>44493</v>
      </c>
      <c r="D3355" s="3" t="s">
        <v>641</v>
      </c>
      <c r="E3355" s="3" t="s">
        <v>642</v>
      </c>
      <c r="F3355" s="3">
        <v>3</v>
      </c>
      <c r="G3355" s="3">
        <v>3</v>
      </c>
      <c r="H3355" s="3" t="s">
        <v>98</v>
      </c>
      <c r="I3355" s="3" t="s">
        <v>67</v>
      </c>
      <c r="J3355" s="12">
        <f>(C3355-VLOOKUP(H3355,Riders!$A$2:$C$3500,2,FALSE))/365</f>
        <v>30.235616438356164</v>
      </c>
      <c r="K3355" s="3">
        <v>17</v>
      </c>
    </row>
    <row r="3356" spans="1:11" x14ac:dyDescent="0.45">
      <c r="A3356" s="3" t="s">
        <v>108</v>
      </c>
      <c r="B3356" s="3">
        <v>2021</v>
      </c>
      <c r="C3356" s="19">
        <v>44493</v>
      </c>
      <c r="D3356" s="3" t="s">
        <v>641</v>
      </c>
      <c r="E3356" s="3" t="s">
        <v>642</v>
      </c>
      <c r="F3356" s="3">
        <v>3</v>
      </c>
      <c r="G3356" s="3">
        <v>4</v>
      </c>
      <c r="H3356" s="3" t="s">
        <v>113</v>
      </c>
      <c r="I3356" s="3" t="s">
        <v>31</v>
      </c>
      <c r="J3356" s="12">
        <f>(C3356-VLOOKUP(H3356,Riders!$A$2:$C$3500,2,FALSE))/365</f>
        <v>18.446575342465753</v>
      </c>
      <c r="K3356" s="3">
        <v>21</v>
      </c>
    </row>
    <row r="3357" spans="1:11" x14ac:dyDescent="0.45">
      <c r="A3357" s="3" t="s">
        <v>108</v>
      </c>
      <c r="B3357" s="3">
        <v>2021</v>
      </c>
      <c r="C3357" s="19">
        <v>44493</v>
      </c>
      <c r="D3357" s="3" t="s">
        <v>641</v>
      </c>
      <c r="E3357" s="3" t="s">
        <v>642</v>
      </c>
      <c r="F3357" s="3">
        <v>4</v>
      </c>
      <c r="G3357" s="3">
        <v>1</v>
      </c>
      <c r="H3357" s="3" t="s">
        <v>111</v>
      </c>
      <c r="I3357" s="3" t="s">
        <v>110</v>
      </c>
      <c r="J3357" s="12">
        <f>(C3357-VLOOKUP(H3357,Riders!$A$2:$C$3500,2,FALSE))/365</f>
        <v>27.013698630136986</v>
      </c>
      <c r="K3357" s="3">
        <v>6</v>
      </c>
    </row>
    <row r="3358" spans="1:11" x14ac:dyDescent="0.45">
      <c r="A3358" s="3" t="s">
        <v>108</v>
      </c>
      <c r="B3358" s="3">
        <v>2021</v>
      </c>
      <c r="C3358" s="19">
        <v>44493</v>
      </c>
      <c r="D3358" s="3" t="s">
        <v>641</v>
      </c>
      <c r="E3358" s="3" t="s">
        <v>642</v>
      </c>
      <c r="F3358" s="3">
        <v>4</v>
      </c>
      <c r="G3358" s="3">
        <v>2</v>
      </c>
      <c r="H3358" s="3" t="s">
        <v>48</v>
      </c>
      <c r="I3358" s="3" t="s">
        <v>49</v>
      </c>
      <c r="J3358" s="12">
        <f>(C3358-VLOOKUP(H3358,Riders!$A$2:$C$3500,2,FALSE))/365</f>
        <v>20.736986301369864</v>
      </c>
      <c r="K3358" s="3">
        <v>13</v>
      </c>
    </row>
    <row r="3359" spans="1:11" x14ac:dyDescent="0.45">
      <c r="A3359" s="3" t="s">
        <v>108</v>
      </c>
      <c r="B3359" s="3">
        <v>2021</v>
      </c>
      <c r="C3359" s="19">
        <v>44493</v>
      </c>
      <c r="D3359" s="3" t="s">
        <v>641</v>
      </c>
      <c r="E3359" s="3" t="s">
        <v>642</v>
      </c>
      <c r="F3359" s="3">
        <v>4</v>
      </c>
      <c r="G3359" s="3">
        <v>3</v>
      </c>
      <c r="H3359" s="3" t="s">
        <v>116</v>
      </c>
      <c r="I3359" s="3" t="s">
        <v>21</v>
      </c>
      <c r="J3359" s="12">
        <f>(C3359-VLOOKUP(H3359,Riders!$A$2:$C$3500,2,FALSE))/365</f>
        <v>30.589041095890412</v>
      </c>
      <c r="K3359" s="3">
        <v>17</v>
      </c>
    </row>
    <row r="3360" spans="1:11" x14ac:dyDescent="0.45">
      <c r="A3360" s="3" t="s">
        <v>108</v>
      </c>
      <c r="B3360" s="3">
        <v>2021</v>
      </c>
      <c r="C3360" s="19">
        <v>44493</v>
      </c>
      <c r="D3360" s="3" t="s">
        <v>641</v>
      </c>
      <c r="E3360" s="3" t="s">
        <v>643</v>
      </c>
      <c r="F3360" s="3">
        <v>1</v>
      </c>
      <c r="G3360" s="3">
        <v>1</v>
      </c>
      <c r="H3360" s="3" t="s">
        <v>14</v>
      </c>
      <c r="I3360" s="3" t="s">
        <v>15</v>
      </c>
      <c r="J3360" s="12">
        <f>(C3360-VLOOKUP(H3360,Riders!$A$2:$C$3500,2,FALSE))/365</f>
        <v>21.81095890410959</v>
      </c>
      <c r="K3360" s="3">
        <v>1</v>
      </c>
    </row>
    <row r="3361" spans="1:11" x14ac:dyDescent="0.45">
      <c r="A3361" s="3" t="s">
        <v>108</v>
      </c>
      <c r="B3361" s="3">
        <v>2021</v>
      </c>
      <c r="C3361" s="19">
        <v>44493</v>
      </c>
      <c r="D3361" s="3" t="s">
        <v>641</v>
      </c>
      <c r="E3361" s="3" t="s">
        <v>643</v>
      </c>
      <c r="F3361" s="3">
        <v>1</v>
      </c>
      <c r="G3361" s="3">
        <v>2</v>
      </c>
      <c r="H3361" s="3" t="s">
        <v>82</v>
      </c>
      <c r="I3361" s="3" t="s">
        <v>67</v>
      </c>
      <c r="J3361" s="12">
        <f>(C3361-VLOOKUP(H3361,Riders!$A$2:$C$3500,2,FALSE))/365</f>
        <v>29.153424657534245</v>
      </c>
      <c r="K3361" s="3">
        <v>4</v>
      </c>
    </row>
    <row r="3362" spans="1:11" x14ac:dyDescent="0.45">
      <c r="A3362" s="3" t="s">
        <v>108</v>
      </c>
      <c r="B3362" s="3">
        <v>2021</v>
      </c>
      <c r="C3362" s="19">
        <v>44493</v>
      </c>
      <c r="D3362" s="3" t="s">
        <v>641</v>
      </c>
      <c r="E3362" s="3" t="s">
        <v>643</v>
      </c>
      <c r="F3362" s="3">
        <v>1</v>
      </c>
      <c r="G3362" s="3">
        <v>3</v>
      </c>
      <c r="H3362" s="3" t="s">
        <v>111</v>
      </c>
      <c r="I3362" s="3" t="s">
        <v>110</v>
      </c>
      <c r="J3362" s="12">
        <f>(C3362-VLOOKUP(H3362,Riders!$A$2:$C$3500,2,FALSE))/365</f>
        <v>27.013698630136986</v>
      </c>
      <c r="K3362" s="3">
        <v>6</v>
      </c>
    </row>
    <row r="3363" spans="1:11" x14ac:dyDescent="0.45">
      <c r="A3363" s="3" t="s">
        <v>108</v>
      </c>
      <c r="B3363" s="3">
        <v>2021</v>
      </c>
      <c r="C3363" s="19">
        <v>44493</v>
      </c>
      <c r="D3363" s="3" t="s">
        <v>641</v>
      </c>
      <c r="E3363" s="3" t="s">
        <v>643</v>
      </c>
      <c r="F3363" s="3">
        <v>1</v>
      </c>
      <c r="G3363" s="3">
        <v>4</v>
      </c>
      <c r="H3363" s="3" t="s">
        <v>77</v>
      </c>
      <c r="I3363" s="3" t="s">
        <v>19</v>
      </c>
      <c r="J3363" s="12">
        <f>(C3363-VLOOKUP(H3363,Riders!$A$2:$C$3500,2,FALSE))/365</f>
        <v>30.457534246575342</v>
      </c>
      <c r="K3363" s="3">
        <v>7</v>
      </c>
    </row>
    <row r="3364" spans="1:11" x14ac:dyDescent="0.45">
      <c r="A3364" s="3" t="s">
        <v>108</v>
      </c>
      <c r="B3364" s="3">
        <v>2021</v>
      </c>
      <c r="C3364" s="19">
        <v>44493</v>
      </c>
      <c r="D3364" s="3" t="s">
        <v>641</v>
      </c>
      <c r="E3364" s="3" t="s">
        <v>643</v>
      </c>
      <c r="F3364" s="3">
        <v>1</v>
      </c>
      <c r="G3364" s="3">
        <v>5</v>
      </c>
      <c r="H3364" s="3" t="s">
        <v>26</v>
      </c>
      <c r="I3364" s="3" t="s">
        <v>27</v>
      </c>
      <c r="J3364" s="12">
        <f>(C3364-VLOOKUP(H3364,Riders!$A$2:$C$3500,2,FALSE))/365</f>
        <v>23.424657534246574</v>
      </c>
      <c r="K3364" s="3">
        <v>10</v>
      </c>
    </row>
    <row r="3365" spans="1:11" x14ac:dyDescent="0.45">
      <c r="A3365" s="3" t="s">
        <v>108</v>
      </c>
      <c r="B3365" s="3">
        <v>2021</v>
      </c>
      <c r="C3365" s="19">
        <v>44493</v>
      </c>
      <c r="D3365" s="3" t="s">
        <v>641</v>
      </c>
      <c r="E3365" s="3" t="s">
        <v>643</v>
      </c>
      <c r="F3365" s="3">
        <v>1</v>
      </c>
      <c r="G3365" s="3">
        <v>6</v>
      </c>
      <c r="H3365" s="3" t="s">
        <v>54</v>
      </c>
      <c r="I3365" s="3" t="s">
        <v>44</v>
      </c>
      <c r="J3365" s="12">
        <f>(C3365-VLOOKUP(H3365,Riders!$A$2:$C$3500,2,FALSE))/365</f>
        <v>24.336986301369862</v>
      </c>
      <c r="K3365" s="3">
        <v>12</v>
      </c>
    </row>
    <row r="3366" spans="1:11" x14ac:dyDescent="0.45">
      <c r="A3366" s="3" t="s">
        <v>108</v>
      </c>
      <c r="B3366" s="3">
        <v>2021</v>
      </c>
      <c r="C3366" s="19">
        <v>44493</v>
      </c>
      <c r="D3366" s="3" t="s">
        <v>641</v>
      </c>
      <c r="E3366" s="3" t="s">
        <v>643</v>
      </c>
      <c r="F3366" s="3">
        <v>2</v>
      </c>
      <c r="G3366" s="3">
        <v>1</v>
      </c>
      <c r="H3366" s="3" t="s">
        <v>33</v>
      </c>
      <c r="I3366" s="3" t="s">
        <v>27</v>
      </c>
      <c r="J3366" s="12">
        <f>(C3366-VLOOKUP(H3366,Riders!$A$2:$C$3500,2,FALSE))/365</f>
        <v>27.92876712328767</v>
      </c>
      <c r="K3366" s="3">
        <v>5</v>
      </c>
    </row>
    <row r="3367" spans="1:11" x14ac:dyDescent="0.45">
      <c r="A3367" s="3" t="s">
        <v>108</v>
      </c>
      <c r="B3367" s="3">
        <v>2021</v>
      </c>
      <c r="C3367" s="19">
        <v>44493</v>
      </c>
      <c r="D3367" s="3" t="s">
        <v>641</v>
      </c>
      <c r="E3367" s="3" t="s">
        <v>643</v>
      </c>
      <c r="F3367" s="3">
        <v>2</v>
      </c>
      <c r="G3367" s="3">
        <v>2</v>
      </c>
      <c r="H3367" s="3" t="s">
        <v>122</v>
      </c>
      <c r="I3367" s="3" t="s">
        <v>110</v>
      </c>
      <c r="J3367" s="12" t="e">
        <f>(C3367-VLOOKUP(H3367,Riders!$A$2:$C$3500,2,FALSE))/365</f>
        <v>#N/A</v>
      </c>
      <c r="K3367" s="3">
        <v>3</v>
      </c>
    </row>
    <row r="3368" spans="1:11" x14ac:dyDescent="0.45">
      <c r="A3368" s="3" t="s">
        <v>108</v>
      </c>
      <c r="B3368" s="3">
        <v>2021</v>
      </c>
      <c r="C3368" s="19">
        <v>44493</v>
      </c>
      <c r="D3368" s="3" t="s">
        <v>641</v>
      </c>
      <c r="E3368" s="3" t="s">
        <v>643</v>
      </c>
      <c r="F3368" s="3">
        <v>2</v>
      </c>
      <c r="G3368" s="3">
        <v>3</v>
      </c>
      <c r="H3368" s="3" t="s">
        <v>42</v>
      </c>
      <c r="I3368" s="3" t="s">
        <v>40</v>
      </c>
      <c r="J3368" s="12">
        <f>(C3368-VLOOKUP(H3368,Riders!$A$2:$C$3500,2,FALSE))/365</f>
        <v>22.895890410958906</v>
      </c>
      <c r="K3368" s="3">
        <v>2</v>
      </c>
    </row>
    <row r="3369" spans="1:11" x14ac:dyDescent="0.45">
      <c r="A3369" s="3" t="s">
        <v>108</v>
      </c>
      <c r="B3369" s="3">
        <v>2021</v>
      </c>
      <c r="C3369" s="19">
        <v>44493</v>
      </c>
      <c r="D3369" s="3" t="s">
        <v>641</v>
      </c>
      <c r="E3369" s="3" t="s">
        <v>643</v>
      </c>
      <c r="F3369" s="3">
        <v>2</v>
      </c>
      <c r="G3369" s="3">
        <v>4</v>
      </c>
      <c r="H3369" s="3" t="s">
        <v>16</v>
      </c>
      <c r="I3369" s="3" t="s">
        <v>17</v>
      </c>
      <c r="J3369" s="12">
        <f>(C3369-VLOOKUP(H3369,Riders!$A$2:$C$3500,2,FALSE))/365</f>
        <v>22.509589041095889</v>
      </c>
      <c r="K3369" s="3">
        <v>9</v>
      </c>
    </row>
    <row r="3370" spans="1:11" x14ac:dyDescent="0.45">
      <c r="A3370" s="3" t="s">
        <v>108</v>
      </c>
      <c r="B3370" s="3">
        <v>2021</v>
      </c>
      <c r="C3370" s="19">
        <v>44493</v>
      </c>
      <c r="D3370" s="3" t="s">
        <v>641</v>
      </c>
      <c r="E3370" s="3" t="s">
        <v>643</v>
      </c>
      <c r="F3370" s="3">
        <v>2</v>
      </c>
      <c r="G3370" s="3">
        <v>5</v>
      </c>
      <c r="H3370" s="3" t="s">
        <v>20</v>
      </c>
      <c r="I3370" s="3" t="s">
        <v>21</v>
      </c>
      <c r="J3370" s="12">
        <f>(C3370-VLOOKUP(H3370,Riders!$A$2:$C$3500,2,FALSE))/365</f>
        <v>26.219178082191782</v>
      </c>
      <c r="K3370" s="3">
        <v>8</v>
      </c>
    </row>
    <row r="3371" spans="1:11" x14ac:dyDescent="0.45">
      <c r="A3371" s="3" t="s">
        <v>108</v>
      </c>
      <c r="B3371" s="3">
        <v>2021</v>
      </c>
      <c r="C3371" s="19">
        <v>44493</v>
      </c>
      <c r="D3371" s="3" t="s">
        <v>641</v>
      </c>
      <c r="E3371" s="3" t="s">
        <v>643</v>
      </c>
      <c r="F3371" s="3">
        <v>2</v>
      </c>
      <c r="G3371" s="3">
        <v>6</v>
      </c>
      <c r="H3371" s="3" t="s">
        <v>34</v>
      </c>
      <c r="I3371" s="3" t="s">
        <v>19</v>
      </c>
      <c r="J3371" s="12">
        <f>(C3371-VLOOKUP(H3371,Riders!$A$2:$C$3500,2,FALSE))/365</f>
        <v>34.230136986301368</v>
      </c>
      <c r="K3371" s="3">
        <v>11</v>
      </c>
    </row>
    <row r="3372" spans="1:11" x14ac:dyDescent="0.45">
      <c r="A3372" s="3" t="s">
        <v>108</v>
      </c>
      <c r="B3372" s="3">
        <v>2021</v>
      </c>
      <c r="C3372" s="19">
        <v>44493</v>
      </c>
      <c r="D3372" s="3" t="s">
        <v>641</v>
      </c>
      <c r="E3372" s="3" t="s">
        <v>370</v>
      </c>
      <c r="F3372" s="3">
        <v>1</v>
      </c>
      <c r="G3372" s="3">
        <v>1</v>
      </c>
      <c r="H3372" s="3" t="s">
        <v>14</v>
      </c>
      <c r="I3372" s="3" t="s">
        <v>15</v>
      </c>
      <c r="J3372" s="12">
        <f>(C3372-VLOOKUP(H3372,Riders!$A$2:$C$3500,2,FALSE))/365</f>
        <v>21.81095890410959</v>
      </c>
      <c r="K3372" s="3">
        <v>1</v>
      </c>
    </row>
    <row r="3373" spans="1:11" x14ac:dyDescent="0.45">
      <c r="A3373" s="3" t="s">
        <v>108</v>
      </c>
      <c r="B3373" s="3">
        <v>2021</v>
      </c>
      <c r="C3373" s="19">
        <v>44493</v>
      </c>
      <c r="D3373" s="3" t="s">
        <v>641</v>
      </c>
      <c r="E3373" s="3" t="s">
        <v>370</v>
      </c>
      <c r="F3373" s="3">
        <v>1</v>
      </c>
      <c r="G3373" s="3">
        <v>2</v>
      </c>
      <c r="H3373" s="3" t="s">
        <v>42</v>
      </c>
      <c r="I3373" s="3" t="s">
        <v>40</v>
      </c>
      <c r="J3373" s="12">
        <f>(C3373-VLOOKUP(H3373,Riders!$A$2:$C$3500,2,FALSE))/365</f>
        <v>22.895890410958906</v>
      </c>
      <c r="K3373" s="3">
        <v>2</v>
      </c>
    </row>
    <row r="3374" spans="1:11" x14ac:dyDescent="0.45">
      <c r="A3374" s="3" t="s">
        <v>108</v>
      </c>
      <c r="B3374" s="3">
        <v>2021</v>
      </c>
      <c r="C3374" s="19">
        <v>44493</v>
      </c>
      <c r="D3374" s="3" t="s">
        <v>641</v>
      </c>
      <c r="E3374" s="3" t="s">
        <v>370</v>
      </c>
      <c r="F3374" s="3">
        <v>1</v>
      </c>
      <c r="G3374" s="3">
        <v>3</v>
      </c>
      <c r="H3374" s="3" t="s">
        <v>122</v>
      </c>
      <c r="I3374" s="3" t="s">
        <v>110</v>
      </c>
      <c r="J3374" s="12" t="e">
        <f>(C3374-VLOOKUP(H3374,Riders!$A$2:$C$3500,2,FALSE))/365</f>
        <v>#N/A</v>
      </c>
      <c r="K3374" s="3">
        <v>3</v>
      </c>
    </row>
    <row r="3375" spans="1:11" x14ac:dyDescent="0.45">
      <c r="A3375" s="3" t="s">
        <v>108</v>
      </c>
      <c r="B3375" s="3">
        <v>2021</v>
      </c>
      <c r="C3375" s="19">
        <v>44493</v>
      </c>
      <c r="D3375" s="3" t="s">
        <v>641</v>
      </c>
      <c r="E3375" s="3" t="s">
        <v>370</v>
      </c>
      <c r="F3375" s="3">
        <v>1</v>
      </c>
      <c r="G3375" s="3">
        <v>4</v>
      </c>
      <c r="H3375" s="3" t="s">
        <v>82</v>
      </c>
      <c r="I3375" s="3" t="s">
        <v>67</v>
      </c>
      <c r="J3375" s="12">
        <f>(C3375-VLOOKUP(H3375,Riders!$A$2:$C$3500,2,FALSE))/365</f>
        <v>29.153424657534245</v>
      </c>
      <c r="K3375" s="3">
        <v>4</v>
      </c>
    </row>
    <row r="3376" spans="1:11" x14ac:dyDescent="0.45">
      <c r="A3376" s="3" t="s">
        <v>108</v>
      </c>
      <c r="B3376" s="3">
        <v>2021</v>
      </c>
      <c r="C3376" s="19">
        <v>44493</v>
      </c>
      <c r="D3376" s="3" t="s">
        <v>641</v>
      </c>
      <c r="E3376" s="3" t="s">
        <v>370</v>
      </c>
      <c r="F3376" s="3">
        <v>1</v>
      </c>
      <c r="G3376" s="3">
        <v>5</v>
      </c>
      <c r="H3376" s="3" t="s">
        <v>33</v>
      </c>
      <c r="I3376" s="3" t="s">
        <v>27</v>
      </c>
      <c r="J3376" s="12">
        <f>(C3376-VLOOKUP(H3376,Riders!$A$2:$C$3500,2,FALSE))/365</f>
        <v>27.92876712328767</v>
      </c>
      <c r="K3376" s="3">
        <v>5</v>
      </c>
    </row>
    <row r="3377" spans="1:11" x14ac:dyDescent="0.45">
      <c r="A3377" s="3" t="s">
        <v>108</v>
      </c>
      <c r="B3377" s="3">
        <v>2021</v>
      </c>
      <c r="C3377" s="19">
        <v>44493</v>
      </c>
      <c r="D3377" s="3" t="s">
        <v>641</v>
      </c>
      <c r="E3377" s="3" t="s">
        <v>370</v>
      </c>
      <c r="F3377" s="3">
        <v>2</v>
      </c>
      <c r="G3377" s="3">
        <v>1</v>
      </c>
      <c r="H3377" s="3" t="s">
        <v>77</v>
      </c>
      <c r="I3377" s="3" t="s">
        <v>19</v>
      </c>
      <c r="J3377" s="12">
        <f>(C3377-VLOOKUP(H3377,Riders!$A$2:$C$3500,2,FALSE))/365</f>
        <v>30.457534246575342</v>
      </c>
      <c r="K3377" s="3">
        <v>7</v>
      </c>
    </row>
    <row r="3378" spans="1:11" x14ac:dyDescent="0.45">
      <c r="A3378" s="3" t="s">
        <v>108</v>
      </c>
      <c r="B3378" s="3">
        <v>2021</v>
      </c>
      <c r="C3378" s="19">
        <v>44493</v>
      </c>
      <c r="D3378" s="3" t="s">
        <v>641</v>
      </c>
      <c r="E3378" s="3" t="s">
        <v>370</v>
      </c>
      <c r="F3378" s="3">
        <v>2</v>
      </c>
      <c r="G3378" s="3">
        <v>2</v>
      </c>
      <c r="H3378" s="3" t="s">
        <v>20</v>
      </c>
      <c r="I3378" s="3" t="s">
        <v>21</v>
      </c>
      <c r="J3378" s="12">
        <f>(C3378-VLOOKUP(H3378,Riders!$A$2:$C$3500,2,FALSE))/365</f>
        <v>26.219178082191782</v>
      </c>
      <c r="K3378" s="3">
        <v>8</v>
      </c>
    </row>
    <row r="3379" spans="1:11" x14ac:dyDescent="0.45">
      <c r="A3379" s="3" t="s">
        <v>108</v>
      </c>
      <c r="B3379" s="3">
        <v>2021</v>
      </c>
      <c r="C3379" s="19">
        <v>44493</v>
      </c>
      <c r="D3379" s="3" t="s">
        <v>641</v>
      </c>
      <c r="E3379" s="3" t="s">
        <v>370</v>
      </c>
      <c r="F3379" s="3">
        <v>2</v>
      </c>
      <c r="G3379" s="3">
        <v>3</v>
      </c>
      <c r="H3379" s="3" t="s">
        <v>16</v>
      </c>
      <c r="I3379" s="3" t="s">
        <v>17</v>
      </c>
      <c r="J3379" s="12">
        <f>(C3379-VLOOKUP(H3379,Riders!$A$2:$C$3500,2,FALSE))/365</f>
        <v>22.509589041095889</v>
      </c>
      <c r="K3379" s="3">
        <v>9</v>
      </c>
    </row>
    <row r="3380" spans="1:11" x14ac:dyDescent="0.45">
      <c r="A3380" s="3" t="s">
        <v>108</v>
      </c>
      <c r="B3380" s="3">
        <v>2021</v>
      </c>
      <c r="C3380" s="19">
        <v>44493</v>
      </c>
      <c r="D3380" s="3" t="s">
        <v>641</v>
      </c>
      <c r="E3380" s="3" t="s">
        <v>370</v>
      </c>
      <c r="F3380" s="3">
        <v>2</v>
      </c>
      <c r="G3380" s="3">
        <v>4</v>
      </c>
      <c r="H3380" s="3" t="s">
        <v>26</v>
      </c>
      <c r="I3380" s="3" t="s">
        <v>27</v>
      </c>
      <c r="J3380" s="12">
        <f>(C3380-VLOOKUP(H3380,Riders!$A$2:$C$3500,2,FALSE))/365</f>
        <v>23.424657534246574</v>
      </c>
      <c r="K3380" s="3">
        <v>10</v>
      </c>
    </row>
    <row r="3381" spans="1:11" x14ac:dyDescent="0.45">
      <c r="A3381" s="3" t="s">
        <v>108</v>
      </c>
      <c r="B3381" s="3">
        <v>2021</v>
      </c>
      <c r="C3381" s="19">
        <v>44493</v>
      </c>
      <c r="D3381" s="3" t="s">
        <v>641</v>
      </c>
      <c r="E3381" s="3" t="s">
        <v>370</v>
      </c>
      <c r="F3381" s="3">
        <v>2</v>
      </c>
      <c r="G3381" s="3">
        <v>5</v>
      </c>
      <c r="H3381" s="3" t="s">
        <v>34</v>
      </c>
      <c r="I3381" s="3" t="s">
        <v>19</v>
      </c>
      <c r="J3381" s="12">
        <f>(C3381-VLOOKUP(H3381,Riders!$A$2:$C$3500,2,FALSE))/365</f>
        <v>34.230136986301368</v>
      </c>
      <c r="K3381" s="3">
        <v>11</v>
      </c>
    </row>
    <row r="3382" spans="1:11" x14ac:dyDescent="0.45">
      <c r="A3382" s="3" t="s">
        <v>108</v>
      </c>
      <c r="B3382" s="3">
        <v>2021</v>
      </c>
      <c r="C3382" s="19">
        <v>44493</v>
      </c>
      <c r="D3382" s="3" t="s">
        <v>641</v>
      </c>
      <c r="E3382" s="3" t="s">
        <v>370</v>
      </c>
      <c r="F3382" s="3">
        <v>2</v>
      </c>
      <c r="G3382" s="3">
        <v>6</v>
      </c>
      <c r="H3382" s="3" t="s">
        <v>54</v>
      </c>
      <c r="I3382" s="3" t="s">
        <v>44</v>
      </c>
      <c r="J3382" s="12">
        <f>(C3382-VLOOKUP(H3382,Riders!$A$2:$C$3500,2,FALSE))/365</f>
        <v>24.336986301369862</v>
      </c>
      <c r="K3382" s="3">
        <v>12</v>
      </c>
    </row>
    <row r="3383" spans="1:11" x14ac:dyDescent="0.45">
      <c r="A3383" s="3" t="s">
        <v>102</v>
      </c>
      <c r="B3383" s="3">
        <v>2022</v>
      </c>
      <c r="C3383" s="19">
        <v>44675</v>
      </c>
      <c r="D3383" s="3" t="s">
        <v>653</v>
      </c>
      <c r="E3383" s="3" t="s">
        <v>454</v>
      </c>
      <c r="F3383" s="3">
        <v>1</v>
      </c>
      <c r="G3383" s="3">
        <v>1</v>
      </c>
      <c r="H3383" s="3" t="s">
        <v>20</v>
      </c>
      <c r="I3383" s="3" t="s">
        <v>21</v>
      </c>
      <c r="J3383" s="12">
        <f>(C3383-VLOOKUP(H3383,Riders!$A$2:$C$3500,2,FALSE))/365</f>
        <v>26.717808219178082</v>
      </c>
      <c r="K3383" s="3">
        <v>2</v>
      </c>
    </row>
    <row r="3384" spans="1:11" x14ac:dyDescent="0.45">
      <c r="A3384" s="3" t="s">
        <v>102</v>
      </c>
      <c r="B3384" s="3">
        <v>2022</v>
      </c>
      <c r="C3384" s="19">
        <v>44675</v>
      </c>
      <c r="D3384" s="3" t="s">
        <v>653</v>
      </c>
      <c r="E3384" s="3" t="s">
        <v>454</v>
      </c>
      <c r="F3384" s="3">
        <v>1</v>
      </c>
      <c r="G3384" s="3">
        <v>2</v>
      </c>
      <c r="H3384" s="3" t="s">
        <v>382</v>
      </c>
      <c r="I3384" s="3" t="s">
        <v>15</v>
      </c>
      <c r="J3384" s="12">
        <f>(C3384-VLOOKUP(H3384,Riders!$A$2:$C$3500,2,FALSE))/365</f>
        <v>21.153424657534245</v>
      </c>
      <c r="K3384" s="3">
        <v>7</v>
      </c>
    </row>
    <row r="3385" spans="1:11" x14ac:dyDescent="0.45">
      <c r="A3385" s="3" t="s">
        <v>102</v>
      </c>
      <c r="B3385" s="3">
        <v>2022</v>
      </c>
      <c r="C3385" s="19">
        <v>44675</v>
      </c>
      <c r="D3385" s="3" t="s">
        <v>653</v>
      </c>
      <c r="E3385" s="3" t="s">
        <v>454</v>
      </c>
      <c r="F3385" s="3">
        <v>1</v>
      </c>
      <c r="G3385" s="3">
        <v>3</v>
      </c>
      <c r="H3385" s="3" t="s">
        <v>60</v>
      </c>
      <c r="I3385" s="3" t="s">
        <v>61</v>
      </c>
      <c r="J3385" s="12">
        <f>(C3385-VLOOKUP(H3385,Riders!$A$2:$C$3500,2,FALSE))/365</f>
        <v>33.772602739726025</v>
      </c>
      <c r="K3385" s="3">
        <v>17</v>
      </c>
    </row>
    <row r="3386" spans="1:11" x14ac:dyDescent="0.45">
      <c r="A3386" s="3" t="s">
        <v>102</v>
      </c>
      <c r="B3386" s="3">
        <v>2022</v>
      </c>
      <c r="C3386" s="19">
        <v>44675</v>
      </c>
      <c r="D3386" s="3" t="s">
        <v>653</v>
      </c>
      <c r="E3386" s="3" t="s">
        <v>454</v>
      </c>
      <c r="F3386" s="3">
        <v>1</v>
      </c>
      <c r="G3386" s="3">
        <v>4</v>
      </c>
      <c r="H3386" s="3" t="s">
        <v>390</v>
      </c>
      <c r="I3386" s="3" t="s">
        <v>36</v>
      </c>
      <c r="J3386" s="12">
        <f>(C3386-VLOOKUP(H3386,Riders!$A$2:$C$3500,2,FALSE))/365</f>
        <v>19.013698630136986</v>
      </c>
      <c r="K3386" s="3">
        <v>13</v>
      </c>
    </row>
    <row r="3387" spans="1:11" x14ac:dyDescent="0.45">
      <c r="A3387" s="3" t="s">
        <v>102</v>
      </c>
      <c r="B3387" s="3">
        <v>2022</v>
      </c>
      <c r="C3387" s="19">
        <v>44675</v>
      </c>
      <c r="D3387" s="3" t="s">
        <v>653</v>
      </c>
      <c r="E3387" s="3" t="s">
        <v>454</v>
      </c>
      <c r="F3387" s="3">
        <v>1</v>
      </c>
      <c r="G3387" s="3">
        <v>5</v>
      </c>
      <c r="H3387" s="3" t="s">
        <v>58</v>
      </c>
      <c r="I3387" s="3" t="s">
        <v>59</v>
      </c>
      <c r="J3387" s="12">
        <f>(C3387-VLOOKUP(H3387,Riders!$A$2:$C$3500,2,FALSE))/365</f>
        <v>24.273972602739725</v>
      </c>
      <c r="K3387" s="3">
        <v>25</v>
      </c>
    </row>
    <row r="3388" spans="1:11" x14ac:dyDescent="0.45">
      <c r="A3388" s="3" t="s">
        <v>102</v>
      </c>
      <c r="B3388" s="3">
        <v>2022</v>
      </c>
      <c r="C3388" s="19">
        <v>44675</v>
      </c>
      <c r="D3388" s="3" t="s">
        <v>653</v>
      </c>
      <c r="E3388" s="3" t="s">
        <v>454</v>
      </c>
      <c r="F3388" s="3">
        <v>1</v>
      </c>
      <c r="G3388" s="3">
        <v>6</v>
      </c>
      <c r="H3388" s="3" t="s">
        <v>46</v>
      </c>
      <c r="I3388" s="3" t="s">
        <v>47</v>
      </c>
      <c r="J3388" s="12">
        <f>(C3388-VLOOKUP(H3388,Riders!$A$2:$C$3500,2,FALSE))/365</f>
        <v>21.854794520547944</v>
      </c>
      <c r="K3388" s="3">
        <v>21</v>
      </c>
    </row>
    <row r="3389" spans="1:11" x14ac:dyDescent="0.45">
      <c r="A3389" s="3" t="s">
        <v>102</v>
      </c>
      <c r="B3389" s="3">
        <v>2022</v>
      </c>
      <c r="C3389" s="19">
        <v>44675</v>
      </c>
      <c r="D3389" s="3" t="s">
        <v>653</v>
      </c>
      <c r="E3389" s="3" t="s">
        <v>454</v>
      </c>
      <c r="F3389" s="3">
        <v>1</v>
      </c>
      <c r="G3389" s="3">
        <v>7</v>
      </c>
      <c r="H3389" s="3" t="s">
        <v>52</v>
      </c>
      <c r="I3389" s="3" t="s">
        <v>53</v>
      </c>
      <c r="J3389" s="12">
        <f>(C3389-VLOOKUP(H3389,Riders!$A$2:$C$3500,2,FALSE))/365</f>
        <v>25.123287671232877</v>
      </c>
      <c r="K3389" s="3">
        <v>21</v>
      </c>
    </row>
    <row r="3390" spans="1:11" x14ac:dyDescent="0.45">
      <c r="A3390" s="3" t="s">
        <v>102</v>
      </c>
      <c r="B3390" s="3">
        <v>2022</v>
      </c>
      <c r="C3390" s="19">
        <v>44675</v>
      </c>
      <c r="D3390" s="3" t="s">
        <v>653</v>
      </c>
      <c r="E3390" s="3" t="s">
        <v>454</v>
      </c>
      <c r="F3390" s="3">
        <v>2</v>
      </c>
      <c r="G3390" s="3">
        <v>1</v>
      </c>
      <c r="H3390" s="3" t="s">
        <v>16</v>
      </c>
      <c r="I3390" s="3" t="s">
        <v>17</v>
      </c>
      <c r="J3390" s="12">
        <f>(C3390-VLOOKUP(H3390,Riders!$A$2:$C$3500,2,FALSE))/365</f>
        <v>23.008219178082193</v>
      </c>
      <c r="K3390" s="3">
        <v>1</v>
      </c>
    </row>
    <row r="3391" spans="1:11" x14ac:dyDescent="0.45">
      <c r="A3391" s="3" t="s">
        <v>102</v>
      </c>
      <c r="B3391" s="3">
        <v>2022</v>
      </c>
      <c r="C3391" s="19">
        <v>44675</v>
      </c>
      <c r="D3391" s="3" t="s">
        <v>653</v>
      </c>
      <c r="E3391" s="3" t="s">
        <v>454</v>
      </c>
      <c r="F3391" s="3">
        <v>2</v>
      </c>
      <c r="G3391" s="3">
        <v>2</v>
      </c>
      <c r="H3391" s="3" t="s">
        <v>26</v>
      </c>
      <c r="I3391" s="3" t="s">
        <v>27</v>
      </c>
      <c r="J3391" s="12">
        <f>(C3391-VLOOKUP(H3391,Riders!$A$2:$C$3500,2,FALSE))/365</f>
        <v>23.923287671232877</v>
      </c>
      <c r="K3391" s="3">
        <v>3</v>
      </c>
    </row>
    <row r="3392" spans="1:11" x14ac:dyDescent="0.45">
      <c r="A3392" s="3" t="s">
        <v>102</v>
      </c>
      <c r="B3392" s="3">
        <v>2022</v>
      </c>
      <c r="C3392" s="19">
        <v>44675</v>
      </c>
      <c r="D3392" s="3" t="s">
        <v>653</v>
      </c>
      <c r="E3392" s="3" t="s">
        <v>454</v>
      </c>
      <c r="F3392" s="3">
        <v>2</v>
      </c>
      <c r="G3392" s="3">
        <v>3</v>
      </c>
      <c r="H3392" s="3" t="s">
        <v>35</v>
      </c>
      <c r="I3392" s="3" t="s">
        <v>36</v>
      </c>
      <c r="J3392" s="12">
        <f>(C3392-VLOOKUP(H3392,Riders!$A$2:$C$3500,2,FALSE))/365</f>
        <v>24.046575342465754</v>
      </c>
      <c r="K3392" s="3">
        <v>8</v>
      </c>
    </row>
    <row r="3393" spans="1:11" x14ac:dyDescent="0.45">
      <c r="A3393" s="3" t="s">
        <v>102</v>
      </c>
      <c r="B3393" s="3">
        <v>2022</v>
      </c>
      <c r="C3393" s="19">
        <v>44675</v>
      </c>
      <c r="D3393" s="3" t="s">
        <v>653</v>
      </c>
      <c r="E3393" s="3" t="s">
        <v>454</v>
      </c>
      <c r="F3393" s="3">
        <v>2</v>
      </c>
      <c r="G3393" s="3">
        <v>4</v>
      </c>
      <c r="H3393" s="3" t="s">
        <v>83</v>
      </c>
      <c r="I3393" s="3" t="s">
        <v>84</v>
      </c>
      <c r="J3393" s="12">
        <f>(C3393-VLOOKUP(H3393,Riders!$A$2:$C$3500,2,FALSE))/365</f>
        <v>29.6</v>
      </c>
      <c r="K3393" s="3">
        <v>17</v>
      </c>
    </row>
    <row r="3394" spans="1:11" x14ac:dyDescent="0.45">
      <c r="A3394" s="3" t="s">
        <v>102</v>
      </c>
      <c r="B3394" s="3">
        <v>2022</v>
      </c>
      <c r="C3394" s="19">
        <v>44675</v>
      </c>
      <c r="D3394" s="3" t="s">
        <v>653</v>
      </c>
      <c r="E3394" s="3" t="s">
        <v>454</v>
      </c>
      <c r="F3394" s="3">
        <v>2</v>
      </c>
      <c r="G3394" s="3">
        <v>5</v>
      </c>
      <c r="H3394" s="3" t="s">
        <v>34</v>
      </c>
      <c r="I3394" s="3" t="s">
        <v>74</v>
      </c>
      <c r="J3394" s="12">
        <f>(C3394-VLOOKUP(H3394,Riders!$A$2:$C$3500,2,FALSE))/365</f>
        <v>34.728767123287675</v>
      </c>
      <c r="K3394" s="3">
        <v>9</v>
      </c>
    </row>
    <row r="3395" spans="1:11" x14ac:dyDescent="0.45">
      <c r="A3395" s="3" t="s">
        <v>102</v>
      </c>
      <c r="B3395" s="3">
        <v>2022</v>
      </c>
      <c r="C3395" s="19">
        <v>44675</v>
      </c>
      <c r="D3395" s="3" t="s">
        <v>653</v>
      </c>
      <c r="E3395" s="3" t="s">
        <v>454</v>
      </c>
      <c r="F3395" s="3">
        <v>2</v>
      </c>
      <c r="G3395" s="3">
        <v>6</v>
      </c>
      <c r="H3395" s="3" t="s">
        <v>289</v>
      </c>
      <c r="I3395" s="3" t="s">
        <v>70</v>
      </c>
      <c r="J3395" s="12">
        <f>(C3395-VLOOKUP(H3395,Riders!$A$2:$C$3500,2,FALSE))/365</f>
        <v>23.109589041095891</v>
      </c>
      <c r="K3395" s="3">
        <v>25</v>
      </c>
    </row>
    <row r="3396" spans="1:11" x14ac:dyDescent="0.45">
      <c r="A3396" s="3" t="s">
        <v>102</v>
      </c>
      <c r="B3396" s="3">
        <v>2022</v>
      </c>
      <c r="C3396" s="19">
        <v>44675</v>
      </c>
      <c r="D3396" s="3" t="s">
        <v>653</v>
      </c>
      <c r="E3396" s="3" t="s">
        <v>454</v>
      </c>
      <c r="F3396" s="3">
        <v>3</v>
      </c>
      <c r="G3396" s="3">
        <v>1</v>
      </c>
      <c r="H3396" s="3" t="s">
        <v>33</v>
      </c>
      <c r="I3396" s="3" t="s">
        <v>27</v>
      </c>
      <c r="J3396" s="12">
        <f>(C3396-VLOOKUP(H3396,Riders!$A$2:$C$3500,2,FALSE))/365</f>
        <v>28.427397260273974</v>
      </c>
      <c r="K3396" s="3">
        <v>6</v>
      </c>
    </row>
    <row r="3397" spans="1:11" x14ac:dyDescent="0.45">
      <c r="A3397" s="3" t="s">
        <v>102</v>
      </c>
      <c r="B3397" s="3">
        <v>2022</v>
      </c>
      <c r="C3397" s="19">
        <v>44675</v>
      </c>
      <c r="D3397" s="3" t="s">
        <v>653</v>
      </c>
      <c r="E3397" s="3" t="s">
        <v>454</v>
      </c>
      <c r="F3397" s="3">
        <v>3</v>
      </c>
      <c r="G3397" s="3">
        <v>2</v>
      </c>
      <c r="H3397" s="3" t="s">
        <v>381</v>
      </c>
      <c r="I3397" s="3" t="s">
        <v>105</v>
      </c>
      <c r="J3397" s="12">
        <f>(C3397-VLOOKUP(H3397,Riders!$A$2:$C$3500,2,FALSE))/365</f>
        <v>19.350684931506848</v>
      </c>
      <c r="K3397" s="3">
        <v>12</v>
      </c>
    </row>
    <row r="3398" spans="1:11" x14ac:dyDescent="0.45">
      <c r="A3398" s="3" t="s">
        <v>102</v>
      </c>
      <c r="B3398" s="3">
        <v>2022</v>
      </c>
      <c r="C3398" s="19">
        <v>44675</v>
      </c>
      <c r="D3398" s="3" t="s">
        <v>653</v>
      </c>
      <c r="E3398" s="3" t="s">
        <v>454</v>
      </c>
      <c r="F3398" s="3">
        <v>3</v>
      </c>
      <c r="G3398" s="3">
        <v>3</v>
      </c>
      <c r="H3398" s="3" t="s">
        <v>50</v>
      </c>
      <c r="I3398" s="3" t="s">
        <v>51</v>
      </c>
      <c r="J3398" s="12">
        <f>(C3398-VLOOKUP(H3398,Riders!$A$2:$C$3500,2,FALSE))/365</f>
        <v>25.550684931506851</v>
      </c>
      <c r="K3398" s="3">
        <v>11</v>
      </c>
    </row>
    <row r="3399" spans="1:11" x14ac:dyDescent="0.45">
      <c r="A3399" s="3" t="s">
        <v>102</v>
      </c>
      <c r="B3399" s="3">
        <v>2022</v>
      </c>
      <c r="C3399" s="19">
        <v>44675</v>
      </c>
      <c r="D3399" s="3" t="s">
        <v>653</v>
      </c>
      <c r="E3399" s="3" t="s">
        <v>454</v>
      </c>
      <c r="F3399" s="3">
        <v>3</v>
      </c>
      <c r="G3399" s="3">
        <v>4</v>
      </c>
      <c r="H3399" s="3" t="s">
        <v>106</v>
      </c>
      <c r="I3399" s="3" t="s">
        <v>63</v>
      </c>
      <c r="J3399" s="12" t="e">
        <f>(C3399-VLOOKUP(H3399,Riders!$A$2:$C$3500,2,FALSE))/365</f>
        <v>#N/A</v>
      </c>
      <c r="K3399" s="3">
        <v>17</v>
      </c>
    </row>
    <row r="3400" spans="1:11" x14ac:dyDescent="0.45">
      <c r="A3400" s="3" t="s">
        <v>102</v>
      </c>
      <c r="B3400" s="3">
        <v>2022</v>
      </c>
      <c r="C3400" s="19">
        <v>44675</v>
      </c>
      <c r="D3400" s="3" t="s">
        <v>653</v>
      </c>
      <c r="E3400" s="3" t="s">
        <v>454</v>
      </c>
      <c r="F3400" s="3">
        <v>3</v>
      </c>
      <c r="G3400" s="3">
        <v>5</v>
      </c>
      <c r="H3400" s="3" t="s">
        <v>18</v>
      </c>
      <c r="I3400" s="3" t="s">
        <v>19</v>
      </c>
      <c r="J3400" s="12">
        <f>(C3400-VLOOKUP(H3400,Riders!$A$2:$C$3500,2,FALSE))/365</f>
        <v>23.920547945205481</v>
      </c>
      <c r="K3400" s="3">
        <v>13</v>
      </c>
    </row>
    <row r="3401" spans="1:11" x14ac:dyDescent="0.45">
      <c r="A3401" s="3" t="s">
        <v>102</v>
      </c>
      <c r="B3401" s="3">
        <v>2022</v>
      </c>
      <c r="C3401" s="19">
        <v>44675</v>
      </c>
      <c r="D3401" s="3" t="s">
        <v>653</v>
      </c>
      <c r="E3401" s="3" t="s">
        <v>454</v>
      </c>
      <c r="F3401" s="3">
        <v>3</v>
      </c>
      <c r="G3401" s="3">
        <v>6</v>
      </c>
      <c r="H3401" s="3" t="s">
        <v>86</v>
      </c>
      <c r="I3401" s="3" t="s">
        <v>87</v>
      </c>
      <c r="J3401" s="12">
        <f>(C3401-VLOOKUP(H3401,Riders!$A$2:$C$3500,2,FALSE))/365</f>
        <v>21.643835616438356</v>
      </c>
      <c r="K3401" s="3">
        <v>25</v>
      </c>
    </row>
    <row r="3402" spans="1:11" x14ac:dyDescent="0.45">
      <c r="A3402" s="3" t="s">
        <v>102</v>
      </c>
      <c r="B3402" s="3">
        <v>2022</v>
      </c>
      <c r="C3402" s="19">
        <v>44675</v>
      </c>
      <c r="D3402" s="3" t="s">
        <v>653</v>
      </c>
      <c r="E3402" s="3" t="s">
        <v>454</v>
      </c>
      <c r="F3402" s="3">
        <v>3</v>
      </c>
      <c r="G3402" s="3">
        <v>7</v>
      </c>
      <c r="H3402" s="3" t="s">
        <v>80</v>
      </c>
      <c r="I3402" s="3" t="s">
        <v>17</v>
      </c>
      <c r="J3402" s="12">
        <f>(C3402-VLOOKUP(H3402,Riders!$A$2:$C$3500,2,FALSE))/365</f>
        <v>20.208219178082192</v>
      </c>
      <c r="K3402" s="3">
        <v>17</v>
      </c>
    </row>
    <row r="3403" spans="1:11" x14ac:dyDescent="0.45">
      <c r="A3403" s="3" t="s">
        <v>102</v>
      </c>
      <c r="B3403" s="3">
        <v>2022</v>
      </c>
      <c r="C3403" s="19">
        <v>44675</v>
      </c>
      <c r="D3403" s="3" t="s">
        <v>653</v>
      </c>
      <c r="E3403" s="3" t="s">
        <v>454</v>
      </c>
      <c r="F3403" s="3">
        <v>4</v>
      </c>
      <c r="G3403" s="3">
        <v>1</v>
      </c>
      <c r="H3403" s="3" t="s">
        <v>384</v>
      </c>
      <c r="I3403" s="3" t="s">
        <v>19</v>
      </c>
      <c r="J3403" s="12">
        <f>(C3403-VLOOKUP(H3403,Riders!$A$2:$C$3500,2,FALSE))/365</f>
        <v>22.635616438356163</v>
      </c>
      <c r="K3403" s="3">
        <v>4</v>
      </c>
    </row>
    <row r="3404" spans="1:11" x14ac:dyDescent="0.45">
      <c r="A3404" s="3" t="s">
        <v>102</v>
      </c>
      <c r="B3404" s="3">
        <v>2022</v>
      </c>
      <c r="C3404" s="19">
        <v>44675</v>
      </c>
      <c r="D3404" s="3" t="s">
        <v>653</v>
      </c>
      <c r="E3404" s="3" t="s">
        <v>454</v>
      </c>
      <c r="F3404" s="3">
        <v>4</v>
      </c>
      <c r="G3404" s="3">
        <v>2</v>
      </c>
      <c r="H3404" s="3" t="s">
        <v>30</v>
      </c>
      <c r="I3404" s="3" t="s">
        <v>31</v>
      </c>
      <c r="J3404" s="12">
        <f>(C3404-VLOOKUP(H3404,Riders!$A$2:$C$3500,2,FALSE))/365</f>
        <v>26.021917808219179</v>
      </c>
      <c r="K3404" s="3">
        <v>5</v>
      </c>
    </row>
    <row r="3405" spans="1:11" x14ac:dyDescent="0.45">
      <c r="A3405" s="3" t="s">
        <v>102</v>
      </c>
      <c r="B3405" s="3">
        <v>2022</v>
      </c>
      <c r="C3405" s="19">
        <v>44675</v>
      </c>
      <c r="D3405" s="3" t="s">
        <v>653</v>
      </c>
      <c r="E3405" s="3" t="s">
        <v>454</v>
      </c>
      <c r="F3405" s="3">
        <v>4</v>
      </c>
      <c r="G3405" s="3">
        <v>3</v>
      </c>
      <c r="H3405" s="3" t="s">
        <v>116</v>
      </c>
      <c r="I3405" s="3" t="s">
        <v>21</v>
      </c>
      <c r="J3405" s="12">
        <f>(C3405-VLOOKUP(H3405,Riders!$A$2:$C$3500,2,FALSE))/365</f>
        <v>31.087671232876712</v>
      </c>
      <c r="K3405" s="3">
        <v>13</v>
      </c>
    </row>
    <row r="3406" spans="1:11" x14ac:dyDescent="0.45">
      <c r="A3406" s="3" t="s">
        <v>102</v>
      </c>
      <c r="B3406" s="3">
        <v>2022</v>
      </c>
      <c r="C3406" s="19">
        <v>44675</v>
      </c>
      <c r="D3406" s="3" t="s">
        <v>653</v>
      </c>
      <c r="E3406" s="3" t="s">
        <v>454</v>
      </c>
      <c r="F3406" s="3">
        <v>4</v>
      </c>
      <c r="G3406" s="3">
        <v>4</v>
      </c>
      <c r="H3406" s="3" t="s">
        <v>24</v>
      </c>
      <c r="I3406" s="3" t="s">
        <v>25</v>
      </c>
      <c r="J3406" s="12">
        <f>(C3406-VLOOKUP(H3406,Riders!$A$2:$C$3500,2,FALSE))/365</f>
        <v>23.652054794520549</v>
      </c>
      <c r="K3406" s="3">
        <v>10</v>
      </c>
    </row>
    <row r="3407" spans="1:11" x14ac:dyDescent="0.45">
      <c r="A3407" s="3" t="s">
        <v>102</v>
      </c>
      <c r="B3407" s="3">
        <v>2022</v>
      </c>
      <c r="C3407" s="19">
        <v>44675</v>
      </c>
      <c r="D3407" s="3" t="s">
        <v>653</v>
      </c>
      <c r="E3407" s="3" t="s">
        <v>454</v>
      </c>
      <c r="F3407" s="3">
        <v>4</v>
      </c>
      <c r="G3407" s="3">
        <v>5</v>
      </c>
      <c r="H3407" s="3" t="s">
        <v>32</v>
      </c>
      <c r="I3407" s="3" t="s">
        <v>78</v>
      </c>
      <c r="J3407" s="12">
        <f>(C3407-VLOOKUP(H3407,Riders!$A$2:$C$3500,2,FALSE))/365</f>
        <v>19.747945205479454</v>
      </c>
      <c r="K3407" s="3">
        <v>21</v>
      </c>
    </row>
    <row r="3408" spans="1:11" x14ac:dyDescent="0.45">
      <c r="A3408" s="3" t="s">
        <v>102</v>
      </c>
      <c r="B3408" s="3">
        <v>2022</v>
      </c>
      <c r="C3408" s="19">
        <v>44675</v>
      </c>
      <c r="D3408" s="3" t="s">
        <v>653</v>
      </c>
      <c r="E3408" s="3" t="s">
        <v>454</v>
      </c>
      <c r="F3408" s="3">
        <v>4</v>
      </c>
      <c r="G3408" s="3">
        <v>6</v>
      </c>
      <c r="H3408" s="3" t="s">
        <v>107</v>
      </c>
      <c r="I3408" s="3" t="s">
        <v>59</v>
      </c>
      <c r="J3408" s="12">
        <f>(C3408-VLOOKUP(H3408,Riders!$A$2:$C$3500,2,FALSE))/365</f>
        <v>18.63013698630137</v>
      </c>
      <c r="K3408" s="3">
        <v>21</v>
      </c>
    </row>
    <row r="3409" spans="1:11" x14ac:dyDescent="0.45">
      <c r="A3409" s="3" t="s">
        <v>102</v>
      </c>
      <c r="B3409" s="3">
        <v>2022</v>
      </c>
      <c r="C3409" s="19">
        <v>44675</v>
      </c>
      <c r="D3409" s="3" t="s">
        <v>653</v>
      </c>
      <c r="E3409" s="3" t="s">
        <v>454</v>
      </c>
      <c r="F3409" s="3">
        <v>4</v>
      </c>
      <c r="G3409" s="3">
        <v>7</v>
      </c>
      <c r="H3409" s="3" t="s">
        <v>476</v>
      </c>
      <c r="I3409" s="3" t="s">
        <v>70</v>
      </c>
      <c r="J3409" s="12">
        <f>(C3409-VLOOKUP(H3409,Riders!$A$2:$C$3500,2,FALSE))/365</f>
        <v>20.742465753424657</v>
      </c>
      <c r="K3409" s="3">
        <v>25</v>
      </c>
    </row>
    <row r="3410" spans="1:11" x14ac:dyDescent="0.45">
      <c r="A3410" s="3" t="s">
        <v>102</v>
      </c>
      <c r="B3410" s="3">
        <v>2022</v>
      </c>
      <c r="C3410" s="19">
        <v>44675</v>
      </c>
      <c r="D3410" s="3" t="s">
        <v>653</v>
      </c>
      <c r="E3410" s="3" t="s">
        <v>642</v>
      </c>
      <c r="F3410" s="3">
        <v>1</v>
      </c>
      <c r="G3410" s="3">
        <v>1</v>
      </c>
      <c r="H3410" s="3" t="s">
        <v>24</v>
      </c>
      <c r="I3410" s="3" t="s">
        <v>25</v>
      </c>
      <c r="J3410" s="12">
        <f>(C3410-VLOOKUP(H3410,Riders!$A$2:$C$3500,2,FALSE))/365</f>
        <v>23.652054794520549</v>
      </c>
      <c r="K3410" s="3">
        <v>10</v>
      </c>
    </row>
    <row r="3411" spans="1:11" x14ac:dyDescent="0.45">
      <c r="A3411" s="3" t="s">
        <v>102</v>
      </c>
      <c r="B3411" s="3">
        <v>2022</v>
      </c>
      <c r="C3411" s="19">
        <v>44675</v>
      </c>
      <c r="D3411" s="3" t="s">
        <v>653</v>
      </c>
      <c r="E3411" s="3" t="s">
        <v>642</v>
      </c>
      <c r="F3411" s="3">
        <v>1</v>
      </c>
      <c r="G3411" s="3">
        <v>2</v>
      </c>
      <c r="H3411" s="3" t="s">
        <v>18</v>
      </c>
      <c r="I3411" s="3" t="s">
        <v>19</v>
      </c>
      <c r="J3411" s="12">
        <f>(C3411-VLOOKUP(H3411,Riders!$A$2:$C$3500,2,FALSE))/365</f>
        <v>23.920547945205481</v>
      </c>
      <c r="K3411" s="3">
        <v>13</v>
      </c>
    </row>
    <row r="3412" spans="1:11" x14ac:dyDescent="0.45">
      <c r="A3412" s="3" t="s">
        <v>102</v>
      </c>
      <c r="B3412" s="3">
        <v>2022</v>
      </c>
      <c r="C3412" s="19">
        <v>44675</v>
      </c>
      <c r="D3412" s="3" t="s">
        <v>653</v>
      </c>
      <c r="E3412" s="3" t="s">
        <v>642</v>
      </c>
      <c r="F3412" s="3">
        <v>1</v>
      </c>
      <c r="G3412" s="3">
        <v>3</v>
      </c>
      <c r="H3412" s="3" t="s">
        <v>60</v>
      </c>
      <c r="I3412" s="3" t="s">
        <v>61</v>
      </c>
      <c r="J3412" s="12">
        <f>(C3412-VLOOKUP(H3412,Riders!$A$2:$C$3500,2,FALSE))/365</f>
        <v>33.772602739726025</v>
      </c>
      <c r="K3412" s="3">
        <v>17</v>
      </c>
    </row>
    <row r="3413" spans="1:11" x14ac:dyDescent="0.45">
      <c r="A3413" s="3" t="s">
        <v>102</v>
      </c>
      <c r="B3413" s="3">
        <v>2022</v>
      </c>
      <c r="C3413" s="19">
        <v>44675</v>
      </c>
      <c r="D3413" s="3" t="s">
        <v>653</v>
      </c>
      <c r="E3413" s="3" t="s">
        <v>642</v>
      </c>
      <c r="F3413" s="3">
        <v>1</v>
      </c>
      <c r="G3413" s="3">
        <v>4</v>
      </c>
      <c r="H3413" s="3" t="s">
        <v>52</v>
      </c>
      <c r="I3413" s="3" t="s">
        <v>53</v>
      </c>
      <c r="J3413" s="12">
        <f>(C3413-VLOOKUP(H3413,Riders!$A$2:$C$3500,2,FALSE))/365</f>
        <v>25.123287671232877</v>
      </c>
      <c r="K3413" s="3">
        <v>21</v>
      </c>
    </row>
    <row r="3414" spans="1:11" x14ac:dyDescent="0.45">
      <c r="A3414" s="3" t="s">
        <v>102</v>
      </c>
      <c r="B3414" s="3">
        <v>2022</v>
      </c>
      <c r="C3414" s="19">
        <v>44675</v>
      </c>
      <c r="D3414" s="3" t="s">
        <v>653</v>
      </c>
      <c r="E3414" s="3" t="s">
        <v>642</v>
      </c>
      <c r="F3414" s="3">
        <v>1</v>
      </c>
      <c r="G3414" s="3">
        <v>5</v>
      </c>
      <c r="H3414" s="3" t="s">
        <v>289</v>
      </c>
      <c r="I3414" s="3" t="s">
        <v>70</v>
      </c>
      <c r="J3414" s="12">
        <f>(C3414-VLOOKUP(H3414,Riders!$A$2:$C$3500,2,FALSE))/365</f>
        <v>23.109589041095891</v>
      </c>
      <c r="K3414" s="3">
        <v>25</v>
      </c>
    </row>
    <row r="3415" spans="1:11" x14ac:dyDescent="0.45">
      <c r="A3415" s="3" t="s">
        <v>102</v>
      </c>
      <c r="B3415" s="3">
        <v>2022</v>
      </c>
      <c r="C3415" s="19">
        <v>44675</v>
      </c>
      <c r="D3415" s="3" t="s">
        <v>653</v>
      </c>
      <c r="E3415" s="3" t="s">
        <v>642</v>
      </c>
      <c r="F3415" s="3">
        <v>2</v>
      </c>
      <c r="G3415" s="3">
        <v>1</v>
      </c>
      <c r="H3415" s="3" t="s">
        <v>35</v>
      </c>
      <c r="I3415" s="3" t="s">
        <v>36</v>
      </c>
      <c r="J3415" s="12">
        <f>(C3415-VLOOKUP(H3415,Riders!$A$2:$C$3500,2,FALSE))/365</f>
        <v>24.046575342465754</v>
      </c>
      <c r="K3415" s="3">
        <v>8</v>
      </c>
    </row>
    <row r="3416" spans="1:11" x14ac:dyDescent="0.45">
      <c r="A3416" s="3" t="s">
        <v>102</v>
      </c>
      <c r="B3416" s="3">
        <v>2022</v>
      </c>
      <c r="C3416" s="19">
        <v>44675</v>
      </c>
      <c r="D3416" s="3" t="s">
        <v>653</v>
      </c>
      <c r="E3416" s="3" t="s">
        <v>642</v>
      </c>
      <c r="F3416" s="3">
        <v>2</v>
      </c>
      <c r="G3416" s="3">
        <v>2</v>
      </c>
      <c r="H3416" s="3" t="s">
        <v>57</v>
      </c>
      <c r="I3416" s="3" t="s">
        <v>47</v>
      </c>
      <c r="J3416" s="12">
        <f>(C3416-VLOOKUP(H3416,Riders!$A$2:$C$3500,2,FALSE))/365</f>
        <v>22.235616438356164</v>
      </c>
      <c r="K3416" s="3">
        <v>13</v>
      </c>
    </row>
    <row r="3417" spans="1:11" x14ac:dyDescent="0.45">
      <c r="A3417" s="3" t="s">
        <v>102</v>
      </c>
      <c r="B3417" s="3">
        <v>2022</v>
      </c>
      <c r="C3417" s="19">
        <v>44675</v>
      </c>
      <c r="D3417" s="3" t="s">
        <v>653</v>
      </c>
      <c r="E3417" s="3" t="s">
        <v>642</v>
      </c>
      <c r="F3417" s="3">
        <v>2</v>
      </c>
      <c r="G3417" s="3">
        <v>3</v>
      </c>
      <c r="H3417" s="3" t="s">
        <v>83</v>
      </c>
      <c r="I3417" s="3" t="s">
        <v>84</v>
      </c>
      <c r="J3417" s="12">
        <f>(C3417-VLOOKUP(H3417,Riders!$A$2:$C$3500,2,FALSE))/365</f>
        <v>29.6</v>
      </c>
      <c r="K3417" s="3">
        <v>17</v>
      </c>
    </row>
    <row r="3418" spans="1:11" x14ac:dyDescent="0.45">
      <c r="A3418" s="3" t="s">
        <v>102</v>
      </c>
      <c r="B3418" s="3">
        <v>2022</v>
      </c>
      <c r="C3418" s="19">
        <v>44675</v>
      </c>
      <c r="D3418" s="3" t="s">
        <v>653</v>
      </c>
      <c r="E3418" s="3" t="s">
        <v>642</v>
      </c>
      <c r="F3418" s="3">
        <v>2</v>
      </c>
      <c r="G3418" s="3">
        <v>4</v>
      </c>
      <c r="H3418" s="3" t="s">
        <v>32</v>
      </c>
      <c r="I3418" s="3" t="s">
        <v>78</v>
      </c>
      <c r="J3418" s="12">
        <f>(C3418-VLOOKUP(H3418,Riders!$A$2:$C$3500,2,FALSE))/365</f>
        <v>19.747945205479454</v>
      </c>
      <c r="K3418" s="3">
        <v>21</v>
      </c>
    </row>
    <row r="3419" spans="1:11" x14ac:dyDescent="0.45">
      <c r="A3419" s="3" t="s">
        <v>102</v>
      </c>
      <c r="B3419" s="3">
        <v>2022</v>
      </c>
      <c r="C3419" s="19">
        <v>44675</v>
      </c>
      <c r="D3419" s="3" t="s">
        <v>653</v>
      </c>
      <c r="E3419" s="3" t="s">
        <v>642</v>
      </c>
      <c r="F3419" s="3">
        <v>2</v>
      </c>
      <c r="G3419" s="3">
        <v>5</v>
      </c>
      <c r="H3419" s="3" t="s">
        <v>86</v>
      </c>
      <c r="I3419" s="3" t="s">
        <v>87</v>
      </c>
      <c r="J3419" s="12">
        <f>(C3419-VLOOKUP(H3419,Riders!$A$2:$C$3500,2,FALSE))/365</f>
        <v>21.643835616438356</v>
      </c>
      <c r="K3419" s="3">
        <v>25</v>
      </c>
    </row>
    <row r="3420" spans="1:11" x14ac:dyDescent="0.45">
      <c r="A3420" s="3" t="s">
        <v>102</v>
      </c>
      <c r="B3420" s="3">
        <v>2022</v>
      </c>
      <c r="C3420" s="19">
        <v>44675</v>
      </c>
      <c r="D3420" s="3" t="s">
        <v>653</v>
      </c>
      <c r="E3420" s="3" t="s">
        <v>642</v>
      </c>
      <c r="F3420" s="3">
        <v>3</v>
      </c>
      <c r="G3420" s="3">
        <v>1</v>
      </c>
      <c r="H3420" s="3" t="s">
        <v>50</v>
      </c>
      <c r="I3420" s="3" t="s">
        <v>51</v>
      </c>
      <c r="J3420" s="12">
        <f>(C3420-VLOOKUP(H3420,Riders!$A$2:$C$3500,2,FALSE))/365</f>
        <v>25.550684931506851</v>
      </c>
      <c r="K3420" s="3">
        <v>11</v>
      </c>
    </row>
    <row r="3421" spans="1:11" x14ac:dyDescent="0.45">
      <c r="A3421" s="3" t="s">
        <v>102</v>
      </c>
      <c r="B3421" s="3">
        <v>2022</v>
      </c>
      <c r="C3421" s="19">
        <v>44675</v>
      </c>
      <c r="D3421" s="3" t="s">
        <v>653</v>
      </c>
      <c r="E3421" s="3" t="s">
        <v>642</v>
      </c>
      <c r="F3421" s="3">
        <v>3</v>
      </c>
      <c r="G3421" s="3">
        <v>2</v>
      </c>
      <c r="H3421" s="3" t="s">
        <v>390</v>
      </c>
      <c r="I3421" s="3" t="s">
        <v>36</v>
      </c>
      <c r="J3421" s="12">
        <f>(C3421-VLOOKUP(H3421,Riders!$A$2:$C$3500,2,FALSE))/365</f>
        <v>19.013698630136986</v>
      </c>
      <c r="K3421" s="3">
        <v>13</v>
      </c>
    </row>
    <row r="3422" spans="1:11" x14ac:dyDescent="0.45">
      <c r="A3422" s="3" t="s">
        <v>102</v>
      </c>
      <c r="B3422" s="3">
        <v>2022</v>
      </c>
      <c r="C3422" s="19">
        <v>44675</v>
      </c>
      <c r="D3422" s="3" t="s">
        <v>653</v>
      </c>
      <c r="E3422" s="3" t="s">
        <v>642</v>
      </c>
      <c r="F3422" s="3">
        <v>3</v>
      </c>
      <c r="G3422" s="3">
        <v>3</v>
      </c>
      <c r="H3422" s="3" t="s">
        <v>80</v>
      </c>
      <c r="I3422" s="3" t="s">
        <v>17</v>
      </c>
      <c r="J3422" s="12">
        <f>(C3422-VLOOKUP(H3422,Riders!$A$2:$C$3500,2,FALSE))/365</f>
        <v>20.208219178082192</v>
      </c>
      <c r="K3422" s="3">
        <v>17</v>
      </c>
    </row>
    <row r="3423" spans="1:11" x14ac:dyDescent="0.45">
      <c r="A3423" s="3" t="s">
        <v>102</v>
      </c>
      <c r="B3423" s="3">
        <v>2022</v>
      </c>
      <c r="C3423" s="19">
        <v>44675</v>
      </c>
      <c r="D3423" s="3" t="s">
        <v>653</v>
      </c>
      <c r="E3423" s="3" t="s">
        <v>642</v>
      </c>
      <c r="F3423" s="3">
        <v>3</v>
      </c>
      <c r="G3423" s="3">
        <v>4</v>
      </c>
      <c r="H3423" s="3" t="s">
        <v>46</v>
      </c>
      <c r="I3423" s="3" t="s">
        <v>47</v>
      </c>
      <c r="J3423" s="12">
        <f>(C3423-VLOOKUP(H3423,Riders!$A$2:$C$3500,2,FALSE))/365</f>
        <v>21.854794520547944</v>
      </c>
      <c r="K3423" s="3">
        <v>21</v>
      </c>
    </row>
    <row r="3424" spans="1:11" x14ac:dyDescent="0.45">
      <c r="A3424" s="3" t="s">
        <v>102</v>
      </c>
      <c r="B3424" s="3">
        <v>2022</v>
      </c>
      <c r="C3424" s="19">
        <v>44675</v>
      </c>
      <c r="D3424" s="3" t="s">
        <v>653</v>
      </c>
      <c r="E3424" s="3" t="s">
        <v>642</v>
      </c>
      <c r="F3424" s="3">
        <v>3</v>
      </c>
      <c r="G3424" s="3">
        <v>5</v>
      </c>
      <c r="H3424" s="3" t="s">
        <v>58</v>
      </c>
      <c r="I3424" s="3" t="s">
        <v>59</v>
      </c>
      <c r="J3424" s="12">
        <f>(C3424-VLOOKUP(H3424,Riders!$A$2:$C$3500,2,FALSE))/365</f>
        <v>24.273972602739725</v>
      </c>
      <c r="K3424" s="3">
        <v>25</v>
      </c>
    </row>
    <row r="3425" spans="1:11" x14ac:dyDescent="0.45">
      <c r="A3425" s="3" t="s">
        <v>102</v>
      </c>
      <c r="B3425" s="3">
        <v>2022</v>
      </c>
      <c r="C3425" s="19">
        <v>44675</v>
      </c>
      <c r="D3425" s="3" t="s">
        <v>653</v>
      </c>
      <c r="E3425" s="3" t="s">
        <v>642</v>
      </c>
      <c r="F3425" s="3">
        <v>4</v>
      </c>
      <c r="G3425" s="3">
        <v>1</v>
      </c>
      <c r="H3425" s="3" t="s">
        <v>34</v>
      </c>
      <c r="I3425" s="3" t="s">
        <v>74</v>
      </c>
      <c r="J3425" s="12">
        <f>(C3425-VLOOKUP(H3425,Riders!$A$2:$C$3500,2,FALSE))/365</f>
        <v>34.728767123287675</v>
      </c>
      <c r="K3425" s="3">
        <v>9</v>
      </c>
    </row>
    <row r="3426" spans="1:11" x14ac:dyDescent="0.45">
      <c r="A3426" s="3" t="s">
        <v>102</v>
      </c>
      <c r="B3426" s="3">
        <v>2022</v>
      </c>
      <c r="C3426" s="19">
        <v>44675</v>
      </c>
      <c r="D3426" s="3" t="s">
        <v>653</v>
      </c>
      <c r="E3426" s="3" t="s">
        <v>642</v>
      </c>
      <c r="F3426" s="3">
        <v>4</v>
      </c>
      <c r="G3426" s="3">
        <v>2</v>
      </c>
      <c r="H3426" s="3" t="s">
        <v>116</v>
      </c>
      <c r="I3426" s="3" t="s">
        <v>21</v>
      </c>
      <c r="J3426" s="12">
        <f>(C3426-VLOOKUP(H3426,Riders!$A$2:$C$3500,2,FALSE))/365</f>
        <v>31.087671232876712</v>
      </c>
      <c r="K3426" s="3">
        <v>13</v>
      </c>
    </row>
    <row r="3427" spans="1:11" x14ac:dyDescent="0.45">
      <c r="A3427" s="3" t="s">
        <v>102</v>
      </c>
      <c r="B3427" s="3">
        <v>2022</v>
      </c>
      <c r="C3427" s="19">
        <v>44675</v>
      </c>
      <c r="D3427" s="3" t="s">
        <v>653</v>
      </c>
      <c r="E3427" s="3" t="s">
        <v>642</v>
      </c>
      <c r="F3427" s="3">
        <v>4</v>
      </c>
      <c r="G3427" s="3">
        <v>3</v>
      </c>
      <c r="H3427" s="3" t="s">
        <v>106</v>
      </c>
      <c r="I3427" s="3" t="s">
        <v>63</v>
      </c>
      <c r="J3427" s="12" t="e">
        <f>(C3427-VLOOKUP(H3427,Riders!$A$2:$C$3500,2,FALSE))/365</f>
        <v>#N/A</v>
      </c>
      <c r="K3427" s="3">
        <v>17</v>
      </c>
    </row>
    <row r="3428" spans="1:11" x14ac:dyDescent="0.45">
      <c r="A3428" s="3" t="s">
        <v>102</v>
      </c>
      <c r="B3428" s="3">
        <v>2022</v>
      </c>
      <c r="C3428" s="19">
        <v>44675</v>
      </c>
      <c r="D3428" s="3" t="s">
        <v>653</v>
      </c>
      <c r="E3428" s="3" t="s">
        <v>642</v>
      </c>
      <c r="F3428" s="3">
        <v>4</v>
      </c>
      <c r="G3428" s="3">
        <v>4</v>
      </c>
      <c r="H3428" s="3" t="s">
        <v>107</v>
      </c>
      <c r="I3428" s="3" t="s">
        <v>59</v>
      </c>
      <c r="J3428" s="12">
        <f>(C3428-VLOOKUP(H3428,Riders!$A$2:$C$3500,2,FALSE))/365</f>
        <v>18.63013698630137</v>
      </c>
      <c r="K3428" s="3">
        <v>21</v>
      </c>
    </row>
    <row r="3429" spans="1:11" x14ac:dyDescent="0.45">
      <c r="A3429" s="3" t="s">
        <v>102</v>
      </c>
      <c r="B3429" s="3">
        <v>2022</v>
      </c>
      <c r="C3429" s="19">
        <v>44675</v>
      </c>
      <c r="D3429" s="3" t="s">
        <v>653</v>
      </c>
      <c r="E3429" s="3" t="s">
        <v>642</v>
      </c>
      <c r="F3429" s="3">
        <v>4</v>
      </c>
      <c r="G3429" s="3">
        <v>5</v>
      </c>
      <c r="H3429" s="3" t="s">
        <v>476</v>
      </c>
      <c r="I3429" s="3" t="s">
        <v>70</v>
      </c>
      <c r="J3429" s="12">
        <f>(C3429-VLOOKUP(H3429,Riders!$A$2:$C$3500,2,FALSE))/365</f>
        <v>20.742465753424657</v>
      </c>
      <c r="K3429" s="3">
        <v>25</v>
      </c>
    </row>
    <row r="3430" spans="1:11" x14ac:dyDescent="0.45">
      <c r="A3430" s="3" t="s">
        <v>102</v>
      </c>
      <c r="B3430" s="3">
        <v>2022</v>
      </c>
      <c r="C3430" s="19">
        <v>44675</v>
      </c>
      <c r="D3430" s="3" t="s">
        <v>653</v>
      </c>
      <c r="E3430" s="3" t="s">
        <v>643</v>
      </c>
      <c r="F3430" s="3">
        <v>1</v>
      </c>
      <c r="G3430" s="3">
        <v>1</v>
      </c>
      <c r="H3430" s="3" t="s">
        <v>20</v>
      </c>
      <c r="I3430" s="3" t="s">
        <v>21</v>
      </c>
      <c r="J3430" s="12">
        <f>(C3430-VLOOKUP(H3430,Riders!$A$2:$C$3500,2,FALSE))/365</f>
        <v>26.717808219178082</v>
      </c>
      <c r="K3430" s="3">
        <v>2</v>
      </c>
    </row>
    <row r="3431" spans="1:11" x14ac:dyDescent="0.45">
      <c r="A3431" s="3" t="s">
        <v>102</v>
      </c>
      <c r="B3431" s="3">
        <v>2022</v>
      </c>
      <c r="C3431" s="19">
        <v>44675</v>
      </c>
      <c r="D3431" s="3" t="s">
        <v>653</v>
      </c>
      <c r="E3431" s="3" t="s">
        <v>643</v>
      </c>
      <c r="F3431" s="3">
        <v>1</v>
      </c>
      <c r="G3431" s="3">
        <v>2</v>
      </c>
      <c r="H3431" s="3" t="s">
        <v>30</v>
      </c>
      <c r="I3431" s="3" t="s">
        <v>31</v>
      </c>
      <c r="J3431" s="12">
        <f>(C3431-VLOOKUP(H3431,Riders!$A$2:$C$3500,2,FALSE))/365</f>
        <v>26.021917808219179</v>
      </c>
      <c r="K3431" s="3">
        <v>5</v>
      </c>
    </row>
    <row r="3432" spans="1:11" x14ac:dyDescent="0.45">
      <c r="A3432" s="3" t="s">
        <v>102</v>
      </c>
      <c r="B3432" s="3">
        <v>2022</v>
      </c>
      <c r="C3432" s="19">
        <v>44675</v>
      </c>
      <c r="D3432" s="3" t="s">
        <v>653</v>
      </c>
      <c r="E3432" s="3" t="s">
        <v>643</v>
      </c>
      <c r="F3432" s="3">
        <v>1</v>
      </c>
      <c r="G3432" s="3">
        <v>3</v>
      </c>
      <c r="H3432" s="3" t="s">
        <v>33</v>
      </c>
      <c r="I3432" s="3" t="s">
        <v>27</v>
      </c>
      <c r="J3432" s="12">
        <f>(C3432-VLOOKUP(H3432,Riders!$A$2:$C$3500,2,FALSE))/365</f>
        <v>28.427397260273974</v>
      </c>
      <c r="K3432" s="3">
        <v>6</v>
      </c>
    </row>
    <row r="3433" spans="1:11" x14ac:dyDescent="0.45">
      <c r="A3433" s="3" t="s">
        <v>102</v>
      </c>
      <c r="B3433" s="3">
        <v>2022</v>
      </c>
      <c r="C3433" s="19">
        <v>44675</v>
      </c>
      <c r="D3433" s="3" t="s">
        <v>653</v>
      </c>
      <c r="E3433" s="3" t="s">
        <v>643</v>
      </c>
      <c r="F3433" s="3">
        <v>1</v>
      </c>
      <c r="G3433" s="3">
        <v>4</v>
      </c>
      <c r="H3433" s="3" t="s">
        <v>34</v>
      </c>
      <c r="I3433" s="3" t="s">
        <v>74</v>
      </c>
      <c r="J3433" s="12">
        <f>(C3433-VLOOKUP(H3433,Riders!$A$2:$C$3500,2,FALSE))/365</f>
        <v>34.728767123287675</v>
      </c>
      <c r="K3433" s="3">
        <v>9</v>
      </c>
    </row>
    <row r="3434" spans="1:11" x14ac:dyDescent="0.45">
      <c r="A3434" s="3" t="s">
        <v>102</v>
      </c>
      <c r="B3434" s="3">
        <v>2022</v>
      </c>
      <c r="C3434" s="19">
        <v>44675</v>
      </c>
      <c r="D3434" s="3" t="s">
        <v>653</v>
      </c>
      <c r="E3434" s="3" t="s">
        <v>643</v>
      </c>
      <c r="F3434" s="3">
        <v>1</v>
      </c>
      <c r="G3434" s="3">
        <v>5</v>
      </c>
      <c r="H3434" s="3" t="s">
        <v>24</v>
      </c>
      <c r="I3434" s="3" t="s">
        <v>25</v>
      </c>
      <c r="J3434" s="12">
        <f>(C3434-VLOOKUP(H3434,Riders!$A$2:$C$3500,2,FALSE))/365</f>
        <v>23.652054794520549</v>
      </c>
      <c r="K3434" s="3">
        <v>10</v>
      </c>
    </row>
    <row r="3435" spans="1:11" x14ac:dyDescent="0.45">
      <c r="A3435" s="3" t="s">
        <v>102</v>
      </c>
      <c r="B3435" s="3">
        <v>2022</v>
      </c>
      <c r="C3435" s="19">
        <v>44675</v>
      </c>
      <c r="D3435" s="3" t="s">
        <v>653</v>
      </c>
      <c r="E3435" s="3" t="s">
        <v>643</v>
      </c>
      <c r="F3435" s="3">
        <v>1</v>
      </c>
      <c r="G3435" s="3">
        <v>6</v>
      </c>
      <c r="H3435" s="3" t="s">
        <v>382</v>
      </c>
      <c r="I3435" s="3" t="s">
        <v>15</v>
      </c>
      <c r="J3435" s="12">
        <f>(C3435-VLOOKUP(H3435,Riders!$A$2:$C$3500,2,FALSE))/365</f>
        <v>21.153424657534245</v>
      </c>
      <c r="K3435" s="3">
        <v>7</v>
      </c>
    </row>
    <row r="3436" spans="1:11" x14ac:dyDescent="0.45">
      <c r="A3436" s="3" t="s">
        <v>102</v>
      </c>
      <c r="B3436" s="3">
        <v>2022</v>
      </c>
      <c r="C3436" s="19">
        <v>44675</v>
      </c>
      <c r="D3436" s="3" t="s">
        <v>653</v>
      </c>
      <c r="E3436" s="3" t="s">
        <v>643</v>
      </c>
      <c r="F3436" s="3">
        <v>2</v>
      </c>
      <c r="G3436" s="3">
        <v>1</v>
      </c>
      <c r="H3436" s="3" t="s">
        <v>16</v>
      </c>
      <c r="I3436" s="3" t="s">
        <v>17</v>
      </c>
      <c r="J3436" s="12">
        <f>(C3436-VLOOKUP(H3436,Riders!$A$2:$C$3500,2,FALSE))/365</f>
        <v>23.008219178082193</v>
      </c>
      <c r="K3436" s="3">
        <v>1</v>
      </c>
    </row>
    <row r="3437" spans="1:11" x14ac:dyDescent="0.45">
      <c r="A3437" s="3" t="s">
        <v>102</v>
      </c>
      <c r="B3437" s="3">
        <v>2022</v>
      </c>
      <c r="C3437" s="19">
        <v>44675</v>
      </c>
      <c r="D3437" s="3" t="s">
        <v>653</v>
      </c>
      <c r="E3437" s="3" t="s">
        <v>643</v>
      </c>
      <c r="F3437" s="3">
        <v>2</v>
      </c>
      <c r="G3437" s="3">
        <v>2</v>
      </c>
      <c r="H3437" s="3" t="s">
        <v>384</v>
      </c>
      <c r="I3437" s="3" t="s">
        <v>19</v>
      </c>
      <c r="J3437" s="12">
        <f>(C3437-VLOOKUP(H3437,Riders!$A$2:$C$3500,2,FALSE))/365</f>
        <v>22.635616438356163</v>
      </c>
      <c r="K3437" s="3">
        <v>4</v>
      </c>
    </row>
    <row r="3438" spans="1:11" x14ac:dyDescent="0.45">
      <c r="A3438" s="3" t="s">
        <v>102</v>
      </c>
      <c r="B3438" s="3">
        <v>2022</v>
      </c>
      <c r="C3438" s="19">
        <v>44675</v>
      </c>
      <c r="D3438" s="3" t="s">
        <v>653</v>
      </c>
      <c r="E3438" s="3" t="s">
        <v>643</v>
      </c>
      <c r="F3438" s="3">
        <v>2</v>
      </c>
      <c r="G3438" s="3">
        <v>3</v>
      </c>
      <c r="H3438" s="3" t="s">
        <v>26</v>
      </c>
      <c r="I3438" s="3" t="s">
        <v>27</v>
      </c>
      <c r="J3438" s="12">
        <f>(C3438-VLOOKUP(H3438,Riders!$A$2:$C$3500,2,FALSE))/365</f>
        <v>23.923287671232877</v>
      </c>
      <c r="K3438" s="3">
        <v>3</v>
      </c>
    </row>
    <row r="3439" spans="1:11" x14ac:dyDescent="0.45">
      <c r="A3439" s="3" t="s">
        <v>102</v>
      </c>
      <c r="B3439" s="3">
        <v>2022</v>
      </c>
      <c r="C3439" s="19">
        <v>44675</v>
      </c>
      <c r="D3439" s="3" t="s">
        <v>653</v>
      </c>
      <c r="E3439" s="3" t="s">
        <v>643</v>
      </c>
      <c r="F3439" s="3">
        <v>2</v>
      </c>
      <c r="G3439" s="3">
        <v>4</v>
      </c>
      <c r="H3439" s="3" t="s">
        <v>50</v>
      </c>
      <c r="I3439" s="3" t="s">
        <v>51</v>
      </c>
      <c r="J3439" s="12">
        <f>(C3439-VLOOKUP(H3439,Riders!$A$2:$C$3500,2,FALSE))/365</f>
        <v>25.550684931506851</v>
      </c>
      <c r="K3439" s="3">
        <v>11</v>
      </c>
    </row>
    <row r="3440" spans="1:11" x14ac:dyDescent="0.45">
      <c r="A3440" s="3" t="s">
        <v>102</v>
      </c>
      <c r="B3440" s="3">
        <v>2022</v>
      </c>
      <c r="C3440" s="19">
        <v>44675</v>
      </c>
      <c r="D3440" s="3" t="s">
        <v>653</v>
      </c>
      <c r="E3440" s="3" t="s">
        <v>643</v>
      </c>
      <c r="F3440" s="3">
        <v>2</v>
      </c>
      <c r="G3440" s="3">
        <v>5</v>
      </c>
      <c r="H3440" s="3" t="s">
        <v>381</v>
      </c>
      <c r="I3440" s="3" t="s">
        <v>105</v>
      </c>
      <c r="J3440" s="12">
        <f>(C3440-VLOOKUP(H3440,Riders!$A$2:$C$3500,2,FALSE))/365</f>
        <v>19.350684931506848</v>
      </c>
      <c r="K3440" s="3">
        <v>12</v>
      </c>
    </row>
    <row r="3441" spans="1:11" x14ac:dyDescent="0.45">
      <c r="A3441" s="3" t="s">
        <v>102</v>
      </c>
      <c r="B3441" s="3">
        <v>2022</v>
      </c>
      <c r="C3441" s="19">
        <v>44675</v>
      </c>
      <c r="D3441" s="3" t="s">
        <v>653</v>
      </c>
      <c r="E3441" s="3" t="s">
        <v>643</v>
      </c>
      <c r="F3441" s="3">
        <v>2</v>
      </c>
      <c r="G3441" s="3">
        <v>6</v>
      </c>
      <c r="H3441" s="3" t="s">
        <v>35</v>
      </c>
      <c r="I3441" s="3" t="s">
        <v>36</v>
      </c>
      <c r="J3441" s="12">
        <f>(C3441-VLOOKUP(H3441,Riders!$A$2:$C$3500,2,FALSE))/365</f>
        <v>24.046575342465754</v>
      </c>
      <c r="K3441" s="3">
        <v>8</v>
      </c>
    </row>
    <row r="3442" spans="1:11" x14ac:dyDescent="0.45">
      <c r="A3442" s="3" t="s">
        <v>102</v>
      </c>
      <c r="B3442" s="3">
        <v>2022</v>
      </c>
      <c r="C3442" s="19">
        <v>44675</v>
      </c>
      <c r="D3442" s="3" t="s">
        <v>653</v>
      </c>
      <c r="E3442" s="3" t="s">
        <v>370</v>
      </c>
      <c r="F3442" s="3"/>
      <c r="G3442" s="3">
        <v>1</v>
      </c>
      <c r="H3442" s="3" t="s">
        <v>16</v>
      </c>
      <c r="I3442" s="3" t="s">
        <v>17</v>
      </c>
      <c r="J3442" s="12">
        <f>(C3442-VLOOKUP(H3442,Riders!$A$2:$C$3500,2,FALSE))/365</f>
        <v>23.008219178082193</v>
      </c>
      <c r="K3442" s="3">
        <v>1</v>
      </c>
    </row>
    <row r="3443" spans="1:11" x14ac:dyDescent="0.45">
      <c r="A3443" s="3" t="s">
        <v>102</v>
      </c>
      <c r="B3443" s="3">
        <v>2022</v>
      </c>
      <c r="C3443" s="19">
        <v>44675</v>
      </c>
      <c r="D3443" s="3" t="s">
        <v>653</v>
      </c>
      <c r="E3443" s="3" t="s">
        <v>370</v>
      </c>
      <c r="F3443" s="3"/>
      <c r="G3443" s="3">
        <v>2</v>
      </c>
      <c r="H3443" s="3" t="s">
        <v>20</v>
      </c>
      <c r="I3443" s="3" t="s">
        <v>21</v>
      </c>
      <c r="J3443" s="12">
        <f>(C3443-VLOOKUP(H3443,Riders!$A$2:$C$3500,2,FALSE))/365</f>
        <v>26.717808219178082</v>
      </c>
      <c r="K3443" s="3">
        <v>2</v>
      </c>
    </row>
    <row r="3444" spans="1:11" x14ac:dyDescent="0.45">
      <c r="A3444" s="3" t="s">
        <v>102</v>
      </c>
      <c r="B3444" s="3">
        <v>2022</v>
      </c>
      <c r="C3444" s="19">
        <v>44675</v>
      </c>
      <c r="D3444" s="3" t="s">
        <v>653</v>
      </c>
      <c r="E3444" s="3" t="s">
        <v>370</v>
      </c>
      <c r="F3444" s="3"/>
      <c r="G3444" s="3">
        <v>3</v>
      </c>
      <c r="H3444" s="3" t="s">
        <v>26</v>
      </c>
      <c r="I3444" s="3" t="s">
        <v>27</v>
      </c>
      <c r="J3444" s="12">
        <f>(C3444-VLOOKUP(H3444,Riders!$A$2:$C$3500,2,FALSE))/365</f>
        <v>23.923287671232877</v>
      </c>
      <c r="K3444" s="3">
        <v>3</v>
      </c>
    </row>
    <row r="3445" spans="1:11" x14ac:dyDescent="0.45">
      <c r="A3445" s="3" t="s">
        <v>102</v>
      </c>
      <c r="B3445" s="3">
        <v>2022</v>
      </c>
      <c r="C3445" s="19">
        <v>44675</v>
      </c>
      <c r="D3445" s="3" t="s">
        <v>653</v>
      </c>
      <c r="E3445" s="3" t="s">
        <v>370</v>
      </c>
      <c r="F3445" s="3"/>
      <c r="G3445" s="3">
        <v>4</v>
      </c>
      <c r="H3445" s="3" t="s">
        <v>384</v>
      </c>
      <c r="I3445" s="3" t="s">
        <v>19</v>
      </c>
      <c r="J3445" s="12">
        <f>(C3445-VLOOKUP(H3445,Riders!$A$2:$C$3500,2,FALSE))/365</f>
        <v>22.635616438356163</v>
      </c>
      <c r="K3445" s="3">
        <v>4</v>
      </c>
    </row>
    <row r="3446" spans="1:11" x14ac:dyDescent="0.45">
      <c r="A3446" s="3" t="s">
        <v>102</v>
      </c>
      <c r="B3446" s="3">
        <v>2022</v>
      </c>
      <c r="C3446" s="19">
        <v>44675</v>
      </c>
      <c r="D3446" s="3" t="s">
        <v>653</v>
      </c>
      <c r="E3446" s="3" t="s">
        <v>370</v>
      </c>
      <c r="F3446" s="3"/>
      <c r="G3446" s="3">
        <v>5</v>
      </c>
      <c r="H3446" s="3" t="s">
        <v>30</v>
      </c>
      <c r="I3446" s="3" t="s">
        <v>31</v>
      </c>
      <c r="J3446" s="12">
        <f>(C3446-VLOOKUP(H3446,Riders!$A$2:$C$3500,2,FALSE))/365</f>
        <v>26.021917808219179</v>
      </c>
      <c r="K3446" s="3">
        <v>5</v>
      </c>
    </row>
    <row r="3447" spans="1:11" x14ac:dyDescent="0.45">
      <c r="A3447" s="3" t="s">
        <v>102</v>
      </c>
      <c r="B3447" s="3">
        <v>2022</v>
      </c>
      <c r="C3447" s="19">
        <v>44675</v>
      </c>
      <c r="D3447" s="3" t="s">
        <v>653</v>
      </c>
      <c r="E3447" s="3" t="s">
        <v>370</v>
      </c>
      <c r="F3447" s="3"/>
      <c r="G3447" s="3">
        <v>6</v>
      </c>
      <c r="H3447" s="3" t="s">
        <v>33</v>
      </c>
      <c r="I3447" s="3" t="s">
        <v>27</v>
      </c>
      <c r="J3447" s="12">
        <f>(C3447-VLOOKUP(H3447,Riders!$A$2:$C$3500,2,FALSE))/365</f>
        <v>28.427397260273974</v>
      </c>
      <c r="K3447" s="3">
        <v>6</v>
      </c>
    </row>
    <row r="3448" spans="1:11" x14ac:dyDescent="0.45">
      <c r="A3448" s="3" t="s">
        <v>102</v>
      </c>
      <c r="B3448" s="3">
        <v>2022</v>
      </c>
      <c r="C3448" s="19">
        <v>44675</v>
      </c>
      <c r="D3448" s="3" t="s">
        <v>653</v>
      </c>
      <c r="E3448" s="3" t="s">
        <v>370</v>
      </c>
      <c r="F3448" s="3"/>
      <c r="G3448" s="3">
        <v>1</v>
      </c>
      <c r="H3448" s="3" t="s">
        <v>382</v>
      </c>
      <c r="I3448" s="3" t="s">
        <v>15</v>
      </c>
      <c r="J3448" s="12">
        <f>(C3448-VLOOKUP(H3448,Riders!$A$2:$C$3500,2,FALSE))/365</f>
        <v>21.153424657534245</v>
      </c>
      <c r="K3448" s="3">
        <v>7</v>
      </c>
    </row>
    <row r="3449" spans="1:11" x14ac:dyDescent="0.45">
      <c r="A3449" s="3" t="s">
        <v>102</v>
      </c>
      <c r="B3449" s="3">
        <v>2022</v>
      </c>
      <c r="C3449" s="19">
        <v>44675</v>
      </c>
      <c r="D3449" s="3" t="s">
        <v>653</v>
      </c>
      <c r="E3449" s="3" t="s">
        <v>370</v>
      </c>
      <c r="F3449" s="3"/>
      <c r="G3449" s="3">
        <v>2</v>
      </c>
      <c r="H3449" s="3" t="s">
        <v>35</v>
      </c>
      <c r="I3449" s="3" t="s">
        <v>36</v>
      </c>
      <c r="J3449" s="12">
        <f>(C3449-VLOOKUP(H3449,Riders!$A$2:$C$3500,2,FALSE))/365</f>
        <v>24.046575342465754</v>
      </c>
      <c r="K3449" s="3">
        <v>8</v>
      </c>
    </row>
    <row r="3450" spans="1:11" x14ac:dyDescent="0.45">
      <c r="A3450" s="3" t="s">
        <v>102</v>
      </c>
      <c r="B3450" s="3">
        <v>2022</v>
      </c>
      <c r="C3450" s="19">
        <v>44675</v>
      </c>
      <c r="D3450" s="3" t="s">
        <v>653</v>
      </c>
      <c r="E3450" s="3" t="s">
        <v>370</v>
      </c>
      <c r="F3450" s="3"/>
      <c r="G3450" s="3">
        <v>3</v>
      </c>
      <c r="H3450" s="3" t="s">
        <v>34</v>
      </c>
      <c r="I3450" s="3" t="s">
        <v>74</v>
      </c>
      <c r="J3450" s="12">
        <f>(C3450-VLOOKUP(H3450,Riders!$A$2:$C$3500,2,FALSE))/365</f>
        <v>34.728767123287675</v>
      </c>
      <c r="K3450" s="3">
        <v>9</v>
      </c>
    </row>
    <row r="3451" spans="1:11" x14ac:dyDescent="0.45">
      <c r="A3451" s="3" t="s">
        <v>102</v>
      </c>
      <c r="B3451" s="3">
        <v>2022</v>
      </c>
      <c r="C3451" s="19">
        <v>44675</v>
      </c>
      <c r="D3451" s="3" t="s">
        <v>653</v>
      </c>
      <c r="E3451" s="3" t="s">
        <v>370</v>
      </c>
      <c r="F3451" s="3"/>
      <c r="G3451" s="3">
        <v>4</v>
      </c>
      <c r="H3451" s="3" t="s">
        <v>24</v>
      </c>
      <c r="I3451" s="3" t="s">
        <v>25</v>
      </c>
      <c r="J3451" s="12">
        <f>(C3451-VLOOKUP(H3451,Riders!$A$2:$C$3500,2,FALSE))/365</f>
        <v>23.652054794520549</v>
      </c>
      <c r="K3451" s="3">
        <v>10</v>
      </c>
    </row>
    <row r="3452" spans="1:11" x14ac:dyDescent="0.45">
      <c r="A3452" s="3" t="s">
        <v>102</v>
      </c>
      <c r="B3452" s="3">
        <v>2022</v>
      </c>
      <c r="C3452" s="19">
        <v>44675</v>
      </c>
      <c r="D3452" s="3" t="s">
        <v>653</v>
      </c>
      <c r="E3452" s="3" t="s">
        <v>370</v>
      </c>
      <c r="F3452" s="3"/>
      <c r="G3452" s="3">
        <v>5</v>
      </c>
      <c r="H3452" s="3" t="s">
        <v>50</v>
      </c>
      <c r="I3452" s="3" t="s">
        <v>51</v>
      </c>
      <c r="J3452" s="12">
        <f>(C3452-VLOOKUP(H3452,Riders!$A$2:$C$3500,2,FALSE))/365</f>
        <v>25.550684931506851</v>
      </c>
      <c r="K3452" s="3">
        <v>11</v>
      </c>
    </row>
    <row r="3453" spans="1:11" x14ac:dyDescent="0.45">
      <c r="A3453" s="3" t="s">
        <v>102</v>
      </c>
      <c r="B3453" s="3">
        <v>2022</v>
      </c>
      <c r="C3453" s="19">
        <v>44675</v>
      </c>
      <c r="D3453" s="3" t="s">
        <v>653</v>
      </c>
      <c r="E3453" s="3" t="s">
        <v>370</v>
      </c>
      <c r="F3453" s="3"/>
      <c r="G3453" s="3">
        <v>6</v>
      </c>
      <c r="H3453" s="3" t="s">
        <v>381</v>
      </c>
      <c r="I3453" s="3" t="s">
        <v>105</v>
      </c>
      <c r="J3453" s="12">
        <f>(C3453-VLOOKUP(H3453,Riders!$A$2:$C$3500,2,FALSE))/365</f>
        <v>19.350684931506848</v>
      </c>
      <c r="K3453" s="3">
        <v>12</v>
      </c>
    </row>
    <row r="3454" spans="1:11" x14ac:dyDescent="0.45">
      <c r="A3454" s="3" t="s">
        <v>93</v>
      </c>
      <c r="B3454" s="3">
        <v>2022</v>
      </c>
      <c r="C3454" s="19">
        <v>44696</v>
      </c>
      <c r="D3454" s="3" t="s">
        <v>653</v>
      </c>
      <c r="E3454" s="3" t="s">
        <v>454</v>
      </c>
      <c r="F3454" s="3">
        <v>1</v>
      </c>
      <c r="G3454" s="3">
        <v>1</v>
      </c>
      <c r="H3454" s="3" t="s">
        <v>96</v>
      </c>
      <c r="I3454" s="3" t="s">
        <v>40</v>
      </c>
      <c r="J3454" s="12">
        <f>(C3454-VLOOKUP(H3454,Riders!$A$2:$C$3500,2,FALSE))/365</f>
        <v>28.339726027397262</v>
      </c>
      <c r="K3454" s="3">
        <v>3</v>
      </c>
    </row>
    <row r="3455" spans="1:11" x14ac:dyDescent="0.45">
      <c r="A3455" s="3" t="s">
        <v>93</v>
      </c>
      <c r="B3455" s="3">
        <v>2022</v>
      </c>
      <c r="C3455" s="19">
        <v>44696</v>
      </c>
      <c r="D3455" s="3" t="s">
        <v>653</v>
      </c>
      <c r="E3455" s="3" t="s">
        <v>454</v>
      </c>
      <c r="F3455" s="3">
        <v>1</v>
      </c>
      <c r="G3455" s="3">
        <v>2</v>
      </c>
      <c r="H3455" s="3" t="s">
        <v>14</v>
      </c>
      <c r="I3455" s="3" t="s">
        <v>15</v>
      </c>
      <c r="J3455" s="12">
        <f>(C3455-VLOOKUP(H3455,Riders!$A$2:$C$3500,2,FALSE))/365</f>
        <v>22.367123287671234</v>
      </c>
      <c r="K3455" s="3">
        <v>6</v>
      </c>
    </row>
    <row r="3456" spans="1:11" x14ac:dyDescent="0.45">
      <c r="A3456" s="3" t="s">
        <v>93</v>
      </c>
      <c r="B3456" s="3">
        <v>2022</v>
      </c>
      <c r="C3456" s="19">
        <v>44696</v>
      </c>
      <c r="D3456" s="3" t="s">
        <v>653</v>
      </c>
      <c r="E3456" s="3" t="s">
        <v>454</v>
      </c>
      <c r="F3456" s="3">
        <v>1</v>
      </c>
      <c r="G3456" s="3">
        <v>3</v>
      </c>
      <c r="H3456" s="3" t="s">
        <v>34</v>
      </c>
      <c r="I3456" s="3" t="s">
        <v>74</v>
      </c>
      <c r="J3456" s="12">
        <f>(C3456-VLOOKUP(H3456,Riders!$A$2:$C$3500,2,FALSE))/365</f>
        <v>34.786301369863011</v>
      </c>
      <c r="K3456" s="3">
        <v>9</v>
      </c>
    </row>
    <row r="3457" spans="1:11" x14ac:dyDescent="0.45">
      <c r="A3457" s="3" t="s">
        <v>93</v>
      </c>
      <c r="B3457" s="3">
        <v>2022</v>
      </c>
      <c r="C3457" s="19">
        <v>44696</v>
      </c>
      <c r="D3457" s="3" t="s">
        <v>653</v>
      </c>
      <c r="E3457" s="3" t="s">
        <v>454</v>
      </c>
      <c r="F3457" s="3">
        <v>1</v>
      </c>
      <c r="G3457" s="3">
        <v>4</v>
      </c>
      <c r="H3457" s="3" t="s">
        <v>66</v>
      </c>
      <c r="I3457" s="3" t="s">
        <v>67</v>
      </c>
      <c r="J3457" s="12">
        <f>(C3457-VLOOKUP(H3457,Riders!$A$2:$C$3500,2,FALSE))/365</f>
        <v>19.542465753424658</v>
      </c>
      <c r="K3457" s="3">
        <v>25</v>
      </c>
    </row>
    <row r="3458" spans="1:11" x14ac:dyDescent="0.45">
      <c r="A3458" s="3" t="s">
        <v>93</v>
      </c>
      <c r="B3458" s="3">
        <v>2022</v>
      </c>
      <c r="C3458" s="19">
        <v>44696</v>
      </c>
      <c r="D3458" s="3" t="s">
        <v>653</v>
      </c>
      <c r="E3458" s="3" t="s">
        <v>454</v>
      </c>
      <c r="F3458" s="3">
        <v>1</v>
      </c>
      <c r="G3458" s="3">
        <v>5</v>
      </c>
      <c r="H3458" s="3" t="s">
        <v>50</v>
      </c>
      <c r="I3458" s="3" t="s">
        <v>51</v>
      </c>
      <c r="J3458" s="12">
        <f>(C3458-VLOOKUP(H3458,Riders!$A$2:$C$3500,2,FALSE))/365</f>
        <v>25.608219178082191</v>
      </c>
      <c r="K3458" s="3">
        <v>13</v>
      </c>
    </row>
    <row r="3459" spans="1:11" x14ac:dyDescent="0.45">
      <c r="A3459" s="3" t="s">
        <v>93</v>
      </c>
      <c r="B3459" s="3">
        <v>2022</v>
      </c>
      <c r="C3459" s="19">
        <v>44696</v>
      </c>
      <c r="D3459" s="3" t="s">
        <v>653</v>
      </c>
      <c r="E3459" s="3" t="s">
        <v>454</v>
      </c>
      <c r="F3459" s="3">
        <v>1</v>
      </c>
      <c r="G3459" s="3">
        <v>6</v>
      </c>
      <c r="H3459" s="3" t="s">
        <v>99</v>
      </c>
      <c r="I3459" s="3" t="s">
        <v>47</v>
      </c>
      <c r="J3459" s="12">
        <f>(C3459-VLOOKUP(H3459,Riders!$A$2:$C$3500,2,FALSE))/365</f>
        <v>25.246575342465754</v>
      </c>
      <c r="K3459" s="3">
        <v>17</v>
      </c>
    </row>
    <row r="3460" spans="1:11" x14ac:dyDescent="0.45">
      <c r="A3460" s="3" t="s">
        <v>93</v>
      </c>
      <c r="B3460" s="3">
        <v>2022</v>
      </c>
      <c r="C3460" s="19">
        <v>44696</v>
      </c>
      <c r="D3460" s="3" t="s">
        <v>653</v>
      </c>
      <c r="E3460" s="3" t="s">
        <v>454</v>
      </c>
      <c r="F3460" s="3">
        <v>2</v>
      </c>
      <c r="G3460" s="3">
        <v>1</v>
      </c>
      <c r="H3460" s="3" t="s">
        <v>20</v>
      </c>
      <c r="I3460" s="3" t="s">
        <v>21</v>
      </c>
      <c r="J3460" s="12">
        <f>(C3460-VLOOKUP(H3460,Riders!$A$2:$C$3500,2,FALSE))/365</f>
        <v>26.775342465753425</v>
      </c>
      <c r="K3460" s="3">
        <v>8</v>
      </c>
    </row>
    <row r="3461" spans="1:11" x14ac:dyDescent="0.45">
      <c r="A3461" s="3" t="s">
        <v>93</v>
      </c>
      <c r="B3461" s="3">
        <v>2022</v>
      </c>
      <c r="C3461" s="19">
        <v>44696</v>
      </c>
      <c r="D3461" s="3" t="s">
        <v>653</v>
      </c>
      <c r="E3461" s="3" t="s">
        <v>454</v>
      </c>
      <c r="F3461" s="3">
        <v>2</v>
      </c>
      <c r="G3461" s="3">
        <v>2</v>
      </c>
      <c r="H3461" s="3" t="s">
        <v>35</v>
      </c>
      <c r="I3461" s="3" t="s">
        <v>36</v>
      </c>
      <c r="J3461" s="12">
        <f>(C3461-VLOOKUP(H3461,Riders!$A$2:$C$3500,2,FALSE))/365</f>
        <v>24.104109589041094</v>
      </c>
      <c r="K3461" s="3">
        <v>10</v>
      </c>
    </row>
    <row r="3462" spans="1:11" x14ac:dyDescent="0.45">
      <c r="A3462" s="3" t="s">
        <v>93</v>
      </c>
      <c r="B3462" s="3">
        <v>2022</v>
      </c>
      <c r="C3462" s="19">
        <v>44696</v>
      </c>
      <c r="D3462" s="3" t="s">
        <v>653</v>
      </c>
      <c r="E3462" s="3" t="s">
        <v>454</v>
      </c>
      <c r="F3462" s="3">
        <v>2</v>
      </c>
      <c r="G3462" s="3">
        <v>3</v>
      </c>
      <c r="H3462" s="3" t="s">
        <v>98</v>
      </c>
      <c r="I3462" s="3" t="s">
        <v>67</v>
      </c>
      <c r="J3462" s="12">
        <f>(C3462-VLOOKUP(H3462,Riders!$A$2:$C$3500,2,FALSE))/365</f>
        <v>30.791780821917808</v>
      </c>
      <c r="K3462" s="3">
        <v>17</v>
      </c>
    </row>
    <row r="3463" spans="1:11" x14ac:dyDescent="0.45">
      <c r="A3463" s="3" t="s">
        <v>93</v>
      </c>
      <c r="B3463" s="3">
        <v>2022</v>
      </c>
      <c r="C3463" s="19">
        <v>44696</v>
      </c>
      <c r="D3463" s="3" t="s">
        <v>653</v>
      </c>
      <c r="E3463" s="3" t="s">
        <v>454</v>
      </c>
      <c r="F3463" s="3">
        <v>2</v>
      </c>
      <c r="G3463" s="3">
        <v>4</v>
      </c>
      <c r="H3463" s="3" t="s">
        <v>18</v>
      </c>
      <c r="I3463" s="3" t="s">
        <v>19</v>
      </c>
      <c r="J3463" s="12">
        <f>(C3463-VLOOKUP(H3463,Riders!$A$2:$C$3500,2,FALSE))/365</f>
        <v>23.978082191780821</v>
      </c>
      <c r="K3463" s="3">
        <v>13</v>
      </c>
    </row>
    <row r="3464" spans="1:11" x14ac:dyDescent="0.45">
      <c r="A3464" s="3" t="s">
        <v>93</v>
      </c>
      <c r="B3464" s="3">
        <v>2022</v>
      </c>
      <c r="C3464" s="19">
        <v>44696</v>
      </c>
      <c r="D3464" s="3" t="s">
        <v>653</v>
      </c>
      <c r="E3464" s="3" t="s">
        <v>454</v>
      </c>
      <c r="F3464" s="3">
        <v>2</v>
      </c>
      <c r="G3464" s="3">
        <v>5</v>
      </c>
      <c r="H3464" s="3" t="s">
        <v>43</v>
      </c>
      <c r="I3464" s="3" t="s">
        <v>44</v>
      </c>
      <c r="J3464" s="12">
        <f>(C3464-VLOOKUP(H3464,Riders!$A$2:$C$3500,2,FALSE))/365</f>
        <v>29.487671232876714</v>
      </c>
      <c r="K3464" s="3">
        <v>17</v>
      </c>
    </row>
    <row r="3465" spans="1:11" x14ac:dyDescent="0.45">
      <c r="A3465" s="3" t="s">
        <v>93</v>
      </c>
      <c r="B3465" s="3">
        <v>2022</v>
      </c>
      <c r="C3465" s="19">
        <v>44696</v>
      </c>
      <c r="D3465" s="3" t="s">
        <v>653</v>
      </c>
      <c r="E3465" s="3" t="s">
        <v>454</v>
      </c>
      <c r="F3465" s="3">
        <v>2</v>
      </c>
      <c r="G3465" s="3">
        <v>6</v>
      </c>
      <c r="H3465" s="3" t="s">
        <v>39</v>
      </c>
      <c r="I3465" s="3" t="s">
        <v>40</v>
      </c>
      <c r="J3465" s="12">
        <f>(C3465-VLOOKUP(H3465,Riders!$A$2:$C$3500,2,FALSE))/365</f>
        <v>27.761643835616439</v>
      </c>
      <c r="K3465" s="3">
        <v>17</v>
      </c>
    </row>
    <row r="3466" spans="1:11" x14ac:dyDescent="0.45">
      <c r="A3466" s="3" t="s">
        <v>93</v>
      </c>
      <c r="B3466" s="3">
        <v>2022</v>
      </c>
      <c r="C3466" s="19">
        <v>44696</v>
      </c>
      <c r="D3466" s="3" t="s">
        <v>653</v>
      </c>
      <c r="E3466" s="3" t="s">
        <v>454</v>
      </c>
      <c r="F3466" s="3">
        <v>2</v>
      </c>
      <c r="G3466" s="3">
        <v>7</v>
      </c>
      <c r="H3466" s="3" t="s">
        <v>55</v>
      </c>
      <c r="I3466" s="3" t="s">
        <v>56</v>
      </c>
      <c r="J3466" s="12">
        <f>(C3466-VLOOKUP(H3466,Riders!$A$2:$C$3500,2,FALSE))/365</f>
        <v>33.038356164383565</v>
      </c>
      <c r="K3466" s="3">
        <v>21</v>
      </c>
    </row>
    <row r="3467" spans="1:11" x14ac:dyDescent="0.45">
      <c r="A3467" s="3" t="s">
        <v>93</v>
      </c>
      <c r="B3467" s="3">
        <v>2022</v>
      </c>
      <c r="C3467" s="19">
        <v>44696</v>
      </c>
      <c r="D3467" s="3" t="s">
        <v>653</v>
      </c>
      <c r="E3467" s="3" t="s">
        <v>454</v>
      </c>
      <c r="F3467" s="3">
        <v>3</v>
      </c>
      <c r="G3467" s="3">
        <v>1</v>
      </c>
      <c r="H3467" s="3" t="s">
        <v>23</v>
      </c>
      <c r="I3467" s="3" t="s">
        <v>15</v>
      </c>
      <c r="J3467" s="12">
        <f>(C3467-VLOOKUP(H3467,Riders!$A$2:$C$3500,2,FALSE))/365</f>
        <v>24.673972602739727</v>
      </c>
      <c r="K3467" s="3">
        <v>7</v>
      </c>
    </row>
    <row r="3468" spans="1:11" x14ac:dyDescent="0.45">
      <c r="A3468" s="3" t="s">
        <v>93</v>
      </c>
      <c r="B3468" s="3">
        <v>2022</v>
      </c>
      <c r="C3468" s="19">
        <v>44696</v>
      </c>
      <c r="D3468" s="3" t="s">
        <v>653</v>
      </c>
      <c r="E3468" s="3" t="s">
        <v>454</v>
      </c>
      <c r="F3468" s="3">
        <v>3</v>
      </c>
      <c r="G3468" s="3">
        <v>2</v>
      </c>
      <c r="H3468" s="3" t="s">
        <v>26</v>
      </c>
      <c r="I3468" s="3" t="s">
        <v>27</v>
      </c>
      <c r="J3468" s="12">
        <f>(C3468-VLOOKUP(H3468,Riders!$A$2:$C$3500,2,FALSE))/365</f>
        <v>23.980821917808218</v>
      </c>
      <c r="K3468" s="3">
        <v>3</v>
      </c>
    </row>
    <row r="3469" spans="1:11" x14ac:dyDescent="0.45">
      <c r="A3469" s="3" t="s">
        <v>93</v>
      </c>
      <c r="B3469" s="3">
        <v>2022</v>
      </c>
      <c r="C3469" s="19">
        <v>44696</v>
      </c>
      <c r="D3469" s="3" t="s">
        <v>653</v>
      </c>
      <c r="E3469" s="3" t="s">
        <v>454</v>
      </c>
      <c r="F3469" s="3">
        <v>3</v>
      </c>
      <c r="G3469" s="3">
        <v>3</v>
      </c>
      <c r="H3469" s="3" t="s">
        <v>42</v>
      </c>
      <c r="I3469" s="3" t="s">
        <v>97</v>
      </c>
      <c r="J3469" s="12">
        <f>(C3469-VLOOKUP(H3469,Riders!$A$2:$C$3500,2,FALSE))/365</f>
        <v>23.452054794520549</v>
      </c>
      <c r="K3469" s="3">
        <v>2</v>
      </c>
    </row>
    <row r="3470" spans="1:11" x14ac:dyDescent="0.45">
      <c r="A3470" s="3" t="s">
        <v>93</v>
      </c>
      <c r="B3470" s="3">
        <v>2022</v>
      </c>
      <c r="C3470" s="19">
        <v>44696</v>
      </c>
      <c r="D3470" s="3" t="s">
        <v>653</v>
      </c>
      <c r="E3470" s="3" t="s">
        <v>454</v>
      </c>
      <c r="F3470" s="3">
        <v>3</v>
      </c>
      <c r="G3470" s="3">
        <v>4</v>
      </c>
      <c r="H3470" s="3" t="s">
        <v>48</v>
      </c>
      <c r="I3470" s="3" t="s">
        <v>49</v>
      </c>
      <c r="J3470" s="12">
        <f>(C3470-VLOOKUP(H3470,Riders!$A$2:$C$3500,2,FALSE))/365</f>
        <v>21.293150684931508</v>
      </c>
      <c r="K3470" s="3">
        <v>21</v>
      </c>
    </row>
    <row r="3471" spans="1:11" x14ac:dyDescent="0.45">
      <c r="A3471" s="3" t="s">
        <v>93</v>
      </c>
      <c r="B3471" s="3">
        <v>2022</v>
      </c>
      <c r="C3471" s="19">
        <v>44696</v>
      </c>
      <c r="D3471" s="3" t="s">
        <v>653</v>
      </c>
      <c r="E3471" s="3" t="s">
        <v>454</v>
      </c>
      <c r="F3471" s="3">
        <v>3</v>
      </c>
      <c r="G3471" s="3">
        <v>5</v>
      </c>
      <c r="H3471" s="3" t="s">
        <v>52</v>
      </c>
      <c r="I3471" s="3" t="s">
        <v>53</v>
      </c>
      <c r="J3471" s="12">
        <f>(C3471-VLOOKUP(H3471,Riders!$A$2:$C$3500,2,FALSE))/365</f>
        <v>25.18082191780822</v>
      </c>
      <c r="K3471" s="3">
        <v>13</v>
      </c>
    </row>
    <row r="3472" spans="1:11" x14ac:dyDescent="0.45">
      <c r="A3472" s="3" t="s">
        <v>93</v>
      </c>
      <c r="B3472" s="3">
        <v>2022</v>
      </c>
      <c r="C3472" s="19">
        <v>44696</v>
      </c>
      <c r="D3472" s="3" t="s">
        <v>653</v>
      </c>
      <c r="E3472" s="3" t="s">
        <v>454</v>
      </c>
      <c r="F3472" s="3">
        <v>3</v>
      </c>
      <c r="G3472" s="3">
        <v>6</v>
      </c>
      <c r="H3472" s="3" t="s">
        <v>381</v>
      </c>
      <c r="I3472" s="3" t="s">
        <v>25</v>
      </c>
      <c r="J3472" s="12">
        <f>(C3472-VLOOKUP(H3472,Riders!$A$2:$C$3500,2,FALSE))/365</f>
        <v>19.408219178082192</v>
      </c>
      <c r="K3472" s="3">
        <v>12</v>
      </c>
    </row>
    <row r="3473" spans="1:11" x14ac:dyDescent="0.45">
      <c r="A3473" s="3" t="s">
        <v>93</v>
      </c>
      <c r="B3473" s="3">
        <v>2022</v>
      </c>
      <c r="C3473" s="19">
        <v>44696</v>
      </c>
      <c r="D3473" s="3" t="s">
        <v>653</v>
      </c>
      <c r="E3473" s="3" t="s">
        <v>454</v>
      </c>
      <c r="F3473" s="3">
        <v>3</v>
      </c>
      <c r="G3473" s="3">
        <v>7</v>
      </c>
      <c r="H3473" s="3" t="s">
        <v>94</v>
      </c>
      <c r="I3473" s="3" t="s">
        <v>38</v>
      </c>
      <c r="J3473" s="12">
        <f>(C3473-VLOOKUP(H3473,Riders!$A$2:$C$3500,2,FALSE))/365</f>
        <v>24.545205479452054</v>
      </c>
      <c r="K3473" s="3">
        <v>11</v>
      </c>
    </row>
    <row r="3474" spans="1:11" x14ac:dyDescent="0.45">
      <c r="A3474" s="3" t="s">
        <v>93</v>
      </c>
      <c r="B3474" s="3">
        <v>2022</v>
      </c>
      <c r="C3474" s="19">
        <v>44696</v>
      </c>
      <c r="D3474" s="3" t="s">
        <v>653</v>
      </c>
      <c r="E3474" s="3" t="s">
        <v>454</v>
      </c>
      <c r="F3474" s="3">
        <v>4</v>
      </c>
      <c r="G3474" s="3">
        <v>1</v>
      </c>
      <c r="H3474" s="3" t="s">
        <v>33</v>
      </c>
      <c r="I3474" s="3" t="s">
        <v>27</v>
      </c>
      <c r="J3474" s="12">
        <f>(C3474-VLOOKUP(H3474,Riders!$A$2:$C$3500,2,FALSE))/365</f>
        <v>28.484931506849314</v>
      </c>
      <c r="K3474" s="3">
        <v>1</v>
      </c>
    </row>
    <row r="3475" spans="1:11" x14ac:dyDescent="0.45">
      <c r="A3475" s="3" t="s">
        <v>93</v>
      </c>
      <c r="B3475" s="3">
        <v>2022</v>
      </c>
      <c r="C3475" s="19">
        <v>44696</v>
      </c>
      <c r="D3475" s="3" t="s">
        <v>653</v>
      </c>
      <c r="E3475" s="3" t="s">
        <v>454</v>
      </c>
      <c r="F3475" s="3">
        <v>4</v>
      </c>
      <c r="G3475" s="3">
        <v>2</v>
      </c>
      <c r="H3475" s="3" t="s">
        <v>384</v>
      </c>
      <c r="I3475" s="3" t="s">
        <v>19</v>
      </c>
      <c r="J3475" s="12">
        <f>(C3475-VLOOKUP(H3475,Riders!$A$2:$C$3500,2,FALSE))/365</f>
        <v>22.693150684931506</v>
      </c>
      <c r="K3475" s="3">
        <v>3</v>
      </c>
    </row>
    <row r="3476" spans="1:11" x14ac:dyDescent="0.45">
      <c r="A3476" s="3" t="s">
        <v>93</v>
      </c>
      <c r="B3476" s="3">
        <v>2022</v>
      </c>
      <c r="C3476" s="19">
        <v>44696</v>
      </c>
      <c r="D3476" s="3" t="s">
        <v>653</v>
      </c>
      <c r="E3476" s="3" t="s">
        <v>454</v>
      </c>
      <c r="F3476" s="3">
        <v>4</v>
      </c>
      <c r="G3476" s="3">
        <v>3</v>
      </c>
      <c r="H3476" s="3" t="s">
        <v>100</v>
      </c>
      <c r="I3476" s="3" t="s">
        <v>47</v>
      </c>
      <c r="J3476" s="12">
        <f>(C3476-VLOOKUP(H3476,Riders!$A$2:$C$3500,2,FALSE))/365</f>
        <v>28.254794520547946</v>
      </c>
      <c r="K3476" s="3">
        <v>25</v>
      </c>
    </row>
    <row r="3477" spans="1:11" x14ac:dyDescent="0.45">
      <c r="A3477" s="3" t="s">
        <v>93</v>
      </c>
      <c r="B3477" s="3">
        <v>2022</v>
      </c>
      <c r="C3477" s="19">
        <v>44696</v>
      </c>
      <c r="D3477" s="3" t="s">
        <v>653</v>
      </c>
      <c r="E3477" s="3" t="s">
        <v>454</v>
      </c>
      <c r="F3477" s="3">
        <v>4</v>
      </c>
      <c r="G3477" s="3">
        <v>4</v>
      </c>
      <c r="H3477" s="3" t="s">
        <v>45</v>
      </c>
      <c r="I3477" s="3" t="s">
        <v>97</v>
      </c>
      <c r="J3477" s="12">
        <f>(C3477-VLOOKUP(H3477,Riders!$A$2:$C$3500,2,FALSE))/365</f>
        <v>31.227397260273971</v>
      </c>
      <c r="K3477" s="3">
        <v>21</v>
      </c>
    </row>
    <row r="3478" spans="1:11" x14ac:dyDescent="0.45">
      <c r="A3478" s="3" t="s">
        <v>93</v>
      </c>
      <c r="B3478" s="3">
        <v>2022</v>
      </c>
      <c r="C3478" s="19">
        <v>44696</v>
      </c>
      <c r="D3478" s="3" t="s">
        <v>653</v>
      </c>
      <c r="E3478" s="3" t="s">
        <v>454</v>
      </c>
      <c r="F3478" s="3">
        <v>4</v>
      </c>
      <c r="G3478" s="3">
        <v>5</v>
      </c>
      <c r="H3478" s="3" t="s">
        <v>54</v>
      </c>
      <c r="I3478" s="3" t="s">
        <v>44</v>
      </c>
      <c r="J3478" s="12">
        <f>(C3478-VLOOKUP(H3478,Riders!$A$2:$C$3500,2,FALSE))/365</f>
        <v>24.893150684931506</v>
      </c>
      <c r="K3478" s="3">
        <v>13</v>
      </c>
    </row>
    <row r="3479" spans="1:11" x14ac:dyDescent="0.45">
      <c r="A3479" s="3" t="s">
        <v>93</v>
      </c>
      <c r="B3479" s="3">
        <v>2022</v>
      </c>
      <c r="C3479" s="19">
        <v>44696</v>
      </c>
      <c r="D3479" s="3" t="s">
        <v>653</v>
      </c>
      <c r="E3479" s="3" t="s">
        <v>454</v>
      </c>
      <c r="F3479" s="3">
        <v>4</v>
      </c>
      <c r="G3479" s="3">
        <v>6</v>
      </c>
      <c r="H3479" s="3" t="s">
        <v>83</v>
      </c>
      <c r="I3479" s="3" t="s">
        <v>84</v>
      </c>
      <c r="J3479" s="12">
        <f>(C3479-VLOOKUP(H3479,Riders!$A$2:$C$3500,2,FALSE))/365</f>
        <v>29.657534246575342</v>
      </c>
      <c r="K3479" s="3">
        <v>25</v>
      </c>
    </row>
    <row r="3480" spans="1:11" x14ac:dyDescent="0.45">
      <c r="A3480" s="3" t="s">
        <v>93</v>
      </c>
      <c r="B3480" s="3">
        <v>2022</v>
      </c>
      <c r="C3480" s="19">
        <v>44696</v>
      </c>
      <c r="D3480" s="3" t="s">
        <v>653</v>
      </c>
      <c r="E3480" s="3" t="s">
        <v>454</v>
      </c>
      <c r="F3480" s="3">
        <v>4</v>
      </c>
      <c r="G3480" s="3">
        <v>7</v>
      </c>
      <c r="H3480" s="3" t="s">
        <v>75</v>
      </c>
      <c r="I3480" s="3" t="s">
        <v>38</v>
      </c>
      <c r="J3480" s="12">
        <f>(C3480-VLOOKUP(H3480,Riders!$A$2:$C$3500,2,FALSE))/365</f>
        <v>23.183561643835617</v>
      </c>
      <c r="K3480" s="3">
        <v>21</v>
      </c>
    </row>
    <row r="3481" spans="1:11" x14ac:dyDescent="0.45">
      <c r="A3481" s="3" t="s">
        <v>93</v>
      </c>
      <c r="B3481" s="3">
        <v>2022</v>
      </c>
      <c r="C3481" s="19">
        <v>44696</v>
      </c>
      <c r="D3481" s="3" t="s">
        <v>653</v>
      </c>
      <c r="E3481" s="3" t="s">
        <v>642</v>
      </c>
      <c r="F3481" s="3">
        <v>1</v>
      </c>
      <c r="G3481" s="3">
        <v>1</v>
      </c>
      <c r="H3481" s="3" t="s">
        <v>34</v>
      </c>
      <c r="I3481" s="3" t="s">
        <v>74</v>
      </c>
      <c r="J3481" s="12">
        <f>(C3481-VLOOKUP(H3481,Riders!$A$2:$C$3500,2,FALSE))/365</f>
        <v>34.786301369863011</v>
      </c>
      <c r="K3481" s="3">
        <v>9</v>
      </c>
    </row>
    <row r="3482" spans="1:11" x14ac:dyDescent="0.45">
      <c r="A3482" s="3" t="s">
        <v>93</v>
      </c>
      <c r="B3482" s="3">
        <v>2022</v>
      </c>
      <c r="C3482" s="19">
        <v>44696</v>
      </c>
      <c r="D3482" s="3" t="s">
        <v>653</v>
      </c>
      <c r="E3482" s="3" t="s">
        <v>642</v>
      </c>
      <c r="F3482" s="3">
        <v>1</v>
      </c>
      <c r="G3482" s="3">
        <v>2</v>
      </c>
      <c r="H3482" s="3" t="s">
        <v>52</v>
      </c>
      <c r="I3482" s="3" t="s">
        <v>53</v>
      </c>
      <c r="J3482" s="12">
        <f>(C3482-VLOOKUP(H3482,Riders!$A$2:$C$3500,2,FALSE))/365</f>
        <v>25.18082191780822</v>
      </c>
      <c r="K3482" s="3">
        <v>13</v>
      </c>
    </row>
    <row r="3483" spans="1:11" x14ac:dyDescent="0.45">
      <c r="A3483" s="3" t="s">
        <v>93</v>
      </c>
      <c r="B3483" s="3">
        <v>2022</v>
      </c>
      <c r="C3483" s="19">
        <v>44696</v>
      </c>
      <c r="D3483" s="3" t="s">
        <v>653</v>
      </c>
      <c r="E3483" s="3" t="s">
        <v>642</v>
      </c>
      <c r="F3483" s="3">
        <v>1</v>
      </c>
      <c r="G3483" s="3">
        <v>3</v>
      </c>
      <c r="H3483" s="3" t="s">
        <v>39</v>
      </c>
      <c r="I3483" s="3" t="s">
        <v>40</v>
      </c>
      <c r="J3483" s="12">
        <f>(C3483-VLOOKUP(H3483,Riders!$A$2:$C$3500,2,FALSE))/365</f>
        <v>27.761643835616439</v>
      </c>
      <c r="K3483" s="3">
        <v>17</v>
      </c>
    </row>
    <row r="3484" spans="1:11" x14ac:dyDescent="0.45">
      <c r="A3484" s="3" t="s">
        <v>93</v>
      </c>
      <c r="B3484" s="3">
        <v>2022</v>
      </c>
      <c r="C3484" s="19">
        <v>44696</v>
      </c>
      <c r="D3484" s="3" t="s">
        <v>653</v>
      </c>
      <c r="E3484" s="3" t="s">
        <v>642</v>
      </c>
      <c r="F3484" s="3">
        <v>1</v>
      </c>
      <c r="G3484" s="3">
        <v>4</v>
      </c>
      <c r="H3484" s="3" t="s">
        <v>45</v>
      </c>
      <c r="I3484" s="3" t="s">
        <v>97</v>
      </c>
      <c r="J3484" s="12">
        <f>(C3484-VLOOKUP(H3484,Riders!$A$2:$C$3500,2,FALSE))/365</f>
        <v>31.227397260273971</v>
      </c>
      <c r="K3484" s="3">
        <v>21</v>
      </c>
    </row>
    <row r="3485" spans="1:11" x14ac:dyDescent="0.45">
      <c r="A3485" s="3" t="s">
        <v>93</v>
      </c>
      <c r="B3485" s="3">
        <v>2022</v>
      </c>
      <c r="C3485" s="19">
        <v>44696</v>
      </c>
      <c r="D3485" s="3" t="s">
        <v>653</v>
      </c>
      <c r="E3485" s="3" t="s">
        <v>642</v>
      </c>
      <c r="F3485" s="3">
        <v>2</v>
      </c>
      <c r="G3485" s="3">
        <v>1</v>
      </c>
      <c r="H3485" s="3" t="s">
        <v>381</v>
      </c>
      <c r="I3485" s="3" t="s">
        <v>25</v>
      </c>
      <c r="J3485" s="12">
        <f>(C3485-VLOOKUP(H3485,Riders!$A$2:$C$3500,2,FALSE))/365</f>
        <v>19.408219178082192</v>
      </c>
      <c r="K3485" s="3">
        <v>12</v>
      </c>
    </row>
    <row r="3486" spans="1:11" x14ac:dyDescent="0.45">
      <c r="A3486" s="3" t="s">
        <v>93</v>
      </c>
      <c r="B3486" s="3">
        <v>2022</v>
      </c>
      <c r="C3486" s="19">
        <v>44696</v>
      </c>
      <c r="D3486" s="3" t="s">
        <v>653</v>
      </c>
      <c r="E3486" s="3" t="s">
        <v>642</v>
      </c>
      <c r="F3486" s="3">
        <v>2</v>
      </c>
      <c r="G3486" s="3">
        <v>2</v>
      </c>
      <c r="H3486" s="3" t="s">
        <v>54</v>
      </c>
      <c r="I3486" s="3" t="s">
        <v>44</v>
      </c>
      <c r="J3486" s="12">
        <f>(C3486-VLOOKUP(H3486,Riders!$A$2:$C$3500,2,FALSE))/365</f>
        <v>24.893150684931506</v>
      </c>
      <c r="K3486" s="3">
        <v>13</v>
      </c>
    </row>
    <row r="3487" spans="1:11" x14ac:dyDescent="0.45">
      <c r="A3487" s="3" t="s">
        <v>93</v>
      </c>
      <c r="B3487" s="3">
        <v>2022</v>
      </c>
      <c r="C3487" s="19">
        <v>44696</v>
      </c>
      <c r="D3487" s="3" t="s">
        <v>653</v>
      </c>
      <c r="E3487" s="3" t="s">
        <v>642</v>
      </c>
      <c r="F3487" s="3">
        <v>2</v>
      </c>
      <c r="G3487" s="3">
        <v>3</v>
      </c>
      <c r="H3487" s="3" t="s">
        <v>98</v>
      </c>
      <c r="I3487" s="3" t="s">
        <v>67</v>
      </c>
      <c r="J3487" s="12">
        <f>(C3487-VLOOKUP(H3487,Riders!$A$2:$C$3500,2,FALSE))/365</f>
        <v>30.791780821917808</v>
      </c>
      <c r="K3487" s="3">
        <v>17</v>
      </c>
    </row>
    <row r="3488" spans="1:11" x14ac:dyDescent="0.45">
      <c r="A3488" s="3" t="s">
        <v>93</v>
      </c>
      <c r="B3488" s="3">
        <v>2022</v>
      </c>
      <c r="C3488" s="19">
        <v>44696</v>
      </c>
      <c r="D3488" s="3" t="s">
        <v>653</v>
      </c>
      <c r="E3488" s="3" t="s">
        <v>642</v>
      </c>
      <c r="F3488" s="3">
        <v>2</v>
      </c>
      <c r="G3488" s="3">
        <v>4</v>
      </c>
      <c r="H3488" s="3" t="s">
        <v>55</v>
      </c>
      <c r="I3488" s="3" t="s">
        <v>56</v>
      </c>
      <c r="J3488" s="12">
        <f>(C3488-VLOOKUP(H3488,Riders!$A$2:$C$3500,2,FALSE))/365</f>
        <v>33.038356164383565</v>
      </c>
      <c r="K3488" s="3">
        <v>21</v>
      </c>
    </row>
    <row r="3489" spans="1:11" x14ac:dyDescent="0.45">
      <c r="A3489" s="3" t="s">
        <v>93</v>
      </c>
      <c r="B3489" s="3">
        <v>2022</v>
      </c>
      <c r="C3489" s="19">
        <v>44696</v>
      </c>
      <c r="D3489" s="3" t="s">
        <v>653</v>
      </c>
      <c r="E3489" s="3" t="s">
        <v>642</v>
      </c>
      <c r="F3489" s="3">
        <v>2</v>
      </c>
      <c r="G3489" s="3">
        <v>5</v>
      </c>
      <c r="H3489" s="3" t="s">
        <v>66</v>
      </c>
      <c r="I3489" s="3" t="s">
        <v>67</v>
      </c>
      <c r="J3489" s="12">
        <f>(C3489-VLOOKUP(H3489,Riders!$A$2:$C$3500,2,FALSE))/365</f>
        <v>19.542465753424658</v>
      </c>
      <c r="K3489" s="3">
        <v>25</v>
      </c>
    </row>
    <row r="3490" spans="1:11" x14ac:dyDescent="0.45">
      <c r="A3490" s="3" t="s">
        <v>93</v>
      </c>
      <c r="B3490" s="3">
        <v>2022</v>
      </c>
      <c r="C3490" s="19">
        <v>44696</v>
      </c>
      <c r="D3490" s="3" t="s">
        <v>653</v>
      </c>
      <c r="E3490" s="3" t="s">
        <v>642</v>
      </c>
      <c r="F3490" s="3">
        <v>3</v>
      </c>
      <c r="G3490" s="3">
        <v>1</v>
      </c>
      <c r="H3490" s="3" t="s">
        <v>42</v>
      </c>
      <c r="I3490" s="3" t="s">
        <v>97</v>
      </c>
      <c r="J3490" s="12">
        <f>(C3490-VLOOKUP(H3490,Riders!$A$2:$C$3500,2,FALSE))/365</f>
        <v>23.452054794520549</v>
      </c>
      <c r="K3490" s="3">
        <v>2</v>
      </c>
    </row>
    <row r="3491" spans="1:11" x14ac:dyDescent="0.45">
      <c r="A3491" s="3" t="s">
        <v>93</v>
      </c>
      <c r="B3491" s="3">
        <v>2022</v>
      </c>
      <c r="C3491" s="19">
        <v>44696</v>
      </c>
      <c r="D3491" s="3" t="s">
        <v>653</v>
      </c>
      <c r="E3491" s="3" t="s">
        <v>642</v>
      </c>
      <c r="F3491" s="3">
        <v>3</v>
      </c>
      <c r="G3491" s="3">
        <v>2</v>
      </c>
      <c r="H3491" s="3" t="s">
        <v>18</v>
      </c>
      <c r="I3491" s="3" t="s">
        <v>19</v>
      </c>
      <c r="J3491" s="12">
        <f>(C3491-VLOOKUP(H3491,Riders!$A$2:$C$3500,2,FALSE))/365</f>
        <v>23.978082191780821</v>
      </c>
      <c r="K3491" s="3">
        <v>13</v>
      </c>
    </row>
    <row r="3492" spans="1:11" x14ac:dyDescent="0.45">
      <c r="A3492" s="3" t="s">
        <v>93</v>
      </c>
      <c r="B3492" s="3">
        <v>2022</v>
      </c>
      <c r="C3492" s="19">
        <v>44696</v>
      </c>
      <c r="D3492" s="3" t="s">
        <v>653</v>
      </c>
      <c r="E3492" s="3" t="s">
        <v>642</v>
      </c>
      <c r="F3492" s="3">
        <v>3</v>
      </c>
      <c r="G3492" s="3">
        <v>3</v>
      </c>
      <c r="H3492" s="3" t="s">
        <v>99</v>
      </c>
      <c r="I3492" s="3" t="s">
        <v>47</v>
      </c>
      <c r="J3492" s="12">
        <f>(C3492-VLOOKUP(H3492,Riders!$A$2:$C$3500,2,FALSE))/365</f>
        <v>25.246575342465754</v>
      </c>
      <c r="K3492" s="3">
        <v>17</v>
      </c>
    </row>
    <row r="3493" spans="1:11" x14ac:dyDescent="0.45">
      <c r="A3493" s="3" t="s">
        <v>93</v>
      </c>
      <c r="B3493" s="3">
        <v>2022</v>
      </c>
      <c r="C3493" s="19">
        <v>44696</v>
      </c>
      <c r="D3493" s="3" t="s">
        <v>653</v>
      </c>
      <c r="E3493" s="3" t="s">
        <v>642</v>
      </c>
      <c r="F3493" s="3">
        <v>3</v>
      </c>
      <c r="G3493" s="3">
        <v>4</v>
      </c>
      <c r="H3493" s="3" t="s">
        <v>75</v>
      </c>
      <c r="I3493" s="3" t="s">
        <v>38</v>
      </c>
      <c r="J3493" s="12">
        <f>(C3493-VLOOKUP(H3493,Riders!$A$2:$C$3500,2,FALSE))/365</f>
        <v>23.183561643835617</v>
      </c>
      <c r="K3493" s="3">
        <v>21</v>
      </c>
    </row>
    <row r="3494" spans="1:11" x14ac:dyDescent="0.45">
      <c r="A3494" s="3" t="s">
        <v>93</v>
      </c>
      <c r="B3494" s="3">
        <v>2022</v>
      </c>
      <c r="C3494" s="19">
        <v>44696</v>
      </c>
      <c r="D3494" s="3" t="s">
        <v>653</v>
      </c>
      <c r="E3494" s="3" t="s">
        <v>642</v>
      </c>
      <c r="F3494" s="3">
        <v>3</v>
      </c>
      <c r="G3494" s="3">
        <v>5</v>
      </c>
      <c r="H3494" s="3" t="s">
        <v>83</v>
      </c>
      <c r="I3494" s="3" t="s">
        <v>84</v>
      </c>
      <c r="J3494" s="12">
        <f>(C3494-VLOOKUP(H3494,Riders!$A$2:$C$3500,2,FALSE))/365</f>
        <v>29.657534246575342</v>
      </c>
      <c r="K3494" s="3">
        <v>25</v>
      </c>
    </row>
    <row r="3495" spans="1:11" x14ac:dyDescent="0.45">
      <c r="A3495" s="3" t="s">
        <v>93</v>
      </c>
      <c r="B3495" s="3">
        <v>2022</v>
      </c>
      <c r="C3495" s="19">
        <v>44696</v>
      </c>
      <c r="D3495" s="3" t="s">
        <v>653</v>
      </c>
      <c r="E3495" s="3" t="s">
        <v>642</v>
      </c>
      <c r="F3495" s="3">
        <v>4</v>
      </c>
      <c r="G3495" s="3">
        <v>1</v>
      </c>
      <c r="H3495" s="3" t="s">
        <v>94</v>
      </c>
      <c r="I3495" s="3" t="s">
        <v>38</v>
      </c>
      <c r="J3495" s="12">
        <f>(C3495-VLOOKUP(H3495,Riders!$A$2:$C$3500,2,FALSE))/365</f>
        <v>24.545205479452054</v>
      </c>
      <c r="K3495" s="3">
        <v>11</v>
      </c>
    </row>
    <row r="3496" spans="1:11" x14ac:dyDescent="0.45">
      <c r="A3496" s="3" t="s">
        <v>93</v>
      </c>
      <c r="B3496" s="3">
        <v>2022</v>
      </c>
      <c r="C3496" s="19">
        <v>44696</v>
      </c>
      <c r="D3496" s="3" t="s">
        <v>653</v>
      </c>
      <c r="E3496" s="3" t="s">
        <v>642</v>
      </c>
      <c r="F3496" s="3">
        <v>4</v>
      </c>
      <c r="G3496" s="3">
        <v>2</v>
      </c>
      <c r="H3496" s="3" t="s">
        <v>50</v>
      </c>
      <c r="I3496" s="3" t="s">
        <v>51</v>
      </c>
      <c r="J3496" s="12">
        <f>(C3496-VLOOKUP(H3496,Riders!$A$2:$C$3500,2,FALSE))/365</f>
        <v>25.608219178082191</v>
      </c>
      <c r="K3496" s="3">
        <v>13</v>
      </c>
    </row>
    <row r="3497" spans="1:11" x14ac:dyDescent="0.45">
      <c r="A3497" s="3" t="s">
        <v>93</v>
      </c>
      <c r="B3497" s="3">
        <v>2022</v>
      </c>
      <c r="C3497" s="19">
        <v>44696</v>
      </c>
      <c r="D3497" s="3" t="s">
        <v>653</v>
      </c>
      <c r="E3497" s="3" t="s">
        <v>642</v>
      </c>
      <c r="F3497" s="3">
        <v>4</v>
      </c>
      <c r="G3497" s="3">
        <v>3</v>
      </c>
      <c r="H3497" s="3" t="s">
        <v>43</v>
      </c>
      <c r="I3497" s="3" t="s">
        <v>44</v>
      </c>
      <c r="J3497" s="12">
        <f>(C3497-VLOOKUP(H3497,Riders!$A$2:$C$3500,2,FALSE))/365</f>
        <v>29.487671232876714</v>
      </c>
      <c r="K3497" s="3">
        <v>17</v>
      </c>
    </row>
    <row r="3498" spans="1:11" x14ac:dyDescent="0.45">
      <c r="A3498" s="3" t="s">
        <v>93</v>
      </c>
      <c r="B3498" s="3">
        <v>2022</v>
      </c>
      <c r="C3498" s="19">
        <v>44696</v>
      </c>
      <c r="D3498" s="3" t="s">
        <v>653</v>
      </c>
      <c r="E3498" s="3" t="s">
        <v>642</v>
      </c>
      <c r="F3498" s="3">
        <v>4</v>
      </c>
      <c r="G3498" s="3">
        <v>4</v>
      </c>
      <c r="H3498" s="3" t="s">
        <v>48</v>
      </c>
      <c r="I3498" s="3" t="s">
        <v>49</v>
      </c>
      <c r="J3498" s="12">
        <f>(C3498-VLOOKUP(H3498,Riders!$A$2:$C$3500,2,FALSE))/365</f>
        <v>21.293150684931508</v>
      </c>
      <c r="K3498" s="3">
        <v>21</v>
      </c>
    </row>
    <row r="3499" spans="1:11" x14ac:dyDescent="0.45">
      <c r="A3499" s="3" t="s">
        <v>93</v>
      </c>
      <c r="B3499" s="3">
        <v>2022</v>
      </c>
      <c r="C3499" s="19">
        <v>44696</v>
      </c>
      <c r="D3499" s="3" t="s">
        <v>653</v>
      </c>
      <c r="E3499" s="3" t="s">
        <v>642</v>
      </c>
      <c r="F3499" s="3">
        <v>4</v>
      </c>
      <c r="G3499" s="3">
        <v>5</v>
      </c>
      <c r="H3499" s="3" t="s">
        <v>100</v>
      </c>
      <c r="I3499" s="3" t="s">
        <v>47</v>
      </c>
      <c r="J3499" s="12">
        <f>(C3499-VLOOKUP(H3499,Riders!$A$2:$C$3500,2,FALSE))/365</f>
        <v>28.254794520547946</v>
      </c>
      <c r="K3499" s="3">
        <v>25</v>
      </c>
    </row>
    <row r="3500" spans="1:11" x14ac:dyDescent="0.45">
      <c r="A3500" s="3" t="s">
        <v>93</v>
      </c>
      <c r="B3500" s="3">
        <v>2022</v>
      </c>
      <c r="C3500" s="19">
        <v>44696</v>
      </c>
      <c r="D3500" s="3" t="s">
        <v>653</v>
      </c>
      <c r="E3500" s="3" t="s">
        <v>643</v>
      </c>
      <c r="F3500" s="3">
        <v>1</v>
      </c>
      <c r="G3500" s="3">
        <v>1</v>
      </c>
      <c r="H3500" s="3" t="s">
        <v>96</v>
      </c>
      <c r="I3500" s="3" t="s">
        <v>40</v>
      </c>
      <c r="J3500" s="12">
        <f>(C3500-VLOOKUP(H3500,Riders!$A$2:$C$3500,2,FALSE))/365</f>
        <v>28.339726027397262</v>
      </c>
      <c r="K3500" s="3">
        <v>3</v>
      </c>
    </row>
    <row r="3501" spans="1:11" x14ac:dyDescent="0.45">
      <c r="A3501" s="3" t="s">
        <v>93</v>
      </c>
      <c r="B3501" s="3">
        <v>2022</v>
      </c>
      <c r="C3501" s="19">
        <v>44696</v>
      </c>
      <c r="D3501" s="3" t="s">
        <v>653</v>
      </c>
      <c r="E3501" s="3" t="s">
        <v>643</v>
      </c>
      <c r="F3501" s="3">
        <v>1</v>
      </c>
      <c r="G3501" s="3">
        <v>2</v>
      </c>
      <c r="H3501" s="3" t="s">
        <v>14</v>
      </c>
      <c r="I3501" s="3" t="s">
        <v>15</v>
      </c>
      <c r="J3501" s="12">
        <f>(C3501-VLOOKUP(H3501,Riders!$A$2:$C$3500,2,FALSE))/365</f>
        <v>22.367123287671234</v>
      </c>
      <c r="K3501" s="3">
        <v>6</v>
      </c>
    </row>
    <row r="3502" spans="1:11" x14ac:dyDescent="0.45">
      <c r="A3502" s="3" t="s">
        <v>93</v>
      </c>
      <c r="B3502" s="3">
        <v>2022</v>
      </c>
      <c r="C3502" s="19">
        <v>44696</v>
      </c>
      <c r="D3502" s="3" t="s">
        <v>653</v>
      </c>
      <c r="E3502" s="3" t="s">
        <v>643</v>
      </c>
      <c r="F3502" s="3">
        <v>1</v>
      </c>
      <c r="G3502" s="3">
        <v>3</v>
      </c>
      <c r="H3502" s="3" t="s">
        <v>33</v>
      </c>
      <c r="I3502" s="3" t="s">
        <v>27</v>
      </c>
      <c r="J3502" s="12">
        <f>(C3502-VLOOKUP(H3502,Riders!$A$2:$C$3500,2,FALSE))/365</f>
        <v>28.484931506849314</v>
      </c>
      <c r="K3502" s="3">
        <v>1</v>
      </c>
    </row>
    <row r="3503" spans="1:11" x14ac:dyDescent="0.45">
      <c r="A3503" s="3" t="s">
        <v>93</v>
      </c>
      <c r="B3503" s="3">
        <v>2022</v>
      </c>
      <c r="C3503" s="19">
        <v>44696</v>
      </c>
      <c r="D3503" s="3" t="s">
        <v>653</v>
      </c>
      <c r="E3503" s="3" t="s">
        <v>643</v>
      </c>
      <c r="F3503" s="3">
        <v>1</v>
      </c>
      <c r="G3503" s="3">
        <v>4</v>
      </c>
      <c r="H3503" s="3" t="s">
        <v>34</v>
      </c>
      <c r="I3503" s="3" t="s">
        <v>74</v>
      </c>
      <c r="J3503" s="12">
        <f>(C3503-VLOOKUP(H3503,Riders!$A$2:$C$3500,2,FALSE))/365</f>
        <v>34.786301369863011</v>
      </c>
      <c r="K3503" s="3">
        <v>9</v>
      </c>
    </row>
    <row r="3504" spans="1:11" x14ac:dyDescent="0.45">
      <c r="A3504" s="3" t="s">
        <v>93</v>
      </c>
      <c r="B3504" s="3">
        <v>2022</v>
      </c>
      <c r="C3504" s="19">
        <v>44696</v>
      </c>
      <c r="D3504" s="3" t="s">
        <v>653</v>
      </c>
      <c r="E3504" s="3" t="s">
        <v>643</v>
      </c>
      <c r="F3504" s="3">
        <v>1</v>
      </c>
      <c r="G3504" s="3">
        <v>5</v>
      </c>
      <c r="H3504" s="3" t="s">
        <v>94</v>
      </c>
      <c r="I3504" s="3" t="s">
        <v>38</v>
      </c>
      <c r="J3504" s="12">
        <f>(C3504-VLOOKUP(H3504,Riders!$A$2:$C$3500,2,FALSE))/365</f>
        <v>24.545205479452054</v>
      </c>
      <c r="K3504" s="3">
        <v>11</v>
      </c>
    </row>
    <row r="3505" spans="1:11" x14ac:dyDescent="0.45">
      <c r="A3505" s="3" t="s">
        <v>93</v>
      </c>
      <c r="B3505" s="3">
        <v>2022</v>
      </c>
      <c r="C3505" s="19">
        <v>44696</v>
      </c>
      <c r="D3505" s="3" t="s">
        <v>653</v>
      </c>
      <c r="E3505" s="3" t="s">
        <v>643</v>
      </c>
      <c r="F3505" s="3">
        <v>1</v>
      </c>
      <c r="G3505" s="3">
        <v>6</v>
      </c>
      <c r="H3505" s="3" t="s">
        <v>35</v>
      </c>
      <c r="I3505" s="3" t="s">
        <v>36</v>
      </c>
      <c r="J3505" s="12">
        <f>(C3505-VLOOKUP(H3505,Riders!$A$2:$C$3500,2,FALSE))/365</f>
        <v>24.104109589041094</v>
      </c>
      <c r="K3505" s="3">
        <v>10</v>
      </c>
    </row>
    <row r="3506" spans="1:11" x14ac:dyDescent="0.45">
      <c r="A3506" s="3" t="s">
        <v>93</v>
      </c>
      <c r="B3506" s="3">
        <v>2022</v>
      </c>
      <c r="C3506" s="19">
        <v>44696</v>
      </c>
      <c r="D3506" s="3" t="s">
        <v>653</v>
      </c>
      <c r="E3506" s="3" t="s">
        <v>643</v>
      </c>
      <c r="F3506" s="3">
        <v>2</v>
      </c>
      <c r="G3506" s="3">
        <v>1</v>
      </c>
      <c r="H3506" s="3" t="s">
        <v>42</v>
      </c>
      <c r="I3506" s="3" t="s">
        <v>97</v>
      </c>
      <c r="J3506" s="12">
        <f>(C3506-VLOOKUP(H3506,Riders!$A$2:$C$3500,2,FALSE))/365</f>
        <v>23.452054794520549</v>
      </c>
      <c r="K3506" s="3">
        <v>2</v>
      </c>
    </row>
    <row r="3507" spans="1:11" x14ac:dyDescent="0.45">
      <c r="A3507" s="3" t="s">
        <v>93</v>
      </c>
      <c r="B3507" s="3">
        <v>2022</v>
      </c>
      <c r="C3507" s="19">
        <v>44696</v>
      </c>
      <c r="D3507" s="3" t="s">
        <v>653</v>
      </c>
      <c r="E3507" s="3" t="s">
        <v>643</v>
      </c>
      <c r="F3507" s="3">
        <v>2</v>
      </c>
      <c r="G3507" s="3">
        <v>2</v>
      </c>
      <c r="H3507" s="3" t="s">
        <v>26</v>
      </c>
      <c r="I3507" s="3" t="s">
        <v>27</v>
      </c>
      <c r="J3507" s="12">
        <f>(C3507-VLOOKUP(H3507,Riders!$A$2:$C$3500,2,FALSE))/365</f>
        <v>23.980821917808218</v>
      </c>
      <c r="K3507" s="3">
        <v>3</v>
      </c>
    </row>
    <row r="3508" spans="1:11" x14ac:dyDescent="0.45">
      <c r="A3508" s="3" t="s">
        <v>93</v>
      </c>
      <c r="B3508" s="3">
        <v>2022</v>
      </c>
      <c r="C3508" s="19">
        <v>44696</v>
      </c>
      <c r="D3508" s="3" t="s">
        <v>653</v>
      </c>
      <c r="E3508" s="3" t="s">
        <v>643</v>
      </c>
      <c r="F3508" s="3">
        <v>2</v>
      </c>
      <c r="G3508" s="3">
        <v>3</v>
      </c>
      <c r="H3508" s="3" t="s">
        <v>384</v>
      </c>
      <c r="I3508" s="3" t="s">
        <v>19</v>
      </c>
      <c r="J3508" s="12">
        <f>(C3508-VLOOKUP(H3508,Riders!$A$2:$C$3500,2,FALSE))/365</f>
        <v>22.693150684931506</v>
      </c>
      <c r="K3508" s="3">
        <v>3</v>
      </c>
    </row>
    <row r="3509" spans="1:11" x14ac:dyDescent="0.45">
      <c r="A3509" s="3" t="s">
        <v>93</v>
      </c>
      <c r="B3509" s="3">
        <v>2022</v>
      </c>
      <c r="C3509" s="19">
        <v>44696</v>
      </c>
      <c r="D3509" s="3" t="s">
        <v>653</v>
      </c>
      <c r="E3509" s="3" t="s">
        <v>643</v>
      </c>
      <c r="F3509" s="3">
        <v>2</v>
      </c>
      <c r="G3509" s="3">
        <v>4</v>
      </c>
      <c r="H3509" s="3" t="s">
        <v>20</v>
      </c>
      <c r="I3509" s="3" t="s">
        <v>21</v>
      </c>
      <c r="J3509" s="12">
        <f>(C3509-VLOOKUP(H3509,Riders!$A$2:$C$3500,2,FALSE))/365</f>
        <v>26.775342465753425</v>
      </c>
      <c r="K3509" s="3">
        <v>8</v>
      </c>
    </row>
    <row r="3510" spans="1:11" x14ac:dyDescent="0.45">
      <c r="A3510" s="3" t="s">
        <v>93</v>
      </c>
      <c r="B3510" s="3">
        <v>2022</v>
      </c>
      <c r="C3510" s="19">
        <v>44696</v>
      </c>
      <c r="D3510" s="3" t="s">
        <v>653</v>
      </c>
      <c r="E3510" s="3" t="s">
        <v>643</v>
      </c>
      <c r="F3510" s="3">
        <v>2</v>
      </c>
      <c r="G3510" s="3">
        <v>5</v>
      </c>
      <c r="H3510" s="3" t="s">
        <v>381</v>
      </c>
      <c r="I3510" s="3" t="s">
        <v>25</v>
      </c>
      <c r="J3510" s="12">
        <f>(C3510-VLOOKUP(H3510,Riders!$A$2:$C$3500,2,FALSE))/365</f>
        <v>19.408219178082192</v>
      </c>
      <c r="K3510" s="3">
        <v>12</v>
      </c>
    </row>
    <row r="3511" spans="1:11" x14ac:dyDescent="0.45">
      <c r="A3511" s="3" t="s">
        <v>93</v>
      </c>
      <c r="B3511" s="3">
        <v>2022</v>
      </c>
      <c r="C3511" s="19">
        <v>44696</v>
      </c>
      <c r="D3511" s="3" t="s">
        <v>653</v>
      </c>
      <c r="E3511" s="3" t="s">
        <v>643</v>
      </c>
      <c r="F3511" s="3">
        <v>2</v>
      </c>
      <c r="G3511" s="3">
        <v>6</v>
      </c>
      <c r="H3511" s="3" t="s">
        <v>23</v>
      </c>
      <c r="I3511" s="3" t="s">
        <v>15</v>
      </c>
      <c r="J3511" s="12">
        <f>(C3511-VLOOKUP(H3511,Riders!$A$2:$C$3500,2,FALSE))/365</f>
        <v>24.673972602739727</v>
      </c>
      <c r="K3511" s="3">
        <v>7</v>
      </c>
    </row>
    <row r="3512" spans="1:11" x14ac:dyDescent="0.45">
      <c r="A3512" s="3" t="s">
        <v>93</v>
      </c>
      <c r="B3512" s="3">
        <v>2022</v>
      </c>
      <c r="C3512" s="19">
        <v>44696</v>
      </c>
      <c r="D3512" s="3" t="s">
        <v>653</v>
      </c>
      <c r="E3512" s="3" t="s">
        <v>370</v>
      </c>
      <c r="F3512" s="3">
        <v>1</v>
      </c>
      <c r="G3512" s="3">
        <v>1</v>
      </c>
      <c r="H3512" s="3" t="s">
        <v>33</v>
      </c>
      <c r="I3512" s="3" t="s">
        <v>27</v>
      </c>
      <c r="J3512" s="12">
        <f>(C3512-VLOOKUP(H3512,Riders!$A$2:$C$3500,2,FALSE))/365</f>
        <v>28.484931506849314</v>
      </c>
      <c r="K3512" s="3">
        <v>1</v>
      </c>
    </row>
    <row r="3513" spans="1:11" x14ac:dyDescent="0.45">
      <c r="A3513" s="3" t="s">
        <v>93</v>
      </c>
      <c r="B3513" s="3">
        <v>2022</v>
      </c>
      <c r="C3513" s="19">
        <v>44696</v>
      </c>
      <c r="D3513" s="3" t="s">
        <v>653</v>
      </c>
      <c r="E3513" s="3" t="s">
        <v>370</v>
      </c>
      <c r="F3513" s="3">
        <v>1</v>
      </c>
      <c r="G3513" s="3">
        <v>2</v>
      </c>
      <c r="H3513" s="3" t="s">
        <v>42</v>
      </c>
      <c r="I3513" s="3" t="s">
        <v>97</v>
      </c>
      <c r="J3513" s="12">
        <f>(C3513-VLOOKUP(H3513,Riders!$A$2:$C$3500,2,FALSE))/365</f>
        <v>23.452054794520549</v>
      </c>
      <c r="K3513" s="3">
        <v>2</v>
      </c>
    </row>
    <row r="3514" spans="1:11" x14ac:dyDescent="0.45">
      <c r="A3514" s="3" t="s">
        <v>93</v>
      </c>
      <c r="B3514" s="3">
        <v>2022</v>
      </c>
      <c r="C3514" s="19">
        <v>44696</v>
      </c>
      <c r="D3514" s="3" t="s">
        <v>653</v>
      </c>
      <c r="E3514" s="3" t="s">
        <v>370</v>
      </c>
      <c r="F3514" s="3">
        <v>1</v>
      </c>
      <c r="G3514" s="3">
        <v>3</v>
      </c>
      <c r="H3514" s="3" t="s">
        <v>26</v>
      </c>
      <c r="I3514" s="3" t="s">
        <v>27</v>
      </c>
      <c r="J3514" s="12">
        <f>(C3514-VLOOKUP(H3514,Riders!$A$2:$C$3500,2,FALSE))/365</f>
        <v>23.980821917808218</v>
      </c>
      <c r="K3514" s="3">
        <v>3</v>
      </c>
    </row>
    <row r="3515" spans="1:11" x14ac:dyDescent="0.45">
      <c r="A3515" s="3" t="s">
        <v>93</v>
      </c>
      <c r="B3515" s="3">
        <v>2022</v>
      </c>
      <c r="C3515" s="19">
        <v>44696</v>
      </c>
      <c r="D3515" s="3" t="s">
        <v>653</v>
      </c>
      <c r="E3515" s="3" t="s">
        <v>370</v>
      </c>
      <c r="F3515" s="3">
        <v>1</v>
      </c>
      <c r="G3515" s="3">
        <v>3</v>
      </c>
      <c r="H3515" s="3" t="s">
        <v>96</v>
      </c>
      <c r="I3515" s="3" t="s">
        <v>40</v>
      </c>
      <c r="J3515" s="12">
        <f>(C3515-VLOOKUP(H3515,Riders!$A$2:$C$3500,2,FALSE))/365</f>
        <v>28.339726027397262</v>
      </c>
      <c r="K3515" s="3">
        <v>3</v>
      </c>
    </row>
    <row r="3516" spans="1:11" x14ac:dyDescent="0.45">
      <c r="A3516" s="3" t="s">
        <v>93</v>
      </c>
      <c r="B3516" s="3">
        <v>2022</v>
      </c>
      <c r="C3516" s="19">
        <v>44696</v>
      </c>
      <c r="D3516" s="3" t="s">
        <v>653</v>
      </c>
      <c r="E3516" s="3" t="s">
        <v>370</v>
      </c>
      <c r="F3516" s="3">
        <v>1</v>
      </c>
      <c r="G3516" s="3">
        <v>3</v>
      </c>
      <c r="H3516" s="3" t="s">
        <v>384</v>
      </c>
      <c r="I3516" s="3" t="s">
        <v>19</v>
      </c>
      <c r="J3516" s="12">
        <f>(C3516-VLOOKUP(H3516,Riders!$A$2:$C$3500,2,FALSE))/365</f>
        <v>22.693150684931506</v>
      </c>
      <c r="K3516" s="3">
        <v>3</v>
      </c>
    </row>
    <row r="3517" spans="1:11" x14ac:dyDescent="0.45">
      <c r="A3517" s="3" t="s">
        <v>93</v>
      </c>
      <c r="B3517" s="3">
        <v>2022</v>
      </c>
      <c r="C3517" s="19">
        <v>44696</v>
      </c>
      <c r="D3517" s="3" t="s">
        <v>653</v>
      </c>
      <c r="E3517" s="3" t="s">
        <v>370</v>
      </c>
      <c r="F3517" s="3">
        <v>1</v>
      </c>
      <c r="G3517" s="3">
        <v>6</v>
      </c>
      <c r="H3517" s="3" t="s">
        <v>14</v>
      </c>
      <c r="I3517" s="3" t="s">
        <v>15</v>
      </c>
      <c r="J3517" s="12">
        <f>(C3517-VLOOKUP(H3517,Riders!$A$2:$C$3500,2,FALSE))/365</f>
        <v>22.367123287671234</v>
      </c>
      <c r="K3517" s="3">
        <v>6</v>
      </c>
    </row>
    <row r="3518" spans="1:11" x14ac:dyDescent="0.45">
      <c r="A3518" s="3" t="s">
        <v>93</v>
      </c>
      <c r="B3518" s="3">
        <v>2022</v>
      </c>
      <c r="C3518" s="19">
        <v>44696</v>
      </c>
      <c r="D3518" s="3" t="s">
        <v>653</v>
      </c>
      <c r="E3518" s="3" t="s">
        <v>370</v>
      </c>
      <c r="F3518" s="3">
        <v>2</v>
      </c>
      <c r="G3518" s="3">
        <v>1</v>
      </c>
      <c r="H3518" s="3" t="s">
        <v>23</v>
      </c>
      <c r="I3518" s="3" t="s">
        <v>15</v>
      </c>
      <c r="J3518" s="12">
        <f>(C3518-VLOOKUP(H3518,Riders!$A$2:$C$3500,2,FALSE))/365</f>
        <v>24.673972602739727</v>
      </c>
      <c r="K3518" s="3">
        <v>7</v>
      </c>
    </row>
    <row r="3519" spans="1:11" x14ac:dyDescent="0.45">
      <c r="A3519" s="3" t="s">
        <v>93</v>
      </c>
      <c r="B3519" s="3">
        <v>2022</v>
      </c>
      <c r="C3519" s="19">
        <v>44696</v>
      </c>
      <c r="D3519" s="3" t="s">
        <v>653</v>
      </c>
      <c r="E3519" s="3" t="s">
        <v>370</v>
      </c>
      <c r="F3519" s="3">
        <v>2</v>
      </c>
      <c r="G3519" s="3">
        <v>2</v>
      </c>
      <c r="H3519" s="3" t="s">
        <v>20</v>
      </c>
      <c r="I3519" s="3" t="s">
        <v>21</v>
      </c>
      <c r="J3519" s="12">
        <f>(C3519-VLOOKUP(H3519,Riders!$A$2:$C$3500,2,FALSE))/365</f>
        <v>26.775342465753425</v>
      </c>
      <c r="K3519" s="3">
        <v>8</v>
      </c>
    </row>
    <row r="3520" spans="1:11" x14ac:dyDescent="0.45">
      <c r="A3520" s="3" t="s">
        <v>93</v>
      </c>
      <c r="B3520" s="3">
        <v>2022</v>
      </c>
      <c r="C3520" s="19">
        <v>44696</v>
      </c>
      <c r="D3520" s="3" t="s">
        <v>653</v>
      </c>
      <c r="E3520" s="3" t="s">
        <v>370</v>
      </c>
      <c r="F3520" s="3">
        <v>2</v>
      </c>
      <c r="G3520" s="3">
        <v>3</v>
      </c>
      <c r="H3520" s="3" t="s">
        <v>34</v>
      </c>
      <c r="I3520" s="3" t="s">
        <v>74</v>
      </c>
      <c r="J3520" s="12">
        <f>(C3520-VLOOKUP(H3520,Riders!$A$2:$C$3500,2,FALSE))/365</f>
        <v>34.786301369863011</v>
      </c>
      <c r="K3520" s="3">
        <v>9</v>
      </c>
    </row>
    <row r="3521" spans="1:11" x14ac:dyDescent="0.45">
      <c r="A3521" s="3" t="s">
        <v>93</v>
      </c>
      <c r="B3521" s="3">
        <v>2022</v>
      </c>
      <c r="C3521" s="19">
        <v>44696</v>
      </c>
      <c r="D3521" s="3" t="s">
        <v>653</v>
      </c>
      <c r="E3521" s="3" t="s">
        <v>370</v>
      </c>
      <c r="F3521" s="3">
        <v>2</v>
      </c>
      <c r="G3521" s="3">
        <v>4</v>
      </c>
      <c r="H3521" s="3" t="s">
        <v>35</v>
      </c>
      <c r="I3521" s="3" t="s">
        <v>36</v>
      </c>
      <c r="J3521" s="12">
        <f>(C3521-VLOOKUP(H3521,Riders!$A$2:$C$3500,2,FALSE))/365</f>
        <v>24.104109589041094</v>
      </c>
      <c r="K3521" s="3">
        <v>10</v>
      </c>
    </row>
    <row r="3522" spans="1:11" x14ac:dyDescent="0.45">
      <c r="A3522" s="3" t="s">
        <v>93</v>
      </c>
      <c r="B3522" s="3">
        <v>2022</v>
      </c>
      <c r="C3522" s="19">
        <v>44696</v>
      </c>
      <c r="D3522" s="3" t="s">
        <v>653</v>
      </c>
      <c r="E3522" s="3" t="s">
        <v>370</v>
      </c>
      <c r="F3522" s="3">
        <v>2</v>
      </c>
      <c r="G3522" s="3">
        <v>5</v>
      </c>
      <c r="H3522" s="3" t="s">
        <v>94</v>
      </c>
      <c r="I3522" s="3" t="s">
        <v>38</v>
      </c>
      <c r="J3522" s="12">
        <f>(C3522-VLOOKUP(H3522,Riders!$A$2:$C$3500,2,FALSE))/365</f>
        <v>24.545205479452054</v>
      </c>
      <c r="K3522" s="3">
        <v>11</v>
      </c>
    </row>
    <row r="3523" spans="1:11" x14ac:dyDescent="0.45">
      <c r="A3523" s="3" t="s">
        <v>93</v>
      </c>
      <c r="B3523" s="3">
        <v>2022</v>
      </c>
      <c r="C3523" s="19">
        <v>44696</v>
      </c>
      <c r="D3523" s="3" t="s">
        <v>653</v>
      </c>
      <c r="E3523" s="3" t="s">
        <v>370</v>
      </c>
      <c r="F3523" s="3">
        <v>2</v>
      </c>
      <c r="G3523" s="3">
        <v>6</v>
      </c>
      <c r="H3523" s="3" t="s">
        <v>381</v>
      </c>
      <c r="I3523" s="3" t="s">
        <v>25</v>
      </c>
      <c r="J3523" s="12">
        <f>(C3523-VLOOKUP(H3523,Riders!$A$2:$C$3500,2,FALSE))/365</f>
        <v>19.408219178082192</v>
      </c>
      <c r="K3523" s="3">
        <v>12</v>
      </c>
    </row>
    <row r="3524" spans="1:11" x14ac:dyDescent="0.45">
      <c r="A3524" s="3" t="s">
        <v>71</v>
      </c>
      <c r="B3524" s="3">
        <v>2022</v>
      </c>
      <c r="C3524" s="19">
        <v>44752</v>
      </c>
      <c r="D3524" s="3" t="s">
        <v>653</v>
      </c>
      <c r="E3524" s="3" t="s">
        <v>454</v>
      </c>
      <c r="F3524" s="3">
        <v>1</v>
      </c>
      <c r="G3524" s="3">
        <v>1</v>
      </c>
      <c r="H3524" s="3" t="s">
        <v>384</v>
      </c>
      <c r="I3524" s="3" t="s">
        <v>19</v>
      </c>
      <c r="J3524" s="12">
        <f>(C3524-VLOOKUP(H3524,Riders!$A$2:$C$3500,2,FALSE))/365</f>
        <v>22.846575342465755</v>
      </c>
      <c r="K3524" s="3">
        <v>7</v>
      </c>
    </row>
    <row r="3525" spans="1:11" x14ac:dyDescent="0.45">
      <c r="A3525" s="3" t="s">
        <v>71</v>
      </c>
      <c r="B3525" s="3">
        <v>2022</v>
      </c>
      <c r="C3525" s="19">
        <v>44752</v>
      </c>
      <c r="D3525" s="3" t="s">
        <v>653</v>
      </c>
      <c r="E3525" s="3" t="s">
        <v>454</v>
      </c>
      <c r="F3525" s="3">
        <v>1</v>
      </c>
      <c r="G3525" s="3">
        <v>2</v>
      </c>
      <c r="H3525" s="3" t="s">
        <v>60</v>
      </c>
      <c r="I3525" s="3" t="s">
        <v>61</v>
      </c>
      <c r="J3525" s="12">
        <f>(C3525-VLOOKUP(H3525,Riders!$A$2:$C$3500,2,FALSE))/365</f>
        <v>33.983561643835614</v>
      </c>
      <c r="K3525" s="3">
        <v>9</v>
      </c>
    </row>
    <row r="3526" spans="1:11" x14ac:dyDescent="0.45">
      <c r="A3526" s="3" t="s">
        <v>71</v>
      </c>
      <c r="B3526" s="3">
        <v>2022</v>
      </c>
      <c r="C3526" s="19">
        <v>44752</v>
      </c>
      <c r="D3526" s="3" t="s">
        <v>653</v>
      </c>
      <c r="E3526" s="3" t="s">
        <v>454</v>
      </c>
      <c r="F3526" s="3">
        <v>1</v>
      </c>
      <c r="G3526" s="3">
        <v>3</v>
      </c>
      <c r="H3526" s="3" t="s">
        <v>83</v>
      </c>
      <c r="I3526" s="3" t="s">
        <v>84</v>
      </c>
      <c r="J3526" s="12">
        <f>(C3526-VLOOKUP(H3526,Riders!$A$2:$C$3500,2,FALSE))/365</f>
        <v>29.81095890410959</v>
      </c>
      <c r="K3526" s="3">
        <v>21</v>
      </c>
    </row>
    <row r="3527" spans="1:11" x14ac:dyDescent="0.45">
      <c r="A3527" s="3" t="s">
        <v>71</v>
      </c>
      <c r="B3527" s="3">
        <v>2022</v>
      </c>
      <c r="C3527" s="19">
        <v>44752</v>
      </c>
      <c r="D3527" s="3" t="s">
        <v>653</v>
      </c>
      <c r="E3527" s="3" t="s">
        <v>454</v>
      </c>
      <c r="F3527" s="3">
        <v>1</v>
      </c>
      <c r="G3527" s="3">
        <v>4</v>
      </c>
      <c r="H3527" s="3" t="s">
        <v>43</v>
      </c>
      <c r="I3527" s="3" t="s">
        <v>44</v>
      </c>
      <c r="J3527" s="12">
        <f>(C3527-VLOOKUP(H3527,Riders!$A$2:$C$3500,2,FALSE))/365</f>
        <v>29.641095890410959</v>
      </c>
      <c r="K3527" s="3">
        <v>25</v>
      </c>
    </row>
    <row r="3528" spans="1:11" x14ac:dyDescent="0.45">
      <c r="A3528" s="3" t="s">
        <v>71</v>
      </c>
      <c r="B3528" s="3">
        <v>2022</v>
      </c>
      <c r="C3528" s="19">
        <v>44752</v>
      </c>
      <c r="D3528" s="3" t="s">
        <v>653</v>
      </c>
      <c r="E3528" s="3" t="s">
        <v>454</v>
      </c>
      <c r="F3528" s="3">
        <v>1</v>
      </c>
      <c r="G3528" s="3">
        <v>5</v>
      </c>
      <c r="H3528" s="3" t="s">
        <v>385</v>
      </c>
      <c r="I3528" s="3" t="s">
        <v>38</v>
      </c>
      <c r="J3528" s="12">
        <f>(C3528-VLOOKUP(H3528,Riders!$A$2:$C$3500,2,FALSE))/365</f>
        <v>25.038356164383561</v>
      </c>
      <c r="K3528" s="3">
        <v>13</v>
      </c>
    </row>
    <row r="3529" spans="1:11" x14ac:dyDescent="0.45">
      <c r="A3529" s="3" t="s">
        <v>71</v>
      </c>
      <c r="B3529" s="3">
        <v>2022</v>
      </c>
      <c r="C3529" s="19">
        <v>44752</v>
      </c>
      <c r="D3529" s="3" t="s">
        <v>653</v>
      </c>
      <c r="E3529" s="3" t="s">
        <v>454</v>
      </c>
      <c r="F3529" s="3">
        <v>1</v>
      </c>
      <c r="G3529" s="3">
        <v>6</v>
      </c>
      <c r="H3529" s="3" t="s">
        <v>88</v>
      </c>
      <c r="I3529" s="3" t="s">
        <v>89</v>
      </c>
      <c r="J3529" s="12">
        <f>(C3529-VLOOKUP(H3529,Riders!$A$2:$C$3500,2,FALSE))/365</f>
        <v>19.452054794520549</v>
      </c>
      <c r="K3529" s="3">
        <v>17</v>
      </c>
    </row>
    <row r="3530" spans="1:11" x14ac:dyDescent="0.45">
      <c r="A3530" s="3" t="s">
        <v>71</v>
      </c>
      <c r="B3530" s="3">
        <v>2022</v>
      </c>
      <c r="C3530" s="19">
        <v>44752</v>
      </c>
      <c r="D3530" s="3" t="s">
        <v>653</v>
      </c>
      <c r="E3530" s="3" t="s">
        <v>454</v>
      </c>
      <c r="F3530" s="3">
        <v>2</v>
      </c>
      <c r="G3530" s="3">
        <v>1</v>
      </c>
      <c r="H3530" s="3" t="s">
        <v>28</v>
      </c>
      <c r="I3530" s="3" t="s">
        <v>29</v>
      </c>
      <c r="J3530" s="12">
        <f>(C3530-VLOOKUP(H3530,Riders!$A$2:$C$3500,2,FALSE))/365</f>
        <v>22.539726027397261</v>
      </c>
      <c r="K3530" s="3">
        <v>2</v>
      </c>
    </row>
    <row r="3531" spans="1:11" x14ac:dyDescent="0.45">
      <c r="A3531" s="3" t="s">
        <v>71</v>
      </c>
      <c r="B3531" s="3">
        <v>2022</v>
      </c>
      <c r="C3531" s="19">
        <v>44752</v>
      </c>
      <c r="D3531" s="3" t="s">
        <v>653</v>
      </c>
      <c r="E3531" s="3" t="s">
        <v>454</v>
      </c>
      <c r="F3531" s="3">
        <v>2</v>
      </c>
      <c r="G3531" s="3">
        <v>2</v>
      </c>
      <c r="H3531" s="3" t="s">
        <v>77</v>
      </c>
      <c r="I3531" s="4" t="s">
        <v>19</v>
      </c>
      <c r="J3531" s="12">
        <f>(C3531-VLOOKUP(H3531,Riders!$A$2:$C$3500,2,FALSE))/365</f>
        <v>31.167123287671235</v>
      </c>
      <c r="K3531" s="3">
        <v>3</v>
      </c>
    </row>
    <row r="3532" spans="1:11" x14ac:dyDescent="0.45">
      <c r="A3532" s="3" t="s">
        <v>71</v>
      </c>
      <c r="B3532" s="3">
        <v>2022</v>
      </c>
      <c r="C3532" s="19">
        <v>44752</v>
      </c>
      <c r="D3532" s="3" t="s">
        <v>653</v>
      </c>
      <c r="E3532" s="3" t="s">
        <v>454</v>
      </c>
      <c r="F3532" s="3">
        <v>2</v>
      </c>
      <c r="G3532" s="4">
        <v>3</v>
      </c>
      <c r="H3532" s="3" t="s">
        <v>37</v>
      </c>
      <c r="I3532" s="4" t="s">
        <v>38</v>
      </c>
      <c r="J3532" s="12">
        <f>(C3532-VLOOKUP(H3532,Riders!$A$2:$C$3500,2,FALSE))/365</f>
        <v>17.252054794520546</v>
      </c>
      <c r="K3532" s="3">
        <v>12</v>
      </c>
    </row>
    <row r="3533" spans="1:11" x14ac:dyDescent="0.45">
      <c r="A3533" s="3" t="s">
        <v>71</v>
      </c>
      <c r="B3533" s="3">
        <v>2022</v>
      </c>
      <c r="C3533" s="19">
        <v>44752</v>
      </c>
      <c r="D3533" s="3" t="s">
        <v>653</v>
      </c>
      <c r="E3533" s="3" t="s">
        <v>454</v>
      </c>
      <c r="F3533" s="3">
        <v>2</v>
      </c>
      <c r="G3533" s="4">
        <v>4</v>
      </c>
      <c r="H3533" s="3" t="s">
        <v>20</v>
      </c>
      <c r="I3533" s="4" t="s">
        <v>21</v>
      </c>
      <c r="J3533" s="12">
        <f>(C3533-VLOOKUP(H3533,Riders!$A$2:$C$3500,2,FALSE))/365</f>
        <v>26.92876712328767</v>
      </c>
      <c r="K3533" s="3">
        <v>1</v>
      </c>
    </row>
    <row r="3534" spans="1:11" x14ac:dyDescent="0.45">
      <c r="A3534" s="3" t="s">
        <v>71</v>
      </c>
      <c r="B3534" s="3">
        <v>2022</v>
      </c>
      <c r="C3534" s="19">
        <v>44752</v>
      </c>
      <c r="D3534" s="3" t="s">
        <v>653</v>
      </c>
      <c r="E3534" s="3" t="s">
        <v>454</v>
      </c>
      <c r="F3534" s="3">
        <v>2</v>
      </c>
      <c r="G3534" s="3">
        <v>5</v>
      </c>
      <c r="H3534" s="3" t="s">
        <v>80</v>
      </c>
      <c r="I3534" s="3" t="s">
        <v>17</v>
      </c>
      <c r="J3534" s="12">
        <f>(C3534-VLOOKUP(H3534,Riders!$A$2:$C$3500,2,FALSE))/365</f>
        <v>20.419178082191781</v>
      </c>
      <c r="K3534" s="3">
        <v>13</v>
      </c>
    </row>
    <row r="3535" spans="1:11" x14ac:dyDescent="0.45">
      <c r="A3535" s="3" t="s">
        <v>71</v>
      </c>
      <c r="B3535" s="3">
        <v>2022</v>
      </c>
      <c r="C3535" s="19">
        <v>44752</v>
      </c>
      <c r="D3535" s="3" t="s">
        <v>653</v>
      </c>
      <c r="E3535" s="3" t="s">
        <v>454</v>
      </c>
      <c r="F3535" s="3">
        <v>2</v>
      </c>
      <c r="G3535" s="3">
        <v>6</v>
      </c>
      <c r="H3535" s="3" t="s">
        <v>64</v>
      </c>
      <c r="I3535" s="3" t="s">
        <v>65</v>
      </c>
      <c r="J3535" s="12">
        <f>(C3535-VLOOKUP(H3535,Riders!$A$2:$C$3500,2,FALSE))/365</f>
        <v>21.545205479452054</v>
      </c>
      <c r="K3535" s="3">
        <v>17</v>
      </c>
    </row>
    <row r="3536" spans="1:11" x14ac:dyDescent="0.45">
      <c r="A3536" s="3" t="s">
        <v>71</v>
      </c>
      <c r="B3536" s="3">
        <v>2022</v>
      </c>
      <c r="C3536" s="19">
        <v>44752</v>
      </c>
      <c r="D3536" s="3" t="s">
        <v>653</v>
      </c>
      <c r="E3536" s="3" t="s">
        <v>454</v>
      </c>
      <c r="F3536" s="3">
        <v>2</v>
      </c>
      <c r="G3536" s="3">
        <v>7</v>
      </c>
      <c r="H3536" s="3" t="s">
        <v>92</v>
      </c>
      <c r="I3536" s="3" t="s">
        <v>89</v>
      </c>
      <c r="J3536" s="12">
        <f>(C3536-VLOOKUP(H3536,Riders!$A$2:$C$3500,2,FALSE))/365</f>
        <v>23.093150684931508</v>
      </c>
      <c r="K3536" s="3">
        <v>17</v>
      </c>
    </row>
    <row r="3537" spans="1:11" x14ac:dyDescent="0.45">
      <c r="A3537" s="3" t="s">
        <v>71</v>
      </c>
      <c r="B3537" s="3">
        <v>2022</v>
      </c>
      <c r="C3537" s="19">
        <v>44752</v>
      </c>
      <c r="D3537" s="3" t="s">
        <v>653</v>
      </c>
      <c r="E3537" s="3" t="s">
        <v>454</v>
      </c>
      <c r="F3537" s="3">
        <v>3</v>
      </c>
      <c r="G3537" s="3">
        <v>1</v>
      </c>
      <c r="H3537" s="3" t="s">
        <v>16</v>
      </c>
      <c r="I3537" s="3" t="s">
        <v>17</v>
      </c>
      <c r="J3537" s="12">
        <f>(C3537-VLOOKUP(H3537,Riders!$A$2:$C$3500,2,FALSE))/365</f>
        <v>23.219178082191782</v>
      </c>
      <c r="K3537" s="3">
        <v>6</v>
      </c>
    </row>
    <row r="3538" spans="1:11" x14ac:dyDescent="0.45">
      <c r="A3538" s="3" t="s">
        <v>71</v>
      </c>
      <c r="B3538" s="3">
        <v>2022</v>
      </c>
      <c r="C3538" s="19">
        <v>44752</v>
      </c>
      <c r="D3538" s="3" t="s">
        <v>653</v>
      </c>
      <c r="E3538" s="3" t="s">
        <v>454</v>
      </c>
      <c r="F3538" s="3">
        <v>3</v>
      </c>
      <c r="G3538" s="3">
        <v>2</v>
      </c>
      <c r="H3538" s="3" t="s">
        <v>62</v>
      </c>
      <c r="I3538" s="3" t="s">
        <v>63</v>
      </c>
      <c r="J3538" s="12">
        <f>(C3538-VLOOKUP(H3538,Riders!$A$2:$C$3500,2,FALSE))/365</f>
        <v>24.920547945205481</v>
      </c>
      <c r="K3538" s="3">
        <v>11</v>
      </c>
    </row>
    <row r="3539" spans="1:11" x14ac:dyDescent="0.45">
      <c r="A3539" s="3" t="s">
        <v>71</v>
      </c>
      <c r="B3539" s="3">
        <v>2022</v>
      </c>
      <c r="C3539" s="19">
        <v>44752</v>
      </c>
      <c r="D3539" s="3" t="s">
        <v>653</v>
      </c>
      <c r="E3539" s="3" t="s">
        <v>454</v>
      </c>
      <c r="F3539" s="3">
        <v>3</v>
      </c>
      <c r="G3539" s="3">
        <v>3</v>
      </c>
      <c r="H3539" s="3" t="s">
        <v>82</v>
      </c>
      <c r="I3539" s="3" t="s">
        <v>67</v>
      </c>
      <c r="J3539" s="12">
        <f>(C3539-VLOOKUP(H3539,Riders!$A$2:$C$3500,2,FALSE))/365</f>
        <v>29.863013698630137</v>
      </c>
      <c r="K3539" s="3">
        <v>17</v>
      </c>
    </row>
    <row r="3540" spans="1:11" x14ac:dyDescent="0.45">
      <c r="A3540" s="3" t="s">
        <v>71</v>
      </c>
      <c r="B3540" s="3">
        <v>2022</v>
      </c>
      <c r="C3540" s="19">
        <v>44752</v>
      </c>
      <c r="D3540" s="3" t="s">
        <v>653</v>
      </c>
      <c r="E3540" s="3" t="s">
        <v>454</v>
      </c>
      <c r="F3540" s="3">
        <v>3</v>
      </c>
      <c r="G3540" s="3">
        <v>4</v>
      </c>
      <c r="H3540" s="3" t="s">
        <v>90</v>
      </c>
      <c r="I3540" s="3" t="s">
        <v>91</v>
      </c>
      <c r="J3540" s="12">
        <f>(C3540-VLOOKUP(H3540,Riders!$A$2:$C$3500,2,FALSE))/365</f>
        <v>23.832876712328765</v>
      </c>
      <c r="K3540" s="3">
        <v>25</v>
      </c>
    </row>
    <row r="3541" spans="1:11" x14ac:dyDescent="0.45">
      <c r="A3541" s="3" t="s">
        <v>71</v>
      </c>
      <c r="B3541" s="3">
        <v>2022</v>
      </c>
      <c r="C3541" s="19">
        <v>44752</v>
      </c>
      <c r="D3541" s="3" t="s">
        <v>653</v>
      </c>
      <c r="E3541" s="3" t="s">
        <v>454</v>
      </c>
      <c r="F3541" s="3">
        <v>3</v>
      </c>
      <c r="G3541" s="3">
        <v>5</v>
      </c>
      <c r="H3541" s="3" t="s">
        <v>55</v>
      </c>
      <c r="I3541" s="3" t="s">
        <v>56</v>
      </c>
      <c r="J3541" s="12">
        <f>(C3541-VLOOKUP(H3541,Riders!$A$2:$C$3500,2,FALSE))/365</f>
        <v>33.19178082191781</v>
      </c>
      <c r="K3541" s="3">
        <v>10</v>
      </c>
    </row>
    <row r="3542" spans="1:11" x14ac:dyDescent="0.45">
      <c r="A3542" s="3" t="s">
        <v>71</v>
      </c>
      <c r="B3542" s="3">
        <v>2022</v>
      </c>
      <c r="C3542" s="19">
        <v>44752</v>
      </c>
      <c r="D3542" s="3" t="s">
        <v>653</v>
      </c>
      <c r="E3542" s="3" t="s">
        <v>454</v>
      </c>
      <c r="F3542" s="3">
        <v>3</v>
      </c>
      <c r="G3542" s="3">
        <v>6</v>
      </c>
      <c r="H3542" s="3" t="s">
        <v>41</v>
      </c>
      <c r="I3542" s="3" t="s">
        <v>27</v>
      </c>
      <c r="J3542" s="12">
        <f>(C3542-VLOOKUP(H3542,Riders!$A$2:$C$3500,2,FALSE))/365</f>
        <v>26.734246575342464</v>
      </c>
      <c r="K3542" s="3">
        <v>21</v>
      </c>
    </row>
    <row r="3543" spans="1:11" x14ac:dyDescent="0.45">
      <c r="A3543" s="3" t="s">
        <v>71</v>
      </c>
      <c r="B3543" s="3">
        <v>2022</v>
      </c>
      <c r="C3543" s="19">
        <v>44752</v>
      </c>
      <c r="D3543" s="3" t="s">
        <v>653</v>
      </c>
      <c r="E3543" s="3" t="s">
        <v>454</v>
      </c>
      <c r="F3543" s="3">
        <v>4</v>
      </c>
      <c r="G3543" s="3">
        <v>1</v>
      </c>
      <c r="H3543" s="3" t="s">
        <v>79</v>
      </c>
      <c r="I3543" s="3" t="s">
        <v>65</v>
      </c>
      <c r="J3543" s="12">
        <f>(C3543-VLOOKUP(H3543,Riders!$A$2:$C$3500,2,FALSE))/365</f>
        <v>35.186301369863017</v>
      </c>
      <c r="K3543" s="3">
        <v>4</v>
      </c>
    </row>
    <row r="3544" spans="1:11" x14ac:dyDescent="0.45">
      <c r="A3544" s="3" t="s">
        <v>71</v>
      </c>
      <c r="B3544" s="3">
        <v>2022</v>
      </c>
      <c r="C3544" s="19">
        <v>44752</v>
      </c>
      <c r="D3544" s="3" t="s">
        <v>653</v>
      </c>
      <c r="E3544" s="3" t="s">
        <v>454</v>
      </c>
      <c r="F3544" s="3">
        <v>4</v>
      </c>
      <c r="G3544" s="3">
        <v>2</v>
      </c>
      <c r="H3544" s="3" t="s">
        <v>34</v>
      </c>
      <c r="I3544" s="3" t="s">
        <v>74</v>
      </c>
      <c r="J3544" s="12">
        <f>(C3544-VLOOKUP(H3544,Riders!$A$2:$C$3500,2,FALSE))/365</f>
        <v>34.939726027397263</v>
      </c>
      <c r="K3544" s="3">
        <v>5</v>
      </c>
    </row>
    <row r="3545" spans="1:11" x14ac:dyDescent="0.45">
      <c r="A3545" s="3" t="s">
        <v>71</v>
      </c>
      <c r="B3545" s="3">
        <v>2022</v>
      </c>
      <c r="C3545" s="19">
        <v>44752</v>
      </c>
      <c r="D3545" s="3" t="s">
        <v>653</v>
      </c>
      <c r="E3545" s="3" t="s">
        <v>454</v>
      </c>
      <c r="F3545" s="3">
        <v>4</v>
      </c>
      <c r="G3545" s="3">
        <v>3</v>
      </c>
      <c r="H3545" s="3" t="s">
        <v>32</v>
      </c>
      <c r="I3545" s="3" t="s">
        <v>78</v>
      </c>
      <c r="J3545" s="12">
        <f>(C3545-VLOOKUP(H3545,Riders!$A$2:$C$3500,2,FALSE))/365</f>
        <v>19.958904109589042</v>
      </c>
      <c r="K3545" s="3">
        <v>8</v>
      </c>
    </row>
    <row r="3546" spans="1:11" x14ac:dyDescent="0.45">
      <c r="A3546" s="3" t="s">
        <v>71</v>
      </c>
      <c r="B3546" s="3">
        <v>2022</v>
      </c>
      <c r="C3546" s="19">
        <v>44752</v>
      </c>
      <c r="D3546" s="3" t="s">
        <v>653</v>
      </c>
      <c r="E3546" s="3" t="s">
        <v>642</v>
      </c>
      <c r="F3546" s="3">
        <v>1</v>
      </c>
      <c r="G3546" s="3">
        <v>1</v>
      </c>
      <c r="H3546" s="3" t="s">
        <v>55</v>
      </c>
      <c r="I3546" s="3" t="s">
        <v>56</v>
      </c>
      <c r="J3546" s="12">
        <f>(C3546-VLOOKUP(H3546,Riders!$A$2:$C$3500,2,FALSE))/365</f>
        <v>33.19178082191781</v>
      </c>
      <c r="K3546" s="3">
        <v>10</v>
      </c>
    </row>
    <row r="3547" spans="1:11" x14ac:dyDescent="0.45">
      <c r="A3547" s="3" t="s">
        <v>71</v>
      </c>
      <c r="B3547" s="3">
        <v>2022</v>
      </c>
      <c r="C3547" s="19">
        <v>44752</v>
      </c>
      <c r="D3547" s="3" t="s">
        <v>653</v>
      </c>
      <c r="E3547" s="3" t="s">
        <v>642</v>
      </c>
      <c r="F3547" s="3">
        <v>1</v>
      </c>
      <c r="G3547" s="3">
        <v>2</v>
      </c>
      <c r="H3547" s="3" t="s">
        <v>75</v>
      </c>
      <c r="I3547" s="3" t="s">
        <v>76</v>
      </c>
      <c r="J3547" s="12">
        <f>(C3547-VLOOKUP(H3547,Riders!$A$2:$C$3500,2,FALSE))/365</f>
        <v>23.336986301369862</v>
      </c>
      <c r="K3547" s="3">
        <v>13</v>
      </c>
    </row>
    <row r="3548" spans="1:11" x14ac:dyDescent="0.45">
      <c r="A3548" s="3" t="s">
        <v>71</v>
      </c>
      <c r="B3548" s="3">
        <v>2022</v>
      </c>
      <c r="C3548" s="19">
        <v>44752</v>
      </c>
      <c r="D3548" s="3" t="s">
        <v>653</v>
      </c>
      <c r="E3548" s="3" t="s">
        <v>642</v>
      </c>
      <c r="F3548" s="3">
        <v>1</v>
      </c>
      <c r="G3548" s="3">
        <v>3</v>
      </c>
      <c r="H3548" s="3" t="s">
        <v>64</v>
      </c>
      <c r="I3548" s="3" t="s">
        <v>65</v>
      </c>
      <c r="J3548" s="12">
        <f>(C3548-VLOOKUP(H3548,Riders!$A$2:$C$3500,2,FALSE))/365</f>
        <v>21.545205479452054</v>
      </c>
      <c r="K3548" s="3">
        <v>17</v>
      </c>
    </row>
    <row r="3549" spans="1:11" x14ac:dyDescent="0.45">
      <c r="A3549" s="3" t="s">
        <v>71</v>
      </c>
      <c r="B3549" s="3">
        <v>2022</v>
      </c>
      <c r="C3549" s="19">
        <v>44752</v>
      </c>
      <c r="D3549" s="3" t="s">
        <v>653</v>
      </c>
      <c r="E3549" s="3" t="s">
        <v>642</v>
      </c>
      <c r="F3549" s="3">
        <v>1</v>
      </c>
      <c r="G3549" s="3">
        <v>4</v>
      </c>
      <c r="H3549" s="3" t="s">
        <v>83</v>
      </c>
      <c r="I3549" s="3" t="s">
        <v>84</v>
      </c>
      <c r="J3549" s="12">
        <f>(C3549-VLOOKUP(H3549,Riders!$A$2:$C$3500,2,FALSE))/365</f>
        <v>29.81095890410959</v>
      </c>
      <c r="K3549" s="3">
        <v>21</v>
      </c>
    </row>
    <row r="3550" spans="1:11" x14ac:dyDescent="0.45">
      <c r="A3550" s="3" t="s">
        <v>71</v>
      </c>
      <c r="B3550" s="3">
        <v>2022</v>
      </c>
      <c r="C3550" s="19">
        <v>44752</v>
      </c>
      <c r="D3550" s="3" t="s">
        <v>653</v>
      </c>
      <c r="E3550" s="3" t="s">
        <v>642</v>
      </c>
      <c r="F3550" s="3">
        <v>2</v>
      </c>
      <c r="G3550" s="3">
        <v>1</v>
      </c>
      <c r="H3550" s="3" t="s">
        <v>37</v>
      </c>
      <c r="I3550" s="3" t="s">
        <v>38</v>
      </c>
      <c r="J3550" s="12">
        <f>(C3550-VLOOKUP(H3550,Riders!$A$2:$C$3500,2,FALSE))/365</f>
        <v>17.252054794520546</v>
      </c>
      <c r="K3550" s="3">
        <v>12</v>
      </c>
    </row>
    <row r="3551" spans="1:11" x14ac:dyDescent="0.45">
      <c r="A3551" s="3" t="s">
        <v>71</v>
      </c>
      <c r="B3551" s="3">
        <v>2022</v>
      </c>
      <c r="C3551" s="19">
        <v>44752</v>
      </c>
      <c r="D3551" s="3" t="s">
        <v>653</v>
      </c>
      <c r="E3551" s="3" t="s">
        <v>642</v>
      </c>
      <c r="F3551" s="3">
        <v>2</v>
      </c>
      <c r="G3551" s="3">
        <v>2</v>
      </c>
      <c r="H3551" s="3" t="s">
        <v>116</v>
      </c>
      <c r="I3551" s="3" t="s">
        <v>21</v>
      </c>
      <c r="J3551" s="12">
        <f>(C3551-VLOOKUP(H3551,Riders!$A$2:$C$3500,2,FALSE))/365</f>
        <v>31.298630136986301</v>
      </c>
      <c r="K3551" s="3">
        <v>13</v>
      </c>
    </row>
    <row r="3552" spans="1:11" x14ac:dyDescent="0.45">
      <c r="A3552" s="3" t="s">
        <v>71</v>
      </c>
      <c r="B3552" s="3">
        <v>2022</v>
      </c>
      <c r="C3552" s="19">
        <v>44752</v>
      </c>
      <c r="D3552" s="3" t="s">
        <v>653</v>
      </c>
      <c r="E3552" s="3" t="s">
        <v>642</v>
      </c>
      <c r="F3552" s="3">
        <v>2</v>
      </c>
      <c r="G3552" s="3">
        <v>3</v>
      </c>
      <c r="H3552" s="3" t="s">
        <v>92</v>
      </c>
      <c r="I3552" s="3" t="s">
        <v>89</v>
      </c>
      <c r="J3552" s="12">
        <f>(C3552-VLOOKUP(H3552,Riders!$A$2:$C$3500,2,FALSE))/365</f>
        <v>23.093150684931508</v>
      </c>
      <c r="K3552" s="3">
        <v>17</v>
      </c>
    </row>
    <row r="3553" spans="1:11" x14ac:dyDescent="0.45">
      <c r="A3553" s="3" t="s">
        <v>71</v>
      </c>
      <c r="B3553" s="3">
        <v>2022</v>
      </c>
      <c r="C3553" s="19">
        <v>44752</v>
      </c>
      <c r="D3553" s="3" t="s">
        <v>653</v>
      </c>
      <c r="E3553" s="3" t="s">
        <v>642</v>
      </c>
      <c r="F3553" s="3">
        <v>2</v>
      </c>
      <c r="G3553" s="3">
        <v>4</v>
      </c>
      <c r="H3553" s="3" t="s">
        <v>41</v>
      </c>
      <c r="I3553" s="3" t="s">
        <v>27</v>
      </c>
      <c r="J3553" s="12">
        <f>(C3553-VLOOKUP(H3553,Riders!$A$2:$C$3500,2,FALSE))/365</f>
        <v>26.734246575342464</v>
      </c>
      <c r="K3553" s="3">
        <v>21</v>
      </c>
    </row>
    <row r="3554" spans="1:11" x14ac:dyDescent="0.45">
      <c r="A3554" s="3" t="s">
        <v>71</v>
      </c>
      <c r="B3554" s="3">
        <v>2022</v>
      </c>
      <c r="C3554" s="19">
        <v>44752</v>
      </c>
      <c r="D3554" s="3" t="s">
        <v>653</v>
      </c>
      <c r="E3554" s="3" t="s">
        <v>642</v>
      </c>
      <c r="F3554" s="3">
        <v>3</v>
      </c>
      <c r="G3554" s="3">
        <v>1</v>
      </c>
      <c r="H3554" s="3" t="s">
        <v>20</v>
      </c>
      <c r="I3554" s="3" t="s">
        <v>21</v>
      </c>
      <c r="J3554" s="12">
        <f>(C3554-VLOOKUP(H3554,Riders!$A$2:$C$3500,2,FALSE))/365</f>
        <v>26.92876712328767</v>
      </c>
      <c r="K3554" s="3">
        <v>1</v>
      </c>
    </row>
    <row r="3555" spans="1:11" x14ac:dyDescent="0.45">
      <c r="A3555" s="3" t="s">
        <v>71</v>
      </c>
      <c r="B3555" s="3">
        <v>2022</v>
      </c>
      <c r="C3555" s="19">
        <v>44752</v>
      </c>
      <c r="D3555" s="3" t="s">
        <v>653</v>
      </c>
      <c r="E3555" s="3" t="s">
        <v>642</v>
      </c>
      <c r="F3555" s="3">
        <v>3</v>
      </c>
      <c r="G3555" s="3">
        <v>2</v>
      </c>
      <c r="H3555" s="3" t="s">
        <v>80</v>
      </c>
      <c r="I3555" s="3" t="s">
        <v>17</v>
      </c>
      <c r="J3555" s="12">
        <f>(C3555-VLOOKUP(H3555,Riders!$A$2:$C$3500,2,FALSE))/365</f>
        <v>20.419178082191781</v>
      </c>
      <c r="K3555" s="3">
        <v>13</v>
      </c>
    </row>
    <row r="3556" spans="1:11" x14ac:dyDescent="0.45">
      <c r="A3556" s="3" t="s">
        <v>71</v>
      </c>
      <c r="B3556" s="3">
        <v>2022</v>
      </c>
      <c r="C3556" s="19">
        <v>44752</v>
      </c>
      <c r="D3556" s="3" t="s">
        <v>653</v>
      </c>
      <c r="E3556" s="3" t="s">
        <v>642</v>
      </c>
      <c r="F3556" s="3">
        <v>3</v>
      </c>
      <c r="G3556" s="3">
        <v>3</v>
      </c>
      <c r="H3556" s="3" t="s">
        <v>82</v>
      </c>
      <c r="I3556" s="3" t="s">
        <v>67</v>
      </c>
      <c r="J3556" s="12">
        <f>(C3556-VLOOKUP(H3556,Riders!$A$2:$C$3500,2,FALSE))/365</f>
        <v>29.863013698630137</v>
      </c>
      <c r="K3556" s="3">
        <v>17</v>
      </c>
    </row>
    <row r="3557" spans="1:11" x14ac:dyDescent="0.45">
      <c r="A3557" s="3" t="s">
        <v>71</v>
      </c>
      <c r="B3557" s="3">
        <v>2022</v>
      </c>
      <c r="C3557" s="19">
        <v>44752</v>
      </c>
      <c r="D3557" s="3" t="s">
        <v>653</v>
      </c>
      <c r="E3557" s="3" t="s">
        <v>642</v>
      </c>
      <c r="F3557" s="3">
        <v>3</v>
      </c>
      <c r="G3557" s="3">
        <v>4</v>
      </c>
      <c r="H3557" s="3" t="s">
        <v>86</v>
      </c>
      <c r="I3557" s="3" t="s">
        <v>87</v>
      </c>
      <c r="J3557" s="12">
        <f>(C3557-VLOOKUP(H3557,Riders!$A$2:$C$3500,2,FALSE))/365</f>
        <v>21.854794520547944</v>
      </c>
      <c r="K3557" s="3">
        <v>21</v>
      </c>
    </row>
    <row r="3558" spans="1:11" x14ac:dyDescent="0.45">
      <c r="A3558" s="3" t="s">
        <v>71</v>
      </c>
      <c r="B3558" s="3">
        <v>2022</v>
      </c>
      <c r="C3558" s="19">
        <v>44752</v>
      </c>
      <c r="D3558" s="3" t="s">
        <v>653</v>
      </c>
      <c r="E3558" s="3" t="s">
        <v>642</v>
      </c>
      <c r="F3558" s="3">
        <v>4</v>
      </c>
      <c r="G3558" s="3">
        <v>1</v>
      </c>
      <c r="H3558" s="3" t="s">
        <v>32</v>
      </c>
      <c r="I3558" s="3" t="s">
        <v>78</v>
      </c>
      <c r="J3558" s="12">
        <f>(C3558-VLOOKUP(H3558,Riders!$A$2:$C$3500,2,FALSE))/365</f>
        <v>19.958904109589042</v>
      </c>
      <c r="K3558" s="3">
        <v>8</v>
      </c>
    </row>
    <row r="3559" spans="1:11" x14ac:dyDescent="0.45">
      <c r="A3559" s="3" t="s">
        <v>71</v>
      </c>
      <c r="B3559" s="3">
        <v>2022</v>
      </c>
      <c r="C3559" s="19">
        <v>44752</v>
      </c>
      <c r="D3559" s="3" t="s">
        <v>653</v>
      </c>
      <c r="E3559" s="3" t="s">
        <v>642</v>
      </c>
      <c r="F3559" s="3">
        <v>4</v>
      </c>
      <c r="G3559" s="3">
        <v>2</v>
      </c>
      <c r="H3559" s="3" t="s">
        <v>385</v>
      </c>
      <c r="I3559" s="3" t="s">
        <v>38</v>
      </c>
      <c r="J3559" s="12">
        <f>(C3559-VLOOKUP(H3559,Riders!$A$2:$C$3500,2,FALSE))/365</f>
        <v>25.038356164383561</v>
      </c>
      <c r="K3559" s="3">
        <v>13</v>
      </c>
    </row>
    <row r="3560" spans="1:11" x14ac:dyDescent="0.45">
      <c r="A3560" s="3" t="s">
        <v>71</v>
      </c>
      <c r="B3560" s="3">
        <v>2022</v>
      </c>
      <c r="C3560" s="19">
        <v>44752</v>
      </c>
      <c r="D3560" s="3" t="s">
        <v>653</v>
      </c>
      <c r="E3560" s="3" t="s">
        <v>642</v>
      </c>
      <c r="F3560" s="3">
        <v>4</v>
      </c>
      <c r="G3560" s="3">
        <v>3</v>
      </c>
      <c r="H3560" s="3" t="s">
        <v>88</v>
      </c>
      <c r="I3560" s="3" t="s">
        <v>89</v>
      </c>
      <c r="J3560" s="12">
        <f>(C3560-VLOOKUP(H3560,Riders!$A$2:$C$3500,2,FALSE))/365</f>
        <v>19.452054794520549</v>
      </c>
      <c r="K3560" s="3">
        <v>17</v>
      </c>
    </row>
    <row r="3561" spans="1:11" x14ac:dyDescent="0.45">
      <c r="A3561" s="3" t="s">
        <v>71</v>
      </c>
      <c r="B3561" s="3">
        <v>2022</v>
      </c>
      <c r="C3561" s="19">
        <v>44752</v>
      </c>
      <c r="D3561" s="3" t="s">
        <v>653</v>
      </c>
      <c r="E3561" s="3" t="s">
        <v>642</v>
      </c>
      <c r="F3561" s="3">
        <v>4</v>
      </c>
      <c r="G3561" s="3">
        <v>4</v>
      </c>
      <c r="H3561" s="3" t="s">
        <v>54</v>
      </c>
      <c r="I3561" s="3" t="s">
        <v>44</v>
      </c>
      <c r="J3561" s="12">
        <f>(C3561-VLOOKUP(H3561,Riders!$A$2:$C$3500,2,FALSE))/365</f>
        <v>25.046575342465754</v>
      </c>
      <c r="K3561" s="3">
        <v>21</v>
      </c>
    </row>
    <row r="3562" spans="1:11" x14ac:dyDescent="0.45">
      <c r="A3562" s="3" t="s">
        <v>71</v>
      </c>
      <c r="B3562" s="3">
        <v>2022</v>
      </c>
      <c r="C3562" s="19">
        <v>44752</v>
      </c>
      <c r="D3562" s="3" t="s">
        <v>653</v>
      </c>
      <c r="E3562" s="3" t="s">
        <v>642</v>
      </c>
      <c r="F3562" s="3">
        <v>4</v>
      </c>
      <c r="G3562" s="3">
        <v>5</v>
      </c>
      <c r="H3562" s="3" t="s">
        <v>90</v>
      </c>
      <c r="I3562" s="3" t="s">
        <v>91</v>
      </c>
      <c r="J3562" s="12">
        <f>(C3562-VLOOKUP(H3562,Riders!$A$2:$C$3500,2,FALSE))/365</f>
        <v>23.832876712328765</v>
      </c>
      <c r="K3562" s="3">
        <v>25</v>
      </c>
    </row>
    <row r="3563" spans="1:11" x14ac:dyDescent="0.45">
      <c r="A3563" s="3" t="s">
        <v>71</v>
      </c>
      <c r="B3563" s="3">
        <v>2022</v>
      </c>
      <c r="C3563" s="19">
        <v>44752</v>
      </c>
      <c r="D3563" s="3" t="s">
        <v>653</v>
      </c>
      <c r="E3563" s="3" t="s">
        <v>643</v>
      </c>
      <c r="F3563" s="3">
        <v>1</v>
      </c>
      <c r="G3563" s="3">
        <v>1</v>
      </c>
      <c r="H3563" s="3" t="s">
        <v>16</v>
      </c>
      <c r="I3563" s="3" t="s">
        <v>17</v>
      </c>
      <c r="J3563" s="12">
        <f>(C3563-VLOOKUP(H3563,Riders!$A$2:$C$3500,2,FALSE))/365</f>
        <v>23.219178082191782</v>
      </c>
      <c r="K3563" s="3">
        <v>6</v>
      </c>
    </row>
    <row r="3564" spans="1:11" x14ac:dyDescent="0.45">
      <c r="A3564" s="3" t="s">
        <v>71</v>
      </c>
      <c r="B3564" s="3">
        <v>2022</v>
      </c>
      <c r="C3564" s="19">
        <v>44752</v>
      </c>
      <c r="D3564" s="3" t="s">
        <v>653</v>
      </c>
      <c r="E3564" s="3" t="s">
        <v>643</v>
      </c>
      <c r="F3564" s="3">
        <v>1</v>
      </c>
      <c r="G3564" s="3">
        <v>2</v>
      </c>
      <c r="H3564" s="3" t="s">
        <v>20</v>
      </c>
      <c r="I3564" s="3" t="s">
        <v>21</v>
      </c>
      <c r="J3564" s="12">
        <f>(C3564-VLOOKUP(H3564,Riders!$A$2:$C$3500,2,FALSE))/365</f>
        <v>26.92876712328767</v>
      </c>
      <c r="K3564" s="3">
        <v>1</v>
      </c>
    </row>
    <row r="3565" spans="1:11" x14ac:dyDescent="0.45">
      <c r="A3565" s="3" t="s">
        <v>71</v>
      </c>
      <c r="B3565" s="3">
        <v>2022</v>
      </c>
      <c r="C3565" s="19">
        <v>44752</v>
      </c>
      <c r="D3565" s="3" t="s">
        <v>653</v>
      </c>
      <c r="E3565" s="3" t="s">
        <v>643</v>
      </c>
      <c r="F3565" s="3">
        <v>1</v>
      </c>
      <c r="G3565" s="3">
        <v>3</v>
      </c>
      <c r="H3565" s="3" t="s">
        <v>34</v>
      </c>
      <c r="I3565" s="3" t="s">
        <v>74</v>
      </c>
      <c r="J3565" s="12">
        <f>(C3565-VLOOKUP(H3565,Riders!$A$2:$C$3500,2,FALSE))/365</f>
        <v>34.939726027397263</v>
      </c>
      <c r="K3565" s="3">
        <v>5</v>
      </c>
    </row>
    <row r="3566" spans="1:11" x14ac:dyDescent="0.45">
      <c r="A3566" s="3" t="s">
        <v>71</v>
      </c>
      <c r="B3566" s="3">
        <v>2022</v>
      </c>
      <c r="C3566" s="19">
        <v>44752</v>
      </c>
      <c r="D3566" s="3" t="s">
        <v>653</v>
      </c>
      <c r="E3566" s="3" t="s">
        <v>643</v>
      </c>
      <c r="F3566" s="3">
        <v>1</v>
      </c>
      <c r="G3566" s="3">
        <v>4</v>
      </c>
      <c r="H3566" s="3" t="s">
        <v>384</v>
      </c>
      <c r="I3566" s="3" t="s">
        <v>19</v>
      </c>
      <c r="J3566" s="12">
        <f>(C3566-VLOOKUP(H3566,Riders!$A$2:$C$3500,2,FALSE))/365</f>
        <v>22.846575342465755</v>
      </c>
      <c r="K3566" s="3">
        <v>7</v>
      </c>
    </row>
    <row r="3567" spans="1:11" x14ac:dyDescent="0.45">
      <c r="A3567" s="3" t="s">
        <v>71</v>
      </c>
      <c r="B3567" s="3">
        <v>2022</v>
      </c>
      <c r="C3567" s="19">
        <v>44752</v>
      </c>
      <c r="D3567" s="3" t="s">
        <v>653</v>
      </c>
      <c r="E3567" s="3" t="s">
        <v>643</v>
      </c>
      <c r="F3567" s="3">
        <v>1</v>
      </c>
      <c r="G3567" s="3">
        <v>5</v>
      </c>
      <c r="H3567" s="3" t="s">
        <v>60</v>
      </c>
      <c r="I3567" s="3" t="s">
        <v>61</v>
      </c>
      <c r="J3567" s="12">
        <f>(C3567-VLOOKUP(H3567,Riders!$A$2:$C$3500,2,FALSE))/365</f>
        <v>33.983561643835614</v>
      </c>
      <c r="K3567" s="3">
        <v>9</v>
      </c>
    </row>
    <row r="3568" spans="1:11" x14ac:dyDescent="0.45">
      <c r="A3568" s="3" t="s">
        <v>71</v>
      </c>
      <c r="B3568" s="3">
        <v>2022</v>
      </c>
      <c r="C3568" s="19">
        <v>44752</v>
      </c>
      <c r="D3568" s="3" t="s">
        <v>653</v>
      </c>
      <c r="E3568" s="3" t="s">
        <v>643</v>
      </c>
      <c r="F3568" s="3">
        <v>1</v>
      </c>
      <c r="G3568" s="3">
        <v>6</v>
      </c>
      <c r="H3568" s="3" t="s">
        <v>55</v>
      </c>
      <c r="I3568" s="3" t="s">
        <v>56</v>
      </c>
      <c r="J3568" s="12">
        <f>(C3568-VLOOKUP(H3568,Riders!$A$2:$C$3500,2,FALSE))/365</f>
        <v>33.19178082191781</v>
      </c>
      <c r="K3568" s="3">
        <v>10</v>
      </c>
    </row>
    <row r="3569" spans="1:11" x14ac:dyDescent="0.45">
      <c r="A3569" s="3" t="s">
        <v>71</v>
      </c>
      <c r="B3569" s="3">
        <v>2022</v>
      </c>
      <c r="C3569" s="19">
        <v>44752</v>
      </c>
      <c r="D3569" s="3" t="s">
        <v>653</v>
      </c>
      <c r="E3569" s="3" t="s">
        <v>643</v>
      </c>
      <c r="F3569" s="3">
        <v>2</v>
      </c>
      <c r="G3569" s="3">
        <v>1</v>
      </c>
      <c r="H3569" s="3" t="s">
        <v>77</v>
      </c>
      <c r="I3569" s="3" t="s">
        <v>19</v>
      </c>
      <c r="J3569" s="12">
        <f>(C3569-VLOOKUP(H3569,Riders!$A$2:$C$3500,2,FALSE))/365</f>
        <v>31.167123287671235</v>
      </c>
      <c r="K3569" s="3">
        <v>3</v>
      </c>
    </row>
    <row r="3570" spans="1:11" x14ac:dyDescent="0.45">
      <c r="A3570" s="3" t="s">
        <v>71</v>
      </c>
      <c r="B3570" s="3">
        <v>2022</v>
      </c>
      <c r="C3570" s="19">
        <v>44752</v>
      </c>
      <c r="D3570" s="3" t="s">
        <v>653</v>
      </c>
      <c r="E3570" s="3" t="s">
        <v>643</v>
      </c>
      <c r="F3570" s="3">
        <v>2</v>
      </c>
      <c r="G3570" s="3">
        <v>2</v>
      </c>
      <c r="H3570" s="3" t="s">
        <v>28</v>
      </c>
      <c r="I3570" s="3" t="s">
        <v>29</v>
      </c>
      <c r="J3570" s="12">
        <f>(C3570-VLOOKUP(H3570,Riders!$A$2:$C$3500,2,FALSE))/365</f>
        <v>22.539726027397261</v>
      </c>
      <c r="K3570" s="3">
        <v>2</v>
      </c>
    </row>
    <row r="3571" spans="1:11" x14ac:dyDescent="0.45">
      <c r="A3571" s="3" t="s">
        <v>71</v>
      </c>
      <c r="B3571" s="3">
        <v>2022</v>
      </c>
      <c r="C3571" s="19">
        <v>44752</v>
      </c>
      <c r="D3571" s="3" t="s">
        <v>653</v>
      </c>
      <c r="E3571" s="3" t="s">
        <v>643</v>
      </c>
      <c r="F3571" s="3">
        <v>2</v>
      </c>
      <c r="G3571" s="3">
        <v>3</v>
      </c>
      <c r="H3571" s="3" t="s">
        <v>79</v>
      </c>
      <c r="I3571" s="3" t="s">
        <v>65</v>
      </c>
      <c r="J3571" s="12">
        <f>(C3571-VLOOKUP(H3571,Riders!$A$2:$C$3500,2,FALSE))/365</f>
        <v>35.186301369863017</v>
      </c>
      <c r="K3571" s="3">
        <v>4</v>
      </c>
    </row>
    <row r="3572" spans="1:11" x14ac:dyDescent="0.45">
      <c r="A3572" s="3" t="s">
        <v>71</v>
      </c>
      <c r="B3572" s="3">
        <v>2022</v>
      </c>
      <c r="C3572" s="19">
        <v>44752</v>
      </c>
      <c r="D3572" s="3" t="s">
        <v>653</v>
      </c>
      <c r="E3572" s="3" t="s">
        <v>643</v>
      </c>
      <c r="F3572" s="3">
        <v>2</v>
      </c>
      <c r="G3572" s="3">
        <v>4</v>
      </c>
      <c r="H3572" s="3" t="s">
        <v>62</v>
      </c>
      <c r="I3572" s="3" t="s">
        <v>63</v>
      </c>
      <c r="J3572" s="12">
        <f>(C3572-VLOOKUP(H3572,Riders!$A$2:$C$3500,2,FALSE))/365</f>
        <v>24.920547945205481</v>
      </c>
      <c r="K3572" s="3">
        <v>11</v>
      </c>
    </row>
    <row r="3573" spans="1:11" x14ac:dyDescent="0.45">
      <c r="A3573" s="3" t="s">
        <v>71</v>
      </c>
      <c r="B3573" s="3">
        <v>2022</v>
      </c>
      <c r="C3573" s="19">
        <v>44752</v>
      </c>
      <c r="D3573" s="3" t="s">
        <v>653</v>
      </c>
      <c r="E3573" s="3" t="s">
        <v>643</v>
      </c>
      <c r="F3573" s="3">
        <v>2</v>
      </c>
      <c r="G3573" s="3">
        <v>5</v>
      </c>
      <c r="H3573" s="3" t="s">
        <v>32</v>
      </c>
      <c r="I3573" s="3" t="s">
        <v>78</v>
      </c>
      <c r="J3573" s="12">
        <f>(C3573-VLOOKUP(H3573,Riders!$A$2:$C$3500,2,FALSE))/365</f>
        <v>19.958904109589042</v>
      </c>
      <c r="K3573" s="3">
        <v>8</v>
      </c>
    </row>
    <row r="3574" spans="1:11" x14ac:dyDescent="0.45">
      <c r="A3574" s="3" t="s">
        <v>71</v>
      </c>
      <c r="B3574" s="3">
        <v>2022</v>
      </c>
      <c r="C3574" s="19">
        <v>44752</v>
      </c>
      <c r="D3574" s="3" t="s">
        <v>653</v>
      </c>
      <c r="E3574" s="3" t="s">
        <v>370</v>
      </c>
      <c r="F3574" s="3">
        <v>1</v>
      </c>
      <c r="G3574" s="3">
        <v>1</v>
      </c>
      <c r="H3574" s="3" t="s">
        <v>20</v>
      </c>
      <c r="I3574" s="3" t="s">
        <v>21</v>
      </c>
      <c r="J3574" s="12">
        <f>(C3574-VLOOKUP(H3574,Riders!$A$2:$C$3500,2,FALSE))/365</f>
        <v>26.92876712328767</v>
      </c>
      <c r="K3574" s="3">
        <v>1</v>
      </c>
    </row>
    <row r="3575" spans="1:11" x14ac:dyDescent="0.45">
      <c r="A3575" s="3" t="s">
        <v>71</v>
      </c>
      <c r="B3575" s="3">
        <v>2022</v>
      </c>
      <c r="C3575" s="19">
        <v>44752</v>
      </c>
      <c r="D3575" s="3" t="s">
        <v>653</v>
      </c>
      <c r="E3575" s="3" t="s">
        <v>370</v>
      </c>
      <c r="F3575" s="3">
        <v>1</v>
      </c>
      <c r="G3575" s="3">
        <v>2</v>
      </c>
      <c r="H3575" s="3" t="s">
        <v>28</v>
      </c>
      <c r="I3575" s="3" t="s">
        <v>29</v>
      </c>
      <c r="J3575" s="12">
        <f>(C3575-VLOOKUP(H3575,Riders!$A$2:$C$3500,2,FALSE))/365</f>
        <v>22.539726027397261</v>
      </c>
      <c r="K3575" s="3">
        <v>2</v>
      </c>
    </row>
    <row r="3576" spans="1:11" x14ac:dyDescent="0.45">
      <c r="A3576" s="3" t="s">
        <v>71</v>
      </c>
      <c r="B3576" s="3">
        <v>2022</v>
      </c>
      <c r="C3576" s="19">
        <v>44752</v>
      </c>
      <c r="D3576" s="3" t="s">
        <v>653</v>
      </c>
      <c r="E3576" s="3" t="s">
        <v>370</v>
      </c>
      <c r="F3576" s="3">
        <v>1</v>
      </c>
      <c r="G3576" s="3">
        <v>3</v>
      </c>
      <c r="H3576" s="3" t="s">
        <v>77</v>
      </c>
      <c r="I3576" s="3" t="s">
        <v>19</v>
      </c>
      <c r="J3576" s="12">
        <f>(C3576-VLOOKUP(H3576,Riders!$A$2:$C$3500,2,FALSE))/365</f>
        <v>31.167123287671235</v>
      </c>
      <c r="K3576" s="3">
        <v>3</v>
      </c>
    </row>
    <row r="3577" spans="1:11" x14ac:dyDescent="0.45">
      <c r="A3577" s="3" t="s">
        <v>71</v>
      </c>
      <c r="B3577" s="3">
        <v>2022</v>
      </c>
      <c r="C3577" s="19">
        <v>44752</v>
      </c>
      <c r="D3577" s="3" t="s">
        <v>653</v>
      </c>
      <c r="E3577" s="3" t="s">
        <v>370</v>
      </c>
      <c r="F3577" s="3">
        <v>1</v>
      </c>
      <c r="G3577" s="3">
        <v>4</v>
      </c>
      <c r="H3577" s="3" t="s">
        <v>79</v>
      </c>
      <c r="I3577" s="3" t="s">
        <v>65</v>
      </c>
      <c r="J3577" s="12">
        <f>(C3577-VLOOKUP(H3577,Riders!$A$2:$C$3500,2,FALSE))/365</f>
        <v>35.186301369863017</v>
      </c>
      <c r="K3577" s="3">
        <v>4</v>
      </c>
    </row>
    <row r="3578" spans="1:11" x14ac:dyDescent="0.45">
      <c r="A3578" s="3" t="s">
        <v>71</v>
      </c>
      <c r="B3578" s="3">
        <v>2022</v>
      </c>
      <c r="C3578" s="19">
        <v>44752</v>
      </c>
      <c r="D3578" s="3" t="s">
        <v>653</v>
      </c>
      <c r="E3578" s="3" t="s">
        <v>370</v>
      </c>
      <c r="F3578" s="3">
        <v>1</v>
      </c>
      <c r="G3578" s="3">
        <v>5</v>
      </c>
      <c r="H3578" s="3" t="s">
        <v>34</v>
      </c>
      <c r="I3578" s="3" t="s">
        <v>74</v>
      </c>
      <c r="J3578" s="12">
        <f>(C3578-VLOOKUP(H3578,Riders!$A$2:$C$3500,2,FALSE))/365</f>
        <v>34.939726027397263</v>
      </c>
      <c r="K3578" s="3">
        <v>5</v>
      </c>
    </row>
    <row r="3579" spans="1:11" x14ac:dyDescent="0.45">
      <c r="A3579" s="3" t="s">
        <v>71</v>
      </c>
      <c r="B3579" s="3">
        <v>2022</v>
      </c>
      <c r="C3579" s="19">
        <v>44752</v>
      </c>
      <c r="D3579" s="3" t="s">
        <v>653</v>
      </c>
      <c r="E3579" s="3" t="s">
        <v>370</v>
      </c>
      <c r="F3579" s="3">
        <v>1</v>
      </c>
      <c r="G3579" s="3">
        <v>6</v>
      </c>
      <c r="H3579" s="3" t="s">
        <v>16</v>
      </c>
      <c r="I3579" s="3" t="s">
        <v>17</v>
      </c>
      <c r="J3579" s="12">
        <f>(C3579-VLOOKUP(H3579,Riders!$A$2:$C$3500,2,FALSE))/365</f>
        <v>23.219178082191782</v>
      </c>
      <c r="K3579" s="3">
        <v>6</v>
      </c>
    </row>
    <row r="3580" spans="1:11" x14ac:dyDescent="0.45">
      <c r="A3580" s="3" t="s">
        <v>71</v>
      </c>
      <c r="B3580" s="3">
        <v>2022</v>
      </c>
      <c r="C3580" s="19">
        <v>44752</v>
      </c>
      <c r="D3580" s="3" t="s">
        <v>653</v>
      </c>
      <c r="E3580" s="3" t="s">
        <v>370</v>
      </c>
      <c r="F3580" s="3">
        <v>2</v>
      </c>
      <c r="G3580" s="3">
        <v>1</v>
      </c>
      <c r="H3580" s="3" t="s">
        <v>384</v>
      </c>
      <c r="I3580" s="3" t="s">
        <v>19</v>
      </c>
      <c r="J3580" s="12">
        <f>(C3580-VLOOKUP(H3580,Riders!$A$2:$C$3500,2,FALSE))/365</f>
        <v>22.846575342465755</v>
      </c>
      <c r="K3580" s="3">
        <v>7</v>
      </c>
    </row>
    <row r="3581" spans="1:11" x14ac:dyDescent="0.45">
      <c r="A3581" s="3" t="s">
        <v>71</v>
      </c>
      <c r="B3581" s="3">
        <v>2022</v>
      </c>
      <c r="C3581" s="19">
        <v>44752</v>
      </c>
      <c r="D3581" s="3" t="s">
        <v>653</v>
      </c>
      <c r="E3581" s="3" t="s">
        <v>370</v>
      </c>
      <c r="F3581" s="3">
        <v>2</v>
      </c>
      <c r="G3581" s="3">
        <v>2</v>
      </c>
      <c r="H3581" s="3" t="s">
        <v>32</v>
      </c>
      <c r="I3581" s="3" t="s">
        <v>78</v>
      </c>
      <c r="J3581" s="12">
        <f>(C3581-VLOOKUP(H3581,Riders!$A$2:$C$3500,2,FALSE))/365</f>
        <v>19.958904109589042</v>
      </c>
      <c r="K3581" s="3">
        <v>8</v>
      </c>
    </row>
    <row r="3582" spans="1:11" x14ac:dyDescent="0.45">
      <c r="A3582" s="3" t="s">
        <v>71</v>
      </c>
      <c r="B3582" s="3">
        <v>2022</v>
      </c>
      <c r="C3582" s="19">
        <v>44752</v>
      </c>
      <c r="D3582" s="3" t="s">
        <v>653</v>
      </c>
      <c r="E3582" s="3" t="s">
        <v>370</v>
      </c>
      <c r="F3582" s="3">
        <v>2</v>
      </c>
      <c r="G3582" s="3">
        <v>3</v>
      </c>
      <c r="H3582" s="3" t="s">
        <v>60</v>
      </c>
      <c r="I3582" s="3" t="s">
        <v>61</v>
      </c>
      <c r="J3582" s="12">
        <f>(C3582-VLOOKUP(H3582,Riders!$A$2:$C$3500,2,FALSE))/365</f>
        <v>33.983561643835614</v>
      </c>
      <c r="K3582" s="3">
        <v>9</v>
      </c>
    </row>
    <row r="3583" spans="1:11" x14ac:dyDescent="0.45">
      <c r="A3583" s="3" t="s">
        <v>71</v>
      </c>
      <c r="B3583" s="3">
        <v>2022</v>
      </c>
      <c r="C3583" s="19">
        <v>44752</v>
      </c>
      <c r="D3583" s="3" t="s">
        <v>653</v>
      </c>
      <c r="E3583" s="3" t="s">
        <v>370</v>
      </c>
      <c r="F3583" s="3">
        <v>2</v>
      </c>
      <c r="G3583" s="3">
        <v>4</v>
      </c>
      <c r="H3583" s="3" t="s">
        <v>55</v>
      </c>
      <c r="I3583" s="3" t="s">
        <v>56</v>
      </c>
      <c r="J3583" s="12">
        <f>(C3583-VLOOKUP(H3583,Riders!$A$2:$C$3500,2,FALSE))/365</f>
        <v>33.19178082191781</v>
      </c>
      <c r="K3583" s="3">
        <v>10</v>
      </c>
    </row>
    <row r="3584" spans="1:11" x14ac:dyDescent="0.45">
      <c r="A3584" s="3" t="s">
        <v>71</v>
      </c>
      <c r="B3584" s="3">
        <v>2022</v>
      </c>
      <c r="C3584" s="19">
        <v>44752</v>
      </c>
      <c r="D3584" s="3" t="s">
        <v>653</v>
      </c>
      <c r="E3584" s="3" t="s">
        <v>370</v>
      </c>
      <c r="F3584" s="3">
        <v>2</v>
      </c>
      <c r="G3584" s="3">
        <v>5</v>
      </c>
      <c r="H3584" s="3" t="s">
        <v>62</v>
      </c>
      <c r="I3584" s="3" t="s">
        <v>63</v>
      </c>
      <c r="J3584" s="12">
        <f>(C3584-VLOOKUP(H3584,Riders!$A$2:$C$3500,2,FALSE))/365</f>
        <v>24.920547945205481</v>
      </c>
      <c r="K3584" s="3">
        <v>11</v>
      </c>
    </row>
    <row r="3585" spans="1:11" x14ac:dyDescent="0.45">
      <c r="A3585" s="3" t="s">
        <v>71</v>
      </c>
      <c r="B3585" s="3">
        <v>2022</v>
      </c>
      <c r="C3585" s="19">
        <v>44752</v>
      </c>
      <c r="D3585" s="3" t="s">
        <v>653</v>
      </c>
      <c r="E3585" s="3" t="s">
        <v>370</v>
      </c>
      <c r="F3585" s="3">
        <v>2</v>
      </c>
      <c r="G3585" s="3">
        <v>6</v>
      </c>
      <c r="H3585" s="3" t="s">
        <v>37</v>
      </c>
      <c r="I3585" s="3" t="s">
        <v>38</v>
      </c>
      <c r="J3585" s="12">
        <f>(C3585-VLOOKUP(H3585,Riders!$A$2:$C$3500,2,FALSE))/365</f>
        <v>17.252054794520546</v>
      </c>
      <c r="K3585" s="3">
        <v>12</v>
      </c>
    </row>
    <row r="3586" spans="1:11" x14ac:dyDescent="0.45">
      <c r="A3586" s="3" t="s">
        <v>645</v>
      </c>
      <c r="B3586" s="3">
        <v>2022</v>
      </c>
      <c r="C3586" s="19">
        <v>44772</v>
      </c>
      <c r="D3586" s="3" t="s">
        <v>646</v>
      </c>
      <c r="E3586" s="3" t="s">
        <v>454</v>
      </c>
      <c r="F3586" s="3">
        <v>1</v>
      </c>
      <c r="G3586" s="3">
        <v>1</v>
      </c>
      <c r="H3586" s="3" t="s">
        <v>33</v>
      </c>
      <c r="I3586" s="3" t="s">
        <v>27</v>
      </c>
      <c r="J3586" s="12">
        <f>(C3586-VLOOKUP(H3586,Riders!$A$2:$C$3500,2,FALSE))/365</f>
        <v>28.693150684931506</v>
      </c>
      <c r="K3586" s="3"/>
    </row>
    <row r="3587" spans="1:11" x14ac:dyDescent="0.45">
      <c r="A3587" s="3" t="s">
        <v>645</v>
      </c>
      <c r="B3587" s="3">
        <v>2022</v>
      </c>
      <c r="C3587" s="19">
        <v>44772</v>
      </c>
      <c r="D3587" s="3" t="s">
        <v>646</v>
      </c>
      <c r="E3587" s="3" t="s">
        <v>454</v>
      </c>
      <c r="F3587" s="3">
        <v>1</v>
      </c>
      <c r="G3587" s="3">
        <v>2</v>
      </c>
      <c r="H3587" s="3" t="s">
        <v>390</v>
      </c>
      <c r="I3587" s="3" t="s">
        <v>36</v>
      </c>
      <c r="J3587" s="12">
        <f>(C3587-VLOOKUP(H3587,Riders!$A$2:$C$3500,2,FALSE))/365</f>
        <v>19.279452054794522</v>
      </c>
      <c r="K3587" s="3"/>
    </row>
    <row r="3588" spans="1:11" x14ac:dyDescent="0.45">
      <c r="A3588" s="3" t="s">
        <v>645</v>
      </c>
      <c r="B3588" s="3">
        <v>2022</v>
      </c>
      <c r="C3588" s="19">
        <v>44772</v>
      </c>
      <c r="D3588" s="3" t="s">
        <v>646</v>
      </c>
      <c r="E3588" s="3" t="s">
        <v>454</v>
      </c>
      <c r="F3588" s="3">
        <v>1</v>
      </c>
      <c r="G3588" s="3">
        <v>3</v>
      </c>
      <c r="H3588" s="3" t="s">
        <v>101</v>
      </c>
      <c r="I3588" s="3" t="s">
        <v>647</v>
      </c>
      <c r="J3588" s="12">
        <f>(C3588-VLOOKUP(H3588,Riders!$A$2:$C$3500,2,FALSE))/365</f>
        <v>22.830136986301369</v>
      </c>
      <c r="K3588" s="3"/>
    </row>
    <row r="3589" spans="1:11" x14ac:dyDescent="0.45">
      <c r="A3589" s="3" t="s">
        <v>645</v>
      </c>
      <c r="B3589" s="3">
        <v>2022</v>
      </c>
      <c r="C3589" s="19">
        <v>44772</v>
      </c>
      <c r="D3589" s="3" t="s">
        <v>646</v>
      </c>
      <c r="E3589" s="3" t="s">
        <v>454</v>
      </c>
      <c r="F3589" s="3">
        <v>1</v>
      </c>
      <c r="G3589" s="3">
        <v>4</v>
      </c>
      <c r="H3589" s="3" t="s">
        <v>58</v>
      </c>
      <c r="I3589" s="3" t="s">
        <v>59</v>
      </c>
      <c r="J3589" s="12">
        <f>(C3589-VLOOKUP(H3589,Riders!$A$2:$C$3500,2,FALSE))/365</f>
        <v>24.539726027397261</v>
      </c>
      <c r="K3589" s="3"/>
    </row>
    <row r="3590" spans="1:11" x14ac:dyDescent="0.45">
      <c r="A3590" s="3" t="s">
        <v>645</v>
      </c>
      <c r="B3590" s="3">
        <v>2022</v>
      </c>
      <c r="C3590" s="19">
        <v>44772</v>
      </c>
      <c r="D3590" s="3" t="s">
        <v>646</v>
      </c>
      <c r="E3590" s="3" t="s">
        <v>454</v>
      </c>
      <c r="F3590" s="3">
        <v>1</v>
      </c>
      <c r="G3590" s="3">
        <v>5</v>
      </c>
      <c r="H3590" s="3" t="s">
        <v>648</v>
      </c>
      <c r="I3590" s="3" t="s">
        <v>105</v>
      </c>
      <c r="J3590" s="12">
        <f>(C3590-VLOOKUP(H3590,Riders!$A$2:$C$3500,2,FALSE))/365</f>
        <v>26.512328767123286</v>
      </c>
      <c r="K3590" s="3"/>
    </row>
    <row r="3591" spans="1:11" x14ac:dyDescent="0.45">
      <c r="A3591" s="3" t="s">
        <v>645</v>
      </c>
      <c r="B3591" s="3">
        <v>2022</v>
      </c>
      <c r="C3591" s="19">
        <v>44772</v>
      </c>
      <c r="D3591" s="3" t="s">
        <v>646</v>
      </c>
      <c r="E3591" s="3" t="s">
        <v>454</v>
      </c>
      <c r="F3591" s="3">
        <v>2</v>
      </c>
      <c r="G3591" s="3">
        <v>1</v>
      </c>
      <c r="H3591" s="3" t="s">
        <v>28</v>
      </c>
      <c r="I3591" s="3" t="s">
        <v>29</v>
      </c>
      <c r="J3591" s="12">
        <f>(C3591-VLOOKUP(H3591,Riders!$A$2:$C$3500,2,FALSE))/365</f>
        <v>22.594520547945205</v>
      </c>
      <c r="K3591" s="3"/>
    </row>
    <row r="3592" spans="1:11" x14ac:dyDescent="0.45">
      <c r="A3592" s="3" t="s">
        <v>645</v>
      </c>
      <c r="B3592" s="3">
        <v>2022</v>
      </c>
      <c r="C3592" s="19">
        <v>44772</v>
      </c>
      <c r="D3592" s="3" t="s">
        <v>646</v>
      </c>
      <c r="E3592" s="3" t="s">
        <v>454</v>
      </c>
      <c r="F3592" s="3">
        <v>2</v>
      </c>
      <c r="G3592" s="3">
        <v>2</v>
      </c>
      <c r="H3592" s="3" t="s">
        <v>103</v>
      </c>
      <c r="I3592" s="3" t="s">
        <v>36</v>
      </c>
      <c r="J3592" s="12">
        <f>(C3592-VLOOKUP(H3592,Riders!$A$2:$C$3500,2,FALSE))/365</f>
        <v>39.495890410958907</v>
      </c>
      <c r="K3592" s="3"/>
    </row>
    <row r="3593" spans="1:11" x14ac:dyDescent="0.45">
      <c r="A3593" s="3" t="s">
        <v>645</v>
      </c>
      <c r="B3593" s="3">
        <v>2022</v>
      </c>
      <c r="C3593" s="19">
        <v>44772</v>
      </c>
      <c r="D3593" s="3" t="s">
        <v>646</v>
      </c>
      <c r="E3593" s="3" t="s">
        <v>454</v>
      </c>
      <c r="F3593" s="3">
        <v>2</v>
      </c>
      <c r="G3593" s="3">
        <v>3</v>
      </c>
      <c r="H3593" s="3" t="s">
        <v>41</v>
      </c>
      <c r="I3593" s="3" t="s">
        <v>27</v>
      </c>
      <c r="J3593" s="12">
        <f>(C3593-VLOOKUP(H3593,Riders!$A$2:$C$3500,2,FALSE))/365</f>
        <v>26.789041095890411</v>
      </c>
      <c r="K3593" s="3"/>
    </row>
    <row r="3594" spans="1:11" x14ac:dyDescent="0.45">
      <c r="A3594" s="3" t="s">
        <v>645</v>
      </c>
      <c r="B3594" s="3">
        <v>2022</v>
      </c>
      <c r="C3594" s="19">
        <v>44772</v>
      </c>
      <c r="D3594" s="3" t="s">
        <v>646</v>
      </c>
      <c r="E3594" s="3" t="s">
        <v>454</v>
      </c>
      <c r="F3594" s="3">
        <v>2</v>
      </c>
      <c r="G3594" s="3">
        <v>4</v>
      </c>
      <c r="H3594" s="3" t="s">
        <v>392</v>
      </c>
      <c r="I3594" s="3" t="s">
        <v>649</v>
      </c>
      <c r="J3594" s="12">
        <f>(C3594-VLOOKUP(H3594,Riders!$A$2:$C$3500,2,FALSE))/365</f>
        <v>23.567123287671233</v>
      </c>
      <c r="K3594" s="3"/>
    </row>
    <row r="3595" spans="1:11" x14ac:dyDescent="0.45">
      <c r="A3595" s="3" t="s">
        <v>645</v>
      </c>
      <c r="B3595" s="3">
        <v>2022</v>
      </c>
      <c r="C3595" s="19">
        <v>44772</v>
      </c>
      <c r="D3595" s="3" t="s">
        <v>646</v>
      </c>
      <c r="E3595" s="3" t="s">
        <v>454</v>
      </c>
      <c r="F3595" s="3">
        <v>2</v>
      </c>
      <c r="G3595" s="3">
        <v>5</v>
      </c>
      <c r="H3595" s="3" t="s">
        <v>107</v>
      </c>
      <c r="I3595" s="3" t="s">
        <v>59</v>
      </c>
      <c r="J3595" s="12">
        <f>(C3595-VLOOKUP(H3595,Riders!$A$2:$C$3500,2,FALSE))/365</f>
        <v>18.895890410958906</v>
      </c>
      <c r="K3595" s="3"/>
    </row>
    <row r="3596" spans="1:11" x14ac:dyDescent="0.45">
      <c r="A3596" s="3" t="s">
        <v>645</v>
      </c>
      <c r="B3596" s="3">
        <v>2022</v>
      </c>
      <c r="C3596" s="19">
        <v>44772</v>
      </c>
      <c r="D3596" s="3" t="s">
        <v>646</v>
      </c>
      <c r="E3596" s="3" t="s">
        <v>454</v>
      </c>
      <c r="F3596" s="3">
        <v>3</v>
      </c>
      <c r="G3596" s="3">
        <v>1</v>
      </c>
      <c r="H3596" s="3" t="s">
        <v>26</v>
      </c>
      <c r="I3596" s="3" t="s">
        <v>27</v>
      </c>
      <c r="J3596" s="12">
        <f>(C3596-VLOOKUP(H3596,Riders!$A$2:$C$3500,2,FALSE))/365</f>
        <v>24.18904109589041</v>
      </c>
      <c r="K3596" s="3"/>
    </row>
    <row r="3597" spans="1:11" x14ac:dyDescent="0.45">
      <c r="A3597" s="3" t="s">
        <v>645</v>
      </c>
      <c r="B3597" s="3">
        <v>2022</v>
      </c>
      <c r="C3597" s="19">
        <v>44772</v>
      </c>
      <c r="D3597" s="3" t="s">
        <v>646</v>
      </c>
      <c r="E3597" s="3" t="s">
        <v>454</v>
      </c>
      <c r="F3597" s="3">
        <v>3</v>
      </c>
      <c r="G3597" s="3">
        <v>2</v>
      </c>
      <c r="H3597" s="3" t="s">
        <v>381</v>
      </c>
      <c r="I3597" s="3" t="s">
        <v>105</v>
      </c>
      <c r="J3597" s="12">
        <f>(C3597-VLOOKUP(H3597,Riders!$A$2:$C$3500,2,FALSE))/365</f>
        <v>19.616438356164384</v>
      </c>
      <c r="K3597" s="3"/>
    </row>
    <row r="3598" spans="1:11" x14ac:dyDescent="0.45">
      <c r="A3598" s="3" t="s">
        <v>645</v>
      </c>
      <c r="B3598" s="3">
        <v>2022</v>
      </c>
      <c r="C3598" s="19">
        <v>44772</v>
      </c>
      <c r="D3598" s="3" t="s">
        <v>646</v>
      </c>
      <c r="E3598" s="3" t="s">
        <v>454</v>
      </c>
      <c r="F3598" s="3">
        <v>3</v>
      </c>
      <c r="G3598" s="3">
        <v>3</v>
      </c>
      <c r="H3598" s="3" t="s">
        <v>637</v>
      </c>
      <c r="I3598" s="3" t="s">
        <v>647</v>
      </c>
      <c r="J3598" s="12">
        <f>(C3598-VLOOKUP(H3598,Riders!$A$2:$C$3500,2,FALSE))/365</f>
        <v>22.12054794520548</v>
      </c>
      <c r="K3598" s="3"/>
    </row>
    <row r="3599" spans="1:11" x14ac:dyDescent="0.45">
      <c r="A3599" s="3" t="s">
        <v>645</v>
      </c>
      <c r="B3599" s="3">
        <v>2022</v>
      </c>
      <c r="C3599" s="19">
        <v>44772</v>
      </c>
      <c r="D3599" s="3" t="s">
        <v>646</v>
      </c>
      <c r="E3599" s="3" t="s">
        <v>454</v>
      </c>
      <c r="F3599" s="3">
        <v>3</v>
      </c>
      <c r="G3599" s="3">
        <v>4</v>
      </c>
      <c r="H3599" s="3" t="s">
        <v>83</v>
      </c>
      <c r="I3599" s="3" t="s">
        <v>84</v>
      </c>
      <c r="J3599" s="12">
        <f>(C3599-VLOOKUP(H3599,Riders!$A$2:$C$3500,2,FALSE))/365</f>
        <v>29.865753424657534</v>
      </c>
      <c r="K3599" s="3"/>
    </row>
    <row r="3600" spans="1:11" x14ac:dyDescent="0.45">
      <c r="A3600" s="3" t="s">
        <v>645</v>
      </c>
      <c r="B3600" s="3">
        <v>2022</v>
      </c>
      <c r="C3600" s="19">
        <v>44772</v>
      </c>
      <c r="D3600" s="3" t="s">
        <v>646</v>
      </c>
      <c r="E3600" s="3" t="s">
        <v>454</v>
      </c>
      <c r="F3600" s="3">
        <v>3</v>
      </c>
      <c r="G3600" s="3">
        <v>5</v>
      </c>
      <c r="H3600" s="3" t="s">
        <v>112</v>
      </c>
      <c r="I3600" s="3" t="s">
        <v>649</v>
      </c>
      <c r="J3600" s="12">
        <f>(C3600-VLOOKUP(H3600,Riders!$A$2:$C$3500,2,FALSE))/365</f>
        <v>23.246575342465754</v>
      </c>
      <c r="K3600" s="3"/>
    </row>
    <row r="3601" spans="1:11" x14ac:dyDescent="0.45">
      <c r="A3601" s="3" t="s">
        <v>645</v>
      </c>
      <c r="B3601" s="3">
        <v>2022</v>
      </c>
      <c r="C3601" s="19">
        <v>44772</v>
      </c>
      <c r="D3601" s="3" t="s">
        <v>646</v>
      </c>
      <c r="E3601" s="3" t="s">
        <v>454</v>
      </c>
      <c r="F3601" s="3">
        <v>3</v>
      </c>
      <c r="G3601" s="3">
        <v>6</v>
      </c>
      <c r="H3601" s="3" t="s">
        <v>650</v>
      </c>
      <c r="I3601" s="3" t="s">
        <v>186</v>
      </c>
      <c r="J3601" s="12">
        <f>(C3601-VLOOKUP(H3601,Riders!$A$2:$C$3500,2,FALSE))/365</f>
        <v>20.194520547945206</v>
      </c>
      <c r="K3601" s="3"/>
    </row>
    <row r="3602" spans="1:11" x14ac:dyDescent="0.45">
      <c r="A3602" s="3" t="s">
        <v>645</v>
      </c>
      <c r="B3602" s="3">
        <v>2022</v>
      </c>
      <c r="C3602" s="19">
        <v>44772</v>
      </c>
      <c r="D3602" s="3" t="s">
        <v>646</v>
      </c>
      <c r="E3602" s="3" t="s">
        <v>454</v>
      </c>
      <c r="F3602" s="3">
        <v>4</v>
      </c>
      <c r="G3602" s="3">
        <v>1</v>
      </c>
      <c r="H3602" s="3" t="s">
        <v>24</v>
      </c>
      <c r="I3602" s="3" t="s">
        <v>649</v>
      </c>
      <c r="J3602" s="12">
        <f>(C3602-VLOOKUP(H3602,Riders!$A$2:$C$3500,2,FALSE))/365</f>
        <v>23.917808219178081</v>
      </c>
      <c r="K3602" s="3"/>
    </row>
    <row r="3603" spans="1:11" x14ac:dyDescent="0.45">
      <c r="A3603" s="3" t="s">
        <v>645</v>
      </c>
      <c r="B3603" s="3">
        <v>2022</v>
      </c>
      <c r="C3603" s="19">
        <v>44772</v>
      </c>
      <c r="D3603" s="3" t="s">
        <v>646</v>
      </c>
      <c r="E3603" s="3" t="s">
        <v>454</v>
      </c>
      <c r="F3603" s="3">
        <v>4</v>
      </c>
      <c r="G3603" s="3">
        <v>2</v>
      </c>
      <c r="H3603" s="3" t="s">
        <v>35</v>
      </c>
      <c r="I3603" s="3" t="s">
        <v>36</v>
      </c>
      <c r="J3603" s="12">
        <f>(C3603-VLOOKUP(H3603,Riders!$A$2:$C$3500,2,FALSE))/365</f>
        <v>24.312328767123287</v>
      </c>
      <c r="K3603" s="3"/>
    </row>
    <row r="3604" spans="1:11" x14ac:dyDescent="0.45">
      <c r="A3604" s="3" t="s">
        <v>645</v>
      </c>
      <c r="B3604" s="3">
        <v>2022</v>
      </c>
      <c r="C3604" s="19">
        <v>44772</v>
      </c>
      <c r="D3604" s="3" t="s">
        <v>646</v>
      </c>
      <c r="E3604" s="3" t="s">
        <v>454</v>
      </c>
      <c r="F3604" s="3">
        <v>4</v>
      </c>
      <c r="G3604" s="3">
        <v>3</v>
      </c>
      <c r="H3604" s="3" t="s">
        <v>104</v>
      </c>
      <c r="I3604" s="3" t="s">
        <v>105</v>
      </c>
      <c r="J3604" s="12">
        <f>(C3604-VLOOKUP(H3604,Riders!$A$2:$C$3500,2,FALSE))/365</f>
        <v>19.334246575342465</v>
      </c>
      <c r="K3604" s="3"/>
    </row>
    <row r="3605" spans="1:11" x14ac:dyDescent="0.45">
      <c r="A3605" s="3" t="s">
        <v>645</v>
      </c>
      <c r="B3605" s="3">
        <v>2022</v>
      </c>
      <c r="C3605" s="19">
        <v>44772</v>
      </c>
      <c r="D3605" s="3" t="s">
        <v>646</v>
      </c>
      <c r="E3605" s="3" t="s">
        <v>454</v>
      </c>
      <c r="F3605" s="3">
        <v>4</v>
      </c>
      <c r="G3605" s="3">
        <v>4</v>
      </c>
      <c r="H3605" s="3" t="s">
        <v>651</v>
      </c>
      <c r="I3605" s="3" t="s">
        <v>29</v>
      </c>
      <c r="J3605" s="12">
        <f>(C3605-VLOOKUP(H3605,Riders!$A$2:$C$3500,2,FALSE))/365</f>
        <v>21.523287671232875</v>
      </c>
      <c r="K3605" s="3"/>
    </row>
    <row r="3606" spans="1:11" x14ac:dyDescent="0.45">
      <c r="A3606" s="3" t="s">
        <v>645</v>
      </c>
      <c r="B3606" s="3">
        <v>2022</v>
      </c>
      <c r="C3606" s="19">
        <v>44772</v>
      </c>
      <c r="D3606" s="3" t="s">
        <v>646</v>
      </c>
      <c r="E3606" s="3" t="s">
        <v>454</v>
      </c>
      <c r="F3606" s="3">
        <v>4</v>
      </c>
      <c r="G3606" s="3">
        <v>5</v>
      </c>
      <c r="H3606" s="3" t="s">
        <v>636</v>
      </c>
      <c r="I3606" s="3" t="s">
        <v>647</v>
      </c>
      <c r="J3606" s="12">
        <f>(C3606-VLOOKUP(H3606,Riders!$A$2:$C$3500,2,FALSE))/365</f>
        <v>18.830136986301369</v>
      </c>
      <c r="K3606" s="3"/>
    </row>
    <row r="3607" spans="1:11" x14ac:dyDescent="0.45">
      <c r="A3607" s="3" t="s">
        <v>645</v>
      </c>
      <c r="B3607" s="3">
        <v>2022</v>
      </c>
      <c r="C3607" s="19">
        <v>44772</v>
      </c>
      <c r="D3607" s="3" t="s">
        <v>646</v>
      </c>
      <c r="E3607" s="3" t="s">
        <v>454</v>
      </c>
      <c r="F3607" s="3">
        <v>4</v>
      </c>
      <c r="G3607" s="3">
        <v>6</v>
      </c>
      <c r="H3607" s="3" t="s">
        <v>652</v>
      </c>
      <c r="I3607" s="3" t="s">
        <v>186</v>
      </c>
      <c r="J3607" s="12">
        <f>(C3607-VLOOKUP(H3607,Riders!$A$2:$C$3500,2,FALSE))/365</f>
        <v>23.049315068493151</v>
      </c>
      <c r="K3607" s="3"/>
    </row>
    <row r="3608" spans="1:11" x14ac:dyDescent="0.45">
      <c r="A3608" s="3" t="s">
        <v>645</v>
      </c>
      <c r="B3608" s="3">
        <v>2022</v>
      </c>
      <c r="C3608" s="19">
        <v>44772</v>
      </c>
      <c r="D3608" s="3" t="s">
        <v>646</v>
      </c>
      <c r="E3608" s="3" t="s">
        <v>642</v>
      </c>
      <c r="F3608" s="3">
        <v>1</v>
      </c>
      <c r="G3608" s="3">
        <v>1</v>
      </c>
      <c r="H3608" s="3" t="s">
        <v>101</v>
      </c>
      <c r="I3608" s="3" t="s">
        <v>647</v>
      </c>
      <c r="J3608" s="12">
        <f>(C3608-VLOOKUP(H3608,Riders!$A$2:$C$3500,2,FALSE))/365</f>
        <v>22.830136986301369</v>
      </c>
      <c r="K3608" s="3"/>
    </row>
    <row r="3609" spans="1:11" x14ac:dyDescent="0.45">
      <c r="A3609" s="3" t="s">
        <v>645</v>
      </c>
      <c r="B3609" s="3">
        <v>2022</v>
      </c>
      <c r="C3609" s="19">
        <v>44772</v>
      </c>
      <c r="D3609" s="3" t="s">
        <v>646</v>
      </c>
      <c r="E3609" s="3" t="s">
        <v>642</v>
      </c>
      <c r="F3609" s="3">
        <v>1</v>
      </c>
      <c r="G3609" s="3">
        <v>2</v>
      </c>
      <c r="H3609" s="3" t="s">
        <v>651</v>
      </c>
      <c r="I3609" s="3" t="s">
        <v>29</v>
      </c>
      <c r="J3609" s="12">
        <f>(C3609-VLOOKUP(H3609,Riders!$A$2:$C$3500,2,FALSE))/365</f>
        <v>21.523287671232875</v>
      </c>
      <c r="K3609" s="3"/>
    </row>
    <row r="3610" spans="1:11" x14ac:dyDescent="0.45">
      <c r="A3610" s="3" t="s">
        <v>645</v>
      </c>
      <c r="B3610" s="3">
        <v>2022</v>
      </c>
      <c r="C3610" s="19">
        <v>44772</v>
      </c>
      <c r="D3610" s="3" t="s">
        <v>646</v>
      </c>
      <c r="E3610" s="3" t="s">
        <v>642</v>
      </c>
      <c r="F3610" s="3">
        <v>1</v>
      </c>
      <c r="G3610" s="3">
        <v>3</v>
      </c>
      <c r="H3610" s="3" t="s">
        <v>112</v>
      </c>
      <c r="I3610" s="3" t="s">
        <v>649</v>
      </c>
      <c r="J3610" s="12">
        <f>(C3610-VLOOKUP(H3610,Riders!$A$2:$C$3500,2,FALSE))/365</f>
        <v>23.246575342465754</v>
      </c>
      <c r="K3610" s="3"/>
    </row>
    <row r="3611" spans="1:11" x14ac:dyDescent="0.45">
      <c r="A3611" s="3" t="s">
        <v>645</v>
      </c>
      <c r="B3611" s="3">
        <v>2022</v>
      </c>
      <c r="C3611" s="19">
        <v>44772</v>
      </c>
      <c r="D3611" s="3" t="s">
        <v>646</v>
      </c>
      <c r="E3611" s="3" t="s">
        <v>642</v>
      </c>
      <c r="F3611" s="3">
        <v>2</v>
      </c>
      <c r="G3611" s="3">
        <v>1</v>
      </c>
      <c r="H3611" s="3" t="s">
        <v>41</v>
      </c>
      <c r="I3611" s="3" t="s">
        <v>27</v>
      </c>
      <c r="J3611" s="12">
        <f>(C3611-VLOOKUP(H3611,Riders!$A$2:$C$3500,2,FALSE))/365</f>
        <v>26.789041095890411</v>
      </c>
      <c r="K3611" s="3"/>
    </row>
    <row r="3612" spans="1:11" x14ac:dyDescent="0.45">
      <c r="A3612" s="3" t="s">
        <v>645</v>
      </c>
      <c r="B3612" s="3">
        <v>2022</v>
      </c>
      <c r="C3612" s="19">
        <v>44772</v>
      </c>
      <c r="D3612" s="3" t="s">
        <v>646</v>
      </c>
      <c r="E3612" s="3" t="s">
        <v>642</v>
      </c>
      <c r="F3612" s="3">
        <v>2</v>
      </c>
      <c r="G3612" s="3">
        <v>2</v>
      </c>
      <c r="H3612" s="3" t="s">
        <v>83</v>
      </c>
      <c r="I3612" s="3" t="s">
        <v>84</v>
      </c>
      <c r="J3612" s="12">
        <f>(C3612-VLOOKUP(H3612,Riders!$A$2:$C$3500,2,FALSE))/365</f>
        <v>29.865753424657534</v>
      </c>
      <c r="K3612" s="3"/>
    </row>
    <row r="3613" spans="1:11" x14ac:dyDescent="0.45">
      <c r="A3613" s="3" t="s">
        <v>645</v>
      </c>
      <c r="B3613" s="3">
        <v>2022</v>
      </c>
      <c r="C3613" s="19">
        <v>44772</v>
      </c>
      <c r="D3613" s="3" t="s">
        <v>646</v>
      </c>
      <c r="E3613" s="3" t="s">
        <v>642</v>
      </c>
      <c r="F3613" s="3">
        <v>2</v>
      </c>
      <c r="G3613" s="3">
        <v>3</v>
      </c>
      <c r="H3613" s="3" t="s">
        <v>107</v>
      </c>
      <c r="I3613" s="3" t="s">
        <v>59</v>
      </c>
      <c r="J3613" s="12">
        <f>(C3613-VLOOKUP(H3613,Riders!$A$2:$C$3500,2,FALSE))/365</f>
        <v>18.895890410958906</v>
      </c>
      <c r="K3613" s="3"/>
    </row>
    <row r="3614" spans="1:11" x14ac:dyDescent="0.45">
      <c r="A3614" s="3" t="s">
        <v>645</v>
      </c>
      <c r="B3614" s="3">
        <v>2022</v>
      </c>
      <c r="C3614" s="19">
        <v>44772</v>
      </c>
      <c r="D3614" s="3" t="s">
        <v>646</v>
      </c>
      <c r="E3614" s="3" t="s">
        <v>642</v>
      </c>
      <c r="F3614" s="3">
        <v>3</v>
      </c>
      <c r="G3614" s="3">
        <v>1</v>
      </c>
      <c r="H3614" s="3" t="s">
        <v>392</v>
      </c>
      <c r="I3614" s="3" t="s">
        <v>649</v>
      </c>
      <c r="J3614" s="12">
        <f>(C3614-VLOOKUP(H3614,Riders!$A$2:$C$3500,2,FALSE))/365</f>
        <v>23.567123287671233</v>
      </c>
      <c r="K3614" s="3"/>
    </row>
    <row r="3615" spans="1:11" x14ac:dyDescent="0.45">
      <c r="A3615" s="3" t="s">
        <v>645</v>
      </c>
      <c r="B3615" s="3">
        <v>2022</v>
      </c>
      <c r="C3615" s="19">
        <v>44772</v>
      </c>
      <c r="D3615" s="3" t="s">
        <v>646</v>
      </c>
      <c r="E3615" s="3" t="s">
        <v>642</v>
      </c>
      <c r="F3615" s="3">
        <v>3</v>
      </c>
      <c r="G3615" s="3">
        <v>2</v>
      </c>
      <c r="H3615" s="3" t="s">
        <v>637</v>
      </c>
      <c r="I3615" s="3" t="s">
        <v>647</v>
      </c>
      <c r="J3615" s="12">
        <f>(C3615-VLOOKUP(H3615,Riders!$A$2:$C$3500,2,FALSE))/365</f>
        <v>22.12054794520548</v>
      </c>
      <c r="K3615" s="3"/>
    </row>
    <row r="3616" spans="1:11" x14ac:dyDescent="0.45">
      <c r="A3616" s="3" t="s">
        <v>645</v>
      </c>
      <c r="B3616" s="3">
        <v>2022</v>
      </c>
      <c r="C3616" s="19">
        <v>44772</v>
      </c>
      <c r="D3616" s="3" t="s">
        <v>646</v>
      </c>
      <c r="E3616" s="3" t="s">
        <v>642</v>
      </c>
      <c r="F3616" s="3">
        <v>3</v>
      </c>
      <c r="G3616" s="3">
        <v>3</v>
      </c>
      <c r="H3616" s="3" t="s">
        <v>648</v>
      </c>
      <c r="I3616" s="3" t="s">
        <v>105</v>
      </c>
      <c r="J3616" s="12">
        <f>(C3616-VLOOKUP(H3616,Riders!$A$2:$C$3500,2,FALSE))/365</f>
        <v>26.512328767123286</v>
      </c>
      <c r="K3616" s="3"/>
    </row>
    <row r="3617" spans="1:11" x14ac:dyDescent="0.45">
      <c r="A3617" s="3" t="s">
        <v>645</v>
      </c>
      <c r="B3617" s="3">
        <v>2022</v>
      </c>
      <c r="C3617" s="19">
        <v>44772</v>
      </c>
      <c r="D3617" s="3" t="s">
        <v>646</v>
      </c>
      <c r="E3617" s="3" t="s">
        <v>642</v>
      </c>
      <c r="F3617" s="3">
        <v>3</v>
      </c>
      <c r="G3617" s="3">
        <v>4</v>
      </c>
      <c r="H3617" s="3" t="s">
        <v>652</v>
      </c>
      <c r="I3617" s="3" t="s">
        <v>186</v>
      </c>
      <c r="J3617" s="12">
        <f>(C3617-VLOOKUP(H3617,Riders!$A$2:$C$3500,2,FALSE))/365</f>
        <v>23.049315068493151</v>
      </c>
      <c r="K3617" s="3"/>
    </row>
    <row r="3618" spans="1:11" x14ac:dyDescent="0.45">
      <c r="A3618" s="3" t="s">
        <v>645</v>
      </c>
      <c r="B3618" s="3">
        <v>2022</v>
      </c>
      <c r="C3618" s="19">
        <v>44772</v>
      </c>
      <c r="D3618" s="3" t="s">
        <v>646</v>
      </c>
      <c r="E3618" s="3" t="s">
        <v>642</v>
      </c>
      <c r="F3618" s="3">
        <v>4</v>
      </c>
      <c r="G3618" s="3">
        <v>1</v>
      </c>
      <c r="H3618" s="3" t="s">
        <v>104</v>
      </c>
      <c r="I3618" s="3" t="s">
        <v>105</v>
      </c>
      <c r="J3618" s="12">
        <f>(C3618-VLOOKUP(H3618,Riders!$A$2:$C$3500,2,FALSE))/365</f>
        <v>19.334246575342465</v>
      </c>
      <c r="K3618" s="3"/>
    </row>
    <row r="3619" spans="1:11" x14ac:dyDescent="0.45">
      <c r="A3619" s="3" t="s">
        <v>645</v>
      </c>
      <c r="B3619" s="3">
        <v>2022</v>
      </c>
      <c r="C3619" s="19">
        <v>44772</v>
      </c>
      <c r="D3619" s="3" t="s">
        <v>646</v>
      </c>
      <c r="E3619" s="3" t="s">
        <v>642</v>
      </c>
      <c r="F3619" s="3">
        <v>4</v>
      </c>
      <c r="G3619" s="3">
        <v>2</v>
      </c>
      <c r="H3619" s="3" t="s">
        <v>58</v>
      </c>
      <c r="I3619" s="3" t="s">
        <v>59</v>
      </c>
      <c r="J3619" s="12">
        <f>(C3619-VLOOKUP(H3619,Riders!$A$2:$C$3500,2,FALSE))/365</f>
        <v>24.539726027397261</v>
      </c>
      <c r="K3619" s="3"/>
    </row>
    <row r="3620" spans="1:11" x14ac:dyDescent="0.45">
      <c r="A3620" s="3" t="s">
        <v>645</v>
      </c>
      <c r="B3620" s="3">
        <v>2022</v>
      </c>
      <c r="C3620" s="19">
        <v>44772</v>
      </c>
      <c r="D3620" s="3" t="s">
        <v>646</v>
      </c>
      <c r="E3620" s="3" t="s">
        <v>642</v>
      </c>
      <c r="F3620" s="3">
        <v>4</v>
      </c>
      <c r="G3620" s="3">
        <v>3</v>
      </c>
      <c r="H3620" s="3" t="s">
        <v>650</v>
      </c>
      <c r="I3620" s="3" t="s">
        <v>186</v>
      </c>
      <c r="J3620" s="12">
        <f>(C3620-VLOOKUP(H3620,Riders!$A$2:$C$3500,2,FALSE))/365</f>
        <v>20.194520547945206</v>
      </c>
      <c r="K3620" s="3"/>
    </row>
    <row r="3621" spans="1:11" x14ac:dyDescent="0.45">
      <c r="A3621" s="3" t="s">
        <v>645</v>
      </c>
      <c r="B3621" s="3">
        <v>2022</v>
      </c>
      <c r="C3621" s="19">
        <v>44772</v>
      </c>
      <c r="D3621" s="3" t="s">
        <v>646</v>
      </c>
      <c r="E3621" s="3" t="s">
        <v>642</v>
      </c>
      <c r="F3621" s="3">
        <v>4</v>
      </c>
      <c r="G3621" s="3">
        <v>4</v>
      </c>
      <c r="H3621" s="3" t="s">
        <v>636</v>
      </c>
      <c r="I3621" s="3" t="s">
        <v>647</v>
      </c>
      <c r="J3621" s="12">
        <f>(C3621-VLOOKUP(H3621,Riders!$A$2:$C$3500,2,FALSE))/365</f>
        <v>18.830136986301369</v>
      </c>
      <c r="K3621" s="3"/>
    </row>
    <row r="3622" spans="1:11" x14ac:dyDescent="0.45">
      <c r="A3622" s="3" t="s">
        <v>645</v>
      </c>
      <c r="B3622" s="3">
        <v>2022</v>
      </c>
      <c r="C3622" s="19">
        <v>44772</v>
      </c>
      <c r="D3622" s="3" t="s">
        <v>646</v>
      </c>
      <c r="E3622" s="3" t="s">
        <v>643</v>
      </c>
      <c r="F3622" s="3">
        <v>1</v>
      </c>
      <c r="G3622" s="3">
        <v>1</v>
      </c>
      <c r="H3622" s="3" t="s">
        <v>33</v>
      </c>
      <c r="I3622" s="3" t="s">
        <v>27</v>
      </c>
      <c r="J3622" s="12">
        <f>(C3622-VLOOKUP(H3622,Riders!$A$2:$C$3500,2,FALSE))/365</f>
        <v>28.693150684931506</v>
      </c>
      <c r="K3622" s="3"/>
    </row>
    <row r="3623" spans="1:11" x14ac:dyDescent="0.45">
      <c r="A3623" s="3" t="s">
        <v>645</v>
      </c>
      <c r="B3623" s="3">
        <v>2022</v>
      </c>
      <c r="C3623" s="19">
        <v>44772</v>
      </c>
      <c r="D3623" s="3" t="s">
        <v>646</v>
      </c>
      <c r="E3623" s="3" t="s">
        <v>643</v>
      </c>
      <c r="F3623" s="3">
        <v>1</v>
      </c>
      <c r="G3623" s="3">
        <v>2</v>
      </c>
      <c r="H3623" s="3" t="s">
        <v>24</v>
      </c>
      <c r="I3623" s="3" t="s">
        <v>649</v>
      </c>
      <c r="J3623" s="12">
        <f>(C3623-VLOOKUP(H3623,Riders!$A$2:$C$3500,2,FALSE))/365</f>
        <v>23.917808219178081</v>
      </c>
      <c r="K3623" s="3"/>
    </row>
    <row r="3624" spans="1:11" x14ac:dyDescent="0.45">
      <c r="A3624" s="3" t="s">
        <v>645</v>
      </c>
      <c r="B3624" s="3">
        <v>2022</v>
      </c>
      <c r="C3624" s="19">
        <v>44772</v>
      </c>
      <c r="D3624" s="3" t="s">
        <v>646</v>
      </c>
      <c r="E3624" s="3" t="s">
        <v>643</v>
      </c>
      <c r="F3624" s="3">
        <v>1</v>
      </c>
      <c r="G3624" s="3">
        <v>3</v>
      </c>
      <c r="H3624" s="3" t="s">
        <v>381</v>
      </c>
      <c r="I3624" s="3" t="s">
        <v>105</v>
      </c>
      <c r="J3624" s="12">
        <f>(C3624-VLOOKUP(H3624,Riders!$A$2:$C$3500,2,FALSE))/365</f>
        <v>19.616438356164384</v>
      </c>
      <c r="K3624" s="3"/>
    </row>
    <row r="3625" spans="1:11" x14ac:dyDescent="0.45">
      <c r="A3625" s="3" t="s">
        <v>645</v>
      </c>
      <c r="B3625" s="3">
        <v>2022</v>
      </c>
      <c r="C3625" s="19">
        <v>44772</v>
      </c>
      <c r="D3625" s="3" t="s">
        <v>646</v>
      </c>
      <c r="E3625" s="3" t="s">
        <v>643</v>
      </c>
      <c r="F3625" s="3">
        <v>1</v>
      </c>
      <c r="G3625" s="3">
        <v>4</v>
      </c>
      <c r="H3625" s="3" t="s">
        <v>103</v>
      </c>
      <c r="I3625" s="3" t="s">
        <v>36</v>
      </c>
      <c r="J3625" s="12">
        <f>(C3625-VLOOKUP(H3625,Riders!$A$2:$C$3500,2,FALSE))/365</f>
        <v>39.495890410958907</v>
      </c>
      <c r="K3625" s="3"/>
    </row>
    <row r="3626" spans="1:11" x14ac:dyDescent="0.45">
      <c r="A3626" s="3" t="s">
        <v>645</v>
      </c>
      <c r="B3626" s="3">
        <v>2022</v>
      </c>
      <c r="C3626" s="19">
        <v>44772</v>
      </c>
      <c r="D3626" s="3" t="s">
        <v>646</v>
      </c>
      <c r="E3626" s="3" t="s">
        <v>643</v>
      </c>
      <c r="F3626" s="3">
        <v>1</v>
      </c>
      <c r="G3626" s="3">
        <v>5</v>
      </c>
      <c r="H3626" s="3" t="s">
        <v>101</v>
      </c>
      <c r="I3626" s="3" t="s">
        <v>647</v>
      </c>
      <c r="J3626" s="12">
        <f>(C3626-VLOOKUP(H3626,Riders!$A$2:$C$3500,2,FALSE))/365</f>
        <v>22.830136986301369</v>
      </c>
      <c r="K3626" s="3"/>
    </row>
    <row r="3627" spans="1:11" x14ac:dyDescent="0.45">
      <c r="A3627" s="3" t="s">
        <v>645</v>
      </c>
      <c r="B3627" s="3">
        <v>2022</v>
      </c>
      <c r="C3627" s="19">
        <v>44772</v>
      </c>
      <c r="D3627" s="3" t="s">
        <v>646</v>
      </c>
      <c r="E3627" s="3" t="s">
        <v>643</v>
      </c>
      <c r="F3627" s="3">
        <v>1</v>
      </c>
      <c r="G3627" s="3">
        <v>6</v>
      </c>
      <c r="H3627" s="3" t="s">
        <v>41</v>
      </c>
      <c r="I3627" s="3" t="s">
        <v>27</v>
      </c>
      <c r="J3627" s="12">
        <f>(C3627-VLOOKUP(H3627,Riders!$A$2:$C$3500,2,FALSE))/365</f>
        <v>26.789041095890411</v>
      </c>
      <c r="K3627" s="3"/>
    </row>
    <row r="3628" spans="1:11" x14ac:dyDescent="0.45">
      <c r="A3628" s="3" t="s">
        <v>645</v>
      </c>
      <c r="B3628" s="3">
        <v>2022</v>
      </c>
      <c r="C3628" s="19">
        <v>44772</v>
      </c>
      <c r="D3628" s="3" t="s">
        <v>646</v>
      </c>
      <c r="E3628" s="3" t="s">
        <v>643</v>
      </c>
      <c r="F3628" s="3">
        <v>2</v>
      </c>
      <c r="G3628" s="3">
        <v>1</v>
      </c>
      <c r="H3628" s="3" t="s">
        <v>28</v>
      </c>
      <c r="I3628" s="3" t="s">
        <v>29</v>
      </c>
      <c r="J3628" s="12">
        <f>(C3628-VLOOKUP(H3628,Riders!$A$2:$C$3500,2,FALSE))/365</f>
        <v>22.594520547945205</v>
      </c>
      <c r="K3628" s="3"/>
    </row>
    <row r="3629" spans="1:11" x14ac:dyDescent="0.45">
      <c r="A3629" s="3" t="s">
        <v>645</v>
      </c>
      <c r="B3629" s="3">
        <v>2022</v>
      </c>
      <c r="C3629" s="19">
        <v>44772</v>
      </c>
      <c r="D3629" s="3" t="s">
        <v>646</v>
      </c>
      <c r="E3629" s="3" t="s">
        <v>643</v>
      </c>
      <c r="F3629" s="3">
        <v>2</v>
      </c>
      <c r="G3629" s="3">
        <v>2</v>
      </c>
      <c r="H3629" s="3" t="s">
        <v>104</v>
      </c>
      <c r="I3629" s="3" t="s">
        <v>105</v>
      </c>
      <c r="J3629" s="12">
        <f>(C3629-VLOOKUP(H3629,Riders!$A$2:$C$3500,2,FALSE))/365</f>
        <v>19.334246575342465</v>
      </c>
      <c r="K3629" s="3"/>
    </row>
    <row r="3630" spans="1:11" x14ac:dyDescent="0.45">
      <c r="A3630" s="3" t="s">
        <v>645</v>
      </c>
      <c r="B3630" s="3">
        <v>2022</v>
      </c>
      <c r="C3630" s="19">
        <v>44772</v>
      </c>
      <c r="D3630" s="3" t="s">
        <v>646</v>
      </c>
      <c r="E3630" s="3" t="s">
        <v>643</v>
      </c>
      <c r="F3630" s="3">
        <v>2</v>
      </c>
      <c r="G3630" s="3">
        <v>3</v>
      </c>
      <c r="H3630" s="3" t="s">
        <v>392</v>
      </c>
      <c r="I3630" s="3" t="s">
        <v>649</v>
      </c>
      <c r="J3630" s="12">
        <f>(C3630-VLOOKUP(H3630,Riders!$A$2:$C$3500,2,FALSE))/365</f>
        <v>23.567123287671233</v>
      </c>
      <c r="K3630" s="3"/>
    </row>
    <row r="3631" spans="1:11" x14ac:dyDescent="0.45">
      <c r="A3631" s="3" t="s">
        <v>645</v>
      </c>
      <c r="B3631" s="3">
        <v>2022</v>
      </c>
      <c r="C3631" s="19">
        <v>44772</v>
      </c>
      <c r="D3631" s="3" t="s">
        <v>646</v>
      </c>
      <c r="E3631" s="3" t="s">
        <v>643</v>
      </c>
      <c r="F3631" s="3">
        <v>2</v>
      </c>
      <c r="G3631" s="3">
        <v>4</v>
      </c>
      <c r="H3631" s="3" t="s">
        <v>35</v>
      </c>
      <c r="I3631" s="3" t="s">
        <v>36</v>
      </c>
      <c r="J3631" s="12">
        <f>(C3631-VLOOKUP(H3631,Riders!$A$2:$C$3500,2,FALSE))/365</f>
        <v>24.312328767123287</v>
      </c>
      <c r="K3631" s="3"/>
    </row>
    <row r="3632" spans="1:11" x14ac:dyDescent="0.45">
      <c r="A3632" s="3" t="s">
        <v>645</v>
      </c>
      <c r="B3632" s="3">
        <v>2022</v>
      </c>
      <c r="C3632" s="19">
        <v>44772</v>
      </c>
      <c r="D3632" s="3" t="s">
        <v>646</v>
      </c>
      <c r="E3632" s="3" t="s">
        <v>643</v>
      </c>
      <c r="F3632" s="3">
        <v>2</v>
      </c>
      <c r="G3632" s="3">
        <v>5</v>
      </c>
      <c r="H3632" s="3" t="s">
        <v>26</v>
      </c>
      <c r="I3632" s="3" t="s">
        <v>27</v>
      </c>
      <c r="J3632" s="12">
        <f>(C3632-VLOOKUP(H3632,Riders!$A$2:$C$3500,2,FALSE))/365</f>
        <v>24.18904109589041</v>
      </c>
      <c r="K3632" s="3"/>
    </row>
    <row r="3633" spans="1:11" x14ac:dyDescent="0.45">
      <c r="A3633" s="3" t="s">
        <v>645</v>
      </c>
      <c r="B3633" s="3">
        <v>2022</v>
      </c>
      <c r="C3633" s="19">
        <v>44772</v>
      </c>
      <c r="D3633" s="3" t="s">
        <v>646</v>
      </c>
      <c r="E3633" s="3" t="s">
        <v>643</v>
      </c>
      <c r="F3633" s="3">
        <v>2</v>
      </c>
      <c r="G3633" s="3">
        <v>6</v>
      </c>
      <c r="H3633" s="3" t="s">
        <v>390</v>
      </c>
      <c r="I3633" s="3" t="s">
        <v>36</v>
      </c>
      <c r="J3633" s="12">
        <f>(C3633-VLOOKUP(H3633,Riders!$A$2:$C$3500,2,FALSE))/365</f>
        <v>19.279452054794522</v>
      </c>
      <c r="K3633" s="3"/>
    </row>
    <row r="3634" spans="1:11" x14ac:dyDescent="0.45">
      <c r="A3634" s="3" t="s">
        <v>645</v>
      </c>
      <c r="B3634" s="3">
        <v>2022</v>
      </c>
      <c r="C3634" s="19">
        <v>44772</v>
      </c>
      <c r="D3634" s="3" t="s">
        <v>646</v>
      </c>
      <c r="E3634" s="3" t="s">
        <v>370</v>
      </c>
      <c r="F3634" s="3">
        <v>1</v>
      </c>
      <c r="G3634" s="3">
        <v>1</v>
      </c>
      <c r="H3634" s="3" t="s">
        <v>28</v>
      </c>
      <c r="I3634" s="3" t="s">
        <v>27</v>
      </c>
      <c r="J3634" s="12">
        <f>(C3634-VLOOKUP(H3634,Riders!$A$2:$C$3500,2,FALSE))/365</f>
        <v>22.594520547945205</v>
      </c>
      <c r="K3634" s="3"/>
    </row>
    <row r="3635" spans="1:11" x14ac:dyDescent="0.45">
      <c r="A3635" s="3" t="s">
        <v>645</v>
      </c>
      <c r="B3635" s="3">
        <v>2022</v>
      </c>
      <c r="C3635" s="19">
        <v>44772</v>
      </c>
      <c r="D3635" s="3" t="s">
        <v>646</v>
      </c>
      <c r="E3635" s="3" t="s">
        <v>370</v>
      </c>
      <c r="F3635" s="3">
        <v>1</v>
      </c>
      <c r="G3635" s="3">
        <v>2</v>
      </c>
      <c r="H3635" s="3" t="s">
        <v>24</v>
      </c>
      <c r="I3635" s="3" t="s">
        <v>36</v>
      </c>
      <c r="J3635" s="12">
        <f>(C3635-VLOOKUP(H3635,Riders!$A$2:$C$3500,2,FALSE))/365</f>
        <v>23.917808219178081</v>
      </c>
      <c r="K3635" s="3"/>
    </row>
    <row r="3636" spans="1:11" x14ac:dyDescent="0.45">
      <c r="A3636" s="3" t="s">
        <v>645</v>
      </c>
      <c r="B3636" s="3">
        <v>2022</v>
      </c>
      <c r="C3636" s="19">
        <v>44772</v>
      </c>
      <c r="D3636" s="3" t="s">
        <v>646</v>
      </c>
      <c r="E3636" s="3" t="s">
        <v>370</v>
      </c>
      <c r="F3636" s="3">
        <v>1</v>
      </c>
      <c r="G3636" s="3">
        <v>3</v>
      </c>
      <c r="H3636" s="3" t="s">
        <v>33</v>
      </c>
      <c r="I3636" s="3" t="s">
        <v>27</v>
      </c>
      <c r="J3636" s="12">
        <f>(C3636-VLOOKUP(H3636,Riders!$A$2:$C$3500,2,FALSE))/365</f>
        <v>28.693150684931506</v>
      </c>
      <c r="K3636" s="3"/>
    </row>
    <row r="3637" spans="1:11" x14ac:dyDescent="0.45">
      <c r="A3637" s="3" t="s">
        <v>645</v>
      </c>
      <c r="B3637" s="3">
        <v>2022</v>
      </c>
      <c r="C3637" s="19">
        <v>44772</v>
      </c>
      <c r="D3637" s="3" t="s">
        <v>646</v>
      </c>
      <c r="E3637" s="3" t="s">
        <v>370</v>
      </c>
      <c r="F3637" s="3">
        <v>1</v>
      </c>
      <c r="G3637" s="3">
        <v>4</v>
      </c>
      <c r="H3637" s="3" t="s">
        <v>381</v>
      </c>
      <c r="I3637" s="3" t="s">
        <v>647</v>
      </c>
      <c r="J3637" s="12">
        <f>(C3637-VLOOKUP(H3637,Riders!$A$2:$C$3500,2,FALSE))/365</f>
        <v>19.616438356164384</v>
      </c>
      <c r="K3637" s="3"/>
    </row>
    <row r="3638" spans="1:11" x14ac:dyDescent="0.45">
      <c r="A3638" s="3" t="s">
        <v>645</v>
      </c>
      <c r="B3638" s="3">
        <v>2022</v>
      </c>
      <c r="C3638" s="19">
        <v>44772</v>
      </c>
      <c r="D3638" s="3" t="s">
        <v>646</v>
      </c>
      <c r="E3638" s="3" t="s">
        <v>370</v>
      </c>
      <c r="F3638" s="3">
        <v>1</v>
      </c>
      <c r="G3638" s="3">
        <v>5</v>
      </c>
      <c r="H3638" s="3" t="s">
        <v>392</v>
      </c>
      <c r="I3638" s="3" t="s">
        <v>36</v>
      </c>
      <c r="J3638" s="12">
        <f>(C3638-VLOOKUP(H3638,Riders!$A$2:$C$3500,2,FALSE))/365</f>
        <v>23.567123287671233</v>
      </c>
      <c r="K3638" s="3"/>
    </row>
    <row r="3639" spans="1:11" x14ac:dyDescent="0.45">
      <c r="A3639" s="3" t="s">
        <v>645</v>
      </c>
      <c r="B3639" s="3">
        <v>2022</v>
      </c>
      <c r="C3639" s="19">
        <v>44772</v>
      </c>
      <c r="D3639" s="3" t="s">
        <v>646</v>
      </c>
      <c r="E3639" s="3" t="s">
        <v>370</v>
      </c>
      <c r="F3639" s="3">
        <v>1</v>
      </c>
      <c r="G3639" s="3">
        <v>6</v>
      </c>
      <c r="H3639" s="3" t="s">
        <v>104</v>
      </c>
      <c r="I3639" s="3" t="s">
        <v>36</v>
      </c>
      <c r="J3639" s="12">
        <f>(C3639-VLOOKUP(H3639,Riders!$A$2:$C$3500,2,FALSE))/365</f>
        <v>19.334246575342465</v>
      </c>
      <c r="K3639" s="3"/>
    </row>
    <row r="3640" spans="1:11" x14ac:dyDescent="0.45">
      <c r="A3640" s="3" t="s">
        <v>645</v>
      </c>
      <c r="B3640" s="3">
        <v>2022</v>
      </c>
      <c r="C3640" s="19">
        <v>44772</v>
      </c>
      <c r="D3640" s="3" t="s">
        <v>646</v>
      </c>
      <c r="E3640" s="3" t="s">
        <v>370</v>
      </c>
      <c r="F3640" s="3">
        <v>2</v>
      </c>
      <c r="G3640" s="3">
        <v>1</v>
      </c>
      <c r="H3640" s="3" t="s">
        <v>26</v>
      </c>
      <c r="I3640" s="3" t="s">
        <v>29</v>
      </c>
      <c r="J3640" s="12">
        <f>(C3640-VLOOKUP(H3640,Riders!$A$2:$C$3500,2,FALSE))/365</f>
        <v>24.18904109589041</v>
      </c>
      <c r="K3640" s="3"/>
    </row>
    <row r="3641" spans="1:11" x14ac:dyDescent="0.45">
      <c r="A3641" s="3" t="s">
        <v>645</v>
      </c>
      <c r="B3641" s="3">
        <v>2022</v>
      </c>
      <c r="C3641" s="19">
        <v>44772</v>
      </c>
      <c r="D3641" s="3" t="s">
        <v>646</v>
      </c>
      <c r="E3641" s="3" t="s">
        <v>370</v>
      </c>
      <c r="F3641" s="3">
        <v>2</v>
      </c>
      <c r="G3641" s="3">
        <v>2</v>
      </c>
      <c r="H3641" s="3" t="s">
        <v>35</v>
      </c>
      <c r="I3641" s="3" t="s">
        <v>649</v>
      </c>
      <c r="J3641" s="12">
        <f>(C3641-VLOOKUP(H3641,Riders!$A$2:$C$3500,2,FALSE))/365</f>
        <v>24.312328767123287</v>
      </c>
      <c r="K3641" s="3"/>
    </row>
    <row r="3642" spans="1:11" x14ac:dyDescent="0.45">
      <c r="A3642" s="3" t="s">
        <v>645</v>
      </c>
      <c r="B3642" s="3">
        <v>2022</v>
      </c>
      <c r="C3642" s="19">
        <v>44772</v>
      </c>
      <c r="D3642" s="3" t="s">
        <v>646</v>
      </c>
      <c r="E3642" s="3" t="s">
        <v>370</v>
      </c>
      <c r="F3642" s="3">
        <v>2</v>
      </c>
      <c r="G3642" s="3">
        <v>3</v>
      </c>
      <c r="H3642" s="3" t="s">
        <v>41</v>
      </c>
      <c r="I3642" s="3" t="s">
        <v>27</v>
      </c>
      <c r="J3642" s="12">
        <f>(C3642-VLOOKUP(H3642,Riders!$A$2:$C$3500,2,FALSE))/365</f>
        <v>26.789041095890411</v>
      </c>
      <c r="K3642" s="3"/>
    </row>
    <row r="3643" spans="1:11" x14ac:dyDescent="0.45">
      <c r="A3643" s="3" t="s">
        <v>645</v>
      </c>
      <c r="B3643" s="3">
        <v>2022</v>
      </c>
      <c r="C3643" s="19">
        <v>44772</v>
      </c>
      <c r="D3643" s="3" t="s">
        <v>646</v>
      </c>
      <c r="E3643" s="3" t="s">
        <v>370</v>
      </c>
      <c r="F3643" s="3">
        <v>2</v>
      </c>
      <c r="G3643" s="3">
        <v>4</v>
      </c>
      <c r="H3643" s="3" t="s">
        <v>101</v>
      </c>
      <c r="I3643" s="3" t="s">
        <v>105</v>
      </c>
      <c r="J3643" s="12">
        <f>(C3643-VLOOKUP(H3643,Riders!$A$2:$C$3500,2,FALSE))/365</f>
        <v>22.830136986301369</v>
      </c>
      <c r="K3643" s="3"/>
    </row>
    <row r="3644" spans="1:11" x14ac:dyDescent="0.45">
      <c r="A3644" s="3" t="s">
        <v>645</v>
      </c>
      <c r="B3644" s="3">
        <v>2022</v>
      </c>
      <c r="C3644" s="19">
        <v>44772</v>
      </c>
      <c r="D3644" s="3" t="s">
        <v>646</v>
      </c>
      <c r="E3644" s="3" t="s">
        <v>370</v>
      </c>
      <c r="F3644" s="3">
        <v>2</v>
      </c>
      <c r="G3644" s="3">
        <v>5</v>
      </c>
      <c r="H3644" s="3" t="s">
        <v>390</v>
      </c>
      <c r="I3644" s="3" t="s">
        <v>649</v>
      </c>
      <c r="J3644" s="12">
        <f>(C3644-VLOOKUP(H3644,Riders!$A$2:$C$3500,2,FALSE))/365</f>
        <v>19.279452054794522</v>
      </c>
      <c r="K3644" s="3"/>
    </row>
    <row r="3645" spans="1:11" x14ac:dyDescent="0.45">
      <c r="A3645" s="3" t="s">
        <v>645</v>
      </c>
      <c r="B3645" s="3">
        <v>2022</v>
      </c>
      <c r="C3645" s="19">
        <v>44772</v>
      </c>
      <c r="D3645" s="3" t="s">
        <v>646</v>
      </c>
      <c r="E3645" s="3" t="s">
        <v>370</v>
      </c>
      <c r="F3645" s="3">
        <v>2</v>
      </c>
      <c r="G3645" s="3">
        <v>6</v>
      </c>
      <c r="H3645" s="3" t="s">
        <v>103</v>
      </c>
      <c r="I3645" s="3" t="s">
        <v>105</v>
      </c>
      <c r="J3645" s="12">
        <f>(C3645-VLOOKUP(H3645,Riders!$A$2:$C$3500,2,FALSE))/365</f>
        <v>39.495890410958907</v>
      </c>
      <c r="K3645" s="3"/>
    </row>
    <row r="3646" spans="1:11" x14ac:dyDescent="0.45">
      <c r="A3646" s="3" t="s">
        <v>12</v>
      </c>
      <c r="B3646" s="3">
        <v>2022</v>
      </c>
      <c r="C3646" s="19">
        <v>44850</v>
      </c>
      <c r="D3646" s="3" t="s">
        <v>641</v>
      </c>
      <c r="E3646" s="3" t="s">
        <v>454</v>
      </c>
      <c r="F3646" s="3">
        <v>1</v>
      </c>
      <c r="G3646" s="3">
        <v>1</v>
      </c>
      <c r="H3646" s="3" t="s">
        <v>14</v>
      </c>
      <c r="I3646" s="3" t="s">
        <v>15</v>
      </c>
      <c r="J3646" s="12">
        <f>(C3646-VLOOKUP(H3646,Riders!$A$2:$C$3500,2,FALSE))/365</f>
        <v>22.789041095890411</v>
      </c>
      <c r="K3646" s="3">
        <v>1</v>
      </c>
    </row>
    <row r="3647" spans="1:11" x14ac:dyDescent="0.45">
      <c r="A3647" s="3" t="s">
        <v>12</v>
      </c>
      <c r="B3647" s="3">
        <v>2022</v>
      </c>
      <c r="C3647" s="19">
        <v>44850</v>
      </c>
      <c r="D3647" s="3" t="s">
        <v>641</v>
      </c>
      <c r="E3647" s="3" t="s">
        <v>454</v>
      </c>
      <c r="F3647" s="3">
        <v>1</v>
      </c>
      <c r="G3647" s="3">
        <v>2</v>
      </c>
      <c r="H3647" s="3" t="s">
        <v>60</v>
      </c>
      <c r="I3647" s="3" t="s">
        <v>61</v>
      </c>
      <c r="J3647" s="12">
        <f>(C3647-VLOOKUP(H3647,Riders!$A$2:$C$3500,2,FALSE))/365</f>
        <v>34.252054794520546</v>
      </c>
      <c r="K3647" s="3">
        <v>13</v>
      </c>
    </row>
    <row r="3648" spans="1:11" x14ac:dyDescent="0.45">
      <c r="A3648" s="3" t="s">
        <v>12</v>
      </c>
      <c r="B3648" s="3">
        <v>2022</v>
      </c>
      <c r="C3648" s="19">
        <v>44850</v>
      </c>
      <c r="D3648" s="3" t="s">
        <v>641</v>
      </c>
      <c r="E3648" s="3" t="s">
        <v>454</v>
      </c>
      <c r="F3648" s="3">
        <v>1</v>
      </c>
      <c r="G3648" s="3">
        <v>3</v>
      </c>
      <c r="H3648" s="3" t="s">
        <v>50</v>
      </c>
      <c r="I3648" s="3" t="s">
        <v>51</v>
      </c>
      <c r="J3648" s="12">
        <f>(C3648-VLOOKUP(H3648,Riders!$A$2:$C$3500,2,FALSE))/365</f>
        <v>26.030136986301368</v>
      </c>
      <c r="K3648" s="3">
        <v>19</v>
      </c>
    </row>
    <row r="3649" spans="1:11" x14ac:dyDescent="0.45">
      <c r="A3649" s="3" t="s">
        <v>12</v>
      </c>
      <c r="B3649" s="3">
        <v>2022</v>
      </c>
      <c r="C3649" s="19">
        <v>44850</v>
      </c>
      <c r="D3649" s="3" t="s">
        <v>641</v>
      </c>
      <c r="E3649" s="3" t="s">
        <v>454</v>
      </c>
      <c r="F3649" s="3">
        <v>1</v>
      </c>
      <c r="G3649" s="3">
        <v>4</v>
      </c>
      <c r="H3649" s="3" t="s">
        <v>384</v>
      </c>
      <c r="I3649" s="3" t="s">
        <v>19</v>
      </c>
      <c r="J3649" s="12">
        <f>(C3649-VLOOKUP(H3649,Riders!$A$2:$C$3500,2,FALSE))/365</f>
        <v>23.115068493150684</v>
      </c>
      <c r="K3649" s="3">
        <v>3</v>
      </c>
    </row>
    <row r="3650" spans="1:11" x14ac:dyDescent="0.45">
      <c r="A3650" s="3" t="s">
        <v>12</v>
      </c>
      <c r="B3650" s="3">
        <v>2022</v>
      </c>
      <c r="C3650" s="19">
        <v>44850</v>
      </c>
      <c r="D3650" s="3" t="s">
        <v>641</v>
      </c>
      <c r="E3650" s="3" t="s">
        <v>454</v>
      </c>
      <c r="F3650" s="3">
        <v>1</v>
      </c>
      <c r="G3650" s="3">
        <v>5</v>
      </c>
      <c r="H3650" s="3" t="s">
        <v>99</v>
      </c>
      <c r="I3650" s="3" t="s">
        <v>47</v>
      </c>
      <c r="J3650" s="12">
        <f>(C3650-VLOOKUP(H3650,Riders!$A$2:$C$3500,2,FALSE))/365</f>
        <v>25.668493150684931</v>
      </c>
      <c r="K3650" s="3">
        <v>16</v>
      </c>
    </row>
    <row r="3651" spans="1:11" x14ac:dyDescent="0.45">
      <c r="A3651" s="3" t="s">
        <v>12</v>
      </c>
      <c r="B3651" s="3">
        <v>2022</v>
      </c>
      <c r="C3651" s="19">
        <v>44850</v>
      </c>
      <c r="D3651" s="3" t="s">
        <v>641</v>
      </c>
      <c r="E3651" s="3" t="s">
        <v>454</v>
      </c>
      <c r="F3651" s="3">
        <v>2</v>
      </c>
      <c r="G3651" s="3">
        <v>1</v>
      </c>
      <c r="H3651" s="3" t="s">
        <v>77</v>
      </c>
      <c r="I3651" s="3" t="s">
        <v>19</v>
      </c>
      <c r="J3651" s="12">
        <f>(C3651-VLOOKUP(H3651,Riders!$A$2:$C$3500,2,FALSE))/365</f>
        <v>31.435616438356163</v>
      </c>
      <c r="K3651" s="3">
        <v>6</v>
      </c>
    </row>
    <row r="3652" spans="1:11" x14ac:dyDescent="0.45">
      <c r="A3652" s="3" t="s">
        <v>12</v>
      </c>
      <c r="B3652" s="3">
        <v>2022</v>
      </c>
      <c r="C3652" s="19">
        <v>44850</v>
      </c>
      <c r="D3652" s="3" t="s">
        <v>641</v>
      </c>
      <c r="E3652" s="3" t="s">
        <v>454</v>
      </c>
      <c r="F3652" s="3">
        <v>2</v>
      </c>
      <c r="G3652" s="3">
        <v>2</v>
      </c>
      <c r="H3652" s="3" t="s">
        <v>30</v>
      </c>
      <c r="I3652" s="3" t="s">
        <v>31</v>
      </c>
      <c r="J3652" s="12">
        <f>(C3652-VLOOKUP(H3652,Riders!$A$2:$C$3500,2,FALSE))/365</f>
        <v>26.5013698630137</v>
      </c>
      <c r="K3652" s="3">
        <v>16</v>
      </c>
    </row>
    <row r="3653" spans="1:11" x14ac:dyDescent="0.45">
      <c r="A3653" s="3" t="s">
        <v>12</v>
      </c>
      <c r="B3653" s="3">
        <v>2022</v>
      </c>
      <c r="C3653" s="19">
        <v>44850</v>
      </c>
      <c r="D3653" s="3" t="s">
        <v>641</v>
      </c>
      <c r="E3653" s="3" t="s">
        <v>454</v>
      </c>
      <c r="F3653" s="3">
        <v>2</v>
      </c>
      <c r="G3653" s="3">
        <v>3</v>
      </c>
      <c r="H3653" s="3" t="s">
        <v>42</v>
      </c>
      <c r="I3653" s="3" t="s">
        <v>40</v>
      </c>
      <c r="J3653" s="12">
        <f>(C3653-VLOOKUP(H3653,Riders!$A$2:$C$3500,2,FALSE))/365</f>
        <v>23.873972602739727</v>
      </c>
      <c r="K3653" s="3">
        <v>2</v>
      </c>
    </row>
    <row r="3654" spans="1:11" x14ac:dyDescent="0.45">
      <c r="A3654" s="3" t="s">
        <v>12</v>
      </c>
      <c r="B3654" s="3">
        <v>2022</v>
      </c>
      <c r="C3654" s="19">
        <v>44850</v>
      </c>
      <c r="D3654" s="3" t="s">
        <v>641</v>
      </c>
      <c r="E3654" s="3" t="s">
        <v>454</v>
      </c>
      <c r="F3654" s="3">
        <v>2</v>
      </c>
      <c r="G3654" s="3">
        <v>4</v>
      </c>
      <c r="H3654" s="3" t="s">
        <v>382</v>
      </c>
      <c r="I3654" s="3" t="s">
        <v>15</v>
      </c>
      <c r="J3654" s="12">
        <f>(C3654-VLOOKUP(H3654,Riders!$A$2:$C$3500,2,FALSE))/365</f>
        <v>21.632876712328766</v>
      </c>
      <c r="K3654" s="3">
        <v>19</v>
      </c>
    </row>
    <row r="3655" spans="1:11" x14ac:dyDescent="0.45">
      <c r="A3655" s="3" t="s">
        <v>12</v>
      </c>
      <c r="B3655" s="3">
        <v>2022</v>
      </c>
      <c r="C3655" s="19">
        <v>44850</v>
      </c>
      <c r="D3655" s="3" t="s">
        <v>641</v>
      </c>
      <c r="E3655" s="3" t="s">
        <v>454</v>
      </c>
      <c r="F3655" s="3">
        <v>2</v>
      </c>
      <c r="G3655" s="3">
        <v>5</v>
      </c>
      <c r="H3655" s="3" t="s">
        <v>64</v>
      </c>
      <c r="I3655" s="3" t="s">
        <v>65</v>
      </c>
      <c r="J3655" s="12">
        <f>(C3655-VLOOKUP(H3655,Riders!$A$2:$C$3500,2,FALSE))/365</f>
        <v>21.813698630136987</v>
      </c>
      <c r="K3655" s="3">
        <v>23</v>
      </c>
    </row>
    <row r="3656" spans="1:11" x14ac:dyDescent="0.45">
      <c r="A3656" s="3" t="s">
        <v>12</v>
      </c>
      <c r="B3656" s="3">
        <v>2022</v>
      </c>
      <c r="C3656" s="19">
        <v>44850</v>
      </c>
      <c r="D3656" s="3" t="s">
        <v>641</v>
      </c>
      <c r="E3656" s="3" t="s">
        <v>454</v>
      </c>
      <c r="F3656" s="3">
        <v>3</v>
      </c>
      <c r="G3656" s="3">
        <v>1</v>
      </c>
      <c r="H3656" s="3" t="s">
        <v>16</v>
      </c>
      <c r="I3656" s="3" t="s">
        <v>17</v>
      </c>
      <c r="J3656" s="12">
        <f>(C3656-VLOOKUP(H3656,Riders!$A$2:$C$3500,2,FALSE))/365</f>
        <v>23.487671232876714</v>
      </c>
      <c r="K3656" s="3">
        <v>4</v>
      </c>
    </row>
    <row r="3657" spans="1:11" x14ac:dyDescent="0.45">
      <c r="A3657" s="3" t="s">
        <v>12</v>
      </c>
      <c r="B3657" s="3">
        <v>2022</v>
      </c>
      <c r="C3657" s="19">
        <v>44850</v>
      </c>
      <c r="D3657" s="3" t="s">
        <v>641</v>
      </c>
      <c r="E3657" s="3" t="s">
        <v>454</v>
      </c>
      <c r="F3657" s="3">
        <v>3</v>
      </c>
      <c r="G3657" s="3">
        <v>2</v>
      </c>
      <c r="H3657" s="3" t="s">
        <v>39</v>
      </c>
      <c r="I3657" s="3" t="s">
        <v>40</v>
      </c>
      <c r="J3657" s="12">
        <f>(C3657-VLOOKUP(H3657,Riders!$A$2:$C$3500,2,FALSE))/365</f>
        <v>28.183561643835617</v>
      </c>
      <c r="K3657" s="3">
        <v>13</v>
      </c>
    </row>
    <row r="3658" spans="1:11" x14ac:dyDescent="0.45">
      <c r="A3658" s="3" t="s">
        <v>12</v>
      </c>
      <c r="B3658" s="3">
        <v>2022</v>
      </c>
      <c r="C3658" s="19">
        <v>44850</v>
      </c>
      <c r="D3658" s="3" t="s">
        <v>641</v>
      </c>
      <c r="E3658" s="3" t="s">
        <v>454</v>
      </c>
      <c r="F3658" s="3">
        <v>3</v>
      </c>
      <c r="G3658" s="3">
        <v>3</v>
      </c>
      <c r="H3658" s="3" t="s">
        <v>24</v>
      </c>
      <c r="I3658" s="3" t="s">
        <v>25</v>
      </c>
      <c r="J3658" s="12">
        <f>(C3658-VLOOKUP(H3658,Riders!$A$2:$C$3500,2,FALSE))/365</f>
        <v>24.13150684931507</v>
      </c>
      <c r="K3658" s="3">
        <v>12</v>
      </c>
    </row>
    <row r="3659" spans="1:11" x14ac:dyDescent="0.45">
      <c r="A3659" s="3" t="s">
        <v>12</v>
      </c>
      <c r="B3659" s="3">
        <v>2022</v>
      </c>
      <c r="C3659" s="19">
        <v>44850</v>
      </c>
      <c r="D3659" s="3" t="s">
        <v>641</v>
      </c>
      <c r="E3659" s="3" t="s">
        <v>454</v>
      </c>
      <c r="F3659" s="3">
        <v>3</v>
      </c>
      <c r="G3659" s="3">
        <v>4</v>
      </c>
      <c r="H3659" s="3" t="s">
        <v>52</v>
      </c>
      <c r="I3659" s="3" t="s">
        <v>53</v>
      </c>
      <c r="J3659" s="12">
        <f>(C3659-VLOOKUP(H3659,Riders!$A$2:$C$3500,2,FALSE))/365</f>
        <v>25.602739726027398</v>
      </c>
      <c r="K3659" s="3">
        <v>19</v>
      </c>
    </row>
    <row r="3660" spans="1:11" x14ac:dyDescent="0.45">
      <c r="A3660" s="3" t="s">
        <v>12</v>
      </c>
      <c r="B3660" s="3">
        <v>2022</v>
      </c>
      <c r="C3660" s="19">
        <v>44850</v>
      </c>
      <c r="D3660" s="3" t="s">
        <v>641</v>
      </c>
      <c r="E3660" s="3" t="s">
        <v>454</v>
      </c>
      <c r="F3660" s="3">
        <v>3</v>
      </c>
      <c r="G3660" s="3">
        <v>5</v>
      </c>
      <c r="H3660" s="3" t="s">
        <v>58</v>
      </c>
      <c r="I3660" s="3" t="s">
        <v>59</v>
      </c>
      <c r="J3660" s="12">
        <f>(C3660-VLOOKUP(H3660,Riders!$A$2:$C$3500,2,FALSE))/365</f>
        <v>24.753424657534246</v>
      </c>
      <c r="K3660" s="3">
        <v>19</v>
      </c>
    </row>
    <row r="3661" spans="1:11" x14ac:dyDescent="0.45">
      <c r="A3661" s="3" t="s">
        <v>12</v>
      </c>
      <c r="B3661" s="3">
        <v>2022</v>
      </c>
      <c r="C3661" s="19">
        <v>44850</v>
      </c>
      <c r="D3661" s="3" t="s">
        <v>641</v>
      </c>
      <c r="E3661" s="3" t="s">
        <v>454</v>
      </c>
      <c r="F3661" s="3">
        <v>3</v>
      </c>
      <c r="G3661" s="3">
        <v>6</v>
      </c>
      <c r="H3661" s="3" t="s">
        <v>115</v>
      </c>
      <c r="I3661" s="3" t="s">
        <v>27</v>
      </c>
      <c r="J3661" s="12">
        <f>(C3661-VLOOKUP(H3661,Riders!$A$2:$C$3500,2,FALSE))/365</f>
        <v>25.208219178082192</v>
      </c>
      <c r="K3661" s="3">
        <v>16</v>
      </c>
    </row>
    <row r="3662" spans="1:11" x14ac:dyDescent="0.45">
      <c r="A3662" s="3" t="s">
        <v>12</v>
      </c>
      <c r="B3662" s="3">
        <v>2022</v>
      </c>
      <c r="C3662" s="19">
        <v>44850</v>
      </c>
      <c r="D3662" s="3" t="s">
        <v>641</v>
      </c>
      <c r="E3662" s="3" t="s">
        <v>454</v>
      </c>
      <c r="F3662" s="3">
        <v>4</v>
      </c>
      <c r="G3662" s="3">
        <v>1</v>
      </c>
      <c r="H3662" s="3" t="s">
        <v>33</v>
      </c>
      <c r="I3662" s="3" t="s">
        <v>27</v>
      </c>
      <c r="J3662" s="12">
        <f>(C3662-VLOOKUP(H3662,Riders!$A$2:$C$3500,2,FALSE))/365</f>
        <v>28.906849315068492</v>
      </c>
      <c r="K3662" s="3">
        <v>11</v>
      </c>
    </row>
    <row r="3663" spans="1:11" x14ac:dyDescent="0.45">
      <c r="A3663" s="3" t="s">
        <v>12</v>
      </c>
      <c r="B3663" s="3">
        <v>2022</v>
      </c>
      <c r="C3663" s="19">
        <v>44850</v>
      </c>
      <c r="D3663" s="3" t="s">
        <v>641</v>
      </c>
      <c r="E3663" s="3" t="s">
        <v>454</v>
      </c>
      <c r="F3663" s="3">
        <v>4</v>
      </c>
      <c r="G3663" s="3">
        <v>2</v>
      </c>
      <c r="H3663" s="3" t="s">
        <v>28</v>
      </c>
      <c r="I3663" s="3" t="s">
        <v>29</v>
      </c>
      <c r="J3663" s="12">
        <f>(C3663-VLOOKUP(H3663,Riders!$A$2:$C$3500,2,FALSE))/365</f>
        <v>22.80821917808219</v>
      </c>
      <c r="K3663" s="3">
        <v>5</v>
      </c>
    </row>
    <row r="3664" spans="1:11" x14ac:dyDescent="0.45">
      <c r="A3664" s="3" t="s">
        <v>12</v>
      </c>
      <c r="B3664" s="3">
        <v>2022</v>
      </c>
      <c r="C3664" s="19">
        <v>44850</v>
      </c>
      <c r="D3664" s="3" t="s">
        <v>641</v>
      </c>
      <c r="E3664" s="3" t="s">
        <v>454</v>
      </c>
      <c r="F3664" s="3">
        <v>4</v>
      </c>
      <c r="G3664" s="3">
        <v>3</v>
      </c>
      <c r="H3664" s="3" t="s">
        <v>35</v>
      </c>
      <c r="I3664" s="3" t="s">
        <v>36</v>
      </c>
      <c r="J3664" s="12">
        <f>(C3664-VLOOKUP(H3664,Riders!$A$2:$C$3500,2,FALSE))/365</f>
        <v>24.526027397260275</v>
      </c>
      <c r="K3664" s="3">
        <v>13</v>
      </c>
    </row>
    <row r="3665" spans="1:11" x14ac:dyDescent="0.45">
      <c r="A3665" s="3" t="s">
        <v>12</v>
      </c>
      <c r="B3665" s="3">
        <v>2022</v>
      </c>
      <c r="C3665" s="19">
        <v>44850</v>
      </c>
      <c r="D3665" s="3" t="s">
        <v>641</v>
      </c>
      <c r="E3665" s="3" t="s">
        <v>454</v>
      </c>
      <c r="F3665" s="3">
        <v>4</v>
      </c>
      <c r="G3665" s="3">
        <v>4</v>
      </c>
      <c r="H3665" s="3" t="s">
        <v>48</v>
      </c>
      <c r="I3665" s="3" t="s">
        <v>49</v>
      </c>
      <c r="J3665" s="12">
        <f>(C3665-VLOOKUP(H3665,Riders!$A$2:$C$3500,2,FALSE))/365</f>
        <v>21.715068493150685</v>
      </c>
      <c r="K3665" s="3">
        <v>23</v>
      </c>
    </row>
    <row r="3666" spans="1:11" x14ac:dyDescent="0.45">
      <c r="A3666" s="3" t="s">
        <v>12</v>
      </c>
      <c r="B3666" s="3">
        <v>2022</v>
      </c>
      <c r="C3666" s="19">
        <v>44850</v>
      </c>
      <c r="D3666" s="3" t="s">
        <v>641</v>
      </c>
      <c r="E3666" s="3" t="s">
        <v>454</v>
      </c>
      <c r="F3666" s="3">
        <v>4</v>
      </c>
      <c r="G3666" s="3">
        <v>5</v>
      </c>
      <c r="H3666" s="3" t="s">
        <v>94</v>
      </c>
      <c r="I3666" s="3" t="s">
        <v>38</v>
      </c>
      <c r="J3666" s="12">
        <f>(C3666-VLOOKUP(H3666,Riders!$A$2:$C$3500,2,FALSE))/365</f>
        <v>24.967123287671232</v>
      </c>
      <c r="K3666" s="3">
        <v>27</v>
      </c>
    </row>
    <row r="3667" spans="1:11" x14ac:dyDescent="0.45">
      <c r="A3667" s="3" t="s">
        <v>12</v>
      </c>
      <c r="B3667" s="3">
        <v>2022</v>
      </c>
      <c r="C3667" s="19">
        <v>44850</v>
      </c>
      <c r="D3667" s="3" t="s">
        <v>641</v>
      </c>
      <c r="E3667" s="3" t="s">
        <v>454</v>
      </c>
      <c r="F3667" s="3">
        <v>5</v>
      </c>
      <c r="G3667" s="3">
        <v>1</v>
      </c>
      <c r="H3667" s="3" t="s">
        <v>32</v>
      </c>
      <c r="I3667" s="3" t="s">
        <v>17</v>
      </c>
      <c r="J3667" s="12">
        <f>(C3667-VLOOKUP(H3667,Riders!$A$2:$C$3500,2,FALSE))/365</f>
        <v>20.227397260273971</v>
      </c>
      <c r="K3667" s="3">
        <v>8</v>
      </c>
    </row>
    <row r="3668" spans="1:11" x14ac:dyDescent="0.45">
      <c r="A3668" s="3" t="s">
        <v>12</v>
      </c>
      <c r="B3668" s="3">
        <v>2022</v>
      </c>
      <c r="C3668" s="19">
        <v>44850</v>
      </c>
      <c r="D3668" s="3" t="s">
        <v>641</v>
      </c>
      <c r="E3668" s="3" t="s">
        <v>454</v>
      </c>
      <c r="F3668" s="3">
        <v>5</v>
      </c>
      <c r="G3668" s="3">
        <v>2</v>
      </c>
      <c r="H3668" s="3" t="s">
        <v>20</v>
      </c>
      <c r="I3668" s="3" t="s">
        <v>21</v>
      </c>
      <c r="J3668" s="12">
        <f>(C3668-VLOOKUP(H3668,Riders!$A$2:$C$3500,2,FALSE))/365</f>
        <v>27.197260273972603</v>
      </c>
      <c r="K3668" s="3">
        <v>7</v>
      </c>
    </row>
    <row r="3669" spans="1:11" x14ac:dyDescent="0.45">
      <c r="A3669" s="3" t="s">
        <v>12</v>
      </c>
      <c r="B3669" s="3">
        <v>2022</v>
      </c>
      <c r="C3669" s="19">
        <v>44850</v>
      </c>
      <c r="D3669" s="3" t="s">
        <v>641</v>
      </c>
      <c r="E3669" s="3" t="s">
        <v>454</v>
      </c>
      <c r="F3669" s="3">
        <v>5</v>
      </c>
      <c r="G3669" s="3">
        <v>3</v>
      </c>
      <c r="H3669" s="3" t="s">
        <v>100</v>
      </c>
      <c r="I3669" s="3" t="s">
        <v>47</v>
      </c>
      <c r="J3669" s="12">
        <f>(C3669-VLOOKUP(H3669,Riders!$A$2:$C$3500,2,FALSE))/365</f>
        <v>28.676712328767124</v>
      </c>
      <c r="K3669" s="3">
        <v>10</v>
      </c>
    </row>
    <row r="3670" spans="1:11" x14ac:dyDescent="0.45">
      <c r="A3670" s="3" t="s">
        <v>12</v>
      </c>
      <c r="B3670" s="3">
        <v>2022</v>
      </c>
      <c r="C3670" s="19">
        <v>44850</v>
      </c>
      <c r="D3670" s="3" t="s">
        <v>641</v>
      </c>
      <c r="E3670" s="3" t="s">
        <v>454</v>
      </c>
      <c r="F3670" s="3">
        <v>5</v>
      </c>
      <c r="G3670" s="3">
        <v>4</v>
      </c>
      <c r="H3670" s="3" t="s">
        <v>43</v>
      </c>
      <c r="I3670" s="3" t="s">
        <v>44</v>
      </c>
      <c r="J3670" s="12">
        <f>(C3670-VLOOKUP(H3670,Riders!$A$2:$C$3500,2,FALSE))/365</f>
        <v>29.909589041095892</v>
      </c>
      <c r="K3670" s="3">
        <v>9</v>
      </c>
    </row>
    <row r="3671" spans="1:11" x14ac:dyDescent="0.45">
      <c r="A3671" s="3" t="s">
        <v>12</v>
      </c>
      <c r="B3671" s="3">
        <v>2022</v>
      </c>
      <c r="C3671" s="19">
        <v>44850</v>
      </c>
      <c r="D3671" s="3" t="s">
        <v>641</v>
      </c>
      <c r="E3671" s="3" t="s">
        <v>454</v>
      </c>
      <c r="F3671" s="3">
        <v>5</v>
      </c>
      <c r="G3671" s="3">
        <v>5</v>
      </c>
      <c r="H3671" s="3" t="s">
        <v>45</v>
      </c>
      <c r="I3671" s="3" t="s">
        <v>40</v>
      </c>
      <c r="J3671" s="12">
        <f>(C3671-VLOOKUP(H3671,Riders!$A$2:$C$3500,2,FALSE))/365</f>
        <v>31.649315068493152</v>
      </c>
      <c r="K3671" s="3">
        <v>23</v>
      </c>
    </row>
    <row r="3672" spans="1:11" x14ac:dyDescent="0.45">
      <c r="A3672" s="3" t="s">
        <v>12</v>
      </c>
      <c r="B3672" s="3">
        <v>2022</v>
      </c>
      <c r="C3672" s="19">
        <v>44850</v>
      </c>
      <c r="D3672" s="3" t="s">
        <v>641</v>
      </c>
      <c r="E3672" s="3" t="s">
        <v>454</v>
      </c>
      <c r="F3672" s="3">
        <v>5</v>
      </c>
      <c r="G3672" s="3">
        <v>6</v>
      </c>
      <c r="H3672" s="3" t="s">
        <v>26</v>
      </c>
      <c r="I3672" s="3" t="s">
        <v>27</v>
      </c>
      <c r="J3672" s="12">
        <f>(C3672-VLOOKUP(H3672,Riders!$A$2:$C$3500,2,FALSE))/365</f>
        <v>24.402739726027399</v>
      </c>
      <c r="K3672" s="3">
        <v>23</v>
      </c>
    </row>
    <row r="3673" spans="1:11" x14ac:dyDescent="0.45">
      <c r="A3673" s="3" t="s">
        <v>12</v>
      </c>
      <c r="B3673" s="3">
        <v>2022</v>
      </c>
      <c r="C3673" s="19">
        <v>44850</v>
      </c>
      <c r="D3673" s="3" t="s">
        <v>641</v>
      </c>
      <c r="E3673" s="3" t="s">
        <v>642</v>
      </c>
      <c r="F3673" s="3">
        <v>1</v>
      </c>
      <c r="G3673" s="3">
        <v>1</v>
      </c>
      <c r="H3673" s="3" t="s">
        <v>43</v>
      </c>
      <c r="I3673" s="3" t="s">
        <v>44</v>
      </c>
      <c r="J3673" s="12">
        <f>(C3673-VLOOKUP(H3673,Riders!$A$2:$C$3500,2,FALSE))/365</f>
        <v>29.909589041095892</v>
      </c>
      <c r="K3673" s="3">
        <v>9</v>
      </c>
    </row>
    <row r="3674" spans="1:11" x14ac:dyDescent="0.45">
      <c r="A3674" s="3" t="s">
        <v>12</v>
      </c>
      <c r="B3674" s="3">
        <v>2022</v>
      </c>
      <c r="C3674" s="19">
        <v>44850</v>
      </c>
      <c r="D3674" s="3" t="s">
        <v>641</v>
      </c>
      <c r="E3674" s="3" t="s">
        <v>642</v>
      </c>
      <c r="F3674" s="3">
        <v>1</v>
      </c>
      <c r="G3674" s="3">
        <v>2</v>
      </c>
      <c r="H3674" s="3" t="s">
        <v>115</v>
      </c>
      <c r="I3674" s="3" t="s">
        <v>27</v>
      </c>
      <c r="J3674" s="12">
        <f>(C3674-VLOOKUP(H3674,Riders!$A$2:$C$3500,2,FALSE))/365</f>
        <v>25.208219178082192</v>
      </c>
      <c r="K3674" s="3">
        <v>16</v>
      </c>
    </row>
    <row r="3675" spans="1:11" x14ac:dyDescent="0.45">
      <c r="A3675" s="3" t="s">
        <v>12</v>
      </c>
      <c r="B3675" s="3">
        <v>2022</v>
      </c>
      <c r="C3675" s="19">
        <v>44850</v>
      </c>
      <c r="D3675" s="3" t="s">
        <v>641</v>
      </c>
      <c r="E3675" s="3" t="s">
        <v>642</v>
      </c>
      <c r="F3675" s="3">
        <v>1</v>
      </c>
      <c r="G3675" s="3">
        <v>3</v>
      </c>
      <c r="H3675" s="3" t="s">
        <v>50</v>
      </c>
      <c r="I3675" s="3" t="s">
        <v>51</v>
      </c>
      <c r="J3675" s="12">
        <f>(C3675-VLOOKUP(H3675,Riders!$A$2:$C$3500,2,FALSE))/365</f>
        <v>26.030136986301368</v>
      </c>
      <c r="K3675" s="3">
        <v>19</v>
      </c>
    </row>
    <row r="3676" spans="1:11" x14ac:dyDescent="0.45">
      <c r="A3676" s="3" t="s">
        <v>12</v>
      </c>
      <c r="B3676" s="3">
        <v>2022</v>
      </c>
      <c r="C3676" s="19">
        <v>44850</v>
      </c>
      <c r="D3676" s="3" t="s">
        <v>641</v>
      </c>
      <c r="E3676" s="3" t="s">
        <v>642</v>
      </c>
      <c r="F3676" s="3">
        <v>1</v>
      </c>
      <c r="G3676" s="3">
        <v>4</v>
      </c>
      <c r="H3676" s="3" t="s">
        <v>48</v>
      </c>
      <c r="I3676" s="3" t="s">
        <v>49</v>
      </c>
      <c r="J3676" s="12">
        <f>(C3676-VLOOKUP(H3676,Riders!$A$2:$C$3500,2,FALSE))/365</f>
        <v>21.715068493150685</v>
      </c>
      <c r="K3676" s="3">
        <v>23</v>
      </c>
    </row>
    <row r="3677" spans="1:11" x14ac:dyDescent="0.45">
      <c r="A3677" s="3" t="s">
        <v>12</v>
      </c>
      <c r="B3677" s="3">
        <v>2022</v>
      </c>
      <c r="C3677" s="19">
        <v>44850</v>
      </c>
      <c r="D3677" s="3" t="s">
        <v>641</v>
      </c>
      <c r="E3677" s="3" t="s">
        <v>642</v>
      </c>
      <c r="F3677" s="3">
        <v>2</v>
      </c>
      <c r="G3677" s="3">
        <v>1</v>
      </c>
      <c r="H3677" s="3" t="s">
        <v>42</v>
      </c>
      <c r="I3677" s="3" t="s">
        <v>40</v>
      </c>
      <c r="J3677" s="12">
        <f>(C3677-VLOOKUP(H3677,Riders!$A$2:$C$3500,2,FALSE))/365</f>
        <v>23.873972602739727</v>
      </c>
      <c r="K3677" s="3">
        <v>2</v>
      </c>
    </row>
    <row r="3678" spans="1:11" x14ac:dyDescent="0.45">
      <c r="A3678" s="3" t="s">
        <v>12</v>
      </c>
      <c r="B3678" s="3">
        <v>2022</v>
      </c>
      <c r="C3678" s="19">
        <v>44850</v>
      </c>
      <c r="D3678" s="3" t="s">
        <v>641</v>
      </c>
      <c r="E3678" s="3" t="s">
        <v>642</v>
      </c>
      <c r="F3678" s="3">
        <v>2</v>
      </c>
      <c r="G3678" s="3">
        <v>2</v>
      </c>
      <c r="H3678" s="3" t="s">
        <v>384</v>
      </c>
      <c r="I3678" s="3" t="s">
        <v>19</v>
      </c>
      <c r="J3678" s="12">
        <f>(C3678-VLOOKUP(H3678,Riders!$A$2:$C$3500,2,FALSE))/365</f>
        <v>23.115068493150684</v>
      </c>
      <c r="K3678" s="3">
        <v>3</v>
      </c>
    </row>
    <row r="3679" spans="1:11" x14ac:dyDescent="0.45">
      <c r="A3679" s="3" t="s">
        <v>12</v>
      </c>
      <c r="B3679" s="3">
        <v>2022</v>
      </c>
      <c r="C3679" s="19">
        <v>44850</v>
      </c>
      <c r="D3679" s="3" t="s">
        <v>641</v>
      </c>
      <c r="E3679" s="3" t="s">
        <v>642</v>
      </c>
      <c r="F3679" s="3">
        <v>2</v>
      </c>
      <c r="G3679" s="3">
        <v>3</v>
      </c>
      <c r="H3679" s="3" t="s">
        <v>52</v>
      </c>
      <c r="I3679" s="3" t="s">
        <v>53</v>
      </c>
      <c r="J3679" s="12">
        <f>(C3679-VLOOKUP(H3679,Riders!$A$2:$C$3500,2,FALSE))/365</f>
        <v>25.602739726027398</v>
      </c>
      <c r="K3679" s="3">
        <v>19</v>
      </c>
    </row>
    <row r="3680" spans="1:11" x14ac:dyDescent="0.45">
      <c r="A3680" s="3" t="s">
        <v>12</v>
      </c>
      <c r="B3680" s="3">
        <v>2022</v>
      </c>
      <c r="C3680" s="19">
        <v>44850</v>
      </c>
      <c r="D3680" s="3" t="s">
        <v>641</v>
      </c>
      <c r="E3680" s="3" t="s">
        <v>642</v>
      </c>
      <c r="F3680" s="3">
        <v>2</v>
      </c>
      <c r="G3680" s="3">
        <v>4</v>
      </c>
      <c r="H3680" s="3" t="s">
        <v>45</v>
      </c>
      <c r="I3680" s="3" t="s">
        <v>40</v>
      </c>
      <c r="J3680" s="12">
        <f>(C3680-VLOOKUP(H3680,Riders!$A$2:$C$3500,2,FALSE))/365</f>
        <v>31.649315068493152</v>
      </c>
      <c r="K3680" s="3">
        <v>23</v>
      </c>
    </row>
    <row r="3681" spans="1:11" x14ac:dyDescent="0.45">
      <c r="A3681" s="3" t="s">
        <v>12</v>
      </c>
      <c r="B3681" s="3">
        <v>2022</v>
      </c>
      <c r="C3681" s="19">
        <v>44850</v>
      </c>
      <c r="D3681" s="3" t="s">
        <v>641</v>
      </c>
      <c r="E3681" s="3" t="s">
        <v>642</v>
      </c>
      <c r="F3681" s="3">
        <v>3</v>
      </c>
      <c r="G3681" s="3">
        <v>1</v>
      </c>
      <c r="H3681" s="3" t="s">
        <v>24</v>
      </c>
      <c r="I3681" s="3" t="s">
        <v>25</v>
      </c>
      <c r="J3681" s="12">
        <f>(C3681-VLOOKUP(H3681,Riders!$A$2:$C$3500,2,FALSE))/365</f>
        <v>24.13150684931507</v>
      </c>
      <c r="K3681" s="3">
        <v>12</v>
      </c>
    </row>
    <row r="3682" spans="1:11" x14ac:dyDescent="0.45">
      <c r="A3682" s="3" t="s">
        <v>12</v>
      </c>
      <c r="B3682" s="3">
        <v>2022</v>
      </c>
      <c r="C3682" s="19">
        <v>44850</v>
      </c>
      <c r="D3682" s="3" t="s">
        <v>641</v>
      </c>
      <c r="E3682" s="3" t="s">
        <v>642</v>
      </c>
      <c r="F3682" s="3">
        <v>3</v>
      </c>
      <c r="G3682" s="3">
        <v>2</v>
      </c>
      <c r="H3682" s="3" t="s">
        <v>99</v>
      </c>
      <c r="I3682" s="3" t="s">
        <v>47</v>
      </c>
      <c r="J3682" s="12">
        <f>(C3682-VLOOKUP(H3682,Riders!$A$2:$C$3500,2,FALSE))/365</f>
        <v>25.668493150684931</v>
      </c>
      <c r="K3682" s="3">
        <v>16</v>
      </c>
    </row>
    <row r="3683" spans="1:11" x14ac:dyDescent="0.45">
      <c r="A3683" s="3" t="s">
        <v>12</v>
      </c>
      <c r="B3683" s="3">
        <v>2022</v>
      </c>
      <c r="C3683" s="19">
        <v>44850</v>
      </c>
      <c r="D3683" s="3" t="s">
        <v>641</v>
      </c>
      <c r="E3683" s="3" t="s">
        <v>642</v>
      </c>
      <c r="F3683" s="3">
        <v>3</v>
      </c>
      <c r="G3683" s="3">
        <v>3</v>
      </c>
      <c r="H3683" s="3" t="s">
        <v>382</v>
      </c>
      <c r="I3683" s="3" t="s">
        <v>15</v>
      </c>
      <c r="J3683" s="12">
        <f>(C3683-VLOOKUP(H3683,Riders!$A$2:$C$3500,2,FALSE))/365</f>
        <v>21.632876712328766</v>
      </c>
      <c r="K3683" s="3">
        <v>19</v>
      </c>
    </row>
    <row r="3684" spans="1:11" x14ac:dyDescent="0.45">
      <c r="A3684" s="3" t="s">
        <v>12</v>
      </c>
      <c r="B3684" s="3">
        <v>2022</v>
      </c>
      <c r="C3684" s="19">
        <v>44850</v>
      </c>
      <c r="D3684" s="3" t="s">
        <v>641</v>
      </c>
      <c r="E3684" s="3" t="s">
        <v>642</v>
      </c>
      <c r="F3684" s="3">
        <v>3</v>
      </c>
      <c r="G3684" s="3">
        <v>4</v>
      </c>
      <c r="H3684" s="3" t="s">
        <v>26</v>
      </c>
      <c r="I3684" s="3" t="s">
        <v>27</v>
      </c>
      <c r="J3684" s="12">
        <f>(C3684-VLOOKUP(H3684,Riders!$A$2:$C$3500,2,FALSE))/365</f>
        <v>24.402739726027399</v>
      </c>
      <c r="K3684" s="3">
        <v>23</v>
      </c>
    </row>
    <row r="3685" spans="1:11" x14ac:dyDescent="0.45">
      <c r="A3685" s="3" t="s">
        <v>12</v>
      </c>
      <c r="B3685" s="3">
        <v>2022</v>
      </c>
      <c r="C3685" s="19">
        <v>44850</v>
      </c>
      <c r="D3685" s="3" t="s">
        <v>641</v>
      </c>
      <c r="E3685" s="3" t="s">
        <v>642</v>
      </c>
      <c r="F3685" s="3">
        <v>3</v>
      </c>
      <c r="G3685" s="3">
        <v>5</v>
      </c>
      <c r="H3685" s="3" t="s">
        <v>94</v>
      </c>
      <c r="I3685" s="3" t="s">
        <v>38</v>
      </c>
      <c r="J3685" s="12">
        <f>(C3685-VLOOKUP(H3685,Riders!$A$2:$C$3500,2,FALSE))/365</f>
        <v>24.967123287671232</v>
      </c>
      <c r="K3685" s="3">
        <v>27</v>
      </c>
    </row>
    <row r="3686" spans="1:11" x14ac:dyDescent="0.45">
      <c r="A3686" s="3" t="s">
        <v>12</v>
      </c>
      <c r="B3686" s="3">
        <v>2022</v>
      </c>
      <c r="C3686" s="19">
        <v>44850</v>
      </c>
      <c r="D3686" s="3" t="s">
        <v>641</v>
      </c>
      <c r="E3686" s="3" t="s">
        <v>642</v>
      </c>
      <c r="F3686" s="3">
        <v>4</v>
      </c>
      <c r="G3686" s="3">
        <v>1</v>
      </c>
      <c r="H3686" s="3" t="s">
        <v>100</v>
      </c>
      <c r="I3686" s="3" t="s">
        <v>47</v>
      </c>
      <c r="J3686" s="12">
        <f>(C3686-VLOOKUP(H3686,Riders!$A$2:$C$3500,2,FALSE))/365</f>
        <v>28.676712328767124</v>
      </c>
      <c r="K3686" s="3">
        <v>10</v>
      </c>
    </row>
    <row r="3687" spans="1:11" x14ac:dyDescent="0.45">
      <c r="A3687" s="3" t="s">
        <v>12</v>
      </c>
      <c r="B3687" s="3">
        <v>2022</v>
      </c>
      <c r="C3687" s="19">
        <v>44850</v>
      </c>
      <c r="D3687" s="3" t="s">
        <v>641</v>
      </c>
      <c r="E3687" s="3" t="s">
        <v>642</v>
      </c>
      <c r="F3687" s="3">
        <v>4</v>
      </c>
      <c r="G3687" s="3">
        <v>2</v>
      </c>
      <c r="H3687" s="3" t="s">
        <v>35</v>
      </c>
      <c r="I3687" s="3" t="s">
        <v>36</v>
      </c>
      <c r="J3687" s="12">
        <f>(C3687-VLOOKUP(H3687,Riders!$A$2:$C$3500,2,FALSE))/365</f>
        <v>24.526027397260275</v>
      </c>
      <c r="K3687" s="3">
        <v>13</v>
      </c>
    </row>
    <row r="3688" spans="1:11" x14ac:dyDescent="0.45">
      <c r="A3688" s="3" t="s">
        <v>12</v>
      </c>
      <c r="B3688" s="3">
        <v>2022</v>
      </c>
      <c r="C3688" s="19">
        <v>44850</v>
      </c>
      <c r="D3688" s="3" t="s">
        <v>641</v>
      </c>
      <c r="E3688" s="3" t="s">
        <v>642</v>
      </c>
      <c r="F3688" s="3">
        <v>4</v>
      </c>
      <c r="G3688" s="3">
        <v>3</v>
      </c>
      <c r="H3688" s="3" t="s">
        <v>58</v>
      </c>
      <c r="I3688" s="3" t="s">
        <v>59</v>
      </c>
      <c r="J3688" s="12">
        <f>(C3688-VLOOKUP(H3688,Riders!$A$2:$C$3500,2,FALSE))/365</f>
        <v>24.753424657534246</v>
      </c>
      <c r="K3688" s="3">
        <v>19</v>
      </c>
    </row>
    <row r="3689" spans="1:11" x14ac:dyDescent="0.45">
      <c r="A3689" s="3" t="s">
        <v>12</v>
      </c>
      <c r="B3689" s="3">
        <v>2022</v>
      </c>
      <c r="C3689" s="19">
        <v>44850</v>
      </c>
      <c r="D3689" s="3" t="s">
        <v>641</v>
      </c>
      <c r="E3689" s="3" t="s">
        <v>642</v>
      </c>
      <c r="F3689" s="3">
        <v>4</v>
      </c>
      <c r="G3689" s="3">
        <v>4</v>
      </c>
      <c r="H3689" s="3" t="s">
        <v>64</v>
      </c>
      <c r="I3689" s="3" t="s">
        <v>65</v>
      </c>
      <c r="J3689" s="12">
        <f>(C3689-VLOOKUP(H3689,Riders!$A$2:$C$3500,2,FALSE))/365</f>
        <v>21.813698630136987</v>
      </c>
      <c r="K3689" s="3">
        <v>23</v>
      </c>
    </row>
    <row r="3690" spans="1:11" x14ac:dyDescent="0.45">
      <c r="A3690" s="3" t="s">
        <v>12</v>
      </c>
      <c r="B3690" s="3">
        <v>2022</v>
      </c>
      <c r="C3690" s="19">
        <v>44850</v>
      </c>
      <c r="D3690" s="3" t="s">
        <v>641</v>
      </c>
      <c r="E3690" s="3" t="s">
        <v>643</v>
      </c>
      <c r="F3690" s="3">
        <v>1</v>
      </c>
      <c r="G3690" s="3">
        <v>1</v>
      </c>
      <c r="H3690" s="3" t="s">
        <v>42</v>
      </c>
      <c r="I3690" s="3" t="s">
        <v>40</v>
      </c>
      <c r="J3690" s="12">
        <f>(C3690-VLOOKUP(H3690,Riders!$A$2:$C$3500,2,FALSE))/365</f>
        <v>23.873972602739727</v>
      </c>
      <c r="K3690" s="3">
        <v>2</v>
      </c>
    </row>
    <row r="3691" spans="1:11" x14ac:dyDescent="0.45">
      <c r="A3691" s="3" t="s">
        <v>12</v>
      </c>
      <c r="B3691" s="3">
        <v>2022</v>
      </c>
      <c r="C3691" s="19">
        <v>44850</v>
      </c>
      <c r="D3691" s="3" t="s">
        <v>641</v>
      </c>
      <c r="E3691" s="3" t="s">
        <v>643</v>
      </c>
      <c r="F3691" s="3">
        <v>1</v>
      </c>
      <c r="G3691" s="3">
        <v>2</v>
      </c>
      <c r="H3691" s="3" t="s">
        <v>24</v>
      </c>
      <c r="I3691" s="3" t="s">
        <v>25</v>
      </c>
      <c r="J3691" s="12">
        <f>(C3691-VLOOKUP(H3691,Riders!$A$2:$C$3500,2,FALSE))/365</f>
        <v>24.13150684931507</v>
      </c>
      <c r="K3691" s="3">
        <v>12</v>
      </c>
    </row>
    <row r="3692" spans="1:11" x14ac:dyDescent="0.45">
      <c r="A3692" s="3" t="s">
        <v>12</v>
      </c>
      <c r="B3692" s="3">
        <v>2022</v>
      </c>
      <c r="C3692" s="19">
        <v>44850</v>
      </c>
      <c r="D3692" s="3" t="s">
        <v>641</v>
      </c>
      <c r="E3692" s="3" t="s">
        <v>643</v>
      </c>
      <c r="F3692" s="3">
        <v>1</v>
      </c>
      <c r="G3692" s="3">
        <v>3</v>
      </c>
      <c r="H3692" s="3" t="s">
        <v>14</v>
      </c>
      <c r="I3692" s="3" t="s">
        <v>15</v>
      </c>
      <c r="J3692" s="12">
        <f>(C3692-VLOOKUP(H3692,Riders!$A$2:$C$3500,2,FALSE))/365</f>
        <v>22.789041095890411</v>
      </c>
      <c r="K3692" s="3">
        <v>1</v>
      </c>
    </row>
    <row r="3693" spans="1:11" x14ac:dyDescent="0.45">
      <c r="A3693" s="3" t="s">
        <v>12</v>
      </c>
      <c r="B3693" s="3">
        <v>2022</v>
      </c>
      <c r="C3693" s="19">
        <v>44850</v>
      </c>
      <c r="D3693" s="3" t="s">
        <v>641</v>
      </c>
      <c r="E3693" s="3" t="s">
        <v>643</v>
      </c>
      <c r="F3693" s="3">
        <v>1</v>
      </c>
      <c r="G3693" s="3">
        <v>4</v>
      </c>
      <c r="H3693" s="3" t="s">
        <v>33</v>
      </c>
      <c r="I3693" s="3" t="s">
        <v>27</v>
      </c>
      <c r="J3693" s="12">
        <f>(C3693-VLOOKUP(H3693,Riders!$A$2:$C$3500,2,FALSE))/365</f>
        <v>28.906849315068492</v>
      </c>
      <c r="K3693" s="3">
        <v>11</v>
      </c>
    </row>
    <row r="3694" spans="1:11" x14ac:dyDescent="0.45">
      <c r="A3694" s="3" t="s">
        <v>12</v>
      </c>
      <c r="B3694" s="3">
        <v>2022</v>
      </c>
      <c r="C3694" s="19">
        <v>44850</v>
      </c>
      <c r="D3694" s="3" t="s">
        <v>641</v>
      </c>
      <c r="E3694" s="3" t="s">
        <v>643</v>
      </c>
      <c r="F3694" s="3">
        <v>1</v>
      </c>
      <c r="G3694" s="3">
        <v>5</v>
      </c>
      <c r="H3694" s="3" t="s">
        <v>35</v>
      </c>
      <c r="I3694" s="3" t="s">
        <v>36</v>
      </c>
      <c r="J3694" s="12">
        <f>(C3694-VLOOKUP(H3694,Riders!$A$2:$C$3500,2,FALSE))/365</f>
        <v>24.526027397260275</v>
      </c>
      <c r="K3694" s="3">
        <v>13</v>
      </c>
    </row>
    <row r="3695" spans="1:11" x14ac:dyDescent="0.45">
      <c r="A3695" s="3" t="s">
        <v>12</v>
      </c>
      <c r="B3695" s="3">
        <v>2022</v>
      </c>
      <c r="C3695" s="19">
        <v>44850</v>
      </c>
      <c r="D3695" s="3" t="s">
        <v>641</v>
      </c>
      <c r="E3695" s="3" t="s">
        <v>643</v>
      </c>
      <c r="F3695" s="3">
        <v>1</v>
      </c>
      <c r="G3695" s="3">
        <v>6</v>
      </c>
      <c r="H3695" s="3" t="s">
        <v>30</v>
      </c>
      <c r="I3695" s="3" t="s">
        <v>31</v>
      </c>
      <c r="J3695" s="12">
        <f>(C3695-VLOOKUP(H3695,Riders!$A$2:$C$3500,2,FALSE))/365</f>
        <v>26.5013698630137</v>
      </c>
      <c r="K3695" s="3">
        <v>16</v>
      </c>
    </row>
    <row r="3696" spans="1:11" x14ac:dyDescent="0.45">
      <c r="A3696" s="3" t="s">
        <v>12</v>
      </c>
      <c r="B3696" s="3">
        <v>2022</v>
      </c>
      <c r="C3696" s="19">
        <v>44850</v>
      </c>
      <c r="D3696" s="3" t="s">
        <v>641</v>
      </c>
      <c r="E3696" s="3" t="s">
        <v>643</v>
      </c>
      <c r="F3696" s="3">
        <v>2</v>
      </c>
      <c r="G3696" s="3">
        <v>1</v>
      </c>
      <c r="H3696" s="3" t="s">
        <v>77</v>
      </c>
      <c r="I3696" s="3" t="s">
        <v>19</v>
      </c>
      <c r="J3696" s="12">
        <f>(C3696-VLOOKUP(H3696,Riders!$A$2:$C$3500,2,FALSE))/365</f>
        <v>31.435616438356163</v>
      </c>
      <c r="K3696" s="3">
        <v>6</v>
      </c>
    </row>
    <row r="3697" spans="1:11" x14ac:dyDescent="0.45">
      <c r="A3697" s="3" t="s">
        <v>12</v>
      </c>
      <c r="B3697" s="3">
        <v>2022</v>
      </c>
      <c r="C3697" s="19">
        <v>44850</v>
      </c>
      <c r="D3697" s="3" t="s">
        <v>641</v>
      </c>
      <c r="E3697" s="3" t="s">
        <v>643</v>
      </c>
      <c r="F3697" s="3">
        <v>2</v>
      </c>
      <c r="G3697" s="3">
        <v>2</v>
      </c>
      <c r="H3697" s="3" t="s">
        <v>43</v>
      </c>
      <c r="I3697" s="3" t="s">
        <v>44</v>
      </c>
      <c r="J3697" s="12">
        <f>(C3697-VLOOKUP(H3697,Riders!$A$2:$C$3500,2,FALSE))/365</f>
        <v>29.909589041095892</v>
      </c>
      <c r="K3697" s="3">
        <v>9</v>
      </c>
    </row>
    <row r="3698" spans="1:11" x14ac:dyDescent="0.45">
      <c r="A3698" s="3" t="s">
        <v>12</v>
      </c>
      <c r="B3698" s="3">
        <v>2022</v>
      </c>
      <c r="C3698" s="19">
        <v>44850</v>
      </c>
      <c r="D3698" s="3" t="s">
        <v>641</v>
      </c>
      <c r="E3698" s="3" t="s">
        <v>643</v>
      </c>
      <c r="F3698" s="3">
        <v>2</v>
      </c>
      <c r="G3698" s="3">
        <v>3</v>
      </c>
      <c r="H3698" s="3" t="s">
        <v>32</v>
      </c>
      <c r="I3698" s="3" t="s">
        <v>17</v>
      </c>
      <c r="J3698" s="12">
        <f>(C3698-VLOOKUP(H3698,Riders!$A$2:$C$3500,2,FALSE))/365</f>
        <v>20.227397260273971</v>
      </c>
      <c r="K3698" s="3">
        <v>8</v>
      </c>
    </row>
    <row r="3699" spans="1:11" x14ac:dyDescent="0.45">
      <c r="A3699" s="3" t="s">
        <v>12</v>
      </c>
      <c r="B3699" s="3">
        <v>2022</v>
      </c>
      <c r="C3699" s="19">
        <v>44850</v>
      </c>
      <c r="D3699" s="3" t="s">
        <v>641</v>
      </c>
      <c r="E3699" s="3" t="s">
        <v>643</v>
      </c>
      <c r="F3699" s="3">
        <v>2</v>
      </c>
      <c r="G3699" s="3">
        <v>4</v>
      </c>
      <c r="H3699" s="3" t="s">
        <v>100</v>
      </c>
      <c r="I3699" s="3" t="s">
        <v>47</v>
      </c>
      <c r="J3699" s="12">
        <f>(C3699-VLOOKUP(H3699,Riders!$A$2:$C$3500,2,FALSE))/365</f>
        <v>28.676712328767124</v>
      </c>
      <c r="K3699" s="3">
        <v>10</v>
      </c>
    </row>
    <row r="3700" spans="1:11" x14ac:dyDescent="0.45">
      <c r="A3700" s="3" t="s">
        <v>12</v>
      </c>
      <c r="B3700" s="3">
        <v>2022</v>
      </c>
      <c r="C3700" s="19">
        <v>44850</v>
      </c>
      <c r="D3700" s="3" t="s">
        <v>641</v>
      </c>
      <c r="E3700" s="3" t="s">
        <v>643</v>
      </c>
      <c r="F3700" s="3">
        <v>2</v>
      </c>
      <c r="G3700" s="3">
        <v>5</v>
      </c>
      <c r="H3700" s="3" t="s">
        <v>39</v>
      </c>
      <c r="I3700" s="3" t="s">
        <v>40</v>
      </c>
      <c r="J3700" s="12">
        <f>(C3700-VLOOKUP(H3700,Riders!$A$2:$C$3500,2,FALSE))/365</f>
        <v>28.183561643835617</v>
      </c>
      <c r="K3700" s="3">
        <v>13</v>
      </c>
    </row>
    <row r="3701" spans="1:11" x14ac:dyDescent="0.45">
      <c r="A3701" s="3" t="s">
        <v>12</v>
      </c>
      <c r="B3701" s="3">
        <v>2022</v>
      </c>
      <c r="C3701" s="19">
        <v>44850</v>
      </c>
      <c r="D3701" s="3" t="s">
        <v>641</v>
      </c>
      <c r="E3701" s="3" t="s">
        <v>643</v>
      </c>
      <c r="F3701" s="3">
        <v>2</v>
      </c>
      <c r="G3701" s="3">
        <v>6</v>
      </c>
      <c r="H3701" s="3" t="s">
        <v>99</v>
      </c>
      <c r="I3701" s="3" t="s">
        <v>47</v>
      </c>
      <c r="J3701" s="12">
        <f>(C3701-VLOOKUP(H3701,Riders!$A$2:$C$3500,2,FALSE))/365</f>
        <v>25.668493150684931</v>
      </c>
      <c r="K3701" s="3">
        <v>16</v>
      </c>
    </row>
    <row r="3702" spans="1:11" x14ac:dyDescent="0.45">
      <c r="A3702" s="3" t="s">
        <v>12</v>
      </c>
      <c r="B3702" s="3">
        <v>2022</v>
      </c>
      <c r="C3702" s="19">
        <v>44850</v>
      </c>
      <c r="D3702" s="3" t="s">
        <v>641</v>
      </c>
      <c r="E3702" s="3" t="s">
        <v>643</v>
      </c>
      <c r="F3702" s="3">
        <v>3</v>
      </c>
      <c r="G3702" s="3">
        <v>1</v>
      </c>
      <c r="H3702" s="3" t="s">
        <v>20</v>
      </c>
      <c r="I3702" s="3" t="s">
        <v>21</v>
      </c>
      <c r="J3702" s="12">
        <f>(C3702-VLOOKUP(H3702,Riders!$A$2:$C$3500,2,FALSE))/365</f>
        <v>27.197260273972603</v>
      </c>
      <c r="K3702" s="3">
        <v>7</v>
      </c>
    </row>
    <row r="3703" spans="1:11" x14ac:dyDescent="0.45">
      <c r="A3703" s="3" t="s">
        <v>12</v>
      </c>
      <c r="B3703" s="3">
        <v>2022</v>
      </c>
      <c r="C3703" s="19">
        <v>44850</v>
      </c>
      <c r="D3703" s="3" t="s">
        <v>641</v>
      </c>
      <c r="E3703" s="3" t="s">
        <v>643</v>
      </c>
      <c r="F3703" s="3">
        <v>3</v>
      </c>
      <c r="G3703" s="3">
        <v>2</v>
      </c>
      <c r="H3703" s="3" t="s">
        <v>16</v>
      </c>
      <c r="I3703" s="3" t="s">
        <v>17</v>
      </c>
      <c r="J3703" s="12">
        <f>(C3703-VLOOKUP(H3703,Riders!$A$2:$C$3500,2,FALSE))/365</f>
        <v>23.487671232876714</v>
      </c>
      <c r="K3703" s="3">
        <v>4</v>
      </c>
    </row>
    <row r="3704" spans="1:11" x14ac:dyDescent="0.45">
      <c r="A3704" s="3" t="s">
        <v>12</v>
      </c>
      <c r="B3704" s="3">
        <v>2022</v>
      </c>
      <c r="C3704" s="19">
        <v>44850</v>
      </c>
      <c r="D3704" s="3" t="s">
        <v>641</v>
      </c>
      <c r="E3704" s="3" t="s">
        <v>643</v>
      </c>
      <c r="F3704" s="3">
        <v>3</v>
      </c>
      <c r="G3704" s="3">
        <v>3</v>
      </c>
      <c r="H3704" s="3" t="s">
        <v>28</v>
      </c>
      <c r="I3704" s="3" t="s">
        <v>29</v>
      </c>
      <c r="J3704" s="12">
        <f>(C3704-VLOOKUP(H3704,Riders!$A$2:$C$3500,2,FALSE))/365</f>
        <v>22.80821917808219</v>
      </c>
      <c r="K3704" s="3">
        <v>5</v>
      </c>
    </row>
    <row r="3705" spans="1:11" x14ac:dyDescent="0.45">
      <c r="A3705" s="3" t="s">
        <v>12</v>
      </c>
      <c r="B3705" s="3">
        <v>2022</v>
      </c>
      <c r="C3705" s="19">
        <v>44850</v>
      </c>
      <c r="D3705" s="3" t="s">
        <v>641</v>
      </c>
      <c r="E3705" s="3" t="s">
        <v>643</v>
      </c>
      <c r="F3705" s="3">
        <v>3</v>
      </c>
      <c r="G3705" s="3">
        <v>4</v>
      </c>
      <c r="H3705" s="3" t="s">
        <v>384</v>
      </c>
      <c r="I3705" s="3" t="s">
        <v>19</v>
      </c>
      <c r="J3705" s="12">
        <f>(C3705-VLOOKUP(H3705,Riders!$A$2:$C$3500,2,FALSE))/365</f>
        <v>23.115068493150684</v>
      </c>
      <c r="K3705" s="3">
        <v>3</v>
      </c>
    </row>
    <row r="3706" spans="1:11" x14ac:dyDescent="0.45">
      <c r="A3706" s="3" t="s">
        <v>12</v>
      </c>
      <c r="B3706" s="3">
        <v>2022</v>
      </c>
      <c r="C3706" s="19">
        <v>44850</v>
      </c>
      <c r="D3706" s="3" t="s">
        <v>641</v>
      </c>
      <c r="E3706" s="3" t="s">
        <v>643</v>
      </c>
      <c r="F3706" s="3">
        <v>3</v>
      </c>
      <c r="G3706" s="3">
        <v>5</v>
      </c>
      <c r="H3706" s="3" t="s">
        <v>60</v>
      </c>
      <c r="I3706" s="3" t="s">
        <v>61</v>
      </c>
      <c r="J3706" s="12">
        <f>(C3706-VLOOKUP(H3706,Riders!$A$2:$C$3500,2,FALSE))/365</f>
        <v>34.252054794520546</v>
      </c>
      <c r="K3706" s="3">
        <v>13</v>
      </c>
    </row>
    <row r="3707" spans="1:11" x14ac:dyDescent="0.45">
      <c r="A3707" s="3" t="s">
        <v>12</v>
      </c>
      <c r="B3707" s="3">
        <v>2022</v>
      </c>
      <c r="C3707" s="19">
        <v>44850</v>
      </c>
      <c r="D3707" s="3" t="s">
        <v>641</v>
      </c>
      <c r="E3707" s="3" t="s">
        <v>643</v>
      </c>
      <c r="F3707" s="3">
        <v>3</v>
      </c>
      <c r="G3707" s="3">
        <v>6</v>
      </c>
      <c r="H3707" s="3" t="s">
        <v>115</v>
      </c>
      <c r="I3707" s="3" t="s">
        <v>27</v>
      </c>
      <c r="J3707" s="12">
        <f>(C3707-VLOOKUP(H3707,Riders!$A$2:$C$3500,2,FALSE))/365</f>
        <v>25.208219178082192</v>
      </c>
      <c r="K3707" s="3">
        <v>16</v>
      </c>
    </row>
    <row r="3708" spans="1:11" x14ac:dyDescent="0.45">
      <c r="A3708" s="3" t="s">
        <v>12</v>
      </c>
      <c r="B3708" s="3">
        <v>2022</v>
      </c>
      <c r="C3708" s="19">
        <v>44850</v>
      </c>
      <c r="D3708" s="3" t="s">
        <v>641</v>
      </c>
      <c r="E3708" s="3" t="s">
        <v>644</v>
      </c>
      <c r="F3708" s="3">
        <v>1</v>
      </c>
      <c r="G3708" s="3">
        <v>1</v>
      </c>
      <c r="H3708" s="3" t="s">
        <v>42</v>
      </c>
      <c r="I3708" s="3" t="s">
        <v>40</v>
      </c>
      <c r="J3708" s="12">
        <f>(C3708-VLOOKUP(H3708,Riders!$A$2:$C$3500,2,FALSE))/365</f>
        <v>23.873972602739727</v>
      </c>
      <c r="K3708" s="3">
        <v>2</v>
      </c>
    </row>
    <row r="3709" spans="1:11" x14ac:dyDescent="0.45">
      <c r="A3709" s="3" t="s">
        <v>12</v>
      </c>
      <c r="B3709" s="3">
        <v>2022</v>
      </c>
      <c r="C3709" s="19">
        <v>44850</v>
      </c>
      <c r="D3709" s="3" t="s">
        <v>641</v>
      </c>
      <c r="E3709" s="3" t="s">
        <v>644</v>
      </c>
      <c r="F3709" s="3">
        <v>1</v>
      </c>
      <c r="G3709" s="3">
        <v>2</v>
      </c>
      <c r="H3709" s="3" t="s">
        <v>384</v>
      </c>
      <c r="I3709" s="3" t="s">
        <v>19</v>
      </c>
      <c r="J3709" s="12">
        <f>(C3709-VLOOKUP(H3709,Riders!$A$2:$C$3500,2,FALSE))/365</f>
        <v>23.115068493150684</v>
      </c>
      <c r="K3709" s="3">
        <v>3</v>
      </c>
    </row>
    <row r="3710" spans="1:11" x14ac:dyDescent="0.45">
      <c r="A3710" s="3" t="s">
        <v>12</v>
      </c>
      <c r="B3710" s="3">
        <v>2022</v>
      </c>
      <c r="C3710" s="19">
        <v>44850</v>
      </c>
      <c r="D3710" s="3" t="s">
        <v>641</v>
      </c>
      <c r="E3710" s="3" t="s">
        <v>644</v>
      </c>
      <c r="F3710" s="3">
        <v>1</v>
      </c>
      <c r="G3710" s="3">
        <v>3</v>
      </c>
      <c r="H3710" s="3" t="s">
        <v>28</v>
      </c>
      <c r="I3710" s="3" t="s">
        <v>29</v>
      </c>
      <c r="J3710" s="12">
        <f>(C3710-VLOOKUP(H3710,Riders!$A$2:$C$3500,2,FALSE))/365</f>
        <v>22.80821917808219</v>
      </c>
      <c r="K3710" s="3">
        <v>5</v>
      </c>
    </row>
    <row r="3711" spans="1:11" x14ac:dyDescent="0.45">
      <c r="A3711" s="3" t="s">
        <v>12</v>
      </c>
      <c r="B3711" s="3">
        <v>2022</v>
      </c>
      <c r="C3711" s="19">
        <v>44850</v>
      </c>
      <c r="D3711" s="3" t="s">
        <v>641</v>
      </c>
      <c r="E3711" s="3" t="s">
        <v>644</v>
      </c>
      <c r="F3711" s="3">
        <v>1</v>
      </c>
      <c r="G3711" s="3">
        <v>4</v>
      </c>
      <c r="H3711" s="3" t="s">
        <v>43</v>
      </c>
      <c r="I3711" s="3" t="s">
        <v>44</v>
      </c>
      <c r="J3711" s="12">
        <f>(C3711-VLOOKUP(H3711,Riders!$A$2:$C$3500,2,FALSE))/365</f>
        <v>29.909589041095892</v>
      </c>
      <c r="K3711" s="3">
        <v>9</v>
      </c>
    </row>
    <row r="3712" spans="1:11" x14ac:dyDescent="0.45">
      <c r="A3712" s="3" t="s">
        <v>12</v>
      </c>
      <c r="B3712" s="3">
        <v>2022</v>
      </c>
      <c r="C3712" s="19">
        <v>44850</v>
      </c>
      <c r="D3712" s="3" t="s">
        <v>641</v>
      </c>
      <c r="E3712" s="3" t="s">
        <v>644</v>
      </c>
      <c r="F3712" s="3">
        <v>1</v>
      </c>
      <c r="G3712" s="3">
        <v>5</v>
      </c>
      <c r="H3712" s="3" t="s">
        <v>24</v>
      </c>
      <c r="I3712" s="3" t="s">
        <v>25</v>
      </c>
      <c r="J3712" s="12">
        <f>(C3712-VLOOKUP(H3712,Riders!$A$2:$C$3500,2,FALSE))/365</f>
        <v>24.13150684931507</v>
      </c>
      <c r="K3712" s="3">
        <v>12</v>
      </c>
    </row>
    <row r="3713" spans="1:11" x14ac:dyDescent="0.45">
      <c r="A3713" s="3" t="s">
        <v>12</v>
      </c>
      <c r="B3713" s="3">
        <v>2022</v>
      </c>
      <c r="C3713" s="19">
        <v>44850</v>
      </c>
      <c r="D3713" s="3" t="s">
        <v>641</v>
      </c>
      <c r="E3713" s="3" t="s">
        <v>644</v>
      </c>
      <c r="F3713" s="3">
        <v>1</v>
      </c>
      <c r="G3713" s="3">
        <v>6</v>
      </c>
      <c r="H3713" s="3" t="s">
        <v>32</v>
      </c>
      <c r="I3713" s="3" t="s">
        <v>17</v>
      </c>
      <c r="J3713" s="12">
        <f>(C3713-VLOOKUP(H3713,Riders!$A$2:$C$3500,2,FALSE))/365</f>
        <v>20.227397260273971</v>
      </c>
      <c r="K3713" s="3">
        <v>8</v>
      </c>
    </row>
    <row r="3714" spans="1:11" x14ac:dyDescent="0.45">
      <c r="A3714" s="3" t="s">
        <v>12</v>
      </c>
      <c r="B3714" s="3">
        <v>2022</v>
      </c>
      <c r="C3714" s="19">
        <v>44850</v>
      </c>
      <c r="D3714" s="3" t="s">
        <v>641</v>
      </c>
      <c r="E3714" s="3" t="s">
        <v>644</v>
      </c>
      <c r="F3714" s="3">
        <v>2</v>
      </c>
      <c r="G3714" s="3">
        <v>1</v>
      </c>
      <c r="H3714" s="3" t="s">
        <v>77</v>
      </c>
      <c r="I3714" s="3" t="s">
        <v>19</v>
      </c>
      <c r="J3714" s="12">
        <f>(C3714-VLOOKUP(H3714,Riders!$A$2:$C$3500,2,FALSE))/365</f>
        <v>31.435616438356163</v>
      </c>
      <c r="K3714" s="3">
        <v>6</v>
      </c>
    </row>
    <row r="3715" spans="1:11" x14ac:dyDescent="0.45">
      <c r="A3715" s="3" t="s">
        <v>12</v>
      </c>
      <c r="B3715" s="3">
        <v>2022</v>
      </c>
      <c r="C3715" s="19">
        <v>44850</v>
      </c>
      <c r="D3715" s="3" t="s">
        <v>641</v>
      </c>
      <c r="E3715" s="3" t="s">
        <v>644</v>
      </c>
      <c r="F3715" s="3">
        <v>2</v>
      </c>
      <c r="G3715" s="3">
        <v>2</v>
      </c>
      <c r="H3715" s="3" t="s">
        <v>14</v>
      </c>
      <c r="I3715" s="3" t="s">
        <v>15</v>
      </c>
      <c r="J3715" s="12">
        <f>(C3715-VLOOKUP(H3715,Riders!$A$2:$C$3500,2,FALSE))/365</f>
        <v>22.789041095890411</v>
      </c>
      <c r="K3715" s="3">
        <v>1</v>
      </c>
    </row>
    <row r="3716" spans="1:11" x14ac:dyDescent="0.45">
      <c r="A3716" s="3" t="s">
        <v>12</v>
      </c>
      <c r="B3716" s="3">
        <v>2022</v>
      </c>
      <c r="C3716" s="19">
        <v>44850</v>
      </c>
      <c r="D3716" s="3" t="s">
        <v>641</v>
      </c>
      <c r="E3716" s="3" t="s">
        <v>644</v>
      </c>
      <c r="F3716" s="3">
        <v>2</v>
      </c>
      <c r="G3716" s="3">
        <v>3</v>
      </c>
      <c r="H3716" s="3" t="s">
        <v>16</v>
      </c>
      <c r="I3716" s="3" t="s">
        <v>17</v>
      </c>
      <c r="J3716" s="12">
        <f>(C3716-VLOOKUP(H3716,Riders!$A$2:$C$3500,2,FALSE))/365</f>
        <v>23.487671232876714</v>
      </c>
      <c r="K3716" s="3">
        <v>4</v>
      </c>
    </row>
    <row r="3717" spans="1:11" x14ac:dyDescent="0.45">
      <c r="A3717" s="3" t="s">
        <v>12</v>
      </c>
      <c r="B3717" s="3">
        <v>2022</v>
      </c>
      <c r="C3717" s="19">
        <v>44850</v>
      </c>
      <c r="D3717" s="3" t="s">
        <v>641</v>
      </c>
      <c r="E3717" s="3" t="s">
        <v>644</v>
      </c>
      <c r="F3717" s="3">
        <v>2</v>
      </c>
      <c r="G3717" s="3">
        <v>4</v>
      </c>
      <c r="H3717" s="3" t="s">
        <v>100</v>
      </c>
      <c r="I3717" s="3" t="s">
        <v>47</v>
      </c>
      <c r="J3717" s="12">
        <f>(C3717-VLOOKUP(H3717,Riders!$A$2:$C$3500,2,FALSE))/365</f>
        <v>28.676712328767124</v>
      </c>
      <c r="K3717" s="3">
        <v>10</v>
      </c>
    </row>
    <row r="3718" spans="1:11" x14ac:dyDescent="0.45">
      <c r="A3718" s="3" t="s">
        <v>12</v>
      </c>
      <c r="B3718" s="3">
        <v>2022</v>
      </c>
      <c r="C3718" s="19">
        <v>44850</v>
      </c>
      <c r="D3718" s="3" t="s">
        <v>641</v>
      </c>
      <c r="E3718" s="3" t="s">
        <v>644</v>
      </c>
      <c r="F3718" s="3">
        <v>2</v>
      </c>
      <c r="G3718" s="3">
        <v>5</v>
      </c>
      <c r="H3718" s="3" t="s">
        <v>20</v>
      </c>
      <c r="I3718" s="3" t="s">
        <v>21</v>
      </c>
      <c r="J3718" s="12">
        <f>(C3718-VLOOKUP(H3718,Riders!$A$2:$C$3500,2,FALSE))/365</f>
        <v>27.197260273972603</v>
      </c>
      <c r="K3718" s="3">
        <v>7</v>
      </c>
    </row>
    <row r="3719" spans="1:11" x14ac:dyDescent="0.45">
      <c r="A3719" s="3" t="s">
        <v>12</v>
      </c>
      <c r="B3719" s="3">
        <v>2022</v>
      </c>
      <c r="C3719" s="19">
        <v>44850</v>
      </c>
      <c r="D3719" s="3" t="s">
        <v>641</v>
      </c>
      <c r="E3719" s="3" t="s">
        <v>644</v>
      </c>
      <c r="F3719" s="3">
        <v>2</v>
      </c>
      <c r="G3719" s="3">
        <v>6</v>
      </c>
      <c r="H3719" s="3" t="s">
        <v>33</v>
      </c>
      <c r="I3719" s="3" t="s">
        <v>27</v>
      </c>
      <c r="J3719" s="12">
        <f>(C3719-VLOOKUP(H3719,Riders!$A$2:$C$3500,2,FALSE))/365</f>
        <v>28.906849315068492</v>
      </c>
      <c r="K3719" s="3">
        <v>11</v>
      </c>
    </row>
    <row r="3720" spans="1:11" x14ac:dyDescent="0.45">
      <c r="A3720" s="3" t="s">
        <v>12</v>
      </c>
      <c r="B3720" s="3">
        <v>2022</v>
      </c>
      <c r="C3720" s="19">
        <v>44850</v>
      </c>
      <c r="D3720" s="3" t="s">
        <v>641</v>
      </c>
      <c r="E3720" s="3" t="s">
        <v>370</v>
      </c>
      <c r="F3720" s="3">
        <v>1</v>
      </c>
      <c r="G3720" s="3">
        <v>1</v>
      </c>
      <c r="H3720" s="3" t="s">
        <v>14</v>
      </c>
      <c r="I3720" s="3" t="s">
        <v>15</v>
      </c>
      <c r="J3720" s="12">
        <f>(C3720-VLOOKUP(H3720,Riders!$A$2:$C$3500,2,FALSE))/365</f>
        <v>22.789041095890411</v>
      </c>
      <c r="K3720" s="3">
        <v>1</v>
      </c>
    </row>
    <row r="3721" spans="1:11" x14ac:dyDescent="0.45">
      <c r="A3721" s="3" t="s">
        <v>12</v>
      </c>
      <c r="B3721" s="3">
        <v>2022</v>
      </c>
      <c r="C3721" s="19">
        <v>44850</v>
      </c>
      <c r="D3721" s="3" t="s">
        <v>641</v>
      </c>
      <c r="E3721" s="3" t="s">
        <v>370</v>
      </c>
      <c r="F3721" s="3">
        <v>1</v>
      </c>
      <c r="G3721" s="3">
        <v>2</v>
      </c>
      <c r="H3721" s="3" t="s">
        <v>42</v>
      </c>
      <c r="I3721" s="3" t="s">
        <v>40</v>
      </c>
      <c r="J3721" s="12">
        <f>(C3721-VLOOKUP(H3721,Riders!$A$2:$C$3500,2,FALSE))/365</f>
        <v>23.873972602739727</v>
      </c>
      <c r="K3721" s="3">
        <v>2</v>
      </c>
    </row>
    <row r="3722" spans="1:11" x14ac:dyDescent="0.45">
      <c r="A3722" s="3" t="s">
        <v>12</v>
      </c>
      <c r="B3722" s="3">
        <v>2022</v>
      </c>
      <c r="C3722" s="19">
        <v>44850</v>
      </c>
      <c r="D3722" s="3" t="s">
        <v>641</v>
      </c>
      <c r="E3722" s="3" t="s">
        <v>370</v>
      </c>
      <c r="F3722" s="3">
        <v>1</v>
      </c>
      <c r="G3722" s="3">
        <v>3</v>
      </c>
      <c r="H3722" s="3" t="s">
        <v>384</v>
      </c>
      <c r="I3722" s="3" t="s">
        <v>19</v>
      </c>
      <c r="J3722" s="12">
        <f>(C3722-VLOOKUP(H3722,Riders!$A$2:$C$3500,2,FALSE))/365</f>
        <v>23.115068493150684</v>
      </c>
      <c r="K3722" s="3">
        <v>3</v>
      </c>
    </row>
    <row r="3723" spans="1:11" x14ac:dyDescent="0.45">
      <c r="A3723" s="3" t="s">
        <v>12</v>
      </c>
      <c r="B3723" s="3">
        <v>2022</v>
      </c>
      <c r="C3723" s="19">
        <v>44850</v>
      </c>
      <c r="D3723" s="3" t="s">
        <v>641</v>
      </c>
      <c r="E3723" s="3" t="s">
        <v>370</v>
      </c>
      <c r="F3723" s="3">
        <v>1</v>
      </c>
      <c r="G3723" s="3">
        <v>4</v>
      </c>
      <c r="H3723" s="3" t="s">
        <v>16</v>
      </c>
      <c r="I3723" s="3" t="s">
        <v>17</v>
      </c>
      <c r="J3723" s="12">
        <f>(C3723-VLOOKUP(H3723,Riders!$A$2:$C$3500,2,FALSE))/365</f>
        <v>23.487671232876714</v>
      </c>
      <c r="K3723" s="3">
        <v>4</v>
      </c>
    </row>
    <row r="3724" spans="1:11" x14ac:dyDescent="0.45">
      <c r="A3724" s="3" t="s">
        <v>12</v>
      </c>
      <c r="B3724" s="3">
        <v>2022</v>
      </c>
      <c r="C3724" s="19">
        <v>44850</v>
      </c>
      <c r="D3724" s="3" t="s">
        <v>641</v>
      </c>
      <c r="E3724" s="3" t="s">
        <v>370</v>
      </c>
      <c r="F3724" s="3">
        <v>1</v>
      </c>
      <c r="G3724" s="3">
        <v>5</v>
      </c>
      <c r="H3724" s="3" t="s">
        <v>28</v>
      </c>
      <c r="I3724" s="3" t="s">
        <v>29</v>
      </c>
      <c r="J3724" s="12">
        <f>(C3724-VLOOKUP(H3724,Riders!$A$2:$C$3500,2,FALSE))/365</f>
        <v>22.80821917808219</v>
      </c>
      <c r="K3724" s="3">
        <v>5</v>
      </c>
    </row>
    <row r="3725" spans="1:11" x14ac:dyDescent="0.45">
      <c r="A3725" s="3" t="s">
        <v>12</v>
      </c>
      <c r="B3725" s="3">
        <v>2022</v>
      </c>
      <c r="C3725" s="19">
        <v>44850</v>
      </c>
      <c r="D3725" s="3" t="s">
        <v>641</v>
      </c>
      <c r="E3725" s="3" t="s">
        <v>370</v>
      </c>
      <c r="F3725" s="3">
        <v>1</v>
      </c>
      <c r="G3725" s="3">
        <v>6</v>
      </c>
      <c r="H3725" s="3" t="s">
        <v>77</v>
      </c>
      <c r="I3725" s="3" t="s">
        <v>19</v>
      </c>
      <c r="J3725" s="12">
        <f>(C3725-VLOOKUP(H3725,Riders!$A$2:$C$3500,2,FALSE))/365</f>
        <v>31.435616438356163</v>
      </c>
      <c r="K3725" s="3">
        <v>6</v>
      </c>
    </row>
    <row r="3726" spans="1:11" x14ac:dyDescent="0.45">
      <c r="A3726" s="3" t="s">
        <v>12</v>
      </c>
      <c r="B3726" s="3">
        <v>2022</v>
      </c>
      <c r="C3726" s="19">
        <v>44850</v>
      </c>
      <c r="D3726" s="3" t="s">
        <v>641</v>
      </c>
      <c r="E3726" s="3" t="s">
        <v>370</v>
      </c>
      <c r="F3726" s="3">
        <v>2</v>
      </c>
      <c r="G3726" s="3">
        <v>1</v>
      </c>
      <c r="H3726" s="3" t="s">
        <v>20</v>
      </c>
      <c r="I3726" s="3" t="s">
        <v>21</v>
      </c>
      <c r="J3726" s="12">
        <f>(C3726-VLOOKUP(H3726,Riders!$A$2:$C$3500,2,FALSE))/365</f>
        <v>27.197260273972603</v>
      </c>
      <c r="K3726" s="3">
        <v>7</v>
      </c>
    </row>
    <row r="3727" spans="1:11" x14ac:dyDescent="0.45">
      <c r="A3727" s="3" t="s">
        <v>12</v>
      </c>
      <c r="B3727" s="3">
        <v>2022</v>
      </c>
      <c r="C3727" s="19">
        <v>44850</v>
      </c>
      <c r="D3727" s="3" t="s">
        <v>641</v>
      </c>
      <c r="E3727" s="3" t="s">
        <v>370</v>
      </c>
      <c r="F3727" s="3">
        <v>2</v>
      </c>
      <c r="G3727" s="3">
        <v>2</v>
      </c>
      <c r="H3727" s="3" t="s">
        <v>32</v>
      </c>
      <c r="I3727" s="3" t="s">
        <v>17</v>
      </c>
      <c r="J3727" s="12">
        <f>(C3727-VLOOKUP(H3727,Riders!$A$2:$C$3500,2,FALSE))/365</f>
        <v>20.227397260273971</v>
      </c>
      <c r="K3727" s="3">
        <v>8</v>
      </c>
    </row>
    <row r="3728" spans="1:11" x14ac:dyDescent="0.45">
      <c r="A3728" s="3" t="s">
        <v>12</v>
      </c>
      <c r="B3728" s="3">
        <v>2022</v>
      </c>
      <c r="C3728" s="19">
        <v>44850</v>
      </c>
      <c r="D3728" s="3" t="s">
        <v>641</v>
      </c>
      <c r="E3728" s="3" t="s">
        <v>370</v>
      </c>
      <c r="F3728" s="3">
        <v>2</v>
      </c>
      <c r="G3728" s="3">
        <v>3</v>
      </c>
      <c r="H3728" s="3" t="s">
        <v>43</v>
      </c>
      <c r="I3728" s="3" t="s">
        <v>44</v>
      </c>
      <c r="J3728" s="12">
        <f>(C3728-VLOOKUP(H3728,Riders!$A$2:$C$3500,2,FALSE))/365</f>
        <v>29.909589041095892</v>
      </c>
      <c r="K3728" s="3">
        <v>9</v>
      </c>
    </row>
    <row r="3729" spans="1:11" x14ac:dyDescent="0.45">
      <c r="A3729" s="3" t="s">
        <v>12</v>
      </c>
      <c r="B3729" s="3">
        <v>2022</v>
      </c>
      <c r="C3729" s="19">
        <v>44850</v>
      </c>
      <c r="D3729" s="3" t="s">
        <v>641</v>
      </c>
      <c r="E3729" s="3" t="s">
        <v>370</v>
      </c>
      <c r="F3729" s="3">
        <v>2</v>
      </c>
      <c r="G3729" s="3">
        <v>4</v>
      </c>
      <c r="H3729" s="3" t="s">
        <v>100</v>
      </c>
      <c r="I3729" s="3" t="s">
        <v>47</v>
      </c>
      <c r="J3729" s="12">
        <f>(C3729-VLOOKUP(H3729,Riders!$A$2:$C$3500,2,FALSE))/365</f>
        <v>28.676712328767124</v>
      </c>
      <c r="K3729" s="3">
        <v>10</v>
      </c>
    </row>
    <row r="3730" spans="1:11" x14ac:dyDescent="0.45">
      <c r="A3730" s="3" t="s">
        <v>12</v>
      </c>
      <c r="B3730" s="3">
        <v>2022</v>
      </c>
      <c r="C3730" s="19">
        <v>44850</v>
      </c>
      <c r="D3730" s="3" t="s">
        <v>641</v>
      </c>
      <c r="E3730" s="3" t="s">
        <v>370</v>
      </c>
      <c r="F3730" s="3">
        <v>2</v>
      </c>
      <c r="G3730" s="3">
        <v>5</v>
      </c>
      <c r="H3730" s="3" t="s">
        <v>33</v>
      </c>
      <c r="I3730" s="3" t="s">
        <v>27</v>
      </c>
      <c r="J3730" s="12">
        <f>(C3730-VLOOKUP(H3730,Riders!$A$2:$C$3500,2,FALSE))/365</f>
        <v>28.906849315068492</v>
      </c>
      <c r="K3730" s="3">
        <v>11</v>
      </c>
    </row>
    <row r="3731" spans="1:11" x14ac:dyDescent="0.45">
      <c r="A3731" s="3" t="s">
        <v>12</v>
      </c>
      <c r="B3731" s="3">
        <v>2022</v>
      </c>
      <c r="C3731" s="19">
        <v>44850</v>
      </c>
      <c r="D3731" s="3" t="s">
        <v>641</v>
      </c>
      <c r="E3731" s="3" t="s">
        <v>370</v>
      </c>
      <c r="F3731" s="3">
        <v>2</v>
      </c>
      <c r="G3731" s="3">
        <v>6</v>
      </c>
      <c r="H3731" s="3" t="s">
        <v>24</v>
      </c>
      <c r="I3731" s="3" t="s">
        <v>25</v>
      </c>
      <c r="J3731" s="12">
        <f>(C3731-VLOOKUP(H3731,Riders!$A$2:$C$3500,2,FALSE))/365</f>
        <v>24.13150684931507</v>
      </c>
      <c r="K3731" s="3">
        <v>12</v>
      </c>
    </row>
    <row r="3732" spans="1:11" x14ac:dyDescent="0.45">
      <c r="A3732" s="1" t="s">
        <v>415</v>
      </c>
      <c r="B3732" s="1">
        <v>2023</v>
      </c>
      <c r="C3732" s="2">
        <v>44983</v>
      </c>
      <c r="D3732" s="1" t="s">
        <v>72</v>
      </c>
      <c r="E3732" s="33" t="s">
        <v>454</v>
      </c>
      <c r="F3732">
        <v>1</v>
      </c>
      <c r="G3732">
        <v>1</v>
      </c>
      <c r="H3732" t="s">
        <v>20</v>
      </c>
      <c r="I3732" t="s">
        <v>21</v>
      </c>
      <c r="J3732" s="12">
        <f>(C3732-VLOOKUP(H3732,Riders!$A$2:$C$3500,2,FALSE))/365</f>
        <v>27.561643835616437</v>
      </c>
      <c r="K3732">
        <v>8</v>
      </c>
    </row>
    <row r="3733" spans="1:11" x14ac:dyDescent="0.45">
      <c r="A3733" s="1" t="s">
        <v>415</v>
      </c>
      <c r="B3733" s="1">
        <v>2023</v>
      </c>
      <c r="C3733" s="2">
        <v>44983</v>
      </c>
      <c r="D3733" s="1" t="s">
        <v>72</v>
      </c>
      <c r="E3733" s="33" t="s">
        <v>454</v>
      </c>
      <c r="F3733">
        <v>1</v>
      </c>
      <c r="G3733">
        <v>2</v>
      </c>
      <c r="H3733" t="s">
        <v>50</v>
      </c>
      <c r="I3733" t="s">
        <v>51</v>
      </c>
      <c r="J3733" s="12">
        <f>(C3733-VLOOKUP(H3733,Riders!$A$2:$C$3500,2,FALSE))/365</f>
        <v>26.394520547945206</v>
      </c>
      <c r="K3733">
        <v>31</v>
      </c>
    </row>
    <row r="3734" spans="1:11" x14ac:dyDescent="0.45">
      <c r="A3734" s="1" t="s">
        <v>415</v>
      </c>
      <c r="B3734" s="1">
        <v>2023</v>
      </c>
      <c r="C3734" s="2">
        <v>44983</v>
      </c>
      <c r="D3734" s="1" t="s">
        <v>72</v>
      </c>
      <c r="E3734" s="33" t="s">
        <v>454</v>
      </c>
      <c r="F3734">
        <v>1</v>
      </c>
      <c r="G3734">
        <v>3</v>
      </c>
      <c r="H3734" t="s">
        <v>831</v>
      </c>
      <c r="I3734" t="s">
        <v>29</v>
      </c>
      <c r="J3734" s="12">
        <f>(C3734-VLOOKUP(H3734,Riders!$A$2:$C$3500,2,FALSE))/365</f>
        <v>24.652054794520549</v>
      </c>
      <c r="K3734">
        <v>38</v>
      </c>
    </row>
    <row r="3735" spans="1:11" x14ac:dyDescent="0.45">
      <c r="A3735" s="1" t="s">
        <v>415</v>
      </c>
      <c r="B3735" s="1">
        <v>2023</v>
      </c>
      <c r="C3735" s="2">
        <v>44983</v>
      </c>
      <c r="D3735" s="1" t="s">
        <v>72</v>
      </c>
      <c r="E3735" s="33" t="s">
        <v>454</v>
      </c>
      <c r="F3735">
        <v>1</v>
      </c>
      <c r="G3735">
        <v>4</v>
      </c>
      <c r="H3735" t="s">
        <v>100</v>
      </c>
      <c r="I3735" t="s">
        <v>47</v>
      </c>
      <c r="J3735" s="12">
        <f>(C3735-VLOOKUP(H3735,Riders!$A$2:$C$3500,2,FALSE))/365</f>
        <v>29.041095890410958</v>
      </c>
      <c r="K3735">
        <v>11</v>
      </c>
    </row>
    <row r="3736" spans="1:11" x14ac:dyDescent="0.45">
      <c r="A3736" s="1" t="s">
        <v>415</v>
      </c>
      <c r="B3736" s="1">
        <v>2023</v>
      </c>
      <c r="C3736" s="2">
        <v>44983</v>
      </c>
      <c r="D3736" s="1" t="s">
        <v>72</v>
      </c>
      <c r="E3736" s="33" t="s">
        <v>454</v>
      </c>
      <c r="F3736">
        <v>1</v>
      </c>
      <c r="G3736">
        <v>5</v>
      </c>
      <c r="H3736" t="s">
        <v>58</v>
      </c>
      <c r="I3736" t="s">
        <v>59</v>
      </c>
      <c r="J3736" s="12">
        <f>(C3736-VLOOKUP(H3736,Riders!$A$2:$C$3500,2,FALSE))/365</f>
        <v>25.117808219178084</v>
      </c>
      <c r="K3736">
        <v>25</v>
      </c>
    </row>
    <row r="3737" spans="1:11" x14ac:dyDescent="0.45">
      <c r="A3737" s="1" t="s">
        <v>415</v>
      </c>
      <c r="B3737" s="1">
        <v>2023</v>
      </c>
      <c r="C3737" s="2">
        <v>44983</v>
      </c>
      <c r="D3737" s="1" t="s">
        <v>72</v>
      </c>
      <c r="E3737" s="33" t="s">
        <v>454</v>
      </c>
      <c r="F3737">
        <v>1</v>
      </c>
      <c r="G3737">
        <v>6</v>
      </c>
      <c r="H3737" t="s">
        <v>652</v>
      </c>
      <c r="I3737" t="s">
        <v>186</v>
      </c>
      <c r="J3737" s="12">
        <f>(C3737-VLOOKUP(H3737,Riders!$A$2:$C$3500,2,FALSE))/365</f>
        <v>23.627397260273973</v>
      </c>
      <c r="K3737">
        <v>38</v>
      </c>
    </row>
    <row r="3738" spans="1:11" x14ac:dyDescent="0.45">
      <c r="A3738" s="1" t="s">
        <v>415</v>
      </c>
      <c r="B3738" s="1">
        <v>2023</v>
      </c>
      <c r="C3738" s="2">
        <v>44983</v>
      </c>
      <c r="D3738" s="1" t="s">
        <v>72</v>
      </c>
      <c r="E3738" s="33" t="s">
        <v>454</v>
      </c>
      <c r="F3738">
        <v>1</v>
      </c>
      <c r="G3738">
        <v>7</v>
      </c>
      <c r="H3738" t="s">
        <v>98</v>
      </c>
      <c r="I3738" t="s">
        <v>67</v>
      </c>
      <c r="J3738" s="12">
        <f>(C3738-VLOOKUP(H3738,Riders!$A$2:$C$3500,2,FALSE))/365</f>
        <v>31.578082191780823</v>
      </c>
      <c r="K3738">
        <v>25</v>
      </c>
    </row>
    <row r="3739" spans="1:11" x14ac:dyDescent="0.45">
      <c r="A3739" s="1" t="s">
        <v>415</v>
      </c>
      <c r="B3739" s="1">
        <v>2023</v>
      </c>
      <c r="C3739" s="2">
        <v>44983</v>
      </c>
      <c r="D3739" s="1" t="s">
        <v>72</v>
      </c>
      <c r="E3739" s="33" t="s">
        <v>454</v>
      </c>
      <c r="F3739">
        <v>2</v>
      </c>
      <c r="G3739">
        <v>1</v>
      </c>
      <c r="H3739" t="s">
        <v>16</v>
      </c>
      <c r="I3739" t="s">
        <v>17</v>
      </c>
      <c r="J3739" s="12">
        <f>(C3739-VLOOKUP(H3739,Riders!$A$2:$C$3500,2,FALSE))/365</f>
        <v>23.852054794520548</v>
      </c>
      <c r="K3739">
        <v>2</v>
      </c>
    </row>
    <row r="3740" spans="1:11" x14ac:dyDescent="0.45">
      <c r="A3740" s="1" t="s">
        <v>415</v>
      </c>
      <c r="B3740" s="1">
        <v>2023</v>
      </c>
      <c r="C3740" s="2">
        <v>44983</v>
      </c>
      <c r="D3740" s="1" t="s">
        <v>72</v>
      </c>
      <c r="E3740" s="33" t="s">
        <v>454</v>
      </c>
      <c r="F3740">
        <v>2</v>
      </c>
      <c r="G3740">
        <v>2</v>
      </c>
      <c r="H3740" t="s">
        <v>43</v>
      </c>
      <c r="I3740" t="s">
        <v>44</v>
      </c>
      <c r="J3740" s="12">
        <f>(C3740-VLOOKUP(H3740,Riders!$A$2:$C$3500,2,FALSE))/365</f>
        <v>30.273972602739725</v>
      </c>
      <c r="K3740">
        <v>13</v>
      </c>
    </row>
    <row r="3741" spans="1:11" x14ac:dyDescent="0.45">
      <c r="A3741" s="1" t="s">
        <v>415</v>
      </c>
      <c r="B3741" s="1">
        <v>2023</v>
      </c>
      <c r="C3741" s="2">
        <v>44983</v>
      </c>
      <c r="D3741" s="1" t="s">
        <v>72</v>
      </c>
      <c r="E3741" s="33" t="s">
        <v>454</v>
      </c>
      <c r="F3741">
        <v>2</v>
      </c>
      <c r="G3741">
        <v>3</v>
      </c>
      <c r="H3741" t="s">
        <v>64</v>
      </c>
      <c r="I3741" t="s">
        <v>65</v>
      </c>
      <c r="J3741" s="12">
        <f>(C3741-VLOOKUP(H3741,Riders!$A$2:$C$3500,2,FALSE))/365</f>
        <v>22.17808219178082</v>
      </c>
      <c r="K3741">
        <v>31</v>
      </c>
    </row>
    <row r="3742" spans="1:11" x14ac:dyDescent="0.45">
      <c r="A3742" s="1" t="s">
        <v>415</v>
      </c>
      <c r="B3742" s="1">
        <v>2023</v>
      </c>
      <c r="C3742" s="2">
        <v>44983</v>
      </c>
      <c r="D3742" s="1" t="s">
        <v>72</v>
      </c>
      <c r="E3742" s="33" t="s">
        <v>454</v>
      </c>
      <c r="F3742">
        <v>2</v>
      </c>
      <c r="G3742">
        <v>4</v>
      </c>
      <c r="H3742" t="s">
        <v>832</v>
      </c>
      <c r="I3742" t="s">
        <v>49</v>
      </c>
      <c r="J3742" s="12">
        <f>(C3742-VLOOKUP(H3742,Riders!$A$2:$C$3500,2,FALSE))/365</f>
        <v>18.980821917808218</v>
      </c>
      <c r="K3742">
        <v>19</v>
      </c>
    </row>
    <row r="3743" spans="1:11" x14ac:dyDescent="0.45">
      <c r="A3743" s="1" t="s">
        <v>415</v>
      </c>
      <c r="B3743" s="1">
        <v>2023</v>
      </c>
      <c r="C3743" s="2">
        <v>44983</v>
      </c>
      <c r="D3743" s="1" t="s">
        <v>72</v>
      </c>
      <c r="E3743" s="33" t="s">
        <v>454</v>
      </c>
      <c r="F3743">
        <v>2</v>
      </c>
      <c r="G3743">
        <v>5</v>
      </c>
      <c r="H3743" t="s">
        <v>24</v>
      </c>
      <c r="I3743" t="s">
        <v>25</v>
      </c>
      <c r="J3743" s="12">
        <f>(C3743-VLOOKUP(H3743,Riders!$A$2:$C$3500,2,FALSE))/365</f>
        <v>24.495890410958904</v>
      </c>
      <c r="K3743">
        <v>13</v>
      </c>
    </row>
    <row r="3744" spans="1:11" x14ac:dyDescent="0.45">
      <c r="A3744" s="1" t="s">
        <v>415</v>
      </c>
      <c r="B3744" s="1">
        <v>2023</v>
      </c>
      <c r="C3744" s="2">
        <v>44983</v>
      </c>
      <c r="D3744" s="1" t="s">
        <v>72</v>
      </c>
      <c r="E3744" s="33" t="s">
        <v>454</v>
      </c>
      <c r="F3744">
        <v>2</v>
      </c>
      <c r="G3744">
        <v>6</v>
      </c>
      <c r="H3744" t="s">
        <v>889</v>
      </c>
      <c r="I3744" t="s">
        <v>156</v>
      </c>
      <c r="J3744" s="12">
        <f>(C3744-VLOOKUP(H3744,Riders!$A$2:$C$3500,2,FALSE))/365</f>
        <v>20.038356164383561</v>
      </c>
      <c r="K3744">
        <v>31</v>
      </c>
    </row>
    <row r="3745" spans="1:11" x14ac:dyDescent="0.45">
      <c r="A3745" s="1" t="s">
        <v>415</v>
      </c>
      <c r="B3745" s="1">
        <v>2023</v>
      </c>
      <c r="C3745" s="2">
        <v>44983</v>
      </c>
      <c r="D3745" s="1" t="s">
        <v>72</v>
      </c>
      <c r="E3745" s="33" t="s">
        <v>454</v>
      </c>
      <c r="F3745">
        <v>2</v>
      </c>
      <c r="G3745">
        <v>7</v>
      </c>
      <c r="H3745" t="s">
        <v>107</v>
      </c>
      <c r="I3745" t="s">
        <v>59</v>
      </c>
      <c r="J3745" s="12">
        <f>(C3745-VLOOKUP(H3745,Riders!$A$2:$C$3500,2,FALSE))/365</f>
        <v>19.473972602739725</v>
      </c>
      <c r="K3745">
        <v>19</v>
      </c>
    </row>
    <row r="3746" spans="1:11" x14ac:dyDescent="0.45">
      <c r="A3746" s="1" t="s">
        <v>415</v>
      </c>
      <c r="B3746" s="1">
        <v>2023</v>
      </c>
      <c r="C3746" s="2">
        <v>44983</v>
      </c>
      <c r="D3746" s="1" t="s">
        <v>72</v>
      </c>
      <c r="E3746" s="33" t="s">
        <v>454</v>
      </c>
      <c r="F3746">
        <v>3</v>
      </c>
      <c r="G3746">
        <v>1</v>
      </c>
      <c r="H3746" t="s">
        <v>381</v>
      </c>
      <c r="I3746" t="s">
        <v>25</v>
      </c>
      <c r="J3746" s="12">
        <f>(C3746-VLOOKUP(H3746,Riders!$A$2:$C$3500,2,FALSE))/365</f>
        <v>20.194520547945206</v>
      </c>
      <c r="K3746">
        <v>10</v>
      </c>
    </row>
    <row r="3747" spans="1:11" x14ac:dyDescent="0.45">
      <c r="A3747" s="1" t="s">
        <v>415</v>
      </c>
      <c r="B3747" s="1">
        <v>2023</v>
      </c>
      <c r="C3747" s="2">
        <v>44983</v>
      </c>
      <c r="D3747" s="1" t="s">
        <v>72</v>
      </c>
      <c r="E3747" s="33" t="s">
        <v>454</v>
      </c>
      <c r="F3747">
        <v>3</v>
      </c>
      <c r="G3747">
        <v>2</v>
      </c>
      <c r="H3747" t="s">
        <v>18</v>
      </c>
      <c r="I3747" t="s">
        <v>19</v>
      </c>
      <c r="J3747" s="12">
        <f>(C3747-VLOOKUP(H3747,Riders!$A$2:$C$3500,2,FALSE))/365</f>
        <v>24.764383561643836</v>
      </c>
      <c r="K3747">
        <v>6</v>
      </c>
    </row>
    <row r="3748" spans="1:11" x14ac:dyDescent="0.45">
      <c r="A3748" s="1" t="s">
        <v>415</v>
      </c>
      <c r="B3748" s="1">
        <v>2023</v>
      </c>
      <c r="C3748" s="2">
        <v>44983</v>
      </c>
      <c r="D3748" s="1" t="s">
        <v>72</v>
      </c>
      <c r="E3748" s="33" t="s">
        <v>454</v>
      </c>
      <c r="F3748">
        <v>3</v>
      </c>
      <c r="G3748">
        <v>3</v>
      </c>
      <c r="H3748" t="s">
        <v>33</v>
      </c>
      <c r="I3748" t="s">
        <v>27</v>
      </c>
      <c r="J3748" s="12">
        <f>(C3748-VLOOKUP(H3748,Riders!$A$2:$C$3500,2,FALSE))/365</f>
        <v>29.271232876712329</v>
      </c>
      <c r="K3748">
        <v>13</v>
      </c>
    </row>
    <row r="3749" spans="1:11" x14ac:dyDescent="0.45">
      <c r="A3749" s="1" t="s">
        <v>415</v>
      </c>
      <c r="B3749" s="1">
        <v>2023</v>
      </c>
      <c r="C3749" s="2">
        <v>44983</v>
      </c>
      <c r="D3749" s="1" t="s">
        <v>72</v>
      </c>
      <c r="E3749" s="33" t="s">
        <v>454</v>
      </c>
      <c r="F3749">
        <v>3</v>
      </c>
      <c r="G3749">
        <v>4</v>
      </c>
      <c r="H3749" t="s">
        <v>35</v>
      </c>
      <c r="I3749" t="s">
        <v>36</v>
      </c>
      <c r="J3749" s="12">
        <f>(C3749-VLOOKUP(H3749,Riders!$A$2:$C$3500,2,FALSE))/365</f>
        <v>24.890410958904109</v>
      </c>
      <c r="K3749">
        <v>5</v>
      </c>
    </row>
    <row r="3750" spans="1:11" x14ac:dyDescent="0.45">
      <c r="A3750" s="1" t="s">
        <v>415</v>
      </c>
      <c r="B3750" s="1">
        <v>2023</v>
      </c>
      <c r="C3750" s="2">
        <v>44983</v>
      </c>
      <c r="D3750" s="1" t="s">
        <v>72</v>
      </c>
      <c r="E3750" s="33" t="s">
        <v>454</v>
      </c>
      <c r="F3750">
        <v>3</v>
      </c>
      <c r="G3750">
        <v>5</v>
      </c>
      <c r="H3750" t="s">
        <v>385</v>
      </c>
      <c r="I3750" t="s">
        <v>38</v>
      </c>
      <c r="J3750" s="12">
        <f>(C3750-VLOOKUP(H3750,Riders!$A$2:$C$3500,2,FALSE))/365</f>
        <v>25.671232876712327</v>
      </c>
      <c r="K3750">
        <v>9</v>
      </c>
    </row>
    <row r="3751" spans="1:11" x14ac:dyDescent="0.45">
      <c r="A3751" s="1" t="s">
        <v>415</v>
      </c>
      <c r="B3751" s="1">
        <v>2023</v>
      </c>
      <c r="C3751" s="2">
        <v>44983</v>
      </c>
      <c r="D3751" s="1" t="s">
        <v>72</v>
      </c>
      <c r="E3751" s="33" t="s">
        <v>454</v>
      </c>
      <c r="F3751">
        <v>3</v>
      </c>
      <c r="G3751">
        <v>6</v>
      </c>
      <c r="H3751" t="s">
        <v>833</v>
      </c>
      <c r="I3751" t="s">
        <v>158</v>
      </c>
      <c r="J3751" s="12">
        <f>(C3751-VLOOKUP(H3751,Riders!$A$2:$C$3500,2,FALSE))/365</f>
        <v>23.271232876712329</v>
      </c>
      <c r="K3751">
        <v>31</v>
      </c>
    </row>
    <row r="3752" spans="1:11" x14ac:dyDescent="0.45">
      <c r="A3752" s="1" t="s">
        <v>415</v>
      </c>
      <c r="B3752" s="1">
        <v>2023</v>
      </c>
      <c r="C3752" s="2">
        <v>44983</v>
      </c>
      <c r="D3752" s="1" t="s">
        <v>72</v>
      </c>
      <c r="E3752" s="33" t="s">
        <v>454</v>
      </c>
      <c r="F3752">
        <v>3</v>
      </c>
      <c r="G3752">
        <v>7</v>
      </c>
      <c r="H3752" t="s">
        <v>113</v>
      </c>
      <c r="I3752" t="s">
        <v>31</v>
      </c>
      <c r="J3752" s="12">
        <f>(C3752-VLOOKUP(H3752,Riders!$A$2:$C$3500,2,FALSE))/365</f>
        <v>19.789041095890411</v>
      </c>
      <c r="K3752">
        <v>38</v>
      </c>
    </row>
    <row r="3753" spans="1:11" x14ac:dyDescent="0.45">
      <c r="A3753" s="1" t="s">
        <v>415</v>
      </c>
      <c r="B3753" s="1">
        <v>2023</v>
      </c>
      <c r="C3753" s="2">
        <v>44983</v>
      </c>
      <c r="D3753" s="1" t="s">
        <v>72</v>
      </c>
      <c r="E3753" s="33" t="s">
        <v>454</v>
      </c>
      <c r="F3753">
        <v>4</v>
      </c>
      <c r="G3753">
        <v>1</v>
      </c>
      <c r="H3753" t="s">
        <v>39</v>
      </c>
      <c r="I3753" t="s">
        <v>40</v>
      </c>
      <c r="J3753" s="12">
        <f>(C3753-VLOOKUP(H3753,Riders!$A$2:$C$3500,2,FALSE))/365</f>
        <v>28.547945205479451</v>
      </c>
      <c r="K3753">
        <v>12</v>
      </c>
    </row>
    <row r="3754" spans="1:11" x14ac:dyDescent="0.45">
      <c r="A3754" s="1" t="s">
        <v>415</v>
      </c>
      <c r="B3754" s="1">
        <v>2023</v>
      </c>
      <c r="C3754" s="2">
        <v>44983</v>
      </c>
      <c r="D3754" s="1" t="s">
        <v>72</v>
      </c>
      <c r="E3754" s="33" t="s">
        <v>454</v>
      </c>
      <c r="F3754">
        <v>4</v>
      </c>
      <c r="G3754">
        <v>2</v>
      </c>
      <c r="H3754" t="s">
        <v>26</v>
      </c>
      <c r="I3754" t="s">
        <v>27</v>
      </c>
      <c r="J3754" s="12">
        <f>(C3754-VLOOKUP(H3754,Riders!$A$2:$C$3500,2,FALSE))/365</f>
        <v>24.767123287671232</v>
      </c>
      <c r="K3754">
        <v>13</v>
      </c>
    </row>
    <row r="3755" spans="1:11" x14ac:dyDescent="0.45">
      <c r="A3755" s="1" t="s">
        <v>415</v>
      </c>
      <c r="B3755" s="1">
        <v>2023</v>
      </c>
      <c r="C3755" s="2">
        <v>44983</v>
      </c>
      <c r="D3755" s="1" t="s">
        <v>72</v>
      </c>
      <c r="E3755" s="33" t="s">
        <v>454</v>
      </c>
      <c r="F3755">
        <v>4</v>
      </c>
      <c r="G3755">
        <v>3</v>
      </c>
      <c r="H3755" t="s">
        <v>32</v>
      </c>
      <c r="I3755" t="s">
        <v>17</v>
      </c>
      <c r="J3755" s="12">
        <f>(C3755-VLOOKUP(H3755,Riders!$A$2:$C$3500,2,FALSE))/365</f>
        <v>20.591780821917808</v>
      </c>
      <c r="K3755">
        <v>19</v>
      </c>
    </row>
    <row r="3756" spans="1:11" x14ac:dyDescent="0.45">
      <c r="A3756" s="1" t="s">
        <v>415</v>
      </c>
      <c r="B3756" s="1">
        <v>2023</v>
      </c>
      <c r="C3756" s="2">
        <v>44983</v>
      </c>
      <c r="D3756" s="1" t="s">
        <v>72</v>
      </c>
      <c r="E3756" s="33" t="s">
        <v>454</v>
      </c>
      <c r="F3756">
        <v>4</v>
      </c>
      <c r="G3756">
        <v>4</v>
      </c>
      <c r="H3756" t="s">
        <v>83</v>
      </c>
      <c r="I3756" t="s">
        <v>84</v>
      </c>
      <c r="J3756" s="12">
        <f>(C3756-VLOOKUP(H3756,Riders!$A$2:$C$3500,2,FALSE))/365</f>
        <v>30.443835616438356</v>
      </c>
      <c r="K3756">
        <v>19</v>
      </c>
    </row>
    <row r="3757" spans="1:11" x14ac:dyDescent="0.45">
      <c r="A3757" s="1" t="s">
        <v>415</v>
      </c>
      <c r="B3757" s="1">
        <v>2023</v>
      </c>
      <c r="C3757" s="2">
        <v>44983</v>
      </c>
      <c r="D3757" s="1" t="s">
        <v>72</v>
      </c>
      <c r="E3757" s="33" t="s">
        <v>454</v>
      </c>
      <c r="F3757">
        <v>4</v>
      </c>
      <c r="G3757">
        <v>5</v>
      </c>
      <c r="H3757" t="s">
        <v>834</v>
      </c>
      <c r="I3757" t="s">
        <v>145</v>
      </c>
      <c r="J3757" s="12">
        <f>(C3757-VLOOKUP(H3757,Riders!$A$2:$C$3500,2,FALSE))/365</f>
        <v>22.701369863013699</v>
      </c>
      <c r="K3757">
        <v>25</v>
      </c>
    </row>
    <row r="3758" spans="1:11" x14ac:dyDescent="0.45">
      <c r="A3758" s="1" t="s">
        <v>415</v>
      </c>
      <c r="B3758" s="1">
        <v>2023</v>
      </c>
      <c r="C3758" s="2">
        <v>44983</v>
      </c>
      <c r="D3758" s="1" t="s">
        <v>72</v>
      </c>
      <c r="E3758" s="33" t="s">
        <v>454</v>
      </c>
      <c r="F3758">
        <v>4</v>
      </c>
      <c r="G3758">
        <v>6</v>
      </c>
      <c r="H3758" t="s">
        <v>101</v>
      </c>
      <c r="I3758" t="s">
        <v>151</v>
      </c>
      <c r="J3758" s="12">
        <f>(C3758-VLOOKUP(H3758,Riders!$A$2:$C$3500,2,FALSE))/365</f>
        <v>23.408219178082192</v>
      </c>
      <c r="K3758">
        <v>25</v>
      </c>
    </row>
    <row r="3759" spans="1:11" x14ac:dyDescent="0.45">
      <c r="A3759" s="1" t="s">
        <v>415</v>
      </c>
      <c r="B3759" s="1">
        <v>2023</v>
      </c>
      <c r="C3759" s="2">
        <v>44983</v>
      </c>
      <c r="D3759" s="1" t="s">
        <v>72</v>
      </c>
      <c r="E3759" s="33" t="s">
        <v>454</v>
      </c>
      <c r="F3759">
        <v>4</v>
      </c>
      <c r="G3759" t="s">
        <v>308</v>
      </c>
      <c r="H3759" t="s">
        <v>384</v>
      </c>
      <c r="I3759" t="s">
        <v>19</v>
      </c>
      <c r="J3759" s="12">
        <f>(C3759-VLOOKUP(H3759,Riders!$A$2:$C$3500,2,FALSE))/365</f>
        <v>23.479452054794521</v>
      </c>
      <c r="K3759">
        <v>13</v>
      </c>
    </row>
    <row r="3760" spans="1:11" x14ac:dyDescent="0.45">
      <c r="A3760" s="1" t="s">
        <v>415</v>
      </c>
      <c r="B3760" s="1">
        <v>2023</v>
      </c>
      <c r="C3760" s="2">
        <v>44983</v>
      </c>
      <c r="D3760" s="1" t="s">
        <v>72</v>
      </c>
      <c r="E3760" s="33" t="s">
        <v>454</v>
      </c>
      <c r="F3760">
        <v>5</v>
      </c>
      <c r="G3760">
        <v>1</v>
      </c>
      <c r="H3760" t="s">
        <v>28</v>
      </c>
      <c r="I3760" t="s">
        <v>29</v>
      </c>
      <c r="J3760" s="12">
        <f>(C3760-VLOOKUP(H3760,Riders!$A$2:$C$3500,2,FALSE))/365</f>
        <v>23.172602739726027</v>
      </c>
      <c r="K3760">
        <v>4</v>
      </c>
    </row>
    <row r="3761" spans="1:11" x14ac:dyDescent="0.45">
      <c r="A3761" s="1" t="s">
        <v>415</v>
      </c>
      <c r="B3761" s="1">
        <v>2023</v>
      </c>
      <c r="C3761" s="2">
        <v>44983</v>
      </c>
      <c r="D3761" s="1" t="s">
        <v>72</v>
      </c>
      <c r="E3761" s="33" t="s">
        <v>454</v>
      </c>
      <c r="F3761">
        <v>5</v>
      </c>
      <c r="G3761">
        <v>2</v>
      </c>
      <c r="H3761" t="s">
        <v>23</v>
      </c>
      <c r="I3761" t="s">
        <v>15</v>
      </c>
      <c r="J3761" s="12">
        <f>(C3761-VLOOKUP(H3761,Riders!$A$2:$C$3500,2,FALSE))/365</f>
        <v>25.460273972602739</v>
      </c>
      <c r="K3761">
        <v>7</v>
      </c>
    </row>
    <row r="3762" spans="1:11" x14ac:dyDescent="0.45">
      <c r="A3762" s="1" t="s">
        <v>415</v>
      </c>
      <c r="B3762" s="1">
        <v>2023</v>
      </c>
      <c r="C3762" s="2">
        <v>44983</v>
      </c>
      <c r="D3762" s="1" t="s">
        <v>72</v>
      </c>
      <c r="E3762" s="33" t="s">
        <v>454</v>
      </c>
      <c r="F3762">
        <v>5</v>
      </c>
      <c r="G3762">
        <v>3</v>
      </c>
      <c r="H3762" t="s">
        <v>157</v>
      </c>
      <c r="I3762" t="s">
        <v>158</v>
      </c>
      <c r="J3762" s="12">
        <f>(C3762-VLOOKUP(H3762,Riders!$A$2:$C$3500,2,FALSE))/365</f>
        <v>25.93972602739726</v>
      </c>
      <c r="K3762">
        <v>38</v>
      </c>
    </row>
    <row r="3763" spans="1:11" x14ac:dyDescent="0.45">
      <c r="A3763" s="1" t="s">
        <v>415</v>
      </c>
      <c r="B3763" s="1">
        <v>2023</v>
      </c>
      <c r="C3763" s="2">
        <v>44983</v>
      </c>
      <c r="D3763" s="1" t="s">
        <v>72</v>
      </c>
      <c r="E3763" s="33" t="s">
        <v>454</v>
      </c>
      <c r="F3763">
        <v>5</v>
      </c>
      <c r="G3763">
        <v>4</v>
      </c>
      <c r="H3763" t="s">
        <v>45</v>
      </c>
      <c r="I3763" t="s">
        <v>97</v>
      </c>
      <c r="J3763" s="12">
        <f>(C3763-VLOOKUP(H3763,Riders!$A$2:$C$3500,2,FALSE))/365</f>
        <v>32.013698630136986</v>
      </c>
      <c r="K3763">
        <v>3</v>
      </c>
    </row>
    <row r="3764" spans="1:11" x14ac:dyDescent="0.45">
      <c r="A3764" s="1" t="s">
        <v>415</v>
      </c>
      <c r="B3764" s="1">
        <v>2023</v>
      </c>
      <c r="C3764" s="2">
        <v>44983</v>
      </c>
      <c r="D3764" s="1" t="s">
        <v>72</v>
      </c>
      <c r="E3764" s="33" t="s">
        <v>454</v>
      </c>
      <c r="F3764">
        <v>5</v>
      </c>
      <c r="G3764">
        <v>5</v>
      </c>
      <c r="H3764" t="s">
        <v>55</v>
      </c>
      <c r="I3764" t="s">
        <v>56</v>
      </c>
      <c r="J3764" s="12">
        <f>(C3764-VLOOKUP(H3764,Riders!$A$2:$C$3500,2,FALSE))/365</f>
        <v>33.824657534246576</v>
      </c>
      <c r="K3764">
        <v>13</v>
      </c>
    </row>
    <row r="3765" spans="1:11" x14ac:dyDescent="0.45">
      <c r="A3765" s="1" t="s">
        <v>415</v>
      </c>
      <c r="B3765" s="1">
        <v>2023</v>
      </c>
      <c r="C3765" s="2">
        <v>44983</v>
      </c>
      <c r="D3765" s="1" t="s">
        <v>72</v>
      </c>
      <c r="E3765" s="33" t="s">
        <v>454</v>
      </c>
      <c r="F3765">
        <v>5</v>
      </c>
      <c r="G3765">
        <v>6</v>
      </c>
      <c r="H3765" t="s">
        <v>60</v>
      </c>
      <c r="I3765" t="s">
        <v>61</v>
      </c>
      <c r="J3765" s="12">
        <f>(C3765-VLOOKUP(H3765,Riders!$A$2:$C$3500,2,FALSE))/365</f>
        <v>34.61643835616438</v>
      </c>
      <c r="K3765">
        <v>25</v>
      </c>
    </row>
    <row r="3766" spans="1:11" x14ac:dyDescent="0.45">
      <c r="A3766" s="1" t="s">
        <v>415</v>
      </c>
      <c r="B3766" s="1">
        <v>2023</v>
      </c>
      <c r="C3766" s="2">
        <v>44983</v>
      </c>
      <c r="D3766" s="1" t="s">
        <v>72</v>
      </c>
      <c r="E3766" s="33" t="s">
        <v>454</v>
      </c>
      <c r="F3766">
        <v>5</v>
      </c>
      <c r="G3766">
        <v>7</v>
      </c>
      <c r="H3766" t="s">
        <v>48</v>
      </c>
      <c r="I3766" t="s">
        <v>49</v>
      </c>
      <c r="J3766" s="12">
        <f>(C3766-VLOOKUP(H3766,Riders!$A$2:$C$3500,2,FALSE))/365</f>
        <v>22.079452054794519</v>
      </c>
      <c r="K3766">
        <v>19</v>
      </c>
    </row>
    <row r="3767" spans="1:11" x14ac:dyDescent="0.45">
      <c r="A3767" s="1" t="s">
        <v>415</v>
      </c>
      <c r="B3767" s="1">
        <v>2023</v>
      </c>
      <c r="C3767" s="2">
        <v>44983</v>
      </c>
      <c r="D3767" s="1" t="s">
        <v>72</v>
      </c>
      <c r="E3767" s="33" t="s">
        <v>454</v>
      </c>
      <c r="F3767">
        <v>6</v>
      </c>
      <c r="G3767">
        <v>1</v>
      </c>
      <c r="H3767" t="s">
        <v>42</v>
      </c>
      <c r="I3767" t="s">
        <v>40</v>
      </c>
      <c r="J3767" s="12">
        <f>(C3767-VLOOKUP(H3767,Riders!$A$2:$C$3500,2,FALSE))/365</f>
        <v>24.238356164383561</v>
      </c>
      <c r="K3767">
        <v>1</v>
      </c>
    </row>
    <row r="3768" spans="1:11" x14ac:dyDescent="0.45">
      <c r="A3768" s="1" t="s">
        <v>415</v>
      </c>
      <c r="B3768" s="1">
        <v>2023</v>
      </c>
      <c r="C3768" s="2">
        <v>44983</v>
      </c>
      <c r="D3768" s="1" t="s">
        <v>72</v>
      </c>
      <c r="E3768" s="33" t="s">
        <v>454</v>
      </c>
      <c r="F3768">
        <v>6</v>
      </c>
      <c r="G3768">
        <v>2</v>
      </c>
      <c r="H3768" t="s">
        <v>99</v>
      </c>
      <c r="I3768" t="s">
        <v>47</v>
      </c>
      <c r="J3768" s="12">
        <f>(C3768-VLOOKUP(H3768,Riders!$A$2:$C$3500,2,FALSE))/365</f>
        <v>26.032876712328768</v>
      </c>
      <c r="K3768">
        <v>31</v>
      </c>
    </row>
    <row r="3769" spans="1:11" x14ac:dyDescent="0.45">
      <c r="A3769" s="1" t="s">
        <v>415</v>
      </c>
      <c r="B3769" s="1">
        <v>2023</v>
      </c>
      <c r="C3769" s="2">
        <v>44983</v>
      </c>
      <c r="D3769" s="1" t="s">
        <v>72</v>
      </c>
      <c r="E3769" s="33" t="s">
        <v>454</v>
      </c>
      <c r="F3769">
        <v>6</v>
      </c>
      <c r="G3769">
        <v>3</v>
      </c>
      <c r="H3769" t="s">
        <v>68</v>
      </c>
      <c r="I3769" t="s">
        <v>67</v>
      </c>
      <c r="J3769" s="12">
        <f>(C3769-VLOOKUP(H3769,Riders!$A$2:$C$3500,2,FALSE))/365</f>
        <v>19.353424657534248</v>
      </c>
      <c r="K3769">
        <v>19</v>
      </c>
    </row>
    <row r="3770" spans="1:11" x14ac:dyDescent="0.45">
      <c r="A3770" s="1" t="s">
        <v>415</v>
      </c>
      <c r="B3770" s="1">
        <v>2023</v>
      </c>
      <c r="C3770" s="2">
        <v>44983</v>
      </c>
      <c r="D3770" s="1" t="s">
        <v>72</v>
      </c>
      <c r="E3770" s="33" t="s">
        <v>454</v>
      </c>
      <c r="F3770">
        <v>6</v>
      </c>
      <c r="G3770">
        <v>4</v>
      </c>
      <c r="H3770" t="s">
        <v>54</v>
      </c>
      <c r="I3770" t="s">
        <v>44</v>
      </c>
      <c r="J3770" s="12">
        <f>(C3770-VLOOKUP(H3770,Riders!$A$2:$C$3500,2,FALSE))/365</f>
        <v>25.67945205479452</v>
      </c>
      <c r="K3770">
        <v>25</v>
      </c>
    </row>
    <row r="3771" spans="1:11" x14ac:dyDescent="0.45">
      <c r="A3771" s="1" t="s">
        <v>415</v>
      </c>
      <c r="B3771" s="1">
        <v>2023</v>
      </c>
      <c r="C3771" s="2">
        <v>44983</v>
      </c>
      <c r="D3771" s="1" t="s">
        <v>72</v>
      </c>
      <c r="E3771" s="33" t="s">
        <v>454</v>
      </c>
      <c r="F3771">
        <v>6</v>
      </c>
      <c r="G3771">
        <v>5</v>
      </c>
      <c r="H3771" t="s">
        <v>382</v>
      </c>
      <c r="I3771" t="s">
        <v>15</v>
      </c>
      <c r="J3771" s="12">
        <f>(C3771-VLOOKUP(H3771,Riders!$A$2:$C$3500,2,FALSE))/365</f>
        <v>21.997260273972604</v>
      </c>
      <c r="K3771">
        <v>38</v>
      </c>
    </row>
    <row r="3772" spans="1:11" x14ac:dyDescent="0.45">
      <c r="A3772" s="1" t="s">
        <v>415</v>
      </c>
      <c r="B3772" s="1">
        <v>2023</v>
      </c>
      <c r="C3772" s="2">
        <v>44983</v>
      </c>
      <c r="D3772" s="1" t="s">
        <v>72</v>
      </c>
      <c r="E3772" s="33" t="s">
        <v>454</v>
      </c>
      <c r="F3772">
        <v>6</v>
      </c>
      <c r="G3772">
        <v>6</v>
      </c>
      <c r="H3772" t="s">
        <v>650</v>
      </c>
      <c r="I3772" t="s">
        <v>186</v>
      </c>
      <c r="J3772" s="12">
        <f>(C3772-VLOOKUP(H3772,Riders!$A$2:$C$3500,2,FALSE))/365</f>
        <v>20.772602739726029</v>
      </c>
      <c r="K3772">
        <v>31</v>
      </c>
    </row>
    <row r="3773" spans="1:11" x14ac:dyDescent="0.45">
      <c r="A3773" s="1" t="s">
        <v>415</v>
      </c>
      <c r="B3773" s="1">
        <v>2023</v>
      </c>
      <c r="C3773" s="2">
        <v>44983</v>
      </c>
      <c r="D3773" s="1" t="s">
        <v>72</v>
      </c>
      <c r="E3773" s="33" t="s">
        <v>454</v>
      </c>
      <c r="F3773">
        <v>6</v>
      </c>
      <c r="G3773">
        <v>7</v>
      </c>
      <c r="H3773" t="s">
        <v>52</v>
      </c>
      <c r="I3773" t="s">
        <v>53</v>
      </c>
      <c r="J3773" s="12">
        <f>(C3773-VLOOKUP(H3773,Riders!$A$2:$C$3500,2,FALSE))/365</f>
        <v>25.967123287671232</v>
      </c>
      <c r="K3773">
        <v>31</v>
      </c>
    </row>
    <row r="3774" spans="1:11" x14ac:dyDescent="0.45">
      <c r="A3774" s="1" t="s">
        <v>415</v>
      </c>
      <c r="B3774" s="1">
        <v>2023</v>
      </c>
      <c r="C3774" s="2">
        <v>44983</v>
      </c>
      <c r="D3774" s="1" t="s">
        <v>72</v>
      </c>
      <c r="E3774" s="33" t="s">
        <v>642</v>
      </c>
      <c r="F3774">
        <v>1</v>
      </c>
      <c r="G3774">
        <v>1</v>
      </c>
      <c r="H3774" t="s">
        <v>45</v>
      </c>
      <c r="I3774" t="s">
        <v>97</v>
      </c>
      <c r="J3774" s="12">
        <f>(C3774-VLOOKUP(H3774,Riders!$A$2:$C$3500,2,FALSE))/365</f>
        <v>32.013698630136986</v>
      </c>
      <c r="K3774">
        <v>3</v>
      </c>
    </row>
    <row r="3775" spans="1:11" x14ac:dyDescent="0.45">
      <c r="A3775" s="1" t="s">
        <v>415</v>
      </c>
      <c r="B3775" s="1">
        <v>2023</v>
      </c>
      <c r="C3775" s="2">
        <v>44983</v>
      </c>
      <c r="D3775" s="1" t="s">
        <v>72</v>
      </c>
      <c r="E3775" s="33" t="s">
        <v>642</v>
      </c>
      <c r="F3775">
        <v>1</v>
      </c>
      <c r="G3775">
        <v>2</v>
      </c>
      <c r="H3775" t="s">
        <v>384</v>
      </c>
      <c r="I3775" t="s">
        <v>19</v>
      </c>
      <c r="J3775" s="12">
        <f>(C3775-VLOOKUP(H3775,Riders!$A$2:$C$3500,2,FALSE))/365</f>
        <v>23.479452054794521</v>
      </c>
      <c r="K3775">
        <v>13</v>
      </c>
    </row>
    <row r="3776" spans="1:11" x14ac:dyDescent="0.45">
      <c r="A3776" s="1" t="s">
        <v>415</v>
      </c>
      <c r="B3776" s="1">
        <v>2023</v>
      </c>
      <c r="C3776" s="2">
        <v>44983</v>
      </c>
      <c r="D3776" s="1" t="s">
        <v>72</v>
      </c>
      <c r="E3776" s="33" t="s">
        <v>642</v>
      </c>
      <c r="F3776">
        <v>1</v>
      </c>
      <c r="G3776">
        <v>3</v>
      </c>
      <c r="H3776" t="s">
        <v>68</v>
      </c>
      <c r="I3776" t="s">
        <v>67</v>
      </c>
      <c r="J3776" s="12">
        <f>(C3776-VLOOKUP(H3776,Riders!$A$2:$C$3500,2,FALSE))/365</f>
        <v>19.353424657534248</v>
      </c>
      <c r="K3776">
        <v>19</v>
      </c>
    </row>
    <row r="3777" spans="1:11" x14ac:dyDescent="0.45">
      <c r="A3777" s="1" t="s">
        <v>415</v>
      </c>
      <c r="B3777" s="1">
        <v>2023</v>
      </c>
      <c r="C3777" s="2">
        <v>44983</v>
      </c>
      <c r="D3777" s="1" t="s">
        <v>72</v>
      </c>
      <c r="E3777" s="33" t="s">
        <v>642</v>
      </c>
      <c r="F3777">
        <v>1</v>
      </c>
      <c r="G3777">
        <v>4</v>
      </c>
      <c r="H3777" t="s">
        <v>834</v>
      </c>
      <c r="I3777" t="s">
        <v>145</v>
      </c>
      <c r="J3777" s="12">
        <f>(C3777-VLOOKUP(H3777,Riders!$A$2:$C$3500,2,FALSE))/365</f>
        <v>22.701369863013699</v>
      </c>
      <c r="K3777">
        <v>25</v>
      </c>
    </row>
    <row r="3778" spans="1:11" x14ac:dyDescent="0.45">
      <c r="A3778" s="1" t="s">
        <v>415</v>
      </c>
      <c r="B3778" s="1">
        <v>2023</v>
      </c>
      <c r="C3778" s="2">
        <v>44983</v>
      </c>
      <c r="D3778" s="1" t="s">
        <v>72</v>
      </c>
      <c r="E3778" s="33" t="s">
        <v>642</v>
      </c>
      <c r="F3778">
        <v>1</v>
      </c>
      <c r="G3778" t="s">
        <v>308</v>
      </c>
      <c r="H3778" t="s">
        <v>50</v>
      </c>
      <c r="I3778" t="s">
        <v>51</v>
      </c>
      <c r="J3778" s="12">
        <f>(C3778-VLOOKUP(H3778,Riders!$A$2:$C$3500,2,FALSE))/365</f>
        <v>26.394520547945206</v>
      </c>
      <c r="K3778">
        <v>31</v>
      </c>
    </row>
    <row r="3779" spans="1:11" x14ac:dyDescent="0.45">
      <c r="A3779" s="1" t="s">
        <v>415</v>
      </c>
      <c r="B3779" s="1">
        <v>2023</v>
      </c>
      <c r="C3779" s="2">
        <v>44983</v>
      </c>
      <c r="D3779" s="1" t="s">
        <v>72</v>
      </c>
      <c r="E3779" s="33" t="s">
        <v>642</v>
      </c>
      <c r="F3779">
        <v>1</v>
      </c>
      <c r="G3779" t="s">
        <v>308</v>
      </c>
      <c r="H3779" t="s">
        <v>833</v>
      </c>
      <c r="I3779" t="s">
        <v>158</v>
      </c>
      <c r="J3779" s="12">
        <f>(C3779-VLOOKUP(H3779,Riders!$A$2:$C$3500,2,FALSE))/365</f>
        <v>23.271232876712329</v>
      </c>
      <c r="K3779">
        <v>31</v>
      </c>
    </row>
    <row r="3780" spans="1:11" x14ac:dyDescent="0.45">
      <c r="A3780" s="1" t="s">
        <v>415</v>
      </c>
      <c r="B3780" s="1">
        <v>2023</v>
      </c>
      <c r="C3780" s="2">
        <v>44983</v>
      </c>
      <c r="D3780" s="1" t="s">
        <v>72</v>
      </c>
      <c r="E3780" s="33" t="s">
        <v>642</v>
      </c>
      <c r="F3780">
        <v>2</v>
      </c>
      <c r="G3780">
        <v>1</v>
      </c>
      <c r="H3780" t="s">
        <v>385</v>
      </c>
      <c r="I3780" t="s">
        <v>38</v>
      </c>
      <c r="J3780" s="12">
        <f>(C3780-VLOOKUP(H3780,Riders!$A$2:$C$3500,2,FALSE))/365</f>
        <v>25.671232876712327</v>
      </c>
      <c r="K3780">
        <v>9</v>
      </c>
    </row>
    <row r="3781" spans="1:11" x14ac:dyDescent="0.45">
      <c r="A3781" s="1" t="s">
        <v>415</v>
      </c>
      <c r="B3781" s="1">
        <v>2023</v>
      </c>
      <c r="C3781" s="2">
        <v>44983</v>
      </c>
      <c r="D3781" s="1" t="s">
        <v>72</v>
      </c>
      <c r="E3781" s="33" t="s">
        <v>642</v>
      </c>
      <c r="F3781">
        <v>2</v>
      </c>
      <c r="G3781">
        <v>2</v>
      </c>
      <c r="H3781" t="s">
        <v>43</v>
      </c>
      <c r="I3781" t="s">
        <v>44</v>
      </c>
      <c r="J3781" s="12">
        <f>(C3781-VLOOKUP(H3781,Riders!$A$2:$C$3500,2,FALSE))/365</f>
        <v>30.273972602739725</v>
      </c>
      <c r="K3781">
        <v>13</v>
      </c>
    </row>
    <row r="3782" spans="1:11" x14ac:dyDescent="0.45">
      <c r="A3782" s="1" t="s">
        <v>415</v>
      </c>
      <c r="B3782" s="1">
        <v>2023</v>
      </c>
      <c r="C3782" s="2">
        <v>44983</v>
      </c>
      <c r="D3782" s="1" t="s">
        <v>72</v>
      </c>
      <c r="E3782" s="33" t="s">
        <v>642</v>
      </c>
      <c r="F3782">
        <v>2</v>
      </c>
      <c r="G3782">
        <v>3</v>
      </c>
      <c r="H3782" t="s">
        <v>83</v>
      </c>
      <c r="I3782" t="s">
        <v>84</v>
      </c>
      <c r="J3782" s="12">
        <f>(C3782-VLOOKUP(H3782,Riders!$A$2:$C$3500,2,FALSE))/365</f>
        <v>30.443835616438356</v>
      </c>
      <c r="K3782">
        <v>19</v>
      </c>
    </row>
    <row r="3783" spans="1:11" x14ac:dyDescent="0.45">
      <c r="A3783" s="1" t="s">
        <v>415</v>
      </c>
      <c r="B3783" s="1">
        <v>2023</v>
      </c>
      <c r="C3783" s="2">
        <v>44983</v>
      </c>
      <c r="D3783" s="1" t="s">
        <v>72</v>
      </c>
      <c r="E3783" s="33" t="s">
        <v>642</v>
      </c>
      <c r="F3783">
        <v>2</v>
      </c>
      <c r="G3783">
        <v>4</v>
      </c>
      <c r="H3783" t="s">
        <v>98</v>
      </c>
      <c r="I3783" t="s">
        <v>67</v>
      </c>
      <c r="J3783" s="12">
        <f>(C3783-VLOOKUP(H3783,Riders!$A$2:$C$3500,2,FALSE))/365</f>
        <v>31.578082191780823</v>
      </c>
      <c r="K3783">
        <v>25</v>
      </c>
    </row>
    <row r="3784" spans="1:11" x14ac:dyDescent="0.45">
      <c r="A3784" s="1" t="s">
        <v>415</v>
      </c>
      <c r="B3784" s="1">
        <v>2023</v>
      </c>
      <c r="C3784" s="2">
        <v>44983</v>
      </c>
      <c r="D3784" s="1" t="s">
        <v>72</v>
      </c>
      <c r="E3784" s="33" t="s">
        <v>642</v>
      </c>
      <c r="F3784">
        <v>2</v>
      </c>
      <c r="G3784">
        <v>5</v>
      </c>
      <c r="H3784" t="s">
        <v>889</v>
      </c>
      <c r="I3784" t="s">
        <v>156</v>
      </c>
      <c r="J3784" s="12">
        <f>(C3784-VLOOKUP(H3784,Riders!$A$2:$C$3500,2,FALSE))/365</f>
        <v>20.038356164383561</v>
      </c>
      <c r="K3784">
        <v>31</v>
      </c>
    </row>
    <row r="3785" spans="1:11" x14ac:dyDescent="0.45">
      <c r="A3785" s="1" t="s">
        <v>415</v>
      </c>
      <c r="B3785" s="1">
        <v>2023</v>
      </c>
      <c r="C3785" s="2">
        <v>44983</v>
      </c>
      <c r="D3785" s="1" t="s">
        <v>72</v>
      </c>
      <c r="E3785" s="33" t="s">
        <v>642</v>
      </c>
      <c r="F3785">
        <v>2</v>
      </c>
      <c r="G3785">
        <v>6</v>
      </c>
      <c r="H3785" t="s">
        <v>157</v>
      </c>
      <c r="I3785" t="s">
        <v>158</v>
      </c>
      <c r="J3785" s="12">
        <f>(C3785-VLOOKUP(H3785,Riders!$A$2:$C$3500,2,FALSE))/365</f>
        <v>25.93972602739726</v>
      </c>
      <c r="K3785">
        <v>38</v>
      </c>
    </row>
    <row r="3786" spans="1:11" x14ac:dyDescent="0.45">
      <c r="A3786" s="1" t="s">
        <v>415</v>
      </c>
      <c r="B3786" s="1">
        <v>2023</v>
      </c>
      <c r="C3786" s="2">
        <v>44983</v>
      </c>
      <c r="D3786" s="1" t="s">
        <v>72</v>
      </c>
      <c r="E3786" s="33" t="s">
        <v>642</v>
      </c>
      <c r="F3786">
        <v>3</v>
      </c>
      <c r="G3786">
        <v>1</v>
      </c>
      <c r="H3786" t="s">
        <v>18</v>
      </c>
      <c r="I3786" t="s">
        <v>19</v>
      </c>
      <c r="J3786" s="12">
        <f>(C3786-VLOOKUP(H3786,Riders!$A$2:$C$3500,2,FALSE))/365</f>
        <v>24.764383561643836</v>
      </c>
      <c r="K3786">
        <v>6</v>
      </c>
    </row>
    <row r="3787" spans="1:11" x14ac:dyDescent="0.45">
      <c r="A3787" s="1" t="s">
        <v>415</v>
      </c>
      <c r="B3787" s="1">
        <v>2023</v>
      </c>
      <c r="C3787" s="2">
        <v>44983</v>
      </c>
      <c r="D3787" s="1" t="s">
        <v>72</v>
      </c>
      <c r="E3787" s="33" t="s">
        <v>642</v>
      </c>
      <c r="F3787">
        <v>3</v>
      </c>
      <c r="G3787">
        <v>2</v>
      </c>
      <c r="H3787" t="s">
        <v>24</v>
      </c>
      <c r="I3787" t="s">
        <v>25</v>
      </c>
      <c r="J3787" s="12">
        <f>(C3787-VLOOKUP(H3787,Riders!$A$2:$C$3500,2,FALSE))/365</f>
        <v>24.495890410958904</v>
      </c>
      <c r="K3787">
        <v>13</v>
      </c>
    </row>
    <row r="3788" spans="1:11" x14ac:dyDescent="0.45">
      <c r="A3788" s="1" t="s">
        <v>415</v>
      </c>
      <c r="B3788" s="1">
        <v>2023</v>
      </c>
      <c r="C3788" s="2">
        <v>44983</v>
      </c>
      <c r="D3788" s="1" t="s">
        <v>72</v>
      </c>
      <c r="E3788" s="33" t="s">
        <v>642</v>
      </c>
      <c r="F3788">
        <v>3</v>
      </c>
      <c r="G3788">
        <v>3</v>
      </c>
      <c r="H3788" t="s">
        <v>32</v>
      </c>
      <c r="I3788" t="s">
        <v>17</v>
      </c>
      <c r="J3788" s="12">
        <f>(C3788-VLOOKUP(H3788,Riders!$A$2:$C$3500,2,FALSE))/365</f>
        <v>20.591780821917808</v>
      </c>
      <c r="K3788">
        <v>19</v>
      </c>
    </row>
    <row r="3789" spans="1:11" x14ac:dyDescent="0.45">
      <c r="A3789" s="1" t="s">
        <v>415</v>
      </c>
      <c r="B3789" s="1">
        <v>2023</v>
      </c>
      <c r="C3789" s="2">
        <v>44983</v>
      </c>
      <c r="D3789" s="1" t="s">
        <v>72</v>
      </c>
      <c r="E3789" s="33" t="s">
        <v>642</v>
      </c>
      <c r="F3789">
        <v>3</v>
      </c>
      <c r="G3789">
        <v>4</v>
      </c>
      <c r="H3789" t="s">
        <v>54</v>
      </c>
      <c r="I3789" t="s">
        <v>44</v>
      </c>
      <c r="J3789" s="12">
        <f>(C3789-VLOOKUP(H3789,Riders!$A$2:$C$3500,2,FALSE))/365</f>
        <v>25.67945205479452</v>
      </c>
      <c r="K3789">
        <v>25</v>
      </c>
    </row>
    <row r="3790" spans="1:11" x14ac:dyDescent="0.45">
      <c r="A3790" s="1" t="s">
        <v>415</v>
      </c>
      <c r="B3790" s="1">
        <v>2023</v>
      </c>
      <c r="C3790" s="2">
        <v>44983</v>
      </c>
      <c r="D3790" s="1" t="s">
        <v>72</v>
      </c>
      <c r="E3790" s="33" t="s">
        <v>642</v>
      </c>
      <c r="F3790">
        <v>3</v>
      </c>
      <c r="G3790">
        <v>5</v>
      </c>
      <c r="H3790" t="s">
        <v>52</v>
      </c>
      <c r="I3790" t="s">
        <v>53</v>
      </c>
      <c r="J3790" s="12">
        <f>(C3790-VLOOKUP(H3790,Riders!$A$2:$C$3500,2,FALSE))/365</f>
        <v>25.967123287671232</v>
      </c>
      <c r="K3790">
        <v>31</v>
      </c>
    </row>
    <row r="3791" spans="1:11" x14ac:dyDescent="0.45">
      <c r="A3791" s="1" t="s">
        <v>415</v>
      </c>
      <c r="B3791" s="1">
        <v>2023</v>
      </c>
      <c r="C3791" s="2">
        <v>44983</v>
      </c>
      <c r="D3791" s="1" t="s">
        <v>72</v>
      </c>
      <c r="E3791" s="33" t="s">
        <v>642</v>
      </c>
      <c r="F3791">
        <v>3</v>
      </c>
      <c r="G3791">
        <v>6</v>
      </c>
      <c r="H3791" t="s">
        <v>652</v>
      </c>
      <c r="I3791" t="s">
        <v>186</v>
      </c>
      <c r="J3791" s="12">
        <f>(C3791-VLOOKUP(H3791,Riders!$A$2:$C$3500,2,FALSE))/365</f>
        <v>23.627397260273973</v>
      </c>
      <c r="K3791">
        <v>38</v>
      </c>
    </row>
    <row r="3792" spans="1:11" x14ac:dyDescent="0.45">
      <c r="A3792" s="1" t="s">
        <v>415</v>
      </c>
      <c r="B3792" s="1">
        <v>2023</v>
      </c>
      <c r="C3792" s="2">
        <v>44983</v>
      </c>
      <c r="D3792" s="1" t="s">
        <v>72</v>
      </c>
      <c r="E3792" s="33" t="s">
        <v>642</v>
      </c>
      <c r="F3792">
        <v>4</v>
      </c>
      <c r="G3792">
        <v>1</v>
      </c>
      <c r="H3792" t="s">
        <v>23</v>
      </c>
      <c r="I3792" t="s">
        <v>15</v>
      </c>
      <c r="J3792" s="12">
        <f>(C3792-VLOOKUP(H3792,Riders!$A$2:$C$3500,2,FALSE))/365</f>
        <v>25.460273972602739</v>
      </c>
      <c r="K3792">
        <v>7</v>
      </c>
    </row>
    <row r="3793" spans="1:11" x14ac:dyDescent="0.45">
      <c r="A3793" s="1" t="s">
        <v>415</v>
      </c>
      <c r="B3793" s="1">
        <v>2023</v>
      </c>
      <c r="C3793" s="2">
        <v>44983</v>
      </c>
      <c r="D3793" s="1" t="s">
        <v>72</v>
      </c>
      <c r="E3793" s="33" t="s">
        <v>642</v>
      </c>
      <c r="F3793">
        <v>4</v>
      </c>
      <c r="G3793">
        <v>2</v>
      </c>
      <c r="H3793" t="s">
        <v>33</v>
      </c>
      <c r="I3793" t="s">
        <v>27</v>
      </c>
      <c r="J3793" s="12">
        <f>(C3793-VLOOKUP(H3793,Riders!$A$2:$C$3500,2,FALSE))/365</f>
        <v>29.271232876712329</v>
      </c>
      <c r="K3793">
        <v>13</v>
      </c>
    </row>
    <row r="3794" spans="1:11" x14ac:dyDescent="0.45">
      <c r="A3794" s="1" t="s">
        <v>415</v>
      </c>
      <c r="B3794" s="1">
        <v>2023</v>
      </c>
      <c r="C3794" s="2">
        <v>44983</v>
      </c>
      <c r="D3794" s="1" t="s">
        <v>72</v>
      </c>
      <c r="E3794" s="33" t="s">
        <v>642</v>
      </c>
      <c r="F3794">
        <v>4</v>
      </c>
      <c r="G3794">
        <v>3</v>
      </c>
      <c r="H3794" t="s">
        <v>832</v>
      </c>
      <c r="I3794" t="s">
        <v>49</v>
      </c>
      <c r="J3794" s="12">
        <f>(C3794-VLOOKUP(H3794,Riders!$A$2:$C$3500,2,FALSE))/365</f>
        <v>18.980821917808218</v>
      </c>
      <c r="K3794">
        <v>19</v>
      </c>
    </row>
    <row r="3795" spans="1:11" x14ac:dyDescent="0.45">
      <c r="A3795" s="1" t="s">
        <v>415</v>
      </c>
      <c r="B3795" s="1">
        <v>2023</v>
      </c>
      <c r="C3795" s="2">
        <v>44983</v>
      </c>
      <c r="D3795" s="1" t="s">
        <v>72</v>
      </c>
      <c r="E3795" s="33" t="s">
        <v>642</v>
      </c>
      <c r="F3795">
        <v>4</v>
      </c>
      <c r="G3795">
        <v>4</v>
      </c>
      <c r="H3795" t="s">
        <v>58</v>
      </c>
      <c r="I3795" t="s">
        <v>59</v>
      </c>
      <c r="J3795" s="12">
        <f>(C3795-VLOOKUP(H3795,Riders!$A$2:$C$3500,2,FALSE))/365</f>
        <v>25.117808219178084</v>
      </c>
      <c r="K3795">
        <v>25</v>
      </c>
    </row>
    <row r="3796" spans="1:11" x14ac:dyDescent="0.45">
      <c r="A3796" s="1" t="s">
        <v>415</v>
      </c>
      <c r="B3796" s="1">
        <v>2023</v>
      </c>
      <c r="C3796" s="2">
        <v>44983</v>
      </c>
      <c r="D3796" s="1" t="s">
        <v>72</v>
      </c>
      <c r="E3796" s="33" t="s">
        <v>642</v>
      </c>
      <c r="F3796">
        <v>4</v>
      </c>
      <c r="G3796">
        <v>5</v>
      </c>
      <c r="H3796" t="s">
        <v>650</v>
      </c>
      <c r="I3796" t="s">
        <v>186</v>
      </c>
      <c r="J3796" s="12">
        <f>(C3796-VLOOKUP(H3796,Riders!$A$2:$C$3500,2,FALSE))/365</f>
        <v>20.772602739726029</v>
      </c>
      <c r="K3796">
        <v>31</v>
      </c>
    </row>
    <row r="3797" spans="1:11" x14ac:dyDescent="0.45">
      <c r="A3797" s="1" t="s">
        <v>415</v>
      </c>
      <c r="B3797" s="1">
        <v>2023</v>
      </c>
      <c r="C3797" s="2">
        <v>44983</v>
      </c>
      <c r="D3797" s="1" t="s">
        <v>72</v>
      </c>
      <c r="E3797" s="33" t="s">
        <v>642</v>
      </c>
      <c r="F3797">
        <v>4</v>
      </c>
      <c r="G3797">
        <v>6</v>
      </c>
      <c r="H3797" t="s">
        <v>113</v>
      </c>
      <c r="I3797" t="s">
        <v>31</v>
      </c>
      <c r="J3797" s="12">
        <f>(C3797-VLOOKUP(H3797,Riders!$A$2:$C$3500,2,FALSE))/365</f>
        <v>19.789041095890411</v>
      </c>
      <c r="K3797">
        <v>38</v>
      </c>
    </row>
    <row r="3798" spans="1:11" x14ac:dyDescent="0.45">
      <c r="A3798" s="1" t="s">
        <v>415</v>
      </c>
      <c r="B3798" s="1">
        <v>2023</v>
      </c>
      <c r="C3798" s="2">
        <v>44983</v>
      </c>
      <c r="D3798" s="1" t="s">
        <v>72</v>
      </c>
      <c r="E3798" s="33" t="s">
        <v>642</v>
      </c>
      <c r="F3798">
        <v>5</v>
      </c>
      <c r="G3798">
        <v>1</v>
      </c>
      <c r="H3798" t="s">
        <v>100</v>
      </c>
      <c r="I3798" t="s">
        <v>47</v>
      </c>
      <c r="J3798" s="12">
        <f>(C3798-VLOOKUP(H3798,Riders!$A$2:$C$3500,2,FALSE))/365</f>
        <v>29.041095890410958</v>
      </c>
      <c r="K3798">
        <v>11</v>
      </c>
    </row>
    <row r="3799" spans="1:11" x14ac:dyDescent="0.45">
      <c r="A3799" s="1" t="s">
        <v>415</v>
      </c>
      <c r="B3799" s="1">
        <v>2023</v>
      </c>
      <c r="C3799" s="2">
        <v>44983</v>
      </c>
      <c r="D3799" s="1" t="s">
        <v>72</v>
      </c>
      <c r="E3799" s="33" t="s">
        <v>642</v>
      </c>
      <c r="F3799">
        <v>5</v>
      </c>
      <c r="G3799">
        <v>2</v>
      </c>
      <c r="H3799" t="s">
        <v>26</v>
      </c>
      <c r="I3799" t="s">
        <v>27</v>
      </c>
      <c r="J3799" s="12">
        <f>(C3799-VLOOKUP(H3799,Riders!$A$2:$C$3500,2,FALSE))/365</f>
        <v>24.767123287671232</v>
      </c>
      <c r="K3799">
        <v>13</v>
      </c>
    </row>
    <row r="3800" spans="1:11" x14ac:dyDescent="0.45">
      <c r="A3800" s="1" t="s">
        <v>415</v>
      </c>
      <c r="B3800" s="1">
        <v>2023</v>
      </c>
      <c r="C3800" s="2">
        <v>44983</v>
      </c>
      <c r="D3800" s="1" t="s">
        <v>72</v>
      </c>
      <c r="E3800" s="33" t="s">
        <v>642</v>
      </c>
      <c r="F3800">
        <v>5</v>
      </c>
      <c r="G3800">
        <v>3</v>
      </c>
      <c r="H3800" t="s">
        <v>107</v>
      </c>
      <c r="I3800" t="s">
        <v>59</v>
      </c>
      <c r="J3800" s="12">
        <f>(C3800-VLOOKUP(H3800,Riders!$A$2:$C$3500,2,FALSE))/365</f>
        <v>19.473972602739725</v>
      </c>
      <c r="K3800">
        <v>19</v>
      </c>
    </row>
    <row r="3801" spans="1:11" x14ac:dyDescent="0.45">
      <c r="A3801" s="1" t="s">
        <v>415</v>
      </c>
      <c r="B3801" s="1">
        <v>2023</v>
      </c>
      <c r="C3801" s="2">
        <v>44983</v>
      </c>
      <c r="D3801" s="1" t="s">
        <v>72</v>
      </c>
      <c r="E3801" s="33" t="s">
        <v>642</v>
      </c>
      <c r="F3801">
        <v>5</v>
      </c>
      <c r="G3801">
        <v>4</v>
      </c>
      <c r="H3801" t="s">
        <v>60</v>
      </c>
      <c r="I3801" t="s">
        <v>61</v>
      </c>
      <c r="J3801" s="12">
        <f>(C3801-VLOOKUP(H3801,Riders!$A$2:$C$3500,2,FALSE))/365</f>
        <v>34.61643835616438</v>
      </c>
      <c r="K3801">
        <v>25</v>
      </c>
    </row>
    <row r="3802" spans="1:11" x14ac:dyDescent="0.45">
      <c r="A3802" s="1" t="s">
        <v>415</v>
      </c>
      <c r="B3802" s="1">
        <v>2023</v>
      </c>
      <c r="C3802" s="2">
        <v>44983</v>
      </c>
      <c r="D3802" s="1" t="s">
        <v>72</v>
      </c>
      <c r="E3802" s="33" t="s">
        <v>642</v>
      </c>
      <c r="F3802">
        <v>5</v>
      </c>
      <c r="G3802">
        <v>5</v>
      </c>
      <c r="H3802" t="s">
        <v>64</v>
      </c>
      <c r="I3802" t="s">
        <v>65</v>
      </c>
      <c r="J3802" s="12">
        <f>(C3802-VLOOKUP(H3802,Riders!$A$2:$C$3500,2,FALSE))/365</f>
        <v>22.17808219178082</v>
      </c>
      <c r="K3802">
        <v>31</v>
      </c>
    </row>
    <row r="3803" spans="1:11" x14ac:dyDescent="0.45">
      <c r="A3803" s="1" t="s">
        <v>415</v>
      </c>
      <c r="B3803" s="1">
        <v>2023</v>
      </c>
      <c r="C3803" s="2">
        <v>44983</v>
      </c>
      <c r="D3803" s="1" t="s">
        <v>72</v>
      </c>
      <c r="E3803" s="33" t="s">
        <v>642</v>
      </c>
      <c r="F3803">
        <v>5</v>
      </c>
      <c r="G3803">
        <v>6</v>
      </c>
      <c r="H3803" t="s">
        <v>382</v>
      </c>
      <c r="I3803" t="s">
        <v>15</v>
      </c>
      <c r="J3803" s="12">
        <f>(C3803-VLOOKUP(H3803,Riders!$A$2:$C$3500,2,FALSE))/365</f>
        <v>21.997260273972604</v>
      </c>
      <c r="K3803">
        <v>38</v>
      </c>
    </row>
    <row r="3804" spans="1:11" x14ac:dyDescent="0.45">
      <c r="A3804" s="1" t="s">
        <v>415</v>
      </c>
      <c r="B3804" s="1">
        <v>2023</v>
      </c>
      <c r="C3804" s="2">
        <v>44983</v>
      </c>
      <c r="D3804" s="1" t="s">
        <v>72</v>
      </c>
      <c r="E3804" s="33" t="s">
        <v>642</v>
      </c>
      <c r="F3804">
        <v>6</v>
      </c>
      <c r="G3804">
        <v>1</v>
      </c>
      <c r="H3804" t="s">
        <v>35</v>
      </c>
      <c r="I3804" t="s">
        <v>36</v>
      </c>
      <c r="J3804" s="12">
        <f>(C3804-VLOOKUP(H3804,Riders!$A$2:$C$3500,2,FALSE))/365</f>
        <v>24.890410958904109</v>
      </c>
      <c r="K3804">
        <v>5</v>
      </c>
    </row>
    <row r="3805" spans="1:11" x14ac:dyDescent="0.45">
      <c r="A3805" s="1" t="s">
        <v>415</v>
      </c>
      <c r="B3805" s="1">
        <v>2023</v>
      </c>
      <c r="C3805" s="2">
        <v>44983</v>
      </c>
      <c r="D3805" s="1" t="s">
        <v>72</v>
      </c>
      <c r="E3805" s="33" t="s">
        <v>642</v>
      </c>
      <c r="F3805">
        <v>6</v>
      </c>
      <c r="G3805">
        <v>2</v>
      </c>
      <c r="H3805" t="s">
        <v>55</v>
      </c>
      <c r="I3805" t="s">
        <v>56</v>
      </c>
      <c r="J3805" s="12">
        <f>(C3805-VLOOKUP(H3805,Riders!$A$2:$C$3500,2,FALSE))/365</f>
        <v>33.824657534246576</v>
      </c>
      <c r="K3805">
        <v>13</v>
      </c>
    </row>
    <row r="3806" spans="1:11" x14ac:dyDescent="0.45">
      <c r="A3806" s="1" t="s">
        <v>415</v>
      </c>
      <c r="B3806" s="1">
        <v>2023</v>
      </c>
      <c r="C3806" s="2">
        <v>44983</v>
      </c>
      <c r="D3806" s="1" t="s">
        <v>72</v>
      </c>
      <c r="E3806" s="33" t="s">
        <v>642</v>
      </c>
      <c r="F3806">
        <v>6</v>
      </c>
      <c r="G3806">
        <v>3</v>
      </c>
      <c r="H3806" t="s">
        <v>48</v>
      </c>
      <c r="I3806" t="s">
        <v>49</v>
      </c>
      <c r="J3806" s="12">
        <f>(C3806-VLOOKUP(H3806,Riders!$A$2:$C$3500,2,FALSE))/365</f>
        <v>22.079452054794519</v>
      </c>
      <c r="K3806">
        <v>19</v>
      </c>
    </row>
    <row r="3807" spans="1:11" x14ac:dyDescent="0.45">
      <c r="A3807" s="1" t="s">
        <v>415</v>
      </c>
      <c r="B3807" s="1">
        <v>2023</v>
      </c>
      <c r="C3807" s="2">
        <v>44983</v>
      </c>
      <c r="D3807" s="1" t="s">
        <v>72</v>
      </c>
      <c r="E3807" s="33" t="s">
        <v>642</v>
      </c>
      <c r="F3807">
        <v>6</v>
      </c>
      <c r="G3807">
        <v>4</v>
      </c>
      <c r="H3807" t="s">
        <v>101</v>
      </c>
      <c r="I3807" t="s">
        <v>151</v>
      </c>
      <c r="J3807" s="12">
        <f>(C3807-VLOOKUP(H3807,Riders!$A$2:$C$3500,2,FALSE))/365</f>
        <v>23.408219178082192</v>
      </c>
      <c r="K3807">
        <v>25</v>
      </c>
    </row>
    <row r="3808" spans="1:11" x14ac:dyDescent="0.45">
      <c r="A3808" s="1" t="s">
        <v>415</v>
      </c>
      <c r="B3808" s="1">
        <v>2023</v>
      </c>
      <c r="C3808" s="2">
        <v>44983</v>
      </c>
      <c r="D3808" s="1" t="s">
        <v>72</v>
      </c>
      <c r="E3808" s="33" t="s">
        <v>642</v>
      </c>
      <c r="F3808">
        <v>6</v>
      </c>
      <c r="G3808">
        <v>5</v>
      </c>
      <c r="H3808" t="s">
        <v>99</v>
      </c>
      <c r="I3808" t="s">
        <v>47</v>
      </c>
      <c r="J3808" s="12">
        <f>(C3808-VLOOKUP(H3808,Riders!$A$2:$C$3500,2,FALSE))/365</f>
        <v>26.032876712328768</v>
      </c>
      <c r="K3808">
        <v>31</v>
      </c>
    </row>
    <row r="3809" spans="1:11" x14ac:dyDescent="0.45">
      <c r="A3809" s="1" t="s">
        <v>415</v>
      </c>
      <c r="B3809" s="1">
        <v>2023</v>
      </c>
      <c r="C3809" s="2">
        <v>44983</v>
      </c>
      <c r="D3809" s="1" t="s">
        <v>72</v>
      </c>
      <c r="E3809" s="33" t="s">
        <v>642</v>
      </c>
      <c r="F3809">
        <v>6</v>
      </c>
      <c r="G3809">
        <v>6</v>
      </c>
      <c r="H3809" t="s">
        <v>831</v>
      </c>
      <c r="I3809" t="s">
        <v>29</v>
      </c>
      <c r="J3809" s="12">
        <f>(C3809-VLOOKUP(H3809,Riders!$A$2:$C$3500,2,FALSE))/365</f>
        <v>24.652054794520549</v>
      </c>
      <c r="K3809">
        <v>38</v>
      </c>
    </row>
    <row r="3810" spans="1:11" x14ac:dyDescent="0.45">
      <c r="A3810" s="1" t="s">
        <v>415</v>
      </c>
      <c r="B3810" s="1">
        <v>2023</v>
      </c>
      <c r="C3810" s="2">
        <v>44983</v>
      </c>
      <c r="D3810" s="1" t="s">
        <v>72</v>
      </c>
      <c r="E3810" s="33" t="s">
        <v>643</v>
      </c>
      <c r="F3810">
        <v>1</v>
      </c>
      <c r="G3810">
        <v>1</v>
      </c>
      <c r="H3810" t="s">
        <v>28</v>
      </c>
      <c r="I3810" t="s">
        <v>29</v>
      </c>
      <c r="J3810" s="12">
        <f>(C3810-VLOOKUP(H3810,Riders!$A$2:$C$3500,2,FALSE))/365</f>
        <v>23.172602739726027</v>
      </c>
      <c r="K3810">
        <v>4</v>
      </c>
    </row>
    <row r="3811" spans="1:11" x14ac:dyDescent="0.45">
      <c r="A3811" s="1" t="s">
        <v>415</v>
      </c>
      <c r="B3811" s="1">
        <v>2023</v>
      </c>
      <c r="C3811" s="2">
        <v>44983</v>
      </c>
      <c r="D3811" s="1" t="s">
        <v>72</v>
      </c>
      <c r="E3811" s="33" t="s">
        <v>643</v>
      </c>
      <c r="F3811">
        <v>1</v>
      </c>
      <c r="G3811">
        <v>2</v>
      </c>
      <c r="H3811" t="s">
        <v>35</v>
      </c>
      <c r="I3811" t="s">
        <v>36</v>
      </c>
      <c r="J3811" s="12">
        <f>(C3811-VLOOKUP(H3811,Riders!$A$2:$C$3500,2,FALSE))/365</f>
        <v>24.890410958904109</v>
      </c>
      <c r="K3811">
        <v>5</v>
      </c>
    </row>
    <row r="3812" spans="1:11" x14ac:dyDescent="0.45">
      <c r="A3812" s="1" t="s">
        <v>415</v>
      </c>
      <c r="B3812" s="1">
        <v>2023</v>
      </c>
      <c r="C3812" s="2">
        <v>44983</v>
      </c>
      <c r="D3812" s="1" t="s">
        <v>72</v>
      </c>
      <c r="E3812" s="33" t="s">
        <v>643</v>
      </c>
      <c r="F3812">
        <v>1</v>
      </c>
      <c r="G3812">
        <v>3</v>
      </c>
      <c r="H3812" t="s">
        <v>18</v>
      </c>
      <c r="I3812" t="s">
        <v>19</v>
      </c>
      <c r="J3812" s="12">
        <f>(C3812-VLOOKUP(H3812,Riders!$A$2:$C$3500,2,FALSE))/365</f>
        <v>24.764383561643836</v>
      </c>
      <c r="K3812">
        <v>6</v>
      </c>
    </row>
    <row r="3813" spans="1:11" x14ac:dyDescent="0.45">
      <c r="A3813" s="1" t="s">
        <v>415</v>
      </c>
      <c r="B3813" s="1">
        <v>2023</v>
      </c>
      <c r="C3813" s="2">
        <v>44983</v>
      </c>
      <c r="D3813" s="1" t="s">
        <v>72</v>
      </c>
      <c r="E3813" s="33" t="s">
        <v>643</v>
      </c>
      <c r="F3813">
        <v>1</v>
      </c>
      <c r="G3813">
        <v>4</v>
      </c>
      <c r="H3813" t="s">
        <v>20</v>
      </c>
      <c r="I3813" t="s">
        <v>21</v>
      </c>
      <c r="J3813" s="12">
        <f>(C3813-VLOOKUP(H3813,Riders!$A$2:$C$3500,2,FALSE))/365</f>
        <v>27.561643835616437</v>
      </c>
      <c r="K3813">
        <v>8</v>
      </c>
    </row>
    <row r="3814" spans="1:11" x14ac:dyDescent="0.45">
      <c r="A3814" s="1" t="s">
        <v>415</v>
      </c>
      <c r="B3814" s="1">
        <v>2023</v>
      </c>
      <c r="C3814" s="2">
        <v>44983</v>
      </c>
      <c r="D3814" s="1" t="s">
        <v>72</v>
      </c>
      <c r="E3814" s="33" t="s">
        <v>643</v>
      </c>
      <c r="F3814">
        <v>1</v>
      </c>
      <c r="G3814">
        <v>5</v>
      </c>
      <c r="H3814" t="s">
        <v>39</v>
      </c>
      <c r="I3814" t="s">
        <v>40</v>
      </c>
      <c r="J3814" s="12">
        <f>(C3814-VLOOKUP(H3814,Riders!$A$2:$C$3500,2,FALSE))/365</f>
        <v>28.547945205479451</v>
      </c>
      <c r="K3814">
        <v>12</v>
      </c>
    </row>
    <row r="3815" spans="1:11" x14ac:dyDescent="0.45">
      <c r="A3815" s="1" t="s">
        <v>415</v>
      </c>
      <c r="B3815" s="1">
        <v>2023</v>
      </c>
      <c r="C3815" s="2">
        <v>44983</v>
      </c>
      <c r="D3815" s="1" t="s">
        <v>72</v>
      </c>
      <c r="E3815" s="33" t="s">
        <v>643</v>
      </c>
      <c r="F3815">
        <v>1</v>
      </c>
      <c r="G3815">
        <v>6</v>
      </c>
      <c r="H3815" t="s">
        <v>385</v>
      </c>
      <c r="I3815" t="s">
        <v>38</v>
      </c>
      <c r="J3815" s="12">
        <f>(C3815-VLOOKUP(H3815,Riders!$A$2:$C$3500,2,FALSE))/365</f>
        <v>25.671232876712327</v>
      </c>
      <c r="K3815">
        <v>9</v>
      </c>
    </row>
    <row r="3816" spans="1:11" x14ac:dyDescent="0.45">
      <c r="A3816" s="1" t="s">
        <v>415</v>
      </c>
      <c r="B3816" s="1">
        <v>2023</v>
      </c>
      <c r="C3816" s="2">
        <v>44983</v>
      </c>
      <c r="D3816" s="1" t="s">
        <v>72</v>
      </c>
      <c r="E3816" s="33" t="s">
        <v>643</v>
      </c>
      <c r="F3816">
        <v>2</v>
      </c>
      <c r="G3816">
        <v>1</v>
      </c>
      <c r="H3816" t="s">
        <v>16</v>
      </c>
      <c r="I3816" t="s">
        <v>17</v>
      </c>
      <c r="J3816" s="12">
        <f>(C3816-VLOOKUP(H3816,Riders!$A$2:$C$3500,2,FALSE))/365</f>
        <v>23.852054794520548</v>
      </c>
      <c r="K3816">
        <v>2</v>
      </c>
    </row>
    <row r="3817" spans="1:11" x14ac:dyDescent="0.45">
      <c r="A3817" s="1" t="s">
        <v>415</v>
      </c>
      <c r="B3817" s="1">
        <v>2023</v>
      </c>
      <c r="C3817" s="2">
        <v>44983</v>
      </c>
      <c r="D3817" s="1" t="s">
        <v>72</v>
      </c>
      <c r="E3817" s="33" t="s">
        <v>643</v>
      </c>
      <c r="F3817">
        <v>2</v>
      </c>
      <c r="G3817">
        <v>2</v>
      </c>
      <c r="H3817" t="s">
        <v>45</v>
      </c>
      <c r="I3817" t="s">
        <v>97</v>
      </c>
      <c r="J3817" s="12">
        <f>(C3817-VLOOKUP(H3817,Riders!$A$2:$C$3500,2,FALSE))/365</f>
        <v>32.013698630136986</v>
      </c>
      <c r="K3817">
        <v>3</v>
      </c>
    </row>
    <row r="3818" spans="1:11" x14ac:dyDescent="0.45">
      <c r="A3818" s="1" t="s">
        <v>415</v>
      </c>
      <c r="B3818" s="1">
        <v>2023</v>
      </c>
      <c r="C3818" s="2">
        <v>44983</v>
      </c>
      <c r="D3818" s="1" t="s">
        <v>72</v>
      </c>
      <c r="E3818" s="33" t="s">
        <v>643</v>
      </c>
      <c r="F3818">
        <v>2</v>
      </c>
      <c r="G3818">
        <v>3</v>
      </c>
      <c r="H3818" t="s">
        <v>42</v>
      </c>
      <c r="I3818" t="s">
        <v>40</v>
      </c>
      <c r="J3818" s="12">
        <f>(C3818-VLOOKUP(H3818,Riders!$A$2:$C$3500,2,FALSE))/365</f>
        <v>24.238356164383561</v>
      </c>
      <c r="K3818">
        <v>1</v>
      </c>
    </row>
    <row r="3819" spans="1:11" x14ac:dyDescent="0.45">
      <c r="A3819" s="1" t="s">
        <v>415</v>
      </c>
      <c r="B3819" s="1">
        <v>2023</v>
      </c>
      <c r="C3819" s="2">
        <v>44983</v>
      </c>
      <c r="D3819" s="1" t="s">
        <v>72</v>
      </c>
      <c r="E3819" s="33" t="s">
        <v>643</v>
      </c>
      <c r="F3819">
        <v>2</v>
      </c>
      <c r="G3819">
        <v>4</v>
      </c>
      <c r="H3819" t="s">
        <v>100</v>
      </c>
      <c r="I3819" t="s">
        <v>47</v>
      </c>
      <c r="J3819" s="12">
        <f>(C3819-VLOOKUP(H3819,Riders!$A$2:$C$3500,2,FALSE))/365</f>
        <v>29.041095890410958</v>
      </c>
      <c r="K3819">
        <v>11</v>
      </c>
    </row>
    <row r="3820" spans="1:11" x14ac:dyDescent="0.45">
      <c r="A3820" s="1" t="s">
        <v>415</v>
      </c>
      <c r="B3820" s="1">
        <v>2023</v>
      </c>
      <c r="C3820" s="2">
        <v>44983</v>
      </c>
      <c r="D3820" s="1" t="s">
        <v>72</v>
      </c>
      <c r="E3820" s="33" t="s">
        <v>643</v>
      </c>
      <c r="F3820">
        <v>2</v>
      </c>
      <c r="G3820">
        <v>5</v>
      </c>
      <c r="H3820" t="s">
        <v>381</v>
      </c>
      <c r="I3820" t="s">
        <v>25</v>
      </c>
      <c r="J3820" s="12">
        <f>(C3820-VLOOKUP(H3820,Riders!$A$2:$C$3500,2,FALSE))/365</f>
        <v>20.194520547945206</v>
      </c>
      <c r="K3820">
        <v>10</v>
      </c>
    </row>
    <row r="3821" spans="1:11" x14ac:dyDescent="0.45">
      <c r="A3821" s="1" t="s">
        <v>415</v>
      </c>
      <c r="B3821" s="1">
        <v>2023</v>
      </c>
      <c r="C3821" s="2">
        <v>44983</v>
      </c>
      <c r="D3821" s="1" t="s">
        <v>72</v>
      </c>
      <c r="E3821" s="33" t="s">
        <v>643</v>
      </c>
      <c r="F3821">
        <v>2</v>
      </c>
      <c r="G3821">
        <v>6</v>
      </c>
      <c r="H3821" t="s">
        <v>23</v>
      </c>
      <c r="I3821" t="s">
        <v>15</v>
      </c>
      <c r="J3821" s="12">
        <f>(C3821-VLOOKUP(H3821,Riders!$A$2:$C$3500,2,FALSE))/365</f>
        <v>25.460273972602739</v>
      </c>
      <c r="K3821">
        <v>7</v>
      </c>
    </row>
    <row r="3822" spans="1:11" x14ac:dyDescent="0.45">
      <c r="A3822" s="1" t="s">
        <v>415</v>
      </c>
      <c r="B3822" s="1">
        <v>2023</v>
      </c>
      <c r="C3822" s="2">
        <v>44983</v>
      </c>
      <c r="D3822" s="1" t="s">
        <v>72</v>
      </c>
      <c r="E3822" s="33" t="s">
        <v>370</v>
      </c>
      <c r="F3822">
        <v>1</v>
      </c>
      <c r="G3822">
        <v>1</v>
      </c>
      <c r="H3822" t="s">
        <v>42</v>
      </c>
      <c r="I3822" t="s">
        <v>40</v>
      </c>
      <c r="J3822" s="12">
        <f>(C3822-VLOOKUP(H3822,Riders!$A$2:$C$3500,2,FALSE))/365</f>
        <v>24.238356164383561</v>
      </c>
      <c r="K3822">
        <v>1</v>
      </c>
    </row>
    <row r="3823" spans="1:11" x14ac:dyDescent="0.45">
      <c r="A3823" s="1" t="s">
        <v>415</v>
      </c>
      <c r="B3823" s="1">
        <v>2023</v>
      </c>
      <c r="C3823" s="2">
        <v>44983</v>
      </c>
      <c r="D3823" s="1" t="s">
        <v>72</v>
      </c>
      <c r="E3823" s="33" t="s">
        <v>370</v>
      </c>
      <c r="F3823">
        <v>1</v>
      </c>
      <c r="G3823">
        <v>2</v>
      </c>
      <c r="H3823" t="s">
        <v>16</v>
      </c>
      <c r="I3823" t="s">
        <v>17</v>
      </c>
      <c r="J3823" s="12">
        <f>(C3823-VLOOKUP(H3823,Riders!$A$2:$C$3500,2,FALSE))/365</f>
        <v>23.852054794520548</v>
      </c>
      <c r="K3823">
        <v>2</v>
      </c>
    </row>
    <row r="3824" spans="1:11" x14ac:dyDescent="0.45">
      <c r="A3824" s="1" t="s">
        <v>415</v>
      </c>
      <c r="B3824" s="1">
        <v>2023</v>
      </c>
      <c r="C3824" s="2">
        <v>44983</v>
      </c>
      <c r="D3824" s="1" t="s">
        <v>72</v>
      </c>
      <c r="E3824" s="33" t="s">
        <v>370</v>
      </c>
      <c r="F3824">
        <v>1</v>
      </c>
      <c r="G3824">
        <v>3</v>
      </c>
      <c r="H3824" t="s">
        <v>45</v>
      </c>
      <c r="I3824" t="s">
        <v>97</v>
      </c>
      <c r="J3824" s="12">
        <f>(C3824-VLOOKUP(H3824,Riders!$A$2:$C$3500,2,FALSE))/365</f>
        <v>32.013698630136986</v>
      </c>
      <c r="K3824">
        <v>3</v>
      </c>
    </row>
    <row r="3825" spans="1:11" x14ac:dyDescent="0.45">
      <c r="A3825" s="1" t="s">
        <v>415</v>
      </c>
      <c r="B3825" s="1">
        <v>2023</v>
      </c>
      <c r="C3825" s="2">
        <v>44983</v>
      </c>
      <c r="D3825" s="1" t="s">
        <v>72</v>
      </c>
      <c r="E3825" s="33" t="s">
        <v>370</v>
      </c>
      <c r="F3825">
        <v>1</v>
      </c>
      <c r="G3825">
        <v>4</v>
      </c>
      <c r="H3825" t="s">
        <v>28</v>
      </c>
      <c r="I3825" t="s">
        <v>29</v>
      </c>
      <c r="J3825" s="12">
        <f>(C3825-VLOOKUP(H3825,Riders!$A$2:$C$3500,2,FALSE))/365</f>
        <v>23.172602739726027</v>
      </c>
      <c r="K3825">
        <v>4</v>
      </c>
    </row>
    <row r="3826" spans="1:11" x14ac:dyDescent="0.45">
      <c r="A3826" s="1" t="s">
        <v>415</v>
      </c>
      <c r="B3826" s="1">
        <v>2023</v>
      </c>
      <c r="C3826" s="2">
        <v>44983</v>
      </c>
      <c r="D3826" s="1" t="s">
        <v>72</v>
      </c>
      <c r="E3826" s="33" t="s">
        <v>370</v>
      </c>
      <c r="F3826">
        <v>1</v>
      </c>
      <c r="G3826">
        <v>5</v>
      </c>
      <c r="H3826" t="s">
        <v>35</v>
      </c>
      <c r="I3826" t="s">
        <v>36</v>
      </c>
      <c r="J3826" s="12">
        <f>(C3826-VLOOKUP(H3826,Riders!$A$2:$C$3500,2,FALSE))/365</f>
        <v>24.890410958904109</v>
      </c>
      <c r="K3826">
        <v>5</v>
      </c>
    </row>
    <row r="3827" spans="1:11" x14ac:dyDescent="0.45">
      <c r="A3827" s="1" t="s">
        <v>415</v>
      </c>
      <c r="B3827" s="1">
        <v>2023</v>
      </c>
      <c r="C3827" s="2">
        <v>44983</v>
      </c>
      <c r="D3827" s="1" t="s">
        <v>72</v>
      </c>
      <c r="E3827" s="33" t="s">
        <v>370</v>
      </c>
      <c r="F3827">
        <v>1</v>
      </c>
      <c r="G3827">
        <v>6</v>
      </c>
      <c r="H3827" t="s">
        <v>18</v>
      </c>
      <c r="I3827" t="s">
        <v>19</v>
      </c>
      <c r="J3827" s="12">
        <f>(C3827-VLOOKUP(H3827,Riders!$A$2:$C$3500,2,FALSE))/365</f>
        <v>24.764383561643836</v>
      </c>
      <c r="K3827">
        <v>6</v>
      </c>
    </row>
    <row r="3828" spans="1:11" x14ac:dyDescent="0.45">
      <c r="A3828" s="1" t="s">
        <v>415</v>
      </c>
      <c r="B3828" s="1">
        <v>2023</v>
      </c>
      <c r="C3828" s="2">
        <v>44983</v>
      </c>
      <c r="D3828" s="1" t="s">
        <v>72</v>
      </c>
      <c r="E3828" s="33" t="s">
        <v>370</v>
      </c>
      <c r="F3828">
        <v>2</v>
      </c>
      <c r="G3828">
        <v>1</v>
      </c>
      <c r="H3828" t="s">
        <v>23</v>
      </c>
      <c r="I3828" t="s">
        <v>15</v>
      </c>
      <c r="J3828" s="12">
        <f>(C3828-VLOOKUP(H3828,Riders!$A$2:$C$3500,2,FALSE))/365</f>
        <v>25.460273972602739</v>
      </c>
      <c r="K3828">
        <v>7</v>
      </c>
    </row>
    <row r="3829" spans="1:11" x14ac:dyDescent="0.45">
      <c r="A3829" s="1" t="s">
        <v>415</v>
      </c>
      <c r="B3829" s="1">
        <v>2023</v>
      </c>
      <c r="C3829" s="2">
        <v>44983</v>
      </c>
      <c r="D3829" s="1" t="s">
        <v>72</v>
      </c>
      <c r="E3829" s="33" t="s">
        <v>370</v>
      </c>
      <c r="F3829">
        <v>2</v>
      </c>
      <c r="G3829">
        <v>2</v>
      </c>
      <c r="H3829" t="s">
        <v>20</v>
      </c>
      <c r="I3829" t="s">
        <v>21</v>
      </c>
      <c r="J3829" s="12">
        <f>(C3829-VLOOKUP(H3829,Riders!$A$2:$C$3500,2,FALSE))/365</f>
        <v>27.561643835616437</v>
      </c>
      <c r="K3829">
        <v>8</v>
      </c>
    </row>
    <row r="3830" spans="1:11" x14ac:dyDescent="0.45">
      <c r="A3830" s="1" t="s">
        <v>415</v>
      </c>
      <c r="B3830" s="1">
        <v>2023</v>
      </c>
      <c r="C3830" s="2">
        <v>44983</v>
      </c>
      <c r="D3830" s="1" t="s">
        <v>72</v>
      </c>
      <c r="E3830" s="33" t="s">
        <v>370</v>
      </c>
      <c r="F3830">
        <v>2</v>
      </c>
      <c r="G3830">
        <v>3</v>
      </c>
      <c r="H3830" t="s">
        <v>385</v>
      </c>
      <c r="I3830" t="s">
        <v>38</v>
      </c>
      <c r="J3830" s="12">
        <f>(C3830-VLOOKUP(H3830,Riders!$A$2:$C$3500,2,FALSE))/365</f>
        <v>25.671232876712327</v>
      </c>
      <c r="K3830">
        <v>9</v>
      </c>
    </row>
    <row r="3831" spans="1:11" x14ac:dyDescent="0.45">
      <c r="A3831" s="1" t="s">
        <v>415</v>
      </c>
      <c r="B3831" s="1">
        <v>2023</v>
      </c>
      <c r="C3831" s="2">
        <v>44983</v>
      </c>
      <c r="D3831" s="1" t="s">
        <v>72</v>
      </c>
      <c r="E3831" s="33" t="s">
        <v>370</v>
      </c>
      <c r="F3831">
        <v>2</v>
      </c>
      <c r="G3831">
        <v>4</v>
      </c>
      <c r="H3831" t="s">
        <v>381</v>
      </c>
      <c r="I3831" t="s">
        <v>25</v>
      </c>
      <c r="J3831" s="12">
        <f>(C3831-VLOOKUP(H3831,Riders!$A$2:$C$3500,2,FALSE))/365</f>
        <v>20.194520547945206</v>
      </c>
      <c r="K3831">
        <v>10</v>
      </c>
    </row>
    <row r="3832" spans="1:11" x14ac:dyDescent="0.45">
      <c r="A3832" s="1" t="s">
        <v>415</v>
      </c>
      <c r="B3832" s="1">
        <v>2023</v>
      </c>
      <c r="C3832" s="2">
        <v>44983</v>
      </c>
      <c r="D3832" s="1" t="s">
        <v>72</v>
      </c>
      <c r="E3832" s="33" t="s">
        <v>370</v>
      </c>
      <c r="F3832">
        <v>2</v>
      </c>
      <c r="G3832">
        <v>5</v>
      </c>
      <c r="H3832" t="s">
        <v>100</v>
      </c>
      <c r="I3832" t="s">
        <v>47</v>
      </c>
      <c r="J3832" s="12">
        <f>(C3832-VLOOKUP(H3832,Riders!$A$2:$C$3500,2,FALSE))/365</f>
        <v>29.041095890410958</v>
      </c>
      <c r="K3832">
        <v>11</v>
      </c>
    </row>
    <row r="3833" spans="1:11" x14ac:dyDescent="0.45">
      <c r="A3833" s="1" t="s">
        <v>415</v>
      </c>
      <c r="B3833" s="1">
        <v>2023</v>
      </c>
      <c r="C3833" s="2">
        <v>44983</v>
      </c>
      <c r="D3833" s="1" t="s">
        <v>72</v>
      </c>
      <c r="E3833" s="33" t="s">
        <v>370</v>
      </c>
      <c r="F3833">
        <v>2</v>
      </c>
      <c r="G3833">
        <v>6</v>
      </c>
      <c r="H3833" t="s">
        <v>39</v>
      </c>
      <c r="I3833" t="s">
        <v>40</v>
      </c>
      <c r="J3833" s="12">
        <f>(C3833-VLOOKUP(H3833,Riders!$A$2:$C$3500,2,FALSE))/365</f>
        <v>28.547945205479451</v>
      </c>
      <c r="K3833">
        <v>12</v>
      </c>
    </row>
    <row r="3834" spans="1:11" x14ac:dyDescent="0.45">
      <c r="A3834" s="4" t="s">
        <v>844</v>
      </c>
      <c r="B3834" s="4">
        <v>2023</v>
      </c>
      <c r="C3834" s="5">
        <v>45002</v>
      </c>
      <c r="D3834" s="4" t="s">
        <v>72</v>
      </c>
      <c r="E3834" s="33" t="s">
        <v>454</v>
      </c>
      <c r="F3834">
        <v>1</v>
      </c>
      <c r="G3834">
        <v>1</v>
      </c>
      <c r="H3834" t="s">
        <v>18</v>
      </c>
      <c r="I3834" t="s">
        <v>19</v>
      </c>
      <c r="J3834" s="12">
        <f>(C3834-VLOOKUP(H3834,Riders!$A$2:$C$3500,2,FALSE))/365</f>
        <v>24.816438356164383</v>
      </c>
      <c r="K3834">
        <v>6</v>
      </c>
    </row>
    <row r="3835" spans="1:11" x14ac:dyDescent="0.45">
      <c r="A3835" s="4" t="s">
        <v>844</v>
      </c>
      <c r="B3835" s="4">
        <v>2023</v>
      </c>
      <c r="C3835" s="5">
        <v>45002</v>
      </c>
      <c r="D3835" s="4" t="s">
        <v>72</v>
      </c>
      <c r="E3835" s="33" t="s">
        <v>454</v>
      </c>
      <c r="F3835">
        <v>1</v>
      </c>
      <c r="G3835">
        <v>2</v>
      </c>
      <c r="H3835" t="s">
        <v>20</v>
      </c>
      <c r="I3835" t="s">
        <v>21</v>
      </c>
      <c r="J3835" s="12">
        <f>(C3835-VLOOKUP(H3835,Riders!$A$2:$C$3500,2,FALSE))/365</f>
        <v>27.613698630136987</v>
      </c>
      <c r="K3835">
        <v>16</v>
      </c>
    </row>
    <row r="3836" spans="1:11" x14ac:dyDescent="0.45">
      <c r="A3836" s="4" t="s">
        <v>844</v>
      </c>
      <c r="B3836" s="4">
        <v>2023</v>
      </c>
      <c r="C3836" s="5">
        <v>45002</v>
      </c>
      <c r="D3836" s="4" t="s">
        <v>72</v>
      </c>
      <c r="E3836" s="33" t="s">
        <v>454</v>
      </c>
      <c r="F3836">
        <v>1</v>
      </c>
      <c r="G3836">
        <v>3</v>
      </c>
      <c r="H3836" t="s">
        <v>52</v>
      </c>
      <c r="I3836" t="s">
        <v>53</v>
      </c>
      <c r="J3836" s="12">
        <f>(C3836-VLOOKUP(H3836,Riders!$A$2:$C$3500,2,FALSE))/365</f>
        <v>26.019178082191782</v>
      </c>
      <c r="K3836">
        <v>8</v>
      </c>
    </row>
    <row r="3837" spans="1:11" x14ac:dyDescent="0.45">
      <c r="A3837" s="4" t="s">
        <v>844</v>
      </c>
      <c r="B3837" s="4">
        <v>2023</v>
      </c>
      <c r="C3837" s="5">
        <v>45002</v>
      </c>
      <c r="D3837" s="4" t="s">
        <v>72</v>
      </c>
      <c r="E3837" s="33" t="s">
        <v>454</v>
      </c>
      <c r="F3837">
        <v>1</v>
      </c>
      <c r="G3837">
        <v>4</v>
      </c>
      <c r="H3837" t="s">
        <v>80</v>
      </c>
      <c r="I3837" t="s">
        <v>17</v>
      </c>
      <c r="J3837" s="12">
        <f>(C3837-VLOOKUP(H3837,Riders!$A$2:$C$3500,2,FALSE))/365</f>
        <v>21.104109589041094</v>
      </c>
      <c r="K3837">
        <v>12</v>
      </c>
    </row>
    <row r="3838" spans="1:11" x14ac:dyDescent="0.45">
      <c r="A3838" s="4" t="s">
        <v>844</v>
      </c>
      <c r="B3838" s="4">
        <v>2023</v>
      </c>
      <c r="C3838" s="5">
        <v>45002</v>
      </c>
      <c r="D3838" s="4" t="s">
        <v>72</v>
      </c>
      <c r="E3838" s="33" t="s">
        <v>454</v>
      </c>
      <c r="F3838">
        <v>1</v>
      </c>
      <c r="G3838">
        <v>5</v>
      </c>
      <c r="H3838" t="s">
        <v>289</v>
      </c>
      <c r="I3838" t="s">
        <v>70</v>
      </c>
      <c r="J3838" s="12">
        <f>(C3838-VLOOKUP(H3838,Riders!$A$2:$C$3500,2,FALSE))/365</f>
        <v>24.005479452054793</v>
      </c>
      <c r="K3838">
        <v>40</v>
      </c>
    </row>
    <row r="3839" spans="1:11" x14ac:dyDescent="0.45">
      <c r="A3839" s="4" t="s">
        <v>844</v>
      </c>
      <c r="B3839" s="4">
        <v>2023</v>
      </c>
      <c r="C3839" s="5">
        <v>45002</v>
      </c>
      <c r="D3839" s="4" t="s">
        <v>72</v>
      </c>
      <c r="E3839" s="33" t="s">
        <v>454</v>
      </c>
      <c r="F3839">
        <v>2</v>
      </c>
      <c r="G3839">
        <v>1</v>
      </c>
      <c r="H3839" t="s">
        <v>39</v>
      </c>
      <c r="I3839" t="s">
        <v>40</v>
      </c>
      <c r="J3839" s="12">
        <f>(C3839-VLOOKUP(H3839,Riders!$A$2:$C$3500,2,FALSE))/365</f>
        <v>28.6</v>
      </c>
      <c r="K3839">
        <v>10</v>
      </c>
    </row>
    <row r="3840" spans="1:11" x14ac:dyDescent="0.45">
      <c r="A3840" s="4" t="s">
        <v>844</v>
      </c>
      <c r="B3840" s="4">
        <v>2023</v>
      </c>
      <c r="C3840" s="5">
        <v>45002</v>
      </c>
      <c r="D3840" s="4" t="s">
        <v>72</v>
      </c>
      <c r="E3840" s="33" t="s">
        <v>454</v>
      </c>
      <c r="F3840">
        <v>2</v>
      </c>
      <c r="G3840">
        <v>2</v>
      </c>
      <c r="H3840" t="s">
        <v>384</v>
      </c>
      <c r="I3840" t="s">
        <v>19</v>
      </c>
      <c r="J3840" s="12">
        <f>(C3840-VLOOKUP(H3840,Riders!$A$2:$C$3500,2,FALSE))/365</f>
        <v>23.531506849315068</v>
      </c>
      <c r="K3840">
        <v>9</v>
      </c>
    </row>
    <row r="3841" spans="1:11" x14ac:dyDescent="0.45">
      <c r="A3841" s="4" t="s">
        <v>844</v>
      </c>
      <c r="B3841" s="4">
        <v>2023</v>
      </c>
      <c r="C3841" s="5">
        <v>45002</v>
      </c>
      <c r="D3841" s="4" t="s">
        <v>72</v>
      </c>
      <c r="E3841" s="33" t="s">
        <v>454</v>
      </c>
      <c r="F3841">
        <v>2</v>
      </c>
      <c r="G3841">
        <v>3</v>
      </c>
      <c r="H3841" t="s">
        <v>54</v>
      </c>
      <c r="I3841" t="s">
        <v>44</v>
      </c>
      <c r="J3841" s="12">
        <f>(C3841-VLOOKUP(H3841,Riders!$A$2:$C$3500,2,FALSE))/365</f>
        <v>25.731506849315068</v>
      </c>
      <c r="K3841">
        <v>21</v>
      </c>
    </row>
    <row r="3842" spans="1:11" x14ac:dyDescent="0.45">
      <c r="A3842" s="4" t="s">
        <v>844</v>
      </c>
      <c r="B3842" s="4">
        <v>2023</v>
      </c>
      <c r="C3842" s="5">
        <v>45002</v>
      </c>
      <c r="D3842" s="4" t="s">
        <v>72</v>
      </c>
      <c r="E3842" s="33" t="s">
        <v>454</v>
      </c>
      <c r="F3842">
        <v>2</v>
      </c>
      <c r="G3842">
        <v>4</v>
      </c>
      <c r="H3842" t="s">
        <v>99</v>
      </c>
      <c r="I3842" t="s">
        <v>47</v>
      </c>
      <c r="J3842" s="12">
        <f>(C3842-VLOOKUP(H3842,Riders!$A$2:$C$3500,2,FALSE))/365</f>
        <v>26.084931506849315</v>
      </c>
      <c r="K3842">
        <v>22</v>
      </c>
    </row>
    <row r="3843" spans="1:11" x14ac:dyDescent="0.45">
      <c r="A3843" s="4" t="s">
        <v>844</v>
      </c>
      <c r="B3843" s="4">
        <v>2023</v>
      </c>
      <c r="C3843" s="5">
        <v>45002</v>
      </c>
      <c r="D3843" s="4" t="s">
        <v>72</v>
      </c>
      <c r="E3843" s="33" t="s">
        <v>454</v>
      </c>
      <c r="F3843">
        <v>2</v>
      </c>
      <c r="G3843">
        <v>5</v>
      </c>
      <c r="H3843" t="s">
        <v>385</v>
      </c>
      <c r="I3843" t="s">
        <v>38</v>
      </c>
      <c r="J3843" s="12">
        <f>(C3843-VLOOKUP(H3843,Riders!$A$2:$C$3500,2,FALSE))/365</f>
        <v>25.723287671232878</v>
      </c>
      <c r="K3843">
        <v>23</v>
      </c>
    </row>
    <row r="3844" spans="1:11" x14ac:dyDescent="0.45">
      <c r="A3844" s="4" t="s">
        <v>844</v>
      </c>
      <c r="B3844" s="4">
        <v>2023</v>
      </c>
      <c r="C3844" s="5">
        <v>45002</v>
      </c>
      <c r="D3844" s="4" t="s">
        <v>72</v>
      </c>
      <c r="E3844" s="33" t="s">
        <v>454</v>
      </c>
      <c r="F3844">
        <v>2</v>
      </c>
      <c r="G3844">
        <v>6</v>
      </c>
      <c r="H3844" t="s">
        <v>845</v>
      </c>
      <c r="I3844" t="s">
        <v>235</v>
      </c>
      <c r="J3844" s="12">
        <f>(C3844-VLOOKUP(H3844,Riders!$A$2:$C$3500,2,FALSE))/365</f>
        <v>19.095890410958905</v>
      </c>
      <c r="K3844">
        <v>31</v>
      </c>
    </row>
    <row r="3845" spans="1:11" x14ac:dyDescent="0.45">
      <c r="A3845" s="4" t="s">
        <v>844</v>
      </c>
      <c r="B3845" s="4">
        <v>2023</v>
      </c>
      <c r="C3845" s="5">
        <v>45002</v>
      </c>
      <c r="D3845" s="4" t="s">
        <v>72</v>
      </c>
      <c r="E3845" s="33" t="s">
        <v>454</v>
      </c>
      <c r="F3845">
        <v>3</v>
      </c>
      <c r="G3845">
        <v>1</v>
      </c>
      <c r="H3845" t="s">
        <v>28</v>
      </c>
      <c r="I3845" t="s">
        <v>29</v>
      </c>
      <c r="J3845" s="12">
        <f>(C3845-VLOOKUP(H3845,Riders!$A$2:$C$3500,2,FALSE))/365</f>
        <v>23.224657534246575</v>
      </c>
      <c r="K3845">
        <v>7</v>
      </c>
    </row>
    <row r="3846" spans="1:11" x14ac:dyDescent="0.45">
      <c r="A3846" s="4" t="s">
        <v>844</v>
      </c>
      <c r="B3846" s="4">
        <v>2023</v>
      </c>
      <c r="C3846" s="5">
        <v>45002</v>
      </c>
      <c r="D3846" s="4" t="s">
        <v>72</v>
      </c>
      <c r="E3846" s="33" t="s">
        <v>454</v>
      </c>
      <c r="F3846">
        <v>3</v>
      </c>
      <c r="G3846">
        <v>2</v>
      </c>
      <c r="H3846" t="s">
        <v>45</v>
      </c>
      <c r="I3846" t="s">
        <v>40</v>
      </c>
      <c r="J3846" s="12">
        <f>(C3846-VLOOKUP(H3846,Riders!$A$2:$C$3500,2,FALSE))/365</f>
        <v>32.065753424657537</v>
      </c>
      <c r="K3846">
        <v>5</v>
      </c>
    </row>
    <row r="3847" spans="1:11" x14ac:dyDescent="0.45">
      <c r="A3847" s="4" t="s">
        <v>844</v>
      </c>
      <c r="B3847" s="4">
        <v>2023</v>
      </c>
      <c r="C3847" s="5">
        <v>45002</v>
      </c>
      <c r="D3847" s="4" t="s">
        <v>72</v>
      </c>
      <c r="E3847" s="33" t="s">
        <v>454</v>
      </c>
      <c r="F3847">
        <v>3</v>
      </c>
      <c r="G3847">
        <v>3</v>
      </c>
      <c r="H3847" t="s">
        <v>846</v>
      </c>
      <c r="I3847" t="s">
        <v>120</v>
      </c>
      <c r="J3847" s="12">
        <f>(C3847-VLOOKUP(H3847,Riders!$A$2:$C$3500,2,FALSE))/365</f>
        <v>27.035616438356165</v>
      </c>
      <c r="K3847">
        <v>29</v>
      </c>
    </row>
    <row r="3848" spans="1:11" x14ac:dyDescent="0.45">
      <c r="A3848" s="4" t="s">
        <v>844</v>
      </c>
      <c r="B3848" s="4">
        <v>2023</v>
      </c>
      <c r="C3848" s="5">
        <v>45002</v>
      </c>
      <c r="D3848" s="4" t="s">
        <v>72</v>
      </c>
      <c r="E3848" s="33" t="s">
        <v>454</v>
      </c>
      <c r="F3848">
        <v>3</v>
      </c>
      <c r="G3848">
        <v>4</v>
      </c>
      <c r="H3848" t="s">
        <v>68</v>
      </c>
      <c r="I3848" t="s">
        <v>67</v>
      </c>
      <c r="J3848" s="12">
        <f>(C3848-VLOOKUP(H3848,Riders!$A$2:$C$3500,2,FALSE))/365</f>
        <v>19.405479452054795</v>
      </c>
      <c r="K3848">
        <v>30</v>
      </c>
    </row>
    <row r="3849" spans="1:11" x14ac:dyDescent="0.45">
      <c r="A3849" s="4" t="s">
        <v>844</v>
      </c>
      <c r="B3849" s="4">
        <v>2023</v>
      </c>
      <c r="C3849" s="5">
        <v>45002</v>
      </c>
      <c r="D3849" s="4" t="s">
        <v>72</v>
      </c>
      <c r="E3849" s="33" t="s">
        <v>454</v>
      </c>
      <c r="F3849">
        <v>3</v>
      </c>
      <c r="G3849">
        <v>5</v>
      </c>
      <c r="H3849" t="s">
        <v>476</v>
      </c>
      <c r="I3849" t="s">
        <v>70</v>
      </c>
      <c r="J3849" s="12">
        <f>(C3849-VLOOKUP(H3849,Riders!$A$2:$C$3500,2,FALSE))/365</f>
        <v>21.638356164383563</v>
      </c>
      <c r="K3849">
        <v>39</v>
      </c>
    </row>
    <row r="3850" spans="1:11" x14ac:dyDescent="0.45">
      <c r="A3850" s="4" t="s">
        <v>844</v>
      </c>
      <c r="B3850" s="4">
        <v>2023</v>
      </c>
      <c r="C3850" s="5">
        <v>45002</v>
      </c>
      <c r="D3850" s="4" t="s">
        <v>72</v>
      </c>
      <c r="E3850" s="33" t="s">
        <v>454</v>
      </c>
      <c r="F3850">
        <v>3</v>
      </c>
      <c r="G3850" t="s">
        <v>373</v>
      </c>
      <c r="H3850" t="s">
        <v>23</v>
      </c>
      <c r="I3850" t="s">
        <v>15</v>
      </c>
      <c r="J3850" s="12">
        <f>(C3850-VLOOKUP(H3850,Riders!$A$2:$C$3500,2,FALSE))/365</f>
        <v>25.512328767123286</v>
      </c>
      <c r="K3850">
        <v>41</v>
      </c>
    </row>
    <row r="3851" spans="1:11" x14ac:dyDescent="0.45">
      <c r="A3851" s="4" t="s">
        <v>844</v>
      </c>
      <c r="B3851" s="4">
        <v>2023</v>
      </c>
      <c r="C3851" s="5">
        <v>45002</v>
      </c>
      <c r="D3851" s="4" t="s">
        <v>72</v>
      </c>
      <c r="E3851" s="33" t="s">
        <v>454</v>
      </c>
      <c r="F3851">
        <v>4</v>
      </c>
      <c r="G3851">
        <v>1</v>
      </c>
      <c r="H3851" t="s">
        <v>42</v>
      </c>
      <c r="I3851" t="s">
        <v>97</v>
      </c>
      <c r="J3851" s="12">
        <f>(C3851-VLOOKUP(H3851,Riders!$A$2:$C$3500,2,FALSE))/365</f>
        <v>24.290410958904111</v>
      </c>
      <c r="K3851">
        <v>1</v>
      </c>
    </row>
    <row r="3852" spans="1:11" x14ac:dyDescent="0.45">
      <c r="A3852" s="4" t="s">
        <v>844</v>
      </c>
      <c r="B3852" s="4">
        <v>2023</v>
      </c>
      <c r="C3852" s="5">
        <v>45002</v>
      </c>
      <c r="D3852" s="4" t="s">
        <v>72</v>
      </c>
      <c r="E3852" s="33" t="s">
        <v>454</v>
      </c>
      <c r="F3852">
        <v>4</v>
      </c>
      <c r="G3852">
        <v>2</v>
      </c>
      <c r="H3852" t="s">
        <v>381</v>
      </c>
      <c r="I3852" t="s">
        <v>25</v>
      </c>
      <c r="J3852" s="12">
        <f>(C3852-VLOOKUP(H3852,Riders!$A$2:$C$3500,2,FALSE))/365</f>
        <v>20.246575342465754</v>
      </c>
      <c r="K3852">
        <v>15</v>
      </c>
    </row>
    <row r="3853" spans="1:11" x14ac:dyDescent="0.45">
      <c r="A3853" s="4" t="s">
        <v>844</v>
      </c>
      <c r="B3853" s="4">
        <v>2023</v>
      </c>
      <c r="C3853" s="5">
        <v>45002</v>
      </c>
      <c r="D3853" s="4" t="s">
        <v>72</v>
      </c>
      <c r="E3853" s="33" t="s">
        <v>454</v>
      </c>
      <c r="F3853">
        <v>4</v>
      </c>
      <c r="G3853">
        <v>3</v>
      </c>
      <c r="H3853" t="s">
        <v>382</v>
      </c>
      <c r="I3853" t="s">
        <v>15</v>
      </c>
      <c r="J3853" s="12">
        <f>(C3853-VLOOKUP(H3853,Riders!$A$2:$C$3500,2,FALSE))/365</f>
        <v>22.049315068493151</v>
      </c>
      <c r="K3853">
        <v>3</v>
      </c>
    </row>
    <row r="3854" spans="1:11" x14ac:dyDescent="0.45">
      <c r="A3854" s="4" t="s">
        <v>844</v>
      </c>
      <c r="B3854" s="4">
        <v>2023</v>
      </c>
      <c r="C3854" s="5">
        <v>45002</v>
      </c>
      <c r="D3854" s="4" t="s">
        <v>72</v>
      </c>
      <c r="E3854" s="33" t="s">
        <v>454</v>
      </c>
      <c r="F3854">
        <v>4</v>
      </c>
      <c r="G3854">
        <v>4</v>
      </c>
      <c r="H3854" t="s">
        <v>92</v>
      </c>
      <c r="I3854" t="s">
        <v>89</v>
      </c>
      <c r="J3854" s="12">
        <f>(C3854-VLOOKUP(H3854,Riders!$A$2:$C$3500,2,FALSE))/365</f>
        <v>23.778082191780822</v>
      </c>
      <c r="K3854">
        <v>27</v>
      </c>
    </row>
    <row r="3855" spans="1:11" x14ac:dyDescent="0.45">
      <c r="A3855" s="4" t="s">
        <v>844</v>
      </c>
      <c r="B3855" s="4">
        <v>2023</v>
      </c>
      <c r="C3855" s="5">
        <v>45002</v>
      </c>
      <c r="D3855" s="4" t="s">
        <v>72</v>
      </c>
      <c r="E3855" s="33" t="s">
        <v>454</v>
      </c>
      <c r="F3855">
        <v>4</v>
      </c>
      <c r="G3855">
        <v>5</v>
      </c>
      <c r="H3855" t="s">
        <v>650</v>
      </c>
      <c r="I3855" t="s">
        <v>186</v>
      </c>
      <c r="J3855" s="12">
        <f>(C3855-VLOOKUP(H3855,Riders!$A$2:$C$3500,2,FALSE))/365</f>
        <v>20.824657534246576</v>
      </c>
      <c r="K3855">
        <v>36</v>
      </c>
    </row>
    <row r="3856" spans="1:11" x14ac:dyDescent="0.45">
      <c r="A3856" s="4" t="s">
        <v>844</v>
      </c>
      <c r="B3856" s="4">
        <v>2023</v>
      </c>
      <c r="C3856" s="5">
        <v>45002</v>
      </c>
      <c r="D3856" s="4" t="s">
        <v>72</v>
      </c>
      <c r="E3856" s="33" t="s">
        <v>454</v>
      </c>
      <c r="F3856">
        <v>4</v>
      </c>
      <c r="G3856">
        <v>6</v>
      </c>
      <c r="H3856" t="s">
        <v>847</v>
      </c>
      <c r="I3856" t="s">
        <v>848</v>
      </c>
      <c r="J3856" s="12">
        <f>(C3856-VLOOKUP(H3856,Riders!$A$2:$C$3500,2,FALSE))/365</f>
        <v>22.901369863013699</v>
      </c>
      <c r="K3856">
        <v>37</v>
      </c>
    </row>
    <row r="3857" spans="1:11" x14ac:dyDescent="0.45">
      <c r="A3857" s="4" t="s">
        <v>844</v>
      </c>
      <c r="B3857" s="4">
        <v>2023</v>
      </c>
      <c r="C3857" s="5">
        <v>45002</v>
      </c>
      <c r="D3857" s="4" t="s">
        <v>72</v>
      </c>
      <c r="E3857" s="33" t="s">
        <v>454</v>
      </c>
      <c r="F3857">
        <v>5</v>
      </c>
      <c r="G3857">
        <v>1</v>
      </c>
      <c r="H3857" t="s">
        <v>50</v>
      </c>
      <c r="I3857" t="s">
        <v>51</v>
      </c>
      <c r="J3857" s="12">
        <f>(C3857-VLOOKUP(H3857,Riders!$A$2:$C$3500,2,FALSE))/365</f>
        <v>26.446575342465753</v>
      </c>
      <c r="K3857">
        <v>2</v>
      </c>
    </row>
    <row r="3858" spans="1:11" x14ac:dyDescent="0.45">
      <c r="A3858" s="4" t="s">
        <v>844</v>
      </c>
      <c r="B3858" s="4">
        <v>2023</v>
      </c>
      <c r="C3858" s="5">
        <v>45002</v>
      </c>
      <c r="D3858" s="4" t="s">
        <v>72</v>
      </c>
      <c r="E3858" s="33" t="s">
        <v>454</v>
      </c>
      <c r="F3858">
        <v>5</v>
      </c>
      <c r="G3858">
        <v>2</v>
      </c>
      <c r="H3858" t="s">
        <v>831</v>
      </c>
      <c r="I3858" t="s">
        <v>29</v>
      </c>
      <c r="J3858" s="12">
        <f>(C3858-VLOOKUP(H3858,Riders!$A$2:$C$3500,2,FALSE))/365</f>
        <v>24.704109589041096</v>
      </c>
      <c r="K3858">
        <v>18</v>
      </c>
    </row>
    <row r="3859" spans="1:11" x14ac:dyDescent="0.45">
      <c r="A3859" s="4" t="s">
        <v>844</v>
      </c>
      <c r="B3859" s="4">
        <v>2023</v>
      </c>
      <c r="C3859" s="5">
        <v>45002</v>
      </c>
      <c r="D3859" s="4" t="s">
        <v>72</v>
      </c>
      <c r="E3859" s="33" t="s">
        <v>454</v>
      </c>
      <c r="F3859">
        <v>5</v>
      </c>
      <c r="G3859">
        <v>3</v>
      </c>
      <c r="H3859" t="s">
        <v>60</v>
      </c>
      <c r="I3859" t="s">
        <v>61</v>
      </c>
      <c r="J3859" s="12">
        <f>(C3859-VLOOKUP(H3859,Riders!$A$2:$C$3500,2,FALSE))/365</f>
        <v>34.668493150684931</v>
      </c>
      <c r="K3859">
        <v>24</v>
      </c>
    </row>
    <row r="3860" spans="1:11" x14ac:dyDescent="0.45">
      <c r="A3860" s="4" t="s">
        <v>844</v>
      </c>
      <c r="B3860" s="4">
        <v>2023</v>
      </c>
      <c r="C3860" s="5">
        <v>45002</v>
      </c>
      <c r="D3860" s="4" t="s">
        <v>72</v>
      </c>
      <c r="E3860" s="33" t="s">
        <v>454</v>
      </c>
      <c r="F3860">
        <v>5</v>
      </c>
      <c r="G3860">
        <v>4</v>
      </c>
      <c r="H3860" t="s">
        <v>66</v>
      </c>
      <c r="I3860" t="s">
        <v>67</v>
      </c>
      <c r="J3860" s="12">
        <f>(C3860-VLOOKUP(H3860,Riders!$A$2:$C$3500,2,FALSE))/365</f>
        <v>20.38082191780822</v>
      </c>
      <c r="K3860">
        <v>34</v>
      </c>
    </row>
    <row r="3861" spans="1:11" x14ac:dyDescent="0.45">
      <c r="A3861" s="4" t="s">
        <v>844</v>
      </c>
      <c r="B3861" s="4">
        <v>2023</v>
      </c>
      <c r="C3861" s="5">
        <v>45002</v>
      </c>
      <c r="D3861" s="4" t="s">
        <v>72</v>
      </c>
      <c r="E3861" s="33" t="s">
        <v>454</v>
      </c>
      <c r="F3861">
        <v>5</v>
      </c>
      <c r="G3861">
        <v>5</v>
      </c>
      <c r="H3861" t="s">
        <v>832</v>
      </c>
      <c r="I3861" t="s">
        <v>49</v>
      </c>
      <c r="J3861" s="12">
        <f>(C3861-VLOOKUP(H3861,Riders!$A$2:$C$3500,2,FALSE))/365</f>
        <v>19.032876712328768</v>
      </c>
      <c r="K3861">
        <v>28</v>
      </c>
    </row>
    <row r="3862" spans="1:11" x14ac:dyDescent="0.45">
      <c r="A3862" s="4" t="s">
        <v>844</v>
      </c>
      <c r="B3862" s="4">
        <v>2023</v>
      </c>
      <c r="C3862" s="5">
        <v>45002</v>
      </c>
      <c r="D3862" s="4" t="s">
        <v>72</v>
      </c>
      <c r="E3862" s="33" t="s">
        <v>454</v>
      </c>
      <c r="F3862">
        <v>5</v>
      </c>
      <c r="G3862">
        <v>6</v>
      </c>
      <c r="H3862" t="s">
        <v>107</v>
      </c>
      <c r="I3862" t="s">
        <v>59</v>
      </c>
      <c r="J3862" s="12">
        <f>(C3862-VLOOKUP(H3862,Riders!$A$2:$C$3500,2,FALSE))/365</f>
        <v>19.526027397260275</v>
      </c>
      <c r="K3862">
        <v>25</v>
      </c>
    </row>
    <row r="3863" spans="1:11" x14ac:dyDescent="0.45">
      <c r="A3863" s="4" t="s">
        <v>844</v>
      </c>
      <c r="B3863" s="4">
        <v>2023</v>
      </c>
      <c r="C3863" s="5">
        <v>45002</v>
      </c>
      <c r="D3863" s="4" t="s">
        <v>72</v>
      </c>
      <c r="E3863" s="33" t="s">
        <v>454</v>
      </c>
      <c r="F3863">
        <v>6</v>
      </c>
      <c r="G3863">
        <v>1</v>
      </c>
      <c r="H3863" t="s">
        <v>43</v>
      </c>
      <c r="I3863" t="s">
        <v>44</v>
      </c>
      <c r="J3863" s="12">
        <f>(C3863-VLOOKUP(H3863,Riders!$A$2:$C$3500,2,FALSE))/365</f>
        <v>30.326027397260273</v>
      </c>
      <c r="K3863">
        <v>17</v>
      </c>
    </row>
    <row r="3864" spans="1:11" x14ac:dyDescent="0.45">
      <c r="A3864" s="4" t="s">
        <v>844</v>
      </c>
      <c r="B3864" s="4">
        <v>2023</v>
      </c>
      <c r="C3864" s="5">
        <v>45002</v>
      </c>
      <c r="D3864" s="4" t="s">
        <v>72</v>
      </c>
      <c r="E3864" s="33" t="s">
        <v>454</v>
      </c>
      <c r="F3864">
        <v>6</v>
      </c>
      <c r="G3864">
        <v>2</v>
      </c>
      <c r="H3864" t="s">
        <v>88</v>
      </c>
      <c r="I3864" t="s">
        <v>89</v>
      </c>
      <c r="J3864" s="12">
        <f>(C3864-VLOOKUP(H3864,Riders!$A$2:$C$3500,2,FALSE))/365</f>
        <v>20.136986301369863</v>
      </c>
      <c r="K3864">
        <v>13</v>
      </c>
    </row>
    <row r="3865" spans="1:11" x14ac:dyDescent="0.45">
      <c r="A3865" s="4" t="s">
        <v>844</v>
      </c>
      <c r="B3865" s="4">
        <v>2023</v>
      </c>
      <c r="C3865" s="5">
        <v>45002</v>
      </c>
      <c r="D3865" s="4" t="s">
        <v>72</v>
      </c>
      <c r="E3865" s="33" t="s">
        <v>454</v>
      </c>
      <c r="F3865">
        <v>6</v>
      </c>
      <c r="G3865">
        <v>3</v>
      </c>
      <c r="H3865" t="s">
        <v>32</v>
      </c>
      <c r="I3865" t="s">
        <v>17</v>
      </c>
      <c r="J3865" s="12">
        <f>(C3865-VLOOKUP(H3865,Riders!$A$2:$C$3500,2,FALSE))/365</f>
        <v>20.643835616438356</v>
      </c>
      <c r="K3865">
        <v>4</v>
      </c>
    </row>
    <row r="3866" spans="1:11" x14ac:dyDescent="0.45">
      <c r="A3866" s="4" t="s">
        <v>844</v>
      </c>
      <c r="B3866" s="4">
        <v>2023</v>
      </c>
      <c r="C3866" s="5">
        <v>45002</v>
      </c>
      <c r="D3866" s="4" t="s">
        <v>72</v>
      </c>
      <c r="E3866" s="33" t="s">
        <v>454</v>
      </c>
      <c r="F3866">
        <v>6</v>
      </c>
      <c r="G3866">
        <v>4</v>
      </c>
      <c r="H3866" t="s">
        <v>64</v>
      </c>
      <c r="I3866" t="s">
        <v>65</v>
      </c>
      <c r="J3866" s="12">
        <f>(C3866-VLOOKUP(H3866,Riders!$A$2:$C$3500,2,FALSE))/365</f>
        <v>22.230136986301371</v>
      </c>
      <c r="K3866">
        <v>32</v>
      </c>
    </row>
    <row r="3867" spans="1:11" x14ac:dyDescent="0.45">
      <c r="A3867" s="4" t="s">
        <v>844</v>
      </c>
      <c r="B3867" s="4">
        <v>2023</v>
      </c>
      <c r="C3867" s="5">
        <v>45002</v>
      </c>
      <c r="D3867" s="4" t="s">
        <v>72</v>
      </c>
      <c r="E3867" s="33" t="s">
        <v>454</v>
      </c>
      <c r="F3867">
        <v>6</v>
      </c>
      <c r="G3867">
        <v>5</v>
      </c>
      <c r="H3867" t="s">
        <v>48</v>
      </c>
      <c r="I3867" t="s">
        <v>49</v>
      </c>
      <c r="J3867" s="12">
        <f>(C3867-VLOOKUP(H3867,Riders!$A$2:$C$3500,2,FALSE))/365</f>
        <v>22.13150684931507</v>
      </c>
      <c r="K3867">
        <v>19</v>
      </c>
    </row>
    <row r="3868" spans="1:11" x14ac:dyDescent="0.45">
      <c r="A3868" s="4" t="s">
        <v>844</v>
      </c>
      <c r="B3868" s="4">
        <v>2023</v>
      </c>
      <c r="C3868" s="5">
        <v>45002</v>
      </c>
      <c r="D3868" s="4" t="s">
        <v>72</v>
      </c>
      <c r="E3868" s="33" t="s">
        <v>454</v>
      </c>
      <c r="F3868">
        <v>6</v>
      </c>
      <c r="G3868">
        <v>6</v>
      </c>
      <c r="H3868" t="s">
        <v>889</v>
      </c>
      <c r="I3868" t="s">
        <v>156</v>
      </c>
      <c r="J3868" s="12">
        <f>(C3868-VLOOKUP(H3868,Riders!$A$2:$C$3500,2,FALSE))/365</f>
        <v>20.090410958904108</v>
      </c>
      <c r="K3868">
        <v>20</v>
      </c>
    </row>
    <row r="3869" spans="1:11" x14ac:dyDescent="0.45">
      <c r="A3869" s="4" t="s">
        <v>844</v>
      </c>
      <c r="B3869" s="4">
        <v>2023</v>
      </c>
      <c r="C3869" s="5">
        <v>45002</v>
      </c>
      <c r="D3869" s="4" t="s">
        <v>72</v>
      </c>
      <c r="E3869" s="33" t="s">
        <v>454</v>
      </c>
      <c r="F3869">
        <v>7</v>
      </c>
      <c r="G3869">
        <v>1</v>
      </c>
      <c r="H3869" t="s">
        <v>24</v>
      </c>
      <c r="I3869" t="s">
        <v>25</v>
      </c>
      <c r="J3869" s="12">
        <f>(C3869-VLOOKUP(H3869,Riders!$A$2:$C$3500,2,FALSE))/365</f>
        <v>24.547945205479451</v>
      </c>
      <c r="K3869">
        <v>14</v>
      </c>
    </row>
    <row r="3870" spans="1:11" x14ac:dyDescent="0.45">
      <c r="A3870" s="4" t="s">
        <v>844</v>
      </c>
      <c r="B3870" s="4">
        <v>2023</v>
      </c>
      <c r="C3870" s="5">
        <v>45002</v>
      </c>
      <c r="D3870" s="4" t="s">
        <v>72</v>
      </c>
      <c r="E3870" s="33" t="s">
        <v>454</v>
      </c>
      <c r="F3870">
        <v>7</v>
      </c>
      <c r="G3870">
        <v>2</v>
      </c>
      <c r="H3870" t="s">
        <v>113</v>
      </c>
      <c r="I3870" t="s">
        <v>31</v>
      </c>
      <c r="J3870" s="12">
        <f>(C3870-VLOOKUP(H3870,Riders!$A$2:$C$3500,2,FALSE))/365</f>
        <v>19.841095890410958</v>
      </c>
      <c r="K3870">
        <v>11</v>
      </c>
    </row>
    <row r="3871" spans="1:11" x14ac:dyDescent="0.45">
      <c r="A3871" s="4" t="s">
        <v>844</v>
      </c>
      <c r="B3871" s="4">
        <v>2023</v>
      </c>
      <c r="C3871" s="5">
        <v>45002</v>
      </c>
      <c r="D3871" s="4" t="s">
        <v>72</v>
      </c>
      <c r="E3871" s="33" t="s">
        <v>454</v>
      </c>
      <c r="F3871">
        <v>7</v>
      </c>
      <c r="G3871">
        <v>3</v>
      </c>
      <c r="H3871" t="s">
        <v>100</v>
      </c>
      <c r="I3871" t="s">
        <v>47</v>
      </c>
      <c r="J3871" s="12">
        <f>(C3871-VLOOKUP(H3871,Riders!$A$2:$C$3500,2,FALSE))/365</f>
        <v>29.093150684931508</v>
      </c>
      <c r="K3871">
        <v>26</v>
      </c>
    </row>
    <row r="3872" spans="1:11" x14ac:dyDescent="0.45">
      <c r="A3872" s="4" t="s">
        <v>844</v>
      </c>
      <c r="B3872" s="4">
        <v>2023</v>
      </c>
      <c r="C3872" s="5">
        <v>45002</v>
      </c>
      <c r="D3872" s="4" t="s">
        <v>72</v>
      </c>
      <c r="E3872" s="33" t="s">
        <v>454</v>
      </c>
      <c r="F3872">
        <v>7</v>
      </c>
      <c r="G3872">
        <v>4</v>
      </c>
      <c r="H3872" t="s">
        <v>58</v>
      </c>
      <c r="I3872" t="s">
        <v>59</v>
      </c>
      <c r="J3872" s="12">
        <f>(C3872-VLOOKUP(H3872,Riders!$A$2:$C$3500,2,FALSE))/365</f>
        <v>25.169863013698631</v>
      </c>
      <c r="K3872">
        <v>33</v>
      </c>
    </row>
    <row r="3873" spans="1:11" x14ac:dyDescent="0.45">
      <c r="A3873" s="4" t="s">
        <v>844</v>
      </c>
      <c r="B3873" s="4">
        <v>2023</v>
      </c>
      <c r="C3873" s="5">
        <v>45002</v>
      </c>
      <c r="D3873" s="4" t="s">
        <v>72</v>
      </c>
      <c r="E3873" s="33" t="s">
        <v>454</v>
      </c>
      <c r="F3873">
        <v>7</v>
      </c>
      <c r="G3873">
        <v>5</v>
      </c>
      <c r="H3873" t="s">
        <v>652</v>
      </c>
      <c r="I3873" t="s">
        <v>186</v>
      </c>
      <c r="J3873" s="12">
        <f>(C3873-VLOOKUP(H3873,Riders!$A$2:$C$3500,2,FALSE))/365</f>
        <v>23.67945205479452</v>
      </c>
      <c r="K3873">
        <v>35</v>
      </c>
    </row>
    <row r="3874" spans="1:11" x14ac:dyDescent="0.45">
      <c r="A3874" s="4" t="s">
        <v>844</v>
      </c>
      <c r="B3874" s="4">
        <v>2023</v>
      </c>
      <c r="C3874" s="5">
        <v>45002</v>
      </c>
      <c r="D3874" s="4" t="s">
        <v>72</v>
      </c>
      <c r="E3874" s="33" t="s">
        <v>454</v>
      </c>
      <c r="F3874">
        <v>7</v>
      </c>
      <c r="G3874" t="s">
        <v>308</v>
      </c>
      <c r="H3874" t="s">
        <v>849</v>
      </c>
      <c r="I3874" t="s">
        <v>51</v>
      </c>
      <c r="J3874" s="12">
        <f>(C3874-VLOOKUP(H3874,Riders!$A$2:$C$3500,2,FALSE))/365</f>
        <v>27.512328767123286</v>
      </c>
      <c r="K3874">
        <v>38</v>
      </c>
    </row>
    <row r="3875" spans="1:11" x14ac:dyDescent="0.45">
      <c r="A3875" s="4" t="s">
        <v>844</v>
      </c>
      <c r="B3875" s="4">
        <v>2023</v>
      </c>
      <c r="C3875" s="5">
        <v>45002</v>
      </c>
      <c r="D3875" s="4" t="s">
        <v>72</v>
      </c>
      <c r="E3875" s="33" t="s">
        <v>642</v>
      </c>
      <c r="F3875">
        <v>1</v>
      </c>
      <c r="G3875">
        <v>1</v>
      </c>
      <c r="H3875" t="s">
        <v>52</v>
      </c>
      <c r="I3875" t="s">
        <v>53</v>
      </c>
      <c r="J3875" s="12">
        <f>(C3875-VLOOKUP(H3875,Riders!$A$2:$C$3500,2,FALSE))/365</f>
        <v>26.019178082191782</v>
      </c>
      <c r="K3875">
        <v>8</v>
      </c>
    </row>
    <row r="3876" spans="1:11" x14ac:dyDescent="0.45">
      <c r="A3876" s="4" t="s">
        <v>844</v>
      </c>
      <c r="B3876" s="4">
        <v>2023</v>
      </c>
      <c r="C3876" s="5">
        <v>45002</v>
      </c>
      <c r="D3876" s="4" t="s">
        <v>72</v>
      </c>
      <c r="E3876" s="33" t="s">
        <v>642</v>
      </c>
      <c r="F3876">
        <v>1</v>
      </c>
      <c r="G3876">
        <v>2</v>
      </c>
      <c r="H3876" t="s">
        <v>889</v>
      </c>
      <c r="I3876" t="s">
        <v>156</v>
      </c>
      <c r="J3876" s="12">
        <f>(C3876-VLOOKUP(H3876,Riders!$A$2:$C$3500,2,FALSE))/365</f>
        <v>20.090410958904108</v>
      </c>
      <c r="K3876">
        <v>20</v>
      </c>
    </row>
    <row r="3877" spans="1:11" x14ac:dyDescent="0.45">
      <c r="A3877" s="4" t="s">
        <v>844</v>
      </c>
      <c r="B3877" s="4">
        <v>2023</v>
      </c>
      <c r="C3877" s="5">
        <v>45002</v>
      </c>
      <c r="D3877" s="4" t="s">
        <v>72</v>
      </c>
      <c r="E3877" s="33" t="s">
        <v>642</v>
      </c>
      <c r="F3877">
        <v>1</v>
      </c>
      <c r="G3877">
        <v>3</v>
      </c>
      <c r="H3877" t="s">
        <v>385</v>
      </c>
      <c r="I3877" t="s">
        <v>38</v>
      </c>
      <c r="J3877" s="12">
        <f>(C3877-VLOOKUP(H3877,Riders!$A$2:$C$3500,2,FALSE))/365</f>
        <v>25.723287671232878</v>
      </c>
      <c r="K3877">
        <v>23</v>
      </c>
    </row>
    <row r="3878" spans="1:11" x14ac:dyDescent="0.45">
      <c r="A3878" s="4" t="s">
        <v>844</v>
      </c>
      <c r="B3878" s="4">
        <v>2023</v>
      </c>
      <c r="C3878" s="5">
        <v>45002</v>
      </c>
      <c r="D3878" s="4" t="s">
        <v>72</v>
      </c>
      <c r="E3878" s="33" t="s">
        <v>642</v>
      </c>
      <c r="F3878">
        <v>1</v>
      </c>
      <c r="G3878">
        <v>4</v>
      </c>
      <c r="H3878" t="s">
        <v>92</v>
      </c>
      <c r="I3878" t="s">
        <v>89</v>
      </c>
      <c r="J3878" s="12">
        <f>(C3878-VLOOKUP(H3878,Riders!$A$2:$C$3500,2,FALSE))/365</f>
        <v>23.778082191780822</v>
      </c>
      <c r="K3878">
        <v>27</v>
      </c>
    </row>
    <row r="3879" spans="1:11" x14ac:dyDescent="0.45">
      <c r="A3879" s="4" t="s">
        <v>844</v>
      </c>
      <c r="B3879" s="4">
        <v>2023</v>
      </c>
      <c r="C3879" s="5">
        <v>45002</v>
      </c>
      <c r="D3879" s="4" t="s">
        <v>72</v>
      </c>
      <c r="E3879" s="33" t="s">
        <v>642</v>
      </c>
      <c r="F3879">
        <v>1</v>
      </c>
      <c r="G3879">
        <v>5</v>
      </c>
      <c r="H3879" t="s">
        <v>66</v>
      </c>
      <c r="I3879" t="s">
        <v>67</v>
      </c>
      <c r="J3879" s="12">
        <f>(C3879-VLOOKUP(H3879,Riders!$A$2:$C$3500,2,FALSE))/365</f>
        <v>20.38082191780822</v>
      </c>
      <c r="K3879">
        <v>34</v>
      </c>
    </row>
    <row r="3880" spans="1:11" x14ac:dyDescent="0.45">
      <c r="A3880" s="4" t="s">
        <v>844</v>
      </c>
      <c r="B3880" s="4">
        <v>2023</v>
      </c>
      <c r="C3880" s="5">
        <v>45002</v>
      </c>
      <c r="D3880" s="4" t="s">
        <v>72</v>
      </c>
      <c r="E3880" s="33" t="s">
        <v>642</v>
      </c>
      <c r="F3880">
        <v>1</v>
      </c>
      <c r="G3880">
        <v>6</v>
      </c>
      <c r="H3880" t="s">
        <v>652</v>
      </c>
      <c r="I3880" t="s">
        <v>186</v>
      </c>
      <c r="J3880" s="12">
        <f>(C3880-VLOOKUP(H3880,Riders!$A$2:$C$3500,2,FALSE))/365</f>
        <v>23.67945205479452</v>
      </c>
      <c r="K3880">
        <v>35</v>
      </c>
    </row>
    <row r="3881" spans="1:11" x14ac:dyDescent="0.45">
      <c r="A3881" s="4" t="s">
        <v>844</v>
      </c>
      <c r="B3881" s="4">
        <v>2023</v>
      </c>
      <c r="C3881" s="5">
        <v>45002</v>
      </c>
      <c r="D3881" s="4" t="s">
        <v>72</v>
      </c>
      <c r="E3881" s="33" t="s">
        <v>642</v>
      </c>
      <c r="F3881">
        <v>2</v>
      </c>
      <c r="G3881">
        <v>1</v>
      </c>
      <c r="H3881" t="s">
        <v>80</v>
      </c>
      <c r="I3881" t="s">
        <v>17</v>
      </c>
      <c r="J3881" s="12">
        <f>(C3881-VLOOKUP(H3881,Riders!$A$2:$C$3500,2,FALSE))/365</f>
        <v>21.104109589041094</v>
      </c>
      <c r="K3881">
        <v>12</v>
      </c>
    </row>
    <row r="3882" spans="1:11" x14ac:dyDescent="0.45">
      <c r="A3882" s="4" t="s">
        <v>844</v>
      </c>
      <c r="B3882" s="4">
        <v>2023</v>
      </c>
      <c r="C3882" s="5">
        <v>45002</v>
      </c>
      <c r="D3882" s="4" t="s">
        <v>72</v>
      </c>
      <c r="E3882" s="33" t="s">
        <v>642</v>
      </c>
      <c r="F3882">
        <v>2</v>
      </c>
      <c r="G3882">
        <v>2</v>
      </c>
      <c r="H3882" t="s">
        <v>54</v>
      </c>
      <c r="I3882" t="s">
        <v>44</v>
      </c>
      <c r="J3882" s="12">
        <f>(C3882-VLOOKUP(H3882,Riders!$A$2:$C$3500,2,FALSE))/365</f>
        <v>25.731506849315068</v>
      </c>
      <c r="K3882">
        <v>21</v>
      </c>
    </row>
    <row r="3883" spans="1:11" x14ac:dyDescent="0.45">
      <c r="A3883" s="4" t="s">
        <v>844</v>
      </c>
      <c r="B3883" s="4">
        <v>2023</v>
      </c>
      <c r="C3883" s="5">
        <v>45002</v>
      </c>
      <c r="D3883" s="4" t="s">
        <v>72</v>
      </c>
      <c r="E3883" s="33" t="s">
        <v>642</v>
      </c>
      <c r="F3883">
        <v>2</v>
      </c>
      <c r="G3883">
        <v>3</v>
      </c>
      <c r="H3883" t="s">
        <v>100</v>
      </c>
      <c r="I3883" t="s">
        <v>47</v>
      </c>
      <c r="J3883" s="12">
        <f>(C3883-VLOOKUP(H3883,Riders!$A$2:$C$3500,2,FALSE))/365</f>
        <v>29.093150684931508</v>
      </c>
      <c r="K3883">
        <v>26</v>
      </c>
    </row>
    <row r="3884" spans="1:11" x14ac:dyDescent="0.45">
      <c r="A3884" s="4" t="s">
        <v>844</v>
      </c>
      <c r="B3884" s="4">
        <v>2023</v>
      </c>
      <c r="C3884" s="5">
        <v>45002</v>
      </c>
      <c r="D3884" s="4" t="s">
        <v>72</v>
      </c>
      <c r="E3884" s="33" t="s">
        <v>642</v>
      </c>
      <c r="F3884">
        <v>2</v>
      </c>
      <c r="G3884">
        <v>4</v>
      </c>
      <c r="H3884" t="s">
        <v>832</v>
      </c>
      <c r="I3884" t="s">
        <v>49</v>
      </c>
      <c r="J3884" s="12">
        <f>(C3884-VLOOKUP(H3884,Riders!$A$2:$C$3500,2,FALSE))/365</f>
        <v>19.032876712328768</v>
      </c>
      <c r="K3884">
        <v>28</v>
      </c>
    </row>
    <row r="3885" spans="1:11" x14ac:dyDescent="0.45">
      <c r="A3885" s="4" t="s">
        <v>844</v>
      </c>
      <c r="B3885" s="4">
        <v>2023</v>
      </c>
      <c r="C3885" s="5">
        <v>45002</v>
      </c>
      <c r="D3885" s="4" t="s">
        <v>72</v>
      </c>
      <c r="E3885" s="33" t="s">
        <v>642</v>
      </c>
      <c r="F3885">
        <v>2</v>
      </c>
      <c r="G3885">
        <v>5</v>
      </c>
      <c r="H3885" t="s">
        <v>58</v>
      </c>
      <c r="I3885" t="s">
        <v>59</v>
      </c>
      <c r="J3885" s="12">
        <f>(C3885-VLOOKUP(H3885,Riders!$A$2:$C$3500,2,FALSE))/365</f>
        <v>25.169863013698631</v>
      </c>
      <c r="K3885">
        <v>33</v>
      </c>
    </row>
    <row r="3886" spans="1:11" x14ac:dyDescent="0.45">
      <c r="A3886" s="4" t="s">
        <v>844</v>
      </c>
      <c r="B3886" s="4">
        <v>2023</v>
      </c>
      <c r="C3886" s="5">
        <v>45002</v>
      </c>
      <c r="D3886" s="4" t="s">
        <v>72</v>
      </c>
      <c r="E3886" s="33" t="s">
        <v>642</v>
      </c>
      <c r="F3886">
        <v>2</v>
      </c>
      <c r="G3886">
        <v>6</v>
      </c>
      <c r="H3886" t="s">
        <v>847</v>
      </c>
      <c r="I3886" t="s">
        <v>848</v>
      </c>
      <c r="J3886" s="12">
        <f>(C3886-VLOOKUP(H3886,Riders!$A$2:$C$3500,2,FALSE))/365</f>
        <v>22.901369863013699</v>
      </c>
      <c r="K3886">
        <v>37</v>
      </c>
    </row>
    <row r="3887" spans="1:11" x14ac:dyDescent="0.45">
      <c r="A3887" s="4" t="s">
        <v>844</v>
      </c>
      <c r="B3887" s="4">
        <v>2023</v>
      </c>
      <c r="C3887" s="5">
        <v>45002</v>
      </c>
      <c r="D3887" s="4" t="s">
        <v>72</v>
      </c>
      <c r="E3887" s="33" t="s">
        <v>642</v>
      </c>
      <c r="F3887">
        <v>2</v>
      </c>
      <c r="G3887">
        <v>7</v>
      </c>
      <c r="H3887" t="s">
        <v>476</v>
      </c>
      <c r="I3887" t="s">
        <v>70</v>
      </c>
      <c r="J3887" s="12">
        <f>(C3887-VLOOKUP(H3887,Riders!$A$2:$C$3500,2,FALSE))/365</f>
        <v>21.638356164383563</v>
      </c>
      <c r="K3887">
        <v>39</v>
      </c>
    </row>
    <row r="3888" spans="1:11" x14ac:dyDescent="0.45">
      <c r="A3888" s="4" t="s">
        <v>844</v>
      </c>
      <c r="B3888" s="4">
        <v>2023</v>
      </c>
      <c r="C3888" s="5">
        <v>45002</v>
      </c>
      <c r="D3888" s="4" t="s">
        <v>72</v>
      </c>
      <c r="E3888" s="33" t="s">
        <v>642</v>
      </c>
      <c r="F3888">
        <v>3</v>
      </c>
      <c r="G3888">
        <v>1</v>
      </c>
      <c r="H3888" t="s">
        <v>32</v>
      </c>
      <c r="I3888" t="s">
        <v>17</v>
      </c>
      <c r="J3888" s="12">
        <f>(C3888-VLOOKUP(H3888,Riders!$A$2:$C$3500,2,FALSE))/365</f>
        <v>20.643835616438356</v>
      </c>
      <c r="K3888">
        <v>4</v>
      </c>
    </row>
    <row r="3889" spans="1:11" x14ac:dyDescent="0.45">
      <c r="A3889" s="4" t="s">
        <v>844</v>
      </c>
      <c r="B3889" s="4">
        <v>2023</v>
      </c>
      <c r="C3889" s="5">
        <v>45002</v>
      </c>
      <c r="D3889" s="4" t="s">
        <v>72</v>
      </c>
      <c r="E3889" s="33" t="s">
        <v>642</v>
      </c>
      <c r="F3889">
        <v>3</v>
      </c>
      <c r="G3889">
        <v>2</v>
      </c>
      <c r="H3889" t="s">
        <v>99</v>
      </c>
      <c r="I3889" t="s">
        <v>47</v>
      </c>
      <c r="J3889" s="12">
        <f>(C3889-VLOOKUP(H3889,Riders!$A$2:$C$3500,2,FALSE))/365</f>
        <v>26.084931506849315</v>
      </c>
      <c r="K3889">
        <v>22</v>
      </c>
    </row>
    <row r="3890" spans="1:11" x14ac:dyDescent="0.45">
      <c r="A3890" s="4" t="s">
        <v>844</v>
      </c>
      <c r="B3890" s="4">
        <v>2023</v>
      </c>
      <c r="C3890" s="5">
        <v>45002</v>
      </c>
      <c r="D3890" s="4" t="s">
        <v>72</v>
      </c>
      <c r="E3890" s="33" t="s">
        <v>642</v>
      </c>
      <c r="F3890">
        <v>3</v>
      </c>
      <c r="G3890">
        <v>3</v>
      </c>
      <c r="H3890" t="s">
        <v>107</v>
      </c>
      <c r="I3890" t="s">
        <v>59</v>
      </c>
      <c r="J3890" s="12">
        <f>(C3890-VLOOKUP(H3890,Riders!$A$2:$C$3500,2,FALSE))/365</f>
        <v>19.526027397260275</v>
      </c>
      <c r="K3890">
        <v>25</v>
      </c>
    </row>
    <row r="3891" spans="1:11" x14ac:dyDescent="0.45">
      <c r="A3891" s="4" t="s">
        <v>844</v>
      </c>
      <c r="B3891" s="4">
        <v>2023</v>
      </c>
      <c r="C3891" s="5">
        <v>45002</v>
      </c>
      <c r="D3891" s="4" t="s">
        <v>72</v>
      </c>
      <c r="E3891" s="33" t="s">
        <v>642</v>
      </c>
      <c r="F3891">
        <v>3</v>
      </c>
      <c r="G3891">
        <v>4</v>
      </c>
      <c r="H3891" t="s">
        <v>846</v>
      </c>
      <c r="I3891" t="s">
        <v>120</v>
      </c>
      <c r="J3891" s="12">
        <f>(C3891-VLOOKUP(H3891,Riders!$A$2:$C$3500,2,FALSE))/365</f>
        <v>27.035616438356165</v>
      </c>
      <c r="K3891">
        <v>29</v>
      </c>
    </row>
    <row r="3892" spans="1:11" x14ac:dyDescent="0.45">
      <c r="A3892" s="4" t="s">
        <v>844</v>
      </c>
      <c r="B3892" s="4">
        <v>2023</v>
      </c>
      <c r="C3892" s="5">
        <v>45002</v>
      </c>
      <c r="D3892" s="4" t="s">
        <v>72</v>
      </c>
      <c r="E3892" s="33" t="s">
        <v>642</v>
      </c>
      <c r="F3892">
        <v>3</v>
      </c>
      <c r="G3892">
        <v>5</v>
      </c>
      <c r="H3892" t="s">
        <v>64</v>
      </c>
      <c r="I3892" t="s">
        <v>65</v>
      </c>
      <c r="J3892" s="12">
        <f>(C3892-VLOOKUP(H3892,Riders!$A$2:$C$3500,2,FALSE))/365</f>
        <v>22.230136986301371</v>
      </c>
      <c r="K3892">
        <v>32</v>
      </c>
    </row>
    <row r="3893" spans="1:11" x14ac:dyDescent="0.45">
      <c r="A3893" s="4" t="s">
        <v>844</v>
      </c>
      <c r="B3893" s="4">
        <v>2023</v>
      </c>
      <c r="C3893" s="5">
        <v>45002</v>
      </c>
      <c r="D3893" s="4" t="s">
        <v>72</v>
      </c>
      <c r="E3893" s="33" t="s">
        <v>642</v>
      </c>
      <c r="F3893">
        <v>3</v>
      </c>
      <c r="G3893">
        <v>6</v>
      </c>
      <c r="H3893" t="s">
        <v>650</v>
      </c>
      <c r="I3893" t="s">
        <v>186</v>
      </c>
      <c r="J3893" s="12">
        <f>(C3893-VLOOKUP(H3893,Riders!$A$2:$C$3500,2,FALSE))/365</f>
        <v>20.824657534246576</v>
      </c>
      <c r="K3893">
        <v>36</v>
      </c>
    </row>
    <row r="3894" spans="1:11" x14ac:dyDescent="0.45">
      <c r="A3894" s="4" t="s">
        <v>844</v>
      </c>
      <c r="B3894" s="4">
        <v>2023</v>
      </c>
      <c r="C3894" s="5">
        <v>45002</v>
      </c>
      <c r="D3894" s="4" t="s">
        <v>72</v>
      </c>
      <c r="E3894" s="33" t="s">
        <v>642</v>
      </c>
      <c r="F3894">
        <v>3</v>
      </c>
      <c r="G3894">
        <v>7</v>
      </c>
      <c r="H3894" t="s">
        <v>289</v>
      </c>
      <c r="I3894" t="s">
        <v>70</v>
      </c>
      <c r="J3894" s="12">
        <f>(C3894-VLOOKUP(H3894,Riders!$A$2:$C$3500,2,FALSE))/365</f>
        <v>24.005479452054793</v>
      </c>
      <c r="K3894">
        <v>40</v>
      </c>
    </row>
    <row r="3895" spans="1:11" x14ac:dyDescent="0.45">
      <c r="A3895" s="4" t="s">
        <v>844</v>
      </c>
      <c r="B3895" s="4">
        <v>2023</v>
      </c>
      <c r="C3895" s="5">
        <v>45002</v>
      </c>
      <c r="D3895" s="4" t="s">
        <v>72</v>
      </c>
      <c r="E3895" s="33" t="s">
        <v>642</v>
      </c>
      <c r="F3895">
        <v>4</v>
      </c>
      <c r="G3895">
        <v>1</v>
      </c>
      <c r="H3895" t="s">
        <v>382</v>
      </c>
      <c r="I3895" t="s">
        <v>15</v>
      </c>
      <c r="J3895" s="12">
        <f>(C3895-VLOOKUP(H3895,Riders!$A$2:$C$3500,2,FALSE))/365</f>
        <v>22.049315068493151</v>
      </c>
      <c r="K3895">
        <v>3</v>
      </c>
    </row>
    <row r="3896" spans="1:11" x14ac:dyDescent="0.45">
      <c r="A3896" s="4" t="s">
        <v>844</v>
      </c>
      <c r="B3896" s="4">
        <v>2023</v>
      </c>
      <c r="C3896" s="5">
        <v>45002</v>
      </c>
      <c r="D3896" s="4" t="s">
        <v>72</v>
      </c>
      <c r="E3896" s="33" t="s">
        <v>642</v>
      </c>
      <c r="F3896">
        <v>4</v>
      </c>
      <c r="G3896">
        <v>2</v>
      </c>
      <c r="H3896" t="s">
        <v>48</v>
      </c>
      <c r="I3896" t="s">
        <v>49</v>
      </c>
      <c r="J3896" s="12">
        <f>(C3896-VLOOKUP(H3896,Riders!$A$2:$C$3500,2,FALSE))/365</f>
        <v>22.13150684931507</v>
      </c>
      <c r="K3896">
        <v>19</v>
      </c>
    </row>
    <row r="3897" spans="1:11" x14ac:dyDescent="0.45">
      <c r="A3897" s="4" t="s">
        <v>844</v>
      </c>
      <c r="B3897" s="4">
        <v>2023</v>
      </c>
      <c r="C3897" s="5">
        <v>45002</v>
      </c>
      <c r="D3897" s="4" t="s">
        <v>72</v>
      </c>
      <c r="E3897" s="33" t="s">
        <v>642</v>
      </c>
      <c r="F3897">
        <v>4</v>
      </c>
      <c r="G3897">
        <v>3</v>
      </c>
      <c r="H3897" t="s">
        <v>60</v>
      </c>
      <c r="I3897" t="s">
        <v>61</v>
      </c>
      <c r="J3897" s="12">
        <f>(C3897-VLOOKUP(H3897,Riders!$A$2:$C$3500,2,FALSE))/365</f>
        <v>34.668493150684931</v>
      </c>
      <c r="K3897">
        <v>24</v>
      </c>
    </row>
    <row r="3898" spans="1:11" x14ac:dyDescent="0.45">
      <c r="A3898" s="4" t="s">
        <v>844</v>
      </c>
      <c r="B3898" s="4">
        <v>2023</v>
      </c>
      <c r="C3898" s="5">
        <v>45002</v>
      </c>
      <c r="D3898" s="4" t="s">
        <v>72</v>
      </c>
      <c r="E3898" s="33" t="s">
        <v>642</v>
      </c>
      <c r="F3898">
        <v>4</v>
      </c>
      <c r="G3898">
        <v>4</v>
      </c>
      <c r="H3898" t="s">
        <v>68</v>
      </c>
      <c r="I3898" t="s">
        <v>67</v>
      </c>
      <c r="J3898" s="12">
        <f>(C3898-VLOOKUP(H3898,Riders!$A$2:$C$3500,2,FALSE))/365</f>
        <v>19.405479452054795</v>
      </c>
      <c r="K3898">
        <v>30</v>
      </c>
    </row>
    <row r="3899" spans="1:11" x14ac:dyDescent="0.45">
      <c r="A3899" s="4" t="s">
        <v>844</v>
      </c>
      <c r="B3899" s="4">
        <v>2023</v>
      </c>
      <c r="C3899" s="5">
        <v>45002</v>
      </c>
      <c r="D3899" s="4" t="s">
        <v>72</v>
      </c>
      <c r="E3899" s="33" t="s">
        <v>642</v>
      </c>
      <c r="F3899">
        <v>4</v>
      </c>
      <c r="G3899">
        <v>5</v>
      </c>
      <c r="H3899" t="s">
        <v>845</v>
      </c>
      <c r="I3899" t="s">
        <v>235</v>
      </c>
      <c r="J3899" s="12">
        <f>(C3899-VLOOKUP(H3899,Riders!$A$2:$C$3500,2,FALSE))/365</f>
        <v>19.095890410958905</v>
      </c>
      <c r="K3899">
        <v>31</v>
      </c>
    </row>
    <row r="3900" spans="1:11" x14ac:dyDescent="0.45">
      <c r="A3900" s="4" t="s">
        <v>844</v>
      </c>
      <c r="B3900" s="4">
        <v>2023</v>
      </c>
      <c r="C3900" s="5">
        <v>45002</v>
      </c>
      <c r="D3900" s="4" t="s">
        <v>72</v>
      </c>
      <c r="E3900" s="33" t="s">
        <v>642</v>
      </c>
      <c r="F3900">
        <v>4</v>
      </c>
      <c r="G3900" t="s">
        <v>373</v>
      </c>
      <c r="H3900" t="s">
        <v>849</v>
      </c>
      <c r="I3900" t="s">
        <v>51</v>
      </c>
      <c r="J3900" s="12">
        <f>(C3900-VLOOKUP(H3900,Riders!$A$2:$C$3500,2,FALSE))/365</f>
        <v>27.512328767123286</v>
      </c>
      <c r="K3900">
        <v>38</v>
      </c>
    </row>
    <row r="3901" spans="1:11" x14ac:dyDescent="0.45">
      <c r="A3901" s="4" t="s">
        <v>844</v>
      </c>
      <c r="B3901" s="4">
        <v>2023</v>
      </c>
      <c r="C3901" s="5">
        <v>45002</v>
      </c>
      <c r="D3901" s="4" t="s">
        <v>72</v>
      </c>
      <c r="E3901" s="33" t="s">
        <v>643</v>
      </c>
      <c r="F3901">
        <v>1</v>
      </c>
      <c r="G3901">
        <v>1</v>
      </c>
      <c r="H3901" t="s">
        <v>18</v>
      </c>
      <c r="I3901" t="s">
        <v>19</v>
      </c>
      <c r="J3901" s="12">
        <f>(C3901-VLOOKUP(H3901,Riders!$A$2:$C$3500,2,FALSE))/365</f>
        <v>24.816438356164383</v>
      </c>
      <c r="K3901">
        <v>6</v>
      </c>
    </row>
    <row r="3902" spans="1:11" x14ac:dyDescent="0.45">
      <c r="A3902" s="4" t="s">
        <v>844</v>
      </c>
      <c r="B3902" s="4">
        <v>2023</v>
      </c>
      <c r="C3902" s="5">
        <v>45002</v>
      </c>
      <c r="D3902" s="4" t="s">
        <v>72</v>
      </c>
      <c r="E3902" s="33" t="s">
        <v>643</v>
      </c>
      <c r="F3902">
        <v>1</v>
      </c>
      <c r="G3902">
        <v>2</v>
      </c>
      <c r="H3902" t="s">
        <v>42</v>
      </c>
      <c r="I3902" t="s">
        <v>97</v>
      </c>
      <c r="J3902" s="12">
        <f>(C3902-VLOOKUP(H3902,Riders!$A$2:$C$3500,2,FALSE))/365</f>
        <v>24.290410958904111</v>
      </c>
      <c r="K3902">
        <v>1</v>
      </c>
    </row>
    <row r="3903" spans="1:11" x14ac:dyDescent="0.45">
      <c r="A3903" s="4" t="s">
        <v>844</v>
      </c>
      <c r="B3903" s="4">
        <v>2023</v>
      </c>
      <c r="C3903" s="5">
        <v>45002</v>
      </c>
      <c r="D3903" s="4" t="s">
        <v>72</v>
      </c>
      <c r="E3903" s="33" t="s">
        <v>643</v>
      </c>
      <c r="F3903">
        <v>1</v>
      </c>
      <c r="G3903">
        <v>3</v>
      </c>
      <c r="H3903" t="s">
        <v>80</v>
      </c>
      <c r="I3903" t="s">
        <v>17</v>
      </c>
      <c r="J3903" s="12">
        <f>(C3903-VLOOKUP(H3903,Riders!$A$2:$C$3500,2,FALSE))/365</f>
        <v>21.104109589041094</v>
      </c>
      <c r="K3903">
        <v>12</v>
      </c>
    </row>
    <row r="3904" spans="1:11" x14ac:dyDescent="0.45">
      <c r="A3904" s="4" t="s">
        <v>844</v>
      </c>
      <c r="B3904" s="4">
        <v>2023</v>
      </c>
      <c r="C3904" s="5">
        <v>45002</v>
      </c>
      <c r="D3904" s="4" t="s">
        <v>72</v>
      </c>
      <c r="E3904" s="33" t="s">
        <v>643</v>
      </c>
      <c r="F3904">
        <v>1</v>
      </c>
      <c r="G3904">
        <v>4</v>
      </c>
      <c r="H3904" t="s">
        <v>113</v>
      </c>
      <c r="I3904" t="s">
        <v>31</v>
      </c>
      <c r="J3904" s="12">
        <f>(C3904-VLOOKUP(H3904,Riders!$A$2:$C$3500,2,FALSE))/365</f>
        <v>19.841095890410958</v>
      </c>
      <c r="K3904">
        <v>11</v>
      </c>
    </row>
    <row r="3905" spans="1:11" x14ac:dyDescent="0.45">
      <c r="A3905" s="4" t="s">
        <v>844</v>
      </c>
      <c r="B3905" s="4">
        <v>2023</v>
      </c>
      <c r="C3905" s="5">
        <v>45002</v>
      </c>
      <c r="D3905" s="4" t="s">
        <v>72</v>
      </c>
      <c r="E3905" s="33" t="s">
        <v>643</v>
      </c>
      <c r="F3905">
        <v>1</v>
      </c>
      <c r="G3905">
        <v>5</v>
      </c>
      <c r="H3905" t="s">
        <v>24</v>
      </c>
      <c r="I3905" t="s">
        <v>25</v>
      </c>
      <c r="J3905" s="12">
        <f>(C3905-VLOOKUP(H3905,Riders!$A$2:$C$3500,2,FALSE))/365</f>
        <v>24.547945205479451</v>
      </c>
      <c r="K3905">
        <v>14</v>
      </c>
    </row>
    <row r="3906" spans="1:11" x14ac:dyDescent="0.45">
      <c r="A3906" s="4" t="s">
        <v>844</v>
      </c>
      <c r="B3906" s="4">
        <v>2023</v>
      </c>
      <c r="C3906" s="5">
        <v>45002</v>
      </c>
      <c r="D3906" s="4" t="s">
        <v>72</v>
      </c>
      <c r="E3906" s="33" t="s">
        <v>643</v>
      </c>
      <c r="F3906">
        <v>1</v>
      </c>
      <c r="G3906">
        <v>6</v>
      </c>
      <c r="H3906" t="s">
        <v>831</v>
      </c>
      <c r="I3906" t="s">
        <v>29</v>
      </c>
      <c r="J3906" s="12">
        <f>(C3906-VLOOKUP(H3906,Riders!$A$2:$C$3500,2,FALSE))/365</f>
        <v>24.704109589041096</v>
      </c>
      <c r="K3906">
        <v>18</v>
      </c>
    </row>
    <row r="3907" spans="1:11" x14ac:dyDescent="0.45">
      <c r="A3907" s="4" t="s">
        <v>844</v>
      </c>
      <c r="B3907" s="4">
        <v>2023</v>
      </c>
      <c r="C3907" s="5">
        <v>45002</v>
      </c>
      <c r="D3907" s="4" t="s">
        <v>72</v>
      </c>
      <c r="E3907" s="33" t="s">
        <v>643</v>
      </c>
      <c r="F3907">
        <v>2</v>
      </c>
      <c r="G3907">
        <v>1</v>
      </c>
      <c r="H3907" t="s">
        <v>28</v>
      </c>
      <c r="I3907" t="s">
        <v>29</v>
      </c>
      <c r="J3907" s="12">
        <f>(C3907-VLOOKUP(H3907,Riders!$A$2:$C$3500,2,FALSE))/365</f>
        <v>23.224657534246575</v>
      </c>
      <c r="K3907">
        <v>7</v>
      </c>
    </row>
    <row r="3908" spans="1:11" x14ac:dyDescent="0.45">
      <c r="A3908" s="4" t="s">
        <v>844</v>
      </c>
      <c r="B3908" s="4">
        <v>2023</v>
      </c>
      <c r="C3908" s="5">
        <v>45002</v>
      </c>
      <c r="D3908" s="4" t="s">
        <v>72</v>
      </c>
      <c r="E3908" s="33" t="s">
        <v>643</v>
      </c>
      <c r="F3908">
        <v>2</v>
      </c>
      <c r="G3908">
        <v>2</v>
      </c>
      <c r="H3908" t="s">
        <v>32</v>
      </c>
      <c r="I3908" t="s">
        <v>17</v>
      </c>
      <c r="J3908" s="12">
        <f>(C3908-VLOOKUP(H3908,Riders!$A$2:$C$3500,2,FALSE))/365</f>
        <v>20.643835616438356</v>
      </c>
      <c r="K3908">
        <v>4</v>
      </c>
    </row>
    <row r="3909" spans="1:11" x14ac:dyDescent="0.45">
      <c r="A3909" s="4" t="s">
        <v>844</v>
      </c>
      <c r="B3909" s="4">
        <v>2023</v>
      </c>
      <c r="C3909" s="5">
        <v>45002</v>
      </c>
      <c r="D3909" s="4" t="s">
        <v>72</v>
      </c>
      <c r="E3909" s="33" t="s">
        <v>643</v>
      </c>
      <c r="F3909">
        <v>2</v>
      </c>
      <c r="G3909">
        <v>3</v>
      </c>
      <c r="H3909" t="s">
        <v>384</v>
      </c>
      <c r="I3909" t="s">
        <v>19</v>
      </c>
      <c r="J3909" s="12">
        <f>(C3909-VLOOKUP(H3909,Riders!$A$2:$C$3500,2,FALSE))/365</f>
        <v>23.531506849315068</v>
      </c>
      <c r="K3909">
        <v>9</v>
      </c>
    </row>
    <row r="3910" spans="1:11" x14ac:dyDescent="0.45">
      <c r="A3910" s="4" t="s">
        <v>844</v>
      </c>
      <c r="B3910" s="4">
        <v>2023</v>
      </c>
      <c r="C3910" s="5">
        <v>45002</v>
      </c>
      <c r="D3910" s="4" t="s">
        <v>72</v>
      </c>
      <c r="E3910" s="33" t="s">
        <v>643</v>
      </c>
      <c r="F3910">
        <v>2</v>
      </c>
      <c r="G3910">
        <v>4</v>
      </c>
      <c r="H3910" t="s">
        <v>39</v>
      </c>
      <c r="I3910" t="s">
        <v>40</v>
      </c>
      <c r="J3910" s="12">
        <f>(C3910-VLOOKUP(H3910,Riders!$A$2:$C$3500,2,FALSE))/365</f>
        <v>28.6</v>
      </c>
      <c r="K3910">
        <v>10</v>
      </c>
    </row>
    <row r="3911" spans="1:11" x14ac:dyDescent="0.45">
      <c r="A3911" s="4" t="s">
        <v>844</v>
      </c>
      <c r="B3911" s="4">
        <v>2023</v>
      </c>
      <c r="C3911" s="5">
        <v>45002</v>
      </c>
      <c r="D3911" s="4" t="s">
        <v>72</v>
      </c>
      <c r="E3911" s="33" t="s">
        <v>643</v>
      </c>
      <c r="F3911">
        <v>2</v>
      </c>
      <c r="G3911">
        <v>5</v>
      </c>
      <c r="H3911" t="s">
        <v>381</v>
      </c>
      <c r="I3911" t="s">
        <v>25</v>
      </c>
      <c r="J3911" s="12">
        <f>(C3911-VLOOKUP(H3911,Riders!$A$2:$C$3500,2,FALSE))/365</f>
        <v>20.246575342465754</v>
      </c>
      <c r="K3911">
        <v>15</v>
      </c>
    </row>
    <row r="3912" spans="1:11" x14ac:dyDescent="0.45">
      <c r="A3912" s="4" t="s">
        <v>844</v>
      </c>
      <c r="B3912" s="4">
        <v>2023</v>
      </c>
      <c r="C3912" s="5">
        <v>45002</v>
      </c>
      <c r="D3912" s="4" t="s">
        <v>72</v>
      </c>
      <c r="E3912" s="33" t="s">
        <v>643</v>
      </c>
      <c r="F3912">
        <v>2</v>
      </c>
      <c r="G3912">
        <v>6</v>
      </c>
      <c r="H3912" t="s">
        <v>43</v>
      </c>
      <c r="I3912" t="s">
        <v>44</v>
      </c>
      <c r="J3912" s="12">
        <f>(C3912-VLOOKUP(H3912,Riders!$A$2:$C$3500,2,FALSE))/365</f>
        <v>30.326027397260273</v>
      </c>
      <c r="K3912">
        <v>17</v>
      </c>
    </row>
    <row r="3913" spans="1:11" x14ac:dyDescent="0.45">
      <c r="A3913" s="4" t="s">
        <v>844</v>
      </c>
      <c r="B3913" s="4">
        <v>2023</v>
      </c>
      <c r="C3913" s="5">
        <v>45002</v>
      </c>
      <c r="D3913" s="4" t="s">
        <v>72</v>
      </c>
      <c r="E3913" s="33" t="s">
        <v>643</v>
      </c>
      <c r="F3913">
        <v>3</v>
      </c>
      <c r="G3913">
        <v>1</v>
      </c>
      <c r="H3913" t="s">
        <v>382</v>
      </c>
      <c r="I3913" t="s">
        <v>15</v>
      </c>
      <c r="J3913" s="12">
        <f>(C3913-VLOOKUP(H3913,Riders!$A$2:$C$3500,2,FALSE))/365</f>
        <v>22.049315068493151</v>
      </c>
      <c r="K3913">
        <v>3</v>
      </c>
    </row>
    <row r="3914" spans="1:11" x14ac:dyDescent="0.45">
      <c r="A3914" s="4" t="s">
        <v>844</v>
      </c>
      <c r="B3914" s="4">
        <v>2023</v>
      </c>
      <c r="C3914" s="5">
        <v>45002</v>
      </c>
      <c r="D3914" s="4" t="s">
        <v>72</v>
      </c>
      <c r="E3914" s="33" t="s">
        <v>643</v>
      </c>
      <c r="F3914">
        <v>3</v>
      </c>
      <c r="G3914">
        <v>2</v>
      </c>
      <c r="H3914" t="s">
        <v>45</v>
      </c>
      <c r="I3914" t="s">
        <v>40</v>
      </c>
      <c r="J3914" s="12">
        <f>(C3914-VLOOKUP(H3914,Riders!$A$2:$C$3500,2,FALSE))/365</f>
        <v>32.065753424657537</v>
      </c>
      <c r="K3914">
        <v>5</v>
      </c>
    </row>
    <row r="3915" spans="1:11" x14ac:dyDescent="0.45">
      <c r="A3915" s="4" t="s">
        <v>844</v>
      </c>
      <c r="B3915" s="4">
        <v>2023</v>
      </c>
      <c r="C3915" s="5">
        <v>45002</v>
      </c>
      <c r="D3915" s="4" t="s">
        <v>72</v>
      </c>
      <c r="E3915" s="33" t="s">
        <v>643</v>
      </c>
      <c r="F3915">
        <v>3</v>
      </c>
      <c r="G3915">
        <v>3</v>
      </c>
      <c r="H3915" t="s">
        <v>50</v>
      </c>
      <c r="I3915" t="s">
        <v>51</v>
      </c>
      <c r="J3915" s="12">
        <f>(C3915-VLOOKUP(H3915,Riders!$A$2:$C$3500,2,FALSE))/365</f>
        <v>26.446575342465753</v>
      </c>
      <c r="K3915">
        <v>2</v>
      </c>
    </row>
    <row r="3916" spans="1:11" x14ac:dyDescent="0.45">
      <c r="A3916" s="4" t="s">
        <v>844</v>
      </c>
      <c r="B3916" s="4">
        <v>2023</v>
      </c>
      <c r="C3916" s="5">
        <v>45002</v>
      </c>
      <c r="D3916" s="4" t="s">
        <v>72</v>
      </c>
      <c r="E3916" s="33" t="s">
        <v>643</v>
      </c>
      <c r="F3916">
        <v>3</v>
      </c>
      <c r="G3916">
        <v>4</v>
      </c>
      <c r="H3916" t="s">
        <v>52</v>
      </c>
      <c r="I3916" t="s">
        <v>53</v>
      </c>
      <c r="J3916" s="12">
        <f>(C3916-VLOOKUP(H3916,Riders!$A$2:$C$3500,2,FALSE))/365</f>
        <v>26.019178082191782</v>
      </c>
      <c r="K3916">
        <v>8</v>
      </c>
    </row>
    <row r="3917" spans="1:11" x14ac:dyDescent="0.45">
      <c r="A3917" s="4" t="s">
        <v>844</v>
      </c>
      <c r="B3917" s="4">
        <v>2023</v>
      </c>
      <c r="C3917" s="5">
        <v>45002</v>
      </c>
      <c r="D3917" s="4" t="s">
        <v>72</v>
      </c>
      <c r="E3917" s="33" t="s">
        <v>643</v>
      </c>
      <c r="F3917">
        <v>3</v>
      </c>
      <c r="G3917">
        <v>5</v>
      </c>
      <c r="H3917" t="s">
        <v>88</v>
      </c>
      <c r="I3917" t="s">
        <v>89</v>
      </c>
      <c r="J3917" s="12">
        <f>(C3917-VLOOKUP(H3917,Riders!$A$2:$C$3500,2,FALSE))/365</f>
        <v>20.136986301369863</v>
      </c>
      <c r="K3917">
        <v>13</v>
      </c>
    </row>
    <row r="3918" spans="1:11" x14ac:dyDescent="0.45">
      <c r="A3918" s="4" t="s">
        <v>844</v>
      </c>
      <c r="B3918" s="4">
        <v>2023</v>
      </c>
      <c r="C3918" s="5">
        <v>45002</v>
      </c>
      <c r="D3918" s="4" t="s">
        <v>72</v>
      </c>
      <c r="E3918" s="33" t="s">
        <v>643</v>
      </c>
      <c r="F3918">
        <v>3</v>
      </c>
      <c r="G3918">
        <v>6</v>
      </c>
      <c r="H3918" t="s">
        <v>20</v>
      </c>
      <c r="I3918" t="s">
        <v>21</v>
      </c>
      <c r="J3918" s="12">
        <f>(C3918-VLOOKUP(H3918,Riders!$A$2:$C$3500,2,FALSE))/365</f>
        <v>27.613698630136987</v>
      </c>
      <c r="K3918">
        <v>16</v>
      </c>
    </row>
    <row r="3919" spans="1:11" x14ac:dyDescent="0.45">
      <c r="A3919" s="4" t="s">
        <v>844</v>
      </c>
      <c r="B3919" s="4">
        <v>2023</v>
      </c>
      <c r="C3919" s="5">
        <v>45002</v>
      </c>
      <c r="D3919" s="4" t="s">
        <v>72</v>
      </c>
      <c r="E3919" s="33" t="s">
        <v>644</v>
      </c>
      <c r="F3919">
        <v>1</v>
      </c>
      <c r="G3919">
        <v>1</v>
      </c>
      <c r="H3919" t="s">
        <v>18</v>
      </c>
      <c r="I3919" t="s">
        <v>19</v>
      </c>
      <c r="J3919" s="12">
        <f>(C3919-VLOOKUP(H3919,Riders!$A$2:$C$3500,2,FALSE))/365</f>
        <v>24.816438356164383</v>
      </c>
      <c r="K3919">
        <v>6</v>
      </c>
    </row>
    <row r="3920" spans="1:11" x14ac:dyDescent="0.45">
      <c r="A3920" s="4" t="s">
        <v>844</v>
      </c>
      <c r="B3920" s="4">
        <v>2023</v>
      </c>
      <c r="C3920" s="5">
        <v>45002</v>
      </c>
      <c r="D3920" s="4" t="s">
        <v>72</v>
      </c>
      <c r="E3920" s="33" t="s">
        <v>644</v>
      </c>
      <c r="F3920">
        <v>1</v>
      </c>
      <c r="G3920">
        <v>2</v>
      </c>
      <c r="H3920" t="s">
        <v>382</v>
      </c>
      <c r="I3920" t="s">
        <v>15</v>
      </c>
      <c r="J3920" s="12">
        <f>(C3920-VLOOKUP(H3920,Riders!$A$2:$C$3500,2,FALSE))/365</f>
        <v>22.049315068493151</v>
      </c>
      <c r="K3920">
        <v>3</v>
      </c>
    </row>
    <row r="3921" spans="1:11" x14ac:dyDescent="0.45">
      <c r="A3921" s="4" t="s">
        <v>844</v>
      </c>
      <c r="B3921" s="4">
        <v>2023</v>
      </c>
      <c r="C3921" s="5">
        <v>45002</v>
      </c>
      <c r="D3921" s="4" t="s">
        <v>72</v>
      </c>
      <c r="E3921" s="33" t="s">
        <v>644</v>
      </c>
      <c r="F3921">
        <v>1</v>
      </c>
      <c r="G3921">
        <v>3</v>
      </c>
      <c r="H3921" t="s">
        <v>32</v>
      </c>
      <c r="I3921" t="s">
        <v>17</v>
      </c>
      <c r="J3921" s="12">
        <f>(C3921-VLOOKUP(H3921,Riders!$A$2:$C$3500,2,FALSE))/365</f>
        <v>20.643835616438356</v>
      </c>
      <c r="K3921">
        <v>4</v>
      </c>
    </row>
    <row r="3922" spans="1:11" x14ac:dyDescent="0.45">
      <c r="A3922" s="4" t="s">
        <v>844</v>
      </c>
      <c r="B3922" s="4">
        <v>2023</v>
      </c>
      <c r="C3922" s="5">
        <v>45002</v>
      </c>
      <c r="D3922" s="4" t="s">
        <v>72</v>
      </c>
      <c r="E3922" s="33" t="s">
        <v>644</v>
      </c>
      <c r="F3922">
        <v>1</v>
      </c>
      <c r="G3922">
        <v>4</v>
      </c>
      <c r="H3922" t="s">
        <v>113</v>
      </c>
      <c r="I3922" t="s">
        <v>31</v>
      </c>
      <c r="J3922" s="12">
        <f>(C3922-VLOOKUP(H3922,Riders!$A$2:$C$3500,2,FALSE))/365</f>
        <v>19.841095890410958</v>
      </c>
      <c r="K3922">
        <v>11</v>
      </c>
    </row>
    <row r="3923" spans="1:11" x14ac:dyDescent="0.45">
      <c r="A3923" s="4" t="s">
        <v>844</v>
      </c>
      <c r="B3923" s="4">
        <v>2023</v>
      </c>
      <c r="C3923" s="5">
        <v>45002</v>
      </c>
      <c r="D3923" s="4" t="s">
        <v>72</v>
      </c>
      <c r="E3923" s="33" t="s">
        <v>644</v>
      </c>
      <c r="F3923">
        <v>1</v>
      </c>
      <c r="G3923">
        <v>5</v>
      </c>
      <c r="H3923" t="s">
        <v>39</v>
      </c>
      <c r="I3923" t="s">
        <v>40</v>
      </c>
      <c r="J3923" s="12">
        <f>(C3923-VLOOKUP(H3923,Riders!$A$2:$C$3500,2,FALSE))/365</f>
        <v>28.6</v>
      </c>
      <c r="K3923">
        <v>10</v>
      </c>
    </row>
    <row r="3924" spans="1:11" x14ac:dyDescent="0.45">
      <c r="A3924" s="4" t="s">
        <v>844</v>
      </c>
      <c r="B3924" s="4">
        <v>2023</v>
      </c>
      <c r="C3924" s="5">
        <v>45002</v>
      </c>
      <c r="D3924" s="4" t="s">
        <v>72</v>
      </c>
      <c r="E3924" s="33" t="s">
        <v>644</v>
      </c>
      <c r="F3924">
        <v>1</v>
      </c>
      <c r="G3924">
        <v>6</v>
      </c>
      <c r="H3924" t="s">
        <v>52</v>
      </c>
      <c r="I3924" t="s">
        <v>53</v>
      </c>
      <c r="J3924" s="12">
        <f>(C3924-VLOOKUP(H3924,Riders!$A$2:$C$3500,2,FALSE))/365</f>
        <v>26.019178082191782</v>
      </c>
      <c r="K3924">
        <v>8</v>
      </c>
    </row>
    <row r="3925" spans="1:11" x14ac:dyDescent="0.45">
      <c r="A3925" s="4" t="s">
        <v>844</v>
      </c>
      <c r="B3925" s="4">
        <v>2023</v>
      </c>
      <c r="C3925" s="5">
        <v>45002</v>
      </c>
      <c r="D3925" s="4" t="s">
        <v>72</v>
      </c>
      <c r="E3925" s="33" t="s">
        <v>644</v>
      </c>
      <c r="F3925">
        <v>2</v>
      </c>
      <c r="G3925">
        <v>1</v>
      </c>
      <c r="H3925" t="s">
        <v>42</v>
      </c>
      <c r="I3925" t="s">
        <v>97</v>
      </c>
      <c r="J3925" s="12">
        <f>(C3925-VLOOKUP(H3925,Riders!$A$2:$C$3500,2,FALSE))/365</f>
        <v>24.290410958904111</v>
      </c>
      <c r="K3925">
        <v>1</v>
      </c>
    </row>
    <row r="3926" spans="1:11" x14ac:dyDescent="0.45">
      <c r="A3926" s="4" t="s">
        <v>844</v>
      </c>
      <c r="B3926" s="4">
        <v>2023</v>
      </c>
      <c r="C3926" s="5">
        <v>45002</v>
      </c>
      <c r="D3926" s="4" t="s">
        <v>72</v>
      </c>
      <c r="E3926" s="33" t="s">
        <v>644</v>
      </c>
      <c r="F3926">
        <v>2</v>
      </c>
      <c r="G3926">
        <v>2</v>
      </c>
      <c r="H3926" t="s">
        <v>50</v>
      </c>
      <c r="I3926" t="s">
        <v>51</v>
      </c>
      <c r="J3926" s="12">
        <f>(C3926-VLOOKUP(H3926,Riders!$A$2:$C$3500,2,FALSE))/365</f>
        <v>26.446575342465753</v>
      </c>
      <c r="K3926">
        <v>2</v>
      </c>
    </row>
    <row r="3927" spans="1:11" x14ac:dyDescent="0.45">
      <c r="A3927" s="4" t="s">
        <v>844</v>
      </c>
      <c r="B3927" s="4">
        <v>2023</v>
      </c>
      <c r="C3927" s="5">
        <v>45002</v>
      </c>
      <c r="D3927" s="4" t="s">
        <v>72</v>
      </c>
      <c r="E3927" s="33" t="s">
        <v>644</v>
      </c>
      <c r="F3927">
        <v>2</v>
      </c>
      <c r="G3927">
        <v>3</v>
      </c>
      <c r="H3927" t="s">
        <v>45</v>
      </c>
      <c r="I3927" t="s">
        <v>40</v>
      </c>
      <c r="J3927" s="12">
        <f>(C3927-VLOOKUP(H3927,Riders!$A$2:$C$3500,2,FALSE))/365</f>
        <v>32.065753424657537</v>
      </c>
      <c r="K3927">
        <v>5</v>
      </c>
    </row>
    <row r="3928" spans="1:11" x14ac:dyDescent="0.45">
      <c r="A3928" s="4" t="s">
        <v>844</v>
      </c>
      <c r="B3928" s="4">
        <v>2023</v>
      </c>
      <c r="C3928" s="5">
        <v>45002</v>
      </c>
      <c r="D3928" s="4" t="s">
        <v>72</v>
      </c>
      <c r="E3928" s="33" t="s">
        <v>644</v>
      </c>
      <c r="F3928">
        <v>2</v>
      </c>
      <c r="G3928">
        <v>4</v>
      </c>
      <c r="H3928" t="s">
        <v>384</v>
      </c>
      <c r="I3928" t="s">
        <v>19</v>
      </c>
      <c r="J3928" s="12">
        <f>(C3928-VLOOKUP(H3928,Riders!$A$2:$C$3500,2,FALSE))/365</f>
        <v>23.531506849315068</v>
      </c>
      <c r="K3928">
        <v>9</v>
      </c>
    </row>
    <row r="3929" spans="1:11" x14ac:dyDescent="0.45">
      <c r="A3929" s="4" t="s">
        <v>844</v>
      </c>
      <c r="B3929" s="4">
        <v>2023</v>
      </c>
      <c r="C3929" s="5">
        <v>45002</v>
      </c>
      <c r="D3929" s="4" t="s">
        <v>72</v>
      </c>
      <c r="E3929" s="33" t="s">
        <v>644</v>
      </c>
      <c r="F3929">
        <v>2</v>
      </c>
      <c r="G3929">
        <v>5</v>
      </c>
      <c r="H3929" t="s">
        <v>28</v>
      </c>
      <c r="I3929" t="s">
        <v>29</v>
      </c>
      <c r="J3929" s="12">
        <f>(C3929-VLOOKUP(H3929,Riders!$A$2:$C$3500,2,FALSE))/365</f>
        <v>23.224657534246575</v>
      </c>
      <c r="K3929">
        <v>7</v>
      </c>
    </row>
    <row r="3930" spans="1:11" x14ac:dyDescent="0.45">
      <c r="A3930" s="4" t="s">
        <v>844</v>
      </c>
      <c r="B3930" s="4">
        <v>2023</v>
      </c>
      <c r="C3930" s="5">
        <v>45002</v>
      </c>
      <c r="D3930" s="4" t="s">
        <v>72</v>
      </c>
      <c r="E3930" s="33" t="s">
        <v>644</v>
      </c>
      <c r="F3930">
        <v>2</v>
      </c>
      <c r="G3930">
        <v>6</v>
      </c>
      <c r="H3930" t="s">
        <v>80</v>
      </c>
      <c r="I3930" t="s">
        <v>17</v>
      </c>
      <c r="J3930" s="12">
        <f>(C3930-VLOOKUP(H3930,Riders!$A$2:$C$3500,2,FALSE))/365</f>
        <v>21.104109589041094</v>
      </c>
      <c r="K3930">
        <v>12</v>
      </c>
    </row>
    <row r="3931" spans="1:11" x14ac:dyDescent="0.45">
      <c r="A3931" s="4" t="s">
        <v>844</v>
      </c>
      <c r="B3931" s="4">
        <v>2023</v>
      </c>
      <c r="C3931" s="5">
        <v>45002</v>
      </c>
      <c r="D3931" s="4" t="s">
        <v>72</v>
      </c>
      <c r="E3931" s="33" t="s">
        <v>370</v>
      </c>
      <c r="F3931">
        <v>1</v>
      </c>
      <c r="G3931">
        <v>1</v>
      </c>
      <c r="H3931" t="s">
        <v>42</v>
      </c>
      <c r="I3931" t="s">
        <v>97</v>
      </c>
      <c r="J3931" s="12">
        <f>(C3931-VLOOKUP(H3931,Riders!$A$2:$C$3500,2,FALSE))/365</f>
        <v>24.290410958904111</v>
      </c>
      <c r="K3931">
        <v>1</v>
      </c>
    </row>
    <row r="3932" spans="1:11" x14ac:dyDescent="0.45">
      <c r="A3932" s="4" t="s">
        <v>844</v>
      </c>
      <c r="B3932" s="4">
        <v>2023</v>
      </c>
      <c r="C3932" s="5">
        <v>45002</v>
      </c>
      <c r="D3932" s="4" t="s">
        <v>72</v>
      </c>
      <c r="E3932" s="33" t="s">
        <v>370</v>
      </c>
      <c r="F3932">
        <v>1</v>
      </c>
      <c r="G3932">
        <v>2</v>
      </c>
      <c r="H3932" t="s">
        <v>50</v>
      </c>
      <c r="I3932" t="s">
        <v>51</v>
      </c>
      <c r="J3932" s="12">
        <f>(C3932-VLOOKUP(H3932,Riders!$A$2:$C$3500,2,FALSE))/365</f>
        <v>26.446575342465753</v>
      </c>
      <c r="K3932">
        <v>2</v>
      </c>
    </row>
    <row r="3933" spans="1:11" x14ac:dyDescent="0.45">
      <c r="A3933" s="4" t="s">
        <v>844</v>
      </c>
      <c r="B3933" s="4">
        <v>2023</v>
      </c>
      <c r="C3933" s="5">
        <v>45002</v>
      </c>
      <c r="D3933" s="4" t="s">
        <v>72</v>
      </c>
      <c r="E3933" s="33" t="s">
        <v>370</v>
      </c>
      <c r="F3933">
        <v>1</v>
      </c>
      <c r="G3933">
        <v>3</v>
      </c>
      <c r="H3933" t="s">
        <v>382</v>
      </c>
      <c r="I3933" t="s">
        <v>15</v>
      </c>
      <c r="J3933" s="12">
        <f>(C3933-VLOOKUP(H3933,Riders!$A$2:$C$3500,2,FALSE))/365</f>
        <v>22.049315068493151</v>
      </c>
      <c r="K3933">
        <v>3</v>
      </c>
    </row>
    <row r="3934" spans="1:11" x14ac:dyDescent="0.45">
      <c r="A3934" s="4" t="s">
        <v>844</v>
      </c>
      <c r="B3934" s="4">
        <v>2023</v>
      </c>
      <c r="C3934" s="5">
        <v>45002</v>
      </c>
      <c r="D3934" s="4" t="s">
        <v>72</v>
      </c>
      <c r="E3934" s="33" t="s">
        <v>370</v>
      </c>
      <c r="F3934">
        <v>1</v>
      </c>
      <c r="G3934">
        <v>4</v>
      </c>
      <c r="H3934" t="s">
        <v>32</v>
      </c>
      <c r="I3934" t="s">
        <v>17</v>
      </c>
      <c r="J3934" s="12">
        <f>(C3934-VLOOKUP(H3934,Riders!$A$2:$C$3500,2,FALSE))/365</f>
        <v>20.643835616438356</v>
      </c>
      <c r="K3934">
        <v>4</v>
      </c>
    </row>
    <row r="3935" spans="1:11" x14ac:dyDescent="0.45">
      <c r="A3935" s="4" t="s">
        <v>844</v>
      </c>
      <c r="B3935" s="4">
        <v>2023</v>
      </c>
      <c r="C3935" s="5">
        <v>45002</v>
      </c>
      <c r="D3935" s="4" t="s">
        <v>72</v>
      </c>
      <c r="E3935" s="33" t="s">
        <v>370</v>
      </c>
      <c r="F3935">
        <v>1</v>
      </c>
      <c r="G3935" t="s">
        <v>308</v>
      </c>
      <c r="H3935" t="s">
        <v>45</v>
      </c>
      <c r="I3935" t="s">
        <v>40</v>
      </c>
      <c r="J3935" s="12">
        <f>(C3935-VLOOKUP(H3935,Riders!$A$2:$C$3500,2,FALSE))/365</f>
        <v>32.065753424657537</v>
      </c>
      <c r="K3935">
        <v>5</v>
      </c>
    </row>
    <row r="3936" spans="1:11" x14ac:dyDescent="0.45">
      <c r="A3936" s="4" t="s">
        <v>844</v>
      </c>
      <c r="B3936" s="4">
        <v>2023</v>
      </c>
      <c r="C3936" s="5">
        <v>45002</v>
      </c>
      <c r="D3936" s="4" t="s">
        <v>72</v>
      </c>
      <c r="E3936" s="33" t="s">
        <v>370</v>
      </c>
      <c r="F3936">
        <v>1</v>
      </c>
      <c r="G3936" t="s">
        <v>308</v>
      </c>
      <c r="H3936" t="s">
        <v>18</v>
      </c>
      <c r="I3936" t="s">
        <v>19</v>
      </c>
      <c r="J3936" s="12">
        <f>(C3936-VLOOKUP(H3936,Riders!$A$2:$C$3500,2,FALSE))/365</f>
        <v>24.816438356164383</v>
      </c>
      <c r="K3936">
        <v>6</v>
      </c>
    </row>
    <row r="3937" spans="1:11" x14ac:dyDescent="0.45">
      <c r="A3937" s="4" t="s">
        <v>844</v>
      </c>
      <c r="B3937" s="4">
        <v>2023</v>
      </c>
      <c r="C3937" s="5">
        <v>45002</v>
      </c>
      <c r="D3937" s="4" t="s">
        <v>72</v>
      </c>
      <c r="E3937" s="33" t="s">
        <v>370</v>
      </c>
      <c r="F3937">
        <v>2</v>
      </c>
      <c r="G3937">
        <v>1</v>
      </c>
      <c r="H3937" t="s">
        <v>28</v>
      </c>
      <c r="I3937" t="s">
        <v>29</v>
      </c>
      <c r="J3937" s="12">
        <f>(C3937-VLOOKUP(H3937,Riders!$A$2:$C$3500,2,FALSE))/365</f>
        <v>23.224657534246575</v>
      </c>
      <c r="K3937">
        <v>7</v>
      </c>
    </row>
    <row r="3938" spans="1:11" x14ac:dyDescent="0.45">
      <c r="A3938" s="4" t="s">
        <v>844</v>
      </c>
      <c r="B3938" s="4">
        <v>2023</v>
      </c>
      <c r="C3938" s="5">
        <v>45002</v>
      </c>
      <c r="D3938" s="4" t="s">
        <v>72</v>
      </c>
      <c r="E3938" s="33" t="s">
        <v>370</v>
      </c>
      <c r="F3938">
        <v>2</v>
      </c>
      <c r="G3938">
        <v>2</v>
      </c>
      <c r="H3938" t="s">
        <v>52</v>
      </c>
      <c r="I3938" t="s">
        <v>53</v>
      </c>
      <c r="J3938" s="12">
        <f>(C3938-VLOOKUP(H3938,Riders!$A$2:$C$3500,2,FALSE))/365</f>
        <v>26.019178082191782</v>
      </c>
      <c r="K3938">
        <v>8</v>
      </c>
    </row>
    <row r="3939" spans="1:11" x14ac:dyDescent="0.45">
      <c r="A3939" s="4" t="s">
        <v>844</v>
      </c>
      <c r="B3939" s="4">
        <v>2023</v>
      </c>
      <c r="C3939" s="5">
        <v>45002</v>
      </c>
      <c r="D3939" s="4" t="s">
        <v>72</v>
      </c>
      <c r="E3939" s="33" t="s">
        <v>370</v>
      </c>
      <c r="F3939">
        <v>2</v>
      </c>
      <c r="G3939">
        <v>3</v>
      </c>
      <c r="H3939" t="s">
        <v>384</v>
      </c>
      <c r="I3939" t="s">
        <v>19</v>
      </c>
      <c r="J3939" s="12">
        <f>(C3939-VLOOKUP(H3939,Riders!$A$2:$C$3500,2,FALSE))/365</f>
        <v>23.531506849315068</v>
      </c>
      <c r="K3939">
        <v>9</v>
      </c>
    </row>
    <row r="3940" spans="1:11" x14ac:dyDescent="0.45">
      <c r="A3940" s="4" t="s">
        <v>844</v>
      </c>
      <c r="B3940" s="4">
        <v>2023</v>
      </c>
      <c r="C3940" s="5">
        <v>45002</v>
      </c>
      <c r="D3940" s="4" t="s">
        <v>72</v>
      </c>
      <c r="E3940" s="33" t="s">
        <v>370</v>
      </c>
      <c r="F3940">
        <v>2</v>
      </c>
      <c r="G3940">
        <v>4</v>
      </c>
      <c r="H3940" t="s">
        <v>39</v>
      </c>
      <c r="I3940" t="s">
        <v>40</v>
      </c>
      <c r="J3940" s="12">
        <f>(C3940-VLOOKUP(H3940,Riders!$A$2:$C$3500,2,FALSE))/365</f>
        <v>28.6</v>
      </c>
      <c r="K3940">
        <v>10</v>
      </c>
    </row>
    <row r="3941" spans="1:11" x14ac:dyDescent="0.45">
      <c r="A3941" s="4" t="s">
        <v>844</v>
      </c>
      <c r="B3941" s="4">
        <v>2023</v>
      </c>
      <c r="C3941" s="5">
        <v>45002</v>
      </c>
      <c r="D3941" s="4" t="s">
        <v>72</v>
      </c>
      <c r="E3941" s="33" t="s">
        <v>370</v>
      </c>
      <c r="F3941">
        <v>2</v>
      </c>
      <c r="G3941">
        <v>5</v>
      </c>
      <c r="H3941" t="s">
        <v>113</v>
      </c>
      <c r="I3941" t="s">
        <v>31</v>
      </c>
      <c r="J3941" s="12">
        <f>(C3941-VLOOKUP(H3941,Riders!$A$2:$C$3500,2,FALSE))/365</f>
        <v>19.841095890410958</v>
      </c>
      <c r="K3941">
        <v>11</v>
      </c>
    </row>
    <row r="3942" spans="1:11" x14ac:dyDescent="0.45">
      <c r="A3942" s="4" t="s">
        <v>844</v>
      </c>
      <c r="B3942" s="4">
        <v>2023</v>
      </c>
      <c r="C3942" s="5">
        <v>45002</v>
      </c>
      <c r="D3942" s="4" t="s">
        <v>72</v>
      </c>
      <c r="E3942" s="33" t="s">
        <v>370</v>
      </c>
      <c r="F3942">
        <v>2</v>
      </c>
      <c r="G3942">
        <v>6</v>
      </c>
      <c r="H3942" t="s">
        <v>80</v>
      </c>
      <c r="I3942" t="s">
        <v>17</v>
      </c>
      <c r="J3942" s="12">
        <f>(C3942-VLOOKUP(H3942,Riders!$A$2:$C$3500,2,FALSE))/365</f>
        <v>21.104109589041094</v>
      </c>
      <c r="K3942">
        <v>12</v>
      </c>
    </row>
    <row r="3943" spans="1:11" x14ac:dyDescent="0.45">
      <c r="A3943" s="29" t="s">
        <v>93</v>
      </c>
      <c r="B3943" s="29">
        <v>2023</v>
      </c>
      <c r="C3943" s="52">
        <v>45037</v>
      </c>
      <c r="D3943" s="29" t="s">
        <v>72</v>
      </c>
      <c r="E3943" s="33" t="s">
        <v>454</v>
      </c>
      <c r="F3943">
        <v>1</v>
      </c>
      <c r="G3943">
        <v>1</v>
      </c>
      <c r="H3943" t="s">
        <v>20</v>
      </c>
      <c r="I3943" t="s">
        <v>21</v>
      </c>
      <c r="J3943" s="12">
        <f>(C3943-VLOOKUP(H3943,Riders!$A$2:$C$3500,2,FALSE))/365</f>
        <v>27.709589041095889</v>
      </c>
      <c r="K3943">
        <v>2</v>
      </c>
    </row>
    <row r="3944" spans="1:11" x14ac:dyDescent="0.45">
      <c r="A3944" s="29" t="s">
        <v>93</v>
      </c>
      <c r="B3944" s="29">
        <v>2023</v>
      </c>
      <c r="C3944" s="52">
        <v>45037</v>
      </c>
      <c r="D3944" s="29" t="s">
        <v>72</v>
      </c>
      <c r="E3944" s="33" t="s">
        <v>454</v>
      </c>
      <c r="F3944">
        <v>1</v>
      </c>
      <c r="G3944">
        <v>2</v>
      </c>
      <c r="H3944" t="s">
        <v>107</v>
      </c>
      <c r="I3944" t="s">
        <v>59</v>
      </c>
      <c r="J3944" s="12">
        <f>(C3944-VLOOKUP(H3944,Riders!$A$2:$C$3500,2,FALSE))/365</f>
        <v>19.621917808219177</v>
      </c>
      <c r="K3944">
        <v>23</v>
      </c>
    </row>
    <row r="3945" spans="1:11" x14ac:dyDescent="0.45">
      <c r="A3945" s="29" t="s">
        <v>93</v>
      </c>
      <c r="B3945" s="29">
        <v>2023</v>
      </c>
      <c r="C3945" s="52">
        <v>45037</v>
      </c>
      <c r="D3945" s="29" t="s">
        <v>72</v>
      </c>
      <c r="E3945" s="33" t="s">
        <v>454</v>
      </c>
      <c r="F3945">
        <v>1</v>
      </c>
      <c r="G3945">
        <v>3</v>
      </c>
      <c r="H3945" t="s">
        <v>55</v>
      </c>
      <c r="I3945" t="s">
        <v>56</v>
      </c>
      <c r="J3945" s="12">
        <f>(C3945-VLOOKUP(H3945,Riders!$A$2:$C$3500,2,FALSE))/365</f>
        <v>33.972602739726028</v>
      </c>
      <c r="K3945">
        <v>21</v>
      </c>
    </row>
    <row r="3946" spans="1:11" x14ac:dyDescent="0.45">
      <c r="A3946" s="29" t="s">
        <v>93</v>
      </c>
      <c r="B3946" s="29">
        <v>2023</v>
      </c>
      <c r="C3946" s="52">
        <v>45037</v>
      </c>
      <c r="D3946" s="29" t="s">
        <v>72</v>
      </c>
      <c r="E3946" s="33" t="s">
        <v>454</v>
      </c>
      <c r="F3946">
        <v>1</v>
      </c>
      <c r="G3946">
        <v>4</v>
      </c>
      <c r="H3946" t="s">
        <v>88</v>
      </c>
      <c r="I3946" t="s">
        <v>89</v>
      </c>
      <c r="J3946" s="12">
        <f>(C3946-VLOOKUP(H3946,Riders!$A$2:$C$3500,2,FALSE))/365</f>
        <v>20.232876712328768</v>
      </c>
      <c r="K3946">
        <v>25</v>
      </c>
    </row>
    <row r="3947" spans="1:11" x14ac:dyDescent="0.45">
      <c r="A3947" s="29" t="s">
        <v>93</v>
      </c>
      <c r="B3947" s="29">
        <v>2023</v>
      </c>
      <c r="C3947" s="52">
        <v>45037</v>
      </c>
      <c r="D3947" s="29" t="s">
        <v>72</v>
      </c>
      <c r="E3947" s="33" t="s">
        <v>454</v>
      </c>
      <c r="F3947">
        <v>2</v>
      </c>
      <c r="G3947">
        <v>1</v>
      </c>
      <c r="H3947" t="s">
        <v>382</v>
      </c>
      <c r="I3947" t="s">
        <v>15</v>
      </c>
      <c r="J3947" s="12">
        <f>(C3947-VLOOKUP(H3947,Riders!$A$2:$C$3500,2,FALSE))/365</f>
        <v>22.145205479452056</v>
      </c>
      <c r="K3947">
        <v>1</v>
      </c>
    </row>
    <row r="3948" spans="1:11" x14ac:dyDescent="0.45">
      <c r="A3948" s="29" t="s">
        <v>93</v>
      </c>
      <c r="B3948" s="29">
        <v>2023</v>
      </c>
      <c r="C3948" s="52">
        <v>45037</v>
      </c>
      <c r="D3948" s="29" t="s">
        <v>72</v>
      </c>
      <c r="E3948" s="33" t="s">
        <v>454</v>
      </c>
      <c r="F3948">
        <v>2</v>
      </c>
      <c r="G3948">
        <v>2</v>
      </c>
      <c r="H3948" t="s">
        <v>33</v>
      </c>
      <c r="I3948" t="s">
        <v>27</v>
      </c>
      <c r="J3948" s="12">
        <f>(C3948-VLOOKUP(H3948,Riders!$A$2:$C$3500,2,FALSE))/365</f>
        <v>29.419178082191781</v>
      </c>
      <c r="K3948">
        <v>7</v>
      </c>
    </row>
    <row r="3949" spans="1:11" x14ac:dyDescent="0.45">
      <c r="A3949" s="29" t="s">
        <v>93</v>
      </c>
      <c r="B3949" s="29">
        <v>2023</v>
      </c>
      <c r="C3949" s="52">
        <v>45037</v>
      </c>
      <c r="D3949" s="29" t="s">
        <v>72</v>
      </c>
      <c r="E3949" s="33" t="s">
        <v>454</v>
      </c>
      <c r="F3949">
        <v>2</v>
      </c>
      <c r="G3949">
        <v>3</v>
      </c>
      <c r="H3949" t="s">
        <v>98</v>
      </c>
      <c r="I3949" t="s">
        <v>67</v>
      </c>
      <c r="J3949" s="12">
        <f>(C3949-VLOOKUP(H3949,Riders!$A$2:$C$3500,2,FALSE))/365</f>
        <v>31.726027397260275</v>
      </c>
      <c r="K3949">
        <v>18</v>
      </c>
    </row>
    <row r="3950" spans="1:11" x14ac:dyDescent="0.45">
      <c r="A3950" s="29" t="s">
        <v>93</v>
      </c>
      <c r="B3950" s="29">
        <v>2023</v>
      </c>
      <c r="C3950" s="52">
        <v>45037</v>
      </c>
      <c r="D3950" s="29" t="s">
        <v>72</v>
      </c>
      <c r="E3950" s="33" t="s">
        <v>454</v>
      </c>
      <c r="F3950">
        <v>2</v>
      </c>
      <c r="G3950">
        <v>4</v>
      </c>
      <c r="H3950" t="s">
        <v>86</v>
      </c>
      <c r="I3950" t="s">
        <v>87</v>
      </c>
      <c r="J3950" s="12">
        <f>(C3950-VLOOKUP(H3950,Riders!$A$2:$C$3500,2,FALSE))/365</f>
        <v>22.635616438356163</v>
      </c>
      <c r="K3950">
        <v>19</v>
      </c>
    </row>
    <row r="3951" spans="1:11" x14ac:dyDescent="0.45">
      <c r="A3951" s="29" t="s">
        <v>93</v>
      </c>
      <c r="B3951" s="29">
        <v>2023</v>
      </c>
      <c r="C3951" s="52">
        <v>45037</v>
      </c>
      <c r="D3951" s="29" t="s">
        <v>72</v>
      </c>
      <c r="E3951" s="33" t="s">
        <v>454</v>
      </c>
      <c r="F3951">
        <v>2</v>
      </c>
      <c r="G3951">
        <v>5</v>
      </c>
      <c r="H3951" t="s">
        <v>846</v>
      </c>
      <c r="I3951" t="s">
        <v>120</v>
      </c>
      <c r="J3951" s="12">
        <f>(C3951-VLOOKUP(H3951,Riders!$A$2:$C$3500,2,FALSE))/365</f>
        <v>27.13150684931507</v>
      </c>
      <c r="K3951">
        <v>27</v>
      </c>
    </row>
    <row r="3952" spans="1:11" x14ac:dyDescent="0.45">
      <c r="A3952" s="29" t="s">
        <v>93</v>
      </c>
      <c r="B3952" s="29">
        <v>2023</v>
      </c>
      <c r="C3952" s="52">
        <v>45037</v>
      </c>
      <c r="D3952" s="29" t="s">
        <v>72</v>
      </c>
      <c r="E3952" s="33" t="s">
        <v>454</v>
      </c>
      <c r="F3952">
        <v>3</v>
      </c>
      <c r="G3952">
        <v>1</v>
      </c>
      <c r="H3952" t="s">
        <v>391</v>
      </c>
      <c r="I3952" t="s">
        <v>25</v>
      </c>
      <c r="J3952" s="12">
        <f>(C3952-VLOOKUP(H3952,Riders!$A$2:$C$3500,2,FALSE))/365</f>
        <v>24.150684931506849</v>
      </c>
      <c r="K3952">
        <v>12</v>
      </c>
    </row>
    <row r="3953" spans="1:11" x14ac:dyDescent="0.45">
      <c r="A3953" s="29" t="s">
        <v>93</v>
      </c>
      <c r="B3953" s="29">
        <v>2023</v>
      </c>
      <c r="C3953" s="52">
        <v>45037</v>
      </c>
      <c r="D3953" s="29" t="s">
        <v>72</v>
      </c>
      <c r="E3953" s="33" t="s">
        <v>454</v>
      </c>
      <c r="F3953">
        <v>3</v>
      </c>
      <c r="G3953">
        <v>2</v>
      </c>
      <c r="H3953" t="s">
        <v>52</v>
      </c>
      <c r="I3953" t="s">
        <v>53</v>
      </c>
      <c r="J3953" s="12">
        <f>(C3953-VLOOKUP(H3953,Riders!$A$2:$C$3500,2,FALSE))/365</f>
        <v>26.115068493150684</v>
      </c>
      <c r="K3953">
        <v>11</v>
      </c>
    </row>
    <row r="3954" spans="1:11" x14ac:dyDescent="0.45">
      <c r="A3954" s="29" t="s">
        <v>93</v>
      </c>
      <c r="B3954" s="29">
        <v>2023</v>
      </c>
      <c r="C3954" s="52">
        <v>45037</v>
      </c>
      <c r="D3954" s="29" t="s">
        <v>72</v>
      </c>
      <c r="E3954" s="33" t="s">
        <v>454</v>
      </c>
      <c r="F3954">
        <v>3</v>
      </c>
      <c r="G3954">
        <v>3</v>
      </c>
      <c r="H3954" t="s">
        <v>60</v>
      </c>
      <c r="I3954" t="s">
        <v>61</v>
      </c>
      <c r="J3954" s="12">
        <f>(C3954-VLOOKUP(H3954,Riders!$A$2:$C$3500,2,FALSE))/365</f>
        <v>34.764383561643832</v>
      </c>
      <c r="K3954">
        <v>17</v>
      </c>
    </row>
    <row r="3955" spans="1:11" x14ac:dyDescent="0.45">
      <c r="A3955" s="29" t="s">
        <v>93</v>
      </c>
      <c r="B3955" s="29">
        <v>2023</v>
      </c>
      <c r="C3955" s="52">
        <v>45037</v>
      </c>
      <c r="D3955" s="29" t="s">
        <v>72</v>
      </c>
      <c r="E3955" s="33" t="s">
        <v>454</v>
      </c>
      <c r="F3955">
        <v>3</v>
      </c>
      <c r="G3955">
        <v>4</v>
      </c>
      <c r="H3955" t="s">
        <v>64</v>
      </c>
      <c r="I3955" t="s">
        <v>65</v>
      </c>
      <c r="J3955" s="12">
        <f>(C3955-VLOOKUP(H3955,Riders!$A$2:$C$3500,2,FALSE))/365</f>
        <v>22.326027397260273</v>
      </c>
      <c r="K3955">
        <v>20</v>
      </c>
    </row>
    <row r="3956" spans="1:11" x14ac:dyDescent="0.45">
      <c r="A3956" s="29" t="s">
        <v>93</v>
      </c>
      <c r="B3956" s="29">
        <v>2023</v>
      </c>
      <c r="C3956" s="52">
        <v>45037</v>
      </c>
      <c r="D3956" s="29" t="s">
        <v>72</v>
      </c>
      <c r="E3956" s="33" t="s">
        <v>454</v>
      </c>
      <c r="F3956">
        <v>3</v>
      </c>
      <c r="G3956">
        <v>5</v>
      </c>
      <c r="H3956" t="s">
        <v>889</v>
      </c>
      <c r="I3956" t="s">
        <v>156</v>
      </c>
      <c r="J3956" s="12">
        <f>(C3956-VLOOKUP(H3956,Riders!$A$2:$C$3500,2,FALSE))/365</f>
        <v>20.186301369863013</v>
      </c>
      <c r="K3956">
        <v>22</v>
      </c>
    </row>
    <row r="3957" spans="1:11" x14ac:dyDescent="0.45">
      <c r="A3957" s="29" t="s">
        <v>93</v>
      </c>
      <c r="B3957" s="29">
        <v>2023</v>
      </c>
      <c r="C3957" s="52">
        <v>45037</v>
      </c>
      <c r="D3957" s="29" t="s">
        <v>72</v>
      </c>
      <c r="E3957" s="33" t="s">
        <v>454</v>
      </c>
      <c r="F3957">
        <v>4</v>
      </c>
      <c r="G3957">
        <v>1</v>
      </c>
      <c r="H3957" t="s">
        <v>874</v>
      </c>
      <c r="I3957" t="s">
        <v>156</v>
      </c>
      <c r="J3957" s="12">
        <f>(C3957-VLOOKUP(H3957,Riders!$A$2:$C$3500,2,FALSE))/365</f>
        <v>30.016438356164382</v>
      </c>
      <c r="K3957">
        <v>8</v>
      </c>
    </row>
    <row r="3958" spans="1:11" x14ac:dyDescent="0.45">
      <c r="A3958" s="29" t="s">
        <v>93</v>
      </c>
      <c r="B3958" s="29">
        <v>2023</v>
      </c>
      <c r="C3958" s="52">
        <v>45037</v>
      </c>
      <c r="D3958" s="29" t="s">
        <v>72</v>
      </c>
      <c r="E3958" s="33" t="s">
        <v>454</v>
      </c>
      <c r="F3958">
        <v>4</v>
      </c>
      <c r="G3958">
        <v>2</v>
      </c>
      <c r="H3958" t="s">
        <v>99</v>
      </c>
      <c r="I3958" t="s">
        <v>47</v>
      </c>
      <c r="J3958" s="12">
        <f>(C3958-VLOOKUP(H3958,Riders!$A$2:$C$3500,2,FALSE))/365</f>
        <v>26.18082191780822</v>
      </c>
      <c r="K3958">
        <v>9</v>
      </c>
    </row>
    <row r="3959" spans="1:11" x14ac:dyDescent="0.45">
      <c r="A3959" s="29" t="s">
        <v>93</v>
      </c>
      <c r="B3959" s="29">
        <v>2023</v>
      </c>
      <c r="C3959" s="52">
        <v>45037</v>
      </c>
      <c r="D3959" s="29" t="s">
        <v>72</v>
      </c>
      <c r="E3959" s="33" t="s">
        <v>454</v>
      </c>
      <c r="F3959">
        <v>4</v>
      </c>
      <c r="G3959">
        <v>3</v>
      </c>
      <c r="H3959" t="s">
        <v>50</v>
      </c>
      <c r="I3959" t="s">
        <v>51</v>
      </c>
      <c r="J3959" s="12">
        <f>(C3959-VLOOKUP(H3959,Riders!$A$2:$C$3500,2,FALSE))/365</f>
        <v>26.542465753424658</v>
      </c>
      <c r="K3959">
        <v>15</v>
      </c>
    </row>
    <row r="3960" spans="1:11" x14ac:dyDescent="0.45">
      <c r="A3960" s="29" t="s">
        <v>93</v>
      </c>
      <c r="B3960" s="29">
        <v>2023</v>
      </c>
      <c r="C3960" s="52">
        <v>45037</v>
      </c>
      <c r="D3960" s="29" t="s">
        <v>72</v>
      </c>
      <c r="E3960" s="33" t="s">
        <v>454</v>
      </c>
      <c r="F3960">
        <v>4</v>
      </c>
      <c r="G3960">
        <v>4</v>
      </c>
      <c r="H3960" t="s">
        <v>83</v>
      </c>
      <c r="I3960" t="s">
        <v>84</v>
      </c>
      <c r="J3960" s="12">
        <f>(C3960-VLOOKUP(H3960,Riders!$A$2:$C$3500,2,FALSE))/365</f>
        <v>30.591780821917808</v>
      </c>
      <c r="K3960">
        <v>30</v>
      </c>
    </row>
    <row r="3961" spans="1:11" x14ac:dyDescent="0.45">
      <c r="A3961" s="29" t="s">
        <v>93</v>
      </c>
      <c r="B3961" s="29">
        <v>2023</v>
      </c>
      <c r="C3961" s="52">
        <v>45037</v>
      </c>
      <c r="D3961" s="29" t="s">
        <v>72</v>
      </c>
      <c r="E3961" s="33" t="s">
        <v>454</v>
      </c>
      <c r="F3961">
        <v>4</v>
      </c>
      <c r="G3961" t="s">
        <v>308</v>
      </c>
      <c r="H3961" t="s">
        <v>847</v>
      </c>
      <c r="I3961" t="s">
        <v>848</v>
      </c>
      <c r="J3961" s="12">
        <f>(C3961-VLOOKUP(H3961,Riders!$A$2:$C$3500,2,FALSE))/365</f>
        <v>22.997260273972604</v>
      </c>
      <c r="K3961">
        <v>29</v>
      </c>
    </row>
    <row r="3962" spans="1:11" x14ac:dyDescent="0.45">
      <c r="A3962" s="29" t="s">
        <v>93</v>
      </c>
      <c r="B3962" s="29">
        <v>2023</v>
      </c>
      <c r="C3962" s="52">
        <v>45037</v>
      </c>
      <c r="D3962" s="29" t="s">
        <v>72</v>
      </c>
      <c r="E3962" s="33" t="s">
        <v>454</v>
      </c>
      <c r="F3962">
        <v>5</v>
      </c>
      <c r="G3962">
        <v>1</v>
      </c>
      <c r="H3962" t="s">
        <v>26</v>
      </c>
      <c r="I3962" t="s">
        <v>27</v>
      </c>
      <c r="J3962" s="12">
        <f>(C3962-VLOOKUP(H3962,Riders!$A$2:$C$3500,2,FALSE))/365</f>
        <v>24.915068493150685</v>
      </c>
      <c r="K3962">
        <v>5</v>
      </c>
    </row>
    <row r="3963" spans="1:11" x14ac:dyDescent="0.45">
      <c r="A3963" s="29" t="s">
        <v>93</v>
      </c>
      <c r="B3963" s="29">
        <v>2023</v>
      </c>
      <c r="C3963" s="52">
        <v>45037</v>
      </c>
      <c r="D3963" s="29" t="s">
        <v>72</v>
      </c>
      <c r="E3963" s="33" t="s">
        <v>454</v>
      </c>
      <c r="F3963">
        <v>5</v>
      </c>
      <c r="G3963">
        <v>2</v>
      </c>
      <c r="H3963" t="s">
        <v>133</v>
      </c>
      <c r="I3963" t="s">
        <v>25</v>
      </c>
      <c r="J3963" s="12">
        <f>(C3963-VLOOKUP(H3963,Riders!$A$2:$C$3500,2,FALSE))/365</f>
        <v>30.241095890410961</v>
      </c>
      <c r="K3963">
        <v>3</v>
      </c>
    </row>
    <row r="3964" spans="1:11" x14ac:dyDescent="0.45">
      <c r="A3964" s="29" t="s">
        <v>93</v>
      </c>
      <c r="B3964" s="29">
        <v>2023</v>
      </c>
      <c r="C3964" s="52">
        <v>45037</v>
      </c>
      <c r="D3964" s="29" t="s">
        <v>72</v>
      </c>
      <c r="E3964" s="33" t="s">
        <v>454</v>
      </c>
      <c r="F3964">
        <v>5</v>
      </c>
      <c r="G3964">
        <v>3</v>
      </c>
      <c r="H3964" t="s">
        <v>35</v>
      </c>
      <c r="I3964" t="s">
        <v>36</v>
      </c>
      <c r="J3964" s="12">
        <f>(C3964-VLOOKUP(H3964,Riders!$A$2:$C$3500,2,FALSE))/365</f>
        <v>25.038356164383561</v>
      </c>
      <c r="K3964">
        <v>14</v>
      </c>
    </row>
    <row r="3965" spans="1:11" x14ac:dyDescent="0.45">
      <c r="A3965" s="29" t="s">
        <v>93</v>
      </c>
      <c r="B3965" s="29">
        <v>2023</v>
      </c>
      <c r="C3965" s="52">
        <v>45037</v>
      </c>
      <c r="D3965" s="29" t="s">
        <v>72</v>
      </c>
      <c r="E3965" s="33" t="s">
        <v>454</v>
      </c>
      <c r="F3965">
        <v>5</v>
      </c>
      <c r="G3965">
        <v>4</v>
      </c>
      <c r="H3965" t="s">
        <v>54</v>
      </c>
      <c r="I3965" t="s">
        <v>44</v>
      </c>
      <c r="J3965" s="12">
        <f>(C3965-VLOOKUP(H3965,Riders!$A$2:$C$3500,2,FALSE))/365</f>
        <v>25.827397260273973</v>
      </c>
      <c r="K3965">
        <v>10</v>
      </c>
    </row>
    <row r="3966" spans="1:11" x14ac:dyDescent="0.45">
      <c r="A3966" s="29" t="s">
        <v>93</v>
      </c>
      <c r="B3966" s="29">
        <v>2023</v>
      </c>
      <c r="C3966" s="52">
        <v>45037</v>
      </c>
      <c r="D3966" s="29" t="s">
        <v>72</v>
      </c>
      <c r="E3966" s="33" t="s">
        <v>454</v>
      </c>
      <c r="F3966">
        <v>5</v>
      </c>
      <c r="G3966">
        <v>5</v>
      </c>
      <c r="H3966" t="s">
        <v>58</v>
      </c>
      <c r="I3966" t="s">
        <v>59</v>
      </c>
      <c r="J3966" s="12">
        <f>(C3966-VLOOKUP(H3966,Riders!$A$2:$C$3500,2,FALSE))/365</f>
        <v>25.265753424657536</v>
      </c>
      <c r="K3966">
        <v>24</v>
      </c>
    </row>
    <row r="3967" spans="1:11" x14ac:dyDescent="0.45">
      <c r="A3967" s="29" t="s">
        <v>93</v>
      </c>
      <c r="B3967" s="29">
        <v>2023</v>
      </c>
      <c r="C3967" s="52">
        <v>45037</v>
      </c>
      <c r="D3967" s="29" t="s">
        <v>72</v>
      </c>
      <c r="E3967" s="33" t="s">
        <v>454</v>
      </c>
      <c r="F3967">
        <v>5</v>
      </c>
      <c r="G3967">
        <v>6</v>
      </c>
      <c r="H3967" t="s">
        <v>911</v>
      </c>
      <c r="I3967" t="s">
        <v>38</v>
      </c>
      <c r="J3967" s="12">
        <f>(C3967-VLOOKUP(H3967,Riders!$A$2:$C$3500,2,FALSE))/365</f>
        <v>19.654794520547945</v>
      </c>
      <c r="K3967">
        <v>26</v>
      </c>
    </row>
    <row r="3968" spans="1:11" x14ac:dyDescent="0.45">
      <c r="A3968" s="29" t="s">
        <v>93</v>
      </c>
      <c r="B3968" s="29">
        <v>2023</v>
      </c>
      <c r="C3968" s="52">
        <v>45037</v>
      </c>
      <c r="D3968" s="29" t="s">
        <v>72</v>
      </c>
      <c r="E3968" s="33" t="s">
        <v>454</v>
      </c>
      <c r="F3968">
        <v>6</v>
      </c>
      <c r="G3968">
        <v>1</v>
      </c>
      <c r="H3968" t="s">
        <v>43</v>
      </c>
      <c r="I3968" t="s">
        <v>44</v>
      </c>
      <c r="J3968" s="12">
        <f>(C3968-VLOOKUP(H3968,Riders!$A$2:$C$3500,2,FALSE))/365</f>
        <v>30.421917808219177</v>
      </c>
      <c r="K3968">
        <v>6</v>
      </c>
    </row>
    <row r="3969" spans="1:11" x14ac:dyDescent="0.45">
      <c r="A3969" s="29" t="s">
        <v>93</v>
      </c>
      <c r="B3969" s="29">
        <v>2023</v>
      </c>
      <c r="C3969" s="52">
        <v>45037</v>
      </c>
      <c r="D3969" s="29" t="s">
        <v>72</v>
      </c>
      <c r="E3969" s="33" t="s">
        <v>454</v>
      </c>
      <c r="F3969">
        <v>6</v>
      </c>
      <c r="G3969">
        <v>2</v>
      </c>
      <c r="H3969" t="s">
        <v>48</v>
      </c>
      <c r="I3969" t="s">
        <v>49</v>
      </c>
      <c r="J3969" s="12">
        <f>(C3969-VLOOKUP(H3969,Riders!$A$2:$C$3500,2,FALSE))/365</f>
        <v>22.227397260273971</v>
      </c>
      <c r="K3969">
        <v>4</v>
      </c>
    </row>
    <row r="3970" spans="1:11" x14ac:dyDescent="0.45">
      <c r="A3970" s="29" t="s">
        <v>93</v>
      </c>
      <c r="B3970" s="29">
        <v>2023</v>
      </c>
      <c r="C3970" s="52">
        <v>45037</v>
      </c>
      <c r="D3970" s="29" t="s">
        <v>72</v>
      </c>
      <c r="E3970" s="33" t="s">
        <v>454</v>
      </c>
      <c r="F3970">
        <v>6</v>
      </c>
      <c r="G3970">
        <v>3</v>
      </c>
      <c r="H3970" t="s">
        <v>900</v>
      </c>
      <c r="I3970" t="s">
        <v>38</v>
      </c>
      <c r="J3970" s="12">
        <f>(C3970-VLOOKUP(H3970,Riders!$A$2:$C$3500,2,FALSE))/365</f>
        <v>19.243835616438357</v>
      </c>
      <c r="K3970">
        <v>16</v>
      </c>
    </row>
    <row r="3971" spans="1:11" x14ac:dyDescent="0.45">
      <c r="A3971" s="29" t="s">
        <v>93</v>
      </c>
      <c r="B3971" s="29">
        <v>2023</v>
      </c>
      <c r="C3971" s="52">
        <v>45037</v>
      </c>
      <c r="D3971" s="29" t="s">
        <v>72</v>
      </c>
      <c r="E3971" s="33" t="s">
        <v>454</v>
      </c>
      <c r="F3971">
        <v>6</v>
      </c>
      <c r="G3971">
        <v>4</v>
      </c>
      <c r="H3971" t="s">
        <v>100</v>
      </c>
      <c r="I3971" t="s">
        <v>47</v>
      </c>
      <c r="J3971" s="12">
        <f>(C3971-VLOOKUP(H3971,Riders!$A$2:$C$3500,2,FALSE))/365</f>
        <v>29.18904109589041</v>
      </c>
      <c r="K3971">
        <v>28</v>
      </c>
    </row>
    <row r="3972" spans="1:11" x14ac:dyDescent="0.45">
      <c r="A3972" s="29" t="s">
        <v>93</v>
      </c>
      <c r="B3972" s="29">
        <v>2023</v>
      </c>
      <c r="C3972" s="52">
        <v>45037</v>
      </c>
      <c r="D3972" s="29" t="s">
        <v>72</v>
      </c>
      <c r="E3972" s="33" t="s">
        <v>454</v>
      </c>
      <c r="F3972">
        <v>6</v>
      </c>
      <c r="G3972">
        <v>5</v>
      </c>
      <c r="H3972" t="s">
        <v>92</v>
      </c>
      <c r="I3972" t="s">
        <v>89</v>
      </c>
      <c r="J3972" s="12">
        <f>(C3972-VLOOKUP(H3972,Riders!$A$2:$C$3500,2,FALSE))/365</f>
        <v>23.873972602739727</v>
      </c>
      <c r="K3972">
        <v>13</v>
      </c>
    </row>
    <row r="3973" spans="1:11" x14ac:dyDescent="0.45">
      <c r="A3973" s="29" t="s">
        <v>93</v>
      </c>
      <c r="B3973" s="29">
        <v>2023</v>
      </c>
      <c r="C3973" s="52">
        <v>45037</v>
      </c>
      <c r="D3973" s="29" t="s">
        <v>72</v>
      </c>
      <c r="E3973" s="33" t="s">
        <v>642</v>
      </c>
      <c r="F3973">
        <v>1</v>
      </c>
      <c r="G3973">
        <v>1</v>
      </c>
      <c r="H3973" t="s">
        <v>54</v>
      </c>
      <c r="I3973" t="s">
        <v>44</v>
      </c>
      <c r="J3973" s="12">
        <f>(C3973-VLOOKUP(H3973,Riders!$A$2:$C$3500,2,FALSE))/365</f>
        <v>25.827397260273973</v>
      </c>
      <c r="K3973">
        <v>10</v>
      </c>
    </row>
    <row r="3974" spans="1:11" x14ac:dyDescent="0.45">
      <c r="A3974" s="29" t="s">
        <v>93</v>
      </c>
      <c r="B3974" s="29">
        <v>2023</v>
      </c>
      <c r="C3974" s="52">
        <v>45037</v>
      </c>
      <c r="D3974" s="29" t="s">
        <v>72</v>
      </c>
      <c r="E3974" s="33" t="s">
        <v>642</v>
      </c>
      <c r="F3974">
        <v>1</v>
      </c>
      <c r="G3974">
        <v>2</v>
      </c>
      <c r="H3974" t="s">
        <v>900</v>
      </c>
      <c r="I3974" t="s">
        <v>38</v>
      </c>
      <c r="J3974" s="12">
        <f>(C3974-VLOOKUP(H3974,Riders!$A$2:$C$3500,2,FALSE))/365</f>
        <v>19.243835616438357</v>
      </c>
      <c r="K3974">
        <v>16</v>
      </c>
    </row>
    <row r="3975" spans="1:11" x14ac:dyDescent="0.45">
      <c r="A3975" s="29" t="s">
        <v>93</v>
      </c>
      <c r="B3975" s="29">
        <v>2023</v>
      </c>
      <c r="C3975" s="52">
        <v>45037</v>
      </c>
      <c r="D3975" s="29" t="s">
        <v>72</v>
      </c>
      <c r="E3975" s="33" t="s">
        <v>642</v>
      </c>
      <c r="F3975">
        <v>1</v>
      </c>
      <c r="G3975">
        <v>3</v>
      </c>
      <c r="H3975" t="s">
        <v>107</v>
      </c>
      <c r="I3975" t="s">
        <v>59</v>
      </c>
      <c r="J3975" s="12">
        <f>(C3975-VLOOKUP(H3975,Riders!$A$2:$C$3500,2,FALSE))/365</f>
        <v>19.621917808219177</v>
      </c>
      <c r="K3975">
        <v>23</v>
      </c>
    </row>
    <row r="3976" spans="1:11" x14ac:dyDescent="0.45">
      <c r="A3976" s="29" t="s">
        <v>93</v>
      </c>
      <c r="B3976" s="29">
        <v>2023</v>
      </c>
      <c r="C3976" s="52">
        <v>45037</v>
      </c>
      <c r="D3976" s="29" t="s">
        <v>72</v>
      </c>
      <c r="E3976" s="33" t="s">
        <v>642</v>
      </c>
      <c r="F3976">
        <v>1</v>
      </c>
      <c r="G3976">
        <v>4</v>
      </c>
      <c r="H3976" t="s">
        <v>847</v>
      </c>
      <c r="I3976" t="s">
        <v>848</v>
      </c>
      <c r="J3976" s="12">
        <f>(C3976-VLOOKUP(H3976,Riders!$A$2:$C$3500,2,FALSE))/365</f>
        <v>22.997260273972604</v>
      </c>
      <c r="K3976">
        <v>29</v>
      </c>
    </row>
    <row r="3977" spans="1:11" x14ac:dyDescent="0.45">
      <c r="A3977" s="29" t="s">
        <v>93</v>
      </c>
      <c r="B3977" s="29">
        <v>2023</v>
      </c>
      <c r="C3977" s="52">
        <v>45037</v>
      </c>
      <c r="D3977" s="29" t="s">
        <v>72</v>
      </c>
      <c r="E3977" s="33" t="s">
        <v>642</v>
      </c>
      <c r="F3977">
        <v>2</v>
      </c>
      <c r="G3977">
        <v>1</v>
      </c>
      <c r="H3977" t="s">
        <v>33</v>
      </c>
      <c r="I3977" t="s">
        <v>27</v>
      </c>
      <c r="J3977" s="12">
        <f>(C3977-VLOOKUP(H3977,Riders!$A$2:$C$3500,2,FALSE))/365</f>
        <v>29.419178082191781</v>
      </c>
      <c r="K3977">
        <v>7</v>
      </c>
    </row>
    <row r="3978" spans="1:11" x14ac:dyDescent="0.45">
      <c r="A3978" s="29" t="s">
        <v>93</v>
      </c>
      <c r="B3978" s="29">
        <v>2023</v>
      </c>
      <c r="C3978" s="52">
        <v>45037</v>
      </c>
      <c r="D3978" s="29" t="s">
        <v>72</v>
      </c>
      <c r="E3978" s="33" t="s">
        <v>642</v>
      </c>
      <c r="F3978">
        <v>2</v>
      </c>
      <c r="G3978">
        <v>2</v>
      </c>
      <c r="H3978" t="s">
        <v>92</v>
      </c>
      <c r="I3978" t="s">
        <v>89</v>
      </c>
      <c r="J3978" s="12">
        <f>(C3978-VLOOKUP(H3978,Riders!$A$2:$C$3500,2,FALSE))/365</f>
        <v>23.873972602739727</v>
      </c>
      <c r="K3978">
        <v>13</v>
      </c>
    </row>
    <row r="3979" spans="1:11" x14ac:dyDescent="0.45">
      <c r="A3979" s="29" t="s">
        <v>93</v>
      </c>
      <c r="B3979" s="29">
        <v>2023</v>
      </c>
      <c r="C3979" s="52">
        <v>45037</v>
      </c>
      <c r="D3979" s="29" t="s">
        <v>72</v>
      </c>
      <c r="E3979" s="33" t="s">
        <v>642</v>
      </c>
      <c r="F3979">
        <v>2</v>
      </c>
      <c r="G3979">
        <v>3</v>
      </c>
      <c r="H3979" t="s">
        <v>55</v>
      </c>
      <c r="I3979" t="s">
        <v>56</v>
      </c>
      <c r="J3979" s="12">
        <f>(C3979-VLOOKUP(H3979,Riders!$A$2:$C$3500,2,FALSE))/365</f>
        <v>33.972602739726028</v>
      </c>
      <c r="K3979">
        <v>21</v>
      </c>
    </row>
    <row r="3980" spans="1:11" x14ac:dyDescent="0.45">
      <c r="A3980" s="29" t="s">
        <v>93</v>
      </c>
      <c r="B3980" s="29">
        <v>2023</v>
      </c>
      <c r="C3980" s="52">
        <v>45037</v>
      </c>
      <c r="D3980" s="29" t="s">
        <v>72</v>
      </c>
      <c r="E3980" s="33" t="s">
        <v>642</v>
      </c>
      <c r="F3980">
        <v>2</v>
      </c>
      <c r="G3980">
        <v>4</v>
      </c>
      <c r="H3980" t="s">
        <v>100</v>
      </c>
      <c r="I3980" t="s">
        <v>47</v>
      </c>
      <c r="J3980" s="12">
        <f>(C3980-VLOOKUP(H3980,Riders!$A$2:$C$3500,2,FALSE))/365</f>
        <v>29.18904109589041</v>
      </c>
      <c r="K3980">
        <v>28</v>
      </c>
    </row>
    <row r="3981" spans="1:11" x14ac:dyDescent="0.45">
      <c r="A3981" s="29" t="s">
        <v>93</v>
      </c>
      <c r="B3981" s="29">
        <v>2023</v>
      </c>
      <c r="C3981" s="52">
        <v>45037</v>
      </c>
      <c r="D3981" s="29" t="s">
        <v>72</v>
      </c>
      <c r="E3981" s="33" t="s">
        <v>642</v>
      </c>
      <c r="F3981">
        <v>3</v>
      </c>
      <c r="G3981">
        <v>1</v>
      </c>
      <c r="H3981" t="s">
        <v>52</v>
      </c>
      <c r="I3981" t="s">
        <v>53</v>
      </c>
      <c r="J3981" s="12">
        <f>(C3981-VLOOKUP(H3981,Riders!$A$2:$C$3500,2,FALSE))/365</f>
        <v>26.115068493150684</v>
      </c>
      <c r="K3981">
        <v>11</v>
      </c>
    </row>
    <row r="3982" spans="1:11" x14ac:dyDescent="0.45">
      <c r="A3982" s="29" t="s">
        <v>93</v>
      </c>
      <c r="B3982" s="29">
        <v>2023</v>
      </c>
      <c r="C3982" s="52">
        <v>45037</v>
      </c>
      <c r="D3982" s="29" t="s">
        <v>72</v>
      </c>
      <c r="E3982" s="33" t="s">
        <v>642</v>
      </c>
      <c r="F3982">
        <v>3</v>
      </c>
      <c r="G3982">
        <v>2</v>
      </c>
      <c r="H3982" t="s">
        <v>98</v>
      </c>
      <c r="I3982" t="s">
        <v>67</v>
      </c>
      <c r="J3982" s="12">
        <f>(C3982-VLOOKUP(H3982,Riders!$A$2:$C$3500,2,FALSE))/365</f>
        <v>31.726027397260275</v>
      </c>
      <c r="K3982">
        <v>18</v>
      </c>
    </row>
    <row r="3983" spans="1:11" x14ac:dyDescent="0.45">
      <c r="A3983" s="29" t="s">
        <v>93</v>
      </c>
      <c r="B3983" s="29">
        <v>2023</v>
      </c>
      <c r="C3983" s="52">
        <v>45037</v>
      </c>
      <c r="D3983" s="29" t="s">
        <v>72</v>
      </c>
      <c r="E3983" s="33" t="s">
        <v>642</v>
      </c>
      <c r="F3983">
        <v>3</v>
      </c>
      <c r="G3983">
        <v>3</v>
      </c>
      <c r="H3983" t="s">
        <v>58</v>
      </c>
      <c r="I3983" t="s">
        <v>59</v>
      </c>
      <c r="J3983" s="12">
        <f>(C3983-VLOOKUP(H3983,Riders!$A$2:$C$3500,2,FALSE))/365</f>
        <v>25.265753424657536</v>
      </c>
      <c r="K3983">
        <v>24</v>
      </c>
    </row>
    <row r="3984" spans="1:11" x14ac:dyDescent="0.45">
      <c r="A3984" s="29" t="s">
        <v>93</v>
      </c>
      <c r="B3984" s="29">
        <v>2023</v>
      </c>
      <c r="C3984" s="52">
        <v>45037</v>
      </c>
      <c r="D3984" s="29" t="s">
        <v>72</v>
      </c>
      <c r="E3984" s="33" t="s">
        <v>642</v>
      </c>
      <c r="F3984">
        <v>3</v>
      </c>
      <c r="G3984">
        <v>4</v>
      </c>
      <c r="H3984" t="s">
        <v>88</v>
      </c>
      <c r="I3984" t="s">
        <v>89</v>
      </c>
      <c r="J3984" s="12">
        <f>(C3984-VLOOKUP(H3984,Riders!$A$2:$C$3500,2,FALSE))/365</f>
        <v>20.232876712328768</v>
      </c>
      <c r="K3984">
        <v>25</v>
      </c>
    </row>
    <row r="3985" spans="1:11" x14ac:dyDescent="0.45">
      <c r="A3985" s="29" t="s">
        <v>93</v>
      </c>
      <c r="B3985" s="29">
        <v>2023</v>
      </c>
      <c r="C3985" s="52">
        <v>45037</v>
      </c>
      <c r="D3985" s="29" t="s">
        <v>72</v>
      </c>
      <c r="E3985" s="33" t="s">
        <v>642</v>
      </c>
      <c r="F3985">
        <v>4</v>
      </c>
      <c r="G3985">
        <v>1</v>
      </c>
      <c r="H3985" t="s">
        <v>99</v>
      </c>
      <c r="I3985" t="s">
        <v>47</v>
      </c>
      <c r="J3985" s="12">
        <f>(C3985-VLOOKUP(H3985,Riders!$A$2:$C$3500,2,FALSE))/365</f>
        <v>26.18082191780822</v>
      </c>
      <c r="K3985">
        <v>9</v>
      </c>
    </row>
    <row r="3986" spans="1:11" x14ac:dyDescent="0.45">
      <c r="A3986" s="29" t="s">
        <v>93</v>
      </c>
      <c r="B3986" s="29">
        <v>2023</v>
      </c>
      <c r="C3986" s="52">
        <v>45037</v>
      </c>
      <c r="D3986" s="29" t="s">
        <v>72</v>
      </c>
      <c r="E3986" s="33" t="s">
        <v>642</v>
      </c>
      <c r="F3986">
        <v>4</v>
      </c>
      <c r="G3986">
        <v>2</v>
      </c>
      <c r="H3986" t="s">
        <v>60</v>
      </c>
      <c r="I3986" t="s">
        <v>61</v>
      </c>
      <c r="J3986" s="12">
        <f>(C3986-VLOOKUP(H3986,Riders!$A$2:$C$3500,2,FALSE))/365</f>
        <v>34.764383561643832</v>
      </c>
      <c r="K3986">
        <v>17</v>
      </c>
    </row>
    <row r="3987" spans="1:11" x14ac:dyDescent="0.45">
      <c r="A3987" s="29" t="s">
        <v>93</v>
      </c>
      <c r="B3987" s="29">
        <v>2023</v>
      </c>
      <c r="C3987" s="52">
        <v>45037</v>
      </c>
      <c r="D3987" s="29" t="s">
        <v>72</v>
      </c>
      <c r="E3987" s="33" t="s">
        <v>642</v>
      </c>
      <c r="F3987">
        <v>4</v>
      </c>
      <c r="G3987">
        <v>3</v>
      </c>
      <c r="H3987" t="s">
        <v>86</v>
      </c>
      <c r="I3987" t="s">
        <v>87</v>
      </c>
      <c r="J3987" s="12">
        <f>(C3987-VLOOKUP(H3987,Riders!$A$2:$C$3500,2,FALSE))/365</f>
        <v>22.635616438356163</v>
      </c>
      <c r="K3987">
        <v>19</v>
      </c>
    </row>
    <row r="3988" spans="1:11" x14ac:dyDescent="0.45">
      <c r="A3988" s="29" t="s">
        <v>93</v>
      </c>
      <c r="B3988" s="29">
        <v>2023</v>
      </c>
      <c r="C3988" s="52">
        <v>45037</v>
      </c>
      <c r="D3988" s="29" t="s">
        <v>72</v>
      </c>
      <c r="E3988" s="33" t="s">
        <v>642</v>
      </c>
      <c r="F3988">
        <v>4</v>
      </c>
      <c r="G3988">
        <v>4</v>
      </c>
      <c r="H3988" t="s">
        <v>911</v>
      </c>
      <c r="I3988" t="s">
        <v>38</v>
      </c>
      <c r="J3988" s="12">
        <f>(C3988-VLOOKUP(H3988,Riders!$A$2:$C$3500,2,FALSE))/365</f>
        <v>19.654794520547945</v>
      </c>
      <c r="K3988">
        <v>26</v>
      </c>
    </row>
    <row r="3989" spans="1:11" x14ac:dyDescent="0.45">
      <c r="A3989" s="29" t="s">
        <v>93</v>
      </c>
      <c r="B3989" s="29">
        <v>2023</v>
      </c>
      <c r="C3989" s="52">
        <v>45037</v>
      </c>
      <c r="D3989" s="29" t="s">
        <v>72</v>
      </c>
      <c r="E3989" s="33" t="s">
        <v>642</v>
      </c>
      <c r="F3989">
        <v>5</v>
      </c>
      <c r="G3989">
        <v>1</v>
      </c>
      <c r="H3989" t="s">
        <v>133</v>
      </c>
      <c r="I3989" t="s">
        <v>25</v>
      </c>
      <c r="J3989" s="12">
        <f>(C3989-VLOOKUP(H3989,Riders!$A$2:$C$3500,2,FALSE))/365</f>
        <v>30.241095890410961</v>
      </c>
      <c r="K3989">
        <v>3</v>
      </c>
    </row>
    <row r="3990" spans="1:11" x14ac:dyDescent="0.45">
      <c r="A3990" s="29" t="s">
        <v>93</v>
      </c>
      <c r="B3990" s="29">
        <v>2023</v>
      </c>
      <c r="C3990" s="52">
        <v>45037</v>
      </c>
      <c r="D3990" s="29" t="s">
        <v>72</v>
      </c>
      <c r="E3990" s="33" t="s">
        <v>642</v>
      </c>
      <c r="F3990">
        <v>5</v>
      </c>
      <c r="G3990">
        <v>2</v>
      </c>
      <c r="H3990" t="s">
        <v>50</v>
      </c>
      <c r="I3990" t="s">
        <v>51</v>
      </c>
      <c r="J3990" s="12">
        <f>(C3990-VLOOKUP(H3990,Riders!$A$2:$C$3500,2,FALSE))/365</f>
        <v>26.542465753424658</v>
      </c>
      <c r="K3990">
        <v>15</v>
      </c>
    </row>
    <row r="3991" spans="1:11" x14ac:dyDescent="0.45">
      <c r="A3991" s="29" t="s">
        <v>93</v>
      </c>
      <c r="B3991" s="29">
        <v>2023</v>
      </c>
      <c r="C3991" s="52">
        <v>45037</v>
      </c>
      <c r="D3991" s="29" t="s">
        <v>72</v>
      </c>
      <c r="E3991" s="33" t="s">
        <v>642</v>
      </c>
      <c r="F3991">
        <v>5</v>
      </c>
      <c r="G3991">
        <v>3</v>
      </c>
      <c r="H3991" t="s">
        <v>64</v>
      </c>
      <c r="I3991" t="s">
        <v>65</v>
      </c>
      <c r="J3991" s="12">
        <f>(C3991-VLOOKUP(H3991,Riders!$A$2:$C$3500,2,FALSE))/365</f>
        <v>22.326027397260273</v>
      </c>
      <c r="K3991">
        <v>20</v>
      </c>
    </row>
    <row r="3992" spans="1:11" x14ac:dyDescent="0.45">
      <c r="A3992" s="29" t="s">
        <v>93</v>
      </c>
      <c r="B3992" s="29">
        <v>2023</v>
      </c>
      <c r="C3992" s="52">
        <v>45037</v>
      </c>
      <c r="D3992" s="29" t="s">
        <v>72</v>
      </c>
      <c r="E3992" s="33" t="s">
        <v>642</v>
      </c>
      <c r="F3992">
        <v>5</v>
      </c>
      <c r="G3992">
        <v>4</v>
      </c>
      <c r="H3992" t="s">
        <v>846</v>
      </c>
      <c r="I3992" t="s">
        <v>120</v>
      </c>
      <c r="J3992" s="12">
        <f>(C3992-VLOOKUP(H3992,Riders!$A$2:$C$3500,2,FALSE))/365</f>
        <v>27.13150684931507</v>
      </c>
      <c r="K3992">
        <v>27</v>
      </c>
    </row>
    <row r="3993" spans="1:11" x14ac:dyDescent="0.45">
      <c r="A3993" s="29" t="s">
        <v>93</v>
      </c>
      <c r="B3993" s="29">
        <v>2023</v>
      </c>
      <c r="C3993" s="52">
        <v>45037</v>
      </c>
      <c r="D3993" s="29" t="s">
        <v>72</v>
      </c>
      <c r="E3993" s="33" t="s">
        <v>642</v>
      </c>
      <c r="F3993">
        <v>6</v>
      </c>
      <c r="G3993">
        <v>1</v>
      </c>
      <c r="H3993" t="s">
        <v>48</v>
      </c>
      <c r="I3993" t="s">
        <v>49</v>
      </c>
      <c r="J3993" s="12">
        <f>(C3993-VLOOKUP(H3993,Riders!$A$2:$C$3500,2,FALSE))/365</f>
        <v>22.227397260273971</v>
      </c>
      <c r="K3993">
        <v>4</v>
      </c>
    </row>
    <row r="3994" spans="1:11" x14ac:dyDescent="0.45">
      <c r="A3994" s="29" t="s">
        <v>93</v>
      </c>
      <c r="B3994" s="29">
        <v>2023</v>
      </c>
      <c r="C3994" s="52">
        <v>45037</v>
      </c>
      <c r="D3994" s="29" t="s">
        <v>72</v>
      </c>
      <c r="E3994" s="33" t="s">
        <v>642</v>
      </c>
      <c r="F3994">
        <v>6</v>
      </c>
      <c r="G3994">
        <v>2</v>
      </c>
      <c r="H3994" t="s">
        <v>35</v>
      </c>
      <c r="I3994" t="s">
        <v>36</v>
      </c>
      <c r="J3994" s="12">
        <f>(C3994-VLOOKUP(H3994,Riders!$A$2:$C$3500,2,FALSE))/365</f>
        <v>25.038356164383561</v>
      </c>
      <c r="K3994">
        <v>14</v>
      </c>
    </row>
    <row r="3995" spans="1:11" x14ac:dyDescent="0.45">
      <c r="A3995" s="29" t="s">
        <v>93</v>
      </c>
      <c r="B3995" s="29">
        <v>2023</v>
      </c>
      <c r="C3995" s="52">
        <v>45037</v>
      </c>
      <c r="D3995" s="29" t="s">
        <v>72</v>
      </c>
      <c r="E3995" s="33" t="s">
        <v>642</v>
      </c>
      <c r="F3995">
        <v>6</v>
      </c>
      <c r="G3995">
        <v>3</v>
      </c>
      <c r="H3995" t="s">
        <v>889</v>
      </c>
      <c r="I3995" t="s">
        <v>156</v>
      </c>
      <c r="J3995" s="12">
        <f>(C3995-VLOOKUP(H3995,Riders!$A$2:$C$3500,2,FALSE))/365</f>
        <v>20.186301369863013</v>
      </c>
      <c r="K3995">
        <v>22</v>
      </c>
    </row>
    <row r="3996" spans="1:11" x14ac:dyDescent="0.45">
      <c r="A3996" s="29" t="s">
        <v>93</v>
      </c>
      <c r="B3996" s="29">
        <v>2023</v>
      </c>
      <c r="C3996" s="52">
        <v>45037</v>
      </c>
      <c r="D3996" s="29" t="s">
        <v>72</v>
      </c>
      <c r="E3996" s="33" t="s">
        <v>642</v>
      </c>
      <c r="F3996">
        <v>6</v>
      </c>
      <c r="G3996" t="s">
        <v>308</v>
      </c>
      <c r="H3996" t="s">
        <v>83</v>
      </c>
      <c r="I3996" t="s">
        <v>84</v>
      </c>
      <c r="J3996" s="12">
        <f>(C3996-VLOOKUP(H3996,Riders!$A$2:$C$3500,2,FALSE))/365</f>
        <v>30.591780821917808</v>
      </c>
      <c r="K3996">
        <v>30</v>
      </c>
    </row>
    <row r="3997" spans="1:11" x14ac:dyDescent="0.45">
      <c r="A3997" s="29" t="s">
        <v>93</v>
      </c>
      <c r="B3997" s="29">
        <v>2023</v>
      </c>
      <c r="C3997" s="52">
        <v>45037</v>
      </c>
      <c r="D3997" s="29" t="s">
        <v>72</v>
      </c>
      <c r="E3997" s="33" t="s">
        <v>643</v>
      </c>
      <c r="F3997">
        <v>1</v>
      </c>
      <c r="G3997">
        <v>1</v>
      </c>
      <c r="H3997" t="s">
        <v>43</v>
      </c>
      <c r="I3997" t="s">
        <v>44</v>
      </c>
      <c r="J3997" s="12">
        <f>(C3997-VLOOKUP(H3997,Riders!$A$2:$C$3500,2,FALSE))/365</f>
        <v>30.421917808219177</v>
      </c>
      <c r="K3997">
        <v>6</v>
      </c>
    </row>
    <row r="3998" spans="1:11" x14ac:dyDescent="0.45">
      <c r="A3998" s="29" t="s">
        <v>93</v>
      </c>
      <c r="B3998" s="29">
        <v>2023</v>
      </c>
      <c r="C3998" s="52">
        <v>45037</v>
      </c>
      <c r="D3998" s="29" t="s">
        <v>72</v>
      </c>
      <c r="E3998" s="33" t="s">
        <v>643</v>
      </c>
      <c r="F3998">
        <v>1</v>
      </c>
      <c r="G3998">
        <v>2</v>
      </c>
      <c r="H3998" t="s">
        <v>20</v>
      </c>
      <c r="I3998" t="s">
        <v>21</v>
      </c>
      <c r="J3998" s="12">
        <f>(C3998-VLOOKUP(H3998,Riders!$A$2:$C$3500,2,FALSE))/365</f>
        <v>27.709589041095889</v>
      </c>
      <c r="K3998">
        <v>2</v>
      </c>
    </row>
    <row r="3999" spans="1:11" x14ac:dyDescent="0.45">
      <c r="A3999" s="29" t="s">
        <v>93</v>
      </c>
      <c r="B3999" s="29">
        <v>2023</v>
      </c>
      <c r="C3999" s="52">
        <v>45037</v>
      </c>
      <c r="D3999" s="29" t="s">
        <v>72</v>
      </c>
      <c r="E3999" s="33" t="s">
        <v>643</v>
      </c>
      <c r="F3999">
        <v>1</v>
      </c>
      <c r="G3999">
        <v>3</v>
      </c>
      <c r="H3999" t="s">
        <v>133</v>
      </c>
      <c r="I3999" t="s">
        <v>25</v>
      </c>
      <c r="J3999" s="12">
        <f>(C3999-VLOOKUP(H3999,Riders!$A$2:$C$3500,2,FALSE))/365</f>
        <v>30.241095890410961</v>
      </c>
      <c r="K3999">
        <v>3</v>
      </c>
    </row>
    <row r="4000" spans="1:11" x14ac:dyDescent="0.45">
      <c r="A4000" s="29" t="s">
        <v>93</v>
      </c>
      <c r="B4000" s="29">
        <v>2023</v>
      </c>
      <c r="C4000" s="52">
        <v>45037</v>
      </c>
      <c r="D4000" s="29" t="s">
        <v>72</v>
      </c>
      <c r="E4000" s="33" t="s">
        <v>643</v>
      </c>
      <c r="F4000">
        <v>1</v>
      </c>
      <c r="G4000">
        <v>4</v>
      </c>
      <c r="H4000" t="s">
        <v>33</v>
      </c>
      <c r="I4000" t="s">
        <v>27</v>
      </c>
      <c r="J4000" s="12">
        <f>(C4000-VLOOKUP(H4000,Riders!$A$2:$C$3500,2,FALSE))/365</f>
        <v>29.419178082191781</v>
      </c>
      <c r="K4000">
        <v>7</v>
      </c>
    </row>
    <row r="4001" spans="1:11" x14ac:dyDescent="0.45">
      <c r="A4001" s="29" t="s">
        <v>93</v>
      </c>
      <c r="B4001" s="29">
        <v>2023</v>
      </c>
      <c r="C4001" s="52">
        <v>45037</v>
      </c>
      <c r="D4001" s="29" t="s">
        <v>72</v>
      </c>
      <c r="E4001" s="33" t="s">
        <v>643</v>
      </c>
      <c r="F4001">
        <v>1</v>
      </c>
      <c r="G4001">
        <v>5</v>
      </c>
      <c r="H4001" t="s">
        <v>52</v>
      </c>
      <c r="I4001" t="s">
        <v>53</v>
      </c>
      <c r="J4001" s="12">
        <f>(C4001-VLOOKUP(H4001,Riders!$A$2:$C$3500,2,FALSE))/365</f>
        <v>26.115068493150684</v>
      </c>
      <c r="K4001">
        <v>11</v>
      </c>
    </row>
    <row r="4002" spans="1:11" x14ac:dyDescent="0.45">
      <c r="A4002" s="29" t="s">
        <v>93</v>
      </c>
      <c r="B4002" s="29">
        <v>2023</v>
      </c>
      <c r="C4002" s="52">
        <v>45037</v>
      </c>
      <c r="D4002" s="29" t="s">
        <v>72</v>
      </c>
      <c r="E4002" s="33" t="s">
        <v>643</v>
      </c>
      <c r="F4002">
        <v>1</v>
      </c>
      <c r="G4002">
        <v>6</v>
      </c>
      <c r="H4002" t="s">
        <v>874</v>
      </c>
      <c r="I4002" t="s">
        <v>156</v>
      </c>
      <c r="J4002" s="12">
        <f>(C4002-VLOOKUP(H4002,Riders!$A$2:$C$3500,2,FALSE))/365</f>
        <v>30.016438356164382</v>
      </c>
      <c r="K4002">
        <v>8</v>
      </c>
    </row>
    <row r="4003" spans="1:11" x14ac:dyDescent="0.45">
      <c r="A4003" s="29" t="s">
        <v>93</v>
      </c>
      <c r="B4003" s="29">
        <v>2023</v>
      </c>
      <c r="C4003" s="52">
        <v>45037</v>
      </c>
      <c r="D4003" s="29" t="s">
        <v>72</v>
      </c>
      <c r="E4003" s="33" t="s">
        <v>643</v>
      </c>
      <c r="F4003">
        <v>2</v>
      </c>
      <c r="G4003">
        <v>1</v>
      </c>
      <c r="H4003" t="s">
        <v>26</v>
      </c>
      <c r="I4003" t="s">
        <v>27</v>
      </c>
      <c r="J4003" s="12">
        <f>(C4003-VLOOKUP(H4003,Riders!$A$2:$C$3500,2,FALSE))/365</f>
        <v>24.915068493150685</v>
      </c>
      <c r="K4003">
        <v>5</v>
      </c>
    </row>
    <row r="4004" spans="1:11" x14ac:dyDescent="0.45">
      <c r="A4004" s="29" t="s">
        <v>93</v>
      </c>
      <c r="B4004" s="29">
        <v>2023</v>
      </c>
      <c r="C4004" s="52">
        <v>45037</v>
      </c>
      <c r="D4004" s="29" t="s">
        <v>72</v>
      </c>
      <c r="E4004" s="33" t="s">
        <v>643</v>
      </c>
      <c r="F4004">
        <v>2</v>
      </c>
      <c r="G4004">
        <v>2</v>
      </c>
      <c r="H4004" t="s">
        <v>382</v>
      </c>
      <c r="I4004" t="s">
        <v>15</v>
      </c>
      <c r="J4004" s="12">
        <f>(C4004-VLOOKUP(H4004,Riders!$A$2:$C$3500,2,FALSE))/365</f>
        <v>22.145205479452056</v>
      </c>
      <c r="K4004">
        <v>1</v>
      </c>
    </row>
    <row r="4005" spans="1:11" x14ac:dyDescent="0.45">
      <c r="A4005" s="29" t="s">
        <v>93</v>
      </c>
      <c r="B4005" s="29">
        <v>2023</v>
      </c>
      <c r="C4005" s="52">
        <v>45037</v>
      </c>
      <c r="D4005" s="29" t="s">
        <v>72</v>
      </c>
      <c r="E4005" s="33" t="s">
        <v>643</v>
      </c>
      <c r="F4005">
        <v>2</v>
      </c>
      <c r="G4005">
        <v>3</v>
      </c>
      <c r="H4005" t="s">
        <v>48</v>
      </c>
      <c r="I4005" t="s">
        <v>49</v>
      </c>
      <c r="J4005" s="12">
        <f>(C4005-VLOOKUP(H4005,Riders!$A$2:$C$3500,2,FALSE))/365</f>
        <v>22.227397260273971</v>
      </c>
      <c r="K4005">
        <v>4</v>
      </c>
    </row>
    <row r="4006" spans="1:11" x14ac:dyDescent="0.45">
      <c r="A4006" s="29" t="s">
        <v>93</v>
      </c>
      <c r="B4006" s="29">
        <v>2023</v>
      </c>
      <c r="C4006" s="52">
        <v>45037</v>
      </c>
      <c r="D4006" s="29" t="s">
        <v>72</v>
      </c>
      <c r="E4006" s="33" t="s">
        <v>643</v>
      </c>
      <c r="F4006">
        <v>2</v>
      </c>
      <c r="G4006">
        <v>4</v>
      </c>
      <c r="H4006" t="s">
        <v>54</v>
      </c>
      <c r="I4006" t="s">
        <v>44</v>
      </c>
      <c r="J4006" s="12">
        <f>(C4006-VLOOKUP(H4006,Riders!$A$2:$C$3500,2,FALSE))/365</f>
        <v>25.827397260273973</v>
      </c>
      <c r="K4006">
        <v>10</v>
      </c>
    </row>
    <row r="4007" spans="1:11" x14ac:dyDescent="0.45">
      <c r="A4007" s="29" t="s">
        <v>93</v>
      </c>
      <c r="B4007" s="29">
        <v>2023</v>
      </c>
      <c r="C4007" s="52">
        <v>45037</v>
      </c>
      <c r="D4007" s="29" t="s">
        <v>72</v>
      </c>
      <c r="E4007" s="33" t="s">
        <v>643</v>
      </c>
      <c r="F4007">
        <v>2</v>
      </c>
      <c r="G4007">
        <v>5</v>
      </c>
      <c r="H4007" t="s">
        <v>99</v>
      </c>
      <c r="I4007" t="s">
        <v>47</v>
      </c>
      <c r="J4007" s="12">
        <f>(C4007-VLOOKUP(H4007,Riders!$A$2:$C$3500,2,FALSE))/365</f>
        <v>26.18082191780822</v>
      </c>
      <c r="K4007">
        <v>9</v>
      </c>
    </row>
    <row r="4008" spans="1:11" x14ac:dyDescent="0.45">
      <c r="A4008" s="29" t="s">
        <v>93</v>
      </c>
      <c r="B4008" s="29">
        <v>2023</v>
      </c>
      <c r="C4008" s="52">
        <v>45037</v>
      </c>
      <c r="D4008" s="29" t="s">
        <v>72</v>
      </c>
      <c r="E4008" s="33" t="s">
        <v>643</v>
      </c>
      <c r="F4008">
        <v>2</v>
      </c>
      <c r="G4008">
        <v>6</v>
      </c>
      <c r="H4008" t="s">
        <v>391</v>
      </c>
      <c r="I4008" t="s">
        <v>25</v>
      </c>
      <c r="J4008" s="12">
        <f>(C4008-VLOOKUP(H4008,Riders!$A$2:$C$3500,2,FALSE))/365</f>
        <v>24.150684931506849</v>
      </c>
      <c r="K4008">
        <v>12</v>
      </c>
    </row>
    <row r="4009" spans="1:11" x14ac:dyDescent="0.45">
      <c r="A4009" s="29" t="s">
        <v>93</v>
      </c>
      <c r="B4009" s="29">
        <v>2023</v>
      </c>
      <c r="C4009" s="52">
        <v>45037</v>
      </c>
      <c r="D4009" s="29" t="s">
        <v>72</v>
      </c>
      <c r="E4009" s="33" t="s">
        <v>370</v>
      </c>
      <c r="F4009">
        <v>1</v>
      </c>
      <c r="G4009">
        <v>1</v>
      </c>
      <c r="H4009" t="s">
        <v>382</v>
      </c>
      <c r="I4009" t="s">
        <v>15</v>
      </c>
      <c r="J4009" s="12">
        <f>(C4009-VLOOKUP(H4009,Riders!$A$2:$C$3500,2,FALSE))/365</f>
        <v>22.145205479452056</v>
      </c>
      <c r="K4009">
        <v>1</v>
      </c>
    </row>
    <row r="4010" spans="1:11" x14ac:dyDescent="0.45">
      <c r="A4010" s="29" t="s">
        <v>93</v>
      </c>
      <c r="B4010" s="29">
        <v>2023</v>
      </c>
      <c r="C4010" s="52">
        <v>45037</v>
      </c>
      <c r="D4010" s="29" t="s">
        <v>72</v>
      </c>
      <c r="E4010" s="33" t="s">
        <v>370</v>
      </c>
      <c r="F4010">
        <v>1</v>
      </c>
      <c r="G4010">
        <v>2</v>
      </c>
      <c r="H4010" t="s">
        <v>20</v>
      </c>
      <c r="I4010" t="s">
        <v>21</v>
      </c>
      <c r="J4010" s="12">
        <f>(C4010-VLOOKUP(H4010,Riders!$A$2:$C$3500,2,FALSE))/365</f>
        <v>27.709589041095889</v>
      </c>
      <c r="K4010">
        <v>2</v>
      </c>
    </row>
    <row r="4011" spans="1:11" x14ac:dyDescent="0.45">
      <c r="A4011" s="29" t="s">
        <v>93</v>
      </c>
      <c r="B4011" s="29">
        <v>2023</v>
      </c>
      <c r="C4011" s="52">
        <v>45037</v>
      </c>
      <c r="D4011" s="29" t="s">
        <v>72</v>
      </c>
      <c r="E4011" s="33" t="s">
        <v>370</v>
      </c>
      <c r="F4011">
        <v>1</v>
      </c>
      <c r="G4011">
        <v>3</v>
      </c>
      <c r="H4011" t="s">
        <v>133</v>
      </c>
      <c r="I4011" t="s">
        <v>25</v>
      </c>
      <c r="J4011" s="12">
        <f>(C4011-VLOOKUP(H4011,Riders!$A$2:$C$3500,2,FALSE))/365</f>
        <v>30.241095890410961</v>
      </c>
      <c r="K4011">
        <v>3</v>
      </c>
    </row>
    <row r="4012" spans="1:11" x14ac:dyDescent="0.45">
      <c r="A4012" s="29" t="s">
        <v>93</v>
      </c>
      <c r="B4012" s="29">
        <v>2023</v>
      </c>
      <c r="C4012" s="52">
        <v>45037</v>
      </c>
      <c r="D4012" s="29" t="s">
        <v>72</v>
      </c>
      <c r="E4012" s="33" t="s">
        <v>370</v>
      </c>
      <c r="F4012">
        <v>1</v>
      </c>
      <c r="G4012">
        <v>4</v>
      </c>
      <c r="H4012" t="s">
        <v>48</v>
      </c>
      <c r="I4012" t="s">
        <v>49</v>
      </c>
      <c r="J4012" s="12">
        <f>(C4012-VLOOKUP(H4012,Riders!$A$2:$C$3500,2,FALSE))/365</f>
        <v>22.227397260273971</v>
      </c>
      <c r="K4012">
        <v>4</v>
      </c>
    </row>
    <row r="4013" spans="1:11" x14ac:dyDescent="0.45">
      <c r="A4013" s="29" t="s">
        <v>93</v>
      </c>
      <c r="B4013" s="29">
        <v>2023</v>
      </c>
      <c r="C4013" s="52">
        <v>45037</v>
      </c>
      <c r="D4013" s="29" t="s">
        <v>72</v>
      </c>
      <c r="E4013" s="33" t="s">
        <v>370</v>
      </c>
      <c r="F4013">
        <v>1</v>
      </c>
      <c r="G4013" t="s">
        <v>207</v>
      </c>
      <c r="H4013" t="s">
        <v>26</v>
      </c>
      <c r="I4013" t="s">
        <v>27</v>
      </c>
      <c r="J4013" s="12">
        <f>(C4013-VLOOKUP(H4013,Riders!$A$2:$C$3500,2,FALSE))/365</f>
        <v>24.915068493150685</v>
      </c>
      <c r="K4013">
        <v>5</v>
      </c>
    </row>
    <row r="4014" spans="1:11" x14ac:dyDescent="0.45">
      <c r="A4014" s="29" t="s">
        <v>93</v>
      </c>
      <c r="B4014" s="29">
        <v>2023</v>
      </c>
      <c r="C4014" s="52">
        <v>45037</v>
      </c>
      <c r="D4014" s="29" t="s">
        <v>72</v>
      </c>
      <c r="E4014" s="33" t="s">
        <v>370</v>
      </c>
      <c r="F4014">
        <v>1</v>
      </c>
      <c r="G4014" t="s">
        <v>207</v>
      </c>
      <c r="H4014" t="s">
        <v>43</v>
      </c>
      <c r="I4014" t="s">
        <v>44</v>
      </c>
      <c r="J4014" s="12">
        <f>(C4014-VLOOKUP(H4014,Riders!$A$2:$C$3500,2,FALSE))/365</f>
        <v>30.421917808219177</v>
      </c>
      <c r="K4014">
        <v>6</v>
      </c>
    </row>
    <row r="4015" spans="1:11" x14ac:dyDescent="0.45">
      <c r="A4015" s="29" t="s">
        <v>93</v>
      </c>
      <c r="B4015" s="29">
        <v>2023</v>
      </c>
      <c r="C4015" s="52">
        <v>45037</v>
      </c>
      <c r="D4015" s="29" t="s">
        <v>72</v>
      </c>
      <c r="E4015" s="33" t="s">
        <v>370</v>
      </c>
      <c r="F4015">
        <v>2</v>
      </c>
      <c r="G4015">
        <v>1</v>
      </c>
      <c r="H4015" t="s">
        <v>33</v>
      </c>
      <c r="I4015" t="s">
        <v>27</v>
      </c>
      <c r="J4015" s="12">
        <f>(C4015-VLOOKUP(H4015,Riders!$A$2:$C$3500,2,FALSE))/365</f>
        <v>29.419178082191781</v>
      </c>
      <c r="K4015">
        <v>7</v>
      </c>
    </row>
    <row r="4016" spans="1:11" x14ac:dyDescent="0.45">
      <c r="A4016" s="29" t="s">
        <v>93</v>
      </c>
      <c r="B4016" s="29">
        <v>2023</v>
      </c>
      <c r="C4016" s="52">
        <v>45037</v>
      </c>
      <c r="D4016" s="29" t="s">
        <v>72</v>
      </c>
      <c r="E4016" s="33" t="s">
        <v>370</v>
      </c>
      <c r="F4016">
        <v>2</v>
      </c>
      <c r="G4016">
        <v>2</v>
      </c>
      <c r="H4016" t="s">
        <v>874</v>
      </c>
      <c r="I4016" t="s">
        <v>156</v>
      </c>
      <c r="J4016" s="12">
        <f>(C4016-VLOOKUP(H4016,Riders!$A$2:$C$3500,2,FALSE))/365</f>
        <v>30.016438356164382</v>
      </c>
      <c r="K4016">
        <v>8</v>
      </c>
    </row>
    <row r="4017" spans="1:11" x14ac:dyDescent="0.45">
      <c r="A4017" s="29" t="s">
        <v>93</v>
      </c>
      <c r="B4017" s="29">
        <v>2023</v>
      </c>
      <c r="C4017" s="52">
        <v>45037</v>
      </c>
      <c r="D4017" s="29" t="s">
        <v>72</v>
      </c>
      <c r="E4017" s="33" t="s">
        <v>370</v>
      </c>
      <c r="F4017">
        <v>2</v>
      </c>
      <c r="G4017">
        <v>3</v>
      </c>
      <c r="H4017" t="s">
        <v>99</v>
      </c>
      <c r="I4017" t="s">
        <v>47</v>
      </c>
      <c r="J4017" s="12">
        <f>(C4017-VLOOKUP(H4017,Riders!$A$2:$C$3500,2,FALSE))/365</f>
        <v>26.18082191780822</v>
      </c>
      <c r="K4017">
        <v>9</v>
      </c>
    </row>
    <row r="4018" spans="1:11" x14ac:dyDescent="0.45">
      <c r="A4018" s="29" t="s">
        <v>93</v>
      </c>
      <c r="B4018" s="29">
        <v>2023</v>
      </c>
      <c r="C4018" s="52">
        <v>45037</v>
      </c>
      <c r="D4018" s="29" t="s">
        <v>72</v>
      </c>
      <c r="E4018" s="33" t="s">
        <v>370</v>
      </c>
      <c r="F4018">
        <v>2</v>
      </c>
      <c r="G4018">
        <v>4</v>
      </c>
      <c r="H4018" t="s">
        <v>54</v>
      </c>
      <c r="I4018" t="s">
        <v>44</v>
      </c>
      <c r="J4018" s="12">
        <f>(C4018-VLOOKUP(H4018,Riders!$A$2:$C$3500,2,FALSE))/365</f>
        <v>25.827397260273973</v>
      </c>
      <c r="K4018">
        <v>10</v>
      </c>
    </row>
    <row r="4019" spans="1:11" x14ac:dyDescent="0.45">
      <c r="A4019" s="29" t="s">
        <v>93</v>
      </c>
      <c r="B4019" s="29">
        <v>2023</v>
      </c>
      <c r="C4019" s="52">
        <v>45037</v>
      </c>
      <c r="D4019" s="29" t="s">
        <v>72</v>
      </c>
      <c r="E4019" s="33" t="s">
        <v>370</v>
      </c>
      <c r="F4019">
        <v>2</v>
      </c>
      <c r="G4019">
        <v>5</v>
      </c>
      <c r="H4019" t="s">
        <v>52</v>
      </c>
      <c r="I4019" t="s">
        <v>53</v>
      </c>
      <c r="J4019" s="12">
        <f>(C4019-VLOOKUP(H4019,Riders!$A$2:$C$3500,2,FALSE))/365</f>
        <v>26.115068493150684</v>
      </c>
      <c r="K4019">
        <v>11</v>
      </c>
    </row>
    <row r="4020" spans="1:11" x14ac:dyDescent="0.45">
      <c r="A4020" s="29" t="s">
        <v>93</v>
      </c>
      <c r="B4020" s="29">
        <v>2023</v>
      </c>
      <c r="C4020" s="52">
        <v>45037</v>
      </c>
      <c r="D4020" s="29" t="s">
        <v>72</v>
      </c>
      <c r="E4020" s="33" t="s">
        <v>370</v>
      </c>
      <c r="F4020">
        <v>2</v>
      </c>
      <c r="G4020">
        <v>6</v>
      </c>
      <c r="H4020" t="s">
        <v>391</v>
      </c>
      <c r="I4020" t="s">
        <v>25</v>
      </c>
      <c r="J4020" s="12">
        <f>(C4020-VLOOKUP(H4020,Riders!$A$2:$C$3500,2,FALSE))/365</f>
        <v>24.150684931506849</v>
      </c>
      <c r="K4020">
        <v>12</v>
      </c>
    </row>
    <row r="4021" spans="1:11" x14ac:dyDescent="0.45">
      <c r="A4021" s="3" t="s">
        <v>102</v>
      </c>
      <c r="B4021" s="3">
        <v>2023</v>
      </c>
      <c r="C4021" s="5">
        <v>45143</v>
      </c>
      <c r="D4021" s="3" t="s">
        <v>13</v>
      </c>
      <c r="E4021" s="33" t="s">
        <v>454</v>
      </c>
      <c r="F4021">
        <v>1</v>
      </c>
      <c r="G4021">
        <v>1</v>
      </c>
      <c r="H4021" t="s">
        <v>14</v>
      </c>
      <c r="I4021" t="s">
        <v>15</v>
      </c>
      <c r="J4021" s="12">
        <f>(C4021-VLOOKUP(H4021,Riders!$A$2:$C$3500,2,FALSE))/365</f>
        <v>23.591780821917808</v>
      </c>
      <c r="K4021">
        <v>3</v>
      </c>
    </row>
    <row r="4022" spans="1:11" x14ac:dyDescent="0.45">
      <c r="A4022" s="3" t="s">
        <v>102</v>
      </c>
      <c r="B4022" s="3">
        <v>2023</v>
      </c>
      <c r="C4022" s="5">
        <v>45143</v>
      </c>
      <c r="D4022" s="3" t="s">
        <v>13</v>
      </c>
      <c r="E4022" s="33" t="s">
        <v>454</v>
      </c>
      <c r="F4022">
        <v>1</v>
      </c>
      <c r="G4022">
        <v>2</v>
      </c>
      <c r="H4022" t="s">
        <v>18</v>
      </c>
      <c r="I4022" t="s">
        <v>19</v>
      </c>
      <c r="J4022" s="12">
        <f>(C4022-VLOOKUP(H4022,Riders!$A$2:$C$3500,2,FALSE))/365</f>
        <v>25.202739726027396</v>
      </c>
      <c r="K4022">
        <v>4</v>
      </c>
    </row>
    <row r="4023" spans="1:11" x14ac:dyDescent="0.45">
      <c r="A4023" s="3" t="s">
        <v>102</v>
      </c>
      <c r="B4023" s="3">
        <v>2023</v>
      </c>
      <c r="C4023" s="5">
        <v>45143</v>
      </c>
      <c r="D4023" s="3" t="s">
        <v>13</v>
      </c>
      <c r="E4023" s="33" t="s">
        <v>454</v>
      </c>
      <c r="F4023">
        <v>1</v>
      </c>
      <c r="G4023">
        <v>3</v>
      </c>
      <c r="H4023" t="s">
        <v>50</v>
      </c>
      <c r="I4023" t="s">
        <v>51</v>
      </c>
      <c r="J4023" s="12">
        <f>(C4023-VLOOKUP(H4023,Riders!$A$2:$C$3500,2,FALSE))/365</f>
        <v>26.832876712328765</v>
      </c>
      <c r="K4023">
        <v>5</v>
      </c>
    </row>
    <row r="4024" spans="1:11" x14ac:dyDescent="0.45">
      <c r="A4024" s="3" t="s">
        <v>102</v>
      </c>
      <c r="B4024" s="3">
        <v>2023</v>
      </c>
      <c r="C4024" s="5">
        <v>45143</v>
      </c>
      <c r="D4024" s="3" t="s">
        <v>13</v>
      </c>
      <c r="E4024" s="33" t="s">
        <v>454</v>
      </c>
      <c r="F4024">
        <v>1</v>
      </c>
      <c r="G4024">
        <v>4</v>
      </c>
      <c r="H4024" t="s">
        <v>100</v>
      </c>
      <c r="I4024" t="s">
        <v>47</v>
      </c>
      <c r="J4024" s="12">
        <f>(C4024-VLOOKUP(H4024,Riders!$A$2:$C$3500,2,FALSE))/365</f>
        <v>29.479452054794521</v>
      </c>
      <c r="K4024">
        <v>23</v>
      </c>
    </row>
    <row r="4025" spans="1:11" x14ac:dyDescent="0.45">
      <c r="A4025" s="3" t="s">
        <v>102</v>
      </c>
      <c r="B4025" s="3">
        <v>2023</v>
      </c>
      <c r="C4025" s="5">
        <v>45143</v>
      </c>
      <c r="D4025" s="3" t="s">
        <v>13</v>
      </c>
      <c r="E4025" s="33" t="s">
        <v>454</v>
      </c>
      <c r="F4025">
        <v>1</v>
      </c>
      <c r="G4025">
        <v>5</v>
      </c>
      <c r="H4025" t="s">
        <v>26</v>
      </c>
      <c r="I4025" t="s">
        <v>27</v>
      </c>
      <c r="J4025" s="12">
        <f>(C4025-VLOOKUP(H4025,Riders!$A$2:$C$3500,2,FALSE))/365</f>
        <v>25.205479452054796</v>
      </c>
      <c r="K4025">
        <v>13</v>
      </c>
    </row>
    <row r="4026" spans="1:11" x14ac:dyDescent="0.45">
      <c r="A4026" s="3" t="s">
        <v>102</v>
      </c>
      <c r="B4026" s="3">
        <v>2023</v>
      </c>
      <c r="C4026" s="5">
        <v>45143</v>
      </c>
      <c r="D4026" s="3" t="s">
        <v>13</v>
      </c>
      <c r="E4026" s="33" t="s">
        <v>454</v>
      </c>
      <c r="F4026">
        <v>2</v>
      </c>
      <c r="G4026">
        <v>1</v>
      </c>
      <c r="H4026" t="s">
        <v>35</v>
      </c>
      <c r="I4026" t="s">
        <v>36</v>
      </c>
      <c r="J4026" s="12">
        <f>(C4026-VLOOKUP(H4026,Riders!$A$2:$C$3500,2,FALSE))/365</f>
        <v>25.328767123287673</v>
      </c>
      <c r="K4026">
        <v>7</v>
      </c>
    </row>
    <row r="4027" spans="1:11" x14ac:dyDescent="0.45">
      <c r="A4027" s="3" t="s">
        <v>102</v>
      </c>
      <c r="B4027" s="3">
        <v>2023</v>
      </c>
      <c r="C4027" s="5">
        <v>45143</v>
      </c>
      <c r="D4027" s="3" t="s">
        <v>13</v>
      </c>
      <c r="E4027" s="33" t="s">
        <v>454</v>
      </c>
      <c r="F4027">
        <v>2</v>
      </c>
      <c r="G4027">
        <v>2</v>
      </c>
      <c r="H4027" t="s">
        <v>16</v>
      </c>
      <c r="I4027" t="s">
        <v>17</v>
      </c>
      <c r="J4027" s="12">
        <f>(C4027-VLOOKUP(H4027,Riders!$A$2:$C$3500,2,FALSE))/365</f>
        <v>24.290410958904111</v>
      </c>
      <c r="K4027">
        <v>6</v>
      </c>
    </row>
    <row r="4028" spans="1:11" x14ac:dyDescent="0.45">
      <c r="A4028" s="3" t="s">
        <v>102</v>
      </c>
      <c r="B4028" s="3">
        <v>2023</v>
      </c>
      <c r="C4028" s="5">
        <v>45143</v>
      </c>
      <c r="D4028" s="3" t="s">
        <v>13</v>
      </c>
      <c r="E4028" s="33" t="s">
        <v>454</v>
      </c>
      <c r="F4028">
        <v>2</v>
      </c>
      <c r="G4028">
        <v>3</v>
      </c>
      <c r="H4028" t="s">
        <v>43</v>
      </c>
      <c r="I4028" t="s">
        <v>44</v>
      </c>
      <c r="J4028" s="12">
        <f>(C4028-VLOOKUP(H4028,Riders!$A$2:$C$3500,2,FALSE))/365</f>
        <v>30.712328767123289</v>
      </c>
      <c r="K4028">
        <v>13</v>
      </c>
    </row>
    <row r="4029" spans="1:11" x14ac:dyDescent="0.45">
      <c r="A4029" s="3" t="s">
        <v>102</v>
      </c>
      <c r="B4029" s="3">
        <v>2023</v>
      </c>
      <c r="C4029" s="5">
        <v>45143</v>
      </c>
      <c r="D4029" s="3" t="s">
        <v>13</v>
      </c>
      <c r="E4029" s="33" t="s">
        <v>454</v>
      </c>
      <c r="F4029">
        <v>2</v>
      </c>
      <c r="G4029">
        <v>4</v>
      </c>
      <c r="H4029" t="s">
        <v>107</v>
      </c>
      <c r="I4029" t="s">
        <v>59</v>
      </c>
      <c r="J4029" s="12">
        <f>(C4029-VLOOKUP(H4029,Riders!$A$2:$C$3500,2,FALSE))/365</f>
        <v>19.912328767123288</v>
      </c>
      <c r="K4029">
        <v>23</v>
      </c>
    </row>
    <row r="4030" spans="1:11" x14ac:dyDescent="0.45">
      <c r="A4030" s="3" t="s">
        <v>102</v>
      </c>
      <c r="B4030" s="3">
        <v>2023</v>
      </c>
      <c r="C4030" s="5">
        <v>45143</v>
      </c>
      <c r="D4030" s="3" t="s">
        <v>13</v>
      </c>
      <c r="E4030" s="33" t="s">
        <v>454</v>
      </c>
      <c r="F4030">
        <v>2</v>
      </c>
      <c r="G4030">
        <v>5</v>
      </c>
      <c r="H4030" t="s">
        <v>45</v>
      </c>
      <c r="I4030" t="s">
        <v>40</v>
      </c>
      <c r="J4030" s="12">
        <f>(C4030-VLOOKUP(H4030,Riders!$A$2:$C$3500,2,FALSE))/365</f>
        <v>32.452054794520549</v>
      </c>
      <c r="K4030">
        <v>23</v>
      </c>
    </row>
    <row r="4031" spans="1:11" x14ac:dyDescent="0.45">
      <c r="A4031" s="3" t="s">
        <v>102</v>
      </c>
      <c r="B4031" s="3">
        <v>2023</v>
      </c>
      <c r="C4031" s="5">
        <v>45143</v>
      </c>
      <c r="D4031" s="3" t="s">
        <v>13</v>
      </c>
      <c r="E4031" s="33" t="s">
        <v>454</v>
      </c>
      <c r="F4031">
        <v>3</v>
      </c>
      <c r="G4031">
        <v>1</v>
      </c>
      <c r="H4031" t="s">
        <v>20</v>
      </c>
      <c r="I4031" t="s">
        <v>21</v>
      </c>
      <c r="J4031" s="12">
        <f>(C4031-VLOOKUP(H4031,Riders!$A$2:$C$3500,2,FALSE))/365</f>
        <v>28</v>
      </c>
      <c r="K4031">
        <v>2</v>
      </c>
    </row>
    <row r="4032" spans="1:11" x14ac:dyDescent="0.45">
      <c r="A4032" s="3" t="s">
        <v>102</v>
      </c>
      <c r="B4032" s="3">
        <v>2023</v>
      </c>
      <c r="C4032" s="5">
        <v>45143</v>
      </c>
      <c r="D4032" s="3" t="s">
        <v>13</v>
      </c>
      <c r="E4032" s="33" t="s">
        <v>454</v>
      </c>
      <c r="F4032">
        <v>3</v>
      </c>
      <c r="G4032">
        <v>2</v>
      </c>
      <c r="H4032" t="s">
        <v>33</v>
      </c>
      <c r="I4032" t="s">
        <v>27</v>
      </c>
      <c r="J4032" s="12">
        <f>(C4032-VLOOKUP(H4032,Riders!$A$2:$C$3500,2,FALSE))/365</f>
        <v>29.709589041095889</v>
      </c>
      <c r="K4032">
        <v>9</v>
      </c>
    </row>
    <row r="4033" spans="1:11" x14ac:dyDescent="0.45">
      <c r="A4033" s="3" t="s">
        <v>102</v>
      </c>
      <c r="B4033" s="3">
        <v>2023</v>
      </c>
      <c r="C4033" s="5">
        <v>45143</v>
      </c>
      <c r="D4033" s="3" t="s">
        <v>13</v>
      </c>
      <c r="E4033" s="33" t="s">
        <v>454</v>
      </c>
      <c r="F4033">
        <v>3</v>
      </c>
      <c r="G4033">
        <v>3</v>
      </c>
      <c r="H4033" t="s">
        <v>39</v>
      </c>
      <c r="I4033" t="s">
        <v>40</v>
      </c>
      <c r="J4033" s="12">
        <f>(C4033-VLOOKUP(H4033,Riders!$A$2:$C$3500,2,FALSE))/365</f>
        <v>28.986301369863014</v>
      </c>
      <c r="K4033">
        <v>11</v>
      </c>
    </row>
    <row r="4034" spans="1:11" x14ac:dyDescent="0.45">
      <c r="A4034" s="3" t="s">
        <v>102</v>
      </c>
      <c r="B4034" s="3">
        <v>2023</v>
      </c>
      <c r="C4034" s="5">
        <v>45143</v>
      </c>
      <c r="D4034" s="3" t="s">
        <v>13</v>
      </c>
      <c r="E4034" s="33" t="s">
        <v>454</v>
      </c>
      <c r="F4034">
        <v>3</v>
      </c>
      <c r="G4034">
        <v>4</v>
      </c>
      <c r="H4034" t="s">
        <v>32</v>
      </c>
      <c r="I4034" t="s">
        <v>17</v>
      </c>
      <c r="J4034" s="12">
        <f>(C4034-VLOOKUP(H4034,Riders!$A$2:$C$3500,2,FALSE))/365</f>
        <v>21.030136986301368</v>
      </c>
      <c r="K4034">
        <v>23</v>
      </c>
    </row>
    <row r="4035" spans="1:11" x14ac:dyDescent="0.45">
      <c r="A4035" s="3" t="s">
        <v>102</v>
      </c>
      <c r="B4035" s="3">
        <v>2023</v>
      </c>
      <c r="C4035" s="5">
        <v>45143</v>
      </c>
      <c r="D4035" s="3" t="s">
        <v>13</v>
      </c>
      <c r="E4035" s="33" t="s">
        <v>454</v>
      </c>
      <c r="F4035">
        <v>3</v>
      </c>
      <c r="G4035">
        <v>5</v>
      </c>
      <c r="H4035" t="s">
        <v>23</v>
      </c>
      <c r="I4035" t="s">
        <v>15</v>
      </c>
      <c r="J4035" s="12">
        <f>(C4035-VLOOKUP(H4035,Riders!$A$2:$C$3500,2,FALSE))/365</f>
        <v>25.898630136986302</v>
      </c>
      <c r="K4035">
        <v>12</v>
      </c>
    </row>
    <row r="4036" spans="1:11" x14ac:dyDescent="0.45">
      <c r="A4036" s="3" t="s">
        <v>102</v>
      </c>
      <c r="B4036" s="3">
        <v>2023</v>
      </c>
      <c r="C4036" s="5">
        <v>45143</v>
      </c>
      <c r="D4036" s="3" t="s">
        <v>13</v>
      </c>
      <c r="E4036" s="33" t="s">
        <v>454</v>
      </c>
      <c r="F4036">
        <v>4</v>
      </c>
      <c r="G4036">
        <v>1</v>
      </c>
      <c r="H4036" t="s">
        <v>381</v>
      </c>
      <c r="I4036" t="s">
        <v>25</v>
      </c>
      <c r="J4036" s="12">
        <f>(C4036-VLOOKUP(H4036,Riders!$A$2:$C$3500,2,FALSE))/365</f>
        <v>20.632876712328766</v>
      </c>
      <c r="K4036">
        <v>16</v>
      </c>
    </row>
    <row r="4037" spans="1:11" x14ac:dyDescent="0.45">
      <c r="A4037" s="3" t="s">
        <v>102</v>
      </c>
      <c r="B4037" s="3">
        <v>2023</v>
      </c>
      <c r="C4037" s="5">
        <v>45143</v>
      </c>
      <c r="D4037" s="3" t="s">
        <v>13</v>
      </c>
      <c r="E4037" s="33" t="s">
        <v>454</v>
      </c>
      <c r="F4037">
        <v>4</v>
      </c>
      <c r="G4037">
        <v>2</v>
      </c>
      <c r="H4037" t="s">
        <v>382</v>
      </c>
      <c r="I4037" t="s">
        <v>15</v>
      </c>
      <c r="J4037" s="12">
        <f>(C4037-VLOOKUP(H4037,Riders!$A$2:$C$3500,2,FALSE))/365</f>
        <v>22.435616438356163</v>
      </c>
      <c r="K4037">
        <v>10</v>
      </c>
    </row>
    <row r="4038" spans="1:11" x14ac:dyDescent="0.45">
      <c r="A4038" s="3" t="s">
        <v>102</v>
      </c>
      <c r="B4038" s="3">
        <v>2023</v>
      </c>
      <c r="C4038" s="5">
        <v>45143</v>
      </c>
      <c r="D4038" s="3" t="s">
        <v>13</v>
      </c>
      <c r="E4038" s="33" t="s">
        <v>454</v>
      </c>
      <c r="F4038">
        <v>4</v>
      </c>
      <c r="G4038">
        <v>3</v>
      </c>
      <c r="H4038" t="s">
        <v>384</v>
      </c>
      <c r="I4038" t="s">
        <v>19</v>
      </c>
      <c r="J4038" s="12">
        <f>(C4038-VLOOKUP(H4038,Riders!$A$2:$C$3500,2,FALSE))/365</f>
        <v>23.917808219178081</v>
      </c>
      <c r="K4038">
        <v>8</v>
      </c>
    </row>
    <row r="4039" spans="1:11" x14ac:dyDescent="0.45">
      <c r="A4039" s="3" t="s">
        <v>102</v>
      </c>
      <c r="B4039" s="3">
        <v>2023</v>
      </c>
      <c r="C4039" s="5">
        <v>45143</v>
      </c>
      <c r="D4039" s="3" t="s">
        <v>13</v>
      </c>
      <c r="E4039" s="33" t="s">
        <v>454</v>
      </c>
      <c r="F4039">
        <v>4</v>
      </c>
      <c r="G4039">
        <v>4</v>
      </c>
      <c r="H4039" t="s">
        <v>60</v>
      </c>
      <c r="I4039" t="s">
        <v>61</v>
      </c>
      <c r="J4039" s="12">
        <f>(C4039-VLOOKUP(H4039,Riders!$A$2:$C$3500,2,FALSE))/365</f>
        <v>35.054794520547944</v>
      </c>
      <c r="K4039">
        <v>19</v>
      </c>
    </row>
    <row r="4040" spans="1:11" x14ac:dyDescent="0.45">
      <c r="A4040" s="3" t="s">
        <v>102</v>
      </c>
      <c r="B4040" s="3">
        <v>2023</v>
      </c>
      <c r="C4040" s="5">
        <v>45143</v>
      </c>
      <c r="D4040" s="3" t="s">
        <v>13</v>
      </c>
      <c r="E4040" s="33" t="s">
        <v>454</v>
      </c>
      <c r="F4040">
        <v>4</v>
      </c>
      <c r="G4040">
        <v>5</v>
      </c>
      <c r="H4040" t="s">
        <v>48</v>
      </c>
      <c r="I4040" t="s">
        <v>49</v>
      </c>
      <c r="J4040" s="12">
        <f>(C4040-VLOOKUP(H4040,Riders!$A$2:$C$3500,2,FALSE))/365</f>
        <v>22.517808219178082</v>
      </c>
      <c r="K4040">
        <v>19</v>
      </c>
    </row>
    <row r="4041" spans="1:11" x14ac:dyDescent="0.45">
      <c r="A4041" s="3" t="s">
        <v>102</v>
      </c>
      <c r="B4041" s="3">
        <v>2023</v>
      </c>
      <c r="C4041" s="5">
        <v>45143</v>
      </c>
      <c r="D4041" s="3" t="s">
        <v>13</v>
      </c>
      <c r="E4041" s="33" t="s">
        <v>454</v>
      </c>
      <c r="F4041">
        <v>5</v>
      </c>
      <c r="G4041">
        <v>1</v>
      </c>
      <c r="H4041" t="s">
        <v>28</v>
      </c>
      <c r="I4041" t="s">
        <v>29</v>
      </c>
      <c r="J4041" s="12">
        <f>(C4041-VLOOKUP(H4041,Riders!$A$2:$C$3500,2,FALSE))/365</f>
        <v>23.610958904109587</v>
      </c>
      <c r="K4041">
        <v>1</v>
      </c>
    </row>
    <row r="4042" spans="1:11" x14ac:dyDescent="0.45">
      <c r="A4042" s="3" t="s">
        <v>102</v>
      </c>
      <c r="B4042" s="3">
        <v>2023</v>
      </c>
      <c r="C4042" s="5">
        <v>45143</v>
      </c>
      <c r="D4042" s="3" t="s">
        <v>13</v>
      </c>
      <c r="E4042" s="33" t="s">
        <v>454</v>
      </c>
      <c r="F4042">
        <v>5</v>
      </c>
      <c r="G4042">
        <v>2</v>
      </c>
      <c r="H4042" t="s">
        <v>133</v>
      </c>
      <c r="I4042" t="s">
        <v>25</v>
      </c>
      <c r="J4042" s="12">
        <f>(C4042-VLOOKUP(H4042,Riders!$A$2:$C$3500,2,FALSE))/365</f>
        <v>30.531506849315068</v>
      </c>
      <c r="K4042">
        <v>16</v>
      </c>
    </row>
    <row r="4043" spans="1:11" x14ac:dyDescent="0.45">
      <c r="A4043" s="3" t="s">
        <v>102</v>
      </c>
      <c r="B4043" s="3">
        <v>2023</v>
      </c>
      <c r="C4043" s="5">
        <v>45143</v>
      </c>
      <c r="D4043" s="3" t="s">
        <v>13</v>
      </c>
      <c r="E4043" s="33" t="s">
        <v>454</v>
      </c>
      <c r="F4043">
        <v>5</v>
      </c>
      <c r="G4043">
        <v>3</v>
      </c>
      <c r="H4043" t="s">
        <v>99</v>
      </c>
      <c r="I4043" t="s">
        <v>47</v>
      </c>
      <c r="J4043" s="12">
        <f>(C4043-VLOOKUP(H4043,Riders!$A$2:$C$3500,2,FALSE))/365</f>
        <v>26.471232876712328</v>
      </c>
      <c r="K4043">
        <v>19</v>
      </c>
    </row>
    <row r="4044" spans="1:11" x14ac:dyDescent="0.45">
      <c r="A4044" s="3" t="s">
        <v>102</v>
      </c>
      <c r="B4044" s="3">
        <v>2023</v>
      </c>
      <c r="C4044" s="5">
        <v>45143</v>
      </c>
      <c r="D4044" s="3" t="s">
        <v>13</v>
      </c>
      <c r="E4044" s="33" t="s">
        <v>454</v>
      </c>
      <c r="F4044">
        <v>5</v>
      </c>
      <c r="G4044">
        <v>4</v>
      </c>
      <c r="H4044" t="s">
        <v>42</v>
      </c>
      <c r="I4044" t="s">
        <v>40</v>
      </c>
      <c r="J4044" s="12">
        <f>(C4044-VLOOKUP(H4044,Riders!$A$2:$C$3500,2,FALSE))/365</f>
        <v>24.676712328767124</v>
      </c>
      <c r="K4044">
        <v>13</v>
      </c>
    </row>
    <row r="4045" spans="1:11" x14ac:dyDescent="0.45">
      <c r="A4045" s="3" t="s">
        <v>102</v>
      </c>
      <c r="B4045" s="3">
        <v>2023</v>
      </c>
      <c r="C4045" s="5">
        <v>45143</v>
      </c>
      <c r="D4045" s="3" t="s">
        <v>13</v>
      </c>
      <c r="E4045" s="33" t="s">
        <v>454</v>
      </c>
      <c r="F4045">
        <v>5</v>
      </c>
      <c r="G4045">
        <v>5</v>
      </c>
      <c r="H4045" t="s">
        <v>64</v>
      </c>
      <c r="I4045" t="s">
        <v>65</v>
      </c>
      <c r="J4045" s="12">
        <f>(C4045-VLOOKUP(H4045,Riders!$A$2:$C$3500,2,FALSE))/365</f>
        <v>22.616438356164384</v>
      </c>
      <c r="K4045">
        <v>19</v>
      </c>
    </row>
    <row r="4046" spans="1:11" x14ac:dyDescent="0.45">
      <c r="A4046" s="3" t="s">
        <v>102</v>
      </c>
      <c r="B4046" s="3">
        <v>2023</v>
      </c>
      <c r="C4046" s="5">
        <v>45143</v>
      </c>
      <c r="D4046" s="3" t="s">
        <v>13</v>
      </c>
      <c r="E4046" s="33" t="s">
        <v>454</v>
      </c>
      <c r="F4046">
        <v>5</v>
      </c>
      <c r="G4046">
        <v>6</v>
      </c>
      <c r="H4046" t="s">
        <v>52</v>
      </c>
      <c r="I4046" t="s">
        <v>53</v>
      </c>
      <c r="J4046" s="12">
        <f>(C4046-VLOOKUP(H4046,Riders!$A$2:$C$3500,2,FALSE))/365</f>
        <v>26.405479452054795</v>
      </c>
      <c r="K4046">
        <v>16</v>
      </c>
    </row>
    <row r="4047" spans="1:11" x14ac:dyDescent="0.45">
      <c r="A4047" s="3" t="s">
        <v>102</v>
      </c>
      <c r="B4047" s="3">
        <v>2023</v>
      </c>
      <c r="C4047" s="5">
        <v>45143</v>
      </c>
      <c r="D4047" s="3" t="s">
        <v>13</v>
      </c>
      <c r="E4047" s="33" t="s">
        <v>642</v>
      </c>
      <c r="F4047">
        <v>1</v>
      </c>
      <c r="G4047">
        <v>1</v>
      </c>
      <c r="H4047" t="s">
        <v>52</v>
      </c>
      <c r="I4047" t="s">
        <v>53</v>
      </c>
      <c r="J4047" s="12">
        <f>(C4047-VLOOKUP(H4047,Riders!$A$2:$C$3500,2,FALSE))/365</f>
        <v>26.405479452054795</v>
      </c>
      <c r="K4047">
        <v>16</v>
      </c>
    </row>
    <row r="4048" spans="1:11" x14ac:dyDescent="0.45">
      <c r="A4048" s="3" t="s">
        <v>102</v>
      </c>
      <c r="B4048" s="3">
        <v>2023</v>
      </c>
      <c r="C4048" s="5">
        <v>45143</v>
      </c>
      <c r="D4048" s="3" t="s">
        <v>13</v>
      </c>
      <c r="E4048" s="33" t="s">
        <v>642</v>
      </c>
      <c r="F4048">
        <v>1</v>
      </c>
      <c r="G4048">
        <v>2</v>
      </c>
      <c r="H4048" t="s">
        <v>50</v>
      </c>
      <c r="I4048" t="s">
        <v>51</v>
      </c>
      <c r="J4048" s="12">
        <f>(C4048-VLOOKUP(H4048,Riders!$A$2:$C$3500,2,FALSE))/365</f>
        <v>26.832876712328765</v>
      </c>
      <c r="K4048">
        <v>5</v>
      </c>
    </row>
    <row r="4049" spans="1:11" x14ac:dyDescent="0.45">
      <c r="A4049" s="3" t="s">
        <v>102</v>
      </c>
      <c r="B4049" s="3">
        <v>2023</v>
      </c>
      <c r="C4049" s="5">
        <v>45143</v>
      </c>
      <c r="D4049" s="3" t="s">
        <v>13</v>
      </c>
      <c r="E4049" s="33" t="s">
        <v>642</v>
      </c>
      <c r="F4049">
        <v>1</v>
      </c>
      <c r="G4049">
        <v>3</v>
      </c>
      <c r="H4049" t="s">
        <v>60</v>
      </c>
      <c r="I4049" t="s">
        <v>61</v>
      </c>
      <c r="J4049" s="12">
        <f>(C4049-VLOOKUP(H4049,Riders!$A$2:$C$3500,2,FALSE))/365</f>
        <v>35.054794520547944</v>
      </c>
      <c r="K4049">
        <v>19</v>
      </c>
    </row>
    <row r="4050" spans="1:11" x14ac:dyDescent="0.45">
      <c r="A4050" s="3" t="s">
        <v>102</v>
      </c>
      <c r="B4050" s="3">
        <v>2023</v>
      </c>
      <c r="C4050" s="5">
        <v>45143</v>
      </c>
      <c r="D4050" s="3" t="s">
        <v>13</v>
      </c>
      <c r="E4050" s="33" t="s">
        <v>642</v>
      </c>
      <c r="F4050">
        <v>1</v>
      </c>
      <c r="G4050">
        <v>4</v>
      </c>
      <c r="H4050" t="s">
        <v>32</v>
      </c>
      <c r="I4050" t="s">
        <v>17</v>
      </c>
      <c r="J4050" s="12">
        <f>(C4050-VLOOKUP(H4050,Riders!$A$2:$C$3500,2,FALSE))/365</f>
        <v>21.030136986301368</v>
      </c>
      <c r="K4050">
        <v>23</v>
      </c>
    </row>
    <row r="4051" spans="1:11" x14ac:dyDescent="0.45">
      <c r="A4051" s="3" t="s">
        <v>102</v>
      </c>
      <c r="B4051" s="3">
        <v>2023</v>
      </c>
      <c r="C4051" s="5">
        <v>45143</v>
      </c>
      <c r="D4051" s="3" t="s">
        <v>13</v>
      </c>
      <c r="E4051" s="33" t="s">
        <v>642</v>
      </c>
      <c r="F4051">
        <v>2</v>
      </c>
      <c r="G4051">
        <v>1</v>
      </c>
      <c r="H4051" t="s">
        <v>42</v>
      </c>
      <c r="I4051" t="s">
        <v>40</v>
      </c>
      <c r="J4051" s="12">
        <f>(C4051-VLOOKUP(H4051,Riders!$A$2:$C$3500,2,FALSE))/365</f>
        <v>24.676712328767124</v>
      </c>
      <c r="K4051">
        <v>13</v>
      </c>
    </row>
    <row r="4052" spans="1:11" x14ac:dyDescent="0.45">
      <c r="A4052" s="3" t="s">
        <v>102</v>
      </c>
      <c r="B4052" s="3">
        <v>2023</v>
      </c>
      <c r="C4052" s="5">
        <v>45143</v>
      </c>
      <c r="D4052" s="3" t="s">
        <v>13</v>
      </c>
      <c r="E4052" s="33" t="s">
        <v>642</v>
      </c>
      <c r="F4052">
        <v>2</v>
      </c>
      <c r="G4052">
        <v>2</v>
      </c>
      <c r="H4052" t="s">
        <v>43</v>
      </c>
      <c r="I4052" t="s">
        <v>44</v>
      </c>
      <c r="J4052" s="12">
        <f>(C4052-VLOOKUP(H4052,Riders!$A$2:$C$3500,2,FALSE))/365</f>
        <v>30.712328767123289</v>
      </c>
      <c r="K4052">
        <v>13</v>
      </c>
    </row>
    <row r="4053" spans="1:11" x14ac:dyDescent="0.45">
      <c r="A4053" s="3" t="s">
        <v>102</v>
      </c>
      <c r="B4053" s="3">
        <v>2023</v>
      </c>
      <c r="C4053" s="5">
        <v>45143</v>
      </c>
      <c r="D4053" s="3" t="s">
        <v>13</v>
      </c>
      <c r="E4053" s="33" t="s">
        <v>642</v>
      </c>
      <c r="F4053">
        <v>2</v>
      </c>
      <c r="G4053">
        <v>3</v>
      </c>
      <c r="H4053" t="s">
        <v>64</v>
      </c>
      <c r="I4053" t="s">
        <v>65</v>
      </c>
      <c r="J4053" s="12">
        <f>(C4053-VLOOKUP(H4053,Riders!$A$2:$C$3500,2,FALSE))/365</f>
        <v>22.616438356164384</v>
      </c>
      <c r="K4053">
        <v>19</v>
      </c>
    </row>
    <row r="4054" spans="1:11" x14ac:dyDescent="0.45">
      <c r="A4054" s="3" t="s">
        <v>102</v>
      </c>
      <c r="B4054" s="3">
        <v>2023</v>
      </c>
      <c r="C4054" s="5">
        <v>45143</v>
      </c>
      <c r="D4054" s="3" t="s">
        <v>13</v>
      </c>
      <c r="E4054" s="33" t="s">
        <v>642</v>
      </c>
      <c r="F4054">
        <v>2</v>
      </c>
      <c r="G4054">
        <v>4</v>
      </c>
      <c r="H4054" t="s">
        <v>107</v>
      </c>
      <c r="I4054" t="s">
        <v>59</v>
      </c>
      <c r="J4054" s="12">
        <f>(C4054-VLOOKUP(H4054,Riders!$A$2:$C$3500,2,FALSE))/365</f>
        <v>19.912328767123288</v>
      </c>
      <c r="K4054">
        <v>23</v>
      </c>
    </row>
    <row r="4055" spans="1:11" x14ac:dyDescent="0.45">
      <c r="A4055" s="3" t="s">
        <v>102</v>
      </c>
      <c r="B4055" s="3">
        <v>2023</v>
      </c>
      <c r="C4055" s="5">
        <v>45143</v>
      </c>
      <c r="D4055" s="3" t="s">
        <v>13</v>
      </c>
      <c r="E4055" s="33" t="s">
        <v>642</v>
      </c>
      <c r="F4055">
        <v>3</v>
      </c>
      <c r="G4055">
        <v>1</v>
      </c>
      <c r="H4055" t="s">
        <v>39</v>
      </c>
      <c r="I4055" t="s">
        <v>40</v>
      </c>
      <c r="J4055" s="12">
        <f>(C4055-VLOOKUP(H4055,Riders!$A$2:$C$3500,2,FALSE))/365</f>
        <v>28.986301369863014</v>
      </c>
      <c r="K4055">
        <v>11</v>
      </c>
    </row>
    <row r="4056" spans="1:11" x14ac:dyDescent="0.45">
      <c r="A4056" s="3" t="s">
        <v>102</v>
      </c>
      <c r="B4056" s="3">
        <v>2023</v>
      </c>
      <c r="C4056" s="5">
        <v>45143</v>
      </c>
      <c r="D4056" s="3" t="s">
        <v>13</v>
      </c>
      <c r="E4056" s="33" t="s">
        <v>642</v>
      </c>
      <c r="F4056">
        <v>3</v>
      </c>
      <c r="G4056">
        <v>2</v>
      </c>
      <c r="H4056" t="s">
        <v>26</v>
      </c>
      <c r="I4056" t="s">
        <v>27</v>
      </c>
      <c r="J4056" s="12">
        <f>(C4056-VLOOKUP(H4056,Riders!$A$2:$C$3500,2,FALSE))/365</f>
        <v>25.205479452054796</v>
      </c>
      <c r="K4056">
        <v>13</v>
      </c>
    </row>
    <row r="4057" spans="1:11" x14ac:dyDescent="0.45">
      <c r="A4057" s="3" t="s">
        <v>102</v>
      </c>
      <c r="B4057" s="3">
        <v>2023</v>
      </c>
      <c r="C4057" s="5">
        <v>45143</v>
      </c>
      <c r="D4057" s="3" t="s">
        <v>13</v>
      </c>
      <c r="E4057" s="33" t="s">
        <v>642</v>
      </c>
      <c r="F4057">
        <v>3</v>
      </c>
      <c r="G4057">
        <v>3</v>
      </c>
      <c r="H4057" t="s">
        <v>48</v>
      </c>
      <c r="I4057" t="s">
        <v>49</v>
      </c>
      <c r="J4057" s="12">
        <f>(C4057-VLOOKUP(H4057,Riders!$A$2:$C$3500,2,FALSE))/365</f>
        <v>22.517808219178082</v>
      </c>
      <c r="K4057">
        <v>19</v>
      </c>
    </row>
    <row r="4058" spans="1:11" x14ac:dyDescent="0.45">
      <c r="A4058" s="3" t="s">
        <v>102</v>
      </c>
      <c r="B4058" s="3">
        <v>2023</v>
      </c>
      <c r="C4058" s="5">
        <v>45143</v>
      </c>
      <c r="D4058" s="3" t="s">
        <v>13</v>
      </c>
      <c r="E4058" s="33" t="s">
        <v>642</v>
      </c>
      <c r="F4058">
        <v>3</v>
      </c>
      <c r="G4058">
        <v>4</v>
      </c>
      <c r="H4058" t="s">
        <v>100</v>
      </c>
      <c r="I4058" t="s">
        <v>47</v>
      </c>
      <c r="J4058" s="12">
        <f>(C4058-VLOOKUP(H4058,Riders!$A$2:$C$3500,2,FALSE))/365</f>
        <v>29.479452054794521</v>
      </c>
      <c r="K4058">
        <v>23</v>
      </c>
    </row>
    <row r="4059" spans="1:11" x14ac:dyDescent="0.45">
      <c r="A4059" s="3" t="s">
        <v>102</v>
      </c>
      <c r="B4059" s="3">
        <v>2023</v>
      </c>
      <c r="C4059" s="5">
        <v>45143</v>
      </c>
      <c r="D4059" s="3" t="s">
        <v>13</v>
      </c>
      <c r="E4059" s="33" t="s">
        <v>642</v>
      </c>
      <c r="F4059">
        <v>4</v>
      </c>
      <c r="G4059">
        <v>1</v>
      </c>
      <c r="H4059" t="s">
        <v>23</v>
      </c>
      <c r="I4059" t="s">
        <v>15</v>
      </c>
      <c r="J4059" s="12">
        <f>(C4059-VLOOKUP(H4059,Riders!$A$2:$C$3500,2,FALSE))/365</f>
        <v>25.898630136986302</v>
      </c>
      <c r="K4059">
        <v>12</v>
      </c>
    </row>
    <row r="4060" spans="1:11" x14ac:dyDescent="0.45">
      <c r="A4060" s="3" t="s">
        <v>102</v>
      </c>
      <c r="B4060" s="3">
        <v>2023</v>
      </c>
      <c r="C4060" s="5">
        <v>45143</v>
      </c>
      <c r="D4060" s="3" t="s">
        <v>13</v>
      </c>
      <c r="E4060" s="33" t="s">
        <v>642</v>
      </c>
      <c r="F4060">
        <v>4</v>
      </c>
      <c r="G4060">
        <v>2</v>
      </c>
      <c r="H4060" t="s">
        <v>384</v>
      </c>
      <c r="I4060" t="s">
        <v>19</v>
      </c>
      <c r="J4060" s="12">
        <f>(C4060-VLOOKUP(H4060,Riders!$A$2:$C$3500,2,FALSE))/365</f>
        <v>23.917808219178081</v>
      </c>
      <c r="K4060">
        <v>8</v>
      </c>
    </row>
    <row r="4061" spans="1:11" x14ac:dyDescent="0.45">
      <c r="A4061" s="3" t="s">
        <v>102</v>
      </c>
      <c r="B4061" s="3">
        <v>2023</v>
      </c>
      <c r="C4061" s="5">
        <v>45143</v>
      </c>
      <c r="D4061" s="3" t="s">
        <v>13</v>
      </c>
      <c r="E4061" s="33" t="s">
        <v>642</v>
      </c>
      <c r="F4061">
        <v>4</v>
      </c>
      <c r="G4061">
        <v>3</v>
      </c>
      <c r="H4061" t="s">
        <v>99</v>
      </c>
      <c r="I4061" t="s">
        <v>47</v>
      </c>
      <c r="J4061" s="12">
        <f>(C4061-VLOOKUP(H4061,Riders!$A$2:$C$3500,2,FALSE))/365</f>
        <v>26.471232876712328</v>
      </c>
      <c r="K4061">
        <v>19</v>
      </c>
    </row>
    <row r="4062" spans="1:11" x14ac:dyDescent="0.45">
      <c r="A4062" s="3" t="s">
        <v>102</v>
      </c>
      <c r="B4062" s="3">
        <v>2023</v>
      </c>
      <c r="C4062" s="5">
        <v>45143</v>
      </c>
      <c r="D4062" s="3" t="s">
        <v>13</v>
      </c>
      <c r="E4062" s="33" t="s">
        <v>642</v>
      </c>
      <c r="F4062">
        <v>4</v>
      </c>
      <c r="G4062">
        <v>4</v>
      </c>
      <c r="H4062" t="s">
        <v>45</v>
      </c>
      <c r="I4062" t="s">
        <v>40</v>
      </c>
      <c r="J4062" s="12">
        <f>(C4062-VLOOKUP(H4062,Riders!$A$2:$C$3500,2,FALSE))/365</f>
        <v>32.452054794520549</v>
      </c>
      <c r="K4062">
        <v>23</v>
      </c>
    </row>
    <row r="4063" spans="1:11" x14ac:dyDescent="0.45">
      <c r="A4063" s="3" t="s">
        <v>102</v>
      </c>
      <c r="B4063" s="3">
        <v>2023</v>
      </c>
      <c r="C4063" s="5">
        <v>45143</v>
      </c>
      <c r="D4063" s="3" t="s">
        <v>13</v>
      </c>
      <c r="E4063" s="33" t="s">
        <v>643</v>
      </c>
      <c r="F4063">
        <v>1</v>
      </c>
      <c r="G4063">
        <v>1</v>
      </c>
      <c r="H4063" t="s">
        <v>14</v>
      </c>
      <c r="I4063" t="s">
        <v>15</v>
      </c>
      <c r="J4063" s="12">
        <f>(C4063-VLOOKUP(H4063,Riders!$A$2:$C$3500,2,FALSE))/365</f>
        <v>23.591780821917808</v>
      </c>
      <c r="K4063">
        <v>3</v>
      </c>
    </row>
    <row r="4064" spans="1:11" x14ac:dyDescent="0.45">
      <c r="A4064" s="3" t="s">
        <v>102</v>
      </c>
      <c r="B4064" s="3">
        <v>2023</v>
      </c>
      <c r="C4064" s="5">
        <v>45143</v>
      </c>
      <c r="D4064" s="3" t="s">
        <v>13</v>
      </c>
      <c r="E4064" s="33" t="s">
        <v>643</v>
      </c>
      <c r="F4064">
        <v>1</v>
      </c>
      <c r="G4064">
        <v>2</v>
      </c>
      <c r="H4064" t="s">
        <v>384</v>
      </c>
      <c r="I4064" t="s">
        <v>19</v>
      </c>
      <c r="J4064" s="12">
        <f>(C4064-VLOOKUP(H4064,Riders!$A$2:$C$3500,2,FALSE))/365</f>
        <v>23.917808219178081</v>
      </c>
      <c r="K4064">
        <v>8</v>
      </c>
    </row>
    <row r="4065" spans="1:11" x14ac:dyDescent="0.45">
      <c r="A4065" s="3" t="s">
        <v>102</v>
      </c>
      <c r="B4065" s="3">
        <v>2023</v>
      </c>
      <c r="C4065" s="5">
        <v>45143</v>
      </c>
      <c r="D4065" s="3" t="s">
        <v>13</v>
      </c>
      <c r="E4065" s="33" t="s">
        <v>643</v>
      </c>
      <c r="F4065">
        <v>1</v>
      </c>
      <c r="G4065">
        <v>3</v>
      </c>
      <c r="H4065" t="s">
        <v>33</v>
      </c>
      <c r="I4065" t="s">
        <v>27</v>
      </c>
      <c r="J4065" s="12">
        <f>(C4065-VLOOKUP(H4065,Riders!$A$2:$C$3500,2,FALSE))/365</f>
        <v>29.709589041095889</v>
      </c>
      <c r="K4065">
        <v>9</v>
      </c>
    </row>
    <row r="4066" spans="1:11" x14ac:dyDescent="0.45">
      <c r="A4066" s="3" t="s">
        <v>102</v>
      </c>
      <c r="B4066" s="3">
        <v>2023</v>
      </c>
      <c r="C4066" s="5">
        <v>45143</v>
      </c>
      <c r="D4066" s="3" t="s">
        <v>13</v>
      </c>
      <c r="E4066" s="33" t="s">
        <v>643</v>
      </c>
      <c r="F4066">
        <v>1</v>
      </c>
      <c r="G4066">
        <v>4</v>
      </c>
      <c r="H4066" t="s">
        <v>16</v>
      </c>
      <c r="I4066" t="s">
        <v>17</v>
      </c>
      <c r="J4066" s="12">
        <f>(C4066-VLOOKUP(H4066,Riders!$A$2:$C$3500,2,FALSE))/365</f>
        <v>24.290410958904111</v>
      </c>
      <c r="K4066">
        <v>6</v>
      </c>
    </row>
    <row r="4067" spans="1:11" x14ac:dyDescent="0.45">
      <c r="A4067" s="3" t="s">
        <v>102</v>
      </c>
      <c r="B4067" s="3">
        <v>2023</v>
      </c>
      <c r="C4067" s="5">
        <v>45143</v>
      </c>
      <c r="D4067" s="3" t="s">
        <v>13</v>
      </c>
      <c r="E4067" s="33" t="s">
        <v>643</v>
      </c>
      <c r="F4067">
        <v>1</v>
      </c>
      <c r="G4067" t="s">
        <v>207</v>
      </c>
      <c r="H4067" t="s">
        <v>42</v>
      </c>
      <c r="I4067" t="s">
        <v>40</v>
      </c>
      <c r="J4067" s="12">
        <f>(C4067-VLOOKUP(H4067,Riders!$A$2:$C$3500,2,FALSE))/365</f>
        <v>24.676712328767124</v>
      </c>
      <c r="K4067">
        <v>13</v>
      </c>
    </row>
    <row r="4068" spans="1:11" x14ac:dyDescent="0.45">
      <c r="A4068" s="3" t="s">
        <v>102</v>
      </c>
      <c r="B4068" s="3">
        <v>2023</v>
      </c>
      <c r="C4068" s="5">
        <v>45143</v>
      </c>
      <c r="D4068" s="3" t="s">
        <v>13</v>
      </c>
      <c r="E4068" s="33" t="s">
        <v>643</v>
      </c>
      <c r="F4068">
        <v>1</v>
      </c>
      <c r="G4068" t="s">
        <v>308</v>
      </c>
      <c r="H4068" t="s">
        <v>381</v>
      </c>
      <c r="I4068" t="s">
        <v>25</v>
      </c>
      <c r="J4068" s="12">
        <f>(C4068-VLOOKUP(H4068,Riders!$A$2:$C$3500,2,FALSE))/365</f>
        <v>20.632876712328766</v>
      </c>
      <c r="K4068">
        <v>16</v>
      </c>
    </row>
    <row r="4069" spans="1:11" x14ac:dyDescent="0.45">
      <c r="A4069" s="3" t="s">
        <v>102</v>
      </c>
      <c r="B4069" s="3">
        <v>2023</v>
      </c>
      <c r="C4069" s="5">
        <v>45143</v>
      </c>
      <c r="D4069" s="3" t="s">
        <v>13</v>
      </c>
      <c r="E4069" s="33" t="s">
        <v>643</v>
      </c>
      <c r="F4069">
        <v>2</v>
      </c>
      <c r="G4069">
        <v>1</v>
      </c>
      <c r="H4069" t="s">
        <v>23</v>
      </c>
      <c r="I4069" t="s">
        <v>15</v>
      </c>
      <c r="J4069" s="12">
        <f>(C4069-VLOOKUP(H4069,Riders!$A$2:$C$3500,2,FALSE))/365</f>
        <v>25.898630136986302</v>
      </c>
      <c r="K4069">
        <v>12</v>
      </c>
    </row>
    <row r="4070" spans="1:11" x14ac:dyDescent="0.45">
      <c r="A4070" s="3" t="s">
        <v>102</v>
      </c>
      <c r="B4070" s="3">
        <v>2023</v>
      </c>
      <c r="C4070" s="5">
        <v>45143</v>
      </c>
      <c r="D4070" s="3" t="s">
        <v>13</v>
      </c>
      <c r="E4070" s="33" t="s">
        <v>643</v>
      </c>
      <c r="F4070">
        <v>2</v>
      </c>
      <c r="G4070">
        <v>2</v>
      </c>
      <c r="H4070" t="s">
        <v>28</v>
      </c>
      <c r="I4070" t="s">
        <v>29</v>
      </c>
      <c r="J4070" s="12">
        <f>(C4070-VLOOKUP(H4070,Riders!$A$2:$C$3500,2,FALSE))/365</f>
        <v>23.610958904109587</v>
      </c>
      <c r="K4070">
        <v>1</v>
      </c>
    </row>
    <row r="4071" spans="1:11" x14ac:dyDescent="0.45">
      <c r="A4071" s="3" t="s">
        <v>102</v>
      </c>
      <c r="B4071" s="3">
        <v>2023</v>
      </c>
      <c r="C4071" s="5">
        <v>45143</v>
      </c>
      <c r="D4071" s="3" t="s">
        <v>13</v>
      </c>
      <c r="E4071" s="33" t="s">
        <v>643</v>
      </c>
      <c r="F4071">
        <v>2</v>
      </c>
      <c r="G4071">
        <v>3</v>
      </c>
      <c r="H4071" t="s">
        <v>39</v>
      </c>
      <c r="I4071" t="s">
        <v>40</v>
      </c>
      <c r="J4071" s="12">
        <f>(C4071-VLOOKUP(H4071,Riders!$A$2:$C$3500,2,FALSE))/365</f>
        <v>28.986301369863014</v>
      </c>
      <c r="K4071">
        <v>11</v>
      </c>
    </row>
    <row r="4072" spans="1:11" x14ac:dyDescent="0.45">
      <c r="A4072" s="3" t="s">
        <v>102</v>
      </c>
      <c r="B4072" s="3">
        <v>2023</v>
      </c>
      <c r="C4072" s="5">
        <v>45143</v>
      </c>
      <c r="D4072" s="3" t="s">
        <v>13</v>
      </c>
      <c r="E4072" s="33" t="s">
        <v>643</v>
      </c>
      <c r="F4072">
        <v>2</v>
      </c>
      <c r="G4072">
        <v>4</v>
      </c>
      <c r="H4072" t="s">
        <v>35</v>
      </c>
      <c r="I4072" t="s">
        <v>36</v>
      </c>
      <c r="J4072" s="12">
        <f>(C4072-VLOOKUP(H4072,Riders!$A$2:$C$3500,2,FALSE))/365</f>
        <v>25.328767123287673</v>
      </c>
      <c r="K4072">
        <v>7</v>
      </c>
    </row>
    <row r="4073" spans="1:11" x14ac:dyDescent="0.45">
      <c r="A4073" s="3" t="s">
        <v>102</v>
      </c>
      <c r="B4073" s="3">
        <v>2023</v>
      </c>
      <c r="C4073" s="5">
        <v>45143</v>
      </c>
      <c r="D4073" s="3" t="s">
        <v>13</v>
      </c>
      <c r="E4073" s="33" t="s">
        <v>643</v>
      </c>
      <c r="F4073">
        <v>2</v>
      </c>
      <c r="G4073">
        <v>5</v>
      </c>
      <c r="H4073" t="s">
        <v>26</v>
      </c>
      <c r="I4073" t="s">
        <v>27</v>
      </c>
      <c r="J4073" s="12">
        <f>(C4073-VLOOKUP(H4073,Riders!$A$2:$C$3500,2,FALSE))/365</f>
        <v>25.205479452054796</v>
      </c>
      <c r="K4073">
        <v>13</v>
      </c>
    </row>
    <row r="4074" spans="1:11" x14ac:dyDescent="0.45">
      <c r="A4074" s="3" t="s">
        <v>102</v>
      </c>
      <c r="B4074" s="3">
        <v>2023</v>
      </c>
      <c r="C4074" s="5">
        <v>45143</v>
      </c>
      <c r="D4074" s="3" t="s">
        <v>13</v>
      </c>
      <c r="E4074" s="33" t="s">
        <v>643</v>
      </c>
      <c r="F4074">
        <v>2</v>
      </c>
      <c r="G4074">
        <v>6</v>
      </c>
      <c r="H4074" t="s">
        <v>52</v>
      </c>
      <c r="I4074" t="s">
        <v>53</v>
      </c>
      <c r="J4074" s="12">
        <f>(C4074-VLOOKUP(H4074,Riders!$A$2:$C$3500,2,FALSE))/365</f>
        <v>26.405479452054795</v>
      </c>
      <c r="K4074">
        <v>16</v>
      </c>
    </row>
    <row r="4075" spans="1:11" x14ac:dyDescent="0.45">
      <c r="A4075" s="3" t="s">
        <v>102</v>
      </c>
      <c r="B4075" s="3">
        <v>2023</v>
      </c>
      <c r="C4075" s="5">
        <v>45143</v>
      </c>
      <c r="D4075" s="3" t="s">
        <v>13</v>
      </c>
      <c r="E4075" s="33" t="s">
        <v>643</v>
      </c>
      <c r="F4075">
        <v>3</v>
      </c>
      <c r="G4075">
        <v>1</v>
      </c>
      <c r="H4075" t="s">
        <v>20</v>
      </c>
      <c r="I4075" t="s">
        <v>21</v>
      </c>
      <c r="J4075" s="12">
        <f>(C4075-VLOOKUP(H4075,Riders!$A$2:$C$3500,2,FALSE))/365</f>
        <v>28</v>
      </c>
      <c r="K4075">
        <v>2</v>
      </c>
    </row>
    <row r="4076" spans="1:11" x14ac:dyDescent="0.45">
      <c r="A4076" s="3" t="s">
        <v>102</v>
      </c>
      <c r="B4076" s="3">
        <v>2023</v>
      </c>
      <c r="C4076" s="5">
        <v>45143</v>
      </c>
      <c r="D4076" s="3" t="s">
        <v>13</v>
      </c>
      <c r="E4076" s="33" t="s">
        <v>643</v>
      </c>
      <c r="F4076">
        <v>3</v>
      </c>
      <c r="G4076">
        <v>2</v>
      </c>
      <c r="H4076" t="s">
        <v>18</v>
      </c>
      <c r="I4076" t="s">
        <v>19</v>
      </c>
      <c r="J4076" s="12">
        <f>(C4076-VLOOKUP(H4076,Riders!$A$2:$C$3500,2,FALSE))/365</f>
        <v>25.202739726027396</v>
      </c>
      <c r="K4076">
        <v>4</v>
      </c>
    </row>
    <row r="4077" spans="1:11" x14ac:dyDescent="0.45">
      <c r="A4077" s="3" t="s">
        <v>102</v>
      </c>
      <c r="B4077" s="3">
        <v>2023</v>
      </c>
      <c r="C4077" s="5">
        <v>45143</v>
      </c>
      <c r="D4077" s="3" t="s">
        <v>13</v>
      </c>
      <c r="E4077" s="33" t="s">
        <v>643</v>
      </c>
      <c r="F4077">
        <v>3</v>
      </c>
      <c r="G4077">
        <v>3</v>
      </c>
      <c r="H4077" t="s">
        <v>50</v>
      </c>
      <c r="I4077" t="s">
        <v>51</v>
      </c>
      <c r="J4077" s="12">
        <f>(C4077-VLOOKUP(H4077,Riders!$A$2:$C$3500,2,FALSE))/365</f>
        <v>26.832876712328765</v>
      </c>
      <c r="K4077">
        <v>5</v>
      </c>
    </row>
    <row r="4078" spans="1:11" x14ac:dyDescent="0.45">
      <c r="A4078" s="3" t="s">
        <v>102</v>
      </c>
      <c r="B4078" s="3">
        <v>2023</v>
      </c>
      <c r="C4078" s="5">
        <v>45143</v>
      </c>
      <c r="D4078" s="3" t="s">
        <v>13</v>
      </c>
      <c r="E4078" s="33" t="s">
        <v>643</v>
      </c>
      <c r="F4078">
        <v>3</v>
      </c>
      <c r="G4078">
        <v>4</v>
      </c>
      <c r="H4078" t="s">
        <v>382</v>
      </c>
      <c r="I4078" t="s">
        <v>15</v>
      </c>
      <c r="J4078" s="12">
        <f>(C4078-VLOOKUP(H4078,Riders!$A$2:$C$3500,2,FALSE))/365</f>
        <v>22.435616438356163</v>
      </c>
      <c r="K4078">
        <v>10</v>
      </c>
    </row>
    <row r="4079" spans="1:11" x14ac:dyDescent="0.45">
      <c r="A4079" s="3" t="s">
        <v>102</v>
      </c>
      <c r="B4079" s="3">
        <v>2023</v>
      </c>
      <c r="C4079" s="5">
        <v>45143</v>
      </c>
      <c r="D4079" s="3" t="s">
        <v>13</v>
      </c>
      <c r="E4079" s="33" t="s">
        <v>643</v>
      </c>
      <c r="F4079">
        <v>3</v>
      </c>
      <c r="G4079">
        <v>5</v>
      </c>
      <c r="H4079" t="s">
        <v>43</v>
      </c>
      <c r="I4079" t="s">
        <v>44</v>
      </c>
      <c r="J4079" s="12">
        <f>(C4079-VLOOKUP(H4079,Riders!$A$2:$C$3500,2,FALSE))/365</f>
        <v>30.712328767123289</v>
      </c>
      <c r="K4079">
        <v>13</v>
      </c>
    </row>
    <row r="4080" spans="1:11" x14ac:dyDescent="0.45">
      <c r="A4080" s="3" t="s">
        <v>102</v>
      </c>
      <c r="B4080" s="3">
        <v>2023</v>
      </c>
      <c r="C4080" s="5">
        <v>45143</v>
      </c>
      <c r="D4080" s="3" t="s">
        <v>13</v>
      </c>
      <c r="E4080" s="33" t="s">
        <v>643</v>
      </c>
      <c r="F4080">
        <v>3</v>
      </c>
      <c r="G4080">
        <v>6</v>
      </c>
      <c r="H4080" t="s">
        <v>133</v>
      </c>
      <c r="I4080" t="s">
        <v>25</v>
      </c>
      <c r="J4080" s="12">
        <f>(C4080-VLOOKUP(H4080,Riders!$A$2:$C$3500,2,FALSE))/365</f>
        <v>30.531506849315068</v>
      </c>
      <c r="K4080">
        <v>16</v>
      </c>
    </row>
    <row r="4081" spans="1:11" x14ac:dyDescent="0.45">
      <c r="A4081" s="3" t="s">
        <v>102</v>
      </c>
      <c r="B4081" s="3">
        <v>2023</v>
      </c>
      <c r="C4081" s="5">
        <v>45143</v>
      </c>
      <c r="D4081" s="3" t="s">
        <v>13</v>
      </c>
      <c r="E4081" s="33" t="s">
        <v>644</v>
      </c>
      <c r="F4081">
        <v>1</v>
      </c>
      <c r="G4081">
        <v>1</v>
      </c>
      <c r="H4081" t="s">
        <v>14</v>
      </c>
      <c r="I4081" t="s">
        <v>15</v>
      </c>
      <c r="J4081" s="12">
        <f>(C4081-VLOOKUP(H4081,Riders!$A$2:$C$3500,2,FALSE))/365</f>
        <v>23.591780821917808</v>
      </c>
      <c r="K4081">
        <v>3</v>
      </c>
    </row>
    <row r="4082" spans="1:11" x14ac:dyDescent="0.45">
      <c r="A4082" s="3" t="s">
        <v>102</v>
      </c>
      <c r="B4082" s="3">
        <v>2023</v>
      </c>
      <c r="C4082" s="5">
        <v>45143</v>
      </c>
      <c r="D4082" s="3" t="s">
        <v>13</v>
      </c>
      <c r="E4082" s="33" t="s">
        <v>644</v>
      </c>
      <c r="F4082">
        <v>1</v>
      </c>
      <c r="G4082">
        <v>2</v>
      </c>
      <c r="H4082" t="s">
        <v>28</v>
      </c>
      <c r="I4082" t="s">
        <v>29</v>
      </c>
      <c r="J4082" s="12">
        <f>(C4082-VLOOKUP(H4082,Riders!$A$2:$C$3500,2,FALSE))/365</f>
        <v>23.610958904109587</v>
      </c>
      <c r="K4082">
        <v>1</v>
      </c>
    </row>
    <row r="4083" spans="1:11" x14ac:dyDescent="0.45">
      <c r="A4083" s="3" t="s">
        <v>102</v>
      </c>
      <c r="B4083" s="3">
        <v>2023</v>
      </c>
      <c r="C4083" s="5">
        <v>45143</v>
      </c>
      <c r="D4083" s="3" t="s">
        <v>13</v>
      </c>
      <c r="E4083" s="33" t="s">
        <v>644</v>
      </c>
      <c r="F4083">
        <v>1</v>
      </c>
      <c r="G4083">
        <v>3</v>
      </c>
      <c r="H4083" t="s">
        <v>50</v>
      </c>
      <c r="I4083" t="s">
        <v>51</v>
      </c>
      <c r="J4083" s="12">
        <f>(C4083-VLOOKUP(H4083,Riders!$A$2:$C$3500,2,FALSE))/365</f>
        <v>26.832876712328765</v>
      </c>
      <c r="K4083">
        <v>5</v>
      </c>
    </row>
    <row r="4084" spans="1:11" x14ac:dyDescent="0.45">
      <c r="A4084" s="3" t="s">
        <v>102</v>
      </c>
      <c r="B4084" s="3">
        <v>2023</v>
      </c>
      <c r="C4084" s="5">
        <v>45143</v>
      </c>
      <c r="D4084" s="3" t="s">
        <v>13</v>
      </c>
      <c r="E4084" s="33" t="s">
        <v>644</v>
      </c>
      <c r="F4084">
        <v>1</v>
      </c>
      <c r="G4084">
        <v>4</v>
      </c>
      <c r="H4084" t="s">
        <v>39</v>
      </c>
      <c r="I4084" t="s">
        <v>40</v>
      </c>
      <c r="J4084" s="12">
        <f>(C4084-VLOOKUP(H4084,Riders!$A$2:$C$3500,2,FALSE))/365</f>
        <v>28.986301369863014</v>
      </c>
      <c r="K4084">
        <v>11</v>
      </c>
    </row>
    <row r="4085" spans="1:11" x14ac:dyDescent="0.45">
      <c r="A4085" s="3" t="s">
        <v>102</v>
      </c>
      <c r="B4085" s="3">
        <v>2023</v>
      </c>
      <c r="C4085" s="5">
        <v>45143</v>
      </c>
      <c r="D4085" s="3" t="s">
        <v>13</v>
      </c>
      <c r="E4085" s="33" t="s">
        <v>644</v>
      </c>
      <c r="F4085">
        <v>1</v>
      </c>
      <c r="G4085">
        <v>5</v>
      </c>
      <c r="H4085" t="s">
        <v>384</v>
      </c>
      <c r="I4085" t="s">
        <v>19</v>
      </c>
      <c r="J4085" s="12">
        <f>(C4085-VLOOKUP(H4085,Riders!$A$2:$C$3500,2,FALSE))/365</f>
        <v>23.917808219178081</v>
      </c>
      <c r="K4085">
        <v>8</v>
      </c>
    </row>
    <row r="4086" spans="1:11" x14ac:dyDescent="0.45">
      <c r="A4086" s="3" t="s">
        <v>102</v>
      </c>
      <c r="B4086" s="3">
        <v>2023</v>
      </c>
      <c r="C4086" s="5">
        <v>45143</v>
      </c>
      <c r="D4086" s="3" t="s">
        <v>13</v>
      </c>
      <c r="E4086" s="33" t="s">
        <v>644</v>
      </c>
      <c r="F4086">
        <v>1</v>
      </c>
      <c r="G4086">
        <v>6</v>
      </c>
      <c r="H4086" t="s">
        <v>382</v>
      </c>
      <c r="I4086" t="s">
        <v>15</v>
      </c>
      <c r="J4086" s="12">
        <f>(C4086-VLOOKUP(H4086,Riders!$A$2:$C$3500,2,FALSE))/365</f>
        <v>22.435616438356163</v>
      </c>
      <c r="K4086">
        <v>10</v>
      </c>
    </row>
    <row r="4087" spans="1:11" x14ac:dyDescent="0.45">
      <c r="A4087" s="3" t="s">
        <v>102</v>
      </c>
      <c r="B4087" s="3">
        <v>2023</v>
      </c>
      <c r="C4087" s="5">
        <v>45143</v>
      </c>
      <c r="D4087" s="3" t="s">
        <v>13</v>
      </c>
      <c r="E4087" s="33" t="s">
        <v>644</v>
      </c>
      <c r="F4087">
        <v>2</v>
      </c>
      <c r="G4087">
        <v>1</v>
      </c>
      <c r="H4087" t="s">
        <v>20</v>
      </c>
      <c r="I4087" t="s">
        <v>21</v>
      </c>
      <c r="J4087" s="12">
        <f>(C4087-VLOOKUP(H4087,Riders!$A$2:$C$3500,2,FALSE))/365</f>
        <v>28</v>
      </c>
      <c r="K4087">
        <v>2</v>
      </c>
    </row>
    <row r="4088" spans="1:11" x14ac:dyDescent="0.45">
      <c r="A4088" s="3" t="s">
        <v>102</v>
      </c>
      <c r="B4088" s="3">
        <v>2023</v>
      </c>
      <c r="C4088" s="5">
        <v>45143</v>
      </c>
      <c r="D4088" s="3" t="s">
        <v>13</v>
      </c>
      <c r="E4088" s="33" t="s">
        <v>644</v>
      </c>
      <c r="F4088">
        <v>2</v>
      </c>
      <c r="G4088">
        <v>2</v>
      </c>
      <c r="H4088" t="s">
        <v>16</v>
      </c>
      <c r="I4088" t="s">
        <v>17</v>
      </c>
      <c r="J4088" s="12">
        <f>(C4088-VLOOKUP(H4088,Riders!$A$2:$C$3500,2,FALSE))/365</f>
        <v>24.290410958904111</v>
      </c>
      <c r="K4088">
        <v>6</v>
      </c>
    </row>
    <row r="4089" spans="1:11" x14ac:dyDescent="0.45">
      <c r="A4089" s="3" t="s">
        <v>102</v>
      </c>
      <c r="B4089" s="3">
        <v>2023</v>
      </c>
      <c r="C4089" s="5">
        <v>45143</v>
      </c>
      <c r="D4089" s="3" t="s">
        <v>13</v>
      </c>
      <c r="E4089" s="33" t="s">
        <v>644</v>
      </c>
      <c r="F4089">
        <v>2</v>
      </c>
      <c r="G4089">
        <v>3</v>
      </c>
      <c r="H4089" t="s">
        <v>18</v>
      </c>
      <c r="I4089" t="s">
        <v>19</v>
      </c>
      <c r="J4089" s="12">
        <f>(C4089-VLOOKUP(H4089,Riders!$A$2:$C$3500,2,FALSE))/365</f>
        <v>25.202739726027396</v>
      </c>
      <c r="K4089">
        <v>4</v>
      </c>
    </row>
    <row r="4090" spans="1:11" x14ac:dyDescent="0.45">
      <c r="A4090" s="3" t="s">
        <v>102</v>
      </c>
      <c r="B4090" s="3">
        <v>2023</v>
      </c>
      <c r="C4090" s="5">
        <v>45143</v>
      </c>
      <c r="D4090" s="3" t="s">
        <v>13</v>
      </c>
      <c r="E4090" s="33" t="s">
        <v>644</v>
      </c>
      <c r="F4090">
        <v>2</v>
      </c>
      <c r="G4090">
        <v>4</v>
      </c>
      <c r="H4090" t="s">
        <v>33</v>
      </c>
      <c r="I4090" t="s">
        <v>27</v>
      </c>
      <c r="J4090" s="12">
        <f>(C4090-VLOOKUP(H4090,Riders!$A$2:$C$3500,2,FALSE))/365</f>
        <v>29.709589041095889</v>
      </c>
      <c r="K4090">
        <v>9</v>
      </c>
    </row>
    <row r="4091" spans="1:11" x14ac:dyDescent="0.45">
      <c r="A4091" s="3" t="s">
        <v>102</v>
      </c>
      <c r="B4091" s="3">
        <v>2023</v>
      </c>
      <c r="C4091" s="5">
        <v>45143</v>
      </c>
      <c r="D4091" s="3" t="s">
        <v>13</v>
      </c>
      <c r="E4091" s="33" t="s">
        <v>644</v>
      </c>
      <c r="F4091">
        <v>2</v>
      </c>
      <c r="G4091">
        <v>5</v>
      </c>
      <c r="H4091" t="s">
        <v>23</v>
      </c>
      <c r="I4091" t="s">
        <v>15</v>
      </c>
      <c r="J4091" s="12">
        <f>(C4091-VLOOKUP(H4091,Riders!$A$2:$C$3500,2,FALSE))/365</f>
        <v>25.898630136986302</v>
      </c>
      <c r="K4091">
        <v>12</v>
      </c>
    </row>
    <row r="4092" spans="1:11" x14ac:dyDescent="0.45">
      <c r="A4092" s="3" t="s">
        <v>102</v>
      </c>
      <c r="B4092" s="3">
        <v>2023</v>
      </c>
      <c r="C4092" s="5">
        <v>45143</v>
      </c>
      <c r="D4092" s="3" t="s">
        <v>13</v>
      </c>
      <c r="E4092" s="33" t="s">
        <v>644</v>
      </c>
      <c r="F4092">
        <v>2</v>
      </c>
      <c r="G4092">
        <v>6</v>
      </c>
      <c r="H4092" t="s">
        <v>35</v>
      </c>
      <c r="I4092" t="s">
        <v>36</v>
      </c>
      <c r="J4092" s="12">
        <f>(C4092-VLOOKUP(H4092,Riders!$A$2:$C$3500,2,FALSE))/365</f>
        <v>25.328767123287673</v>
      </c>
      <c r="K4092">
        <v>7</v>
      </c>
    </row>
    <row r="4093" spans="1:11" x14ac:dyDescent="0.45">
      <c r="A4093" s="3" t="s">
        <v>102</v>
      </c>
      <c r="B4093" s="3">
        <v>2023</v>
      </c>
      <c r="C4093" s="5">
        <v>45143</v>
      </c>
      <c r="D4093" s="3" t="s">
        <v>13</v>
      </c>
      <c r="E4093" s="33" t="s">
        <v>370</v>
      </c>
      <c r="F4093">
        <v>1</v>
      </c>
      <c r="G4093">
        <v>1</v>
      </c>
      <c r="H4093" t="s">
        <v>28</v>
      </c>
      <c r="I4093" t="s">
        <v>29</v>
      </c>
      <c r="J4093" s="12">
        <f>(C4093-VLOOKUP(H4093,Riders!$A$2:$C$3500,2,FALSE))/365</f>
        <v>23.610958904109587</v>
      </c>
      <c r="K4093">
        <v>1</v>
      </c>
    </row>
    <row r="4094" spans="1:11" x14ac:dyDescent="0.45">
      <c r="A4094" s="3" t="s">
        <v>102</v>
      </c>
      <c r="B4094" s="3">
        <v>2023</v>
      </c>
      <c r="C4094" s="5">
        <v>45143</v>
      </c>
      <c r="D4094" s="3" t="s">
        <v>13</v>
      </c>
      <c r="E4094" s="33" t="s">
        <v>370</v>
      </c>
      <c r="F4094">
        <v>1</v>
      </c>
      <c r="G4094">
        <v>2</v>
      </c>
      <c r="H4094" t="s">
        <v>20</v>
      </c>
      <c r="I4094" t="s">
        <v>21</v>
      </c>
      <c r="J4094" s="12">
        <f>(C4094-VLOOKUP(H4094,Riders!$A$2:$C$3500,2,FALSE))/365</f>
        <v>28</v>
      </c>
      <c r="K4094">
        <v>2</v>
      </c>
    </row>
    <row r="4095" spans="1:11" x14ac:dyDescent="0.45">
      <c r="A4095" s="3" t="s">
        <v>102</v>
      </c>
      <c r="B4095" s="3">
        <v>2023</v>
      </c>
      <c r="C4095" s="5">
        <v>45143</v>
      </c>
      <c r="D4095" s="3" t="s">
        <v>13</v>
      </c>
      <c r="E4095" s="33" t="s">
        <v>370</v>
      </c>
      <c r="F4095">
        <v>1</v>
      </c>
      <c r="G4095">
        <v>3</v>
      </c>
      <c r="H4095" t="s">
        <v>14</v>
      </c>
      <c r="I4095" t="s">
        <v>15</v>
      </c>
      <c r="J4095" s="12">
        <f>(C4095-VLOOKUP(H4095,Riders!$A$2:$C$3500,2,FALSE))/365</f>
        <v>23.591780821917808</v>
      </c>
      <c r="K4095">
        <v>3</v>
      </c>
    </row>
    <row r="4096" spans="1:11" x14ac:dyDescent="0.45">
      <c r="A4096" s="3" t="s">
        <v>102</v>
      </c>
      <c r="B4096" s="3">
        <v>2023</v>
      </c>
      <c r="C4096" s="5">
        <v>45143</v>
      </c>
      <c r="D4096" s="3" t="s">
        <v>13</v>
      </c>
      <c r="E4096" s="33" t="s">
        <v>370</v>
      </c>
      <c r="F4096">
        <v>1</v>
      </c>
      <c r="G4096">
        <v>4</v>
      </c>
      <c r="H4096" t="s">
        <v>18</v>
      </c>
      <c r="I4096" t="s">
        <v>19</v>
      </c>
      <c r="J4096" s="12">
        <f>(C4096-VLOOKUP(H4096,Riders!$A$2:$C$3500,2,FALSE))/365</f>
        <v>25.202739726027396</v>
      </c>
      <c r="K4096">
        <v>4</v>
      </c>
    </row>
    <row r="4097" spans="1:11" x14ac:dyDescent="0.45">
      <c r="A4097" s="3" t="s">
        <v>102</v>
      </c>
      <c r="B4097" s="3">
        <v>2023</v>
      </c>
      <c r="C4097" s="5">
        <v>45143</v>
      </c>
      <c r="D4097" s="3" t="s">
        <v>13</v>
      </c>
      <c r="E4097" s="33" t="s">
        <v>370</v>
      </c>
      <c r="F4097">
        <v>1</v>
      </c>
      <c r="G4097">
        <v>5</v>
      </c>
      <c r="H4097" t="s">
        <v>50</v>
      </c>
      <c r="I4097" t="s">
        <v>51</v>
      </c>
      <c r="J4097" s="12">
        <f>(C4097-VLOOKUP(H4097,Riders!$A$2:$C$3500,2,FALSE))/365</f>
        <v>26.832876712328765</v>
      </c>
      <c r="K4097">
        <v>5</v>
      </c>
    </row>
    <row r="4098" spans="1:11" x14ac:dyDescent="0.45">
      <c r="A4098" s="3" t="s">
        <v>102</v>
      </c>
      <c r="B4098" s="3">
        <v>2023</v>
      </c>
      <c r="C4098" s="5">
        <v>45143</v>
      </c>
      <c r="D4098" s="3" t="s">
        <v>13</v>
      </c>
      <c r="E4098" s="33" t="s">
        <v>370</v>
      </c>
      <c r="F4098">
        <v>1</v>
      </c>
      <c r="G4098">
        <v>6</v>
      </c>
      <c r="H4098" t="s">
        <v>16</v>
      </c>
      <c r="I4098" t="s">
        <v>17</v>
      </c>
      <c r="J4098" s="12">
        <f>(C4098-VLOOKUP(H4098,Riders!$A$2:$C$3500,2,FALSE))/365</f>
        <v>24.290410958904111</v>
      </c>
      <c r="K4098">
        <v>6</v>
      </c>
    </row>
    <row r="4099" spans="1:11" x14ac:dyDescent="0.45">
      <c r="A4099" s="3" t="s">
        <v>102</v>
      </c>
      <c r="B4099" s="3">
        <v>2023</v>
      </c>
      <c r="C4099" s="5">
        <v>45143</v>
      </c>
      <c r="D4099" s="3" t="s">
        <v>13</v>
      </c>
      <c r="E4099" s="33" t="s">
        <v>370</v>
      </c>
      <c r="F4099">
        <v>2</v>
      </c>
      <c r="G4099">
        <v>1</v>
      </c>
      <c r="H4099" t="s">
        <v>35</v>
      </c>
      <c r="I4099" t="s">
        <v>36</v>
      </c>
      <c r="J4099" s="12">
        <f>(C4099-VLOOKUP(H4099,Riders!$A$2:$C$3500,2,FALSE))/365</f>
        <v>25.328767123287673</v>
      </c>
      <c r="K4099">
        <v>7</v>
      </c>
    </row>
    <row r="4100" spans="1:11" x14ac:dyDescent="0.45">
      <c r="A4100" s="3" t="s">
        <v>102</v>
      </c>
      <c r="B4100" s="3">
        <v>2023</v>
      </c>
      <c r="C4100" s="5">
        <v>45143</v>
      </c>
      <c r="D4100" s="3" t="s">
        <v>13</v>
      </c>
      <c r="E4100" s="33" t="s">
        <v>370</v>
      </c>
      <c r="F4100">
        <v>2</v>
      </c>
      <c r="G4100">
        <v>2</v>
      </c>
      <c r="H4100" t="s">
        <v>384</v>
      </c>
      <c r="I4100" t="s">
        <v>19</v>
      </c>
      <c r="J4100" s="12">
        <f>(C4100-VLOOKUP(H4100,Riders!$A$2:$C$3500,2,FALSE))/365</f>
        <v>23.917808219178081</v>
      </c>
      <c r="K4100">
        <v>8</v>
      </c>
    </row>
    <row r="4101" spans="1:11" x14ac:dyDescent="0.45">
      <c r="A4101" s="3" t="s">
        <v>102</v>
      </c>
      <c r="B4101" s="3">
        <v>2023</v>
      </c>
      <c r="C4101" s="5">
        <v>45143</v>
      </c>
      <c r="D4101" s="3" t="s">
        <v>13</v>
      </c>
      <c r="E4101" s="33" t="s">
        <v>370</v>
      </c>
      <c r="F4101">
        <v>2</v>
      </c>
      <c r="G4101">
        <v>3</v>
      </c>
      <c r="H4101" t="s">
        <v>33</v>
      </c>
      <c r="I4101" t="s">
        <v>27</v>
      </c>
      <c r="J4101" s="12">
        <f>(C4101-VLOOKUP(H4101,Riders!$A$2:$C$3500,2,FALSE))/365</f>
        <v>29.709589041095889</v>
      </c>
      <c r="K4101">
        <v>9</v>
      </c>
    </row>
    <row r="4102" spans="1:11" x14ac:dyDescent="0.45">
      <c r="A4102" s="3" t="s">
        <v>102</v>
      </c>
      <c r="B4102" s="3">
        <v>2023</v>
      </c>
      <c r="C4102" s="5">
        <v>45143</v>
      </c>
      <c r="D4102" s="3" t="s">
        <v>13</v>
      </c>
      <c r="E4102" s="33" t="s">
        <v>370</v>
      </c>
      <c r="F4102">
        <v>2</v>
      </c>
      <c r="G4102">
        <v>4</v>
      </c>
      <c r="H4102" t="s">
        <v>382</v>
      </c>
      <c r="I4102" t="s">
        <v>15</v>
      </c>
      <c r="J4102" s="12">
        <f>(C4102-VLOOKUP(H4102,Riders!$A$2:$C$3500,2,FALSE))/365</f>
        <v>22.435616438356163</v>
      </c>
      <c r="K4102">
        <v>10</v>
      </c>
    </row>
    <row r="4103" spans="1:11" x14ac:dyDescent="0.45">
      <c r="A4103" s="3" t="s">
        <v>102</v>
      </c>
      <c r="B4103" s="3">
        <v>2023</v>
      </c>
      <c r="C4103" s="5">
        <v>45143</v>
      </c>
      <c r="D4103" s="3" t="s">
        <v>13</v>
      </c>
      <c r="E4103" s="33" t="s">
        <v>370</v>
      </c>
      <c r="F4103">
        <v>2</v>
      </c>
      <c r="G4103">
        <v>5</v>
      </c>
      <c r="H4103" t="s">
        <v>39</v>
      </c>
      <c r="I4103" t="s">
        <v>40</v>
      </c>
      <c r="J4103" s="12">
        <f>(C4103-VLOOKUP(H4103,Riders!$A$2:$C$3500,2,FALSE))/365</f>
        <v>28.986301369863014</v>
      </c>
      <c r="K4103">
        <v>11</v>
      </c>
    </row>
    <row r="4104" spans="1:11" x14ac:dyDescent="0.45">
      <c r="A4104" s="3" t="s">
        <v>102</v>
      </c>
      <c r="B4104" s="3">
        <v>2023</v>
      </c>
      <c r="C4104" s="5">
        <v>45143</v>
      </c>
      <c r="D4104" s="3" t="s">
        <v>13</v>
      </c>
      <c r="E4104" s="33" t="s">
        <v>370</v>
      </c>
      <c r="F4104">
        <v>2</v>
      </c>
      <c r="G4104">
        <v>6</v>
      </c>
      <c r="H4104" t="s">
        <v>23</v>
      </c>
      <c r="I4104" t="s">
        <v>15</v>
      </c>
      <c r="J4104" s="12">
        <f>(C4104-VLOOKUP(H4104,Riders!$A$2:$C$3500,2,FALSE))/365</f>
        <v>25.898630136986302</v>
      </c>
      <c r="K4104">
        <v>12</v>
      </c>
    </row>
    <row r="4105" spans="1:11" x14ac:dyDescent="0.45">
      <c r="A4105" s="29" t="s">
        <v>657</v>
      </c>
      <c r="B4105" s="29">
        <v>2024</v>
      </c>
      <c r="C4105" s="9">
        <v>45305</v>
      </c>
      <c r="D4105" s="29" t="s">
        <v>3826</v>
      </c>
      <c r="E4105" s="33" t="s">
        <v>454</v>
      </c>
      <c r="F4105">
        <v>1</v>
      </c>
      <c r="G4105">
        <v>1</v>
      </c>
      <c r="H4105" t="s">
        <v>14</v>
      </c>
      <c r="I4105" t="s">
        <v>15</v>
      </c>
      <c r="J4105" s="12">
        <f>(C4105-VLOOKUP(H4105,Riders!$A$2:$C$3500,2,FALSE))/365</f>
        <v>24.035616438356165</v>
      </c>
      <c r="K4105">
        <v>1</v>
      </c>
    </row>
    <row r="4106" spans="1:11" x14ac:dyDescent="0.45">
      <c r="A4106" s="29" t="s">
        <v>657</v>
      </c>
      <c r="B4106" s="29">
        <v>2024</v>
      </c>
      <c r="C4106" s="9">
        <v>45305</v>
      </c>
      <c r="D4106" s="29" t="s">
        <v>3826</v>
      </c>
      <c r="E4106" s="33" t="s">
        <v>454</v>
      </c>
      <c r="F4106">
        <v>1</v>
      </c>
      <c r="G4106">
        <v>2</v>
      </c>
      <c r="H4106" t="s">
        <v>18</v>
      </c>
      <c r="I4106" t="s">
        <v>19</v>
      </c>
      <c r="J4106" s="12">
        <f>(C4106-VLOOKUP(H4106,Riders!$A$2:$C$3500,2,FALSE))/365</f>
        <v>25.646575342465752</v>
      </c>
      <c r="K4106">
        <v>3</v>
      </c>
    </row>
    <row r="4107" spans="1:11" x14ac:dyDescent="0.45">
      <c r="A4107" s="29" t="s">
        <v>657</v>
      </c>
      <c r="B4107" s="29">
        <v>2024</v>
      </c>
      <c r="C4107" s="9">
        <v>45305</v>
      </c>
      <c r="D4107" s="29" t="s">
        <v>3826</v>
      </c>
      <c r="E4107" s="33" t="s">
        <v>454</v>
      </c>
      <c r="F4107">
        <v>1</v>
      </c>
      <c r="G4107">
        <v>3</v>
      </c>
      <c r="H4107" t="s">
        <v>24</v>
      </c>
      <c r="I4107" t="s">
        <v>25</v>
      </c>
      <c r="J4107" s="12">
        <f>(C4107-VLOOKUP(H4107,Riders!$A$2:$C$3500,2,FALSE))/365</f>
        <v>25.378082191780823</v>
      </c>
      <c r="K4107">
        <v>8</v>
      </c>
    </row>
    <row r="4108" spans="1:11" x14ac:dyDescent="0.45">
      <c r="A4108" s="29" t="s">
        <v>657</v>
      </c>
      <c r="B4108" s="29">
        <v>2024</v>
      </c>
      <c r="C4108" s="9">
        <v>45305</v>
      </c>
      <c r="D4108" s="29" t="s">
        <v>3826</v>
      </c>
      <c r="E4108" s="33" t="s">
        <v>454</v>
      </c>
      <c r="F4108">
        <v>1</v>
      </c>
      <c r="G4108">
        <v>4</v>
      </c>
      <c r="H4108" t="s">
        <v>50</v>
      </c>
      <c r="I4108" t="s">
        <v>51</v>
      </c>
      <c r="J4108" s="12">
        <f>(C4108-VLOOKUP(H4108,Riders!$A$2:$C$3500,2,FALSE))/365</f>
        <v>27.276712328767122</v>
      </c>
      <c r="K4108">
        <v>5</v>
      </c>
    </row>
    <row r="4109" spans="1:11" x14ac:dyDescent="0.45">
      <c r="A4109" s="29" t="s">
        <v>657</v>
      </c>
      <c r="B4109" s="29">
        <v>2024</v>
      </c>
      <c r="C4109" s="9">
        <v>45305</v>
      </c>
      <c r="D4109" s="29" t="s">
        <v>3826</v>
      </c>
      <c r="E4109" s="33" t="s">
        <v>454</v>
      </c>
      <c r="F4109">
        <v>1</v>
      </c>
      <c r="G4109">
        <v>5</v>
      </c>
      <c r="H4109" t="s">
        <v>60</v>
      </c>
      <c r="I4109" t="s">
        <v>61</v>
      </c>
      <c r="J4109" s="12">
        <f>(C4109-VLOOKUP(H4109,Riders!$A$2:$C$3500,2,FALSE))/365</f>
        <v>35.4986301369863</v>
      </c>
      <c r="K4109">
        <v>12</v>
      </c>
    </row>
    <row r="4110" spans="1:11" x14ac:dyDescent="0.45">
      <c r="A4110" s="29" t="s">
        <v>657</v>
      </c>
      <c r="B4110" s="29">
        <v>2024</v>
      </c>
      <c r="C4110" s="9">
        <v>45305</v>
      </c>
      <c r="D4110" s="29" t="s">
        <v>3826</v>
      </c>
      <c r="E4110" s="33" t="s">
        <v>454</v>
      </c>
      <c r="F4110">
        <v>1</v>
      </c>
      <c r="G4110">
        <v>6</v>
      </c>
      <c r="H4110" t="s">
        <v>632</v>
      </c>
      <c r="I4110" t="s">
        <v>31</v>
      </c>
      <c r="J4110" s="12">
        <f>(C4110-VLOOKUP(H4110,Riders!$A$2:$C$3500,2,FALSE))/365</f>
        <v>22.364383561643837</v>
      </c>
      <c r="K4110">
        <v>16</v>
      </c>
    </row>
    <row r="4111" spans="1:11" x14ac:dyDescent="0.45">
      <c r="A4111" s="29" t="s">
        <v>657</v>
      </c>
      <c r="B4111" s="29">
        <v>2024</v>
      </c>
      <c r="C4111" s="9">
        <v>45305</v>
      </c>
      <c r="D4111" s="29" t="s">
        <v>3826</v>
      </c>
      <c r="E4111" s="33" t="s">
        <v>454</v>
      </c>
      <c r="F4111">
        <v>2</v>
      </c>
      <c r="G4111">
        <v>1</v>
      </c>
      <c r="H4111" t="s">
        <v>23</v>
      </c>
      <c r="I4111" t="s">
        <v>15</v>
      </c>
      <c r="J4111" s="12">
        <f>(C4111-VLOOKUP(H4111,Riders!$A$2:$C$3500,2,FALSE))/365</f>
        <v>26.342465753424658</v>
      </c>
      <c r="K4111">
        <v>7</v>
      </c>
    </row>
    <row r="4112" spans="1:11" x14ac:dyDescent="0.45">
      <c r="A4112" s="29" t="s">
        <v>657</v>
      </c>
      <c r="B4112" s="29">
        <v>2024</v>
      </c>
      <c r="C4112" s="9">
        <v>45305</v>
      </c>
      <c r="D4112" s="29" t="s">
        <v>3826</v>
      </c>
      <c r="E4112" s="33" t="s">
        <v>454</v>
      </c>
      <c r="F4112">
        <v>2</v>
      </c>
      <c r="G4112">
        <v>2</v>
      </c>
      <c r="H4112" t="s">
        <v>381</v>
      </c>
      <c r="I4112" t="s">
        <v>25</v>
      </c>
      <c r="J4112" s="12">
        <f>(C4112-VLOOKUP(H4112,Riders!$A$2:$C$3500,2,FALSE))/365</f>
        <v>21.076712328767123</v>
      </c>
      <c r="K4112">
        <v>2</v>
      </c>
    </row>
    <row r="4113" spans="1:11" x14ac:dyDescent="0.45">
      <c r="A4113" s="29" t="s">
        <v>657</v>
      </c>
      <c r="B4113" s="29">
        <v>2024</v>
      </c>
      <c r="C4113" s="9">
        <v>45305</v>
      </c>
      <c r="D4113" s="29" t="s">
        <v>3826</v>
      </c>
      <c r="E4113" s="33" t="s">
        <v>454</v>
      </c>
      <c r="F4113">
        <v>2</v>
      </c>
      <c r="G4113">
        <v>3</v>
      </c>
      <c r="H4113" t="s">
        <v>384</v>
      </c>
      <c r="I4113" t="s">
        <v>19</v>
      </c>
      <c r="J4113" s="12">
        <f>(C4113-VLOOKUP(H4113,Riders!$A$2:$C$3500,2,FALSE))/365</f>
        <v>24.361643835616437</v>
      </c>
      <c r="K4113">
        <v>11</v>
      </c>
    </row>
    <row r="4114" spans="1:11" x14ac:dyDescent="0.45">
      <c r="A4114" s="29" t="s">
        <v>657</v>
      </c>
      <c r="B4114" s="29">
        <v>2024</v>
      </c>
      <c r="C4114" s="9">
        <v>45305</v>
      </c>
      <c r="D4114" s="29" t="s">
        <v>3826</v>
      </c>
      <c r="E4114" s="33" t="s">
        <v>454</v>
      </c>
      <c r="F4114">
        <v>2</v>
      </c>
      <c r="G4114">
        <v>4</v>
      </c>
      <c r="H4114" t="s">
        <v>99</v>
      </c>
      <c r="I4114" t="s">
        <v>47</v>
      </c>
      <c r="J4114" s="12">
        <f>(C4114-VLOOKUP(H4114,Riders!$A$2:$C$3500,2,FALSE))/365</f>
        <v>26.915068493150685</v>
      </c>
      <c r="K4114">
        <v>9</v>
      </c>
    </row>
    <row r="4115" spans="1:11" x14ac:dyDescent="0.45">
      <c r="A4115" s="29" t="s">
        <v>657</v>
      </c>
      <c r="B4115" s="29">
        <v>2024</v>
      </c>
      <c r="C4115" s="9">
        <v>45305</v>
      </c>
      <c r="D4115" s="29" t="s">
        <v>3826</v>
      </c>
      <c r="E4115" s="33" t="s">
        <v>454</v>
      </c>
      <c r="F4115">
        <v>2</v>
      </c>
      <c r="G4115">
        <v>5</v>
      </c>
      <c r="H4115" t="s">
        <v>32</v>
      </c>
      <c r="I4115" t="s">
        <v>17</v>
      </c>
      <c r="J4115" s="12">
        <f>(C4115-VLOOKUP(H4115,Riders!$A$2:$C$3500,2,FALSE))/365</f>
        <v>21.473972602739725</v>
      </c>
      <c r="K4115">
        <v>6</v>
      </c>
    </row>
    <row r="4116" spans="1:11" x14ac:dyDescent="0.45">
      <c r="A4116" s="29" t="s">
        <v>657</v>
      </c>
      <c r="B4116" s="29">
        <v>2024</v>
      </c>
      <c r="C4116" s="9">
        <v>45305</v>
      </c>
      <c r="D4116" s="29" t="s">
        <v>3826</v>
      </c>
      <c r="E4116" s="33" t="s">
        <v>454</v>
      </c>
      <c r="F4116">
        <v>2</v>
      </c>
      <c r="G4116">
        <v>6</v>
      </c>
      <c r="H4116" t="s">
        <v>832</v>
      </c>
      <c r="I4116" t="s">
        <v>49</v>
      </c>
      <c r="J4116" s="12">
        <f>(C4116-VLOOKUP(H4116,Riders!$A$2:$C$3500,2,FALSE))/365</f>
        <v>19.863013698630137</v>
      </c>
      <c r="K4116">
        <v>18</v>
      </c>
    </row>
    <row r="4117" spans="1:11" x14ac:dyDescent="0.45">
      <c r="A4117" s="29" t="s">
        <v>657</v>
      </c>
      <c r="B4117" s="29">
        <v>2024</v>
      </c>
      <c r="C4117" s="9">
        <v>45305</v>
      </c>
      <c r="D4117" s="29" t="s">
        <v>3826</v>
      </c>
      <c r="E4117" s="33" t="s">
        <v>454</v>
      </c>
      <c r="F4117">
        <v>3</v>
      </c>
      <c r="G4117">
        <v>1</v>
      </c>
      <c r="H4117" t="s">
        <v>16</v>
      </c>
      <c r="I4117" t="s">
        <v>17</v>
      </c>
      <c r="J4117" s="12">
        <f>(C4117-VLOOKUP(H4117,Riders!$A$2:$C$3500,2,FALSE))/365</f>
        <v>24.734246575342464</v>
      </c>
      <c r="K4117">
        <v>4</v>
      </c>
    </row>
    <row r="4118" spans="1:11" x14ac:dyDescent="0.45">
      <c r="A4118" s="29" t="s">
        <v>657</v>
      </c>
      <c r="B4118" s="29">
        <v>2024</v>
      </c>
      <c r="C4118" s="9">
        <v>45305</v>
      </c>
      <c r="D4118" s="29" t="s">
        <v>3826</v>
      </c>
      <c r="E4118" s="33" t="s">
        <v>454</v>
      </c>
      <c r="F4118">
        <v>3</v>
      </c>
      <c r="G4118">
        <v>2</v>
      </c>
      <c r="H4118" t="s">
        <v>100</v>
      </c>
      <c r="I4118" t="s">
        <v>47</v>
      </c>
      <c r="J4118" s="12">
        <f>(C4118-VLOOKUP(H4118,Riders!$A$2:$C$3500,2,FALSE))/365</f>
        <v>29.923287671232877</v>
      </c>
      <c r="K4118">
        <v>10</v>
      </c>
    </row>
    <row r="4119" spans="1:11" x14ac:dyDescent="0.45">
      <c r="A4119" s="29" t="s">
        <v>657</v>
      </c>
      <c r="B4119" s="29">
        <v>2024</v>
      </c>
      <c r="C4119" s="9">
        <v>45305</v>
      </c>
      <c r="D4119" s="29" t="s">
        <v>3826</v>
      </c>
      <c r="E4119" s="33" t="s">
        <v>454</v>
      </c>
      <c r="F4119">
        <v>3</v>
      </c>
      <c r="G4119">
        <v>3</v>
      </c>
      <c r="H4119" t="s">
        <v>52</v>
      </c>
      <c r="I4119" t="s">
        <v>53</v>
      </c>
      <c r="J4119" s="12">
        <f>(C4119-VLOOKUP(H4119,Riders!$A$2:$C$3500,2,FALSE))/365</f>
        <v>26.849315068493151</v>
      </c>
      <c r="K4119">
        <v>14</v>
      </c>
    </row>
    <row r="4120" spans="1:11" x14ac:dyDescent="0.45">
      <c r="A4120" s="29" t="s">
        <v>657</v>
      </c>
      <c r="B4120" s="29">
        <v>2024</v>
      </c>
      <c r="C4120" s="9">
        <v>45305</v>
      </c>
      <c r="D4120" s="29" t="s">
        <v>3826</v>
      </c>
      <c r="E4120" s="33" t="s">
        <v>454</v>
      </c>
      <c r="F4120">
        <v>3</v>
      </c>
      <c r="G4120">
        <v>4</v>
      </c>
      <c r="H4120" t="s">
        <v>48</v>
      </c>
      <c r="I4120" t="s">
        <v>49</v>
      </c>
      <c r="J4120" s="12">
        <f>(C4120-VLOOKUP(H4120,Riders!$A$2:$C$3500,2,FALSE))/365</f>
        <v>22.961643835616439</v>
      </c>
      <c r="K4120">
        <v>13</v>
      </c>
    </row>
    <row r="4121" spans="1:11" x14ac:dyDescent="0.45">
      <c r="A4121" s="29" t="s">
        <v>657</v>
      </c>
      <c r="B4121" s="29">
        <v>2024</v>
      </c>
      <c r="C4121" s="9">
        <v>45305</v>
      </c>
      <c r="D4121" s="29" t="s">
        <v>3826</v>
      </c>
      <c r="E4121" s="33" t="s">
        <v>454</v>
      </c>
      <c r="F4121">
        <v>3</v>
      </c>
      <c r="G4121">
        <v>5</v>
      </c>
      <c r="H4121" t="s">
        <v>903</v>
      </c>
      <c r="I4121" t="s">
        <v>51</v>
      </c>
      <c r="J4121" s="12">
        <f>(C4121-VLOOKUP(H4121,Riders!$A$2:$C$3500,2,FALSE))/365</f>
        <v>20.049315068493151</v>
      </c>
      <c r="K4121">
        <v>17</v>
      </c>
    </row>
    <row r="4122" spans="1:11" x14ac:dyDescent="0.45">
      <c r="A4122" s="29" t="s">
        <v>657</v>
      </c>
      <c r="B4122" s="29">
        <v>2024</v>
      </c>
      <c r="C4122" s="9">
        <v>45305</v>
      </c>
      <c r="D4122" s="29" t="s">
        <v>3826</v>
      </c>
      <c r="E4122" s="33" t="s">
        <v>454</v>
      </c>
      <c r="F4122">
        <v>3</v>
      </c>
      <c r="G4122">
        <v>6</v>
      </c>
      <c r="H4122" t="s">
        <v>846</v>
      </c>
      <c r="I4122" t="s">
        <v>120</v>
      </c>
      <c r="J4122" s="12">
        <f>(C4122-VLOOKUP(H4122,Riders!$A$2:$C$3500,2,FALSE))/365</f>
        <v>27.865753424657534</v>
      </c>
      <c r="K4122">
        <v>19</v>
      </c>
    </row>
    <row r="4123" spans="1:11" x14ac:dyDescent="0.45">
      <c r="A4123" s="29" t="s">
        <v>657</v>
      </c>
      <c r="B4123" s="29">
        <v>2024</v>
      </c>
      <c r="C4123" s="9">
        <v>45305</v>
      </c>
      <c r="D4123" s="29" t="s">
        <v>3826</v>
      </c>
      <c r="E4123" s="33" t="s">
        <v>454</v>
      </c>
      <c r="F4123">
        <v>3</v>
      </c>
      <c r="G4123">
        <v>7</v>
      </c>
      <c r="H4123" t="s">
        <v>113</v>
      </c>
      <c r="I4123" t="s">
        <v>31</v>
      </c>
      <c r="J4123" s="12">
        <f>(C4123-VLOOKUP(H4123,Riders!$A$2:$C$3500,2,FALSE))/365</f>
        <v>20.671232876712327</v>
      </c>
      <c r="K4123">
        <v>15</v>
      </c>
    </row>
    <row r="4124" spans="1:11" x14ac:dyDescent="0.45">
      <c r="A4124" s="29" t="s">
        <v>657</v>
      </c>
      <c r="B4124" s="29">
        <v>2024</v>
      </c>
      <c r="C4124" s="9">
        <v>45305</v>
      </c>
      <c r="D4124" s="29" t="s">
        <v>3826</v>
      </c>
      <c r="E4124" s="33" t="s">
        <v>642</v>
      </c>
      <c r="F4124">
        <v>1</v>
      </c>
      <c r="G4124">
        <v>1</v>
      </c>
      <c r="H4124" t="s">
        <v>24</v>
      </c>
      <c r="I4124" t="s">
        <v>25</v>
      </c>
      <c r="J4124" s="12">
        <f>(C4124-VLOOKUP(H4124,Riders!$A$2:$C$3500,2,FALSE))/365</f>
        <v>25.378082191780823</v>
      </c>
      <c r="K4124">
        <v>8</v>
      </c>
    </row>
    <row r="4125" spans="1:11" x14ac:dyDescent="0.45">
      <c r="A4125" s="29" t="s">
        <v>657</v>
      </c>
      <c r="B4125" s="29">
        <v>2024</v>
      </c>
      <c r="C4125" s="9">
        <v>45305</v>
      </c>
      <c r="D4125" s="29" t="s">
        <v>3826</v>
      </c>
      <c r="E4125" s="33" t="s">
        <v>642</v>
      </c>
      <c r="F4125">
        <v>1</v>
      </c>
      <c r="G4125">
        <v>2</v>
      </c>
      <c r="H4125" t="s">
        <v>32</v>
      </c>
      <c r="I4125" t="s">
        <v>17</v>
      </c>
      <c r="J4125" s="12">
        <f>(C4125-VLOOKUP(H4125,Riders!$A$2:$C$3500,2,FALSE))/365</f>
        <v>21.473972602739725</v>
      </c>
      <c r="K4125">
        <v>6</v>
      </c>
    </row>
    <row r="4126" spans="1:11" x14ac:dyDescent="0.45">
      <c r="A4126" s="29" t="s">
        <v>657</v>
      </c>
      <c r="B4126" s="29">
        <v>2024</v>
      </c>
      <c r="C4126" s="9">
        <v>45305</v>
      </c>
      <c r="D4126" s="29" t="s">
        <v>3826</v>
      </c>
      <c r="E4126" s="33" t="s">
        <v>642</v>
      </c>
      <c r="F4126">
        <v>1</v>
      </c>
      <c r="G4126">
        <v>3</v>
      </c>
      <c r="H4126" t="s">
        <v>99</v>
      </c>
      <c r="I4126" t="s">
        <v>47</v>
      </c>
      <c r="J4126" s="12">
        <f>(C4126-VLOOKUP(H4126,Riders!$A$2:$C$3500,2,FALSE))/365</f>
        <v>26.915068493150685</v>
      </c>
      <c r="K4126">
        <v>9</v>
      </c>
    </row>
    <row r="4127" spans="1:11" x14ac:dyDescent="0.45">
      <c r="A4127" s="29" t="s">
        <v>657</v>
      </c>
      <c r="B4127" s="29">
        <v>2024</v>
      </c>
      <c r="C4127" s="9">
        <v>45305</v>
      </c>
      <c r="D4127" s="29" t="s">
        <v>3826</v>
      </c>
      <c r="E4127" s="33" t="s">
        <v>642</v>
      </c>
      <c r="F4127">
        <v>1</v>
      </c>
      <c r="G4127">
        <v>4</v>
      </c>
      <c r="H4127" t="s">
        <v>48</v>
      </c>
      <c r="I4127" t="s">
        <v>49</v>
      </c>
      <c r="J4127" s="12">
        <f>(C4127-VLOOKUP(H4127,Riders!$A$2:$C$3500,2,FALSE))/365</f>
        <v>22.961643835616439</v>
      </c>
      <c r="K4127">
        <v>13</v>
      </c>
    </row>
    <row r="4128" spans="1:11" x14ac:dyDescent="0.45">
      <c r="A4128" s="29" t="s">
        <v>657</v>
      </c>
      <c r="B4128" s="29">
        <v>2024</v>
      </c>
      <c r="C4128" s="9">
        <v>45305</v>
      </c>
      <c r="D4128" s="29" t="s">
        <v>3826</v>
      </c>
      <c r="E4128" s="33" t="s">
        <v>642</v>
      </c>
      <c r="F4128">
        <v>1</v>
      </c>
      <c r="G4128">
        <v>5</v>
      </c>
      <c r="H4128" t="s">
        <v>632</v>
      </c>
      <c r="I4128" t="s">
        <v>31</v>
      </c>
      <c r="J4128" s="12">
        <f>(C4128-VLOOKUP(H4128,Riders!$A$2:$C$3500,2,FALSE))/365</f>
        <v>22.364383561643837</v>
      </c>
      <c r="K4128">
        <v>16</v>
      </c>
    </row>
    <row r="4129" spans="1:11" x14ac:dyDescent="0.45">
      <c r="A4129" s="29" t="s">
        <v>657</v>
      </c>
      <c r="B4129" s="29">
        <v>2024</v>
      </c>
      <c r="C4129" s="9">
        <v>45305</v>
      </c>
      <c r="D4129" s="29" t="s">
        <v>3826</v>
      </c>
      <c r="E4129" s="33" t="s">
        <v>642</v>
      </c>
      <c r="F4129">
        <v>1</v>
      </c>
      <c r="G4129">
        <v>6</v>
      </c>
      <c r="H4129" t="s">
        <v>903</v>
      </c>
      <c r="I4129" t="s">
        <v>51</v>
      </c>
      <c r="J4129" s="12">
        <f>(C4129-VLOOKUP(H4129,Riders!$A$2:$C$3500,2,FALSE))/365</f>
        <v>20.049315068493151</v>
      </c>
      <c r="K4129">
        <v>17</v>
      </c>
    </row>
    <row r="4130" spans="1:11" x14ac:dyDescent="0.45">
      <c r="A4130" s="29" t="s">
        <v>657</v>
      </c>
      <c r="B4130" s="29">
        <v>2024</v>
      </c>
      <c r="C4130" s="9">
        <v>45305</v>
      </c>
      <c r="D4130" s="29" t="s">
        <v>3826</v>
      </c>
      <c r="E4130" s="33" t="s">
        <v>642</v>
      </c>
      <c r="F4130">
        <v>2</v>
      </c>
      <c r="G4130">
        <v>1</v>
      </c>
      <c r="H4130" t="s">
        <v>50</v>
      </c>
      <c r="I4130" t="s">
        <v>51</v>
      </c>
      <c r="J4130" s="12">
        <f>(C4130-VLOOKUP(H4130,Riders!$A$2:$C$3500,2,FALSE))/365</f>
        <v>27.276712328767122</v>
      </c>
      <c r="K4130">
        <v>5</v>
      </c>
    </row>
    <row r="4131" spans="1:11" x14ac:dyDescent="0.45">
      <c r="A4131" s="29" t="s">
        <v>657</v>
      </c>
      <c r="B4131" s="29">
        <v>2024</v>
      </c>
      <c r="C4131" s="9">
        <v>45305</v>
      </c>
      <c r="D4131" s="29" t="s">
        <v>3826</v>
      </c>
      <c r="E4131" s="33" t="s">
        <v>642</v>
      </c>
      <c r="F4131">
        <v>2</v>
      </c>
      <c r="G4131">
        <v>2</v>
      </c>
      <c r="H4131" t="s">
        <v>384</v>
      </c>
      <c r="I4131" t="s">
        <v>19</v>
      </c>
      <c r="J4131" s="12">
        <f>(C4131-VLOOKUP(H4131,Riders!$A$2:$C$3500,2,FALSE))/365</f>
        <v>24.361643835616437</v>
      </c>
      <c r="K4131">
        <v>11</v>
      </c>
    </row>
    <row r="4132" spans="1:11" x14ac:dyDescent="0.45">
      <c r="A4132" s="29" t="s">
        <v>657</v>
      </c>
      <c r="B4132" s="29">
        <v>2024</v>
      </c>
      <c r="C4132" s="9">
        <v>45305</v>
      </c>
      <c r="D4132" s="29" t="s">
        <v>3826</v>
      </c>
      <c r="E4132" s="33" t="s">
        <v>642</v>
      </c>
      <c r="F4132">
        <v>2</v>
      </c>
      <c r="G4132">
        <v>3</v>
      </c>
      <c r="H4132" t="s">
        <v>60</v>
      </c>
      <c r="I4132" t="s">
        <v>61</v>
      </c>
      <c r="J4132" s="12">
        <f>(C4132-VLOOKUP(H4132,Riders!$A$2:$C$3500,2,FALSE))/365</f>
        <v>35.4986301369863</v>
      </c>
      <c r="K4132">
        <v>12</v>
      </c>
    </row>
    <row r="4133" spans="1:11" x14ac:dyDescent="0.45">
      <c r="A4133" s="29" t="s">
        <v>657</v>
      </c>
      <c r="B4133" s="29">
        <v>2024</v>
      </c>
      <c r="C4133" s="9">
        <v>45305</v>
      </c>
      <c r="D4133" s="29" t="s">
        <v>3826</v>
      </c>
      <c r="E4133" s="33" t="s">
        <v>642</v>
      </c>
      <c r="F4133">
        <v>2</v>
      </c>
      <c r="G4133">
        <v>4</v>
      </c>
      <c r="H4133" t="s">
        <v>52</v>
      </c>
      <c r="I4133" t="s">
        <v>53</v>
      </c>
      <c r="J4133" s="12">
        <f>(C4133-VLOOKUP(H4133,Riders!$A$2:$C$3500,2,FALSE))/365</f>
        <v>26.849315068493151</v>
      </c>
      <c r="K4133">
        <v>14</v>
      </c>
    </row>
    <row r="4134" spans="1:11" x14ac:dyDescent="0.45">
      <c r="A4134" s="29" t="s">
        <v>657</v>
      </c>
      <c r="B4134" s="29">
        <v>2024</v>
      </c>
      <c r="C4134" s="9">
        <v>45305</v>
      </c>
      <c r="D4134" s="29" t="s">
        <v>3826</v>
      </c>
      <c r="E4134" s="33" t="s">
        <v>642</v>
      </c>
      <c r="F4134">
        <v>2</v>
      </c>
      <c r="G4134">
        <v>5</v>
      </c>
      <c r="H4134" t="s">
        <v>113</v>
      </c>
      <c r="I4134" t="s">
        <v>31</v>
      </c>
      <c r="J4134" s="12">
        <f>(C4134-VLOOKUP(H4134,Riders!$A$2:$C$3500,2,FALSE))/365</f>
        <v>20.671232876712327</v>
      </c>
      <c r="K4134">
        <v>15</v>
      </c>
    </row>
    <row r="4135" spans="1:11" x14ac:dyDescent="0.45">
      <c r="A4135" s="29" t="s">
        <v>657</v>
      </c>
      <c r="B4135" s="29">
        <v>2024</v>
      </c>
      <c r="C4135" s="9">
        <v>45305</v>
      </c>
      <c r="D4135" s="29" t="s">
        <v>3826</v>
      </c>
      <c r="E4135" s="33" t="s">
        <v>642</v>
      </c>
      <c r="F4135">
        <v>2</v>
      </c>
      <c r="G4135">
        <v>6</v>
      </c>
      <c r="H4135" t="s">
        <v>832</v>
      </c>
      <c r="I4135" t="s">
        <v>49</v>
      </c>
      <c r="J4135" s="12">
        <f>(C4135-VLOOKUP(H4135,Riders!$A$2:$C$3500,2,FALSE))/365</f>
        <v>19.863013698630137</v>
      </c>
      <c r="K4135">
        <v>18</v>
      </c>
    </row>
    <row r="4136" spans="1:11" x14ac:dyDescent="0.45">
      <c r="A4136" s="29" t="s">
        <v>657</v>
      </c>
      <c r="B4136" s="29">
        <v>2024</v>
      </c>
      <c r="C4136" s="9">
        <v>45305</v>
      </c>
      <c r="D4136" s="29" t="s">
        <v>3826</v>
      </c>
      <c r="E4136" s="33" t="s">
        <v>642</v>
      </c>
      <c r="F4136">
        <v>2</v>
      </c>
      <c r="G4136">
        <v>7</v>
      </c>
      <c r="H4136" t="s">
        <v>846</v>
      </c>
      <c r="I4136" t="s">
        <v>120</v>
      </c>
      <c r="J4136" s="12">
        <f>(C4136-VLOOKUP(H4136,Riders!$A$2:$C$3500,2,FALSE))/365</f>
        <v>27.865753424657534</v>
      </c>
      <c r="K4136">
        <v>19</v>
      </c>
    </row>
    <row r="4137" spans="1:11" x14ac:dyDescent="0.45">
      <c r="A4137" s="29" t="s">
        <v>657</v>
      </c>
      <c r="B4137" s="29">
        <v>2024</v>
      </c>
      <c r="C4137" s="9">
        <v>45305</v>
      </c>
      <c r="D4137" s="29" t="s">
        <v>3826</v>
      </c>
      <c r="E4137" s="33" t="s">
        <v>643</v>
      </c>
      <c r="F4137">
        <v>1</v>
      </c>
      <c r="G4137">
        <v>1</v>
      </c>
      <c r="H4137" t="s">
        <v>14</v>
      </c>
      <c r="I4137" t="s">
        <v>15</v>
      </c>
      <c r="J4137" s="12">
        <f>(C4137-VLOOKUP(H4137,Riders!$A$2:$C$3500,2,FALSE))/365</f>
        <v>24.035616438356165</v>
      </c>
      <c r="K4137">
        <v>1</v>
      </c>
    </row>
    <row r="4138" spans="1:11" x14ac:dyDescent="0.45">
      <c r="A4138" s="29" t="s">
        <v>657</v>
      </c>
      <c r="B4138" s="29">
        <v>2024</v>
      </c>
      <c r="C4138" s="9">
        <v>45305</v>
      </c>
      <c r="D4138" s="29" t="s">
        <v>3826</v>
      </c>
      <c r="E4138" s="33" t="s">
        <v>643</v>
      </c>
      <c r="F4138">
        <v>1</v>
      </c>
      <c r="G4138">
        <v>2</v>
      </c>
      <c r="H4138" t="s">
        <v>32</v>
      </c>
      <c r="I4138" t="s">
        <v>17</v>
      </c>
      <c r="J4138" s="12">
        <f>(C4138-VLOOKUP(H4138,Riders!$A$2:$C$3500,2,FALSE))/365</f>
        <v>21.473972602739725</v>
      </c>
      <c r="K4138">
        <v>6</v>
      </c>
    </row>
    <row r="4139" spans="1:11" x14ac:dyDescent="0.45">
      <c r="A4139" s="29" t="s">
        <v>657</v>
      </c>
      <c r="B4139" s="29">
        <v>2024</v>
      </c>
      <c r="C4139" s="9">
        <v>45305</v>
      </c>
      <c r="D4139" s="29" t="s">
        <v>3826</v>
      </c>
      <c r="E4139" s="33" t="s">
        <v>643</v>
      </c>
      <c r="F4139">
        <v>1</v>
      </c>
      <c r="G4139">
        <v>3</v>
      </c>
      <c r="H4139" t="s">
        <v>381</v>
      </c>
      <c r="I4139" t="s">
        <v>25</v>
      </c>
      <c r="J4139" s="12">
        <f>(C4139-VLOOKUP(H4139,Riders!$A$2:$C$3500,2,FALSE))/365</f>
        <v>21.076712328767123</v>
      </c>
      <c r="K4139">
        <v>2</v>
      </c>
    </row>
    <row r="4140" spans="1:11" x14ac:dyDescent="0.45">
      <c r="A4140" s="29" t="s">
        <v>657</v>
      </c>
      <c r="B4140" s="29">
        <v>2024</v>
      </c>
      <c r="C4140" s="9">
        <v>45305</v>
      </c>
      <c r="D4140" s="29" t="s">
        <v>3826</v>
      </c>
      <c r="E4140" s="33" t="s">
        <v>643</v>
      </c>
      <c r="F4140">
        <v>1</v>
      </c>
      <c r="G4140">
        <v>4</v>
      </c>
      <c r="H4140" t="s">
        <v>384</v>
      </c>
      <c r="I4140" t="s">
        <v>19</v>
      </c>
      <c r="J4140" s="12">
        <f>(C4140-VLOOKUP(H4140,Riders!$A$2:$C$3500,2,FALSE))/365</f>
        <v>24.361643835616437</v>
      </c>
      <c r="K4140">
        <v>11</v>
      </c>
    </row>
    <row r="4141" spans="1:11" x14ac:dyDescent="0.45">
      <c r="A4141" s="29" t="s">
        <v>657</v>
      </c>
      <c r="B4141" s="29">
        <v>2024</v>
      </c>
      <c r="C4141" s="9">
        <v>45305</v>
      </c>
      <c r="D4141" s="29" t="s">
        <v>3826</v>
      </c>
      <c r="E4141" s="33" t="s">
        <v>643</v>
      </c>
      <c r="F4141">
        <v>1</v>
      </c>
      <c r="G4141">
        <v>5</v>
      </c>
      <c r="H4141" t="s">
        <v>60</v>
      </c>
      <c r="I4141" t="s">
        <v>61</v>
      </c>
      <c r="J4141" s="12">
        <f>(C4141-VLOOKUP(H4141,Riders!$A$2:$C$3500,2,FALSE))/365</f>
        <v>35.4986301369863</v>
      </c>
      <c r="K4141">
        <v>12</v>
      </c>
    </row>
    <row r="4142" spans="1:11" x14ac:dyDescent="0.45">
      <c r="A4142" s="29" t="s">
        <v>657</v>
      </c>
      <c r="B4142" s="29">
        <v>2024</v>
      </c>
      <c r="C4142" s="9">
        <v>45305</v>
      </c>
      <c r="D4142" s="29" t="s">
        <v>3826</v>
      </c>
      <c r="E4142" s="33" t="s">
        <v>643</v>
      </c>
      <c r="F4142">
        <v>1</v>
      </c>
      <c r="G4142">
        <v>6</v>
      </c>
      <c r="H4142" t="s">
        <v>100</v>
      </c>
      <c r="I4142" t="s">
        <v>47</v>
      </c>
      <c r="J4142" s="12">
        <f>(C4142-VLOOKUP(H4142,Riders!$A$2:$C$3500,2,FALSE))/365</f>
        <v>29.923287671232877</v>
      </c>
      <c r="K4142">
        <v>10</v>
      </c>
    </row>
    <row r="4143" spans="1:11" x14ac:dyDescent="0.45">
      <c r="A4143" s="29" t="s">
        <v>657</v>
      </c>
      <c r="B4143" s="29">
        <v>2024</v>
      </c>
      <c r="C4143" s="9">
        <v>45305</v>
      </c>
      <c r="D4143" s="29" t="s">
        <v>3826</v>
      </c>
      <c r="E4143" s="33" t="s">
        <v>643</v>
      </c>
      <c r="F4143">
        <v>2</v>
      </c>
      <c r="G4143">
        <v>1</v>
      </c>
      <c r="H4143" t="s">
        <v>18</v>
      </c>
      <c r="I4143" t="s">
        <v>19</v>
      </c>
      <c r="J4143" s="12">
        <f>(C4143-VLOOKUP(H4143,Riders!$A$2:$C$3500,2,FALSE))/365</f>
        <v>25.646575342465752</v>
      </c>
      <c r="K4143">
        <v>3</v>
      </c>
    </row>
    <row r="4144" spans="1:11" x14ac:dyDescent="0.45">
      <c r="A4144" s="29" t="s">
        <v>657</v>
      </c>
      <c r="B4144" s="29">
        <v>2024</v>
      </c>
      <c r="C4144" s="9">
        <v>45305</v>
      </c>
      <c r="D4144" s="29" t="s">
        <v>3826</v>
      </c>
      <c r="E4144" s="33" t="s">
        <v>643</v>
      </c>
      <c r="F4144">
        <v>2</v>
      </c>
      <c r="G4144">
        <v>2</v>
      </c>
      <c r="H4144" t="s">
        <v>50</v>
      </c>
      <c r="I4144" t="s">
        <v>51</v>
      </c>
      <c r="J4144" s="12">
        <f>(C4144-VLOOKUP(H4144,Riders!$A$2:$C$3500,2,FALSE))/365</f>
        <v>27.276712328767122</v>
      </c>
      <c r="K4144">
        <v>5</v>
      </c>
    </row>
    <row r="4145" spans="1:11" x14ac:dyDescent="0.45">
      <c r="A4145" s="29" t="s">
        <v>657</v>
      </c>
      <c r="B4145" s="29">
        <v>2024</v>
      </c>
      <c r="C4145" s="9">
        <v>45305</v>
      </c>
      <c r="D4145" s="29" t="s">
        <v>3826</v>
      </c>
      <c r="E4145" s="33" t="s">
        <v>643</v>
      </c>
      <c r="F4145">
        <v>2</v>
      </c>
      <c r="G4145">
        <v>3</v>
      </c>
      <c r="H4145" t="s">
        <v>16</v>
      </c>
      <c r="I4145" t="s">
        <v>17</v>
      </c>
      <c r="J4145" s="12">
        <f>(C4145-VLOOKUP(H4145,Riders!$A$2:$C$3500,2,FALSE))/365</f>
        <v>24.734246575342464</v>
      </c>
      <c r="K4145">
        <v>4</v>
      </c>
    </row>
    <row r="4146" spans="1:11" x14ac:dyDescent="0.45">
      <c r="A4146" s="29" t="s">
        <v>657</v>
      </c>
      <c r="B4146" s="29">
        <v>2024</v>
      </c>
      <c r="C4146" s="9">
        <v>45305</v>
      </c>
      <c r="D4146" s="29" t="s">
        <v>3826</v>
      </c>
      <c r="E4146" s="33" t="s">
        <v>643</v>
      </c>
      <c r="F4146">
        <v>2</v>
      </c>
      <c r="G4146">
        <v>4</v>
      </c>
      <c r="H4146" t="s">
        <v>99</v>
      </c>
      <c r="I4146" t="s">
        <v>47</v>
      </c>
      <c r="J4146" s="12">
        <f>(C4146-VLOOKUP(H4146,Riders!$A$2:$C$3500,2,FALSE))/365</f>
        <v>26.915068493150685</v>
      </c>
      <c r="K4146">
        <v>9</v>
      </c>
    </row>
    <row r="4147" spans="1:11" x14ac:dyDescent="0.45">
      <c r="A4147" s="29" t="s">
        <v>657</v>
      </c>
      <c r="B4147" s="29">
        <v>2024</v>
      </c>
      <c r="C4147" s="9">
        <v>45305</v>
      </c>
      <c r="D4147" s="29" t="s">
        <v>3826</v>
      </c>
      <c r="E4147" s="33" t="s">
        <v>643</v>
      </c>
      <c r="F4147">
        <v>2</v>
      </c>
      <c r="G4147">
        <v>5</v>
      </c>
      <c r="H4147" t="s">
        <v>24</v>
      </c>
      <c r="I4147" t="s">
        <v>25</v>
      </c>
      <c r="J4147" s="12">
        <f>(C4147-VLOOKUP(H4147,Riders!$A$2:$C$3500,2,FALSE))/365</f>
        <v>25.378082191780823</v>
      </c>
      <c r="K4147">
        <v>8</v>
      </c>
    </row>
    <row r="4148" spans="1:11" x14ac:dyDescent="0.45">
      <c r="A4148" s="29" t="s">
        <v>657</v>
      </c>
      <c r="B4148" s="29">
        <v>2024</v>
      </c>
      <c r="C4148" s="9">
        <v>45305</v>
      </c>
      <c r="D4148" s="29" t="s">
        <v>3826</v>
      </c>
      <c r="E4148" s="33" t="s">
        <v>643</v>
      </c>
      <c r="F4148">
        <v>2</v>
      </c>
      <c r="G4148">
        <v>6</v>
      </c>
      <c r="H4148" t="s">
        <v>23</v>
      </c>
      <c r="I4148" t="s">
        <v>15</v>
      </c>
      <c r="J4148" s="12">
        <f>(C4148-VLOOKUP(H4148,Riders!$A$2:$C$3500,2,FALSE))/365</f>
        <v>26.342465753424658</v>
      </c>
      <c r="K4148">
        <v>7</v>
      </c>
    </row>
    <row r="4149" spans="1:11" x14ac:dyDescent="0.45">
      <c r="A4149" s="29" t="s">
        <v>657</v>
      </c>
      <c r="B4149" s="29">
        <v>2024</v>
      </c>
      <c r="C4149" s="9">
        <v>45305</v>
      </c>
      <c r="D4149" s="29" t="s">
        <v>3826</v>
      </c>
      <c r="E4149" s="33" t="s">
        <v>370</v>
      </c>
      <c r="F4149">
        <v>1</v>
      </c>
      <c r="G4149">
        <v>1</v>
      </c>
      <c r="H4149" t="s">
        <v>14</v>
      </c>
      <c r="I4149" t="s">
        <v>15</v>
      </c>
      <c r="J4149" s="12">
        <f>(C4149-VLOOKUP(H4149,Riders!$A$2:$C$3500,2,FALSE))/365</f>
        <v>24.035616438356165</v>
      </c>
      <c r="K4149">
        <v>1</v>
      </c>
    </row>
    <row r="4150" spans="1:11" x14ac:dyDescent="0.45">
      <c r="A4150" s="29" t="s">
        <v>657</v>
      </c>
      <c r="B4150" s="29">
        <v>2024</v>
      </c>
      <c r="C4150" s="9">
        <v>45305</v>
      </c>
      <c r="D4150" s="29" t="s">
        <v>3826</v>
      </c>
      <c r="E4150" s="33" t="s">
        <v>370</v>
      </c>
      <c r="F4150">
        <v>1</v>
      </c>
      <c r="G4150">
        <v>2</v>
      </c>
      <c r="H4150" t="s">
        <v>381</v>
      </c>
      <c r="I4150" t="s">
        <v>25</v>
      </c>
      <c r="J4150" s="12">
        <f>(C4150-VLOOKUP(H4150,Riders!$A$2:$C$3500,2,FALSE))/365</f>
        <v>21.076712328767123</v>
      </c>
      <c r="K4150">
        <v>2</v>
      </c>
    </row>
    <row r="4151" spans="1:11" x14ac:dyDescent="0.45">
      <c r="A4151" s="29" t="s">
        <v>657</v>
      </c>
      <c r="B4151" s="29">
        <v>2024</v>
      </c>
      <c r="C4151" s="9">
        <v>45305</v>
      </c>
      <c r="D4151" s="29" t="s">
        <v>3826</v>
      </c>
      <c r="E4151" s="33" t="s">
        <v>370</v>
      </c>
      <c r="F4151">
        <v>1</v>
      </c>
      <c r="G4151">
        <v>3</v>
      </c>
      <c r="H4151" t="s">
        <v>18</v>
      </c>
      <c r="I4151" t="s">
        <v>19</v>
      </c>
      <c r="J4151" s="12">
        <f>(C4151-VLOOKUP(H4151,Riders!$A$2:$C$3500,2,FALSE))/365</f>
        <v>25.646575342465752</v>
      </c>
      <c r="K4151">
        <v>3</v>
      </c>
    </row>
    <row r="4152" spans="1:11" x14ac:dyDescent="0.45">
      <c r="A4152" s="29" t="s">
        <v>657</v>
      </c>
      <c r="B4152" s="29">
        <v>2024</v>
      </c>
      <c r="C4152" s="9">
        <v>45305</v>
      </c>
      <c r="D4152" s="29" t="s">
        <v>3826</v>
      </c>
      <c r="E4152" s="33" t="s">
        <v>370</v>
      </c>
      <c r="F4152">
        <v>1</v>
      </c>
      <c r="G4152">
        <v>4</v>
      </c>
      <c r="H4152" t="s">
        <v>16</v>
      </c>
      <c r="I4152" t="s">
        <v>17</v>
      </c>
      <c r="J4152" s="12">
        <f>(C4152-VLOOKUP(H4152,Riders!$A$2:$C$3500,2,FALSE))/365</f>
        <v>24.734246575342464</v>
      </c>
      <c r="K4152">
        <v>4</v>
      </c>
    </row>
    <row r="4153" spans="1:11" x14ac:dyDescent="0.45">
      <c r="A4153" s="29" t="s">
        <v>657</v>
      </c>
      <c r="B4153" s="29">
        <v>2024</v>
      </c>
      <c r="C4153" s="9">
        <v>45305</v>
      </c>
      <c r="D4153" s="29" t="s">
        <v>3826</v>
      </c>
      <c r="E4153" s="33" t="s">
        <v>370</v>
      </c>
      <c r="F4153">
        <v>1</v>
      </c>
      <c r="G4153">
        <v>5</v>
      </c>
      <c r="H4153" t="s">
        <v>50</v>
      </c>
      <c r="I4153" t="s">
        <v>51</v>
      </c>
      <c r="J4153" s="12">
        <f>(C4153-VLOOKUP(H4153,Riders!$A$2:$C$3500,2,FALSE))/365</f>
        <v>27.276712328767122</v>
      </c>
      <c r="K4153">
        <v>5</v>
      </c>
    </row>
    <row r="4154" spans="1:11" x14ac:dyDescent="0.45">
      <c r="A4154" s="29" t="s">
        <v>657</v>
      </c>
      <c r="B4154" s="29">
        <v>2024</v>
      </c>
      <c r="C4154" s="9">
        <v>45305</v>
      </c>
      <c r="D4154" s="29" t="s">
        <v>3826</v>
      </c>
      <c r="E4154" s="33" t="s">
        <v>370</v>
      </c>
      <c r="F4154">
        <v>1</v>
      </c>
      <c r="G4154">
        <v>6</v>
      </c>
      <c r="H4154" t="s">
        <v>32</v>
      </c>
      <c r="I4154" t="s">
        <v>17</v>
      </c>
      <c r="J4154" s="12">
        <f>(C4154-VLOOKUP(H4154,Riders!$A$2:$C$3500,2,FALSE))/365</f>
        <v>21.473972602739725</v>
      </c>
      <c r="K4154">
        <v>6</v>
      </c>
    </row>
    <row r="4155" spans="1:11" x14ac:dyDescent="0.45">
      <c r="A4155" s="29" t="s">
        <v>657</v>
      </c>
      <c r="B4155" s="29">
        <v>2024</v>
      </c>
      <c r="C4155" s="9">
        <v>45305</v>
      </c>
      <c r="D4155" s="29" t="s">
        <v>3826</v>
      </c>
      <c r="E4155" s="33" t="s">
        <v>370</v>
      </c>
      <c r="F4155">
        <v>2</v>
      </c>
      <c r="G4155">
        <v>1</v>
      </c>
      <c r="H4155" t="s">
        <v>23</v>
      </c>
      <c r="I4155" t="s">
        <v>15</v>
      </c>
      <c r="J4155" s="12">
        <f>(C4155-VLOOKUP(H4155,Riders!$A$2:$C$3500,2,FALSE))/365</f>
        <v>26.342465753424658</v>
      </c>
      <c r="K4155">
        <v>7</v>
      </c>
    </row>
    <row r="4156" spans="1:11" x14ac:dyDescent="0.45">
      <c r="A4156" s="29" t="s">
        <v>657</v>
      </c>
      <c r="B4156" s="29">
        <v>2024</v>
      </c>
      <c r="C4156" s="9">
        <v>45305</v>
      </c>
      <c r="D4156" s="29" t="s">
        <v>3826</v>
      </c>
      <c r="E4156" s="33" t="s">
        <v>370</v>
      </c>
      <c r="F4156">
        <v>2</v>
      </c>
      <c r="G4156">
        <v>2</v>
      </c>
      <c r="H4156" t="s">
        <v>24</v>
      </c>
      <c r="I4156" t="s">
        <v>25</v>
      </c>
      <c r="J4156" s="12">
        <f>(C4156-VLOOKUP(H4156,Riders!$A$2:$C$3500,2,FALSE))/365</f>
        <v>25.378082191780823</v>
      </c>
      <c r="K4156">
        <v>8</v>
      </c>
    </row>
    <row r="4157" spans="1:11" x14ac:dyDescent="0.45">
      <c r="A4157" s="29" t="s">
        <v>657</v>
      </c>
      <c r="B4157" s="29">
        <v>2024</v>
      </c>
      <c r="C4157" s="9">
        <v>45305</v>
      </c>
      <c r="D4157" s="29" t="s">
        <v>3826</v>
      </c>
      <c r="E4157" s="33" t="s">
        <v>370</v>
      </c>
      <c r="F4157">
        <v>2</v>
      </c>
      <c r="G4157">
        <v>3</v>
      </c>
      <c r="H4157" t="s">
        <v>99</v>
      </c>
      <c r="I4157" t="s">
        <v>47</v>
      </c>
      <c r="J4157" s="12">
        <f>(C4157-VLOOKUP(H4157,Riders!$A$2:$C$3500,2,FALSE))/365</f>
        <v>26.915068493150685</v>
      </c>
      <c r="K4157">
        <v>9</v>
      </c>
    </row>
    <row r="4158" spans="1:11" x14ac:dyDescent="0.45">
      <c r="A4158" s="29" t="s">
        <v>657</v>
      </c>
      <c r="B4158" s="29">
        <v>2024</v>
      </c>
      <c r="C4158" s="9">
        <v>45305</v>
      </c>
      <c r="D4158" s="29" t="s">
        <v>3826</v>
      </c>
      <c r="E4158" s="33" t="s">
        <v>370</v>
      </c>
      <c r="F4158">
        <v>2</v>
      </c>
      <c r="G4158">
        <v>4</v>
      </c>
      <c r="H4158" t="s">
        <v>100</v>
      </c>
      <c r="I4158" t="s">
        <v>47</v>
      </c>
      <c r="J4158" s="12">
        <f>(C4158-VLOOKUP(H4158,Riders!$A$2:$C$3500,2,FALSE))/365</f>
        <v>29.923287671232877</v>
      </c>
      <c r="K4158">
        <v>10</v>
      </c>
    </row>
    <row r="4159" spans="1:11" x14ac:dyDescent="0.45">
      <c r="A4159" s="29" t="s">
        <v>657</v>
      </c>
      <c r="B4159" s="29">
        <v>2024</v>
      </c>
      <c r="C4159" s="9">
        <v>45305</v>
      </c>
      <c r="D4159" s="29" t="s">
        <v>3826</v>
      </c>
      <c r="E4159" s="33" t="s">
        <v>370</v>
      </c>
      <c r="F4159">
        <v>2</v>
      </c>
      <c r="G4159">
        <v>5</v>
      </c>
      <c r="H4159" t="s">
        <v>384</v>
      </c>
      <c r="I4159" t="s">
        <v>19</v>
      </c>
      <c r="J4159" s="12">
        <f>(C4159-VLOOKUP(H4159,Riders!$A$2:$C$3500,2,FALSE))/365</f>
        <v>24.361643835616437</v>
      </c>
      <c r="K4159">
        <v>11</v>
      </c>
    </row>
    <row r="4160" spans="1:11" x14ac:dyDescent="0.45">
      <c r="A4160" s="29" t="s">
        <v>657</v>
      </c>
      <c r="B4160" s="29">
        <v>2024</v>
      </c>
      <c r="C4160" s="9">
        <v>45305</v>
      </c>
      <c r="D4160" s="29" t="s">
        <v>3826</v>
      </c>
      <c r="E4160" s="33" t="s">
        <v>370</v>
      </c>
      <c r="F4160">
        <v>2</v>
      </c>
      <c r="G4160">
        <v>6</v>
      </c>
      <c r="H4160" t="s">
        <v>60</v>
      </c>
      <c r="I4160" t="s">
        <v>61</v>
      </c>
      <c r="J4160" s="12">
        <f>(C4160-VLOOKUP(H4160,Riders!$A$2:$C$3500,2,FALSE))/365</f>
        <v>35.4986301369863</v>
      </c>
      <c r="K4160">
        <v>12</v>
      </c>
    </row>
    <row r="4161" spans="1:11" x14ac:dyDescent="0.45">
      <c r="A4161" s="47" t="s">
        <v>693</v>
      </c>
      <c r="B4161" s="47">
        <v>2024</v>
      </c>
      <c r="C4161" s="49">
        <v>45326</v>
      </c>
      <c r="D4161" s="47" t="s">
        <v>72</v>
      </c>
      <c r="E4161" s="33" t="s">
        <v>454</v>
      </c>
      <c r="F4161">
        <v>1</v>
      </c>
      <c r="G4161">
        <v>1</v>
      </c>
      <c r="H4161" t="s">
        <v>133</v>
      </c>
      <c r="I4161" t="s">
        <v>151</v>
      </c>
      <c r="J4161" s="12">
        <f>(C4161-VLOOKUP(H4161,Riders!$A$2:$C$3500,2,FALSE))/365</f>
        <v>31.032876712328768</v>
      </c>
      <c r="K4161">
        <v>2</v>
      </c>
    </row>
    <row r="4162" spans="1:11" x14ac:dyDescent="0.45">
      <c r="A4162" s="47" t="s">
        <v>693</v>
      </c>
      <c r="B4162" s="47">
        <v>2024</v>
      </c>
      <c r="C4162" s="49">
        <v>45326</v>
      </c>
      <c r="D4162" s="47" t="s">
        <v>72</v>
      </c>
      <c r="E4162" s="33" t="s">
        <v>454</v>
      </c>
      <c r="F4162">
        <v>1</v>
      </c>
      <c r="G4162">
        <v>2</v>
      </c>
      <c r="H4162" t="s">
        <v>80</v>
      </c>
      <c r="I4162" t="s">
        <v>3852</v>
      </c>
      <c r="J4162" s="12">
        <f>(C4162-VLOOKUP(H4162,Riders!$A$2:$C$3500,2,FALSE))/365</f>
        <v>21.991780821917807</v>
      </c>
      <c r="K4162">
        <v>33</v>
      </c>
    </row>
    <row r="4163" spans="1:11" x14ac:dyDescent="0.45">
      <c r="A4163" s="47" t="s">
        <v>693</v>
      </c>
      <c r="B4163" s="47">
        <v>2024</v>
      </c>
      <c r="C4163" s="49">
        <v>45326</v>
      </c>
      <c r="D4163" s="47" t="s">
        <v>72</v>
      </c>
      <c r="E4163" s="33" t="s">
        <v>454</v>
      </c>
      <c r="F4163">
        <v>1</v>
      </c>
      <c r="G4163">
        <v>3</v>
      </c>
      <c r="H4163" t="s">
        <v>20</v>
      </c>
      <c r="I4163" t="s">
        <v>21</v>
      </c>
      <c r="J4163" s="12">
        <f>(C4163-VLOOKUP(H4163,Riders!$A$2:$C$3500,2,FALSE))/365</f>
        <v>28.5013698630137</v>
      </c>
      <c r="K4163">
        <v>9</v>
      </c>
    </row>
    <row r="4164" spans="1:11" x14ac:dyDescent="0.45">
      <c r="A4164" s="47" t="s">
        <v>693</v>
      </c>
      <c r="B4164" s="47">
        <v>2024</v>
      </c>
      <c r="C4164" s="49">
        <v>45326</v>
      </c>
      <c r="D4164" s="47" t="s">
        <v>72</v>
      </c>
      <c r="E4164" s="33" t="s">
        <v>454</v>
      </c>
      <c r="F4164">
        <v>1</v>
      </c>
      <c r="G4164">
        <v>4</v>
      </c>
      <c r="H4164" t="s">
        <v>45</v>
      </c>
      <c r="I4164" t="s">
        <v>40</v>
      </c>
      <c r="J4164" s="12">
        <f>(C4164-VLOOKUP(H4164,Riders!$A$2:$C$3500,2,FALSE))/365</f>
        <v>32.953424657534249</v>
      </c>
      <c r="K4164">
        <v>18</v>
      </c>
    </row>
    <row r="4165" spans="1:11" x14ac:dyDescent="0.45">
      <c r="A4165" s="47" t="s">
        <v>693</v>
      </c>
      <c r="B4165" s="47">
        <v>2024</v>
      </c>
      <c r="C4165" s="49">
        <v>45326</v>
      </c>
      <c r="D4165" s="47" t="s">
        <v>72</v>
      </c>
      <c r="E4165" s="33" t="s">
        <v>454</v>
      </c>
      <c r="F4165">
        <v>1</v>
      </c>
      <c r="G4165">
        <v>5</v>
      </c>
      <c r="H4165" t="s">
        <v>387</v>
      </c>
      <c r="I4165" t="s">
        <v>65</v>
      </c>
      <c r="J4165" s="12">
        <f>(C4165-VLOOKUP(H4165,Riders!$A$2:$C$3500,2,FALSE))/365</f>
        <v>23.638356164383563</v>
      </c>
      <c r="K4165">
        <v>38</v>
      </c>
    </row>
    <row r="4166" spans="1:11" x14ac:dyDescent="0.45">
      <c r="A4166" s="47" t="s">
        <v>693</v>
      </c>
      <c r="B4166" s="47">
        <v>2024</v>
      </c>
      <c r="C4166" s="49">
        <v>45326</v>
      </c>
      <c r="D4166" s="47" t="s">
        <v>72</v>
      </c>
      <c r="E4166" s="33" t="s">
        <v>454</v>
      </c>
      <c r="F4166">
        <v>2</v>
      </c>
      <c r="G4166">
        <v>1</v>
      </c>
      <c r="H4166" t="s">
        <v>50</v>
      </c>
      <c r="I4166" t="s">
        <v>51</v>
      </c>
      <c r="J4166" s="12">
        <f>(C4166-VLOOKUP(H4166,Riders!$A$2:$C$3500,2,FALSE))/365</f>
        <v>27.334246575342465</v>
      </c>
      <c r="K4166">
        <v>8</v>
      </c>
    </row>
    <row r="4167" spans="1:11" x14ac:dyDescent="0.45">
      <c r="A4167" s="47" t="s">
        <v>693</v>
      </c>
      <c r="B4167" s="47">
        <v>2024</v>
      </c>
      <c r="C4167" s="49">
        <v>45326</v>
      </c>
      <c r="D4167" s="47" t="s">
        <v>72</v>
      </c>
      <c r="E4167" s="33" t="s">
        <v>454</v>
      </c>
      <c r="F4167">
        <v>2</v>
      </c>
      <c r="G4167">
        <v>2</v>
      </c>
      <c r="H4167" t="s">
        <v>54</v>
      </c>
      <c r="I4167" t="s">
        <v>44</v>
      </c>
      <c r="J4167" s="12">
        <f>(C4167-VLOOKUP(H4167,Riders!$A$2:$C$3500,2,FALSE))/365</f>
        <v>26.61917808219178</v>
      </c>
      <c r="K4167">
        <v>28</v>
      </c>
    </row>
    <row r="4168" spans="1:11" x14ac:dyDescent="0.45">
      <c r="A4168" s="47" t="s">
        <v>693</v>
      </c>
      <c r="B4168" s="47">
        <v>2024</v>
      </c>
      <c r="C4168" s="49">
        <v>45326</v>
      </c>
      <c r="D4168" s="47" t="s">
        <v>72</v>
      </c>
      <c r="E4168" s="33" t="s">
        <v>454</v>
      </c>
      <c r="F4168">
        <v>2</v>
      </c>
      <c r="G4168">
        <v>3</v>
      </c>
      <c r="H4168" t="s">
        <v>58</v>
      </c>
      <c r="I4168" t="s">
        <v>59</v>
      </c>
      <c r="J4168" s="12">
        <f>(C4168-VLOOKUP(H4168,Riders!$A$2:$C$3500,2,FALSE))/365</f>
        <v>26.057534246575344</v>
      </c>
      <c r="K4168">
        <v>13</v>
      </c>
    </row>
    <row r="4169" spans="1:11" x14ac:dyDescent="0.45">
      <c r="A4169" s="47" t="s">
        <v>693</v>
      </c>
      <c r="B4169" s="47">
        <v>2024</v>
      </c>
      <c r="C4169" s="49">
        <v>45326</v>
      </c>
      <c r="D4169" s="47" t="s">
        <v>72</v>
      </c>
      <c r="E4169" s="33" t="s">
        <v>454</v>
      </c>
      <c r="F4169">
        <v>2</v>
      </c>
      <c r="G4169">
        <v>4</v>
      </c>
      <c r="H4169" t="s">
        <v>48</v>
      </c>
      <c r="I4169" t="s">
        <v>49</v>
      </c>
      <c r="J4169" s="12">
        <f>(C4169-VLOOKUP(H4169,Riders!$A$2:$C$3500,2,FALSE))/365</f>
        <v>23.019178082191782</v>
      </c>
      <c r="K4169">
        <v>28</v>
      </c>
    </row>
    <row r="4170" spans="1:11" x14ac:dyDescent="0.45">
      <c r="A4170" s="47" t="s">
        <v>693</v>
      </c>
      <c r="B4170" s="47">
        <v>2024</v>
      </c>
      <c r="C4170" s="49">
        <v>45326</v>
      </c>
      <c r="D4170" s="47" t="s">
        <v>72</v>
      </c>
      <c r="E4170" s="33" t="s">
        <v>454</v>
      </c>
      <c r="F4170">
        <v>2</v>
      </c>
      <c r="G4170">
        <v>5</v>
      </c>
      <c r="H4170" t="s">
        <v>23</v>
      </c>
      <c r="I4170" t="s">
        <v>15</v>
      </c>
      <c r="J4170" s="12">
        <f>(C4170-VLOOKUP(H4170,Riders!$A$2:$C$3500,2,FALSE))/365</f>
        <v>26.4</v>
      </c>
      <c r="K4170">
        <v>13</v>
      </c>
    </row>
    <row r="4171" spans="1:11" x14ac:dyDescent="0.45">
      <c r="A4171" s="47" t="s">
        <v>693</v>
      </c>
      <c r="B4171" s="47">
        <v>2024</v>
      </c>
      <c r="C4171" s="49">
        <v>45326</v>
      </c>
      <c r="D4171" s="47" t="s">
        <v>72</v>
      </c>
      <c r="E4171" s="33" t="s">
        <v>454</v>
      </c>
      <c r="F4171">
        <v>3</v>
      </c>
      <c r="G4171">
        <v>1</v>
      </c>
      <c r="H4171" t="s">
        <v>24</v>
      </c>
      <c r="I4171" t="s">
        <v>25</v>
      </c>
      <c r="J4171" s="12">
        <f>(C4171-VLOOKUP(H4171,Riders!$A$2:$C$3500,2,FALSE))/365</f>
        <v>25.435616438356163</v>
      </c>
      <c r="K4171">
        <v>5</v>
      </c>
    </row>
    <row r="4172" spans="1:11" x14ac:dyDescent="0.45">
      <c r="A4172" s="47" t="s">
        <v>693</v>
      </c>
      <c r="B4172" s="47">
        <v>2024</v>
      </c>
      <c r="C4172" s="49">
        <v>45326</v>
      </c>
      <c r="D4172" s="47" t="s">
        <v>72</v>
      </c>
      <c r="E4172" s="33" t="s">
        <v>454</v>
      </c>
      <c r="F4172">
        <v>3</v>
      </c>
      <c r="G4172">
        <v>2</v>
      </c>
      <c r="H4172" t="s">
        <v>60</v>
      </c>
      <c r="I4172" t="s">
        <v>61</v>
      </c>
      <c r="J4172" s="12">
        <f>(C4172-VLOOKUP(H4172,Riders!$A$2:$C$3500,2,FALSE))/365</f>
        <v>35.556164383561644</v>
      </c>
      <c r="K4172">
        <v>28</v>
      </c>
    </row>
    <row r="4173" spans="1:11" x14ac:dyDescent="0.45">
      <c r="A4173" s="47" t="s">
        <v>693</v>
      </c>
      <c r="B4173" s="47">
        <v>2024</v>
      </c>
      <c r="C4173" s="49">
        <v>45326</v>
      </c>
      <c r="D4173" s="47" t="s">
        <v>72</v>
      </c>
      <c r="E4173" s="33" t="s">
        <v>454</v>
      </c>
      <c r="F4173">
        <v>3</v>
      </c>
      <c r="G4173">
        <v>3</v>
      </c>
      <c r="H4173" t="s">
        <v>651</v>
      </c>
      <c r="I4173" t="s">
        <v>29</v>
      </c>
      <c r="J4173" s="12">
        <f>(C4173-VLOOKUP(H4173,Riders!$A$2:$C$3500,2,FALSE))/365</f>
        <v>23.041095890410958</v>
      </c>
      <c r="K4173">
        <v>18</v>
      </c>
    </row>
    <row r="4174" spans="1:11" x14ac:dyDescent="0.45">
      <c r="A4174" s="47" t="s">
        <v>693</v>
      </c>
      <c r="B4174" s="47">
        <v>2024</v>
      </c>
      <c r="C4174" s="49">
        <v>45326</v>
      </c>
      <c r="D4174" s="47" t="s">
        <v>72</v>
      </c>
      <c r="E4174" s="33" t="s">
        <v>454</v>
      </c>
      <c r="F4174">
        <v>3</v>
      </c>
      <c r="G4174">
        <v>4</v>
      </c>
      <c r="H4174" t="s">
        <v>39</v>
      </c>
      <c r="I4174" t="s">
        <v>40</v>
      </c>
      <c r="J4174" s="12">
        <f>(C4174-VLOOKUP(H4174,Riders!$A$2:$C$3500,2,FALSE))/365</f>
        <v>29.487671232876714</v>
      </c>
      <c r="K4174">
        <v>18</v>
      </c>
    </row>
    <row r="4175" spans="1:11" x14ac:dyDescent="0.45">
      <c r="A4175" s="47" t="s">
        <v>693</v>
      </c>
      <c r="B4175" s="47">
        <v>2024</v>
      </c>
      <c r="C4175" s="49">
        <v>45326</v>
      </c>
      <c r="D4175" s="47" t="s">
        <v>72</v>
      </c>
      <c r="E4175" s="33" t="s">
        <v>454</v>
      </c>
      <c r="F4175">
        <v>3</v>
      </c>
      <c r="G4175">
        <v>5</v>
      </c>
      <c r="H4175" t="s">
        <v>846</v>
      </c>
      <c r="I4175" t="s">
        <v>120</v>
      </c>
      <c r="J4175" s="12">
        <f>(C4175-VLOOKUP(H4175,Riders!$A$2:$C$3500,2,FALSE))/365</f>
        <v>27.923287671232877</v>
      </c>
      <c r="K4175">
        <v>23</v>
      </c>
    </row>
    <row r="4176" spans="1:11" x14ac:dyDescent="0.45">
      <c r="A4176" s="47" t="s">
        <v>693</v>
      </c>
      <c r="B4176" s="47">
        <v>2024</v>
      </c>
      <c r="C4176" s="49">
        <v>45326</v>
      </c>
      <c r="D4176" s="47" t="s">
        <v>72</v>
      </c>
      <c r="E4176" s="33" t="s">
        <v>454</v>
      </c>
      <c r="F4176">
        <v>4</v>
      </c>
      <c r="G4176">
        <v>1</v>
      </c>
      <c r="H4176" t="s">
        <v>14</v>
      </c>
      <c r="I4176" t="s">
        <v>15</v>
      </c>
      <c r="J4176" s="12">
        <f>(C4176-VLOOKUP(H4176,Riders!$A$2:$C$3500,2,FALSE))/365</f>
        <v>24.093150684931508</v>
      </c>
      <c r="K4176">
        <v>6</v>
      </c>
    </row>
    <row r="4177" spans="1:11" x14ac:dyDescent="0.45">
      <c r="A4177" s="47" t="s">
        <v>693</v>
      </c>
      <c r="B4177" s="47">
        <v>2024</v>
      </c>
      <c r="C4177" s="49">
        <v>45326</v>
      </c>
      <c r="D4177" s="47" t="s">
        <v>72</v>
      </c>
      <c r="E4177" s="33" t="s">
        <v>454</v>
      </c>
      <c r="F4177">
        <v>4</v>
      </c>
      <c r="G4177">
        <v>2</v>
      </c>
      <c r="H4177" t="s">
        <v>32</v>
      </c>
      <c r="I4177" t="s">
        <v>17</v>
      </c>
      <c r="J4177" s="12">
        <f>(C4177-VLOOKUP(H4177,Riders!$A$2:$C$3500,2,FALSE))/365</f>
        <v>21.531506849315068</v>
      </c>
      <c r="K4177">
        <v>23</v>
      </c>
    </row>
    <row r="4178" spans="1:11" x14ac:dyDescent="0.45">
      <c r="A4178" s="47" t="s">
        <v>693</v>
      </c>
      <c r="B4178" s="47">
        <v>2024</v>
      </c>
      <c r="C4178" s="49">
        <v>45326</v>
      </c>
      <c r="D4178" s="47" t="s">
        <v>72</v>
      </c>
      <c r="E4178" s="33" t="s">
        <v>454</v>
      </c>
      <c r="F4178">
        <v>4</v>
      </c>
      <c r="G4178">
        <v>3</v>
      </c>
      <c r="H4178" t="s">
        <v>831</v>
      </c>
      <c r="I4178" t="s">
        <v>29</v>
      </c>
      <c r="J4178" s="12">
        <f>(C4178-VLOOKUP(H4178,Riders!$A$2:$C$3500,2,FALSE))/365</f>
        <v>25.591780821917808</v>
      </c>
      <c r="K4178">
        <v>38</v>
      </c>
    </row>
    <row r="4179" spans="1:11" x14ac:dyDescent="0.45">
      <c r="A4179" s="47" t="s">
        <v>693</v>
      </c>
      <c r="B4179" s="47">
        <v>2024</v>
      </c>
      <c r="C4179" s="49">
        <v>45326</v>
      </c>
      <c r="D4179" s="47" t="s">
        <v>72</v>
      </c>
      <c r="E4179" s="33" t="s">
        <v>454</v>
      </c>
      <c r="F4179">
        <v>4</v>
      </c>
      <c r="G4179">
        <v>4</v>
      </c>
      <c r="H4179" t="s">
        <v>100</v>
      </c>
      <c r="I4179" t="s">
        <v>47</v>
      </c>
      <c r="J4179" s="12">
        <f>(C4179-VLOOKUP(H4179,Riders!$A$2:$C$3500,2,FALSE))/365</f>
        <v>29.980821917808218</v>
      </c>
      <c r="K4179">
        <v>23</v>
      </c>
    </row>
    <row r="4180" spans="1:11" x14ac:dyDescent="0.45">
      <c r="A4180" s="47" t="s">
        <v>693</v>
      </c>
      <c r="B4180" s="47">
        <v>2024</v>
      </c>
      <c r="C4180" s="49">
        <v>45326</v>
      </c>
      <c r="D4180" s="47" t="s">
        <v>72</v>
      </c>
      <c r="E4180" s="33" t="s">
        <v>454</v>
      </c>
      <c r="F4180">
        <v>4</v>
      </c>
      <c r="G4180">
        <v>5</v>
      </c>
      <c r="H4180" t="s">
        <v>101</v>
      </c>
      <c r="I4180" t="s">
        <v>151</v>
      </c>
      <c r="J4180" s="12">
        <f>(C4180-VLOOKUP(H4180,Riders!$A$2:$C$3500,2,FALSE))/365</f>
        <v>24.347945205479451</v>
      </c>
      <c r="K4180">
        <v>33</v>
      </c>
    </row>
    <row r="4181" spans="1:11" x14ac:dyDescent="0.45">
      <c r="A4181" s="47" t="s">
        <v>693</v>
      </c>
      <c r="B4181" s="47">
        <v>2024</v>
      </c>
      <c r="C4181" s="49">
        <v>45326</v>
      </c>
      <c r="D4181" s="47" t="s">
        <v>72</v>
      </c>
      <c r="E4181" s="33" t="s">
        <v>454</v>
      </c>
      <c r="F4181">
        <v>4</v>
      </c>
      <c r="G4181">
        <v>6</v>
      </c>
      <c r="H4181" t="s">
        <v>42</v>
      </c>
      <c r="I4181" t="s">
        <v>97</v>
      </c>
      <c r="J4181" s="12">
        <f>(C4181-VLOOKUP(H4181,Riders!$A$2:$C$3500,2,FALSE))/365</f>
        <v>25.17808219178082</v>
      </c>
      <c r="K4181">
        <v>1</v>
      </c>
    </row>
    <row r="4182" spans="1:11" x14ac:dyDescent="0.45">
      <c r="A4182" s="47" t="s">
        <v>693</v>
      </c>
      <c r="B4182" s="47">
        <v>2024</v>
      </c>
      <c r="C4182" s="49">
        <v>45326</v>
      </c>
      <c r="D4182" s="47" t="s">
        <v>72</v>
      </c>
      <c r="E4182" s="33" t="s">
        <v>454</v>
      </c>
      <c r="F4182">
        <v>5</v>
      </c>
      <c r="G4182">
        <v>1</v>
      </c>
      <c r="H4182" t="s">
        <v>381</v>
      </c>
      <c r="I4182" t="s">
        <v>25</v>
      </c>
      <c r="J4182" s="12">
        <f>(C4182-VLOOKUP(H4182,Riders!$A$2:$C$3500,2,FALSE))/365</f>
        <v>21.134246575342466</v>
      </c>
      <c r="K4182">
        <v>4</v>
      </c>
    </row>
    <row r="4183" spans="1:11" x14ac:dyDescent="0.45">
      <c r="A4183" s="47" t="s">
        <v>693</v>
      </c>
      <c r="B4183" s="47">
        <v>2024</v>
      </c>
      <c r="C4183" s="49">
        <v>45326</v>
      </c>
      <c r="D4183" s="47" t="s">
        <v>72</v>
      </c>
      <c r="E4183" s="33" t="s">
        <v>454</v>
      </c>
      <c r="F4183">
        <v>5</v>
      </c>
      <c r="G4183">
        <v>2</v>
      </c>
      <c r="H4183" t="s">
        <v>43</v>
      </c>
      <c r="I4183" t="s">
        <v>44</v>
      </c>
      <c r="J4183" s="12">
        <f>(C4183-VLOOKUP(H4183,Riders!$A$2:$C$3500,2,FALSE))/365</f>
        <v>31.213698630136985</v>
      </c>
      <c r="K4183">
        <v>28</v>
      </c>
    </row>
    <row r="4184" spans="1:11" x14ac:dyDescent="0.45">
      <c r="A4184" s="47" t="s">
        <v>693</v>
      </c>
      <c r="B4184" s="47">
        <v>2024</v>
      </c>
      <c r="C4184" s="49">
        <v>45326</v>
      </c>
      <c r="D4184" s="47" t="s">
        <v>72</v>
      </c>
      <c r="E4184" s="33" t="s">
        <v>454</v>
      </c>
      <c r="F4184">
        <v>5</v>
      </c>
      <c r="G4184">
        <v>3</v>
      </c>
      <c r="H4184" t="s">
        <v>99</v>
      </c>
      <c r="I4184" t="s">
        <v>47</v>
      </c>
      <c r="J4184" s="12">
        <f>(C4184-VLOOKUP(H4184,Riders!$A$2:$C$3500,2,FALSE))/365</f>
        <v>26.972602739726028</v>
      </c>
      <c r="K4184">
        <v>28</v>
      </c>
    </row>
    <row r="4185" spans="1:11" x14ac:dyDescent="0.45">
      <c r="A4185" s="47" t="s">
        <v>693</v>
      </c>
      <c r="B4185" s="47">
        <v>2024</v>
      </c>
      <c r="C4185" s="49">
        <v>45326</v>
      </c>
      <c r="D4185" s="47" t="s">
        <v>72</v>
      </c>
      <c r="E4185" s="33" t="s">
        <v>454</v>
      </c>
      <c r="F4185">
        <v>5</v>
      </c>
      <c r="G4185">
        <v>4</v>
      </c>
      <c r="H4185" t="s">
        <v>874</v>
      </c>
      <c r="I4185" t="s">
        <v>156</v>
      </c>
      <c r="J4185" s="12">
        <f>(C4185-VLOOKUP(H4185,Riders!$A$2:$C$3500,2,FALSE))/365</f>
        <v>30.80821917808219</v>
      </c>
      <c r="K4185">
        <v>23</v>
      </c>
    </row>
    <row r="4186" spans="1:11" x14ac:dyDescent="0.45">
      <c r="A4186" s="47" t="s">
        <v>693</v>
      </c>
      <c r="B4186" s="47">
        <v>2024</v>
      </c>
      <c r="C4186" s="49">
        <v>45326</v>
      </c>
      <c r="D4186" s="47" t="s">
        <v>72</v>
      </c>
      <c r="E4186" s="33" t="s">
        <v>454</v>
      </c>
      <c r="F4186">
        <v>5</v>
      </c>
      <c r="G4186">
        <v>5</v>
      </c>
      <c r="H4186" t="s">
        <v>3858</v>
      </c>
      <c r="I4186" t="s">
        <v>3852</v>
      </c>
      <c r="J4186" s="12">
        <f>(C4186-VLOOKUP(H4186,Riders!$A$2:$C$3500,2,FALSE))/365</f>
        <v>18.109589041095891</v>
      </c>
      <c r="K4186">
        <v>23</v>
      </c>
    </row>
    <row r="4187" spans="1:11" x14ac:dyDescent="0.45">
      <c r="A4187" s="47" t="s">
        <v>693</v>
      </c>
      <c r="B4187" s="47">
        <v>2024</v>
      </c>
      <c r="C4187" s="49">
        <v>45326</v>
      </c>
      <c r="D4187" s="47" t="s">
        <v>72</v>
      </c>
      <c r="E4187" s="33" t="s">
        <v>454</v>
      </c>
      <c r="F4187">
        <v>5</v>
      </c>
      <c r="G4187">
        <v>6</v>
      </c>
      <c r="H4187" t="s">
        <v>845</v>
      </c>
      <c r="I4187" t="s">
        <v>235</v>
      </c>
      <c r="J4187" s="12">
        <f>(C4187-VLOOKUP(H4187,Riders!$A$2:$C$3500,2,FALSE))/365</f>
        <v>19.983561643835618</v>
      </c>
      <c r="K4187">
        <v>33</v>
      </c>
    </row>
    <row r="4188" spans="1:11" x14ac:dyDescent="0.45">
      <c r="A4188" s="47" t="s">
        <v>693</v>
      </c>
      <c r="B4188" s="47">
        <v>2024</v>
      </c>
      <c r="C4188" s="49">
        <v>45326</v>
      </c>
      <c r="D4188" s="47" t="s">
        <v>72</v>
      </c>
      <c r="E4188" s="33" t="s">
        <v>454</v>
      </c>
      <c r="F4188">
        <v>6</v>
      </c>
      <c r="G4188">
        <v>1</v>
      </c>
      <c r="H4188" t="s">
        <v>390</v>
      </c>
      <c r="I4188" t="s">
        <v>36</v>
      </c>
      <c r="J4188" s="12">
        <f>(C4188-VLOOKUP(H4188,Riders!$A$2:$C$3500,2,FALSE))/365</f>
        <v>20.797260273972604</v>
      </c>
      <c r="K4188">
        <v>10</v>
      </c>
    </row>
    <row r="4189" spans="1:11" x14ac:dyDescent="0.45">
      <c r="A4189" s="47" t="s">
        <v>693</v>
      </c>
      <c r="B4189" s="47">
        <v>2024</v>
      </c>
      <c r="C4189" s="49">
        <v>45326</v>
      </c>
      <c r="D4189" s="47" t="s">
        <v>72</v>
      </c>
      <c r="E4189" s="33" t="s">
        <v>454</v>
      </c>
      <c r="F4189">
        <v>6</v>
      </c>
      <c r="G4189">
        <v>2</v>
      </c>
      <c r="H4189" t="s">
        <v>52</v>
      </c>
      <c r="I4189" t="s">
        <v>53</v>
      </c>
      <c r="J4189" s="12">
        <f>(C4189-VLOOKUP(H4189,Riders!$A$2:$C$3500,2,FALSE))/365</f>
        <v>26.906849315068492</v>
      </c>
      <c r="K4189">
        <v>11</v>
      </c>
    </row>
    <row r="4190" spans="1:11" x14ac:dyDescent="0.45">
      <c r="A4190" s="47" t="s">
        <v>693</v>
      </c>
      <c r="B4190" s="47">
        <v>2024</v>
      </c>
      <c r="C4190" s="49">
        <v>45326</v>
      </c>
      <c r="D4190" s="47" t="s">
        <v>72</v>
      </c>
      <c r="E4190" s="33" t="s">
        <v>454</v>
      </c>
      <c r="F4190">
        <v>6</v>
      </c>
      <c r="G4190">
        <v>3</v>
      </c>
      <c r="H4190" t="s">
        <v>900</v>
      </c>
      <c r="I4190" t="s">
        <v>38</v>
      </c>
      <c r="J4190" s="12">
        <f>(C4190-VLOOKUP(H4190,Riders!$A$2:$C$3500,2,FALSE))/365</f>
        <v>20.035616438356165</v>
      </c>
      <c r="K4190">
        <v>13</v>
      </c>
    </row>
    <row r="4191" spans="1:11" x14ac:dyDescent="0.45">
      <c r="A4191" s="47" t="s">
        <v>693</v>
      </c>
      <c r="B4191" s="47">
        <v>2024</v>
      </c>
      <c r="C4191" s="49">
        <v>45326</v>
      </c>
      <c r="D4191" s="47" t="s">
        <v>72</v>
      </c>
      <c r="E4191" s="33" t="s">
        <v>454</v>
      </c>
      <c r="F4191">
        <v>6</v>
      </c>
      <c r="G4191">
        <v>4</v>
      </c>
      <c r="H4191" t="s">
        <v>115</v>
      </c>
      <c r="I4191" t="s">
        <v>3849</v>
      </c>
      <c r="J4191" s="12">
        <f>(C4191-VLOOKUP(H4191,Riders!$A$2:$C$3500,2,FALSE))/365</f>
        <v>26.512328767123286</v>
      </c>
      <c r="K4191">
        <v>18</v>
      </c>
    </row>
    <row r="4192" spans="1:11" x14ac:dyDescent="0.45">
      <c r="A4192" s="47" t="s">
        <v>693</v>
      </c>
      <c r="B4192" s="47">
        <v>2024</v>
      </c>
      <c r="C4192" s="49">
        <v>45326</v>
      </c>
      <c r="D4192" s="47" t="s">
        <v>72</v>
      </c>
      <c r="E4192" s="33" t="s">
        <v>454</v>
      </c>
      <c r="F4192">
        <v>6</v>
      </c>
      <c r="G4192">
        <v>5</v>
      </c>
      <c r="H4192" t="s">
        <v>107</v>
      </c>
      <c r="I4192" t="s">
        <v>59</v>
      </c>
      <c r="J4192" s="12">
        <f>(C4192-VLOOKUP(H4192,Riders!$A$2:$C$3500,2,FALSE))/365</f>
        <v>20.413698630136988</v>
      </c>
      <c r="K4192">
        <v>33</v>
      </c>
    </row>
    <row r="4193" spans="1:11" x14ac:dyDescent="0.45">
      <c r="A4193" s="47" t="s">
        <v>693</v>
      </c>
      <c r="B4193" s="47">
        <v>2024</v>
      </c>
      <c r="C4193" s="49">
        <v>45326</v>
      </c>
      <c r="D4193" s="47" t="s">
        <v>72</v>
      </c>
      <c r="E4193" s="33" t="s">
        <v>454</v>
      </c>
      <c r="F4193">
        <v>6</v>
      </c>
      <c r="G4193">
        <v>6</v>
      </c>
      <c r="H4193" t="s">
        <v>16</v>
      </c>
      <c r="I4193" t="s">
        <v>17</v>
      </c>
      <c r="J4193" s="12">
        <f>(C4193-VLOOKUP(H4193,Riders!$A$2:$C$3500,2,FALSE))/365</f>
        <v>24.791780821917808</v>
      </c>
      <c r="K4193">
        <v>7</v>
      </c>
    </row>
    <row r="4194" spans="1:11" x14ac:dyDescent="0.45">
      <c r="A4194" s="47" t="s">
        <v>693</v>
      </c>
      <c r="B4194" s="47">
        <v>2024</v>
      </c>
      <c r="C4194" s="49">
        <v>45326</v>
      </c>
      <c r="D4194" s="47" t="s">
        <v>72</v>
      </c>
      <c r="E4194" s="33" t="s">
        <v>454</v>
      </c>
      <c r="F4194">
        <v>7</v>
      </c>
      <c r="G4194">
        <v>1</v>
      </c>
      <c r="H4194" t="s">
        <v>26</v>
      </c>
      <c r="I4194" t="s">
        <v>27</v>
      </c>
      <c r="J4194" s="12">
        <f>(C4194-VLOOKUP(H4194,Riders!$A$2:$C$3500,2,FALSE))/365</f>
        <v>25.706849315068492</v>
      </c>
      <c r="K4194">
        <v>3</v>
      </c>
    </row>
    <row r="4195" spans="1:11" x14ac:dyDescent="0.45">
      <c r="A4195" s="47" t="s">
        <v>693</v>
      </c>
      <c r="B4195" s="47">
        <v>2024</v>
      </c>
      <c r="C4195" s="49">
        <v>45326</v>
      </c>
      <c r="D4195" s="47" t="s">
        <v>72</v>
      </c>
      <c r="E4195" s="33" t="s">
        <v>454</v>
      </c>
      <c r="F4195">
        <v>7</v>
      </c>
      <c r="G4195">
        <v>2</v>
      </c>
      <c r="H4195" t="s">
        <v>35</v>
      </c>
      <c r="I4195" t="s">
        <v>36</v>
      </c>
      <c r="J4195" s="12">
        <f>(C4195-VLOOKUP(H4195,Riders!$A$2:$C$3500,2,FALSE))/365</f>
        <v>25.830136986301369</v>
      </c>
      <c r="K4195">
        <v>18</v>
      </c>
    </row>
    <row r="4196" spans="1:11" x14ac:dyDescent="0.45">
      <c r="A4196" s="47" t="s">
        <v>693</v>
      </c>
      <c r="B4196" s="47">
        <v>2024</v>
      </c>
      <c r="C4196" s="49">
        <v>45326</v>
      </c>
      <c r="D4196" s="47" t="s">
        <v>72</v>
      </c>
      <c r="E4196" s="33" t="s">
        <v>454</v>
      </c>
      <c r="F4196">
        <v>7</v>
      </c>
      <c r="G4196">
        <v>3</v>
      </c>
      <c r="H4196" t="s">
        <v>3855</v>
      </c>
      <c r="I4196" t="s">
        <v>38</v>
      </c>
      <c r="J4196" s="12">
        <f>(C4196-VLOOKUP(H4196,Riders!$A$2:$C$3500,2,FALSE))/365</f>
        <v>20.816438356164383</v>
      </c>
      <c r="K4196">
        <v>13</v>
      </c>
    </row>
    <row r="4197" spans="1:11" x14ac:dyDescent="0.45">
      <c r="A4197" s="47" t="s">
        <v>693</v>
      </c>
      <c r="B4197" s="47">
        <v>2024</v>
      </c>
      <c r="C4197" s="49">
        <v>45326</v>
      </c>
      <c r="D4197" s="47" t="s">
        <v>72</v>
      </c>
      <c r="E4197" s="33" t="s">
        <v>454</v>
      </c>
      <c r="F4197">
        <v>7</v>
      </c>
      <c r="G4197">
        <v>4</v>
      </c>
      <c r="H4197" t="s">
        <v>903</v>
      </c>
      <c r="I4197" t="s">
        <v>51</v>
      </c>
      <c r="J4197" s="12">
        <f>(C4197-VLOOKUP(H4197,Riders!$A$2:$C$3500,2,FALSE))/365</f>
        <v>20.106849315068494</v>
      </c>
      <c r="K4197">
        <v>12</v>
      </c>
    </row>
    <row r="4198" spans="1:11" x14ac:dyDescent="0.45">
      <c r="A4198" s="47" t="s">
        <v>693</v>
      </c>
      <c r="B4198" s="47">
        <v>2024</v>
      </c>
      <c r="C4198" s="49">
        <v>45326</v>
      </c>
      <c r="D4198" s="47" t="s">
        <v>72</v>
      </c>
      <c r="E4198" s="33" t="s">
        <v>454</v>
      </c>
      <c r="F4198">
        <v>7</v>
      </c>
      <c r="G4198">
        <v>5</v>
      </c>
      <c r="H4198" t="s">
        <v>975</v>
      </c>
      <c r="I4198" t="s">
        <v>156</v>
      </c>
      <c r="J4198" s="12">
        <f>(C4198-VLOOKUP(H4198,Riders!$A$2:$C$3500,2,FALSE))/365</f>
        <v>22.778082191780822</v>
      </c>
      <c r="K4198">
        <v>33</v>
      </c>
    </row>
    <row r="4199" spans="1:11" x14ac:dyDescent="0.45">
      <c r="A4199" s="47" t="s">
        <v>693</v>
      </c>
      <c r="B4199" s="47">
        <v>2024</v>
      </c>
      <c r="C4199" s="49">
        <v>45326</v>
      </c>
      <c r="D4199" s="47" t="s">
        <v>72</v>
      </c>
      <c r="E4199" s="33" t="s">
        <v>454</v>
      </c>
      <c r="F4199">
        <v>7</v>
      </c>
      <c r="G4199">
        <v>6</v>
      </c>
      <c r="H4199" t="s">
        <v>64</v>
      </c>
      <c r="I4199" t="s">
        <v>65</v>
      </c>
      <c r="J4199" s="12">
        <f>(C4199-VLOOKUP(H4199,Riders!$A$2:$C$3500,2,FALSE))/365</f>
        <v>23.117808219178084</v>
      </c>
      <c r="K4199">
        <v>13</v>
      </c>
    </row>
    <row r="4200" spans="1:11" x14ac:dyDescent="0.45">
      <c r="A4200" s="47" t="s">
        <v>693</v>
      </c>
      <c r="B4200" s="47">
        <v>2024</v>
      </c>
      <c r="C4200" s="49">
        <v>45326</v>
      </c>
      <c r="D4200" s="47" t="s">
        <v>72</v>
      </c>
      <c r="E4200" s="33" t="s">
        <v>642</v>
      </c>
      <c r="F4200">
        <v>1</v>
      </c>
      <c r="G4200">
        <v>1</v>
      </c>
      <c r="H4200" t="s">
        <v>52</v>
      </c>
      <c r="I4200" t="s">
        <v>53</v>
      </c>
      <c r="J4200" s="12">
        <f>(C4200-VLOOKUP(H4200,Riders!$A$2:$C$3500,2,FALSE))/365</f>
        <v>26.906849315068492</v>
      </c>
      <c r="K4200">
        <v>11</v>
      </c>
    </row>
    <row r="4201" spans="1:11" x14ac:dyDescent="0.45">
      <c r="A4201" s="47" t="s">
        <v>693</v>
      </c>
      <c r="B4201" s="47">
        <v>2024</v>
      </c>
      <c r="C4201" s="49">
        <v>45326</v>
      </c>
      <c r="D4201" s="47" t="s">
        <v>72</v>
      </c>
      <c r="E4201" s="33" t="s">
        <v>642</v>
      </c>
      <c r="F4201">
        <v>1</v>
      </c>
      <c r="G4201">
        <v>2</v>
      </c>
      <c r="H4201" t="s">
        <v>64</v>
      </c>
      <c r="I4201" t="s">
        <v>65</v>
      </c>
      <c r="J4201" s="12">
        <f>(C4201-VLOOKUP(H4201,Riders!$A$2:$C$3500,2,FALSE))/365</f>
        <v>23.117808219178084</v>
      </c>
      <c r="K4201">
        <v>13</v>
      </c>
    </row>
    <row r="4202" spans="1:11" x14ac:dyDescent="0.45">
      <c r="A4202" s="47" t="s">
        <v>693</v>
      </c>
      <c r="B4202" s="47">
        <v>2024</v>
      </c>
      <c r="C4202" s="49">
        <v>45326</v>
      </c>
      <c r="D4202" s="47" t="s">
        <v>72</v>
      </c>
      <c r="E4202" s="33" t="s">
        <v>642</v>
      </c>
      <c r="F4202">
        <v>1</v>
      </c>
      <c r="G4202">
        <v>3</v>
      </c>
      <c r="H4202" t="s">
        <v>39</v>
      </c>
      <c r="I4202" t="s">
        <v>40</v>
      </c>
      <c r="J4202" s="12">
        <f>(C4202-VLOOKUP(H4202,Riders!$A$2:$C$3500,2,FALSE))/365</f>
        <v>29.487671232876714</v>
      </c>
      <c r="K4202">
        <v>18</v>
      </c>
    </row>
    <row r="4203" spans="1:11" x14ac:dyDescent="0.45">
      <c r="A4203" s="47" t="s">
        <v>693</v>
      </c>
      <c r="B4203" s="47">
        <v>2024</v>
      </c>
      <c r="C4203" s="49">
        <v>45326</v>
      </c>
      <c r="D4203" s="47" t="s">
        <v>72</v>
      </c>
      <c r="E4203" s="33" t="s">
        <v>642</v>
      </c>
      <c r="F4203">
        <v>1</v>
      </c>
      <c r="G4203">
        <v>4</v>
      </c>
      <c r="H4203" t="s">
        <v>846</v>
      </c>
      <c r="I4203" t="s">
        <v>120</v>
      </c>
      <c r="J4203" s="12">
        <f>(C4203-VLOOKUP(H4203,Riders!$A$2:$C$3500,2,FALSE))/365</f>
        <v>27.923287671232877</v>
      </c>
      <c r="K4203">
        <v>23</v>
      </c>
    </row>
    <row r="4204" spans="1:11" x14ac:dyDescent="0.45">
      <c r="A4204" s="47" t="s">
        <v>693</v>
      </c>
      <c r="B4204" s="47">
        <v>2024</v>
      </c>
      <c r="C4204" s="49">
        <v>45326</v>
      </c>
      <c r="D4204" s="47" t="s">
        <v>72</v>
      </c>
      <c r="E4204" s="33" t="s">
        <v>642</v>
      </c>
      <c r="F4204">
        <v>1</v>
      </c>
      <c r="G4204">
        <v>5</v>
      </c>
      <c r="H4204" t="s">
        <v>99</v>
      </c>
      <c r="I4204" t="s">
        <v>47</v>
      </c>
      <c r="J4204" s="12">
        <f>(C4204-VLOOKUP(H4204,Riders!$A$2:$C$3500,2,FALSE))/365</f>
        <v>26.972602739726028</v>
      </c>
      <c r="K4204">
        <v>28</v>
      </c>
    </row>
    <row r="4205" spans="1:11" x14ac:dyDescent="0.45">
      <c r="A4205" s="47" t="s">
        <v>693</v>
      </c>
      <c r="B4205" s="47">
        <v>2024</v>
      </c>
      <c r="C4205" s="49">
        <v>45326</v>
      </c>
      <c r="D4205" s="47" t="s">
        <v>72</v>
      </c>
      <c r="E4205" s="33" t="s">
        <v>642</v>
      </c>
      <c r="F4205">
        <v>1</v>
      </c>
      <c r="G4205">
        <v>6</v>
      </c>
      <c r="H4205" t="s">
        <v>80</v>
      </c>
      <c r="I4205" t="s">
        <v>3852</v>
      </c>
      <c r="J4205" s="12">
        <f>(C4205-VLOOKUP(H4205,Riders!$A$2:$C$3500,2,FALSE))/365</f>
        <v>21.991780821917807</v>
      </c>
      <c r="K4205">
        <v>33</v>
      </c>
    </row>
    <row r="4206" spans="1:11" x14ac:dyDescent="0.45">
      <c r="A4206" s="47" t="s">
        <v>693</v>
      </c>
      <c r="B4206" s="47">
        <v>2024</v>
      </c>
      <c r="C4206" s="49">
        <v>45326</v>
      </c>
      <c r="D4206" s="47" t="s">
        <v>72</v>
      </c>
      <c r="E4206" s="33" t="s">
        <v>642</v>
      </c>
      <c r="F4206">
        <v>2</v>
      </c>
      <c r="G4206">
        <v>1</v>
      </c>
      <c r="H4206" t="s">
        <v>20</v>
      </c>
      <c r="I4206" t="s">
        <v>21</v>
      </c>
      <c r="J4206" s="12">
        <f>(C4206-VLOOKUP(H4206,Riders!$A$2:$C$3500,2,FALSE))/365</f>
        <v>28.5013698630137</v>
      </c>
      <c r="K4206">
        <v>9</v>
      </c>
    </row>
    <row r="4207" spans="1:11" x14ac:dyDescent="0.45">
      <c r="A4207" s="47" t="s">
        <v>693</v>
      </c>
      <c r="B4207" s="47">
        <v>2024</v>
      </c>
      <c r="C4207" s="49">
        <v>45326</v>
      </c>
      <c r="D4207" s="47" t="s">
        <v>72</v>
      </c>
      <c r="E4207" s="33" t="s">
        <v>642</v>
      </c>
      <c r="F4207">
        <v>2</v>
      </c>
      <c r="G4207">
        <v>2</v>
      </c>
      <c r="H4207" t="s">
        <v>900</v>
      </c>
      <c r="I4207" t="s">
        <v>38</v>
      </c>
      <c r="J4207" s="12">
        <f>(C4207-VLOOKUP(H4207,Riders!$A$2:$C$3500,2,FALSE))/365</f>
        <v>20.035616438356165</v>
      </c>
      <c r="K4207">
        <v>13</v>
      </c>
    </row>
    <row r="4208" spans="1:11" x14ac:dyDescent="0.45">
      <c r="A4208" s="47" t="s">
        <v>693</v>
      </c>
      <c r="B4208" s="47">
        <v>2024</v>
      </c>
      <c r="C4208" s="49">
        <v>45326</v>
      </c>
      <c r="D4208" s="47" t="s">
        <v>72</v>
      </c>
      <c r="E4208" s="33" t="s">
        <v>642</v>
      </c>
      <c r="F4208">
        <v>2</v>
      </c>
      <c r="G4208">
        <v>3</v>
      </c>
      <c r="H4208" t="s">
        <v>45</v>
      </c>
      <c r="I4208" t="s">
        <v>40</v>
      </c>
      <c r="J4208" s="12">
        <f>(C4208-VLOOKUP(H4208,Riders!$A$2:$C$3500,2,FALSE))/365</f>
        <v>32.953424657534249</v>
      </c>
      <c r="K4208">
        <v>18</v>
      </c>
    </row>
    <row r="4209" spans="1:11" x14ac:dyDescent="0.45">
      <c r="A4209" s="47" t="s">
        <v>693</v>
      </c>
      <c r="B4209" s="47">
        <v>2024</v>
      </c>
      <c r="C4209" s="49">
        <v>45326</v>
      </c>
      <c r="D4209" s="47" t="s">
        <v>72</v>
      </c>
      <c r="E4209" s="33" t="s">
        <v>642</v>
      </c>
      <c r="F4209">
        <v>2</v>
      </c>
      <c r="G4209">
        <v>4</v>
      </c>
      <c r="H4209" t="s">
        <v>874</v>
      </c>
      <c r="I4209" t="s">
        <v>156</v>
      </c>
      <c r="J4209" s="12">
        <f>(C4209-VLOOKUP(H4209,Riders!$A$2:$C$3500,2,FALSE))/365</f>
        <v>30.80821917808219</v>
      </c>
      <c r="K4209">
        <v>23</v>
      </c>
    </row>
    <row r="4210" spans="1:11" x14ac:dyDescent="0.45">
      <c r="A4210" s="47" t="s">
        <v>693</v>
      </c>
      <c r="B4210" s="47">
        <v>2024</v>
      </c>
      <c r="C4210" s="49">
        <v>45326</v>
      </c>
      <c r="D4210" s="47" t="s">
        <v>72</v>
      </c>
      <c r="E4210" s="33" t="s">
        <v>642</v>
      </c>
      <c r="F4210">
        <v>2</v>
      </c>
      <c r="G4210">
        <v>5</v>
      </c>
      <c r="H4210" t="s">
        <v>54</v>
      </c>
      <c r="I4210" t="s">
        <v>44</v>
      </c>
      <c r="J4210" s="12">
        <f>(C4210-VLOOKUP(H4210,Riders!$A$2:$C$3500,2,FALSE))/365</f>
        <v>26.61917808219178</v>
      </c>
      <c r="K4210">
        <v>28</v>
      </c>
    </row>
    <row r="4211" spans="1:11" x14ac:dyDescent="0.45">
      <c r="A4211" s="47" t="s">
        <v>693</v>
      </c>
      <c r="B4211" s="47">
        <v>2024</v>
      </c>
      <c r="C4211" s="49">
        <v>45326</v>
      </c>
      <c r="D4211" s="47" t="s">
        <v>72</v>
      </c>
      <c r="E4211" s="33" t="s">
        <v>642</v>
      </c>
      <c r="F4211">
        <v>2</v>
      </c>
      <c r="G4211">
        <v>6</v>
      </c>
      <c r="H4211" t="s">
        <v>101</v>
      </c>
      <c r="I4211" t="s">
        <v>151</v>
      </c>
      <c r="J4211" s="12">
        <f>(C4211-VLOOKUP(H4211,Riders!$A$2:$C$3500,2,FALSE))/365</f>
        <v>24.347945205479451</v>
      </c>
      <c r="K4211">
        <v>33</v>
      </c>
    </row>
    <row r="4212" spans="1:11" x14ac:dyDescent="0.45">
      <c r="A4212" s="47" t="s">
        <v>693</v>
      </c>
      <c r="B4212" s="47">
        <v>2024</v>
      </c>
      <c r="C4212" s="49">
        <v>45326</v>
      </c>
      <c r="D4212" s="47" t="s">
        <v>72</v>
      </c>
      <c r="E4212" s="33" t="s">
        <v>642</v>
      </c>
      <c r="F4212">
        <v>3</v>
      </c>
      <c r="G4212">
        <v>1</v>
      </c>
      <c r="H4212" t="s">
        <v>903</v>
      </c>
      <c r="I4212" t="s">
        <v>51</v>
      </c>
      <c r="J4212" s="12">
        <f>(C4212-VLOOKUP(H4212,Riders!$A$2:$C$3500,2,FALSE))/365</f>
        <v>20.106849315068494</v>
      </c>
      <c r="K4212">
        <v>12</v>
      </c>
    </row>
    <row r="4213" spans="1:11" x14ac:dyDescent="0.45">
      <c r="A4213" s="47" t="s">
        <v>693</v>
      </c>
      <c r="B4213" s="47">
        <v>2024</v>
      </c>
      <c r="C4213" s="49">
        <v>45326</v>
      </c>
      <c r="D4213" s="47" t="s">
        <v>72</v>
      </c>
      <c r="E4213" s="33" t="s">
        <v>642</v>
      </c>
      <c r="F4213">
        <v>3</v>
      </c>
      <c r="G4213">
        <v>2</v>
      </c>
      <c r="H4213" t="s">
        <v>58</v>
      </c>
      <c r="I4213" t="s">
        <v>59</v>
      </c>
      <c r="J4213" s="12">
        <f>(C4213-VLOOKUP(H4213,Riders!$A$2:$C$3500,2,FALSE))/365</f>
        <v>26.057534246575344</v>
      </c>
      <c r="K4213">
        <v>13</v>
      </c>
    </row>
    <row r="4214" spans="1:11" x14ac:dyDescent="0.45">
      <c r="A4214" s="47" t="s">
        <v>693</v>
      </c>
      <c r="B4214" s="47">
        <v>2024</v>
      </c>
      <c r="C4214" s="49">
        <v>45326</v>
      </c>
      <c r="D4214" s="47" t="s">
        <v>72</v>
      </c>
      <c r="E4214" s="33" t="s">
        <v>642</v>
      </c>
      <c r="F4214">
        <v>3</v>
      </c>
      <c r="G4214">
        <v>3</v>
      </c>
      <c r="H4214" t="s">
        <v>115</v>
      </c>
      <c r="I4214" t="s">
        <v>3849</v>
      </c>
      <c r="J4214" s="12">
        <f>(C4214-VLOOKUP(H4214,Riders!$A$2:$C$3500,2,FALSE))/365</f>
        <v>26.512328767123286</v>
      </c>
      <c r="K4214">
        <v>18</v>
      </c>
    </row>
    <row r="4215" spans="1:11" x14ac:dyDescent="0.45">
      <c r="A4215" s="47" t="s">
        <v>693</v>
      </c>
      <c r="B4215" s="47">
        <v>2024</v>
      </c>
      <c r="C4215" s="49">
        <v>45326</v>
      </c>
      <c r="D4215" s="47" t="s">
        <v>72</v>
      </c>
      <c r="E4215" s="33" t="s">
        <v>642</v>
      </c>
      <c r="F4215">
        <v>3</v>
      </c>
      <c r="G4215">
        <v>4</v>
      </c>
      <c r="H4215" t="s">
        <v>3858</v>
      </c>
      <c r="I4215" t="s">
        <v>3852</v>
      </c>
      <c r="J4215" s="12">
        <f>(C4215-VLOOKUP(H4215,Riders!$A$2:$C$3500,2,FALSE))/365</f>
        <v>18.109589041095891</v>
      </c>
      <c r="K4215">
        <v>23</v>
      </c>
    </row>
    <row r="4216" spans="1:11" x14ac:dyDescent="0.45">
      <c r="A4216" s="47" t="s">
        <v>693</v>
      </c>
      <c r="B4216" s="47">
        <v>2024</v>
      </c>
      <c r="C4216" s="49">
        <v>45326</v>
      </c>
      <c r="D4216" s="47" t="s">
        <v>72</v>
      </c>
      <c r="E4216" s="33" t="s">
        <v>642</v>
      </c>
      <c r="F4216">
        <v>3</v>
      </c>
      <c r="G4216">
        <v>5</v>
      </c>
      <c r="H4216" t="s">
        <v>60</v>
      </c>
      <c r="I4216" t="s">
        <v>61</v>
      </c>
      <c r="J4216" s="12">
        <f>(C4216-VLOOKUP(H4216,Riders!$A$2:$C$3500,2,FALSE))/365</f>
        <v>35.556164383561644</v>
      </c>
      <c r="K4216">
        <v>28</v>
      </c>
    </row>
    <row r="4217" spans="1:11" x14ac:dyDescent="0.45">
      <c r="A4217" s="47" t="s">
        <v>693</v>
      </c>
      <c r="B4217" s="47">
        <v>2024</v>
      </c>
      <c r="C4217" s="49">
        <v>45326</v>
      </c>
      <c r="D4217" s="47" t="s">
        <v>72</v>
      </c>
      <c r="E4217" s="33" t="s">
        <v>642</v>
      </c>
      <c r="F4217">
        <v>3</v>
      </c>
      <c r="G4217">
        <v>6</v>
      </c>
      <c r="H4217" t="s">
        <v>975</v>
      </c>
      <c r="I4217" t="s">
        <v>156</v>
      </c>
      <c r="J4217" s="12">
        <f>(C4217-VLOOKUP(H4217,Riders!$A$2:$C$3500,2,FALSE))/365</f>
        <v>22.778082191780822</v>
      </c>
      <c r="K4217">
        <v>33</v>
      </c>
    </row>
    <row r="4218" spans="1:11" x14ac:dyDescent="0.45">
      <c r="A4218" s="47" t="s">
        <v>693</v>
      </c>
      <c r="B4218" s="47">
        <v>2024</v>
      </c>
      <c r="C4218" s="49">
        <v>45326</v>
      </c>
      <c r="D4218" s="47" t="s">
        <v>72</v>
      </c>
      <c r="E4218" s="33" t="s">
        <v>642</v>
      </c>
      <c r="F4218">
        <v>4</v>
      </c>
      <c r="G4218">
        <v>1</v>
      </c>
      <c r="H4218" t="s">
        <v>42</v>
      </c>
      <c r="I4218" t="s">
        <v>97</v>
      </c>
      <c r="J4218" s="12">
        <f>(C4218-VLOOKUP(H4218,Riders!$A$2:$C$3500,2,FALSE))/365</f>
        <v>25.17808219178082</v>
      </c>
      <c r="K4218">
        <v>1</v>
      </c>
    </row>
    <row r="4219" spans="1:11" x14ac:dyDescent="0.45">
      <c r="A4219" s="47" t="s">
        <v>693</v>
      </c>
      <c r="B4219" s="47">
        <v>2024</v>
      </c>
      <c r="C4219" s="49">
        <v>45326</v>
      </c>
      <c r="D4219" s="47" t="s">
        <v>72</v>
      </c>
      <c r="E4219" s="33" t="s">
        <v>642</v>
      </c>
      <c r="F4219">
        <v>4</v>
      </c>
      <c r="G4219">
        <v>2</v>
      </c>
      <c r="H4219" t="s">
        <v>3855</v>
      </c>
      <c r="I4219" t="s">
        <v>38</v>
      </c>
      <c r="J4219" s="12">
        <f>(C4219-VLOOKUP(H4219,Riders!$A$2:$C$3500,2,FALSE))/365</f>
        <v>20.816438356164383</v>
      </c>
      <c r="K4219">
        <v>13</v>
      </c>
    </row>
    <row r="4220" spans="1:11" x14ac:dyDescent="0.45">
      <c r="A4220" s="47" t="s">
        <v>693</v>
      </c>
      <c r="B4220" s="47">
        <v>2024</v>
      </c>
      <c r="C4220" s="49">
        <v>45326</v>
      </c>
      <c r="D4220" s="47" t="s">
        <v>72</v>
      </c>
      <c r="E4220" s="33" t="s">
        <v>642</v>
      </c>
      <c r="F4220">
        <v>4</v>
      </c>
      <c r="G4220">
        <v>3</v>
      </c>
      <c r="H4220" t="s">
        <v>651</v>
      </c>
      <c r="I4220" t="s">
        <v>29</v>
      </c>
      <c r="J4220" s="12">
        <f>(C4220-VLOOKUP(H4220,Riders!$A$2:$C$3500,2,FALSE))/365</f>
        <v>23.041095890410958</v>
      </c>
      <c r="K4220">
        <v>18</v>
      </c>
    </row>
    <row r="4221" spans="1:11" x14ac:dyDescent="0.45">
      <c r="A4221" s="47" t="s">
        <v>693</v>
      </c>
      <c r="B4221" s="47">
        <v>2024</v>
      </c>
      <c r="C4221" s="49">
        <v>45326</v>
      </c>
      <c r="D4221" s="47" t="s">
        <v>72</v>
      </c>
      <c r="E4221" s="33" t="s">
        <v>642</v>
      </c>
      <c r="F4221">
        <v>4</v>
      </c>
      <c r="G4221">
        <v>4</v>
      </c>
      <c r="H4221" t="s">
        <v>32</v>
      </c>
      <c r="I4221" t="s">
        <v>17</v>
      </c>
      <c r="J4221" s="12">
        <f>(C4221-VLOOKUP(H4221,Riders!$A$2:$C$3500,2,FALSE))/365</f>
        <v>21.531506849315068</v>
      </c>
      <c r="K4221">
        <v>23</v>
      </c>
    </row>
    <row r="4222" spans="1:11" x14ac:dyDescent="0.45">
      <c r="A4222" s="47" t="s">
        <v>693</v>
      </c>
      <c r="B4222" s="47">
        <v>2024</v>
      </c>
      <c r="C4222" s="49">
        <v>45326</v>
      </c>
      <c r="D4222" s="47" t="s">
        <v>72</v>
      </c>
      <c r="E4222" s="33" t="s">
        <v>642</v>
      </c>
      <c r="F4222">
        <v>4</v>
      </c>
      <c r="G4222">
        <v>5</v>
      </c>
      <c r="H4222" t="s">
        <v>48</v>
      </c>
      <c r="I4222" t="s">
        <v>49</v>
      </c>
      <c r="J4222" s="12">
        <f>(C4222-VLOOKUP(H4222,Riders!$A$2:$C$3500,2,FALSE))/365</f>
        <v>23.019178082191782</v>
      </c>
      <c r="K4222">
        <v>28</v>
      </c>
    </row>
    <row r="4223" spans="1:11" x14ac:dyDescent="0.45">
      <c r="A4223" s="47" t="s">
        <v>693</v>
      </c>
      <c r="B4223" s="47">
        <v>2024</v>
      </c>
      <c r="C4223" s="49">
        <v>45326</v>
      </c>
      <c r="D4223" s="47" t="s">
        <v>72</v>
      </c>
      <c r="E4223" s="33" t="s">
        <v>642</v>
      </c>
      <c r="F4223">
        <v>4</v>
      </c>
      <c r="G4223">
        <v>6</v>
      </c>
      <c r="H4223" t="s">
        <v>107</v>
      </c>
      <c r="I4223" t="s">
        <v>59</v>
      </c>
      <c r="J4223" s="12">
        <f>(C4223-VLOOKUP(H4223,Riders!$A$2:$C$3500,2,FALSE))/365</f>
        <v>20.413698630136988</v>
      </c>
      <c r="K4223">
        <v>33</v>
      </c>
    </row>
    <row r="4224" spans="1:11" x14ac:dyDescent="0.45">
      <c r="A4224" s="47" t="s">
        <v>693</v>
      </c>
      <c r="B4224" s="47">
        <v>2024</v>
      </c>
      <c r="C4224" s="49">
        <v>45326</v>
      </c>
      <c r="D4224" s="47" t="s">
        <v>72</v>
      </c>
      <c r="E4224" s="33" t="s">
        <v>642</v>
      </c>
      <c r="F4224">
        <v>4</v>
      </c>
      <c r="G4224">
        <v>7</v>
      </c>
      <c r="H4224" t="s">
        <v>387</v>
      </c>
      <c r="I4224" t="s">
        <v>65</v>
      </c>
      <c r="J4224" s="12">
        <f>(C4224-VLOOKUP(H4224,Riders!$A$2:$C$3500,2,FALSE))/365</f>
        <v>23.638356164383563</v>
      </c>
      <c r="K4224">
        <v>38</v>
      </c>
    </row>
    <row r="4225" spans="1:11" x14ac:dyDescent="0.45">
      <c r="A4225" s="47" t="s">
        <v>693</v>
      </c>
      <c r="B4225" s="47">
        <v>2024</v>
      </c>
      <c r="C4225" s="49">
        <v>45326</v>
      </c>
      <c r="D4225" s="47" t="s">
        <v>72</v>
      </c>
      <c r="E4225" s="33" t="s">
        <v>642</v>
      </c>
      <c r="F4225">
        <v>5</v>
      </c>
      <c r="G4225">
        <v>1</v>
      </c>
      <c r="H4225" t="s">
        <v>16</v>
      </c>
      <c r="I4225" t="s">
        <v>17</v>
      </c>
      <c r="J4225" s="12">
        <f>(C4225-VLOOKUP(H4225,Riders!$A$2:$C$3500,2,FALSE))/365</f>
        <v>24.791780821917808</v>
      </c>
      <c r="K4225">
        <v>7</v>
      </c>
    </row>
    <row r="4226" spans="1:11" x14ac:dyDescent="0.45">
      <c r="A4226" s="47" t="s">
        <v>693</v>
      </c>
      <c r="B4226" s="47">
        <v>2024</v>
      </c>
      <c r="C4226" s="49">
        <v>45326</v>
      </c>
      <c r="D4226" s="47" t="s">
        <v>72</v>
      </c>
      <c r="E4226" s="33" t="s">
        <v>642</v>
      </c>
      <c r="F4226">
        <v>5</v>
      </c>
      <c r="G4226">
        <v>2</v>
      </c>
      <c r="H4226" t="s">
        <v>23</v>
      </c>
      <c r="I4226" t="s">
        <v>15</v>
      </c>
      <c r="J4226" s="12">
        <f>(C4226-VLOOKUP(H4226,Riders!$A$2:$C$3500,2,FALSE))/365</f>
        <v>26.4</v>
      </c>
      <c r="K4226">
        <v>13</v>
      </c>
    </row>
    <row r="4227" spans="1:11" x14ac:dyDescent="0.45">
      <c r="A4227" s="47" t="s">
        <v>693</v>
      </c>
      <c r="B4227" s="47">
        <v>2024</v>
      </c>
      <c r="C4227" s="49">
        <v>45326</v>
      </c>
      <c r="D4227" s="47" t="s">
        <v>72</v>
      </c>
      <c r="E4227" s="33" t="s">
        <v>642</v>
      </c>
      <c r="F4227">
        <v>5</v>
      </c>
      <c r="G4227">
        <v>3</v>
      </c>
      <c r="H4227" t="s">
        <v>35</v>
      </c>
      <c r="I4227" t="s">
        <v>36</v>
      </c>
      <c r="J4227" s="12">
        <f>(C4227-VLOOKUP(H4227,Riders!$A$2:$C$3500,2,FALSE))/365</f>
        <v>25.830136986301369</v>
      </c>
      <c r="K4227">
        <v>18</v>
      </c>
    </row>
    <row r="4228" spans="1:11" x14ac:dyDescent="0.45">
      <c r="A4228" s="47" t="s">
        <v>693</v>
      </c>
      <c r="B4228" s="47">
        <v>2024</v>
      </c>
      <c r="C4228" s="49">
        <v>45326</v>
      </c>
      <c r="D4228" s="47" t="s">
        <v>72</v>
      </c>
      <c r="E4228" s="33" t="s">
        <v>642</v>
      </c>
      <c r="F4228">
        <v>5</v>
      </c>
      <c r="G4228">
        <v>4</v>
      </c>
      <c r="H4228" t="s">
        <v>100</v>
      </c>
      <c r="I4228" t="s">
        <v>47</v>
      </c>
      <c r="J4228" s="12">
        <f>(C4228-VLOOKUP(H4228,Riders!$A$2:$C$3500,2,FALSE))/365</f>
        <v>29.980821917808218</v>
      </c>
      <c r="K4228">
        <v>23</v>
      </c>
    </row>
    <row r="4229" spans="1:11" x14ac:dyDescent="0.45">
      <c r="A4229" s="47" t="s">
        <v>693</v>
      </c>
      <c r="B4229" s="47">
        <v>2024</v>
      </c>
      <c r="C4229" s="49">
        <v>45326</v>
      </c>
      <c r="D4229" s="47" t="s">
        <v>72</v>
      </c>
      <c r="E4229" s="33" t="s">
        <v>642</v>
      </c>
      <c r="F4229">
        <v>5</v>
      </c>
      <c r="G4229">
        <v>5</v>
      </c>
      <c r="H4229" t="s">
        <v>43</v>
      </c>
      <c r="I4229" t="s">
        <v>44</v>
      </c>
      <c r="J4229" s="12">
        <f>(C4229-VLOOKUP(H4229,Riders!$A$2:$C$3500,2,FALSE))/365</f>
        <v>31.213698630136985</v>
      </c>
      <c r="K4229">
        <v>28</v>
      </c>
    </row>
    <row r="4230" spans="1:11" x14ac:dyDescent="0.45">
      <c r="A4230" s="47" t="s">
        <v>693</v>
      </c>
      <c r="B4230" s="47">
        <v>2024</v>
      </c>
      <c r="C4230" s="49">
        <v>45326</v>
      </c>
      <c r="D4230" s="47" t="s">
        <v>72</v>
      </c>
      <c r="E4230" s="33" t="s">
        <v>642</v>
      </c>
      <c r="F4230">
        <v>5</v>
      </c>
      <c r="G4230">
        <v>6</v>
      </c>
      <c r="H4230" t="s">
        <v>845</v>
      </c>
      <c r="I4230" t="s">
        <v>235</v>
      </c>
      <c r="J4230" s="12">
        <f>(C4230-VLOOKUP(H4230,Riders!$A$2:$C$3500,2,FALSE))/365</f>
        <v>19.983561643835618</v>
      </c>
      <c r="K4230">
        <v>33</v>
      </c>
    </row>
    <row r="4231" spans="1:11" x14ac:dyDescent="0.45">
      <c r="A4231" s="47" t="s">
        <v>693</v>
      </c>
      <c r="B4231" s="47">
        <v>2024</v>
      </c>
      <c r="C4231" s="49">
        <v>45326</v>
      </c>
      <c r="D4231" s="47" t="s">
        <v>72</v>
      </c>
      <c r="E4231" s="33" t="s">
        <v>642</v>
      </c>
      <c r="F4231">
        <v>5</v>
      </c>
      <c r="G4231">
        <v>7</v>
      </c>
      <c r="H4231" t="s">
        <v>831</v>
      </c>
      <c r="I4231" t="s">
        <v>29</v>
      </c>
      <c r="J4231" s="12">
        <f>(C4231-VLOOKUP(H4231,Riders!$A$2:$C$3500,2,FALSE))/365</f>
        <v>25.591780821917808</v>
      </c>
      <c r="K4231">
        <v>38</v>
      </c>
    </row>
    <row r="4232" spans="1:11" x14ac:dyDescent="0.45">
      <c r="A4232" s="47" t="s">
        <v>693</v>
      </c>
      <c r="B4232" s="47">
        <v>2024</v>
      </c>
      <c r="C4232" s="49">
        <v>45326</v>
      </c>
      <c r="D4232" s="47" t="s">
        <v>72</v>
      </c>
      <c r="E4232" s="33" t="s">
        <v>643</v>
      </c>
      <c r="F4232">
        <v>1</v>
      </c>
      <c r="G4232">
        <v>1</v>
      </c>
      <c r="H4232" t="s">
        <v>381</v>
      </c>
      <c r="I4232" t="s">
        <v>25</v>
      </c>
      <c r="J4232" s="12">
        <f>(C4232-VLOOKUP(H4232,Riders!$A$2:$C$3500,2,FALSE))/365</f>
        <v>21.134246575342466</v>
      </c>
      <c r="K4232">
        <v>4</v>
      </c>
    </row>
    <row r="4233" spans="1:11" x14ac:dyDescent="0.45">
      <c r="A4233" s="47" t="s">
        <v>693</v>
      </c>
      <c r="B4233" s="47">
        <v>2024</v>
      </c>
      <c r="C4233" s="49">
        <v>45326</v>
      </c>
      <c r="D4233" s="47" t="s">
        <v>72</v>
      </c>
      <c r="E4233" s="33" t="s">
        <v>643</v>
      </c>
      <c r="F4233">
        <v>1</v>
      </c>
      <c r="G4233">
        <v>2</v>
      </c>
      <c r="H4233" t="s">
        <v>133</v>
      </c>
      <c r="I4233" t="s">
        <v>151</v>
      </c>
      <c r="J4233" s="12">
        <f>(C4233-VLOOKUP(H4233,Riders!$A$2:$C$3500,2,FALSE))/365</f>
        <v>31.032876712328768</v>
      </c>
      <c r="K4233">
        <v>2</v>
      </c>
    </row>
    <row r="4234" spans="1:11" x14ac:dyDescent="0.45">
      <c r="A4234" s="47" t="s">
        <v>693</v>
      </c>
      <c r="B4234" s="47">
        <v>2024</v>
      </c>
      <c r="C4234" s="49">
        <v>45326</v>
      </c>
      <c r="D4234" s="47" t="s">
        <v>72</v>
      </c>
      <c r="E4234" s="33" t="s">
        <v>643</v>
      </c>
      <c r="F4234">
        <v>1</v>
      </c>
      <c r="G4234">
        <v>3</v>
      </c>
      <c r="H4234" t="s">
        <v>14</v>
      </c>
      <c r="I4234" t="s">
        <v>15</v>
      </c>
      <c r="J4234" s="12">
        <f>(C4234-VLOOKUP(H4234,Riders!$A$2:$C$3500,2,FALSE))/365</f>
        <v>24.093150684931508</v>
      </c>
      <c r="K4234">
        <v>6</v>
      </c>
    </row>
    <row r="4235" spans="1:11" x14ac:dyDescent="0.45">
      <c r="A4235" s="47" t="s">
        <v>693</v>
      </c>
      <c r="B4235" s="47">
        <v>2024</v>
      </c>
      <c r="C4235" s="49">
        <v>45326</v>
      </c>
      <c r="D4235" s="47" t="s">
        <v>72</v>
      </c>
      <c r="E4235" s="33" t="s">
        <v>643</v>
      </c>
      <c r="F4235">
        <v>1</v>
      </c>
      <c r="G4235">
        <v>4</v>
      </c>
      <c r="H4235" t="s">
        <v>20</v>
      </c>
      <c r="I4235" t="s">
        <v>21</v>
      </c>
      <c r="J4235" s="12">
        <f>(C4235-VLOOKUP(H4235,Riders!$A$2:$C$3500,2,FALSE))/365</f>
        <v>28.5013698630137</v>
      </c>
      <c r="K4235">
        <v>9</v>
      </c>
    </row>
    <row r="4236" spans="1:11" x14ac:dyDescent="0.45">
      <c r="A4236" s="47" t="s">
        <v>693</v>
      </c>
      <c r="B4236" s="47">
        <v>2024</v>
      </c>
      <c r="C4236" s="49">
        <v>45326</v>
      </c>
      <c r="D4236" s="47" t="s">
        <v>72</v>
      </c>
      <c r="E4236" s="33" t="s">
        <v>643</v>
      </c>
      <c r="F4236">
        <v>1</v>
      </c>
      <c r="G4236">
        <v>5</v>
      </c>
      <c r="H4236" t="s">
        <v>16</v>
      </c>
      <c r="I4236" t="s">
        <v>17</v>
      </c>
      <c r="J4236" s="12">
        <f>(C4236-VLOOKUP(H4236,Riders!$A$2:$C$3500,2,FALSE))/365</f>
        <v>24.791780821917808</v>
      </c>
      <c r="K4236">
        <v>7</v>
      </c>
    </row>
    <row r="4237" spans="1:11" x14ac:dyDescent="0.45">
      <c r="A4237" s="47" t="s">
        <v>693</v>
      </c>
      <c r="B4237" s="47">
        <v>2024</v>
      </c>
      <c r="C4237" s="49">
        <v>45326</v>
      </c>
      <c r="D4237" s="47" t="s">
        <v>72</v>
      </c>
      <c r="E4237" s="33" t="s">
        <v>643</v>
      </c>
      <c r="F4237">
        <v>1</v>
      </c>
      <c r="G4237">
        <v>6</v>
      </c>
      <c r="H4237" t="s">
        <v>52</v>
      </c>
      <c r="I4237" t="s">
        <v>53</v>
      </c>
      <c r="J4237" s="12">
        <f>(C4237-VLOOKUP(H4237,Riders!$A$2:$C$3500,2,FALSE))/365</f>
        <v>26.906849315068492</v>
      </c>
      <c r="K4237">
        <v>11</v>
      </c>
    </row>
    <row r="4238" spans="1:11" x14ac:dyDescent="0.45">
      <c r="A4238" s="47" t="s">
        <v>693</v>
      </c>
      <c r="B4238" s="47">
        <v>2024</v>
      </c>
      <c r="C4238" s="49">
        <v>45326</v>
      </c>
      <c r="D4238" s="47" t="s">
        <v>72</v>
      </c>
      <c r="E4238" s="33" t="s">
        <v>643</v>
      </c>
      <c r="F4238">
        <v>2</v>
      </c>
      <c r="G4238">
        <v>1</v>
      </c>
      <c r="H4238" t="s">
        <v>26</v>
      </c>
      <c r="I4238" t="s">
        <v>27</v>
      </c>
      <c r="J4238" s="12">
        <f>(C4238-VLOOKUP(H4238,Riders!$A$2:$C$3500,2,FALSE))/365</f>
        <v>25.706849315068492</v>
      </c>
      <c r="K4238">
        <v>3</v>
      </c>
    </row>
    <row r="4239" spans="1:11" x14ac:dyDescent="0.45">
      <c r="A4239" s="47" t="s">
        <v>693</v>
      </c>
      <c r="B4239" s="47">
        <v>2024</v>
      </c>
      <c r="C4239" s="49">
        <v>45326</v>
      </c>
      <c r="D4239" s="47" t="s">
        <v>72</v>
      </c>
      <c r="E4239" s="33" t="s">
        <v>643</v>
      </c>
      <c r="F4239">
        <v>2</v>
      </c>
      <c r="G4239">
        <v>2</v>
      </c>
      <c r="H4239" t="s">
        <v>24</v>
      </c>
      <c r="I4239" t="s">
        <v>25</v>
      </c>
      <c r="J4239" s="12">
        <f>(C4239-VLOOKUP(H4239,Riders!$A$2:$C$3500,2,FALSE))/365</f>
        <v>25.435616438356163</v>
      </c>
      <c r="K4239">
        <v>5</v>
      </c>
    </row>
    <row r="4240" spans="1:11" x14ac:dyDescent="0.45">
      <c r="A4240" s="47" t="s">
        <v>693</v>
      </c>
      <c r="B4240" s="47">
        <v>2024</v>
      </c>
      <c r="C4240" s="49">
        <v>45326</v>
      </c>
      <c r="D4240" s="47" t="s">
        <v>72</v>
      </c>
      <c r="E4240" s="33" t="s">
        <v>643</v>
      </c>
      <c r="F4240">
        <v>2</v>
      </c>
      <c r="G4240">
        <v>3</v>
      </c>
      <c r="H4240" t="s">
        <v>42</v>
      </c>
      <c r="I4240" t="s">
        <v>97</v>
      </c>
      <c r="J4240" s="12">
        <f>(C4240-VLOOKUP(H4240,Riders!$A$2:$C$3500,2,FALSE))/365</f>
        <v>25.17808219178082</v>
      </c>
      <c r="K4240">
        <v>1</v>
      </c>
    </row>
    <row r="4241" spans="1:11" x14ac:dyDescent="0.45">
      <c r="A4241" s="47" t="s">
        <v>693</v>
      </c>
      <c r="B4241" s="47">
        <v>2024</v>
      </c>
      <c r="C4241" s="49">
        <v>45326</v>
      </c>
      <c r="D4241" s="47" t="s">
        <v>72</v>
      </c>
      <c r="E4241" s="33" t="s">
        <v>643</v>
      </c>
      <c r="F4241">
        <v>2</v>
      </c>
      <c r="G4241">
        <v>4</v>
      </c>
      <c r="H4241" t="s">
        <v>903</v>
      </c>
      <c r="I4241" t="s">
        <v>51</v>
      </c>
      <c r="J4241" s="12">
        <f>(C4241-VLOOKUP(H4241,Riders!$A$2:$C$3500,2,FALSE))/365</f>
        <v>20.106849315068494</v>
      </c>
      <c r="K4241">
        <v>12</v>
      </c>
    </row>
    <row r="4242" spans="1:11" x14ac:dyDescent="0.45">
      <c r="A4242" s="47" t="s">
        <v>693</v>
      </c>
      <c r="B4242" s="47">
        <v>2024</v>
      </c>
      <c r="C4242" s="49">
        <v>45326</v>
      </c>
      <c r="D4242" s="47" t="s">
        <v>72</v>
      </c>
      <c r="E4242" s="33" t="s">
        <v>643</v>
      </c>
      <c r="F4242">
        <v>2</v>
      </c>
      <c r="G4242">
        <v>5</v>
      </c>
      <c r="H4242" t="s">
        <v>50</v>
      </c>
      <c r="I4242" t="s">
        <v>51</v>
      </c>
      <c r="J4242" s="12">
        <f>(C4242-VLOOKUP(H4242,Riders!$A$2:$C$3500,2,FALSE))/365</f>
        <v>27.334246575342465</v>
      </c>
      <c r="K4242">
        <v>8</v>
      </c>
    </row>
    <row r="4243" spans="1:11" x14ac:dyDescent="0.45">
      <c r="A4243" s="47" t="s">
        <v>693</v>
      </c>
      <c r="B4243" s="47">
        <v>2024</v>
      </c>
      <c r="C4243" s="49">
        <v>45326</v>
      </c>
      <c r="D4243" s="47" t="s">
        <v>72</v>
      </c>
      <c r="E4243" s="33" t="s">
        <v>643</v>
      </c>
      <c r="F4243">
        <v>2</v>
      </c>
      <c r="G4243">
        <v>6</v>
      </c>
      <c r="H4243" t="s">
        <v>390</v>
      </c>
      <c r="I4243" t="s">
        <v>36</v>
      </c>
      <c r="J4243" s="12">
        <f>(C4243-VLOOKUP(H4243,Riders!$A$2:$C$3500,2,FALSE))/365</f>
        <v>20.797260273972604</v>
      </c>
      <c r="K4243">
        <v>10</v>
      </c>
    </row>
    <row r="4244" spans="1:11" x14ac:dyDescent="0.45">
      <c r="A4244" s="47" t="s">
        <v>693</v>
      </c>
      <c r="B4244" s="47">
        <v>2024</v>
      </c>
      <c r="C4244" s="49">
        <v>45326</v>
      </c>
      <c r="D4244" s="47" t="s">
        <v>72</v>
      </c>
      <c r="E4244" s="33" t="s">
        <v>370</v>
      </c>
      <c r="F4244">
        <v>1</v>
      </c>
      <c r="G4244">
        <v>1</v>
      </c>
      <c r="H4244" t="s">
        <v>42</v>
      </c>
      <c r="I4244" t="s">
        <v>97</v>
      </c>
      <c r="J4244" s="12">
        <f>(C4244-VLOOKUP(H4244,Riders!$A$2:$C$3500,2,FALSE))/365</f>
        <v>25.17808219178082</v>
      </c>
      <c r="K4244">
        <v>1</v>
      </c>
    </row>
    <row r="4245" spans="1:11" x14ac:dyDescent="0.45">
      <c r="A4245" s="47" t="s">
        <v>693</v>
      </c>
      <c r="B4245" s="47">
        <v>2024</v>
      </c>
      <c r="C4245" s="49">
        <v>45326</v>
      </c>
      <c r="D4245" s="47" t="s">
        <v>72</v>
      </c>
      <c r="E4245" s="33" t="s">
        <v>370</v>
      </c>
      <c r="F4245">
        <v>1</v>
      </c>
      <c r="G4245">
        <v>2</v>
      </c>
      <c r="H4245" t="s">
        <v>133</v>
      </c>
      <c r="I4245" t="s">
        <v>151</v>
      </c>
      <c r="J4245" s="12">
        <f>(C4245-VLOOKUP(H4245,Riders!$A$2:$C$3500,2,FALSE))/365</f>
        <v>31.032876712328768</v>
      </c>
      <c r="K4245">
        <v>2</v>
      </c>
    </row>
    <row r="4246" spans="1:11" x14ac:dyDescent="0.45">
      <c r="A4246" s="47" t="s">
        <v>693</v>
      </c>
      <c r="B4246" s="47">
        <v>2024</v>
      </c>
      <c r="C4246" s="49">
        <v>45326</v>
      </c>
      <c r="D4246" s="47" t="s">
        <v>72</v>
      </c>
      <c r="E4246" s="33" t="s">
        <v>370</v>
      </c>
      <c r="F4246">
        <v>1</v>
      </c>
      <c r="G4246">
        <v>3</v>
      </c>
      <c r="H4246" t="s">
        <v>26</v>
      </c>
      <c r="I4246" t="s">
        <v>27</v>
      </c>
      <c r="J4246" s="12">
        <f>(C4246-VLOOKUP(H4246,Riders!$A$2:$C$3500,2,FALSE))/365</f>
        <v>25.706849315068492</v>
      </c>
      <c r="K4246">
        <v>3</v>
      </c>
    </row>
    <row r="4247" spans="1:11" x14ac:dyDescent="0.45">
      <c r="A4247" s="47" t="s">
        <v>693</v>
      </c>
      <c r="B4247" s="47">
        <v>2024</v>
      </c>
      <c r="C4247" s="49">
        <v>45326</v>
      </c>
      <c r="D4247" s="47" t="s">
        <v>72</v>
      </c>
      <c r="E4247" s="33" t="s">
        <v>370</v>
      </c>
      <c r="F4247">
        <v>1</v>
      </c>
      <c r="G4247">
        <v>4</v>
      </c>
      <c r="H4247" t="s">
        <v>381</v>
      </c>
      <c r="I4247" t="s">
        <v>25</v>
      </c>
      <c r="J4247" s="12">
        <f>(C4247-VLOOKUP(H4247,Riders!$A$2:$C$3500,2,FALSE))/365</f>
        <v>21.134246575342466</v>
      </c>
      <c r="K4247">
        <v>4</v>
      </c>
    </row>
    <row r="4248" spans="1:11" x14ac:dyDescent="0.45">
      <c r="A4248" s="47" t="s">
        <v>693</v>
      </c>
      <c r="B4248" s="47">
        <v>2024</v>
      </c>
      <c r="C4248" s="49">
        <v>45326</v>
      </c>
      <c r="D4248" s="47" t="s">
        <v>72</v>
      </c>
      <c r="E4248" s="33" t="s">
        <v>370</v>
      </c>
      <c r="F4248">
        <v>1</v>
      </c>
      <c r="G4248">
        <v>5</v>
      </c>
      <c r="H4248" t="s">
        <v>24</v>
      </c>
      <c r="I4248" t="s">
        <v>25</v>
      </c>
      <c r="J4248" s="12">
        <f>(C4248-VLOOKUP(H4248,Riders!$A$2:$C$3500,2,FALSE))/365</f>
        <v>25.435616438356163</v>
      </c>
      <c r="K4248">
        <v>5</v>
      </c>
    </row>
    <row r="4249" spans="1:11" x14ac:dyDescent="0.45">
      <c r="A4249" s="47" t="s">
        <v>693</v>
      </c>
      <c r="B4249" s="47">
        <v>2024</v>
      </c>
      <c r="C4249" s="49">
        <v>45326</v>
      </c>
      <c r="D4249" s="47" t="s">
        <v>72</v>
      </c>
      <c r="E4249" s="33" t="s">
        <v>370</v>
      </c>
      <c r="F4249">
        <v>1</v>
      </c>
      <c r="G4249">
        <v>6</v>
      </c>
      <c r="H4249" t="s">
        <v>14</v>
      </c>
      <c r="I4249" t="s">
        <v>15</v>
      </c>
      <c r="J4249" s="12">
        <f>(C4249-VLOOKUP(H4249,Riders!$A$2:$C$3500,2,FALSE))/365</f>
        <v>24.093150684931508</v>
      </c>
      <c r="K4249">
        <v>6</v>
      </c>
    </row>
    <row r="4250" spans="1:11" x14ac:dyDescent="0.45">
      <c r="A4250" s="47" t="s">
        <v>693</v>
      </c>
      <c r="B4250" s="47">
        <v>2024</v>
      </c>
      <c r="C4250" s="49">
        <v>45326</v>
      </c>
      <c r="D4250" s="47" t="s">
        <v>72</v>
      </c>
      <c r="E4250" s="33" t="s">
        <v>370</v>
      </c>
      <c r="F4250">
        <v>2</v>
      </c>
      <c r="G4250">
        <v>1</v>
      </c>
      <c r="H4250" t="s">
        <v>16</v>
      </c>
      <c r="I4250" t="s">
        <v>17</v>
      </c>
      <c r="J4250" s="12">
        <f>(C4250-VLOOKUP(H4250,Riders!$A$2:$C$3500,2,FALSE))/365</f>
        <v>24.791780821917808</v>
      </c>
      <c r="K4250">
        <v>7</v>
      </c>
    </row>
    <row r="4251" spans="1:11" x14ac:dyDescent="0.45">
      <c r="A4251" s="47" t="s">
        <v>693</v>
      </c>
      <c r="B4251" s="47">
        <v>2024</v>
      </c>
      <c r="C4251" s="49">
        <v>45326</v>
      </c>
      <c r="D4251" s="47" t="s">
        <v>72</v>
      </c>
      <c r="E4251" s="33" t="s">
        <v>370</v>
      </c>
      <c r="F4251">
        <v>2</v>
      </c>
      <c r="G4251">
        <v>2</v>
      </c>
      <c r="H4251" t="s">
        <v>50</v>
      </c>
      <c r="I4251" t="s">
        <v>51</v>
      </c>
      <c r="J4251" s="12">
        <f>(C4251-VLOOKUP(H4251,Riders!$A$2:$C$3500,2,FALSE))/365</f>
        <v>27.334246575342465</v>
      </c>
      <c r="K4251">
        <v>8</v>
      </c>
    </row>
    <row r="4252" spans="1:11" x14ac:dyDescent="0.45">
      <c r="A4252" s="47" t="s">
        <v>693</v>
      </c>
      <c r="B4252" s="47">
        <v>2024</v>
      </c>
      <c r="C4252" s="49">
        <v>45326</v>
      </c>
      <c r="D4252" s="47" t="s">
        <v>72</v>
      </c>
      <c r="E4252" s="33" t="s">
        <v>370</v>
      </c>
      <c r="F4252">
        <v>2</v>
      </c>
      <c r="G4252">
        <v>3</v>
      </c>
      <c r="H4252" t="s">
        <v>20</v>
      </c>
      <c r="I4252" t="s">
        <v>21</v>
      </c>
      <c r="J4252" s="12">
        <f>(C4252-VLOOKUP(H4252,Riders!$A$2:$C$3500,2,FALSE))/365</f>
        <v>28.5013698630137</v>
      </c>
      <c r="K4252">
        <v>9</v>
      </c>
    </row>
    <row r="4253" spans="1:11" x14ac:dyDescent="0.45">
      <c r="A4253" s="47" t="s">
        <v>693</v>
      </c>
      <c r="B4253" s="47">
        <v>2024</v>
      </c>
      <c r="C4253" s="49">
        <v>45326</v>
      </c>
      <c r="D4253" s="47" t="s">
        <v>72</v>
      </c>
      <c r="E4253" s="33" t="s">
        <v>370</v>
      </c>
      <c r="F4253">
        <v>2</v>
      </c>
      <c r="G4253">
        <v>4</v>
      </c>
      <c r="H4253" t="s">
        <v>390</v>
      </c>
      <c r="I4253" t="s">
        <v>36</v>
      </c>
      <c r="J4253" s="12">
        <f>(C4253-VLOOKUP(H4253,Riders!$A$2:$C$3500,2,FALSE))/365</f>
        <v>20.797260273972604</v>
      </c>
      <c r="K4253">
        <v>10</v>
      </c>
    </row>
    <row r="4254" spans="1:11" x14ac:dyDescent="0.45">
      <c r="A4254" s="47" t="s">
        <v>693</v>
      </c>
      <c r="B4254" s="47">
        <v>2024</v>
      </c>
      <c r="C4254" s="49">
        <v>45326</v>
      </c>
      <c r="D4254" s="47" t="s">
        <v>72</v>
      </c>
      <c r="E4254" s="33" t="s">
        <v>370</v>
      </c>
      <c r="F4254">
        <v>2</v>
      </c>
      <c r="G4254">
        <v>5</v>
      </c>
      <c r="H4254" t="s">
        <v>52</v>
      </c>
      <c r="I4254" t="s">
        <v>53</v>
      </c>
      <c r="J4254" s="12">
        <f>(C4254-VLOOKUP(H4254,Riders!$A$2:$C$3500,2,FALSE))/365</f>
        <v>26.906849315068492</v>
      </c>
      <c r="K4254">
        <v>11</v>
      </c>
    </row>
    <row r="4255" spans="1:11" x14ac:dyDescent="0.45">
      <c r="A4255" s="47" t="s">
        <v>693</v>
      </c>
      <c r="B4255" s="47">
        <v>2024</v>
      </c>
      <c r="C4255" s="49">
        <v>45326</v>
      </c>
      <c r="D4255" s="47" t="s">
        <v>72</v>
      </c>
      <c r="E4255" s="33" t="s">
        <v>370</v>
      </c>
      <c r="F4255">
        <v>2</v>
      </c>
      <c r="G4255">
        <v>6</v>
      </c>
      <c r="H4255" t="s">
        <v>903</v>
      </c>
      <c r="I4255" t="s">
        <v>51</v>
      </c>
      <c r="J4255" s="12">
        <f>(C4255-VLOOKUP(H4255,Riders!$A$2:$C$3500,2,FALSE))/365</f>
        <v>20.106849315068494</v>
      </c>
      <c r="K4255">
        <v>12</v>
      </c>
    </row>
    <row r="4256" spans="1:11" x14ac:dyDescent="0.45">
      <c r="A4256" s="47" t="s">
        <v>127</v>
      </c>
      <c r="B4256" s="47">
        <v>2024</v>
      </c>
      <c r="C4256" s="9">
        <v>45368</v>
      </c>
      <c r="D4256" s="47" t="s">
        <v>72</v>
      </c>
      <c r="E4256" s="33" t="s">
        <v>454</v>
      </c>
      <c r="F4256">
        <v>1</v>
      </c>
      <c r="G4256">
        <v>1</v>
      </c>
      <c r="H4256" t="s">
        <v>23</v>
      </c>
      <c r="I4256" t="s">
        <v>15</v>
      </c>
      <c r="J4256" s="12">
        <f>(C4256-VLOOKUP(H4256,Riders!$A$2:$C$3500,2,FALSE))/365</f>
        <v>26.515068493150686</v>
      </c>
      <c r="K4256">
        <v>2</v>
      </c>
    </row>
    <row r="4257" spans="1:11" x14ac:dyDescent="0.45">
      <c r="A4257" s="47" t="s">
        <v>127</v>
      </c>
      <c r="B4257" s="47">
        <v>2024</v>
      </c>
      <c r="C4257" s="9">
        <v>45368</v>
      </c>
      <c r="D4257" s="47" t="s">
        <v>72</v>
      </c>
      <c r="E4257" s="33" t="s">
        <v>454</v>
      </c>
      <c r="F4257">
        <v>1</v>
      </c>
      <c r="G4257">
        <v>2</v>
      </c>
      <c r="H4257" t="s">
        <v>50</v>
      </c>
      <c r="I4257" t="s">
        <v>51</v>
      </c>
      <c r="J4257" s="12">
        <f>(C4257-VLOOKUP(H4257,Riders!$A$2:$C$3500,2,FALSE))/365</f>
        <v>27.449315068493149</v>
      </c>
      <c r="K4257">
        <v>4</v>
      </c>
    </row>
    <row r="4258" spans="1:11" x14ac:dyDescent="0.45">
      <c r="A4258" s="47" t="s">
        <v>127</v>
      </c>
      <c r="B4258" s="47">
        <v>2024</v>
      </c>
      <c r="C4258" s="9">
        <v>45368</v>
      </c>
      <c r="D4258" s="47" t="s">
        <v>72</v>
      </c>
      <c r="E4258" s="33" t="s">
        <v>454</v>
      </c>
      <c r="F4258">
        <v>1</v>
      </c>
      <c r="G4258">
        <v>3</v>
      </c>
      <c r="H4258" t="s">
        <v>900</v>
      </c>
      <c r="I4258" t="s">
        <v>38</v>
      </c>
      <c r="J4258" s="12">
        <f>(C4258-VLOOKUP(H4258,Riders!$A$2:$C$3500,2,FALSE))/365</f>
        <v>20.150684931506849</v>
      </c>
      <c r="K4258">
        <v>37</v>
      </c>
    </row>
    <row r="4259" spans="1:11" x14ac:dyDescent="0.45">
      <c r="A4259" s="47" t="s">
        <v>127</v>
      </c>
      <c r="B4259" s="47">
        <v>2024</v>
      </c>
      <c r="C4259" s="9">
        <v>45368</v>
      </c>
      <c r="D4259" s="47" t="s">
        <v>72</v>
      </c>
      <c r="E4259" s="33" t="s">
        <v>454</v>
      </c>
      <c r="F4259">
        <v>1</v>
      </c>
      <c r="G4259">
        <v>4</v>
      </c>
      <c r="H4259" t="s">
        <v>3819</v>
      </c>
      <c r="I4259" t="s">
        <v>40</v>
      </c>
      <c r="J4259" s="12">
        <f>(C4259-VLOOKUP(H4259,Riders!$A$2:$C$3500,2,FALSE))/365</f>
        <v>23.172602739726027</v>
      </c>
      <c r="K4259">
        <v>19</v>
      </c>
    </row>
    <row r="4260" spans="1:11" x14ac:dyDescent="0.45">
      <c r="A4260" s="47" t="s">
        <v>127</v>
      </c>
      <c r="B4260" s="47">
        <v>2024</v>
      </c>
      <c r="C4260" s="9">
        <v>45368</v>
      </c>
      <c r="D4260" s="47" t="s">
        <v>72</v>
      </c>
      <c r="E4260" s="33" t="s">
        <v>454</v>
      </c>
      <c r="F4260">
        <v>1</v>
      </c>
      <c r="G4260">
        <v>5</v>
      </c>
      <c r="H4260" t="s">
        <v>391</v>
      </c>
      <c r="I4260" t="s">
        <v>151</v>
      </c>
      <c r="J4260" s="12">
        <f>(C4260-VLOOKUP(H4260,Riders!$A$2:$C$3500,2,FALSE))/365</f>
        <v>25.057534246575344</v>
      </c>
      <c r="K4260">
        <v>13</v>
      </c>
    </row>
    <row r="4261" spans="1:11" x14ac:dyDescent="0.45">
      <c r="A4261" s="47" t="s">
        <v>127</v>
      </c>
      <c r="B4261" s="47">
        <v>2024</v>
      </c>
      <c r="C4261" s="9">
        <v>45368</v>
      </c>
      <c r="D4261" s="47" t="s">
        <v>72</v>
      </c>
      <c r="E4261" s="33" t="s">
        <v>454</v>
      </c>
      <c r="F4261">
        <v>1</v>
      </c>
      <c r="G4261">
        <v>6</v>
      </c>
      <c r="H4261" t="s">
        <v>66</v>
      </c>
      <c r="I4261" t="s">
        <v>67</v>
      </c>
      <c r="J4261" s="12">
        <f>(C4261-VLOOKUP(H4261,Riders!$A$2:$C$3500,2,FALSE))/365</f>
        <v>21.383561643835616</v>
      </c>
      <c r="K4261">
        <v>37</v>
      </c>
    </row>
    <row r="4262" spans="1:11" x14ac:dyDescent="0.45">
      <c r="A4262" s="47" t="s">
        <v>127</v>
      </c>
      <c r="B4262" s="47">
        <v>2024</v>
      </c>
      <c r="C4262" s="9">
        <v>45368</v>
      </c>
      <c r="D4262" s="47" t="s">
        <v>72</v>
      </c>
      <c r="E4262" s="33" t="s">
        <v>454</v>
      </c>
      <c r="F4262">
        <v>1</v>
      </c>
      <c r="G4262">
        <v>7</v>
      </c>
      <c r="H4262" t="s">
        <v>32</v>
      </c>
      <c r="I4262" t="s">
        <v>17</v>
      </c>
      <c r="J4262" s="12">
        <f>(C4262-VLOOKUP(H4262,Riders!$A$2:$C$3500,2,FALSE))/365</f>
        <v>21.646575342465752</v>
      </c>
      <c r="K4262">
        <v>25</v>
      </c>
    </row>
    <row r="4263" spans="1:11" x14ac:dyDescent="0.45">
      <c r="A4263" s="47" t="s">
        <v>127</v>
      </c>
      <c r="B4263" s="47">
        <v>2024</v>
      </c>
      <c r="C4263" s="9">
        <v>45368</v>
      </c>
      <c r="D4263" s="47" t="s">
        <v>72</v>
      </c>
      <c r="E4263" s="33" t="s">
        <v>454</v>
      </c>
      <c r="F4263">
        <v>2</v>
      </c>
      <c r="G4263">
        <v>1</v>
      </c>
      <c r="H4263" t="s">
        <v>381</v>
      </c>
      <c r="I4263" t="s">
        <v>25</v>
      </c>
      <c r="J4263" s="12">
        <f>(C4263-VLOOKUP(H4263,Riders!$A$2:$C$3500,2,FALSE))/365</f>
        <v>21.24931506849315</v>
      </c>
      <c r="K4263">
        <v>1</v>
      </c>
    </row>
    <row r="4264" spans="1:11" x14ac:dyDescent="0.45">
      <c r="A4264" s="47" t="s">
        <v>127</v>
      </c>
      <c r="B4264" s="47">
        <v>2024</v>
      </c>
      <c r="C4264" s="9">
        <v>45368</v>
      </c>
      <c r="D4264" s="47" t="s">
        <v>72</v>
      </c>
      <c r="E4264" s="33" t="s">
        <v>454</v>
      </c>
      <c r="F4264">
        <v>2</v>
      </c>
      <c r="G4264">
        <v>2</v>
      </c>
      <c r="H4264" t="s">
        <v>3855</v>
      </c>
      <c r="I4264" t="s">
        <v>38</v>
      </c>
      <c r="J4264" s="12">
        <f>(C4264-VLOOKUP(H4264,Riders!$A$2:$C$3500,2,FALSE))/365</f>
        <v>20.931506849315067</v>
      </c>
      <c r="K4264">
        <v>7</v>
      </c>
    </row>
    <row r="4265" spans="1:11" x14ac:dyDescent="0.45">
      <c r="A4265" s="47" t="s">
        <v>127</v>
      </c>
      <c r="B4265" s="47">
        <v>2024</v>
      </c>
      <c r="C4265" s="9">
        <v>45368</v>
      </c>
      <c r="D4265" s="47" t="s">
        <v>72</v>
      </c>
      <c r="E4265" s="33" t="s">
        <v>454</v>
      </c>
      <c r="F4265">
        <v>2</v>
      </c>
      <c r="G4265">
        <v>3</v>
      </c>
      <c r="H4265" t="s">
        <v>387</v>
      </c>
      <c r="I4265" t="s">
        <v>65</v>
      </c>
      <c r="J4265" s="12">
        <f>(C4265-VLOOKUP(H4265,Riders!$A$2:$C$3500,2,FALSE))/365</f>
        <v>23.753424657534246</v>
      </c>
      <c r="K4265">
        <v>19</v>
      </c>
    </row>
    <row r="4266" spans="1:11" x14ac:dyDescent="0.45">
      <c r="A4266" s="47" t="s">
        <v>127</v>
      </c>
      <c r="B4266" s="47">
        <v>2024</v>
      </c>
      <c r="C4266" s="9">
        <v>45368</v>
      </c>
      <c r="D4266" s="47" t="s">
        <v>72</v>
      </c>
      <c r="E4266" s="33" t="s">
        <v>454</v>
      </c>
      <c r="F4266">
        <v>2</v>
      </c>
      <c r="G4266">
        <v>4</v>
      </c>
      <c r="H4266" t="s">
        <v>975</v>
      </c>
      <c r="I4266" t="s">
        <v>156</v>
      </c>
      <c r="J4266" s="12">
        <f>(C4266-VLOOKUP(H4266,Riders!$A$2:$C$3500,2,FALSE))/365</f>
        <v>22.893150684931506</v>
      </c>
      <c r="K4266">
        <v>25</v>
      </c>
    </row>
    <row r="4267" spans="1:11" x14ac:dyDescent="0.45">
      <c r="A4267" s="47" t="s">
        <v>127</v>
      </c>
      <c r="B4267" s="47">
        <v>2024</v>
      </c>
      <c r="C4267" s="9">
        <v>45368</v>
      </c>
      <c r="D4267" s="47" t="s">
        <v>72</v>
      </c>
      <c r="E4267" s="33" t="s">
        <v>454</v>
      </c>
      <c r="F4267">
        <v>2</v>
      </c>
      <c r="G4267">
        <v>5</v>
      </c>
      <c r="H4267" t="s">
        <v>3858</v>
      </c>
      <c r="I4267" t="s">
        <v>3852</v>
      </c>
      <c r="J4267" s="12">
        <f>(C4267-VLOOKUP(H4267,Riders!$A$2:$C$3500,2,FALSE))/365</f>
        <v>18.224657534246575</v>
      </c>
      <c r="K4267">
        <v>31</v>
      </c>
    </row>
    <row r="4268" spans="1:11" x14ac:dyDescent="0.45">
      <c r="A4268" s="47" t="s">
        <v>127</v>
      </c>
      <c r="B4268" s="47">
        <v>2024</v>
      </c>
      <c r="C4268" s="9">
        <v>45368</v>
      </c>
      <c r="D4268" s="47" t="s">
        <v>72</v>
      </c>
      <c r="E4268" s="33" t="s">
        <v>454</v>
      </c>
      <c r="F4268">
        <v>2</v>
      </c>
      <c r="G4268">
        <v>6</v>
      </c>
      <c r="H4268" t="s">
        <v>42</v>
      </c>
      <c r="I4268" t="s">
        <v>97</v>
      </c>
      <c r="J4268" s="12">
        <f>(C4268-VLOOKUP(H4268,Riders!$A$2:$C$3500,2,FALSE))/365</f>
        <v>25.293150684931508</v>
      </c>
      <c r="K4268">
        <v>5</v>
      </c>
    </row>
    <row r="4269" spans="1:11" x14ac:dyDescent="0.45">
      <c r="A4269" s="47" t="s">
        <v>127</v>
      </c>
      <c r="B4269" s="47">
        <v>2024</v>
      </c>
      <c r="C4269" s="9">
        <v>45368</v>
      </c>
      <c r="D4269" s="47" t="s">
        <v>72</v>
      </c>
      <c r="E4269" s="33" t="s">
        <v>454</v>
      </c>
      <c r="F4269">
        <v>2</v>
      </c>
      <c r="G4269">
        <v>7</v>
      </c>
      <c r="H4269" t="s">
        <v>847</v>
      </c>
      <c r="I4269" t="s">
        <v>848</v>
      </c>
      <c r="J4269" s="12">
        <f>(C4269-VLOOKUP(H4269,Riders!$A$2:$C$3500,2,FALSE))/365</f>
        <v>23.904109589041095</v>
      </c>
      <c r="K4269">
        <v>25</v>
      </c>
    </row>
    <row r="4270" spans="1:11" x14ac:dyDescent="0.45">
      <c r="A4270" s="47" t="s">
        <v>127</v>
      </c>
      <c r="B4270" s="47">
        <v>2024</v>
      </c>
      <c r="C4270" s="9">
        <v>45368</v>
      </c>
      <c r="D4270" s="47" t="s">
        <v>72</v>
      </c>
      <c r="E4270" s="33" t="s">
        <v>454</v>
      </c>
      <c r="F4270">
        <v>3</v>
      </c>
      <c r="G4270">
        <v>1</v>
      </c>
      <c r="H4270" t="s">
        <v>14</v>
      </c>
      <c r="I4270" t="s">
        <v>15</v>
      </c>
      <c r="J4270" s="12">
        <f>(C4270-VLOOKUP(H4270,Riders!$A$2:$C$3500,2,FALSE))/365</f>
        <v>24.208219178082192</v>
      </c>
      <c r="K4270">
        <v>8</v>
      </c>
    </row>
    <row r="4271" spans="1:11" x14ac:dyDescent="0.45">
      <c r="A4271" s="47" t="s">
        <v>127</v>
      </c>
      <c r="B4271" s="47">
        <v>2024</v>
      </c>
      <c r="C4271" s="9">
        <v>45368</v>
      </c>
      <c r="D4271" s="47" t="s">
        <v>72</v>
      </c>
      <c r="E4271" s="33" t="s">
        <v>454</v>
      </c>
      <c r="F4271">
        <v>3</v>
      </c>
      <c r="G4271">
        <v>2</v>
      </c>
      <c r="H4271" t="s">
        <v>45</v>
      </c>
      <c r="I4271" t="s">
        <v>97</v>
      </c>
      <c r="J4271" s="12">
        <f>(C4271-VLOOKUP(H4271,Riders!$A$2:$C$3500,2,FALSE))/365</f>
        <v>33.06849315068493</v>
      </c>
      <c r="K4271">
        <v>13</v>
      </c>
    </row>
    <row r="4272" spans="1:11" x14ac:dyDescent="0.45">
      <c r="A4272" s="47" t="s">
        <v>127</v>
      </c>
      <c r="B4272" s="47">
        <v>2024</v>
      </c>
      <c r="C4272" s="9">
        <v>45368</v>
      </c>
      <c r="D4272" s="47" t="s">
        <v>72</v>
      </c>
      <c r="E4272" s="33" t="s">
        <v>454</v>
      </c>
      <c r="F4272">
        <v>3</v>
      </c>
      <c r="G4272">
        <v>3</v>
      </c>
      <c r="H4272" t="s">
        <v>98</v>
      </c>
      <c r="I4272" t="s">
        <v>67</v>
      </c>
      <c r="J4272" s="12">
        <f>(C4272-VLOOKUP(H4272,Riders!$A$2:$C$3500,2,FALSE))/365</f>
        <v>32.632876712328766</v>
      </c>
      <c r="K4272">
        <v>19</v>
      </c>
    </row>
    <row r="4273" spans="1:11" x14ac:dyDescent="0.45">
      <c r="A4273" s="47" t="s">
        <v>127</v>
      </c>
      <c r="B4273" s="47">
        <v>2024</v>
      </c>
      <c r="C4273" s="9">
        <v>45368</v>
      </c>
      <c r="D4273" s="47" t="s">
        <v>72</v>
      </c>
      <c r="E4273" s="33" t="s">
        <v>454</v>
      </c>
      <c r="F4273">
        <v>3</v>
      </c>
      <c r="G4273">
        <v>4</v>
      </c>
      <c r="H4273" t="s">
        <v>107</v>
      </c>
      <c r="I4273" t="s">
        <v>59</v>
      </c>
      <c r="J4273" s="12">
        <f>(C4273-VLOOKUP(H4273,Riders!$A$2:$C$3500,2,FALSE))/365</f>
        <v>20.528767123287672</v>
      </c>
      <c r="K4273">
        <v>19</v>
      </c>
    </row>
    <row r="4274" spans="1:11" x14ac:dyDescent="0.45">
      <c r="A4274" s="47" t="s">
        <v>127</v>
      </c>
      <c r="B4274" s="47">
        <v>2024</v>
      </c>
      <c r="C4274" s="9">
        <v>45368</v>
      </c>
      <c r="D4274" s="47" t="s">
        <v>72</v>
      </c>
      <c r="E4274" s="33" t="s">
        <v>454</v>
      </c>
      <c r="F4274">
        <v>3</v>
      </c>
      <c r="G4274">
        <v>5</v>
      </c>
      <c r="H4274" t="s">
        <v>48</v>
      </c>
      <c r="I4274" t="s">
        <v>49</v>
      </c>
      <c r="J4274" s="12">
        <f>(C4274-VLOOKUP(H4274,Riders!$A$2:$C$3500,2,FALSE))/365</f>
        <v>23.134246575342466</v>
      </c>
      <c r="K4274">
        <v>31</v>
      </c>
    </row>
    <row r="4275" spans="1:11" x14ac:dyDescent="0.45">
      <c r="A4275" s="47" t="s">
        <v>127</v>
      </c>
      <c r="B4275" s="47">
        <v>2024</v>
      </c>
      <c r="C4275" s="9">
        <v>45368</v>
      </c>
      <c r="D4275" s="47" t="s">
        <v>72</v>
      </c>
      <c r="E4275" s="33" t="s">
        <v>454</v>
      </c>
      <c r="F4275">
        <v>3</v>
      </c>
      <c r="G4275">
        <v>6</v>
      </c>
      <c r="H4275" t="s">
        <v>845</v>
      </c>
      <c r="I4275" t="s">
        <v>235</v>
      </c>
      <c r="J4275" s="12">
        <f>(C4275-VLOOKUP(H4275,Riders!$A$2:$C$3500,2,FALSE))/365</f>
        <v>20.098630136986301</v>
      </c>
      <c r="K4275">
        <v>31</v>
      </c>
    </row>
    <row r="4276" spans="1:11" x14ac:dyDescent="0.45">
      <c r="A4276" s="47" t="s">
        <v>127</v>
      </c>
      <c r="B4276" s="47">
        <v>2024</v>
      </c>
      <c r="C4276" s="9">
        <v>45368</v>
      </c>
      <c r="D4276" s="47" t="s">
        <v>72</v>
      </c>
      <c r="E4276" s="33" t="s">
        <v>454</v>
      </c>
      <c r="F4276">
        <v>3</v>
      </c>
      <c r="G4276">
        <v>7</v>
      </c>
      <c r="H4276" t="s">
        <v>1099</v>
      </c>
      <c r="I4276" t="s">
        <v>3865</v>
      </c>
      <c r="J4276" s="12">
        <f>(C4276-VLOOKUP(H4276,Riders!$A$2:$C$3500,2,FALSE))/365</f>
        <v>23.641095890410959</v>
      </c>
      <c r="K4276">
        <v>13</v>
      </c>
    </row>
    <row r="4277" spans="1:11" x14ac:dyDescent="0.45">
      <c r="A4277" s="47" t="s">
        <v>127</v>
      </c>
      <c r="B4277" s="47">
        <v>2024</v>
      </c>
      <c r="C4277" s="9">
        <v>45368</v>
      </c>
      <c r="D4277" s="47" t="s">
        <v>72</v>
      </c>
      <c r="E4277" s="33" t="s">
        <v>454</v>
      </c>
      <c r="F4277">
        <v>4</v>
      </c>
      <c r="G4277">
        <v>1</v>
      </c>
      <c r="H4277" t="s">
        <v>18</v>
      </c>
      <c r="I4277" t="s">
        <v>19</v>
      </c>
      <c r="J4277" s="12">
        <f>(C4277-VLOOKUP(H4277,Riders!$A$2:$C$3500,2,FALSE))/365</f>
        <v>25.81917808219178</v>
      </c>
      <c r="K4277">
        <v>10</v>
      </c>
    </row>
    <row r="4278" spans="1:11" x14ac:dyDescent="0.45">
      <c r="A4278" s="47" t="s">
        <v>127</v>
      </c>
      <c r="B4278" s="47">
        <v>2024</v>
      </c>
      <c r="C4278" s="9">
        <v>45368</v>
      </c>
      <c r="D4278" s="47" t="s">
        <v>72</v>
      </c>
      <c r="E4278" s="33" t="s">
        <v>454</v>
      </c>
      <c r="F4278">
        <v>4</v>
      </c>
      <c r="G4278">
        <v>2</v>
      </c>
      <c r="H4278" t="s">
        <v>64</v>
      </c>
      <c r="I4278" t="s">
        <v>65</v>
      </c>
      <c r="J4278" s="12">
        <f>(C4278-VLOOKUP(H4278,Riders!$A$2:$C$3500,2,FALSE))/365</f>
        <v>23.232876712328768</v>
      </c>
      <c r="K4278">
        <v>37</v>
      </c>
    </row>
    <row r="4279" spans="1:11" x14ac:dyDescent="0.45">
      <c r="A4279" s="47" t="s">
        <v>127</v>
      </c>
      <c r="B4279" s="47">
        <v>2024</v>
      </c>
      <c r="C4279" s="9">
        <v>45368</v>
      </c>
      <c r="D4279" s="47" t="s">
        <v>72</v>
      </c>
      <c r="E4279" s="33" t="s">
        <v>454</v>
      </c>
      <c r="F4279">
        <v>4</v>
      </c>
      <c r="G4279">
        <v>3</v>
      </c>
      <c r="H4279" t="s">
        <v>133</v>
      </c>
      <c r="I4279" t="s">
        <v>151</v>
      </c>
      <c r="J4279" s="12">
        <f>(C4279-VLOOKUP(H4279,Riders!$A$2:$C$3500,2,FALSE))/365</f>
        <v>31.147945205479452</v>
      </c>
      <c r="K4279">
        <v>25</v>
      </c>
    </row>
    <row r="4280" spans="1:11" x14ac:dyDescent="0.45">
      <c r="A4280" s="47" t="s">
        <v>127</v>
      </c>
      <c r="B4280" s="47">
        <v>2024</v>
      </c>
      <c r="C4280" s="9">
        <v>45368</v>
      </c>
      <c r="D4280" s="47" t="s">
        <v>72</v>
      </c>
      <c r="E4280" s="33" t="s">
        <v>454</v>
      </c>
      <c r="F4280">
        <v>4</v>
      </c>
      <c r="G4280">
        <v>4</v>
      </c>
      <c r="H4280" t="s">
        <v>60</v>
      </c>
      <c r="I4280" t="s">
        <v>61</v>
      </c>
      <c r="J4280" s="12">
        <f>(C4280-VLOOKUP(H4280,Riders!$A$2:$C$3500,2,FALSE))/365</f>
        <v>35.671232876712331</v>
      </c>
      <c r="K4280">
        <v>13</v>
      </c>
    </row>
    <row r="4281" spans="1:11" x14ac:dyDescent="0.45">
      <c r="A4281" s="47" t="s">
        <v>127</v>
      </c>
      <c r="B4281" s="47">
        <v>2024</v>
      </c>
      <c r="C4281" s="9">
        <v>45368</v>
      </c>
      <c r="D4281" s="47" t="s">
        <v>72</v>
      </c>
      <c r="E4281" s="33" t="s">
        <v>454</v>
      </c>
      <c r="F4281">
        <v>4</v>
      </c>
      <c r="G4281">
        <v>5</v>
      </c>
      <c r="H4281" t="s">
        <v>907</v>
      </c>
      <c r="I4281" t="s">
        <v>29</v>
      </c>
      <c r="J4281" s="12">
        <f>(C4281-VLOOKUP(H4281,Riders!$A$2:$C$3500,2,FALSE))/365</f>
        <v>23.468493150684932</v>
      </c>
      <c r="K4281">
        <v>13</v>
      </c>
    </row>
    <row r="4282" spans="1:11" x14ac:dyDescent="0.45">
      <c r="A4282" s="47" t="s">
        <v>127</v>
      </c>
      <c r="B4282" s="47">
        <v>2024</v>
      </c>
      <c r="C4282" s="9">
        <v>45368</v>
      </c>
      <c r="D4282" s="47" t="s">
        <v>72</v>
      </c>
      <c r="E4282" s="33" t="s">
        <v>454</v>
      </c>
      <c r="F4282">
        <v>4</v>
      </c>
      <c r="G4282">
        <v>6</v>
      </c>
      <c r="H4282" t="s">
        <v>632</v>
      </c>
      <c r="I4282" t="s">
        <v>31</v>
      </c>
      <c r="J4282" s="12">
        <f>(C4282-VLOOKUP(H4282,Riders!$A$2:$C$3500,2,FALSE))/365</f>
        <v>22.536986301369861</v>
      </c>
      <c r="K4282">
        <v>31</v>
      </c>
    </row>
    <row r="4283" spans="1:11" x14ac:dyDescent="0.45">
      <c r="A4283" s="47" t="s">
        <v>127</v>
      </c>
      <c r="B4283" s="47">
        <v>2024</v>
      </c>
      <c r="C4283" s="9">
        <v>45368</v>
      </c>
      <c r="D4283" s="47" t="s">
        <v>72</v>
      </c>
      <c r="E4283" s="33" t="s">
        <v>454</v>
      </c>
      <c r="F4283">
        <v>4</v>
      </c>
      <c r="G4283">
        <v>7</v>
      </c>
      <c r="H4283" t="s">
        <v>846</v>
      </c>
      <c r="I4283" t="s">
        <v>120</v>
      </c>
      <c r="J4283" s="12">
        <f>(C4283-VLOOKUP(H4283,Riders!$A$2:$C$3500,2,FALSE))/365</f>
        <v>28.038356164383561</v>
      </c>
      <c r="K4283">
        <v>25</v>
      </c>
    </row>
    <row r="4284" spans="1:11" x14ac:dyDescent="0.45">
      <c r="A4284" s="47" t="s">
        <v>127</v>
      </c>
      <c r="B4284" s="47">
        <v>2024</v>
      </c>
      <c r="C4284" s="9">
        <v>45368</v>
      </c>
      <c r="D4284" s="47" t="s">
        <v>72</v>
      </c>
      <c r="E4284" s="33" t="s">
        <v>454</v>
      </c>
      <c r="F4284">
        <v>5</v>
      </c>
      <c r="G4284">
        <v>1</v>
      </c>
      <c r="H4284" t="s">
        <v>52</v>
      </c>
      <c r="I4284" t="s">
        <v>53</v>
      </c>
      <c r="J4284" s="12">
        <f>(C4284-VLOOKUP(H4284,Riders!$A$2:$C$3500,2,FALSE))/365</f>
        <v>27.021917808219179</v>
      </c>
      <c r="K4284">
        <v>12</v>
      </c>
    </row>
    <row r="4285" spans="1:11" x14ac:dyDescent="0.45">
      <c r="A4285" s="47" t="s">
        <v>127</v>
      </c>
      <c r="B4285" s="47">
        <v>2024</v>
      </c>
      <c r="C4285" s="9">
        <v>45368</v>
      </c>
      <c r="D4285" s="47" t="s">
        <v>72</v>
      </c>
      <c r="E4285" s="33" t="s">
        <v>454</v>
      </c>
      <c r="F4285">
        <v>5</v>
      </c>
      <c r="G4285">
        <v>2</v>
      </c>
      <c r="H4285" t="s">
        <v>384</v>
      </c>
      <c r="I4285" t="s">
        <v>19</v>
      </c>
      <c r="J4285" s="12">
        <f>(C4285-VLOOKUP(H4285,Riders!$A$2:$C$3500,2,FALSE))/365</f>
        <v>24.534246575342465</v>
      </c>
      <c r="K4285">
        <v>11</v>
      </c>
    </row>
    <row r="4286" spans="1:11" x14ac:dyDescent="0.45">
      <c r="A4286" s="47" t="s">
        <v>127</v>
      </c>
      <c r="B4286" s="47">
        <v>2024</v>
      </c>
      <c r="C4286" s="9">
        <v>45368</v>
      </c>
      <c r="D4286" s="47" t="s">
        <v>72</v>
      </c>
      <c r="E4286" s="33" t="s">
        <v>454</v>
      </c>
      <c r="F4286">
        <v>5</v>
      </c>
      <c r="G4286">
        <v>3</v>
      </c>
      <c r="H4286" t="s">
        <v>24</v>
      </c>
      <c r="I4286" t="s">
        <v>25</v>
      </c>
      <c r="J4286" s="12">
        <f>(C4286-VLOOKUP(H4286,Riders!$A$2:$C$3500,2,FALSE))/365</f>
        <v>25.550684931506851</v>
      </c>
      <c r="K4286">
        <v>19</v>
      </c>
    </row>
    <row r="4287" spans="1:11" x14ac:dyDescent="0.45">
      <c r="A4287" s="47" t="s">
        <v>127</v>
      </c>
      <c r="B4287" s="47">
        <v>2024</v>
      </c>
      <c r="C4287" s="9">
        <v>45368</v>
      </c>
      <c r="D4287" s="47" t="s">
        <v>72</v>
      </c>
      <c r="E4287" s="33" t="s">
        <v>454</v>
      </c>
      <c r="F4287">
        <v>5</v>
      </c>
      <c r="G4287">
        <v>4</v>
      </c>
      <c r="H4287" t="s">
        <v>80</v>
      </c>
      <c r="I4287" t="s">
        <v>3852</v>
      </c>
      <c r="J4287" s="12">
        <f>(C4287-VLOOKUP(H4287,Riders!$A$2:$C$3500,2,FALSE))/365</f>
        <v>22.106849315068494</v>
      </c>
      <c r="K4287">
        <v>37</v>
      </c>
    </row>
    <row r="4288" spans="1:11" x14ac:dyDescent="0.45">
      <c r="A4288" s="47" t="s">
        <v>127</v>
      </c>
      <c r="B4288" s="47">
        <v>2024</v>
      </c>
      <c r="C4288" s="9">
        <v>45368</v>
      </c>
      <c r="D4288" s="47" t="s">
        <v>72</v>
      </c>
      <c r="E4288" s="33" t="s">
        <v>454</v>
      </c>
      <c r="F4288">
        <v>5</v>
      </c>
      <c r="G4288">
        <v>5</v>
      </c>
      <c r="H4288" t="s">
        <v>398</v>
      </c>
      <c r="I4288" t="s">
        <v>3865</v>
      </c>
      <c r="J4288" s="12">
        <f>(C4288-VLOOKUP(H4288,Riders!$A$2:$C$3500,2,FALSE))/365</f>
        <v>20.849315068493151</v>
      </c>
      <c r="K4288">
        <v>3</v>
      </c>
    </row>
    <row r="4289" spans="1:11" x14ac:dyDescent="0.45">
      <c r="A4289" s="47" t="s">
        <v>127</v>
      </c>
      <c r="B4289" s="47">
        <v>2024</v>
      </c>
      <c r="C4289" s="9">
        <v>45368</v>
      </c>
      <c r="D4289" s="47" t="s">
        <v>72</v>
      </c>
      <c r="E4289" s="33" t="s">
        <v>454</v>
      </c>
      <c r="F4289">
        <v>5</v>
      </c>
      <c r="G4289">
        <v>6</v>
      </c>
      <c r="H4289" t="s">
        <v>54</v>
      </c>
      <c r="I4289" t="s">
        <v>44</v>
      </c>
      <c r="J4289" s="12">
        <f>(C4289-VLOOKUP(H4289,Riders!$A$2:$C$3500,2,FALSE))/365</f>
        <v>26.734246575342464</v>
      </c>
      <c r="K4289">
        <v>31</v>
      </c>
    </row>
    <row r="4290" spans="1:11" x14ac:dyDescent="0.45">
      <c r="A4290" s="47" t="s">
        <v>127</v>
      </c>
      <c r="B4290" s="47">
        <v>2024</v>
      </c>
      <c r="C4290" s="9">
        <v>45368</v>
      </c>
      <c r="D4290" s="47" t="s">
        <v>72</v>
      </c>
      <c r="E4290" s="33" t="s">
        <v>454</v>
      </c>
      <c r="F4290">
        <v>5</v>
      </c>
      <c r="G4290">
        <v>7</v>
      </c>
      <c r="H4290" t="s">
        <v>39</v>
      </c>
      <c r="I4290" t="s">
        <v>40</v>
      </c>
      <c r="J4290" s="12">
        <f>(C4290-VLOOKUP(H4290,Riders!$A$2:$C$3500,2,FALSE))/365</f>
        <v>29.602739726027398</v>
      </c>
      <c r="K4290">
        <v>9</v>
      </c>
    </row>
    <row r="4291" spans="1:11" x14ac:dyDescent="0.45">
      <c r="A4291" s="47" t="s">
        <v>127</v>
      </c>
      <c r="B4291" s="47">
        <v>2024</v>
      </c>
      <c r="C4291" s="9">
        <v>45368</v>
      </c>
      <c r="D4291" s="47" t="s">
        <v>72</v>
      </c>
      <c r="E4291" s="33" t="s">
        <v>454</v>
      </c>
      <c r="F4291">
        <v>6</v>
      </c>
      <c r="G4291">
        <v>1</v>
      </c>
      <c r="H4291" t="s">
        <v>16</v>
      </c>
      <c r="I4291" t="s">
        <v>17</v>
      </c>
      <c r="J4291" s="12">
        <f>(C4291-VLOOKUP(H4291,Riders!$A$2:$C$3500,2,FALSE))/365</f>
        <v>24.906849315068492</v>
      </c>
      <c r="K4291">
        <v>6</v>
      </c>
    </row>
    <row r="4292" spans="1:11" x14ac:dyDescent="0.45">
      <c r="A4292" s="47" t="s">
        <v>127</v>
      </c>
      <c r="B4292" s="47">
        <v>2024</v>
      </c>
      <c r="C4292" s="9">
        <v>45368</v>
      </c>
      <c r="D4292" s="47" t="s">
        <v>72</v>
      </c>
      <c r="E4292" s="33" t="s">
        <v>454</v>
      </c>
      <c r="F4292">
        <v>6</v>
      </c>
      <c r="G4292">
        <v>2</v>
      </c>
      <c r="H4292" t="s">
        <v>43</v>
      </c>
      <c r="I4292" t="s">
        <v>44</v>
      </c>
      <c r="J4292" s="12">
        <f>(C4292-VLOOKUP(H4292,Riders!$A$2:$C$3500,2,FALSE))/365</f>
        <v>31.328767123287673</v>
      </c>
      <c r="K4292">
        <v>13</v>
      </c>
    </row>
    <row r="4293" spans="1:11" x14ac:dyDescent="0.45">
      <c r="A4293" s="47" t="s">
        <v>127</v>
      </c>
      <c r="B4293" s="47">
        <v>2024</v>
      </c>
      <c r="C4293" s="9">
        <v>45368</v>
      </c>
      <c r="D4293" s="47" t="s">
        <v>72</v>
      </c>
      <c r="E4293" s="33" t="s">
        <v>454</v>
      </c>
      <c r="F4293">
        <v>6</v>
      </c>
      <c r="G4293">
        <v>3</v>
      </c>
      <c r="H4293" t="s">
        <v>874</v>
      </c>
      <c r="I4293" t="s">
        <v>156</v>
      </c>
      <c r="J4293" s="12">
        <f>(C4293-VLOOKUP(H4293,Riders!$A$2:$C$3500,2,FALSE))/365</f>
        <v>30.923287671232877</v>
      </c>
      <c r="K4293">
        <v>19</v>
      </c>
    </row>
    <row r="4294" spans="1:11" x14ac:dyDescent="0.45">
      <c r="A4294" s="47" t="s">
        <v>127</v>
      </c>
      <c r="B4294" s="47">
        <v>2024</v>
      </c>
      <c r="C4294" s="9">
        <v>45368</v>
      </c>
      <c r="D4294" s="47" t="s">
        <v>72</v>
      </c>
      <c r="E4294" s="33" t="s">
        <v>454</v>
      </c>
      <c r="F4294">
        <v>6</v>
      </c>
      <c r="G4294">
        <v>4</v>
      </c>
      <c r="H4294" t="s">
        <v>113</v>
      </c>
      <c r="I4294" t="s">
        <v>31</v>
      </c>
      <c r="J4294" s="12">
        <f>(C4294-VLOOKUP(H4294,Riders!$A$2:$C$3500,2,FALSE))/365</f>
        <v>20.843835616438355</v>
      </c>
      <c r="K4294">
        <v>25</v>
      </c>
    </row>
    <row r="4295" spans="1:11" x14ac:dyDescent="0.45">
      <c r="A4295" s="47" t="s">
        <v>127</v>
      </c>
      <c r="B4295" s="47">
        <v>2024</v>
      </c>
      <c r="C4295" s="9">
        <v>45368</v>
      </c>
      <c r="D4295" s="47" t="s">
        <v>72</v>
      </c>
      <c r="E4295" s="33" t="s">
        <v>454</v>
      </c>
      <c r="F4295">
        <v>6</v>
      </c>
      <c r="G4295">
        <v>5</v>
      </c>
      <c r="H4295" t="s">
        <v>83</v>
      </c>
      <c r="I4295" t="s">
        <v>84</v>
      </c>
      <c r="J4295" s="12">
        <f>(C4295-VLOOKUP(H4295,Riders!$A$2:$C$3500,2,FALSE))/365</f>
        <v>31.4986301369863</v>
      </c>
      <c r="K4295">
        <v>37</v>
      </c>
    </row>
    <row r="4296" spans="1:11" x14ac:dyDescent="0.45">
      <c r="A4296" s="47" t="s">
        <v>127</v>
      </c>
      <c r="B4296" s="47">
        <v>2024</v>
      </c>
      <c r="C4296" s="9">
        <v>45368</v>
      </c>
      <c r="D4296" s="47" t="s">
        <v>72</v>
      </c>
      <c r="E4296" s="33" t="s">
        <v>454</v>
      </c>
      <c r="F4296">
        <v>6</v>
      </c>
      <c r="G4296">
        <v>6</v>
      </c>
      <c r="H4296" t="s">
        <v>831</v>
      </c>
      <c r="I4296" t="s">
        <v>29</v>
      </c>
      <c r="J4296" s="12">
        <f>(C4296-VLOOKUP(H4296,Riders!$A$2:$C$3500,2,FALSE))/365</f>
        <v>25.706849315068492</v>
      </c>
      <c r="K4296">
        <v>31</v>
      </c>
    </row>
    <row r="4297" spans="1:11" x14ac:dyDescent="0.45">
      <c r="A4297" s="47" t="s">
        <v>127</v>
      </c>
      <c r="B4297" s="47">
        <v>2024</v>
      </c>
      <c r="C4297" s="9">
        <v>45368</v>
      </c>
      <c r="D4297" s="47" t="s">
        <v>72</v>
      </c>
      <c r="E4297" s="33" t="s">
        <v>642</v>
      </c>
      <c r="F4297">
        <v>1</v>
      </c>
      <c r="G4297">
        <v>1</v>
      </c>
      <c r="H4297" t="s">
        <v>50</v>
      </c>
      <c r="I4297" t="s">
        <v>51</v>
      </c>
      <c r="J4297" s="12">
        <f>(C4297-VLOOKUP(H4297,Riders!$A$2:$C$3500,2,FALSE))/365</f>
        <v>27.449315068493149</v>
      </c>
      <c r="K4297">
        <v>4</v>
      </c>
    </row>
    <row r="4298" spans="1:11" x14ac:dyDescent="0.45">
      <c r="A4298" s="47" t="s">
        <v>127</v>
      </c>
      <c r="B4298" s="47">
        <v>2024</v>
      </c>
      <c r="C4298" s="9">
        <v>45368</v>
      </c>
      <c r="D4298" s="47" t="s">
        <v>72</v>
      </c>
      <c r="E4298" s="33" t="s">
        <v>642</v>
      </c>
      <c r="F4298">
        <v>1</v>
      </c>
      <c r="G4298">
        <v>2</v>
      </c>
      <c r="H4298" t="s">
        <v>907</v>
      </c>
      <c r="I4298" t="s">
        <v>29</v>
      </c>
      <c r="J4298" s="12">
        <f>(C4298-VLOOKUP(H4298,Riders!$A$2:$C$3500,2,FALSE))/365</f>
        <v>23.468493150684932</v>
      </c>
      <c r="K4298">
        <v>13</v>
      </c>
    </row>
    <row r="4299" spans="1:11" x14ac:dyDescent="0.45">
      <c r="A4299" s="47" t="s">
        <v>127</v>
      </c>
      <c r="B4299" s="47">
        <v>2024</v>
      </c>
      <c r="C4299" s="9">
        <v>45368</v>
      </c>
      <c r="D4299" s="47" t="s">
        <v>72</v>
      </c>
      <c r="E4299" s="33" t="s">
        <v>642</v>
      </c>
      <c r="F4299">
        <v>1</v>
      </c>
      <c r="G4299">
        <v>3</v>
      </c>
      <c r="H4299" t="s">
        <v>874</v>
      </c>
      <c r="I4299" t="s">
        <v>156</v>
      </c>
      <c r="J4299" s="12">
        <f>(C4299-VLOOKUP(H4299,Riders!$A$2:$C$3500,2,FALSE))/365</f>
        <v>30.923287671232877</v>
      </c>
      <c r="K4299">
        <v>19</v>
      </c>
    </row>
    <row r="4300" spans="1:11" x14ac:dyDescent="0.45">
      <c r="A4300" s="47" t="s">
        <v>127</v>
      </c>
      <c r="B4300" s="47">
        <v>2024</v>
      </c>
      <c r="C4300" s="9">
        <v>45368</v>
      </c>
      <c r="D4300" s="47" t="s">
        <v>72</v>
      </c>
      <c r="E4300" s="33" t="s">
        <v>642</v>
      </c>
      <c r="F4300">
        <v>1</v>
      </c>
      <c r="G4300">
        <v>4</v>
      </c>
      <c r="H4300" t="s">
        <v>847</v>
      </c>
      <c r="I4300" t="s">
        <v>848</v>
      </c>
      <c r="J4300" s="12">
        <f>(C4300-VLOOKUP(H4300,Riders!$A$2:$C$3500,2,FALSE))/365</f>
        <v>23.904109589041095</v>
      </c>
      <c r="K4300">
        <v>25</v>
      </c>
    </row>
    <row r="4301" spans="1:11" x14ac:dyDescent="0.45">
      <c r="A4301" s="47" t="s">
        <v>127</v>
      </c>
      <c r="B4301" s="47">
        <v>2024</v>
      </c>
      <c r="C4301" s="9">
        <v>45368</v>
      </c>
      <c r="D4301" s="47" t="s">
        <v>72</v>
      </c>
      <c r="E4301" s="33" t="s">
        <v>642</v>
      </c>
      <c r="F4301">
        <v>1</v>
      </c>
      <c r="G4301">
        <v>5</v>
      </c>
      <c r="H4301" t="s">
        <v>632</v>
      </c>
      <c r="I4301" t="s">
        <v>31</v>
      </c>
      <c r="J4301" s="12">
        <f>(C4301-VLOOKUP(H4301,Riders!$A$2:$C$3500,2,FALSE))/365</f>
        <v>22.536986301369861</v>
      </c>
      <c r="K4301">
        <v>31</v>
      </c>
    </row>
    <row r="4302" spans="1:11" x14ac:dyDescent="0.45">
      <c r="A4302" s="47" t="s">
        <v>127</v>
      </c>
      <c r="B4302" s="47">
        <v>2024</v>
      </c>
      <c r="C4302" s="9">
        <v>45368</v>
      </c>
      <c r="D4302" s="47" t="s">
        <v>72</v>
      </c>
      <c r="E4302" s="33" t="s">
        <v>642</v>
      </c>
      <c r="F4302">
        <v>1</v>
      </c>
      <c r="G4302">
        <v>6</v>
      </c>
      <c r="H4302" t="s">
        <v>80</v>
      </c>
      <c r="I4302" t="s">
        <v>3852</v>
      </c>
      <c r="J4302" s="12">
        <f>(C4302-VLOOKUP(H4302,Riders!$A$2:$C$3500,2,FALSE))/365</f>
        <v>22.106849315068494</v>
      </c>
      <c r="K4302">
        <v>37</v>
      </c>
    </row>
    <row r="4303" spans="1:11" x14ac:dyDescent="0.45">
      <c r="A4303" s="47" t="s">
        <v>127</v>
      </c>
      <c r="B4303" s="47">
        <v>2024</v>
      </c>
      <c r="C4303" s="9">
        <v>45368</v>
      </c>
      <c r="D4303" s="47" t="s">
        <v>72</v>
      </c>
      <c r="E4303" s="33" t="s">
        <v>642</v>
      </c>
      <c r="F4303">
        <v>2</v>
      </c>
      <c r="G4303">
        <v>1</v>
      </c>
      <c r="H4303" t="s">
        <v>3855</v>
      </c>
      <c r="I4303" t="s">
        <v>38</v>
      </c>
      <c r="J4303" s="12">
        <f>(C4303-VLOOKUP(H4303,Riders!$A$2:$C$3500,2,FALSE))/365</f>
        <v>20.931506849315067</v>
      </c>
      <c r="K4303">
        <v>7</v>
      </c>
    </row>
    <row r="4304" spans="1:11" x14ac:dyDescent="0.45">
      <c r="A4304" s="47" t="s">
        <v>127</v>
      </c>
      <c r="B4304" s="47">
        <v>2024</v>
      </c>
      <c r="C4304" s="9">
        <v>45368</v>
      </c>
      <c r="D4304" s="47" t="s">
        <v>72</v>
      </c>
      <c r="E4304" s="33" t="s">
        <v>642</v>
      </c>
      <c r="F4304">
        <v>2</v>
      </c>
      <c r="G4304">
        <v>2</v>
      </c>
      <c r="H4304" t="s">
        <v>1099</v>
      </c>
      <c r="I4304" t="s">
        <v>3865</v>
      </c>
      <c r="J4304" s="12">
        <f>(C4304-VLOOKUP(H4304,Riders!$A$2:$C$3500,2,FALSE))/365</f>
        <v>23.641095890410959</v>
      </c>
      <c r="K4304">
        <v>13</v>
      </c>
    </row>
    <row r="4305" spans="1:11" x14ac:dyDescent="0.45">
      <c r="A4305" s="47" t="s">
        <v>127</v>
      </c>
      <c r="B4305" s="47">
        <v>2024</v>
      </c>
      <c r="C4305" s="9">
        <v>45368</v>
      </c>
      <c r="D4305" s="47" t="s">
        <v>72</v>
      </c>
      <c r="E4305" s="33" t="s">
        <v>642</v>
      </c>
      <c r="F4305">
        <v>2</v>
      </c>
      <c r="G4305">
        <v>3</v>
      </c>
      <c r="H4305" t="s">
        <v>3819</v>
      </c>
      <c r="I4305" t="s">
        <v>40</v>
      </c>
      <c r="J4305" s="12">
        <f>(C4305-VLOOKUP(H4305,Riders!$A$2:$C$3500,2,FALSE))/365</f>
        <v>23.172602739726027</v>
      </c>
      <c r="K4305">
        <v>19</v>
      </c>
    </row>
    <row r="4306" spans="1:11" x14ac:dyDescent="0.45">
      <c r="A4306" s="47" t="s">
        <v>127</v>
      </c>
      <c r="B4306" s="47">
        <v>2024</v>
      </c>
      <c r="C4306" s="9">
        <v>45368</v>
      </c>
      <c r="D4306" s="47" t="s">
        <v>72</v>
      </c>
      <c r="E4306" s="33" t="s">
        <v>642</v>
      </c>
      <c r="F4306">
        <v>2</v>
      </c>
      <c r="G4306">
        <v>4</v>
      </c>
      <c r="H4306" t="s">
        <v>113</v>
      </c>
      <c r="I4306" t="s">
        <v>31</v>
      </c>
      <c r="J4306" s="12">
        <f>(C4306-VLOOKUP(H4306,Riders!$A$2:$C$3500,2,FALSE))/365</f>
        <v>20.843835616438355</v>
      </c>
      <c r="K4306">
        <v>25</v>
      </c>
    </row>
    <row r="4307" spans="1:11" x14ac:dyDescent="0.45">
      <c r="A4307" s="47" t="s">
        <v>127</v>
      </c>
      <c r="B4307" s="47">
        <v>2024</v>
      </c>
      <c r="C4307" s="9">
        <v>45368</v>
      </c>
      <c r="D4307" s="47" t="s">
        <v>72</v>
      </c>
      <c r="E4307" s="33" t="s">
        <v>642</v>
      </c>
      <c r="F4307">
        <v>2</v>
      </c>
      <c r="G4307">
        <v>5</v>
      </c>
      <c r="H4307" t="s">
        <v>845</v>
      </c>
      <c r="I4307" t="s">
        <v>235</v>
      </c>
      <c r="J4307" s="12">
        <f>(C4307-VLOOKUP(H4307,Riders!$A$2:$C$3500,2,FALSE))/365</f>
        <v>20.098630136986301</v>
      </c>
      <c r="K4307">
        <v>31</v>
      </c>
    </row>
    <row r="4308" spans="1:11" x14ac:dyDescent="0.45">
      <c r="A4308" s="47" t="s">
        <v>127</v>
      </c>
      <c r="B4308" s="47">
        <v>2024</v>
      </c>
      <c r="C4308" s="9">
        <v>45368</v>
      </c>
      <c r="D4308" s="47" t="s">
        <v>72</v>
      </c>
      <c r="E4308" s="33" t="s">
        <v>642</v>
      </c>
      <c r="F4308">
        <v>2</v>
      </c>
      <c r="G4308">
        <v>6</v>
      </c>
      <c r="H4308" t="s">
        <v>83</v>
      </c>
      <c r="I4308" t="s">
        <v>84</v>
      </c>
      <c r="J4308" s="12">
        <f>(C4308-VLOOKUP(H4308,Riders!$A$2:$C$3500,2,FALSE))/365</f>
        <v>31.4986301369863</v>
      </c>
      <c r="K4308">
        <v>37</v>
      </c>
    </row>
    <row r="4309" spans="1:11" x14ac:dyDescent="0.45">
      <c r="A4309" s="47" t="s">
        <v>127</v>
      </c>
      <c r="B4309" s="47">
        <v>2024</v>
      </c>
      <c r="C4309" s="9">
        <v>45368</v>
      </c>
      <c r="D4309" s="47" t="s">
        <v>72</v>
      </c>
      <c r="E4309" s="33" t="s">
        <v>642</v>
      </c>
      <c r="F4309">
        <v>3</v>
      </c>
      <c r="G4309">
        <v>1</v>
      </c>
      <c r="H4309" t="s">
        <v>398</v>
      </c>
      <c r="I4309" t="s">
        <v>3865</v>
      </c>
      <c r="J4309" s="12">
        <f>(C4309-VLOOKUP(H4309,Riders!$A$2:$C$3500,2,FALSE))/365</f>
        <v>20.849315068493151</v>
      </c>
      <c r="K4309">
        <v>3</v>
      </c>
    </row>
    <row r="4310" spans="1:11" x14ac:dyDescent="0.45">
      <c r="A4310" s="47" t="s">
        <v>127</v>
      </c>
      <c r="B4310" s="47">
        <v>2024</v>
      </c>
      <c r="C4310" s="9">
        <v>45368</v>
      </c>
      <c r="D4310" s="47" t="s">
        <v>72</v>
      </c>
      <c r="E4310" s="33" t="s">
        <v>642</v>
      </c>
      <c r="F4310">
        <v>3</v>
      </c>
      <c r="G4310">
        <v>2</v>
      </c>
      <c r="H4310" t="s">
        <v>45</v>
      </c>
      <c r="I4310" t="s">
        <v>97</v>
      </c>
      <c r="J4310" s="12">
        <f>(C4310-VLOOKUP(H4310,Riders!$A$2:$C$3500,2,FALSE))/365</f>
        <v>33.06849315068493</v>
      </c>
      <c r="K4310">
        <v>13</v>
      </c>
    </row>
    <row r="4311" spans="1:11" x14ac:dyDescent="0.45">
      <c r="A4311" s="47" t="s">
        <v>127</v>
      </c>
      <c r="B4311" s="47">
        <v>2024</v>
      </c>
      <c r="C4311" s="9">
        <v>45368</v>
      </c>
      <c r="D4311" s="47" t="s">
        <v>72</v>
      </c>
      <c r="E4311" s="33" t="s">
        <v>642</v>
      </c>
      <c r="F4311">
        <v>3</v>
      </c>
      <c r="G4311">
        <v>3</v>
      </c>
      <c r="H4311" t="s">
        <v>387</v>
      </c>
      <c r="I4311" t="s">
        <v>65</v>
      </c>
      <c r="J4311" s="12">
        <f>(C4311-VLOOKUP(H4311,Riders!$A$2:$C$3500,2,FALSE))/365</f>
        <v>23.753424657534246</v>
      </c>
      <c r="K4311">
        <v>19</v>
      </c>
    </row>
    <row r="4312" spans="1:11" x14ac:dyDescent="0.45">
      <c r="A4312" s="47" t="s">
        <v>127</v>
      </c>
      <c r="B4312" s="47">
        <v>2024</v>
      </c>
      <c r="C4312" s="9">
        <v>45368</v>
      </c>
      <c r="D4312" s="47" t="s">
        <v>72</v>
      </c>
      <c r="E4312" s="33" t="s">
        <v>642</v>
      </c>
      <c r="F4312">
        <v>3</v>
      </c>
      <c r="G4312">
        <v>4</v>
      </c>
      <c r="H4312" t="s">
        <v>846</v>
      </c>
      <c r="I4312" t="s">
        <v>120</v>
      </c>
      <c r="J4312" s="12">
        <f>(C4312-VLOOKUP(H4312,Riders!$A$2:$C$3500,2,FALSE))/365</f>
        <v>28.038356164383561</v>
      </c>
      <c r="K4312">
        <v>25</v>
      </c>
    </row>
    <row r="4313" spans="1:11" x14ac:dyDescent="0.45">
      <c r="A4313" s="47" t="s">
        <v>127</v>
      </c>
      <c r="B4313" s="47">
        <v>2024</v>
      </c>
      <c r="C4313" s="9">
        <v>45368</v>
      </c>
      <c r="D4313" s="47" t="s">
        <v>72</v>
      </c>
      <c r="E4313" s="33" t="s">
        <v>642</v>
      </c>
      <c r="F4313">
        <v>3</v>
      </c>
      <c r="G4313">
        <v>5</v>
      </c>
      <c r="H4313" t="s">
        <v>54</v>
      </c>
      <c r="I4313" t="s">
        <v>44</v>
      </c>
      <c r="J4313" s="12">
        <f>(C4313-VLOOKUP(H4313,Riders!$A$2:$C$3500,2,FALSE))/365</f>
        <v>26.734246575342464</v>
      </c>
      <c r="K4313">
        <v>31</v>
      </c>
    </row>
    <row r="4314" spans="1:11" x14ac:dyDescent="0.45">
      <c r="A4314" s="47" t="s">
        <v>127</v>
      </c>
      <c r="B4314" s="47">
        <v>2024</v>
      </c>
      <c r="C4314" s="9">
        <v>45368</v>
      </c>
      <c r="D4314" s="47" t="s">
        <v>72</v>
      </c>
      <c r="E4314" s="33" t="s">
        <v>642</v>
      </c>
      <c r="F4314">
        <v>3</v>
      </c>
      <c r="G4314" t="s">
        <v>207</v>
      </c>
      <c r="H4314" t="s">
        <v>900</v>
      </c>
      <c r="I4314" t="s">
        <v>38</v>
      </c>
      <c r="J4314" s="12">
        <f>(C4314-VLOOKUP(H4314,Riders!$A$2:$C$3500,2,FALSE))/365</f>
        <v>20.150684931506849</v>
      </c>
      <c r="K4314">
        <v>37</v>
      </c>
    </row>
    <row r="4315" spans="1:11" x14ac:dyDescent="0.45">
      <c r="A4315" s="47" t="s">
        <v>127</v>
      </c>
      <c r="B4315" s="47">
        <v>2024</v>
      </c>
      <c r="C4315" s="9">
        <v>45368</v>
      </c>
      <c r="D4315" s="47" t="s">
        <v>72</v>
      </c>
      <c r="E4315" s="33" t="s">
        <v>642</v>
      </c>
      <c r="F4315">
        <v>4</v>
      </c>
      <c r="G4315">
        <v>1</v>
      </c>
      <c r="H4315" t="s">
        <v>39</v>
      </c>
      <c r="I4315" t="s">
        <v>40</v>
      </c>
      <c r="J4315" s="12">
        <f>(C4315-VLOOKUP(H4315,Riders!$A$2:$C$3500,2,FALSE))/365</f>
        <v>29.602739726027398</v>
      </c>
      <c r="K4315">
        <v>9</v>
      </c>
    </row>
    <row r="4316" spans="1:11" x14ac:dyDescent="0.45">
      <c r="A4316" s="47" t="s">
        <v>127</v>
      </c>
      <c r="B4316" s="47">
        <v>2024</v>
      </c>
      <c r="C4316" s="9">
        <v>45368</v>
      </c>
      <c r="D4316" s="47" t="s">
        <v>72</v>
      </c>
      <c r="E4316" s="33" t="s">
        <v>642</v>
      </c>
      <c r="F4316">
        <v>4</v>
      </c>
      <c r="G4316">
        <v>2</v>
      </c>
      <c r="H4316" t="s">
        <v>391</v>
      </c>
      <c r="I4316" t="s">
        <v>151</v>
      </c>
      <c r="J4316" s="12">
        <f>(C4316-VLOOKUP(H4316,Riders!$A$2:$C$3500,2,FALSE))/365</f>
        <v>25.057534246575344</v>
      </c>
      <c r="K4316">
        <v>13</v>
      </c>
    </row>
    <row r="4317" spans="1:11" x14ac:dyDescent="0.45">
      <c r="A4317" s="47" t="s">
        <v>127</v>
      </c>
      <c r="B4317" s="47">
        <v>2024</v>
      </c>
      <c r="C4317" s="9">
        <v>45368</v>
      </c>
      <c r="D4317" s="47" t="s">
        <v>72</v>
      </c>
      <c r="E4317" s="33" t="s">
        <v>642</v>
      </c>
      <c r="F4317">
        <v>4</v>
      </c>
      <c r="G4317">
        <v>3</v>
      </c>
      <c r="H4317" t="s">
        <v>98</v>
      </c>
      <c r="I4317" t="s">
        <v>67</v>
      </c>
      <c r="J4317" s="12">
        <f>(C4317-VLOOKUP(H4317,Riders!$A$2:$C$3500,2,FALSE))/365</f>
        <v>32.632876712328766</v>
      </c>
      <c r="K4317">
        <v>19</v>
      </c>
    </row>
    <row r="4318" spans="1:11" x14ac:dyDescent="0.45">
      <c r="A4318" s="47" t="s">
        <v>127</v>
      </c>
      <c r="B4318" s="47">
        <v>2024</v>
      </c>
      <c r="C4318" s="9">
        <v>45368</v>
      </c>
      <c r="D4318" s="47" t="s">
        <v>72</v>
      </c>
      <c r="E4318" s="33" t="s">
        <v>642</v>
      </c>
      <c r="F4318">
        <v>4</v>
      </c>
      <c r="G4318">
        <v>4</v>
      </c>
      <c r="H4318" t="s">
        <v>975</v>
      </c>
      <c r="I4318" t="s">
        <v>156</v>
      </c>
      <c r="J4318" s="12">
        <f>(C4318-VLOOKUP(H4318,Riders!$A$2:$C$3500,2,FALSE))/365</f>
        <v>22.893150684931506</v>
      </c>
      <c r="K4318">
        <v>25</v>
      </c>
    </row>
    <row r="4319" spans="1:11" x14ac:dyDescent="0.45">
      <c r="A4319" s="47" t="s">
        <v>127</v>
      </c>
      <c r="B4319" s="47">
        <v>2024</v>
      </c>
      <c r="C4319" s="9">
        <v>45368</v>
      </c>
      <c r="D4319" s="47" t="s">
        <v>72</v>
      </c>
      <c r="E4319" s="33" t="s">
        <v>642</v>
      </c>
      <c r="F4319">
        <v>4</v>
      </c>
      <c r="G4319">
        <v>5</v>
      </c>
      <c r="H4319" t="s">
        <v>831</v>
      </c>
      <c r="I4319" t="s">
        <v>29</v>
      </c>
      <c r="J4319" s="12">
        <f>(C4319-VLOOKUP(H4319,Riders!$A$2:$C$3500,2,FALSE))/365</f>
        <v>25.706849315068492</v>
      </c>
      <c r="K4319">
        <v>31</v>
      </c>
    </row>
    <row r="4320" spans="1:11" x14ac:dyDescent="0.45">
      <c r="A4320" s="47" t="s">
        <v>127</v>
      </c>
      <c r="B4320" s="47">
        <v>2024</v>
      </c>
      <c r="C4320" s="9">
        <v>45368</v>
      </c>
      <c r="D4320" s="47" t="s">
        <v>72</v>
      </c>
      <c r="E4320" s="33" t="s">
        <v>642</v>
      </c>
      <c r="F4320">
        <v>4</v>
      </c>
      <c r="G4320">
        <v>6</v>
      </c>
      <c r="H4320" t="s">
        <v>64</v>
      </c>
      <c r="I4320" t="s">
        <v>65</v>
      </c>
      <c r="J4320" s="12">
        <f>(C4320-VLOOKUP(H4320,Riders!$A$2:$C$3500,2,FALSE))/365</f>
        <v>23.232876712328768</v>
      </c>
      <c r="K4320">
        <v>37</v>
      </c>
    </row>
    <row r="4321" spans="1:11" x14ac:dyDescent="0.45">
      <c r="A4321" s="47" t="s">
        <v>127</v>
      </c>
      <c r="B4321" s="47">
        <v>2024</v>
      </c>
      <c r="C4321" s="9">
        <v>45368</v>
      </c>
      <c r="D4321" s="47" t="s">
        <v>72</v>
      </c>
      <c r="E4321" s="33" t="s">
        <v>642</v>
      </c>
      <c r="F4321">
        <v>5</v>
      </c>
      <c r="G4321">
        <v>1</v>
      </c>
      <c r="H4321" t="s">
        <v>384</v>
      </c>
      <c r="I4321" t="s">
        <v>19</v>
      </c>
      <c r="J4321" s="12">
        <f>(C4321-VLOOKUP(H4321,Riders!$A$2:$C$3500,2,FALSE))/365</f>
        <v>24.534246575342465</v>
      </c>
      <c r="K4321">
        <v>11</v>
      </c>
    </row>
    <row r="4322" spans="1:11" x14ac:dyDescent="0.45">
      <c r="A4322" s="47" t="s">
        <v>127</v>
      </c>
      <c r="B4322" s="47">
        <v>2024</v>
      </c>
      <c r="C4322" s="9">
        <v>45368</v>
      </c>
      <c r="D4322" s="47" t="s">
        <v>72</v>
      </c>
      <c r="E4322" s="33" t="s">
        <v>642</v>
      </c>
      <c r="F4322">
        <v>5</v>
      </c>
      <c r="G4322">
        <v>2</v>
      </c>
      <c r="H4322" t="s">
        <v>43</v>
      </c>
      <c r="I4322" t="s">
        <v>44</v>
      </c>
      <c r="J4322" s="12">
        <f>(C4322-VLOOKUP(H4322,Riders!$A$2:$C$3500,2,FALSE))/365</f>
        <v>31.328767123287673</v>
      </c>
      <c r="K4322">
        <v>13</v>
      </c>
    </row>
    <row r="4323" spans="1:11" x14ac:dyDescent="0.45">
      <c r="A4323" s="47" t="s">
        <v>127</v>
      </c>
      <c r="B4323" s="47">
        <v>2024</v>
      </c>
      <c r="C4323" s="9">
        <v>45368</v>
      </c>
      <c r="D4323" s="47" t="s">
        <v>72</v>
      </c>
      <c r="E4323" s="33" t="s">
        <v>642</v>
      </c>
      <c r="F4323">
        <v>5</v>
      </c>
      <c r="G4323">
        <v>3</v>
      </c>
      <c r="H4323" t="s">
        <v>107</v>
      </c>
      <c r="I4323" t="s">
        <v>59</v>
      </c>
      <c r="J4323" s="12">
        <f>(C4323-VLOOKUP(H4323,Riders!$A$2:$C$3500,2,FALSE))/365</f>
        <v>20.528767123287672</v>
      </c>
      <c r="K4323">
        <v>19</v>
      </c>
    </row>
    <row r="4324" spans="1:11" x14ac:dyDescent="0.45">
      <c r="A4324" s="47" t="s">
        <v>127</v>
      </c>
      <c r="B4324" s="47">
        <v>2024</v>
      </c>
      <c r="C4324" s="9">
        <v>45368</v>
      </c>
      <c r="D4324" s="47" t="s">
        <v>72</v>
      </c>
      <c r="E4324" s="33" t="s">
        <v>642</v>
      </c>
      <c r="F4324">
        <v>5</v>
      </c>
      <c r="G4324">
        <v>4</v>
      </c>
      <c r="H4324" t="s">
        <v>133</v>
      </c>
      <c r="I4324" t="s">
        <v>151</v>
      </c>
      <c r="J4324" s="12">
        <f>(C4324-VLOOKUP(H4324,Riders!$A$2:$C$3500,2,FALSE))/365</f>
        <v>31.147945205479452</v>
      </c>
      <c r="K4324">
        <v>25</v>
      </c>
    </row>
    <row r="4325" spans="1:11" x14ac:dyDescent="0.45">
      <c r="A4325" s="47" t="s">
        <v>127</v>
      </c>
      <c r="B4325" s="47">
        <v>2024</v>
      </c>
      <c r="C4325" s="9">
        <v>45368</v>
      </c>
      <c r="D4325" s="47" t="s">
        <v>72</v>
      </c>
      <c r="E4325" s="33" t="s">
        <v>642</v>
      </c>
      <c r="F4325">
        <v>5</v>
      </c>
      <c r="G4325">
        <v>5</v>
      </c>
      <c r="H4325" t="s">
        <v>3858</v>
      </c>
      <c r="I4325" t="s">
        <v>3852</v>
      </c>
      <c r="J4325" s="12">
        <f>(C4325-VLOOKUP(H4325,Riders!$A$2:$C$3500,2,FALSE))/365</f>
        <v>18.224657534246575</v>
      </c>
      <c r="K4325">
        <v>31</v>
      </c>
    </row>
    <row r="4326" spans="1:11" x14ac:dyDescent="0.45">
      <c r="A4326" s="47" t="s">
        <v>127</v>
      </c>
      <c r="B4326" s="47">
        <v>2024</v>
      </c>
      <c r="C4326" s="9">
        <v>45368</v>
      </c>
      <c r="D4326" s="47" t="s">
        <v>72</v>
      </c>
      <c r="E4326" s="33" t="s">
        <v>642</v>
      </c>
      <c r="F4326">
        <v>5</v>
      </c>
      <c r="G4326">
        <v>6</v>
      </c>
      <c r="H4326" t="s">
        <v>66</v>
      </c>
      <c r="I4326" t="s">
        <v>67</v>
      </c>
      <c r="J4326" s="12">
        <f>(C4326-VLOOKUP(H4326,Riders!$A$2:$C$3500,2,FALSE))/365</f>
        <v>21.383561643835616</v>
      </c>
      <c r="K4326">
        <v>37</v>
      </c>
    </row>
    <row r="4327" spans="1:11" x14ac:dyDescent="0.45">
      <c r="A4327" s="47" t="s">
        <v>127</v>
      </c>
      <c r="B4327" s="47">
        <v>2024</v>
      </c>
      <c r="C4327" s="9">
        <v>45368</v>
      </c>
      <c r="D4327" s="47" t="s">
        <v>72</v>
      </c>
      <c r="E4327" s="33" t="s">
        <v>642</v>
      </c>
      <c r="F4327">
        <v>6</v>
      </c>
      <c r="G4327">
        <v>1</v>
      </c>
      <c r="H4327" t="s">
        <v>42</v>
      </c>
      <c r="I4327" t="s">
        <v>97</v>
      </c>
      <c r="J4327" s="12">
        <f>(C4327-VLOOKUP(H4327,Riders!$A$2:$C$3500,2,FALSE))/365</f>
        <v>25.293150684931508</v>
      </c>
      <c r="K4327">
        <v>5</v>
      </c>
    </row>
    <row r="4328" spans="1:11" x14ac:dyDescent="0.45">
      <c r="A4328" s="47" t="s">
        <v>127</v>
      </c>
      <c r="B4328" s="47">
        <v>2024</v>
      </c>
      <c r="C4328" s="9">
        <v>45368</v>
      </c>
      <c r="D4328" s="47" t="s">
        <v>72</v>
      </c>
      <c r="E4328" s="33" t="s">
        <v>642</v>
      </c>
      <c r="F4328">
        <v>6</v>
      </c>
      <c r="G4328">
        <v>2</v>
      </c>
      <c r="H4328" t="s">
        <v>60</v>
      </c>
      <c r="I4328" t="s">
        <v>61</v>
      </c>
      <c r="J4328" s="12">
        <f>(C4328-VLOOKUP(H4328,Riders!$A$2:$C$3500,2,FALSE))/365</f>
        <v>35.671232876712331</v>
      </c>
      <c r="K4328">
        <v>13</v>
      </c>
    </row>
    <row r="4329" spans="1:11" x14ac:dyDescent="0.45">
      <c r="A4329" s="47" t="s">
        <v>127</v>
      </c>
      <c r="B4329" s="47">
        <v>2024</v>
      </c>
      <c r="C4329" s="9">
        <v>45368</v>
      </c>
      <c r="D4329" s="47" t="s">
        <v>72</v>
      </c>
      <c r="E4329" s="33" t="s">
        <v>642</v>
      </c>
      <c r="F4329">
        <v>6</v>
      </c>
      <c r="G4329">
        <v>3</v>
      </c>
      <c r="H4329" t="s">
        <v>24</v>
      </c>
      <c r="I4329" t="s">
        <v>25</v>
      </c>
      <c r="J4329" s="12">
        <f>(C4329-VLOOKUP(H4329,Riders!$A$2:$C$3500,2,FALSE))/365</f>
        <v>25.550684931506851</v>
      </c>
      <c r="K4329">
        <v>19</v>
      </c>
    </row>
    <row r="4330" spans="1:11" x14ac:dyDescent="0.45">
      <c r="A4330" s="47" t="s">
        <v>127</v>
      </c>
      <c r="B4330" s="47">
        <v>2024</v>
      </c>
      <c r="C4330" s="9">
        <v>45368</v>
      </c>
      <c r="D4330" s="47" t="s">
        <v>72</v>
      </c>
      <c r="E4330" s="33" t="s">
        <v>642</v>
      </c>
      <c r="F4330">
        <v>6</v>
      </c>
      <c r="G4330">
        <v>4</v>
      </c>
      <c r="H4330" t="s">
        <v>32</v>
      </c>
      <c r="I4330" t="s">
        <v>17</v>
      </c>
      <c r="J4330" s="12">
        <f>(C4330-VLOOKUP(H4330,Riders!$A$2:$C$3500,2,FALSE))/365</f>
        <v>21.646575342465752</v>
      </c>
      <c r="K4330">
        <v>25</v>
      </c>
    </row>
    <row r="4331" spans="1:11" x14ac:dyDescent="0.45">
      <c r="A4331" s="47" t="s">
        <v>127</v>
      </c>
      <c r="B4331" s="47">
        <v>2024</v>
      </c>
      <c r="C4331" s="9">
        <v>45368</v>
      </c>
      <c r="D4331" s="47" t="s">
        <v>72</v>
      </c>
      <c r="E4331" s="33" t="s">
        <v>642</v>
      </c>
      <c r="F4331">
        <v>6</v>
      </c>
      <c r="G4331">
        <v>5</v>
      </c>
      <c r="H4331" t="s">
        <v>48</v>
      </c>
      <c r="I4331" t="s">
        <v>49</v>
      </c>
      <c r="J4331" s="12">
        <f>(C4331-VLOOKUP(H4331,Riders!$A$2:$C$3500,2,FALSE))/365</f>
        <v>23.134246575342466</v>
      </c>
      <c r="K4331">
        <v>31</v>
      </c>
    </row>
    <row r="4332" spans="1:11" x14ac:dyDescent="0.45">
      <c r="A4332" s="47" t="s">
        <v>127</v>
      </c>
      <c r="B4332" s="47">
        <v>2024</v>
      </c>
      <c r="C4332" s="9">
        <v>45368</v>
      </c>
      <c r="D4332" s="47" t="s">
        <v>72</v>
      </c>
      <c r="E4332" s="33" t="s">
        <v>643</v>
      </c>
      <c r="F4332">
        <v>1</v>
      </c>
      <c r="G4332">
        <v>1</v>
      </c>
      <c r="H4332" t="s">
        <v>23</v>
      </c>
      <c r="I4332" t="s">
        <v>15</v>
      </c>
      <c r="J4332" s="12">
        <f>(C4332-VLOOKUP(H4332,Riders!$A$2:$C$3500,2,FALSE))/365</f>
        <v>26.515068493150686</v>
      </c>
      <c r="K4332">
        <v>2</v>
      </c>
    </row>
    <row r="4333" spans="1:11" x14ac:dyDescent="0.45">
      <c r="A4333" s="47" t="s">
        <v>127</v>
      </c>
      <c r="B4333" s="47">
        <v>2024</v>
      </c>
      <c r="C4333" s="9">
        <v>45368</v>
      </c>
      <c r="D4333" s="47" t="s">
        <v>72</v>
      </c>
      <c r="E4333" s="33" t="s">
        <v>643</v>
      </c>
      <c r="F4333">
        <v>1</v>
      </c>
      <c r="G4333">
        <v>2</v>
      </c>
      <c r="H4333" t="s">
        <v>398</v>
      </c>
      <c r="I4333" t="s">
        <v>3865</v>
      </c>
      <c r="J4333" s="12">
        <f>(C4333-VLOOKUP(H4333,Riders!$A$2:$C$3500,2,FALSE))/365</f>
        <v>20.849315068493151</v>
      </c>
      <c r="K4333">
        <v>3</v>
      </c>
    </row>
    <row r="4334" spans="1:11" x14ac:dyDescent="0.45">
      <c r="A4334" s="47" t="s">
        <v>127</v>
      </c>
      <c r="B4334" s="47">
        <v>2024</v>
      </c>
      <c r="C4334" s="9">
        <v>45368</v>
      </c>
      <c r="D4334" s="47" t="s">
        <v>72</v>
      </c>
      <c r="E4334" s="33" t="s">
        <v>643</v>
      </c>
      <c r="F4334">
        <v>1</v>
      </c>
      <c r="G4334">
        <v>3</v>
      </c>
      <c r="H4334" t="s">
        <v>42</v>
      </c>
      <c r="I4334" t="s">
        <v>97</v>
      </c>
      <c r="J4334" s="12">
        <f>(C4334-VLOOKUP(H4334,Riders!$A$2:$C$3500,2,FALSE))/365</f>
        <v>25.293150684931508</v>
      </c>
      <c r="K4334">
        <v>5</v>
      </c>
    </row>
    <row r="4335" spans="1:11" x14ac:dyDescent="0.45">
      <c r="A4335" s="47" t="s">
        <v>127</v>
      </c>
      <c r="B4335" s="47">
        <v>2024</v>
      </c>
      <c r="C4335" s="9">
        <v>45368</v>
      </c>
      <c r="D4335" s="47" t="s">
        <v>72</v>
      </c>
      <c r="E4335" s="33" t="s">
        <v>643</v>
      </c>
      <c r="F4335">
        <v>1</v>
      </c>
      <c r="G4335">
        <v>4</v>
      </c>
      <c r="H4335" t="s">
        <v>3855</v>
      </c>
      <c r="I4335" t="s">
        <v>38</v>
      </c>
      <c r="J4335" s="12">
        <f>(C4335-VLOOKUP(H4335,Riders!$A$2:$C$3500,2,FALSE))/365</f>
        <v>20.931506849315067</v>
      </c>
      <c r="K4335">
        <v>7</v>
      </c>
    </row>
    <row r="4336" spans="1:11" x14ac:dyDescent="0.45">
      <c r="A4336" s="47" t="s">
        <v>127</v>
      </c>
      <c r="B4336" s="47">
        <v>2024</v>
      </c>
      <c r="C4336" s="9">
        <v>45368</v>
      </c>
      <c r="D4336" s="47" t="s">
        <v>72</v>
      </c>
      <c r="E4336" s="33" t="s">
        <v>643</v>
      </c>
      <c r="F4336">
        <v>1</v>
      </c>
      <c r="G4336">
        <v>5</v>
      </c>
      <c r="H4336" t="s">
        <v>18</v>
      </c>
      <c r="I4336" t="s">
        <v>19</v>
      </c>
      <c r="J4336" s="12">
        <f>(C4336-VLOOKUP(H4336,Riders!$A$2:$C$3500,2,FALSE))/365</f>
        <v>25.81917808219178</v>
      </c>
      <c r="K4336">
        <v>10</v>
      </c>
    </row>
    <row r="4337" spans="1:11" x14ac:dyDescent="0.45">
      <c r="A4337" s="47" t="s">
        <v>127</v>
      </c>
      <c r="B4337" s="47">
        <v>2024</v>
      </c>
      <c r="C4337" s="9">
        <v>45368</v>
      </c>
      <c r="D4337" s="47" t="s">
        <v>72</v>
      </c>
      <c r="E4337" s="33" t="s">
        <v>643</v>
      </c>
      <c r="F4337">
        <v>1</v>
      </c>
      <c r="G4337">
        <v>6</v>
      </c>
      <c r="H4337" t="s">
        <v>52</v>
      </c>
      <c r="I4337" t="s">
        <v>53</v>
      </c>
      <c r="J4337" s="12">
        <f>(C4337-VLOOKUP(H4337,Riders!$A$2:$C$3500,2,FALSE))/365</f>
        <v>27.021917808219179</v>
      </c>
      <c r="K4337">
        <v>12</v>
      </c>
    </row>
    <row r="4338" spans="1:11" x14ac:dyDescent="0.45">
      <c r="A4338" s="47" t="s">
        <v>127</v>
      </c>
      <c r="B4338" s="47">
        <v>2024</v>
      </c>
      <c r="C4338" s="9">
        <v>45368</v>
      </c>
      <c r="D4338" s="47" t="s">
        <v>72</v>
      </c>
      <c r="E4338" s="33" t="s">
        <v>643</v>
      </c>
      <c r="F4338">
        <v>2</v>
      </c>
      <c r="G4338">
        <v>1</v>
      </c>
      <c r="H4338" t="s">
        <v>381</v>
      </c>
      <c r="I4338" t="s">
        <v>25</v>
      </c>
      <c r="J4338" s="12">
        <f>(C4338-VLOOKUP(H4338,Riders!$A$2:$C$3500,2,FALSE))/365</f>
        <v>21.24931506849315</v>
      </c>
      <c r="K4338">
        <v>1</v>
      </c>
    </row>
    <row r="4339" spans="1:11" x14ac:dyDescent="0.45">
      <c r="A4339" s="47" t="s">
        <v>127</v>
      </c>
      <c r="B4339" s="47">
        <v>2024</v>
      </c>
      <c r="C4339" s="9">
        <v>45368</v>
      </c>
      <c r="D4339" s="47" t="s">
        <v>72</v>
      </c>
      <c r="E4339" s="33" t="s">
        <v>643</v>
      </c>
      <c r="F4339">
        <v>2</v>
      </c>
      <c r="G4339">
        <v>2</v>
      </c>
      <c r="H4339" t="s">
        <v>16</v>
      </c>
      <c r="I4339" t="s">
        <v>17</v>
      </c>
      <c r="J4339" s="12">
        <f>(C4339-VLOOKUP(H4339,Riders!$A$2:$C$3500,2,FALSE))/365</f>
        <v>24.906849315068492</v>
      </c>
      <c r="K4339">
        <v>6</v>
      </c>
    </row>
    <row r="4340" spans="1:11" x14ac:dyDescent="0.45">
      <c r="A4340" s="47" t="s">
        <v>127</v>
      </c>
      <c r="B4340" s="47">
        <v>2024</v>
      </c>
      <c r="C4340" s="9">
        <v>45368</v>
      </c>
      <c r="D4340" s="47" t="s">
        <v>72</v>
      </c>
      <c r="E4340" s="33" t="s">
        <v>643</v>
      </c>
      <c r="F4340">
        <v>2</v>
      </c>
      <c r="G4340">
        <v>3</v>
      </c>
      <c r="H4340" t="s">
        <v>50</v>
      </c>
      <c r="I4340" t="s">
        <v>51</v>
      </c>
      <c r="J4340" s="12">
        <f>(C4340-VLOOKUP(H4340,Riders!$A$2:$C$3500,2,FALSE))/365</f>
        <v>27.449315068493149</v>
      </c>
      <c r="K4340">
        <v>4</v>
      </c>
    </row>
    <row r="4341" spans="1:11" x14ac:dyDescent="0.45">
      <c r="A4341" s="47" t="s">
        <v>127</v>
      </c>
      <c r="B4341" s="47">
        <v>2024</v>
      </c>
      <c r="C4341" s="9">
        <v>45368</v>
      </c>
      <c r="D4341" s="47" t="s">
        <v>72</v>
      </c>
      <c r="E4341" s="33" t="s">
        <v>643</v>
      </c>
      <c r="F4341">
        <v>2</v>
      </c>
      <c r="G4341">
        <v>4</v>
      </c>
      <c r="H4341" t="s">
        <v>14</v>
      </c>
      <c r="I4341" t="s">
        <v>15</v>
      </c>
      <c r="J4341" s="12">
        <f>(C4341-VLOOKUP(H4341,Riders!$A$2:$C$3500,2,FALSE))/365</f>
        <v>24.208219178082192</v>
      </c>
      <c r="K4341">
        <v>8</v>
      </c>
    </row>
    <row r="4342" spans="1:11" x14ac:dyDescent="0.45">
      <c r="A4342" s="47" t="s">
        <v>127</v>
      </c>
      <c r="B4342" s="47">
        <v>2024</v>
      </c>
      <c r="C4342" s="9">
        <v>45368</v>
      </c>
      <c r="D4342" s="47" t="s">
        <v>72</v>
      </c>
      <c r="E4342" s="33" t="s">
        <v>643</v>
      </c>
      <c r="F4342">
        <v>2</v>
      </c>
      <c r="G4342">
        <v>5</v>
      </c>
      <c r="H4342" t="s">
        <v>384</v>
      </c>
      <c r="I4342" t="s">
        <v>19</v>
      </c>
      <c r="J4342" s="12">
        <f>(C4342-VLOOKUP(H4342,Riders!$A$2:$C$3500,2,FALSE))/365</f>
        <v>24.534246575342465</v>
      </c>
      <c r="K4342">
        <v>11</v>
      </c>
    </row>
    <row r="4343" spans="1:11" x14ac:dyDescent="0.45">
      <c r="A4343" s="47" t="s">
        <v>127</v>
      </c>
      <c r="B4343" s="47">
        <v>2024</v>
      </c>
      <c r="C4343" s="9">
        <v>45368</v>
      </c>
      <c r="D4343" s="47" t="s">
        <v>72</v>
      </c>
      <c r="E4343" s="33" t="s">
        <v>643</v>
      </c>
      <c r="F4343">
        <v>2</v>
      </c>
      <c r="G4343">
        <v>6</v>
      </c>
      <c r="H4343" t="s">
        <v>39</v>
      </c>
      <c r="I4343" t="s">
        <v>40</v>
      </c>
      <c r="J4343" s="12">
        <f>(C4343-VLOOKUP(H4343,Riders!$A$2:$C$3500,2,FALSE))/365</f>
        <v>29.602739726027398</v>
      </c>
      <c r="K4343">
        <v>9</v>
      </c>
    </row>
    <row r="4344" spans="1:11" x14ac:dyDescent="0.45">
      <c r="A4344" s="47" t="s">
        <v>127</v>
      </c>
      <c r="B4344" s="47">
        <v>2024</v>
      </c>
      <c r="C4344" s="9">
        <v>45368</v>
      </c>
      <c r="D4344" s="47" t="s">
        <v>72</v>
      </c>
      <c r="E4344" s="33" t="s">
        <v>370</v>
      </c>
      <c r="F4344">
        <v>1</v>
      </c>
      <c r="G4344">
        <v>1</v>
      </c>
      <c r="H4344" t="s">
        <v>381</v>
      </c>
      <c r="I4344" t="s">
        <v>25</v>
      </c>
      <c r="J4344" s="12">
        <f>(C4344-VLOOKUP(H4344,Riders!$A$2:$C$3500,2,FALSE))/365</f>
        <v>21.24931506849315</v>
      </c>
      <c r="K4344">
        <v>1</v>
      </c>
    </row>
    <row r="4345" spans="1:11" x14ac:dyDescent="0.45">
      <c r="A4345" s="47" t="s">
        <v>127</v>
      </c>
      <c r="B4345" s="47">
        <v>2024</v>
      </c>
      <c r="C4345" s="9">
        <v>45368</v>
      </c>
      <c r="D4345" s="47" t="s">
        <v>72</v>
      </c>
      <c r="E4345" s="33" t="s">
        <v>370</v>
      </c>
      <c r="F4345">
        <v>1</v>
      </c>
      <c r="G4345">
        <v>2</v>
      </c>
      <c r="H4345" t="s">
        <v>23</v>
      </c>
      <c r="I4345" t="s">
        <v>15</v>
      </c>
      <c r="J4345" s="12">
        <f>(C4345-VLOOKUP(H4345,Riders!$A$2:$C$3500,2,FALSE))/365</f>
        <v>26.515068493150686</v>
      </c>
      <c r="K4345">
        <v>2</v>
      </c>
    </row>
    <row r="4346" spans="1:11" x14ac:dyDescent="0.45">
      <c r="A4346" s="47" t="s">
        <v>127</v>
      </c>
      <c r="B4346" s="47">
        <v>2024</v>
      </c>
      <c r="C4346" s="9">
        <v>45368</v>
      </c>
      <c r="D4346" s="47" t="s">
        <v>72</v>
      </c>
      <c r="E4346" s="33" t="s">
        <v>370</v>
      </c>
      <c r="F4346">
        <v>1</v>
      </c>
      <c r="G4346">
        <v>3</v>
      </c>
      <c r="H4346" t="s">
        <v>398</v>
      </c>
      <c r="I4346" t="s">
        <v>3865</v>
      </c>
      <c r="J4346" s="12">
        <f>(C4346-VLOOKUP(H4346,Riders!$A$2:$C$3500,2,FALSE))/365</f>
        <v>20.849315068493151</v>
      </c>
      <c r="K4346">
        <v>3</v>
      </c>
    </row>
    <row r="4347" spans="1:11" x14ac:dyDescent="0.45">
      <c r="A4347" s="47" t="s">
        <v>127</v>
      </c>
      <c r="B4347" s="47">
        <v>2024</v>
      </c>
      <c r="C4347" s="9">
        <v>45368</v>
      </c>
      <c r="D4347" s="47" t="s">
        <v>72</v>
      </c>
      <c r="E4347" s="33" t="s">
        <v>370</v>
      </c>
      <c r="F4347">
        <v>1</v>
      </c>
      <c r="G4347">
        <v>4</v>
      </c>
      <c r="H4347" t="s">
        <v>50</v>
      </c>
      <c r="I4347" t="s">
        <v>51</v>
      </c>
      <c r="J4347" s="12">
        <f>(C4347-VLOOKUP(H4347,Riders!$A$2:$C$3500,2,FALSE))/365</f>
        <v>27.449315068493149</v>
      </c>
      <c r="K4347">
        <v>4</v>
      </c>
    </row>
    <row r="4348" spans="1:11" x14ac:dyDescent="0.45">
      <c r="A4348" s="47" t="s">
        <v>127</v>
      </c>
      <c r="B4348" s="47">
        <v>2024</v>
      </c>
      <c r="C4348" s="9">
        <v>45368</v>
      </c>
      <c r="D4348" s="47" t="s">
        <v>72</v>
      </c>
      <c r="E4348" s="33" t="s">
        <v>370</v>
      </c>
      <c r="F4348">
        <v>1</v>
      </c>
      <c r="G4348">
        <v>5</v>
      </c>
      <c r="H4348" t="s">
        <v>42</v>
      </c>
      <c r="I4348" t="s">
        <v>97</v>
      </c>
      <c r="J4348" s="12">
        <f>(C4348-VLOOKUP(H4348,Riders!$A$2:$C$3500,2,FALSE))/365</f>
        <v>25.293150684931508</v>
      </c>
      <c r="K4348">
        <v>5</v>
      </c>
    </row>
    <row r="4349" spans="1:11" x14ac:dyDescent="0.45">
      <c r="A4349" s="47" t="s">
        <v>127</v>
      </c>
      <c r="B4349" s="47">
        <v>2024</v>
      </c>
      <c r="C4349" s="9">
        <v>45368</v>
      </c>
      <c r="D4349" s="47" t="s">
        <v>72</v>
      </c>
      <c r="E4349" s="33" t="s">
        <v>370</v>
      </c>
      <c r="F4349">
        <v>1</v>
      </c>
      <c r="G4349">
        <v>6</v>
      </c>
      <c r="H4349" t="s">
        <v>16</v>
      </c>
      <c r="I4349" t="s">
        <v>17</v>
      </c>
      <c r="J4349" s="12">
        <f>(C4349-VLOOKUP(H4349,Riders!$A$2:$C$3500,2,FALSE))/365</f>
        <v>24.906849315068492</v>
      </c>
      <c r="K4349">
        <v>6</v>
      </c>
    </row>
    <row r="4350" spans="1:11" x14ac:dyDescent="0.45">
      <c r="A4350" s="47" t="s">
        <v>127</v>
      </c>
      <c r="B4350" s="47">
        <v>2024</v>
      </c>
      <c r="C4350" s="9">
        <v>45368</v>
      </c>
      <c r="D4350" s="47" t="s">
        <v>72</v>
      </c>
      <c r="E4350" s="33" t="s">
        <v>370</v>
      </c>
      <c r="F4350">
        <v>2</v>
      </c>
      <c r="G4350">
        <v>1</v>
      </c>
      <c r="H4350" t="s">
        <v>3855</v>
      </c>
      <c r="I4350" t="s">
        <v>38</v>
      </c>
      <c r="J4350" s="12">
        <f>(C4350-VLOOKUP(H4350,Riders!$A$2:$C$3500,2,FALSE))/365</f>
        <v>20.931506849315067</v>
      </c>
      <c r="K4350">
        <v>7</v>
      </c>
    </row>
    <row r="4351" spans="1:11" x14ac:dyDescent="0.45">
      <c r="A4351" s="47" t="s">
        <v>127</v>
      </c>
      <c r="B4351" s="47">
        <v>2024</v>
      </c>
      <c r="C4351" s="9">
        <v>45368</v>
      </c>
      <c r="D4351" s="47" t="s">
        <v>72</v>
      </c>
      <c r="E4351" s="33" t="s">
        <v>370</v>
      </c>
      <c r="F4351">
        <v>2</v>
      </c>
      <c r="G4351">
        <v>2</v>
      </c>
      <c r="H4351" t="s">
        <v>14</v>
      </c>
      <c r="I4351" t="s">
        <v>15</v>
      </c>
      <c r="J4351" s="12">
        <f>(C4351-VLOOKUP(H4351,Riders!$A$2:$C$3500,2,FALSE))/365</f>
        <v>24.208219178082192</v>
      </c>
      <c r="K4351">
        <v>8</v>
      </c>
    </row>
    <row r="4352" spans="1:11" x14ac:dyDescent="0.45">
      <c r="A4352" s="47" t="s">
        <v>127</v>
      </c>
      <c r="B4352" s="47">
        <v>2024</v>
      </c>
      <c r="C4352" s="9">
        <v>45368</v>
      </c>
      <c r="D4352" s="47" t="s">
        <v>72</v>
      </c>
      <c r="E4352" s="33" t="s">
        <v>370</v>
      </c>
      <c r="F4352">
        <v>2</v>
      </c>
      <c r="G4352">
        <v>3</v>
      </c>
      <c r="H4352" t="s">
        <v>39</v>
      </c>
      <c r="I4352" t="s">
        <v>40</v>
      </c>
      <c r="J4352" s="12">
        <f>(C4352-VLOOKUP(H4352,Riders!$A$2:$C$3500,2,FALSE))/365</f>
        <v>29.602739726027398</v>
      </c>
      <c r="K4352">
        <v>9</v>
      </c>
    </row>
    <row r="4353" spans="1:11" x14ac:dyDescent="0.45">
      <c r="A4353" s="47" t="s">
        <v>127</v>
      </c>
      <c r="B4353" s="47">
        <v>2024</v>
      </c>
      <c r="C4353" s="9">
        <v>45368</v>
      </c>
      <c r="D4353" s="47" t="s">
        <v>72</v>
      </c>
      <c r="E4353" s="33" t="s">
        <v>370</v>
      </c>
      <c r="F4353">
        <v>2</v>
      </c>
      <c r="G4353">
        <v>4</v>
      </c>
      <c r="H4353" t="s">
        <v>18</v>
      </c>
      <c r="I4353" t="s">
        <v>19</v>
      </c>
      <c r="J4353" s="12">
        <f>(C4353-VLOOKUP(H4353,Riders!$A$2:$C$3500,2,FALSE))/365</f>
        <v>25.81917808219178</v>
      </c>
      <c r="K4353">
        <v>10</v>
      </c>
    </row>
    <row r="4354" spans="1:11" x14ac:dyDescent="0.45">
      <c r="A4354" s="47" t="s">
        <v>127</v>
      </c>
      <c r="B4354" s="47">
        <v>2024</v>
      </c>
      <c r="C4354" s="9">
        <v>45368</v>
      </c>
      <c r="D4354" s="47" t="s">
        <v>72</v>
      </c>
      <c r="E4354" s="33" t="s">
        <v>370</v>
      </c>
      <c r="F4354">
        <v>2</v>
      </c>
      <c r="G4354">
        <v>5</v>
      </c>
      <c r="H4354" t="s">
        <v>384</v>
      </c>
      <c r="I4354" t="s">
        <v>19</v>
      </c>
      <c r="J4354" s="12">
        <f>(C4354-VLOOKUP(H4354,Riders!$A$2:$C$3500,2,FALSE))/365</f>
        <v>24.534246575342465</v>
      </c>
      <c r="K4354">
        <v>11</v>
      </c>
    </row>
    <row r="4355" spans="1:11" x14ac:dyDescent="0.45">
      <c r="A4355" s="47" t="s">
        <v>127</v>
      </c>
      <c r="B4355" s="47">
        <v>2024</v>
      </c>
      <c r="C4355" s="9">
        <v>45368</v>
      </c>
      <c r="D4355" s="47" t="s">
        <v>72</v>
      </c>
      <c r="E4355" s="33" t="s">
        <v>370</v>
      </c>
      <c r="F4355">
        <v>2</v>
      </c>
      <c r="G4355">
        <v>6</v>
      </c>
      <c r="H4355" t="s">
        <v>52</v>
      </c>
      <c r="I4355" t="s">
        <v>53</v>
      </c>
      <c r="J4355" s="12">
        <f>(C4355-VLOOKUP(H4355,Riders!$A$2:$C$3500,2,FALSE))/365</f>
        <v>27.021917808219179</v>
      </c>
      <c r="K4355">
        <v>12</v>
      </c>
    </row>
    <row r="4356" spans="1:11" x14ac:dyDescent="0.45">
      <c r="A4356" s="47" t="s">
        <v>93</v>
      </c>
      <c r="B4356" s="47">
        <v>2024</v>
      </c>
      <c r="C4356" s="9">
        <v>45396</v>
      </c>
      <c r="D4356" s="47" t="s">
        <v>72</v>
      </c>
      <c r="E4356" s="33" t="s">
        <v>454</v>
      </c>
      <c r="F4356">
        <v>1</v>
      </c>
      <c r="G4356">
        <v>1</v>
      </c>
      <c r="H4356" t="s">
        <v>20</v>
      </c>
      <c r="I4356" t="s">
        <v>21</v>
      </c>
      <c r="J4356" s="12">
        <f>(C4356-VLOOKUP(H4356,Riders!$A$2:$C$3500,2,FALSE))/365</f>
        <v>28.693150684931506</v>
      </c>
      <c r="K4356">
        <v>5</v>
      </c>
    </row>
    <row r="4357" spans="1:11" x14ac:dyDescent="0.45">
      <c r="A4357" s="47" t="s">
        <v>93</v>
      </c>
      <c r="B4357" s="47">
        <v>2024</v>
      </c>
      <c r="C4357" s="9">
        <v>45396</v>
      </c>
      <c r="D4357" s="47" t="s">
        <v>72</v>
      </c>
      <c r="E4357" s="33" t="s">
        <v>454</v>
      </c>
      <c r="F4357">
        <v>1</v>
      </c>
      <c r="G4357">
        <v>2</v>
      </c>
      <c r="H4357" t="s">
        <v>107</v>
      </c>
      <c r="I4357" t="s">
        <v>59</v>
      </c>
      <c r="J4357" s="12">
        <f>(C4357-VLOOKUP(H4357,Riders!$A$2:$C$3500,2,FALSE))/365</f>
        <v>20.605479452054794</v>
      </c>
      <c r="K4357">
        <v>8</v>
      </c>
    </row>
    <row r="4358" spans="1:11" x14ac:dyDescent="0.45">
      <c r="A4358" s="47" t="s">
        <v>93</v>
      </c>
      <c r="B4358" s="47">
        <v>2024</v>
      </c>
      <c r="C4358" s="9">
        <v>45396</v>
      </c>
      <c r="D4358" s="47" t="s">
        <v>72</v>
      </c>
      <c r="E4358" s="33" t="s">
        <v>454</v>
      </c>
      <c r="F4358">
        <v>1</v>
      </c>
      <c r="G4358">
        <v>3</v>
      </c>
      <c r="H4358" t="s">
        <v>928</v>
      </c>
      <c r="I4358" t="s">
        <v>15</v>
      </c>
      <c r="J4358" s="12">
        <f>(C4358-VLOOKUP(H4358,Riders!$A$2:$C$3500,2,FALSE))/365</f>
        <v>19.712328767123289</v>
      </c>
      <c r="K4358">
        <v>13</v>
      </c>
    </row>
    <row r="4359" spans="1:11" x14ac:dyDescent="0.45">
      <c r="A4359" s="47" t="s">
        <v>93</v>
      </c>
      <c r="B4359" s="47">
        <v>2024</v>
      </c>
      <c r="C4359" s="9">
        <v>45396</v>
      </c>
      <c r="D4359" s="47" t="s">
        <v>72</v>
      </c>
      <c r="E4359" s="33" t="s">
        <v>454</v>
      </c>
      <c r="F4359">
        <v>1</v>
      </c>
      <c r="G4359">
        <v>4</v>
      </c>
      <c r="H4359" t="s">
        <v>99</v>
      </c>
      <c r="I4359" t="s">
        <v>47</v>
      </c>
      <c r="J4359" s="12">
        <f>(C4359-VLOOKUP(H4359,Riders!$A$2:$C$3500,2,FALSE))/365</f>
        <v>27.164383561643834</v>
      </c>
      <c r="K4359">
        <v>13</v>
      </c>
    </row>
    <row r="4360" spans="1:11" x14ac:dyDescent="0.45">
      <c r="A4360" s="47" t="s">
        <v>93</v>
      </c>
      <c r="B4360" s="47">
        <v>2024</v>
      </c>
      <c r="C4360" s="9">
        <v>45396</v>
      </c>
      <c r="D4360" s="47" t="s">
        <v>72</v>
      </c>
      <c r="E4360" s="33" t="s">
        <v>454</v>
      </c>
      <c r="F4360">
        <v>1</v>
      </c>
      <c r="G4360">
        <v>5</v>
      </c>
      <c r="H4360" t="s">
        <v>632</v>
      </c>
      <c r="I4360" t="s">
        <v>31</v>
      </c>
      <c r="J4360" s="12">
        <f>(C4360-VLOOKUP(H4360,Riders!$A$2:$C$3500,2,FALSE))/365</f>
        <v>22.613698630136987</v>
      </c>
      <c r="K4360">
        <v>19</v>
      </c>
    </row>
    <row r="4361" spans="1:11" x14ac:dyDescent="0.45">
      <c r="A4361" s="47" t="s">
        <v>93</v>
      </c>
      <c r="B4361" s="47">
        <v>2024</v>
      </c>
      <c r="C4361" s="9">
        <v>45396</v>
      </c>
      <c r="D4361" s="47" t="s">
        <v>72</v>
      </c>
      <c r="E4361" s="33" t="s">
        <v>454</v>
      </c>
      <c r="F4361">
        <v>2</v>
      </c>
      <c r="G4361">
        <v>1</v>
      </c>
      <c r="H4361" t="s">
        <v>382</v>
      </c>
      <c r="I4361" t="s">
        <v>15</v>
      </c>
      <c r="J4361" s="12">
        <f>(C4361-VLOOKUP(H4361,Riders!$A$2:$C$3500,2,FALSE))/365</f>
        <v>23.12876712328767</v>
      </c>
      <c r="K4361">
        <v>10</v>
      </c>
    </row>
    <row r="4362" spans="1:11" x14ac:dyDescent="0.45">
      <c r="A4362" s="47" t="s">
        <v>93</v>
      </c>
      <c r="B4362" s="47">
        <v>2024</v>
      </c>
      <c r="C4362" s="9">
        <v>45396</v>
      </c>
      <c r="D4362" s="47" t="s">
        <v>72</v>
      </c>
      <c r="E4362" s="33" t="s">
        <v>454</v>
      </c>
      <c r="F4362">
        <v>2</v>
      </c>
      <c r="G4362">
        <v>2</v>
      </c>
      <c r="H4362" t="s">
        <v>3855</v>
      </c>
      <c r="I4362" t="s">
        <v>38</v>
      </c>
      <c r="J4362" s="12">
        <f>(C4362-VLOOKUP(H4362,Riders!$A$2:$C$3500,2,FALSE))/365</f>
        <v>21.008219178082193</v>
      </c>
      <c r="K4362">
        <v>11</v>
      </c>
    </row>
    <row r="4363" spans="1:11" x14ac:dyDescent="0.45">
      <c r="A4363" s="47" t="s">
        <v>93</v>
      </c>
      <c r="B4363" s="47">
        <v>2024</v>
      </c>
      <c r="C4363" s="9">
        <v>45396</v>
      </c>
      <c r="D4363" s="47" t="s">
        <v>72</v>
      </c>
      <c r="E4363" s="33" t="s">
        <v>454</v>
      </c>
      <c r="F4363">
        <v>2</v>
      </c>
      <c r="G4363">
        <v>3</v>
      </c>
      <c r="H4363" t="s">
        <v>64</v>
      </c>
      <c r="I4363" t="s">
        <v>65</v>
      </c>
      <c r="J4363" s="12">
        <f>(C4363-VLOOKUP(H4363,Riders!$A$2:$C$3500,2,FALSE))/365</f>
        <v>23.30958904109589</v>
      </c>
      <c r="K4363">
        <v>25</v>
      </c>
    </row>
    <row r="4364" spans="1:11" x14ac:dyDescent="0.45">
      <c r="A4364" s="47" t="s">
        <v>93</v>
      </c>
      <c r="B4364" s="47">
        <v>2024</v>
      </c>
      <c r="C4364" s="9">
        <v>45396</v>
      </c>
      <c r="D4364" s="47" t="s">
        <v>72</v>
      </c>
      <c r="E4364" s="33" t="s">
        <v>454</v>
      </c>
      <c r="F4364">
        <v>2</v>
      </c>
      <c r="G4364">
        <v>4</v>
      </c>
      <c r="H4364" t="s">
        <v>903</v>
      </c>
      <c r="I4364" t="s">
        <v>51</v>
      </c>
      <c r="J4364" s="12">
        <f>(C4364-VLOOKUP(H4364,Riders!$A$2:$C$3500,2,FALSE))/365</f>
        <v>20.298630136986301</v>
      </c>
      <c r="K4364">
        <v>13</v>
      </c>
    </row>
    <row r="4365" spans="1:11" x14ac:dyDescent="0.45">
      <c r="A4365" s="47" t="s">
        <v>93</v>
      </c>
      <c r="B4365" s="47">
        <v>2024</v>
      </c>
      <c r="C4365" s="9">
        <v>45396</v>
      </c>
      <c r="D4365" s="47" t="s">
        <v>72</v>
      </c>
      <c r="E4365" s="33" t="s">
        <v>454</v>
      </c>
      <c r="F4365">
        <v>2</v>
      </c>
      <c r="G4365">
        <v>5</v>
      </c>
      <c r="H4365" t="s">
        <v>845</v>
      </c>
      <c r="I4365" t="s">
        <v>235</v>
      </c>
      <c r="J4365" s="12">
        <f>(C4365-VLOOKUP(H4365,Riders!$A$2:$C$3500,2,FALSE))/365</f>
        <v>20.175342465753424</v>
      </c>
      <c r="K4365">
        <v>31</v>
      </c>
    </row>
    <row r="4366" spans="1:11" x14ac:dyDescent="0.45">
      <c r="A4366" s="47" t="s">
        <v>93</v>
      </c>
      <c r="B4366" s="47">
        <v>2024</v>
      </c>
      <c r="C4366" s="9">
        <v>45396</v>
      </c>
      <c r="D4366" s="47" t="s">
        <v>72</v>
      </c>
      <c r="E4366" s="33" t="s">
        <v>454</v>
      </c>
      <c r="F4366">
        <v>3</v>
      </c>
      <c r="G4366">
        <v>1</v>
      </c>
      <c r="H4366" t="s">
        <v>33</v>
      </c>
      <c r="I4366" t="s">
        <v>27</v>
      </c>
      <c r="J4366" s="12">
        <f>(C4366-VLOOKUP(H4366,Riders!$A$2:$C$3500,2,FALSE))/365</f>
        <v>30.402739726027399</v>
      </c>
      <c r="K4366">
        <v>7</v>
      </c>
    </row>
    <row r="4367" spans="1:11" x14ac:dyDescent="0.45">
      <c r="A4367" s="47" t="s">
        <v>93</v>
      </c>
      <c r="B4367" s="47">
        <v>2024</v>
      </c>
      <c r="C4367" s="9">
        <v>45396</v>
      </c>
      <c r="D4367" s="47" t="s">
        <v>72</v>
      </c>
      <c r="E4367" s="33" t="s">
        <v>454</v>
      </c>
      <c r="F4367">
        <v>3</v>
      </c>
      <c r="G4367">
        <v>2</v>
      </c>
      <c r="H4367" t="s">
        <v>32</v>
      </c>
      <c r="I4367" t="s">
        <v>17</v>
      </c>
      <c r="J4367" s="12">
        <f>(C4367-VLOOKUP(H4367,Riders!$A$2:$C$3500,2,FALSE))/365</f>
        <v>21.723287671232878</v>
      </c>
      <c r="K4367">
        <v>12</v>
      </c>
    </row>
    <row r="4368" spans="1:11" x14ac:dyDescent="0.45">
      <c r="A4368" s="47" t="s">
        <v>93</v>
      </c>
      <c r="B4368" s="47">
        <v>2024</v>
      </c>
      <c r="C4368" s="9">
        <v>45396</v>
      </c>
      <c r="D4368" s="47" t="s">
        <v>72</v>
      </c>
      <c r="E4368" s="33" t="s">
        <v>454</v>
      </c>
      <c r="F4368">
        <v>3</v>
      </c>
      <c r="G4368">
        <v>3</v>
      </c>
      <c r="H4368" t="s">
        <v>83</v>
      </c>
      <c r="I4368" t="s">
        <v>84</v>
      </c>
      <c r="J4368" s="12">
        <f>(C4368-VLOOKUP(H4368,Riders!$A$2:$C$3500,2,FALSE))/365</f>
        <v>31.575342465753426</v>
      </c>
      <c r="K4368">
        <v>25</v>
      </c>
    </row>
    <row r="4369" spans="1:11" x14ac:dyDescent="0.45">
      <c r="A4369" s="47" t="s">
        <v>93</v>
      </c>
      <c r="B4369" s="47">
        <v>2024</v>
      </c>
      <c r="C4369" s="9">
        <v>45396</v>
      </c>
      <c r="D4369" s="47" t="s">
        <v>72</v>
      </c>
      <c r="E4369" s="33" t="s">
        <v>454</v>
      </c>
      <c r="F4369">
        <v>3</v>
      </c>
      <c r="G4369">
        <v>4</v>
      </c>
      <c r="H4369" t="s">
        <v>54</v>
      </c>
      <c r="I4369" t="s">
        <v>44</v>
      </c>
      <c r="J4369" s="12">
        <f>(C4369-VLOOKUP(H4369,Riders!$A$2:$C$3500,2,FALSE))/365</f>
        <v>26.81095890410959</v>
      </c>
      <c r="K4369">
        <v>19</v>
      </c>
    </row>
    <row r="4370" spans="1:11" x14ac:dyDescent="0.45">
      <c r="A4370" s="47" t="s">
        <v>93</v>
      </c>
      <c r="B4370" s="47">
        <v>2024</v>
      </c>
      <c r="C4370" s="9">
        <v>45396</v>
      </c>
      <c r="D4370" s="47" t="s">
        <v>72</v>
      </c>
      <c r="E4370" s="33" t="s">
        <v>454</v>
      </c>
      <c r="F4370">
        <v>3</v>
      </c>
      <c r="G4370">
        <v>5</v>
      </c>
      <c r="H4370" t="s">
        <v>48</v>
      </c>
      <c r="I4370" t="s">
        <v>49</v>
      </c>
      <c r="J4370" s="12">
        <f>(C4370-VLOOKUP(H4370,Riders!$A$2:$C$3500,2,FALSE))/365</f>
        <v>23.210958904109589</v>
      </c>
      <c r="K4370">
        <v>25</v>
      </c>
    </row>
    <row r="4371" spans="1:11" x14ac:dyDescent="0.45">
      <c r="A4371" s="47" t="s">
        <v>93</v>
      </c>
      <c r="B4371" s="47">
        <v>2024</v>
      </c>
      <c r="C4371" s="9">
        <v>45396</v>
      </c>
      <c r="D4371" s="47" t="s">
        <v>72</v>
      </c>
      <c r="E4371" s="33" t="s">
        <v>454</v>
      </c>
      <c r="F4371">
        <v>4</v>
      </c>
      <c r="G4371">
        <v>1</v>
      </c>
      <c r="H4371" t="s">
        <v>18</v>
      </c>
      <c r="I4371" t="s">
        <v>19</v>
      </c>
      <c r="J4371" s="12">
        <f>(C4371-VLOOKUP(H4371,Riders!$A$2:$C$3500,2,FALSE))/365</f>
        <v>25.895890410958906</v>
      </c>
      <c r="K4371">
        <v>4</v>
      </c>
    </row>
    <row r="4372" spans="1:11" x14ac:dyDescent="0.45">
      <c r="A4372" s="47" t="s">
        <v>93</v>
      </c>
      <c r="B4372" s="47">
        <v>2024</v>
      </c>
      <c r="C4372" s="9">
        <v>45396</v>
      </c>
      <c r="D4372" s="47" t="s">
        <v>72</v>
      </c>
      <c r="E4372" s="33" t="s">
        <v>454</v>
      </c>
      <c r="F4372">
        <v>4</v>
      </c>
      <c r="G4372">
        <v>2</v>
      </c>
      <c r="H4372" t="s">
        <v>26</v>
      </c>
      <c r="I4372" t="s">
        <v>27</v>
      </c>
      <c r="J4372" s="12">
        <f>(C4372-VLOOKUP(H4372,Riders!$A$2:$C$3500,2,FALSE))/365</f>
        <v>25.898630136986302</v>
      </c>
      <c r="K4372">
        <v>3</v>
      </c>
    </row>
    <row r="4373" spans="1:11" x14ac:dyDescent="0.45">
      <c r="A4373" s="47" t="s">
        <v>93</v>
      </c>
      <c r="B4373" s="47">
        <v>2024</v>
      </c>
      <c r="C4373" s="9">
        <v>45396</v>
      </c>
      <c r="D4373" s="47" t="s">
        <v>72</v>
      </c>
      <c r="E4373" s="33" t="s">
        <v>454</v>
      </c>
      <c r="F4373">
        <v>4</v>
      </c>
      <c r="G4373">
        <v>3</v>
      </c>
      <c r="H4373" t="s">
        <v>100</v>
      </c>
      <c r="I4373" t="s">
        <v>47</v>
      </c>
      <c r="J4373" s="12">
        <f>(C4373-VLOOKUP(H4373,Riders!$A$2:$C$3500,2,FALSE))/365</f>
        <v>30.172602739726027</v>
      </c>
      <c r="K4373">
        <v>13</v>
      </c>
    </row>
    <row r="4374" spans="1:11" x14ac:dyDescent="0.45">
      <c r="A4374" s="47" t="s">
        <v>93</v>
      </c>
      <c r="B4374" s="47">
        <v>2024</v>
      </c>
      <c r="C4374" s="9">
        <v>45396</v>
      </c>
      <c r="D4374" s="47" t="s">
        <v>72</v>
      </c>
      <c r="E4374" s="33" t="s">
        <v>454</v>
      </c>
      <c r="F4374">
        <v>4</v>
      </c>
      <c r="G4374">
        <v>4</v>
      </c>
      <c r="H4374" t="s">
        <v>387</v>
      </c>
      <c r="I4374" t="s">
        <v>65</v>
      </c>
      <c r="J4374" s="12">
        <f>(C4374-VLOOKUP(H4374,Riders!$A$2:$C$3500,2,FALSE))/365</f>
        <v>23.830136986301369</v>
      </c>
      <c r="K4374">
        <v>19</v>
      </c>
    </row>
    <row r="4375" spans="1:11" x14ac:dyDescent="0.45">
      <c r="A4375" s="47" t="s">
        <v>93</v>
      </c>
      <c r="B4375" s="47">
        <v>2024</v>
      </c>
      <c r="C4375" s="9">
        <v>45396</v>
      </c>
      <c r="D4375" s="47" t="s">
        <v>72</v>
      </c>
      <c r="E4375" s="33" t="s">
        <v>454</v>
      </c>
      <c r="F4375">
        <v>4</v>
      </c>
      <c r="G4375">
        <v>5</v>
      </c>
      <c r="H4375" t="s">
        <v>847</v>
      </c>
      <c r="I4375" t="s">
        <v>848</v>
      </c>
      <c r="J4375" s="12">
        <f>(C4375-VLOOKUP(H4375,Riders!$A$2:$C$3500,2,FALSE))/365</f>
        <v>23.980821917808218</v>
      </c>
      <c r="K4375">
        <v>25</v>
      </c>
    </row>
    <row r="4376" spans="1:11" x14ac:dyDescent="0.45">
      <c r="A4376" s="47" t="s">
        <v>93</v>
      </c>
      <c r="B4376" s="47">
        <v>2024</v>
      </c>
      <c r="C4376" s="9">
        <v>45396</v>
      </c>
      <c r="D4376" s="47" t="s">
        <v>72</v>
      </c>
      <c r="E4376" s="33" t="s">
        <v>454</v>
      </c>
      <c r="F4376">
        <v>5</v>
      </c>
      <c r="G4376">
        <v>1</v>
      </c>
      <c r="H4376" t="s">
        <v>52</v>
      </c>
      <c r="I4376" t="s">
        <v>53</v>
      </c>
      <c r="J4376" s="12">
        <f>(C4376-VLOOKUP(H4376,Riders!$A$2:$C$3500,2,FALSE))/365</f>
        <v>27.098630136986301</v>
      </c>
      <c r="K4376">
        <v>9</v>
      </c>
    </row>
    <row r="4377" spans="1:11" x14ac:dyDescent="0.45">
      <c r="A4377" s="47" t="s">
        <v>93</v>
      </c>
      <c r="B4377" s="47">
        <v>2024</v>
      </c>
      <c r="C4377" s="9">
        <v>45396</v>
      </c>
      <c r="D4377" s="47" t="s">
        <v>72</v>
      </c>
      <c r="E4377" s="33" t="s">
        <v>454</v>
      </c>
      <c r="F4377">
        <v>5</v>
      </c>
      <c r="G4377">
        <v>2</v>
      </c>
      <c r="H4377" t="s">
        <v>28</v>
      </c>
      <c r="I4377" t="s">
        <v>29</v>
      </c>
      <c r="J4377" s="12">
        <f>(C4377-VLOOKUP(H4377,Riders!$A$2:$C$3500,2,FALSE))/365</f>
        <v>24.304109589041097</v>
      </c>
      <c r="K4377">
        <v>1</v>
      </c>
    </row>
    <row r="4378" spans="1:11" x14ac:dyDescent="0.45">
      <c r="A4378" s="47" t="s">
        <v>93</v>
      </c>
      <c r="B4378" s="47">
        <v>2024</v>
      </c>
      <c r="C4378" s="9">
        <v>45396</v>
      </c>
      <c r="D4378" s="47" t="s">
        <v>72</v>
      </c>
      <c r="E4378" s="33" t="s">
        <v>454</v>
      </c>
      <c r="F4378">
        <v>5</v>
      </c>
      <c r="G4378">
        <v>3</v>
      </c>
      <c r="H4378" t="s">
        <v>384</v>
      </c>
      <c r="I4378" t="s">
        <v>19</v>
      </c>
      <c r="J4378" s="12">
        <f>(C4378-VLOOKUP(H4378,Riders!$A$2:$C$3500,2,FALSE))/365</f>
        <v>24.610958904109587</v>
      </c>
      <c r="K4378">
        <v>2</v>
      </c>
    </row>
    <row r="4379" spans="1:11" x14ac:dyDescent="0.45">
      <c r="A4379" s="47" t="s">
        <v>93</v>
      </c>
      <c r="B4379" s="47">
        <v>2024</v>
      </c>
      <c r="C4379" s="9">
        <v>45396</v>
      </c>
      <c r="D4379" s="47" t="s">
        <v>72</v>
      </c>
      <c r="E4379" s="33" t="s">
        <v>454</v>
      </c>
      <c r="F4379">
        <v>5</v>
      </c>
      <c r="G4379">
        <v>4</v>
      </c>
      <c r="H4379" t="s">
        <v>3876</v>
      </c>
      <c r="I4379" t="s">
        <v>21</v>
      </c>
      <c r="J4379" s="12">
        <f>(C4379-VLOOKUP(H4379,Riders!$A$2:$C$3500,2,FALSE))/365</f>
        <v>18.295890410958904</v>
      </c>
      <c r="K4379">
        <v>19</v>
      </c>
    </row>
    <row r="4380" spans="1:11" x14ac:dyDescent="0.45">
      <c r="A4380" s="47" t="s">
        <v>93</v>
      </c>
      <c r="B4380" s="47">
        <v>2024</v>
      </c>
      <c r="C4380" s="9">
        <v>45396</v>
      </c>
      <c r="D4380" s="47" t="s">
        <v>72</v>
      </c>
      <c r="E4380" s="33" t="s">
        <v>454</v>
      </c>
      <c r="F4380">
        <v>5</v>
      </c>
      <c r="G4380" t="s">
        <v>308</v>
      </c>
      <c r="H4380" t="s">
        <v>115</v>
      </c>
      <c r="I4380" t="s">
        <v>3849</v>
      </c>
      <c r="J4380" s="12">
        <f>(C4380-VLOOKUP(H4380,Riders!$A$2:$C$3500,2,FALSE))/365</f>
        <v>26.704109589041096</v>
      </c>
      <c r="K4380">
        <v>25</v>
      </c>
    </row>
    <row r="4381" spans="1:11" x14ac:dyDescent="0.45">
      <c r="A4381" s="47" t="s">
        <v>93</v>
      </c>
      <c r="B4381" s="47">
        <v>2024</v>
      </c>
      <c r="C4381" s="9">
        <v>45396</v>
      </c>
      <c r="D4381" s="47" t="s">
        <v>72</v>
      </c>
      <c r="E4381" s="33" t="s">
        <v>454</v>
      </c>
      <c r="F4381">
        <v>6</v>
      </c>
      <c r="G4381">
        <v>1</v>
      </c>
      <c r="H4381" t="s">
        <v>16</v>
      </c>
      <c r="I4381" t="s">
        <v>17</v>
      </c>
      <c r="J4381" s="12">
        <f>(C4381-VLOOKUP(H4381,Riders!$A$2:$C$3500,2,FALSE))/365</f>
        <v>24.983561643835618</v>
      </c>
      <c r="K4381">
        <v>6</v>
      </c>
    </row>
    <row r="4382" spans="1:11" x14ac:dyDescent="0.45">
      <c r="A4382" s="47" t="s">
        <v>93</v>
      </c>
      <c r="B4382" s="47">
        <v>2024</v>
      </c>
      <c r="C4382" s="9">
        <v>45396</v>
      </c>
      <c r="D4382" s="47" t="s">
        <v>72</v>
      </c>
      <c r="E4382" s="33" t="s">
        <v>454</v>
      </c>
      <c r="F4382">
        <v>6</v>
      </c>
      <c r="G4382">
        <v>2</v>
      </c>
      <c r="H4382" t="s">
        <v>43</v>
      </c>
      <c r="I4382" t="s">
        <v>44</v>
      </c>
      <c r="J4382" s="12">
        <f>(C4382-VLOOKUP(H4382,Riders!$A$2:$C$3500,2,FALSE))/365</f>
        <v>31.405479452054795</v>
      </c>
      <c r="K4382">
        <v>13</v>
      </c>
    </row>
    <row r="4383" spans="1:11" x14ac:dyDescent="0.45">
      <c r="A4383" s="47" t="s">
        <v>93</v>
      </c>
      <c r="B4383" s="47">
        <v>2024</v>
      </c>
      <c r="C4383" s="9">
        <v>45396</v>
      </c>
      <c r="D4383" s="47" t="s">
        <v>72</v>
      </c>
      <c r="E4383" s="33" t="s">
        <v>454</v>
      </c>
      <c r="F4383">
        <v>6</v>
      </c>
      <c r="G4383">
        <v>3</v>
      </c>
      <c r="H4383" t="s">
        <v>66</v>
      </c>
      <c r="I4383" t="s">
        <v>67</v>
      </c>
      <c r="J4383" s="12">
        <f>(C4383-VLOOKUP(H4383,Riders!$A$2:$C$3500,2,FALSE))/365</f>
        <v>21.460273972602739</v>
      </c>
      <c r="K4383">
        <v>13</v>
      </c>
    </row>
    <row r="4384" spans="1:11" x14ac:dyDescent="0.45">
      <c r="A4384" s="47" t="s">
        <v>93</v>
      </c>
      <c r="B4384" s="47">
        <v>2024</v>
      </c>
      <c r="C4384" s="9">
        <v>45396</v>
      </c>
      <c r="D4384" s="47" t="s">
        <v>72</v>
      </c>
      <c r="E4384" s="33" t="s">
        <v>454</v>
      </c>
      <c r="F4384">
        <v>6</v>
      </c>
      <c r="G4384">
        <v>4</v>
      </c>
      <c r="H4384" t="s">
        <v>60</v>
      </c>
      <c r="I4384" t="s">
        <v>61</v>
      </c>
      <c r="J4384" s="12">
        <f>(C4384-VLOOKUP(H4384,Riders!$A$2:$C$3500,2,FALSE))/365</f>
        <v>35.747945205479454</v>
      </c>
      <c r="K4384">
        <v>19</v>
      </c>
    </row>
    <row r="4385" spans="1:11" x14ac:dyDescent="0.45">
      <c r="A4385" s="47" t="s">
        <v>93</v>
      </c>
      <c r="B4385" s="47">
        <v>2024</v>
      </c>
      <c r="C4385" s="9">
        <v>45396</v>
      </c>
      <c r="D4385" s="47" t="s">
        <v>72</v>
      </c>
      <c r="E4385" s="33" t="s">
        <v>454</v>
      </c>
      <c r="F4385">
        <v>6</v>
      </c>
      <c r="G4385">
        <v>5</v>
      </c>
      <c r="H4385" t="s">
        <v>113</v>
      </c>
      <c r="I4385" t="s">
        <v>31</v>
      </c>
      <c r="J4385" s="12">
        <f>(C4385-VLOOKUP(H4385,Riders!$A$2:$C$3500,2,FALSE))/365</f>
        <v>20.920547945205481</v>
      </c>
      <c r="K4385">
        <v>19</v>
      </c>
    </row>
    <row r="4386" spans="1:11" x14ac:dyDescent="0.45">
      <c r="A4386" s="47" t="s">
        <v>93</v>
      </c>
      <c r="B4386" s="47">
        <v>2024</v>
      </c>
      <c r="C4386" s="9">
        <v>45396</v>
      </c>
      <c r="D4386" s="47" t="s">
        <v>72</v>
      </c>
      <c r="E4386" s="33" t="s">
        <v>454</v>
      </c>
      <c r="F4386">
        <v>6</v>
      </c>
      <c r="G4386">
        <v>6</v>
      </c>
      <c r="H4386" t="s">
        <v>849</v>
      </c>
      <c r="I4386" t="s">
        <v>51</v>
      </c>
      <c r="J4386" s="12">
        <f>(C4386-VLOOKUP(H4386,Riders!$A$2:$C$3500,2,FALSE))/365</f>
        <v>28.591780821917808</v>
      </c>
      <c r="K4386">
        <v>25</v>
      </c>
    </row>
    <row r="4387" spans="1:11" x14ac:dyDescent="0.45">
      <c r="A4387" s="47" t="s">
        <v>93</v>
      </c>
      <c r="B4387" s="47">
        <v>2024</v>
      </c>
      <c r="C4387" s="9">
        <v>45396</v>
      </c>
      <c r="D4387" s="47" t="s">
        <v>72</v>
      </c>
      <c r="E4387" s="33" t="s">
        <v>642</v>
      </c>
      <c r="F4387">
        <v>1</v>
      </c>
      <c r="G4387">
        <v>1</v>
      </c>
      <c r="H4387" t="s">
        <v>107</v>
      </c>
      <c r="I4387" t="s">
        <v>59</v>
      </c>
      <c r="J4387" s="12">
        <f>(C4387-VLOOKUP(H4387,Riders!$A$2:$C$3500,2,FALSE))/365</f>
        <v>20.605479452054794</v>
      </c>
      <c r="K4387">
        <v>8</v>
      </c>
    </row>
    <row r="4388" spans="1:11" x14ac:dyDescent="0.45">
      <c r="A4388" s="47" t="s">
        <v>93</v>
      </c>
      <c r="B4388" s="47">
        <v>2024</v>
      </c>
      <c r="C4388" s="9">
        <v>45396</v>
      </c>
      <c r="D4388" s="47" t="s">
        <v>72</v>
      </c>
      <c r="E4388" s="33" t="s">
        <v>642</v>
      </c>
      <c r="F4388">
        <v>1</v>
      </c>
      <c r="G4388">
        <v>2</v>
      </c>
      <c r="H4388" t="s">
        <v>66</v>
      </c>
      <c r="I4388" t="s">
        <v>67</v>
      </c>
      <c r="J4388" s="12">
        <f>(C4388-VLOOKUP(H4388,Riders!$A$2:$C$3500,2,FALSE))/365</f>
        <v>21.460273972602739</v>
      </c>
      <c r="K4388">
        <v>13</v>
      </c>
    </row>
    <row r="4389" spans="1:11" x14ac:dyDescent="0.45">
      <c r="A4389" s="47" t="s">
        <v>93</v>
      </c>
      <c r="B4389" s="47">
        <v>2024</v>
      </c>
      <c r="C4389" s="9">
        <v>45396</v>
      </c>
      <c r="D4389" s="47" t="s">
        <v>72</v>
      </c>
      <c r="E4389" s="33" t="s">
        <v>642</v>
      </c>
      <c r="F4389">
        <v>1</v>
      </c>
      <c r="G4389">
        <v>3</v>
      </c>
      <c r="H4389" t="s">
        <v>3876</v>
      </c>
      <c r="I4389" t="s">
        <v>21</v>
      </c>
      <c r="J4389" s="12">
        <f>(C4389-VLOOKUP(H4389,Riders!$A$2:$C$3500,2,FALSE))/365</f>
        <v>18.295890410958904</v>
      </c>
      <c r="K4389">
        <v>19</v>
      </c>
    </row>
    <row r="4390" spans="1:11" x14ac:dyDescent="0.45">
      <c r="A4390" s="47" t="s">
        <v>93</v>
      </c>
      <c r="B4390" s="47">
        <v>2024</v>
      </c>
      <c r="C4390" s="9">
        <v>45396</v>
      </c>
      <c r="D4390" s="47" t="s">
        <v>72</v>
      </c>
      <c r="E4390" s="33" t="s">
        <v>642</v>
      </c>
      <c r="F4390">
        <v>1</v>
      </c>
      <c r="G4390">
        <v>4</v>
      </c>
      <c r="H4390" t="s">
        <v>847</v>
      </c>
      <c r="I4390" t="s">
        <v>848</v>
      </c>
      <c r="J4390" s="12">
        <f>(C4390-VLOOKUP(H4390,Riders!$A$2:$C$3500,2,FALSE))/365</f>
        <v>23.980821917808218</v>
      </c>
      <c r="K4390">
        <v>25</v>
      </c>
    </row>
    <row r="4391" spans="1:11" x14ac:dyDescent="0.45">
      <c r="A4391" s="47" t="s">
        <v>93</v>
      </c>
      <c r="B4391" s="47">
        <v>2024</v>
      </c>
      <c r="C4391" s="9">
        <v>45396</v>
      </c>
      <c r="D4391" s="47" t="s">
        <v>72</v>
      </c>
      <c r="E4391" s="33" t="s">
        <v>642</v>
      </c>
      <c r="F4391">
        <v>2</v>
      </c>
      <c r="G4391">
        <v>1</v>
      </c>
      <c r="H4391" t="s">
        <v>3855</v>
      </c>
      <c r="I4391" t="s">
        <v>38</v>
      </c>
      <c r="J4391" s="12">
        <f>(C4391-VLOOKUP(H4391,Riders!$A$2:$C$3500,2,FALSE))/365</f>
        <v>21.008219178082193</v>
      </c>
      <c r="K4391">
        <v>11</v>
      </c>
    </row>
    <row r="4392" spans="1:11" x14ac:dyDescent="0.45">
      <c r="A4392" s="47" t="s">
        <v>93</v>
      </c>
      <c r="B4392" s="47">
        <v>2024</v>
      </c>
      <c r="C4392" s="9">
        <v>45396</v>
      </c>
      <c r="D4392" s="47" t="s">
        <v>72</v>
      </c>
      <c r="E4392" s="33" t="s">
        <v>642</v>
      </c>
      <c r="F4392">
        <v>2</v>
      </c>
      <c r="G4392">
        <v>2</v>
      </c>
      <c r="H4392" t="s">
        <v>928</v>
      </c>
      <c r="I4392" t="s">
        <v>15</v>
      </c>
      <c r="J4392" s="12">
        <f>(C4392-VLOOKUP(H4392,Riders!$A$2:$C$3500,2,FALSE))/365</f>
        <v>19.712328767123289</v>
      </c>
      <c r="K4392">
        <v>13</v>
      </c>
    </row>
    <row r="4393" spans="1:11" x14ac:dyDescent="0.45">
      <c r="A4393" s="47" t="s">
        <v>93</v>
      </c>
      <c r="B4393" s="47">
        <v>2024</v>
      </c>
      <c r="C4393" s="9">
        <v>45396</v>
      </c>
      <c r="D4393" s="47" t="s">
        <v>72</v>
      </c>
      <c r="E4393" s="33" t="s">
        <v>642</v>
      </c>
      <c r="F4393">
        <v>2</v>
      </c>
      <c r="G4393">
        <v>3</v>
      </c>
      <c r="H4393" t="s">
        <v>60</v>
      </c>
      <c r="I4393" t="s">
        <v>61</v>
      </c>
      <c r="J4393" s="12">
        <f>(C4393-VLOOKUP(H4393,Riders!$A$2:$C$3500,2,FALSE))/365</f>
        <v>35.747945205479454</v>
      </c>
      <c r="K4393">
        <v>19</v>
      </c>
    </row>
    <row r="4394" spans="1:11" x14ac:dyDescent="0.45">
      <c r="A4394" s="47" t="s">
        <v>93</v>
      </c>
      <c r="B4394" s="47">
        <v>2024</v>
      </c>
      <c r="C4394" s="9">
        <v>45396</v>
      </c>
      <c r="D4394" s="47" t="s">
        <v>72</v>
      </c>
      <c r="E4394" s="33" t="s">
        <v>642</v>
      </c>
      <c r="F4394">
        <v>2</v>
      </c>
      <c r="G4394">
        <v>4</v>
      </c>
      <c r="H4394" t="s">
        <v>115</v>
      </c>
      <c r="I4394" t="s">
        <v>3849</v>
      </c>
      <c r="J4394" s="12">
        <f>(C4394-VLOOKUP(H4394,Riders!$A$2:$C$3500,2,FALSE))/365</f>
        <v>26.704109589041096</v>
      </c>
      <c r="K4394">
        <v>25</v>
      </c>
    </row>
    <row r="4395" spans="1:11" x14ac:dyDescent="0.45">
      <c r="A4395" s="47" t="s">
        <v>93</v>
      </c>
      <c r="B4395" s="47">
        <v>2024</v>
      </c>
      <c r="C4395" s="9">
        <v>45396</v>
      </c>
      <c r="D4395" s="47" t="s">
        <v>72</v>
      </c>
      <c r="E4395" s="33" t="s">
        <v>642</v>
      </c>
      <c r="F4395">
        <v>3</v>
      </c>
      <c r="G4395">
        <v>1</v>
      </c>
      <c r="H4395" t="s">
        <v>32</v>
      </c>
      <c r="I4395" t="s">
        <v>17</v>
      </c>
      <c r="J4395" s="12">
        <f>(C4395-VLOOKUP(H4395,Riders!$A$2:$C$3500,2,FALSE))/365</f>
        <v>21.723287671232878</v>
      </c>
      <c r="K4395">
        <v>12</v>
      </c>
    </row>
    <row r="4396" spans="1:11" x14ac:dyDescent="0.45">
      <c r="A4396" s="47" t="s">
        <v>93</v>
      </c>
      <c r="B4396" s="47">
        <v>2024</v>
      </c>
      <c r="C4396" s="9">
        <v>45396</v>
      </c>
      <c r="D4396" s="47" t="s">
        <v>72</v>
      </c>
      <c r="E4396" s="33" t="s">
        <v>642</v>
      </c>
      <c r="F4396">
        <v>3</v>
      </c>
      <c r="G4396">
        <v>2</v>
      </c>
      <c r="H4396" t="s">
        <v>99</v>
      </c>
      <c r="I4396" t="s">
        <v>47</v>
      </c>
      <c r="J4396" s="12">
        <f>(C4396-VLOOKUP(H4396,Riders!$A$2:$C$3500,2,FALSE))/365</f>
        <v>27.164383561643834</v>
      </c>
      <c r="K4396">
        <v>13</v>
      </c>
    </row>
    <row r="4397" spans="1:11" x14ac:dyDescent="0.45">
      <c r="A4397" s="47" t="s">
        <v>93</v>
      </c>
      <c r="B4397" s="47">
        <v>2024</v>
      </c>
      <c r="C4397" s="9">
        <v>45396</v>
      </c>
      <c r="D4397" s="47" t="s">
        <v>72</v>
      </c>
      <c r="E4397" s="33" t="s">
        <v>642</v>
      </c>
      <c r="F4397">
        <v>3</v>
      </c>
      <c r="G4397">
        <v>3</v>
      </c>
      <c r="H4397" t="s">
        <v>113</v>
      </c>
      <c r="I4397" t="s">
        <v>31</v>
      </c>
      <c r="J4397" s="12">
        <f>(C4397-VLOOKUP(H4397,Riders!$A$2:$C$3500,2,FALSE))/365</f>
        <v>20.920547945205481</v>
      </c>
      <c r="K4397">
        <v>19</v>
      </c>
    </row>
    <row r="4398" spans="1:11" x14ac:dyDescent="0.45">
      <c r="A4398" s="47" t="s">
        <v>93</v>
      </c>
      <c r="B4398" s="47">
        <v>2024</v>
      </c>
      <c r="C4398" s="9">
        <v>45396</v>
      </c>
      <c r="D4398" s="47" t="s">
        <v>72</v>
      </c>
      <c r="E4398" s="33" t="s">
        <v>642</v>
      </c>
      <c r="F4398">
        <v>3</v>
      </c>
      <c r="G4398">
        <v>4</v>
      </c>
      <c r="H4398" t="s">
        <v>64</v>
      </c>
      <c r="I4398" t="s">
        <v>65</v>
      </c>
      <c r="J4398" s="12">
        <f>(C4398-VLOOKUP(H4398,Riders!$A$2:$C$3500,2,FALSE))/365</f>
        <v>23.30958904109589</v>
      </c>
      <c r="K4398">
        <v>25</v>
      </c>
    </row>
    <row r="4399" spans="1:11" x14ac:dyDescent="0.45">
      <c r="A4399" s="47" t="s">
        <v>93</v>
      </c>
      <c r="B4399" s="47">
        <v>2024</v>
      </c>
      <c r="C4399" s="9">
        <v>45396</v>
      </c>
      <c r="D4399" s="47" t="s">
        <v>72</v>
      </c>
      <c r="E4399" s="33" t="s">
        <v>642</v>
      </c>
      <c r="F4399">
        <v>4</v>
      </c>
      <c r="G4399">
        <v>1</v>
      </c>
      <c r="H4399" t="s">
        <v>26</v>
      </c>
      <c r="I4399" t="s">
        <v>27</v>
      </c>
      <c r="J4399" s="12">
        <f>(C4399-VLOOKUP(H4399,Riders!$A$2:$C$3500,2,FALSE))/365</f>
        <v>25.898630136986302</v>
      </c>
      <c r="K4399">
        <v>3</v>
      </c>
    </row>
    <row r="4400" spans="1:11" x14ac:dyDescent="0.45">
      <c r="A4400" s="47" t="s">
        <v>93</v>
      </c>
      <c r="B4400" s="47">
        <v>2024</v>
      </c>
      <c r="C4400" s="9">
        <v>45396</v>
      </c>
      <c r="D4400" s="47" t="s">
        <v>72</v>
      </c>
      <c r="E4400" s="33" t="s">
        <v>642</v>
      </c>
      <c r="F4400">
        <v>4</v>
      </c>
      <c r="G4400">
        <v>2</v>
      </c>
      <c r="H4400" t="s">
        <v>903</v>
      </c>
      <c r="I4400" t="s">
        <v>51</v>
      </c>
      <c r="J4400" s="12">
        <f>(C4400-VLOOKUP(H4400,Riders!$A$2:$C$3500,2,FALSE))/365</f>
        <v>20.298630136986301</v>
      </c>
      <c r="K4400">
        <v>13</v>
      </c>
    </row>
    <row r="4401" spans="1:11" x14ac:dyDescent="0.45">
      <c r="A4401" s="47" t="s">
        <v>93</v>
      </c>
      <c r="B4401" s="47">
        <v>2024</v>
      </c>
      <c r="C4401" s="9">
        <v>45396</v>
      </c>
      <c r="D4401" s="47" t="s">
        <v>72</v>
      </c>
      <c r="E4401" s="33" t="s">
        <v>642</v>
      </c>
      <c r="F4401">
        <v>4</v>
      </c>
      <c r="G4401">
        <v>3</v>
      </c>
      <c r="H4401" t="s">
        <v>632</v>
      </c>
      <c r="I4401" t="s">
        <v>31</v>
      </c>
      <c r="J4401" s="12">
        <f>(C4401-VLOOKUP(H4401,Riders!$A$2:$C$3500,2,FALSE))/365</f>
        <v>22.613698630136987</v>
      </c>
      <c r="K4401">
        <v>19</v>
      </c>
    </row>
    <row r="4402" spans="1:11" x14ac:dyDescent="0.45">
      <c r="A4402" s="47" t="s">
        <v>93</v>
      </c>
      <c r="B4402" s="47">
        <v>2024</v>
      </c>
      <c r="C4402" s="9">
        <v>45396</v>
      </c>
      <c r="D4402" s="47" t="s">
        <v>72</v>
      </c>
      <c r="E4402" s="33" t="s">
        <v>642</v>
      </c>
      <c r="F4402">
        <v>4</v>
      </c>
      <c r="G4402">
        <v>4</v>
      </c>
      <c r="H4402" t="s">
        <v>83</v>
      </c>
      <c r="I4402" t="s">
        <v>84</v>
      </c>
      <c r="J4402" s="12">
        <f>(C4402-VLOOKUP(H4402,Riders!$A$2:$C$3500,2,FALSE))/365</f>
        <v>31.575342465753426</v>
      </c>
      <c r="K4402">
        <v>25</v>
      </c>
    </row>
    <row r="4403" spans="1:11" x14ac:dyDescent="0.45">
      <c r="A4403" s="47" t="s">
        <v>93</v>
      </c>
      <c r="B4403" s="47">
        <v>2024</v>
      </c>
      <c r="C4403" s="9">
        <v>45396</v>
      </c>
      <c r="D4403" s="47" t="s">
        <v>72</v>
      </c>
      <c r="E4403" s="33" t="s">
        <v>642</v>
      </c>
      <c r="F4403">
        <v>5</v>
      </c>
      <c r="G4403">
        <v>1</v>
      </c>
      <c r="H4403" t="s">
        <v>384</v>
      </c>
      <c r="I4403" t="s">
        <v>19</v>
      </c>
      <c r="J4403" s="12">
        <f>(C4403-VLOOKUP(H4403,Riders!$A$2:$C$3500,2,FALSE))/365</f>
        <v>24.610958904109587</v>
      </c>
      <c r="K4403">
        <v>2</v>
      </c>
    </row>
    <row r="4404" spans="1:11" x14ac:dyDescent="0.45">
      <c r="A4404" s="47" t="s">
        <v>93</v>
      </c>
      <c r="B4404" s="47">
        <v>2024</v>
      </c>
      <c r="C4404" s="9">
        <v>45396</v>
      </c>
      <c r="D4404" s="47" t="s">
        <v>72</v>
      </c>
      <c r="E4404" s="33" t="s">
        <v>642</v>
      </c>
      <c r="F4404">
        <v>5</v>
      </c>
      <c r="G4404">
        <v>2</v>
      </c>
      <c r="H4404" t="s">
        <v>43</v>
      </c>
      <c r="I4404" t="s">
        <v>44</v>
      </c>
      <c r="J4404" s="12">
        <f>(C4404-VLOOKUP(H4404,Riders!$A$2:$C$3500,2,FALSE))/365</f>
        <v>31.405479452054795</v>
      </c>
      <c r="K4404">
        <v>13</v>
      </c>
    </row>
    <row r="4405" spans="1:11" x14ac:dyDescent="0.45">
      <c r="A4405" s="47" t="s">
        <v>93</v>
      </c>
      <c r="B4405" s="47">
        <v>2024</v>
      </c>
      <c r="C4405" s="9">
        <v>45396</v>
      </c>
      <c r="D4405" s="47" t="s">
        <v>72</v>
      </c>
      <c r="E4405" s="33" t="s">
        <v>642</v>
      </c>
      <c r="F4405">
        <v>5</v>
      </c>
      <c r="G4405">
        <v>3</v>
      </c>
      <c r="H4405" t="s">
        <v>387</v>
      </c>
      <c r="I4405" t="s">
        <v>65</v>
      </c>
      <c r="J4405" s="12">
        <f>(C4405-VLOOKUP(H4405,Riders!$A$2:$C$3500,2,FALSE))/365</f>
        <v>23.830136986301369</v>
      </c>
      <c r="K4405">
        <v>19</v>
      </c>
    </row>
    <row r="4406" spans="1:11" x14ac:dyDescent="0.45">
      <c r="A4406" s="47" t="s">
        <v>93</v>
      </c>
      <c r="B4406" s="47">
        <v>2024</v>
      </c>
      <c r="C4406" s="9">
        <v>45396</v>
      </c>
      <c r="D4406" s="47" t="s">
        <v>72</v>
      </c>
      <c r="E4406" s="33" t="s">
        <v>642</v>
      </c>
      <c r="F4406">
        <v>5</v>
      </c>
      <c r="G4406">
        <v>4</v>
      </c>
      <c r="H4406" t="s">
        <v>48</v>
      </c>
      <c r="I4406" t="s">
        <v>49</v>
      </c>
      <c r="J4406" s="12">
        <f>(C4406-VLOOKUP(H4406,Riders!$A$2:$C$3500,2,FALSE))/365</f>
        <v>23.210958904109589</v>
      </c>
      <c r="K4406">
        <v>25</v>
      </c>
    </row>
    <row r="4407" spans="1:11" x14ac:dyDescent="0.45">
      <c r="A4407" s="47" t="s">
        <v>93</v>
      </c>
      <c r="B4407" s="47">
        <v>2024</v>
      </c>
      <c r="C4407" s="9">
        <v>45396</v>
      </c>
      <c r="D4407" s="47" t="s">
        <v>72</v>
      </c>
      <c r="E4407" s="33" t="s">
        <v>642</v>
      </c>
      <c r="F4407">
        <v>6</v>
      </c>
      <c r="G4407">
        <v>1</v>
      </c>
      <c r="H4407" t="s">
        <v>28</v>
      </c>
      <c r="I4407" t="s">
        <v>29</v>
      </c>
      <c r="J4407" s="12">
        <f>(C4407-VLOOKUP(H4407,Riders!$A$2:$C$3500,2,FALSE))/365</f>
        <v>24.304109589041097</v>
      </c>
      <c r="K4407">
        <v>1</v>
      </c>
    </row>
    <row r="4408" spans="1:11" x14ac:dyDescent="0.45">
      <c r="A4408" s="47" t="s">
        <v>93</v>
      </c>
      <c r="B4408" s="47">
        <v>2024</v>
      </c>
      <c r="C4408" s="9">
        <v>45396</v>
      </c>
      <c r="D4408" s="47" t="s">
        <v>72</v>
      </c>
      <c r="E4408" s="33" t="s">
        <v>642</v>
      </c>
      <c r="F4408">
        <v>6</v>
      </c>
      <c r="G4408">
        <v>2</v>
      </c>
      <c r="H4408" t="s">
        <v>100</v>
      </c>
      <c r="I4408" t="s">
        <v>47</v>
      </c>
      <c r="J4408" s="12">
        <f>(C4408-VLOOKUP(H4408,Riders!$A$2:$C$3500,2,FALSE))/365</f>
        <v>30.172602739726027</v>
      </c>
      <c r="K4408">
        <v>13</v>
      </c>
    </row>
    <row r="4409" spans="1:11" x14ac:dyDescent="0.45">
      <c r="A4409" s="47" t="s">
        <v>93</v>
      </c>
      <c r="B4409" s="47">
        <v>2024</v>
      </c>
      <c r="C4409" s="9">
        <v>45396</v>
      </c>
      <c r="D4409" s="47" t="s">
        <v>72</v>
      </c>
      <c r="E4409" s="33" t="s">
        <v>642</v>
      </c>
      <c r="F4409">
        <v>6</v>
      </c>
      <c r="G4409">
        <v>3</v>
      </c>
      <c r="H4409" t="s">
        <v>54</v>
      </c>
      <c r="I4409" t="s">
        <v>44</v>
      </c>
      <c r="J4409" s="12">
        <f>(C4409-VLOOKUP(H4409,Riders!$A$2:$C$3500,2,FALSE))/365</f>
        <v>26.81095890410959</v>
      </c>
      <c r="K4409">
        <v>19</v>
      </c>
    </row>
    <row r="4410" spans="1:11" x14ac:dyDescent="0.45">
      <c r="A4410" s="47" t="s">
        <v>93</v>
      </c>
      <c r="B4410" s="47">
        <v>2024</v>
      </c>
      <c r="C4410" s="9">
        <v>45396</v>
      </c>
      <c r="D4410" s="47" t="s">
        <v>72</v>
      </c>
      <c r="E4410" s="33" t="s">
        <v>642</v>
      </c>
      <c r="F4410">
        <v>6</v>
      </c>
      <c r="G4410">
        <v>4</v>
      </c>
      <c r="H4410" t="s">
        <v>849</v>
      </c>
      <c r="I4410" t="s">
        <v>51</v>
      </c>
      <c r="J4410" s="12">
        <f>(C4410-VLOOKUP(H4410,Riders!$A$2:$C$3500,2,FALSE))/365</f>
        <v>28.591780821917808</v>
      </c>
      <c r="K4410">
        <v>25</v>
      </c>
    </row>
    <row r="4411" spans="1:11" x14ac:dyDescent="0.45">
      <c r="A4411" s="47" t="s">
        <v>93</v>
      </c>
      <c r="B4411" s="47">
        <v>2024</v>
      </c>
      <c r="C4411" s="9">
        <v>45396</v>
      </c>
      <c r="D4411" s="47" t="s">
        <v>72</v>
      </c>
      <c r="E4411" s="33" t="s">
        <v>642</v>
      </c>
      <c r="F4411">
        <v>6</v>
      </c>
      <c r="G4411">
        <v>5</v>
      </c>
      <c r="H4411" t="s">
        <v>845</v>
      </c>
      <c r="I4411" t="s">
        <v>235</v>
      </c>
      <c r="J4411" s="12">
        <f>(C4411-VLOOKUP(H4411,Riders!$A$2:$C$3500,2,FALSE))/365</f>
        <v>20.175342465753424</v>
      </c>
      <c r="K4411">
        <v>31</v>
      </c>
    </row>
    <row r="4412" spans="1:11" x14ac:dyDescent="0.45">
      <c r="A4412" s="47" t="s">
        <v>93</v>
      </c>
      <c r="B4412" s="47">
        <v>2024</v>
      </c>
      <c r="C4412" s="9">
        <v>45396</v>
      </c>
      <c r="D4412" s="47" t="s">
        <v>72</v>
      </c>
      <c r="E4412" s="33" t="s">
        <v>643</v>
      </c>
      <c r="F4412">
        <v>1</v>
      </c>
      <c r="G4412">
        <v>1</v>
      </c>
      <c r="H4412" t="s">
        <v>18</v>
      </c>
      <c r="I4412" t="s">
        <v>19</v>
      </c>
      <c r="J4412" s="12">
        <f>(C4412-VLOOKUP(H4412,Riders!$A$2:$C$3500,2,FALSE))/365</f>
        <v>25.895890410958906</v>
      </c>
      <c r="K4412">
        <v>4</v>
      </c>
    </row>
    <row r="4413" spans="1:11" x14ac:dyDescent="0.45">
      <c r="A4413" s="47" t="s">
        <v>93</v>
      </c>
      <c r="B4413" s="47">
        <v>2024</v>
      </c>
      <c r="C4413" s="9">
        <v>45396</v>
      </c>
      <c r="D4413" s="47" t="s">
        <v>72</v>
      </c>
      <c r="E4413" s="33" t="s">
        <v>643</v>
      </c>
      <c r="F4413">
        <v>1</v>
      </c>
      <c r="G4413">
        <v>2</v>
      </c>
      <c r="H4413" t="s">
        <v>20</v>
      </c>
      <c r="I4413" t="s">
        <v>21</v>
      </c>
      <c r="J4413" s="12">
        <f>(C4413-VLOOKUP(H4413,Riders!$A$2:$C$3500,2,FALSE))/365</f>
        <v>28.693150684931506</v>
      </c>
      <c r="K4413">
        <v>5</v>
      </c>
    </row>
    <row r="4414" spans="1:11" x14ac:dyDescent="0.45">
      <c r="A4414" s="47" t="s">
        <v>93</v>
      </c>
      <c r="B4414" s="47">
        <v>2024</v>
      </c>
      <c r="C4414" s="9">
        <v>45396</v>
      </c>
      <c r="D4414" s="47" t="s">
        <v>72</v>
      </c>
      <c r="E4414" s="33" t="s">
        <v>643</v>
      </c>
      <c r="F4414">
        <v>1</v>
      </c>
      <c r="G4414">
        <v>3</v>
      </c>
      <c r="H4414" t="s">
        <v>26</v>
      </c>
      <c r="I4414" t="s">
        <v>27</v>
      </c>
      <c r="J4414" s="12">
        <f>(C4414-VLOOKUP(H4414,Riders!$A$2:$C$3500,2,FALSE))/365</f>
        <v>25.898630136986302</v>
      </c>
      <c r="K4414">
        <v>3</v>
      </c>
    </row>
    <row r="4415" spans="1:11" x14ac:dyDescent="0.45">
      <c r="A4415" s="47" t="s">
        <v>93</v>
      </c>
      <c r="B4415" s="47">
        <v>2024</v>
      </c>
      <c r="C4415" s="9">
        <v>45396</v>
      </c>
      <c r="D4415" s="47" t="s">
        <v>72</v>
      </c>
      <c r="E4415" s="33" t="s">
        <v>643</v>
      </c>
      <c r="F4415">
        <v>1</v>
      </c>
      <c r="G4415">
        <v>4</v>
      </c>
      <c r="H4415" t="s">
        <v>3855</v>
      </c>
      <c r="I4415" t="s">
        <v>38</v>
      </c>
      <c r="J4415" s="12">
        <f>(C4415-VLOOKUP(H4415,Riders!$A$2:$C$3500,2,FALSE))/365</f>
        <v>21.008219178082193</v>
      </c>
      <c r="K4415">
        <v>11</v>
      </c>
    </row>
    <row r="4416" spans="1:11" x14ac:dyDescent="0.45">
      <c r="A4416" s="47" t="s">
        <v>93</v>
      </c>
      <c r="B4416" s="47">
        <v>2024</v>
      </c>
      <c r="C4416" s="9">
        <v>45396</v>
      </c>
      <c r="D4416" s="47" t="s">
        <v>72</v>
      </c>
      <c r="E4416" s="33" t="s">
        <v>643</v>
      </c>
      <c r="F4416">
        <v>1</v>
      </c>
      <c r="G4416">
        <v>5</v>
      </c>
      <c r="H4416" t="s">
        <v>52</v>
      </c>
      <c r="I4416" t="s">
        <v>53</v>
      </c>
      <c r="J4416" s="12">
        <f>(C4416-VLOOKUP(H4416,Riders!$A$2:$C$3500,2,FALSE))/365</f>
        <v>27.098630136986301</v>
      </c>
      <c r="K4416">
        <v>9</v>
      </c>
    </row>
    <row r="4417" spans="1:11" x14ac:dyDescent="0.45">
      <c r="A4417" s="47" t="s">
        <v>93</v>
      </c>
      <c r="B4417" s="47">
        <v>2024</v>
      </c>
      <c r="C4417" s="9">
        <v>45396</v>
      </c>
      <c r="D4417" s="47" t="s">
        <v>72</v>
      </c>
      <c r="E4417" s="33" t="s">
        <v>643</v>
      </c>
      <c r="F4417">
        <v>1</v>
      </c>
      <c r="G4417">
        <v>6</v>
      </c>
      <c r="H4417" t="s">
        <v>32</v>
      </c>
      <c r="I4417" t="s">
        <v>17</v>
      </c>
      <c r="J4417" s="12">
        <f>(C4417-VLOOKUP(H4417,Riders!$A$2:$C$3500,2,FALSE))/365</f>
        <v>21.723287671232878</v>
      </c>
      <c r="K4417">
        <v>12</v>
      </c>
    </row>
    <row r="4418" spans="1:11" x14ac:dyDescent="0.45">
      <c r="A4418" s="47" t="s">
        <v>93</v>
      </c>
      <c r="B4418" s="47">
        <v>2024</v>
      </c>
      <c r="C4418" s="9">
        <v>45396</v>
      </c>
      <c r="D4418" s="47" t="s">
        <v>72</v>
      </c>
      <c r="E4418" s="33" t="s">
        <v>643</v>
      </c>
      <c r="F4418">
        <v>2</v>
      </c>
      <c r="G4418">
        <v>1</v>
      </c>
      <c r="H4418" t="s">
        <v>16</v>
      </c>
      <c r="I4418" t="s">
        <v>17</v>
      </c>
      <c r="J4418" s="12">
        <f>(C4418-VLOOKUP(H4418,Riders!$A$2:$C$3500,2,FALSE))/365</f>
        <v>24.983561643835618</v>
      </c>
      <c r="K4418">
        <v>6</v>
      </c>
    </row>
    <row r="4419" spans="1:11" x14ac:dyDescent="0.45">
      <c r="A4419" s="47" t="s">
        <v>93</v>
      </c>
      <c r="B4419" s="47">
        <v>2024</v>
      </c>
      <c r="C4419" s="9">
        <v>45396</v>
      </c>
      <c r="D4419" s="47" t="s">
        <v>72</v>
      </c>
      <c r="E4419" s="33" t="s">
        <v>643</v>
      </c>
      <c r="F4419">
        <v>2</v>
      </c>
      <c r="G4419">
        <v>2</v>
      </c>
      <c r="H4419" t="s">
        <v>384</v>
      </c>
      <c r="I4419" t="s">
        <v>19</v>
      </c>
      <c r="J4419" s="12">
        <f>(C4419-VLOOKUP(H4419,Riders!$A$2:$C$3500,2,FALSE))/365</f>
        <v>24.610958904109587</v>
      </c>
      <c r="K4419">
        <v>2</v>
      </c>
    </row>
    <row r="4420" spans="1:11" x14ac:dyDescent="0.45">
      <c r="A4420" s="47" t="s">
        <v>93</v>
      </c>
      <c r="B4420" s="47">
        <v>2024</v>
      </c>
      <c r="C4420" s="9">
        <v>45396</v>
      </c>
      <c r="D4420" s="47" t="s">
        <v>72</v>
      </c>
      <c r="E4420" s="33" t="s">
        <v>643</v>
      </c>
      <c r="F4420">
        <v>2</v>
      </c>
      <c r="G4420">
        <v>3</v>
      </c>
      <c r="H4420" t="s">
        <v>28</v>
      </c>
      <c r="I4420" t="s">
        <v>29</v>
      </c>
      <c r="J4420" s="12">
        <f>(C4420-VLOOKUP(H4420,Riders!$A$2:$C$3500,2,FALSE))/365</f>
        <v>24.304109589041097</v>
      </c>
      <c r="K4420">
        <v>1</v>
      </c>
    </row>
    <row r="4421" spans="1:11" x14ac:dyDescent="0.45">
      <c r="A4421" s="47" t="s">
        <v>93</v>
      </c>
      <c r="B4421" s="47">
        <v>2024</v>
      </c>
      <c r="C4421" s="9">
        <v>45396</v>
      </c>
      <c r="D4421" s="47" t="s">
        <v>72</v>
      </c>
      <c r="E4421" s="33" t="s">
        <v>643</v>
      </c>
      <c r="F4421">
        <v>2</v>
      </c>
      <c r="G4421">
        <v>4</v>
      </c>
      <c r="H4421" t="s">
        <v>33</v>
      </c>
      <c r="I4421" t="s">
        <v>27</v>
      </c>
      <c r="J4421" s="12">
        <f>(C4421-VLOOKUP(H4421,Riders!$A$2:$C$3500,2,FALSE))/365</f>
        <v>30.402739726027399</v>
      </c>
      <c r="K4421">
        <v>7</v>
      </c>
    </row>
    <row r="4422" spans="1:11" x14ac:dyDescent="0.45">
      <c r="A4422" s="47" t="s">
        <v>93</v>
      </c>
      <c r="B4422" s="47">
        <v>2024</v>
      </c>
      <c r="C4422" s="9">
        <v>45396</v>
      </c>
      <c r="D4422" s="47" t="s">
        <v>72</v>
      </c>
      <c r="E4422" s="33" t="s">
        <v>643</v>
      </c>
      <c r="F4422">
        <v>2</v>
      </c>
      <c r="G4422">
        <v>5</v>
      </c>
      <c r="H4422" t="s">
        <v>382</v>
      </c>
      <c r="I4422" t="s">
        <v>15</v>
      </c>
      <c r="J4422" s="12">
        <f>(C4422-VLOOKUP(H4422,Riders!$A$2:$C$3500,2,FALSE))/365</f>
        <v>23.12876712328767</v>
      </c>
      <c r="K4422">
        <v>10</v>
      </c>
    </row>
    <row r="4423" spans="1:11" x14ac:dyDescent="0.45">
      <c r="A4423" s="47" t="s">
        <v>93</v>
      </c>
      <c r="B4423" s="47">
        <v>2024</v>
      </c>
      <c r="C4423" s="9">
        <v>45396</v>
      </c>
      <c r="D4423" s="47" t="s">
        <v>72</v>
      </c>
      <c r="E4423" s="33" t="s">
        <v>643</v>
      </c>
      <c r="F4423">
        <v>2</v>
      </c>
      <c r="G4423">
        <v>6</v>
      </c>
      <c r="H4423" t="s">
        <v>107</v>
      </c>
      <c r="I4423" t="s">
        <v>59</v>
      </c>
      <c r="J4423" s="12">
        <f>(C4423-VLOOKUP(H4423,Riders!$A$2:$C$3500,2,FALSE))/365</f>
        <v>20.605479452054794</v>
      </c>
      <c r="K4423">
        <v>8</v>
      </c>
    </row>
    <row r="4424" spans="1:11" x14ac:dyDescent="0.45">
      <c r="A4424" s="47" t="s">
        <v>93</v>
      </c>
      <c r="B4424" s="47">
        <v>2024</v>
      </c>
      <c r="C4424" s="9">
        <v>45396</v>
      </c>
      <c r="D4424" s="47" t="s">
        <v>72</v>
      </c>
      <c r="E4424" s="33" t="s">
        <v>370</v>
      </c>
      <c r="F4424">
        <v>1</v>
      </c>
      <c r="G4424">
        <v>1</v>
      </c>
      <c r="H4424" t="s">
        <v>28</v>
      </c>
      <c r="I4424" t="s">
        <v>29</v>
      </c>
      <c r="J4424" s="12">
        <f>(C4424-VLOOKUP(H4424,Riders!$A$2:$C$3500,2,FALSE))/365</f>
        <v>24.304109589041097</v>
      </c>
      <c r="K4424">
        <v>1</v>
      </c>
    </row>
    <row r="4425" spans="1:11" x14ac:dyDescent="0.45">
      <c r="A4425" s="47" t="s">
        <v>93</v>
      </c>
      <c r="B4425" s="47">
        <v>2024</v>
      </c>
      <c r="C4425" s="9">
        <v>45396</v>
      </c>
      <c r="D4425" s="47" t="s">
        <v>72</v>
      </c>
      <c r="E4425" s="33" t="s">
        <v>370</v>
      </c>
      <c r="F4425">
        <v>1</v>
      </c>
      <c r="G4425">
        <v>2</v>
      </c>
      <c r="H4425" t="s">
        <v>384</v>
      </c>
      <c r="I4425" t="s">
        <v>19</v>
      </c>
      <c r="J4425" s="12">
        <f>(C4425-VLOOKUP(H4425,Riders!$A$2:$C$3500,2,FALSE))/365</f>
        <v>24.610958904109587</v>
      </c>
      <c r="K4425">
        <v>2</v>
      </c>
    </row>
    <row r="4426" spans="1:11" x14ac:dyDescent="0.45">
      <c r="A4426" s="47" t="s">
        <v>93</v>
      </c>
      <c r="B4426" s="47">
        <v>2024</v>
      </c>
      <c r="C4426" s="9">
        <v>45396</v>
      </c>
      <c r="D4426" s="47" t="s">
        <v>72</v>
      </c>
      <c r="E4426" s="33" t="s">
        <v>370</v>
      </c>
      <c r="F4426">
        <v>1</v>
      </c>
      <c r="G4426">
        <v>3</v>
      </c>
      <c r="H4426" t="s">
        <v>26</v>
      </c>
      <c r="I4426" t="s">
        <v>27</v>
      </c>
      <c r="J4426" s="12">
        <f>(C4426-VLOOKUP(H4426,Riders!$A$2:$C$3500,2,FALSE))/365</f>
        <v>25.898630136986302</v>
      </c>
      <c r="K4426">
        <v>3</v>
      </c>
    </row>
    <row r="4427" spans="1:11" x14ac:dyDescent="0.45">
      <c r="A4427" s="47" t="s">
        <v>93</v>
      </c>
      <c r="B4427" s="47">
        <v>2024</v>
      </c>
      <c r="C4427" s="9">
        <v>45396</v>
      </c>
      <c r="D4427" s="47" t="s">
        <v>72</v>
      </c>
      <c r="E4427" s="33" t="s">
        <v>370</v>
      </c>
      <c r="F4427">
        <v>1</v>
      </c>
      <c r="G4427">
        <v>4</v>
      </c>
      <c r="H4427" t="s">
        <v>18</v>
      </c>
      <c r="I4427" t="s">
        <v>19</v>
      </c>
      <c r="J4427" s="12">
        <f>(C4427-VLOOKUP(H4427,Riders!$A$2:$C$3500,2,FALSE))/365</f>
        <v>25.895890410958906</v>
      </c>
      <c r="K4427">
        <v>4</v>
      </c>
    </row>
    <row r="4428" spans="1:11" x14ac:dyDescent="0.45">
      <c r="A4428" s="47" t="s">
        <v>93</v>
      </c>
      <c r="B4428" s="47">
        <v>2024</v>
      </c>
      <c r="C4428" s="9">
        <v>45396</v>
      </c>
      <c r="D4428" s="47" t="s">
        <v>72</v>
      </c>
      <c r="E4428" s="33" t="s">
        <v>370</v>
      </c>
      <c r="F4428">
        <v>1</v>
      </c>
      <c r="G4428">
        <v>5</v>
      </c>
      <c r="H4428" t="s">
        <v>20</v>
      </c>
      <c r="I4428" t="s">
        <v>21</v>
      </c>
      <c r="J4428" s="12">
        <f>(C4428-VLOOKUP(H4428,Riders!$A$2:$C$3500,2,FALSE))/365</f>
        <v>28.693150684931506</v>
      </c>
      <c r="K4428">
        <v>5</v>
      </c>
    </row>
    <row r="4429" spans="1:11" x14ac:dyDescent="0.45">
      <c r="A4429" s="47" t="s">
        <v>93</v>
      </c>
      <c r="B4429" s="47">
        <v>2024</v>
      </c>
      <c r="C4429" s="9">
        <v>45396</v>
      </c>
      <c r="D4429" s="47" t="s">
        <v>72</v>
      </c>
      <c r="E4429" s="33" t="s">
        <v>370</v>
      </c>
      <c r="F4429">
        <v>1</v>
      </c>
      <c r="G4429">
        <v>6</v>
      </c>
      <c r="H4429" t="s">
        <v>16</v>
      </c>
      <c r="I4429" t="s">
        <v>17</v>
      </c>
      <c r="J4429" s="12">
        <f>(C4429-VLOOKUP(H4429,Riders!$A$2:$C$3500,2,FALSE))/365</f>
        <v>24.983561643835618</v>
      </c>
      <c r="K4429">
        <v>6</v>
      </c>
    </row>
    <row r="4430" spans="1:11" x14ac:dyDescent="0.45">
      <c r="A4430" s="47" t="s">
        <v>93</v>
      </c>
      <c r="B4430" s="47">
        <v>2024</v>
      </c>
      <c r="C4430" s="9">
        <v>45396</v>
      </c>
      <c r="D4430" s="47" t="s">
        <v>72</v>
      </c>
      <c r="E4430" s="33" t="s">
        <v>370</v>
      </c>
      <c r="F4430">
        <v>2</v>
      </c>
      <c r="G4430">
        <v>1</v>
      </c>
      <c r="H4430" t="s">
        <v>33</v>
      </c>
      <c r="I4430" t="s">
        <v>27</v>
      </c>
      <c r="J4430" s="12">
        <f>(C4430-VLOOKUP(H4430,Riders!$A$2:$C$3500,2,FALSE))/365</f>
        <v>30.402739726027399</v>
      </c>
      <c r="K4430">
        <v>7</v>
      </c>
    </row>
    <row r="4431" spans="1:11" x14ac:dyDescent="0.45">
      <c r="A4431" s="47" t="s">
        <v>93</v>
      </c>
      <c r="B4431" s="47">
        <v>2024</v>
      </c>
      <c r="C4431" s="9">
        <v>45396</v>
      </c>
      <c r="D4431" s="47" t="s">
        <v>72</v>
      </c>
      <c r="E4431" s="33" t="s">
        <v>370</v>
      </c>
      <c r="F4431">
        <v>2</v>
      </c>
      <c r="G4431">
        <v>2</v>
      </c>
      <c r="H4431" t="s">
        <v>107</v>
      </c>
      <c r="I4431" t="s">
        <v>59</v>
      </c>
      <c r="J4431" s="12">
        <f>(C4431-VLOOKUP(H4431,Riders!$A$2:$C$3500,2,FALSE))/365</f>
        <v>20.605479452054794</v>
      </c>
      <c r="K4431">
        <v>8</v>
      </c>
    </row>
    <row r="4432" spans="1:11" x14ac:dyDescent="0.45">
      <c r="A4432" s="47" t="s">
        <v>93</v>
      </c>
      <c r="B4432" s="47">
        <v>2024</v>
      </c>
      <c r="C4432" s="9">
        <v>45396</v>
      </c>
      <c r="D4432" s="47" t="s">
        <v>72</v>
      </c>
      <c r="E4432" s="33" t="s">
        <v>370</v>
      </c>
      <c r="F4432">
        <v>2</v>
      </c>
      <c r="G4432">
        <v>3</v>
      </c>
      <c r="H4432" t="s">
        <v>52</v>
      </c>
      <c r="I4432" t="s">
        <v>53</v>
      </c>
      <c r="J4432" s="12">
        <f>(C4432-VLOOKUP(H4432,Riders!$A$2:$C$3500,2,FALSE))/365</f>
        <v>27.098630136986301</v>
      </c>
      <c r="K4432">
        <v>9</v>
      </c>
    </row>
    <row r="4433" spans="1:11" x14ac:dyDescent="0.45">
      <c r="A4433" s="47" t="s">
        <v>93</v>
      </c>
      <c r="B4433" s="47">
        <v>2024</v>
      </c>
      <c r="C4433" s="9">
        <v>45396</v>
      </c>
      <c r="D4433" s="47" t="s">
        <v>72</v>
      </c>
      <c r="E4433" s="33" t="s">
        <v>370</v>
      </c>
      <c r="F4433">
        <v>2</v>
      </c>
      <c r="G4433">
        <v>4</v>
      </c>
      <c r="H4433" t="s">
        <v>382</v>
      </c>
      <c r="I4433" t="s">
        <v>15</v>
      </c>
      <c r="J4433" s="12">
        <f>(C4433-VLOOKUP(H4433,Riders!$A$2:$C$3500,2,FALSE))/365</f>
        <v>23.12876712328767</v>
      </c>
      <c r="K4433">
        <v>10</v>
      </c>
    </row>
    <row r="4434" spans="1:11" x14ac:dyDescent="0.45">
      <c r="A4434" s="47" t="s">
        <v>93</v>
      </c>
      <c r="B4434" s="47">
        <v>2024</v>
      </c>
      <c r="C4434" s="9">
        <v>45396</v>
      </c>
      <c r="D4434" s="47" t="s">
        <v>72</v>
      </c>
      <c r="E4434" s="33" t="s">
        <v>370</v>
      </c>
      <c r="F4434">
        <v>2</v>
      </c>
      <c r="G4434">
        <v>5</v>
      </c>
      <c r="H4434" t="s">
        <v>3855</v>
      </c>
      <c r="I4434" t="s">
        <v>38</v>
      </c>
      <c r="J4434" s="12">
        <f>(C4434-VLOOKUP(H4434,Riders!$A$2:$C$3500,2,FALSE))/365</f>
        <v>21.008219178082193</v>
      </c>
      <c r="K4434">
        <v>11</v>
      </c>
    </row>
    <row r="4435" spans="1:11" x14ac:dyDescent="0.45">
      <c r="A4435" s="47" t="s">
        <v>93</v>
      </c>
      <c r="B4435" s="47">
        <v>2024</v>
      </c>
      <c r="C4435" s="9">
        <v>45396</v>
      </c>
      <c r="D4435" s="47" t="s">
        <v>72</v>
      </c>
      <c r="E4435" s="33" t="s">
        <v>370</v>
      </c>
      <c r="F4435">
        <v>2</v>
      </c>
      <c r="G4435">
        <v>6</v>
      </c>
      <c r="H4435" t="s">
        <v>32</v>
      </c>
      <c r="I4435" t="s">
        <v>17</v>
      </c>
      <c r="J4435" s="12">
        <f>(C4435-VLOOKUP(H4435,Riders!$A$2:$C$3500,2,FALSE))/365</f>
        <v>21.723287671232878</v>
      </c>
      <c r="K4435">
        <v>12</v>
      </c>
    </row>
    <row r="1048576" spans="5:5" x14ac:dyDescent="0.45">
      <c r="E1048576" s="33"/>
    </row>
  </sheetData>
  <autoFilter ref="A1:K4355" xr:uid="{E74C5680-08DB-4992-867A-86ECDD333AB8}">
    <sortState xmlns:xlrd2="http://schemas.microsoft.com/office/spreadsheetml/2017/richdata2" ref="A2:K4435">
      <sortCondition ref="C1:C4355"/>
    </sortState>
  </autoFilter>
  <phoneticPr fontId="2" type="noConversion"/>
  <conditionalFormatting sqref="A156:I156 A174:I174 A209:I209 A1:F155 A157:F173 A175:F208 K1:K3731 G1:G3731 H1:J1 H157:I173 H175:I208 H210:I3731 A210:F3731 H2:I155 J2:J4435 E3732:E4435">
    <cfRule type="expression" dxfId="43" priority="33">
      <formula>$F1=6</formula>
    </cfRule>
    <cfRule type="expression" dxfId="42" priority="34">
      <formula>$F1=5</formula>
    </cfRule>
    <cfRule type="expression" dxfId="41" priority="35">
      <formula>$F1=4</formula>
    </cfRule>
    <cfRule type="expression" dxfId="40" priority="36">
      <formula>$F1=3</formula>
    </cfRule>
    <cfRule type="expression" dxfId="39" priority="37">
      <formula>$F1=1</formula>
    </cfRule>
    <cfRule type="expression" dxfId="38" priority="38">
      <formula>$F1=2</formula>
    </cfRule>
  </conditionalFormatting>
  <conditionalFormatting sqref="D3943:D4020 A3943:B4020">
    <cfRule type="expression" dxfId="37" priority="31">
      <formula>#REF!="F"</formula>
    </cfRule>
    <cfRule type="expression" dxfId="36" priority="32">
      <formula>#REF!="Q"</formula>
    </cfRule>
  </conditionalFormatting>
  <conditionalFormatting sqref="E1048576">
    <cfRule type="expression" dxfId="35" priority="25">
      <formula>$F1048576=6</formula>
    </cfRule>
    <cfRule type="expression" dxfId="34" priority="26">
      <formula>$F1048576=5</formula>
    </cfRule>
    <cfRule type="expression" dxfId="33" priority="27">
      <formula>$F1048576=4</formula>
    </cfRule>
    <cfRule type="expression" dxfId="32" priority="28">
      <formula>$F1048576=3</formula>
    </cfRule>
    <cfRule type="expression" dxfId="31" priority="29">
      <formula>$F1048576=1</formula>
    </cfRule>
    <cfRule type="expression" dxfId="30" priority="30">
      <formula>$F1048576=2</formula>
    </cfRule>
  </conditionalFormatting>
  <conditionalFormatting sqref="A4105:D4160">
    <cfRule type="expression" dxfId="29" priority="22">
      <formula>$E4105="Q"</formula>
    </cfRule>
    <cfRule type="expression" dxfId="28" priority="23">
      <formula>$E4105="G"</formula>
    </cfRule>
    <cfRule type="expression" dxfId="27" priority="24">
      <formula>$E4105="B"</formula>
    </cfRule>
  </conditionalFormatting>
  <conditionalFormatting sqref="A4161:B4255">
    <cfRule type="expression" dxfId="26" priority="19">
      <formula>#REF!="R1"</formula>
    </cfRule>
    <cfRule type="expression" dxfId="25" priority="20">
      <formula>#REF!="F"</formula>
    </cfRule>
    <cfRule type="expression" dxfId="24" priority="21">
      <formula>#REF!="Q"</formula>
    </cfRule>
  </conditionalFormatting>
  <conditionalFormatting sqref="D4161:D4255">
    <cfRule type="expression" dxfId="23" priority="16">
      <formula>#REF!="R1"</formula>
    </cfRule>
    <cfRule type="expression" dxfId="22" priority="17">
      <formula>#REF!="F"</formula>
    </cfRule>
    <cfRule type="expression" dxfId="21" priority="18">
      <formula>#REF!="Q"</formula>
    </cfRule>
  </conditionalFormatting>
  <conditionalFormatting sqref="C4161:C4255">
    <cfRule type="expression" dxfId="20" priority="13">
      <formula>$E4161="R1"</formula>
    </cfRule>
    <cfRule type="expression" dxfId="19" priority="14">
      <formula>$E4161="F"</formula>
    </cfRule>
    <cfRule type="expression" dxfId="18" priority="15">
      <formula>$E4161="Q"</formula>
    </cfRule>
  </conditionalFormatting>
  <conditionalFormatting sqref="A4256:B4355">
    <cfRule type="expression" dxfId="17" priority="10">
      <formula>#REF!="R1"</formula>
    </cfRule>
    <cfRule type="expression" dxfId="16" priority="11">
      <formula>#REF!="F"</formula>
    </cfRule>
    <cfRule type="expression" dxfId="15" priority="12">
      <formula>#REF!="Q"</formula>
    </cfRule>
  </conditionalFormatting>
  <conditionalFormatting sqref="D4256:D4355">
    <cfRule type="expression" dxfId="14" priority="7">
      <formula>#REF!="R1"</formula>
    </cfRule>
    <cfRule type="expression" dxfId="13" priority="8">
      <formula>#REF!="F"</formula>
    </cfRule>
    <cfRule type="expression" dxfId="12" priority="9">
      <formula>#REF!="Q"</formula>
    </cfRule>
  </conditionalFormatting>
  <conditionalFormatting sqref="A4356:B4435">
    <cfRule type="expression" dxfId="11" priority="4">
      <formula>#REF!="R1"</formula>
    </cfRule>
    <cfRule type="expression" dxfId="10" priority="5">
      <formula>#REF!="F"</formula>
    </cfRule>
    <cfRule type="expression" dxfId="9" priority="6">
      <formula>#REF!="Q"</formula>
    </cfRule>
  </conditionalFormatting>
  <conditionalFormatting sqref="D4356:D4435">
    <cfRule type="expression" dxfId="8" priority="1">
      <formula>#REF!="R1"</formula>
    </cfRule>
    <cfRule type="expression" dxfId="7" priority="2">
      <formula>#REF!="F"</formula>
    </cfRule>
    <cfRule type="expression" dxfId="6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35A4A-6F79-4C16-8FFA-46433EBD6903}">
  <sheetPr codeName="Sheet18"/>
  <dimension ref="A1:O4420"/>
  <sheetViews>
    <sheetView workbookViewId="0">
      <pane ySplit="1" topLeftCell="A4008" activePane="bottomLeft" state="frozen"/>
      <selection pane="bottomLeft" activeCell="M4018" sqref="M4018"/>
    </sheetView>
  </sheetViews>
  <sheetFormatPr defaultRowHeight="14.25" x14ac:dyDescent="0.45"/>
  <cols>
    <col min="1" max="1" width="17.796875" bestFit="1" customWidth="1"/>
    <col min="2" max="2" width="6.796875" bestFit="1" customWidth="1"/>
    <col min="3" max="3" width="10.46484375" bestFit="1" customWidth="1"/>
    <col min="4" max="4" width="7.796875" bestFit="1" customWidth="1"/>
    <col min="5" max="5" width="8.53125" bestFit="1" customWidth="1"/>
    <col min="6" max="6" width="7" bestFit="1" customWidth="1"/>
    <col min="7" max="7" width="7.19921875" bestFit="1" customWidth="1"/>
    <col min="8" max="8" width="35.86328125" bestFit="1" customWidth="1"/>
    <col min="9" max="9" width="9.796875" bestFit="1" customWidth="1"/>
    <col min="10" max="10" width="6.19921875" bestFit="1" customWidth="1"/>
    <col min="11" max="11" width="11.1328125" customWidth="1"/>
    <col min="15" max="15" width="11.1328125" bestFit="1" customWidth="1"/>
  </cols>
  <sheetData>
    <row r="1" spans="1:15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189</v>
      </c>
      <c r="F1" s="3" t="s">
        <v>190</v>
      </c>
      <c r="G1" s="3" t="s">
        <v>7</v>
      </c>
      <c r="H1" s="3" t="s">
        <v>4</v>
      </c>
      <c r="I1" s="3" t="s">
        <v>5</v>
      </c>
      <c r="J1" s="3" t="s">
        <v>6</v>
      </c>
      <c r="K1" s="33" t="s">
        <v>3815</v>
      </c>
      <c r="L1" s="33" t="s">
        <v>3816</v>
      </c>
      <c r="M1" s="33" t="s">
        <v>3813</v>
      </c>
      <c r="N1" s="33" t="s">
        <v>3814</v>
      </c>
      <c r="O1" s="3" t="s">
        <v>640</v>
      </c>
    </row>
    <row r="2" spans="1:15" x14ac:dyDescent="0.45">
      <c r="A2" t="s">
        <v>828</v>
      </c>
      <c r="B2">
        <v>2012</v>
      </c>
      <c r="C2" s="9">
        <v>40853</v>
      </c>
      <c r="D2" t="s">
        <v>653</v>
      </c>
      <c r="E2" t="s">
        <v>454</v>
      </c>
      <c r="F2">
        <v>1</v>
      </c>
      <c r="G2">
        <v>1</v>
      </c>
      <c r="H2" t="s">
        <v>804</v>
      </c>
      <c r="I2" t="s">
        <v>715</v>
      </c>
      <c r="K2">
        <v>9</v>
      </c>
      <c r="L2">
        <v>23.3429999999999</v>
      </c>
      <c r="M2">
        <v>35.296999999999997</v>
      </c>
      <c r="N2">
        <v>5.9770000000000003</v>
      </c>
    </row>
    <row r="3" spans="1:15" x14ac:dyDescent="0.45">
      <c r="A3" t="s">
        <v>828</v>
      </c>
      <c r="B3">
        <v>2012</v>
      </c>
      <c r="C3" s="9">
        <v>40853</v>
      </c>
      <c r="D3" t="s">
        <v>653</v>
      </c>
      <c r="E3" t="s">
        <v>454</v>
      </c>
      <c r="F3">
        <v>1</v>
      </c>
      <c r="G3">
        <v>2</v>
      </c>
      <c r="H3" t="s">
        <v>760</v>
      </c>
      <c r="I3" t="s">
        <v>31</v>
      </c>
      <c r="J3">
        <v>21.509589041095801</v>
      </c>
      <c r="K3">
        <v>9</v>
      </c>
      <c r="L3">
        <v>19.603000000000002</v>
      </c>
      <c r="M3">
        <v>30.329000000000001</v>
      </c>
      <c r="N3">
        <v>5.3630000000000004</v>
      </c>
    </row>
    <row r="4" spans="1:15" x14ac:dyDescent="0.45">
      <c r="A4" t="s">
        <v>828</v>
      </c>
      <c r="B4">
        <v>2012</v>
      </c>
      <c r="C4" s="9">
        <v>40853</v>
      </c>
      <c r="D4" t="s">
        <v>653</v>
      </c>
      <c r="E4" t="s">
        <v>454</v>
      </c>
      <c r="F4">
        <v>1</v>
      </c>
      <c r="G4">
        <v>3</v>
      </c>
      <c r="H4" t="s">
        <v>786</v>
      </c>
      <c r="I4" t="s">
        <v>40</v>
      </c>
      <c r="J4">
        <v>25.841095890410902</v>
      </c>
      <c r="K4">
        <v>9</v>
      </c>
      <c r="L4">
        <v>16.281999999999901</v>
      </c>
      <c r="M4">
        <v>26.687999999999999</v>
      </c>
      <c r="N4">
        <v>5.2030000000000003</v>
      </c>
    </row>
    <row r="5" spans="1:15" x14ac:dyDescent="0.45">
      <c r="A5" t="s">
        <v>828</v>
      </c>
      <c r="B5">
        <v>2012</v>
      </c>
      <c r="C5" s="9">
        <v>40853</v>
      </c>
      <c r="D5" t="s">
        <v>653</v>
      </c>
      <c r="E5" t="s">
        <v>454</v>
      </c>
      <c r="F5">
        <v>1</v>
      </c>
      <c r="G5">
        <v>4</v>
      </c>
      <c r="H5" t="s">
        <v>779</v>
      </c>
      <c r="I5" t="s">
        <v>780</v>
      </c>
      <c r="J5">
        <v>19.704109589041</v>
      </c>
      <c r="K5">
        <v>9</v>
      </c>
      <c r="L5">
        <v>12.906000000000001</v>
      </c>
      <c r="M5">
        <v>23.312000000000001</v>
      </c>
      <c r="N5">
        <v>5.2030000000000003</v>
      </c>
    </row>
    <row r="6" spans="1:15" x14ac:dyDescent="0.45">
      <c r="A6" t="s">
        <v>828</v>
      </c>
      <c r="B6">
        <v>2012</v>
      </c>
      <c r="C6" s="9">
        <v>40853</v>
      </c>
      <c r="D6" t="s">
        <v>653</v>
      </c>
      <c r="E6" t="s">
        <v>454</v>
      </c>
      <c r="F6">
        <v>1</v>
      </c>
      <c r="G6">
        <v>5</v>
      </c>
      <c r="H6" t="s">
        <v>725</v>
      </c>
      <c r="I6" t="s">
        <v>67</v>
      </c>
      <c r="J6">
        <v>22.084931506849301</v>
      </c>
      <c r="K6">
        <v>9</v>
      </c>
      <c r="L6">
        <v>8.9449999999999896</v>
      </c>
      <c r="M6">
        <v>19.670999999999999</v>
      </c>
      <c r="N6">
        <v>5.3630000000000004</v>
      </c>
    </row>
    <row r="7" spans="1:15" x14ac:dyDescent="0.45">
      <c r="A7" t="s">
        <v>828</v>
      </c>
      <c r="B7">
        <v>2012</v>
      </c>
      <c r="C7" s="9">
        <v>40853</v>
      </c>
      <c r="D7" t="s">
        <v>653</v>
      </c>
      <c r="E7" t="s">
        <v>454</v>
      </c>
      <c r="F7">
        <v>1</v>
      </c>
      <c r="G7">
        <v>6</v>
      </c>
      <c r="H7" t="s">
        <v>829</v>
      </c>
      <c r="I7" t="s">
        <v>53</v>
      </c>
      <c r="J7">
        <v>19.4630136986301</v>
      </c>
      <c r="K7">
        <v>9</v>
      </c>
      <c r="L7">
        <v>2.7489999999999899</v>
      </c>
      <c r="M7">
        <v>14.702999999999999</v>
      </c>
      <c r="N7">
        <v>5.9770000000000003</v>
      </c>
    </row>
    <row r="8" spans="1:15" x14ac:dyDescent="0.45">
      <c r="A8" t="s">
        <v>828</v>
      </c>
      <c r="B8">
        <v>2012</v>
      </c>
      <c r="C8" s="9">
        <v>40853</v>
      </c>
      <c r="D8" t="s">
        <v>653</v>
      </c>
      <c r="E8" t="s">
        <v>454</v>
      </c>
      <c r="F8">
        <v>2</v>
      </c>
      <c r="G8">
        <v>1</v>
      </c>
      <c r="H8" t="s">
        <v>401</v>
      </c>
      <c r="I8" t="s">
        <v>36</v>
      </c>
      <c r="J8">
        <v>23.810958904109501</v>
      </c>
      <c r="K8">
        <v>9</v>
      </c>
      <c r="L8">
        <v>24.381</v>
      </c>
      <c r="M8">
        <v>36.085000000000001</v>
      </c>
      <c r="N8">
        <v>5.8520000000000003</v>
      </c>
    </row>
    <row r="9" spans="1:15" x14ac:dyDescent="0.45">
      <c r="A9" t="s">
        <v>828</v>
      </c>
      <c r="B9">
        <v>2012</v>
      </c>
      <c r="C9" s="9">
        <v>40853</v>
      </c>
      <c r="D9" t="s">
        <v>653</v>
      </c>
      <c r="E9" t="s">
        <v>454</v>
      </c>
      <c r="F9">
        <v>2</v>
      </c>
      <c r="G9">
        <v>2</v>
      </c>
      <c r="H9" t="s">
        <v>109</v>
      </c>
      <c r="I9" t="s">
        <v>118</v>
      </c>
      <c r="J9">
        <v>18.7616438356164</v>
      </c>
      <c r="K9">
        <v>9</v>
      </c>
      <c r="L9">
        <v>20.896000000000001</v>
      </c>
      <c r="M9">
        <v>31.364000000000001</v>
      </c>
      <c r="N9">
        <v>5.234</v>
      </c>
    </row>
    <row r="10" spans="1:15" x14ac:dyDescent="0.45">
      <c r="A10" t="s">
        <v>828</v>
      </c>
      <c r="B10">
        <v>2012</v>
      </c>
      <c r="C10" s="9">
        <v>40853</v>
      </c>
      <c r="D10" t="s">
        <v>653</v>
      </c>
      <c r="E10" t="s">
        <v>454</v>
      </c>
      <c r="F10">
        <v>2</v>
      </c>
      <c r="G10">
        <v>3</v>
      </c>
      <c r="H10" t="s">
        <v>139</v>
      </c>
      <c r="I10" t="s">
        <v>61</v>
      </c>
      <c r="J10">
        <v>19.402739726027399</v>
      </c>
      <c r="K10">
        <v>9</v>
      </c>
      <c r="L10">
        <v>17.888999999999999</v>
      </c>
      <c r="M10">
        <v>27.997</v>
      </c>
      <c r="N10">
        <v>5.0540000000000003</v>
      </c>
    </row>
    <row r="11" spans="1:15" x14ac:dyDescent="0.45">
      <c r="A11" t="s">
        <v>828</v>
      </c>
      <c r="B11">
        <v>2012</v>
      </c>
      <c r="C11" s="9">
        <v>40853</v>
      </c>
      <c r="D11" t="s">
        <v>653</v>
      </c>
      <c r="E11" t="s">
        <v>454</v>
      </c>
      <c r="F11">
        <v>2</v>
      </c>
      <c r="G11">
        <v>4</v>
      </c>
      <c r="H11" t="s">
        <v>690</v>
      </c>
      <c r="I11" t="s">
        <v>17</v>
      </c>
      <c r="J11">
        <v>23.613698630136899</v>
      </c>
      <c r="K11">
        <v>9</v>
      </c>
      <c r="L11">
        <v>14.986000000000001</v>
      </c>
      <c r="M11">
        <v>25</v>
      </c>
      <c r="N11">
        <v>5.0069999999999997</v>
      </c>
    </row>
    <row r="12" spans="1:15" x14ac:dyDescent="0.45">
      <c r="A12" t="s">
        <v>828</v>
      </c>
      <c r="B12">
        <v>2012</v>
      </c>
      <c r="C12" s="9">
        <v>40853</v>
      </c>
      <c r="D12" t="s">
        <v>653</v>
      </c>
      <c r="E12" t="s">
        <v>454</v>
      </c>
      <c r="F12">
        <v>2</v>
      </c>
      <c r="G12">
        <v>5</v>
      </c>
      <c r="H12" t="s">
        <v>822</v>
      </c>
      <c r="I12" t="s">
        <v>823</v>
      </c>
      <c r="K12">
        <v>9</v>
      </c>
      <c r="L12">
        <v>11.895</v>
      </c>
      <c r="M12">
        <v>22.003</v>
      </c>
      <c r="N12">
        <v>5.0540000000000003</v>
      </c>
    </row>
    <row r="13" spans="1:15" x14ac:dyDescent="0.45">
      <c r="A13" t="s">
        <v>828</v>
      </c>
      <c r="B13">
        <v>2012</v>
      </c>
      <c r="C13" s="9">
        <v>40853</v>
      </c>
      <c r="D13" t="s">
        <v>653</v>
      </c>
      <c r="E13" t="s">
        <v>454</v>
      </c>
      <c r="F13">
        <v>2</v>
      </c>
      <c r="G13">
        <v>6</v>
      </c>
      <c r="H13" t="s">
        <v>739</v>
      </c>
      <c r="I13" t="s">
        <v>25</v>
      </c>
      <c r="J13">
        <v>19.9506849315068</v>
      </c>
      <c r="K13">
        <v>9</v>
      </c>
      <c r="L13">
        <v>8.1679999999999993</v>
      </c>
      <c r="M13">
        <v>18.635999999999999</v>
      </c>
      <c r="N13">
        <v>5.234</v>
      </c>
    </row>
    <row r="14" spans="1:15" x14ac:dyDescent="0.45">
      <c r="A14" t="s">
        <v>828</v>
      </c>
      <c r="B14">
        <v>2012</v>
      </c>
      <c r="C14" s="9">
        <v>40853</v>
      </c>
      <c r="D14" t="s">
        <v>653</v>
      </c>
      <c r="E14" t="s">
        <v>454</v>
      </c>
      <c r="F14">
        <v>2</v>
      </c>
      <c r="G14">
        <v>7</v>
      </c>
      <c r="H14" t="s">
        <v>310</v>
      </c>
      <c r="I14" t="s">
        <v>158</v>
      </c>
      <c r="J14">
        <v>21.4547945205479</v>
      </c>
      <c r="K14">
        <v>9</v>
      </c>
      <c r="L14">
        <v>2.2109999999999901</v>
      </c>
      <c r="M14">
        <v>13.914999999999999</v>
      </c>
      <c r="N14">
        <v>5.8520000000000003</v>
      </c>
    </row>
    <row r="15" spans="1:15" x14ac:dyDescent="0.45">
      <c r="A15" t="s">
        <v>828</v>
      </c>
      <c r="B15">
        <v>2012</v>
      </c>
      <c r="C15" s="9">
        <v>40853</v>
      </c>
      <c r="D15" t="s">
        <v>653</v>
      </c>
      <c r="E15" t="s">
        <v>454</v>
      </c>
      <c r="F15">
        <v>3</v>
      </c>
      <c r="G15">
        <v>1</v>
      </c>
      <c r="H15" t="s">
        <v>742</v>
      </c>
      <c r="I15" t="s">
        <v>172</v>
      </c>
      <c r="J15">
        <v>26.156164383561599</v>
      </c>
      <c r="K15">
        <v>9</v>
      </c>
      <c r="L15">
        <v>23.3429999999999</v>
      </c>
      <c r="M15">
        <v>35.296999999999997</v>
      </c>
      <c r="N15">
        <v>5.9770000000000003</v>
      </c>
    </row>
    <row r="16" spans="1:15" x14ac:dyDescent="0.45">
      <c r="A16" t="s">
        <v>828</v>
      </c>
      <c r="B16">
        <v>2012</v>
      </c>
      <c r="C16" s="9">
        <v>40853</v>
      </c>
      <c r="D16" t="s">
        <v>653</v>
      </c>
      <c r="E16" t="s">
        <v>454</v>
      </c>
      <c r="F16">
        <v>3</v>
      </c>
      <c r="G16">
        <v>2</v>
      </c>
      <c r="H16" t="s">
        <v>778</v>
      </c>
      <c r="I16" t="s">
        <v>815</v>
      </c>
      <c r="J16">
        <v>24.7123287671232</v>
      </c>
      <c r="K16">
        <v>9</v>
      </c>
      <c r="L16">
        <v>19.603000000000002</v>
      </c>
      <c r="M16">
        <v>30.329000000000001</v>
      </c>
      <c r="N16">
        <v>5.3630000000000004</v>
      </c>
    </row>
    <row r="17" spans="1:14" x14ac:dyDescent="0.45">
      <c r="A17" t="s">
        <v>828</v>
      </c>
      <c r="B17">
        <v>2012</v>
      </c>
      <c r="C17" s="9">
        <v>40853</v>
      </c>
      <c r="D17" t="s">
        <v>653</v>
      </c>
      <c r="E17" t="s">
        <v>454</v>
      </c>
      <c r="F17">
        <v>3</v>
      </c>
      <c r="G17">
        <v>3</v>
      </c>
      <c r="H17" t="s">
        <v>806</v>
      </c>
      <c r="I17" t="s">
        <v>780</v>
      </c>
      <c r="K17">
        <v>9</v>
      </c>
      <c r="L17">
        <v>16.281999999999901</v>
      </c>
      <c r="M17">
        <v>26.687999999999999</v>
      </c>
      <c r="N17">
        <v>5.2030000000000003</v>
      </c>
    </row>
    <row r="18" spans="1:14" x14ac:dyDescent="0.45">
      <c r="A18" t="s">
        <v>828</v>
      </c>
      <c r="B18">
        <v>2012</v>
      </c>
      <c r="C18" s="9">
        <v>40853</v>
      </c>
      <c r="D18" t="s">
        <v>653</v>
      </c>
      <c r="E18" t="s">
        <v>454</v>
      </c>
      <c r="F18">
        <v>3</v>
      </c>
      <c r="G18">
        <v>4</v>
      </c>
      <c r="H18" t="s">
        <v>814</v>
      </c>
      <c r="I18" t="s">
        <v>767</v>
      </c>
      <c r="K18">
        <v>9</v>
      </c>
      <c r="L18">
        <v>12.906000000000001</v>
      </c>
      <c r="M18">
        <v>23.312000000000001</v>
      </c>
      <c r="N18">
        <v>5.2030000000000003</v>
      </c>
    </row>
    <row r="19" spans="1:14" x14ac:dyDescent="0.45">
      <c r="A19" t="s">
        <v>828</v>
      </c>
      <c r="B19">
        <v>2012</v>
      </c>
      <c r="C19" s="9">
        <v>40853</v>
      </c>
      <c r="D19" t="s">
        <v>653</v>
      </c>
      <c r="E19" t="s">
        <v>454</v>
      </c>
      <c r="F19">
        <v>3</v>
      </c>
      <c r="G19">
        <v>5</v>
      </c>
      <c r="H19" t="s">
        <v>60</v>
      </c>
      <c r="I19" t="s">
        <v>61</v>
      </c>
      <c r="J19">
        <v>23.301369863013601</v>
      </c>
      <c r="K19">
        <v>9</v>
      </c>
      <c r="L19">
        <v>8.9449999999999896</v>
      </c>
      <c r="M19">
        <v>19.670999999999999</v>
      </c>
      <c r="N19">
        <v>5.3630000000000004</v>
      </c>
    </row>
    <row r="20" spans="1:14" x14ac:dyDescent="0.45">
      <c r="A20" t="s">
        <v>828</v>
      </c>
      <c r="B20">
        <v>2012</v>
      </c>
      <c r="C20" s="9">
        <v>40853</v>
      </c>
      <c r="D20" t="s">
        <v>653</v>
      </c>
      <c r="E20" t="s">
        <v>454</v>
      </c>
      <c r="F20">
        <v>3</v>
      </c>
      <c r="G20">
        <v>6</v>
      </c>
      <c r="H20" t="s">
        <v>134</v>
      </c>
      <c r="I20" t="s">
        <v>38</v>
      </c>
      <c r="J20">
        <v>20.772602739726</v>
      </c>
      <c r="K20">
        <v>9</v>
      </c>
      <c r="L20">
        <v>2.7489999999999899</v>
      </c>
      <c r="M20">
        <v>14.702999999999999</v>
      </c>
      <c r="N20">
        <v>5.9770000000000003</v>
      </c>
    </row>
    <row r="21" spans="1:14" x14ac:dyDescent="0.45">
      <c r="A21" t="s">
        <v>828</v>
      </c>
      <c r="B21">
        <v>2012</v>
      </c>
      <c r="C21" s="9">
        <v>40853</v>
      </c>
      <c r="D21" t="s">
        <v>653</v>
      </c>
      <c r="E21" t="s">
        <v>454</v>
      </c>
      <c r="F21">
        <v>4</v>
      </c>
      <c r="G21">
        <v>1</v>
      </c>
      <c r="H21" t="s">
        <v>734</v>
      </c>
      <c r="I21" t="s">
        <v>36</v>
      </c>
      <c r="J21">
        <v>28.145205479451999</v>
      </c>
      <c r="K21">
        <v>9</v>
      </c>
      <c r="L21">
        <v>23.3429999999999</v>
      </c>
      <c r="M21">
        <v>35.296999999999997</v>
      </c>
      <c r="N21">
        <v>5.9770000000000003</v>
      </c>
    </row>
    <row r="22" spans="1:14" x14ac:dyDescent="0.45">
      <c r="A22" t="s">
        <v>828</v>
      </c>
      <c r="B22">
        <v>2012</v>
      </c>
      <c r="C22" s="9">
        <v>40853</v>
      </c>
      <c r="D22" t="s">
        <v>653</v>
      </c>
      <c r="E22" t="s">
        <v>454</v>
      </c>
      <c r="F22">
        <v>4</v>
      </c>
      <c r="G22">
        <v>2</v>
      </c>
      <c r="H22" t="s">
        <v>147</v>
      </c>
      <c r="I22" t="s">
        <v>31</v>
      </c>
      <c r="J22">
        <v>23.323287671232801</v>
      </c>
      <c r="K22">
        <v>9</v>
      </c>
      <c r="L22">
        <v>19.603000000000002</v>
      </c>
      <c r="M22">
        <v>30.329000000000001</v>
      </c>
      <c r="N22">
        <v>5.3630000000000004</v>
      </c>
    </row>
    <row r="23" spans="1:14" x14ac:dyDescent="0.45">
      <c r="A23" t="s">
        <v>828</v>
      </c>
      <c r="B23">
        <v>2012</v>
      </c>
      <c r="C23" s="9">
        <v>40853</v>
      </c>
      <c r="D23" t="s">
        <v>653</v>
      </c>
      <c r="E23" t="s">
        <v>454</v>
      </c>
      <c r="F23">
        <v>4</v>
      </c>
      <c r="G23">
        <v>3</v>
      </c>
      <c r="H23" t="s">
        <v>164</v>
      </c>
      <c r="I23" t="s">
        <v>118</v>
      </c>
      <c r="J23">
        <v>18.915068493150599</v>
      </c>
      <c r="K23">
        <v>9</v>
      </c>
      <c r="L23">
        <v>16.281999999999901</v>
      </c>
      <c r="M23">
        <v>26.687999999999999</v>
      </c>
      <c r="N23">
        <v>5.2030000000000003</v>
      </c>
    </row>
    <row r="24" spans="1:14" x14ac:dyDescent="0.45">
      <c r="A24" t="s">
        <v>828</v>
      </c>
      <c r="B24">
        <v>2012</v>
      </c>
      <c r="C24" s="9">
        <v>40853</v>
      </c>
      <c r="D24" t="s">
        <v>653</v>
      </c>
      <c r="E24" t="s">
        <v>454</v>
      </c>
      <c r="F24">
        <v>4</v>
      </c>
      <c r="G24">
        <v>4</v>
      </c>
      <c r="H24" t="s">
        <v>154</v>
      </c>
      <c r="I24" t="s">
        <v>38</v>
      </c>
      <c r="J24">
        <v>20.923287671232799</v>
      </c>
      <c r="K24">
        <v>9</v>
      </c>
      <c r="L24">
        <v>12.906000000000001</v>
      </c>
      <c r="M24">
        <v>23.312000000000001</v>
      </c>
      <c r="N24">
        <v>5.2030000000000003</v>
      </c>
    </row>
    <row r="25" spans="1:14" x14ac:dyDescent="0.45">
      <c r="A25" t="s">
        <v>828</v>
      </c>
      <c r="B25">
        <v>2012</v>
      </c>
      <c r="C25" s="9">
        <v>40853</v>
      </c>
      <c r="D25" t="s">
        <v>653</v>
      </c>
      <c r="E25" t="s">
        <v>454</v>
      </c>
      <c r="F25">
        <v>4</v>
      </c>
      <c r="G25">
        <v>5</v>
      </c>
      <c r="H25" t="s">
        <v>801</v>
      </c>
      <c r="I25" t="s">
        <v>771</v>
      </c>
      <c r="K25">
        <v>9</v>
      </c>
      <c r="L25">
        <v>8.9449999999999896</v>
      </c>
      <c r="M25">
        <v>19.670999999999999</v>
      </c>
      <c r="N25">
        <v>5.3630000000000004</v>
      </c>
    </row>
    <row r="26" spans="1:14" x14ac:dyDescent="0.45">
      <c r="A26" t="s">
        <v>828</v>
      </c>
      <c r="B26">
        <v>2012</v>
      </c>
      <c r="C26" s="9">
        <v>40853</v>
      </c>
      <c r="D26" t="s">
        <v>653</v>
      </c>
      <c r="E26" t="s">
        <v>454</v>
      </c>
      <c r="F26">
        <v>4</v>
      </c>
      <c r="G26">
        <v>6</v>
      </c>
      <c r="H26" t="s">
        <v>79</v>
      </c>
      <c r="I26" t="s">
        <v>65</v>
      </c>
      <c r="J26">
        <v>24.504109589041001</v>
      </c>
      <c r="K26">
        <v>9</v>
      </c>
      <c r="L26">
        <v>2.7489999999999899</v>
      </c>
      <c r="M26">
        <v>14.702999999999999</v>
      </c>
      <c r="N26">
        <v>5.9770000000000003</v>
      </c>
    </row>
    <row r="27" spans="1:14" x14ac:dyDescent="0.45">
      <c r="A27" t="s">
        <v>828</v>
      </c>
      <c r="B27">
        <v>2012</v>
      </c>
      <c r="C27" s="9">
        <v>40853</v>
      </c>
      <c r="D27" t="s">
        <v>653</v>
      </c>
      <c r="E27" t="s">
        <v>454</v>
      </c>
      <c r="F27">
        <v>5</v>
      </c>
      <c r="G27">
        <v>1</v>
      </c>
      <c r="H27" t="s">
        <v>703</v>
      </c>
      <c r="I27" t="s">
        <v>15</v>
      </c>
      <c r="J27">
        <v>21.002739726027301</v>
      </c>
      <c r="K27">
        <v>9</v>
      </c>
      <c r="L27">
        <v>23.3429999999999</v>
      </c>
      <c r="M27">
        <v>35.296999999999997</v>
      </c>
      <c r="N27">
        <v>5.9770000000000003</v>
      </c>
    </row>
    <row r="28" spans="1:14" x14ac:dyDescent="0.45">
      <c r="A28" t="s">
        <v>828</v>
      </c>
      <c r="B28">
        <v>2012</v>
      </c>
      <c r="C28" s="9">
        <v>40853</v>
      </c>
      <c r="D28" t="s">
        <v>653</v>
      </c>
      <c r="E28" t="s">
        <v>454</v>
      </c>
      <c r="F28">
        <v>5</v>
      </c>
      <c r="G28">
        <v>2</v>
      </c>
      <c r="H28" t="s">
        <v>655</v>
      </c>
      <c r="I28" t="s">
        <v>120</v>
      </c>
      <c r="J28">
        <v>28.917808219177999</v>
      </c>
      <c r="K28">
        <v>9</v>
      </c>
      <c r="L28">
        <v>19.603000000000002</v>
      </c>
      <c r="M28">
        <v>30.329000000000001</v>
      </c>
      <c r="N28">
        <v>5.3630000000000004</v>
      </c>
    </row>
    <row r="29" spans="1:14" x14ac:dyDescent="0.45">
      <c r="A29" t="s">
        <v>828</v>
      </c>
      <c r="B29">
        <v>2012</v>
      </c>
      <c r="C29" s="9">
        <v>40853</v>
      </c>
      <c r="D29" t="s">
        <v>653</v>
      </c>
      <c r="E29" t="s">
        <v>454</v>
      </c>
      <c r="F29">
        <v>5</v>
      </c>
      <c r="G29">
        <v>3</v>
      </c>
      <c r="H29" t="s">
        <v>793</v>
      </c>
      <c r="I29" t="s">
        <v>771</v>
      </c>
      <c r="K29">
        <v>9</v>
      </c>
      <c r="L29">
        <v>16.281999999999901</v>
      </c>
      <c r="M29">
        <v>26.687999999999999</v>
      </c>
      <c r="N29">
        <v>5.2030000000000003</v>
      </c>
    </row>
    <row r="30" spans="1:14" x14ac:dyDescent="0.45">
      <c r="A30" t="s">
        <v>828</v>
      </c>
      <c r="B30">
        <v>2012</v>
      </c>
      <c r="C30" s="9">
        <v>40853</v>
      </c>
      <c r="D30" t="s">
        <v>653</v>
      </c>
      <c r="E30" t="s">
        <v>454</v>
      </c>
      <c r="F30">
        <v>5</v>
      </c>
      <c r="G30">
        <v>4</v>
      </c>
      <c r="H30" t="s">
        <v>817</v>
      </c>
      <c r="I30" t="s">
        <v>759</v>
      </c>
      <c r="K30">
        <v>9</v>
      </c>
      <c r="L30">
        <v>12.906000000000001</v>
      </c>
      <c r="M30">
        <v>23.312000000000001</v>
      </c>
      <c r="N30">
        <v>5.2030000000000003</v>
      </c>
    </row>
    <row r="31" spans="1:14" x14ac:dyDescent="0.45">
      <c r="A31" t="s">
        <v>828</v>
      </c>
      <c r="B31">
        <v>2012</v>
      </c>
      <c r="C31" s="9">
        <v>40853</v>
      </c>
      <c r="D31" t="s">
        <v>653</v>
      </c>
      <c r="E31" t="s">
        <v>454</v>
      </c>
      <c r="F31">
        <v>5</v>
      </c>
      <c r="G31">
        <v>5</v>
      </c>
      <c r="H31" t="s">
        <v>704</v>
      </c>
      <c r="I31" t="s">
        <v>40</v>
      </c>
      <c r="J31">
        <v>20.827397260273901</v>
      </c>
      <c r="K31">
        <v>9</v>
      </c>
      <c r="L31">
        <v>8.9449999999999896</v>
      </c>
      <c r="M31">
        <v>19.670999999999999</v>
      </c>
      <c r="N31">
        <v>5.3630000000000004</v>
      </c>
    </row>
    <row r="32" spans="1:14" x14ac:dyDescent="0.45">
      <c r="A32" t="s">
        <v>828</v>
      </c>
      <c r="B32">
        <v>2012</v>
      </c>
      <c r="C32" s="9">
        <v>40853</v>
      </c>
      <c r="D32" t="s">
        <v>653</v>
      </c>
      <c r="E32" t="s">
        <v>454</v>
      </c>
      <c r="F32">
        <v>5</v>
      </c>
      <c r="G32">
        <v>6</v>
      </c>
      <c r="H32" t="s">
        <v>816</v>
      </c>
      <c r="I32" t="s">
        <v>172</v>
      </c>
      <c r="K32">
        <v>9</v>
      </c>
      <c r="L32">
        <v>2.7489999999999899</v>
      </c>
      <c r="M32">
        <v>14.702999999999999</v>
      </c>
      <c r="N32">
        <v>5.9770000000000003</v>
      </c>
    </row>
    <row r="33" spans="1:14" x14ac:dyDescent="0.45">
      <c r="A33" t="s">
        <v>828</v>
      </c>
      <c r="B33">
        <v>2012</v>
      </c>
      <c r="C33" s="9">
        <v>40853</v>
      </c>
      <c r="D33" t="s">
        <v>653</v>
      </c>
      <c r="E33" t="s">
        <v>454</v>
      </c>
      <c r="F33">
        <v>6</v>
      </c>
      <c r="G33">
        <v>1</v>
      </c>
      <c r="H33" t="s">
        <v>802</v>
      </c>
      <c r="I33" t="s">
        <v>738</v>
      </c>
      <c r="K33">
        <v>9</v>
      </c>
      <c r="L33">
        <v>23.3429999999999</v>
      </c>
      <c r="M33">
        <v>35.296999999999997</v>
      </c>
      <c r="N33">
        <v>5.9770000000000003</v>
      </c>
    </row>
    <row r="34" spans="1:14" x14ac:dyDescent="0.45">
      <c r="A34" t="s">
        <v>828</v>
      </c>
      <c r="B34">
        <v>2012</v>
      </c>
      <c r="C34" s="9">
        <v>40853</v>
      </c>
      <c r="D34" t="s">
        <v>653</v>
      </c>
      <c r="E34" t="s">
        <v>454</v>
      </c>
      <c r="F34">
        <v>6</v>
      </c>
      <c r="G34">
        <v>2</v>
      </c>
      <c r="H34" t="s">
        <v>750</v>
      </c>
      <c r="I34" t="s">
        <v>751</v>
      </c>
      <c r="J34">
        <v>20.9780821917808</v>
      </c>
      <c r="K34">
        <v>9</v>
      </c>
      <c r="L34">
        <v>19.603000000000002</v>
      </c>
      <c r="M34">
        <v>30.329000000000001</v>
      </c>
      <c r="N34">
        <v>5.3630000000000004</v>
      </c>
    </row>
    <row r="35" spans="1:14" x14ac:dyDescent="0.45">
      <c r="A35" t="s">
        <v>828</v>
      </c>
      <c r="B35">
        <v>2012</v>
      </c>
      <c r="C35" s="9">
        <v>40853</v>
      </c>
      <c r="D35" t="s">
        <v>653</v>
      </c>
      <c r="E35" t="s">
        <v>454</v>
      </c>
      <c r="F35">
        <v>6</v>
      </c>
      <c r="G35">
        <v>3</v>
      </c>
      <c r="H35" t="s">
        <v>736</v>
      </c>
      <c r="I35" t="s">
        <v>722</v>
      </c>
      <c r="J35">
        <v>22.7205479452054</v>
      </c>
      <c r="K35">
        <v>9</v>
      </c>
      <c r="L35">
        <v>16.281999999999901</v>
      </c>
      <c r="M35">
        <v>26.687999999999999</v>
      </c>
      <c r="N35">
        <v>5.2030000000000003</v>
      </c>
    </row>
    <row r="36" spans="1:14" x14ac:dyDescent="0.45">
      <c r="A36" t="s">
        <v>828</v>
      </c>
      <c r="B36">
        <v>2012</v>
      </c>
      <c r="C36" s="9">
        <v>40853</v>
      </c>
      <c r="D36" t="s">
        <v>653</v>
      </c>
      <c r="E36" t="s">
        <v>454</v>
      </c>
      <c r="F36">
        <v>6</v>
      </c>
      <c r="G36">
        <v>4</v>
      </c>
      <c r="H36" t="s">
        <v>830</v>
      </c>
      <c r="I36" t="s">
        <v>21</v>
      </c>
      <c r="J36">
        <v>23.4958904109589</v>
      </c>
      <c r="K36">
        <v>9</v>
      </c>
      <c r="L36">
        <v>12.906000000000001</v>
      </c>
      <c r="M36">
        <v>23.312000000000001</v>
      </c>
      <c r="N36">
        <v>5.2030000000000003</v>
      </c>
    </row>
    <row r="37" spans="1:14" x14ac:dyDescent="0.45">
      <c r="A37" t="s">
        <v>828</v>
      </c>
      <c r="B37">
        <v>2012</v>
      </c>
      <c r="C37" s="9">
        <v>40853</v>
      </c>
      <c r="D37" t="s">
        <v>653</v>
      </c>
      <c r="E37" t="s">
        <v>454</v>
      </c>
      <c r="F37">
        <v>6</v>
      </c>
      <c r="G37">
        <v>5</v>
      </c>
      <c r="H37" t="s">
        <v>798</v>
      </c>
      <c r="I37" t="s">
        <v>799</v>
      </c>
      <c r="J37">
        <v>25.663013698630099</v>
      </c>
      <c r="K37">
        <v>9</v>
      </c>
      <c r="L37">
        <v>8.9449999999999896</v>
      </c>
      <c r="M37">
        <v>19.670999999999999</v>
      </c>
      <c r="N37">
        <v>5.3630000000000004</v>
      </c>
    </row>
    <row r="38" spans="1:14" x14ac:dyDescent="0.45">
      <c r="A38" t="s">
        <v>828</v>
      </c>
      <c r="B38">
        <v>2012</v>
      </c>
      <c r="C38" s="9">
        <v>40853</v>
      </c>
      <c r="D38" t="s">
        <v>653</v>
      </c>
      <c r="E38" t="s">
        <v>454</v>
      </c>
      <c r="F38">
        <v>6</v>
      </c>
      <c r="G38">
        <v>6</v>
      </c>
      <c r="H38" t="s">
        <v>824</v>
      </c>
      <c r="I38" t="s">
        <v>825</v>
      </c>
      <c r="K38">
        <v>9</v>
      </c>
      <c r="L38">
        <v>2.7489999999999899</v>
      </c>
      <c r="M38">
        <v>14.702999999999999</v>
      </c>
      <c r="N38">
        <v>5.9770000000000003</v>
      </c>
    </row>
    <row r="39" spans="1:14" x14ac:dyDescent="0.45">
      <c r="A39" t="s">
        <v>828</v>
      </c>
      <c r="B39">
        <v>2012</v>
      </c>
      <c r="C39" s="9">
        <v>40853</v>
      </c>
      <c r="D39" t="s">
        <v>653</v>
      </c>
      <c r="E39" t="s">
        <v>642</v>
      </c>
      <c r="F39">
        <v>1</v>
      </c>
      <c r="G39">
        <v>1</v>
      </c>
      <c r="H39" t="s">
        <v>801</v>
      </c>
      <c r="I39" t="s">
        <v>771</v>
      </c>
      <c r="K39">
        <v>8.9449999999999896</v>
      </c>
      <c r="L39">
        <v>18.960999999999999</v>
      </c>
      <c r="M39">
        <v>27.359000000000002</v>
      </c>
      <c r="N39">
        <v>4.1989999999999998</v>
      </c>
    </row>
    <row r="40" spans="1:14" x14ac:dyDescent="0.45">
      <c r="A40" t="s">
        <v>828</v>
      </c>
      <c r="B40">
        <v>2012</v>
      </c>
      <c r="C40" s="9">
        <v>40853</v>
      </c>
      <c r="D40" t="s">
        <v>653</v>
      </c>
      <c r="E40" t="s">
        <v>642</v>
      </c>
      <c r="F40">
        <v>1</v>
      </c>
      <c r="G40">
        <v>2</v>
      </c>
      <c r="H40" t="s">
        <v>736</v>
      </c>
      <c r="I40" t="s">
        <v>722</v>
      </c>
      <c r="J40">
        <v>22.7205479452054</v>
      </c>
      <c r="K40">
        <v>16.281999999999901</v>
      </c>
      <c r="L40">
        <v>19.561</v>
      </c>
      <c r="M40">
        <v>27.491</v>
      </c>
      <c r="N40">
        <v>3.9649999999999999</v>
      </c>
    </row>
    <row r="41" spans="1:14" x14ac:dyDescent="0.45">
      <c r="A41" t="s">
        <v>828</v>
      </c>
      <c r="B41">
        <v>2012</v>
      </c>
      <c r="C41" s="9">
        <v>40853</v>
      </c>
      <c r="D41" t="s">
        <v>653</v>
      </c>
      <c r="E41" t="s">
        <v>642</v>
      </c>
      <c r="F41">
        <v>1</v>
      </c>
      <c r="G41">
        <v>3</v>
      </c>
      <c r="H41" t="s">
        <v>760</v>
      </c>
      <c r="I41" t="s">
        <v>31</v>
      </c>
      <c r="J41">
        <v>21.509589041095801</v>
      </c>
      <c r="K41">
        <v>19.603000000000002</v>
      </c>
      <c r="L41">
        <v>18.565999999999999</v>
      </c>
      <c r="M41">
        <v>26.606000000000002</v>
      </c>
      <c r="N41">
        <v>4.0199999999999996</v>
      </c>
    </row>
    <row r="42" spans="1:14" x14ac:dyDescent="0.45">
      <c r="A42" t="s">
        <v>828</v>
      </c>
      <c r="B42">
        <v>2012</v>
      </c>
      <c r="C42" s="9">
        <v>40853</v>
      </c>
      <c r="D42" t="s">
        <v>653</v>
      </c>
      <c r="E42" t="s">
        <v>642</v>
      </c>
      <c r="F42">
        <v>1</v>
      </c>
      <c r="G42">
        <v>4</v>
      </c>
      <c r="H42" t="s">
        <v>817</v>
      </c>
      <c r="I42" t="s">
        <v>759</v>
      </c>
      <c r="K42">
        <v>12.906000000000001</v>
      </c>
      <c r="L42">
        <v>12.588999999999899</v>
      </c>
      <c r="M42">
        <v>20.798999999999999</v>
      </c>
      <c r="N42">
        <v>4.1050000000000004</v>
      </c>
    </row>
    <row r="43" spans="1:14" x14ac:dyDescent="0.45">
      <c r="A43" t="s">
        <v>828</v>
      </c>
      <c r="B43">
        <v>2012</v>
      </c>
      <c r="C43" s="9">
        <v>40853</v>
      </c>
      <c r="D43" t="s">
        <v>653</v>
      </c>
      <c r="E43" t="s">
        <v>642</v>
      </c>
      <c r="F43">
        <v>1</v>
      </c>
      <c r="G43">
        <v>5</v>
      </c>
      <c r="H43" t="s">
        <v>134</v>
      </c>
      <c r="I43" t="s">
        <v>38</v>
      </c>
      <c r="J43">
        <v>20.772602739726</v>
      </c>
      <c r="K43">
        <v>2.7489999999999899</v>
      </c>
      <c r="L43">
        <v>1.897</v>
      </c>
      <c r="M43">
        <v>12.035</v>
      </c>
      <c r="N43">
        <v>5.069</v>
      </c>
    </row>
    <row r="44" spans="1:14" x14ac:dyDescent="0.45">
      <c r="A44" t="s">
        <v>828</v>
      </c>
      <c r="B44">
        <v>2012</v>
      </c>
      <c r="C44" s="9">
        <v>40853</v>
      </c>
      <c r="D44" t="s">
        <v>653</v>
      </c>
      <c r="E44" t="s">
        <v>642</v>
      </c>
      <c r="F44">
        <v>2</v>
      </c>
      <c r="G44">
        <v>1</v>
      </c>
      <c r="H44" t="s">
        <v>739</v>
      </c>
      <c r="I44" t="s">
        <v>25</v>
      </c>
      <c r="J44">
        <v>19.9506849315068</v>
      </c>
      <c r="K44">
        <v>8.1679999999999993</v>
      </c>
      <c r="L44">
        <v>18.558999999999902</v>
      </c>
      <c r="M44">
        <v>26.736999999999998</v>
      </c>
      <c r="N44">
        <v>4.0890000000000004</v>
      </c>
    </row>
    <row r="45" spans="1:14" x14ac:dyDescent="0.45">
      <c r="A45" t="s">
        <v>828</v>
      </c>
      <c r="B45">
        <v>2012</v>
      </c>
      <c r="C45" s="9">
        <v>40853</v>
      </c>
      <c r="D45" t="s">
        <v>653</v>
      </c>
      <c r="E45" t="s">
        <v>642</v>
      </c>
      <c r="F45">
        <v>2</v>
      </c>
      <c r="G45">
        <v>2</v>
      </c>
      <c r="H45" t="s">
        <v>793</v>
      </c>
      <c r="I45" t="s">
        <v>771</v>
      </c>
      <c r="K45">
        <v>16.281999999999901</v>
      </c>
      <c r="L45">
        <v>19.72</v>
      </c>
      <c r="M45">
        <v>27.574000000000002</v>
      </c>
      <c r="N45">
        <v>3.927</v>
      </c>
    </row>
    <row r="46" spans="1:14" x14ac:dyDescent="0.45">
      <c r="A46" t="s">
        <v>828</v>
      </c>
      <c r="B46">
        <v>2012</v>
      </c>
      <c r="C46" s="9">
        <v>40853</v>
      </c>
      <c r="D46" t="s">
        <v>653</v>
      </c>
      <c r="E46" t="s">
        <v>642</v>
      </c>
      <c r="F46">
        <v>2</v>
      </c>
      <c r="G46">
        <v>3</v>
      </c>
      <c r="H46" t="s">
        <v>109</v>
      </c>
      <c r="I46" t="s">
        <v>118</v>
      </c>
      <c r="J46">
        <v>18.7616438356164</v>
      </c>
      <c r="K46">
        <v>20.896000000000001</v>
      </c>
      <c r="L46">
        <v>19.459</v>
      </c>
      <c r="M46">
        <v>27.306999999999999</v>
      </c>
      <c r="N46">
        <v>3.9239999999999999</v>
      </c>
    </row>
    <row r="47" spans="1:14" x14ac:dyDescent="0.45">
      <c r="A47" t="s">
        <v>828</v>
      </c>
      <c r="B47">
        <v>2012</v>
      </c>
      <c r="C47" s="9">
        <v>40853</v>
      </c>
      <c r="D47" t="s">
        <v>653</v>
      </c>
      <c r="E47" t="s">
        <v>642</v>
      </c>
      <c r="F47">
        <v>2</v>
      </c>
      <c r="G47">
        <v>4</v>
      </c>
      <c r="H47" t="s">
        <v>822</v>
      </c>
      <c r="I47" t="s">
        <v>823</v>
      </c>
      <c r="K47">
        <v>11.895</v>
      </c>
      <c r="L47">
        <v>12.814</v>
      </c>
      <c r="M47">
        <v>20.724</v>
      </c>
      <c r="N47">
        <v>3.9550000000000001</v>
      </c>
    </row>
    <row r="48" spans="1:14" x14ac:dyDescent="0.45">
      <c r="A48" t="s">
        <v>828</v>
      </c>
      <c r="B48">
        <v>2012</v>
      </c>
      <c r="C48" s="9">
        <v>40853</v>
      </c>
      <c r="D48" t="s">
        <v>653</v>
      </c>
      <c r="E48" t="s">
        <v>642</v>
      </c>
      <c r="F48">
        <v>2</v>
      </c>
      <c r="G48">
        <v>5</v>
      </c>
      <c r="H48" t="s">
        <v>60</v>
      </c>
      <c r="I48" t="s">
        <v>61</v>
      </c>
      <c r="J48">
        <v>23.301369863013601</v>
      </c>
      <c r="K48">
        <v>8.9449999999999896</v>
      </c>
      <c r="L48">
        <v>7.0419999999999998</v>
      </c>
      <c r="M48">
        <v>15.923999999999999</v>
      </c>
      <c r="N48">
        <v>4.4409999999999998</v>
      </c>
    </row>
    <row r="49" spans="1:14" x14ac:dyDescent="0.45">
      <c r="A49" t="s">
        <v>828</v>
      </c>
      <c r="B49">
        <v>2012</v>
      </c>
      <c r="C49" s="9">
        <v>40853</v>
      </c>
      <c r="D49" t="s">
        <v>653</v>
      </c>
      <c r="E49" t="s">
        <v>642</v>
      </c>
      <c r="F49">
        <v>3</v>
      </c>
      <c r="G49">
        <v>1</v>
      </c>
      <c r="H49" t="s">
        <v>778</v>
      </c>
      <c r="I49" t="s">
        <v>815</v>
      </c>
      <c r="J49">
        <v>24.7123287671232</v>
      </c>
      <c r="K49">
        <v>19.603000000000002</v>
      </c>
      <c r="L49">
        <v>24.125</v>
      </c>
      <c r="M49">
        <v>33.219000000000001</v>
      </c>
      <c r="N49">
        <v>4.5469999999999997</v>
      </c>
    </row>
    <row r="50" spans="1:14" x14ac:dyDescent="0.45">
      <c r="A50" t="s">
        <v>828</v>
      </c>
      <c r="B50">
        <v>2012</v>
      </c>
      <c r="C50" s="9">
        <v>40853</v>
      </c>
      <c r="D50" t="s">
        <v>653</v>
      </c>
      <c r="E50" t="s">
        <v>642</v>
      </c>
      <c r="F50">
        <v>3</v>
      </c>
      <c r="G50">
        <v>2</v>
      </c>
      <c r="H50" t="s">
        <v>814</v>
      </c>
      <c r="I50" t="s">
        <v>767</v>
      </c>
      <c r="K50">
        <v>12.906000000000001</v>
      </c>
      <c r="L50">
        <v>17.954999999999998</v>
      </c>
      <c r="M50">
        <v>26.065000000000001</v>
      </c>
      <c r="N50">
        <v>4.0549999999999997</v>
      </c>
    </row>
    <row r="51" spans="1:14" x14ac:dyDescent="0.45">
      <c r="A51" t="s">
        <v>828</v>
      </c>
      <c r="B51">
        <v>2012</v>
      </c>
      <c r="C51" s="9">
        <v>40853</v>
      </c>
      <c r="D51" t="s">
        <v>653</v>
      </c>
      <c r="E51" t="s">
        <v>642</v>
      </c>
      <c r="F51">
        <v>3</v>
      </c>
      <c r="G51">
        <v>3</v>
      </c>
      <c r="H51" t="s">
        <v>154</v>
      </c>
      <c r="I51" t="s">
        <v>38</v>
      </c>
      <c r="J51">
        <v>20.923287671232799</v>
      </c>
      <c r="K51">
        <v>12.906000000000001</v>
      </c>
      <c r="L51">
        <v>15.2869999999999</v>
      </c>
      <c r="M51">
        <v>23.242999999999999</v>
      </c>
      <c r="N51">
        <v>3.9780000000000002</v>
      </c>
    </row>
    <row r="52" spans="1:14" x14ac:dyDescent="0.45">
      <c r="A52" t="s">
        <v>828</v>
      </c>
      <c r="B52">
        <v>2012</v>
      </c>
      <c r="C52" s="9">
        <v>40853</v>
      </c>
      <c r="D52" t="s">
        <v>653</v>
      </c>
      <c r="E52" t="s">
        <v>642</v>
      </c>
      <c r="F52">
        <v>3</v>
      </c>
      <c r="G52">
        <v>4</v>
      </c>
      <c r="H52" t="s">
        <v>829</v>
      </c>
      <c r="I52" t="s">
        <v>53</v>
      </c>
      <c r="J52">
        <v>19.4630136986301</v>
      </c>
      <c r="K52">
        <v>2.7489999999999899</v>
      </c>
      <c r="L52">
        <v>8.6689999999999898</v>
      </c>
      <c r="M52">
        <v>17.292999999999999</v>
      </c>
      <c r="N52">
        <v>4.3120000000000003</v>
      </c>
    </row>
    <row r="53" spans="1:14" x14ac:dyDescent="0.45">
      <c r="A53" t="s">
        <v>828</v>
      </c>
      <c r="B53">
        <v>2012</v>
      </c>
      <c r="C53" s="9">
        <v>40853</v>
      </c>
      <c r="D53" t="s">
        <v>653</v>
      </c>
      <c r="E53" t="s">
        <v>642</v>
      </c>
      <c r="F53">
        <v>3</v>
      </c>
      <c r="G53">
        <v>5</v>
      </c>
      <c r="H53" t="s">
        <v>786</v>
      </c>
      <c r="I53" t="s">
        <v>40</v>
      </c>
      <c r="J53">
        <v>25.841095890410902</v>
      </c>
      <c r="K53">
        <v>16.281999999999901</v>
      </c>
      <c r="L53">
        <v>10.995999999999899</v>
      </c>
      <c r="M53">
        <v>19.321999999999999</v>
      </c>
      <c r="N53">
        <v>4.1630000000000003</v>
      </c>
    </row>
    <row r="54" spans="1:14" x14ac:dyDescent="0.45">
      <c r="A54" t="s">
        <v>828</v>
      </c>
      <c r="B54">
        <v>2012</v>
      </c>
      <c r="C54" s="9">
        <v>40853</v>
      </c>
      <c r="D54" t="s">
        <v>653</v>
      </c>
      <c r="E54" t="s">
        <v>642</v>
      </c>
      <c r="F54">
        <v>4</v>
      </c>
      <c r="G54">
        <v>1</v>
      </c>
      <c r="H54" t="s">
        <v>147</v>
      </c>
      <c r="I54" t="s">
        <v>31</v>
      </c>
      <c r="J54">
        <v>23.323287671232801</v>
      </c>
      <c r="K54">
        <v>19.603000000000002</v>
      </c>
      <c r="L54">
        <v>24.228999999999999</v>
      </c>
      <c r="M54">
        <v>33.311</v>
      </c>
      <c r="N54">
        <v>4.5410000000000004</v>
      </c>
    </row>
    <row r="55" spans="1:14" x14ac:dyDescent="0.45">
      <c r="A55" t="s">
        <v>828</v>
      </c>
      <c r="B55">
        <v>2012</v>
      </c>
      <c r="C55" s="9">
        <v>40853</v>
      </c>
      <c r="D55" t="s">
        <v>653</v>
      </c>
      <c r="E55" t="s">
        <v>642</v>
      </c>
      <c r="F55">
        <v>4</v>
      </c>
      <c r="G55">
        <v>2</v>
      </c>
      <c r="H55" t="s">
        <v>690</v>
      </c>
      <c r="I55" t="s">
        <v>17</v>
      </c>
      <c r="J55">
        <v>23.613698630136899</v>
      </c>
      <c r="K55">
        <v>14.986000000000001</v>
      </c>
      <c r="L55">
        <v>18.849999999999898</v>
      </c>
      <c r="M55">
        <v>26.821999999999999</v>
      </c>
      <c r="N55">
        <v>3.9860000000000002</v>
      </c>
    </row>
    <row r="56" spans="1:14" x14ac:dyDescent="0.45">
      <c r="A56" t="s">
        <v>828</v>
      </c>
      <c r="B56">
        <v>2012</v>
      </c>
      <c r="C56" s="9">
        <v>40853</v>
      </c>
      <c r="D56" t="s">
        <v>653</v>
      </c>
      <c r="E56" t="s">
        <v>642</v>
      </c>
      <c r="F56">
        <v>4</v>
      </c>
      <c r="G56">
        <v>3</v>
      </c>
      <c r="H56" t="s">
        <v>725</v>
      </c>
      <c r="I56" t="s">
        <v>67</v>
      </c>
      <c r="J56">
        <v>22.084931506849301</v>
      </c>
      <c r="K56">
        <v>8.9449999999999896</v>
      </c>
      <c r="L56">
        <v>13.664</v>
      </c>
      <c r="M56">
        <v>21.792000000000002</v>
      </c>
      <c r="N56">
        <v>4.0640000000000001</v>
      </c>
    </row>
    <row r="57" spans="1:14" x14ac:dyDescent="0.45">
      <c r="A57" t="s">
        <v>828</v>
      </c>
      <c r="B57">
        <v>2012</v>
      </c>
      <c r="C57" s="9">
        <v>40853</v>
      </c>
      <c r="D57" t="s">
        <v>653</v>
      </c>
      <c r="E57" t="s">
        <v>642</v>
      </c>
      <c r="F57">
        <v>4</v>
      </c>
      <c r="G57">
        <v>4</v>
      </c>
      <c r="H57" t="s">
        <v>806</v>
      </c>
      <c r="I57" t="s">
        <v>780</v>
      </c>
      <c r="K57">
        <v>16.281999999999901</v>
      </c>
      <c r="L57">
        <v>13.8569999999999</v>
      </c>
      <c r="M57">
        <v>21.986999999999998</v>
      </c>
      <c r="N57">
        <v>4.0650000000000004</v>
      </c>
    </row>
    <row r="58" spans="1:14" x14ac:dyDescent="0.45">
      <c r="A58" t="s">
        <v>828</v>
      </c>
      <c r="B58">
        <v>2012</v>
      </c>
      <c r="C58" s="9">
        <v>40853</v>
      </c>
      <c r="D58" t="s">
        <v>653</v>
      </c>
      <c r="E58" t="s">
        <v>642</v>
      </c>
      <c r="F58">
        <v>4</v>
      </c>
      <c r="G58">
        <v>5</v>
      </c>
      <c r="H58" t="s">
        <v>824</v>
      </c>
      <c r="I58" t="s">
        <v>825</v>
      </c>
      <c r="K58">
        <v>2.7489999999999899</v>
      </c>
      <c r="L58">
        <v>1.883</v>
      </c>
      <c r="M58">
        <v>11.973000000000001</v>
      </c>
      <c r="N58">
        <v>5.0449999999999999</v>
      </c>
    </row>
    <row r="59" spans="1:14" x14ac:dyDescent="0.45">
      <c r="A59" t="s">
        <v>828</v>
      </c>
      <c r="B59">
        <v>2012</v>
      </c>
      <c r="C59" s="9">
        <v>40853</v>
      </c>
      <c r="D59" t="s">
        <v>653</v>
      </c>
      <c r="E59" t="s">
        <v>642</v>
      </c>
      <c r="F59">
        <v>5</v>
      </c>
      <c r="G59">
        <v>1</v>
      </c>
      <c r="H59" t="s">
        <v>655</v>
      </c>
      <c r="I59" t="s">
        <v>120</v>
      </c>
      <c r="J59">
        <v>28.917808219177999</v>
      </c>
      <c r="K59">
        <v>19.603000000000002</v>
      </c>
      <c r="L59">
        <v>24.600999999999999</v>
      </c>
      <c r="M59">
        <v>33.655000000000001</v>
      </c>
      <c r="N59">
        <v>4.5270000000000001</v>
      </c>
    </row>
    <row r="60" spans="1:14" x14ac:dyDescent="0.45">
      <c r="A60" t="s">
        <v>828</v>
      </c>
      <c r="B60">
        <v>2012</v>
      </c>
      <c r="C60" s="9">
        <v>40853</v>
      </c>
      <c r="D60" t="s">
        <v>653</v>
      </c>
      <c r="E60" t="s">
        <v>642</v>
      </c>
      <c r="F60">
        <v>5</v>
      </c>
      <c r="G60">
        <v>2</v>
      </c>
      <c r="H60" t="s">
        <v>139</v>
      </c>
      <c r="I60" t="s">
        <v>61</v>
      </c>
      <c r="J60">
        <v>19.402739726027399</v>
      </c>
      <c r="K60">
        <v>17.888999999999999</v>
      </c>
      <c r="L60">
        <v>20.462</v>
      </c>
      <c r="M60">
        <v>28.588000000000001</v>
      </c>
      <c r="N60">
        <v>4.0629999999999997</v>
      </c>
    </row>
    <row r="61" spans="1:14" x14ac:dyDescent="0.45">
      <c r="A61" t="s">
        <v>828</v>
      </c>
      <c r="B61">
        <v>2012</v>
      </c>
      <c r="C61" s="9">
        <v>40853</v>
      </c>
      <c r="D61" t="s">
        <v>653</v>
      </c>
      <c r="E61" t="s">
        <v>642</v>
      </c>
      <c r="F61">
        <v>5</v>
      </c>
      <c r="G61">
        <v>3</v>
      </c>
      <c r="H61" t="s">
        <v>779</v>
      </c>
      <c r="I61" t="s">
        <v>780</v>
      </c>
      <c r="J61">
        <v>19.704109589041</v>
      </c>
      <c r="K61">
        <v>12.906000000000001</v>
      </c>
      <c r="L61">
        <v>15.084</v>
      </c>
      <c r="M61">
        <v>23.256</v>
      </c>
      <c r="N61">
        <v>4.0860000000000003</v>
      </c>
    </row>
    <row r="62" spans="1:14" x14ac:dyDescent="0.45">
      <c r="A62" t="s">
        <v>828</v>
      </c>
      <c r="B62">
        <v>2012</v>
      </c>
      <c r="C62" s="9">
        <v>40853</v>
      </c>
      <c r="D62" t="s">
        <v>653</v>
      </c>
      <c r="E62" t="s">
        <v>642</v>
      </c>
      <c r="F62">
        <v>5</v>
      </c>
      <c r="G62">
        <v>4</v>
      </c>
      <c r="H62" t="s">
        <v>798</v>
      </c>
      <c r="I62" t="s">
        <v>799</v>
      </c>
      <c r="J62">
        <v>25.663013698630099</v>
      </c>
      <c r="K62">
        <v>8.9449999999999896</v>
      </c>
      <c r="L62">
        <v>9.7079999999999895</v>
      </c>
      <c r="M62">
        <v>18.225999999999999</v>
      </c>
      <c r="N62">
        <v>4.2590000000000003</v>
      </c>
    </row>
    <row r="63" spans="1:14" x14ac:dyDescent="0.45">
      <c r="A63" t="s">
        <v>828</v>
      </c>
      <c r="B63">
        <v>2012</v>
      </c>
      <c r="C63" s="9">
        <v>40853</v>
      </c>
      <c r="D63" t="s">
        <v>653</v>
      </c>
      <c r="E63" t="s">
        <v>642</v>
      </c>
      <c r="F63">
        <v>5</v>
      </c>
      <c r="G63">
        <v>5</v>
      </c>
      <c r="H63" t="s">
        <v>310</v>
      </c>
      <c r="I63" t="s">
        <v>158</v>
      </c>
      <c r="J63">
        <v>21.4547945205479</v>
      </c>
      <c r="K63">
        <v>2.2109999999999901</v>
      </c>
      <c r="L63">
        <v>1.044</v>
      </c>
      <c r="M63">
        <v>10.954000000000001</v>
      </c>
      <c r="N63">
        <v>4.9550000000000001</v>
      </c>
    </row>
    <row r="64" spans="1:14" x14ac:dyDescent="0.45">
      <c r="A64" t="s">
        <v>828</v>
      </c>
      <c r="B64">
        <v>2012</v>
      </c>
      <c r="C64" s="9">
        <v>40853</v>
      </c>
      <c r="D64" t="s">
        <v>653</v>
      </c>
      <c r="E64" t="s">
        <v>642</v>
      </c>
      <c r="F64">
        <v>6</v>
      </c>
      <c r="G64">
        <v>1</v>
      </c>
      <c r="H64" t="s">
        <v>164</v>
      </c>
      <c r="I64" t="s">
        <v>118</v>
      </c>
      <c r="J64">
        <v>18.915068493150599</v>
      </c>
      <c r="K64">
        <v>16.281999999999901</v>
      </c>
      <c r="L64">
        <v>22.631</v>
      </c>
      <c r="M64">
        <v>31.228999999999999</v>
      </c>
      <c r="N64">
        <v>4.2990000000000004</v>
      </c>
    </row>
    <row r="65" spans="1:14" x14ac:dyDescent="0.45">
      <c r="A65" t="s">
        <v>828</v>
      </c>
      <c r="B65">
        <v>2012</v>
      </c>
      <c r="C65" s="9">
        <v>40853</v>
      </c>
      <c r="D65" t="s">
        <v>653</v>
      </c>
      <c r="E65" t="s">
        <v>642</v>
      </c>
      <c r="F65">
        <v>6</v>
      </c>
      <c r="G65">
        <v>2</v>
      </c>
      <c r="H65" t="s">
        <v>750</v>
      </c>
      <c r="I65" t="s">
        <v>751</v>
      </c>
      <c r="J65">
        <v>20.9780821917808</v>
      </c>
      <c r="K65">
        <v>19.603000000000002</v>
      </c>
      <c r="L65">
        <v>21.088000000000001</v>
      </c>
      <c r="M65">
        <v>29.361999999999998</v>
      </c>
      <c r="N65">
        <v>4.1369999999999996</v>
      </c>
    </row>
    <row r="66" spans="1:14" x14ac:dyDescent="0.45">
      <c r="A66" t="s">
        <v>828</v>
      </c>
      <c r="B66">
        <v>2012</v>
      </c>
      <c r="C66" s="9">
        <v>40853</v>
      </c>
      <c r="D66" t="s">
        <v>653</v>
      </c>
      <c r="E66" t="s">
        <v>642</v>
      </c>
      <c r="F66">
        <v>6</v>
      </c>
      <c r="G66">
        <v>3</v>
      </c>
      <c r="H66" t="s">
        <v>816</v>
      </c>
      <c r="I66" t="s">
        <v>172</v>
      </c>
      <c r="K66">
        <v>2.7489999999999899</v>
      </c>
      <c r="L66">
        <v>11.878</v>
      </c>
      <c r="M66">
        <v>20.314</v>
      </c>
      <c r="N66">
        <v>4.218</v>
      </c>
    </row>
    <row r="67" spans="1:14" x14ac:dyDescent="0.45">
      <c r="A67" t="s">
        <v>828</v>
      </c>
      <c r="B67">
        <v>2012</v>
      </c>
      <c r="C67" s="9">
        <v>40853</v>
      </c>
      <c r="D67" t="s">
        <v>653</v>
      </c>
      <c r="E67" t="s">
        <v>642</v>
      </c>
      <c r="F67">
        <v>6</v>
      </c>
      <c r="G67">
        <v>4</v>
      </c>
      <c r="H67" t="s">
        <v>704</v>
      </c>
      <c r="I67" t="s">
        <v>40</v>
      </c>
      <c r="J67">
        <v>20.827397260273901</v>
      </c>
      <c r="K67">
        <v>8.9449999999999896</v>
      </c>
      <c r="L67">
        <v>11.531000000000001</v>
      </c>
      <c r="M67">
        <v>19.481000000000002</v>
      </c>
      <c r="N67">
        <v>3.9750000000000001</v>
      </c>
    </row>
    <row r="68" spans="1:14" x14ac:dyDescent="0.45">
      <c r="A68" t="s">
        <v>828</v>
      </c>
      <c r="B68">
        <v>2012</v>
      </c>
      <c r="C68" s="9">
        <v>40853</v>
      </c>
      <c r="D68" t="s">
        <v>653</v>
      </c>
      <c r="E68" t="s">
        <v>642</v>
      </c>
      <c r="F68">
        <v>6</v>
      </c>
      <c r="G68">
        <v>5</v>
      </c>
      <c r="H68" t="s">
        <v>830</v>
      </c>
      <c r="I68" t="s">
        <v>21</v>
      </c>
      <c r="J68">
        <v>23.4958904109589</v>
      </c>
      <c r="K68">
        <v>12.906000000000001</v>
      </c>
      <c r="L68">
        <v>10.658999999999899</v>
      </c>
      <c r="M68">
        <v>18.625</v>
      </c>
      <c r="N68">
        <v>3.9830000000000001</v>
      </c>
    </row>
    <row r="69" spans="1:14" x14ac:dyDescent="0.45">
      <c r="A69" t="s">
        <v>828</v>
      </c>
      <c r="B69">
        <v>2012</v>
      </c>
      <c r="C69" s="9">
        <v>40853</v>
      </c>
      <c r="D69" t="s">
        <v>653</v>
      </c>
      <c r="E69" t="s">
        <v>642</v>
      </c>
      <c r="F69">
        <v>6</v>
      </c>
      <c r="G69">
        <v>6</v>
      </c>
      <c r="H69" t="s">
        <v>79</v>
      </c>
      <c r="I69" t="s">
        <v>65</v>
      </c>
      <c r="J69">
        <v>24.504109589041001</v>
      </c>
      <c r="K69">
        <v>2.7489999999999899</v>
      </c>
      <c r="L69">
        <v>1.0529999999999999</v>
      </c>
      <c r="M69">
        <v>10.721</v>
      </c>
      <c r="N69">
        <v>4.8339999999999996</v>
      </c>
    </row>
    <row r="70" spans="1:14" x14ac:dyDescent="0.45">
      <c r="A70" t="s">
        <v>828</v>
      </c>
      <c r="B70">
        <v>2012</v>
      </c>
      <c r="C70" s="9">
        <v>40853</v>
      </c>
      <c r="D70" t="s">
        <v>653</v>
      </c>
      <c r="E70" t="s">
        <v>643</v>
      </c>
      <c r="F70">
        <v>1</v>
      </c>
      <c r="G70">
        <v>1</v>
      </c>
      <c r="H70" t="s">
        <v>802</v>
      </c>
      <c r="I70" t="s">
        <v>738</v>
      </c>
      <c r="K70">
        <v>23.3429999999999</v>
      </c>
      <c r="L70">
        <v>32.465000000000003</v>
      </c>
      <c r="M70">
        <v>41.701000000000001</v>
      </c>
      <c r="N70">
        <v>4.6180000000000003</v>
      </c>
    </row>
    <row r="71" spans="1:14" x14ac:dyDescent="0.45">
      <c r="A71" t="s">
        <v>828</v>
      </c>
      <c r="B71">
        <v>2012</v>
      </c>
      <c r="C71" s="9">
        <v>40853</v>
      </c>
      <c r="D71" t="s">
        <v>653</v>
      </c>
      <c r="E71" t="s">
        <v>643</v>
      </c>
      <c r="F71">
        <v>1</v>
      </c>
      <c r="G71">
        <v>2</v>
      </c>
      <c r="H71" t="s">
        <v>734</v>
      </c>
      <c r="I71" t="s">
        <v>36</v>
      </c>
      <c r="J71">
        <v>28.145205479451999</v>
      </c>
      <c r="K71">
        <v>23.3429999999999</v>
      </c>
      <c r="L71">
        <v>29.696999999999999</v>
      </c>
      <c r="M71">
        <v>38.204999999999998</v>
      </c>
      <c r="N71">
        <v>4.2539999999999996</v>
      </c>
    </row>
    <row r="72" spans="1:14" x14ac:dyDescent="0.45">
      <c r="A72" t="s">
        <v>828</v>
      </c>
      <c r="B72">
        <v>2012</v>
      </c>
      <c r="C72" s="9">
        <v>40853</v>
      </c>
      <c r="D72" t="s">
        <v>653</v>
      </c>
      <c r="E72" t="s">
        <v>643</v>
      </c>
      <c r="F72">
        <v>1</v>
      </c>
      <c r="G72">
        <v>3</v>
      </c>
      <c r="H72" t="s">
        <v>804</v>
      </c>
      <c r="I72" t="s">
        <v>715</v>
      </c>
      <c r="K72">
        <v>23.3429999999999</v>
      </c>
      <c r="L72">
        <v>27.274999999999999</v>
      </c>
      <c r="M72">
        <v>35.548999999999999</v>
      </c>
      <c r="N72">
        <v>4.1369999999999996</v>
      </c>
    </row>
    <row r="73" spans="1:14" x14ac:dyDescent="0.45">
      <c r="A73" t="s">
        <v>828</v>
      </c>
      <c r="B73">
        <v>2012</v>
      </c>
      <c r="C73" s="9">
        <v>40853</v>
      </c>
      <c r="D73" t="s">
        <v>653</v>
      </c>
      <c r="E73" t="s">
        <v>643</v>
      </c>
      <c r="F73">
        <v>1</v>
      </c>
      <c r="G73">
        <v>4</v>
      </c>
      <c r="H73" t="s">
        <v>778</v>
      </c>
      <c r="I73" t="s">
        <v>815</v>
      </c>
      <c r="J73">
        <v>24.7123287671232</v>
      </c>
      <c r="K73">
        <v>24.125</v>
      </c>
      <c r="L73">
        <v>25.360999999999901</v>
      </c>
      <c r="M73">
        <v>32.478999999999999</v>
      </c>
      <c r="N73">
        <v>3.5590000000000002</v>
      </c>
    </row>
    <row r="74" spans="1:14" x14ac:dyDescent="0.45">
      <c r="A74" t="s">
        <v>828</v>
      </c>
      <c r="B74">
        <v>2012</v>
      </c>
      <c r="C74" s="9">
        <v>40853</v>
      </c>
      <c r="D74" t="s">
        <v>653</v>
      </c>
      <c r="E74" t="s">
        <v>643</v>
      </c>
      <c r="F74">
        <v>1</v>
      </c>
      <c r="G74">
        <v>5</v>
      </c>
      <c r="H74" t="s">
        <v>739</v>
      </c>
      <c r="I74" t="s">
        <v>25</v>
      </c>
      <c r="J74">
        <v>19.9506849315068</v>
      </c>
      <c r="K74">
        <v>18.558999999999902</v>
      </c>
      <c r="L74">
        <v>20.51</v>
      </c>
      <c r="M74">
        <v>27.23</v>
      </c>
      <c r="N74">
        <v>3.36</v>
      </c>
    </row>
    <row r="75" spans="1:14" x14ac:dyDescent="0.45">
      <c r="A75" t="s">
        <v>828</v>
      </c>
      <c r="B75">
        <v>2012</v>
      </c>
      <c r="C75" s="9">
        <v>40853</v>
      </c>
      <c r="D75" t="s">
        <v>653</v>
      </c>
      <c r="E75" t="s">
        <v>643</v>
      </c>
      <c r="F75">
        <v>1</v>
      </c>
      <c r="G75">
        <v>6</v>
      </c>
      <c r="H75" t="s">
        <v>655</v>
      </c>
      <c r="I75" t="s">
        <v>120</v>
      </c>
      <c r="J75">
        <v>28.917808219177999</v>
      </c>
      <c r="K75">
        <v>24.600999999999999</v>
      </c>
      <c r="L75">
        <v>20.869</v>
      </c>
      <c r="M75">
        <v>28.297000000000001</v>
      </c>
      <c r="N75">
        <v>3.714</v>
      </c>
    </row>
    <row r="76" spans="1:14" x14ac:dyDescent="0.45">
      <c r="A76" t="s">
        <v>828</v>
      </c>
      <c r="B76">
        <v>2012</v>
      </c>
      <c r="C76" s="9">
        <v>40853</v>
      </c>
      <c r="D76" t="s">
        <v>653</v>
      </c>
      <c r="E76" t="s">
        <v>643</v>
      </c>
      <c r="F76">
        <v>2</v>
      </c>
      <c r="G76">
        <v>1</v>
      </c>
      <c r="H76" t="s">
        <v>147</v>
      </c>
      <c r="I76" t="s">
        <v>31</v>
      </c>
      <c r="J76">
        <v>23.323287671232801</v>
      </c>
      <c r="K76">
        <v>24.228999999999999</v>
      </c>
      <c r="L76">
        <v>30.460999999999999</v>
      </c>
      <c r="M76">
        <v>37.927</v>
      </c>
      <c r="N76">
        <v>3.7330000000000001</v>
      </c>
    </row>
    <row r="77" spans="1:14" x14ac:dyDescent="0.45">
      <c r="A77" t="s">
        <v>828</v>
      </c>
      <c r="B77">
        <v>2012</v>
      </c>
      <c r="C77" s="9">
        <v>40853</v>
      </c>
      <c r="D77" t="s">
        <v>653</v>
      </c>
      <c r="E77" t="s">
        <v>643</v>
      </c>
      <c r="F77">
        <v>2</v>
      </c>
      <c r="G77">
        <v>2</v>
      </c>
      <c r="H77" t="s">
        <v>164</v>
      </c>
      <c r="I77" t="s">
        <v>118</v>
      </c>
      <c r="J77">
        <v>18.915068493150599</v>
      </c>
      <c r="K77">
        <v>22.631</v>
      </c>
      <c r="L77">
        <v>27.56</v>
      </c>
      <c r="M77">
        <v>34.432000000000002</v>
      </c>
      <c r="N77">
        <v>3.4359999999999999</v>
      </c>
    </row>
    <row r="78" spans="1:14" x14ac:dyDescent="0.45">
      <c r="A78" t="s">
        <v>828</v>
      </c>
      <c r="B78">
        <v>2012</v>
      </c>
      <c r="C78" s="9">
        <v>40853</v>
      </c>
      <c r="D78" t="s">
        <v>653</v>
      </c>
      <c r="E78" t="s">
        <v>643</v>
      </c>
      <c r="F78">
        <v>2</v>
      </c>
      <c r="G78">
        <v>3</v>
      </c>
      <c r="H78" t="s">
        <v>703</v>
      </c>
      <c r="I78" t="s">
        <v>15</v>
      </c>
      <c r="J78">
        <v>21.002739726027301</v>
      </c>
      <c r="K78">
        <v>23.3429999999999</v>
      </c>
      <c r="L78">
        <v>26.637999999999899</v>
      </c>
      <c r="M78">
        <v>34.729999999999997</v>
      </c>
      <c r="N78">
        <v>4.0460000000000003</v>
      </c>
    </row>
    <row r="79" spans="1:14" x14ac:dyDescent="0.45">
      <c r="A79" t="s">
        <v>828</v>
      </c>
      <c r="B79">
        <v>2012</v>
      </c>
      <c r="C79" s="9">
        <v>40853</v>
      </c>
      <c r="D79" t="s">
        <v>653</v>
      </c>
      <c r="E79" t="s">
        <v>643</v>
      </c>
      <c r="F79">
        <v>2</v>
      </c>
      <c r="G79">
        <v>4</v>
      </c>
      <c r="H79" t="s">
        <v>401</v>
      </c>
      <c r="I79" t="s">
        <v>36</v>
      </c>
      <c r="J79">
        <v>23.810958904109501</v>
      </c>
      <c r="K79">
        <v>24.381</v>
      </c>
      <c r="L79">
        <v>24.908000000000001</v>
      </c>
      <c r="M79">
        <v>32.972000000000001</v>
      </c>
      <c r="N79">
        <v>4.032</v>
      </c>
    </row>
    <row r="80" spans="1:14" x14ac:dyDescent="0.45">
      <c r="A80" t="s">
        <v>828</v>
      </c>
      <c r="B80">
        <v>2012</v>
      </c>
      <c r="C80" s="9">
        <v>40853</v>
      </c>
      <c r="D80" t="s">
        <v>653</v>
      </c>
      <c r="E80" t="s">
        <v>643</v>
      </c>
      <c r="F80">
        <v>2</v>
      </c>
      <c r="G80">
        <v>5</v>
      </c>
      <c r="H80" t="s">
        <v>742</v>
      </c>
      <c r="I80" t="s">
        <v>172</v>
      </c>
      <c r="J80">
        <v>26.156164383561599</v>
      </c>
      <c r="K80">
        <v>23.3429999999999</v>
      </c>
      <c r="L80">
        <v>21.876000000000001</v>
      </c>
      <c r="M80">
        <v>30.21</v>
      </c>
      <c r="N80">
        <v>4.1669999999999998</v>
      </c>
    </row>
    <row r="81" spans="1:15" x14ac:dyDescent="0.45">
      <c r="A81" t="s">
        <v>828</v>
      </c>
      <c r="B81">
        <v>2012</v>
      </c>
      <c r="C81" s="9">
        <v>40853</v>
      </c>
      <c r="D81" t="s">
        <v>653</v>
      </c>
      <c r="E81" t="s">
        <v>643</v>
      </c>
      <c r="F81">
        <v>2</v>
      </c>
      <c r="G81">
        <v>6</v>
      </c>
      <c r="H81" t="s">
        <v>801</v>
      </c>
      <c r="I81" t="s">
        <v>771</v>
      </c>
      <c r="K81">
        <v>18.960999999999999</v>
      </c>
      <c r="L81">
        <v>17.454000000000001</v>
      </c>
      <c r="M81">
        <v>24.75</v>
      </c>
      <c r="N81">
        <v>3.6480000000000001</v>
      </c>
    </row>
    <row r="82" spans="1:15" x14ac:dyDescent="0.45">
      <c r="A82" t="s">
        <v>828</v>
      </c>
      <c r="B82">
        <v>2012</v>
      </c>
      <c r="C82" s="9">
        <v>40853</v>
      </c>
      <c r="D82" t="s">
        <v>653</v>
      </c>
      <c r="E82" t="s">
        <v>370</v>
      </c>
      <c r="F82">
        <v>1</v>
      </c>
      <c r="G82">
        <v>1</v>
      </c>
      <c r="H82" t="s">
        <v>802</v>
      </c>
      <c r="I82" t="s">
        <v>738</v>
      </c>
      <c r="K82">
        <v>32.465000000000003</v>
      </c>
      <c r="L82">
        <v>36.887999999999998</v>
      </c>
      <c r="M82">
        <v>44.642000000000003</v>
      </c>
      <c r="N82">
        <v>3.8769999999999998</v>
      </c>
      <c r="O82">
        <v>1</v>
      </c>
    </row>
    <row r="83" spans="1:15" x14ac:dyDescent="0.45">
      <c r="A83" t="s">
        <v>828</v>
      </c>
      <c r="B83">
        <v>2012</v>
      </c>
      <c r="C83" s="9">
        <v>40853</v>
      </c>
      <c r="D83" t="s">
        <v>653</v>
      </c>
      <c r="E83" t="s">
        <v>370</v>
      </c>
      <c r="F83">
        <v>1</v>
      </c>
      <c r="G83">
        <v>2</v>
      </c>
      <c r="H83" t="s">
        <v>703</v>
      </c>
      <c r="I83" t="s">
        <v>15</v>
      </c>
      <c r="J83">
        <v>21.002739726027301</v>
      </c>
      <c r="K83">
        <v>26.637999999999899</v>
      </c>
      <c r="L83">
        <v>31.385999999999999</v>
      </c>
      <c r="M83">
        <v>37.914000000000001</v>
      </c>
      <c r="N83">
        <v>3.2639999999999998</v>
      </c>
      <c r="O83">
        <v>2</v>
      </c>
    </row>
    <row r="84" spans="1:15" x14ac:dyDescent="0.45">
      <c r="A84" t="s">
        <v>828</v>
      </c>
      <c r="B84">
        <v>2012</v>
      </c>
      <c r="C84" s="9">
        <v>40853</v>
      </c>
      <c r="D84" t="s">
        <v>653</v>
      </c>
      <c r="E84" t="s">
        <v>370</v>
      </c>
      <c r="F84">
        <v>1</v>
      </c>
      <c r="G84">
        <v>3</v>
      </c>
      <c r="H84" t="s">
        <v>164</v>
      </c>
      <c r="I84" t="s">
        <v>118</v>
      </c>
      <c r="J84">
        <v>18.915068493150599</v>
      </c>
      <c r="K84">
        <v>27.56</v>
      </c>
      <c r="L84">
        <v>30.114000000000001</v>
      </c>
      <c r="M84">
        <v>35.878</v>
      </c>
      <c r="N84">
        <v>2.8820000000000001</v>
      </c>
      <c r="O84">
        <v>3</v>
      </c>
    </row>
    <row r="85" spans="1:15" x14ac:dyDescent="0.45">
      <c r="A85" t="s">
        <v>828</v>
      </c>
      <c r="B85">
        <v>2012</v>
      </c>
      <c r="C85" s="9">
        <v>40853</v>
      </c>
      <c r="D85" t="s">
        <v>653</v>
      </c>
      <c r="E85" t="s">
        <v>370</v>
      </c>
      <c r="F85">
        <v>1</v>
      </c>
      <c r="G85">
        <v>4</v>
      </c>
      <c r="H85" t="s">
        <v>147</v>
      </c>
      <c r="I85" t="s">
        <v>31</v>
      </c>
      <c r="J85">
        <v>23.323287671232801</v>
      </c>
      <c r="K85">
        <v>30.460999999999999</v>
      </c>
      <c r="L85">
        <v>30.672999999999998</v>
      </c>
      <c r="M85">
        <v>36.761000000000003</v>
      </c>
      <c r="N85">
        <v>3.044</v>
      </c>
      <c r="O85">
        <v>4</v>
      </c>
    </row>
    <row r="86" spans="1:15" x14ac:dyDescent="0.45">
      <c r="A86" t="s">
        <v>828</v>
      </c>
      <c r="B86">
        <v>2012</v>
      </c>
      <c r="C86" s="9">
        <v>40853</v>
      </c>
      <c r="D86" t="s">
        <v>653</v>
      </c>
      <c r="E86" t="s">
        <v>370</v>
      </c>
      <c r="F86">
        <v>1</v>
      </c>
      <c r="G86">
        <v>5</v>
      </c>
      <c r="H86" t="s">
        <v>804</v>
      </c>
      <c r="I86" t="s">
        <v>715</v>
      </c>
      <c r="K86">
        <v>27.274999999999999</v>
      </c>
      <c r="L86">
        <v>27.337999999999901</v>
      </c>
      <c r="M86">
        <v>33.909999999999997</v>
      </c>
      <c r="N86">
        <v>3.286</v>
      </c>
      <c r="O86">
        <v>5</v>
      </c>
    </row>
    <row r="87" spans="1:15" x14ac:dyDescent="0.45">
      <c r="A87" t="s">
        <v>828</v>
      </c>
      <c r="B87">
        <v>2012</v>
      </c>
      <c r="C87" s="9">
        <v>40853</v>
      </c>
      <c r="D87" t="s">
        <v>653</v>
      </c>
      <c r="E87" t="s">
        <v>370</v>
      </c>
      <c r="F87">
        <v>1</v>
      </c>
      <c r="G87">
        <v>6</v>
      </c>
      <c r="H87" t="s">
        <v>734</v>
      </c>
      <c r="I87" t="s">
        <v>36</v>
      </c>
      <c r="J87">
        <v>28.145205479451999</v>
      </c>
      <c r="K87">
        <v>29.696999999999999</v>
      </c>
      <c r="L87">
        <v>26.248999999999899</v>
      </c>
      <c r="M87">
        <v>33.220999999999997</v>
      </c>
      <c r="N87">
        <v>3.4860000000000002</v>
      </c>
      <c r="O87">
        <v>6</v>
      </c>
    </row>
    <row r="88" spans="1:15" x14ac:dyDescent="0.45">
      <c r="A88" t="s">
        <v>828</v>
      </c>
      <c r="B88">
        <v>2012</v>
      </c>
      <c r="C88" s="9">
        <v>40853</v>
      </c>
      <c r="D88" t="s">
        <v>653</v>
      </c>
      <c r="E88" t="s">
        <v>370</v>
      </c>
      <c r="F88">
        <v>2</v>
      </c>
      <c r="G88">
        <v>1</v>
      </c>
      <c r="H88" t="s">
        <v>655</v>
      </c>
      <c r="I88" t="s">
        <v>120</v>
      </c>
      <c r="J88">
        <v>28.917808219177999</v>
      </c>
      <c r="K88">
        <v>20.869</v>
      </c>
      <c r="L88">
        <v>25.945999999999898</v>
      </c>
      <c r="M88">
        <v>32.253999999999998</v>
      </c>
      <c r="N88">
        <v>3.1539999999999999</v>
      </c>
      <c r="O88">
        <v>1</v>
      </c>
    </row>
    <row r="89" spans="1:15" x14ac:dyDescent="0.45">
      <c r="A89" t="s">
        <v>828</v>
      </c>
      <c r="B89">
        <v>2012</v>
      </c>
      <c r="C89" s="9">
        <v>40853</v>
      </c>
      <c r="D89" t="s">
        <v>653</v>
      </c>
      <c r="E89" t="s">
        <v>370</v>
      </c>
      <c r="F89">
        <v>2</v>
      </c>
      <c r="G89">
        <v>2</v>
      </c>
      <c r="H89" t="s">
        <v>742</v>
      </c>
      <c r="I89" t="s">
        <v>172</v>
      </c>
      <c r="J89">
        <v>26.156164383561599</v>
      </c>
      <c r="K89">
        <v>21.876000000000001</v>
      </c>
      <c r="L89">
        <v>25.327999999999999</v>
      </c>
      <c r="M89">
        <v>31.884</v>
      </c>
      <c r="N89">
        <v>3.278</v>
      </c>
      <c r="O89">
        <v>2</v>
      </c>
    </row>
    <row r="90" spans="1:15" x14ac:dyDescent="0.45">
      <c r="A90" t="s">
        <v>828</v>
      </c>
      <c r="B90">
        <v>2012</v>
      </c>
      <c r="C90" s="9">
        <v>40853</v>
      </c>
      <c r="D90" t="s">
        <v>653</v>
      </c>
      <c r="E90" t="s">
        <v>370</v>
      </c>
      <c r="F90">
        <v>2</v>
      </c>
      <c r="G90">
        <v>3</v>
      </c>
      <c r="H90" t="s">
        <v>739</v>
      </c>
      <c r="I90" t="s">
        <v>25</v>
      </c>
      <c r="J90">
        <v>19.9506849315068</v>
      </c>
      <c r="K90">
        <v>20.51</v>
      </c>
      <c r="L90">
        <v>22.907</v>
      </c>
      <c r="M90">
        <v>28.547000000000001</v>
      </c>
      <c r="N90">
        <v>2.82</v>
      </c>
      <c r="O90">
        <v>3</v>
      </c>
    </row>
    <row r="91" spans="1:15" x14ac:dyDescent="0.45">
      <c r="A91" t="s">
        <v>828</v>
      </c>
      <c r="B91">
        <v>2012</v>
      </c>
      <c r="C91" s="9">
        <v>40853</v>
      </c>
      <c r="D91" t="s">
        <v>653</v>
      </c>
      <c r="E91" t="s">
        <v>370</v>
      </c>
      <c r="F91">
        <v>2</v>
      </c>
      <c r="G91">
        <v>4</v>
      </c>
      <c r="H91" t="s">
        <v>401</v>
      </c>
      <c r="I91" t="s">
        <v>36</v>
      </c>
      <c r="J91">
        <v>23.810958904109501</v>
      </c>
      <c r="K91">
        <v>24.908000000000001</v>
      </c>
      <c r="L91">
        <v>24.236000000000001</v>
      </c>
      <c r="M91">
        <v>30.584</v>
      </c>
      <c r="N91">
        <v>3.1739999999999999</v>
      </c>
      <c r="O91">
        <v>4</v>
      </c>
    </row>
    <row r="92" spans="1:15" x14ac:dyDescent="0.45">
      <c r="A92" t="s">
        <v>828</v>
      </c>
      <c r="B92">
        <v>2012</v>
      </c>
      <c r="C92" s="9">
        <v>40853</v>
      </c>
      <c r="D92" t="s">
        <v>653</v>
      </c>
      <c r="E92" t="s">
        <v>370</v>
      </c>
      <c r="F92">
        <v>2</v>
      </c>
      <c r="G92">
        <v>5</v>
      </c>
      <c r="H92" t="s">
        <v>801</v>
      </c>
      <c r="I92" t="s">
        <v>771</v>
      </c>
      <c r="K92">
        <v>17.454000000000001</v>
      </c>
      <c r="L92">
        <v>18.800999999999998</v>
      </c>
      <c r="M92">
        <v>24.821000000000002</v>
      </c>
      <c r="N92">
        <v>3.01</v>
      </c>
      <c r="O92">
        <v>5</v>
      </c>
    </row>
    <row r="93" spans="1:15" x14ac:dyDescent="0.45">
      <c r="A93" t="s">
        <v>828</v>
      </c>
      <c r="B93">
        <v>2012</v>
      </c>
      <c r="C93" s="9">
        <v>40853</v>
      </c>
      <c r="D93" t="s">
        <v>653</v>
      </c>
      <c r="E93" t="s">
        <v>370</v>
      </c>
      <c r="F93">
        <v>2</v>
      </c>
      <c r="G93">
        <v>6</v>
      </c>
      <c r="H93" t="s">
        <v>778</v>
      </c>
      <c r="I93" t="s">
        <v>815</v>
      </c>
      <c r="J93">
        <v>24.7123287671232</v>
      </c>
      <c r="K93">
        <v>25.360999999999901</v>
      </c>
      <c r="L93">
        <v>21.876999999999999</v>
      </c>
      <c r="M93">
        <v>27.939</v>
      </c>
      <c r="N93">
        <v>3.0310000000000001</v>
      </c>
      <c r="O93">
        <v>6</v>
      </c>
    </row>
    <row r="94" spans="1:15" x14ac:dyDescent="0.45">
      <c r="A94" t="s">
        <v>819</v>
      </c>
      <c r="B94">
        <v>2012</v>
      </c>
      <c r="C94" s="9">
        <v>40923</v>
      </c>
      <c r="D94" t="s">
        <v>653</v>
      </c>
      <c r="E94" t="s">
        <v>454</v>
      </c>
      <c r="F94">
        <v>1</v>
      </c>
      <c r="G94">
        <v>1</v>
      </c>
      <c r="H94" t="s">
        <v>719</v>
      </c>
      <c r="I94" t="s">
        <v>720</v>
      </c>
      <c r="J94">
        <v>25.901369863013699</v>
      </c>
      <c r="K94">
        <v>9</v>
      </c>
      <c r="L94">
        <v>25.757000000000001</v>
      </c>
      <c r="M94">
        <v>36.911000000000001</v>
      </c>
      <c r="N94">
        <v>5.577</v>
      </c>
    </row>
    <row r="95" spans="1:15" x14ac:dyDescent="0.45">
      <c r="A95" t="s">
        <v>819</v>
      </c>
      <c r="B95">
        <v>2012</v>
      </c>
      <c r="C95" s="9">
        <v>40923</v>
      </c>
      <c r="D95" t="s">
        <v>653</v>
      </c>
      <c r="E95" t="s">
        <v>454</v>
      </c>
      <c r="F95">
        <v>1</v>
      </c>
      <c r="G95">
        <v>2</v>
      </c>
      <c r="H95" t="s">
        <v>164</v>
      </c>
      <c r="I95" t="s">
        <v>118</v>
      </c>
      <c r="J95">
        <v>19.106849315068398</v>
      </c>
      <c r="K95">
        <v>30.114000000000001</v>
      </c>
      <c r="L95">
        <v>29.997</v>
      </c>
      <c r="M95">
        <v>35.369</v>
      </c>
      <c r="N95">
        <v>2.6859999999999999</v>
      </c>
    </row>
    <row r="96" spans="1:15" x14ac:dyDescent="0.45">
      <c r="A96" t="s">
        <v>819</v>
      </c>
      <c r="B96">
        <v>2012</v>
      </c>
      <c r="C96" s="9">
        <v>40923</v>
      </c>
      <c r="D96" t="s">
        <v>653</v>
      </c>
      <c r="E96" t="s">
        <v>454</v>
      </c>
      <c r="F96">
        <v>1</v>
      </c>
      <c r="G96">
        <v>3</v>
      </c>
      <c r="H96" t="s">
        <v>43</v>
      </c>
      <c r="I96" t="s">
        <v>44</v>
      </c>
      <c r="J96">
        <v>19.150684931506799</v>
      </c>
      <c r="K96">
        <v>9</v>
      </c>
      <c r="L96">
        <v>17.253</v>
      </c>
      <c r="M96">
        <v>27.309000000000001</v>
      </c>
      <c r="N96">
        <v>5.0279999999999996</v>
      </c>
    </row>
    <row r="97" spans="1:14" x14ac:dyDescent="0.45">
      <c r="A97" t="s">
        <v>819</v>
      </c>
      <c r="B97">
        <v>2012</v>
      </c>
      <c r="C97" s="9">
        <v>40923</v>
      </c>
      <c r="D97" t="s">
        <v>653</v>
      </c>
      <c r="E97" t="s">
        <v>454</v>
      </c>
      <c r="F97">
        <v>1</v>
      </c>
      <c r="G97">
        <v>4</v>
      </c>
      <c r="H97" t="s">
        <v>798</v>
      </c>
      <c r="I97" t="s">
        <v>799</v>
      </c>
      <c r="J97">
        <v>25.854794520547902</v>
      </c>
      <c r="K97">
        <v>9.7079999999999895</v>
      </c>
      <c r="L97">
        <v>13.187999999999899</v>
      </c>
      <c r="M97">
        <v>20.277999999999999</v>
      </c>
      <c r="N97">
        <v>3.5449999999999999</v>
      </c>
    </row>
    <row r="98" spans="1:14" x14ac:dyDescent="0.45">
      <c r="A98" t="s">
        <v>819</v>
      </c>
      <c r="B98">
        <v>2012</v>
      </c>
      <c r="C98" s="9">
        <v>40923</v>
      </c>
      <c r="D98" t="s">
        <v>653</v>
      </c>
      <c r="E98" t="s">
        <v>454</v>
      </c>
      <c r="F98">
        <v>1</v>
      </c>
      <c r="G98">
        <v>5</v>
      </c>
      <c r="H98" t="s">
        <v>752</v>
      </c>
      <c r="I98" t="s">
        <v>753</v>
      </c>
      <c r="K98">
        <v>9</v>
      </c>
      <c r="L98">
        <v>9.76</v>
      </c>
      <c r="M98">
        <v>19.568000000000001</v>
      </c>
      <c r="N98">
        <v>4.9039999999999999</v>
      </c>
    </row>
    <row r="99" spans="1:14" x14ac:dyDescent="0.45">
      <c r="A99" t="s">
        <v>819</v>
      </c>
      <c r="B99">
        <v>2012</v>
      </c>
      <c r="C99" s="9">
        <v>40923</v>
      </c>
      <c r="D99" t="s">
        <v>653</v>
      </c>
      <c r="E99" t="s">
        <v>454</v>
      </c>
      <c r="F99">
        <v>1</v>
      </c>
      <c r="G99">
        <v>6</v>
      </c>
      <c r="H99" t="s">
        <v>786</v>
      </c>
      <c r="I99" t="s">
        <v>40</v>
      </c>
      <c r="J99">
        <v>26.032876712328701</v>
      </c>
      <c r="K99">
        <v>10.995999999999899</v>
      </c>
      <c r="L99">
        <v>8.9359999999999999</v>
      </c>
      <c r="M99">
        <v>16.23</v>
      </c>
      <c r="N99">
        <v>3.6469999999999998</v>
      </c>
    </row>
    <row r="100" spans="1:14" x14ac:dyDescent="0.45">
      <c r="A100" t="s">
        <v>819</v>
      </c>
      <c r="B100">
        <v>2012</v>
      </c>
      <c r="C100" s="9">
        <v>40923</v>
      </c>
      <c r="D100" t="s">
        <v>653</v>
      </c>
      <c r="E100" t="s">
        <v>454</v>
      </c>
      <c r="F100">
        <v>2</v>
      </c>
      <c r="G100">
        <v>1</v>
      </c>
      <c r="H100" t="s">
        <v>655</v>
      </c>
      <c r="I100" t="s">
        <v>120</v>
      </c>
      <c r="J100">
        <v>29.109589041095798</v>
      </c>
      <c r="K100">
        <v>25.945999999999898</v>
      </c>
      <c r="L100">
        <v>27.334999999999901</v>
      </c>
      <c r="M100">
        <v>33.198999999999998</v>
      </c>
      <c r="N100">
        <v>2.9319999999999999</v>
      </c>
    </row>
    <row r="101" spans="1:14" x14ac:dyDescent="0.45">
      <c r="A101" t="s">
        <v>819</v>
      </c>
      <c r="B101">
        <v>2012</v>
      </c>
      <c r="C101" s="9">
        <v>40923</v>
      </c>
      <c r="D101" t="s">
        <v>653</v>
      </c>
      <c r="E101" t="s">
        <v>454</v>
      </c>
      <c r="F101">
        <v>2</v>
      </c>
      <c r="G101">
        <v>2</v>
      </c>
      <c r="H101" t="s">
        <v>60</v>
      </c>
      <c r="I101" t="s">
        <v>61</v>
      </c>
      <c r="J101">
        <v>23.4931506849315</v>
      </c>
      <c r="K101">
        <v>7.0419999999999998</v>
      </c>
      <c r="L101">
        <v>15.404999999999999</v>
      </c>
      <c r="M101">
        <v>22.445</v>
      </c>
      <c r="N101">
        <v>3.52</v>
      </c>
    </row>
    <row r="102" spans="1:14" x14ac:dyDescent="0.45">
      <c r="A102" t="s">
        <v>819</v>
      </c>
      <c r="B102">
        <v>2012</v>
      </c>
      <c r="C102" s="9">
        <v>40923</v>
      </c>
      <c r="D102" t="s">
        <v>653</v>
      </c>
      <c r="E102" t="s">
        <v>454</v>
      </c>
      <c r="F102">
        <v>2</v>
      </c>
      <c r="G102">
        <v>3</v>
      </c>
      <c r="H102" t="s">
        <v>820</v>
      </c>
      <c r="I102" t="s">
        <v>156</v>
      </c>
      <c r="K102">
        <v>9</v>
      </c>
      <c r="L102">
        <v>16.149000000000001</v>
      </c>
      <c r="M102">
        <v>25.251000000000001</v>
      </c>
      <c r="N102">
        <v>4.5510000000000002</v>
      </c>
    </row>
    <row r="103" spans="1:14" x14ac:dyDescent="0.45">
      <c r="A103" t="s">
        <v>819</v>
      </c>
      <c r="B103">
        <v>2012</v>
      </c>
      <c r="C103" s="9">
        <v>40923</v>
      </c>
      <c r="D103" t="s">
        <v>653</v>
      </c>
      <c r="E103" t="s">
        <v>454</v>
      </c>
      <c r="F103">
        <v>2</v>
      </c>
      <c r="G103">
        <v>4</v>
      </c>
      <c r="H103" t="s">
        <v>821</v>
      </c>
      <c r="I103" t="s">
        <v>759</v>
      </c>
      <c r="J103">
        <v>25.282191780821901</v>
      </c>
      <c r="K103">
        <v>9</v>
      </c>
      <c r="L103">
        <v>13.911</v>
      </c>
      <c r="M103">
        <v>22.975000000000001</v>
      </c>
      <c r="N103">
        <v>4.532</v>
      </c>
    </row>
    <row r="104" spans="1:14" x14ac:dyDescent="0.45">
      <c r="A104" t="s">
        <v>819</v>
      </c>
      <c r="B104">
        <v>2012</v>
      </c>
      <c r="C104" s="9">
        <v>40923</v>
      </c>
      <c r="D104" t="s">
        <v>653</v>
      </c>
      <c r="E104" t="s">
        <v>454</v>
      </c>
      <c r="F104">
        <v>2</v>
      </c>
      <c r="G104">
        <v>5</v>
      </c>
      <c r="H104" t="s">
        <v>822</v>
      </c>
      <c r="I104" t="s">
        <v>823</v>
      </c>
      <c r="K104">
        <v>12.814</v>
      </c>
      <c r="L104">
        <v>13.652999999999899</v>
      </c>
      <c r="M104">
        <v>20.145</v>
      </c>
      <c r="N104">
        <v>3.246</v>
      </c>
    </row>
    <row r="105" spans="1:14" x14ac:dyDescent="0.45">
      <c r="A105" t="s">
        <v>819</v>
      </c>
      <c r="B105">
        <v>2012</v>
      </c>
      <c r="C105" s="9">
        <v>40923</v>
      </c>
      <c r="D105" t="s">
        <v>653</v>
      </c>
      <c r="E105" t="s">
        <v>454</v>
      </c>
      <c r="F105">
        <v>2</v>
      </c>
      <c r="G105">
        <v>6</v>
      </c>
      <c r="H105" t="s">
        <v>139</v>
      </c>
      <c r="I105" t="s">
        <v>61</v>
      </c>
      <c r="J105">
        <v>19.594520547945201</v>
      </c>
      <c r="K105">
        <v>20.462</v>
      </c>
      <c r="L105">
        <v>15.842000000000001</v>
      </c>
      <c r="M105">
        <v>22.596</v>
      </c>
      <c r="N105">
        <v>3.3769999999999998</v>
      </c>
    </row>
    <row r="106" spans="1:14" x14ac:dyDescent="0.45">
      <c r="A106" t="s">
        <v>819</v>
      </c>
      <c r="B106">
        <v>2012</v>
      </c>
      <c r="C106" s="9">
        <v>40923</v>
      </c>
      <c r="D106" t="s">
        <v>653</v>
      </c>
      <c r="E106" t="s">
        <v>454</v>
      </c>
      <c r="F106">
        <v>3</v>
      </c>
      <c r="G106">
        <v>1</v>
      </c>
      <c r="H106" t="s">
        <v>805</v>
      </c>
      <c r="I106" t="s">
        <v>38</v>
      </c>
      <c r="K106">
        <v>9</v>
      </c>
      <c r="L106">
        <v>23.567</v>
      </c>
      <c r="M106">
        <v>34.814999999999998</v>
      </c>
      <c r="N106">
        <v>5.6239999999999997</v>
      </c>
    </row>
    <row r="107" spans="1:14" x14ac:dyDescent="0.45">
      <c r="A107" t="s">
        <v>819</v>
      </c>
      <c r="B107">
        <v>2012</v>
      </c>
      <c r="C107" s="9">
        <v>40923</v>
      </c>
      <c r="D107" t="s">
        <v>653</v>
      </c>
      <c r="E107" t="s">
        <v>454</v>
      </c>
      <c r="F107">
        <v>3</v>
      </c>
      <c r="G107">
        <v>2</v>
      </c>
      <c r="H107" t="s">
        <v>778</v>
      </c>
      <c r="I107" t="s">
        <v>815</v>
      </c>
      <c r="J107">
        <v>24.904109589040999</v>
      </c>
      <c r="K107">
        <v>21.876999999999999</v>
      </c>
      <c r="L107">
        <v>23.544999999999899</v>
      </c>
      <c r="M107">
        <v>28.992999999999999</v>
      </c>
      <c r="N107">
        <v>2.7240000000000002</v>
      </c>
    </row>
    <row r="108" spans="1:14" x14ac:dyDescent="0.45">
      <c r="A108" t="s">
        <v>819</v>
      </c>
      <c r="B108">
        <v>2012</v>
      </c>
      <c r="C108" s="9">
        <v>40923</v>
      </c>
      <c r="D108" t="s">
        <v>653</v>
      </c>
      <c r="E108" t="s">
        <v>454</v>
      </c>
      <c r="F108">
        <v>3</v>
      </c>
      <c r="G108">
        <v>3</v>
      </c>
      <c r="H108" t="s">
        <v>739</v>
      </c>
      <c r="I108" t="s">
        <v>25</v>
      </c>
      <c r="J108">
        <v>20.142465753424599</v>
      </c>
      <c r="K108">
        <v>22.907</v>
      </c>
      <c r="L108">
        <v>22.973999999999901</v>
      </c>
      <c r="M108">
        <v>28.085999999999999</v>
      </c>
      <c r="N108">
        <v>2.556</v>
      </c>
    </row>
    <row r="109" spans="1:14" x14ac:dyDescent="0.45">
      <c r="A109" t="s">
        <v>819</v>
      </c>
      <c r="B109">
        <v>2012</v>
      </c>
      <c r="C109" s="9">
        <v>40923</v>
      </c>
      <c r="D109" t="s">
        <v>653</v>
      </c>
      <c r="E109" t="s">
        <v>454</v>
      </c>
      <c r="F109">
        <v>3</v>
      </c>
      <c r="G109">
        <v>4</v>
      </c>
      <c r="H109" t="s">
        <v>784</v>
      </c>
      <c r="I109" t="s">
        <v>727</v>
      </c>
      <c r="K109">
        <v>9</v>
      </c>
      <c r="L109">
        <v>13.095000000000001</v>
      </c>
      <c r="M109">
        <v>22.907</v>
      </c>
      <c r="N109">
        <v>4.9059999999999997</v>
      </c>
    </row>
    <row r="110" spans="1:14" x14ac:dyDescent="0.45">
      <c r="A110" t="s">
        <v>819</v>
      </c>
      <c r="B110">
        <v>2012</v>
      </c>
      <c r="C110" s="9">
        <v>40923</v>
      </c>
      <c r="D110" t="s">
        <v>653</v>
      </c>
      <c r="E110" t="s">
        <v>454</v>
      </c>
      <c r="F110">
        <v>3</v>
      </c>
      <c r="G110">
        <v>5</v>
      </c>
      <c r="H110" t="s">
        <v>116</v>
      </c>
      <c r="I110" t="s">
        <v>21</v>
      </c>
      <c r="J110">
        <v>20.808219178082101</v>
      </c>
      <c r="K110">
        <v>9</v>
      </c>
      <c r="L110">
        <v>8.1219999999999892</v>
      </c>
      <c r="M110">
        <v>18.617999999999999</v>
      </c>
      <c r="N110">
        <v>5.2480000000000002</v>
      </c>
    </row>
    <row r="111" spans="1:14" x14ac:dyDescent="0.45">
      <c r="A111" t="s">
        <v>819</v>
      </c>
      <c r="B111">
        <v>2012</v>
      </c>
      <c r="C111" s="9">
        <v>40923</v>
      </c>
      <c r="D111" t="s">
        <v>653</v>
      </c>
      <c r="E111" t="s">
        <v>454</v>
      </c>
      <c r="F111">
        <v>3</v>
      </c>
      <c r="G111">
        <v>6</v>
      </c>
      <c r="H111" t="s">
        <v>824</v>
      </c>
      <c r="I111" t="s">
        <v>825</v>
      </c>
      <c r="K111">
        <v>1.883</v>
      </c>
      <c r="L111">
        <v>1.0579999999999901</v>
      </c>
      <c r="M111">
        <v>10.038</v>
      </c>
      <c r="N111">
        <v>4.49</v>
      </c>
    </row>
    <row r="112" spans="1:14" x14ac:dyDescent="0.45">
      <c r="A112" t="s">
        <v>819</v>
      </c>
      <c r="B112">
        <v>2012</v>
      </c>
      <c r="C112" s="9">
        <v>40923</v>
      </c>
      <c r="D112" t="s">
        <v>653</v>
      </c>
      <c r="E112" t="s">
        <v>454</v>
      </c>
      <c r="F112">
        <v>4</v>
      </c>
      <c r="G112">
        <v>1</v>
      </c>
      <c r="H112" t="s">
        <v>154</v>
      </c>
      <c r="I112" t="s">
        <v>38</v>
      </c>
      <c r="J112">
        <v>21.115068493150599</v>
      </c>
      <c r="K112">
        <v>15.2869999999999</v>
      </c>
      <c r="L112">
        <v>19.754999999999999</v>
      </c>
      <c r="M112">
        <v>26.709</v>
      </c>
      <c r="N112">
        <v>3.4769999999999999</v>
      </c>
    </row>
    <row r="113" spans="1:14" x14ac:dyDescent="0.45">
      <c r="A113" t="s">
        <v>819</v>
      </c>
      <c r="B113">
        <v>2012</v>
      </c>
      <c r="C113" s="9">
        <v>40923</v>
      </c>
      <c r="D113" t="s">
        <v>653</v>
      </c>
      <c r="E113" t="s">
        <v>454</v>
      </c>
      <c r="F113">
        <v>4</v>
      </c>
      <c r="G113">
        <v>2</v>
      </c>
      <c r="H113" t="s">
        <v>757</v>
      </c>
      <c r="I113" t="s">
        <v>715</v>
      </c>
      <c r="J113">
        <v>22.043835616438301</v>
      </c>
      <c r="K113">
        <v>9</v>
      </c>
      <c r="L113">
        <v>16.2119999999999</v>
      </c>
      <c r="M113">
        <v>25.841999999999999</v>
      </c>
      <c r="N113">
        <v>4.8150000000000004</v>
      </c>
    </row>
    <row r="114" spans="1:14" x14ac:dyDescent="0.45">
      <c r="A114" t="s">
        <v>819</v>
      </c>
      <c r="B114">
        <v>2012</v>
      </c>
      <c r="C114" s="9">
        <v>40923</v>
      </c>
      <c r="D114" t="s">
        <v>653</v>
      </c>
      <c r="E114" t="s">
        <v>454</v>
      </c>
      <c r="F114">
        <v>4</v>
      </c>
      <c r="G114">
        <v>3</v>
      </c>
      <c r="H114" t="s">
        <v>79</v>
      </c>
      <c r="I114" t="s">
        <v>65</v>
      </c>
      <c r="J114">
        <v>24.695890410958899</v>
      </c>
      <c r="K114">
        <v>1.0529999999999999</v>
      </c>
      <c r="L114">
        <v>9.6169999999999902</v>
      </c>
      <c r="M114">
        <v>17.082999999999998</v>
      </c>
      <c r="N114">
        <v>3.7330000000000001</v>
      </c>
    </row>
    <row r="115" spans="1:14" x14ac:dyDescent="0.45">
      <c r="A115" t="s">
        <v>819</v>
      </c>
      <c r="B115">
        <v>2012</v>
      </c>
      <c r="C115" s="9">
        <v>40923</v>
      </c>
      <c r="D115" t="s">
        <v>653</v>
      </c>
      <c r="E115" t="s">
        <v>454</v>
      </c>
      <c r="F115">
        <v>4</v>
      </c>
      <c r="G115">
        <v>4</v>
      </c>
      <c r="H115" t="s">
        <v>740</v>
      </c>
      <c r="I115" t="s">
        <v>741</v>
      </c>
      <c r="J115">
        <v>24.2246575342465</v>
      </c>
      <c r="K115">
        <v>9</v>
      </c>
      <c r="L115">
        <v>11.019</v>
      </c>
      <c r="M115">
        <v>20.369</v>
      </c>
      <c r="N115">
        <v>4.6749999999999998</v>
      </c>
    </row>
    <row r="116" spans="1:14" x14ac:dyDescent="0.45">
      <c r="A116" t="s">
        <v>819</v>
      </c>
      <c r="B116">
        <v>2012</v>
      </c>
      <c r="C116" s="9">
        <v>40923</v>
      </c>
      <c r="D116" t="s">
        <v>653</v>
      </c>
      <c r="E116" t="s">
        <v>454</v>
      </c>
      <c r="F116">
        <v>4</v>
      </c>
      <c r="G116">
        <v>5</v>
      </c>
      <c r="H116" t="s">
        <v>214</v>
      </c>
      <c r="I116" t="s">
        <v>67</v>
      </c>
      <c r="J116">
        <v>17.071232876712301</v>
      </c>
      <c r="K116">
        <v>9</v>
      </c>
      <c r="L116">
        <v>8.58</v>
      </c>
      <c r="M116">
        <v>18.082000000000001</v>
      </c>
      <c r="N116">
        <v>4.7510000000000003</v>
      </c>
    </row>
    <row r="117" spans="1:14" x14ac:dyDescent="0.45">
      <c r="A117" t="s">
        <v>819</v>
      </c>
      <c r="B117">
        <v>2012</v>
      </c>
      <c r="C117" s="9">
        <v>40923</v>
      </c>
      <c r="D117" t="s">
        <v>653</v>
      </c>
      <c r="E117" t="s">
        <v>454</v>
      </c>
      <c r="F117">
        <v>4</v>
      </c>
      <c r="G117">
        <v>6</v>
      </c>
      <c r="H117" t="s">
        <v>406</v>
      </c>
      <c r="I117" t="s">
        <v>751</v>
      </c>
      <c r="J117">
        <v>18.345205479452002</v>
      </c>
      <c r="K117">
        <v>9</v>
      </c>
      <c r="L117">
        <v>5.4729999999999901</v>
      </c>
      <c r="M117">
        <v>15.337</v>
      </c>
      <c r="N117">
        <v>4.9320000000000004</v>
      </c>
    </row>
    <row r="118" spans="1:14" x14ac:dyDescent="0.45">
      <c r="A118" t="s">
        <v>819</v>
      </c>
      <c r="B118">
        <v>2012</v>
      </c>
      <c r="C118" s="9">
        <v>40923</v>
      </c>
      <c r="D118" t="s">
        <v>653</v>
      </c>
      <c r="E118" t="s">
        <v>454</v>
      </c>
      <c r="F118">
        <v>4</v>
      </c>
      <c r="G118">
        <v>7</v>
      </c>
      <c r="H118" t="s">
        <v>807</v>
      </c>
      <c r="I118" t="s">
        <v>172</v>
      </c>
      <c r="K118">
        <v>9</v>
      </c>
      <c r="L118">
        <v>0.24299999999999999</v>
      </c>
      <c r="M118">
        <v>11.266999999999999</v>
      </c>
      <c r="N118">
        <v>5.5119999999999996</v>
      </c>
    </row>
    <row r="119" spans="1:14" x14ac:dyDescent="0.45">
      <c r="A119" t="s">
        <v>819</v>
      </c>
      <c r="B119">
        <v>2012</v>
      </c>
      <c r="C119" s="9">
        <v>40923</v>
      </c>
      <c r="D119" t="s">
        <v>653</v>
      </c>
      <c r="E119" t="s">
        <v>454</v>
      </c>
      <c r="F119">
        <v>5</v>
      </c>
      <c r="G119">
        <v>1</v>
      </c>
      <c r="H119" t="s">
        <v>134</v>
      </c>
      <c r="I119" t="s">
        <v>38</v>
      </c>
      <c r="J119">
        <v>20.9643835616438</v>
      </c>
      <c r="K119">
        <v>1.897</v>
      </c>
      <c r="L119">
        <v>15.429</v>
      </c>
      <c r="M119">
        <v>23.213000000000001</v>
      </c>
      <c r="N119">
        <v>3.8919999999999999</v>
      </c>
    </row>
    <row r="120" spans="1:14" x14ac:dyDescent="0.45">
      <c r="A120" t="s">
        <v>819</v>
      </c>
      <c r="B120">
        <v>2012</v>
      </c>
      <c r="C120" s="9">
        <v>40923</v>
      </c>
      <c r="D120" t="s">
        <v>653</v>
      </c>
      <c r="E120" t="s">
        <v>454</v>
      </c>
      <c r="F120">
        <v>5</v>
      </c>
      <c r="G120">
        <v>2</v>
      </c>
      <c r="H120" t="s">
        <v>135</v>
      </c>
      <c r="I120" t="s">
        <v>29</v>
      </c>
      <c r="J120">
        <v>22.180821917808199</v>
      </c>
      <c r="K120">
        <v>9</v>
      </c>
      <c r="L120">
        <v>18.085999999999999</v>
      </c>
      <c r="M120">
        <v>27.306000000000001</v>
      </c>
      <c r="N120">
        <v>4.6100000000000003</v>
      </c>
    </row>
    <row r="121" spans="1:14" x14ac:dyDescent="0.45">
      <c r="A121" t="s">
        <v>819</v>
      </c>
      <c r="B121">
        <v>2012</v>
      </c>
      <c r="C121" s="9">
        <v>40923</v>
      </c>
      <c r="D121" t="s">
        <v>653</v>
      </c>
      <c r="E121" t="s">
        <v>454</v>
      </c>
      <c r="F121">
        <v>5</v>
      </c>
      <c r="G121">
        <v>3</v>
      </c>
      <c r="H121" t="s">
        <v>736</v>
      </c>
      <c r="I121" t="s">
        <v>722</v>
      </c>
      <c r="J121">
        <v>22.912328767123199</v>
      </c>
      <c r="K121">
        <v>19.561</v>
      </c>
      <c r="L121">
        <v>19.88</v>
      </c>
      <c r="M121">
        <v>26.385999999999999</v>
      </c>
      <c r="N121">
        <v>3.2530000000000001</v>
      </c>
    </row>
    <row r="122" spans="1:14" x14ac:dyDescent="0.45">
      <c r="A122" t="s">
        <v>819</v>
      </c>
      <c r="B122">
        <v>2012</v>
      </c>
      <c r="C122" s="9">
        <v>40923</v>
      </c>
      <c r="D122" t="s">
        <v>653</v>
      </c>
      <c r="E122" t="s">
        <v>454</v>
      </c>
      <c r="F122">
        <v>5</v>
      </c>
      <c r="G122">
        <v>4</v>
      </c>
      <c r="H122" t="s">
        <v>111</v>
      </c>
      <c r="I122" t="s">
        <v>118</v>
      </c>
      <c r="J122">
        <v>17.2328767123287</v>
      </c>
      <c r="K122">
        <v>9</v>
      </c>
      <c r="L122">
        <v>13.619</v>
      </c>
      <c r="M122">
        <v>22.747</v>
      </c>
      <c r="N122">
        <v>4.5640000000000001</v>
      </c>
    </row>
    <row r="123" spans="1:14" x14ac:dyDescent="0.45">
      <c r="A123" t="s">
        <v>819</v>
      </c>
      <c r="B123">
        <v>2012</v>
      </c>
      <c r="C123" s="9">
        <v>40923</v>
      </c>
      <c r="D123" t="s">
        <v>653</v>
      </c>
      <c r="E123" t="s">
        <v>454</v>
      </c>
      <c r="F123">
        <v>5</v>
      </c>
      <c r="G123">
        <v>5</v>
      </c>
      <c r="H123" t="s">
        <v>826</v>
      </c>
      <c r="I123" t="s">
        <v>53</v>
      </c>
      <c r="K123">
        <v>9</v>
      </c>
      <c r="L123">
        <v>10.983999999999901</v>
      </c>
      <c r="M123">
        <v>20.22</v>
      </c>
      <c r="N123">
        <v>4.6180000000000003</v>
      </c>
    </row>
    <row r="124" spans="1:14" x14ac:dyDescent="0.45">
      <c r="A124" t="s">
        <v>819</v>
      </c>
      <c r="B124">
        <v>2012</v>
      </c>
      <c r="C124" s="9">
        <v>40923</v>
      </c>
      <c r="D124" t="s">
        <v>653</v>
      </c>
      <c r="E124" t="s">
        <v>454</v>
      </c>
      <c r="F124">
        <v>5</v>
      </c>
      <c r="G124">
        <v>6</v>
      </c>
      <c r="H124" t="s">
        <v>704</v>
      </c>
      <c r="I124" t="s">
        <v>40</v>
      </c>
      <c r="J124">
        <v>21.019178082191701</v>
      </c>
      <c r="K124">
        <v>11.531000000000001</v>
      </c>
      <c r="L124">
        <v>10.86</v>
      </c>
      <c r="M124">
        <v>17.542000000000002</v>
      </c>
      <c r="N124">
        <v>3.3410000000000002</v>
      </c>
    </row>
    <row r="125" spans="1:14" x14ac:dyDescent="0.45">
      <c r="A125" t="s">
        <v>819</v>
      </c>
      <c r="B125">
        <v>2012</v>
      </c>
      <c r="C125" s="9">
        <v>40923</v>
      </c>
      <c r="D125" t="s">
        <v>653</v>
      </c>
      <c r="E125" t="s">
        <v>454</v>
      </c>
      <c r="F125">
        <v>5</v>
      </c>
      <c r="G125">
        <v>9</v>
      </c>
      <c r="H125" t="s">
        <v>818</v>
      </c>
      <c r="I125" t="s">
        <v>254</v>
      </c>
      <c r="J125">
        <v>29.506849315068401</v>
      </c>
      <c r="K125">
        <v>9</v>
      </c>
      <c r="L125">
        <v>1.9850000000000001</v>
      </c>
      <c r="M125">
        <v>12.919</v>
      </c>
      <c r="N125">
        <v>5.4669999999999996</v>
      </c>
    </row>
    <row r="126" spans="1:14" x14ac:dyDescent="0.45">
      <c r="A126" t="s">
        <v>819</v>
      </c>
      <c r="B126">
        <v>2012</v>
      </c>
      <c r="C126" s="9">
        <v>40923</v>
      </c>
      <c r="D126" t="s">
        <v>653</v>
      </c>
      <c r="E126" t="s">
        <v>454</v>
      </c>
      <c r="F126">
        <v>6</v>
      </c>
      <c r="G126">
        <v>1</v>
      </c>
      <c r="H126" t="s">
        <v>806</v>
      </c>
      <c r="I126" t="s">
        <v>780</v>
      </c>
      <c r="K126">
        <v>13.8569999999999</v>
      </c>
      <c r="L126">
        <v>19.951999999999899</v>
      </c>
      <c r="M126">
        <v>26.963999999999999</v>
      </c>
      <c r="N126">
        <v>3.5059999999999998</v>
      </c>
    </row>
    <row r="127" spans="1:14" x14ac:dyDescent="0.45">
      <c r="A127" t="s">
        <v>819</v>
      </c>
      <c r="B127">
        <v>2012</v>
      </c>
      <c r="C127" s="9">
        <v>40923</v>
      </c>
      <c r="D127" t="s">
        <v>653</v>
      </c>
      <c r="E127" t="s">
        <v>454</v>
      </c>
      <c r="F127">
        <v>6</v>
      </c>
      <c r="G127">
        <v>2</v>
      </c>
      <c r="H127" t="s">
        <v>737</v>
      </c>
      <c r="I127" t="s">
        <v>738</v>
      </c>
      <c r="J127">
        <v>23.591780821917801</v>
      </c>
      <c r="K127">
        <v>9</v>
      </c>
      <c r="L127">
        <v>18.172999999999998</v>
      </c>
      <c r="M127">
        <v>27.827000000000002</v>
      </c>
      <c r="N127">
        <v>4.827</v>
      </c>
    </row>
    <row r="128" spans="1:14" x14ac:dyDescent="0.45">
      <c r="A128" t="s">
        <v>819</v>
      </c>
      <c r="B128">
        <v>2012</v>
      </c>
      <c r="C128" s="9">
        <v>40923</v>
      </c>
      <c r="D128" t="s">
        <v>653</v>
      </c>
      <c r="E128" t="s">
        <v>454</v>
      </c>
      <c r="F128">
        <v>6</v>
      </c>
      <c r="G128">
        <v>3</v>
      </c>
      <c r="H128" t="s">
        <v>766</v>
      </c>
      <c r="I128" t="s">
        <v>767</v>
      </c>
      <c r="K128">
        <v>9</v>
      </c>
      <c r="L128">
        <v>15.545999999999999</v>
      </c>
      <c r="M128">
        <v>25.146000000000001</v>
      </c>
      <c r="N128">
        <v>4.8</v>
      </c>
    </row>
    <row r="129" spans="1:14" x14ac:dyDescent="0.45">
      <c r="A129" t="s">
        <v>819</v>
      </c>
      <c r="B129">
        <v>2012</v>
      </c>
      <c r="C129" s="9">
        <v>40923</v>
      </c>
      <c r="D129" t="s">
        <v>653</v>
      </c>
      <c r="E129" t="s">
        <v>454</v>
      </c>
      <c r="F129">
        <v>6</v>
      </c>
      <c r="G129">
        <v>4</v>
      </c>
      <c r="H129" t="s">
        <v>761</v>
      </c>
      <c r="I129" t="s">
        <v>762</v>
      </c>
      <c r="J129">
        <v>27.827397260273901</v>
      </c>
      <c r="K129">
        <v>9</v>
      </c>
      <c r="L129">
        <v>12.833</v>
      </c>
      <c r="M129">
        <v>22.475000000000001</v>
      </c>
      <c r="N129">
        <v>4.8209999999999997</v>
      </c>
    </row>
    <row r="130" spans="1:14" x14ac:dyDescent="0.45">
      <c r="A130" t="s">
        <v>819</v>
      </c>
      <c r="B130">
        <v>2012</v>
      </c>
      <c r="C130" s="9">
        <v>40923</v>
      </c>
      <c r="D130" t="s">
        <v>653</v>
      </c>
      <c r="E130" t="s">
        <v>454</v>
      </c>
      <c r="F130">
        <v>6</v>
      </c>
      <c r="G130">
        <v>5</v>
      </c>
      <c r="H130" t="s">
        <v>774</v>
      </c>
      <c r="I130" t="s">
        <v>727</v>
      </c>
      <c r="J130">
        <v>23.2273972602739</v>
      </c>
      <c r="K130">
        <v>9</v>
      </c>
      <c r="L130">
        <v>9.7879999999999896</v>
      </c>
      <c r="M130">
        <v>19.591999999999999</v>
      </c>
      <c r="N130">
        <v>4.9020000000000001</v>
      </c>
    </row>
    <row r="131" spans="1:14" x14ac:dyDescent="0.45">
      <c r="A131" t="s">
        <v>819</v>
      </c>
      <c r="B131">
        <v>2012</v>
      </c>
      <c r="C131" s="9">
        <v>40923</v>
      </c>
      <c r="D131" t="s">
        <v>653</v>
      </c>
      <c r="E131" t="s">
        <v>454</v>
      </c>
      <c r="F131">
        <v>6</v>
      </c>
      <c r="G131">
        <v>6</v>
      </c>
      <c r="H131" t="s">
        <v>827</v>
      </c>
      <c r="I131" t="s">
        <v>172</v>
      </c>
      <c r="K131">
        <v>9</v>
      </c>
      <c r="L131">
        <v>5.8869999999999898</v>
      </c>
      <c r="M131">
        <v>16.074999999999999</v>
      </c>
      <c r="N131">
        <v>5.0940000000000003</v>
      </c>
    </row>
    <row r="132" spans="1:14" x14ac:dyDescent="0.45">
      <c r="A132" t="s">
        <v>819</v>
      </c>
      <c r="B132">
        <v>2012</v>
      </c>
      <c r="C132" s="9">
        <v>40923</v>
      </c>
      <c r="D132" t="s">
        <v>653</v>
      </c>
      <c r="E132" t="s">
        <v>454</v>
      </c>
      <c r="F132">
        <v>6</v>
      </c>
      <c r="G132">
        <v>7</v>
      </c>
      <c r="H132" t="s">
        <v>310</v>
      </c>
      <c r="I132" t="s">
        <v>158</v>
      </c>
      <c r="J132">
        <v>21.646575342465699</v>
      </c>
      <c r="K132">
        <v>1.044</v>
      </c>
      <c r="L132">
        <v>-0.181999999999998</v>
      </c>
      <c r="M132">
        <v>8.4700000000000006</v>
      </c>
      <c r="N132">
        <v>4.3259999999999996</v>
      </c>
    </row>
    <row r="133" spans="1:14" x14ac:dyDescent="0.45">
      <c r="A133" t="s">
        <v>819</v>
      </c>
      <c r="B133">
        <v>2012</v>
      </c>
      <c r="C133" s="9">
        <v>40923</v>
      </c>
      <c r="D133" t="s">
        <v>653</v>
      </c>
      <c r="E133" t="s">
        <v>642</v>
      </c>
      <c r="F133">
        <v>1</v>
      </c>
      <c r="G133">
        <v>1</v>
      </c>
      <c r="H133" t="s">
        <v>164</v>
      </c>
      <c r="I133" t="s">
        <v>118</v>
      </c>
      <c r="J133">
        <v>19.106849315068398</v>
      </c>
      <c r="K133">
        <v>29.997</v>
      </c>
      <c r="L133">
        <v>30.515000000000001</v>
      </c>
      <c r="M133">
        <v>35.707000000000001</v>
      </c>
      <c r="N133">
        <v>2.5960000000000001</v>
      </c>
    </row>
    <row r="134" spans="1:14" x14ac:dyDescent="0.45">
      <c r="A134" t="s">
        <v>819</v>
      </c>
      <c r="B134">
        <v>2012</v>
      </c>
      <c r="C134" s="9">
        <v>40923</v>
      </c>
      <c r="D134" t="s">
        <v>653</v>
      </c>
      <c r="E134" t="s">
        <v>642</v>
      </c>
      <c r="F134">
        <v>1</v>
      </c>
      <c r="G134">
        <v>2</v>
      </c>
      <c r="H134" t="s">
        <v>740</v>
      </c>
      <c r="I134" t="s">
        <v>741</v>
      </c>
      <c r="J134">
        <v>24.2246575342465</v>
      </c>
      <c r="K134">
        <v>11.019</v>
      </c>
      <c r="L134">
        <v>16.95</v>
      </c>
      <c r="M134">
        <v>24.436</v>
      </c>
      <c r="N134">
        <v>3.7429999999999999</v>
      </c>
    </row>
    <row r="135" spans="1:14" x14ac:dyDescent="0.45">
      <c r="A135" t="s">
        <v>819</v>
      </c>
      <c r="B135">
        <v>2012</v>
      </c>
      <c r="C135" s="9">
        <v>40923</v>
      </c>
      <c r="D135" t="s">
        <v>653</v>
      </c>
      <c r="E135" t="s">
        <v>642</v>
      </c>
      <c r="F135">
        <v>1</v>
      </c>
      <c r="G135">
        <v>3</v>
      </c>
      <c r="H135" t="s">
        <v>766</v>
      </c>
      <c r="I135" t="s">
        <v>767</v>
      </c>
      <c r="K135">
        <v>15.545999999999999</v>
      </c>
      <c r="L135">
        <v>16.751999999999999</v>
      </c>
      <c r="M135">
        <v>24.186</v>
      </c>
      <c r="N135">
        <v>3.7170000000000001</v>
      </c>
    </row>
    <row r="136" spans="1:14" x14ac:dyDescent="0.45">
      <c r="A136" t="s">
        <v>819</v>
      </c>
      <c r="B136">
        <v>2012</v>
      </c>
      <c r="C136" s="9">
        <v>40923</v>
      </c>
      <c r="D136" t="s">
        <v>653</v>
      </c>
      <c r="E136" t="s">
        <v>642</v>
      </c>
      <c r="F136">
        <v>1</v>
      </c>
      <c r="G136">
        <v>4</v>
      </c>
      <c r="H136" t="s">
        <v>822</v>
      </c>
      <c r="I136" t="s">
        <v>823</v>
      </c>
      <c r="K136">
        <v>13.652999999999899</v>
      </c>
      <c r="L136">
        <v>13.933</v>
      </c>
      <c r="M136">
        <v>19.661000000000001</v>
      </c>
      <c r="N136">
        <v>2.8639999999999999</v>
      </c>
    </row>
    <row r="137" spans="1:14" x14ac:dyDescent="0.45">
      <c r="A137" t="s">
        <v>819</v>
      </c>
      <c r="B137">
        <v>2012</v>
      </c>
      <c r="C137" s="9">
        <v>40923</v>
      </c>
      <c r="D137" t="s">
        <v>653</v>
      </c>
      <c r="E137" t="s">
        <v>642</v>
      </c>
      <c r="F137">
        <v>1</v>
      </c>
      <c r="G137">
        <v>5</v>
      </c>
      <c r="H137" t="s">
        <v>704</v>
      </c>
      <c r="I137" t="s">
        <v>40</v>
      </c>
      <c r="J137">
        <v>21.019178082191701</v>
      </c>
      <c r="K137">
        <v>10.86</v>
      </c>
      <c r="L137">
        <v>9.8520000000000003</v>
      </c>
      <c r="M137">
        <v>15.92</v>
      </c>
      <c r="N137">
        <v>3.0339999999999998</v>
      </c>
    </row>
    <row r="138" spans="1:14" x14ac:dyDescent="0.45">
      <c r="A138" t="s">
        <v>819</v>
      </c>
      <c r="B138">
        <v>2012</v>
      </c>
      <c r="C138" s="9">
        <v>40923</v>
      </c>
      <c r="D138" t="s">
        <v>653</v>
      </c>
      <c r="E138" t="s">
        <v>642</v>
      </c>
      <c r="F138">
        <v>2</v>
      </c>
      <c r="G138">
        <v>1</v>
      </c>
      <c r="H138" t="s">
        <v>736</v>
      </c>
      <c r="I138" t="s">
        <v>722</v>
      </c>
      <c r="J138">
        <v>22.912328767123199</v>
      </c>
      <c r="K138">
        <v>19.88</v>
      </c>
      <c r="L138">
        <v>22.04</v>
      </c>
      <c r="M138">
        <v>27.984000000000002</v>
      </c>
      <c r="N138">
        <v>2.972</v>
      </c>
    </row>
    <row r="139" spans="1:14" x14ac:dyDescent="0.45">
      <c r="A139" t="s">
        <v>819</v>
      </c>
      <c r="B139">
        <v>2012</v>
      </c>
      <c r="C139" s="9">
        <v>40923</v>
      </c>
      <c r="D139" t="s">
        <v>653</v>
      </c>
      <c r="E139" t="s">
        <v>642</v>
      </c>
      <c r="F139">
        <v>2</v>
      </c>
      <c r="G139">
        <v>2</v>
      </c>
      <c r="H139" t="s">
        <v>784</v>
      </c>
      <c r="I139" t="s">
        <v>727</v>
      </c>
      <c r="K139">
        <v>13.095000000000001</v>
      </c>
      <c r="L139">
        <v>16.707000000000001</v>
      </c>
      <c r="M139">
        <v>24.257000000000001</v>
      </c>
      <c r="N139">
        <v>3.7749999999999999</v>
      </c>
    </row>
    <row r="140" spans="1:14" x14ac:dyDescent="0.45">
      <c r="A140" t="s">
        <v>819</v>
      </c>
      <c r="B140">
        <v>2012</v>
      </c>
      <c r="C140" s="9">
        <v>40923</v>
      </c>
      <c r="D140" t="s">
        <v>653</v>
      </c>
      <c r="E140" t="s">
        <v>642</v>
      </c>
      <c r="F140">
        <v>2</v>
      </c>
      <c r="G140">
        <v>3</v>
      </c>
      <c r="H140" t="s">
        <v>406</v>
      </c>
      <c r="I140" t="s">
        <v>751</v>
      </c>
      <c r="J140">
        <v>18.345205479452002</v>
      </c>
      <c r="K140">
        <v>5.4729999999999901</v>
      </c>
      <c r="L140">
        <v>11.1</v>
      </c>
      <c r="M140">
        <v>18.538</v>
      </c>
      <c r="N140">
        <v>3.7189999999999999</v>
      </c>
    </row>
    <row r="141" spans="1:14" x14ac:dyDescent="0.45">
      <c r="A141" t="s">
        <v>819</v>
      </c>
      <c r="B141">
        <v>2012</v>
      </c>
      <c r="C141" s="9">
        <v>40923</v>
      </c>
      <c r="D141" t="s">
        <v>653</v>
      </c>
      <c r="E141" t="s">
        <v>642</v>
      </c>
      <c r="F141">
        <v>2</v>
      </c>
      <c r="G141">
        <v>4</v>
      </c>
      <c r="H141" t="s">
        <v>60</v>
      </c>
      <c r="I141" t="s">
        <v>61</v>
      </c>
      <c r="J141">
        <v>23.4931506849315</v>
      </c>
      <c r="K141">
        <v>15.404999999999999</v>
      </c>
      <c r="L141">
        <v>14.35</v>
      </c>
      <c r="M141">
        <v>20.396000000000001</v>
      </c>
      <c r="N141">
        <v>3.0230000000000001</v>
      </c>
    </row>
    <row r="142" spans="1:14" x14ac:dyDescent="0.45">
      <c r="A142" t="s">
        <v>819</v>
      </c>
      <c r="B142">
        <v>2012</v>
      </c>
      <c r="C142" s="9">
        <v>40923</v>
      </c>
      <c r="D142" t="s">
        <v>653</v>
      </c>
      <c r="E142" t="s">
        <v>642</v>
      </c>
      <c r="F142">
        <v>2</v>
      </c>
      <c r="G142">
        <v>5</v>
      </c>
      <c r="H142" t="s">
        <v>752</v>
      </c>
      <c r="I142" t="s">
        <v>753</v>
      </c>
      <c r="K142">
        <v>9.76</v>
      </c>
      <c r="L142">
        <v>7.391</v>
      </c>
      <c r="M142">
        <v>15.401</v>
      </c>
      <c r="N142">
        <v>4.0049999999999999</v>
      </c>
    </row>
    <row r="143" spans="1:14" x14ac:dyDescent="0.45">
      <c r="A143" t="s">
        <v>819</v>
      </c>
      <c r="B143">
        <v>2012</v>
      </c>
      <c r="C143" s="9">
        <v>40923</v>
      </c>
      <c r="D143" t="s">
        <v>653</v>
      </c>
      <c r="E143" t="s">
        <v>642</v>
      </c>
      <c r="F143">
        <v>3</v>
      </c>
      <c r="G143">
        <v>1</v>
      </c>
      <c r="H143" t="s">
        <v>778</v>
      </c>
      <c r="I143" t="s">
        <v>815</v>
      </c>
      <c r="J143">
        <v>24.904109589040999</v>
      </c>
      <c r="K143">
        <v>23.544999999999899</v>
      </c>
      <c r="L143">
        <v>24.318999999999999</v>
      </c>
      <c r="M143">
        <v>29.518999999999998</v>
      </c>
      <c r="N143">
        <v>2.6</v>
      </c>
    </row>
    <row r="144" spans="1:14" x14ac:dyDescent="0.45">
      <c r="A144" t="s">
        <v>819</v>
      </c>
      <c r="B144">
        <v>2012</v>
      </c>
      <c r="C144" s="9">
        <v>40923</v>
      </c>
      <c r="D144" t="s">
        <v>653</v>
      </c>
      <c r="E144" t="s">
        <v>642</v>
      </c>
      <c r="F144">
        <v>3</v>
      </c>
      <c r="G144">
        <v>2</v>
      </c>
      <c r="H144" t="s">
        <v>79</v>
      </c>
      <c r="I144" t="s">
        <v>65</v>
      </c>
      <c r="J144">
        <v>24.695890410958899</v>
      </c>
      <c r="K144">
        <v>9.6169999999999902</v>
      </c>
      <c r="L144">
        <v>13.471</v>
      </c>
      <c r="M144">
        <v>19.835000000000001</v>
      </c>
      <c r="N144">
        <v>3.1819999999999999</v>
      </c>
    </row>
    <row r="145" spans="1:14" x14ac:dyDescent="0.45">
      <c r="A145" t="s">
        <v>819</v>
      </c>
      <c r="B145">
        <v>2012</v>
      </c>
      <c r="C145" s="9">
        <v>40923</v>
      </c>
      <c r="D145" t="s">
        <v>653</v>
      </c>
      <c r="E145" t="s">
        <v>642</v>
      </c>
      <c r="F145">
        <v>3</v>
      </c>
      <c r="G145">
        <v>3</v>
      </c>
      <c r="H145" t="s">
        <v>774</v>
      </c>
      <c r="I145" t="s">
        <v>727</v>
      </c>
      <c r="J145">
        <v>23.2273972602739</v>
      </c>
      <c r="K145">
        <v>9.7879999999999896</v>
      </c>
      <c r="L145">
        <v>12.018000000000001</v>
      </c>
      <c r="M145">
        <v>19.506</v>
      </c>
      <c r="N145">
        <v>3.7440000000000002</v>
      </c>
    </row>
    <row r="146" spans="1:14" x14ac:dyDescent="0.45">
      <c r="A146" t="s">
        <v>819</v>
      </c>
      <c r="B146">
        <v>2012</v>
      </c>
      <c r="C146" s="9">
        <v>40923</v>
      </c>
      <c r="D146" t="s">
        <v>653</v>
      </c>
      <c r="E146" t="s">
        <v>642</v>
      </c>
      <c r="F146">
        <v>3</v>
      </c>
      <c r="G146">
        <v>4</v>
      </c>
      <c r="H146" t="s">
        <v>821</v>
      </c>
      <c r="I146" t="s">
        <v>759</v>
      </c>
      <c r="J146">
        <v>25.282191780821901</v>
      </c>
      <c r="K146">
        <v>13.911</v>
      </c>
      <c r="L146">
        <v>11.667</v>
      </c>
      <c r="M146">
        <v>18.959</v>
      </c>
      <c r="N146">
        <v>3.6459999999999999</v>
      </c>
    </row>
    <row r="147" spans="1:14" x14ac:dyDescent="0.45">
      <c r="A147" t="s">
        <v>819</v>
      </c>
      <c r="B147">
        <v>2012</v>
      </c>
      <c r="C147" s="9">
        <v>40923</v>
      </c>
      <c r="D147" t="s">
        <v>653</v>
      </c>
      <c r="E147" t="s">
        <v>642</v>
      </c>
      <c r="F147">
        <v>3</v>
      </c>
      <c r="G147">
        <v>5</v>
      </c>
      <c r="H147" t="s">
        <v>824</v>
      </c>
      <c r="I147" t="s">
        <v>825</v>
      </c>
      <c r="K147">
        <v>1.0579999999999901</v>
      </c>
      <c r="L147">
        <v>0.57999999999999996</v>
      </c>
      <c r="M147">
        <v>8.6419999999999995</v>
      </c>
      <c r="N147">
        <v>4.0309999999999997</v>
      </c>
    </row>
    <row r="148" spans="1:14" x14ac:dyDescent="0.45">
      <c r="A148" t="s">
        <v>819</v>
      </c>
      <c r="B148">
        <v>2012</v>
      </c>
      <c r="C148" s="9">
        <v>40923</v>
      </c>
      <c r="D148" t="s">
        <v>653</v>
      </c>
      <c r="E148" t="s">
        <v>642</v>
      </c>
      <c r="F148">
        <v>4</v>
      </c>
      <c r="G148">
        <v>1</v>
      </c>
      <c r="H148" t="s">
        <v>757</v>
      </c>
      <c r="I148" t="s">
        <v>715</v>
      </c>
      <c r="J148">
        <v>22.043835616438301</v>
      </c>
      <c r="K148">
        <v>16.2119999999999</v>
      </c>
      <c r="L148">
        <v>21.881</v>
      </c>
      <c r="M148">
        <v>29.753</v>
      </c>
      <c r="N148">
        <v>3.9359999999999999</v>
      </c>
    </row>
    <row r="149" spans="1:14" x14ac:dyDescent="0.45">
      <c r="A149" t="s">
        <v>819</v>
      </c>
      <c r="B149">
        <v>2012</v>
      </c>
      <c r="C149" s="9">
        <v>40923</v>
      </c>
      <c r="D149" t="s">
        <v>653</v>
      </c>
      <c r="E149" t="s">
        <v>642</v>
      </c>
      <c r="F149">
        <v>4</v>
      </c>
      <c r="G149">
        <v>2</v>
      </c>
      <c r="H149" t="s">
        <v>139</v>
      </c>
      <c r="I149" t="s">
        <v>61</v>
      </c>
      <c r="J149">
        <v>19.594520547945201</v>
      </c>
      <c r="K149">
        <v>15.842000000000001</v>
      </c>
      <c r="L149">
        <v>18.741</v>
      </c>
      <c r="M149">
        <v>24.542999999999999</v>
      </c>
      <c r="N149">
        <v>2.9009999999999998</v>
      </c>
    </row>
    <row r="150" spans="1:14" x14ac:dyDescent="0.45">
      <c r="A150" t="s">
        <v>819</v>
      </c>
      <c r="B150">
        <v>2012</v>
      </c>
      <c r="C150" s="9">
        <v>40923</v>
      </c>
      <c r="D150" t="s">
        <v>653</v>
      </c>
      <c r="E150" t="s">
        <v>642</v>
      </c>
      <c r="F150">
        <v>4</v>
      </c>
      <c r="G150">
        <v>3</v>
      </c>
      <c r="H150" t="s">
        <v>739</v>
      </c>
      <c r="I150" t="s">
        <v>25</v>
      </c>
      <c r="J150">
        <v>20.142465753424599</v>
      </c>
      <c r="K150">
        <v>22.973999999999901</v>
      </c>
      <c r="L150">
        <v>22.381</v>
      </c>
      <c r="M150">
        <v>27.036999999999999</v>
      </c>
      <c r="N150">
        <v>2.3279999999999998</v>
      </c>
    </row>
    <row r="151" spans="1:14" x14ac:dyDescent="0.45">
      <c r="A151" t="s">
        <v>819</v>
      </c>
      <c r="B151">
        <v>2012</v>
      </c>
      <c r="C151" s="9">
        <v>40923</v>
      </c>
      <c r="D151" t="s">
        <v>653</v>
      </c>
      <c r="E151" t="s">
        <v>642</v>
      </c>
      <c r="F151">
        <v>4</v>
      </c>
      <c r="G151">
        <v>4</v>
      </c>
      <c r="H151" t="s">
        <v>798</v>
      </c>
      <c r="I151" t="s">
        <v>799</v>
      </c>
      <c r="J151">
        <v>25.854794520547902</v>
      </c>
      <c r="K151">
        <v>13.187999999999899</v>
      </c>
      <c r="L151">
        <v>13.901</v>
      </c>
      <c r="M151">
        <v>19.991</v>
      </c>
      <c r="N151">
        <v>3.0449999999999999</v>
      </c>
    </row>
    <row r="152" spans="1:14" x14ac:dyDescent="0.45">
      <c r="A152" t="s">
        <v>819</v>
      </c>
      <c r="B152">
        <v>2012</v>
      </c>
      <c r="C152" s="9">
        <v>40923</v>
      </c>
      <c r="D152" t="s">
        <v>653</v>
      </c>
      <c r="E152" t="s">
        <v>642</v>
      </c>
      <c r="F152">
        <v>4</v>
      </c>
      <c r="G152">
        <v>5</v>
      </c>
      <c r="H152" t="s">
        <v>826</v>
      </c>
      <c r="I152" t="s">
        <v>53</v>
      </c>
      <c r="K152">
        <v>10.983999999999901</v>
      </c>
      <c r="L152">
        <v>9.1389999999999993</v>
      </c>
      <c r="M152">
        <v>16.890999999999998</v>
      </c>
      <c r="N152">
        <v>3.8759999999999999</v>
      </c>
    </row>
    <row r="153" spans="1:14" x14ac:dyDescent="0.45">
      <c r="A153" t="s">
        <v>819</v>
      </c>
      <c r="B153">
        <v>2012</v>
      </c>
      <c r="C153" s="9">
        <v>40923</v>
      </c>
      <c r="D153" t="s">
        <v>653</v>
      </c>
      <c r="E153" t="s">
        <v>642</v>
      </c>
      <c r="F153">
        <v>5</v>
      </c>
      <c r="G153">
        <v>1</v>
      </c>
      <c r="H153" t="s">
        <v>820</v>
      </c>
      <c r="I153" t="s">
        <v>156</v>
      </c>
      <c r="K153">
        <v>16.149000000000001</v>
      </c>
      <c r="L153">
        <v>20.963000000000001</v>
      </c>
      <c r="M153">
        <v>28.707000000000001</v>
      </c>
      <c r="N153">
        <v>3.8719999999999999</v>
      </c>
    </row>
    <row r="154" spans="1:14" x14ac:dyDescent="0.45">
      <c r="A154" t="s">
        <v>819</v>
      </c>
      <c r="B154">
        <v>2012</v>
      </c>
      <c r="C154" s="9">
        <v>40923</v>
      </c>
      <c r="D154" t="s">
        <v>653</v>
      </c>
      <c r="E154" t="s">
        <v>642</v>
      </c>
      <c r="F154">
        <v>5</v>
      </c>
      <c r="G154">
        <v>2</v>
      </c>
      <c r="H154" t="s">
        <v>135</v>
      </c>
      <c r="I154" t="s">
        <v>29</v>
      </c>
      <c r="J154">
        <v>22.180821917808199</v>
      </c>
      <c r="K154">
        <v>18.085999999999999</v>
      </c>
      <c r="L154">
        <v>19.344999999999999</v>
      </c>
      <c r="M154">
        <v>26.771000000000001</v>
      </c>
      <c r="N154">
        <v>3.7130000000000001</v>
      </c>
    </row>
    <row r="155" spans="1:14" x14ac:dyDescent="0.45">
      <c r="A155" t="s">
        <v>819</v>
      </c>
      <c r="B155">
        <v>2012</v>
      </c>
      <c r="C155" s="9">
        <v>40923</v>
      </c>
      <c r="D155" t="s">
        <v>653</v>
      </c>
      <c r="E155" t="s">
        <v>642</v>
      </c>
      <c r="F155">
        <v>5</v>
      </c>
      <c r="G155">
        <v>3</v>
      </c>
      <c r="H155" t="s">
        <v>214</v>
      </c>
      <c r="I155" t="s">
        <v>67</v>
      </c>
      <c r="J155">
        <v>17.071232876712301</v>
      </c>
      <c r="K155">
        <v>8.58</v>
      </c>
      <c r="L155">
        <v>12.315999999999899</v>
      </c>
      <c r="M155">
        <v>19.675999999999998</v>
      </c>
      <c r="N155">
        <v>3.68</v>
      </c>
    </row>
    <row r="156" spans="1:14" x14ac:dyDescent="0.45">
      <c r="A156" t="s">
        <v>819</v>
      </c>
      <c r="B156">
        <v>2012</v>
      </c>
      <c r="C156" s="9">
        <v>40923</v>
      </c>
      <c r="D156" t="s">
        <v>653</v>
      </c>
      <c r="E156" t="s">
        <v>642</v>
      </c>
      <c r="F156">
        <v>5</v>
      </c>
      <c r="G156">
        <v>4</v>
      </c>
      <c r="H156" t="s">
        <v>786</v>
      </c>
      <c r="I156" t="s">
        <v>40</v>
      </c>
      <c r="J156">
        <v>26.032876712328701</v>
      </c>
      <c r="K156">
        <v>8.9359999999999999</v>
      </c>
      <c r="L156">
        <v>10.220000000000001</v>
      </c>
      <c r="M156">
        <v>16.384</v>
      </c>
      <c r="N156">
        <v>3.0819999999999999</v>
      </c>
    </row>
    <row r="157" spans="1:14" x14ac:dyDescent="0.45">
      <c r="A157" t="s">
        <v>819</v>
      </c>
      <c r="B157">
        <v>2012</v>
      </c>
      <c r="C157" s="9">
        <v>40923</v>
      </c>
      <c r="D157" t="s">
        <v>653</v>
      </c>
      <c r="E157" t="s">
        <v>642</v>
      </c>
      <c r="F157">
        <v>5</v>
      </c>
      <c r="G157">
        <v>5</v>
      </c>
      <c r="H157" t="s">
        <v>310</v>
      </c>
      <c r="I157" t="s">
        <v>158</v>
      </c>
      <c r="J157">
        <v>21.646575342465699</v>
      </c>
      <c r="K157">
        <v>-0.181999999999998</v>
      </c>
      <c r="L157">
        <v>3.5459999999999998</v>
      </c>
      <c r="M157">
        <v>10.506</v>
      </c>
      <c r="N157">
        <v>3.48</v>
      </c>
    </row>
    <row r="158" spans="1:14" x14ac:dyDescent="0.45">
      <c r="A158" t="s">
        <v>819</v>
      </c>
      <c r="B158">
        <v>2012</v>
      </c>
      <c r="C158" s="9">
        <v>40923</v>
      </c>
      <c r="D158" t="s">
        <v>653</v>
      </c>
      <c r="E158" t="s">
        <v>642</v>
      </c>
      <c r="F158">
        <v>5</v>
      </c>
      <c r="G158">
        <v>6</v>
      </c>
      <c r="H158" t="s">
        <v>761</v>
      </c>
      <c r="I158" t="s">
        <v>762</v>
      </c>
      <c r="J158">
        <v>27.827397260273901</v>
      </c>
      <c r="K158">
        <v>12.833</v>
      </c>
      <c r="L158">
        <v>7.0990000000000002</v>
      </c>
      <c r="M158">
        <v>14.743</v>
      </c>
      <c r="N158">
        <v>3.8220000000000001</v>
      </c>
    </row>
    <row r="159" spans="1:14" x14ac:dyDescent="0.45">
      <c r="A159" t="s">
        <v>819</v>
      </c>
      <c r="B159">
        <v>2012</v>
      </c>
      <c r="C159" s="9">
        <v>40923</v>
      </c>
      <c r="D159" t="s">
        <v>653</v>
      </c>
      <c r="E159" t="s">
        <v>642</v>
      </c>
      <c r="F159">
        <v>6</v>
      </c>
      <c r="G159">
        <v>1</v>
      </c>
      <c r="H159" t="s">
        <v>737</v>
      </c>
      <c r="I159" t="s">
        <v>738</v>
      </c>
      <c r="J159">
        <v>23.591780821917801</v>
      </c>
      <c r="K159">
        <v>18.172999999999998</v>
      </c>
      <c r="L159">
        <v>22.257999999999999</v>
      </c>
      <c r="M159">
        <v>30.506</v>
      </c>
      <c r="N159">
        <v>4.1239999999999997</v>
      </c>
    </row>
    <row r="160" spans="1:14" x14ac:dyDescent="0.45">
      <c r="A160" t="s">
        <v>819</v>
      </c>
      <c r="B160">
        <v>2012</v>
      </c>
      <c r="C160" s="9">
        <v>40923</v>
      </c>
      <c r="D160" t="s">
        <v>653</v>
      </c>
      <c r="E160" t="s">
        <v>642</v>
      </c>
      <c r="F160">
        <v>6</v>
      </c>
      <c r="G160">
        <v>2</v>
      </c>
      <c r="H160" t="s">
        <v>111</v>
      </c>
      <c r="I160" t="s">
        <v>118</v>
      </c>
      <c r="J160">
        <v>17.2328767123287</v>
      </c>
      <c r="K160">
        <v>13.619</v>
      </c>
      <c r="L160">
        <v>17.22</v>
      </c>
      <c r="M160">
        <v>24.536000000000001</v>
      </c>
      <c r="N160">
        <v>3.6579999999999999</v>
      </c>
    </row>
    <row r="161" spans="1:14" x14ac:dyDescent="0.45">
      <c r="A161" t="s">
        <v>819</v>
      </c>
      <c r="B161">
        <v>2012</v>
      </c>
      <c r="C161" s="9">
        <v>40923</v>
      </c>
      <c r="D161" t="s">
        <v>653</v>
      </c>
      <c r="E161" t="s">
        <v>642</v>
      </c>
      <c r="F161">
        <v>6</v>
      </c>
      <c r="G161">
        <v>3</v>
      </c>
      <c r="H161" t="s">
        <v>807</v>
      </c>
      <c r="I161" t="s">
        <v>172</v>
      </c>
      <c r="K161">
        <v>0.24299999999999999</v>
      </c>
      <c r="L161">
        <v>9.9260000000000002</v>
      </c>
      <c r="M161">
        <v>17.786000000000001</v>
      </c>
      <c r="N161">
        <v>3.93</v>
      </c>
    </row>
    <row r="162" spans="1:14" x14ac:dyDescent="0.45">
      <c r="A162" t="s">
        <v>819</v>
      </c>
      <c r="B162">
        <v>2012</v>
      </c>
      <c r="C162" s="9">
        <v>40923</v>
      </c>
      <c r="D162" t="s">
        <v>653</v>
      </c>
      <c r="E162" t="s">
        <v>642</v>
      </c>
      <c r="F162">
        <v>6</v>
      </c>
      <c r="G162">
        <v>4</v>
      </c>
      <c r="H162" t="s">
        <v>116</v>
      </c>
      <c r="I162" t="s">
        <v>21</v>
      </c>
      <c r="J162">
        <v>20.808219178082101</v>
      </c>
      <c r="K162">
        <v>8.1219999999999892</v>
      </c>
      <c r="L162">
        <v>10.961</v>
      </c>
      <c r="M162">
        <v>18.609000000000002</v>
      </c>
      <c r="N162">
        <v>3.8239999999999998</v>
      </c>
    </row>
    <row r="163" spans="1:14" x14ac:dyDescent="0.45">
      <c r="A163" t="s">
        <v>819</v>
      </c>
      <c r="B163">
        <v>2012</v>
      </c>
      <c r="C163" s="9">
        <v>40923</v>
      </c>
      <c r="D163" t="s">
        <v>653</v>
      </c>
      <c r="E163" t="s">
        <v>642</v>
      </c>
      <c r="F163">
        <v>6</v>
      </c>
      <c r="G163">
        <v>5</v>
      </c>
      <c r="H163" t="s">
        <v>43</v>
      </c>
      <c r="I163" t="s">
        <v>44</v>
      </c>
      <c r="J163">
        <v>19.150684931506799</v>
      </c>
      <c r="K163">
        <v>17.253</v>
      </c>
      <c r="L163">
        <v>12.843999999999999</v>
      </c>
      <c r="M163">
        <v>20.416</v>
      </c>
      <c r="N163">
        <v>3.786</v>
      </c>
    </row>
    <row r="164" spans="1:14" x14ac:dyDescent="0.45">
      <c r="A164" t="s">
        <v>819</v>
      </c>
      <c r="B164">
        <v>2012</v>
      </c>
      <c r="C164" s="9">
        <v>40923</v>
      </c>
      <c r="D164" t="s">
        <v>653</v>
      </c>
      <c r="E164" t="s">
        <v>642</v>
      </c>
      <c r="F164">
        <v>6</v>
      </c>
      <c r="G164">
        <v>6</v>
      </c>
      <c r="H164" t="s">
        <v>827</v>
      </c>
      <c r="I164" t="s">
        <v>172</v>
      </c>
      <c r="K164">
        <v>5.8869999999999898</v>
      </c>
      <c r="L164">
        <v>4.008</v>
      </c>
      <c r="M164">
        <v>12.38</v>
      </c>
      <c r="N164">
        <v>4.1859999999999999</v>
      </c>
    </row>
    <row r="165" spans="1:14" x14ac:dyDescent="0.45">
      <c r="A165" t="s">
        <v>819</v>
      </c>
      <c r="B165">
        <v>2012</v>
      </c>
      <c r="C165" s="9">
        <v>40923</v>
      </c>
      <c r="D165" t="s">
        <v>653</v>
      </c>
      <c r="E165" t="s">
        <v>643</v>
      </c>
      <c r="F165">
        <v>1</v>
      </c>
      <c r="G165">
        <v>1</v>
      </c>
      <c r="H165" t="s">
        <v>719</v>
      </c>
      <c r="I165" t="s">
        <v>720</v>
      </c>
      <c r="J165">
        <v>25.901369863013699</v>
      </c>
      <c r="K165">
        <v>25.757000000000001</v>
      </c>
      <c r="L165">
        <v>30.536000000000001</v>
      </c>
      <c r="M165">
        <v>39.752000000000002</v>
      </c>
      <c r="N165">
        <v>4.6079999999999997</v>
      </c>
    </row>
    <row r="166" spans="1:14" x14ac:dyDescent="0.45">
      <c r="A166" t="s">
        <v>819</v>
      </c>
      <c r="B166">
        <v>2012</v>
      </c>
      <c r="C166" s="9">
        <v>40923</v>
      </c>
      <c r="D166" t="s">
        <v>653</v>
      </c>
      <c r="E166" t="s">
        <v>643</v>
      </c>
      <c r="F166">
        <v>1</v>
      </c>
      <c r="G166">
        <v>2</v>
      </c>
      <c r="H166" t="s">
        <v>806</v>
      </c>
      <c r="I166" t="s">
        <v>780</v>
      </c>
      <c r="K166">
        <v>19.951999999999899</v>
      </c>
      <c r="L166">
        <v>23.954000000000001</v>
      </c>
      <c r="M166">
        <v>29.888000000000002</v>
      </c>
      <c r="N166">
        <v>2.9670000000000001</v>
      </c>
    </row>
    <row r="167" spans="1:14" x14ac:dyDescent="0.45">
      <c r="A167" t="s">
        <v>819</v>
      </c>
      <c r="B167">
        <v>2012</v>
      </c>
      <c r="C167" s="9">
        <v>40923</v>
      </c>
      <c r="D167" t="s">
        <v>653</v>
      </c>
      <c r="E167" t="s">
        <v>643</v>
      </c>
      <c r="F167">
        <v>1</v>
      </c>
      <c r="G167">
        <v>3</v>
      </c>
      <c r="H167" t="s">
        <v>778</v>
      </c>
      <c r="I167" t="s">
        <v>815</v>
      </c>
      <c r="J167">
        <v>24.904109589040999</v>
      </c>
      <c r="K167">
        <v>24.318999999999999</v>
      </c>
      <c r="L167">
        <v>25.183</v>
      </c>
      <c r="M167">
        <v>29.853000000000002</v>
      </c>
      <c r="N167">
        <v>2.335</v>
      </c>
    </row>
    <row r="168" spans="1:14" x14ac:dyDescent="0.45">
      <c r="A168" t="s">
        <v>819</v>
      </c>
      <c r="B168">
        <v>2012</v>
      </c>
      <c r="C168" s="9">
        <v>40923</v>
      </c>
      <c r="D168" t="s">
        <v>653</v>
      </c>
      <c r="E168" t="s">
        <v>643</v>
      </c>
      <c r="F168">
        <v>1</v>
      </c>
      <c r="G168">
        <v>4</v>
      </c>
      <c r="H168" t="s">
        <v>820</v>
      </c>
      <c r="I168" t="s">
        <v>156</v>
      </c>
      <c r="K168">
        <v>20.963000000000001</v>
      </c>
      <c r="L168">
        <v>22.042999999999999</v>
      </c>
      <c r="M168">
        <v>28.253</v>
      </c>
      <c r="N168">
        <v>3.105</v>
      </c>
    </row>
    <row r="169" spans="1:14" x14ac:dyDescent="0.45">
      <c r="A169" t="s">
        <v>819</v>
      </c>
      <c r="B169">
        <v>2012</v>
      </c>
      <c r="C169" s="9">
        <v>40923</v>
      </c>
      <c r="D169" t="s">
        <v>653</v>
      </c>
      <c r="E169" t="s">
        <v>643</v>
      </c>
      <c r="F169">
        <v>1</v>
      </c>
      <c r="G169">
        <v>5</v>
      </c>
      <c r="H169" t="s">
        <v>736</v>
      </c>
      <c r="I169" t="s">
        <v>722</v>
      </c>
      <c r="J169">
        <v>22.912328767123199</v>
      </c>
      <c r="K169">
        <v>22.04</v>
      </c>
      <c r="L169">
        <v>21.625</v>
      </c>
      <c r="M169">
        <v>26.835000000000001</v>
      </c>
      <c r="N169">
        <v>2.605</v>
      </c>
    </row>
    <row r="170" spans="1:14" x14ac:dyDescent="0.45">
      <c r="A170" t="s">
        <v>819</v>
      </c>
      <c r="B170">
        <v>2012</v>
      </c>
      <c r="C170" s="9">
        <v>40923</v>
      </c>
      <c r="D170" t="s">
        <v>653</v>
      </c>
      <c r="E170" t="s">
        <v>643</v>
      </c>
      <c r="F170">
        <v>1</v>
      </c>
      <c r="G170">
        <v>6</v>
      </c>
      <c r="H170" t="s">
        <v>154</v>
      </c>
      <c r="I170" t="s">
        <v>38</v>
      </c>
      <c r="J170">
        <v>21.115068493150599</v>
      </c>
      <c r="K170">
        <v>19.754999999999999</v>
      </c>
      <c r="L170">
        <v>17.992999999999999</v>
      </c>
      <c r="M170">
        <v>24.068999999999999</v>
      </c>
      <c r="N170">
        <v>3.0379999999999998</v>
      </c>
    </row>
    <row r="171" spans="1:14" x14ac:dyDescent="0.45">
      <c r="A171" t="s">
        <v>819</v>
      </c>
      <c r="B171">
        <v>2012</v>
      </c>
      <c r="C171" s="9">
        <v>40923</v>
      </c>
      <c r="D171" t="s">
        <v>653</v>
      </c>
      <c r="E171" t="s">
        <v>643</v>
      </c>
      <c r="F171">
        <v>2</v>
      </c>
      <c r="G171">
        <v>1</v>
      </c>
      <c r="H171" t="s">
        <v>655</v>
      </c>
      <c r="I171" t="s">
        <v>120</v>
      </c>
      <c r="J171">
        <v>29.109589041095798</v>
      </c>
      <c r="K171">
        <v>27.334999999999901</v>
      </c>
      <c r="L171">
        <v>30.1999999999999</v>
      </c>
      <c r="M171">
        <v>35.491999999999997</v>
      </c>
      <c r="N171">
        <v>2.6459999999999999</v>
      </c>
    </row>
    <row r="172" spans="1:14" x14ac:dyDescent="0.45">
      <c r="A172" t="s">
        <v>819</v>
      </c>
      <c r="B172">
        <v>2012</v>
      </c>
      <c r="C172" s="9">
        <v>40923</v>
      </c>
      <c r="D172" t="s">
        <v>653</v>
      </c>
      <c r="E172" t="s">
        <v>643</v>
      </c>
      <c r="F172">
        <v>2</v>
      </c>
      <c r="G172">
        <v>2</v>
      </c>
      <c r="H172" t="s">
        <v>164</v>
      </c>
      <c r="I172" t="s">
        <v>118</v>
      </c>
      <c r="J172">
        <v>19.106849315068398</v>
      </c>
      <c r="K172">
        <v>30.515000000000001</v>
      </c>
      <c r="L172">
        <v>31.167000000000002</v>
      </c>
      <c r="M172">
        <v>35.877000000000002</v>
      </c>
      <c r="N172">
        <v>2.355</v>
      </c>
    </row>
    <row r="173" spans="1:14" x14ac:dyDescent="0.45">
      <c r="A173" t="s">
        <v>819</v>
      </c>
      <c r="B173">
        <v>2012</v>
      </c>
      <c r="C173" s="9">
        <v>40923</v>
      </c>
      <c r="D173" t="s">
        <v>653</v>
      </c>
      <c r="E173" t="s">
        <v>643</v>
      </c>
      <c r="F173">
        <v>2</v>
      </c>
      <c r="G173">
        <v>3</v>
      </c>
      <c r="H173" t="s">
        <v>805</v>
      </c>
      <c r="I173" t="s">
        <v>38</v>
      </c>
      <c r="K173">
        <v>23.567</v>
      </c>
      <c r="L173">
        <v>25.756</v>
      </c>
      <c r="M173">
        <v>33.508000000000003</v>
      </c>
      <c r="N173">
        <v>3.8759999999999999</v>
      </c>
    </row>
    <row r="174" spans="1:14" x14ac:dyDescent="0.45">
      <c r="A174" t="s">
        <v>819</v>
      </c>
      <c r="B174">
        <v>2012</v>
      </c>
      <c r="C174" s="9">
        <v>40923</v>
      </c>
      <c r="D174" t="s">
        <v>653</v>
      </c>
      <c r="E174" t="s">
        <v>643</v>
      </c>
      <c r="F174">
        <v>2</v>
      </c>
      <c r="G174">
        <v>4</v>
      </c>
      <c r="H174" t="s">
        <v>757</v>
      </c>
      <c r="I174" t="s">
        <v>715</v>
      </c>
      <c r="J174">
        <v>22.043835616438301</v>
      </c>
      <c r="K174">
        <v>21.881</v>
      </c>
      <c r="L174">
        <v>22.971</v>
      </c>
      <c r="M174">
        <v>29.373000000000001</v>
      </c>
      <c r="N174">
        <v>3.2010000000000001</v>
      </c>
    </row>
    <row r="175" spans="1:14" x14ac:dyDescent="0.45">
      <c r="A175" t="s">
        <v>819</v>
      </c>
      <c r="B175">
        <v>2012</v>
      </c>
      <c r="C175" s="9">
        <v>40923</v>
      </c>
      <c r="D175" t="s">
        <v>653</v>
      </c>
      <c r="E175" t="s">
        <v>643</v>
      </c>
      <c r="F175">
        <v>2</v>
      </c>
      <c r="G175">
        <v>5</v>
      </c>
      <c r="H175" t="s">
        <v>134</v>
      </c>
      <c r="I175" t="s">
        <v>38</v>
      </c>
      <c r="J175">
        <v>20.9643835616438</v>
      </c>
      <c r="K175">
        <v>15.429</v>
      </c>
      <c r="L175">
        <v>17.535</v>
      </c>
      <c r="M175">
        <v>23.971</v>
      </c>
      <c r="N175">
        <v>3.218</v>
      </c>
    </row>
    <row r="176" spans="1:14" x14ac:dyDescent="0.45">
      <c r="A176" t="s">
        <v>819</v>
      </c>
      <c r="B176">
        <v>2012</v>
      </c>
      <c r="C176" s="9">
        <v>40923</v>
      </c>
      <c r="D176" t="s">
        <v>653</v>
      </c>
      <c r="E176" t="s">
        <v>643</v>
      </c>
      <c r="F176">
        <v>2</v>
      </c>
      <c r="G176">
        <v>6</v>
      </c>
      <c r="H176" t="s">
        <v>737</v>
      </c>
      <c r="I176" t="s">
        <v>738</v>
      </c>
      <c r="J176">
        <v>23.591780821917801</v>
      </c>
      <c r="K176">
        <v>22.257999999999999</v>
      </c>
      <c r="L176">
        <v>18.908999999999999</v>
      </c>
      <c r="M176">
        <v>25.812999999999999</v>
      </c>
      <c r="N176">
        <v>3.452</v>
      </c>
    </row>
    <row r="177" spans="1:15" x14ac:dyDescent="0.45">
      <c r="A177" t="s">
        <v>819</v>
      </c>
      <c r="B177">
        <v>2012</v>
      </c>
      <c r="C177" s="9">
        <v>40923</v>
      </c>
      <c r="D177" t="s">
        <v>653</v>
      </c>
      <c r="E177" t="s">
        <v>370</v>
      </c>
      <c r="F177">
        <v>1</v>
      </c>
      <c r="G177">
        <v>1</v>
      </c>
      <c r="H177" t="s">
        <v>719</v>
      </c>
      <c r="I177" t="s">
        <v>720</v>
      </c>
      <c r="J177">
        <v>25.901369863013699</v>
      </c>
      <c r="K177">
        <v>30.536000000000001</v>
      </c>
      <c r="L177">
        <v>34.696999999999903</v>
      </c>
      <c r="M177">
        <v>42.460999999999999</v>
      </c>
      <c r="N177">
        <v>3.8820000000000001</v>
      </c>
      <c r="O177">
        <v>1</v>
      </c>
    </row>
    <row r="178" spans="1:15" x14ac:dyDescent="0.45">
      <c r="A178" t="s">
        <v>819</v>
      </c>
      <c r="B178">
        <v>2012</v>
      </c>
      <c r="C178" s="9">
        <v>40923</v>
      </c>
      <c r="D178" t="s">
        <v>653</v>
      </c>
      <c r="E178" t="s">
        <v>370</v>
      </c>
      <c r="F178">
        <v>1</v>
      </c>
      <c r="G178">
        <v>2</v>
      </c>
      <c r="H178" t="s">
        <v>655</v>
      </c>
      <c r="I178" t="s">
        <v>120</v>
      </c>
      <c r="J178">
        <v>29.109589041095798</v>
      </c>
      <c r="K178">
        <v>30.1999999999999</v>
      </c>
      <c r="L178">
        <v>31.637999999999899</v>
      </c>
      <c r="M178">
        <v>36.417999999999999</v>
      </c>
      <c r="N178">
        <v>2.39</v>
      </c>
      <c r="O178">
        <v>2</v>
      </c>
    </row>
    <row r="179" spans="1:15" x14ac:dyDescent="0.45">
      <c r="A179" t="s">
        <v>819</v>
      </c>
      <c r="B179">
        <v>2012</v>
      </c>
      <c r="C179" s="9">
        <v>40923</v>
      </c>
      <c r="D179" t="s">
        <v>653</v>
      </c>
      <c r="E179" t="s">
        <v>370</v>
      </c>
      <c r="F179">
        <v>1</v>
      </c>
      <c r="G179">
        <v>3</v>
      </c>
      <c r="H179" t="s">
        <v>806</v>
      </c>
      <c r="I179" t="s">
        <v>780</v>
      </c>
      <c r="K179">
        <v>23.954000000000001</v>
      </c>
      <c r="L179">
        <v>26.463999999999999</v>
      </c>
      <c r="M179">
        <v>31.608000000000001</v>
      </c>
      <c r="N179">
        <v>2.5720000000000001</v>
      </c>
      <c r="O179">
        <v>3</v>
      </c>
    </row>
    <row r="180" spans="1:15" x14ac:dyDescent="0.45">
      <c r="A180" t="s">
        <v>819</v>
      </c>
      <c r="B180">
        <v>2012</v>
      </c>
      <c r="C180" s="9">
        <v>40923</v>
      </c>
      <c r="D180" t="s">
        <v>653</v>
      </c>
      <c r="E180" t="s">
        <v>370</v>
      </c>
      <c r="F180">
        <v>1</v>
      </c>
      <c r="G180">
        <v>4</v>
      </c>
      <c r="H180" t="s">
        <v>164</v>
      </c>
      <c r="I180" t="s">
        <v>118</v>
      </c>
      <c r="J180">
        <v>19.106849315068398</v>
      </c>
      <c r="K180">
        <v>31.167000000000002</v>
      </c>
      <c r="L180">
        <v>30.732999999999901</v>
      </c>
      <c r="M180">
        <v>35.018999999999998</v>
      </c>
      <c r="N180">
        <v>2.1429999999999998</v>
      </c>
      <c r="O180">
        <v>4</v>
      </c>
    </row>
    <row r="181" spans="1:15" x14ac:dyDescent="0.45">
      <c r="A181" t="s">
        <v>819</v>
      </c>
      <c r="B181">
        <v>2012</v>
      </c>
      <c r="C181" s="9">
        <v>40923</v>
      </c>
      <c r="D181" t="s">
        <v>653</v>
      </c>
      <c r="E181" t="s">
        <v>370</v>
      </c>
      <c r="F181">
        <v>1</v>
      </c>
      <c r="G181">
        <v>5</v>
      </c>
      <c r="H181" t="s">
        <v>778</v>
      </c>
      <c r="I181" t="s">
        <v>815</v>
      </c>
      <c r="J181">
        <v>24.904109589040999</v>
      </c>
      <c r="K181">
        <v>25.183</v>
      </c>
      <c r="L181">
        <v>25.353000000000002</v>
      </c>
      <c r="M181">
        <v>29.637</v>
      </c>
      <c r="N181">
        <v>2.1419999999999999</v>
      </c>
      <c r="O181">
        <v>5</v>
      </c>
    </row>
    <row r="182" spans="1:15" x14ac:dyDescent="0.45">
      <c r="A182" t="s">
        <v>819</v>
      </c>
      <c r="B182">
        <v>2012</v>
      </c>
      <c r="C182" s="9">
        <v>40923</v>
      </c>
      <c r="D182" t="s">
        <v>653</v>
      </c>
      <c r="E182" t="s">
        <v>370</v>
      </c>
      <c r="F182">
        <v>1</v>
      </c>
      <c r="G182">
        <v>6</v>
      </c>
      <c r="H182" t="s">
        <v>805</v>
      </c>
      <c r="I182" t="s">
        <v>38</v>
      </c>
      <c r="K182">
        <v>25.756</v>
      </c>
      <c r="L182">
        <v>23.082999999999998</v>
      </c>
      <c r="M182">
        <v>29.587</v>
      </c>
      <c r="N182">
        <v>3.2519999999999998</v>
      </c>
      <c r="O182">
        <v>6</v>
      </c>
    </row>
    <row r="183" spans="1:15" x14ac:dyDescent="0.45">
      <c r="A183" t="s">
        <v>819</v>
      </c>
      <c r="B183">
        <v>2012</v>
      </c>
      <c r="C183" s="9">
        <v>40923</v>
      </c>
      <c r="D183" t="s">
        <v>653</v>
      </c>
      <c r="E183" t="s">
        <v>370</v>
      </c>
      <c r="F183">
        <v>2</v>
      </c>
      <c r="G183">
        <v>1</v>
      </c>
      <c r="H183" t="s">
        <v>757</v>
      </c>
      <c r="I183" t="s">
        <v>715</v>
      </c>
      <c r="J183">
        <v>22.043835616438301</v>
      </c>
      <c r="K183">
        <v>22.971</v>
      </c>
      <c r="L183">
        <v>25.739000000000001</v>
      </c>
      <c r="M183">
        <v>31.433</v>
      </c>
      <c r="N183">
        <v>2.847</v>
      </c>
      <c r="O183">
        <v>1</v>
      </c>
    </row>
    <row r="184" spans="1:15" x14ac:dyDescent="0.45">
      <c r="A184" t="s">
        <v>819</v>
      </c>
      <c r="B184">
        <v>2012</v>
      </c>
      <c r="C184" s="9">
        <v>40923</v>
      </c>
      <c r="D184" t="s">
        <v>653</v>
      </c>
      <c r="E184" t="s">
        <v>370</v>
      </c>
      <c r="F184">
        <v>2</v>
      </c>
      <c r="G184">
        <v>2</v>
      </c>
      <c r="H184" t="s">
        <v>134</v>
      </c>
      <c r="I184" t="s">
        <v>38</v>
      </c>
      <c r="J184">
        <v>20.9643835616438</v>
      </c>
      <c r="K184">
        <v>17.535</v>
      </c>
      <c r="L184">
        <v>20.914999999999999</v>
      </c>
      <c r="M184">
        <v>26.396999999999998</v>
      </c>
      <c r="N184">
        <v>2.7410000000000001</v>
      </c>
      <c r="O184">
        <v>2</v>
      </c>
    </row>
    <row r="185" spans="1:15" x14ac:dyDescent="0.45">
      <c r="A185" t="s">
        <v>819</v>
      </c>
      <c r="B185">
        <v>2012</v>
      </c>
      <c r="C185" s="9">
        <v>40923</v>
      </c>
      <c r="D185" t="s">
        <v>653</v>
      </c>
      <c r="E185" t="s">
        <v>370</v>
      </c>
      <c r="F185">
        <v>2</v>
      </c>
      <c r="G185">
        <v>3</v>
      </c>
      <c r="H185" t="s">
        <v>820</v>
      </c>
      <c r="I185" t="s">
        <v>156</v>
      </c>
      <c r="K185">
        <v>22.042999999999999</v>
      </c>
      <c r="L185">
        <v>22.757999999999999</v>
      </c>
      <c r="M185">
        <v>28.06</v>
      </c>
      <c r="N185">
        <v>2.6509999999999998</v>
      </c>
      <c r="O185">
        <v>3</v>
      </c>
    </row>
    <row r="186" spans="1:15" x14ac:dyDescent="0.45">
      <c r="A186" t="s">
        <v>819</v>
      </c>
      <c r="B186">
        <v>2012</v>
      </c>
      <c r="C186" s="9">
        <v>40923</v>
      </c>
      <c r="D186" t="s">
        <v>653</v>
      </c>
      <c r="E186" t="s">
        <v>370</v>
      </c>
      <c r="F186">
        <v>2</v>
      </c>
      <c r="G186">
        <v>4</v>
      </c>
      <c r="H186" t="s">
        <v>154</v>
      </c>
      <c r="I186" t="s">
        <v>38</v>
      </c>
      <c r="J186">
        <v>21.115068493150599</v>
      </c>
      <c r="K186">
        <v>17.992999999999999</v>
      </c>
      <c r="L186">
        <v>19.149000000000001</v>
      </c>
      <c r="M186">
        <v>24.363</v>
      </c>
      <c r="N186">
        <v>2.6070000000000002</v>
      </c>
      <c r="O186">
        <v>4</v>
      </c>
    </row>
    <row r="187" spans="1:15" x14ac:dyDescent="0.45">
      <c r="A187" t="s">
        <v>819</v>
      </c>
      <c r="B187">
        <v>2012</v>
      </c>
      <c r="C187" s="9">
        <v>40923</v>
      </c>
      <c r="D187" t="s">
        <v>653</v>
      </c>
      <c r="E187" t="s">
        <v>370</v>
      </c>
      <c r="F187">
        <v>2</v>
      </c>
      <c r="G187">
        <v>5</v>
      </c>
      <c r="H187" t="s">
        <v>736</v>
      </c>
      <c r="I187" t="s">
        <v>722</v>
      </c>
      <c r="J187">
        <v>22.912328767123199</v>
      </c>
      <c r="K187">
        <v>21.625</v>
      </c>
      <c r="L187">
        <v>20.872999999999902</v>
      </c>
      <c r="M187">
        <v>25.536999999999999</v>
      </c>
      <c r="N187">
        <v>2.3319999999999999</v>
      </c>
      <c r="O187">
        <v>5</v>
      </c>
    </row>
    <row r="188" spans="1:15" x14ac:dyDescent="0.45">
      <c r="A188" t="s">
        <v>819</v>
      </c>
      <c r="B188">
        <v>2012</v>
      </c>
      <c r="C188" s="9">
        <v>40923</v>
      </c>
      <c r="D188" t="s">
        <v>653</v>
      </c>
      <c r="E188" t="s">
        <v>370</v>
      </c>
      <c r="F188">
        <v>2</v>
      </c>
      <c r="G188">
        <v>6</v>
      </c>
      <c r="H188" t="s">
        <v>737</v>
      </c>
      <c r="I188" t="s">
        <v>738</v>
      </c>
      <c r="J188">
        <v>23.591780821917801</v>
      </c>
      <c r="K188">
        <v>18.908999999999999</v>
      </c>
      <c r="L188">
        <v>16.800999999999998</v>
      </c>
      <c r="M188">
        <v>22.763000000000002</v>
      </c>
      <c r="N188">
        <v>2.9809999999999999</v>
      </c>
      <c r="O188">
        <v>6</v>
      </c>
    </row>
    <row r="189" spans="1:15" x14ac:dyDescent="0.45">
      <c r="A189" t="s">
        <v>181</v>
      </c>
      <c r="B189">
        <v>2012</v>
      </c>
      <c r="C189" s="9">
        <v>40958</v>
      </c>
      <c r="D189" t="s">
        <v>653</v>
      </c>
      <c r="E189" t="s">
        <v>454</v>
      </c>
      <c r="F189">
        <v>1</v>
      </c>
      <c r="G189">
        <v>1</v>
      </c>
      <c r="H189" t="s">
        <v>655</v>
      </c>
      <c r="I189" t="s">
        <v>120</v>
      </c>
      <c r="J189">
        <v>29.2054794520547</v>
      </c>
      <c r="K189">
        <v>31.637999999999899</v>
      </c>
      <c r="L189">
        <v>32.795000000000002</v>
      </c>
      <c r="M189">
        <v>37.307000000000002</v>
      </c>
      <c r="N189">
        <v>2.2559999999999998</v>
      </c>
    </row>
    <row r="190" spans="1:15" x14ac:dyDescent="0.45">
      <c r="A190" t="s">
        <v>181</v>
      </c>
      <c r="B190">
        <v>2012</v>
      </c>
      <c r="C190" s="9">
        <v>40958</v>
      </c>
      <c r="D190" t="s">
        <v>653</v>
      </c>
      <c r="E190" t="s">
        <v>454</v>
      </c>
      <c r="F190">
        <v>1</v>
      </c>
      <c r="G190">
        <v>2</v>
      </c>
      <c r="H190" t="s">
        <v>401</v>
      </c>
      <c r="I190" t="s">
        <v>36</v>
      </c>
      <c r="J190">
        <v>24.098630136986301</v>
      </c>
      <c r="K190">
        <v>24.236000000000001</v>
      </c>
      <c r="L190">
        <v>26.652000000000001</v>
      </c>
      <c r="M190">
        <v>32.176000000000002</v>
      </c>
      <c r="N190">
        <v>2.762</v>
      </c>
    </row>
    <row r="191" spans="1:15" x14ac:dyDescent="0.45">
      <c r="A191" t="s">
        <v>181</v>
      </c>
      <c r="B191">
        <v>2012</v>
      </c>
      <c r="C191" s="9">
        <v>40958</v>
      </c>
      <c r="D191" t="s">
        <v>653</v>
      </c>
      <c r="E191" t="s">
        <v>454</v>
      </c>
      <c r="F191">
        <v>1</v>
      </c>
      <c r="G191">
        <v>3</v>
      </c>
      <c r="H191" t="s">
        <v>803</v>
      </c>
      <c r="I191" t="s">
        <v>751</v>
      </c>
      <c r="K191">
        <v>9</v>
      </c>
      <c r="L191">
        <v>21.344999999999999</v>
      </c>
      <c r="M191">
        <v>30.221</v>
      </c>
      <c r="N191">
        <v>4.4379999999999997</v>
      </c>
    </row>
    <row r="192" spans="1:15" x14ac:dyDescent="0.45">
      <c r="A192" t="s">
        <v>181</v>
      </c>
      <c r="B192">
        <v>2012</v>
      </c>
      <c r="C192" s="9">
        <v>40958</v>
      </c>
      <c r="D192" t="s">
        <v>653</v>
      </c>
      <c r="E192" t="s">
        <v>454</v>
      </c>
      <c r="F192">
        <v>1</v>
      </c>
      <c r="G192">
        <v>4</v>
      </c>
      <c r="H192" t="s">
        <v>757</v>
      </c>
      <c r="I192" t="s">
        <v>781</v>
      </c>
      <c r="J192">
        <v>22.139726027397199</v>
      </c>
      <c r="K192">
        <v>25.739000000000001</v>
      </c>
      <c r="L192">
        <v>25.454000000000001</v>
      </c>
      <c r="M192">
        <v>30.512</v>
      </c>
      <c r="N192">
        <v>2.5289999999999999</v>
      </c>
    </row>
    <row r="193" spans="1:14" x14ac:dyDescent="0.45">
      <c r="A193" t="s">
        <v>181</v>
      </c>
      <c r="B193">
        <v>2012</v>
      </c>
      <c r="C193" s="9">
        <v>40958</v>
      </c>
      <c r="D193" t="s">
        <v>653</v>
      </c>
      <c r="E193" t="s">
        <v>454</v>
      </c>
      <c r="F193">
        <v>1</v>
      </c>
      <c r="G193">
        <v>5</v>
      </c>
      <c r="H193" t="s">
        <v>793</v>
      </c>
      <c r="I193" t="s">
        <v>771</v>
      </c>
      <c r="K193">
        <v>19.72</v>
      </c>
      <c r="L193">
        <v>19.820999999999898</v>
      </c>
      <c r="M193">
        <v>26.292999999999999</v>
      </c>
      <c r="N193">
        <v>3.2360000000000002</v>
      </c>
    </row>
    <row r="194" spans="1:14" x14ac:dyDescent="0.45">
      <c r="A194" t="s">
        <v>181</v>
      </c>
      <c r="B194">
        <v>2012</v>
      </c>
      <c r="C194" s="9">
        <v>40958</v>
      </c>
      <c r="D194" t="s">
        <v>653</v>
      </c>
      <c r="E194" t="s">
        <v>454</v>
      </c>
      <c r="F194">
        <v>1</v>
      </c>
      <c r="G194">
        <v>6</v>
      </c>
      <c r="H194" t="s">
        <v>808</v>
      </c>
      <c r="I194" t="s">
        <v>809</v>
      </c>
      <c r="J194">
        <v>22.2054794520547</v>
      </c>
      <c r="K194">
        <v>9</v>
      </c>
      <c r="L194">
        <v>10.885999999999999</v>
      </c>
      <c r="M194">
        <v>20.957999999999998</v>
      </c>
      <c r="N194">
        <v>5.0359999999999996</v>
      </c>
    </row>
    <row r="195" spans="1:14" x14ac:dyDescent="0.45">
      <c r="A195" t="s">
        <v>181</v>
      </c>
      <c r="B195">
        <v>2012</v>
      </c>
      <c r="C195" s="9">
        <v>40958</v>
      </c>
      <c r="D195" t="s">
        <v>653</v>
      </c>
      <c r="E195" t="s">
        <v>454</v>
      </c>
      <c r="F195">
        <v>1</v>
      </c>
      <c r="G195">
        <v>7</v>
      </c>
      <c r="H195" t="s">
        <v>810</v>
      </c>
      <c r="I195" t="s">
        <v>811</v>
      </c>
      <c r="J195">
        <v>22.104109589040998</v>
      </c>
      <c r="K195">
        <v>9</v>
      </c>
      <c r="L195">
        <v>3.9390000000000001</v>
      </c>
      <c r="M195">
        <v>15.705</v>
      </c>
      <c r="N195">
        <v>5.883</v>
      </c>
    </row>
    <row r="196" spans="1:14" x14ac:dyDescent="0.45">
      <c r="A196" t="s">
        <v>181</v>
      </c>
      <c r="B196">
        <v>2012</v>
      </c>
      <c r="C196" s="9">
        <v>40958</v>
      </c>
      <c r="D196" t="s">
        <v>653</v>
      </c>
      <c r="E196" t="s">
        <v>454</v>
      </c>
      <c r="F196">
        <v>2</v>
      </c>
      <c r="G196">
        <v>1</v>
      </c>
      <c r="H196" t="s">
        <v>810</v>
      </c>
      <c r="I196" t="s">
        <v>38</v>
      </c>
      <c r="J196">
        <v>22.104109589040998</v>
      </c>
      <c r="K196">
        <v>3.9390000000000001</v>
      </c>
      <c r="L196">
        <v>19.704000000000001</v>
      </c>
      <c r="M196">
        <v>28.068000000000001</v>
      </c>
      <c r="N196">
        <v>4.1820000000000004</v>
      </c>
    </row>
    <row r="197" spans="1:14" x14ac:dyDescent="0.45">
      <c r="A197" t="s">
        <v>181</v>
      </c>
      <c r="B197">
        <v>2012</v>
      </c>
      <c r="C197" s="9">
        <v>40958</v>
      </c>
      <c r="D197" t="s">
        <v>653</v>
      </c>
      <c r="E197" t="s">
        <v>454</v>
      </c>
      <c r="F197">
        <v>2</v>
      </c>
      <c r="G197">
        <v>2</v>
      </c>
      <c r="H197" t="s">
        <v>164</v>
      </c>
      <c r="I197" t="s">
        <v>118</v>
      </c>
      <c r="J197">
        <v>19.2027397260273</v>
      </c>
      <c r="K197">
        <v>30.732999999999901</v>
      </c>
      <c r="L197">
        <v>30.137</v>
      </c>
      <c r="M197">
        <v>34.170999999999999</v>
      </c>
      <c r="N197">
        <v>2.0169999999999999</v>
      </c>
    </row>
    <row r="198" spans="1:14" x14ac:dyDescent="0.45">
      <c r="A198" t="s">
        <v>181</v>
      </c>
      <c r="B198">
        <v>2012</v>
      </c>
      <c r="C198" s="9">
        <v>40958</v>
      </c>
      <c r="D198" t="s">
        <v>653</v>
      </c>
      <c r="E198" t="s">
        <v>454</v>
      </c>
      <c r="F198">
        <v>2</v>
      </c>
      <c r="G198">
        <v>3</v>
      </c>
      <c r="H198" t="s">
        <v>60</v>
      </c>
      <c r="I198" t="s">
        <v>61</v>
      </c>
      <c r="J198">
        <v>23.589041095890401</v>
      </c>
      <c r="K198">
        <v>14.35</v>
      </c>
      <c r="L198">
        <v>17.148</v>
      </c>
      <c r="M198">
        <v>22.443999999999999</v>
      </c>
      <c r="N198">
        <v>2.6480000000000001</v>
      </c>
    </row>
    <row r="199" spans="1:14" x14ac:dyDescent="0.45">
      <c r="A199" t="s">
        <v>181</v>
      </c>
      <c r="B199">
        <v>2012</v>
      </c>
      <c r="C199" s="9">
        <v>40958</v>
      </c>
      <c r="D199" t="s">
        <v>653</v>
      </c>
      <c r="E199" t="s">
        <v>454</v>
      </c>
      <c r="F199">
        <v>2</v>
      </c>
      <c r="G199">
        <v>4</v>
      </c>
      <c r="H199" t="s">
        <v>167</v>
      </c>
      <c r="I199" t="s">
        <v>59</v>
      </c>
      <c r="J199">
        <v>22.9561643835616</v>
      </c>
      <c r="K199">
        <v>9</v>
      </c>
      <c r="L199">
        <v>14.829000000000001</v>
      </c>
      <c r="M199">
        <v>23.707000000000001</v>
      </c>
      <c r="N199">
        <v>4.4390000000000001</v>
      </c>
    </row>
    <row r="200" spans="1:14" x14ac:dyDescent="0.45">
      <c r="A200" t="s">
        <v>181</v>
      </c>
      <c r="B200">
        <v>2012</v>
      </c>
      <c r="C200" s="9">
        <v>40958</v>
      </c>
      <c r="D200" t="s">
        <v>653</v>
      </c>
      <c r="E200" t="s">
        <v>454</v>
      </c>
      <c r="F200">
        <v>2</v>
      </c>
      <c r="G200">
        <v>5</v>
      </c>
      <c r="H200" t="s">
        <v>135</v>
      </c>
      <c r="I200" t="s">
        <v>29</v>
      </c>
      <c r="J200">
        <v>22.276712328767101</v>
      </c>
      <c r="K200">
        <v>19.344999999999999</v>
      </c>
      <c r="L200">
        <v>17.75</v>
      </c>
      <c r="M200">
        <v>23.923999999999999</v>
      </c>
      <c r="N200">
        <v>3.0870000000000002</v>
      </c>
    </row>
    <row r="201" spans="1:14" x14ac:dyDescent="0.45">
      <c r="A201" t="s">
        <v>181</v>
      </c>
      <c r="B201">
        <v>2012</v>
      </c>
      <c r="C201" s="9">
        <v>40958</v>
      </c>
      <c r="D201" t="s">
        <v>653</v>
      </c>
      <c r="E201" t="s">
        <v>454</v>
      </c>
      <c r="F201">
        <v>2</v>
      </c>
      <c r="G201">
        <v>6</v>
      </c>
      <c r="H201" t="s">
        <v>752</v>
      </c>
      <c r="I201" t="s">
        <v>753</v>
      </c>
      <c r="K201">
        <v>7.391</v>
      </c>
      <c r="L201">
        <v>8.6790000000000003</v>
      </c>
      <c r="M201">
        <v>15.429</v>
      </c>
      <c r="N201">
        <v>3.375</v>
      </c>
    </row>
    <row r="202" spans="1:14" x14ac:dyDescent="0.45">
      <c r="A202" t="s">
        <v>181</v>
      </c>
      <c r="B202">
        <v>2012</v>
      </c>
      <c r="C202" s="9">
        <v>40958</v>
      </c>
      <c r="D202" t="s">
        <v>653</v>
      </c>
      <c r="E202" t="s">
        <v>454</v>
      </c>
      <c r="F202">
        <v>2</v>
      </c>
      <c r="G202">
        <v>7</v>
      </c>
      <c r="H202" t="s">
        <v>812</v>
      </c>
      <c r="I202" t="s">
        <v>813</v>
      </c>
      <c r="K202">
        <v>9</v>
      </c>
      <c r="L202">
        <v>1.9669999999999901</v>
      </c>
      <c r="M202">
        <v>12.946999999999999</v>
      </c>
      <c r="N202">
        <v>5.49</v>
      </c>
    </row>
    <row r="203" spans="1:14" x14ac:dyDescent="0.45">
      <c r="A203" t="s">
        <v>181</v>
      </c>
      <c r="B203">
        <v>2012</v>
      </c>
      <c r="C203" s="9">
        <v>40958</v>
      </c>
      <c r="D203" t="s">
        <v>653</v>
      </c>
      <c r="E203" t="s">
        <v>454</v>
      </c>
      <c r="F203">
        <v>3</v>
      </c>
      <c r="G203">
        <v>1</v>
      </c>
      <c r="H203" t="s">
        <v>703</v>
      </c>
      <c r="I203" t="s">
        <v>15</v>
      </c>
      <c r="J203">
        <v>21.290410958904101</v>
      </c>
      <c r="K203">
        <v>31.385999999999999</v>
      </c>
      <c r="L203">
        <v>32.661000000000001</v>
      </c>
      <c r="M203">
        <v>38.734999999999999</v>
      </c>
      <c r="N203">
        <v>3.0369999999999999</v>
      </c>
    </row>
    <row r="204" spans="1:14" x14ac:dyDescent="0.45">
      <c r="A204" t="s">
        <v>181</v>
      </c>
      <c r="B204">
        <v>2012</v>
      </c>
      <c r="C204" s="9">
        <v>40958</v>
      </c>
      <c r="D204" t="s">
        <v>653</v>
      </c>
      <c r="E204" t="s">
        <v>454</v>
      </c>
      <c r="F204">
        <v>3</v>
      </c>
      <c r="G204">
        <v>2</v>
      </c>
      <c r="H204" t="s">
        <v>814</v>
      </c>
      <c r="I204" t="s">
        <v>767</v>
      </c>
      <c r="K204">
        <v>17.954999999999998</v>
      </c>
      <c r="L204">
        <v>22.795000000000002</v>
      </c>
      <c r="M204">
        <v>29.359000000000002</v>
      </c>
      <c r="N204">
        <v>3.282</v>
      </c>
    </row>
    <row r="205" spans="1:14" x14ac:dyDescent="0.45">
      <c r="A205" t="s">
        <v>181</v>
      </c>
      <c r="B205">
        <v>2012</v>
      </c>
      <c r="C205" s="9">
        <v>40958</v>
      </c>
      <c r="D205" t="s">
        <v>653</v>
      </c>
      <c r="E205" t="s">
        <v>454</v>
      </c>
      <c r="F205">
        <v>3</v>
      </c>
      <c r="G205">
        <v>3</v>
      </c>
      <c r="H205" t="s">
        <v>116</v>
      </c>
      <c r="I205" t="s">
        <v>21</v>
      </c>
      <c r="J205">
        <v>20.904109589040999</v>
      </c>
      <c r="K205">
        <v>10.961</v>
      </c>
      <c r="L205">
        <v>17.285999999999898</v>
      </c>
      <c r="M205">
        <v>23.443999999999999</v>
      </c>
      <c r="N205">
        <v>3.0790000000000002</v>
      </c>
    </row>
    <row r="206" spans="1:14" x14ac:dyDescent="0.45">
      <c r="A206" t="s">
        <v>181</v>
      </c>
      <c r="B206">
        <v>2012</v>
      </c>
      <c r="C206" s="9">
        <v>40958</v>
      </c>
      <c r="D206" t="s">
        <v>653</v>
      </c>
      <c r="E206" t="s">
        <v>454</v>
      </c>
      <c r="F206">
        <v>3</v>
      </c>
      <c r="G206">
        <v>4</v>
      </c>
      <c r="H206" t="s">
        <v>734</v>
      </c>
      <c r="I206" t="s">
        <v>36</v>
      </c>
      <c r="J206">
        <v>28.432876712328699</v>
      </c>
      <c r="K206">
        <v>26.248999999999899</v>
      </c>
      <c r="L206">
        <v>24.844999999999999</v>
      </c>
      <c r="M206">
        <v>30.625</v>
      </c>
      <c r="N206">
        <v>2.89</v>
      </c>
    </row>
    <row r="207" spans="1:14" x14ac:dyDescent="0.45">
      <c r="A207" t="s">
        <v>181</v>
      </c>
      <c r="B207">
        <v>2012</v>
      </c>
      <c r="C207" s="9">
        <v>40958</v>
      </c>
      <c r="D207" t="s">
        <v>653</v>
      </c>
      <c r="E207" t="s">
        <v>454</v>
      </c>
      <c r="F207">
        <v>3</v>
      </c>
      <c r="G207">
        <v>5</v>
      </c>
      <c r="H207" t="s">
        <v>109</v>
      </c>
      <c r="I207" t="s">
        <v>118</v>
      </c>
      <c r="J207">
        <v>19.049315068493101</v>
      </c>
      <c r="K207">
        <v>19.459</v>
      </c>
      <c r="L207">
        <v>19.472999999999999</v>
      </c>
      <c r="M207">
        <v>25.753</v>
      </c>
      <c r="N207">
        <v>3.14</v>
      </c>
    </row>
    <row r="208" spans="1:14" x14ac:dyDescent="0.45">
      <c r="A208" t="s">
        <v>181</v>
      </c>
      <c r="B208">
        <v>2012</v>
      </c>
      <c r="C208" s="9">
        <v>40958</v>
      </c>
      <c r="D208" t="s">
        <v>653</v>
      </c>
      <c r="E208" t="s">
        <v>454</v>
      </c>
      <c r="F208">
        <v>3</v>
      </c>
      <c r="G208">
        <v>6</v>
      </c>
      <c r="H208" t="s">
        <v>801</v>
      </c>
      <c r="I208" t="s">
        <v>771</v>
      </c>
      <c r="K208">
        <v>18.800999999999998</v>
      </c>
      <c r="L208">
        <v>17.998999999999999</v>
      </c>
      <c r="M208">
        <v>23.327000000000002</v>
      </c>
      <c r="N208">
        <v>2.6640000000000001</v>
      </c>
    </row>
    <row r="209" spans="1:14" x14ac:dyDescent="0.45">
      <c r="A209" t="s">
        <v>181</v>
      </c>
      <c r="B209">
        <v>2012</v>
      </c>
      <c r="C209" s="9">
        <v>40958</v>
      </c>
      <c r="D209" t="s">
        <v>653</v>
      </c>
      <c r="E209" t="s">
        <v>454</v>
      </c>
      <c r="F209">
        <v>3</v>
      </c>
      <c r="G209">
        <v>7</v>
      </c>
      <c r="H209" t="s">
        <v>790</v>
      </c>
      <c r="I209" t="s">
        <v>791</v>
      </c>
      <c r="J209">
        <v>19.345205479452002</v>
      </c>
      <c r="K209">
        <v>9</v>
      </c>
      <c r="L209">
        <v>4.7709999999999999</v>
      </c>
      <c r="M209">
        <v>16.067</v>
      </c>
      <c r="N209">
        <v>5.6479999999999997</v>
      </c>
    </row>
    <row r="210" spans="1:14" x14ac:dyDescent="0.45">
      <c r="A210" t="s">
        <v>181</v>
      </c>
      <c r="B210">
        <v>2012</v>
      </c>
      <c r="C210" s="9">
        <v>40958</v>
      </c>
      <c r="D210" t="s">
        <v>653</v>
      </c>
      <c r="E210" t="s">
        <v>454</v>
      </c>
      <c r="F210">
        <v>4</v>
      </c>
      <c r="G210">
        <v>1</v>
      </c>
      <c r="H210" t="s">
        <v>750</v>
      </c>
      <c r="I210" t="s">
        <v>751</v>
      </c>
      <c r="J210">
        <v>21.2657534246575</v>
      </c>
      <c r="K210">
        <v>21.088000000000001</v>
      </c>
      <c r="L210">
        <v>26.293999999999901</v>
      </c>
      <c r="M210">
        <v>33.235999999999997</v>
      </c>
      <c r="N210">
        <v>3.4710000000000001</v>
      </c>
    </row>
    <row r="211" spans="1:14" x14ac:dyDescent="0.45">
      <c r="A211" t="s">
        <v>181</v>
      </c>
      <c r="B211">
        <v>2012</v>
      </c>
      <c r="C211" s="9">
        <v>40958</v>
      </c>
      <c r="D211" t="s">
        <v>653</v>
      </c>
      <c r="E211" t="s">
        <v>454</v>
      </c>
      <c r="F211">
        <v>4</v>
      </c>
      <c r="G211">
        <v>2</v>
      </c>
      <c r="H211" t="s">
        <v>806</v>
      </c>
      <c r="I211" t="s">
        <v>780</v>
      </c>
      <c r="K211">
        <v>26.463999999999999</v>
      </c>
      <c r="L211">
        <v>27.262</v>
      </c>
      <c r="M211">
        <v>31.957999999999998</v>
      </c>
      <c r="N211">
        <v>2.3479999999999999</v>
      </c>
    </row>
    <row r="212" spans="1:14" x14ac:dyDescent="0.45">
      <c r="A212" t="s">
        <v>181</v>
      </c>
      <c r="B212">
        <v>2012</v>
      </c>
      <c r="C212" s="9">
        <v>40958</v>
      </c>
      <c r="D212" t="s">
        <v>653</v>
      </c>
      <c r="E212" t="s">
        <v>454</v>
      </c>
      <c r="F212">
        <v>4</v>
      </c>
      <c r="G212">
        <v>3</v>
      </c>
      <c r="H212" t="s">
        <v>82</v>
      </c>
      <c r="I212" t="s">
        <v>67</v>
      </c>
      <c r="J212">
        <v>19.4684931506849</v>
      </c>
      <c r="K212">
        <v>9</v>
      </c>
      <c r="L212">
        <v>19.448999999999899</v>
      </c>
      <c r="M212">
        <v>28.390999999999998</v>
      </c>
      <c r="N212">
        <v>4.4710000000000001</v>
      </c>
    </row>
    <row r="213" spans="1:14" x14ac:dyDescent="0.45">
      <c r="A213" t="s">
        <v>181</v>
      </c>
      <c r="B213">
        <v>2012</v>
      </c>
      <c r="C213" s="9">
        <v>40958</v>
      </c>
      <c r="D213" t="s">
        <v>653</v>
      </c>
      <c r="E213" t="s">
        <v>454</v>
      </c>
      <c r="F213">
        <v>4</v>
      </c>
      <c r="G213">
        <v>4</v>
      </c>
      <c r="H213" t="s">
        <v>403</v>
      </c>
      <c r="I213" t="s">
        <v>15</v>
      </c>
      <c r="J213">
        <v>25.2136986301369</v>
      </c>
      <c r="K213">
        <v>9</v>
      </c>
      <c r="L213">
        <v>16.902999999999999</v>
      </c>
      <c r="M213">
        <v>25.742999999999999</v>
      </c>
      <c r="N213">
        <v>4.42</v>
      </c>
    </row>
    <row r="214" spans="1:14" x14ac:dyDescent="0.45">
      <c r="A214" t="s">
        <v>181</v>
      </c>
      <c r="B214">
        <v>2012</v>
      </c>
      <c r="C214" s="9">
        <v>40958</v>
      </c>
      <c r="D214" t="s">
        <v>653</v>
      </c>
      <c r="E214" t="s">
        <v>454</v>
      </c>
      <c r="F214">
        <v>4</v>
      </c>
      <c r="G214">
        <v>5</v>
      </c>
      <c r="H214" t="s">
        <v>786</v>
      </c>
      <c r="I214" t="s">
        <v>40</v>
      </c>
      <c r="J214">
        <v>26.128767123287599</v>
      </c>
      <c r="K214">
        <v>10.220000000000001</v>
      </c>
      <c r="L214">
        <v>13.298</v>
      </c>
      <c r="M214">
        <v>18.62</v>
      </c>
      <c r="N214">
        <v>2.661</v>
      </c>
    </row>
    <row r="215" spans="1:14" x14ac:dyDescent="0.45">
      <c r="A215" t="s">
        <v>181</v>
      </c>
      <c r="B215">
        <v>2012</v>
      </c>
      <c r="C215" s="9">
        <v>40958</v>
      </c>
      <c r="D215" t="s">
        <v>653</v>
      </c>
      <c r="E215" t="s">
        <v>454</v>
      </c>
      <c r="F215">
        <v>4</v>
      </c>
      <c r="G215">
        <v>6</v>
      </c>
      <c r="H215" t="s">
        <v>778</v>
      </c>
      <c r="I215" t="s">
        <v>815</v>
      </c>
      <c r="J215">
        <v>25</v>
      </c>
      <c r="K215">
        <v>25.353000000000002</v>
      </c>
      <c r="L215">
        <v>23.709</v>
      </c>
      <c r="M215">
        <v>27.695</v>
      </c>
      <c r="N215">
        <v>1.9930000000000001</v>
      </c>
    </row>
    <row r="216" spans="1:14" x14ac:dyDescent="0.45">
      <c r="A216" t="s">
        <v>181</v>
      </c>
      <c r="B216">
        <v>2012</v>
      </c>
      <c r="C216" s="9">
        <v>40958</v>
      </c>
      <c r="D216" t="s">
        <v>653</v>
      </c>
      <c r="E216" t="s">
        <v>454</v>
      </c>
      <c r="F216">
        <v>4</v>
      </c>
      <c r="G216">
        <v>7</v>
      </c>
      <c r="H216" t="s">
        <v>816</v>
      </c>
      <c r="I216" t="s">
        <v>172</v>
      </c>
      <c r="K216">
        <v>11.878</v>
      </c>
      <c r="L216">
        <v>10.469999999999899</v>
      </c>
      <c r="M216">
        <v>17.622</v>
      </c>
      <c r="N216">
        <v>3.5760000000000001</v>
      </c>
    </row>
    <row r="217" spans="1:14" x14ac:dyDescent="0.45">
      <c r="A217" t="s">
        <v>181</v>
      </c>
      <c r="B217">
        <v>2012</v>
      </c>
      <c r="C217" s="9">
        <v>40958</v>
      </c>
      <c r="D217" t="s">
        <v>653</v>
      </c>
      <c r="E217" t="s">
        <v>454</v>
      </c>
      <c r="F217">
        <v>5</v>
      </c>
      <c r="G217">
        <v>1</v>
      </c>
      <c r="H217" t="s">
        <v>802</v>
      </c>
      <c r="I217" t="s">
        <v>738</v>
      </c>
      <c r="K217">
        <v>36.887999999999998</v>
      </c>
      <c r="L217">
        <v>37.143999999999998</v>
      </c>
      <c r="M217">
        <v>44.76</v>
      </c>
      <c r="N217">
        <v>3.8079999999999998</v>
      </c>
    </row>
    <row r="218" spans="1:14" x14ac:dyDescent="0.45">
      <c r="A218" t="s">
        <v>181</v>
      </c>
      <c r="B218">
        <v>2012</v>
      </c>
      <c r="C218" s="9">
        <v>40958</v>
      </c>
      <c r="D218" t="s">
        <v>653</v>
      </c>
      <c r="E218" t="s">
        <v>454</v>
      </c>
      <c r="F218">
        <v>5</v>
      </c>
      <c r="G218">
        <v>2</v>
      </c>
      <c r="H218" t="s">
        <v>134</v>
      </c>
      <c r="I218" t="s">
        <v>38</v>
      </c>
      <c r="J218">
        <v>21.060273972602701</v>
      </c>
      <c r="K218">
        <v>20.914999999999999</v>
      </c>
      <c r="L218">
        <v>22.385999999999999</v>
      </c>
      <c r="M218">
        <v>27.49</v>
      </c>
      <c r="N218">
        <v>2.552</v>
      </c>
    </row>
    <row r="219" spans="1:14" x14ac:dyDescent="0.45">
      <c r="A219" t="s">
        <v>181</v>
      </c>
      <c r="B219">
        <v>2012</v>
      </c>
      <c r="C219" s="9">
        <v>40958</v>
      </c>
      <c r="D219" t="s">
        <v>653</v>
      </c>
      <c r="E219" t="s">
        <v>454</v>
      </c>
      <c r="F219">
        <v>5</v>
      </c>
      <c r="G219">
        <v>3</v>
      </c>
      <c r="H219" t="s">
        <v>740</v>
      </c>
      <c r="I219" t="s">
        <v>741</v>
      </c>
      <c r="J219">
        <v>24.320547945205401</v>
      </c>
      <c r="K219">
        <v>16.95</v>
      </c>
      <c r="L219">
        <v>18.253</v>
      </c>
      <c r="M219">
        <v>24.593</v>
      </c>
      <c r="N219">
        <v>3.17</v>
      </c>
    </row>
    <row r="220" spans="1:14" x14ac:dyDescent="0.45">
      <c r="A220" t="s">
        <v>181</v>
      </c>
      <c r="B220">
        <v>2012</v>
      </c>
      <c r="C220" s="9">
        <v>40958</v>
      </c>
      <c r="D220" t="s">
        <v>653</v>
      </c>
      <c r="E220" t="s">
        <v>454</v>
      </c>
      <c r="F220">
        <v>5</v>
      </c>
      <c r="G220">
        <v>4</v>
      </c>
      <c r="H220" t="s">
        <v>807</v>
      </c>
      <c r="I220" t="s">
        <v>172</v>
      </c>
      <c r="K220">
        <v>9.9260000000000002</v>
      </c>
      <c r="L220">
        <v>12.238</v>
      </c>
      <c r="M220">
        <v>18.762</v>
      </c>
      <c r="N220">
        <v>3.262</v>
      </c>
    </row>
    <row r="221" spans="1:14" x14ac:dyDescent="0.45">
      <c r="A221" t="s">
        <v>181</v>
      </c>
      <c r="B221">
        <v>2012</v>
      </c>
      <c r="C221" s="9">
        <v>40958</v>
      </c>
      <c r="D221" t="s">
        <v>653</v>
      </c>
      <c r="E221" t="s">
        <v>454</v>
      </c>
      <c r="F221">
        <v>5</v>
      </c>
      <c r="G221">
        <v>5</v>
      </c>
      <c r="H221" t="s">
        <v>817</v>
      </c>
      <c r="I221" t="s">
        <v>759</v>
      </c>
      <c r="K221">
        <v>12.588999999999899</v>
      </c>
      <c r="L221">
        <v>11.458</v>
      </c>
      <c r="M221">
        <v>18.268000000000001</v>
      </c>
      <c r="N221">
        <v>3.4049999999999998</v>
      </c>
    </row>
    <row r="222" spans="1:14" x14ac:dyDescent="0.45">
      <c r="A222" t="s">
        <v>181</v>
      </c>
      <c r="B222">
        <v>2012</v>
      </c>
      <c r="C222" s="9">
        <v>40958</v>
      </c>
      <c r="D222" t="s">
        <v>653</v>
      </c>
      <c r="E222" t="s">
        <v>454</v>
      </c>
      <c r="F222">
        <v>5</v>
      </c>
      <c r="G222">
        <v>6</v>
      </c>
      <c r="H222" t="s">
        <v>310</v>
      </c>
      <c r="I222" t="s">
        <v>158</v>
      </c>
      <c r="J222">
        <v>21.7424657534246</v>
      </c>
      <c r="K222">
        <v>3.5459999999999998</v>
      </c>
      <c r="L222">
        <v>3.1150000000000002</v>
      </c>
      <c r="M222">
        <v>9.5690000000000008</v>
      </c>
      <c r="N222">
        <v>3.2269999999999999</v>
      </c>
    </row>
    <row r="223" spans="1:14" x14ac:dyDescent="0.45">
      <c r="A223" t="s">
        <v>181</v>
      </c>
      <c r="B223">
        <v>2012</v>
      </c>
      <c r="C223" s="9">
        <v>40958</v>
      </c>
      <c r="D223" t="s">
        <v>653</v>
      </c>
      <c r="E223" t="s">
        <v>454</v>
      </c>
      <c r="F223">
        <v>6</v>
      </c>
      <c r="G223">
        <v>1</v>
      </c>
      <c r="H223" t="s">
        <v>79</v>
      </c>
      <c r="I223" t="s">
        <v>65</v>
      </c>
      <c r="J223">
        <v>24.791780821917801</v>
      </c>
      <c r="K223">
        <v>13.471</v>
      </c>
      <c r="L223">
        <v>20.228999999999999</v>
      </c>
      <c r="M223">
        <v>25.805</v>
      </c>
      <c r="N223">
        <v>2.7879999999999998</v>
      </c>
    </row>
    <row r="224" spans="1:14" x14ac:dyDescent="0.45">
      <c r="A224" t="s">
        <v>181</v>
      </c>
      <c r="B224">
        <v>2012</v>
      </c>
      <c r="C224" s="9">
        <v>40958</v>
      </c>
      <c r="D224" t="s">
        <v>653</v>
      </c>
      <c r="E224" t="s">
        <v>454</v>
      </c>
      <c r="F224">
        <v>6</v>
      </c>
      <c r="G224">
        <v>2</v>
      </c>
      <c r="H224" t="s">
        <v>719</v>
      </c>
      <c r="I224" t="s">
        <v>720</v>
      </c>
      <c r="J224">
        <v>25.9972602739726</v>
      </c>
      <c r="K224">
        <v>34.696999999999903</v>
      </c>
      <c r="L224">
        <v>32.033999999999999</v>
      </c>
      <c r="M224">
        <v>38.386000000000003</v>
      </c>
      <c r="N224">
        <v>3.1760000000000002</v>
      </c>
    </row>
    <row r="225" spans="1:14" x14ac:dyDescent="0.45">
      <c r="A225" t="s">
        <v>181</v>
      </c>
      <c r="B225">
        <v>2012</v>
      </c>
      <c r="C225" s="9">
        <v>40958</v>
      </c>
      <c r="D225" t="s">
        <v>653</v>
      </c>
      <c r="E225" t="s">
        <v>454</v>
      </c>
      <c r="F225">
        <v>6</v>
      </c>
      <c r="G225">
        <v>3</v>
      </c>
      <c r="H225" t="s">
        <v>174</v>
      </c>
      <c r="I225" t="s">
        <v>156</v>
      </c>
      <c r="J225">
        <v>20.087671232876701</v>
      </c>
      <c r="K225">
        <v>9</v>
      </c>
      <c r="L225">
        <v>20.317</v>
      </c>
      <c r="M225">
        <v>29.260999999999999</v>
      </c>
      <c r="N225">
        <v>4.4720000000000004</v>
      </c>
    </row>
    <row r="226" spans="1:14" x14ac:dyDescent="0.45">
      <c r="A226" t="s">
        <v>181</v>
      </c>
      <c r="B226">
        <v>2012</v>
      </c>
      <c r="C226" s="9">
        <v>40958</v>
      </c>
      <c r="D226" t="s">
        <v>653</v>
      </c>
      <c r="E226" t="s">
        <v>454</v>
      </c>
      <c r="F226">
        <v>6</v>
      </c>
      <c r="G226">
        <v>4</v>
      </c>
      <c r="H226" t="s">
        <v>804</v>
      </c>
      <c r="I226" t="s">
        <v>715</v>
      </c>
      <c r="K226">
        <v>27.337999999999901</v>
      </c>
      <c r="L226">
        <v>25.698</v>
      </c>
      <c r="M226">
        <v>31.37</v>
      </c>
      <c r="N226">
        <v>2.8359999999999999</v>
      </c>
    </row>
    <row r="227" spans="1:14" x14ac:dyDescent="0.45">
      <c r="A227" t="s">
        <v>181</v>
      </c>
      <c r="B227">
        <v>2012</v>
      </c>
      <c r="C227" s="9">
        <v>40958</v>
      </c>
      <c r="D227" t="s">
        <v>653</v>
      </c>
      <c r="E227" t="s">
        <v>454</v>
      </c>
      <c r="F227">
        <v>6</v>
      </c>
      <c r="G227">
        <v>5</v>
      </c>
      <c r="H227" t="s">
        <v>139</v>
      </c>
      <c r="I227" t="s">
        <v>61</v>
      </c>
      <c r="J227">
        <v>19.690410958904099</v>
      </c>
      <c r="K227">
        <v>18.741</v>
      </c>
      <c r="L227">
        <v>18.457000000000001</v>
      </c>
      <c r="M227">
        <v>23.739000000000001</v>
      </c>
      <c r="N227">
        <v>2.641</v>
      </c>
    </row>
    <row r="228" spans="1:14" x14ac:dyDescent="0.45">
      <c r="A228" t="s">
        <v>181</v>
      </c>
      <c r="B228">
        <v>2012</v>
      </c>
      <c r="C228" s="9">
        <v>40958</v>
      </c>
      <c r="D228" t="s">
        <v>653</v>
      </c>
      <c r="E228" t="s">
        <v>454</v>
      </c>
      <c r="F228">
        <v>6</v>
      </c>
      <c r="G228">
        <v>6</v>
      </c>
      <c r="H228" t="s">
        <v>761</v>
      </c>
      <c r="I228" t="s">
        <v>762</v>
      </c>
      <c r="J228">
        <v>27.923287671232799</v>
      </c>
      <c r="K228">
        <v>7.0990000000000002</v>
      </c>
      <c r="L228">
        <v>6.883</v>
      </c>
      <c r="M228">
        <v>14.015000000000001</v>
      </c>
      <c r="N228">
        <v>3.5659999999999998</v>
      </c>
    </row>
    <row r="229" spans="1:14" x14ac:dyDescent="0.45">
      <c r="A229" t="s">
        <v>181</v>
      </c>
      <c r="B229">
        <v>2012</v>
      </c>
      <c r="C229" s="9">
        <v>40958</v>
      </c>
      <c r="D229" t="s">
        <v>653</v>
      </c>
      <c r="E229" t="s">
        <v>454</v>
      </c>
      <c r="F229">
        <v>7</v>
      </c>
      <c r="G229">
        <v>1</v>
      </c>
      <c r="H229" t="s">
        <v>690</v>
      </c>
      <c r="I229" t="s">
        <v>17</v>
      </c>
      <c r="J229">
        <v>23.901369863013699</v>
      </c>
      <c r="K229">
        <v>18.849999999999898</v>
      </c>
      <c r="L229">
        <v>23.600999999999999</v>
      </c>
      <c r="M229">
        <v>30.359000000000002</v>
      </c>
      <c r="N229">
        <v>3.379</v>
      </c>
    </row>
    <row r="230" spans="1:14" x14ac:dyDescent="0.45">
      <c r="A230" t="s">
        <v>181</v>
      </c>
      <c r="B230">
        <v>2012</v>
      </c>
      <c r="C230" s="9">
        <v>40958</v>
      </c>
      <c r="D230" t="s">
        <v>653</v>
      </c>
      <c r="E230" t="s">
        <v>454</v>
      </c>
      <c r="F230">
        <v>7</v>
      </c>
      <c r="G230">
        <v>2</v>
      </c>
      <c r="H230" t="s">
        <v>736</v>
      </c>
      <c r="I230" t="s">
        <v>722</v>
      </c>
      <c r="J230">
        <v>23.008219178082101</v>
      </c>
      <c r="K230">
        <v>20.872999999999902</v>
      </c>
      <c r="L230">
        <v>22.257999999999999</v>
      </c>
      <c r="M230">
        <v>26.58</v>
      </c>
      <c r="N230">
        <v>2.161</v>
      </c>
    </row>
    <row r="231" spans="1:14" x14ac:dyDescent="0.45">
      <c r="A231" t="s">
        <v>181</v>
      </c>
      <c r="B231">
        <v>2012</v>
      </c>
      <c r="C231" s="9">
        <v>40958</v>
      </c>
      <c r="D231" t="s">
        <v>653</v>
      </c>
      <c r="E231" t="s">
        <v>454</v>
      </c>
      <c r="F231">
        <v>7</v>
      </c>
      <c r="G231">
        <v>3</v>
      </c>
      <c r="H231" t="s">
        <v>147</v>
      </c>
      <c r="I231" t="s">
        <v>31</v>
      </c>
      <c r="J231">
        <v>23.610958904109498</v>
      </c>
      <c r="K231">
        <v>30.672999999999998</v>
      </c>
      <c r="L231">
        <v>27.994</v>
      </c>
      <c r="M231">
        <v>33.368000000000002</v>
      </c>
      <c r="N231">
        <v>2.6869999999999998</v>
      </c>
    </row>
    <row r="232" spans="1:14" x14ac:dyDescent="0.45">
      <c r="A232" t="s">
        <v>181</v>
      </c>
      <c r="B232">
        <v>2012</v>
      </c>
      <c r="C232" s="9">
        <v>40958</v>
      </c>
      <c r="D232" t="s">
        <v>653</v>
      </c>
      <c r="E232" t="s">
        <v>454</v>
      </c>
      <c r="F232">
        <v>7</v>
      </c>
      <c r="G232">
        <v>4</v>
      </c>
      <c r="H232" t="s">
        <v>704</v>
      </c>
      <c r="I232" t="s">
        <v>40</v>
      </c>
      <c r="J232">
        <v>21.115068493150599</v>
      </c>
      <c r="K232">
        <v>9.8520000000000003</v>
      </c>
      <c r="L232">
        <v>11.481999999999999</v>
      </c>
      <c r="M232">
        <v>17.02</v>
      </c>
      <c r="N232">
        <v>2.7690000000000001</v>
      </c>
    </row>
    <row r="233" spans="1:14" x14ac:dyDescent="0.45">
      <c r="A233" t="s">
        <v>181</v>
      </c>
      <c r="B233">
        <v>2012</v>
      </c>
      <c r="C233" s="9">
        <v>40958</v>
      </c>
      <c r="D233" t="s">
        <v>653</v>
      </c>
      <c r="E233" t="s">
        <v>454</v>
      </c>
      <c r="F233">
        <v>7</v>
      </c>
      <c r="G233">
        <v>5</v>
      </c>
      <c r="H233" t="s">
        <v>818</v>
      </c>
      <c r="I233" t="s">
        <v>254</v>
      </c>
      <c r="J233">
        <v>29.602739726027298</v>
      </c>
      <c r="K233">
        <v>1.9850000000000001</v>
      </c>
      <c r="L233">
        <v>5.0860000000000003</v>
      </c>
      <c r="M233">
        <v>13.544</v>
      </c>
      <c r="N233">
        <v>4.2290000000000001</v>
      </c>
    </row>
    <row r="234" spans="1:14" x14ac:dyDescent="0.45">
      <c r="A234" t="s">
        <v>181</v>
      </c>
      <c r="B234">
        <v>2012</v>
      </c>
      <c r="C234" s="9">
        <v>40958</v>
      </c>
      <c r="D234" t="s">
        <v>653</v>
      </c>
      <c r="E234" t="s">
        <v>454</v>
      </c>
      <c r="F234">
        <v>7</v>
      </c>
      <c r="G234">
        <v>6</v>
      </c>
      <c r="H234" t="s">
        <v>769</v>
      </c>
      <c r="I234" t="s">
        <v>21</v>
      </c>
      <c r="J234">
        <v>29.9479452054794</v>
      </c>
      <c r="K234">
        <v>9</v>
      </c>
      <c r="L234">
        <v>0.743999999999999</v>
      </c>
      <c r="M234">
        <v>11.916</v>
      </c>
      <c r="N234">
        <v>5.5860000000000003</v>
      </c>
    </row>
    <row r="235" spans="1:14" x14ac:dyDescent="0.45">
      <c r="A235" t="s">
        <v>181</v>
      </c>
      <c r="B235">
        <v>2012</v>
      </c>
      <c r="C235" s="9">
        <v>40958</v>
      </c>
      <c r="D235" t="s">
        <v>653</v>
      </c>
      <c r="E235" t="s">
        <v>642</v>
      </c>
      <c r="F235">
        <v>1</v>
      </c>
      <c r="G235">
        <v>1</v>
      </c>
      <c r="H235" t="s">
        <v>736</v>
      </c>
      <c r="I235" t="s">
        <v>722</v>
      </c>
      <c r="J235">
        <v>23.008219178082101</v>
      </c>
      <c r="K235">
        <v>22.257999999999999</v>
      </c>
      <c r="L235">
        <v>23.869</v>
      </c>
      <c r="M235">
        <v>27.922999999999998</v>
      </c>
      <c r="N235">
        <v>2.0270000000000001</v>
      </c>
    </row>
    <row r="236" spans="1:14" x14ac:dyDescent="0.45">
      <c r="A236" t="s">
        <v>181</v>
      </c>
      <c r="B236">
        <v>2012</v>
      </c>
      <c r="C236" s="9">
        <v>40958</v>
      </c>
      <c r="D236" t="s">
        <v>653</v>
      </c>
      <c r="E236" t="s">
        <v>642</v>
      </c>
      <c r="F236">
        <v>1</v>
      </c>
      <c r="G236">
        <v>2</v>
      </c>
      <c r="H236" t="s">
        <v>801</v>
      </c>
      <c r="I236" t="s">
        <v>771</v>
      </c>
      <c r="K236">
        <v>17.998999999999999</v>
      </c>
      <c r="L236">
        <v>20.329999999999998</v>
      </c>
      <c r="M236">
        <v>25.074000000000002</v>
      </c>
      <c r="N236">
        <v>2.3719999999999999</v>
      </c>
    </row>
    <row r="237" spans="1:14" x14ac:dyDescent="0.45">
      <c r="A237" t="s">
        <v>181</v>
      </c>
      <c r="B237">
        <v>2012</v>
      </c>
      <c r="C237" s="9">
        <v>40958</v>
      </c>
      <c r="D237" t="s">
        <v>653</v>
      </c>
      <c r="E237" t="s">
        <v>642</v>
      </c>
      <c r="F237">
        <v>1</v>
      </c>
      <c r="G237">
        <v>3</v>
      </c>
      <c r="H237" t="s">
        <v>401</v>
      </c>
      <c r="I237" t="s">
        <v>36</v>
      </c>
      <c r="J237">
        <v>24.098630136986301</v>
      </c>
      <c r="K237">
        <v>26.652000000000001</v>
      </c>
      <c r="L237">
        <v>25.692</v>
      </c>
      <c r="M237">
        <v>30.565999999999999</v>
      </c>
      <c r="N237">
        <v>2.4369999999999998</v>
      </c>
    </row>
    <row r="238" spans="1:14" x14ac:dyDescent="0.45">
      <c r="A238" t="s">
        <v>181</v>
      </c>
      <c r="B238">
        <v>2012</v>
      </c>
      <c r="C238" s="9">
        <v>40958</v>
      </c>
      <c r="D238" t="s">
        <v>653</v>
      </c>
      <c r="E238" t="s">
        <v>642</v>
      </c>
      <c r="F238">
        <v>1</v>
      </c>
      <c r="G238">
        <v>4</v>
      </c>
      <c r="H238" t="s">
        <v>174</v>
      </c>
      <c r="I238" t="s">
        <v>156</v>
      </c>
      <c r="J238">
        <v>20.087671232876701</v>
      </c>
      <c r="K238">
        <v>20.317</v>
      </c>
      <c r="L238">
        <v>19.431999999999999</v>
      </c>
      <c r="M238">
        <v>26.244</v>
      </c>
      <c r="N238">
        <v>3.4060000000000001</v>
      </c>
    </row>
    <row r="239" spans="1:14" x14ac:dyDescent="0.45">
      <c r="A239" t="s">
        <v>181</v>
      </c>
      <c r="B239">
        <v>2012</v>
      </c>
      <c r="C239" s="9">
        <v>40958</v>
      </c>
      <c r="D239" t="s">
        <v>653</v>
      </c>
      <c r="E239" t="s">
        <v>642</v>
      </c>
      <c r="F239">
        <v>1</v>
      </c>
      <c r="G239">
        <v>5</v>
      </c>
      <c r="H239" t="s">
        <v>807</v>
      </c>
      <c r="I239" t="s">
        <v>172</v>
      </c>
      <c r="K239">
        <v>12.238</v>
      </c>
      <c r="L239">
        <v>13.186999999999999</v>
      </c>
      <c r="M239">
        <v>18.849</v>
      </c>
      <c r="N239">
        <v>2.831</v>
      </c>
    </row>
    <row r="240" spans="1:14" x14ac:dyDescent="0.45">
      <c r="A240" t="s">
        <v>181</v>
      </c>
      <c r="B240">
        <v>2012</v>
      </c>
      <c r="C240" s="9">
        <v>40958</v>
      </c>
      <c r="D240" t="s">
        <v>653</v>
      </c>
      <c r="E240" t="s">
        <v>642</v>
      </c>
      <c r="F240">
        <v>1</v>
      </c>
      <c r="G240">
        <v>6</v>
      </c>
      <c r="H240" t="s">
        <v>786</v>
      </c>
      <c r="I240" t="s">
        <v>40</v>
      </c>
      <c r="J240">
        <v>26.128767123287599</v>
      </c>
      <c r="K240">
        <v>13.298</v>
      </c>
      <c r="L240">
        <v>12.398999999999999</v>
      </c>
      <c r="M240">
        <v>17.347000000000001</v>
      </c>
      <c r="N240">
        <v>2.4740000000000002</v>
      </c>
    </row>
    <row r="241" spans="1:14" x14ac:dyDescent="0.45">
      <c r="A241" t="s">
        <v>181</v>
      </c>
      <c r="B241">
        <v>2012</v>
      </c>
      <c r="C241" s="9">
        <v>40958</v>
      </c>
      <c r="D241" t="s">
        <v>653</v>
      </c>
      <c r="E241" t="s">
        <v>642</v>
      </c>
      <c r="F241">
        <v>2</v>
      </c>
      <c r="G241">
        <v>1</v>
      </c>
      <c r="H241" t="s">
        <v>803</v>
      </c>
      <c r="I241" t="s">
        <v>751</v>
      </c>
      <c r="K241">
        <v>21.344999999999999</v>
      </c>
      <c r="L241">
        <v>27.692</v>
      </c>
      <c r="M241">
        <v>34.886000000000003</v>
      </c>
      <c r="N241">
        <v>3.597</v>
      </c>
    </row>
    <row r="242" spans="1:14" x14ac:dyDescent="0.45">
      <c r="A242" t="s">
        <v>181</v>
      </c>
      <c r="B242">
        <v>2012</v>
      </c>
      <c r="C242" s="9">
        <v>40958</v>
      </c>
      <c r="D242" t="s">
        <v>653</v>
      </c>
      <c r="E242" t="s">
        <v>642</v>
      </c>
      <c r="F242">
        <v>2</v>
      </c>
      <c r="G242">
        <v>2</v>
      </c>
      <c r="H242" t="s">
        <v>147</v>
      </c>
      <c r="I242" t="s">
        <v>31</v>
      </c>
      <c r="J242">
        <v>23.610958904109498</v>
      </c>
      <c r="K242">
        <v>27.994</v>
      </c>
      <c r="L242">
        <v>28.977999999999899</v>
      </c>
      <c r="M242">
        <v>33.793999999999997</v>
      </c>
      <c r="N242">
        <v>2.4079999999999999</v>
      </c>
    </row>
    <row r="243" spans="1:14" x14ac:dyDescent="0.45">
      <c r="A243" t="s">
        <v>181</v>
      </c>
      <c r="B243">
        <v>2012</v>
      </c>
      <c r="C243" s="9">
        <v>40958</v>
      </c>
      <c r="D243" t="s">
        <v>653</v>
      </c>
      <c r="E243" t="s">
        <v>642</v>
      </c>
      <c r="F243">
        <v>2</v>
      </c>
      <c r="G243">
        <v>3</v>
      </c>
      <c r="H243" t="s">
        <v>804</v>
      </c>
      <c r="I243" t="s">
        <v>715</v>
      </c>
      <c r="K243">
        <v>25.698</v>
      </c>
      <c r="L243">
        <v>26.408999999999999</v>
      </c>
      <c r="M243">
        <v>31.375</v>
      </c>
      <c r="N243">
        <v>2.4830000000000001</v>
      </c>
    </row>
    <row r="244" spans="1:14" x14ac:dyDescent="0.45">
      <c r="A244" t="s">
        <v>181</v>
      </c>
      <c r="B244">
        <v>2012</v>
      </c>
      <c r="C244" s="9">
        <v>40958</v>
      </c>
      <c r="D244" t="s">
        <v>653</v>
      </c>
      <c r="E244" t="s">
        <v>642</v>
      </c>
      <c r="F244">
        <v>2</v>
      </c>
      <c r="G244">
        <v>4</v>
      </c>
      <c r="H244" t="s">
        <v>817</v>
      </c>
      <c r="I244" t="s">
        <v>759</v>
      </c>
      <c r="K244">
        <v>11.458</v>
      </c>
      <c r="L244">
        <v>16.559000000000001</v>
      </c>
      <c r="M244">
        <v>22.181000000000001</v>
      </c>
      <c r="N244">
        <v>2.8109999999999999</v>
      </c>
    </row>
    <row r="245" spans="1:14" x14ac:dyDescent="0.45">
      <c r="A245" t="s">
        <v>181</v>
      </c>
      <c r="B245">
        <v>2012</v>
      </c>
      <c r="C245" s="9">
        <v>40958</v>
      </c>
      <c r="D245" t="s">
        <v>653</v>
      </c>
      <c r="E245" t="s">
        <v>642</v>
      </c>
      <c r="F245">
        <v>2</v>
      </c>
      <c r="G245">
        <v>5</v>
      </c>
      <c r="H245" t="s">
        <v>778</v>
      </c>
      <c r="I245" t="s">
        <v>815</v>
      </c>
      <c r="J245">
        <v>25</v>
      </c>
      <c r="K245">
        <v>23.709</v>
      </c>
      <c r="L245">
        <v>23.640999999999998</v>
      </c>
      <c r="M245">
        <v>27.350999999999999</v>
      </c>
      <c r="N245">
        <v>1.855</v>
      </c>
    </row>
    <row r="246" spans="1:14" x14ac:dyDescent="0.45">
      <c r="A246" t="s">
        <v>181</v>
      </c>
      <c r="B246">
        <v>2012</v>
      </c>
      <c r="C246" s="9">
        <v>40958</v>
      </c>
      <c r="D246" t="s">
        <v>653</v>
      </c>
      <c r="E246" t="s">
        <v>642</v>
      </c>
      <c r="F246">
        <v>2</v>
      </c>
      <c r="G246">
        <v>6</v>
      </c>
      <c r="H246" t="s">
        <v>164</v>
      </c>
      <c r="I246" t="s">
        <v>118</v>
      </c>
      <c r="J246">
        <v>19.2027397260273</v>
      </c>
      <c r="K246">
        <v>30.137</v>
      </c>
      <c r="L246">
        <v>28.366</v>
      </c>
      <c r="M246">
        <v>32.131999999999998</v>
      </c>
      <c r="N246">
        <v>1.883</v>
      </c>
    </row>
    <row r="247" spans="1:14" x14ac:dyDescent="0.45">
      <c r="A247" t="s">
        <v>181</v>
      </c>
      <c r="B247">
        <v>2012</v>
      </c>
      <c r="C247" s="9">
        <v>40958</v>
      </c>
      <c r="D247" t="s">
        <v>653</v>
      </c>
      <c r="E247" t="s">
        <v>642</v>
      </c>
      <c r="F247">
        <v>2</v>
      </c>
      <c r="G247">
        <v>7</v>
      </c>
      <c r="H247" t="s">
        <v>790</v>
      </c>
      <c r="I247" t="s">
        <v>791</v>
      </c>
      <c r="J247">
        <v>19.345205479452002</v>
      </c>
      <c r="K247">
        <v>4.7709999999999999</v>
      </c>
      <c r="L247">
        <v>4.7039999999999997</v>
      </c>
      <c r="M247">
        <v>14.576000000000001</v>
      </c>
      <c r="N247">
        <v>4.9359999999999999</v>
      </c>
    </row>
    <row r="248" spans="1:14" x14ac:dyDescent="0.45">
      <c r="A248" t="s">
        <v>181</v>
      </c>
      <c r="B248">
        <v>2012</v>
      </c>
      <c r="C248" s="9">
        <v>40958</v>
      </c>
      <c r="D248" t="s">
        <v>653</v>
      </c>
      <c r="E248" t="s">
        <v>642</v>
      </c>
      <c r="F248">
        <v>3</v>
      </c>
      <c r="G248">
        <v>1</v>
      </c>
      <c r="H248" t="s">
        <v>139</v>
      </c>
      <c r="I248" t="s">
        <v>61</v>
      </c>
      <c r="J248">
        <v>19.690410958904099</v>
      </c>
      <c r="K248">
        <v>18.457000000000001</v>
      </c>
      <c r="L248">
        <v>21.425999999999998</v>
      </c>
      <c r="M248">
        <v>26.234000000000002</v>
      </c>
      <c r="N248">
        <v>2.4039999999999999</v>
      </c>
    </row>
    <row r="249" spans="1:14" x14ac:dyDescent="0.45">
      <c r="A249" t="s">
        <v>181</v>
      </c>
      <c r="B249">
        <v>2012</v>
      </c>
      <c r="C249" s="9">
        <v>40958</v>
      </c>
      <c r="D249" t="s">
        <v>653</v>
      </c>
      <c r="E249" t="s">
        <v>642</v>
      </c>
      <c r="F249">
        <v>3</v>
      </c>
      <c r="G249">
        <v>2</v>
      </c>
      <c r="H249" t="s">
        <v>814</v>
      </c>
      <c r="I249" t="s">
        <v>767</v>
      </c>
      <c r="K249">
        <v>22.795000000000002</v>
      </c>
      <c r="L249">
        <v>23.736999999999998</v>
      </c>
      <c r="M249">
        <v>29.327000000000002</v>
      </c>
      <c r="N249">
        <v>2.7949999999999999</v>
      </c>
    </row>
    <row r="250" spans="1:14" x14ac:dyDescent="0.45">
      <c r="A250" t="s">
        <v>181</v>
      </c>
      <c r="B250">
        <v>2012</v>
      </c>
      <c r="C250" s="9">
        <v>40958</v>
      </c>
      <c r="D250" t="s">
        <v>653</v>
      </c>
      <c r="E250" t="s">
        <v>642</v>
      </c>
      <c r="F250">
        <v>3</v>
      </c>
      <c r="G250">
        <v>3</v>
      </c>
      <c r="H250" t="s">
        <v>757</v>
      </c>
      <c r="I250" t="s">
        <v>781</v>
      </c>
      <c r="J250">
        <v>22.139726027397199</v>
      </c>
      <c r="K250">
        <v>25.454000000000001</v>
      </c>
      <c r="L250">
        <v>24.765999999999998</v>
      </c>
      <c r="M250">
        <v>29.34</v>
      </c>
      <c r="N250">
        <v>2.2869999999999999</v>
      </c>
    </row>
    <row r="251" spans="1:14" x14ac:dyDescent="0.45">
      <c r="A251" t="s">
        <v>181</v>
      </c>
      <c r="B251">
        <v>2012</v>
      </c>
      <c r="C251" s="9">
        <v>40958</v>
      </c>
      <c r="D251" t="s">
        <v>653</v>
      </c>
      <c r="E251" t="s">
        <v>642</v>
      </c>
      <c r="F251">
        <v>3</v>
      </c>
      <c r="G251">
        <v>4</v>
      </c>
      <c r="H251" t="s">
        <v>60</v>
      </c>
      <c r="I251" t="s">
        <v>61</v>
      </c>
      <c r="J251">
        <v>23.589041095890401</v>
      </c>
      <c r="K251">
        <v>17.148</v>
      </c>
      <c r="L251">
        <v>17.439</v>
      </c>
      <c r="M251">
        <v>22.210999999999999</v>
      </c>
      <c r="N251">
        <v>2.3860000000000001</v>
      </c>
    </row>
    <row r="252" spans="1:14" x14ac:dyDescent="0.45">
      <c r="A252" t="s">
        <v>181</v>
      </c>
      <c r="B252">
        <v>2012</v>
      </c>
      <c r="C252" s="9">
        <v>40958</v>
      </c>
      <c r="D252" t="s">
        <v>653</v>
      </c>
      <c r="E252" t="s">
        <v>642</v>
      </c>
      <c r="F252">
        <v>3</v>
      </c>
      <c r="G252">
        <v>5</v>
      </c>
      <c r="H252" t="s">
        <v>310</v>
      </c>
      <c r="I252" t="s">
        <v>158</v>
      </c>
      <c r="J252">
        <v>21.7424657534246</v>
      </c>
      <c r="K252">
        <v>3.1150000000000002</v>
      </c>
      <c r="L252">
        <v>6.6820000000000004</v>
      </c>
      <c r="M252">
        <v>12.22</v>
      </c>
      <c r="N252">
        <v>2.7690000000000001</v>
      </c>
    </row>
    <row r="253" spans="1:14" x14ac:dyDescent="0.45">
      <c r="A253" t="s">
        <v>181</v>
      </c>
      <c r="B253">
        <v>2012</v>
      </c>
      <c r="C253" s="9">
        <v>40958</v>
      </c>
      <c r="D253" t="s">
        <v>653</v>
      </c>
      <c r="E253" t="s">
        <v>642</v>
      </c>
      <c r="F253">
        <v>3</v>
      </c>
      <c r="G253">
        <v>6</v>
      </c>
      <c r="H253" t="s">
        <v>704</v>
      </c>
      <c r="I253" t="s">
        <v>40</v>
      </c>
      <c r="J253">
        <v>21.115068493150599</v>
      </c>
      <c r="K253">
        <v>11.481999999999999</v>
      </c>
      <c r="L253">
        <v>11.055</v>
      </c>
      <c r="M253">
        <v>15.999000000000001</v>
      </c>
      <c r="N253">
        <v>2.472</v>
      </c>
    </row>
    <row r="254" spans="1:14" x14ac:dyDescent="0.45">
      <c r="A254" t="s">
        <v>181</v>
      </c>
      <c r="B254">
        <v>2012</v>
      </c>
      <c r="C254" s="9">
        <v>40958</v>
      </c>
      <c r="D254" t="s">
        <v>653</v>
      </c>
      <c r="E254" t="s">
        <v>642</v>
      </c>
      <c r="F254">
        <v>3</v>
      </c>
      <c r="G254">
        <v>7</v>
      </c>
      <c r="H254" t="s">
        <v>816</v>
      </c>
      <c r="I254" t="s">
        <v>172</v>
      </c>
      <c r="K254">
        <v>10.469999999999899</v>
      </c>
      <c r="L254">
        <v>8.1319999999999997</v>
      </c>
      <c r="M254">
        <v>14.3</v>
      </c>
      <c r="N254">
        <v>3.0840000000000001</v>
      </c>
    </row>
    <row r="255" spans="1:14" x14ac:dyDescent="0.45">
      <c r="A255" t="s">
        <v>181</v>
      </c>
      <c r="B255">
        <v>2012</v>
      </c>
      <c r="C255" s="9">
        <v>40958</v>
      </c>
      <c r="D255" t="s">
        <v>653</v>
      </c>
      <c r="E255" t="s">
        <v>642</v>
      </c>
      <c r="F255">
        <v>4</v>
      </c>
      <c r="G255">
        <v>1</v>
      </c>
      <c r="H255" t="s">
        <v>806</v>
      </c>
      <c r="I255" t="s">
        <v>780</v>
      </c>
      <c r="K255">
        <v>27.262</v>
      </c>
      <c r="L255">
        <v>27.725999999999999</v>
      </c>
      <c r="M255">
        <v>32.264000000000003</v>
      </c>
      <c r="N255">
        <v>2.2690000000000001</v>
      </c>
    </row>
    <row r="256" spans="1:14" x14ac:dyDescent="0.45">
      <c r="A256" t="s">
        <v>181</v>
      </c>
      <c r="B256">
        <v>2012</v>
      </c>
      <c r="C256" s="9">
        <v>40958</v>
      </c>
      <c r="D256" t="s">
        <v>653</v>
      </c>
      <c r="E256" t="s">
        <v>642</v>
      </c>
      <c r="F256">
        <v>4</v>
      </c>
      <c r="G256">
        <v>2</v>
      </c>
      <c r="H256" t="s">
        <v>761</v>
      </c>
      <c r="I256" t="s">
        <v>762</v>
      </c>
      <c r="J256">
        <v>27.923287671232799</v>
      </c>
      <c r="K256">
        <v>6.883</v>
      </c>
      <c r="L256">
        <v>12.895</v>
      </c>
      <c r="M256">
        <v>18.838999999999999</v>
      </c>
      <c r="N256">
        <v>2.972</v>
      </c>
    </row>
    <row r="257" spans="1:14" x14ac:dyDescent="0.45">
      <c r="A257" t="s">
        <v>181</v>
      </c>
      <c r="B257">
        <v>2012</v>
      </c>
      <c r="C257" s="9">
        <v>40958</v>
      </c>
      <c r="D257" t="s">
        <v>653</v>
      </c>
      <c r="E257" t="s">
        <v>642</v>
      </c>
      <c r="F257">
        <v>4</v>
      </c>
      <c r="G257">
        <v>3</v>
      </c>
      <c r="H257" t="s">
        <v>818</v>
      </c>
      <c r="I257" t="s">
        <v>254</v>
      </c>
      <c r="J257">
        <v>29.602739726027298</v>
      </c>
      <c r="K257">
        <v>5.0860000000000003</v>
      </c>
      <c r="L257">
        <v>11.638</v>
      </c>
      <c r="M257">
        <v>18.158000000000001</v>
      </c>
      <c r="N257">
        <v>3.26</v>
      </c>
    </row>
    <row r="258" spans="1:14" x14ac:dyDescent="0.45">
      <c r="A258" t="s">
        <v>181</v>
      </c>
      <c r="B258">
        <v>2012</v>
      </c>
      <c r="C258" s="9">
        <v>40958</v>
      </c>
      <c r="D258" t="s">
        <v>653</v>
      </c>
      <c r="E258" t="s">
        <v>642</v>
      </c>
      <c r="F258">
        <v>4</v>
      </c>
      <c r="G258">
        <v>4</v>
      </c>
      <c r="H258" t="s">
        <v>167</v>
      </c>
      <c r="I258" t="s">
        <v>59</v>
      </c>
      <c r="J258">
        <v>22.9561643835616</v>
      </c>
      <c r="K258">
        <v>14.829000000000001</v>
      </c>
      <c r="L258">
        <v>15.337</v>
      </c>
      <c r="M258">
        <v>22.023</v>
      </c>
      <c r="N258">
        <v>3.343</v>
      </c>
    </row>
    <row r="259" spans="1:14" x14ac:dyDescent="0.45">
      <c r="A259" t="s">
        <v>181</v>
      </c>
      <c r="B259">
        <v>2012</v>
      </c>
      <c r="C259" s="9">
        <v>40958</v>
      </c>
      <c r="D259" t="s">
        <v>653</v>
      </c>
      <c r="E259" t="s">
        <v>642</v>
      </c>
      <c r="F259">
        <v>4</v>
      </c>
      <c r="G259">
        <v>5</v>
      </c>
      <c r="H259" t="s">
        <v>793</v>
      </c>
      <c r="I259" t="s">
        <v>771</v>
      </c>
      <c r="K259">
        <v>19.820999999999898</v>
      </c>
      <c r="L259">
        <v>17.78</v>
      </c>
      <c r="M259">
        <v>23.276</v>
      </c>
      <c r="N259">
        <v>2.7480000000000002</v>
      </c>
    </row>
    <row r="260" spans="1:14" x14ac:dyDescent="0.45">
      <c r="A260" t="s">
        <v>181</v>
      </c>
      <c r="B260">
        <v>2012</v>
      </c>
      <c r="C260" s="9">
        <v>40958</v>
      </c>
      <c r="D260" t="s">
        <v>653</v>
      </c>
      <c r="E260" t="s">
        <v>642</v>
      </c>
      <c r="F260">
        <v>4</v>
      </c>
      <c r="G260">
        <v>6</v>
      </c>
      <c r="H260" t="s">
        <v>116</v>
      </c>
      <c r="I260" t="s">
        <v>21</v>
      </c>
      <c r="J260">
        <v>20.904109589040999</v>
      </c>
      <c r="K260">
        <v>17.285999999999898</v>
      </c>
      <c r="L260">
        <v>14.989000000000001</v>
      </c>
      <c r="M260">
        <v>20.417000000000002</v>
      </c>
      <c r="N260">
        <v>2.714</v>
      </c>
    </row>
    <row r="261" spans="1:14" x14ac:dyDescent="0.45">
      <c r="A261" t="s">
        <v>181</v>
      </c>
      <c r="B261">
        <v>2012</v>
      </c>
      <c r="C261" s="9">
        <v>40958</v>
      </c>
      <c r="D261" t="s">
        <v>653</v>
      </c>
      <c r="E261" t="s">
        <v>642</v>
      </c>
      <c r="F261">
        <v>5</v>
      </c>
      <c r="G261">
        <v>1</v>
      </c>
      <c r="H261" t="s">
        <v>734</v>
      </c>
      <c r="I261" t="s">
        <v>36</v>
      </c>
      <c r="J261">
        <v>28.432876712328699</v>
      </c>
      <c r="K261">
        <v>24.844999999999999</v>
      </c>
      <c r="L261">
        <v>26.501999999999999</v>
      </c>
      <c r="M261">
        <v>31.84</v>
      </c>
      <c r="N261">
        <v>2.669</v>
      </c>
    </row>
    <row r="262" spans="1:14" x14ac:dyDescent="0.45">
      <c r="A262" t="s">
        <v>181</v>
      </c>
      <c r="B262">
        <v>2012</v>
      </c>
      <c r="C262" s="9">
        <v>40958</v>
      </c>
      <c r="D262" t="s">
        <v>653</v>
      </c>
      <c r="E262" t="s">
        <v>642</v>
      </c>
      <c r="F262">
        <v>5</v>
      </c>
      <c r="G262">
        <v>2</v>
      </c>
      <c r="H262" t="s">
        <v>134</v>
      </c>
      <c r="I262" t="s">
        <v>38</v>
      </c>
      <c r="J262">
        <v>21.060273972602701</v>
      </c>
      <c r="K262">
        <v>22.385999999999999</v>
      </c>
      <c r="L262">
        <v>23.245999999999999</v>
      </c>
      <c r="M262">
        <v>27.911999999999999</v>
      </c>
      <c r="N262">
        <v>2.3330000000000002</v>
      </c>
    </row>
    <row r="263" spans="1:14" x14ac:dyDescent="0.45">
      <c r="A263" t="s">
        <v>181</v>
      </c>
      <c r="B263">
        <v>2012</v>
      </c>
      <c r="C263" s="9">
        <v>40958</v>
      </c>
      <c r="D263" t="s">
        <v>653</v>
      </c>
      <c r="E263" t="s">
        <v>642</v>
      </c>
      <c r="F263">
        <v>5</v>
      </c>
      <c r="G263">
        <v>3</v>
      </c>
      <c r="H263" t="s">
        <v>135</v>
      </c>
      <c r="I263" t="s">
        <v>29</v>
      </c>
      <c r="J263">
        <v>22.276712328767101</v>
      </c>
      <c r="K263">
        <v>17.75</v>
      </c>
      <c r="L263">
        <v>18.856999999999999</v>
      </c>
      <c r="M263">
        <v>24.245000000000001</v>
      </c>
      <c r="N263">
        <v>2.694</v>
      </c>
    </row>
    <row r="264" spans="1:14" x14ac:dyDescent="0.45">
      <c r="A264" t="s">
        <v>181</v>
      </c>
      <c r="B264">
        <v>2012</v>
      </c>
      <c r="C264" s="9">
        <v>40958</v>
      </c>
      <c r="D264" t="s">
        <v>653</v>
      </c>
      <c r="E264" t="s">
        <v>642</v>
      </c>
      <c r="F264">
        <v>5</v>
      </c>
      <c r="G264">
        <v>4</v>
      </c>
      <c r="H264" t="s">
        <v>769</v>
      </c>
      <c r="I264" t="s">
        <v>21</v>
      </c>
      <c r="J264">
        <v>29.9479452054794</v>
      </c>
      <c r="K264">
        <v>0.743999999999999</v>
      </c>
      <c r="L264">
        <v>9.9339999999999993</v>
      </c>
      <c r="M264">
        <v>17.706</v>
      </c>
      <c r="N264">
        <v>3.8860000000000001</v>
      </c>
    </row>
    <row r="265" spans="1:14" x14ac:dyDescent="0.45">
      <c r="A265" t="s">
        <v>181</v>
      </c>
      <c r="B265">
        <v>2012</v>
      </c>
      <c r="C265" s="9">
        <v>40958</v>
      </c>
      <c r="D265" t="s">
        <v>653</v>
      </c>
      <c r="E265" t="s">
        <v>642</v>
      </c>
      <c r="F265">
        <v>5</v>
      </c>
      <c r="G265">
        <v>5</v>
      </c>
      <c r="H265" t="s">
        <v>808</v>
      </c>
      <c r="I265" t="s">
        <v>809</v>
      </c>
      <c r="J265">
        <v>22.2054794520547</v>
      </c>
      <c r="K265">
        <v>10.885999999999999</v>
      </c>
      <c r="L265">
        <v>11.800999999999901</v>
      </c>
      <c r="M265">
        <v>19.254999999999999</v>
      </c>
      <c r="N265">
        <v>3.7269999999999999</v>
      </c>
    </row>
    <row r="266" spans="1:14" x14ac:dyDescent="0.45">
      <c r="A266" t="s">
        <v>181</v>
      </c>
      <c r="B266">
        <v>2012</v>
      </c>
      <c r="C266" s="9">
        <v>40958</v>
      </c>
      <c r="D266" t="s">
        <v>653</v>
      </c>
      <c r="E266" t="s">
        <v>642</v>
      </c>
      <c r="F266">
        <v>5</v>
      </c>
      <c r="G266">
        <v>6</v>
      </c>
      <c r="H266" t="s">
        <v>82</v>
      </c>
      <c r="I266" t="s">
        <v>67</v>
      </c>
      <c r="J266">
        <v>19.4684931506849</v>
      </c>
      <c r="K266">
        <v>19.448999999999899</v>
      </c>
      <c r="L266">
        <v>13.965999999999999</v>
      </c>
      <c r="M266">
        <v>21.152000000000001</v>
      </c>
      <c r="N266">
        <v>3.593</v>
      </c>
    </row>
    <row r="267" spans="1:14" x14ac:dyDescent="0.45">
      <c r="A267" t="s">
        <v>181</v>
      </c>
      <c r="B267">
        <v>2012</v>
      </c>
      <c r="C267" s="9">
        <v>40958</v>
      </c>
      <c r="D267" t="s">
        <v>653</v>
      </c>
      <c r="E267" t="s">
        <v>642</v>
      </c>
      <c r="F267">
        <v>6</v>
      </c>
      <c r="G267">
        <v>1</v>
      </c>
      <c r="H267" t="s">
        <v>719</v>
      </c>
      <c r="I267" t="s">
        <v>720</v>
      </c>
      <c r="J267">
        <v>25.9972602739726</v>
      </c>
      <c r="K267">
        <v>32.033999999999999</v>
      </c>
      <c r="L267">
        <v>32.731000000000002</v>
      </c>
      <c r="M267">
        <v>38.798999999999999</v>
      </c>
      <c r="N267">
        <v>3.0339999999999998</v>
      </c>
    </row>
    <row r="268" spans="1:14" x14ac:dyDescent="0.45">
      <c r="A268" t="s">
        <v>181</v>
      </c>
      <c r="B268">
        <v>2012</v>
      </c>
      <c r="C268" s="9">
        <v>40958</v>
      </c>
      <c r="D268" t="s">
        <v>653</v>
      </c>
      <c r="E268" t="s">
        <v>642</v>
      </c>
      <c r="F268">
        <v>6</v>
      </c>
      <c r="G268">
        <v>2</v>
      </c>
      <c r="H268" t="s">
        <v>740</v>
      </c>
      <c r="I268" t="s">
        <v>741</v>
      </c>
      <c r="J268">
        <v>24.320547945205401</v>
      </c>
      <c r="K268">
        <v>18.253</v>
      </c>
      <c r="L268">
        <v>21.102999999999899</v>
      </c>
      <c r="M268">
        <v>26.696999999999999</v>
      </c>
      <c r="N268">
        <v>2.7970000000000002</v>
      </c>
    </row>
    <row r="269" spans="1:14" x14ac:dyDescent="0.45">
      <c r="A269" t="s">
        <v>181</v>
      </c>
      <c r="B269">
        <v>2012</v>
      </c>
      <c r="C269" s="9">
        <v>40958</v>
      </c>
      <c r="D269" t="s">
        <v>653</v>
      </c>
      <c r="E269" t="s">
        <v>642</v>
      </c>
      <c r="F269">
        <v>6</v>
      </c>
      <c r="G269">
        <v>3</v>
      </c>
      <c r="H269" t="s">
        <v>403</v>
      </c>
      <c r="I269" t="s">
        <v>15</v>
      </c>
      <c r="J269">
        <v>25.2136986301369</v>
      </c>
      <c r="K269">
        <v>16.902999999999999</v>
      </c>
      <c r="L269">
        <v>19.262</v>
      </c>
      <c r="M269">
        <v>26.103999999999999</v>
      </c>
      <c r="N269">
        <v>3.4209999999999998</v>
      </c>
    </row>
    <row r="270" spans="1:14" x14ac:dyDescent="0.45">
      <c r="A270" t="s">
        <v>181</v>
      </c>
      <c r="B270">
        <v>2012</v>
      </c>
      <c r="C270" s="9">
        <v>40958</v>
      </c>
      <c r="D270" t="s">
        <v>653</v>
      </c>
      <c r="E270" t="s">
        <v>642</v>
      </c>
      <c r="F270">
        <v>6</v>
      </c>
      <c r="G270">
        <v>4</v>
      </c>
      <c r="H270" t="s">
        <v>752</v>
      </c>
      <c r="I270" t="s">
        <v>753</v>
      </c>
      <c r="K270">
        <v>8.6790000000000003</v>
      </c>
      <c r="L270">
        <v>12.638</v>
      </c>
      <c r="M270">
        <v>18.334</v>
      </c>
      <c r="N270">
        <v>2.8479999999999999</v>
      </c>
    </row>
    <row r="271" spans="1:14" x14ac:dyDescent="0.45">
      <c r="A271" t="s">
        <v>181</v>
      </c>
      <c r="B271">
        <v>2012</v>
      </c>
      <c r="C271" s="9">
        <v>40958</v>
      </c>
      <c r="D271" t="s">
        <v>653</v>
      </c>
      <c r="E271" t="s">
        <v>642</v>
      </c>
      <c r="F271">
        <v>6</v>
      </c>
      <c r="G271">
        <v>5</v>
      </c>
      <c r="H271" t="s">
        <v>109</v>
      </c>
      <c r="I271" t="s">
        <v>118</v>
      </c>
      <c r="J271">
        <v>19.049315068493101</v>
      </c>
      <c r="K271">
        <v>19.472999999999999</v>
      </c>
      <c r="L271">
        <v>18.341999999999999</v>
      </c>
      <c r="M271">
        <v>23.768000000000001</v>
      </c>
      <c r="N271">
        <v>2.7130000000000001</v>
      </c>
    </row>
    <row r="272" spans="1:14" x14ac:dyDescent="0.45">
      <c r="A272" t="s">
        <v>181</v>
      </c>
      <c r="B272">
        <v>2012</v>
      </c>
      <c r="C272" s="9">
        <v>40958</v>
      </c>
      <c r="D272" t="s">
        <v>653</v>
      </c>
      <c r="E272" t="s">
        <v>642</v>
      </c>
      <c r="F272">
        <v>6</v>
      </c>
      <c r="G272">
        <v>6</v>
      </c>
      <c r="H272" t="s">
        <v>810</v>
      </c>
      <c r="I272" t="s">
        <v>811</v>
      </c>
      <c r="J272">
        <v>22.104109589040998</v>
      </c>
      <c r="K272">
        <v>19.704000000000001</v>
      </c>
      <c r="L272">
        <v>15.624999999999901</v>
      </c>
      <c r="M272">
        <v>22.428999999999998</v>
      </c>
      <c r="N272">
        <v>3.4020000000000001</v>
      </c>
    </row>
    <row r="273" spans="1:15" x14ac:dyDescent="0.45">
      <c r="A273" t="s">
        <v>181</v>
      </c>
      <c r="B273">
        <v>2012</v>
      </c>
      <c r="C273" s="9">
        <v>40958</v>
      </c>
      <c r="D273" t="s">
        <v>653</v>
      </c>
      <c r="E273" t="s">
        <v>643</v>
      </c>
      <c r="F273">
        <v>1</v>
      </c>
      <c r="G273">
        <v>1</v>
      </c>
      <c r="H273" t="s">
        <v>147</v>
      </c>
      <c r="I273" t="s">
        <v>31</v>
      </c>
      <c r="J273">
        <v>23.610958904109498</v>
      </c>
      <c r="K273">
        <v>28.977999999999899</v>
      </c>
      <c r="L273">
        <v>31.332000000000001</v>
      </c>
      <c r="M273">
        <v>35.78</v>
      </c>
      <c r="N273">
        <v>2.2240000000000002</v>
      </c>
    </row>
    <row r="274" spans="1:15" x14ac:dyDescent="0.45">
      <c r="A274" t="s">
        <v>181</v>
      </c>
      <c r="B274">
        <v>2012</v>
      </c>
      <c r="C274" s="9">
        <v>40958</v>
      </c>
      <c r="D274" t="s">
        <v>653</v>
      </c>
      <c r="E274" t="s">
        <v>643</v>
      </c>
      <c r="F274">
        <v>1</v>
      </c>
      <c r="G274">
        <v>2</v>
      </c>
      <c r="H274" t="s">
        <v>719</v>
      </c>
      <c r="I274" t="s">
        <v>720</v>
      </c>
      <c r="J274">
        <v>25.9972602739726</v>
      </c>
      <c r="K274">
        <v>32.731000000000002</v>
      </c>
      <c r="L274">
        <v>33.421999999999997</v>
      </c>
      <c r="M274">
        <v>38.688000000000002</v>
      </c>
      <c r="N274">
        <v>2.633</v>
      </c>
    </row>
    <row r="275" spans="1:15" x14ac:dyDescent="0.45">
      <c r="A275" t="s">
        <v>181</v>
      </c>
      <c r="B275">
        <v>2012</v>
      </c>
      <c r="C275" s="9">
        <v>40958</v>
      </c>
      <c r="D275" t="s">
        <v>653</v>
      </c>
      <c r="E275" t="s">
        <v>643</v>
      </c>
      <c r="F275">
        <v>1</v>
      </c>
      <c r="G275">
        <v>3</v>
      </c>
      <c r="H275" t="s">
        <v>655</v>
      </c>
      <c r="I275" t="s">
        <v>120</v>
      </c>
      <c r="J275">
        <v>29.2054794520547</v>
      </c>
      <c r="K275">
        <v>32.795000000000002</v>
      </c>
      <c r="L275">
        <v>32.69</v>
      </c>
      <c r="M275">
        <v>36.841999999999999</v>
      </c>
      <c r="N275">
        <v>2.0760000000000001</v>
      </c>
    </row>
    <row r="276" spans="1:15" x14ac:dyDescent="0.45">
      <c r="A276" t="s">
        <v>181</v>
      </c>
      <c r="B276">
        <v>2012</v>
      </c>
      <c r="C276" s="9">
        <v>40958</v>
      </c>
      <c r="D276" t="s">
        <v>653</v>
      </c>
      <c r="E276" t="s">
        <v>643</v>
      </c>
      <c r="F276">
        <v>1</v>
      </c>
      <c r="G276">
        <v>4</v>
      </c>
      <c r="H276" t="s">
        <v>750</v>
      </c>
      <c r="I276" t="s">
        <v>751</v>
      </c>
      <c r="J276">
        <v>21.2657534246575</v>
      </c>
      <c r="K276">
        <v>26.293999999999901</v>
      </c>
      <c r="L276">
        <v>26.664999999999999</v>
      </c>
      <c r="M276">
        <v>32.488999999999997</v>
      </c>
      <c r="N276">
        <v>2.9119999999999999</v>
      </c>
    </row>
    <row r="277" spans="1:15" x14ac:dyDescent="0.45">
      <c r="A277" t="s">
        <v>181</v>
      </c>
      <c r="B277">
        <v>2012</v>
      </c>
      <c r="C277" s="9">
        <v>40958</v>
      </c>
      <c r="D277" t="s">
        <v>653</v>
      </c>
      <c r="E277" t="s">
        <v>643</v>
      </c>
      <c r="F277">
        <v>1</v>
      </c>
      <c r="G277">
        <v>5</v>
      </c>
      <c r="H277" t="s">
        <v>736</v>
      </c>
      <c r="I277" t="s">
        <v>722</v>
      </c>
      <c r="J277">
        <v>23.008219178082101</v>
      </c>
      <c r="K277">
        <v>23.869</v>
      </c>
      <c r="L277">
        <v>23.895</v>
      </c>
      <c r="M277">
        <v>27.722999999999999</v>
      </c>
      <c r="N277">
        <v>1.9139999999999999</v>
      </c>
    </row>
    <row r="278" spans="1:15" x14ac:dyDescent="0.45">
      <c r="A278" t="s">
        <v>181</v>
      </c>
      <c r="B278">
        <v>2012</v>
      </c>
      <c r="C278" s="9">
        <v>40958</v>
      </c>
      <c r="D278" t="s">
        <v>653</v>
      </c>
      <c r="E278" t="s">
        <v>643</v>
      </c>
      <c r="F278">
        <v>1</v>
      </c>
      <c r="G278">
        <v>6</v>
      </c>
      <c r="H278" t="s">
        <v>154</v>
      </c>
      <c r="I278" t="s">
        <v>38</v>
      </c>
      <c r="J278">
        <v>21.2109589041095</v>
      </c>
      <c r="K278">
        <v>19.149000000000001</v>
      </c>
      <c r="L278">
        <v>18.594999999999999</v>
      </c>
      <c r="M278">
        <v>23.491</v>
      </c>
      <c r="N278">
        <v>2.448</v>
      </c>
    </row>
    <row r="279" spans="1:15" x14ac:dyDescent="0.45">
      <c r="A279" t="s">
        <v>181</v>
      </c>
      <c r="B279">
        <v>2012</v>
      </c>
      <c r="C279" s="9">
        <v>40958</v>
      </c>
      <c r="D279" t="s">
        <v>653</v>
      </c>
      <c r="E279" t="s">
        <v>643</v>
      </c>
      <c r="F279">
        <v>2</v>
      </c>
      <c r="G279">
        <v>1</v>
      </c>
      <c r="H279" t="s">
        <v>803</v>
      </c>
      <c r="I279" t="s">
        <v>751</v>
      </c>
      <c r="K279">
        <v>27.692</v>
      </c>
      <c r="L279">
        <v>31.173999999999999</v>
      </c>
      <c r="M279">
        <v>37.42</v>
      </c>
      <c r="N279">
        <v>3.1230000000000002</v>
      </c>
    </row>
    <row r="280" spans="1:15" x14ac:dyDescent="0.45">
      <c r="A280" t="s">
        <v>181</v>
      </c>
      <c r="B280">
        <v>2012</v>
      </c>
      <c r="C280" s="9">
        <v>40958</v>
      </c>
      <c r="D280" t="s">
        <v>653</v>
      </c>
      <c r="E280" t="s">
        <v>643</v>
      </c>
      <c r="F280">
        <v>2</v>
      </c>
      <c r="G280">
        <v>2</v>
      </c>
      <c r="H280" t="s">
        <v>734</v>
      </c>
      <c r="I280" t="s">
        <v>36</v>
      </c>
      <c r="J280">
        <v>28.432876712328699</v>
      </c>
      <c r="K280">
        <v>26.501999999999999</v>
      </c>
      <c r="L280">
        <v>28.350999999999999</v>
      </c>
      <c r="M280">
        <v>33.122999999999998</v>
      </c>
      <c r="N280">
        <v>2.3860000000000001</v>
      </c>
    </row>
    <row r="281" spans="1:15" x14ac:dyDescent="0.45">
      <c r="A281" t="s">
        <v>181</v>
      </c>
      <c r="B281">
        <v>2012</v>
      </c>
      <c r="C281" s="9">
        <v>40958</v>
      </c>
      <c r="D281" t="s">
        <v>653</v>
      </c>
      <c r="E281" t="s">
        <v>643</v>
      </c>
      <c r="F281">
        <v>2</v>
      </c>
      <c r="G281">
        <v>3</v>
      </c>
      <c r="H281" t="s">
        <v>79</v>
      </c>
      <c r="I281" t="s">
        <v>65</v>
      </c>
      <c r="J281">
        <v>24.791780821917801</v>
      </c>
      <c r="K281">
        <v>20.228999999999999</v>
      </c>
      <c r="L281">
        <v>23.207999999999998</v>
      </c>
      <c r="M281">
        <v>28.11</v>
      </c>
      <c r="N281">
        <v>2.4510000000000001</v>
      </c>
    </row>
    <row r="282" spans="1:15" x14ac:dyDescent="0.45">
      <c r="A282" t="s">
        <v>181</v>
      </c>
      <c r="B282">
        <v>2012</v>
      </c>
      <c r="C282" s="9">
        <v>40958</v>
      </c>
      <c r="D282" t="s">
        <v>653</v>
      </c>
      <c r="E282" t="s">
        <v>643</v>
      </c>
      <c r="F282">
        <v>2</v>
      </c>
      <c r="G282">
        <v>4</v>
      </c>
      <c r="H282" t="s">
        <v>802</v>
      </c>
      <c r="I282" t="s">
        <v>738</v>
      </c>
      <c r="K282">
        <v>37.143999999999998</v>
      </c>
      <c r="L282">
        <v>32.448999999999998</v>
      </c>
      <c r="M282">
        <v>38.552999999999997</v>
      </c>
      <c r="N282">
        <v>3.052</v>
      </c>
    </row>
    <row r="283" spans="1:15" x14ac:dyDescent="0.45">
      <c r="A283" t="s">
        <v>181</v>
      </c>
      <c r="B283">
        <v>2012</v>
      </c>
      <c r="C283" s="9">
        <v>40958</v>
      </c>
      <c r="D283" t="s">
        <v>653</v>
      </c>
      <c r="E283" t="s">
        <v>643</v>
      </c>
      <c r="F283">
        <v>2</v>
      </c>
      <c r="G283">
        <v>5</v>
      </c>
      <c r="H283" t="s">
        <v>690</v>
      </c>
      <c r="I283" t="s">
        <v>17</v>
      </c>
      <c r="J283">
        <v>23.901369863013699</v>
      </c>
      <c r="K283">
        <v>23.600999999999999</v>
      </c>
      <c r="L283">
        <v>23.390999999999998</v>
      </c>
      <c r="M283">
        <v>29.140999999999998</v>
      </c>
      <c r="N283">
        <v>2.875</v>
      </c>
    </row>
    <row r="284" spans="1:15" x14ac:dyDescent="0.45">
      <c r="A284" t="s">
        <v>181</v>
      </c>
      <c r="B284">
        <v>2012</v>
      </c>
      <c r="C284" s="9">
        <v>40958</v>
      </c>
      <c r="D284" t="s">
        <v>653</v>
      </c>
      <c r="E284" t="s">
        <v>643</v>
      </c>
      <c r="F284">
        <v>2</v>
      </c>
      <c r="G284">
        <v>6</v>
      </c>
      <c r="H284" t="s">
        <v>801</v>
      </c>
      <c r="I284" t="s">
        <v>771</v>
      </c>
      <c r="K284">
        <v>20.329999999999998</v>
      </c>
      <c r="L284">
        <v>19.808999999999902</v>
      </c>
      <c r="M284">
        <v>24.298999999999999</v>
      </c>
      <c r="N284">
        <v>2.2450000000000001</v>
      </c>
    </row>
    <row r="285" spans="1:15" x14ac:dyDescent="0.45">
      <c r="A285" t="s">
        <v>181</v>
      </c>
      <c r="B285">
        <v>2012</v>
      </c>
      <c r="C285" s="9">
        <v>40958</v>
      </c>
      <c r="D285" t="s">
        <v>653</v>
      </c>
      <c r="E285" t="s">
        <v>370</v>
      </c>
      <c r="F285">
        <v>1</v>
      </c>
      <c r="G285">
        <v>1</v>
      </c>
      <c r="H285" t="s">
        <v>655</v>
      </c>
      <c r="I285" t="s">
        <v>120</v>
      </c>
      <c r="J285">
        <v>29.2054794520547</v>
      </c>
      <c r="K285">
        <v>32.69</v>
      </c>
      <c r="L285">
        <v>33.981000000000002</v>
      </c>
      <c r="M285">
        <v>37.889000000000003</v>
      </c>
      <c r="N285">
        <v>1.954</v>
      </c>
      <c r="O285">
        <v>1</v>
      </c>
    </row>
    <row r="286" spans="1:15" x14ac:dyDescent="0.45">
      <c r="A286" t="s">
        <v>181</v>
      </c>
      <c r="B286">
        <v>2012</v>
      </c>
      <c r="C286" s="9">
        <v>40958</v>
      </c>
      <c r="D286" t="s">
        <v>653</v>
      </c>
      <c r="E286" t="s">
        <v>370</v>
      </c>
      <c r="F286">
        <v>1</v>
      </c>
      <c r="G286">
        <v>2</v>
      </c>
      <c r="H286" t="s">
        <v>79</v>
      </c>
      <c r="I286" t="s">
        <v>65</v>
      </c>
      <c r="J286">
        <v>24.791780821917801</v>
      </c>
      <c r="K286">
        <v>23.207999999999998</v>
      </c>
      <c r="L286">
        <v>26.308999999999902</v>
      </c>
      <c r="M286">
        <v>30.709</v>
      </c>
      <c r="N286">
        <v>2.2000000000000002</v>
      </c>
      <c r="O286">
        <v>2</v>
      </c>
    </row>
    <row r="287" spans="1:15" x14ac:dyDescent="0.45">
      <c r="A287" t="s">
        <v>181</v>
      </c>
      <c r="B287">
        <v>2012</v>
      </c>
      <c r="C287" s="9">
        <v>40958</v>
      </c>
      <c r="D287" t="s">
        <v>653</v>
      </c>
      <c r="E287" t="s">
        <v>370</v>
      </c>
      <c r="F287">
        <v>1</v>
      </c>
      <c r="G287">
        <v>3</v>
      </c>
      <c r="H287" t="s">
        <v>719</v>
      </c>
      <c r="I287" t="s">
        <v>720</v>
      </c>
      <c r="J287">
        <v>25.9972602739726</v>
      </c>
      <c r="K287">
        <v>33.421999999999997</v>
      </c>
      <c r="L287">
        <v>33.306999999999903</v>
      </c>
      <c r="M287">
        <v>37.948999999999998</v>
      </c>
      <c r="N287">
        <v>2.3210000000000002</v>
      </c>
      <c r="O287">
        <v>3</v>
      </c>
    </row>
    <row r="288" spans="1:15" x14ac:dyDescent="0.45">
      <c r="A288" t="s">
        <v>181</v>
      </c>
      <c r="B288">
        <v>2012</v>
      </c>
      <c r="C288" s="9">
        <v>40958</v>
      </c>
      <c r="D288" t="s">
        <v>653</v>
      </c>
      <c r="E288" t="s">
        <v>370</v>
      </c>
      <c r="F288">
        <v>1</v>
      </c>
      <c r="G288">
        <v>4</v>
      </c>
      <c r="H288" t="s">
        <v>147</v>
      </c>
      <c r="I288" t="s">
        <v>31</v>
      </c>
      <c r="J288">
        <v>23.610958904109498</v>
      </c>
      <c r="K288">
        <v>31.332000000000001</v>
      </c>
      <c r="L288">
        <v>31.28</v>
      </c>
      <c r="M288">
        <v>35.338000000000001</v>
      </c>
      <c r="N288">
        <v>2.0289999999999999</v>
      </c>
      <c r="O288">
        <v>4</v>
      </c>
    </row>
    <row r="289" spans="1:15" x14ac:dyDescent="0.45">
      <c r="A289" t="s">
        <v>181</v>
      </c>
      <c r="B289">
        <v>2012</v>
      </c>
      <c r="C289" s="9">
        <v>40958</v>
      </c>
      <c r="D289" t="s">
        <v>653</v>
      </c>
      <c r="E289" t="s">
        <v>370</v>
      </c>
      <c r="F289">
        <v>1</v>
      </c>
      <c r="G289">
        <v>5</v>
      </c>
      <c r="H289" t="s">
        <v>803</v>
      </c>
      <c r="I289" t="s">
        <v>751</v>
      </c>
      <c r="K289">
        <v>31.173999999999999</v>
      </c>
      <c r="L289">
        <v>29.876999999999999</v>
      </c>
      <c r="M289">
        <v>35.186999999999998</v>
      </c>
      <c r="N289">
        <v>2.6549999999999998</v>
      </c>
      <c r="O289">
        <v>5</v>
      </c>
    </row>
    <row r="290" spans="1:15" x14ac:dyDescent="0.45">
      <c r="A290" t="s">
        <v>181</v>
      </c>
      <c r="B290">
        <v>2012</v>
      </c>
      <c r="C290" s="9">
        <v>40958</v>
      </c>
      <c r="D290" t="s">
        <v>653</v>
      </c>
      <c r="E290" t="s">
        <v>370</v>
      </c>
      <c r="F290">
        <v>1</v>
      </c>
      <c r="G290">
        <v>6</v>
      </c>
      <c r="H290" t="s">
        <v>734</v>
      </c>
      <c r="I290" t="s">
        <v>36</v>
      </c>
      <c r="J290">
        <v>28.432876712328699</v>
      </c>
      <c r="K290">
        <v>28.350999999999999</v>
      </c>
      <c r="L290">
        <v>27.282</v>
      </c>
      <c r="M290">
        <v>31.698</v>
      </c>
      <c r="N290">
        <v>2.2080000000000002</v>
      </c>
      <c r="O290">
        <v>6</v>
      </c>
    </row>
    <row r="291" spans="1:15" x14ac:dyDescent="0.45">
      <c r="A291" t="s">
        <v>181</v>
      </c>
      <c r="B291">
        <v>2012</v>
      </c>
      <c r="C291" s="9">
        <v>40958</v>
      </c>
      <c r="D291" t="s">
        <v>653</v>
      </c>
      <c r="E291" t="s">
        <v>370</v>
      </c>
      <c r="F291">
        <v>2</v>
      </c>
      <c r="G291">
        <v>1</v>
      </c>
      <c r="H291" t="s">
        <v>802</v>
      </c>
      <c r="I291" t="s">
        <v>738</v>
      </c>
      <c r="K291">
        <v>32.448999999999998</v>
      </c>
      <c r="L291">
        <v>33.290999999999997</v>
      </c>
      <c r="M291">
        <v>39.061</v>
      </c>
      <c r="N291">
        <v>2.8849999999999998</v>
      </c>
      <c r="O291">
        <v>1</v>
      </c>
    </row>
    <row r="292" spans="1:15" x14ac:dyDescent="0.45">
      <c r="A292" t="s">
        <v>181</v>
      </c>
      <c r="B292">
        <v>2012</v>
      </c>
      <c r="C292" s="9">
        <v>40958</v>
      </c>
      <c r="D292" t="s">
        <v>653</v>
      </c>
      <c r="E292" t="s">
        <v>370</v>
      </c>
      <c r="F292">
        <v>2</v>
      </c>
      <c r="G292">
        <v>2</v>
      </c>
      <c r="H292" t="s">
        <v>154</v>
      </c>
      <c r="I292" t="s">
        <v>38</v>
      </c>
      <c r="J292">
        <v>21.2109589041095</v>
      </c>
      <c r="K292">
        <v>18.594999999999999</v>
      </c>
      <c r="L292">
        <v>21.245999999999999</v>
      </c>
      <c r="M292">
        <v>25.681999999999999</v>
      </c>
      <c r="N292">
        <v>2.218</v>
      </c>
      <c r="O292">
        <v>2</v>
      </c>
    </row>
    <row r="293" spans="1:15" x14ac:dyDescent="0.45">
      <c r="A293" t="s">
        <v>181</v>
      </c>
      <c r="B293">
        <v>2012</v>
      </c>
      <c r="C293" s="9">
        <v>40958</v>
      </c>
      <c r="D293" t="s">
        <v>653</v>
      </c>
      <c r="E293" t="s">
        <v>370</v>
      </c>
      <c r="F293">
        <v>2</v>
      </c>
      <c r="G293">
        <v>3</v>
      </c>
      <c r="H293" t="s">
        <v>801</v>
      </c>
      <c r="I293" t="s">
        <v>771</v>
      </c>
      <c r="K293">
        <v>19.808999999999902</v>
      </c>
      <c r="L293">
        <v>21.31</v>
      </c>
      <c r="M293">
        <v>25.405999999999999</v>
      </c>
      <c r="N293">
        <v>2.048</v>
      </c>
      <c r="O293">
        <v>3</v>
      </c>
    </row>
    <row r="294" spans="1:15" x14ac:dyDescent="0.45">
      <c r="A294" t="s">
        <v>181</v>
      </c>
      <c r="B294">
        <v>2012</v>
      </c>
      <c r="C294" s="9">
        <v>40958</v>
      </c>
      <c r="D294" t="s">
        <v>653</v>
      </c>
      <c r="E294" t="s">
        <v>370</v>
      </c>
      <c r="F294">
        <v>2</v>
      </c>
      <c r="G294">
        <v>4</v>
      </c>
      <c r="H294" t="s">
        <v>690</v>
      </c>
      <c r="I294" t="s">
        <v>17</v>
      </c>
      <c r="J294">
        <v>23.901369863013699</v>
      </c>
      <c r="K294">
        <v>23.390999999999998</v>
      </c>
      <c r="L294">
        <v>23.495999999999999</v>
      </c>
      <c r="M294">
        <v>28.463999999999999</v>
      </c>
      <c r="N294">
        <v>2.484</v>
      </c>
      <c r="O294">
        <v>4</v>
      </c>
    </row>
    <row r="295" spans="1:15" x14ac:dyDescent="0.45">
      <c r="A295" t="s">
        <v>181</v>
      </c>
      <c r="B295">
        <v>2012</v>
      </c>
      <c r="C295" s="9">
        <v>40958</v>
      </c>
      <c r="D295" t="s">
        <v>653</v>
      </c>
      <c r="E295" t="s">
        <v>370</v>
      </c>
      <c r="F295">
        <v>2</v>
      </c>
      <c r="G295">
        <v>5</v>
      </c>
      <c r="H295" t="s">
        <v>736</v>
      </c>
      <c r="I295" t="s">
        <v>722</v>
      </c>
      <c r="J295">
        <v>23.008219178082101</v>
      </c>
      <c r="K295">
        <v>23.895</v>
      </c>
      <c r="L295">
        <v>23.611999999999998</v>
      </c>
      <c r="M295">
        <v>27.193999999999999</v>
      </c>
      <c r="N295">
        <v>1.7909999999999999</v>
      </c>
      <c r="O295">
        <v>5</v>
      </c>
    </row>
    <row r="296" spans="1:15" x14ac:dyDescent="0.45">
      <c r="A296" t="s">
        <v>181</v>
      </c>
      <c r="B296">
        <v>2012</v>
      </c>
      <c r="C296" s="9">
        <v>40958</v>
      </c>
      <c r="D296" t="s">
        <v>653</v>
      </c>
      <c r="E296" t="s">
        <v>370</v>
      </c>
      <c r="F296">
        <v>2</v>
      </c>
      <c r="G296">
        <v>6</v>
      </c>
      <c r="H296" t="s">
        <v>750</v>
      </c>
      <c r="I296" t="s">
        <v>751</v>
      </c>
      <c r="J296">
        <v>21.2657534246575</v>
      </c>
      <c r="K296">
        <v>26.664999999999999</v>
      </c>
      <c r="L296">
        <v>23.86</v>
      </c>
      <c r="M296">
        <v>28.981999999999999</v>
      </c>
      <c r="N296">
        <v>2.5609999999999999</v>
      </c>
      <c r="O296">
        <v>6</v>
      </c>
    </row>
    <row r="297" spans="1:15" x14ac:dyDescent="0.45">
      <c r="A297" t="s">
        <v>800</v>
      </c>
      <c r="B297">
        <v>2012</v>
      </c>
      <c r="C297" s="9">
        <v>41006</v>
      </c>
      <c r="D297" t="s">
        <v>641</v>
      </c>
      <c r="E297" t="s">
        <v>454</v>
      </c>
      <c r="F297">
        <v>1</v>
      </c>
      <c r="G297">
        <v>1</v>
      </c>
      <c r="H297" t="s">
        <v>734</v>
      </c>
      <c r="I297" t="s">
        <v>36</v>
      </c>
      <c r="J297">
        <v>28.564383561643801</v>
      </c>
      <c r="K297">
        <v>27.282</v>
      </c>
      <c r="L297">
        <v>29.038</v>
      </c>
      <c r="M297">
        <v>33.194000000000003</v>
      </c>
      <c r="N297">
        <v>2.0779999999999998</v>
      </c>
    </row>
    <row r="298" spans="1:15" x14ac:dyDescent="0.45">
      <c r="A298" t="s">
        <v>800</v>
      </c>
      <c r="B298">
        <v>2012</v>
      </c>
      <c r="C298" s="9">
        <v>41006</v>
      </c>
      <c r="D298" t="s">
        <v>641</v>
      </c>
      <c r="E298" t="s">
        <v>454</v>
      </c>
      <c r="F298">
        <v>1</v>
      </c>
      <c r="G298">
        <v>2</v>
      </c>
      <c r="H298" t="s">
        <v>703</v>
      </c>
      <c r="I298" t="s">
        <v>15</v>
      </c>
      <c r="J298">
        <v>21.421917808219099</v>
      </c>
      <c r="K298">
        <v>32.661000000000001</v>
      </c>
      <c r="L298">
        <v>32.113</v>
      </c>
      <c r="M298">
        <v>37.451000000000001</v>
      </c>
      <c r="N298">
        <v>2.669</v>
      </c>
    </row>
    <row r="299" spans="1:15" x14ac:dyDescent="0.45">
      <c r="A299" t="s">
        <v>800</v>
      </c>
      <c r="B299">
        <v>2012</v>
      </c>
      <c r="C299" s="9">
        <v>41006</v>
      </c>
      <c r="D299" t="s">
        <v>641</v>
      </c>
      <c r="E299" t="s">
        <v>454</v>
      </c>
      <c r="F299">
        <v>1</v>
      </c>
      <c r="G299">
        <v>3</v>
      </c>
      <c r="H299" t="s">
        <v>79</v>
      </c>
      <c r="I299" t="s">
        <v>65</v>
      </c>
      <c r="J299">
        <v>24.923287671232799</v>
      </c>
      <c r="K299">
        <v>26.308999999999902</v>
      </c>
      <c r="L299">
        <v>26.533999999999999</v>
      </c>
      <c r="M299">
        <v>30.634</v>
      </c>
      <c r="N299">
        <v>2.0499999999999998</v>
      </c>
    </row>
    <row r="300" spans="1:15" x14ac:dyDescent="0.45">
      <c r="A300" t="s">
        <v>800</v>
      </c>
      <c r="B300">
        <v>2012</v>
      </c>
      <c r="C300" s="9">
        <v>41006</v>
      </c>
      <c r="D300" t="s">
        <v>641</v>
      </c>
      <c r="E300" t="s">
        <v>454</v>
      </c>
      <c r="F300">
        <v>1</v>
      </c>
      <c r="G300">
        <v>4</v>
      </c>
      <c r="H300" t="s">
        <v>135</v>
      </c>
      <c r="I300" t="s">
        <v>29</v>
      </c>
      <c r="J300">
        <v>22.408219178082099</v>
      </c>
      <c r="K300">
        <v>18.856999999999999</v>
      </c>
      <c r="L300">
        <v>19.733000000000001</v>
      </c>
      <c r="M300">
        <v>24.606999999999999</v>
      </c>
      <c r="N300">
        <v>2.4369999999999998</v>
      </c>
    </row>
    <row r="301" spans="1:15" x14ac:dyDescent="0.45">
      <c r="A301" t="s">
        <v>800</v>
      </c>
      <c r="B301">
        <v>2012</v>
      </c>
      <c r="C301" s="9">
        <v>41006</v>
      </c>
      <c r="D301" t="s">
        <v>641</v>
      </c>
      <c r="E301" t="s">
        <v>454</v>
      </c>
      <c r="F301">
        <v>1</v>
      </c>
      <c r="G301">
        <v>5</v>
      </c>
      <c r="H301" t="s">
        <v>801</v>
      </c>
      <c r="I301" t="s">
        <v>771</v>
      </c>
      <c r="K301">
        <v>21.31</v>
      </c>
      <c r="L301">
        <v>20.648</v>
      </c>
      <c r="M301">
        <v>24.558</v>
      </c>
      <c r="N301">
        <v>1.9550000000000001</v>
      </c>
    </row>
    <row r="302" spans="1:15" x14ac:dyDescent="0.45">
      <c r="A302" t="s">
        <v>800</v>
      </c>
      <c r="B302">
        <v>2012</v>
      </c>
      <c r="C302" s="9">
        <v>41006</v>
      </c>
      <c r="D302" t="s">
        <v>641</v>
      </c>
      <c r="E302" t="s">
        <v>454</v>
      </c>
      <c r="F302">
        <v>2</v>
      </c>
      <c r="G302">
        <v>1</v>
      </c>
      <c r="H302" t="s">
        <v>802</v>
      </c>
      <c r="I302" t="s">
        <v>738</v>
      </c>
      <c r="K302">
        <v>33.290999999999997</v>
      </c>
      <c r="L302">
        <v>34.58</v>
      </c>
      <c r="M302">
        <v>39.951999999999998</v>
      </c>
      <c r="N302">
        <v>2.6859999999999999</v>
      </c>
    </row>
    <row r="303" spans="1:15" x14ac:dyDescent="0.45">
      <c r="A303" t="s">
        <v>800</v>
      </c>
      <c r="B303">
        <v>2012</v>
      </c>
      <c r="C303" s="9">
        <v>41006</v>
      </c>
      <c r="D303" t="s">
        <v>641</v>
      </c>
      <c r="E303" t="s">
        <v>454</v>
      </c>
      <c r="F303">
        <v>2</v>
      </c>
      <c r="G303">
        <v>2</v>
      </c>
      <c r="H303" t="s">
        <v>401</v>
      </c>
      <c r="I303" t="s">
        <v>36</v>
      </c>
      <c r="J303">
        <v>24.2301369863013</v>
      </c>
      <c r="K303">
        <v>25.692</v>
      </c>
      <c r="L303">
        <v>27.404999999999902</v>
      </c>
      <c r="M303">
        <v>31.870999999999999</v>
      </c>
      <c r="N303">
        <v>2.2330000000000001</v>
      </c>
    </row>
    <row r="304" spans="1:15" x14ac:dyDescent="0.45">
      <c r="A304" t="s">
        <v>800</v>
      </c>
      <c r="B304">
        <v>2012</v>
      </c>
      <c r="C304" s="9">
        <v>41006</v>
      </c>
      <c r="D304" t="s">
        <v>641</v>
      </c>
      <c r="E304" t="s">
        <v>454</v>
      </c>
      <c r="F304">
        <v>2</v>
      </c>
      <c r="G304">
        <v>3</v>
      </c>
      <c r="H304" t="s">
        <v>803</v>
      </c>
      <c r="I304" t="s">
        <v>751</v>
      </c>
      <c r="K304">
        <v>29.876999999999999</v>
      </c>
      <c r="L304">
        <v>29.614999999999998</v>
      </c>
      <c r="M304">
        <v>34.381</v>
      </c>
      <c r="N304">
        <v>2.383</v>
      </c>
    </row>
    <row r="305" spans="1:14" x14ac:dyDescent="0.45">
      <c r="A305" t="s">
        <v>800</v>
      </c>
      <c r="B305">
        <v>2012</v>
      </c>
      <c r="C305" s="9">
        <v>41006</v>
      </c>
      <c r="D305" t="s">
        <v>641</v>
      </c>
      <c r="E305" t="s">
        <v>454</v>
      </c>
      <c r="F305">
        <v>2</v>
      </c>
      <c r="G305">
        <v>4</v>
      </c>
      <c r="H305" t="s">
        <v>403</v>
      </c>
      <c r="I305" t="s">
        <v>15</v>
      </c>
      <c r="J305">
        <v>25.345205479452002</v>
      </c>
      <c r="K305">
        <v>19.262</v>
      </c>
      <c r="L305">
        <v>21.163</v>
      </c>
      <c r="M305">
        <v>26.972999999999999</v>
      </c>
      <c r="N305">
        <v>2.9049999999999998</v>
      </c>
    </row>
    <row r="306" spans="1:14" x14ac:dyDescent="0.45">
      <c r="A306" t="s">
        <v>800</v>
      </c>
      <c r="B306">
        <v>2012</v>
      </c>
      <c r="C306" s="9">
        <v>41006</v>
      </c>
      <c r="D306" t="s">
        <v>641</v>
      </c>
      <c r="E306" t="s">
        <v>454</v>
      </c>
      <c r="F306">
        <v>2</v>
      </c>
      <c r="G306">
        <v>5</v>
      </c>
      <c r="H306" t="s">
        <v>804</v>
      </c>
      <c r="I306" t="s">
        <v>715</v>
      </c>
      <c r="K306">
        <v>26.408999999999999</v>
      </c>
      <c r="L306">
        <v>25.003</v>
      </c>
      <c r="M306">
        <v>29.606999999999999</v>
      </c>
      <c r="N306">
        <v>2.302</v>
      </c>
    </row>
    <row r="307" spans="1:14" x14ac:dyDescent="0.45">
      <c r="A307" t="s">
        <v>800</v>
      </c>
      <c r="B307">
        <v>2012</v>
      </c>
      <c r="C307" s="9">
        <v>41006</v>
      </c>
      <c r="D307" t="s">
        <v>641</v>
      </c>
      <c r="E307" t="s">
        <v>454</v>
      </c>
      <c r="F307">
        <v>3</v>
      </c>
      <c r="G307">
        <v>1</v>
      </c>
      <c r="H307" t="s">
        <v>719</v>
      </c>
      <c r="I307" t="s">
        <v>720</v>
      </c>
      <c r="J307">
        <v>26.128767123287599</v>
      </c>
      <c r="K307">
        <v>33.306999999999903</v>
      </c>
      <c r="L307">
        <v>34.201000000000001</v>
      </c>
      <c r="M307">
        <v>38.609000000000002</v>
      </c>
      <c r="N307">
        <v>2.2040000000000002</v>
      </c>
    </row>
    <row r="308" spans="1:14" x14ac:dyDescent="0.45">
      <c r="A308" t="s">
        <v>800</v>
      </c>
      <c r="B308">
        <v>2012</v>
      </c>
      <c r="C308" s="9">
        <v>41006</v>
      </c>
      <c r="D308" t="s">
        <v>641</v>
      </c>
      <c r="E308" t="s">
        <v>454</v>
      </c>
      <c r="F308">
        <v>3</v>
      </c>
      <c r="G308">
        <v>2</v>
      </c>
      <c r="H308" t="s">
        <v>690</v>
      </c>
      <c r="I308" t="s">
        <v>17</v>
      </c>
      <c r="J308">
        <v>24.032876712328701</v>
      </c>
      <c r="K308">
        <v>23.495999999999999</v>
      </c>
      <c r="L308">
        <v>25.686999999999902</v>
      </c>
      <c r="M308">
        <v>30.204999999999998</v>
      </c>
      <c r="N308">
        <v>2.2589999999999999</v>
      </c>
    </row>
    <row r="309" spans="1:14" x14ac:dyDescent="0.45">
      <c r="A309" t="s">
        <v>800</v>
      </c>
      <c r="B309">
        <v>2012</v>
      </c>
      <c r="C309" s="9">
        <v>41006</v>
      </c>
      <c r="D309" t="s">
        <v>641</v>
      </c>
      <c r="E309" t="s">
        <v>454</v>
      </c>
      <c r="F309">
        <v>3</v>
      </c>
      <c r="G309">
        <v>3</v>
      </c>
      <c r="H309" t="s">
        <v>655</v>
      </c>
      <c r="I309" t="s">
        <v>120</v>
      </c>
      <c r="J309">
        <v>29.336986301369802</v>
      </c>
      <c r="K309">
        <v>33.981000000000002</v>
      </c>
      <c r="L309">
        <v>33.186</v>
      </c>
      <c r="M309">
        <v>36.863999999999997</v>
      </c>
      <c r="N309">
        <v>1.839</v>
      </c>
    </row>
    <row r="310" spans="1:14" x14ac:dyDescent="0.45">
      <c r="A310" t="s">
        <v>800</v>
      </c>
      <c r="B310">
        <v>2012</v>
      </c>
      <c r="C310" s="9">
        <v>41006</v>
      </c>
      <c r="D310" t="s">
        <v>641</v>
      </c>
      <c r="E310" t="s">
        <v>454</v>
      </c>
      <c r="F310">
        <v>3</v>
      </c>
      <c r="G310">
        <v>4</v>
      </c>
      <c r="H310" t="s">
        <v>736</v>
      </c>
      <c r="I310" t="s">
        <v>722</v>
      </c>
      <c r="J310">
        <v>23.139726027397199</v>
      </c>
      <c r="K310">
        <v>23.611999999999998</v>
      </c>
      <c r="L310">
        <v>23.774000000000001</v>
      </c>
      <c r="M310">
        <v>27.193999999999999</v>
      </c>
      <c r="N310">
        <v>1.71</v>
      </c>
    </row>
    <row r="311" spans="1:14" x14ac:dyDescent="0.45">
      <c r="A311" t="s">
        <v>800</v>
      </c>
      <c r="B311">
        <v>2012</v>
      </c>
      <c r="C311" s="9">
        <v>41006</v>
      </c>
      <c r="D311" t="s">
        <v>641</v>
      </c>
      <c r="E311" t="s">
        <v>454</v>
      </c>
      <c r="F311">
        <v>3</v>
      </c>
      <c r="G311">
        <v>5</v>
      </c>
      <c r="H311" t="s">
        <v>761</v>
      </c>
      <c r="I311" t="s">
        <v>762</v>
      </c>
      <c r="J311">
        <v>28.054794520547901</v>
      </c>
      <c r="K311">
        <v>12.895</v>
      </c>
      <c r="L311">
        <v>14.59</v>
      </c>
      <c r="M311">
        <v>19.902000000000001</v>
      </c>
      <c r="N311">
        <v>2.6560000000000001</v>
      </c>
    </row>
    <row r="312" spans="1:14" x14ac:dyDescent="0.45">
      <c r="A312" t="s">
        <v>800</v>
      </c>
      <c r="B312">
        <v>2012</v>
      </c>
      <c r="C312" s="9">
        <v>41006</v>
      </c>
      <c r="D312" t="s">
        <v>641</v>
      </c>
      <c r="E312" t="s">
        <v>454</v>
      </c>
      <c r="F312">
        <v>3</v>
      </c>
      <c r="G312">
        <v>6</v>
      </c>
      <c r="H312" t="s">
        <v>760</v>
      </c>
      <c r="I312" t="s">
        <v>31</v>
      </c>
      <c r="J312">
        <v>21.928767123287599</v>
      </c>
      <c r="K312">
        <v>18.565999999999999</v>
      </c>
      <c r="L312">
        <v>15.652999999999899</v>
      </c>
      <c r="M312">
        <v>22.459</v>
      </c>
      <c r="N312">
        <v>3.403</v>
      </c>
    </row>
    <row r="313" spans="1:14" x14ac:dyDescent="0.45">
      <c r="A313" t="s">
        <v>800</v>
      </c>
      <c r="B313">
        <v>2012</v>
      </c>
      <c r="C313" s="9">
        <v>41006</v>
      </c>
      <c r="D313" t="s">
        <v>641</v>
      </c>
      <c r="E313" t="s">
        <v>454</v>
      </c>
      <c r="F313">
        <v>4</v>
      </c>
      <c r="G313">
        <v>1</v>
      </c>
      <c r="H313" t="s">
        <v>805</v>
      </c>
      <c r="I313" t="s">
        <v>38</v>
      </c>
      <c r="K313">
        <v>23.082999999999998</v>
      </c>
      <c r="L313">
        <v>26.23</v>
      </c>
      <c r="M313">
        <v>31.946000000000002</v>
      </c>
      <c r="N313">
        <v>2.8580000000000001</v>
      </c>
    </row>
    <row r="314" spans="1:14" x14ac:dyDescent="0.45">
      <c r="A314" t="s">
        <v>800</v>
      </c>
      <c r="B314">
        <v>2012</v>
      </c>
      <c r="C314" s="9">
        <v>41006</v>
      </c>
      <c r="D314" t="s">
        <v>641</v>
      </c>
      <c r="E314" t="s">
        <v>454</v>
      </c>
      <c r="F314">
        <v>4</v>
      </c>
      <c r="G314">
        <v>2</v>
      </c>
      <c r="H314" t="s">
        <v>167</v>
      </c>
      <c r="I314" t="s">
        <v>59</v>
      </c>
      <c r="J314">
        <v>23.087671232876701</v>
      </c>
      <c r="K314">
        <v>15.337</v>
      </c>
      <c r="L314">
        <v>20.2</v>
      </c>
      <c r="M314">
        <v>25.783999999999999</v>
      </c>
      <c r="N314">
        <v>2.7919999999999998</v>
      </c>
    </row>
    <row r="315" spans="1:14" x14ac:dyDescent="0.45">
      <c r="A315" t="s">
        <v>800</v>
      </c>
      <c r="B315">
        <v>2012</v>
      </c>
      <c r="C315" s="9">
        <v>41006</v>
      </c>
      <c r="D315" t="s">
        <v>641</v>
      </c>
      <c r="E315" t="s">
        <v>454</v>
      </c>
      <c r="F315">
        <v>4</v>
      </c>
      <c r="G315">
        <v>3</v>
      </c>
      <c r="H315" t="s">
        <v>740</v>
      </c>
      <c r="I315" t="s">
        <v>741</v>
      </c>
      <c r="J315">
        <v>24.4520547945205</v>
      </c>
      <c r="K315">
        <v>21.102999999999899</v>
      </c>
      <c r="L315">
        <v>22.614999999999998</v>
      </c>
      <c r="M315">
        <v>27.492999999999999</v>
      </c>
      <c r="N315">
        <v>2.4390000000000001</v>
      </c>
    </row>
    <row r="316" spans="1:14" x14ac:dyDescent="0.45">
      <c r="A316" t="s">
        <v>800</v>
      </c>
      <c r="B316">
        <v>2012</v>
      </c>
      <c r="C316" s="9">
        <v>41006</v>
      </c>
      <c r="D316" t="s">
        <v>641</v>
      </c>
      <c r="E316" t="s">
        <v>454</v>
      </c>
      <c r="F316">
        <v>4</v>
      </c>
      <c r="G316">
        <v>4</v>
      </c>
      <c r="H316" t="s">
        <v>164</v>
      </c>
      <c r="I316" t="s">
        <v>118</v>
      </c>
      <c r="J316">
        <v>19.334246575342402</v>
      </c>
      <c r="K316">
        <v>28.366</v>
      </c>
      <c r="L316">
        <v>27.750999999999902</v>
      </c>
      <c r="M316">
        <v>31.280999999999999</v>
      </c>
      <c r="N316">
        <v>1.7649999999999999</v>
      </c>
    </row>
    <row r="317" spans="1:14" x14ac:dyDescent="0.45">
      <c r="A317" t="s">
        <v>800</v>
      </c>
      <c r="B317">
        <v>2012</v>
      </c>
      <c r="C317" s="9">
        <v>41006</v>
      </c>
      <c r="D317" t="s">
        <v>641</v>
      </c>
      <c r="E317" t="s">
        <v>454</v>
      </c>
      <c r="F317">
        <v>4</v>
      </c>
      <c r="G317">
        <v>5</v>
      </c>
      <c r="H317" t="s">
        <v>806</v>
      </c>
      <c r="I317" t="s">
        <v>780</v>
      </c>
      <c r="K317">
        <v>27.725999999999999</v>
      </c>
      <c r="L317">
        <v>26.282</v>
      </c>
      <c r="M317">
        <v>30.448</v>
      </c>
      <c r="N317">
        <v>2.0830000000000002</v>
      </c>
    </row>
    <row r="318" spans="1:14" x14ac:dyDescent="0.45">
      <c r="A318" t="s">
        <v>800</v>
      </c>
      <c r="B318">
        <v>2012</v>
      </c>
      <c r="C318" s="9">
        <v>41006</v>
      </c>
      <c r="D318" t="s">
        <v>641</v>
      </c>
      <c r="E318" t="s">
        <v>454</v>
      </c>
      <c r="F318">
        <v>4</v>
      </c>
      <c r="G318">
        <v>6</v>
      </c>
      <c r="H318" t="s">
        <v>807</v>
      </c>
      <c r="I318" t="s">
        <v>172</v>
      </c>
      <c r="K318">
        <v>13.186999999999999</v>
      </c>
      <c r="L318">
        <v>12.946999999999999</v>
      </c>
      <c r="M318">
        <v>18.295000000000002</v>
      </c>
      <c r="N318">
        <v>2.6739999999999999</v>
      </c>
    </row>
    <row r="319" spans="1:14" x14ac:dyDescent="0.45">
      <c r="A319" t="s">
        <v>800</v>
      </c>
      <c r="B319">
        <v>2012</v>
      </c>
      <c r="C319" s="9">
        <v>41006</v>
      </c>
      <c r="D319" t="s">
        <v>641</v>
      </c>
      <c r="E319" t="s">
        <v>642</v>
      </c>
      <c r="F319">
        <v>1</v>
      </c>
      <c r="G319">
        <v>1</v>
      </c>
      <c r="H319" t="s">
        <v>164</v>
      </c>
      <c r="I319" t="s">
        <v>118</v>
      </c>
      <c r="J319">
        <v>19.334246575342402</v>
      </c>
      <c r="K319">
        <v>27.750999999999902</v>
      </c>
      <c r="L319">
        <v>28.262999999999899</v>
      </c>
      <c r="M319">
        <v>31.702999999999999</v>
      </c>
      <c r="N319">
        <v>1.72</v>
      </c>
    </row>
    <row r="320" spans="1:14" x14ac:dyDescent="0.45">
      <c r="A320" t="s">
        <v>800</v>
      </c>
      <c r="B320">
        <v>2012</v>
      </c>
      <c r="C320" s="9">
        <v>41006</v>
      </c>
      <c r="D320" t="s">
        <v>641</v>
      </c>
      <c r="E320" t="s">
        <v>642</v>
      </c>
      <c r="F320">
        <v>1</v>
      </c>
      <c r="G320">
        <v>2</v>
      </c>
      <c r="H320" t="s">
        <v>79</v>
      </c>
      <c r="I320" t="s">
        <v>65</v>
      </c>
      <c r="J320">
        <v>24.923287671232799</v>
      </c>
      <c r="K320">
        <v>26.533999999999999</v>
      </c>
      <c r="L320">
        <v>26.285</v>
      </c>
      <c r="M320">
        <v>30.216999999999999</v>
      </c>
      <c r="N320">
        <v>1.966</v>
      </c>
    </row>
    <row r="321" spans="1:14" x14ac:dyDescent="0.45">
      <c r="A321" t="s">
        <v>800</v>
      </c>
      <c r="B321">
        <v>2012</v>
      </c>
      <c r="C321" s="9">
        <v>41006</v>
      </c>
      <c r="D321" t="s">
        <v>641</v>
      </c>
      <c r="E321" t="s">
        <v>642</v>
      </c>
      <c r="F321">
        <v>1</v>
      </c>
      <c r="G321">
        <v>3</v>
      </c>
      <c r="H321" t="s">
        <v>761</v>
      </c>
      <c r="I321" t="s">
        <v>762</v>
      </c>
      <c r="J321">
        <v>28.054794520547901</v>
      </c>
      <c r="K321">
        <v>14.59</v>
      </c>
      <c r="L321">
        <v>14.488</v>
      </c>
      <c r="M321">
        <v>19.646000000000001</v>
      </c>
      <c r="N321">
        <v>2.5790000000000002</v>
      </c>
    </row>
    <row r="322" spans="1:14" x14ac:dyDescent="0.45">
      <c r="A322" t="s">
        <v>800</v>
      </c>
      <c r="B322">
        <v>2012</v>
      </c>
      <c r="C322" s="9">
        <v>41006</v>
      </c>
      <c r="D322" t="s">
        <v>641</v>
      </c>
      <c r="E322" t="s">
        <v>642</v>
      </c>
      <c r="F322">
        <v>2</v>
      </c>
      <c r="G322">
        <v>1</v>
      </c>
      <c r="H322" t="s">
        <v>803</v>
      </c>
      <c r="I322" t="s">
        <v>751</v>
      </c>
      <c r="K322">
        <v>29.614999999999998</v>
      </c>
      <c r="L322">
        <v>30.291</v>
      </c>
      <c r="M322">
        <v>34.863</v>
      </c>
      <c r="N322">
        <v>2.286</v>
      </c>
    </row>
    <row r="323" spans="1:14" x14ac:dyDescent="0.45">
      <c r="A323" t="s">
        <v>800</v>
      </c>
      <c r="B323">
        <v>2012</v>
      </c>
      <c r="C323" s="9">
        <v>41006</v>
      </c>
      <c r="D323" t="s">
        <v>641</v>
      </c>
      <c r="E323" t="s">
        <v>642</v>
      </c>
      <c r="F323">
        <v>2</v>
      </c>
      <c r="G323">
        <v>2</v>
      </c>
      <c r="H323" t="s">
        <v>736</v>
      </c>
      <c r="I323" t="s">
        <v>722</v>
      </c>
      <c r="J323">
        <v>23.139726027397199</v>
      </c>
      <c r="K323">
        <v>23.774000000000001</v>
      </c>
      <c r="L323">
        <v>24.231000000000002</v>
      </c>
      <c r="M323">
        <v>27.533000000000001</v>
      </c>
      <c r="N323">
        <v>1.651</v>
      </c>
    </row>
    <row r="324" spans="1:14" x14ac:dyDescent="0.45">
      <c r="A324" t="s">
        <v>800</v>
      </c>
      <c r="B324">
        <v>2012</v>
      </c>
      <c r="C324" s="9">
        <v>41006</v>
      </c>
      <c r="D324" t="s">
        <v>641</v>
      </c>
      <c r="E324" t="s">
        <v>642</v>
      </c>
      <c r="F324">
        <v>2</v>
      </c>
      <c r="G324">
        <v>3</v>
      </c>
      <c r="H324" t="s">
        <v>804</v>
      </c>
      <c r="I324" t="s">
        <v>715</v>
      </c>
      <c r="K324">
        <v>25.003</v>
      </c>
      <c r="L324">
        <v>24.186999999999902</v>
      </c>
      <c r="M324">
        <v>28.542999999999999</v>
      </c>
      <c r="N324">
        <v>2.1779999999999999</v>
      </c>
    </row>
    <row r="325" spans="1:14" x14ac:dyDescent="0.45">
      <c r="A325" t="s">
        <v>800</v>
      </c>
      <c r="B325">
        <v>2012</v>
      </c>
      <c r="C325" s="9">
        <v>41006</v>
      </c>
      <c r="D325" t="s">
        <v>641</v>
      </c>
      <c r="E325" t="s">
        <v>642</v>
      </c>
      <c r="F325">
        <v>3</v>
      </c>
      <c r="G325">
        <v>1</v>
      </c>
      <c r="H325" t="s">
        <v>655</v>
      </c>
      <c r="I325" t="s">
        <v>120</v>
      </c>
      <c r="J325">
        <v>29.336986301369802</v>
      </c>
      <c r="K325">
        <v>33.186</v>
      </c>
      <c r="L325">
        <v>33.342999999999897</v>
      </c>
      <c r="M325">
        <v>36.972999999999999</v>
      </c>
      <c r="N325">
        <v>1.8149999999999999</v>
      </c>
    </row>
    <row r="326" spans="1:14" x14ac:dyDescent="0.45">
      <c r="A326" t="s">
        <v>800</v>
      </c>
      <c r="B326">
        <v>2012</v>
      </c>
      <c r="C326" s="9">
        <v>41006</v>
      </c>
      <c r="D326" t="s">
        <v>641</v>
      </c>
      <c r="E326" t="s">
        <v>642</v>
      </c>
      <c r="F326">
        <v>3</v>
      </c>
      <c r="G326">
        <v>2</v>
      </c>
      <c r="H326" t="s">
        <v>801</v>
      </c>
      <c r="I326" t="s">
        <v>771</v>
      </c>
      <c r="K326">
        <v>20.648</v>
      </c>
      <c r="L326">
        <v>21.463000000000001</v>
      </c>
      <c r="M326">
        <v>25.207000000000001</v>
      </c>
      <c r="N326">
        <v>1.8720000000000001</v>
      </c>
    </row>
    <row r="327" spans="1:14" x14ac:dyDescent="0.45">
      <c r="A327" t="s">
        <v>800</v>
      </c>
      <c r="B327">
        <v>2012</v>
      </c>
      <c r="C327" s="9">
        <v>41006</v>
      </c>
      <c r="D327" t="s">
        <v>641</v>
      </c>
      <c r="E327" t="s">
        <v>642</v>
      </c>
      <c r="F327">
        <v>3</v>
      </c>
      <c r="G327">
        <v>3</v>
      </c>
      <c r="H327" t="s">
        <v>403</v>
      </c>
      <c r="I327" t="s">
        <v>15</v>
      </c>
      <c r="J327">
        <v>25.345205479452002</v>
      </c>
      <c r="K327">
        <v>21.163</v>
      </c>
      <c r="L327">
        <v>20.65</v>
      </c>
      <c r="M327">
        <v>25.904</v>
      </c>
      <c r="N327">
        <v>2.6269999999999998</v>
      </c>
    </row>
    <row r="328" spans="1:14" x14ac:dyDescent="0.45">
      <c r="A328" t="s">
        <v>800</v>
      </c>
      <c r="B328">
        <v>2012</v>
      </c>
      <c r="C328" s="9">
        <v>41006</v>
      </c>
      <c r="D328" t="s">
        <v>641</v>
      </c>
      <c r="E328" t="s">
        <v>642</v>
      </c>
      <c r="F328">
        <v>3</v>
      </c>
      <c r="G328">
        <v>4</v>
      </c>
      <c r="H328" t="s">
        <v>807</v>
      </c>
      <c r="I328" t="s">
        <v>172</v>
      </c>
      <c r="K328">
        <v>12.946999999999999</v>
      </c>
      <c r="L328">
        <v>12.657</v>
      </c>
      <c r="M328">
        <v>17.757000000000001</v>
      </c>
      <c r="N328">
        <v>2.5499999999999998</v>
      </c>
    </row>
    <row r="329" spans="1:14" x14ac:dyDescent="0.45">
      <c r="A329" t="s">
        <v>800</v>
      </c>
      <c r="B329">
        <v>2012</v>
      </c>
      <c r="C329" s="9">
        <v>41006</v>
      </c>
      <c r="D329" t="s">
        <v>641</v>
      </c>
      <c r="E329" t="s">
        <v>642</v>
      </c>
      <c r="F329">
        <v>4</v>
      </c>
      <c r="G329">
        <v>1</v>
      </c>
      <c r="H329" t="s">
        <v>760</v>
      </c>
      <c r="I329" t="s">
        <v>31</v>
      </c>
      <c r="J329">
        <v>21.928767123287599</v>
      </c>
      <c r="K329">
        <v>15.652999999999899</v>
      </c>
      <c r="L329">
        <v>20.29</v>
      </c>
      <c r="M329">
        <v>26.167999999999999</v>
      </c>
      <c r="N329">
        <v>2.9390000000000001</v>
      </c>
    </row>
    <row r="330" spans="1:14" x14ac:dyDescent="0.45">
      <c r="A330" t="s">
        <v>800</v>
      </c>
      <c r="B330">
        <v>2012</v>
      </c>
      <c r="C330" s="9">
        <v>41006</v>
      </c>
      <c r="D330" t="s">
        <v>641</v>
      </c>
      <c r="E330" t="s">
        <v>642</v>
      </c>
      <c r="F330">
        <v>4</v>
      </c>
      <c r="G330">
        <v>2</v>
      </c>
      <c r="H330" t="s">
        <v>740</v>
      </c>
      <c r="I330" t="s">
        <v>741</v>
      </c>
      <c r="J330">
        <v>24.4520547945205</v>
      </c>
      <c r="K330">
        <v>22.614999999999998</v>
      </c>
      <c r="L330">
        <v>23.256</v>
      </c>
      <c r="M330">
        <v>27.702000000000002</v>
      </c>
      <c r="N330">
        <v>2.2229999999999999</v>
      </c>
    </row>
    <row r="331" spans="1:14" x14ac:dyDescent="0.45">
      <c r="A331" t="s">
        <v>800</v>
      </c>
      <c r="B331">
        <v>2012</v>
      </c>
      <c r="C331" s="9">
        <v>41006</v>
      </c>
      <c r="D331" t="s">
        <v>641</v>
      </c>
      <c r="E331" t="s">
        <v>642</v>
      </c>
      <c r="F331">
        <v>4</v>
      </c>
      <c r="G331">
        <v>3</v>
      </c>
      <c r="H331" t="s">
        <v>135</v>
      </c>
      <c r="I331" t="s">
        <v>29</v>
      </c>
      <c r="J331">
        <v>22.408219178082099</v>
      </c>
      <c r="K331">
        <v>19.733000000000001</v>
      </c>
      <c r="L331">
        <v>20.324000000000002</v>
      </c>
      <c r="M331">
        <v>24.76</v>
      </c>
      <c r="N331">
        <v>2.218</v>
      </c>
    </row>
    <row r="332" spans="1:14" x14ac:dyDescent="0.45">
      <c r="A332" t="s">
        <v>800</v>
      </c>
      <c r="B332">
        <v>2012</v>
      </c>
      <c r="C332" s="9">
        <v>41006</v>
      </c>
      <c r="D332" t="s">
        <v>641</v>
      </c>
      <c r="E332" t="s">
        <v>642</v>
      </c>
      <c r="F332">
        <v>4</v>
      </c>
      <c r="G332">
        <v>4</v>
      </c>
      <c r="H332" t="s">
        <v>806</v>
      </c>
      <c r="I332" t="s">
        <v>780</v>
      </c>
      <c r="K332">
        <v>26.282</v>
      </c>
      <c r="L332">
        <v>24.875</v>
      </c>
      <c r="M332">
        <v>28.792999999999999</v>
      </c>
      <c r="N332">
        <v>1.9590000000000001</v>
      </c>
    </row>
    <row r="333" spans="1:14" x14ac:dyDescent="0.45">
      <c r="A333" t="s">
        <v>800</v>
      </c>
      <c r="B333">
        <v>2012</v>
      </c>
      <c r="C333" s="9">
        <v>41006</v>
      </c>
      <c r="D333" t="s">
        <v>641</v>
      </c>
      <c r="E333" t="s">
        <v>643</v>
      </c>
      <c r="F333">
        <v>1</v>
      </c>
      <c r="G333">
        <v>1</v>
      </c>
      <c r="H333" t="s">
        <v>734</v>
      </c>
      <c r="I333" t="s">
        <v>36</v>
      </c>
      <c r="J333">
        <v>28.564383561643801</v>
      </c>
      <c r="K333">
        <v>29.038</v>
      </c>
      <c r="L333">
        <v>30.431999999999999</v>
      </c>
      <c r="M333">
        <v>34.347999999999999</v>
      </c>
      <c r="N333">
        <v>1.958</v>
      </c>
    </row>
    <row r="334" spans="1:14" x14ac:dyDescent="0.45">
      <c r="A334" t="s">
        <v>800</v>
      </c>
      <c r="B334">
        <v>2012</v>
      </c>
      <c r="C334" s="9">
        <v>41006</v>
      </c>
      <c r="D334" t="s">
        <v>641</v>
      </c>
      <c r="E334" t="s">
        <v>643</v>
      </c>
      <c r="F334">
        <v>1</v>
      </c>
      <c r="G334">
        <v>2</v>
      </c>
      <c r="H334" t="s">
        <v>805</v>
      </c>
      <c r="I334" t="s">
        <v>38</v>
      </c>
      <c r="K334">
        <v>26.23</v>
      </c>
      <c r="L334">
        <v>28.021000000000001</v>
      </c>
      <c r="M334">
        <v>33.011000000000003</v>
      </c>
      <c r="N334">
        <v>2.4950000000000001</v>
      </c>
    </row>
    <row r="335" spans="1:14" x14ac:dyDescent="0.45">
      <c r="A335" t="s">
        <v>800</v>
      </c>
      <c r="B335">
        <v>2012</v>
      </c>
      <c r="C335" s="9">
        <v>41006</v>
      </c>
      <c r="D335" t="s">
        <v>641</v>
      </c>
      <c r="E335" t="s">
        <v>643</v>
      </c>
      <c r="F335">
        <v>1</v>
      </c>
      <c r="G335">
        <v>3</v>
      </c>
      <c r="H335" t="s">
        <v>164</v>
      </c>
      <c r="I335" t="s">
        <v>118</v>
      </c>
      <c r="J335">
        <v>19.334246575342402</v>
      </c>
      <c r="K335">
        <v>28.262999999999899</v>
      </c>
      <c r="L335">
        <v>28.547999999999998</v>
      </c>
      <c r="M335">
        <v>31.806000000000001</v>
      </c>
      <c r="N335">
        <v>1.629</v>
      </c>
    </row>
    <row r="336" spans="1:14" x14ac:dyDescent="0.45">
      <c r="A336" t="s">
        <v>800</v>
      </c>
      <c r="B336">
        <v>2012</v>
      </c>
      <c r="C336" s="9">
        <v>41006</v>
      </c>
      <c r="D336" t="s">
        <v>641</v>
      </c>
      <c r="E336" t="s">
        <v>643</v>
      </c>
      <c r="F336">
        <v>1</v>
      </c>
      <c r="G336">
        <v>4</v>
      </c>
      <c r="H336" t="s">
        <v>401</v>
      </c>
      <c r="I336" t="s">
        <v>36</v>
      </c>
      <c r="J336">
        <v>24.2301369863013</v>
      </c>
      <c r="K336">
        <v>27.404999999999902</v>
      </c>
      <c r="L336">
        <v>27.302</v>
      </c>
      <c r="M336">
        <v>31.385999999999999</v>
      </c>
      <c r="N336">
        <v>2.0419999999999998</v>
      </c>
    </row>
    <row r="337" spans="1:15" x14ac:dyDescent="0.45">
      <c r="A337" t="s">
        <v>800</v>
      </c>
      <c r="B337">
        <v>2012</v>
      </c>
      <c r="C337" s="9">
        <v>41006</v>
      </c>
      <c r="D337" t="s">
        <v>641</v>
      </c>
      <c r="E337" t="s">
        <v>643</v>
      </c>
      <c r="F337">
        <v>1</v>
      </c>
      <c r="G337">
        <v>5</v>
      </c>
      <c r="H337" t="s">
        <v>690</v>
      </c>
      <c r="I337" t="s">
        <v>17</v>
      </c>
      <c r="J337">
        <v>24.032876712328701</v>
      </c>
      <c r="K337">
        <v>25.686999999999902</v>
      </c>
      <c r="L337">
        <v>25.218999999999902</v>
      </c>
      <c r="M337">
        <v>29.370999999999999</v>
      </c>
      <c r="N337">
        <v>2.0760000000000001</v>
      </c>
    </row>
    <row r="338" spans="1:15" x14ac:dyDescent="0.45">
      <c r="A338" t="s">
        <v>800</v>
      </c>
      <c r="B338">
        <v>2012</v>
      </c>
      <c r="C338" s="9">
        <v>41006</v>
      </c>
      <c r="D338" t="s">
        <v>641</v>
      </c>
      <c r="E338" t="s">
        <v>643</v>
      </c>
      <c r="F338">
        <v>1</v>
      </c>
      <c r="G338">
        <v>6</v>
      </c>
      <c r="H338" t="s">
        <v>760</v>
      </c>
      <c r="I338" t="s">
        <v>31</v>
      </c>
      <c r="J338">
        <v>21.928767123287599</v>
      </c>
      <c r="K338">
        <v>20.29</v>
      </c>
      <c r="L338">
        <v>19.347999999999999</v>
      </c>
      <c r="M338">
        <v>24.687999999999999</v>
      </c>
      <c r="N338">
        <v>2.67</v>
      </c>
    </row>
    <row r="339" spans="1:15" x14ac:dyDescent="0.45">
      <c r="A339" t="s">
        <v>800</v>
      </c>
      <c r="B339">
        <v>2012</v>
      </c>
      <c r="C339" s="9">
        <v>41006</v>
      </c>
      <c r="D339" t="s">
        <v>641</v>
      </c>
      <c r="E339" t="s">
        <v>643</v>
      </c>
      <c r="F339">
        <v>2</v>
      </c>
      <c r="G339">
        <v>1</v>
      </c>
      <c r="H339" t="s">
        <v>802</v>
      </c>
      <c r="I339" t="s">
        <v>738</v>
      </c>
      <c r="K339">
        <v>34.58</v>
      </c>
      <c r="L339">
        <v>36.468000000000004</v>
      </c>
      <c r="M339">
        <v>41.402000000000001</v>
      </c>
      <c r="N339">
        <v>2.4670000000000001</v>
      </c>
    </row>
    <row r="340" spans="1:15" x14ac:dyDescent="0.45">
      <c r="A340" t="s">
        <v>800</v>
      </c>
      <c r="B340">
        <v>2012</v>
      </c>
      <c r="C340" s="9">
        <v>41006</v>
      </c>
      <c r="D340" t="s">
        <v>641</v>
      </c>
      <c r="E340" t="s">
        <v>643</v>
      </c>
      <c r="F340">
        <v>2</v>
      </c>
      <c r="G340">
        <v>2</v>
      </c>
      <c r="H340" t="s">
        <v>703</v>
      </c>
      <c r="I340" t="s">
        <v>15</v>
      </c>
      <c r="J340">
        <v>21.421917808219099</v>
      </c>
      <c r="K340">
        <v>32.113</v>
      </c>
      <c r="L340">
        <v>33.564</v>
      </c>
      <c r="M340">
        <v>38.332000000000001</v>
      </c>
      <c r="N340">
        <v>2.3839999999999999</v>
      </c>
    </row>
    <row r="341" spans="1:15" x14ac:dyDescent="0.45">
      <c r="A341" t="s">
        <v>800</v>
      </c>
      <c r="B341">
        <v>2012</v>
      </c>
      <c r="C341" s="9">
        <v>41006</v>
      </c>
      <c r="D341" t="s">
        <v>641</v>
      </c>
      <c r="E341" t="s">
        <v>643</v>
      </c>
      <c r="F341">
        <v>2</v>
      </c>
      <c r="G341">
        <v>3</v>
      </c>
      <c r="H341" t="s">
        <v>719</v>
      </c>
      <c r="I341" t="s">
        <v>720</v>
      </c>
      <c r="J341">
        <v>26.128767123287599</v>
      </c>
      <c r="K341">
        <v>34.201000000000001</v>
      </c>
      <c r="L341">
        <v>34.254999999999903</v>
      </c>
      <c r="M341">
        <v>38.308999999999997</v>
      </c>
      <c r="N341">
        <v>2.0270000000000001</v>
      </c>
    </row>
    <row r="342" spans="1:15" x14ac:dyDescent="0.45">
      <c r="A342" t="s">
        <v>800</v>
      </c>
      <c r="B342">
        <v>2012</v>
      </c>
      <c r="C342" s="9">
        <v>41006</v>
      </c>
      <c r="D342" t="s">
        <v>641</v>
      </c>
      <c r="E342" t="s">
        <v>643</v>
      </c>
      <c r="F342">
        <v>2</v>
      </c>
      <c r="G342">
        <v>4</v>
      </c>
      <c r="H342" t="s">
        <v>167</v>
      </c>
      <c r="I342" t="s">
        <v>59</v>
      </c>
      <c r="J342">
        <v>23.087671232876701</v>
      </c>
      <c r="K342">
        <v>20.2</v>
      </c>
      <c r="L342">
        <v>23.350999999999999</v>
      </c>
      <c r="M342">
        <v>28.234999999999999</v>
      </c>
      <c r="N342">
        <v>2.4420000000000002</v>
      </c>
    </row>
    <row r="343" spans="1:15" x14ac:dyDescent="0.45">
      <c r="A343" t="s">
        <v>800</v>
      </c>
      <c r="B343">
        <v>2012</v>
      </c>
      <c r="C343" s="9">
        <v>41006</v>
      </c>
      <c r="D343" t="s">
        <v>641</v>
      </c>
      <c r="E343" t="s">
        <v>643</v>
      </c>
      <c r="F343">
        <v>2</v>
      </c>
      <c r="G343">
        <v>5</v>
      </c>
      <c r="H343" t="s">
        <v>655</v>
      </c>
      <c r="I343" t="s">
        <v>120</v>
      </c>
      <c r="J343">
        <v>29.336986301369802</v>
      </c>
      <c r="K343">
        <v>33.342999999999897</v>
      </c>
      <c r="L343">
        <v>32.655000000000001</v>
      </c>
      <c r="M343">
        <v>36.079000000000001</v>
      </c>
      <c r="N343">
        <v>1.712</v>
      </c>
    </row>
    <row r="344" spans="1:15" x14ac:dyDescent="0.45">
      <c r="A344" t="s">
        <v>800</v>
      </c>
      <c r="B344">
        <v>2012</v>
      </c>
      <c r="C344" s="9">
        <v>41006</v>
      </c>
      <c r="D344" t="s">
        <v>641</v>
      </c>
      <c r="E344" t="s">
        <v>643</v>
      </c>
      <c r="F344">
        <v>2</v>
      </c>
      <c r="G344">
        <v>6</v>
      </c>
      <c r="H344" t="s">
        <v>803</v>
      </c>
      <c r="I344" t="s">
        <v>751</v>
      </c>
      <c r="K344">
        <v>30.291</v>
      </c>
      <c r="L344">
        <v>29.021999999999998</v>
      </c>
      <c r="M344">
        <v>33.262</v>
      </c>
      <c r="N344">
        <v>2.12</v>
      </c>
    </row>
    <row r="345" spans="1:15" x14ac:dyDescent="0.45">
      <c r="A345" t="s">
        <v>800</v>
      </c>
      <c r="B345">
        <v>2012</v>
      </c>
      <c r="C345" s="9">
        <v>41006</v>
      </c>
      <c r="D345" t="s">
        <v>641</v>
      </c>
      <c r="E345" t="s">
        <v>370</v>
      </c>
      <c r="F345">
        <v>1</v>
      </c>
      <c r="G345">
        <v>1</v>
      </c>
      <c r="H345" t="s">
        <v>734</v>
      </c>
      <c r="I345" t="s">
        <v>36</v>
      </c>
      <c r="J345">
        <v>28.564383561643801</v>
      </c>
      <c r="K345">
        <v>30.431999999999999</v>
      </c>
      <c r="L345">
        <v>32.106000000000002</v>
      </c>
      <c r="M345">
        <v>35.783999999999999</v>
      </c>
      <c r="N345">
        <v>1.839</v>
      </c>
      <c r="O345">
        <v>1</v>
      </c>
    </row>
    <row r="346" spans="1:15" x14ac:dyDescent="0.45">
      <c r="A346" t="s">
        <v>800</v>
      </c>
      <c r="B346">
        <v>2012</v>
      </c>
      <c r="C346" s="9">
        <v>41006</v>
      </c>
      <c r="D346" t="s">
        <v>641</v>
      </c>
      <c r="E346" t="s">
        <v>370</v>
      </c>
      <c r="F346">
        <v>1</v>
      </c>
      <c r="G346">
        <v>2</v>
      </c>
      <c r="H346" t="s">
        <v>164</v>
      </c>
      <c r="I346" t="s">
        <v>118</v>
      </c>
      <c r="J346">
        <v>19.334246575342402</v>
      </c>
      <c r="K346">
        <v>28.547999999999998</v>
      </c>
      <c r="L346">
        <v>29.7</v>
      </c>
      <c r="M346">
        <v>32.795999999999999</v>
      </c>
      <c r="N346">
        <v>1.548</v>
      </c>
      <c r="O346">
        <v>2</v>
      </c>
    </row>
    <row r="347" spans="1:15" x14ac:dyDescent="0.45">
      <c r="A347" t="s">
        <v>800</v>
      </c>
      <c r="B347">
        <v>2012</v>
      </c>
      <c r="C347" s="9">
        <v>41006</v>
      </c>
      <c r="D347" t="s">
        <v>641</v>
      </c>
      <c r="E347" t="s">
        <v>370</v>
      </c>
      <c r="F347">
        <v>1</v>
      </c>
      <c r="G347">
        <v>3</v>
      </c>
      <c r="H347" t="s">
        <v>703</v>
      </c>
      <c r="I347" t="s">
        <v>15</v>
      </c>
      <c r="J347">
        <v>21.421917808219099</v>
      </c>
      <c r="K347">
        <v>33.564</v>
      </c>
      <c r="L347">
        <v>33.795000000000002</v>
      </c>
      <c r="M347">
        <v>38.070999999999998</v>
      </c>
      <c r="N347">
        <v>2.1379999999999999</v>
      </c>
      <c r="O347">
        <v>3</v>
      </c>
    </row>
    <row r="348" spans="1:15" x14ac:dyDescent="0.45">
      <c r="A348" t="s">
        <v>800</v>
      </c>
      <c r="B348">
        <v>2012</v>
      </c>
      <c r="C348" s="9">
        <v>41006</v>
      </c>
      <c r="D348" t="s">
        <v>641</v>
      </c>
      <c r="E348" t="s">
        <v>370</v>
      </c>
      <c r="F348">
        <v>1</v>
      </c>
      <c r="G348">
        <v>4</v>
      </c>
      <c r="H348" t="s">
        <v>719</v>
      </c>
      <c r="I348" t="s">
        <v>720</v>
      </c>
      <c r="J348">
        <v>26.128767123287599</v>
      </c>
      <c r="K348">
        <v>34.254999999999903</v>
      </c>
      <c r="L348">
        <v>33.973999999999997</v>
      </c>
      <c r="M348">
        <v>37.718000000000004</v>
      </c>
      <c r="N348">
        <v>1.8720000000000001</v>
      </c>
      <c r="O348">
        <v>4</v>
      </c>
    </row>
    <row r="349" spans="1:15" x14ac:dyDescent="0.45">
      <c r="A349" t="s">
        <v>800</v>
      </c>
      <c r="B349">
        <v>2012</v>
      </c>
      <c r="C349" s="9">
        <v>41006</v>
      </c>
      <c r="D349" t="s">
        <v>641</v>
      </c>
      <c r="E349" t="s">
        <v>370</v>
      </c>
      <c r="F349">
        <v>1</v>
      </c>
      <c r="G349">
        <v>5</v>
      </c>
      <c r="H349" t="s">
        <v>802</v>
      </c>
      <c r="I349" t="s">
        <v>738</v>
      </c>
      <c r="K349">
        <v>36.468000000000004</v>
      </c>
      <c r="L349">
        <v>34.766999999999904</v>
      </c>
      <c r="M349">
        <v>39.186999999999998</v>
      </c>
      <c r="N349">
        <v>2.21</v>
      </c>
      <c r="O349">
        <v>5</v>
      </c>
    </row>
    <row r="350" spans="1:15" x14ac:dyDescent="0.45">
      <c r="A350" t="s">
        <v>800</v>
      </c>
      <c r="B350">
        <v>2012</v>
      </c>
      <c r="C350" s="9">
        <v>41006</v>
      </c>
      <c r="D350" t="s">
        <v>641</v>
      </c>
      <c r="E350" t="s">
        <v>370</v>
      </c>
      <c r="F350">
        <v>1</v>
      </c>
      <c r="G350">
        <v>6</v>
      </c>
      <c r="H350" t="s">
        <v>805</v>
      </c>
      <c r="I350" t="s">
        <v>38</v>
      </c>
      <c r="K350">
        <v>28.021000000000001</v>
      </c>
      <c r="L350">
        <v>27.196000000000002</v>
      </c>
      <c r="M350">
        <v>31.806000000000001</v>
      </c>
      <c r="N350">
        <v>2.3050000000000002</v>
      </c>
      <c r="O350">
        <v>6</v>
      </c>
    </row>
    <row r="351" spans="1:15" x14ac:dyDescent="0.45">
      <c r="A351" t="s">
        <v>800</v>
      </c>
      <c r="B351">
        <v>2012</v>
      </c>
      <c r="C351" s="9">
        <v>41006</v>
      </c>
      <c r="D351" t="s">
        <v>641</v>
      </c>
      <c r="E351" t="s">
        <v>370</v>
      </c>
      <c r="F351">
        <v>2</v>
      </c>
      <c r="G351">
        <v>1</v>
      </c>
      <c r="H351" t="s">
        <v>690</v>
      </c>
      <c r="I351" t="s">
        <v>17</v>
      </c>
      <c r="J351">
        <v>24.032876712328701</v>
      </c>
      <c r="K351">
        <v>25.218999999999902</v>
      </c>
      <c r="L351">
        <v>27.178000000000001</v>
      </c>
      <c r="M351">
        <v>31.064</v>
      </c>
      <c r="N351">
        <v>1.9430000000000001</v>
      </c>
      <c r="O351">
        <v>1</v>
      </c>
    </row>
    <row r="352" spans="1:15" x14ac:dyDescent="0.45">
      <c r="A352" t="s">
        <v>800</v>
      </c>
      <c r="B352">
        <v>2012</v>
      </c>
      <c r="C352" s="9">
        <v>41006</v>
      </c>
      <c r="D352" t="s">
        <v>641</v>
      </c>
      <c r="E352" t="s">
        <v>370</v>
      </c>
      <c r="F352">
        <v>2</v>
      </c>
      <c r="G352">
        <v>2</v>
      </c>
      <c r="H352" t="s">
        <v>655</v>
      </c>
      <c r="I352" t="s">
        <v>120</v>
      </c>
      <c r="J352">
        <v>29.336986301369802</v>
      </c>
      <c r="K352">
        <v>32.655000000000001</v>
      </c>
      <c r="L352">
        <v>32.658999999999999</v>
      </c>
      <c r="M352">
        <v>35.911000000000001</v>
      </c>
      <c r="N352">
        <v>1.6259999999999999</v>
      </c>
      <c r="O352">
        <v>2</v>
      </c>
    </row>
    <row r="353" spans="1:15" x14ac:dyDescent="0.45">
      <c r="A353" t="s">
        <v>800</v>
      </c>
      <c r="B353">
        <v>2012</v>
      </c>
      <c r="C353" s="9">
        <v>41006</v>
      </c>
      <c r="D353" t="s">
        <v>641</v>
      </c>
      <c r="E353" t="s">
        <v>370</v>
      </c>
      <c r="F353">
        <v>2</v>
      </c>
      <c r="G353">
        <v>3</v>
      </c>
      <c r="H353" t="s">
        <v>401</v>
      </c>
      <c r="I353" t="s">
        <v>36</v>
      </c>
      <c r="J353">
        <v>24.2301369863013</v>
      </c>
      <c r="K353">
        <v>27.302</v>
      </c>
      <c r="L353">
        <v>27.684000000000001</v>
      </c>
      <c r="M353">
        <v>31.466000000000001</v>
      </c>
      <c r="N353">
        <v>1.891</v>
      </c>
      <c r="O353">
        <v>3</v>
      </c>
    </row>
    <row r="354" spans="1:15" x14ac:dyDescent="0.45">
      <c r="A354" t="s">
        <v>800</v>
      </c>
      <c r="B354">
        <v>2012</v>
      </c>
      <c r="C354" s="9">
        <v>41006</v>
      </c>
      <c r="D354" t="s">
        <v>641</v>
      </c>
      <c r="E354" t="s">
        <v>370</v>
      </c>
      <c r="F354">
        <v>2</v>
      </c>
      <c r="G354">
        <v>4</v>
      </c>
      <c r="H354" t="s">
        <v>760</v>
      </c>
      <c r="I354" t="s">
        <v>31</v>
      </c>
      <c r="J354">
        <v>21.928767123287599</v>
      </c>
      <c r="K354">
        <v>19.347999999999999</v>
      </c>
      <c r="L354">
        <v>21.181000000000001</v>
      </c>
      <c r="M354">
        <v>25.885000000000002</v>
      </c>
      <c r="N354">
        <v>2.3519999999999999</v>
      </c>
      <c r="O354">
        <v>4</v>
      </c>
    </row>
    <row r="355" spans="1:15" x14ac:dyDescent="0.45">
      <c r="A355" t="s">
        <v>800</v>
      </c>
      <c r="B355">
        <v>2012</v>
      </c>
      <c r="C355" s="9">
        <v>41006</v>
      </c>
      <c r="D355" t="s">
        <v>641</v>
      </c>
      <c r="E355" t="s">
        <v>370</v>
      </c>
      <c r="F355">
        <v>2</v>
      </c>
      <c r="G355">
        <v>5</v>
      </c>
      <c r="H355" t="s">
        <v>167</v>
      </c>
      <c r="I355" t="s">
        <v>59</v>
      </c>
      <c r="J355">
        <v>23.087671232876701</v>
      </c>
      <c r="K355">
        <v>23.350999999999999</v>
      </c>
      <c r="L355">
        <v>23.358999999999899</v>
      </c>
      <c r="M355">
        <v>27.754999999999999</v>
      </c>
      <c r="N355">
        <v>2.198</v>
      </c>
      <c r="O355">
        <v>5</v>
      </c>
    </row>
    <row r="356" spans="1:15" x14ac:dyDescent="0.45">
      <c r="A356" t="s">
        <v>800</v>
      </c>
      <c r="B356">
        <v>2012</v>
      </c>
      <c r="C356" s="9">
        <v>41006</v>
      </c>
      <c r="D356" t="s">
        <v>641</v>
      </c>
      <c r="E356" t="s">
        <v>370</v>
      </c>
      <c r="F356">
        <v>2</v>
      </c>
      <c r="G356">
        <v>6</v>
      </c>
      <c r="H356" t="s">
        <v>803</v>
      </c>
      <c r="I356" t="s">
        <v>751</v>
      </c>
      <c r="K356">
        <v>29.021999999999998</v>
      </c>
      <c r="L356">
        <v>27.327999999999999</v>
      </c>
      <c r="M356">
        <v>31.274000000000001</v>
      </c>
      <c r="N356">
        <v>1.9730000000000001</v>
      </c>
      <c r="O356">
        <v>6</v>
      </c>
    </row>
    <row r="357" spans="1:15" x14ac:dyDescent="0.45">
      <c r="A357" t="s">
        <v>71</v>
      </c>
      <c r="B357">
        <v>2013</v>
      </c>
      <c r="C357" s="9">
        <v>41195</v>
      </c>
      <c r="D357" t="s">
        <v>653</v>
      </c>
      <c r="E357" t="s">
        <v>454</v>
      </c>
      <c r="F357">
        <v>1</v>
      </c>
      <c r="G357">
        <v>1</v>
      </c>
      <c r="H357" t="s">
        <v>750</v>
      </c>
      <c r="I357" t="s">
        <v>751</v>
      </c>
      <c r="J357">
        <v>21.915068493150599</v>
      </c>
      <c r="K357">
        <v>23.86</v>
      </c>
      <c r="L357">
        <v>25.395</v>
      </c>
      <c r="M357">
        <v>30.183</v>
      </c>
      <c r="N357">
        <v>2.3940000000000001</v>
      </c>
    </row>
    <row r="358" spans="1:15" x14ac:dyDescent="0.45">
      <c r="A358" t="s">
        <v>71</v>
      </c>
      <c r="B358">
        <v>2013</v>
      </c>
      <c r="C358" s="9">
        <v>41195</v>
      </c>
      <c r="D358" t="s">
        <v>653</v>
      </c>
      <c r="E358" t="s">
        <v>454</v>
      </c>
      <c r="F358">
        <v>1</v>
      </c>
      <c r="G358">
        <v>2</v>
      </c>
      <c r="H358" t="s">
        <v>79</v>
      </c>
      <c r="I358" t="s">
        <v>65</v>
      </c>
      <c r="J358">
        <v>25.441095890410899</v>
      </c>
      <c r="K358">
        <v>26.285</v>
      </c>
      <c r="L358">
        <v>26.187999999999999</v>
      </c>
      <c r="M358">
        <v>29.93</v>
      </c>
      <c r="N358">
        <v>1.871</v>
      </c>
    </row>
    <row r="359" spans="1:15" x14ac:dyDescent="0.45">
      <c r="A359" t="s">
        <v>71</v>
      </c>
      <c r="B359">
        <v>2013</v>
      </c>
      <c r="C359" s="9">
        <v>41195</v>
      </c>
      <c r="D359" t="s">
        <v>653</v>
      </c>
      <c r="E359" t="s">
        <v>454</v>
      </c>
      <c r="F359">
        <v>1</v>
      </c>
      <c r="G359">
        <v>3</v>
      </c>
      <c r="H359" t="s">
        <v>786</v>
      </c>
      <c r="I359" t="s">
        <v>40</v>
      </c>
      <c r="J359">
        <v>26.778082191780801</v>
      </c>
      <c r="K359">
        <v>12.398999999999999</v>
      </c>
      <c r="L359">
        <v>14.198</v>
      </c>
      <c r="M359">
        <v>18.782</v>
      </c>
      <c r="N359">
        <v>2.2919999999999998</v>
      </c>
    </row>
    <row r="360" spans="1:15" x14ac:dyDescent="0.45">
      <c r="A360" t="s">
        <v>71</v>
      </c>
      <c r="B360">
        <v>2013</v>
      </c>
      <c r="C360" s="9">
        <v>41195</v>
      </c>
      <c r="D360" t="s">
        <v>653</v>
      </c>
      <c r="E360" t="s">
        <v>454</v>
      </c>
      <c r="F360">
        <v>1</v>
      </c>
      <c r="G360">
        <v>4</v>
      </c>
      <c r="H360" t="s">
        <v>777</v>
      </c>
      <c r="I360" t="s">
        <v>753</v>
      </c>
      <c r="J360">
        <v>21.2054794520547</v>
      </c>
      <c r="K360">
        <v>9</v>
      </c>
      <c r="L360">
        <v>11.207000000000001</v>
      </c>
      <c r="M360">
        <v>20.617000000000001</v>
      </c>
      <c r="N360">
        <v>4.7050000000000001</v>
      </c>
    </row>
    <row r="361" spans="1:15" x14ac:dyDescent="0.45">
      <c r="A361" t="s">
        <v>71</v>
      </c>
      <c r="B361">
        <v>2013</v>
      </c>
      <c r="C361" s="9">
        <v>41195</v>
      </c>
      <c r="D361" t="s">
        <v>653</v>
      </c>
      <c r="E361" t="s">
        <v>454</v>
      </c>
      <c r="F361">
        <v>1</v>
      </c>
      <c r="G361">
        <v>5</v>
      </c>
      <c r="H361" t="s">
        <v>792</v>
      </c>
      <c r="I361" t="s">
        <v>789</v>
      </c>
      <c r="J361">
        <v>20.139726027397199</v>
      </c>
      <c r="K361">
        <v>9</v>
      </c>
      <c r="L361">
        <v>7.59499999999999</v>
      </c>
      <c r="M361">
        <v>17.516999999999999</v>
      </c>
      <c r="N361">
        <v>4.9610000000000003</v>
      </c>
    </row>
    <row r="362" spans="1:15" x14ac:dyDescent="0.45">
      <c r="A362" t="s">
        <v>71</v>
      </c>
      <c r="B362">
        <v>2013</v>
      </c>
      <c r="C362" s="9">
        <v>41195</v>
      </c>
      <c r="D362" t="s">
        <v>653</v>
      </c>
      <c r="E362" t="s">
        <v>454</v>
      </c>
      <c r="F362">
        <v>1</v>
      </c>
      <c r="G362">
        <v>6</v>
      </c>
      <c r="H362" t="s">
        <v>795</v>
      </c>
      <c r="I362" t="s">
        <v>796</v>
      </c>
      <c r="J362">
        <v>17.958904109589</v>
      </c>
      <c r="K362">
        <v>9</v>
      </c>
      <c r="L362">
        <v>1.78</v>
      </c>
      <c r="M362">
        <v>13.05</v>
      </c>
      <c r="N362">
        <v>5.6349999999999998</v>
      </c>
    </row>
    <row r="363" spans="1:15" x14ac:dyDescent="0.45">
      <c r="A363" t="s">
        <v>71</v>
      </c>
      <c r="B363">
        <v>2013</v>
      </c>
      <c r="C363" s="9">
        <v>41195</v>
      </c>
      <c r="D363" t="s">
        <v>653</v>
      </c>
      <c r="E363" t="s">
        <v>454</v>
      </c>
      <c r="F363">
        <v>2</v>
      </c>
      <c r="G363">
        <v>1</v>
      </c>
      <c r="H363" t="s">
        <v>739</v>
      </c>
      <c r="I363" t="s">
        <v>25</v>
      </c>
      <c r="J363">
        <v>20.887671232876698</v>
      </c>
      <c r="K363">
        <v>22.381</v>
      </c>
      <c r="L363">
        <v>23.47</v>
      </c>
      <c r="M363">
        <v>27.872</v>
      </c>
      <c r="N363">
        <v>2.2010000000000001</v>
      </c>
    </row>
    <row r="364" spans="1:15" x14ac:dyDescent="0.45">
      <c r="A364" t="s">
        <v>71</v>
      </c>
      <c r="B364">
        <v>2013</v>
      </c>
      <c r="C364" s="9">
        <v>41195</v>
      </c>
      <c r="D364" t="s">
        <v>653</v>
      </c>
      <c r="E364" t="s">
        <v>454</v>
      </c>
      <c r="F364">
        <v>2</v>
      </c>
      <c r="G364">
        <v>2</v>
      </c>
      <c r="H364" t="s">
        <v>116</v>
      </c>
      <c r="I364" t="s">
        <v>21</v>
      </c>
      <c r="J364">
        <v>21.553424657534201</v>
      </c>
      <c r="K364">
        <v>14.989000000000001</v>
      </c>
      <c r="L364">
        <v>17.044999999999899</v>
      </c>
      <c r="M364">
        <v>21.920999999999999</v>
      </c>
      <c r="N364">
        <v>2.4380000000000002</v>
      </c>
    </row>
    <row r="365" spans="1:15" x14ac:dyDescent="0.45">
      <c r="A365" t="s">
        <v>71</v>
      </c>
      <c r="B365">
        <v>2013</v>
      </c>
      <c r="C365" s="9">
        <v>41195</v>
      </c>
      <c r="D365" t="s">
        <v>653</v>
      </c>
      <c r="E365" t="s">
        <v>454</v>
      </c>
      <c r="F365">
        <v>2</v>
      </c>
      <c r="G365">
        <v>3</v>
      </c>
      <c r="H365" t="s">
        <v>779</v>
      </c>
      <c r="I365" t="s">
        <v>780</v>
      </c>
      <c r="J365">
        <v>20.641095890410899</v>
      </c>
      <c r="K365">
        <v>15.084</v>
      </c>
      <c r="L365">
        <v>16.302999999999901</v>
      </c>
      <c r="M365">
        <v>22.806999999999999</v>
      </c>
      <c r="N365">
        <v>3.2519999999999998</v>
      </c>
    </row>
    <row r="366" spans="1:15" x14ac:dyDescent="0.45">
      <c r="A366" t="s">
        <v>71</v>
      </c>
      <c r="B366">
        <v>2013</v>
      </c>
      <c r="C366" s="9">
        <v>41195</v>
      </c>
      <c r="D366" t="s">
        <v>653</v>
      </c>
      <c r="E366" t="s">
        <v>454</v>
      </c>
      <c r="F366">
        <v>2</v>
      </c>
      <c r="G366">
        <v>4</v>
      </c>
      <c r="H366" t="s">
        <v>43</v>
      </c>
      <c r="I366" t="s">
        <v>44</v>
      </c>
      <c r="J366">
        <v>19.895890410958899</v>
      </c>
      <c r="K366">
        <v>12.843999999999999</v>
      </c>
      <c r="L366">
        <v>13.518000000000001</v>
      </c>
      <c r="M366">
        <v>19.794</v>
      </c>
      <c r="N366">
        <v>3.1379999999999999</v>
      </c>
    </row>
    <row r="367" spans="1:15" x14ac:dyDescent="0.45">
      <c r="A367" t="s">
        <v>71</v>
      </c>
      <c r="B367">
        <v>2013</v>
      </c>
      <c r="C367" s="9">
        <v>41195</v>
      </c>
      <c r="D367" t="s">
        <v>653</v>
      </c>
      <c r="E367" t="s">
        <v>454</v>
      </c>
      <c r="F367">
        <v>2</v>
      </c>
      <c r="G367">
        <v>5</v>
      </c>
      <c r="H367" t="s">
        <v>743</v>
      </c>
      <c r="I367" t="s">
        <v>744</v>
      </c>
      <c r="K367">
        <v>9</v>
      </c>
      <c r="L367">
        <v>7.6119999999999903</v>
      </c>
      <c r="M367">
        <v>17.207999999999998</v>
      </c>
      <c r="N367">
        <v>4.798</v>
      </c>
    </row>
    <row r="368" spans="1:15" x14ac:dyDescent="0.45">
      <c r="A368" t="s">
        <v>71</v>
      </c>
      <c r="B368">
        <v>2013</v>
      </c>
      <c r="C368" s="9">
        <v>41195</v>
      </c>
      <c r="D368" t="s">
        <v>653</v>
      </c>
      <c r="E368" t="s">
        <v>454</v>
      </c>
      <c r="F368">
        <v>2</v>
      </c>
      <c r="G368">
        <v>6</v>
      </c>
      <c r="H368" t="s">
        <v>797</v>
      </c>
      <c r="I368" t="s">
        <v>63</v>
      </c>
      <c r="J368">
        <v>26.432876712328699</v>
      </c>
      <c r="K368">
        <v>9</v>
      </c>
      <c r="L368">
        <v>1.7689999999999999</v>
      </c>
      <c r="M368">
        <v>12.813000000000001</v>
      </c>
      <c r="N368">
        <v>5.5220000000000002</v>
      </c>
    </row>
    <row r="369" spans="1:14" x14ac:dyDescent="0.45">
      <c r="A369" t="s">
        <v>71</v>
      </c>
      <c r="B369">
        <v>2013</v>
      </c>
      <c r="C369" s="9">
        <v>41195</v>
      </c>
      <c r="D369" t="s">
        <v>653</v>
      </c>
      <c r="E369" t="s">
        <v>454</v>
      </c>
      <c r="F369">
        <v>3</v>
      </c>
      <c r="G369">
        <v>1</v>
      </c>
      <c r="H369" t="s">
        <v>60</v>
      </c>
      <c r="I369" t="s">
        <v>61</v>
      </c>
      <c r="J369">
        <v>24.2383561643835</v>
      </c>
      <c r="K369">
        <v>17.439</v>
      </c>
      <c r="L369">
        <v>19.713000000000001</v>
      </c>
      <c r="M369">
        <v>24.119</v>
      </c>
      <c r="N369">
        <v>2.2029999999999998</v>
      </c>
    </row>
    <row r="370" spans="1:14" x14ac:dyDescent="0.45">
      <c r="A370" t="s">
        <v>71</v>
      </c>
      <c r="B370">
        <v>2013</v>
      </c>
      <c r="C370" s="9">
        <v>41195</v>
      </c>
      <c r="D370" t="s">
        <v>653</v>
      </c>
      <c r="E370" t="s">
        <v>454</v>
      </c>
      <c r="F370">
        <v>3</v>
      </c>
      <c r="G370">
        <v>2</v>
      </c>
      <c r="H370" t="s">
        <v>737</v>
      </c>
      <c r="I370" t="s">
        <v>738</v>
      </c>
      <c r="J370">
        <v>24.336986301369802</v>
      </c>
      <c r="K370">
        <v>16.800999999999998</v>
      </c>
      <c r="L370">
        <v>18.906999999999901</v>
      </c>
      <c r="M370">
        <v>24.082999999999998</v>
      </c>
      <c r="N370">
        <v>2.5880000000000001</v>
      </c>
    </row>
    <row r="371" spans="1:14" x14ac:dyDescent="0.45">
      <c r="A371" t="s">
        <v>71</v>
      </c>
      <c r="B371">
        <v>2013</v>
      </c>
      <c r="C371" s="9">
        <v>41195</v>
      </c>
      <c r="D371" t="s">
        <v>653</v>
      </c>
      <c r="E371" t="s">
        <v>454</v>
      </c>
      <c r="F371">
        <v>3</v>
      </c>
      <c r="G371">
        <v>3</v>
      </c>
      <c r="H371" t="s">
        <v>740</v>
      </c>
      <c r="I371" t="s">
        <v>741</v>
      </c>
      <c r="J371">
        <v>24.9698630136986</v>
      </c>
      <c r="K371">
        <v>23.256</v>
      </c>
      <c r="L371">
        <v>22.803999999999998</v>
      </c>
      <c r="M371">
        <v>26.898</v>
      </c>
      <c r="N371">
        <v>2.0470000000000002</v>
      </c>
    </row>
    <row r="372" spans="1:14" x14ac:dyDescent="0.45">
      <c r="A372" t="s">
        <v>71</v>
      </c>
      <c r="B372">
        <v>2013</v>
      </c>
      <c r="C372" s="9">
        <v>41195</v>
      </c>
      <c r="D372" t="s">
        <v>653</v>
      </c>
      <c r="E372" t="s">
        <v>454</v>
      </c>
      <c r="F372">
        <v>3</v>
      </c>
      <c r="G372">
        <v>4</v>
      </c>
      <c r="H372" t="s">
        <v>20</v>
      </c>
      <c r="I372" t="s">
        <v>21</v>
      </c>
      <c r="J372">
        <v>17.183561643835599</v>
      </c>
      <c r="K372">
        <v>9</v>
      </c>
      <c r="L372">
        <v>12.8239999999999</v>
      </c>
      <c r="M372">
        <v>21.611999999999998</v>
      </c>
      <c r="N372">
        <v>4.3940000000000001</v>
      </c>
    </row>
    <row r="373" spans="1:14" x14ac:dyDescent="0.45">
      <c r="A373" t="s">
        <v>71</v>
      </c>
      <c r="B373">
        <v>2013</v>
      </c>
      <c r="C373" s="9">
        <v>41195</v>
      </c>
      <c r="D373" t="s">
        <v>653</v>
      </c>
      <c r="E373" t="s">
        <v>454</v>
      </c>
      <c r="F373">
        <v>3</v>
      </c>
      <c r="G373">
        <v>5</v>
      </c>
      <c r="H373" t="s">
        <v>798</v>
      </c>
      <c r="I373" t="s">
        <v>799</v>
      </c>
      <c r="J373">
        <v>26.6</v>
      </c>
      <c r="K373">
        <v>13.901</v>
      </c>
      <c r="L373">
        <v>13.642999999999899</v>
      </c>
      <c r="M373">
        <v>18.986999999999998</v>
      </c>
      <c r="N373">
        <v>2.6720000000000002</v>
      </c>
    </row>
    <row r="374" spans="1:14" x14ac:dyDescent="0.45">
      <c r="A374" t="s">
        <v>71</v>
      </c>
      <c r="B374">
        <v>2013</v>
      </c>
      <c r="C374" s="9">
        <v>41195</v>
      </c>
      <c r="D374" t="s">
        <v>653</v>
      </c>
      <c r="E374" t="s">
        <v>454</v>
      </c>
      <c r="F374">
        <v>3</v>
      </c>
      <c r="G374">
        <v>6</v>
      </c>
      <c r="H374" t="s">
        <v>704</v>
      </c>
      <c r="I374" t="s">
        <v>40</v>
      </c>
      <c r="J374">
        <v>21.7643835616438</v>
      </c>
      <c r="K374">
        <v>11.055</v>
      </c>
      <c r="L374">
        <v>10.358000000000001</v>
      </c>
      <c r="M374">
        <v>14.997999999999999</v>
      </c>
      <c r="N374">
        <v>2.3199999999999998</v>
      </c>
    </row>
    <row r="375" spans="1:14" x14ac:dyDescent="0.45">
      <c r="A375" t="s">
        <v>71</v>
      </c>
      <c r="B375">
        <v>2013</v>
      </c>
      <c r="C375" s="9">
        <v>41195</v>
      </c>
      <c r="D375" t="s">
        <v>653</v>
      </c>
      <c r="E375" t="s">
        <v>642</v>
      </c>
      <c r="F375">
        <v>1</v>
      </c>
      <c r="G375">
        <v>1</v>
      </c>
      <c r="H375" t="s">
        <v>43</v>
      </c>
      <c r="I375" t="s">
        <v>44</v>
      </c>
      <c r="J375">
        <v>19.895890410958899</v>
      </c>
      <c r="K375">
        <v>13.518000000000001</v>
      </c>
      <c r="L375">
        <v>16.690999999999999</v>
      </c>
      <c r="M375">
        <v>22.251000000000001</v>
      </c>
      <c r="N375">
        <v>2.78</v>
      </c>
    </row>
    <row r="376" spans="1:14" x14ac:dyDescent="0.45">
      <c r="A376" t="s">
        <v>71</v>
      </c>
      <c r="B376">
        <v>2013</v>
      </c>
      <c r="C376" s="9">
        <v>41195</v>
      </c>
      <c r="D376" t="s">
        <v>653</v>
      </c>
      <c r="E376" t="s">
        <v>642</v>
      </c>
      <c r="F376">
        <v>1</v>
      </c>
      <c r="G376">
        <v>2</v>
      </c>
      <c r="H376" t="s">
        <v>798</v>
      </c>
      <c r="I376" t="s">
        <v>799</v>
      </c>
      <c r="J376">
        <v>26.6</v>
      </c>
      <c r="K376">
        <v>13.642999999999899</v>
      </c>
      <c r="L376">
        <v>15.282</v>
      </c>
      <c r="M376">
        <v>20.052</v>
      </c>
      <c r="N376">
        <v>2.3849999999999998</v>
      </c>
    </row>
    <row r="377" spans="1:14" x14ac:dyDescent="0.45">
      <c r="A377" t="s">
        <v>71</v>
      </c>
      <c r="B377">
        <v>2013</v>
      </c>
      <c r="C377" s="9">
        <v>41195</v>
      </c>
      <c r="D377" t="s">
        <v>653</v>
      </c>
      <c r="E377" t="s">
        <v>642</v>
      </c>
      <c r="F377">
        <v>1</v>
      </c>
      <c r="G377">
        <v>3</v>
      </c>
      <c r="H377" t="s">
        <v>786</v>
      </c>
      <c r="I377" t="s">
        <v>40</v>
      </c>
      <c r="J377">
        <v>26.778082191780801</v>
      </c>
      <c r="K377">
        <v>14.198</v>
      </c>
      <c r="L377">
        <v>14.811</v>
      </c>
      <c r="M377">
        <v>19.007000000000001</v>
      </c>
      <c r="N377">
        <v>2.0979999999999999</v>
      </c>
    </row>
    <row r="378" spans="1:14" x14ac:dyDescent="0.45">
      <c r="A378" t="s">
        <v>71</v>
      </c>
      <c r="B378">
        <v>2013</v>
      </c>
      <c r="C378" s="9">
        <v>41195</v>
      </c>
      <c r="D378" t="s">
        <v>653</v>
      </c>
      <c r="E378" t="s">
        <v>642</v>
      </c>
      <c r="F378">
        <v>1</v>
      </c>
      <c r="G378">
        <v>4</v>
      </c>
      <c r="H378" t="s">
        <v>779</v>
      </c>
      <c r="I378" t="s">
        <v>780</v>
      </c>
      <c r="J378">
        <v>20.641095890410899</v>
      </c>
      <c r="K378">
        <v>16.302999999999901</v>
      </c>
      <c r="L378">
        <v>15.088999999999899</v>
      </c>
      <c r="M378">
        <v>20.614999999999998</v>
      </c>
      <c r="N378">
        <v>2.7629999999999999</v>
      </c>
    </row>
    <row r="379" spans="1:14" x14ac:dyDescent="0.45">
      <c r="A379" t="s">
        <v>71</v>
      </c>
      <c r="B379">
        <v>2013</v>
      </c>
      <c r="C379" s="9">
        <v>41195</v>
      </c>
      <c r="D379" t="s">
        <v>653</v>
      </c>
      <c r="E379" t="s">
        <v>642</v>
      </c>
      <c r="F379">
        <v>1</v>
      </c>
      <c r="G379">
        <v>5</v>
      </c>
      <c r="H379" t="s">
        <v>743</v>
      </c>
      <c r="I379" t="s">
        <v>744</v>
      </c>
      <c r="K379">
        <v>7.6119999999999903</v>
      </c>
      <c r="L379">
        <v>7.4219999999999997</v>
      </c>
      <c r="M379">
        <v>14.776</v>
      </c>
      <c r="N379">
        <v>3.677</v>
      </c>
    </row>
    <row r="380" spans="1:14" x14ac:dyDescent="0.45">
      <c r="A380" t="s">
        <v>71</v>
      </c>
      <c r="B380">
        <v>2013</v>
      </c>
      <c r="C380" s="9">
        <v>41195</v>
      </c>
      <c r="D380" t="s">
        <v>653</v>
      </c>
      <c r="E380" t="s">
        <v>642</v>
      </c>
      <c r="F380">
        <v>1</v>
      </c>
      <c r="G380">
        <v>6</v>
      </c>
      <c r="H380" t="s">
        <v>795</v>
      </c>
      <c r="I380" t="s">
        <v>796</v>
      </c>
      <c r="J380">
        <v>17.958904109589</v>
      </c>
      <c r="K380">
        <v>1.78</v>
      </c>
      <c r="L380">
        <v>-5.8999999999999199E-2</v>
      </c>
      <c r="M380">
        <v>8.9730000000000008</v>
      </c>
      <c r="N380">
        <v>4.516</v>
      </c>
    </row>
    <row r="381" spans="1:14" x14ac:dyDescent="0.45">
      <c r="A381" t="s">
        <v>71</v>
      </c>
      <c r="B381">
        <v>2013</v>
      </c>
      <c r="C381" s="9">
        <v>41195</v>
      </c>
      <c r="D381" t="s">
        <v>653</v>
      </c>
      <c r="E381" t="s">
        <v>642</v>
      </c>
      <c r="F381">
        <v>2</v>
      </c>
      <c r="G381">
        <v>1</v>
      </c>
      <c r="H381" t="s">
        <v>792</v>
      </c>
      <c r="I381" t="s">
        <v>789</v>
      </c>
      <c r="J381">
        <v>20.139726027397199</v>
      </c>
      <c r="K381">
        <v>7.59499999999999</v>
      </c>
      <c r="L381">
        <v>16.332999999999998</v>
      </c>
      <c r="M381">
        <v>24.073</v>
      </c>
      <c r="N381">
        <v>3.87</v>
      </c>
    </row>
    <row r="382" spans="1:14" x14ac:dyDescent="0.45">
      <c r="A382" t="s">
        <v>71</v>
      </c>
      <c r="B382">
        <v>2013</v>
      </c>
      <c r="C382" s="9">
        <v>41195</v>
      </c>
      <c r="D382" t="s">
        <v>653</v>
      </c>
      <c r="E382" t="s">
        <v>642</v>
      </c>
      <c r="F382">
        <v>2</v>
      </c>
      <c r="G382">
        <v>2</v>
      </c>
      <c r="H382" t="s">
        <v>740</v>
      </c>
      <c r="I382" t="s">
        <v>741</v>
      </c>
      <c r="J382">
        <v>24.9698630136986</v>
      </c>
      <c r="K382">
        <v>22.803999999999998</v>
      </c>
      <c r="L382">
        <v>22.614999999999998</v>
      </c>
      <c r="M382">
        <v>26.481000000000002</v>
      </c>
      <c r="N382">
        <v>1.9330000000000001</v>
      </c>
    </row>
    <row r="383" spans="1:14" x14ac:dyDescent="0.45">
      <c r="A383" t="s">
        <v>71</v>
      </c>
      <c r="B383">
        <v>2013</v>
      </c>
      <c r="C383" s="9">
        <v>41195</v>
      </c>
      <c r="D383" t="s">
        <v>653</v>
      </c>
      <c r="E383" t="s">
        <v>642</v>
      </c>
      <c r="F383">
        <v>2</v>
      </c>
      <c r="G383">
        <v>3</v>
      </c>
      <c r="H383" t="s">
        <v>704</v>
      </c>
      <c r="I383" t="s">
        <v>40</v>
      </c>
      <c r="J383">
        <v>21.7643835616438</v>
      </c>
      <c r="K383">
        <v>10.358000000000001</v>
      </c>
      <c r="L383">
        <v>11.932</v>
      </c>
      <c r="M383">
        <v>16.204000000000001</v>
      </c>
      <c r="N383">
        <v>2.1360000000000001</v>
      </c>
    </row>
    <row r="384" spans="1:14" x14ac:dyDescent="0.45">
      <c r="A384" t="s">
        <v>71</v>
      </c>
      <c r="B384">
        <v>2013</v>
      </c>
      <c r="C384" s="9">
        <v>41195</v>
      </c>
      <c r="D384" t="s">
        <v>653</v>
      </c>
      <c r="E384" t="s">
        <v>642</v>
      </c>
      <c r="F384">
        <v>2</v>
      </c>
      <c r="G384">
        <v>4</v>
      </c>
      <c r="H384" t="s">
        <v>20</v>
      </c>
      <c r="I384" t="s">
        <v>21</v>
      </c>
      <c r="J384">
        <v>17.183561643835599</v>
      </c>
      <c r="K384">
        <v>12.8239999999999</v>
      </c>
      <c r="L384">
        <v>12.459</v>
      </c>
      <c r="M384">
        <v>19.251000000000001</v>
      </c>
      <c r="N384">
        <v>3.3959999999999999</v>
      </c>
    </row>
    <row r="385" spans="1:15" x14ac:dyDescent="0.45">
      <c r="A385" t="s">
        <v>71</v>
      </c>
      <c r="B385">
        <v>2013</v>
      </c>
      <c r="C385" s="9">
        <v>41195</v>
      </c>
      <c r="D385" t="s">
        <v>653</v>
      </c>
      <c r="E385" t="s">
        <v>642</v>
      </c>
      <c r="F385">
        <v>2</v>
      </c>
      <c r="G385">
        <v>5</v>
      </c>
      <c r="H385" t="s">
        <v>797</v>
      </c>
      <c r="I385" t="s">
        <v>63</v>
      </c>
      <c r="J385">
        <v>26.432876712328699</v>
      </c>
      <c r="K385">
        <v>1.7689999999999999</v>
      </c>
      <c r="L385">
        <v>5.2919999999999998</v>
      </c>
      <c r="M385">
        <v>13.164</v>
      </c>
      <c r="N385">
        <v>3.9359999999999999</v>
      </c>
    </row>
    <row r="386" spans="1:15" x14ac:dyDescent="0.45">
      <c r="A386" t="s">
        <v>71</v>
      </c>
      <c r="B386">
        <v>2013</v>
      </c>
      <c r="C386" s="9">
        <v>41195</v>
      </c>
      <c r="D386" t="s">
        <v>653</v>
      </c>
      <c r="E386" t="s">
        <v>642</v>
      </c>
      <c r="F386">
        <v>2</v>
      </c>
      <c r="G386">
        <v>6</v>
      </c>
      <c r="H386" t="s">
        <v>777</v>
      </c>
      <c r="I386" t="s">
        <v>753</v>
      </c>
      <c r="J386">
        <v>21.2054794520547</v>
      </c>
      <c r="K386">
        <v>11.207000000000001</v>
      </c>
      <c r="L386">
        <v>6.8579999999999997</v>
      </c>
      <c r="M386">
        <v>14.414</v>
      </c>
      <c r="N386">
        <v>3.778</v>
      </c>
    </row>
    <row r="387" spans="1:15" x14ac:dyDescent="0.45">
      <c r="A387" t="s">
        <v>71</v>
      </c>
      <c r="B387">
        <v>2013</v>
      </c>
      <c r="C387" s="9">
        <v>41195</v>
      </c>
      <c r="D387" t="s">
        <v>653</v>
      </c>
      <c r="E387" t="s">
        <v>643</v>
      </c>
      <c r="F387">
        <v>1</v>
      </c>
      <c r="G387">
        <v>1</v>
      </c>
      <c r="H387" t="s">
        <v>737</v>
      </c>
      <c r="I387" t="s">
        <v>738</v>
      </c>
      <c r="J387">
        <v>24.336986301369802</v>
      </c>
      <c r="K387">
        <v>18.906999999999901</v>
      </c>
      <c r="L387">
        <v>21.427</v>
      </c>
      <c r="M387">
        <v>26.164999999999999</v>
      </c>
      <c r="N387">
        <v>2.3690000000000002</v>
      </c>
    </row>
    <row r="388" spans="1:15" x14ac:dyDescent="0.45">
      <c r="A388" t="s">
        <v>71</v>
      </c>
      <c r="B388">
        <v>2013</v>
      </c>
      <c r="C388" s="9">
        <v>41195</v>
      </c>
      <c r="D388" t="s">
        <v>653</v>
      </c>
      <c r="E388" t="s">
        <v>643</v>
      </c>
      <c r="F388">
        <v>1</v>
      </c>
      <c r="G388">
        <v>2</v>
      </c>
      <c r="H388" t="s">
        <v>750</v>
      </c>
      <c r="I388" t="s">
        <v>751</v>
      </c>
      <c r="J388">
        <v>21.915068493150599</v>
      </c>
      <c r="K388">
        <v>25.395</v>
      </c>
      <c r="L388">
        <v>25.289000000000001</v>
      </c>
      <c r="M388">
        <v>29.669</v>
      </c>
      <c r="N388">
        <v>2.19</v>
      </c>
    </row>
    <row r="389" spans="1:15" x14ac:dyDescent="0.45">
      <c r="A389" t="s">
        <v>71</v>
      </c>
      <c r="B389">
        <v>2013</v>
      </c>
      <c r="C389" s="9">
        <v>41195</v>
      </c>
      <c r="D389" t="s">
        <v>653</v>
      </c>
      <c r="E389" t="s">
        <v>643</v>
      </c>
      <c r="F389">
        <v>1</v>
      </c>
      <c r="G389">
        <v>3</v>
      </c>
      <c r="H389" t="s">
        <v>116</v>
      </c>
      <c r="I389" t="s">
        <v>21</v>
      </c>
      <c r="J389">
        <v>21.553424657534201</v>
      </c>
      <c r="K389">
        <v>17.044999999999899</v>
      </c>
      <c r="L389">
        <v>18.071000000000002</v>
      </c>
      <c r="M389">
        <v>22.489000000000001</v>
      </c>
      <c r="N389">
        <v>2.2090000000000001</v>
      </c>
    </row>
    <row r="390" spans="1:15" x14ac:dyDescent="0.45">
      <c r="A390" t="s">
        <v>71</v>
      </c>
      <c r="B390">
        <v>2013</v>
      </c>
      <c r="C390" s="9">
        <v>41195</v>
      </c>
      <c r="D390" t="s">
        <v>653</v>
      </c>
      <c r="E390" t="s">
        <v>643</v>
      </c>
      <c r="F390">
        <v>1</v>
      </c>
      <c r="G390">
        <v>4</v>
      </c>
      <c r="H390" t="s">
        <v>798</v>
      </c>
      <c r="I390" t="s">
        <v>799</v>
      </c>
      <c r="J390">
        <v>26.6</v>
      </c>
      <c r="K390">
        <v>15.282</v>
      </c>
      <c r="L390">
        <v>15.916</v>
      </c>
      <c r="M390">
        <v>20.256</v>
      </c>
      <c r="N390">
        <v>2.17</v>
      </c>
    </row>
    <row r="391" spans="1:15" x14ac:dyDescent="0.45">
      <c r="A391" t="s">
        <v>71</v>
      </c>
      <c r="B391">
        <v>2013</v>
      </c>
      <c r="C391" s="9">
        <v>41195</v>
      </c>
      <c r="D391" t="s">
        <v>653</v>
      </c>
      <c r="E391" t="s">
        <v>643</v>
      </c>
      <c r="F391">
        <v>1</v>
      </c>
      <c r="G391">
        <v>5</v>
      </c>
      <c r="H391" t="s">
        <v>792</v>
      </c>
      <c r="I391" t="s">
        <v>789</v>
      </c>
      <c r="J391">
        <v>20.139726027397199</v>
      </c>
      <c r="K391">
        <v>16.332999999999998</v>
      </c>
      <c r="L391">
        <v>14.891</v>
      </c>
      <c r="M391">
        <v>21.145</v>
      </c>
      <c r="N391">
        <v>3.1269999999999998</v>
      </c>
    </row>
    <row r="392" spans="1:15" x14ac:dyDescent="0.45">
      <c r="A392" t="s">
        <v>71</v>
      </c>
      <c r="B392">
        <v>2013</v>
      </c>
      <c r="C392" s="9">
        <v>41195</v>
      </c>
      <c r="D392" t="s">
        <v>653</v>
      </c>
      <c r="E392" t="s">
        <v>643</v>
      </c>
      <c r="F392">
        <v>1</v>
      </c>
      <c r="G392">
        <v>6</v>
      </c>
      <c r="H392" t="s">
        <v>704</v>
      </c>
      <c r="I392" t="s">
        <v>40</v>
      </c>
      <c r="J392">
        <v>21.7643835616438</v>
      </c>
      <c r="K392">
        <v>11.932</v>
      </c>
      <c r="L392">
        <v>11.419</v>
      </c>
      <c r="M392">
        <v>15.487</v>
      </c>
      <c r="N392">
        <v>2.0339999999999998</v>
      </c>
    </row>
    <row r="393" spans="1:15" x14ac:dyDescent="0.45">
      <c r="A393" t="s">
        <v>71</v>
      </c>
      <c r="B393">
        <v>2013</v>
      </c>
      <c r="C393" s="9">
        <v>41195</v>
      </c>
      <c r="D393" t="s">
        <v>653</v>
      </c>
      <c r="E393" t="s">
        <v>643</v>
      </c>
      <c r="F393">
        <v>2</v>
      </c>
      <c r="G393">
        <v>1</v>
      </c>
      <c r="H393" t="s">
        <v>739</v>
      </c>
      <c r="I393" t="s">
        <v>25</v>
      </c>
      <c r="J393">
        <v>20.887671232876698</v>
      </c>
      <c r="K393">
        <v>23.47</v>
      </c>
      <c r="L393">
        <v>25.026</v>
      </c>
      <c r="M393">
        <v>29.15</v>
      </c>
      <c r="N393">
        <v>2.0619999999999998</v>
      </c>
    </row>
    <row r="394" spans="1:15" x14ac:dyDescent="0.45">
      <c r="A394" t="s">
        <v>71</v>
      </c>
      <c r="B394">
        <v>2013</v>
      </c>
      <c r="C394" s="9">
        <v>41195</v>
      </c>
      <c r="D394" t="s">
        <v>653</v>
      </c>
      <c r="E394" t="s">
        <v>643</v>
      </c>
      <c r="F394">
        <v>2</v>
      </c>
      <c r="G394">
        <v>2</v>
      </c>
      <c r="H394" t="s">
        <v>79</v>
      </c>
      <c r="I394" t="s">
        <v>65</v>
      </c>
      <c r="J394">
        <v>25.441095890410899</v>
      </c>
      <c r="K394">
        <v>26.187999999999999</v>
      </c>
      <c r="L394">
        <v>26.407</v>
      </c>
      <c r="M394">
        <v>29.937000000000001</v>
      </c>
      <c r="N394">
        <v>1.7649999999999999</v>
      </c>
    </row>
    <row r="395" spans="1:15" x14ac:dyDescent="0.45">
      <c r="A395" t="s">
        <v>71</v>
      </c>
      <c r="B395">
        <v>2013</v>
      </c>
      <c r="C395" s="9">
        <v>41195</v>
      </c>
      <c r="D395" t="s">
        <v>653</v>
      </c>
      <c r="E395" t="s">
        <v>643</v>
      </c>
      <c r="F395">
        <v>2</v>
      </c>
      <c r="G395">
        <v>3</v>
      </c>
      <c r="H395" t="s">
        <v>43</v>
      </c>
      <c r="I395" t="s">
        <v>44</v>
      </c>
      <c r="J395">
        <v>19.895890410958899</v>
      </c>
      <c r="K395">
        <v>16.690999999999999</v>
      </c>
      <c r="L395">
        <v>18.665999999999901</v>
      </c>
      <c r="M395">
        <v>23.533999999999999</v>
      </c>
      <c r="N395">
        <v>2.4340000000000002</v>
      </c>
    </row>
    <row r="396" spans="1:15" x14ac:dyDescent="0.45">
      <c r="A396" t="s">
        <v>71</v>
      </c>
      <c r="B396">
        <v>2013</v>
      </c>
      <c r="C396" s="9">
        <v>41195</v>
      </c>
      <c r="D396" t="s">
        <v>653</v>
      </c>
      <c r="E396" t="s">
        <v>643</v>
      </c>
      <c r="F396">
        <v>2</v>
      </c>
      <c r="G396">
        <v>4</v>
      </c>
      <c r="H396" t="s">
        <v>60</v>
      </c>
      <c r="I396" t="s">
        <v>61</v>
      </c>
      <c r="J396">
        <v>24.2383561643835</v>
      </c>
      <c r="K396">
        <v>19.713000000000001</v>
      </c>
      <c r="L396">
        <v>19.988</v>
      </c>
      <c r="M396">
        <v>24.026</v>
      </c>
      <c r="N396">
        <v>2.0190000000000001</v>
      </c>
    </row>
    <row r="397" spans="1:15" x14ac:dyDescent="0.45">
      <c r="A397" t="s">
        <v>71</v>
      </c>
      <c r="B397">
        <v>2013</v>
      </c>
      <c r="C397" s="9">
        <v>41195</v>
      </c>
      <c r="D397" t="s">
        <v>653</v>
      </c>
      <c r="E397" t="s">
        <v>643</v>
      </c>
      <c r="F397">
        <v>2</v>
      </c>
      <c r="G397">
        <v>5</v>
      </c>
      <c r="H397" t="s">
        <v>740</v>
      </c>
      <c r="I397" t="s">
        <v>741</v>
      </c>
      <c r="J397">
        <v>24.9698630136986</v>
      </c>
      <c r="K397">
        <v>22.614999999999998</v>
      </c>
      <c r="L397">
        <v>21.863</v>
      </c>
      <c r="M397">
        <v>25.489000000000001</v>
      </c>
      <c r="N397">
        <v>1.8129999999999999</v>
      </c>
    </row>
    <row r="398" spans="1:15" x14ac:dyDescent="0.45">
      <c r="A398" t="s">
        <v>71</v>
      </c>
      <c r="B398">
        <v>2013</v>
      </c>
      <c r="C398" s="9">
        <v>41195</v>
      </c>
      <c r="D398" t="s">
        <v>653</v>
      </c>
      <c r="E398" t="s">
        <v>643</v>
      </c>
      <c r="F398">
        <v>2</v>
      </c>
      <c r="G398">
        <v>6</v>
      </c>
      <c r="H398" t="s">
        <v>786</v>
      </c>
      <c r="I398" t="s">
        <v>40</v>
      </c>
      <c r="J398">
        <v>26.778082191780801</v>
      </c>
      <c r="K398">
        <v>14.811</v>
      </c>
      <c r="L398">
        <v>14.363</v>
      </c>
      <c r="M398">
        <v>18.359000000000002</v>
      </c>
      <c r="N398">
        <v>1.998</v>
      </c>
    </row>
    <row r="399" spans="1:15" x14ac:dyDescent="0.45">
      <c r="A399" t="s">
        <v>71</v>
      </c>
      <c r="B399">
        <v>2013</v>
      </c>
      <c r="C399" s="9">
        <v>41195</v>
      </c>
      <c r="D399" t="s">
        <v>653</v>
      </c>
      <c r="E399" t="s">
        <v>370</v>
      </c>
      <c r="F399">
        <v>1</v>
      </c>
      <c r="G399">
        <v>1</v>
      </c>
      <c r="H399" t="s">
        <v>116</v>
      </c>
      <c r="I399" t="s">
        <v>21</v>
      </c>
      <c r="J399">
        <v>21.553424657534201</v>
      </c>
      <c r="K399">
        <v>18.071000000000002</v>
      </c>
      <c r="L399">
        <v>20.663</v>
      </c>
      <c r="M399">
        <v>24.731000000000002</v>
      </c>
      <c r="N399">
        <v>2.0339999999999998</v>
      </c>
      <c r="O399">
        <v>1</v>
      </c>
    </row>
    <row r="400" spans="1:15" x14ac:dyDescent="0.45">
      <c r="A400" t="s">
        <v>71</v>
      </c>
      <c r="B400">
        <v>2013</v>
      </c>
      <c r="C400" s="9">
        <v>41195</v>
      </c>
      <c r="D400" t="s">
        <v>653</v>
      </c>
      <c r="E400" t="s">
        <v>370</v>
      </c>
      <c r="F400">
        <v>1</v>
      </c>
      <c r="G400">
        <v>2</v>
      </c>
      <c r="H400" t="s">
        <v>43</v>
      </c>
      <c r="I400" t="s">
        <v>44</v>
      </c>
      <c r="J400">
        <v>19.895890410958899</v>
      </c>
      <c r="K400">
        <v>18.665999999999901</v>
      </c>
      <c r="L400">
        <v>20.83</v>
      </c>
      <c r="M400">
        <v>25.184000000000001</v>
      </c>
      <c r="N400">
        <v>2.177</v>
      </c>
      <c r="O400">
        <v>2</v>
      </c>
    </row>
    <row r="401" spans="1:15" x14ac:dyDescent="0.45">
      <c r="A401" t="s">
        <v>71</v>
      </c>
      <c r="B401">
        <v>2013</v>
      </c>
      <c r="C401" s="9">
        <v>41195</v>
      </c>
      <c r="D401" t="s">
        <v>653</v>
      </c>
      <c r="E401" t="s">
        <v>370</v>
      </c>
      <c r="F401">
        <v>1</v>
      </c>
      <c r="G401">
        <v>3</v>
      </c>
      <c r="H401" t="s">
        <v>737</v>
      </c>
      <c r="I401" t="s">
        <v>738</v>
      </c>
      <c r="J401">
        <v>24.336986301369802</v>
      </c>
      <c r="K401">
        <v>21.427</v>
      </c>
      <c r="L401">
        <v>22.367000000000001</v>
      </c>
      <c r="M401">
        <v>26.617000000000001</v>
      </c>
      <c r="N401">
        <v>2.125</v>
      </c>
      <c r="O401">
        <v>3</v>
      </c>
    </row>
    <row r="402" spans="1:15" x14ac:dyDescent="0.45">
      <c r="A402" t="s">
        <v>71</v>
      </c>
      <c r="B402">
        <v>2013</v>
      </c>
      <c r="C402" s="9">
        <v>41195</v>
      </c>
      <c r="D402" t="s">
        <v>653</v>
      </c>
      <c r="E402" t="s">
        <v>370</v>
      </c>
      <c r="F402">
        <v>1</v>
      </c>
      <c r="G402">
        <v>4</v>
      </c>
      <c r="H402" t="s">
        <v>739</v>
      </c>
      <c r="I402" t="s">
        <v>25</v>
      </c>
      <c r="J402">
        <v>20.887671232876698</v>
      </c>
      <c r="K402">
        <v>25.026</v>
      </c>
      <c r="L402">
        <v>24.763999999999999</v>
      </c>
      <c r="M402">
        <v>28.556000000000001</v>
      </c>
      <c r="N402">
        <v>1.8959999999999999</v>
      </c>
      <c r="O402">
        <v>4</v>
      </c>
    </row>
    <row r="403" spans="1:15" x14ac:dyDescent="0.45">
      <c r="A403" t="s">
        <v>71</v>
      </c>
      <c r="B403">
        <v>2013</v>
      </c>
      <c r="C403" s="9">
        <v>41195</v>
      </c>
      <c r="D403" t="s">
        <v>653</v>
      </c>
      <c r="E403" t="s">
        <v>370</v>
      </c>
      <c r="F403">
        <v>1</v>
      </c>
      <c r="G403">
        <v>5</v>
      </c>
      <c r="H403" t="s">
        <v>750</v>
      </c>
      <c r="I403" t="s">
        <v>751</v>
      </c>
      <c r="J403">
        <v>21.915068493150599</v>
      </c>
      <c r="K403">
        <v>25.289000000000001</v>
      </c>
      <c r="L403">
        <v>24.454000000000001</v>
      </c>
      <c r="M403">
        <v>28.45</v>
      </c>
      <c r="N403">
        <v>1.998</v>
      </c>
      <c r="O403">
        <v>5</v>
      </c>
    </row>
    <row r="404" spans="1:15" x14ac:dyDescent="0.45">
      <c r="A404" t="s">
        <v>71</v>
      </c>
      <c r="B404">
        <v>2013</v>
      </c>
      <c r="C404" s="9">
        <v>41195</v>
      </c>
      <c r="D404" t="s">
        <v>653</v>
      </c>
      <c r="E404" t="s">
        <v>370</v>
      </c>
      <c r="F404">
        <v>1</v>
      </c>
      <c r="G404">
        <v>6</v>
      </c>
      <c r="H404" t="s">
        <v>79</v>
      </c>
      <c r="I404" t="s">
        <v>65</v>
      </c>
      <c r="J404">
        <v>25.441095890410899</v>
      </c>
      <c r="K404">
        <v>26.407</v>
      </c>
      <c r="L404">
        <v>25.265000000000001</v>
      </c>
      <c r="M404">
        <v>28.613</v>
      </c>
      <c r="N404">
        <v>1.6739999999999999</v>
      </c>
      <c r="O404">
        <v>6</v>
      </c>
    </row>
    <row r="405" spans="1:15" x14ac:dyDescent="0.45">
      <c r="A405" t="s">
        <v>71</v>
      </c>
      <c r="B405">
        <v>2013</v>
      </c>
      <c r="C405" s="9">
        <v>41195</v>
      </c>
      <c r="D405" t="s">
        <v>653</v>
      </c>
      <c r="E405" t="s">
        <v>370</v>
      </c>
      <c r="F405">
        <v>2</v>
      </c>
      <c r="G405">
        <v>1</v>
      </c>
      <c r="H405" t="s">
        <v>60</v>
      </c>
      <c r="I405" t="s">
        <v>61</v>
      </c>
      <c r="J405">
        <v>24.2383561643835</v>
      </c>
      <c r="K405">
        <v>19.988</v>
      </c>
      <c r="L405">
        <v>21.232999999999901</v>
      </c>
      <c r="M405">
        <v>25.056999999999999</v>
      </c>
      <c r="N405">
        <v>1.9119999999999999</v>
      </c>
      <c r="O405">
        <v>1</v>
      </c>
    </row>
    <row r="406" spans="1:15" x14ac:dyDescent="0.45">
      <c r="A406" t="s">
        <v>71</v>
      </c>
      <c r="B406">
        <v>2013</v>
      </c>
      <c r="C406" s="9">
        <v>41195</v>
      </c>
      <c r="D406" t="s">
        <v>653</v>
      </c>
      <c r="E406" t="s">
        <v>370</v>
      </c>
      <c r="F406">
        <v>2</v>
      </c>
      <c r="G406">
        <v>2</v>
      </c>
      <c r="H406" t="s">
        <v>740</v>
      </c>
      <c r="I406" t="s">
        <v>741</v>
      </c>
      <c r="J406">
        <v>24.9698630136986</v>
      </c>
      <c r="K406">
        <v>21.863</v>
      </c>
      <c r="L406">
        <v>22.077000000000002</v>
      </c>
      <c r="M406">
        <v>25.509</v>
      </c>
      <c r="N406">
        <v>1.716</v>
      </c>
      <c r="O406">
        <v>2</v>
      </c>
    </row>
    <row r="407" spans="1:15" x14ac:dyDescent="0.45">
      <c r="A407" t="s">
        <v>71</v>
      </c>
      <c r="B407">
        <v>2013</v>
      </c>
      <c r="C407" s="9">
        <v>41195</v>
      </c>
      <c r="D407" t="s">
        <v>653</v>
      </c>
      <c r="E407" t="s">
        <v>370</v>
      </c>
      <c r="F407">
        <v>2</v>
      </c>
      <c r="G407">
        <v>3</v>
      </c>
      <c r="H407" t="s">
        <v>786</v>
      </c>
      <c r="I407" t="s">
        <v>40</v>
      </c>
      <c r="J407">
        <v>26.778082191780801</v>
      </c>
      <c r="K407">
        <v>14.363</v>
      </c>
      <c r="L407">
        <v>15.321999999999999</v>
      </c>
      <c r="M407">
        <v>19.042000000000002</v>
      </c>
      <c r="N407">
        <v>1.86</v>
      </c>
      <c r="O407">
        <v>3</v>
      </c>
    </row>
    <row r="408" spans="1:15" x14ac:dyDescent="0.45">
      <c r="A408" t="s">
        <v>71</v>
      </c>
      <c r="B408">
        <v>2013</v>
      </c>
      <c r="C408" s="9">
        <v>41195</v>
      </c>
      <c r="D408" t="s">
        <v>653</v>
      </c>
      <c r="E408" t="s">
        <v>370</v>
      </c>
      <c r="F408">
        <v>2</v>
      </c>
      <c r="G408">
        <v>4</v>
      </c>
      <c r="H408" t="s">
        <v>792</v>
      </c>
      <c r="I408" t="s">
        <v>789</v>
      </c>
      <c r="J408">
        <v>20.139726027397199</v>
      </c>
      <c r="K408">
        <v>14.891</v>
      </c>
      <c r="L408">
        <v>15.162000000000001</v>
      </c>
      <c r="M408">
        <v>20.472000000000001</v>
      </c>
      <c r="N408">
        <v>2.6549999999999998</v>
      </c>
      <c r="O408">
        <v>4</v>
      </c>
    </row>
    <row r="409" spans="1:15" x14ac:dyDescent="0.45">
      <c r="A409" t="s">
        <v>71</v>
      </c>
      <c r="B409">
        <v>2013</v>
      </c>
      <c r="C409" s="9">
        <v>41195</v>
      </c>
      <c r="D409" t="s">
        <v>653</v>
      </c>
      <c r="E409" t="s">
        <v>370</v>
      </c>
      <c r="F409">
        <v>2</v>
      </c>
      <c r="G409">
        <v>5</v>
      </c>
      <c r="H409" t="s">
        <v>798</v>
      </c>
      <c r="I409" t="s">
        <v>799</v>
      </c>
      <c r="J409">
        <v>26.6</v>
      </c>
      <c r="K409">
        <v>15.916</v>
      </c>
      <c r="L409">
        <v>15.389999999999899</v>
      </c>
      <c r="M409">
        <v>19.399999999999999</v>
      </c>
      <c r="N409">
        <v>2.0049999999999999</v>
      </c>
      <c r="O409">
        <v>5</v>
      </c>
    </row>
    <row r="410" spans="1:15" x14ac:dyDescent="0.45">
      <c r="A410" t="s">
        <v>71</v>
      </c>
      <c r="B410">
        <v>2013</v>
      </c>
      <c r="C410" s="9">
        <v>41195</v>
      </c>
      <c r="D410" t="s">
        <v>653</v>
      </c>
      <c r="E410" t="s">
        <v>370</v>
      </c>
      <c r="F410">
        <v>2</v>
      </c>
      <c r="G410">
        <v>6</v>
      </c>
      <c r="H410" t="s">
        <v>704</v>
      </c>
      <c r="I410" t="s">
        <v>40</v>
      </c>
      <c r="J410">
        <v>21.7643835616438</v>
      </c>
      <c r="K410">
        <v>11.419</v>
      </c>
      <c r="L410">
        <v>10.872999999999999</v>
      </c>
      <c r="M410">
        <v>14.744999999999999</v>
      </c>
      <c r="N410">
        <v>1.9359999999999999</v>
      </c>
      <c r="O410">
        <v>6</v>
      </c>
    </row>
    <row r="411" spans="1:15" x14ac:dyDescent="0.45">
      <c r="A411" t="s">
        <v>102</v>
      </c>
      <c r="B411">
        <v>2013</v>
      </c>
      <c r="C411" s="9">
        <v>41231</v>
      </c>
      <c r="D411" t="s">
        <v>653</v>
      </c>
      <c r="E411" t="s">
        <v>454</v>
      </c>
      <c r="F411">
        <v>1</v>
      </c>
      <c r="G411">
        <v>1</v>
      </c>
      <c r="H411" t="s">
        <v>79</v>
      </c>
      <c r="I411" t="s">
        <v>65</v>
      </c>
      <c r="J411">
        <v>25.539726027397201</v>
      </c>
      <c r="K411">
        <v>25.265000000000001</v>
      </c>
      <c r="L411">
        <v>26.326000000000001</v>
      </c>
      <c r="M411">
        <v>29.533999999999999</v>
      </c>
      <c r="N411">
        <v>1.6040000000000001</v>
      </c>
    </row>
    <row r="412" spans="1:15" x14ac:dyDescent="0.45">
      <c r="A412" t="s">
        <v>102</v>
      </c>
      <c r="B412">
        <v>2013</v>
      </c>
      <c r="C412" s="9">
        <v>41231</v>
      </c>
      <c r="D412" t="s">
        <v>653</v>
      </c>
      <c r="E412" t="s">
        <v>454</v>
      </c>
      <c r="F412">
        <v>1</v>
      </c>
      <c r="G412">
        <v>2</v>
      </c>
      <c r="H412" t="s">
        <v>750</v>
      </c>
      <c r="I412" t="s">
        <v>751</v>
      </c>
      <c r="J412">
        <v>22.013698630136901</v>
      </c>
      <c r="K412">
        <v>24.454000000000001</v>
      </c>
      <c r="L412">
        <v>25.388999999999999</v>
      </c>
      <c r="M412">
        <v>29.106999999999999</v>
      </c>
      <c r="N412">
        <v>1.859</v>
      </c>
    </row>
    <row r="413" spans="1:15" x14ac:dyDescent="0.45">
      <c r="A413" t="s">
        <v>102</v>
      </c>
      <c r="B413">
        <v>2013</v>
      </c>
      <c r="C413" s="9">
        <v>41231</v>
      </c>
      <c r="D413" t="s">
        <v>653</v>
      </c>
      <c r="E413" t="s">
        <v>454</v>
      </c>
      <c r="F413">
        <v>1</v>
      </c>
      <c r="G413">
        <v>3</v>
      </c>
      <c r="H413" t="s">
        <v>742</v>
      </c>
      <c r="I413" t="s">
        <v>172</v>
      </c>
      <c r="J413">
        <v>27.191780821917799</v>
      </c>
      <c r="K413">
        <v>25.327999999999999</v>
      </c>
      <c r="L413">
        <v>25.489000000000001</v>
      </c>
      <c r="M413">
        <v>30.949000000000002</v>
      </c>
      <c r="N413">
        <v>2.73</v>
      </c>
    </row>
    <row r="414" spans="1:15" x14ac:dyDescent="0.45">
      <c r="A414" t="s">
        <v>102</v>
      </c>
      <c r="B414">
        <v>2013</v>
      </c>
      <c r="C414" s="9">
        <v>41231</v>
      </c>
      <c r="D414" t="s">
        <v>653</v>
      </c>
      <c r="E414" t="s">
        <v>454</v>
      </c>
      <c r="F414">
        <v>1</v>
      </c>
      <c r="G414">
        <v>4</v>
      </c>
      <c r="H414" t="s">
        <v>139</v>
      </c>
      <c r="I414" t="s">
        <v>61</v>
      </c>
      <c r="J414">
        <v>20.438356164383499</v>
      </c>
      <c r="K414">
        <v>21.425999999999998</v>
      </c>
      <c r="L414">
        <v>22.009</v>
      </c>
      <c r="M414">
        <v>26.337</v>
      </c>
      <c r="N414">
        <v>2.1640000000000001</v>
      </c>
    </row>
    <row r="415" spans="1:15" x14ac:dyDescent="0.45">
      <c r="A415" t="s">
        <v>102</v>
      </c>
      <c r="B415">
        <v>2013</v>
      </c>
      <c r="C415" s="9">
        <v>41231</v>
      </c>
      <c r="D415" t="s">
        <v>653</v>
      </c>
      <c r="E415" t="s">
        <v>454</v>
      </c>
      <c r="F415">
        <v>1</v>
      </c>
      <c r="G415">
        <v>5</v>
      </c>
      <c r="H415" t="s">
        <v>778</v>
      </c>
      <c r="I415" t="s">
        <v>715</v>
      </c>
      <c r="J415">
        <v>25.7479452054794</v>
      </c>
      <c r="K415">
        <v>23.640999999999998</v>
      </c>
      <c r="L415">
        <v>23.291</v>
      </c>
      <c r="M415">
        <v>26.779</v>
      </c>
      <c r="N415">
        <v>1.744</v>
      </c>
    </row>
    <row r="416" spans="1:15" x14ac:dyDescent="0.45">
      <c r="A416" t="s">
        <v>102</v>
      </c>
      <c r="B416">
        <v>2013</v>
      </c>
      <c r="C416" s="9">
        <v>41231</v>
      </c>
      <c r="D416" t="s">
        <v>653</v>
      </c>
      <c r="E416" t="s">
        <v>454</v>
      </c>
      <c r="F416">
        <v>1</v>
      </c>
      <c r="G416">
        <v>6</v>
      </c>
      <c r="H416" t="s">
        <v>793</v>
      </c>
      <c r="I416" t="s">
        <v>771</v>
      </c>
      <c r="K416">
        <v>17.78</v>
      </c>
      <c r="L416">
        <v>17.388999999999999</v>
      </c>
      <c r="M416">
        <v>22.324999999999999</v>
      </c>
      <c r="N416">
        <v>2.468</v>
      </c>
    </row>
    <row r="417" spans="1:14" x14ac:dyDescent="0.45">
      <c r="A417" t="s">
        <v>102</v>
      </c>
      <c r="B417">
        <v>2013</v>
      </c>
      <c r="C417" s="9">
        <v>41231</v>
      </c>
      <c r="D417" t="s">
        <v>653</v>
      </c>
      <c r="E417" t="s">
        <v>454</v>
      </c>
      <c r="F417">
        <v>1</v>
      </c>
      <c r="G417">
        <v>7</v>
      </c>
      <c r="H417" t="s">
        <v>783</v>
      </c>
      <c r="I417" t="s">
        <v>61</v>
      </c>
      <c r="K417">
        <v>9</v>
      </c>
      <c r="L417">
        <v>4.68</v>
      </c>
      <c r="M417">
        <v>15.88</v>
      </c>
      <c r="N417">
        <v>5.6</v>
      </c>
    </row>
    <row r="418" spans="1:14" x14ac:dyDescent="0.45">
      <c r="A418" t="s">
        <v>102</v>
      </c>
      <c r="B418">
        <v>2013</v>
      </c>
      <c r="C418" s="9">
        <v>41231</v>
      </c>
      <c r="D418" t="s">
        <v>653</v>
      </c>
      <c r="E418" t="s">
        <v>454</v>
      </c>
      <c r="F418">
        <v>2</v>
      </c>
      <c r="G418">
        <v>1</v>
      </c>
      <c r="H418" t="s">
        <v>739</v>
      </c>
      <c r="I418" t="s">
        <v>25</v>
      </c>
      <c r="J418">
        <v>20.986301369863</v>
      </c>
      <c r="K418">
        <v>24.763999999999999</v>
      </c>
      <c r="L418">
        <v>25.83</v>
      </c>
      <c r="M418">
        <v>29.45</v>
      </c>
      <c r="N418">
        <v>1.81</v>
      </c>
    </row>
    <row r="419" spans="1:14" x14ac:dyDescent="0.45">
      <c r="A419" t="s">
        <v>102</v>
      </c>
      <c r="B419">
        <v>2013</v>
      </c>
      <c r="C419" s="9">
        <v>41231</v>
      </c>
      <c r="D419" t="s">
        <v>653</v>
      </c>
      <c r="E419" t="s">
        <v>454</v>
      </c>
      <c r="F419">
        <v>2</v>
      </c>
      <c r="G419">
        <v>2</v>
      </c>
      <c r="H419" t="s">
        <v>757</v>
      </c>
      <c r="I419" t="s">
        <v>781</v>
      </c>
      <c r="J419">
        <v>22.887671232876698</v>
      </c>
      <c r="K419">
        <v>24.765999999999998</v>
      </c>
      <c r="L419">
        <v>25.257999999999999</v>
      </c>
      <c r="M419">
        <v>29.466000000000001</v>
      </c>
      <c r="N419">
        <v>2.1040000000000001</v>
      </c>
    </row>
    <row r="420" spans="1:14" x14ac:dyDescent="0.45">
      <c r="A420" t="s">
        <v>102</v>
      </c>
      <c r="B420">
        <v>2013</v>
      </c>
      <c r="C420" s="9">
        <v>41231</v>
      </c>
      <c r="D420" t="s">
        <v>653</v>
      </c>
      <c r="E420" t="s">
        <v>454</v>
      </c>
      <c r="F420">
        <v>2</v>
      </c>
      <c r="G420">
        <v>3</v>
      </c>
      <c r="H420" t="s">
        <v>60</v>
      </c>
      <c r="I420" t="s">
        <v>61</v>
      </c>
      <c r="J420">
        <v>24.336986301369802</v>
      </c>
      <c r="K420">
        <v>21.232999999999901</v>
      </c>
      <c r="L420">
        <v>21.675999999999998</v>
      </c>
      <c r="M420">
        <v>25.276</v>
      </c>
      <c r="N420">
        <v>1.8</v>
      </c>
    </row>
    <row r="421" spans="1:14" x14ac:dyDescent="0.45">
      <c r="A421" t="s">
        <v>102</v>
      </c>
      <c r="B421">
        <v>2013</v>
      </c>
      <c r="C421" s="9">
        <v>41231</v>
      </c>
      <c r="D421" t="s">
        <v>653</v>
      </c>
      <c r="E421" t="s">
        <v>454</v>
      </c>
      <c r="F421">
        <v>2</v>
      </c>
      <c r="G421">
        <v>4</v>
      </c>
      <c r="H421" t="s">
        <v>745</v>
      </c>
      <c r="I421" t="s">
        <v>738</v>
      </c>
      <c r="J421">
        <v>21.2465753424657</v>
      </c>
      <c r="K421">
        <v>9</v>
      </c>
      <c r="L421">
        <v>14.701000000000001</v>
      </c>
      <c r="M421">
        <v>23.463000000000001</v>
      </c>
      <c r="N421">
        <v>4.3810000000000002</v>
      </c>
    </row>
    <row r="422" spans="1:14" x14ac:dyDescent="0.45">
      <c r="A422" t="s">
        <v>102</v>
      </c>
      <c r="B422">
        <v>2013</v>
      </c>
      <c r="C422" s="9">
        <v>41231</v>
      </c>
      <c r="D422" t="s">
        <v>653</v>
      </c>
      <c r="E422" t="s">
        <v>454</v>
      </c>
      <c r="F422">
        <v>2</v>
      </c>
      <c r="G422">
        <v>5</v>
      </c>
      <c r="H422" t="s">
        <v>111</v>
      </c>
      <c r="I422" t="s">
        <v>118</v>
      </c>
      <c r="J422">
        <v>18.076712328767101</v>
      </c>
      <c r="K422">
        <v>17.22</v>
      </c>
      <c r="L422">
        <v>16.364000000000001</v>
      </c>
      <c r="M422">
        <v>22.428000000000001</v>
      </c>
      <c r="N422">
        <v>3.032</v>
      </c>
    </row>
    <row r="423" spans="1:14" x14ac:dyDescent="0.45">
      <c r="A423" t="s">
        <v>102</v>
      </c>
      <c r="B423">
        <v>2013</v>
      </c>
      <c r="C423" s="9">
        <v>41231</v>
      </c>
      <c r="D423" t="s">
        <v>653</v>
      </c>
      <c r="E423" t="s">
        <v>454</v>
      </c>
      <c r="F423">
        <v>2</v>
      </c>
      <c r="G423">
        <v>6</v>
      </c>
      <c r="H423" t="s">
        <v>704</v>
      </c>
      <c r="I423" t="s">
        <v>40</v>
      </c>
      <c r="J423">
        <v>21.863013698630098</v>
      </c>
      <c r="K423">
        <v>10.872999999999999</v>
      </c>
      <c r="L423">
        <v>11.07</v>
      </c>
      <c r="M423">
        <v>14.754</v>
      </c>
      <c r="N423">
        <v>1.8420000000000001</v>
      </c>
    </row>
    <row r="424" spans="1:14" x14ac:dyDescent="0.45">
      <c r="A424" t="s">
        <v>102</v>
      </c>
      <c r="B424">
        <v>2013</v>
      </c>
      <c r="C424" s="9">
        <v>41231</v>
      </c>
      <c r="D424" t="s">
        <v>653</v>
      </c>
      <c r="E424" t="s">
        <v>454</v>
      </c>
      <c r="F424">
        <v>2</v>
      </c>
      <c r="G424">
        <v>7</v>
      </c>
      <c r="H424" t="s">
        <v>777</v>
      </c>
      <c r="I424" t="s">
        <v>753</v>
      </c>
      <c r="J424">
        <v>21.304109589041001</v>
      </c>
      <c r="K424">
        <v>6.8579999999999997</v>
      </c>
      <c r="L424">
        <v>5.5720000000000001</v>
      </c>
      <c r="M424">
        <v>12.202</v>
      </c>
      <c r="N424">
        <v>3.3149999999999999</v>
      </c>
    </row>
    <row r="425" spans="1:14" x14ac:dyDescent="0.45">
      <c r="A425" t="s">
        <v>102</v>
      </c>
      <c r="B425">
        <v>2013</v>
      </c>
      <c r="C425" s="9">
        <v>41231</v>
      </c>
      <c r="D425" t="s">
        <v>653</v>
      </c>
      <c r="E425" t="s">
        <v>454</v>
      </c>
      <c r="F425">
        <v>3</v>
      </c>
      <c r="G425">
        <v>1</v>
      </c>
      <c r="H425" t="s">
        <v>703</v>
      </c>
      <c r="I425" t="s">
        <v>15</v>
      </c>
      <c r="J425">
        <v>22.038356164383501</v>
      </c>
      <c r="K425">
        <v>33.795000000000002</v>
      </c>
      <c r="L425">
        <v>34.729999999999997</v>
      </c>
      <c r="M425">
        <v>38.82</v>
      </c>
      <c r="N425">
        <v>2.0449999999999999</v>
      </c>
    </row>
    <row r="426" spans="1:14" x14ac:dyDescent="0.45">
      <c r="A426" t="s">
        <v>102</v>
      </c>
      <c r="B426">
        <v>2013</v>
      </c>
      <c r="C426" s="9">
        <v>41231</v>
      </c>
      <c r="D426" t="s">
        <v>653</v>
      </c>
      <c r="E426" t="s">
        <v>454</v>
      </c>
      <c r="F426">
        <v>3</v>
      </c>
      <c r="G426">
        <v>2</v>
      </c>
      <c r="H426" t="s">
        <v>749</v>
      </c>
      <c r="I426" t="s">
        <v>747</v>
      </c>
      <c r="J426">
        <v>32.4904109589041</v>
      </c>
      <c r="K426">
        <v>9</v>
      </c>
      <c r="L426">
        <v>25.213000000000001</v>
      </c>
      <c r="M426">
        <v>34.332999999999998</v>
      </c>
      <c r="N426">
        <v>4.5599999999999996</v>
      </c>
    </row>
    <row r="427" spans="1:14" x14ac:dyDescent="0.45">
      <c r="A427" t="s">
        <v>102</v>
      </c>
      <c r="B427">
        <v>2013</v>
      </c>
      <c r="C427" s="9">
        <v>41231</v>
      </c>
      <c r="D427" t="s">
        <v>653</v>
      </c>
      <c r="E427" t="s">
        <v>454</v>
      </c>
      <c r="F427">
        <v>3</v>
      </c>
      <c r="G427">
        <v>3</v>
      </c>
      <c r="H427" t="s">
        <v>164</v>
      </c>
      <c r="I427" t="s">
        <v>118</v>
      </c>
      <c r="J427">
        <v>19.9506849315068</v>
      </c>
      <c r="K427">
        <v>29.7</v>
      </c>
      <c r="L427">
        <v>29.844000000000001</v>
      </c>
      <c r="M427">
        <v>32.834000000000003</v>
      </c>
      <c r="N427">
        <v>1.4950000000000001</v>
      </c>
    </row>
    <row r="428" spans="1:14" x14ac:dyDescent="0.45">
      <c r="A428" t="s">
        <v>102</v>
      </c>
      <c r="B428">
        <v>2013</v>
      </c>
      <c r="C428" s="9">
        <v>41231</v>
      </c>
      <c r="D428" t="s">
        <v>653</v>
      </c>
      <c r="E428" t="s">
        <v>454</v>
      </c>
      <c r="F428">
        <v>3</v>
      </c>
      <c r="G428">
        <v>4</v>
      </c>
      <c r="H428" t="s">
        <v>794</v>
      </c>
      <c r="I428" t="s">
        <v>59</v>
      </c>
      <c r="K428">
        <v>9</v>
      </c>
      <c r="L428">
        <v>19.873000000000001</v>
      </c>
      <c r="M428">
        <v>28.783000000000001</v>
      </c>
      <c r="N428">
        <v>4.4550000000000001</v>
      </c>
    </row>
    <row r="429" spans="1:14" x14ac:dyDescent="0.45">
      <c r="A429" t="s">
        <v>102</v>
      </c>
      <c r="B429">
        <v>2013</v>
      </c>
      <c r="C429" s="9">
        <v>41231</v>
      </c>
      <c r="D429" t="s">
        <v>653</v>
      </c>
      <c r="E429" t="s">
        <v>454</v>
      </c>
      <c r="F429">
        <v>3</v>
      </c>
      <c r="G429">
        <v>5</v>
      </c>
      <c r="H429" t="s">
        <v>77</v>
      </c>
      <c r="I429" t="s">
        <v>19</v>
      </c>
      <c r="J429">
        <v>21.520547945205401</v>
      </c>
      <c r="K429">
        <v>9</v>
      </c>
      <c r="L429">
        <v>17.341000000000001</v>
      </c>
      <c r="M429">
        <v>26.305</v>
      </c>
      <c r="N429">
        <v>4.4820000000000002</v>
      </c>
    </row>
    <row r="430" spans="1:14" x14ac:dyDescent="0.45">
      <c r="A430" t="s">
        <v>102</v>
      </c>
      <c r="B430">
        <v>2013</v>
      </c>
      <c r="C430" s="9">
        <v>41231</v>
      </c>
      <c r="D430" t="s">
        <v>653</v>
      </c>
      <c r="E430" t="s">
        <v>454</v>
      </c>
      <c r="F430">
        <v>3</v>
      </c>
      <c r="G430">
        <v>6</v>
      </c>
      <c r="H430" t="s">
        <v>690</v>
      </c>
      <c r="I430" t="s">
        <v>17</v>
      </c>
      <c r="J430">
        <v>24.649315068493099</v>
      </c>
      <c r="K430">
        <v>27.178000000000001</v>
      </c>
      <c r="L430">
        <v>26.032</v>
      </c>
      <c r="M430">
        <v>29.731999999999999</v>
      </c>
      <c r="N430">
        <v>1.85</v>
      </c>
    </row>
    <row r="431" spans="1:14" x14ac:dyDescent="0.45">
      <c r="A431" t="s">
        <v>102</v>
      </c>
      <c r="B431">
        <v>2013</v>
      </c>
      <c r="C431" s="9">
        <v>41231</v>
      </c>
      <c r="D431" t="s">
        <v>653</v>
      </c>
      <c r="E431" t="s">
        <v>454</v>
      </c>
      <c r="F431">
        <v>3</v>
      </c>
      <c r="G431">
        <v>7</v>
      </c>
      <c r="H431" t="s">
        <v>790</v>
      </c>
      <c r="I431" t="s">
        <v>791</v>
      </c>
      <c r="J431">
        <v>20.093150684931501</v>
      </c>
      <c r="K431">
        <v>4.7039999999999997</v>
      </c>
      <c r="L431">
        <v>4.6679999999999904</v>
      </c>
      <c r="M431">
        <v>13.722</v>
      </c>
      <c r="N431">
        <v>4.5270000000000001</v>
      </c>
    </row>
    <row r="432" spans="1:14" x14ac:dyDescent="0.45">
      <c r="A432" t="s">
        <v>102</v>
      </c>
      <c r="B432">
        <v>2013</v>
      </c>
      <c r="C432" s="9">
        <v>41231</v>
      </c>
      <c r="D432" t="s">
        <v>653</v>
      </c>
      <c r="E432" t="s">
        <v>642</v>
      </c>
      <c r="F432">
        <v>1</v>
      </c>
      <c r="G432">
        <v>1</v>
      </c>
      <c r="H432" t="s">
        <v>745</v>
      </c>
      <c r="I432" t="s">
        <v>738</v>
      </c>
      <c r="J432">
        <v>21.2465753424657</v>
      </c>
      <c r="K432">
        <v>14.701000000000001</v>
      </c>
      <c r="L432">
        <v>21.702999999999999</v>
      </c>
      <c r="M432">
        <v>28.881</v>
      </c>
      <c r="N432">
        <v>3.589</v>
      </c>
    </row>
    <row r="433" spans="1:14" x14ac:dyDescent="0.45">
      <c r="A433" t="s">
        <v>102</v>
      </c>
      <c r="B433">
        <v>2013</v>
      </c>
      <c r="C433" s="9">
        <v>41231</v>
      </c>
      <c r="D433" t="s">
        <v>653</v>
      </c>
      <c r="E433" t="s">
        <v>642</v>
      </c>
      <c r="F433">
        <v>1</v>
      </c>
      <c r="G433">
        <v>2</v>
      </c>
      <c r="H433" t="s">
        <v>164</v>
      </c>
      <c r="I433" t="s">
        <v>118</v>
      </c>
      <c r="J433">
        <v>19.9506849315068</v>
      </c>
      <c r="K433">
        <v>29.844000000000001</v>
      </c>
      <c r="L433">
        <v>29.599</v>
      </c>
      <c r="M433">
        <v>32.511000000000003</v>
      </c>
      <c r="N433">
        <v>1.456</v>
      </c>
    </row>
    <row r="434" spans="1:14" x14ac:dyDescent="0.45">
      <c r="A434" t="s">
        <v>102</v>
      </c>
      <c r="B434">
        <v>2013</v>
      </c>
      <c r="C434" s="9">
        <v>41231</v>
      </c>
      <c r="D434" t="s">
        <v>653</v>
      </c>
      <c r="E434" t="s">
        <v>642</v>
      </c>
      <c r="F434">
        <v>1</v>
      </c>
      <c r="G434">
        <v>3</v>
      </c>
      <c r="H434" t="s">
        <v>77</v>
      </c>
      <c r="I434" t="s">
        <v>19</v>
      </c>
      <c r="J434">
        <v>21.520547945205401</v>
      </c>
      <c r="K434">
        <v>17.341000000000001</v>
      </c>
      <c r="L434">
        <v>18.116999999999901</v>
      </c>
      <c r="M434">
        <v>25.376999999999999</v>
      </c>
      <c r="N434">
        <v>3.63</v>
      </c>
    </row>
    <row r="435" spans="1:14" x14ac:dyDescent="0.45">
      <c r="A435" t="s">
        <v>102</v>
      </c>
      <c r="B435">
        <v>2013</v>
      </c>
      <c r="C435" s="9">
        <v>41231</v>
      </c>
      <c r="D435" t="s">
        <v>653</v>
      </c>
      <c r="E435" t="s">
        <v>642</v>
      </c>
      <c r="F435">
        <v>1</v>
      </c>
      <c r="G435">
        <v>4</v>
      </c>
      <c r="H435" t="s">
        <v>783</v>
      </c>
      <c r="I435" t="s">
        <v>61</v>
      </c>
      <c r="K435">
        <v>4.68</v>
      </c>
      <c r="L435">
        <v>8.7070000000000007</v>
      </c>
      <c r="M435">
        <v>17.131</v>
      </c>
      <c r="N435">
        <v>4.2119999999999997</v>
      </c>
    </row>
    <row r="436" spans="1:14" x14ac:dyDescent="0.45">
      <c r="A436" t="s">
        <v>102</v>
      </c>
      <c r="B436">
        <v>2013</v>
      </c>
      <c r="C436" s="9">
        <v>41231</v>
      </c>
      <c r="D436" t="s">
        <v>653</v>
      </c>
      <c r="E436" t="s">
        <v>642</v>
      </c>
      <c r="F436">
        <v>1</v>
      </c>
      <c r="G436">
        <v>5</v>
      </c>
      <c r="H436" t="s">
        <v>704</v>
      </c>
      <c r="I436" t="s">
        <v>40</v>
      </c>
      <c r="J436">
        <v>21.863013698630098</v>
      </c>
      <c r="K436">
        <v>11.07</v>
      </c>
      <c r="L436">
        <v>10.711</v>
      </c>
      <c r="M436">
        <v>14.307</v>
      </c>
      <c r="N436">
        <v>1.798</v>
      </c>
    </row>
    <row r="437" spans="1:14" x14ac:dyDescent="0.45">
      <c r="A437" t="s">
        <v>102</v>
      </c>
      <c r="B437">
        <v>2013</v>
      </c>
      <c r="C437" s="9">
        <v>41231</v>
      </c>
      <c r="D437" t="s">
        <v>653</v>
      </c>
      <c r="E437" t="s">
        <v>642</v>
      </c>
      <c r="F437">
        <v>2</v>
      </c>
      <c r="G437">
        <v>1</v>
      </c>
      <c r="H437" t="s">
        <v>690</v>
      </c>
      <c r="I437" t="s">
        <v>17</v>
      </c>
      <c r="J437">
        <v>24.649315068493099</v>
      </c>
      <c r="K437">
        <v>26.032</v>
      </c>
      <c r="L437">
        <v>26.57</v>
      </c>
      <c r="M437">
        <v>30.154</v>
      </c>
      <c r="N437">
        <v>1.792</v>
      </c>
    </row>
    <row r="438" spans="1:14" x14ac:dyDescent="0.45">
      <c r="A438" t="s">
        <v>102</v>
      </c>
      <c r="B438">
        <v>2013</v>
      </c>
      <c r="C438" s="9">
        <v>41231</v>
      </c>
      <c r="D438" t="s">
        <v>653</v>
      </c>
      <c r="E438" t="s">
        <v>642</v>
      </c>
      <c r="F438">
        <v>2</v>
      </c>
      <c r="G438">
        <v>2</v>
      </c>
      <c r="H438" t="s">
        <v>60</v>
      </c>
      <c r="I438" t="s">
        <v>61</v>
      </c>
      <c r="J438">
        <v>24.336986301369802</v>
      </c>
      <c r="K438">
        <v>21.675999999999998</v>
      </c>
      <c r="L438">
        <v>22.055999999999901</v>
      </c>
      <c r="M438">
        <v>25.495999999999999</v>
      </c>
      <c r="N438">
        <v>1.72</v>
      </c>
    </row>
    <row r="439" spans="1:14" x14ac:dyDescent="0.45">
      <c r="A439" t="s">
        <v>102</v>
      </c>
      <c r="B439">
        <v>2013</v>
      </c>
      <c r="C439" s="9">
        <v>41231</v>
      </c>
      <c r="D439" t="s">
        <v>653</v>
      </c>
      <c r="E439" t="s">
        <v>642</v>
      </c>
      <c r="F439">
        <v>2</v>
      </c>
      <c r="G439">
        <v>3</v>
      </c>
      <c r="H439" t="s">
        <v>111</v>
      </c>
      <c r="I439" t="s">
        <v>118</v>
      </c>
      <c r="J439">
        <v>18.076712328767101</v>
      </c>
      <c r="K439">
        <v>16.364000000000001</v>
      </c>
      <c r="L439">
        <v>17.041999999999899</v>
      </c>
      <c r="M439">
        <v>22.373999999999999</v>
      </c>
      <c r="N439">
        <v>2.6659999999999999</v>
      </c>
    </row>
    <row r="440" spans="1:14" x14ac:dyDescent="0.45">
      <c r="A440" t="s">
        <v>102</v>
      </c>
      <c r="B440">
        <v>2013</v>
      </c>
      <c r="C440" s="9">
        <v>41231</v>
      </c>
      <c r="D440" t="s">
        <v>653</v>
      </c>
      <c r="E440" t="s">
        <v>642</v>
      </c>
      <c r="F440">
        <v>2</v>
      </c>
      <c r="G440">
        <v>4</v>
      </c>
      <c r="H440" t="s">
        <v>777</v>
      </c>
      <c r="I440" t="s">
        <v>753</v>
      </c>
      <c r="J440">
        <v>21.304109589041001</v>
      </c>
      <c r="K440">
        <v>5.5720000000000001</v>
      </c>
      <c r="L440">
        <v>8.5960000000000001</v>
      </c>
      <c r="M440">
        <v>14.35</v>
      </c>
      <c r="N440">
        <v>2.8769999999999998</v>
      </c>
    </row>
    <row r="441" spans="1:14" x14ac:dyDescent="0.45">
      <c r="A441" t="s">
        <v>102</v>
      </c>
      <c r="B441">
        <v>2013</v>
      </c>
      <c r="C441" s="9">
        <v>41231</v>
      </c>
      <c r="D441" t="s">
        <v>653</v>
      </c>
      <c r="E441" t="s">
        <v>642</v>
      </c>
      <c r="F441">
        <v>2</v>
      </c>
      <c r="G441">
        <v>5</v>
      </c>
      <c r="H441" t="s">
        <v>794</v>
      </c>
      <c r="I441" t="s">
        <v>59</v>
      </c>
      <c r="K441">
        <v>19.873000000000001</v>
      </c>
      <c r="L441">
        <v>14.066000000000001</v>
      </c>
      <c r="M441">
        <v>21.228000000000002</v>
      </c>
      <c r="N441">
        <v>3.581</v>
      </c>
    </row>
    <row r="442" spans="1:14" x14ac:dyDescent="0.45">
      <c r="A442" t="s">
        <v>102</v>
      </c>
      <c r="B442">
        <v>2013</v>
      </c>
      <c r="C442" s="9">
        <v>41231</v>
      </c>
      <c r="D442" t="s">
        <v>653</v>
      </c>
      <c r="E442" t="s">
        <v>642</v>
      </c>
      <c r="F442">
        <v>3</v>
      </c>
      <c r="G442">
        <v>1</v>
      </c>
      <c r="H442" t="s">
        <v>742</v>
      </c>
      <c r="I442" t="s">
        <v>172</v>
      </c>
      <c r="J442">
        <v>27.191780821917799</v>
      </c>
      <c r="K442">
        <v>25.489000000000001</v>
      </c>
      <c r="L442">
        <v>26.812999999999999</v>
      </c>
      <c r="M442">
        <v>31.905000000000001</v>
      </c>
      <c r="N442">
        <v>2.5459999999999998</v>
      </c>
    </row>
    <row r="443" spans="1:14" x14ac:dyDescent="0.45">
      <c r="A443" t="s">
        <v>102</v>
      </c>
      <c r="B443">
        <v>2013</v>
      </c>
      <c r="C443" s="9">
        <v>41231</v>
      </c>
      <c r="D443" t="s">
        <v>653</v>
      </c>
      <c r="E443" t="s">
        <v>642</v>
      </c>
      <c r="F443">
        <v>3</v>
      </c>
      <c r="G443">
        <v>2</v>
      </c>
      <c r="H443" t="s">
        <v>139</v>
      </c>
      <c r="I443" t="s">
        <v>61</v>
      </c>
      <c r="J443">
        <v>20.438356164383499</v>
      </c>
      <c r="K443">
        <v>22.009</v>
      </c>
      <c r="L443">
        <v>22.756</v>
      </c>
      <c r="M443">
        <v>26.8</v>
      </c>
      <c r="N443">
        <v>2.0219999999999998</v>
      </c>
    </row>
    <row r="444" spans="1:14" x14ac:dyDescent="0.45">
      <c r="A444" t="s">
        <v>102</v>
      </c>
      <c r="B444">
        <v>2013</v>
      </c>
      <c r="C444" s="9">
        <v>41231</v>
      </c>
      <c r="D444" t="s">
        <v>653</v>
      </c>
      <c r="E444" t="s">
        <v>642</v>
      </c>
      <c r="F444">
        <v>3</v>
      </c>
      <c r="G444">
        <v>3</v>
      </c>
      <c r="H444" t="s">
        <v>793</v>
      </c>
      <c r="I444" t="s">
        <v>771</v>
      </c>
      <c r="K444">
        <v>17.388999999999999</v>
      </c>
      <c r="L444">
        <v>18.402999999999999</v>
      </c>
      <c r="M444">
        <v>22.895</v>
      </c>
      <c r="N444">
        <v>2.246</v>
      </c>
    </row>
    <row r="445" spans="1:14" x14ac:dyDescent="0.45">
      <c r="A445" t="s">
        <v>102</v>
      </c>
      <c r="B445">
        <v>2013</v>
      </c>
      <c r="C445" s="9">
        <v>41231</v>
      </c>
      <c r="D445" t="s">
        <v>653</v>
      </c>
      <c r="E445" t="s">
        <v>642</v>
      </c>
      <c r="F445">
        <v>3</v>
      </c>
      <c r="G445">
        <v>4</v>
      </c>
      <c r="H445" t="s">
        <v>778</v>
      </c>
      <c r="I445" t="s">
        <v>715</v>
      </c>
      <c r="J445">
        <v>25.7479452054794</v>
      </c>
      <c r="K445">
        <v>23.291</v>
      </c>
      <c r="L445">
        <v>22.605</v>
      </c>
      <c r="M445">
        <v>25.945</v>
      </c>
      <c r="N445">
        <v>1.67</v>
      </c>
    </row>
    <row r="446" spans="1:14" x14ac:dyDescent="0.45">
      <c r="A446" t="s">
        <v>102</v>
      </c>
      <c r="B446">
        <v>2013</v>
      </c>
      <c r="C446" s="9">
        <v>41231</v>
      </c>
      <c r="D446" t="s">
        <v>653</v>
      </c>
      <c r="E446" t="s">
        <v>642</v>
      </c>
      <c r="F446">
        <v>3</v>
      </c>
      <c r="G446">
        <v>5</v>
      </c>
      <c r="H446" t="s">
        <v>790</v>
      </c>
      <c r="I446" t="s">
        <v>791</v>
      </c>
      <c r="J446">
        <v>20.093150684931501</v>
      </c>
      <c r="K446">
        <v>4.6679999999999904</v>
      </c>
      <c r="L446">
        <v>4.5220000000000002</v>
      </c>
      <c r="M446">
        <v>12.766</v>
      </c>
      <c r="N446">
        <v>4.1219999999999999</v>
      </c>
    </row>
    <row r="447" spans="1:14" x14ac:dyDescent="0.45">
      <c r="A447" t="s">
        <v>102</v>
      </c>
      <c r="B447">
        <v>2013</v>
      </c>
      <c r="C447" s="9">
        <v>41231</v>
      </c>
      <c r="D447" t="s">
        <v>653</v>
      </c>
      <c r="E447" t="s">
        <v>643</v>
      </c>
      <c r="F447">
        <v>1</v>
      </c>
      <c r="G447">
        <v>1</v>
      </c>
      <c r="H447" t="s">
        <v>690</v>
      </c>
      <c r="I447" t="s">
        <v>17</v>
      </c>
      <c r="J447">
        <v>24.649315068493099</v>
      </c>
      <c r="K447">
        <v>26.57</v>
      </c>
      <c r="L447">
        <v>27.821000000000002</v>
      </c>
      <c r="M447">
        <v>31.231000000000002</v>
      </c>
      <c r="N447">
        <v>1.7050000000000001</v>
      </c>
    </row>
    <row r="448" spans="1:14" x14ac:dyDescent="0.45">
      <c r="A448" t="s">
        <v>102</v>
      </c>
      <c r="B448">
        <v>2013</v>
      </c>
      <c r="C448" s="9">
        <v>41231</v>
      </c>
      <c r="D448" t="s">
        <v>653</v>
      </c>
      <c r="E448" t="s">
        <v>643</v>
      </c>
      <c r="F448">
        <v>1</v>
      </c>
      <c r="G448">
        <v>2</v>
      </c>
      <c r="H448" t="s">
        <v>79</v>
      </c>
      <c r="I448" t="s">
        <v>65</v>
      </c>
      <c r="J448">
        <v>25.539726027397201</v>
      </c>
      <c r="K448">
        <v>26.326000000000001</v>
      </c>
      <c r="L448">
        <v>27.03</v>
      </c>
      <c r="M448">
        <v>30.088000000000001</v>
      </c>
      <c r="N448">
        <v>1.5289999999999999</v>
      </c>
    </row>
    <row r="449" spans="1:15" x14ac:dyDescent="0.45">
      <c r="A449" t="s">
        <v>102</v>
      </c>
      <c r="B449">
        <v>2013</v>
      </c>
      <c r="C449" s="9">
        <v>41231</v>
      </c>
      <c r="D449" t="s">
        <v>653</v>
      </c>
      <c r="E449" t="s">
        <v>643</v>
      </c>
      <c r="F449">
        <v>1</v>
      </c>
      <c r="G449">
        <v>3</v>
      </c>
      <c r="H449" t="s">
        <v>164</v>
      </c>
      <c r="I449" t="s">
        <v>118</v>
      </c>
      <c r="J449">
        <v>19.9506849315068</v>
      </c>
      <c r="K449">
        <v>29.599</v>
      </c>
      <c r="L449">
        <v>29.597999999999999</v>
      </c>
      <c r="M449">
        <v>32.396000000000001</v>
      </c>
      <c r="N449">
        <v>1.399</v>
      </c>
    </row>
    <row r="450" spans="1:15" x14ac:dyDescent="0.45">
      <c r="A450" t="s">
        <v>102</v>
      </c>
      <c r="B450">
        <v>2013</v>
      </c>
      <c r="C450" s="9">
        <v>41231</v>
      </c>
      <c r="D450" t="s">
        <v>653</v>
      </c>
      <c r="E450" t="s">
        <v>643</v>
      </c>
      <c r="F450">
        <v>1</v>
      </c>
      <c r="G450">
        <v>4</v>
      </c>
      <c r="H450" t="s">
        <v>749</v>
      </c>
      <c r="I450" t="s">
        <v>747</v>
      </c>
      <c r="J450">
        <v>32.4904109589041</v>
      </c>
      <c r="K450">
        <v>25.213000000000001</v>
      </c>
      <c r="L450">
        <v>24.728999999999999</v>
      </c>
      <c r="M450">
        <v>31.402999999999999</v>
      </c>
      <c r="N450">
        <v>3.3370000000000002</v>
      </c>
    </row>
    <row r="451" spans="1:15" x14ac:dyDescent="0.45">
      <c r="A451" t="s">
        <v>102</v>
      </c>
      <c r="B451">
        <v>2013</v>
      </c>
      <c r="C451" s="9">
        <v>41231</v>
      </c>
      <c r="D451" t="s">
        <v>653</v>
      </c>
      <c r="E451" t="s">
        <v>643</v>
      </c>
      <c r="F451">
        <v>1</v>
      </c>
      <c r="G451">
        <v>5</v>
      </c>
      <c r="H451" t="s">
        <v>139</v>
      </c>
      <c r="I451" t="s">
        <v>61</v>
      </c>
      <c r="J451">
        <v>20.438356164383499</v>
      </c>
      <c r="K451">
        <v>22.756</v>
      </c>
      <c r="L451">
        <v>22.87</v>
      </c>
      <c r="M451">
        <v>26.634</v>
      </c>
      <c r="N451">
        <v>1.8819999999999999</v>
      </c>
    </row>
    <row r="452" spans="1:15" x14ac:dyDescent="0.45">
      <c r="A452" t="s">
        <v>102</v>
      </c>
      <c r="B452">
        <v>2013</v>
      </c>
      <c r="C452" s="9">
        <v>41231</v>
      </c>
      <c r="D452" t="s">
        <v>653</v>
      </c>
      <c r="E452" t="s">
        <v>643</v>
      </c>
      <c r="F452">
        <v>1</v>
      </c>
      <c r="G452">
        <v>6</v>
      </c>
      <c r="H452" t="s">
        <v>750</v>
      </c>
      <c r="I452" t="s">
        <v>751</v>
      </c>
      <c r="J452">
        <v>22.013698630136901</v>
      </c>
      <c r="K452">
        <v>25.388999999999999</v>
      </c>
      <c r="L452">
        <v>24.484999999999999</v>
      </c>
      <c r="M452">
        <v>28.018999999999998</v>
      </c>
      <c r="N452">
        <v>1.7669999999999999</v>
      </c>
    </row>
    <row r="453" spans="1:15" x14ac:dyDescent="0.45">
      <c r="A453" t="s">
        <v>102</v>
      </c>
      <c r="B453">
        <v>2013</v>
      </c>
      <c r="C453" s="9">
        <v>41231</v>
      </c>
      <c r="D453" t="s">
        <v>653</v>
      </c>
      <c r="E453" t="s">
        <v>643</v>
      </c>
      <c r="F453">
        <v>2</v>
      </c>
      <c r="G453">
        <v>1</v>
      </c>
      <c r="H453" t="s">
        <v>703</v>
      </c>
      <c r="I453" t="s">
        <v>15</v>
      </c>
      <c r="J453">
        <v>22.038356164383501</v>
      </c>
      <c r="K453">
        <v>34.729999999999997</v>
      </c>
      <c r="L453">
        <v>35.351999999999997</v>
      </c>
      <c r="M453">
        <v>39.286000000000001</v>
      </c>
      <c r="N453">
        <v>1.9670000000000001</v>
      </c>
    </row>
    <row r="454" spans="1:15" x14ac:dyDescent="0.45">
      <c r="A454" t="s">
        <v>102</v>
      </c>
      <c r="B454">
        <v>2013</v>
      </c>
      <c r="C454" s="9">
        <v>41231</v>
      </c>
      <c r="D454" t="s">
        <v>653</v>
      </c>
      <c r="E454" t="s">
        <v>643</v>
      </c>
      <c r="F454">
        <v>2</v>
      </c>
      <c r="G454">
        <v>2</v>
      </c>
      <c r="H454" t="s">
        <v>742</v>
      </c>
      <c r="I454" t="s">
        <v>172</v>
      </c>
      <c r="J454">
        <v>27.191780821917799</v>
      </c>
      <c r="K454">
        <v>26.812999999999999</v>
      </c>
      <c r="L454">
        <v>28.230999999999899</v>
      </c>
      <c r="M454">
        <v>32.844999999999999</v>
      </c>
      <c r="N454">
        <v>2.3069999999999999</v>
      </c>
    </row>
    <row r="455" spans="1:15" x14ac:dyDescent="0.45">
      <c r="A455" t="s">
        <v>102</v>
      </c>
      <c r="B455">
        <v>2013</v>
      </c>
      <c r="C455" s="9">
        <v>41231</v>
      </c>
      <c r="D455" t="s">
        <v>653</v>
      </c>
      <c r="E455" t="s">
        <v>643</v>
      </c>
      <c r="F455">
        <v>2</v>
      </c>
      <c r="G455">
        <v>3</v>
      </c>
      <c r="H455" t="s">
        <v>739</v>
      </c>
      <c r="I455" t="s">
        <v>25</v>
      </c>
      <c r="J455">
        <v>20.986301369863</v>
      </c>
      <c r="K455">
        <v>25.83</v>
      </c>
      <c r="L455">
        <v>26.381999999999898</v>
      </c>
      <c r="M455">
        <v>29.802</v>
      </c>
      <c r="N455">
        <v>1.71</v>
      </c>
    </row>
    <row r="456" spans="1:15" x14ac:dyDescent="0.45">
      <c r="A456" t="s">
        <v>102</v>
      </c>
      <c r="B456">
        <v>2013</v>
      </c>
      <c r="C456" s="9">
        <v>41231</v>
      </c>
      <c r="D456" t="s">
        <v>653</v>
      </c>
      <c r="E456" t="s">
        <v>643</v>
      </c>
      <c r="F456">
        <v>2</v>
      </c>
      <c r="G456">
        <v>4</v>
      </c>
      <c r="H456" t="s">
        <v>757</v>
      </c>
      <c r="I456" t="s">
        <v>781</v>
      </c>
      <c r="J456">
        <v>22.887671232876698</v>
      </c>
      <c r="K456">
        <v>25.257999999999999</v>
      </c>
      <c r="L456">
        <v>25.404999999999902</v>
      </c>
      <c r="M456">
        <v>29.300999999999998</v>
      </c>
      <c r="N456">
        <v>1.948</v>
      </c>
    </row>
    <row r="457" spans="1:15" x14ac:dyDescent="0.45">
      <c r="A457" t="s">
        <v>102</v>
      </c>
      <c r="B457">
        <v>2013</v>
      </c>
      <c r="C457" s="9">
        <v>41231</v>
      </c>
      <c r="D457" t="s">
        <v>653</v>
      </c>
      <c r="E457" t="s">
        <v>643</v>
      </c>
      <c r="F457">
        <v>2</v>
      </c>
      <c r="G457">
        <v>5</v>
      </c>
      <c r="H457" t="s">
        <v>745</v>
      </c>
      <c r="I457" t="s">
        <v>738</v>
      </c>
      <c r="J457">
        <v>21.2465753424657</v>
      </c>
      <c r="K457">
        <v>21.702999999999999</v>
      </c>
      <c r="L457">
        <v>21.485999999999901</v>
      </c>
      <c r="M457">
        <v>27.405999999999999</v>
      </c>
      <c r="N457">
        <v>2.96</v>
      </c>
    </row>
    <row r="458" spans="1:15" x14ac:dyDescent="0.45">
      <c r="A458" t="s">
        <v>102</v>
      </c>
      <c r="B458">
        <v>2013</v>
      </c>
      <c r="C458" s="9">
        <v>41231</v>
      </c>
      <c r="D458" t="s">
        <v>653</v>
      </c>
      <c r="E458" t="s">
        <v>643</v>
      </c>
      <c r="F458">
        <v>2</v>
      </c>
      <c r="G458">
        <v>6</v>
      </c>
      <c r="H458" t="s">
        <v>60</v>
      </c>
      <c r="I458" t="s">
        <v>61</v>
      </c>
      <c r="J458">
        <v>24.336986301369802</v>
      </c>
      <c r="K458">
        <v>22.055999999999901</v>
      </c>
      <c r="L458">
        <v>21.550999999999998</v>
      </c>
      <c r="M458">
        <v>24.869</v>
      </c>
      <c r="N458">
        <v>1.659</v>
      </c>
    </row>
    <row r="459" spans="1:15" x14ac:dyDescent="0.45">
      <c r="A459" t="s">
        <v>102</v>
      </c>
      <c r="B459">
        <v>2013</v>
      </c>
      <c r="C459" s="9">
        <v>41231</v>
      </c>
      <c r="D459" t="s">
        <v>653</v>
      </c>
      <c r="E459" t="s">
        <v>370</v>
      </c>
      <c r="F459">
        <v>1</v>
      </c>
      <c r="G459">
        <v>1</v>
      </c>
      <c r="H459" t="s">
        <v>703</v>
      </c>
      <c r="I459" t="s">
        <v>15</v>
      </c>
      <c r="J459">
        <v>22.038356164383501</v>
      </c>
      <c r="K459">
        <v>35.351999999999997</v>
      </c>
      <c r="L459">
        <v>35.987000000000002</v>
      </c>
      <c r="M459">
        <v>39.767000000000003</v>
      </c>
      <c r="N459">
        <v>1.89</v>
      </c>
      <c r="O459">
        <v>1</v>
      </c>
    </row>
    <row r="460" spans="1:15" x14ac:dyDescent="0.45">
      <c r="A460" t="s">
        <v>102</v>
      </c>
      <c r="B460">
        <v>2013</v>
      </c>
      <c r="C460" s="9">
        <v>41231</v>
      </c>
      <c r="D460" t="s">
        <v>653</v>
      </c>
      <c r="E460" t="s">
        <v>370</v>
      </c>
      <c r="F460">
        <v>1</v>
      </c>
      <c r="G460">
        <v>2</v>
      </c>
      <c r="H460" t="s">
        <v>164</v>
      </c>
      <c r="I460" t="s">
        <v>118</v>
      </c>
      <c r="J460">
        <v>19.9506849315068</v>
      </c>
      <c r="K460">
        <v>29.597999999999999</v>
      </c>
      <c r="L460">
        <v>30.102</v>
      </c>
      <c r="M460">
        <v>32.808</v>
      </c>
      <c r="N460">
        <v>1.353</v>
      </c>
      <c r="O460">
        <v>2</v>
      </c>
    </row>
    <row r="461" spans="1:15" x14ac:dyDescent="0.45">
      <c r="A461" t="s">
        <v>102</v>
      </c>
      <c r="B461">
        <v>2013</v>
      </c>
      <c r="C461" s="9">
        <v>41231</v>
      </c>
      <c r="D461" t="s">
        <v>653</v>
      </c>
      <c r="E461" t="s">
        <v>370</v>
      </c>
      <c r="F461">
        <v>1</v>
      </c>
      <c r="G461">
        <v>3</v>
      </c>
      <c r="H461" t="s">
        <v>79</v>
      </c>
      <c r="I461" t="s">
        <v>65</v>
      </c>
      <c r="J461">
        <v>25.539726027397201</v>
      </c>
      <c r="K461">
        <v>27.03</v>
      </c>
      <c r="L461">
        <v>27.545000000000002</v>
      </c>
      <c r="M461">
        <v>30.471</v>
      </c>
      <c r="N461">
        <v>1.4630000000000001</v>
      </c>
      <c r="O461">
        <v>3</v>
      </c>
    </row>
    <row r="462" spans="1:15" x14ac:dyDescent="0.45">
      <c r="A462" t="s">
        <v>102</v>
      </c>
      <c r="B462">
        <v>2013</v>
      </c>
      <c r="C462" s="9">
        <v>41231</v>
      </c>
      <c r="D462" t="s">
        <v>653</v>
      </c>
      <c r="E462" t="s">
        <v>370</v>
      </c>
      <c r="F462">
        <v>1</v>
      </c>
      <c r="G462">
        <v>4</v>
      </c>
      <c r="H462" t="s">
        <v>742</v>
      </c>
      <c r="I462" t="s">
        <v>172</v>
      </c>
      <c r="J462">
        <v>27.191780821917799</v>
      </c>
      <c r="K462">
        <v>28.230999999999899</v>
      </c>
      <c r="L462">
        <v>28.189999999999898</v>
      </c>
      <c r="M462">
        <v>32.369999999999997</v>
      </c>
      <c r="N462">
        <v>2.09</v>
      </c>
      <c r="O462">
        <v>4</v>
      </c>
    </row>
    <row r="463" spans="1:15" x14ac:dyDescent="0.45">
      <c r="A463" t="s">
        <v>102</v>
      </c>
      <c r="B463">
        <v>2013</v>
      </c>
      <c r="C463" s="9">
        <v>41231</v>
      </c>
      <c r="D463" t="s">
        <v>653</v>
      </c>
      <c r="E463" t="s">
        <v>370</v>
      </c>
      <c r="F463">
        <v>1</v>
      </c>
      <c r="G463">
        <v>5</v>
      </c>
      <c r="H463" t="s">
        <v>739</v>
      </c>
      <c r="I463" t="s">
        <v>25</v>
      </c>
      <c r="J463">
        <v>20.986301369863</v>
      </c>
      <c r="K463">
        <v>26.381999999999898</v>
      </c>
      <c r="L463">
        <v>26.303999999999998</v>
      </c>
      <c r="M463">
        <v>29.545999999999999</v>
      </c>
      <c r="N463">
        <v>1.621</v>
      </c>
      <c r="O463">
        <v>5</v>
      </c>
    </row>
    <row r="464" spans="1:15" x14ac:dyDescent="0.45">
      <c r="A464" t="s">
        <v>102</v>
      </c>
      <c r="B464">
        <v>2013</v>
      </c>
      <c r="C464" s="9">
        <v>41231</v>
      </c>
      <c r="D464" t="s">
        <v>653</v>
      </c>
      <c r="E464" t="s">
        <v>370</v>
      </c>
      <c r="F464">
        <v>1</v>
      </c>
      <c r="G464">
        <v>6</v>
      </c>
      <c r="H464" t="s">
        <v>690</v>
      </c>
      <c r="I464" t="s">
        <v>17</v>
      </c>
      <c r="J464">
        <v>24.649315068493099</v>
      </c>
      <c r="K464">
        <v>27.821000000000002</v>
      </c>
      <c r="L464">
        <v>27.032</v>
      </c>
      <c r="M464">
        <v>30.295999999999999</v>
      </c>
      <c r="N464">
        <v>1.6319999999999999</v>
      </c>
      <c r="O464">
        <v>6</v>
      </c>
    </row>
    <row r="465" spans="1:15" x14ac:dyDescent="0.45">
      <c r="A465" t="s">
        <v>102</v>
      </c>
      <c r="B465">
        <v>2013</v>
      </c>
      <c r="C465" s="9">
        <v>41231</v>
      </c>
      <c r="D465" t="s">
        <v>653</v>
      </c>
      <c r="E465" t="s">
        <v>370</v>
      </c>
      <c r="F465">
        <v>2</v>
      </c>
      <c r="G465">
        <v>1</v>
      </c>
      <c r="H465" t="s">
        <v>60</v>
      </c>
      <c r="I465" t="s">
        <v>61</v>
      </c>
      <c r="J465">
        <v>24.336986301369802</v>
      </c>
      <c r="K465">
        <v>21.550999999999998</v>
      </c>
      <c r="L465">
        <v>22.909999999999901</v>
      </c>
      <c r="M465">
        <v>26.08</v>
      </c>
      <c r="N465">
        <v>1.585</v>
      </c>
      <c r="O465">
        <v>1</v>
      </c>
    </row>
    <row r="466" spans="1:15" x14ac:dyDescent="0.45">
      <c r="A466" t="s">
        <v>102</v>
      </c>
      <c r="B466">
        <v>2013</v>
      </c>
      <c r="C466" s="9">
        <v>41231</v>
      </c>
      <c r="D466" t="s">
        <v>653</v>
      </c>
      <c r="E466" t="s">
        <v>370</v>
      </c>
      <c r="F466">
        <v>2</v>
      </c>
      <c r="G466">
        <v>2</v>
      </c>
      <c r="H466" t="s">
        <v>757</v>
      </c>
      <c r="I466" t="s">
        <v>781</v>
      </c>
      <c r="J466">
        <v>22.887671232876698</v>
      </c>
      <c r="K466">
        <v>25.404999999999902</v>
      </c>
      <c r="L466">
        <v>25.971</v>
      </c>
      <c r="M466">
        <v>29.599</v>
      </c>
      <c r="N466">
        <v>1.8140000000000001</v>
      </c>
      <c r="O466">
        <v>2</v>
      </c>
    </row>
    <row r="467" spans="1:15" x14ac:dyDescent="0.45">
      <c r="A467" t="s">
        <v>102</v>
      </c>
      <c r="B467">
        <v>2013</v>
      </c>
      <c r="C467" s="9">
        <v>41231</v>
      </c>
      <c r="D467" t="s">
        <v>653</v>
      </c>
      <c r="E467" t="s">
        <v>370</v>
      </c>
      <c r="F467">
        <v>2</v>
      </c>
      <c r="G467">
        <v>3</v>
      </c>
      <c r="H467" t="s">
        <v>750</v>
      </c>
      <c r="I467" t="s">
        <v>751</v>
      </c>
      <c r="J467">
        <v>22.013698630136901</v>
      </c>
      <c r="K467">
        <v>24.484999999999999</v>
      </c>
      <c r="L467">
        <v>24.77</v>
      </c>
      <c r="M467">
        <v>28.096</v>
      </c>
      <c r="N467">
        <v>1.663</v>
      </c>
      <c r="O467">
        <v>3</v>
      </c>
    </row>
    <row r="468" spans="1:15" x14ac:dyDescent="0.45">
      <c r="A468" t="s">
        <v>102</v>
      </c>
      <c r="B468">
        <v>2013</v>
      </c>
      <c r="C468" s="9">
        <v>41231</v>
      </c>
      <c r="D468" t="s">
        <v>653</v>
      </c>
      <c r="E468" t="s">
        <v>370</v>
      </c>
      <c r="F468">
        <v>2</v>
      </c>
      <c r="G468">
        <v>4</v>
      </c>
      <c r="H468" t="s">
        <v>139</v>
      </c>
      <c r="I468" t="s">
        <v>61</v>
      </c>
      <c r="J468">
        <v>20.438356164383499</v>
      </c>
      <c r="K468">
        <v>22.87</v>
      </c>
      <c r="L468">
        <v>23.036999999999999</v>
      </c>
      <c r="M468">
        <v>26.553000000000001</v>
      </c>
      <c r="N468">
        <v>1.758</v>
      </c>
      <c r="O468">
        <v>4</v>
      </c>
    </row>
    <row r="469" spans="1:15" x14ac:dyDescent="0.45">
      <c r="A469" t="s">
        <v>102</v>
      </c>
      <c r="B469">
        <v>2013</v>
      </c>
      <c r="C469" s="9">
        <v>41231</v>
      </c>
      <c r="D469" t="s">
        <v>653</v>
      </c>
      <c r="E469" t="s">
        <v>370</v>
      </c>
      <c r="F469">
        <v>2</v>
      </c>
      <c r="G469">
        <v>5</v>
      </c>
      <c r="H469" t="s">
        <v>745</v>
      </c>
      <c r="I469" t="s">
        <v>738</v>
      </c>
      <c r="J469">
        <v>21.2465753424657</v>
      </c>
      <c r="K469">
        <v>21.485999999999901</v>
      </c>
      <c r="L469">
        <v>21.07</v>
      </c>
      <c r="M469">
        <v>26.164000000000001</v>
      </c>
      <c r="N469">
        <v>2.5470000000000002</v>
      </c>
      <c r="O469">
        <v>5</v>
      </c>
    </row>
    <row r="470" spans="1:15" x14ac:dyDescent="0.45">
      <c r="A470" t="s">
        <v>102</v>
      </c>
      <c r="B470">
        <v>2013</v>
      </c>
      <c r="C470" s="9">
        <v>41231</v>
      </c>
      <c r="D470" t="s">
        <v>653</v>
      </c>
      <c r="E470" t="s">
        <v>370</v>
      </c>
      <c r="F470">
        <v>2</v>
      </c>
      <c r="G470">
        <v>6</v>
      </c>
      <c r="H470" t="s">
        <v>749</v>
      </c>
      <c r="I470" t="s">
        <v>747</v>
      </c>
      <c r="J470">
        <v>32.4904109589041</v>
      </c>
      <c r="K470">
        <v>24.728999999999999</v>
      </c>
      <c r="L470">
        <v>21.507999999999999</v>
      </c>
      <c r="M470">
        <v>27.196000000000002</v>
      </c>
      <c r="N470">
        <v>2.8439999999999999</v>
      </c>
      <c r="O470">
        <v>6</v>
      </c>
    </row>
    <row r="471" spans="1:15" x14ac:dyDescent="0.45">
      <c r="A471" t="s">
        <v>776</v>
      </c>
      <c r="B471">
        <v>2013</v>
      </c>
      <c r="C471" s="9">
        <v>41293</v>
      </c>
      <c r="D471" t="s">
        <v>653</v>
      </c>
      <c r="E471" t="s">
        <v>454</v>
      </c>
      <c r="F471">
        <v>1</v>
      </c>
      <c r="G471">
        <v>1</v>
      </c>
      <c r="H471" t="s">
        <v>79</v>
      </c>
      <c r="I471" t="s">
        <v>65</v>
      </c>
      <c r="J471">
        <v>25.7095890410958</v>
      </c>
      <c r="K471">
        <v>27.545000000000002</v>
      </c>
      <c r="L471">
        <v>28.03</v>
      </c>
      <c r="M471">
        <v>30.884</v>
      </c>
      <c r="N471">
        <v>1.427</v>
      </c>
      <c r="O471">
        <v>4</v>
      </c>
    </row>
    <row r="472" spans="1:15" x14ac:dyDescent="0.45">
      <c r="A472" t="s">
        <v>776</v>
      </c>
      <c r="B472">
        <v>2013</v>
      </c>
      <c r="C472" s="9">
        <v>41293</v>
      </c>
      <c r="D472" t="s">
        <v>653</v>
      </c>
      <c r="E472" t="s">
        <v>454</v>
      </c>
      <c r="F472">
        <v>1</v>
      </c>
      <c r="G472">
        <v>2</v>
      </c>
      <c r="H472" t="s">
        <v>784</v>
      </c>
      <c r="I472" t="s">
        <v>720</v>
      </c>
      <c r="K472">
        <v>16.707000000000001</v>
      </c>
      <c r="L472">
        <v>20.646999999999998</v>
      </c>
      <c r="M472">
        <v>26.759</v>
      </c>
      <c r="N472">
        <v>3.056</v>
      </c>
      <c r="O472">
        <v>3</v>
      </c>
    </row>
    <row r="473" spans="1:15" x14ac:dyDescent="0.45">
      <c r="A473" t="s">
        <v>776</v>
      </c>
      <c r="B473">
        <v>2013</v>
      </c>
      <c r="C473" s="9">
        <v>41293</v>
      </c>
      <c r="D473" t="s">
        <v>653</v>
      </c>
      <c r="E473" t="s">
        <v>454</v>
      </c>
      <c r="F473">
        <v>1</v>
      </c>
      <c r="G473">
        <v>3</v>
      </c>
      <c r="H473" t="s">
        <v>403</v>
      </c>
      <c r="I473" t="s">
        <v>15</v>
      </c>
      <c r="J473">
        <v>26.131506849314999</v>
      </c>
      <c r="K473">
        <v>20.65</v>
      </c>
      <c r="L473">
        <v>21.480999999999899</v>
      </c>
      <c r="M473">
        <v>26.152999999999999</v>
      </c>
      <c r="N473">
        <v>2.3359999999999999</v>
      </c>
      <c r="O473">
        <v>10</v>
      </c>
    </row>
    <row r="474" spans="1:15" x14ac:dyDescent="0.45">
      <c r="A474" t="s">
        <v>776</v>
      </c>
      <c r="B474">
        <v>2013</v>
      </c>
      <c r="C474" s="9">
        <v>41293</v>
      </c>
      <c r="D474" t="s">
        <v>653</v>
      </c>
      <c r="E474" t="s">
        <v>454</v>
      </c>
      <c r="F474">
        <v>1</v>
      </c>
      <c r="G474">
        <v>4</v>
      </c>
      <c r="H474" t="s">
        <v>109</v>
      </c>
      <c r="I474" t="s">
        <v>118</v>
      </c>
      <c r="J474">
        <v>19.9671232876712</v>
      </c>
      <c r="K474">
        <v>18.341999999999999</v>
      </c>
      <c r="L474">
        <v>19.030999999999999</v>
      </c>
      <c r="M474">
        <v>23.821000000000002</v>
      </c>
      <c r="N474">
        <v>2.395</v>
      </c>
      <c r="O474">
        <v>12</v>
      </c>
    </row>
    <row r="475" spans="1:15" x14ac:dyDescent="0.45">
      <c r="A475" t="s">
        <v>776</v>
      </c>
      <c r="B475">
        <v>2013</v>
      </c>
      <c r="C475" s="9">
        <v>41293</v>
      </c>
      <c r="D475" t="s">
        <v>653</v>
      </c>
      <c r="E475" t="s">
        <v>454</v>
      </c>
      <c r="F475">
        <v>1</v>
      </c>
      <c r="G475">
        <v>5</v>
      </c>
      <c r="H475" t="s">
        <v>749</v>
      </c>
      <c r="I475" t="s">
        <v>747</v>
      </c>
      <c r="J475">
        <v>32.660273972602702</v>
      </c>
      <c r="K475">
        <v>21.507999999999999</v>
      </c>
      <c r="L475">
        <v>20.260999999999999</v>
      </c>
      <c r="M475">
        <v>25.260999999999999</v>
      </c>
      <c r="N475">
        <v>2.5</v>
      </c>
      <c r="O475">
        <v>12</v>
      </c>
    </row>
    <row r="476" spans="1:15" x14ac:dyDescent="0.45">
      <c r="A476" t="s">
        <v>776</v>
      </c>
      <c r="B476">
        <v>2013</v>
      </c>
      <c r="C476" s="9">
        <v>41293</v>
      </c>
      <c r="D476" t="s">
        <v>653</v>
      </c>
      <c r="E476" t="s">
        <v>454</v>
      </c>
      <c r="F476">
        <v>1</v>
      </c>
      <c r="G476">
        <v>6</v>
      </c>
      <c r="H476" t="s">
        <v>779</v>
      </c>
      <c r="I476" t="s">
        <v>780</v>
      </c>
      <c r="J476">
        <v>20.909589041095799</v>
      </c>
      <c r="K476">
        <v>15.088999999999899</v>
      </c>
      <c r="L476">
        <v>14.226999999999901</v>
      </c>
      <c r="M476">
        <v>19.300999999999998</v>
      </c>
      <c r="N476">
        <v>2.5369999999999999</v>
      </c>
      <c r="O476">
        <v>24</v>
      </c>
    </row>
    <row r="477" spans="1:15" x14ac:dyDescent="0.45">
      <c r="A477" t="s">
        <v>776</v>
      </c>
      <c r="B477">
        <v>2013</v>
      </c>
      <c r="C477" s="9">
        <v>41293</v>
      </c>
      <c r="D477" t="s">
        <v>653</v>
      </c>
      <c r="E477" t="s">
        <v>454</v>
      </c>
      <c r="F477">
        <v>2</v>
      </c>
      <c r="G477">
        <v>1</v>
      </c>
      <c r="H477" t="s">
        <v>735</v>
      </c>
      <c r="I477" t="s">
        <v>785</v>
      </c>
      <c r="J477">
        <v>26.2054794520547</v>
      </c>
      <c r="K477">
        <v>9</v>
      </c>
      <c r="L477">
        <v>24.936</v>
      </c>
      <c r="M477">
        <v>35.832000000000001</v>
      </c>
      <c r="N477">
        <v>5.4480000000000004</v>
      </c>
      <c r="O477">
        <v>2</v>
      </c>
    </row>
    <row r="478" spans="1:15" x14ac:dyDescent="0.45">
      <c r="A478" t="s">
        <v>776</v>
      </c>
      <c r="B478">
        <v>2013</v>
      </c>
      <c r="C478" s="9">
        <v>41293</v>
      </c>
      <c r="D478" t="s">
        <v>653</v>
      </c>
      <c r="E478" t="s">
        <v>454</v>
      </c>
      <c r="F478">
        <v>2</v>
      </c>
      <c r="G478">
        <v>2</v>
      </c>
      <c r="H478" t="s">
        <v>164</v>
      </c>
      <c r="I478" t="s">
        <v>118</v>
      </c>
      <c r="J478">
        <v>20.120547945205399</v>
      </c>
      <c r="K478">
        <v>30.102</v>
      </c>
      <c r="L478">
        <v>30.146999999999998</v>
      </c>
      <c r="M478">
        <v>32.792999999999999</v>
      </c>
      <c r="N478">
        <v>1.323</v>
      </c>
      <c r="O478">
        <v>9</v>
      </c>
    </row>
    <row r="479" spans="1:15" x14ac:dyDescent="0.45">
      <c r="A479" t="s">
        <v>776</v>
      </c>
      <c r="B479">
        <v>2013</v>
      </c>
      <c r="C479" s="9">
        <v>41293</v>
      </c>
      <c r="D479" t="s">
        <v>653</v>
      </c>
      <c r="E479" t="s">
        <v>454</v>
      </c>
      <c r="F479">
        <v>2</v>
      </c>
      <c r="G479">
        <v>3</v>
      </c>
      <c r="H479" t="s">
        <v>786</v>
      </c>
      <c r="I479" t="s">
        <v>40</v>
      </c>
      <c r="J479">
        <v>27.046575342465701</v>
      </c>
      <c r="K479">
        <v>15.321999999999999</v>
      </c>
      <c r="L479">
        <v>16.989999999999998</v>
      </c>
      <c r="M479">
        <v>20.494</v>
      </c>
      <c r="N479">
        <v>1.752</v>
      </c>
      <c r="O479">
        <v>12</v>
      </c>
    </row>
    <row r="480" spans="1:15" x14ac:dyDescent="0.45">
      <c r="A480" t="s">
        <v>776</v>
      </c>
      <c r="B480">
        <v>2013</v>
      </c>
      <c r="C480" s="9">
        <v>41293</v>
      </c>
      <c r="D480" t="s">
        <v>653</v>
      </c>
      <c r="E480" t="s">
        <v>454</v>
      </c>
      <c r="F480">
        <v>2</v>
      </c>
      <c r="G480">
        <v>4</v>
      </c>
      <c r="H480" t="s">
        <v>401</v>
      </c>
      <c r="I480" t="s">
        <v>36</v>
      </c>
      <c r="J480">
        <v>25.016438356164301</v>
      </c>
      <c r="K480">
        <v>27.684000000000001</v>
      </c>
      <c r="L480">
        <v>26.88</v>
      </c>
      <c r="M480">
        <v>30.431999999999999</v>
      </c>
      <c r="N480">
        <v>1.776</v>
      </c>
      <c r="O480">
        <v>20</v>
      </c>
    </row>
    <row r="481" spans="1:15" x14ac:dyDescent="0.45">
      <c r="A481" t="s">
        <v>776</v>
      </c>
      <c r="B481">
        <v>2013</v>
      </c>
      <c r="C481" s="9">
        <v>41293</v>
      </c>
      <c r="D481" t="s">
        <v>653</v>
      </c>
      <c r="E481" t="s">
        <v>454</v>
      </c>
      <c r="F481">
        <v>2</v>
      </c>
      <c r="G481">
        <v>5</v>
      </c>
      <c r="H481" t="s">
        <v>760</v>
      </c>
      <c r="I481" t="s">
        <v>31</v>
      </c>
      <c r="J481">
        <v>22.7150684931506</v>
      </c>
      <c r="K481">
        <v>21.181000000000001</v>
      </c>
      <c r="L481">
        <v>20.599</v>
      </c>
      <c r="M481">
        <v>24.917000000000002</v>
      </c>
      <c r="N481">
        <v>2.1589999999999998</v>
      </c>
      <c r="O481">
        <v>20</v>
      </c>
    </row>
    <row r="482" spans="1:15" x14ac:dyDescent="0.45">
      <c r="A482" t="s">
        <v>776</v>
      </c>
      <c r="B482">
        <v>2013</v>
      </c>
      <c r="C482" s="9">
        <v>41293</v>
      </c>
      <c r="D482" t="s">
        <v>653</v>
      </c>
      <c r="E482" t="s">
        <v>454</v>
      </c>
      <c r="F482">
        <v>2</v>
      </c>
      <c r="G482">
        <v>6</v>
      </c>
      <c r="H482" t="s">
        <v>752</v>
      </c>
      <c r="I482" t="s">
        <v>753</v>
      </c>
      <c r="K482">
        <v>12.638</v>
      </c>
      <c r="L482">
        <v>12.183</v>
      </c>
      <c r="M482">
        <v>17.495000000000001</v>
      </c>
      <c r="N482">
        <v>2.6560000000000001</v>
      </c>
      <c r="O482">
        <v>20</v>
      </c>
    </row>
    <row r="483" spans="1:15" x14ac:dyDescent="0.45">
      <c r="A483" t="s">
        <v>776</v>
      </c>
      <c r="B483">
        <v>2013</v>
      </c>
      <c r="C483" s="9">
        <v>41293</v>
      </c>
      <c r="D483" t="s">
        <v>653</v>
      </c>
      <c r="E483" t="s">
        <v>454</v>
      </c>
      <c r="F483">
        <v>3</v>
      </c>
      <c r="G483">
        <v>1</v>
      </c>
      <c r="H483" t="s">
        <v>775</v>
      </c>
      <c r="I483" t="s">
        <v>787</v>
      </c>
      <c r="K483">
        <v>9</v>
      </c>
      <c r="L483">
        <v>24.9589999999999</v>
      </c>
      <c r="M483">
        <v>35.750999999999998</v>
      </c>
      <c r="N483">
        <v>5.3959999999999999</v>
      </c>
      <c r="O483">
        <v>5</v>
      </c>
    </row>
    <row r="484" spans="1:15" x14ac:dyDescent="0.45">
      <c r="A484" t="s">
        <v>776</v>
      </c>
      <c r="B484">
        <v>2013</v>
      </c>
      <c r="C484" s="9">
        <v>41293</v>
      </c>
      <c r="D484" t="s">
        <v>653</v>
      </c>
      <c r="E484" t="s">
        <v>454</v>
      </c>
      <c r="F484">
        <v>3</v>
      </c>
      <c r="G484">
        <v>2</v>
      </c>
      <c r="H484" t="s">
        <v>134</v>
      </c>
      <c r="I484" t="s">
        <v>38</v>
      </c>
      <c r="J484">
        <v>21.9780821917808</v>
      </c>
      <c r="K484">
        <v>23.245999999999999</v>
      </c>
      <c r="L484">
        <v>24.722999999999999</v>
      </c>
      <c r="M484">
        <v>29.016999999999999</v>
      </c>
      <c r="N484">
        <v>2.1469999999999998</v>
      </c>
      <c r="O484">
        <v>1</v>
      </c>
    </row>
    <row r="485" spans="1:15" x14ac:dyDescent="0.45">
      <c r="A485" t="s">
        <v>776</v>
      </c>
      <c r="B485">
        <v>2013</v>
      </c>
      <c r="C485" s="9">
        <v>41293</v>
      </c>
      <c r="D485" t="s">
        <v>653</v>
      </c>
      <c r="E485" t="s">
        <v>454</v>
      </c>
      <c r="F485">
        <v>3</v>
      </c>
      <c r="G485">
        <v>3</v>
      </c>
      <c r="H485" t="s">
        <v>757</v>
      </c>
      <c r="I485" t="s">
        <v>781</v>
      </c>
      <c r="J485">
        <v>23.057534246575301</v>
      </c>
      <c r="K485">
        <v>25.971</v>
      </c>
      <c r="L485">
        <v>26.141999999999999</v>
      </c>
      <c r="M485">
        <v>29.571999999999999</v>
      </c>
      <c r="N485">
        <v>1.7150000000000001</v>
      </c>
      <c r="O485">
        <v>16</v>
      </c>
    </row>
    <row r="486" spans="1:15" x14ac:dyDescent="0.45">
      <c r="A486" t="s">
        <v>776</v>
      </c>
      <c r="B486">
        <v>2013</v>
      </c>
      <c r="C486" s="9">
        <v>41293</v>
      </c>
      <c r="D486" t="s">
        <v>653</v>
      </c>
      <c r="E486" t="s">
        <v>454</v>
      </c>
      <c r="F486">
        <v>3</v>
      </c>
      <c r="G486">
        <v>4</v>
      </c>
      <c r="H486" t="s">
        <v>745</v>
      </c>
      <c r="I486" t="s">
        <v>738</v>
      </c>
      <c r="J486">
        <v>21.416438356164299</v>
      </c>
      <c r="K486">
        <v>21.07</v>
      </c>
      <c r="L486">
        <v>21.643000000000001</v>
      </c>
      <c r="M486">
        <v>26.213000000000001</v>
      </c>
      <c r="N486">
        <v>2.2850000000000001</v>
      </c>
      <c r="O486">
        <v>11</v>
      </c>
    </row>
    <row r="487" spans="1:15" x14ac:dyDescent="0.45">
      <c r="A487" t="s">
        <v>776</v>
      </c>
      <c r="B487">
        <v>2013</v>
      </c>
      <c r="C487" s="9">
        <v>41293</v>
      </c>
      <c r="D487" t="s">
        <v>653</v>
      </c>
      <c r="E487" t="s">
        <v>454</v>
      </c>
      <c r="F487">
        <v>3</v>
      </c>
      <c r="G487">
        <v>5</v>
      </c>
      <c r="H487" t="s">
        <v>788</v>
      </c>
      <c r="I487" t="s">
        <v>789</v>
      </c>
      <c r="K487">
        <v>9</v>
      </c>
      <c r="L487">
        <v>14.911</v>
      </c>
      <c r="M487">
        <v>23.603000000000002</v>
      </c>
      <c r="N487">
        <v>4.3460000000000001</v>
      </c>
      <c r="O487">
        <v>12</v>
      </c>
    </row>
    <row r="488" spans="1:15" x14ac:dyDescent="0.45">
      <c r="A488" t="s">
        <v>776</v>
      </c>
      <c r="B488">
        <v>2013</v>
      </c>
      <c r="C488" s="9">
        <v>41293</v>
      </c>
      <c r="D488" t="s">
        <v>653</v>
      </c>
      <c r="E488" t="s">
        <v>454</v>
      </c>
      <c r="F488">
        <v>3</v>
      </c>
      <c r="G488">
        <v>6</v>
      </c>
      <c r="H488" t="s">
        <v>740</v>
      </c>
      <c r="I488" t="s">
        <v>741</v>
      </c>
      <c r="J488">
        <v>25.2383561643835</v>
      </c>
      <c r="K488">
        <v>22.077000000000002</v>
      </c>
      <c r="L488">
        <v>21.43</v>
      </c>
      <c r="M488">
        <v>24.713999999999999</v>
      </c>
      <c r="N488">
        <v>1.6419999999999999</v>
      </c>
      <c r="O488">
        <v>8</v>
      </c>
    </row>
    <row r="489" spans="1:15" x14ac:dyDescent="0.45">
      <c r="A489" t="s">
        <v>776</v>
      </c>
      <c r="B489">
        <v>2013</v>
      </c>
      <c r="C489" s="9">
        <v>41293</v>
      </c>
      <c r="D489" t="s">
        <v>653</v>
      </c>
      <c r="E489" t="s">
        <v>454</v>
      </c>
      <c r="F489">
        <v>3</v>
      </c>
      <c r="G489">
        <v>7</v>
      </c>
      <c r="H489" t="s">
        <v>704</v>
      </c>
      <c r="I489" t="s">
        <v>40</v>
      </c>
      <c r="J489">
        <v>22.032876712328701</v>
      </c>
      <c r="K489">
        <v>10.711</v>
      </c>
      <c r="L489">
        <v>10.571999999999999</v>
      </c>
      <c r="M489">
        <v>14.087999999999999</v>
      </c>
      <c r="N489">
        <v>1.758</v>
      </c>
      <c r="O489">
        <v>20</v>
      </c>
    </row>
    <row r="490" spans="1:15" x14ac:dyDescent="0.45">
      <c r="A490" t="s">
        <v>776</v>
      </c>
      <c r="B490">
        <v>2013</v>
      </c>
      <c r="C490" s="9">
        <v>41293</v>
      </c>
      <c r="D490" t="s">
        <v>653</v>
      </c>
      <c r="E490" t="s">
        <v>454</v>
      </c>
      <c r="F490">
        <v>4</v>
      </c>
      <c r="G490">
        <v>1</v>
      </c>
      <c r="H490" t="s">
        <v>132</v>
      </c>
      <c r="I490" t="s">
        <v>36</v>
      </c>
      <c r="J490">
        <v>22.158904109588999</v>
      </c>
      <c r="K490">
        <v>9</v>
      </c>
      <c r="L490">
        <v>22.107999999999901</v>
      </c>
      <c r="M490">
        <v>33.491999999999997</v>
      </c>
      <c r="N490">
        <v>5.6920000000000002</v>
      </c>
      <c r="O490">
        <v>6</v>
      </c>
    </row>
    <row r="491" spans="1:15" x14ac:dyDescent="0.45">
      <c r="A491" t="s">
        <v>776</v>
      </c>
      <c r="B491">
        <v>2013</v>
      </c>
      <c r="C491" s="9">
        <v>41293</v>
      </c>
      <c r="D491" t="s">
        <v>653</v>
      </c>
      <c r="E491" t="s">
        <v>454</v>
      </c>
      <c r="F491">
        <v>4</v>
      </c>
      <c r="G491">
        <v>2</v>
      </c>
      <c r="H491" t="s">
        <v>737</v>
      </c>
      <c r="I491" t="s">
        <v>738</v>
      </c>
      <c r="J491">
        <v>24.605479452054698</v>
      </c>
      <c r="K491">
        <v>22.367000000000001</v>
      </c>
      <c r="L491">
        <v>23.07</v>
      </c>
      <c r="M491">
        <v>27.064</v>
      </c>
      <c r="N491">
        <v>1.9970000000000001</v>
      </c>
      <c r="O491">
        <v>7</v>
      </c>
    </row>
    <row r="492" spans="1:15" x14ac:dyDescent="0.45">
      <c r="A492" t="s">
        <v>776</v>
      </c>
      <c r="B492">
        <v>2013</v>
      </c>
      <c r="C492" s="9">
        <v>41293</v>
      </c>
      <c r="D492" t="s">
        <v>653</v>
      </c>
      <c r="E492" t="s">
        <v>454</v>
      </c>
      <c r="F492">
        <v>4</v>
      </c>
      <c r="G492">
        <v>3</v>
      </c>
      <c r="H492" t="s">
        <v>111</v>
      </c>
      <c r="I492" t="s">
        <v>118</v>
      </c>
      <c r="J492">
        <v>18.2465753424657</v>
      </c>
      <c r="K492">
        <v>17.041999999999899</v>
      </c>
      <c r="L492">
        <v>18.308</v>
      </c>
      <c r="M492">
        <v>23.053999999999998</v>
      </c>
      <c r="N492">
        <v>2.3730000000000002</v>
      </c>
      <c r="O492">
        <v>16</v>
      </c>
    </row>
    <row r="493" spans="1:15" x14ac:dyDescent="0.45">
      <c r="A493" t="s">
        <v>776</v>
      </c>
      <c r="B493">
        <v>2013</v>
      </c>
      <c r="C493" s="9">
        <v>41293</v>
      </c>
      <c r="D493" t="s">
        <v>653</v>
      </c>
      <c r="E493" t="s">
        <v>454</v>
      </c>
      <c r="F493">
        <v>4</v>
      </c>
      <c r="G493">
        <v>4</v>
      </c>
      <c r="H493" t="s">
        <v>790</v>
      </c>
      <c r="I493" t="s">
        <v>791</v>
      </c>
      <c r="J493">
        <v>20.2630136986301</v>
      </c>
      <c r="K493">
        <v>4.5220000000000002</v>
      </c>
      <c r="L493">
        <v>10.7229999999999</v>
      </c>
      <c r="M493">
        <v>17.067</v>
      </c>
      <c r="N493">
        <v>3.1720000000000002</v>
      </c>
      <c r="O493">
        <v>16</v>
      </c>
    </row>
    <row r="494" spans="1:15" x14ac:dyDescent="0.45">
      <c r="A494" t="s">
        <v>776</v>
      </c>
      <c r="B494">
        <v>2013</v>
      </c>
      <c r="C494" s="9">
        <v>41293</v>
      </c>
      <c r="D494" t="s">
        <v>653</v>
      </c>
      <c r="E494" t="s">
        <v>454</v>
      </c>
      <c r="F494">
        <v>4</v>
      </c>
      <c r="G494">
        <v>5</v>
      </c>
      <c r="H494" t="s">
        <v>792</v>
      </c>
      <c r="I494" t="s">
        <v>789</v>
      </c>
      <c r="J494">
        <v>20.408219178082099</v>
      </c>
      <c r="K494">
        <v>15.162000000000001</v>
      </c>
      <c r="L494">
        <v>15.3959999999999</v>
      </c>
      <c r="M494">
        <v>20.085999999999999</v>
      </c>
      <c r="N494">
        <v>2.3450000000000002</v>
      </c>
      <c r="O494">
        <v>20</v>
      </c>
    </row>
    <row r="495" spans="1:15" x14ac:dyDescent="0.45">
      <c r="A495" t="s">
        <v>776</v>
      </c>
      <c r="B495">
        <v>2013</v>
      </c>
      <c r="C495" s="9">
        <v>41293</v>
      </c>
      <c r="D495" t="s">
        <v>653</v>
      </c>
      <c r="E495" t="s">
        <v>454</v>
      </c>
      <c r="F495">
        <v>4</v>
      </c>
      <c r="G495">
        <v>6</v>
      </c>
      <c r="H495" t="s">
        <v>743</v>
      </c>
      <c r="I495" t="s">
        <v>744</v>
      </c>
      <c r="K495">
        <v>7.4219999999999997</v>
      </c>
      <c r="L495">
        <v>9.673</v>
      </c>
      <c r="M495">
        <v>15.605</v>
      </c>
      <c r="N495">
        <v>2.9660000000000002</v>
      </c>
      <c r="O495">
        <v>24</v>
      </c>
    </row>
    <row r="496" spans="1:15" x14ac:dyDescent="0.45">
      <c r="A496" t="s">
        <v>776</v>
      </c>
      <c r="B496">
        <v>2013</v>
      </c>
      <c r="C496" s="9">
        <v>41293</v>
      </c>
      <c r="D496" t="s">
        <v>653</v>
      </c>
      <c r="E496" t="s">
        <v>454</v>
      </c>
      <c r="F496">
        <v>4</v>
      </c>
      <c r="G496">
        <v>7</v>
      </c>
      <c r="H496" t="s">
        <v>778</v>
      </c>
      <c r="I496" t="s">
        <v>772</v>
      </c>
      <c r="J496">
        <v>25.917808219177999</v>
      </c>
      <c r="K496">
        <v>22.605</v>
      </c>
      <c r="L496">
        <v>21.143999999999998</v>
      </c>
      <c r="M496">
        <v>24.334</v>
      </c>
      <c r="N496">
        <v>1.595</v>
      </c>
      <c r="O496">
        <v>16</v>
      </c>
    </row>
    <row r="497" spans="1:15" x14ac:dyDescent="0.45">
      <c r="A497" t="s">
        <v>776</v>
      </c>
      <c r="B497">
        <v>2013</v>
      </c>
      <c r="C497" s="9">
        <v>41293</v>
      </c>
      <c r="D497" t="s">
        <v>653</v>
      </c>
      <c r="E497" t="s">
        <v>642</v>
      </c>
      <c r="F497">
        <v>1</v>
      </c>
      <c r="G497">
        <v>1</v>
      </c>
      <c r="H497" t="s">
        <v>403</v>
      </c>
      <c r="I497" t="s">
        <v>15</v>
      </c>
      <c r="J497">
        <v>26.131506849314999</v>
      </c>
      <c r="K497">
        <v>21.480999999999899</v>
      </c>
      <c r="L497">
        <v>22.424999999999901</v>
      </c>
      <c r="M497">
        <v>26.890999999999998</v>
      </c>
      <c r="N497">
        <v>2.2330000000000001</v>
      </c>
      <c r="O497">
        <v>10</v>
      </c>
    </row>
    <row r="498" spans="1:15" x14ac:dyDescent="0.45">
      <c r="A498" t="s">
        <v>776</v>
      </c>
      <c r="B498">
        <v>2013</v>
      </c>
      <c r="C498" s="9">
        <v>41293</v>
      </c>
      <c r="D498" t="s">
        <v>653</v>
      </c>
      <c r="E498" t="s">
        <v>642</v>
      </c>
      <c r="F498">
        <v>1</v>
      </c>
      <c r="G498">
        <v>2</v>
      </c>
      <c r="H498" t="s">
        <v>788</v>
      </c>
      <c r="I498" t="s">
        <v>789</v>
      </c>
      <c r="K498">
        <v>14.911</v>
      </c>
      <c r="L498">
        <v>16.529</v>
      </c>
      <c r="M498">
        <v>23.611000000000001</v>
      </c>
      <c r="N498">
        <v>3.5409999999999999</v>
      </c>
      <c r="O498">
        <v>12</v>
      </c>
    </row>
    <row r="499" spans="1:15" x14ac:dyDescent="0.45">
      <c r="A499" t="s">
        <v>776</v>
      </c>
      <c r="B499">
        <v>2013</v>
      </c>
      <c r="C499" s="9">
        <v>41293</v>
      </c>
      <c r="D499" t="s">
        <v>653</v>
      </c>
      <c r="E499" t="s">
        <v>642</v>
      </c>
      <c r="F499">
        <v>1</v>
      </c>
      <c r="G499">
        <v>3</v>
      </c>
      <c r="H499" t="s">
        <v>790</v>
      </c>
      <c r="I499" t="s">
        <v>791</v>
      </c>
      <c r="J499">
        <v>20.2630136986301</v>
      </c>
      <c r="K499">
        <v>10.7229999999999</v>
      </c>
      <c r="L499">
        <v>11.827</v>
      </c>
      <c r="M499">
        <v>17.459</v>
      </c>
      <c r="N499">
        <v>2.8159999999999998</v>
      </c>
      <c r="O499">
        <v>16</v>
      </c>
    </row>
    <row r="500" spans="1:15" x14ac:dyDescent="0.45">
      <c r="A500" t="s">
        <v>776</v>
      </c>
      <c r="B500">
        <v>2013</v>
      </c>
      <c r="C500" s="9">
        <v>41293</v>
      </c>
      <c r="D500" t="s">
        <v>653</v>
      </c>
      <c r="E500" t="s">
        <v>642</v>
      </c>
      <c r="F500">
        <v>1</v>
      </c>
      <c r="G500">
        <v>4</v>
      </c>
      <c r="H500" t="s">
        <v>752</v>
      </c>
      <c r="I500" t="s">
        <v>753</v>
      </c>
      <c r="K500">
        <v>12.183</v>
      </c>
      <c r="L500">
        <v>11.294</v>
      </c>
      <c r="M500">
        <v>16.263999999999999</v>
      </c>
      <c r="N500">
        <v>2.4849999999999999</v>
      </c>
      <c r="O500">
        <v>20</v>
      </c>
    </row>
    <row r="501" spans="1:15" x14ac:dyDescent="0.45">
      <c r="A501" t="s">
        <v>776</v>
      </c>
      <c r="B501">
        <v>2013</v>
      </c>
      <c r="C501" s="9">
        <v>41293</v>
      </c>
      <c r="D501" t="s">
        <v>653</v>
      </c>
      <c r="E501" t="s">
        <v>642</v>
      </c>
      <c r="F501">
        <v>2</v>
      </c>
      <c r="G501">
        <v>1</v>
      </c>
      <c r="H501" t="s">
        <v>745</v>
      </c>
      <c r="I501" t="s">
        <v>738</v>
      </c>
      <c r="J501">
        <v>21.416438356164299</v>
      </c>
      <c r="K501">
        <v>21.643000000000001</v>
      </c>
      <c r="L501">
        <v>22.882999999999999</v>
      </c>
      <c r="M501">
        <v>27.172999999999998</v>
      </c>
      <c r="N501">
        <v>2.145</v>
      </c>
      <c r="O501">
        <v>11</v>
      </c>
    </row>
    <row r="502" spans="1:15" x14ac:dyDescent="0.45">
      <c r="A502" t="s">
        <v>776</v>
      </c>
      <c r="B502">
        <v>2013</v>
      </c>
      <c r="C502" s="9">
        <v>41293</v>
      </c>
      <c r="D502" t="s">
        <v>653</v>
      </c>
      <c r="E502" t="s">
        <v>642</v>
      </c>
      <c r="F502">
        <v>2</v>
      </c>
      <c r="G502">
        <v>2</v>
      </c>
      <c r="H502" t="s">
        <v>786</v>
      </c>
      <c r="I502" t="s">
        <v>40</v>
      </c>
      <c r="J502">
        <v>27.046575342465701</v>
      </c>
      <c r="K502">
        <v>16.989999999999998</v>
      </c>
      <c r="L502">
        <v>17.969000000000001</v>
      </c>
      <c r="M502">
        <v>21.292999999999999</v>
      </c>
      <c r="N502">
        <v>1.6619999999999999</v>
      </c>
      <c r="O502">
        <v>12</v>
      </c>
    </row>
    <row r="503" spans="1:15" x14ac:dyDescent="0.45">
      <c r="A503" t="s">
        <v>776</v>
      </c>
      <c r="B503">
        <v>2013</v>
      </c>
      <c r="C503" s="9">
        <v>41293</v>
      </c>
      <c r="D503" t="s">
        <v>653</v>
      </c>
      <c r="E503" t="s">
        <v>642</v>
      </c>
      <c r="F503">
        <v>2</v>
      </c>
      <c r="G503">
        <v>3</v>
      </c>
      <c r="H503" t="s">
        <v>778</v>
      </c>
      <c r="I503" t="s">
        <v>772</v>
      </c>
      <c r="J503">
        <v>25.917808219177999</v>
      </c>
      <c r="K503">
        <v>21.143999999999998</v>
      </c>
      <c r="L503">
        <v>21.128999999999898</v>
      </c>
      <c r="M503">
        <v>24.177</v>
      </c>
      <c r="N503">
        <v>1.524</v>
      </c>
      <c r="O503">
        <v>16</v>
      </c>
    </row>
    <row r="504" spans="1:15" x14ac:dyDescent="0.45">
      <c r="A504" t="s">
        <v>776</v>
      </c>
      <c r="B504">
        <v>2013</v>
      </c>
      <c r="C504" s="9">
        <v>41293</v>
      </c>
      <c r="D504" t="s">
        <v>653</v>
      </c>
      <c r="E504" t="s">
        <v>642</v>
      </c>
      <c r="F504">
        <v>2</v>
      </c>
      <c r="G504">
        <v>4</v>
      </c>
      <c r="H504" t="s">
        <v>760</v>
      </c>
      <c r="I504" t="s">
        <v>31</v>
      </c>
      <c r="J504">
        <v>22.7150684931506</v>
      </c>
      <c r="K504">
        <v>20.599</v>
      </c>
      <c r="L504">
        <v>19.917000000000002</v>
      </c>
      <c r="M504">
        <v>23.911000000000001</v>
      </c>
      <c r="N504">
        <v>1.9970000000000001</v>
      </c>
      <c r="O504">
        <v>20</v>
      </c>
    </row>
    <row r="505" spans="1:15" x14ac:dyDescent="0.45">
      <c r="A505" t="s">
        <v>776</v>
      </c>
      <c r="B505">
        <v>2013</v>
      </c>
      <c r="C505" s="9">
        <v>41293</v>
      </c>
      <c r="D505" t="s">
        <v>653</v>
      </c>
      <c r="E505" t="s">
        <v>642</v>
      </c>
      <c r="F505">
        <v>2</v>
      </c>
      <c r="G505">
        <v>5</v>
      </c>
      <c r="H505" t="s">
        <v>779</v>
      </c>
      <c r="I505" t="s">
        <v>780</v>
      </c>
      <c r="J505">
        <v>20.909589041095799</v>
      </c>
      <c r="K505">
        <v>14.226999999999901</v>
      </c>
      <c r="L505">
        <v>13.512</v>
      </c>
      <c r="M505">
        <v>18.228000000000002</v>
      </c>
      <c r="N505">
        <v>2.3580000000000001</v>
      </c>
      <c r="O505">
        <v>24</v>
      </c>
    </row>
    <row r="506" spans="1:15" x14ac:dyDescent="0.45">
      <c r="A506" t="s">
        <v>776</v>
      </c>
      <c r="B506">
        <v>2013</v>
      </c>
      <c r="C506" s="9">
        <v>41293</v>
      </c>
      <c r="D506" t="s">
        <v>653</v>
      </c>
      <c r="E506" t="s">
        <v>642</v>
      </c>
      <c r="F506">
        <v>3</v>
      </c>
      <c r="G506">
        <v>1</v>
      </c>
      <c r="H506" t="s">
        <v>401</v>
      </c>
      <c r="I506" t="s">
        <v>36</v>
      </c>
      <c r="J506">
        <v>25.016438356164301</v>
      </c>
      <c r="K506">
        <v>26.88</v>
      </c>
      <c r="L506">
        <v>27.459999999999901</v>
      </c>
      <c r="M506">
        <v>30.9</v>
      </c>
      <c r="N506">
        <v>1.72</v>
      </c>
      <c r="O506">
        <v>20</v>
      </c>
    </row>
    <row r="507" spans="1:15" x14ac:dyDescent="0.45">
      <c r="A507" t="s">
        <v>776</v>
      </c>
      <c r="B507">
        <v>2013</v>
      </c>
      <c r="C507" s="9">
        <v>41293</v>
      </c>
      <c r="D507" t="s">
        <v>653</v>
      </c>
      <c r="E507" t="s">
        <v>642</v>
      </c>
      <c r="F507">
        <v>3</v>
      </c>
      <c r="G507">
        <v>2</v>
      </c>
      <c r="H507" t="s">
        <v>749</v>
      </c>
      <c r="I507" t="s">
        <v>747</v>
      </c>
      <c r="J507">
        <v>32.660273972602702</v>
      </c>
      <c r="K507">
        <v>20.260999999999999</v>
      </c>
      <c r="L507">
        <v>21.5</v>
      </c>
      <c r="M507">
        <v>26.074000000000002</v>
      </c>
      <c r="N507">
        <v>2.2869999999999999</v>
      </c>
      <c r="O507">
        <v>12</v>
      </c>
    </row>
    <row r="508" spans="1:15" x14ac:dyDescent="0.45">
      <c r="A508" t="s">
        <v>776</v>
      </c>
      <c r="B508">
        <v>2013</v>
      </c>
      <c r="C508" s="9">
        <v>41293</v>
      </c>
      <c r="D508" t="s">
        <v>653</v>
      </c>
      <c r="E508" t="s">
        <v>642</v>
      </c>
      <c r="F508">
        <v>3</v>
      </c>
      <c r="G508">
        <v>3</v>
      </c>
      <c r="H508" t="s">
        <v>757</v>
      </c>
      <c r="I508" t="s">
        <v>781</v>
      </c>
      <c r="J508">
        <v>23.057534246575301</v>
      </c>
      <c r="K508">
        <v>26.141999999999999</v>
      </c>
      <c r="L508">
        <v>25.568999999999999</v>
      </c>
      <c r="M508">
        <v>28.864999999999998</v>
      </c>
      <c r="N508">
        <v>1.6479999999999999</v>
      </c>
      <c r="O508">
        <v>16</v>
      </c>
    </row>
    <row r="509" spans="1:15" x14ac:dyDescent="0.45">
      <c r="A509" t="s">
        <v>776</v>
      </c>
      <c r="B509">
        <v>2013</v>
      </c>
      <c r="C509" s="9">
        <v>41293</v>
      </c>
      <c r="D509" t="s">
        <v>653</v>
      </c>
      <c r="E509" t="s">
        <v>642</v>
      </c>
      <c r="F509">
        <v>3</v>
      </c>
      <c r="G509">
        <v>4</v>
      </c>
      <c r="H509" t="s">
        <v>704</v>
      </c>
      <c r="I509" t="s">
        <v>40</v>
      </c>
      <c r="J509">
        <v>22.032876712328701</v>
      </c>
      <c r="K509">
        <v>10.571999999999999</v>
      </c>
      <c r="L509">
        <v>11.061</v>
      </c>
      <c r="M509">
        <v>14.465</v>
      </c>
      <c r="N509">
        <v>1.702</v>
      </c>
      <c r="O509">
        <v>20</v>
      </c>
    </row>
    <row r="510" spans="1:15" x14ac:dyDescent="0.45">
      <c r="A510" t="s">
        <v>776</v>
      </c>
      <c r="B510">
        <v>2013</v>
      </c>
      <c r="C510" s="9">
        <v>41293</v>
      </c>
      <c r="D510" t="s">
        <v>653</v>
      </c>
      <c r="E510" t="s">
        <v>642</v>
      </c>
      <c r="F510">
        <v>3</v>
      </c>
      <c r="G510">
        <v>5</v>
      </c>
      <c r="H510" t="s">
        <v>743</v>
      </c>
      <c r="I510" t="s">
        <v>744</v>
      </c>
      <c r="K510">
        <v>9.673</v>
      </c>
      <c r="L510">
        <v>8.718</v>
      </c>
      <c r="M510">
        <v>14.196</v>
      </c>
      <c r="N510">
        <v>2.7389999999999999</v>
      </c>
      <c r="O510">
        <v>24</v>
      </c>
    </row>
    <row r="511" spans="1:15" x14ac:dyDescent="0.45">
      <c r="A511" t="s">
        <v>776</v>
      </c>
      <c r="B511">
        <v>2013</v>
      </c>
      <c r="C511" s="9">
        <v>41293</v>
      </c>
      <c r="D511" t="s">
        <v>653</v>
      </c>
      <c r="E511" t="s">
        <v>642</v>
      </c>
      <c r="F511">
        <v>4</v>
      </c>
      <c r="G511">
        <v>1</v>
      </c>
      <c r="H511" t="s">
        <v>740</v>
      </c>
      <c r="I511" t="s">
        <v>741</v>
      </c>
      <c r="J511">
        <v>25.2383561643835</v>
      </c>
      <c r="K511">
        <v>21.43</v>
      </c>
      <c r="L511">
        <v>22.111000000000001</v>
      </c>
      <c r="M511">
        <v>25.292999999999999</v>
      </c>
      <c r="N511">
        <v>1.591</v>
      </c>
      <c r="O511">
        <v>8</v>
      </c>
    </row>
    <row r="512" spans="1:15" x14ac:dyDescent="0.45">
      <c r="A512" t="s">
        <v>776</v>
      </c>
      <c r="B512">
        <v>2013</v>
      </c>
      <c r="C512" s="9">
        <v>41293</v>
      </c>
      <c r="D512" t="s">
        <v>653</v>
      </c>
      <c r="E512" t="s">
        <v>642</v>
      </c>
      <c r="F512">
        <v>4</v>
      </c>
      <c r="G512">
        <v>2</v>
      </c>
      <c r="H512" t="s">
        <v>109</v>
      </c>
      <c r="I512" t="s">
        <v>118</v>
      </c>
      <c r="J512">
        <v>19.9671232876712</v>
      </c>
      <c r="K512">
        <v>19.030999999999999</v>
      </c>
      <c r="L512">
        <v>19.667999999999999</v>
      </c>
      <c r="M512">
        <v>24.064</v>
      </c>
      <c r="N512">
        <v>2.198</v>
      </c>
      <c r="O512">
        <v>12</v>
      </c>
    </row>
    <row r="513" spans="1:15" x14ac:dyDescent="0.45">
      <c r="A513" t="s">
        <v>776</v>
      </c>
      <c r="B513">
        <v>2013</v>
      </c>
      <c r="C513" s="9">
        <v>41293</v>
      </c>
      <c r="D513" t="s">
        <v>653</v>
      </c>
      <c r="E513" t="s">
        <v>642</v>
      </c>
      <c r="F513">
        <v>4</v>
      </c>
      <c r="G513">
        <v>3</v>
      </c>
      <c r="H513" t="s">
        <v>111</v>
      </c>
      <c r="I513" t="s">
        <v>118</v>
      </c>
      <c r="J513">
        <v>18.2465753424657</v>
      </c>
      <c r="K513">
        <v>18.308</v>
      </c>
      <c r="L513">
        <v>18.193999999999999</v>
      </c>
      <c r="M513">
        <v>22.562000000000001</v>
      </c>
      <c r="N513">
        <v>2.1840000000000002</v>
      </c>
      <c r="O513">
        <v>16</v>
      </c>
    </row>
    <row r="514" spans="1:15" x14ac:dyDescent="0.45">
      <c r="A514" t="s">
        <v>776</v>
      </c>
      <c r="B514">
        <v>2013</v>
      </c>
      <c r="C514" s="9">
        <v>41293</v>
      </c>
      <c r="D514" t="s">
        <v>653</v>
      </c>
      <c r="E514" t="s">
        <v>642</v>
      </c>
      <c r="F514">
        <v>4</v>
      </c>
      <c r="G514">
        <v>4</v>
      </c>
      <c r="H514" t="s">
        <v>792</v>
      </c>
      <c r="I514" t="s">
        <v>789</v>
      </c>
      <c r="J514">
        <v>20.408219178082099</v>
      </c>
      <c r="K514">
        <v>15.3959999999999</v>
      </c>
      <c r="L514">
        <v>14.732999999999899</v>
      </c>
      <c r="M514">
        <v>19.152999999999999</v>
      </c>
      <c r="N514">
        <v>2.21</v>
      </c>
      <c r="O514">
        <v>20</v>
      </c>
    </row>
    <row r="515" spans="1:15" x14ac:dyDescent="0.45">
      <c r="A515" t="s">
        <v>776</v>
      </c>
      <c r="B515">
        <v>2013</v>
      </c>
      <c r="C515" s="9">
        <v>41293</v>
      </c>
      <c r="D515" t="s">
        <v>653</v>
      </c>
      <c r="E515" t="s">
        <v>643</v>
      </c>
      <c r="F515">
        <v>1</v>
      </c>
      <c r="G515">
        <v>1</v>
      </c>
      <c r="H515" t="s">
        <v>132</v>
      </c>
      <c r="I515" t="s">
        <v>36</v>
      </c>
      <c r="J515">
        <v>22.158904109588999</v>
      </c>
      <c r="K515">
        <v>22.107999999999901</v>
      </c>
      <c r="L515">
        <v>29.076999999999899</v>
      </c>
      <c r="M515">
        <v>37.918999999999997</v>
      </c>
      <c r="N515">
        <v>4.4210000000000003</v>
      </c>
      <c r="O515">
        <v>6</v>
      </c>
    </row>
    <row r="516" spans="1:15" x14ac:dyDescent="0.45">
      <c r="A516" t="s">
        <v>776</v>
      </c>
      <c r="B516">
        <v>2013</v>
      </c>
      <c r="C516" s="9">
        <v>41293</v>
      </c>
      <c r="D516" t="s">
        <v>653</v>
      </c>
      <c r="E516" t="s">
        <v>643</v>
      </c>
      <c r="F516">
        <v>1</v>
      </c>
      <c r="G516">
        <v>2</v>
      </c>
      <c r="H516" t="s">
        <v>79</v>
      </c>
      <c r="I516" t="s">
        <v>65</v>
      </c>
      <c r="J516">
        <v>25.7095890410958</v>
      </c>
      <c r="K516">
        <v>28.03</v>
      </c>
      <c r="L516">
        <v>28.489000000000001</v>
      </c>
      <c r="M516">
        <v>31.251000000000001</v>
      </c>
      <c r="N516">
        <v>1.381</v>
      </c>
      <c r="O516">
        <v>4</v>
      </c>
    </row>
    <row r="517" spans="1:15" x14ac:dyDescent="0.45">
      <c r="A517" t="s">
        <v>776</v>
      </c>
      <c r="B517">
        <v>2013</v>
      </c>
      <c r="C517" s="9">
        <v>41293</v>
      </c>
      <c r="D517" t="s">
        <v>653</v>
      </c>
      <c r="E517" t="s">
        <v>643</v>
      </c>
      <c r="F517">
        <v>1</v>
      </c>
      <c r="G517">
        <v>3</v>
      </c>
      <c r="H517" t="s">
        <v>134</v>
      </c>
      <c r="I517" t="s">
        <v>38</v>
      </c>
      <c r="J517">
        <v>21.9780821917808</v>
      </c>
      <c r="K517">
        <v>24.722999999999999</v>
      </c>
      <c r="L517">
        <v>25.504999999999999</v>
      </c>
      <c r="M517">
        <v>29.454999999999998</v>
      </c>
      <c r="N517">
        <v>1.9750000000000001</v>
      </c>
      <c r="O517">
        <v>1</v>
      </c>
    </row>
    <row r="518" spans="1:15" x14ac:dyDescent="0.45">
      <c r="A518" t="s">
        <v>776</v>
      </c>
      <c r="B518">
        <v>2013</v>
      </c>
      <c r="C518" s="9">
        <v>41293</v>
      </c>
      <c r="D518" t="s">
        <v>653</v>
      </c>
      <c r="E518" t="s">
        <v>643</v>
      </c>
      <c r="F518">
        <v>1</v>
      </c>
      <c r="G518">
        <v>4</v>
      </c>
      <c r="H518" t="s">
        <v>403</v>
      </c>
      <c r="I518" t="s">
        <v>15</v>
      </c>
      <c r="J518">
        <v>26.131506849314999</v>
      </c>
      <c r="K518">
        <v>22.424999999999901</v>
      </c>
      <c r="L518">
        <v>23.14</v>
      </c>
      <c r="M518">
        <v>27.212</v>
      </c>
      <c r="N518">
        <v>2.036</v>
      </c>
      <c r="O518">
        <v>10</v>
      </c>
    </row>
    <row r="519" spans="1:15" x14ac:dyDescent="0.45">
      <c r="A519" t="s">
        <v>776</v>
      </c>
      <c r="B519">
        <v>2013</v>
      </c>
      <c r="C519" s="9">
        <v>41293</v>
      </c>
      <c r="D519" t="s">
        <v>653</v>
      </c>
      <c r="E519" t="s">
        <v>643</v>
      </c>
      <c r="F519">
        <v>1</v>
      </c>
      <c r="G519">
        <v>5</v>
      </c>
      <c r="H519" t="s">
        <v>740</v>
      </c>
      <c r="I519" t="s">
        <v>741</v>
      </c>
      <c r="J519">
        <v>25.2383561643835</v>
      </c>
      <c r="K519">
        <v>22.111000000000001</v>
      </c>
      <c r="L519">
        <v>22.317999999999898</v>
      </c>
      <c r="M519">
        <v>25.353999999999999</v>
      </c>
      <c r="N519">
        <v>1.518</v>
      </c>
      <c r="O519">
        <v>8</v>
      </c>
    </row>
    <row r="520" spans="1:15" x14ac:dyDescent="0.45">
      <c r="A520" t="s">
        <v>776</v>
      </c>
      <c r="B520">
        <v>2013</v>
      </c>
      <c r="C520" s="9">
        <v>41293</v>
      </c>
      <c r="D520" t="s">
        <v>653</v>
      </c>
      <c r="E520" t="s">
        <v>643</v>
      </c>
      <c r="F520">
        <v>1</v>
      </c>
      <c r="G520">
        <v>6</v>
      </c>
      <c r="H520" t="s">
        <v>164</v>
      </c>
      <c r="I520" t="s">
        <v>118</v>
      </c>
      <c r="J520">
        <v>20.120547945205399</v>
      </c>
      <c r="K520">
        <v>30.146999999999998</v>
      </c>
      <c r="L520">
        <v>29.343</v>
      </c>
      <c r="M520">
        <v>31.914999999999999</v>
      </c>
      <c r="N520">
        <v>1.286</v>
      </c>
      <c r="O520">
        <v>9</v>
      </c>
    </row>
    <row r="521" spans="1:15" x14ac:dyDescent="0.45">
      <c r="A521" t="s">
        <v>776</v>
      </c>
      <c r="B521">
        <v>2013</v>
      </c>
      <c r="C521" s="9">
        <v>41293</v>
      </c>
      <c r="D521" t="s">
        <v>653</v>
      </c>
      <c r="E521" t="s">
        <v>643</v>
      </c>
      <c r="F521">
        <v>2</v>
      </c>
      <c r="G521">
        <v>1</v>
      </c>
      <c r="H521" t="s">
        <v>735</v>
      </c>
      <c r="I521" t="s">
        <v>785</v>
      </c>
      <c r="J521">
        <v>26.2054794520547</v>
      </c>
      <c r="K521">
        <v>24.936</v>
      </c>
      <c r="L521">
        <v>31.292999999999999</v>
      </c>
      <c r="M521">
        <v>40.119</v>
      </c>
      <c r="N521">
        <v>4.4130000000000003</v>
      </c>
      <c r="O521">
        <v>2</v>
      </c>
    </row>
    <row r="522" spans="1:15" x14ac:dyDescent="0.45">
      <c r="A522" t="s">
        <v>776</v>
      </c>
      <c r="B522">
        <v>2013</v>
      </c>
      <c r="C522" s="9">
        <v>41293</v>
      </c>
      <c r="D522" t="s">
        <v>653</v>
      </c>
      <c r="E522" t="s">
        <v>643</v>
      </c>
      <c r="F522">
        <v>2</v>
      </c>
      <c r="G522">
        <v>2</v>
      </c>
      <c r="H522" t="s">
        <v>775</v>
      </c>
      <c r="I522" t="s">
        <v>787</v>
      </c>
      <c r="K522">
        <v>24.9589999999999</v>
      </c>
      <c r="L522">
        <v>28.4009999999999</v>
      </c>
      <c r="M522">
        <v>36.412999999999997</v>
      </c>
      <c r="N522">
        <v>4.0060000000000002</v>
      </c>
      <c r="O522">
        <v>5</v>
      </c>
    </row>
    <row r="523" spans="1:15" x14ac:dyDescent="0.45">
      <c r="A523" t="s">
        <v>776</v>
      </c>
      <c r="B523">
        <v>2013</v>
      </c>
      <c r="C523" s="9">
        <v>41293</v>
      </c>
      <c r="D523" t="s">
        <v>653</v>
      </c>
      <c r="E523" t="s">
        <v>643</v>
      </c>
      <c r="F523">
        <v>2</v>
      </c>
      <c r="G523">
        <v>3</v>
      </c>
      <c r="H523" t="s">
        <v>784</v>
      </c>
      <c r="I523" t="s">
        <v>720</v>
      </c>
      <c r="K523">
        <v>20.646999999999998</v>
      </c>
      <c r="L523">
        <v>23.253999999999898</v>
      </c>
      <c r="M523">
        <v>28.545999999999999</v>
      </c>
      <c r="N523">
        <v>2.6459999999999999</v>
      </c>
      <c r="O523">
        <v>3</v>
      </c>
    </row>
    <row r="524" spans="1:15" x14ac:dyDescent="0.45">
      <c r="A524" t="s">
        <v>776</v>
      </c>
      <c r="B524">
        <v>2013</v>
      </c>
      <c r="C524" s="9">
        <v>41293</v>
      </c>
      <c r="D524" t="s">
        <v>653</v>
      </c>
      <c r="E524" t="s">
        <v>643</v>
      </c>
      <c r="F524">
        <v>2</v>
      </c>
      <c r="G524">
        <v>4</v>
      </c>
      <c r="H524" t="s">
        <v>745</v>
      </c>
      <c r="I524" t="s">
        <v>738</v>
      </c>
      <c r="J524">
        <v>21.416438356164299</v>
      </c>
      <c r="K524">
        <v>22.882999999999999</v>
      </c>
      <c r="L524">
        <v>23.552</v>
      </c>
      <c r="M524">
        <v>27.512</v>
      </c>
      <c r="N524">
        <v>1.98</v>
      </c>
      <c r="O524">
        <v>11</v>
      </c>
    </row>
    <row r="525" spans="1:15" x14ac:dyDescent="0.45">
      <c r="A525" t="s">
        <v>776</v>
      </c>
      <c r="B525">
        <v>2013</v>
      </c>
      <c r="C525" s="9">
        <v>41293</v>
      </c>
      <c r="D525" t="s">
        <v>653</v>
      </c>
      <c r="E525" t="s">
        <v>643</v>
      </c>
      <c r="F525">
        <v>2</v>
      </c>
      <c r="G525">
        <v>5</v>
      </c>
      <c r="H525" t="s">
        <v>737</v>
      </c>
      <c r="I525" t="s">
        <v>738</v>
      </c>
      <c r="J525">
        <v>24.605479452054698</v>
      </c>
      <c r="K525">
        <v>23.07</v>
      </c>
      <c r="L525">
        <v>23.15</v>
      </c>
      <c r="M525">
        <v>26.876000000000001</v>
      </c>
      <c r="N525">
        <v>1.863</v>
      </c>
      <c r="O525">
        <v>7</v>
      </c>
    </row>
    <row r="526" spans="1:15" x14ac:dyDescent="0.45">
      <c r="A526" t="s">
        <v>776</v>
      </c>
      <c r="B526">
        <v>2013</v>
      </c>
      <c r="C526" s="9">
        <v>41293</v>
      </c>
      <c r="D526" t="s">
        <v>653</v>
      </c>
      <c r="E526" t="s">
        <v>643</v>
      </c>
      <c r="F526">
        <v>2</v>
      </c>
      <c r="G526">
        <v>9</v>
      </c>
      <c r="H526" t="s">
        <v>401</v>
      </c>
      <c r="I526" t="s">
        <v>36</v>
      </c>
      <c r="J526">
        <v>25.016438356164301</v>
      </c>
      <c r="K526">
        <v>27.459999999999901</v>
      </c>
      <c r="L526">
        <v>26.471</v>
      </c>
      <c r="M526">
        <v>29.759</v>
      </c>
      <c r="N526">
        <v>1.6439999999999999</v>
      </c>
      <c r="O526">
        <v>20</v>
      </c>
    </row>
    <row r="527" spans="1:15" x14ac:dyDescent="0.45">
      <c r="A527" t="s">
        <v>776</v>
      </c>
      <c r="B527">
        <v>2013</v>
      </c>
      <c r="C527" s="9">
        <v>41293</v>
      </c>
      <c r="D527" t="s">
        <v>653</v>
      </c>
      <c r="E527" t="s">
        <v>370</v>
      </c>
      <c r="F527">
        <v>1</v>
      </c>
      <c r="G527">
        <v>1</v>
      </c>
      <c r="H527" t="s">
        <v>134</v>
      </c>
      <c r="I527" t="s">
        <v>38</v>
      </c>
      <c r="J527">
        <v>21.9780821917808</v>
      </c>
      <c r="K527">
        <v>25.504999999999999</v>
      </c>
      <c r="L527">
        <v>27.529999999999902</v>
      </c>
      <c r="M527">
        <v>31.251999999999999</v>
      </c>
      <c r="N527">
        <v>1.861</v>
      </c>
      <c r="O527">
        <v>1</v>
      </c>
    </row>
    <row r="528" spans="1:15" x14ac:dyDescent="0.45">
      <c r="A528" t="s">
        <v>776</v>
      </c>
      <c r="B528">
        <v>2013</v>
      </c>
      <c r="C528" s="9">
        <v>41293</v>
      </c>
      <c r="D528" t="s">
        <v>653</v>
      </c>
      <c r="E528" t="s">
        <v>370</v>
      </c>
      <c r="F528">
        <v>1</v>
      </c>
      <c r="G528">
        <v>2</v>
      </c>
      <c r="H528" t="s">
        <v>735</v>
      </c>
      <c r="I528" t="s">
        <v>785</v>
      </c>
      <c r="J528">
        <v>26.2054794520547</v>
      </c>
      <c r="K528">
        <v>31.292999999999999</v>
      </c>
      <c r="L528">
        <v>31.561</v>
      </c>
      <c r="M528">
        <v>38.228999999999999</v>
      </c>
      <c r="N528">
        <v>3.3340000000000001</v>
      </c>
      <c r="O528">
        <v>2</v>
      </c>
    </row>
    <row r="529" spans="1:15" x14ac:dyDescent="0.45">
      <c r="A529" t="s">
        <v>776</v>
      </c>
      <c r="B529">
        <v>2013</v>
      </c>
      <c r="C529" s="9">
        <v>41293</v>
      </c>
      <c r="D529" t="s">
        <v>653</v>
      </c>
      <c r="E529" t="s">
        <v>370</v>
      </c>
      <c r="F529">
        <v>1</v>
      </c>
      <c r="G529">
        <v>3</v>
      </c>
      <c r="H529" t="s">
        <v>784</v>
      </c>
      <c r="I529" t="s">
        <v>720</v>
      </c>
      <c r="K529">
        <v>23.253999999999898</v>
      </c>
      <c r="L529">
        <v>25.297999999999998</v>
      </c>
      <c r="M529">
        <v>29.975999999999999</v>
      </c>
      <c r="N529">
        <v>2.339</v>
      </c>
      <c r="O529">
        <v>3</v>
      </c>
    </row>
    <row r="530" spans="1:15" x14ac:dyDescent="0.45">
      <c r="A530" t="s">
        <v>776</v>
      </c>
      <c r="B530">
        <v>2013</v>
      </c>
      <c r="C530" s="9">
        <v>41293</v>
      </c>
      <c r="D530" t="s">
        <v>653</v>
      </c>
      <c r="E530" t="s">
        <v>370</v>
      </c>
      <c r="F530">
        <v>1</v>
      </c>
      <c r="G530">
        <v>4</v>
      </c>
      <c r="H530" t="s">
        <v>79</v>
      </c>
      <c r="I530" t="s">
        <v>65</v>
      </c>
      <c r="J530">
        <v>25.7095890410958</v>
      </c>
      <c r="K530">
        <v>28.489000000000001</v>
      </c>
      <c r="L530">
        <v>28.577000000000002</v>
      </c>
      <c r="M530">
        <v>31.245000000000001</v>
      </c>
      <c r="N530">
        <v>1.3340000000000001</v>
      </c>
      <c r="O530">
        <v>4</v>
      </c>
    </row>
    <row r="531" spans="1:15" x14ac:dyDescent="0.45">
      <c r="A531" t="s">
        <v>776</v>
      </c>
      <c r="B531">
        <v>2013</v>
      </c>
      <c r="C531" s="9">
        <v>41293</v>
      </c>
      <c r="D531" t="s">
        <v>653</v>
      </c>
      <c r="E531" t="s">
        <v>370</v>
      </c>
      <c r="F531">
        <v>1</v>
      </c>
      <c r="G531">
        <v>5</v>
      </c>
      <c r="H531" t="s">
        <v>775</v>
      </c>
      <c r="I531" t="s">
        <v>787</v>
      </c>
      <c r="K531">
        <v>28.4009999999999</v>
      </c>
      <c r="L531">
        <v>26.482999999999901</v>
      </c>
      <c r="M531">
        <v>32.768999999999998</v>
      </c>
      <c r="N531">
        <v>3.1429999999999998</v>
      </c>
      <c r="O531">
        <v>5</v>
      </c>
    </row>
    <row r="532" spans="1:15" x14ac:dyDescent="0.45">
      <c r="A532" t="s">
        <v>776</v>
      </c>
      <c r="B532">
        <v>2013</v>
      </c>
      <c r="C532" s="9">
        <v>41293</v>
      </c>
      <c r="D532" t="s">
        <v>653</v>
      </c>
      <c r="E532" t="s">
        <v>370</v>
      </c>
      <c r="F532">
        <v>1</v>
      </c>
      <c r="G532">
        <v>6</v>
      </c>
      <c r="H532" t="s">
        <v>132</v>
      </c>
      <c r="I532" t="s">
        <v>36</v>
      </c>
      <c r="J532">
        <v>22.158904109588999</v>
      </c>
      <c r="K532">
        <v>29.076999999999899</v>
      </c>
      <c r="L532">
        <v>24.385999999999999</v>
      </c>
      <c r="M532">
        <v>31.332000000000001</v>
      </c>
      <c r="N532">
        <v>3.4729999999999999</v>
      </c>
      <c r="O532">
        <v>6</v>
      </c>
    </row>
    <row r="533" spans="1:15" x14ac:dyDescent="0.45">
      <c r="A533" t="s">
        <v>776</v>
      </c>
      <c r="B533">
        <v>2013</v>
      </c>
      <c r="C533" s="9">
        <v>41293</v>
      </c>
      <c r="D533" t="s">
        <v>653</v>
      </c>
      <c r="E533" t="s">
        <v>370</v>
      </c>
      <c r="F533">
        <v>2</v>
      </c>
      <c r="G533">
        <v>1</v>
      </c>
      <c r="H533" t="s">
        <v>737</v>
      </c>
      <c r="I533" t="s">
        <v>738</v>
      </c>
      <c r="J533">
        <v>24.605479452054698</v>
      </c>
      <c r="K533">
        <v>23.15</v>
      </c>
      <c r="L533">
        <v>24.472999999999999</v>
      </c>
      <c r="M533">
        <v>28.004999999999999</v>
      </c>
      <c r="N533">
        <v>1.766</v>
      </c>
      <c r="O533">
        <v>7</v>
      </c>
    </row>
    <row r="534" spans="1:15" x14ac:dyDescent="0.45">
      <c r="A534" t="s">
        <v>776</v>
      </c>
      <c r="B534">
        <v>2013</v>
      </c>
      <c r="C534" s="9">
        <v>41293</v>
      </c>
      <c r="D534" t="s">
        <v>653</v>
      </c>
      <c r="E534" t="s">
        <v>370</v>
      </c>
      <c r="F534">
        <v>2</v>
      </c>
      <c r="G534">
        <v>2</v>
      </c>
      <c r="H534" t="s">
        <v>740</v>
      </c>
      <c r="I534" t="s">
        <v>741</v>
      </c>
      <c r="J534">
        <v>25.2383561643835</v>
      </c>
      <c r="K534">
        <v>22.317999999999898</v>
      </c>
      <c r="L534">
        <v>23.032</v>
      </c>
      <c r="M534">
        <v>25.942</v>
      </c>
      <c r="N534">
        <v>1.4550000000000001</v>
      </c>
      <c r="O534">
        <v>8</v>
      </c>
    </row>
    <row r="535" spans="1:15" x14ac:dyDescent="0.45">
      <c r="A535" t="s">
        <v>776</v>
      </c>
      <c r="B535">
        <v>2013</v>
      </c>
      <c r="C535" s="9">
        <v>41293</v>
      </c>
      <c r="D535" t="s">
        <v>653</v>
      </c>
      <c r="E535" t="s">
        <v>370</v>
      </c>
      <c r="F535">
        <v>2</v>
      </c>
      <c r="G535">
        <v>3</v>
      </c>
      <c r="H535" t="s">
        <v>164</v>
      </c>
      <c r="I535" t="s">
        <v>118</v>
      </c>
      <c r="J535">
        <v>20.120547945205399</v>
      </c>
      <c r="K535">
        <v>29.343</v>
      </c>
      <c r="L535">
        <v>29.082999999999998</v>
      </c>
      <c r="M535">
        <v>31.579000000000001</v>
      </c>
      <c r="N535">
        <v>1.248</v>
      </c>
      <c r="O535">
        <v>9</v>
      </c>
    </row>
    <row r="536" spans="1:15" x14ac:dyDescent="0.45">
      <c r="A536" t="s">
        <v>776</v>
      </c>
      <c r="B536">
        <v>2013</v>
      </c>
      <c r="C536" s="9">
        <v>41293</v>
      </c>
      <c r="D536" t="s">
        <v>653</v>
      </c>
      <c r="E536" t="s">
        <v>370</v>
      </c>
      <c r="F536">
        <v>2</v>
      </c>
      <c r="G536">
        <v>4</v>
      </c>
      <c r="H536" t="s">
        <v>403</v>
      </c>
      <c r="I536" t="s">
        <v>15</v>
      </c>
      <c r="J536">
        <v>26.131506849314999</v>
      </c>
      <c r="K536">
        <v>23.14</v>
      </c>
      <c r="L536">
        <v>23.027999999999999</v>
      </c>
      <c r="M536">
        <v>26.812000000000001</v>
      </c>
      <c r="N536">
        <v>1.8919999999999999</v>
      </c>
      <c r="O536">
        <v>10</v>
      </c>
    </row>
    <row r="537" spans="1:15" x14ac:dyDescent="0.45">
      <c r="A537" t="s">
        <v>776</v>
      </c>
      <c r="B537">
        <v>2013</v>
      </c>
      <c r="C537" s="9">
        <v>41293</v>
      </c>
      <c r="D537" t="s">
        <v>653</v>
      </c>
      <c r="E537" t="s">
        <v>370</v>
      </c>
      <c r="F537">
        <v>2</v>
      </c>
      <c r="G537">
        <v>5</v>
      </c>
      <c r="H537" t="s">
        <v>745</v>
      </c>
      <c r="I537" t="s">
        <v>738</v>
      </c>
      <c r="J537">
        <v>21.416438356164299</v>
      </c>
      <c r="K537">
        <v>23.552</v>
      </c>
      <c r="L537">
        <v>22.667000000000002</v>
      </c>
      <c r="M537">
        <v>26.411000000000001</v>
      </c>
      <c r="N537">
        <v>1.8720000000000001</v>
      </c>
      <c r="O537">
        <v>11</v>
      </c>
    </row>
    <row r="538" spans="1:15" x14ac:dyDescent="0.45">
      <c r="A538" t="s">
        <v>170</v>
      </c>
      <c r="B538">
        <v>2013</v>
      </c>
      <c r="C538" s="9">
        <v>41329</v>
      </c>
      <c r="D538" t="s">
        <v>641</v>
      </c>
      <c r="E538" t="s">
        <v>454</v>
      </c>
      <c r="F538">
        <v>1</v>
      </c>
      <c r="G538">
        <v>1</v>
      </c>
      <c r="H538" t="s">
        <v>739</v>
      </c>
      <c r="I538" t="s">
        <v>25</v>
      </c>
      <c r="J538">
        <v>21.2547945205479</v>
      </c>
      <c r="K538">
        <v>26.303999999999998</v>
      </c>
      <c r="L538">
        <v>27.234999999999999</v>
      </c>
      <c r="M538">
        <v>30.355</v>
      </c>
      <c r="N538">
        <v>1.56</v>
      </c>
      <c r="O538">
        <v>1</v>
      </c>
    </row>
    <row r="539" spans="1:15" x14ac:dyDescent="0.45">
      <c r="A539" t="s">
        <v>170</v>
      </c>
      <c r="B539">
        <v>2013</v>
      </c>
      <c r="C539" s="9">
        <v>41329</v>
      </c>
      <c r="D539" t="s">
        <v>641</v>
      </c>
      <c r="E539" t="s">
        <v>454</v>
      </c>
      <c r="F539">
        <v>1</v>
      </c>
      <c r="G539">
        <v>2</v>
      </c>
      <c r="H539" t="s">
        <v>164</v>
      </c>
      <c r="I539" t="s">
        <v>118</v>
      </c>
      <c r="J539">
        <v>20.2191780821917</v>
      </c>
      <c r="K539">
        <v>29.082999999999998</v>
      </c>
      <c r="L539">
        <v>29.206</v>
      </c>
      <c r="M539">
        <v>31.638000000000002</v>
      </c>
      <c r="N539">
        <v>1.216</v>
      </c>
      <c r="O539">
        <v>8</v>
      </c>
    </row>
    <row r="540" spans="1:15" x14ac:dyDescent="0.45">
      <c r="A540" t="s">
        <v>170</v>
      </c>
      <c r="B540">
        <v>2013</v>
      </c>
      <c r="C540" s="9">
        <v>41329</v>
      </c>
      <c r="D540" t="s">
        <v>641</v>
      </c>
      <c r="E540" t="s">
        <v>454</v>
      </c>
      <c r="F540">
        <v>1</v>
      </c>
      <c r="G540">
        <v>3</v>
      </c>
      <c r="H540" t="s">
        <v>116</v>
      </c>
      <c r="I540" t="s">
        <v>21</v>
      </c>
      <c r="J540">
        <v>21.920547945205399</v>
      </c>
      <c r="K540">
        <v>20.663</v>
      </c>
      <c r="L540">
        <v>21.811</v>
      </c>
      <c r="M540">
        <v>25.593</v>
      </c>
      <c r="N540">
        <v>1.891</v>
      </c>
      <c r="O540">
        <v>5</v>
      </c>
    </row>
    <row r="541" spans="1:15" x14ac:dyDescent="0.45">
      <c r="A541" t="s">
        <v>170</v>
      </c>
      <c r="B541">
        <v>2013</v>
      </c>
      <c r="C541" s="9">
        <v>41329</v>
      </c>
      <c r="D541" t="s">
        <v>641</v>
      </c>
      <c r="E541" t="s">
        <v>454</v>
      </c>
      <c r="F541">
        <v>1</v>
      </c>
      <c r="G541">
        <v>4</v>
      </c>
      <c r="H541" t="s">
        <v>735</v>
      </c>
      <c r="I541" t="s">
        <v>720</v>
      </c>
      <c r="J541">
        <v>26.304109589041001</v>
      </c>
      <c r="K541">
        <v>31.561</v>
      </c>
      <c r="L541">
        <v>28.181999999999999</v>
      </c>
      <c r="M541">
        <v>33.774000000000001</v>
      </c>
      <c r="N541">
        <v>2.7959999999999998</v>
      </c>
      <c r="O541">
        <v>2</v>
      </c>
    </row>
    <row r="542" spans="1:15" x14ac:dyDescent="0.45">
      <c r="A542" t="s">
        <v>170</v>
      </c>
      <c r="B542">
        <v>2013</v>
      </c>
      <c r="C542" s="9">
        <v>41329</v>
      </c>
      <c r="D542" t="s">
        <v>641</v>
      </c>
      <c r="E542" t="s">
        <v>454</v>
      </c>
      <c r="F542">
        <v>1</v>
      </c>
      <c r="G542">
        <v>5</v>
      </c>
      <c r="H542" t="s">
        <v>43</v>
      </c>
      <c r="I542" t="s">
        <v>44</v>
      </c>
      <c r="J542">
        <v>20.2630136986301</v>
      </c>
      <c r="K542">
        <v>20.83</v>
      </c>
      <c r="L542">
        <v>20.329999999999998</v>
      </c>
      <c r="M542">
        <v>24.46</v>
      </c>
      <c r="N542">
        <v>2.0649999999999999</v>
      </c>
      <c r="O542">
        <v>14</v>
      </c>
    </row>
    <row r="543" spans="1:15" x14ac:dyDescent="0.45">
      <c r="A543" t="s">
        <v>170</v>
      </c>
      <c r="B543">
        <v>2013</v>
      </c>
      <c r="C543" s="9">
        <v>41329</v>
      </c>
      <c r="D543" t="s">
        <v>641</v>
      </c>
      <c r="E543" t="s">
        <v>454</v>
      </c>
      <c r="F543">
        <v>2</v>
      </c>
      <c r="G543">
        <v>1</v>
      </c>
      <c r="H543" t="s">
        <v>703</v>
      </c>
      <c r="I543" t="s">
        <v>15</v>
      </c>
      <c r="J543">
        <v>22.306849315068401</v>
      </c>
      <c r="K543">
        <v>35.987000000000002</v>
      </c>
      <c r="L543">
        <v>36.280999999999999</v>
      </c>
      <c r="M543">
        <v>39.975000000000001</v>
      </c>
      <c r="N543">
        <v>1.847</v>
      </c>
      <c r="O543">
        <v>6</v>
      </c>
    </row>
    <row r="544" spans="1:15" x14ac:dyDescent="0.45">
      <c r="A544" t="s">
        <v>170</v>
      </c>
      <c r="B544">
        <v>2013</v>
      </c>
      <c r="C544" s="9">
        <v>41329</v>
      </c>
      <c r="D544" t="s">
        <v>641</v>
      </c>
      <c r="E544" t="s">
        <v>454</v>
      </c>
      <c r="F544">
        <v>2</v>
      </c>
      <c r="G544">
        <v>2</v>
      </c>
      <c r="H544" t="s">
        <v>401</v>
      </c>
      <c r="I544" t="s">
        <v>36</v>
      </c>
      <c r="J544">
        <v>25.115068493150599</v>
      </c>
      <c r="K544">
        <v>26.471</v>
      </c>
      <c r="L544">
        <v>27.105</v>
      </c>
      <c r="M544">
        <v>30.259</v>
      </c>
      <c r="N544">
        <v>1.577</v>
      </c>
      <c r="O544">
        <v>11</v>
      </c>
    </row>
    <row r="545" spans="1:15" x14ac:dyDescent="0.45">
      <c r="A545" t="s">
        <v>170</v>
      </c>
      <c r="B545">
        <v>2013</v>
      </c>
      <c r="C545" s="9">
        <v>41329</v>
      </c>
      <c r="D545" t="s">
        <v>641</v>
      </c>
      <c r="E545" t="s">
        <v>454</v>
      </c>
      <c r="F545">
        <v>2</v>
      </c>
      <c r="G545">
        <v>3</v>
      </c>
      <c r="H545" t="s">
        <v>406</v>
      </c>
      <c r="I545" t="s">
        <v>751</v>
      </c>
      <c r="J545">
        <v>19.4575342465753</v>
      </c>
      <c r="K545">
        <v>11.1</v>
      </c>
      <c r="L545">
        <v>17.52</v>
      </c>
      <c r="M545">
        <v>23.478000000000002</v>
      </c>
      <c r="N545">
        <v>2.9790000000000001</v>
      </c>
      <c r="O545">
        <v>12</v>
      </c>
    </row>
    <row r="546" spans="1:15" x14ac:dyDescent="0.45">
      <c r="A546" t="s">
        <v>170</v>
      </c>
      <c r="B546">
        <v>2013</v>
      </c>
      <c r="C546" s="9">
        <v>41329</v>
      </c>
      <c r="D546" t="s">
        <v>641</v>
      </c>
      <c r="E546" t="s">
        <v>454</v>
      </c>
      <c r="F546">
        <v>2</v>
      </c>
      <c r="G546">
        <v>4</v>
      </c>
      <c r="H546" t="s">
        <v>690</v>
      </c>
      <c r="I546" t="s">
        <v>17</v>
      </c>
      <c r="J546">
        <v>24.917808219177999</v>
      </c>
      <c r="K546">
        <v>27.032</v>
      </c>
      <c r="L546">
        <v>26.805999999999901</v>
      </c>
      <c r="M546">
        <v>29.911999999999999</v>
      </c>
      <c r="N546">
        <v>1.5529999999999999</v>
      </c>
      <c r="O546">
        <v>7</v>
      </c>
    </row>
    <row r="547" spans="1:15" x14ac:dyDescent="0.45">
      <c r="A547" t="s">
        <v>170</v>
      </c>
      <c r="B547">
        <v>2013</v>
      </c>
      <c r="C547" s="9">
        <v>41329</v>
      </c>
      <c r="D547" t="s">
        <v>641</v>
      </c>
      <c r="E547" t="s">
        <v>454</v>
      </c>
      <c r="F547">
        <v>2</v>
      </c>
      <c r="G547">
        <v>5</v>
      </c>
      <c r="H547" t="s">
        <v>757</v>
      </c>
      <c r="I547" t="s">
        <v>715</v>
      </c>
      <c r="J547">
        <v>23.156164383561599</v>
      </c>
      <c r="K547">
        <v>25.568999999999999</v>
      </c>
      <c r="L547">
        <v>25.173999999999999</v>
      </c>
      <c r="M547">
        <v>28.312000000000001</v>
      </c>
      <c r="N547">
        <v>1.569</v>
      </c>
      <c r="O547">
        <v>12</v>
      </c>
    </row>
    <row r="548" spans="1:15" x14ac:dyDescent="0.45">
      <c r="A548" t="s">
        <v>170</v>
      </c>
      <c r="B548">
        <v>2013</v>
      </c>
      <c r="C548" s="9">
        <v>41329</v>
      </c>
      <c r="D548" t="s">
        <v>641</v>
      </c>
      <c r="E548" t="s">
        <v>454</v>
      </c>
      <c r="F548">
        <v>2</v>
      </c>
      <c r="G548">
        <v>6</v>
      </c>
      <c r="H548" t="s">
        <v>740</v>
      </c>
      <c r="I548" t="s">
        <v>741</v>
      </c>
      <c r="J548">
        <v>25.336986301369802</v>
      </c>
      <c r="K548">
        <v>23.032</v>
      </c>
      <c r="L548">
        <v>22.579000000000001</v>
      </c>
      <c r="M548">
        <v>25.405000000000001</v>
      </c>
      <c r="N548">
        <v>1.413</v>
      </c>
      <c r="O548">
        <v>3</v>
      </c>
    </row>
    <row r="549" spans="1:15" x14ac:dyDescent="0.45">
      <c r="A549" t="s">
        <v>170</v>
      </c>
      <c r="B549">
        <v>2013</v>
      </c>
      <c r="C549" s="9">
        <v>41329</v>
      </c>
      <c r="D549" t="s">
        <v>641</v>
      </c>
      <c r="E549" t="s">
        <v>454</v>
      </c>
      <c r="F549">
        <v>3</v>
      </c>
      <c r="G549">
        <v>1</v>
      </c>
      <c r="H549" t="s">
        <v>79</v>
      </c>
      <c r="I549" t="s">
        <v>65</v>
      </c>
      <c r="J549">
        <v>25.808219178082101</v>
      </c>
      <c r="K549">
        <v>28.577000000000002</v>
      </c>
      <c r="L549">
        <v>29.111999999999998</v>
      </c>
      <c r="M549">
        <v>31.712</v>
      </c>
      <c r="N549">
        <v>1.3</v>
      </c>
      <c r="O549">
        <v>4</v>
      </c>
    </row>
    <row r="550" spans="1:15" x14ac:dyDescent="0.45">
      <c r="A550" t="s">
        <v>170</v>
      </c>
      <c r="B550">
        <v>2013</v>
      </c>
      <c r="C550" s="9">
        <v>41329</v>
      </c>
      <c r="D550" t="s">
        <v>641</v>
      </c>
      <c r="E550" t="s">
        <v>454</v>
      </c>
      <c r="F550">
        <v>3</v>
      </c>
      <c r="G550">
        <v>2</v>
      </c>
      <c r="H550" t="s">
        <v>60</v>
      </c>
      <c r="I550" t="s">
        <v>61</v>
      </c>
      <c r="J550">
        <v>24.605479452054698</v>
      </c>
      <c r="K550">
        <v>22.909999999999901</v>
      </c>
      <c r="L550">
        <v>23.884</v>
      </c>
      <c r="M550">
        <v>26.904</v>
      </c>
      <c r="N550">
        <v>1.51</v>
      </c>
      <c r="O550">
        <v>9</v>
      </c>
    </row>
    <row r="551" spans="1:15" x14ac:dyDescent="0.45">
      <c r="A551" t="s">
        <v>170</v>
      </c>
      <c r="B551">
        <v>2013</v>
      </c>
      <c r="C551" s="9">
        <v>41329</v>
      </c>
      <c r="D551" t="s">
        <v>641</v>
      </c>
      <c r="E551" t="s">
        <v>454</v>
      </c>
      <c r="F551">
        <v>3</v>
      </c>
      <c r="G551">
        <v>3</v>
      </c>
      <c r="H551" t="s">
        <v>745</v>
      </c>
      <c r="I551" t="s">
        <v>738</v>
      </c>
      <c r="J551">
        <v>21.515068493150601</v>
      </c>
      <c r="K551">
        <v>22.667000000000002</v>
      </c>
      <c r="L551">
        <v>23.576999999999899</v>
      </c>
      <c r="M551">
        <v>27.068999999999999</v>
      </c>
      <c r="N551">
        <v>1.746</v>
      </c>
      <c r="O551">
        <v>10</v>
      </c>
    </row>
    <row r="552" spans="1:15" x14ac:dyDescent="0.45">
      <c r="A552" t="s">
        <v>170</v>
      </c>
      <c r="B552">
        <v>2013</v>
      </c>
      <c r="C552" s="9">
        <v>41329</v>
      </c>
      <c r="D552" t="s">
        <v>641</v>
      </c>
      <c r="E552" t="s">
        <v>454</v>
      </c>
      <c r="F552">
        <v>3</v>
      </c>
      <c r="G552">
        <v>4</v>
      </c>
      <c r="H552" t="s">
        <v>132</v>
      </c>
      <c r="I552" t="s">
        <v>36</v>
      </c>
      <c r="J552">
        <v>22.2575342465753</v>
      </c>
      <c r="K552">
        <v>24.385999999999999</v>
      </c>
      <c r="L552">
        <v>24.506</v>
      </c>
      <c r="M552">
        <v>30.123999999999999</v>
      </c>
      <c r="N552">
        <v>2.8090000000000002</v>
      </c>
      <c r="O552">
        <v>10</v>
      </c>
    </row>
    <row r="553" spans="1:15" x14ac:dyDescent="0.45">
      <c r="A553" t="s">
        <v>170</v>
      </c>
      <c r="B553">
        <v>2013</v>
      </c>
      <c r="C553" s="9">
        <v>41329</v>
      </c>
      <c r="D553" t="s">
        <v>641</v>
      </c>
      <c r="E553" t="s">
        <v>454</v>
      </c>
      <c r="F553">
        <v>3</v>
      </c>
      <c r="G553">
        <v>5</v>
      </c>
      <c r="H553" t="s">
        <v>403</v>
      </c>
      <c r="I553" t="s">
        <v>15</v>
      </c>
      <c r="J553">
        <v>26.2301369863013</v>
      </c>
      <c r="K553">
        <v>23.027999999999999</v>
      </c>
      <c r="L553">
        <v>23.193999999999999</v>
      </c>
      <c r="M553">
        <v>26.724</v>
      </c>
      <c r="N553">
        <v>1.7649999999999999</v>
      </c>
      <c r="O553">
        <v>6</v>
      </c>
    </row>
    <row r="554" spans="1:15" x14ac:dyDescent="0.45">
      <c r="A554" t="s">
        <v>170</v>
      </c>
      <c r="B554">
        <v>2013</v>
      </c>
      <c r="C554" s="9">
        <v>41329</v>
      </c>
      <c r="D554" t="s">
        <v>641</v>
      </c>
      <c r="E554" t="s">
        <v>454</v>
      </c>
      <c r="F554">
        <v>3</v>
      </c>
      <c r="G554">
        <v>9</v>
      </c>
      <c r="H554" t="s">
        <v>719</v>
      </c>
      <c r="I554" t="s">
        <v>720</v>
      </c>
      <c r="J554">
        <v>27.013698630136901</v>
      </c>
      <c r="K554">
        <v>33.973999999999997</v>
      </c>
      <c r="L554">
        <v>31.916999999999899</v>
      </c>
      <c r="M554">
        <v>35.430999999999997</v>
      </c>
      <c r="N554">
        <v>1.7569999999999999</v>
      </c>
      <c r="O554">
        <v>3</v>
      </c>
    </row>
    <row r="555" spans="1:15" x14ac:dyDescent="0.45">
      <c r="A555" t="s">
        <v>170</v>
      </c>
      <c r="B555">
        <v>2013</v>
      </c>
      <c r="C555" s="9">
        <v>41329</v>
      </c>
      <c r="D555" t="s">
        <v>641</v>
      </c>
      <c r="E555" t="s">
        <v>642</v>
      </c>
      <c r="F555">
        <v>1</v>
      </c>
      <c r="G555">
        <v>1</v>
      </c>
      <c r="H555" t="s">
        <v>690</v>
      </c>
      <c r="I555" t="s">
        <v>17</v>
      </c>
      <c r="J555">
        <v>24.917808219177999</v>
      </c>
      <c r="K555">
        <v>26.805999999999901</v>
      </c>
      <c r="L555">
        <v>27.388999999999999</v>
      </c>
      <c r="M555">
        <v>30.405000000000001</v>
      </c>
      <c r="N555">
        <v>1.508</v>
      </c>
      <c r="O555">
        <v>7</v>
      </c>
    </row>
    <row r="556" spans="1:15" x14ac:dyDescent="0.45">
      <c r="A556" t="s">
        <v>170</v>
      </c>
      <c r="B556">
        <v>2013</v>
      </c>
      <c r="C556" s="9">
        <v>41329</v>
      </c>
      <c r="D556" t="s">
        <v>641</v>
      </c>
      <c r="E556" t="s">
        <v>642</v>
      </c>
      <c r="F556">
        <v>1</v>
      </c>
      <c r="G556">
        <v>2</v>
      </c>
      <c r="H556" t="s">
        <v>116</v>
      </c>
      <c r="I556" t="s">
        <v>21</v>
      </c>
      <c r="J556">
        <v>21.920547945205399</v>
      </c>
      <c r="K556">
        <v>21.811</v>
      </c>
      <c r="L556">
        <v>22.721</v>
      </c>
      <c r="M556">
        <v>26.289000000000001</v>
      </c>
      <c r="N556">
        <v>1.784</v>
      </c>
      <c r="O556">
        <v>5</v>
      </c>
    </row>
    <row r="557" spans="1:15" x14ac:dyDescent="0.45">
      <c r="A557" t="s">
        <v>170</v>
      </c>
      <c r="B557">
        <v>2013</v>
      </c>
      <c r="C557" s="9">
        <v>41329</v>
      </c>
      <c r="D557" t="s">
        <v>641</v>
      </c>
      <c r="E557" t="s">
        <v>642</v>
      </c>
      <c r="F557">
        <v>1</v>
      </c>
      <c r="G557">
        <v>3</v>
      </c>
      <c r="H557" t="s">
        <v>132</v>
      </c>
      <c r="I557" t="s">
        <v>36</v>
      </c>
      <c r="J557">
        <v>22.2575342465753</v>
      </c>
      <c r="K557">
        <v>24.506</v>
      </c>
      <c r="L557">
        <v>24.114000000000001</v>
      </c>
      <c r="M557">
        <v>29.074000000000002</v>
      </c>
      <c r="N557">
        <v>2.48</v>
      </c>
      <c r="O557">
        <v>10</v>
      </c>
    </row>
    <row r="558" spans="1:15" x14ac:dyDescent="0.45">
      <c r="A558" t="s">
        <v>170</v>
      </c>
      <c r="B558">
        <v>2013</v>
      </c>
      <c r="C558" s="9">
        <v>41329</v>
      </c>
      <c r="D558" t="s">
        <v>641</v>
      </c>
      <c r="E558" t="s">
        <v>642</v>
      </c>
      <c r="F558">
        <v>1</v>
      </c>
      <c r="G558">
        <v>4</v>
      </c>
      <c r="H558" t="s">
        <v>757</v>
      </c>
      <c r="I558" t="s">
        <v>715</v>
      </c>
      <c r="J558">
        <v>23.156164383561599</v>
      </c>
      <c r="K558">
        <v>25.173999999999999</v>
      </c>
      <c r="L558">
        <v>24.619</v>
      </c>
      <c r="M558">
        <v>27.657</v>
      </c>
      <c r="N558">
        <v>1.5189999999999999</v>
      </c>
      <c r="O558">
        <v>12</v>
      </c>
    </row>
    <row r="559" spans="1:15" x14ac:dyDescent="0.45">
      <c r="A559" t="s">
        <v>170</v>
      </c>
      <c r="B559">
        <v>2013</v>
      </c>
      <c r="C559" s="9">
        <v>41329</v>
      </c>
      <c r="D559" t="s">
        <v>641</v>
      </c>
      <c r="E559" t="s">
        <v>642</v>
      </c>
      <c r="F559">
        <v>2</v>
      </c>
      <c r="G559">
        <v>1</v>
      </c>
      <c r="H559" t="s">
        <v>740</v>
      </c>
      <c r="I559" t="s">
        <v>741</v>
      </c>
      <c r="J559">
        <v>25.336986301369802</v>
      </c>
      <c r="K559">
        <v>22.579000000000001</v>
      </c>
      <c r="L559">
        <v>23.472000000000001</v>
      </c>
      <c r="M559">
        <v>26.218</v>
      </c>
      <c r="N559">
        <v>1.373</v>
      </c>
      <c r="O559">
        <v>3</v>
      </c>
    </row>
    <row r="560" spans="1:15" x14ac:dyDescent="0.45">
      <c r="A560" t="s">
        <v>170</v>
      </c>
      <c r="B560">
        <v>2013</v>
      </c>
      <c r="C560" s="9">
        <v>41329</v>
      </c>
      <c r="D560" t="s">
        <v>641</v>
      </c>
      <c r="E560" t="s">
        <v>642</v>
      </c>
      <c r="F560">
        <v>2</v>
      </c>
      <c r="G560">
        <v>2</v>
      </c>
      <c r="H560" t="s">
        <v>735</v>
      </c>
      <c r="I560" t="s">
        <v>720</v>
      </c>
      <c r="J560">
        <v>26.304109589041001</v>
      </c>
      <c r="K560">
        <v>28.181999999999999</v>
      </c>
      <c r="L560">
        <v>27.779</v>
      </c>
      <c r="M560">
        <v>32.715000000000003</v>
      </c>
      <c r="N560">
        <v>2.468</v>
      </c>
      <c r="O560">
        <v>2</v>
      </c>
    </row>
    <row r="561" spans="1:15" x14ac:dyDescent="0.45">
      <c r="A561" t="s">
        <v>170</v>
      </c>
      <c r="B561">
        <v>2013</v>
      </c>
      <c r="C561" s="9">
        <v>41329</v>
      </c>
      <c r="D561" t="s">
        <v>641</v>
      </c>
      <c r="E561" t="s">
        <v>642</v>
      </c>
      <c r="F561">
        <v>2</v>
      </c>
      <c r="G561">
        <v>3</v>
      </c>
      <c r="H561" t="s">
        <v>745</v>
      </c>
      <c r="I561" t="s">
        <v>738</v>
      </c>
      <c r="J561">
        <v>21.515068493150601</v>
      </c>
      <c r="K561">
        <v>23.576999999999899</v>
      </c>
      <c r="L561">
        <v>23.710999999999999</v>
      </c>
      <c r="M561">
        <v>27.029</v>
      </c>
      <c r="N561">
        <v>1.659</v>
      </c>
      <c r="O561">
        <v>10</v>
      </c>
    </row>
    <row r="562" spans="1:15" x14ac:dyDescent="0.45">
      <c r="A562" t="s">
        <v>170</v>
      </c>
      <c r="B562">
        <v>2013</v>
      </c>
      <c r="C562" s="9">
        <v>41329</v>
      </c>
      <c r="D562" t="s">
        <v>641</v>
      </c>
      <c r="E562" t="s">
        <v>642</v>
      </c>
      <c r="F562">
        <v>2</v>
      </c>
      <c r="G562">
        <v>4</v>
      </c>
      <c r="H562" t="s">
        <v>406</v>
      </c>
      <c r="I562" t="s">
        <v>751</v>
      </c>
      <c r="J562">
        <v>19.4575342465753</v>
      </c>
      <c r="K562">
        <v>17.52</v>
      </c>
      <c r="L562">
        <v>18.152000000000001</v>
      </c>
      <c r="M562">
        <v>23.358000000000001</v>
      </c>
      <c r="N562">
        <v>2.6030000000000002</v>
      </c>
      <c r="O562">
        <v>12</v>
      </c>
    </row>
    <row r="563" spans="1:15" x14ac:dyDescent="0.45">
      <c r="A563" t="s">
        <v>170</v>
      </c>
      <c r="B563">
        <v>2013</v>
      </c>
      <c r="C563" s="9">
        <v>41329</v>
      </c>
      <c r="D563" t="s">
        <v>641</v>
      </c>
      <c r="E563" t="s">
        <v>642</v>
      </c>
      <c r="F563">
        <v>2</v>
      </c>
      <c r="G563">
        <v>5</v>
      </c>
      <c r="H563" t="s">
        <v>43</v>
      </c>
      <c r="I563" t="s">
        <v>44</v>
      </c>
      <c r="J563">
        <v>20.2630136986301</v>
      </c>
      <c r="K563">
        <v>20.329999999999998</v>
      </c>
      <c r="L563">
        <v>19.504999999999999</v>
      </c>
      <c r="M563">
        <v>23.419</v>
      </c>
      <c r="N563">
        <v>1.9570000000000001</v>
      </c>
      <c r="O563">
        <v>14</v>
      </c>
    </row>
    <row r="564" spans="1:15" x14ac:dyDescent="0.45">
      <c r="A564" t="s">
        <v>170</v>
      </c>
      <c r="B564">
        <v>2013</v>
      </c>
      <c r="C564" s="9">
        <v>41329</v>
      </c>
      <c r="D564" t="s">
        <v>641</v>
      </c>
      <c r="E564" t="s">
        <v>643</v>
      </c>
      <c r="F564">
        <v>1</v>
      </c>
      <c r="G564">
        <v>1</v>
      </c>
      <c r="H564" t="s">
        <v>740</v>
      </c>
      <c r="I564" t="s">
        <v>741</v>
      </c>
      <c r="J564">
        <v>25.336986301369802</v>
      </c>
      <c r="K564">
        <v>23.472000000000001</v>
      </c>
      <c r="L564">
        <v>24.349</v>
      </c>
      <c r="M564">
        <v>27.010999999999999</v>
      </c>
      <c r="N564">
        <v>1.331</v>
      </c>
      <c r="O564">
        <v>3</v>
      </c>
    </row>
    <row r="565" spans="1:15" x14ac:dyDescent="0.45">
      <c r="A565" t="s">
        <v>170</v>
      </c>
      <c r="B565">
        <v>2013</v>
      </c>
      <c r="C565" s="9">
        <v>41329</v>
      </c>
      <c r="D565" t="s">
        <v>641</v>
      </c>
      <c r="E565" t="s">
        <v>643</v>
      </c>
      <c r="F565">
        <v>1</v>
      </c>
      <c r="G565">
        <v>2</v>
      </c>
      <c r="H565" t="s">
        <v>739</v>
      </c>
      <c r="I565" t="s">
        <v>25</v>
      </c>
      <c r="J565">
        <v>21.2547945205479</v>
      </c>
      <c r="K565">
        <v>27.234999999999999</v>
      </c>
      <c r="L565">
        <v>27.514999999999901</v>
      </c>
      <c r="M565">
        <v>30.492999999999999</v>
      </c>
      <c r="N565">
        <v>1.4890000000000001</v>
      </c>
      <c r="O565">
        <v>1</v>
      </c>
    </row>
    <row r="566" spans="1:15" x14ac:dyDescent="0.45">
      <c r="A566" t="s">
        <v>170</v>
      </c>
      <c r="B566">
        <v>2013</v>
      </c>
      <c r="C566" s="9">
        <v>41329</v>
      </c>
      <c r="D566" t="s">
        <v>641</v>
      </c>
      <c r="E566" t="s">
        <v>643</v>
      </c>
      <c r="F566">
        <v>1</v>
      </c>
      <c r="G566">
        <v>3</v>
      </c>
      <c r="H566" t="s">
        <v>116</v>
      </c>
      <c r="I566" t="s">
        <v>21</v>
      </c>
      <c r="J566">
        <v>21.920547945205399</v>
      </c>
      <c r="K566">
        <v>22.721</v>
      </c>
      <c r="L566">
        <v>23.352</v>
      </c>
      <c r="M566">
        <v>26.7</v>
      </c>
      <c r="N566">
        <v>1.6739999999999999</v>
      </c>
      <c r="O566">
        <v>5</v>
      </c>
    </row>
    <row r="567" spans="1:15" x14ac:dyDescent="0.45">
      <c r="A567" t="s">
        <v>170</v>
      </c>
      <c r="B567">
        <v>2013</v>
      </c>
      <c r="C567" s="9">
        <v>41329</v>
      </c>
      <c r="D567" t="s">
        <v>641</v>
      </c>
      <c r="E567" t="s">
        <v>643</v>
      </c>
      <c r="F567">
        <v>1</v>
      </c>
      <c r="G567">
        <v>4</v>
      </c>
      <c r="H567" t="s">
        <v>745</v>
      </c>
      <c r="I567" t="s">
        <v>738</v>
      </c>
      <c r="J567">
        <v>21.515068493150601</v>
      </c>
      <c r="K567">
        <v>23.710999999999999</v>
      </c>
      <c r="L567">
        <v>23.847999999999999</v>
      </c>
      <c r="M567">
        <v>26.988</v>
      </c>
      <c r="N567">
        <v>1.57</v>
      </c>
      <c r="O567">
        <v>10</v>
      </c>
    </row>
    <row r="568" spans="1:15" x14ac:dyDescent="0.45">
      <c r="A568" t="s">
        <v>170</v>
      </c>
      <c r="B568">
        <v>2013</v>
      </c>
      <c r="C568" s="9">
        <v>41329</v>
      </c>
      <c r="D568" t="s">
        <v>641</v>
      </c>
      <c r="E568" t="s">
        <v>643</v>
      </c>
      <c r="F568">
        <v>1</v>
      </c>
      <c r="G568">
        <v>5</v>
      </c>
      <c r="H568" t="s">
        <v>401</v>
      </c>
      <c r="I568" t="s">
        <v>36</v>
      </c>
      <c r="J568">
        <v>25.115068493150599</v>
      </c>
      <c r="K568">
        <v>27.105</v>
      </c>
      <c r="L568">
        <v>26.526</v>
      </c>
      <c r="M568">
        <v>29.532</v>
      </c>
      <c r="N568">
        <v>1.5029999999999999</v>
      </c>
      <c r="O568">
        <v>11</v>
      </c>
    </row>
    <row r="569" spans="1:15" x14ac:dyDescent="0.45">
      <c r="A569" t="s">
        <v>170</v>
      </c>
      <c r="B569">
        <v>2013</v>
      </c>
      <c r="C569" s="9">
        <v>41329</v>
      </c>
      <c r="D569" t="s">
        <v>641</v>
      </c>
      <c r="E569" t="s">
        <v>643</v>
      </c>
      <c r="F569">
        <v>1</v>
      </c>
      <c r="G569">
        <v>6</v>
      </c>
      <c r="H569" t="s">
        <v>60</v>
      </c>
      <c r="I569" t="s">
        <v>61</v>
      </c>
      <c r="J569">
        <v>24.605479452054698</v>
      </c>
      <c r="K569">
        <v>23.884</v>
      </c>
      <c r="L569">
        <v>23.306000000000001</v>
      </c>
      <c r="M569">
        <v>26.222000000000001</v>
      </c>
      <c r="N569">
        <v>1.458</v>
      </c>
      <c r="O569">
        <v>9</v>
      </c>
    </row>
    <row r="570" spans="1:15" x14ac:dyDescent="0.45">
      <c r="A570" t="s">
        <v>170</v>
      </c>
      <c r="B570">
        <v>2013</v>
      </c>
      <c r="C570" s="9">
        <v>41329</v>
      </c>
      <c r="D570" t="s">
        <v>641</v>
      </c>
      <c r="E570" t="s">
        <v>643</v>
      </c>
      <c r="F570">
        <v>2</v>
      </c>
      <c r="G570">
        <v>1</v>
      </c>
      <c r="H570" t="s">
        <v>703</v>
      </c>
      <c r="I570" t="s">
        <v>15</v>
      </c>
      <c r="J570">
        <v>22.306849315068401</v>
      </c>
      <c r="K570">
        <v>36.280999999999999</v>
      </c>
      <c r="L570">
        <v>36.784999999999997</v>
      </c>
      <c r="M570">
        <v>40.356999999999999</v>
      </c>
      <c r="N570">
        <v>1.786</v>
      </c>
      <c r="O570">
        <v>6</v>
      </c>
    </row>
    <row r="571" spans="1:15" x14ac:dyDescent="0.45">
      <c r="A571" t="s">
        <v>170</v>
      </c>
      <c r="B571">
        <v>2013</v>
      </c>
      <c r="C571" s="9">
        <v>41329</v>
      </c>
      <c r="D571" t="s">
        <v>641</v>
      </c>
      <c r="E571" t="s">
        <v>643</v>
      </c>
      <c r="F571">
        <v>2</v>
      </c>
      <c r="G571">
        <v>2</v>
      </c>
      <c r="H571" t="s">
        <v>79</v>
      </c>
      <c r="I571" t="s">
        <v>65</v>
      </c>
      <c r="J571">
        <v>25.808219178082101</v>
      </c>
      <c r="K571">
        <v>29.111999999999998</v>
      </c>
      <c r="L571">
        <v>29.617999999999999</v>
      </c>
      <c r="M571">
        <v>32.146000000000001</v>
      </c>
      <c r="N571">
        <v>1.264</v>
      </c>
      <c r="O571">
        <v>4</v>
      </c>
    </row>
    <row r="572" spans="1:15" x14ac:dyDescent="0.45">
      <c r="A572" t="s">
        <v>170</v>
      </c>
      <c r="B572">
        <v>2013</v>
      </c>
      <c r="C572" s="9">
        <v>41329</v>
      </c>
      <c r="D572" t="s">
        <v>641</v>
      </c>
      <c r="E572" t="s">
        <v>643</v>
      </c>
      <c r="F572">
        <v>2</v>
      </c>
      <c r="G572">
        <v>3</v>
      </c>
      <c r="H572" t="s">
        <v>735</v>
      </c>
      <c r="I572" t="s">
        <v>720</v>
      </c>
      <c r="J572">
        <v>26.304109589041001</v>
      </c>
      <c r="K572">
        <v>27.779</v>
      </c>
      <c r="L572">
        <v>28.52</v>
      </c>
      <c r="M572">
        <v>32.944000000000003</v>
      </c>
      <c r="N572">
        <v>2.2120000000000002</v>
      </c>
      <c r="O572">
        <v>2</v>
      </c>
    </row>
    <row r="573" spans="1:15" x14ac:dyDescent="0.45">
      <c r="A573" t="s">
        <v>170</v>
      </c>
      <c r="B573">
        <v>2013</v>
      </c>
      <c r="C573" s="9">
        <v>41329</v>
      </c>
      <c r="D573" t="s">
        <v>641</v>
      </c>
      <c r="E573" t="s">
        <v>643</v>
      </c>
      <c r="F573">
        <v>2</v>
      </c>
      <c r="G573">
        <v>4</v>
      </c>
      <c r="H573" t="s">
        <v>164</v>
      </c>
      <c r="I573" t="s">
        <v>118</v>
      </c>
      <c r="J573">
        <v>20.2191780821917</v>
      </c>
      <c r="K573">
        <v>29.206</v>
      </c>
      <c r="L573">
        <v>29.204000000000001</v>
      </c>
      <c r="M573">
        <v>31.571999999999999</v>
      </c>
      <c r="N573">
        <v>1.1839999999999999</v>
      </c>
      <c r="O573">
        <v>8</v>
      </c>
    </row>
    <row r="574" spans="1:15" x14ac:dyDescent="0.45">
      <c r="A574" t="s">
        <v>170</v>
      </c>
      <c r="B574">
        <v>2013</v>
      </c>
      <c r="C574" s="9">
        <v>41329</v>
      </c>
      <c r="D574" t="s">
        <v>641</v>
      </c>
      <c r="E574" t="s">
        <v>643</v>
      </c>
      <c r="F574">
        <v>2</v>
      </c>
      <c r="G574">
        <v>5</v>
      </c>
      <c r="H574" t="s">
        <v>690</v>
      </c>
      <c r="I574" t="s">
        <v>17</v>
      </c>
      <c r="J574">
        <v>24.917808219177999</v>
      </c>
      <c r="K574">
        <v>27.388999999999999</v>
      </c>
      <c r="L574">
        <v>27.204000000000001</v>
      </c>
      <c r="M574">
        <v>30.102</v>
      </c>
      <c r="N574">
        <v>1.4490000000000001</v>
      </c>
      <c r="O574">
        <v>7</v>
      </c>
    </row>
    <row r="575" spans="1:15" x14ac:dyDescent="0.45">
      <c r="A575" t="s">
        <v>170</v>
      </c>
      <c r="B575">
        <v>2013</v>
      </c>
      <c r="C575" s="9">
        <v>41329</v>
      </c>
      <c r="D575" t="s">
        <v>641</v>
      </c>
      <c r="E575" t="s">
        <v>643</v>
      </c>
      <c r="F575">
        <v>2</v>
      </c>
      <c r="G575">
        <v>9</v>
      </c>
      <c r="H575" t="s">
        <v>132</v>
      </c>
      <c r="I575" t="s">
        <v>36</v>
      </c>
      <c r="J575">
        <v>22.2575342465753</v>
      </c>
      <c r="K575">
        <v>24.114000000000001</v>
      </c>
      <c r="L575">
        <v>23.096999999999898</v>
      </c>
      <c r="M575">
        <v>27.672999999999998</v>
      </c>
      <c r="N575">
        <v>2.2879999999999998</v>
      </c>
      <c r="O575">
        <v>10</v>
      </c>
    </row>
    <row r="576" spans="1:15" x14ac:dyDescent="0.45">
      <c r="A576" t="s">
        <v>170</v>
      </c>
      <c r="B576">
        <v>2013</v>
      </c>
      <c r="C576" s="9">
        <v>41329</v>
      </c>
      <c r="D576" t="s">
        <v>641</v>
      </c>
      <c r="E576" t="s">
        <v>370</v>
      </c>
      <c r="F576">
        <v>1</v>
      </c>
      <c r="G576">
        <v>1</v>
      </c>
      <c r="H576" t="s">
        <v>739</v>
      </c>
      <c r="I576" t="s">
        <v>25</v>
      </c>
      <c r="J576">
        <v>21.2547945205479</v>
      </c>
      <c r="K576">
        <v>27.514999999999901</v>
      </c>
      <c r="L576">
        <v>28.454000000000001</v>
      </c>
      <c r="M576">
        <v>31.326000000000001</v>
      </c>
      <c r="N576">
        <v>1.4359999999999999</v>
      </c>
      <c r="O576">
        <v>1</v>
      </c>
    </row>
    <row r="577" spans="1:15" x14ac:dyDescent="0.45">
      <c r="A577" t="s">
        <v>170</v>
      </c>
      <c r="B577">
        <v>2013</v>
      </c>
      <c r="C577" s="9">
        <v>41329</v>
      </c>
      <c r="D577" t="s">
        <v>641</v>
      </c>
      <c r="E577" t="s">
        <v>370</v>
      </c>
      <c r="F577">
        <v>1</v>
      </c>
      <c r="G577">
        <v>2</v>
      </c>
      <c r="H577" t="s">
        <v>735</v>
      </c>
      <c r="I577" t="s">
        <v>720</v>
      </c>
      <c r="J577">
        <v>26.304109589041001</v>
      </c>
      <c r="K577">
        <v>28.52</v>
      </c>
      <c r="L577">
        <v>29.320999999999898</v>
      </c>
      <c r="M577">
        <v>33.356999999999999</v>
      </c>
      <c r="N577">
        <v>2.0179999999999998</v>
      </c>
      <c r="O577">
        <v>2</v>
      </c>
    </row>
    <row r="578" spans="1:15" x14ac:dyDescent="0.45">
      <c r="A578" t="s">
        <v>170</v>
      </c>
      <c r="B578">
        <v>2013</v>
      </c>
      <c r="C578" s="9">
        <v>41329</v>
      </c>
      <c r="D578" t="s">
        <v>641</v>
      </c>
      <c r="E578" t="s">
        <v>370</v>
      </c>
      <c r="F578">
        <v>1</v>
      </c>
      <c r="G578">
        <v>3</v>
      </c>
      <c r="H578" t="s">
        <v>740</v>
      </c>
      <c r="I578" t="s">
        <v>741</v>
      </c>
      <c r="J578">
        <v>25.336986301369802</v>
      </c>
      <c r="K578">
        <v>24.349</v>
      </c>
      <c r="L578">
        <v>24.925999999999998</v>
      </c>
      <c r="M578">
        <v>27.495999999999999</v>
      </c>
      <c r="N578">
        <v>1.2849999999999999</v>
      </c>
      <c r="O578">
        <v>3</v>
      </c>
    </row>
    <row r="579" spans="1:15" x14ac:dyDescent="0.45">
      <c r="A579" t="s">
        <v>170</v>
      </c>
      <c r="B579">
        <v>2013</v>
      </c>
      <c r="C579" s="9">
        <v>41329</v>
      </c>
      <c r="D579" t="s">
        <v>641</v>
      </c>
      <c r="E579" t="s">
        <v>370</v>
      </c>
      <c r="F579">
        <v>1</v>
      </c>
      <c r="G579">
        <v>4</v>
      </c>
      <c r="H579" t="s">
        <v>79</v>
      </c>
      <c r="I579" t="s">
        <v>65</v>
      </c>
      <c r="J579">
        <v>25.808219178082101</v>
      </c>
      <c r="K579">
        <v>29.617999999999999</v>
      </c>
      <c r="L579">
        <v>29.536999999999999</v>
      </c>
      <c r="M579">
        <v>31.984999999999999</v>
      </c>
      <c r="N579">
        <v>1.224</v>
      </c>
      <c r="O579">
        <v>4</v>
      </c>
    </row>
    <row r="580" spans="1:15" x14ac:dyDescent="0.45">
      <c r="A580" t="s">
        <v>170</v>
      </c>
      <c r="B580">
        <v>2013</v>
      </c>
      <c r="C580" s="9">
        <v>41329</v>
      </c>
      <c r="D580" t="s">
        <v>641</v>
      </c>
      <c r="E580" t="s">
        <v>370</v>
      </c>
      <c r="F580">
        <v>1</v>
      </c>
      <c r="G580">
        <v>5</v>
      </c>
      <c r="H580" t="s">
        <v>116</v>
      </c>
      <c r="I580" t="s">
        <v>21</v>
      </c>
      <c r="J580">
        <v>21.920547945205399</v>
      </c>
      <c r="K580">
        <v>23.352</v>
      </c>
      <c r="L580">
        <v>23.722999999999999</v>
      </c>
      <c r="M580">
        <v>26.890999999999998</v>
      </c>
      <c r="N580">
        <v>1.5840000000000001</v>
      </c>
      <c r="O580">
        <v>5</v>
      </c>
    </row>
    <row r="581" spans="1:15" x14ac:dyDescent="0.45">
      <c r="A581" t="s">
        <v>170</v>
      </c>
      <c r="B581">
        <v>2013</v>
      </c>
      <c r="C581" s="9">
        <v>41329</v>
      </c>
      <c r="D581" t="s">
        <v>641</v>
      </c>
      <c r="E581" t="s">
        <v>370</v>
      </c>
      <c r="F581">
        <v>1</v>
      </c>
      <c r="G581">
        <v>6</v>
      </c>
      <c r="H581" t="s">
        <v>703</v>
      </c>
      <c r="I581" t="s">
        <v>15</v>
      </c>
      <c r="J581">
        <v>22.306849315068401</v>
      </c>
      <c r="K581">
        <v>36.784999999999997</v>
      </c>
      <c r="L581">
        <v>34.754999999999903</v>
      </c>
      <c r="M581">
        <v>38.122999999999998</v>
      </c>
      <c r="N581">
        <v>1.6839999999999999</v>
      </c>
      <c r="O581">
        <v>6</v>
      </c>
    </row>
    <row r="582" spans="1:15" x14ac:dyDescent="0.45">
      <c r="A582" t="s">
        <v>170</v>
      </c>
      <c r="B582">
        <v>2013</v>
      </c>
      <c r="C582" s="9">
        <v>41329</v>
      </c>
      <c r="D582" t="s">
        <v>641</v>
      </c>
      <c r="E582" t="s">
        <v>370</v>
      </c>
      <c r="F582">
        <v>2</v>
      </c>
      <c r="G582">
        <v>1</v>
      </c>
      <c r="H582" t="s">
        <v>690</v>
      </c>
      <c r="I582" t="s">
        <v>17</v>
      </c>
      <c r="J582">
        <v>24.917808219177999</v>
      </c>
      <c r="K582">
        <v>27.204000000000001</v>
      </c>
      <c r="L582">
        <v>27.870999999999999</v>
      </c>
      <c r="M582">
        <v>30.684999999999999</v>
      </c>
      <c r="N582">
        <v>1.407</v>
      </c>
      <c r="O582">
        <v>7</v>
      </c>
    </row>
    <row r="583" spans="1:15" x14ac:dyDescent="0.45">
      <c r="A583" t="s">
        <v>170</v>
      </c>
      <c r="B583">
        <v>2013</v>
      </c>
      <c r="C583" s="9">
        <v>41329</v>
      </c>
      <c r="D583" t="s">
        <v>641</v>
      </c>
      <c r="E583" t="s">
        <v>370</v>
      </c>
      <c r="F583">
        <v>2</v>
      </c>
      <c r="G583">
        <v>2</v>
      </c>
      <c r="H583" t="s">
        <v>164</v>
      </c>
      <c r="I583" t="s">
        <v>118</v>
      </c>
      <c r="J583">
        <v>20.2191780821917</v>
      </c>
      <c r="K583">
        <v>29.204000000000001</v>
      </c>
      <c r="L583">
        <v>29.282</v>
      </c>
      <c r="M583">
        <v>31.596</v>
      </c>
      <c r="N583">
        <v>1.157</v>
      </c>
      <c r="O583">
        <v>8</v>
      </c>
    </row>
    <row r="584" spans="1:15" x14ac:dyDescent="0.45">
      <c r="A584" t="s">
        <v>170</v>
      </c>
      <c r="B584">
        <v>2013</v>
      </c>
      <c r="C584" s="9">
        <v>41329</v>
      </c>
      <c r="D584" t="s">
        <v>641</v>
      </c>
      <c r="E584" t="s">
        <v>370</v>
      </c>
      <c r="F584">
        <v>2</v>
      </c>
      <c r="G584">
        <v>3</v>
      </c>
      <c r="H584" t="s">
        <v>60</v>
      </c>
      <c r="I584" t="s">
        <v>61</v>
      </c>
      <c r="J584">
        <v>24.605479452054698</v>
      </c>
      <c r="K584">
        <v>23.306000000000001</v>
      </c>
      <c r="L584">
        <v>23.672999999999998</v>
      </c>
      <c r="M584">
        <v>26.477</v>
      </c>
      <c r="N584">
        <v>1.4019999999999999</v>
      </c>
      <c r="O584">
        <v>9</v>
      </c>
    </row>
    <row r="585" spans="1:15" x14ac:dyDescent="0.45">
      <c r="A585" t="s">
        <v>170</v>
      </c>
      <c r="B585">
        <v>2013</v>
      </c>
      <c r="C585" s="9">
        <v>41329</v>
      </c>
      <c r="D585" t="s">
        <v>641</v>
      </c>
      <c r="E585" t="s">
        <v>370</v>
      </c>
      <c r="F585">
        <v>2</v>
      </c>
      <c r="G585">
        <v>4</v>
      </c>
      <c r="H585" t="s">
        <v>745</v>
      </c>
      <c r="I585" t="s">
        <v>738</v>
      </c>
      <c r="J585">
        <v>21.515068493150601</v>
      </c>
      <c r="K585">
        <v>23.847999999999999</v>
      </c>
      <c r="L585">
        <v>23.831999999999901</v>
      </c>
      <c r="M585">
        <v>26.835999999999999</v>
      </c>
      <c r="N585">
        <v>1.502</v>
      </c>
      <c r="O585">
        <v>10</v>
      </c>
    </row>
    <row r="586" spans="1:15" x14ac:dyDescent="0.45">
      <c r="A586" t="s">
        <v>170</v>
      </c>
      <c r="B586">
        <v>2013</v>
      </c>
      <c r="C586" s="9">
        <v>41329</v>
      </c>
      <c r="D586" t="s">
        <v>641</v>
      </c>
      <c r="E586" t="s">
        <v>370</v>
      </c>
      <c r="F586">
        <v>2</v>
      </c>
      <c r="G586">
        <v>5</v>
      </c>
      <c r="H586" t="s">
        <v>401</v>
      </c>
      <c r="I586" t="s">
        <v>36</v>
      </c>
      <c r="J586">
        <v>25.115068493150599</v>
      </c>
      <c r="K586">
        <v>26.526</v>
      </c>
      <c r="L586">
        <v>25.832000000000001</v>
      </c>
      <c r="M586">
        <v>28.736000000000001</v>
      </c>
      <c r="N586">
        <v>1.452</v>
      </c>
      <c r="O586">
        <v>11</v>
      </c>
    </row>
    <row r="587" spans="1:15" x14ac:dyDescent="0.45">
      <c r="A587" t="s">
        <v>717</v>
      </c>
      <c r="B587">
        <v>2014</v>
      </c>
      <c r="C587" s="9">
        <v>41581</v>
      </c>
      <c r="D587" t="s">
        <v>653</v>
      </c>
      <c r="E587" t="s">
        <v>454</v>
      </c>
      <c r="F587">
        <v>1</v>
      </c>
      <c r="G587">
        <v>1</v>
      </c>
      <c r="H587" t="s">
        <v>739</v>
      </c>
      <c r="I587" t="s">
        <v>25</v>
      </c>
      <c r="J587">
        <v>21.945205479452</v>
      </c>
      <c r="K587">
        <v>28.454000000000001</v>
      </c>
      <c r="L587">
        <v>28.834</v>
      </c>
      <c r="M587">
        <v>31.646000000000001</v>
      </c>
      <c r="N587">
        <v>1.4059999999999999</v>
      </c>
      <c r="O587">
        <v>2</v>
      </c>
    </row>
    <row r="588" spans="1:15" x14ac:dyDescent="0.45">
      <c r="A588" t="s">
        <v>717</v>
      </c>
      <c r="B588">
        <v>2014</v>
      </c>
      <c r="C588" s="9">
        <v>41581</v>
      </c>
      <c r="D588" t="s">
        <v>653</v>
      </c>
      <c r="E588" t="s">
        <v>454</v>
      </c>
      <c r="F588">
        <v>1</v>
      </c>
      <c r="G588">
        <v>2</v>
      </c>
      <c r="H588" t="s">
        <v>132</v>
      </c>
      <c r="I588" t="s">
        <v>36</v>
      </c>
      <c r="J588">
        <v>22.9479452054794</v>
      </c>
      <c r="K588">
        <v>23.096999999999898</v>
      </c>
      <c r="L588">
        <v>23.844000000000001</v>
      </c>
      <c r="M588">
        <v>28.068000000000001</v>
      </c>
      <c r="N588">
        <v>2.1120000000000001</v>
      </c>
      <c r="O588">
        <v>5</v>
      </c>
    </row>
    <row r="589" spans="1:15" x14ac:dyDescent="0.45">
      <c r="A589" t="s">
        <v>717</v>
      </c>
      <c r="B589">
        <v>2014</v>
      </c>
      <c r="C589" s="9">
        <v>41581</v>
      </c>
      <c r="D589" t="s">
        <v>653</v>
      </c>
      <c r="E589" t="s">
        <v>454</v>
      </c>
      <c r="F589">
        <v>1</v>
      </c>
      <c r="G589">
        <v>3</v>
      </c>
      <c r="H589" t="s">
        <v>760</v>
      </c>
      <c r="I589" t="s">
        <v>31</v>
      </c>
      <c r="J589">
        <v>23.504109589041001</v>
      </c>
      <c r="K589">
        <v>19.917000000000002</v>
      </c>
      <c r="L589">
        <v>20.463000000000001</v>
      </c>
      <c r="M589">
        <v>24.202999999999999</v>
      </c>
      <c r="N589">
        <v>1.87</v>
      </c>
      <c r="O589">
        <v>10</v>
      </c>
    </row>
    <row r="590" spans="1:15" x14ac:dyDescent="0.45">
      <c r="A590" t="s">
        <v>717</v>
      </c>
      <c r="B590">
        <v>2014</v>
      </c>
      <c r="C590" s="9">
        <v>41581</v>
      </c>
      <c r="D590" t="s">
        <v>653</v>
      </c>
      <c r="E590" t="s">
        <v>454</v>
      </c>
      <c r="F590">
        <v>1</v>
      </c>
      <c r="G590">
        <v>4</v>
      </c>
      <c r="H590" t="s">
        <v>43</v>
      </c>
      <c r="I590" t="s">
        <v>44</v>
      </c>
      <c r="J590">
        <v>20.9534246575342</v>
      </c>
      <c r="K590">
        <v>19.504999999999999</v>
      </c>
      <c r="L590">
        <v>19.492999999999999</v>
      </c>
      <c r="M590">
        <v>23.178999999999998</v>
      </c>
      <c r="N590">
        <v>1.843</v>
      </c>
      <c r="O590">
        <v>17</v>
      </c>
    </row>
    <row r="591" spans="1:15" x14ac:dyDescent="0.45">
      <c r="A591" t="s">
        <v>717</v>
      </c>
      <c r="B591">
        <v>2014</v>
      </c>
      <c r="C591" s="9">
        <v>41581</v>
      </c>
      <c r="D591" t="s">
        <v>653</v>
      </c>
      <c r="E591" t="s">
        <v>454</v>
      </c>
      <c r="F591">
        <v>1</v>
      </c>
      <c r="G591">
        <v>5</v>
      </c>
      <c r="H591" t="s">
        <v>77</v>
      </c>
      <c r="I591" t="s">
        <v>19</v>
      </c>
      <c r="J591">
        <v>22.4794520547945</v>
      </c>
      <c r="K591">
        <v>18.116999999999901</v>
      </c>
      <c r="L591">
        <v>15.972</v>
      </c>
      <c r="M591">
        <v>22.204000000000001</v>
      </c>
      <c r="N591">
        <v>3.1160000000000001</v>
      </c>
      <c r="O591">
        <v>13</v>
      </c>
    </row>
    <row r="592" spans="1:15" x14ac:dyDescent="0.45">
      <c r="A592" t="s">
        <v>717</v>
      </c>
      <c r="B592">
        <v>2014</v>
      </c>
      <c r="C592" s="9">
        <v>41581</v>
      </c>
      <c r="D592" t="s">
        <v>653</v>
      </c>
      <c r="E592" t="s">
        <v>454</v>
      </c>
      <c r="F592">
        <v>2</v>
      </c>
      <c r="G592">
        <v>1</v>
      </c>
      <c r="H592" t="s">
        <v>690</v>
      </c>
      <c r="I592" t="s">
        <v>17</v>
      </c>
      <c r="J592">
        <v>25.608219178082098</v>
      </c>
      <c r="K592">
        <v>27.870999999999999</v>
      </c>
      <c r="L592">
        <v>28.353999999999999</v>
      </c>
      <c r="M592">
        <v>31.102</v>
      </c>
      <c r="N592">
        <v>1.3740000000000001</v>
      </c>
      <c r="O592">
        <v>3</v>
      </c>
    </row>
    <row r="593" spans="1:15" x14ac:dyDescent="0.45">
      <c r="A593" t="s">
        <v>717</v>
      </c>
      <c r="B593">
        <v>2014</v>
      </c>
      <c r="C593" s="9">
        <v>41581</v>
      </c>
      <c r="D593" t="s">
        <v>653</v>
      </c>
      <c r="E593" t="s">
        <v>454</v>
      </c>
      <c r="F593">
        <v>2</v>
      </c>
      <c r="G593">
        <v>2</v>
      </c>
      <c r="H593" t="s">
        <v>167</v>
      </c>
      <c r="I593" t="s">
        <v>59</v>
      </c>
      <c r="J593">
        <v>24.663013698630099</v>
      </c>
      <c r="K593">
        <v>23.358999999999899</v>
      </c>
      <c r="L593">
        <v>24.292999999999999</v>
      </c>
      <c r="M593">
        <v>28.359000000000002</v>
      </c>
      <c r="N593">
        <v>2.0329999999999999</v>
      </c>
      <c r="O593">
        <v>6</v>
      </c>
    </row>
    <row r="594" spans="1:15" x14ac:dyDescent="0.45">
      <c r="A594" t="s">
        <v>717</v>
      </c>
      <c r="B594">
        <v>2014</v>
      </c>
      <c r="C594" s="9">
        <v>41581</v>
      </c>
      <c r="D594" t="s">
        <v>653</v>
      </c>
      <c r="E594" t="s">
        <v>454</v>
      </c>
      <c r="F594">
        <v>2</v>
      </c>
      <c r="G594">
        <v>3</v>
      </c>
      <c r="H594" t="s">
        <v>79</v>
      </c>
      <c r="I594" t="s">
        <v>65</v>
      </c>
      <c r="J594">
        <v>26.4986301369863</v>
      </c>
      <c r="K594">
        <v>29.536999999999999</v>
      </c>
      <c r="L594">
        <v>29.222000000000001</v>
      </c>
      <c r="M594">
        <v>31.614000000000001</v>
      </c>
      <c r="N594">
        <v>1.196</v>
      </c>
      <c r="O594">
        <v>4</v>
      </c>
    </row>
    <row r="595" spans="1:15" x14ac:dyDescent="0.45">
      <c r="A595" t="s">
        <v>717</v>
      </c>
      <c r="B595">
        <v>2014</v>
      </c>
      <c r="C595" s="9">
        <v>41581</v>
      </c>
      <c r="D595" t="s">
        <v>653</v>
      </c>
      <c r="E595" t="s">
        <v>454</v>
      </c>
      <c r="F595">
        <v>2</v>
      </c>
      <c r="G595">
        <v>4</v>
      </c>
      <c r="H595" t="s">
        <v>704</v>
      </c>
      <c r="I595" t="s">
        <v>40</v>
      </c>
      <c r="J595">
        <v>22.821917808219101</v>
      </c>
      <c r="K595">
        <v>11.061</v>
      </c>
      <c r="L595">
        <v>12.247</v>
      </c>
      <c r="M595">
        <v>15.493</v>
      </c>
      <c r="N595">
        <v>1.623</v>
      </c>
      <c r="O595">
        <v>13</v>
      </c>
    </row>
    <row r="596" spans="1:15" x14ac:dyDescent="0.45">
      <c r="A596" t="s">
        <v>717</v>
      </c>
      <c r="B596">
        <v>2014</v>
      </c>
      <c r="C596" s="9">
        <v>41581</v>
      </c>
      <c r="D596" t="s">
        <v>653</v>
      </c>
      <c r="E596" t="s">
        <v>454</v>
      </c>
      <c r="F596">
        <v>2</v>
      </c>
      <c r="G596">
        <v>5</v>
      </c>
      <c r="H596" t="s">
        <v>778</v>
      </c>
      <c r="I596" t="s">
        <v>715</v>
      </c>
      <c r="J596">
        <v>26.7068493150684</v>
      </c>
      <c r="K596">
        <v>21.128999999999898</v>
      </c>
      <c r="L596">
        <v>20.619</v>
      </c>
      <c r="M596">
        <v>23.555</v>
      </c>
      <c r="N596">
        <v>1.468</v>
      </c>
      <c r="O596">
        <v>12</v>
      </c>
    </row>
    <row r="597" spans="1:15" x14ac:dyDescent="0.45">
      <c r="A597" t="s">
        <v>717</v>
      </c>
      <c r="B597">
        <v>2014</v>
      </c>
      <c r="C597" s="9">
        <v>41581</v>
      </c>
      <c r="D597" t="s">
        <v>653</v>
      </c>
      <c r="E597" t="s">
        <v>454</v>
      </c>
      <c r="F597">
        <v>2</v>
      </c>
      <c r="G597">
        <v>6</v>
      </c>
      <c r="H597" t="s">
        <v>779</v>
      </c>
      <c r="I597" t="s">
        <v>780</v>
      </c>
      <c r="J597">
        <v>21.698630136986299</v>
      </c>
      <c r="K597">
        <v>13.512</v>
      </c>
      <c r="L597">
        <v>12.83</v>
      </c>
      <c r="M597">
        <v>17.254000000000001</v>
      </c>
      <c r="N597">
        <v>2.2120000000000002</v>
      </c>
      <c r="O597">
        <v>15</v>
      </c>
    </row>
    <row r="598" spans="1:15" x14ac:dyDescent="0.45">
      <c r="A598" t="s">
        <v>717</v>
      </c>
      <c r="B598">
        <v>2014</v>
      </c>
      <c r="C598" s="9">
        <v>41581</v>
      </c>
      <c r="D598" t="s">
        <v>653</v>
      </c>
      <c r="E598" t="s">
        <v>454</v>
      </c>
      <c r="F598">
        <v>3</v>
      </c>
      <c r="G598">
        <v>1</v>
      </c>
      <c r="H598" t="s">
        <v>703</v>
      </c>
      <c r="I598" t="s">
        <v>15</v>
      </c>
      <c r="J598">
        <v>22.9972602739726</v>
      </c>
      <c r="K598">
        <v>34.754999999999903</v>
      </c>
      <c r="L598">
        <v>35.049999999999997</v>
      </c>
      <c r="M598">
        <v>38.344000000000001</v>
      </c>
      <c r="N598">
        <v>1.647</v>
      </c>
      <c r="O598">
        <v>1</v>
      </c>
    </row>
    <row r="599" spans="1:15" x14ac:dyDescent="0.45">
      <c r="A599" t="s">
        <v>717</v>
      </c>
      <c r="B599">
        <v>2014</v>
      </c>
      <c r="C599" s="9">
        <v>41581</v>
      </c>
      <c r="D599" t="s">
        <v>653</v>
      </c>
      <c r="E599" t="s">
        <v>454</v>
      </c>
      <c r="F599">
        <v>3</v>
      </c>
      <c r="G599">
        <v>2</v>
      </c>
      <c r="H599" t="s">
        <v>757</v>
      </c>
      <c r="I599" t="s">
        <v>781</v>
      </c>
      <c r="J599">
        <v>23.846575342465702</v>
      </c>
      <c r="K599">
        <v>24.619</v>
      </c>
      <c r="L599">
        <v>25.36</v>
      </c>
      <c r="M599">
        <v>28.288</v>
      </c>
      <c r="N599">
        <v>1.464</v>
      </c>
      <c r="O599">
        <v>8</v>
      </c>
    </row>
    <row r="600" spans="1:15" x14ac:dyDescent="0.45">
      <c r="A600" t="s">
        <v>717</v>
      </c>
      <c r="B600">
        <v>2014</v>
      </c>
      <c r="C600" s="9">
        <v>41581</v>
      </c>
      <c r="D600" t="s">
        <v>653</v>
      </c>
      <c r="E600" t="s">
        <v>454</v>
      </c>
      <c r="F600">
        <v>3</v>
      </c>
      <c r="G600">
        <v>3</v>
      </c>
      <c r="H600" t="s">
        <v>60</v>
      </c>
      <c r="I600" t="s">
        <v>61</v>
      </c>
      <c r="J600">
        <v>25.295890410958901</v>
      </c>
      <c r="K600">
        <v>23.672999999999998</v>
      </c>
      <c r="L600">
        <v>24.117000000000001</v>
      </c>
      <c r="M600">
        <v>26.829000000000001</v>
      </c>
      <c r="N600">
        <v>1.3560000000000001</v>
      </c>
      <c r="O600">
        <v>11</v>
      </c>
    </row>
    <row r="601" spans="1:15" x14ac:dyDescent="0.45">
      <c r="A601" t="s">
        <v>717</v>
      </c>
      <c r="B601">
        <v>2014</v>
      </c>
      <c r="C601" s="9">
        <v>41581</v>
      </c>
      <c r="D601" t="s">
        <v>653</v>
      </c>
      <c r="E601" t="s">
        <v>454</v>
      </c>
      <c r="F601">
        <v>3</v>
      </c>
      <c r="G601">
        <v>4</v>
      </c>
      <c r="H601" t="s">
        <v>782</v>
      </c>
      <c r="I601" t="s">
        <v>720</v>
      </c>
      <c r="J601">
        <v>24.9808219178082</v>
      </c>
      <c r="K601">
        <v>9</v>
      </c>
      <c r="L601">
        <v>18.396000000000001</v>
      </c>
      <c r="M601">
        <v>26.975999999999999</v>
      </c>
      <c r="N601">
        <v>4.29</v>
      </c>
      <c r="O601">
        <v>9</v>
      </c>
    </row>
    <row r="602" spans="1:15" x14ac:dyDescent="0.45">
      <c r="A602" t="s">
        <v>717</v>
      </c>
      <c r="B602">
        <v>2014</v>
      </c>
      <c r="C602" s="9">
        <v>41581</v>
      </c>
      <c r="D602" t="s">
        <v>653</v>
      </c>
      <c r="E602" t="s">
        <v>454</v>
      </c>
      <c r="F602">
        <v>3</v>
      </c>
      <c r="G602">
        <v>5</v>
      </c>
      <c r="H602" t="s">
        <v>734</v>
      </c>
      <c r="I602" t="s">
        <v>36</v>
      </c>
      <c r="J602">
        <v>30.139726027397199</v>
      </c>
      <c r="K602">
        <v>32.106000000000002</v>
      </c>
      <c r="L602">
        <v>30.55</v>
      </c>
      <c r="M602">
        <v>34.036000000000001</v>
      </c>
      <c r="N602">
        <v>1.7430000000000001</v>
      </c>
      <c r="O602">
        <v>7</v>
      </c>
    </row>
    <row r="603" spans="1:15" x14ac:dyDescent="0.45">
      <c r="A603" t="s">
        <v>717</v>
      </c>
      <c r="B603">
        <v>2014</v>
      </c>
      <c r="C603" s="9">
        <v>41581</v>
      </c>
      <c r="D603" t="s">
        <v>653</v>
      </c>
      <c r="E603" t="s">
        <v>454</v>
      </c>
      <c r="F603">
        <v>3</v>
      </c>
      <c r="G603">
        <v>6</v>
      </c>
      <c r="H603" t="s">
        <v>783</v>
      </c>
      <c r="I603" t="s">
        <v>61</v>
      </c>
      <c r="K603">
        <v>8.7070000000000007</v>
      </c>
      <c r="L603">
        <v>8.6150000000000002</v>
      </c>
      <c r="M603">
        <v>16.399000000000001</v>
      </c>
      <c r="N603">
        <v>3.8919999999999999</v>
      </c>
      <c r="O603">
        <v>15</v>
      </c>
    </row>
    <row r="604" spans="1:15" x14ac:dyDescent="0.45">
      <c r="A604" t="s">
        <v>717</v>
      </c>
      <c r="B604">
        <v>2014</v>
      </c>
      <c r="C604" s="9">
        <v>41581</v>
      </c>
      <c r="D604" t="s">
        <v>653</v>
      </c>
      <c r="E604" t="s">
        <v>642</v>
      </c>
      <c r="F604">
        <v>1</v>
      </c>
      <c r="G604">
        <v>1</v>
      </c>
      <c r="H604" t="s">
        <v>760</v>
      </c>
      <c r="I604" t="s">
        <v>31</v>
      </c>
      <c r="J604">
        <v>23.504109589041001</v>
      </c>
      <c r="K604">
        <v>20.463000000000001</v>
      </c>
      <c r="L604">
        <v>21.513000000000002</v>
      </c>
      <c r="M604">
        <v>25.103000000000002</v>
      </c>
      <c r="N604">
        <v>1.7949999999999999</v>
      </c>
      <c r="O604">
        <v>10</v>
      </c>
    </row>
    <row r="605" spans="1:15" x14ac:dyDescent="0.45">
      <c r="A605" t="s">
        <v>717</v>
      </c>
      <c r="B605">
        <v>2014</v>
      </c>
      <c r="C605" s="9">
        <v>41581</v>
      </c>
      <c r="D605" t="s">
        <v>653</v>
      </c>
      <c r="E605" t="s">
        <v>642</v>
      </c>
      <c r="F605">
        <v>1</v>
      </c>
      <c r="G605">
        <v>2</v>
      </c>
      <c r="H605" t="s">
        <v>782</v>
      </c>
      <c r="I605" t="s">
        <v>720</v>
      </c>
      <c r="J605">
        <v>24.9808219178082</v>
      </c>
      <c r="K605">
        <v>18.396000000000001</v>
      </c>
      <c r="L605">
        <v>19.567</v>
      </c>
      <c r="M605">
        <v>26.327000000000002</v>
      </c>
      <c r="N605">
        <v>3.38</v>
      </c>
      <c r="O605">
        <v>9</v>
      </c>
    </row>
    <row r="606" spans="1:15" x14ac:dyDescent="0.45">
      <c r="A606" t="s">
        <v>717</v>
      </c>
      <c r="B606">
        <v>2014</v>
      </c>
      <c r="C606" s="9">
        <v>41581</v>
      </c>
      <c r="D606" t="s">
        <v>653</v>
      </c>
      <c r="E606" t="s">
        <v>642</v>
      </c>
      <c r="F606">
        <v>1</v>
      </c>
      <c r="G606">
        <v>3</v>
      </c>
      <c r="H606" t="s">
        <v>778</v>
      </c>
      <c r="I606" t="s">
        <v>715</v>
      </c>
      <c r="J606">
        <v>26.7068493150684</v>
      </c>
      <c r="K606">
        <v>20.619</v>
      </c>
      <c r="L606">
        <v>20.495999999999999</v>
      </c>
      <c r="M606">
        <v>23.341999999999999</v>
      </c>
      <c r="N606">
        <v>1.423</v>
      </c>
      <c r="O606">
        <v>12</v>
      </c>
    </row>
    <row r="607" spans="1:15" x14ac:dyDescent="0.45">
      <c r="A607" t="s">
        <v>717</v>
      </c>
      <c r="B607">
        <v>2014</v>
      </c>
      <c r="C607" s="9">
        <v>41581</v>
      </c>
      <c r="D607" t="s">
        <v>653</v>
      </c>
      <c r="E607" t="s">
        <v>642</v>
      </c>
      <c r="F607">
        <v>1</v>
      </c>
      <c r="G607">
        <v>4</v>
      </c>
      <c r="H607" t="s">
        <v>704</v>
      </c>
      <c r="I607" t="s">
        <v>40</v>
      </c>
      <c r="J607">
        <v>22.821917808219101</v>
      </c>
      <c r="K607">
        <v>12.247</v>
      </c>
      <c r="L607">
        <v>12.459</v>
      </c>
      <c r="M607">
        <v>15.597</v>
      </c>
      <c r="N607">
        <v>1.569</v>
      </c>
      <c r="O607">
        <v>13</v>
      </c>
    </row>
    <row r="608" spans="1:15" x14ac:dyDescent="0.45">
      <c r="A608" t="s">
        <v>717</v>
      </c>
      <c r="B608">
        <v>2014</v>
      </c>
      <c r="C608" s="9">
        <v>41581</v>
      </c>
      <c r="D608" t="s">
        <v>653</v>
      </c>
      <c r="E608" t="s">
        <v>642</v>
      </c>
      <c r="F608">
        <v>1</v>
      </c>
      <c r="G608">
        <v>5</v>
      </c>
      <c r="H608" t="s">
        <v>783</v>
      </c>
      <c r="I608" t="s">
        <v>61</v>
      </c>
      <c r="K608">
        <v>8.6150000000000002</v>
      </c>
      <c r="L608">
        <v>7.1689999999999996</v>
      </c>
      <c r="M608">
        <v>13.936999999999999</v>
      </c>
      <c r="N608">
        <v>3.3839999999999999</v>
      </c>
      <c r="O608">
        <v>15</v>
      </c>
    </row>
    <row r="609" spans="1:15" x14ac:dyDescent="0.45">
      <c r="A609" t="s">
        <v>717</v>
      </c>
      <c r="B609">
        <v>2014</v>
      </c>
      <c r="C609" s="9">
        <v>41581</v>
      </c>
      <c r="D609" t="s">
        <v>653</v>
      </c>
      <c r="E609" t="s">
        <v>642</v>
      </c>
      <c r="F609">
        <v>2</v>
      </c>
      <c r="G609">
        <v>1</v>
      </c>
      <c r="H609" t="s">
        <v>734</v>
      </c>
      <c r="I609" t="s">
        <v>36</v>
      </c>
      <c r="J609">
        <v>30.139726027397199</v>
      </c>
      <c r="K609">
        <v>30.55</v>
      </c>
      <c r="L609">
        <v>31.041999999999899</v>
      </c>
      <c r="M609">
        <v>34.421999999999997</v>
      </c>
      <c r="N609">
        <v>1.69</v>
      </c>
      <c r="O609">
        <v>7</v>
      </c>
    </row>
    <row r="610" spans="1:15" x14ac:dyDescent="0.45">
      <c r="A610" t="s">
        <v>717</v>
      </c>
      <c r="B610">
        <v>2014</v>
      </c>
      <c r="C610" s="9">
        <v>41581</v>
      </c>
      <c r="D610" t="s">
        <v>653</v>
      </c>
      <c r="E610" t="s">
        <v>642</v>
      </c>
      <c r="F610">
        <v>2</v>
      </c>
      <c r="G610">
        <v>2</v>
      </c>
      <c r="H610" t="s">
        <v>60</v>
      </c>
      <c r="I610" t="s">
        <v>61</v>
      </c>
      <c r="J610">
        <v>25.295890410958901</v>
      </c>
      <c r="K610">
        <v>24.117000000000001</v>
      </c>
      <c r="L610">
        <v>24.614999999999998</v>
      </c>
      <c r="M610">
        <v>27.248999999999999</v>
      </c>
      <c r="N610">
        <v>1.3169999999999999</v>
      </c>
      <c r="O610">
        <v>11</v>
      </c>
    </row>
    <row r="611" spans="1:15" x14ac:dyDescent="0.45">
      <c r="A611" t="s">
        <v>717</v>
      </c>
      <c r="B611">
        <v>2014</v>
      </c>
      <c r="C611" s="9">
        <v>41581</v>
      </c>
      <c r="D611" t="s">
        <v>653</v>
      </c>
      <c r="E611" t="s">
        <v>642</v>
      </c>
      <c r="F611">
        <v>2</v>
      </c>
      <c r="G611">
        <v>3</v>
      </c>
      <c r="H611" t="s">
        <v>79</v>
      </c>
      <c r="I611" t="s">
        <v>65</v>
      </c>
      <c r="J611">
        <v>26.4986301369863</v>
      </c>
      <c r="K611">
        <v>29.222000000000001</v>
      </c>
      <c r="L611">
        <v>29.009</v>
      </c>
      <c r="M611">
        <v>31.347000000000001</v>
      </c>
      <c r="N611">
        <v>1.169</v>
      </c>
      <c r="O611">
        <v>4</v>
      </c>
    </row>
    <row r="612" spans="1:15" x14ac:dyDescent="0.45">
      <c r="A612" t="s">
        <v>717</v>
      </c>
      <c r="B612">
        <v>2014</v>
      </c>
      <c r="C612" s="9">
        <v>41581</v>
      </c>
      <c r="D612" t="s">
        <v>653</v>
      </c>
      <c r="E612" t="s">
        <v>642</v>
      </c>
      <c r="F612">
        <v>2</v>
      </c>
      <c r="G612">
        <v>4</v>
      </c>
      <c r="H612" t="s">
        <v>77</v>
      </c>
      <c r="I612" t="s">
        <v>19</v>
      </c>
      <c r="J612">
        <v>22.4794520547945</v>
      </c>
      <c r="K612">
        <v>15.972</v>
      </c>
      <c r="L612">
        <v>17.343999999999902</v>
      </c>
      <c r="M612">
        <v>22.72</v>
      </c>
      <c r="N612">
        <v>2.6880000000000002</v>
      </c>
      <c r="O612">
        <v>13</v>
      </c>
    </row>
    <row r="613" spans="1:15" x14ac:dyDescent="0.45">
      <c r="A613" t="s">
        <v>717</v>
      </c>
      <c r="B613">
        <v>2014</v>
      </c>
      <c r="C613" s="9">
        <v>41581</v>
      </c>
      <c r="D613" t="s">
        <v>653</v>
      </c>
      <c r="E613" t="s">
        <v>642</v>
      </c>
      <c r="F613">
        <v>2</v>
      </c>
      <c r="G613">
        <v>5</v>
      </c>
      <c r="H613" t="s">
        <v>779</v>
      </c>
      <c r="I613" t="s">
        <v>780</v>
      </c>
      <c r="J613">
        <v>21.698630136986299</v>
      </c>
      <c r="K613">
        <v>12.83</v>
      </c>
      <c r="L613">
        <v>13.683</v>
      </c>
      <c r="M613">
        <v>17.780999999999999</v>
      </c>
      <c r="N613">
        <v>2.0489999999999999</v>
      </c>
      <c r="O613">
        <v>15</v>
      </c>
    </row>
    <row r="614" spans="1:15" x14ac:dyDescent="0.45">
      <c r="A614" t="s">
        <v>717</v>
      </c>
      <c r="B614">
        <v>2014</v>
      </c>
      <c r="C614" s="9">
        <v>41581</v>
      </c>
      <c r="D614" t="s">
        <v>653</v>
      </c>
      <c r="E614" t="s">
        <v>642</v>
      </c>
      <c r="F614">
        <v>2</v>
      </c>
      <c r="G614">
        <v>6</v>
      </c>
      <c r="H614" t="s">
        <v>43</v>
      </c>
      <c r="I614" t="s">
        <v>44</v>
      </c>
      <c r="J614">
        <v>20.9534246575342</v>
      </c>
      <c r="K614">
        <v>19.492999999999999</v>
      </c>
      <c r="L614">
        <v>18.54</v>
      </c>
      <c r="M614">
        <v>22.06</v>
      </c>
      <c r="N614">
        <v>1.76</v>
      </c>
      <c r="O614">
        <v>17</v>
      </c>
    </row>
    <row r="615" spans="1:15" x14ac:dyDescent="0.45">
      <c r="A615" t="s">
        <v>717</v>
      </c>
      <c r="B615">
        <v>2014</v>
      </c>
      <c r="C615" s="9">
        <v>41581</v>
      </c>
      <c r="D615" t="s">
        <v>653</v>
      </c>
      <c r="E615" t="s">
        <v>643</v>
      </c>
      <c r="F615">
        <v>1</v>
      </c>
      <c r="G615">
        <v>1</v>
      </c>
      <c r="H615" t="s">
        <v>739</v>
      </c>
      <c r="I615" t="s">
        <v>25</v>
      </c>
      <c r="J615">
        <v>21.945205479452</v>
      </c>
      <c r="K615">
        <v>28.834</v>
      </c>
      <c r="L615">
        <v>29.507999999999999</v>
      </c>
      <c r="M615">
        <v>32.238</v>
      </c>
      <c r="N615">
        <v>1.365</v>
      </c>
      <c r="O615">
        <v>2</v>
      </c>
    </row>
    <row r="616" spans="1:15" x14ac:dyDescent="0.45">
      <c r="A616" t="s">
        <v>717</v>
      </c>
      <c r="B616">
        <v>2014</v>
      </c>
      <c r="C616" s="9">
        <v>41581</v>
      </c>
      <c r="D616" t="s">
        <v>653</v>
      </c>
      <c r="E616" t="s">
        <v>643</v>
      </c>
      <c r="F616">
        <v>1</v>
      </c>
      <c r="G616">
        <v>2</v>
      </c>
      <c r="H616" t="s">
        <v>79</v>
      </c>
      <c r="I616" t="s">
        <v>65</v>
      </c>
      <c r="J616">
        <v>26.4986301369863</v>
      </c>
      <c r="K616">
        <v>29.009</v>
      </c>
      <c r="L616">
        <v>29.259</v>
      </c>
      <c r="M616">
        <v>31.541</v>
      </c>
      <c r="N616">
        <v>1.141</v>
      </c>
      <c r="O616">
        <v>4</v>
      </c>
    </row>
    <row r="617" spans="1:15" x14ac:dyDescent="0.45">
      <c r="A617" t="s">
        <v>717</v>
      </c>
      <c r="B617">
        <v>2014</v>
      </c>
      <c r="C617" s="9">
        <v>41581</v>
      </c>
      <c r="D617" t="s">
        <v>653</v>
      </c>
      <c r="E617" t="s">
        <v>643</v>
      </c>
      <c r="F617">
        <v>1</v>
      </c>
      <c r="G617">
        <v>3</v>
      </c>
      <c r="H617" t="s">
        <v>167</v>
      </c>
      <c r="I617" t="s">
        <v>59</v>
      </c>
      <c r="J617">
        <v>24.663013698630099</v>
      </c>
      <c r="K617">
        <v>24.292999999999999</v>
      </c>
      <c r="L617">
        <v>25.173999999999999</v>
      </c>
      <c r="M617">
        <v>28.93</v>
      </c>
      <c r="N617">
        <v>1.8779999999999999</v>
      </c>
      <c r="O617">
        <v>6</v>
      </c>
    </row>
    <row r="618" spans="1:15" x14ac:dyDescent="0.45">
      <c r="A618" t="s">
        <v>717</v>
      </c>
      <c r="B618">
        <v>2014</v>
      </c>
      <c r="C618" s="9">
        <v>41581</v>
      </c>
      <c r="D618" t="s">
        <v>653</v>
      </c>
      <c r="E618" t="s">
        <v>643</v>
      </c>
      <c r="F618">
        <v>1</v>
      </c>
      <c r="G618">
        <v>4</v>
      </c>
      <c r="H618" t="s">
        <v>734</v>
      </c>
      <c r="I618" t="s">
        <v>36</v>
      </c>
      <c r="J618">
        <v>30.139726027397199</v>
      </c>
      <c r="K618">
        <v>31.041999999999899</v>
      </c>
      <c r="L618">
        <v>30.459999999999901</v>
      </c>
      <c r="M618">
        <v>33.659999999999997</v>
      </c>
      <c r="N618">
        <v>1.6</v>
      </c>
      <c r="O618">
        <v>7</v>
      </c>
    </row>
    <row r="619" spans="1:15" x14ac:dyDescent="0.45">
      <c r="A619" t="s">
        <v>717</v>
      </c>
      <c r="B619">
        <v>2014</v>
      </c>
      <c r="C619" s="9">
        <v>41581</v>
      </c>
      <c r="D619" t="s">
        <v>653</v>
      </c>
      <c r="E619" t="s">
        <v>643</v>
      </c>
      <c r="F619">
        <v>1</v>
      </c>
      <c r="G619">
        <v>5</v>
      </c>
      <c r="H619" t="s">
        <v>757</v>
      </c>
      <c r="I619" t="s">
        <v>781</v>
      </c>
      <c r="J619">
        <v>23.846575342465702</v>
      </c>
      <c r="K619">
        <v>25.36</v>
      </c>
      <c r="L619">
        <v>25.187999999999999</v>
      </c>
      <c r="M619">
        <v>28.012</v>
      </c>
      <c r="N619">
        <v>1.4119999999999999</v>
      </c>
      <c r="O619">
        <v>8</v>
      </c>
    </row>
    <row r="620" spans="1:15" x14ac:dyDescent="0.45">
      <c r="A620" t="s">
        <v>717</v>
      </c>
      <c r="B620">
        <v>2014</v>
      </c>
      <c r="C620" s="9">
        <v>41581</v>
      </c>
      <c r="D620" t="s">
        <v>653</v>
      </c>
      <c r="E620" t="s">
        <v>643</v>
      </c>
      <c r="F620">
        <v>1</v>
      </c>
      <c r="G620">
        <v>6</v>
      </c>
      <c r="H620" t="s">
        <v>782</v>
      </c>
      <c r="I620" t="s">
        <v>720</v>
      </c>
      <c r="J620">
        <v>24.9808219178082</v>
      </c>
      <c r="K620">
        <v>19.567</v>
      </c>
      <c r="L620">
        <v>18.294999999999899</v>
      </c>
      <c r="M620">
        <v>24.242999999999999</v>
      </c>
      <c r="N620">
        <v>2.9740000000000002</v>
      </c>
      <c r="O620">
        <v>9</v>
      </c>
    </row>
    <row r="621" spans="1:15" x14ac:dyDescent="0.45">
      <c r="A621" t="s">
        <v>717</v>
      </c>
      <c r="B621">
        <v>2014</v>
      </c>
      <c r="C621" s="9">
        <v>41581</v>
      </c>
      <c r="D621" t="s">
        <v>653</v>
      </c>
      <c r="E621" t="s">
        <v>643</v>
      </c>
      <c r="F621">
        <v>2</v>
      </c>
      <c r="G621">
        <v>1</v>
      </c>
      <c r="H621" t="s">
        <v>132</v>
      </c>
      <c r="I621" t="s">
        <v>36</v>
      </c>
      <c r="J621">
        <v>22.9479452054794</v>
      </c>
      <c r="K621">
        <v>23.844000000000001</v>
      </c>
      <c r="L621">
        <v>26.02</v>
      </c>
      <c r="M621">
        <v>29.97</v>
      </c>
      <c r="N621">
        <v>1.9750000000000001</v>
      </c>
      <c r="O621">
        <v>5</v>
      </c>
    </row>
    <row r="622" spans="1:15" x14ac:dyDescent="0.45">
      <c r="A622" t="s">
        <v>717</v>
      </c>
      <c r="B622">
        <v>2014</v>
      </c>
      <c r="C622" s="9">
        <v>41581</v>
      </c>
      <c r="D622" t="s">
        <v>653</v>
      </c>
      <c r="E622" t="s">
        <v>643</v>
      </c>
      <c r="F622">
        <v>2</v>
      </c>
      <c r="G622">
        <v>2</v>
      </c>
      <c r="H622" t="s">
        <v>703</v>
      </c>
      <c r="I622" t="s">
        <v>15</v>
      </c>
      <c r="J622">
        <v>22.9972602739726</v>
      </c>
      <c r="K622">
        <v>35.049999999999997</v>
      </c>
      <c r="L622">
        <v>34.68</v>
      </c>
      <c r="M622">
        <v>37.828000000000003</v>
      </c>
      <c r="N622">
        <v>1.5740000000000001</v>
      </c>
      <c r="O622">
        <v>1</v>
      </c>
    </row>
    <row r="623" spans="1:15" x14ac:dyDescent="0.45">
      <c r="A623" t="s">
        <v>717</v>
      </c>
      <c r="B623">
        <v>2014</v>
      </c>
      <c r="C623" s="9">
        <v>41581</v>
      </c>
      <c r="D623" t="s">
        <v>653</v>
      </c>
      <c r="E623" t="s">
        <v>643</v>
      </c>
      <c r="F623">
        <v>2</v>
      </c>
      <c r="G623">
        <v>3</v>
      </c>
      <c r="H623" t="s">
        <v>690</v>
      </c>
      <c r="I623" t="s">
        <v>17</v>
      </c>
      <c r="J623">
        <v>25.608219178082098</v>
      </c>
      <c r="K623">
        <v>28.353999999999999</v>
      </c>
      <c r="L623">
        <v>28.41</v>
      </c>
      <c r="M623">
        <v>31.07</v>
      </c>
      <c r="N623">
        <v>1.33</v>
      </c>
      <c r="O623">
        <v>3</v>
      </c>
    </row>
    <row r="624" spans="1:15" x14ac:dyDescent="0.45">
      <c r="A624" t="s">
        <v>717</v>
      </c>
      <c r="B624">
        <v>2014</v>
      </c>
      <c r="C624" s="9">
        <v>41581</v>
      </c>
      <c r="D624" t="s">
        <v>653</v>
      </c>
      <c r="E624" t="s">
        <v>643</v>
      </c>
      <c r="F624">
        <v>2</v>
      </c>
      <c r="G624">
        <v>4</v>
      </c>
      <c r="H624" t="s">
        <v>778</v>
      </c>
      <c r="I624" t="s">
        <v>715</v>
      </c>
      <c r="J624">
        <v>26.7068493150684</v>
      </c>
      <c r="K624">
        <v>20.495999999999999</v>
      </c>
      <c r="L624">
        <v>20.972999999999999</v>
      </c>
      <c r="M624">
        <v>23.716999999999999</v>
      </c>
      <c r="N624">
        <v>1.3720000000000001</v>
      </c>
      <c r="O624">
        <v>12</v>
      </c>
    </row>
    <row r="625" spans="1:15" x14ac:dyDescent="0.45">
      <c r="A625" t="s">
        <v>717</v>
      </c>
      <c r="B625">
        <v>2014</v>
      </c>
      <c r="C625" s="9">
        <v>41581</v>
      </c>
      <c r="D625" t="s">
        <v>653</v>
      </c>
      <c r="E625" t="s">
        <v>643</v>
      </c>
      <c r="F625">
        <v>2</v>
      </c>
      <c r="G625">
        <v>5</v>
      </c>
      <c r="H625" t="s">
        <v>60</v>
      </c>
      <c r="I625" t="s">
        <v>61</v>
      </c>
      <c r="J625">
        <v>25.295890410958901</v>
      </c>
      <c r="K625">
        <v>24.614999999999998</v>
      </c>
      <c r="L625">
        <v>24.405999999999999</v>
      </c>
      <c r="M625">
        <v>26.962</v>
      </c>
      <c r="N625">
        <v>1.278</v>
      </c>
      <c r="O625">
        <v>11</v>
      </c>
    </row>
    <row r="626" spans="1:15" x14ac:dyDescent="0.45">
      <c r="A626" t="s">
        <v>717</v>
      </c>
      <c r="B626">
        <v>2014</v>
      </c>
      <c r="C626" s="9">
        <v>41581</v>
      </c>
      <c r="D626" t="s">
        <v>653</v>
      </c>
      <c r="E626" t="s">
        <v>643</v>
      </c>
      <c r="F626">
        <v>2</v>
      </c>
      <c r="G626">
        <v>6</v>
      </c>
      <c r="H626" t="s">
        <v>760</v>
      </c>
      <c r="I626" t="s">
        <v>31</v>
      </c>
      <c r="J626">
        <v>23.504109589041001</v>
      </c>
      <c r="K626">
        <v>21.513000000000002</v>
      </c>
      <c r="L626">
        <v>20.896000000000001</v>
      </c>
      <c r="M626">
        <v>24.332000000000001</v>
      </c>
      <c r="N626">
        <v>1.718</v>
      </c>
      <c r="O626">
        <v>10</v>
      </c>
    </row>
    <row r="627" spans="1:15" x14ac:dyDescent="0.45">
      <c r="A627" t="s">
        <v>717</v>
      </c>
      <c r="B627">
        <v>2014</v>
      </c>
      <c r="C627" s="9">
        <v>41581</v>
      </c>
      <c r="D627" t="s">
        <v>653</v>
      </c>
      <c r="E627" t="s">
        <v>370</v>
      </c>
      <c r="F627">
        <v>1</v>
      </c>
      <c r="G627">
        <v>1</v>
      </c>
      <c r="H627" t="s">
        <v>703</v>
      </c>
      <c r="I627" t="s">
        <v>15</v>
      </c>
      <c r="J627">
        <v>22.9972602739726</v>
      </c>
      <c r="K627">
        <v>34.68</v>
      </c>
      <c r="L627">
        <v>35.149000000000001</v>
      </c>
      <c r="M627">
        <v>38.209000000000003</v>
      </c>
      <c r="N627">
        <v>1.53</v>
      </c>
      <c r="O627">
        <v>1</v>
      </c>
    </row>
    <row r="628" spans="1:15" x14ac:dyDescent="0.45">
      <c r="A628" t="s">
        <v>717</v>
      </c>
      <c r="B628">
        <v>2014</v>
      </c>
      <c r="C628" s="9">
        <v>41581</v>
      </c>
      <c r="D628" t="s">
        <v>653</v>
      </c>
      <c r="E628" t="s">
        <v>370</v>
      </c>
      <c r="F628">
        <v>1</v>
      </c>
      <c r="G628">
        <v>2</v>
      </c>
      <c r="H628" t="s">
        <v>739</v>
      </c>
      <c r="I628" t="s">
        <v>25</v>
      </c>
      <c r="J628">
        <v>21.945205479452</v>
      </c>
      <c r="K628">
        <v>29.507999999999999</v>
      </c>
      <c r="L628">
        <v>29.957999999999998</v>
      </c>
      <c r="M628">
        <v>32.601999999999997</v>
      </c>
      <c r="N628">
        <v>1.3220000000000001</v>
      </c>
      <c r="O628">
        <v>2</v>
      </c>
    </row>
    <row r="629" spans="1:15" x14ac:dyDescent="0.45">
      <c r="A629" t="s">
        <v>717</v>
      </c>
      <c r="B629">
        <v>2014</v>
      </c>
      <c r="C629" s="9">
        <v>41581</v>
      </c>
      <c r="D629" t="s">
        <v>653</v>
      </c>
      <c r="E629" t="s">
        <v>370</v>
      </c>
      <c r="F629">
        <v>1</v>
      </c>
      <c r="G629">
        <v>3</v>
      </c>
      <c r="H629" t="s">
        <v>690</v>
      </c>
      <c r="I629" t="s">
        <v>17</v>
      </c>
      <c r="J629">
        <v>25.608219178082098</v>
      </c>
      <c r="K629">
        <v>28.41</v>
      </c>
      <c r="L629">
        <v>28.667999999999999</v>
      </c>
      <c r="M629">
        <v>31.242000000000001</v>
      </c>
      <c r="N629">
        <v>1.2869999999999999</v>
      </c>
      <c r="O629">
        <v>3</v>
      </c>
    </row>
    <row r="630" spans="1:15" x14ac:dyDescent="0.45">
      <c r="A630" t="s">
        <v>717</v>
      </c>
      <c r="B630">
        <v>2014</v>
      </c>
      <c r="C630" s="9">
        <v>41581</v>
      </c>
      <c r="D630" t="s">
        <v>653</v>
      </c>
      <c r="E630" t="s">
        <v>370</v>
      </c>
      <c r="F630">
        <v>1</v>
      </c>
      <c r="G630">
        <v>4</v>
      </c>
      <c r="H630" t="s">
        <v>79</v>
      </c>
      <c r="I630" t="s">
        <v>65</v>
      </c>
      <c r="J630">
        <v>26.4986301369863</v>
      </c>
      <c r="K630">
        <v>29.259</v>
      </c>
      <c r="L630">
        <v>29.222999999999999</v>
      </c>
      <c r="M630">
        <v>31.452999999999999</v>
      </c>
      <c r="N630">
        <v>1.115</v>
      </c>
      <c r="O630">
        <v>4</v>
      </c>
    </row>
    <row r="631" spans="1:15" x14ac:dyDescent="0.45">
      <c r="A631" t="s">
        <v>717</v>
      </c>
      <c r="B631">
        <v>2014</v>
      </c>
      <c r="C631" s="9">
        <v>41581</v>
      </c>
      <c r="D631" t="s">
        <v>653</v>
      </c>
      <c r="E631" t="s">
        <v>370</v>
      </c>
      <c r="F631">
        <v>1</v>
      </c>
      <c r="G631">
        <v>5</v>
      </c>
      <c r="H631" t="s">
        <v>132</v>
      </c>
      <c r="I631" t="s">
        <v>36</v>
      </c>
      <c r="J631">
        <v>22.9479452054794</v>
      </c>
      <c r="K631">
        <v>26.02</v>
      </c>
      <c r="L631">
        <v>25.808</v>
      </c>
      <c r="M631">
        <v>29.492000000000001</v>
      </c>
      <c r="N631">
        <v>1.8420000000000001</v>
      </c>
      <c r="O631">
        <v>5</v>
      </c>
    </row>
    <row r="632" spans="1:15" x14ac:dyDescent="0.45">
      <c r="A632" t="s">
        <v>717</v>
      </c>
      <c r="B632">
        <v>2014</v>
      </c>
      <c r="C632" s="9">
        <v>41581</v>
      </c>
      <c r="D632" t="s">
        <v>653</v>
      </c>
      <c r="E632" t="s">
        <v>370</v>
      </c>
      <c r="F632">
        <v>1</v>
      </c>
      <c r="G632">
        <v>6</v>
      </c>
      <c r="H632" t="s">
        <v>167</v>
      </c>
      <c r="I632" t="s">
        <v>59</v>
      </c>
      <c r="J632">
        <v>24.663013698630099</v>
      </c>
      <c r="K632">
        <v>25.173999999999999</v>
      </c>
      <c r="L632">
        <v>24.454000000000001</v>
      </c>
      <c r="M632">
        <v>28.027999999999999</v>
      </c>
      <c r="N632">
        <v>1.7869999999999999</v>
      </c>
      <c r="O632">
        <v>6</v>
      </c>
    </row>
    <row r="633" spans="1:15" x14ac:dyDescent="0.45">
      <c r="A633" t="s">
        <v>717</v>
      </c>
      <c r="B633">
        <v>2014</v>
      </c>
      <c r="C633" s="9">
        <v>41581</v>
      </c>
      <c r="D633" t="s">
        <v>653</v>
      </c>
      <c r="E633" t="s">
        <v>370</v>
      </c>
      <c r="F633">
        <v>2</v>
      </c>
      <c r="G633">
        <v>1</v>
      </c>
      <c r="H633" t="s">
        <v>734</v>
      </c>
      <c r="I633" t="s">
        <v>36</v>
      </c>
      <c r="J633">
        <v>30.139726027397199</v>
      </c>
      <c r="K633">
        <v>30.459999999999901</v>
      </c>
      <c r="L633">
        <v>30.896999999999998</v>
      </c>
      <c r="M633">
        <v>34.011000000000003</v>
      </c>
      <c r="N633">
        <v>1.5569999999999999</v>
      </c>
      <c r="O633">
        <v>7</v>
      </c>
    </row>
    <row r="634" spans="1:15" x14ac:dyDescent="0.45">
      <c r="A634" t="s">
        <v>717</v>
      </c>
      <c r="B634">
        <v>2014</v>
      </c>
      <c r="C634" s="9">
        <v>41581</v>
      </c>
      <c r="D634" t="s">
        <v>653</v>
      </c>
      <c r="E634" t="s">
        <v>370</v>
      </c>
      <c r="F634">
        <v>2</v>
      </c>
      <c r="G634">
        <v>2</v>
      </c>
      <c r="H634" t="s">
        <v>757</v>
      </c>
      <c r="I634" t="s">
        <v>781</v>
      </c>
      <c r="J634">
        <v>23.846575342465702</v>
      </c>
      <c r="K634">
        <v>25.187999999999999</v>
      </c>
      <c r="L634">
        <v>25.608000000000001</v>
      </c>
      <c r="M634">
        <v>28.34</v>
      </c>
      <c r="N634">
        <v>1.3660000000000001</v>
      </c>
      <c r="O634">
        <v>8</v>
      </c>
    </row>
    <row r="635" spans="1:15" x14ac:dyDescent="0.45">
      <c r="A635" t="s">
        <v>717</v>
      </c>
      <c r="B635">
        <v>2014</v>
      </c>
      <c r="C635" s="9">
        <v>41581</v>
      </c>
      <c r="D635" t="s">
        <v>653</v>
      </c>
      <c r="E635" t="s">
        <v>370</v>
      </c>
      <c r="F635">
        <v>2</v>
      </c>
      <c r="G635">
        <v>3</v>
      </c>
      <c r="H635" t="s">
        <v>782</v>
      </c>
      <c r="I635" t="s">
        <v>720</v>
      </c>
      <c r="J635">
        <v>24.9808219178082</v>
      </c>
      <c r="K635">
        <v>18.294999999999899</v>
      </c>
      <c r="L635">
        <v>20.359000000000002</v>
      </c>
      <c r="M635">
        <v>25.463000000000001</v>
      </c>
      <c r="N635">
        <v>2.552</v>
      </c>
      <c r="O635">
        <v>9</v>
      </c>
    </row>
    <row r="636" spans="1:15" x14ac:dyDescent="0.45">
      <c r="A636" t="s">
        <v>717</v>
      </c>
      <c r="B636">
        <v>2014</v>
      </c>
      <c r="C636" s="9">
        <v>41581</v>
      </c>
      <c r="D636" t="s">
        <v>653</v>
      </c>
      <c r="E636" t="s">
        <v>370</v>
      </c>
      <c r="F636">
        <v>2</v>
      </c>
      <c r="G636">
        <v>4</v>
      </c>
      <c r="H636" t="s">
        <v>760</v>
      </c>
      <c r="I636" t="s">
        <v>31</v>
      </c>
      <c r="J636">
        <v>23.504109589041001</v>
      </c>
      <c r="K636">
        <v>20.896000000000001</v>
      </c>
      <c r="L636">
        <v>21.204999999999998</v>
      </c>
      <c r="M636">
        <v>24.454999999999998</v>
      </c>
      <c r="N636">
        <v>1.625</v>
      </c>
      <c r="O636">
        <v>10</v>
      </c>
    </row>
    <row r="637" spans="1:15" x14ac:dyDescent="0.45">
      <c r="A637" t="s">
        <v>717</v>
      </c>
      <c r="B637">
        <v>2014</v>
      </c>
      <c r="C637" s="9">
        <v>41581</v>
      </c>
      <c r="D637" t="s">
        <v>653</v>
      </c>
      <c r="E637" t="s">
        <v>370</v>
      </c>
      <c r="F637">
        <v>2</v>
      </c>
      <c r="G637">
        <v>5</v>
      </c>
      <c r="H637" t="s">
        <v>60</v>
      </c>
      <c r="I637" t="s">
        <v>61</v>
      </c>
      <c r="J637">
        <v>25.295890410958901</v>
      </c>
      <c r="K637">
        <v>24.405999999999999</v>
      </c>
      <c r="L637">
        <v>24.106000000000002</v>
      </c>
      <c r="M637">
        <v>26.588000000000001</v>
      </c>
      <c r="N637">
        <v>1.2410000000000001</v>
      </c>
      <c r="O637">
        <v>11</v>
      </c>
    </row>
    <row r="638" spans="1:15" x14ac:dyDescent="0.45">
      <c r="A638" t="s">
        <v>717</v>
      </c>
      <c r="B638">
        <v>2014</v>
      </c>
      <c r="C638" s="9">
        <v>41581</v>
      </c>
      <c r="D638" t="s">
        <v>653</v>
      </c>
      <c r="E638" t="s">
        <v>370</v>
      </c>
      <c r="F638">
        <v>2</v>
      </c>
      <c r="G638">
        <v>6</v>
      </c>
      <c r="H638" t="s">
        <v>778</v>
      </c>
      <c r="I638" t="s">
        <v>715</v>
      </c>
      <c r="J638">
        <v>26.7068493150684</v>
      </c>
      <c r="K638">
        <v>20.972999999999999</v>
      </c>
      <c r="L638">
        <v>20.568999999999999</v>
      </c>
      <c r="M638">
        <v>23.241</v>
      </c>
      <c r="N638">
        <v>1.3360000000000001</v>
      </c>
      <c r="O638">
        <v>12</v>
      </c>
    </row>
    <row r="639" spans="1:15" x14ac:dyDescent="0.45">
      <c r="A639" t="s">
        <v>776</v>
      </c>
      <c r="B639">
        <v>2014</v>
      </c>
      <c r="C639" s="9">
        <v>41614</v>
      </c>
      <c r="D639" t="s">
        <v>653</v>
      </c>
      <c r="E639" t="s">
        <v>454</v>
      </c>
      <c r="F639">
        <v>1</v>
      </c>
      <c r="G639">
        <v>1</v>
      </c>
      <c r="H639" t="s">
        <v>79</v>
      </c>
      <c r="I639" t="s">
        <v>65</v>
      </c>
      <c r="J639">
        <v>26.589041095890401</v>
      </c>
      <c r="K639">
        <v>29.222999999999999</v>
      </c>
      <c r="L639">
        <v>29.4039999999999</v>
      </c>
      <c r="M639">
        <v>31.611999999999998</v>
      </c>
      <c r="N639">
        <v>1.1040000000000001</v>
      </c>
      <c r="O639">
        <v>2</v>
      </c>
    </row>
    <row r="640" spans="1:15" x14ac:dyDescent="0.45">
      <c r="A640" t="s">
        <v>776</v>
      </c>
      <c r="B640">
        <v>2014</v>
      </c>
      <c r="C640" s="9">
        <v>41614</v>
      </c>
      <c r="D640" t="s">
        <v>653</v>
      </c>
      <c r="E640" t="s">
        <v>454</v>
      </c>
      <c r="F640">
        <v>1</v>
      </c>
      <c r="G640">
        <v>2</v>
      </c>
      <c r="H640" t="s">
        <v>167</v>
      </c>
      <c r="I640" t="s">
        <v>59</v>
      </c>
      <c r="J640">
        <v>24.7534246575342</v>
      </c>
      <c r="K640">
        <v>24.454000000000001</v>
      </c>
      <c r="L640">
        <v>24.672999999999998</v>
      </c>
      <c r="M640">
        <v>28.082999999999998</v>
      </c>
      <c r="N640">
        <v>1.7050000000000001</v>
      </c>
      <c r="O640">
        <v>4</v>
      </c>
    </row>
    <row r="641" spans="1:15" x14ac:dyDescent="0.45">
      <c r="A641" t="s">
        <v>776</v>
      </c>
      <c r="B641">
        <v>2014</v>
      </c>
      <c r="C641" s="9">
        <v>41614</v>
      </c>
      <c r="D641" t="s">
        <v>653</v>
      </c>
      <c r="E641" t="s">
        <v>454</v>
      </c>
      <c r="F641">
        <v>1</v>
      </c>
      <c r="G641">
        <v>3</v>
      </c>
      <c r="H641" t="s">
        <v>704</v>
      </c>
      <c r="I641" t="s">
        <v>40</v>
      </c>
      <c r="J641">
        <v>22.912328767123199</v>
      </c>
      <c r="K641">
        <v>12.459</v>
      </c>
      <c r="L641">
        <v>13.586</v>
      </c>
      <c r="M641">
        <v>16.59</v>
      </c>
      <c r="N641">
        <v>1.502</v>
      </c>
      <c r="O641">
        <v>17</v>
      </c>
    </row>
    <row r="642" spans="1:15" x14ac:dyDescent="0.45">
      <c r="A642" t="s">
        <v>776</v>
      </c>
      <c r="B642">
        <v>2014</v>
      </c>
      <c r="C642" s="9">
        <v>41614</v>
      </c>
      <c r="D642" t="s">
        <v>653</v>
      </c>
      <c r="E642" t="s">
        <v>454</v>
      </c>
      <c r="F642">
        <v>1</v>
      </c>
      <c r="G642">
        <v>4</v>
      </c>
      <c r="H642" t="s">
        <v>43</v>
      </c>
      <c r="I642" t="s">
        <v>44</v>
      </c>
      <c r="J642">
        <v>21.043835616438301</v>
      </c>
      <c r="K642">
        <v>18.54</v>
      </c>
      <c r="L642">
        <v>18.597000000000001</v>
      </c>
      <c r="M642">
        <v>21.927</v>
      </c>
      <c r="N642">
        <v>1.665</v>
      </c>
      <c r="O642">
        <v>9</v>
      </c>
    </row>
    <row r="643" spans="1:15" x14ac:dyDescent="0.45">
      <c r="A643" t="s">
        <v>776</v>
      </c>
      <c r="B643">
        <v>2014</v>
      </c>
      <c r="C643" s="9">
        <v>41614</v>
      </c>
      <c r="D643" t="s">
        <v>653</v>
      </c>
      <c r="E643" t="s">
        <v>454</v>
      </c>
      <c r="F643">
        <v>1</v>
      </c>
      <c r="G643">
        <v>5</v>
      </c>
      <c r="H643" t="s">
        <v>757</v>
      </c>
      <c r="I643" t="s">
        <v>715</v>
      </c>
      <c r="J643">
        <v>23.936986301369799</v>
      </c>
      <c r="K643">
        <v>25.608000000000001</v>
      </c>
      <c r="L643">
        <v>24.744999999999902</v>
      </c>
      <c r="M643">
        <v>27.396999999999998</v>
      </c>
      <c r="N643">
        <v>1.3260000000000001</v>
      </c>
      <c r="O643">
        <v>7</v>
      </c>
    </row>
    <row r="644" spans="1:15" x14ac:dyDescent="0.45">
      <c r="A644" t="s">
        <v>776</v>
      </c>
      <c r="B644">
        <v>2014</v>
      </c>
      <c r="C644" s="9">
        <v>41614</v>
      </c>
      <c r="D644" t="s">
        <v>653</v>
      </c>
      <c r="E644" t="s">
        <v>454</v>
      </c>
      <c r="F644">
        <v>2</v>
      </c>
      <c r="G644">
        <v>1</v>
      </c>
      <c r="H644" t="s">
        <v>703</v>
      </c>
      <c r="I644" t="s">
        <v>15</v>
      </c>
      <c r="J644">
        <v>23.087671232876701</v>
      </c>
      <c r="K644">
        <v>35.149000000000001</v>
      </c>
      <c r="L644">
        <v>35.369</v>
      </c>
      <c r="M644">
        <v>38.377000000000002</v>
      </c>
      <c r="N644">
        <v>1.504</v>
      </c>
      <c r="O644">
        <v>1</v>
      </c>
    </row>
    <row r="645" spans="1:15" x14ac:dyDescent="0.45">
      <c r="A645" t="s">
        <v>776</v>
      </c>
      <c r="B645">
        <v>2014</v>
      </c>
      <c r="C645" s="9">
        <v>41614</v>
      </c>
      <c r="D645" t="s">
        <v>653</v>
      </c>
      <c r="E645" t="s">
        <v>454</v>
      </c>
      <c r="F645">
        <v>2</v>
      </c>
      <c r="G645">
        <v>2</v>
      </c>
      <c r="H645" t="s">
        <v>116</v>
      </c>
      <c r="I645" t="s">
        <v>21</v>
      </c>
      <c r="J645">
        <v>22.701369863013699</v>
      </c>
      <c r="K645">
        <v>23.722999999999999</v>
      </c>
      <c r="L645">
        <v>24.593</v>
      </c>
      <c r="M645">
        <v>27.635000000000002</v>
      </c>
      <c r="N645">
        <v>1.5209999999999999</v>
      </c>
      <c r="O645">
        <v>11</v>
      </c>
    </row>
    <row r="646" spans="1:15" x14ac:dyDescent="0.45">
      <c r="A646" t="s">
        <v>776</v>
      </c>
      <c r="B646">
        <v>2014</v>
      </c>
      <c r="C646" s="9">
        <v>41614</v>
      </c>
      <c r="D646" t="s">
        <v>653</v>
      </c>
      <c r="E646" t="s">
        <v>454</v>
      </c>
      <c r="F646">
        <v>2</v>
      </c>
      <c r="G646">
        <v>3</v>
      </c>
      <c r="H646" t="s">
        <v>164</v>
      </c>
      <c r="I646" t="s">
        <v>118</v>
      </c>
      <c r="J646">
        <v>21</v>
      </c>
      <c r="K646">
        <v>29.282</v>
      </c>
      <c r="L646">
        <v>29.199000000000002</v>
      </c>
      <c r="M646">
        <v>31.463000000000001</v>
      </c>
      <c r="N646">
        <v>1.1319999999999999</v>
      </c>
      <c r="O646">
        <v>16</v>
      </c>
    </row>
    <row r="647" spans="1:15" x14ac:dyDescent="0.45">
      <c r="A647" t="s">
        <v>776</v>
      </c>
      <c r="B647">
        <v>2014</v>
      </c>
      <c r="C647" s="9">
        <v>41614</v>
      </c>
      <c r="D647" t="s">
        <v>653</v>
      </c>
      <c r="E647" t="s">
        <v>454</v>
      </c>
      <c r="F647">
        <v>2</v>
      </c>
      <c r="G647">
        <v>4</v>
      </c>
      <c r="H647" t="s">
        <v>737</v>
      </c>
      <c r="I647" t="s">
        <v>738</v>
      </c>
      <c r="J647">
        <v>25.4849315068493</v>
      </c>
      <c r="K647">
        <v>24.472999999999999</v>
      </c>
      <c r="L647">
        <v>24.379000000000001</v>
      </c>
      <c r="M647">
        <v>27.731000000000002</v>
      </c>
      <c r="N647">
        <v>1.6759999999999999</v>
      </c>
      <c r="O647">
        <v>6</v>
      </c>
    </row>
    <row r="648" spans="1:15" x14ac:dyDescent="0.45">
      <c r="A648" t="s">
        <v>776</v>
      </c>
      <c r="B648">
        <v>2014</v>
      </c>
      <c r="C648" s="9">
        <v>41614</v>
      </c>
      <c r="D648" t="s">
        <v>653</v>
      </c>
      <c r="E648" t="s">
        <v>454</v>
      </c>
      <c r="F648">
        <v>2</v>
      </c>
      <c r="G648">
        <v>5</v>
      </c>
      <c r="H648" t="s">
        <v>760</v>
      </c>
      <c r="I648" t="s">
        <v>31</v>
      </c>
      <c r="J648">
        <v>23.594520547945201</v>
      </c>
      <c r="K648">
        <v>21.204999999999998</v>
      </c>
      <c r="L648">
        <v>20.960999999999999</v>
      </c>
      <c r="M648">
        <v>24.097000000000001</v>
      </c>
      <c r="N648">
        <v>1.5680000000000001</v>
      </c>
      <c r="O648">
        <v>10</v>
      </c>
    </row>
    <row r="649" spans="1:15" x14ac:dyDescent="0.45">
      <c r="A649" t="s">
        <v>776</v>
      </c>
      <c r="B649">
        <v>2014</v>
      </c>
      <c r="C649" s="9">
        <v>41614</v>
      </c>
      <c r="D649" t="s">
        <v>653</v>
      </c>
      <c r="E649" t="s">
        <v>454</v>
      </c>
      <c r="F649">
        <v>2</v>
      </c>
      <c r="G649">
        <v>6</v>
      </c>
      <c r="H649" t="s">
        <v>777</v>
      </c>
      <c r="I649" t="s">
        <v>753</v>
      </c>
      <c r="J649">
        <v>22.353424657534202</v>
      </c>
      <c r="K649">
        <v>8.5960000000000001</v>
      </c>
      <c r="L649">
        <v>8.4559999999999995</v>
      </c>
      <c r="M649">
        <v>13.968</v>
      </c>
      <c r="N649">
        <v>2.7559999999999998</v>
      </c>
      <c r="O649">
        <v>13</v>
      </c>
    </row>
    <row r="650" spans="1:15" x14ac:dyDescent="0.45">
      <c r="A650" t="s">
        <v>776</v>
      </c>
      <c r="B650">
        <v>2014</v>
      </c>
      <c r="C650" s="9">
        <v>41614</v>
      </c>
      <c r="D650" t="s">
        <v>653</v>
      </c>
      <c r="E650" t="s">
        <v>454</v>
      </c>
      <c r="F650">
        <v>3</v>
      </c>
      <c r="G650">
        <v>1</v>
      </c>
      <c r="H650" t="s">
        <v>132</v>
      </c>
      <c r="I650" t="s">
        <v>36</v>
      </c>
      <c r="J650">
        <v>23.038356164383501</v>
      </c>
      <c r="K650">
        <v>25.808</v>
      </c>
      <c r="L650">
        <v>26.858999999999899</v>
      </c>
      <c r="M650">
        <v>30.370999999999999</v>
      </c>
      <c r="N650">
        <v>1.756</v>
      </c>
      <c r="O650">
        <v>8</v>
      </c>
    </row>
    <row r="651" spans="1:15" x14ac:dyDescent="0.45">
      <c r="A651" t="s">
        <v>776</v>
      </c>
      <c r="B651">
        <v>2014</v>
      </c>
      <c r="C651" s="9">
        <v>41614</v>
      </c>
      <c r="D651" t="s">
        <v>653</v>
      </c>
      <c r="E651" t="s">
        <v>454</v>
      </c>
      <c r="F651">
        <v>3</v>
      </c>
      <c r="G651">
        <v>2</v>
      </c>
      <c r="H651" t="s">
        <v>139</v>
      </c>
      <c r="I651" t="s">
        <v>61</v>
      </c>
      <c r="J651">
        <v>21.4876712328767</v>
      </c>
      <c r="K651">
        <v>23.036999999999999</v>
      </c>
      <c r="L651">
        <v>23.914999999999999</v>
      </c>
      <c r="M651">
        <v>27.242999999999999</v>
      </c>
      <c r="N651">
        <v>1.6639999999999999</v>
      </c>
      <c r="O651">
        <v>5</v>
      </c>
    </row>
    <row r="652" spans="1:15" x14ac:dyDescent="0.45">
      <c r="A652" t="s">
        <v>776</v>
      </c>
      <c r="B652">
        <v>2014</v>
      </c>
      <c r="C652" s="9">
        <v>41614</v>
      </c>
      <c r="D652" t="s">
        <v>653</v>
      </c>
      <c r="E652" t="s">
        <v>454</v>
      </c>
      <c r="F652">
        <v>3</v>
      </c>
      <c r="G652">
        <v>3</v>
      </c>
      <c r="H652" t="s">
        <v>739</v>
      </c>
      <c r="I652" t="s">
        <v>25</v>
      </c>
      <c r="J652">
        <v>22.035616438356101</v>
      </c>
      <c r="K652">
        <v>29.957999999999998</v>
      </c>
      <c r="L652">
        <v>29.665999999999901</v>
      </c>
      <c r="M652">
        <v>32.229999999999997</v>
      </c>
      <c r="N652">
        <v>1.282</v>
      </c>
      <c r="O652">
        <v>3</v>
      </c>
    </row>
    <row r="653" spans="1:15" x14ac:dyDescent="0.45">
      <c r="A653" t="s">
        <v>776</v>
      </c>
      <c r="B653">
        <v>2014</v>
      </c>
      <c r="C653" s="9">
        <v>41614</v>
      </c>
      <c r="D653" t="s">
        <v>653</v>
      </c>
      <c r="E653" t="s">
        <v>454</v>
      </c>
      <c r="F653">
        <v>3</v>
      </c>
      <c r="G653">
        <v>4</v>
      </c>
      <c r="H653" t="s">
        <v>82</v>
      </c>
      <c r="I653" t="s">
        <v>67</v>
      </c>
      <c r="J653">
        <v>21.2657534246575</v>
      </c>
      <c r="K653">
        <v>13.965999999999999</v>
      </c>
      <c r="L653">
        <v>16.922999999999998</v>
      </c>
      <c r="M653">
        <v>22.805</v>
      </c>
      <c r="N653">
        <v>2.9409999999999998</v>
      </c>
      <c r="O653">
        <v>12</v>
      </c>
    </row>
    <row r="654" spans="1:15" x14ac:dyDescent="0.45">
      <c r="A654" t="s">
        <v>776</v>
      </c>
      <c r="B654">
        <v>2014</v>
      </c>
      <c r="C654" s="9">
        <v>41614</v>
      </c>
      <c r="D654" t="s">
        <v>653</v>
      </c>
      <c r="E654" t="s">
        <v>454</v>
      </c>
      <c r="F654">
        <v>3</v>
      </c>
      <c r="G654">
        <v>5</v>
      </c>
      <c r="H654" t="s">
        <v>740</v>
      </c>
      <c r="I654" t="s">
        <v>741</v>
      </c>
      <c r="J654">
        <v>26.117808219177999</v>
      </c>
      <c r="K654">
        <v>24.925999999999998</v>
      </c>
      <c r="L654">
        <v>24.518999999999998</v>
      </c>
      <c r="M654">
        <v>27.027000000000001</v>
      </c>
      <c r="N654">
        <v>1.254</v>
      </c>
      <c r="O654">
        <v>13</v>
      </c>
    </row>
    <row r="655" spans="1:15" x14ac:dyDescent="0.45">
      <c r="A655" t="s">
        <v>776</v>
      </c>
      <c r="B655">
        <v>2014</v>
      </c>
      <c r="C655" s="9">
        <v>41614</v>
      </c>
      <c r="D655" t="s">
        <v>653</v>
      </c>
      <c r="E655" t="s">
        <v>454</v>
      </c>
      <c r="F655">
        <v>3</v>
      </c>
      <c r="G655">
        <v>6</v>
      </c>
      <c r="H655" t="s">
        <v>770</v>
      </c>
      <c r="I655" t="s">
        <v>771</v>
      </c>
      <c r="J655">
        <v>21.591780821917801</v>
      </c>
      <c r="K655">
        <v>9</v>
      </c>
      <c r="L655">
        <v>5.6180000000000003</v>
      </c>
      <c r="M655">
        <v>17.036000000000001</v>
      </c>
      <c r="N655">
        <v>5.7089999999999996</v>
      </c>
      <c r="O655">
        <v>15</v>
      </c>
    </row>
    <row r="656" spans="1:15" x14ac:dyDescent="0.45">
      <c r="A656" t="s">
        <v>776</v>
      </c>
      <c r="B656">
        <v>2014</v>
      </c>
      <c r="C656" s="9">
        <v>41614</v>
      </c>
      <c r="D656" t="s">
        <v>653</v>
      </c>
      <c r="E656" t="s">
        <v>642</v>
      </c>
      <c r="F656">
        <v>1</v>
      </c>
      <c r="G656">
        <v>1</v>
      </c>
      <c r="H656" t="s">
        <v>737</v>
      </c>
      <c r="I656" t="s">
        <v>738</v>
      </c>
      <c r="J656">
        <v>25.4849315068493</v>
      </c>
      <c r="K656">
        <v>24.379000000000001</v>
      </c>
      <c r="L656">
        <v>24.997</v>
      </c>
      <c r="M656">
        <v>28.247</v>
      </c>
      <c r="N656">
        <v>1.625</v>
      </c>
      <c r="O656">
        <v>6</v>
      </c>
    </row>
    <row r="657" spans="1:15" x14ac:dyDescent="0.45">
      <c r="A657" t="s">
        <v>776</v>
      </c>
      <c r="B657">
        <v>2014</v>
      </c>
      <c r="C657" s="9">
        <v>41614</v>
      </c>
      <c r="D657" t="s">
        <v>653</v>
      </c>
      <c r="E657" t="s">
        <v>642</v>
      </c>
      <c r="F657">
        <v>1</v>
      </c>
      <c r="G657">
        <v>2</v>
      </c>
      <c r="H657" t="s">
        <v>757</v>
      </c>
      <c r="I657" t="s">
        <v>715</v>
      </c>
      <c r="J657">
        <v>23.936986301369799</v>
      </c>
      <c r="K657">
        <v>24.744999999999902</v>
      </c>
      <c r="L657">
        <v>24.754999999999999</v>
      </c>
      <c r="M657">
        <v>27.344999999999999</v>
      </c>
      <c r="N657">
        <v>1.2949999999999999</v>
      </c>
      <c r="O657">
        <v>7</v>
      </c>
    </row>
    <row r="658" spans="1:15" x14ac:dyDescent="0.45">
      <c r="A658" t="s">
        <v>776</v>
      </c>
      <c r="B658">
        <v>2014</v>
      </c>
      <c r="C658" s="9">
        <v>41614</v>
      </c>
      <c r="D658" t="s">
        <v>653</v>
      </c>
      <c r="E658" t="s">
        <v>642</v>
      </c>
      <c r="F658">
        <v>1</v>
      </c>
      <c r="G658">
        <v>3</v>
      </c>
      <c r="H658" t="s">
        <v>82</v>
      </c>
      <c r="I658" t="s">
        <v>67</v>
      </c>
      <c r="J658">
        <v>21.2657534246575</v>
      </c>
      <c r="K658">
        <v>16.922999999999998</v>
      </c>
      <c r="L658">
        <v>17.288</v>
      </c>
      <c r="M658">
        <v>22.518000000000001</v>
      </c>
      <c r="N658">
        <v>2.6150000000000002</v>
      </c>
      <c r="O658">
        <v>12</v>
      </c>
    </row>
    <row r="659" spans="1:15" x14ac:dyDescent="0.45">
      <c r="A659" t="s">
        <v>776</v>
      </c>
      <c r="B659">
        <v>2014</v>
      </c>
      <c r="C659" s="9">
        <v>41614</v>
      </c>
      <c r="D659" t="s">
        <v>653</v>
      </c>
      <c r="E659" t="s">
        <v>642</v>
      </c>
      <c r="F659">
        <v>1</v>
      </c>
      <c r="G659">
        <v>4</v>
      </c>
      <c r="H659" t="s">
        <v>777</v>
      </c>
      <c r="I659" t="s">
        <v>753</v>
      </c>
      <c r="J659">
        <v>22.353424657534202</v>
      </c>
      <c r="K659">
        <v>8.4559999999999995</v>
      </c>
      <c r="L659">
        <v>9.75199999999999</v>
      </c>
      <c r="M659">
        <v>14.728</v>
      </c>
      <c r="N659">
        <v>2.488</v>
      </c>
      <c r="O659">
        <v>13</v>
      </c>
    </row>
    <row r="660" spans="1:15" x14ac:dyDescent="0.45">
      <c r="A660" t="s">
        <v>776</v>
      </c>
      <c r="B660">
        <v>2014</v>
      </c>
      <c r="C660" s="9">
        <v>41614</v>
      </c>
      <c r="D660" t="s">
        <v>653</v>
      </c>
      <c r="E660" t="s">
        <v>642</v>
      </c>
      <c r="F660">
        <v>1</v>
      </c>
      <c r="G660">
        <v>9</v>
      </c>
      <c r="H660" t="s">
        <v>704</v>
      </c>
      <c r="I660" t="s">
        <v>40</v>
      </c>
      <c r="J660">
        <v>22.912328767123199</v>
      </c>
      <c r="K660">
        <v>13.586</v>
      </c>
      <c r="L660">
        <v>13.159999999999901</v>
      </c>
      <c r="M660">
        <v>16.091999999999999</v>
      </c>
      <c r="N660">
        <v>1.466</v>
      </c>
      <c r="O660">
        <v>17</v>
      </c>
    </row>
    <row r="661" spans="1:15" x14ac:dyDescent="0.45">
      <c r="A661" t="s">
        <v>776</v>
      </c>
      <c r="B661">
        <v>2014</v>
      </c>
      <c r="C661" s="9">
        <v>41614</v>
      </c>
      <c r="D661" t="s">
        <v>653</v>
      </c>
      <c r="E661" t="s">
        <v>642</v>
      </c>
      <c r="F661">
        <v>2</v>
      </c>
      <c r="G661">
        <v>1</v>
      </c>
      <c r="H661" t="s">
        <v>739</v>
      </c>
      <c r="I661" t="s">
        <v>25</v>
      </c>
      <c r="J661">
        <v>22.035616438356101</v>
      </c>
      <c r="K661">
        <v>29.665999999999901</v>
      </c>
      <c r="L661">
        <v>29.917999999999999</v>
      </c>
      <c r="M661">
        <v>32.44</v>
      </c>
      <c r="N661">
        <v>1.2609999999999999</v>
      </c>
      <c r="O661">
        <v>3</v>
      </c>
    </row>
    <row r="662" spans="1:15" x14ac:dyDescent="0.45">
      <c r="A662" t="s">
        <v>776</v>
      </c>
      <c r="B662">
        <v>2014</v>
      </c>
      <c r="C662" s="9">
        <v>41614</v>
      </c>
      <c r="D662" t="s">
        <v>653</v>
      </c>
      <c r="E662" t="s">
        <v>642</v>
      </c>
      <c r="F662">
        <v>2</v>
      </c>
      <c r="G662">
        <v>2</v>
      </c>
      <c r="H662" t="s">
        <v>43</v>
      </c>
      <c r="I662" t="s">
        <v>44</v>
      </c>
      <c r="J662">
        <v>21.043835616438301</v>
      </c>
      <c r="K662">
        <v>18.597000000000001</v>
      </c>
      <c r="L662">
        <v>19.788999999999898</v>
      </c>
      <c r="M662">
        <v>22.952999999999999</v>
      </c>
      <c r="N662">
        <v>1.5820000000000001</v>
      </c>
      <c r="O662">
        <v>9</v>
      </c>
    </row>
    <row r="663" spans="1:15" x14ac:dyDescent="0.45">
      <c r="A663" t="s">
        <v>776</v>
      </c>
      <c r="B663">
        <v>2014</v>
      </c>
      <c r="C663" s="9">
        <v>41614</v>
      </c>
      <c r="D663" t="s">
        <v>653</v>
      </c>
      <c r="E663" t="s">
        <v>642</v>
      </c>
      <c r="F663">
        <v>2</v>
      </c>
      <c r="G663">
        <v>3</v>
      </c>
      <c r="H663" t="s">
        <v>760</v>
      </c>
      <c r="I663" t="s">
        <v>31</v>
      </c>
      <c r="J663">
        <v>23.594520547945201</v>
      </c>
      <c r="K663">
        <v>20.960999999999999</v>
      </c>
      <c r="L663">
        <v>21.45</v>
      </c>
      <c r="M663">
        <v>24.44</v>
      </c>
      <c r="N663">
        <v>1.4950000000000001</v>
      </c>
      <c r="O663">
        <v>10</v>
      </c>
    </row>
    <row r="664" spans="1:15" x14ac:dyDescent="0.45">
      <c r="A664" t="s">
        <v>776</v>
      </c>
      <c r="B664">
        <v>2014</v>
      </c>
      <c r="C664" s="9">
        <v>41614</v>
      </c>
      <c r="D664" t="s">
        <v>653</v>
      </c>
      <c r="E664" t="s">
        <v>642</v>
      </c>
      <c r="F664">
        <v>2</v>
      </c>
      <c r="G664">
        <v>4</v>
      </c>
      <c r="H664" t="s">
        <v>740</v>
      </c>
      <c r="I664" t="s">
        <v>741</v>
      </c>
      <c r="J664">
        <v>26.117808219177999</v>
      </c>
      <c r="K664">
        <v>24.518999999999998</v>
      </c>
      <c r="L664">
        <v>24.398</v>
      </c>
      <c r="M664">
        <v>26.832000000000001</v>
      </c>
      <c r="N664">
        <v>1.2170000000000001</v>
      </c>
      <c r="O664">
        <v>13</v>
      </c>
    </row>
    <row r="665" spans="1:15" x14ac:dyDescent="0.45">
      <c r="A665" t="s">
        <v>776</v>
      </c>
      <c r="B665">
        <v>2014</v>
      </c>
      <c r="C665" s="9">
        <v>41614</v>
      </c>
      <c r="D665" t="s">
        <v>653</v>
      </c>
      <c r="E665" t="s">
        <v>642</v>
      </c>
      <c r="F665">
        <v>2</v>
      </c>
      <c r="G665">
        <v>5</v>
      </c>
      <c r="H665" t="s">
        <v>770</v>
      </c>
      <c r="I665" t="s">
        <v>771</v>
      </c>
      <c r="J665">
        <v>21.591780821917801</v>
      </c>
      <c r="K665">
        <v>5.6180000000000003</v>
      </c>
      <c r="L665">
        <v>12.989000000000001</v>
      </c>
      <c r="M665">
        <v>20.419</v>
      </c>
      <c r="N665">
        <v>3.7149999999999999</v>
      </c>
      <c r="O665">
        <v>15</v>
      </c>
    </row>
    <row r="666" spans="1:15" x14ac:dyDescent="0.45">
      <c r="A666" t="s">
        <v>776</v>
      </c>
      <c r="B666">
        <v>2014</v>
      </c>
      <c r="C666" s="9">
        <v>41614</v>
      </c>
      <c r="D666" t="s">
        <v>653</v>
      </c>
      <c r="E666" t="s">
        <v>642</v>
      </c>
      <c r="F666">
        <v>2</v>
      </c>
      <c r="G666">
        <v>6</v>
      </c>
      <c r="H666" t="s">
        <v>164</v>
      </c>
      <c r="I666" t="s">
        <v>118</v>
      </c>
      <c r="J666">
        <v>21</v>
      </c>
      <c r="K666">
        <v>29.199000000000002</v>
      </c>
      <c r="L666">
        <v>28.452000000000002</v>
      </c>
      <c r="M666">
        <v>30.67</v>
      </c>
      <c r="N666">
        <v>1.109</v>
      </c>
      <c r="O666">
        <v>16</v>
      </c>
    </row>
    <row r="667" spans="1:15" x14ac:dyDescent="0.45">
      <c r="A667" t="s">
        <v>776</v>
      </c>
      <c r="B667">
        <v>2014</v>
      </c>
      <c r="C667" s="9">
        <v>41614</v>
      </c>
      <c r="D667" t="s">
        <v>653</v>
      </c>
      <c r="E667" t="s">
        <v>643</v>
      </c>
      <c r="F667">
        <v>1</v>
      </c>
      <c r="G667">
        <v>1</v>
      </c>
      <c r="H667" t="s">
        <v>737</v>
      </c>
      <c r="I667" t="s">
        <v>738</v>
      </c>
      <c r="J667">
        <v>25.4849315068493</v>
      </c>
      <c r="K667">
        <v>24.997</v>
      </c>
      <c r="L667">
        <v>25.988</v>
      </c>
      <c r="M667">
        <v>29.111999999999998</v>
      </c>
      <c r="N667">
        <v>1.5620000000000001</v>
      </c>
      <c r="O667">
        <v>6</v>
      </c>
    </row>
    <row r="668" spans="1:15" x14ac:dyDescent="0.45">
      <c r="A668" t="s">
        <v>776</v>
      </c>
      <c r="B668">
        <v>2014</v>
      </c>
      <c r="C668" s="9">
        <v>41614</v>
      </c>
      <c r="D668" t="s">
        <v>653</v>
      </c>
      <c r="E668" t="s">
        <v>643</v>
      </c>
      <c r="F668">
        <v>1</v>
      </c>
      <c r="G668">
        <v>2</v>
      </c>
      <c r="H668" t="s">
        <v>79</v>
      </c>
      <c r="I668" t="s">
        <v>65</v>
      </c>
      <c r="J668">
        <v>26.589041095890401</v>
      </c>
      <c r="K668">
        <v>29.4039999999999</v>
      </c>
      <c r="L668">
        <v>29.440999999999999</v>
      </c>
      <c r="M668">
        <v>31.605</v>
      </c>
      <c r="N668">
        <v>1.0820000000000001</v>
      </c>
      <c r="O668">
        <v>2</v>
      </c>
    </row>
    <row r="669" spans="1:15" x14ac:dyDescent="0.45">
      <c r="A669" t="s">
        <v>776</v>
      </c>
      <c r="B669">
        <v>2014</v>
      </c>
      <c r="C669" s="9">
        <v>41614</v>
      </c>
      <c r="D669" t="s">
        <v>653</v>
      </c>
      <c r="E669" t="s">
        <v>643</v>
      </c>
      <c r="F669">
        <v>1</v>
      </c>
      <c r="G669">
        <v>3</v>
      </c>
      <c r="H669" t="s">
        <v>139</v>
      </c>
      <c r="I669" t="s">
        <v>61</v>
      </c>
      <c r="J669">
        <v>21.4876712328767</v>
      </c>
      <c r="K669">
        <v>23.914999999999999</v>
      </c>
      <c r="L669">
        <v>24.233000000000001</v>
      </c>
      <c r="M669">
        <v>27.393000000000001</v>
      </c>
      <c r="N669">
        <v>1.58</v>
      </c>
      <c r="O669">
        <v>5</v>
      </c>
    </row>
    <row r="670" spans="1:15" x14ac:dyDescent="0.45">
      <c r="A670" t="s">
        <v>776</v>
      </c>
      <c r="B670">
        <v>2014</v>
      </c>
      <c r="C670" s="9">
        <v>41614</v>
      </c>
      <c r="D670" t="s">
        <v>653</v>
      </c>
      <c r="E670" t="s">
        <v>643</v>
      </c>
      <c r="F670">
        <v>1</v>
      </c>
      <c r="G670">
        <v>4</v>
      </c>
      <c r="H670" t="s">
        <v>116</v>
      </c>
      <c r="I670" t="s">
        <v>21</v>
      </c>
      <c r="J670">
        <v>22.701369863013699</v>
      </c>
      <c r="K670">
        <v>24.593</v>
      </c>
      <c r="L670">
        <v>24.457000000000001</v>
      </c>
      <c r="M670">
        <v>27.373000000000001</v>
      </c>
      <c r="N670">
        <v>1.458</v>
      </c>
      <c r="O670">
        <v>11</v>
      </c>
    </row>
    <row r="671" spans="1:15" x14ac:dyDescent="0.45">
      <c r="A671" t="s">
        <v>776</v>
      </c>
      <c r="B671">
        <v>2014</v>
      </c>
      <c r="C671" s="9">
        <v>41614</v>
      </c>
      <c r="D671" t="s">
        <v>653</v>
      </c>
      <c r="E671" t="s">
        <v>643</v>
      </c>
      <c r="F671">
        <v>1</v>
      </c>
      <c r="G671">
        <v>5</v>
      </c>
      <c r="H671" t="s">
        <v>43</v>
      </c>
      <c r="I671" t="s">
        <v>44</v>
      </c>
      <c r="J671">
        <v>21.043835616438301</v>
      </c>
      <c r="K671">
        <v>19.788999999999898</v>
      </c>
      <c r="L671">
        <v>19.776999999999902</v>
      </c>
      <c r="M671">
        <v>22.812999999999999</v>
      </c>
      <c r="N671">
        <v>1.518</v>
      </c>
      <c r="O671">
        <v>9</v>
      </c>
    </row>
    <row r="672" spans="1:15" x14ac:dyDescent="0.45">
      <c r="A672" t="s">
        <v>776</v>
      </c>
      <c r="B672">
        <v>2014</v>
      </c>
      <c r="C672" s="9">
        <v>41614</v>
      </c>
      <c r="D672" t="s">
        <v>653</v>
      </c>
      <c r="E672" t="s">
        <v>643</v>
      </c>
      <c r="F672">
        <v>1</v>
      </c>
      <c r="G672">
        <v>6</v>
      </c>
      <c r="H672" t="s">
        <v>82</v>
      </c>
      <c r="I672" t="s">
        <v>67</v>
      </c>
      <c r="J672">
        <v>21.2657534246575</v>
      </c>
      <c r="K672">
        <v>17.288</v>
      </c>
      <c r="L672">
        <v>16.291999999999899</v>
      </c>
      <c r="M672">
        <v>21.103999999999999</v>
      </c>
      <c r="N672">
        <v>2.4060000000000001</v>
      </c>
      <c r="O672">
        <v>12</v>
      </c>
    </row>
    <row r="673" spans="1:15" x14ac:dyDescent="0.45">
      <c r="A673" t="s">
        <v>776</v>
      </c>
      <c r="B673">
        <v>2014</v>
      </c>
      <c r="C673" s="9">
        <v>41614</v>
      </c>
      <c r="D673" t="s">
        <v>653</v>
      </c>
      <c r="E673" t="s">
        <v>643</v>
      </c>
      <c r="F673">
        <v>2</v>
      </c>
      <c r="G673">
        <v>1</v>
      </c>
      <c r="H673" t="s">
        <v>703</v>
      </c>
      <c r="I673" t="s">
        <v>15</v>
      </c>
      <c r="J673">
        <v>23.087671232876701</v>
      </c>
      <c r="K673">
        <v>35.369</v>
      </c>
      <c r="L673">
        <v>35.674999999999997</v>
      </c>
      <c r="M673">
        <v>38.621000000000002</v>
      </c>
      <c r="N673">
        <v>1.4730000000000001</v>
      </c>
      <c r="O673">
        <v>1</v>
      </c>
    </row>
    <row r="674" spans="1:15" x14ac:dyDescent="0.45">
      <c r="A674" t="s">
        <v>776</v>
      </c>
      <c r="B674">
        <v>2014</v>
      </c>
      <c r="C674" s="9">
        <v>41614</v>
      </c>
      <c r="D674" t="s">
        <v>653</v>
      </c>
      <c r="E674" t="s">
        <v>643</v>
      </c>
      <c r="F674">
        <v>2</v>
      </c>
      <c r="G674">
        <v>2</v>
      </c>
      <c r="H674" t="s">
        <v>739</v>
      </c>
      <c r="I674" t="s">
        <v>25</v>
      </c>
      <c r="J674">
        <v>22.035616438356101</v>
      </c>
      <c r="K674">
        <v>29.917999999999999</v>
      </c>
      <c r="L674">
        <v>30.166</v>
      </c>
      <c r="M674">
        <v>32.628</v>
      </c>
      <c r="N674">
        <v>1.2310000000000001</v>
      </c>
      <c r="O674">
        <v>3</v>
      </c>
    </row>
    <row r="675" spans="1:15" x14ac:dyDescent="0.45">
      <c r="A675" t="s">
        <v>776</v>
      </c>
      <c r="B675">
        <v>2014</v>
      </c>
      <c r="C675" s="9">
        <v>41614</v>
      </c>
      <c r="D675" t="s">
        <v>653</v>
      </c>
      <c r="E675" t="s">
        <v>643</v>
      </c>
      <c r="F675">
        <v>2</v>
      </c>
      <c r="G675">
        <v>3</v>
      </c>
      <c r="H675" t="s">
        <v>167</v>
      </c>
      <c r="I675" t="s">
        <v>59</v>
      </c>
      <c r="J675">
        <v>24.7534246575342</v>
      </c>
      <c r="K675">
        <v>24.672999999999998</v>
      </c>
      <c r="L675">
        <v>25.238</v>
      </c>
      <c r="M675">
        <v>28.472000000000001</v>
      </c>
      <c r="N675">
        <v>1.617</v>
      </c>
      <c r="O675">
        <v>4</v>
      </c>
    </row>
    <row r="676" spans="1:15" x14ac:dyDescent="0.45">
      <c r="A676" t="s">
        <v>776</v>
      </c>
      <c r="B676">
        <v>2014</v>
      </c>
      <c r="C676" s="9">
        <v>41614</v>
      </c>
      <c r="D676" t="s">
        <v>653</v>
      </c>
      <c r="E676" t="s">
        <v>643</v>
      </c>
      <c r="F676">
        <v>2</v>
      </c>
      <c r="G676">
        <v>4</v>
      </c>
      <c r="H676" t="s">
        <v>760</v>
      </c>
      <c r="I676" t="s">
        <v>31</v>
      </c>
      <c r="J676">
        <v>23.594520547945201</v>
      </c>
      <c r="K676">
        <v>21.45</v>
      </c>
      <c r="L676">
        <v>21.959</v>
      </c>
      <c r="M676">
        <v>24.824999999999999</v>
      </c>
      <c r="N676">
        <v>1.4330000000000001</v>
      </c>
      <c r="O676">
        <v>10</v>
      </c>
    </row>
    <row r="677" spans="1:15" x14ac:dyDescent="0.45">
      <c r="A677" t="s">
        <v>776</v>
      </c>
      <c r="B677">
        <v>2014</v>
      </c>
      <c r="C677" s="9">
        <v>41614</v>
      </c>
      <c r="D677" t="s">
        <v>653</v>
      </c>
      <c r="E677" t="s">
        <v>643</v>
      </c>
      <c r="F677">
        <v>2</v>
      </c>
      <c r="G677">
        <v>5</v>
      </c>
      <c r="H677" t="s">
        <v>132</v>
      </c>
      <c r="I677" t="s">
        <v>36</v>
      </c>
      <c r="J677">
        <v>23.038356164383501</v>
      </c>
      <c r="K677">
        <v>26.858999999999899</v>
      </c>
      <c r="L677">
        <v>26.300999999999998</v>
      </c>
      <c r="M677">
        <v>29.619</v>
      </c>
      <c r="N677">
        <v>1.659</v>
      </c>
      <c r="O677">
        <v>8</v>
      </c>
    </row>
    <row r="678" spans="1:15" x14ac:dyDescent="0.45">
      <c r="A678" t="s">
        <v>776</v>
      </c>
      <c r="B678">
        <v>2014</v>
      </c>
      <c r="C678" s="9">
        <v>41614</v>
      </c>
      <c r="D678" t="s">
        <v>653</v>
      </c>
      <c r="E678" t="s">
        <v>643</v>
      </c>
      <c r="F678">
        <v>2</v>
      </c>
      <c r="G678">
        <v>6</v>
      </c>
      <c r="H678" t="s">
        <v>757</v>
      </c>
      <c r="I678" t="s">
        <v>715</v>
      </c>
      <c r="J678">
        <v>23.936986301369799</v>
      </c>
      <c r="K678">
        <v>24.754999999999999</v>
      </c>
      <c r="L678">
        <v>24.334</v>
      </c>
      <c r="M678">
        <v>26.861999999999998</v>
      </c>
      <c r="N678">
        <v>1.264</v>
      </c>
      <c r="O678">
        <v>7</v>
      </c>
    </row>
    <row r="679" spans="1:15" x14ac:dyDescent="0.45">
      <c r="A679" t="s">
        <v>776</v>
      </c>
      <c r="B679">
        <v>2014</v>
      </c>
      <c r="C679" s="9">
        <v>41614</v>
      </c>
      <c r="D679" t="s">
        <v>653</v>
      </c>
      <c r="E679" t="s">
        <v>370</v>
      </c>
      <c r="F679">
        <v>1</v>
      </c>
      <c r="G679">
        <v>1</v>
      </c>
      <c r="H679" t="s">
        <v>703</v>
      </c>
      <c r="I679" t="s">
        <v>15</v>
      </c>
      <c r="J679">
        <v>23.087671232876701</v>
      </c>
      <c r="K679">
        <v>35.674999999999997</v>
      </c>
      <c r="L679">
        <v>36.005000000000003</v>
      </c>
      <c r="M679">
        <v>38.887</v>
      </c>
      <c r="N679">
        <v>1.4410000000000001</v>
      </c>
      <c r="O679">
        <v>1</v>
      </c>
    </row>
    <row r="680" spans="1:15" x14ac:dyDescent="0.45">
      <c r="A680" t="s">
        <v>776</v>
      </c>
      <c r="B680">
        <v>2014</v>
      </c>
      <c r="C680" s="9">
        <v>41614</v>
      </c>
      <c r="D680" t="s">
        <v>653</v>
      </c>
      <c r="E680" t="s">
        <v>370</v>
      </c>
      <c r="F680">
        <v>1</v>
      </c>
      <c r="G680">
        <v>2</v>
      </c>
      <c r="H680" t="s">
        <v>79</v>
      </c>
      <c r="I680" t="s">
        <v>65</v>
      </c>
      <c r="J680">
        <v>26.589041095890401</v>
      </c>
      <c r="K680">
        <v>29.440999999999999</v>
      </c>
      <c r="L680">
        <v>29.731999999999999</v>
      </c>
      <c r="M680">
        <v>31.856000000000002</v>
      </c>
      <c r="N680">
        <v>1.0620000000000001</v>
      </c>
      <c r="O680">
        <v>2</v>
      </c>
    </row>
    <row r="681" spans="1:15" x14ac:dyDescent="0.45">
      <c r="A681" t="s">
        <v>776</v>
      </c>
      <c r="B681">
        <v>2014</v>
      </c>
      <c r="C681" s="9">
        <v>41614</v>
      </c>
      <c r="D681" t="s">
        <v>653</v>
      </c>
      <c r="E681" t="s">
        <v>370</v>
      </c>
      <c r="F681">
        <v>1</v>
      </c>
      <c r="G681">
        <v>3</v>
      </c>
      <c r="H681" t="s">
        <v>739</v>
      </c>
      <c r="I681" t="s">
        <v>25</v>
      </c>
      <c r="J681">
        <v>22.035616438356101</v>
      </c>
      <c r="K681">
        <v>30.166</v>
      </c>
      <c r="L681">
        <v>30.216000000000001</v>
      </c>
      <c r="M681">
        <v>32.612000000000002</v>
      </c>
      <c r="N681">
        <v>1.198</v>
      </c>
      <c r="O681">
        <v>3</v>
      </c>
    </row>
    <row r="682" spans="1:15" x14ac:dyDescent="0.45">
      <c r="A682" t="s">
        <v>776</v>
      </c>
      <c r="B682">
        <v>2014</v>
      </c>
      <c r="C682" s="9">
        <v>41614</v>
      </c>
      <c r="D682" t="s">
        <v>653</v>
      </c>
      <c r="E682" t="s">
        <v>370</v>
      </c>
      <c r="F682">
        <v>1</v>
      </c>
      <c r="G682">
        <v>4</v>
      </c>
      <c r="H682" t="s">
        <v>167</v>
      </c>
      <c r="I682" t="s">
        <v>59</v>
      </c>
      <c r="J682">
        <v>24.7534246575342</v>
      </c>
      <c r="K682">
        <v>25.238</v>
      </c>
      <c r="L682">
        <v>25.498999999999999</v>
      </c>
      <c r="M682">
        <v>28.579000000000001</v>
      </c>
      <c r="N682">
        <v>1.54</v>
      </c>
      <c r="O682">
        <v>4</v>
      </c>
    </row>
    <row r="683" spans="1:15" x14ac:dyDescent="0.45">
      <c r="A683" t="s">
        <v>776</v>
      </c>
      <c r="B683">
        <v>2014</v>
      </c>
      <c r="C683" s="9">
        <v>41614</v>
      </c>
      <c r="D683" t="s">
        <v>653</v>
      </c>
      <c r="E683" t="s">
        <v>370</v>
      </c>
      <c r="F683">
        <v>1</v>
      </c>
      <c r="G683">
        <v>5</v>
      </c>
      <c r="H683" t="s">
        <v>139</v>
      </c>
      <c r="I683" t="s">
        <v>61</v>
      </c>
      <c r="J683">
        <v>21.4876712328767</v>
      </c>
      <c r="K683">
        <v>24.233000000000001</v>
      </c>
      <c r="L683">
        <v>24.236000000000001</v>
      </c>
      <c r="M683">
        <v>27.257999999999999</v>
      </c>
      <c r="N683">
        <v>1.5109999999999999</v>
      </c>
      <c r="O683">
        <v>5</v>
      </c>
    </row>
    <row r="684" spans="1:15" x14ac:dyDescent="0.45">
      <c r="A684" t="s">
        <v>776</v>
      </c>
      <c r="B684">
        <v>2014</v>
      </c>
      <c r="C684" s="9">
        <v>41614</v>
      </c>
      <c r="D684" t="s">
        <v>653</v>
      </c>
      <c r="E684" t="s">
        <v>370</v>
      </c>
      <c r="F684">
        <v>1</v>
      </c>
      <c r="G684">
        <v>6</v>
      </c>
      <c r="H684" t="s">
        <v>737</v>
      </c>
      <c r="I684" t="s">
        <v>738</v>
      </c>
      <c r="J684">
        <v>25.4849315068493</v>
      </c>
      <c r="K684">
        <v>25.988</v>
      </c>
      <c r="L684">
        <v>25.337</v>
      </c>
      <c r="M684">
        <v>28.350999999999999</v>
      </c>
      <c r="N684">
        <v>1.5069999999999999</v>
      </c>
      <c r="O684">
        <v>6</v>
      </c>
    </row>
    <row r="685" spans="1:15" x14ac:dyDescent="0.45">
      <c r="A685" t="s">
        <v>776</v>
      </c>
      <c r="B685">
        <v>2014</v>
      </c>
      <c r="C685" s="9">
        <v>41614</v>
      </c>
      <c r="D685" t="s">
        <v>653</v>
      </c>
      <c r="E685" t="s">
        <v>370</v>
      </c>
      <c r="F685">
        <v>2</v>
      </c>
      <c r="G685">
        <v>1</v>
      </c>
      <c r="H685" t="s">
        <v>757</v>
      </c>
      <c r="I685" t="s">
        <v>715</v>
      </c>
      <c r="J685">
        <v>23.936986301369799</v>
      </c>
      <c r="K685">
        <v>24.334</v>
      </c>
      <c r="L685">
        <v>24.908999999999999</v>
      </c>
      <c r="M685">
        <v>27.379000000000001</v>
      </c>
      <c r="N685">
        <v>1.2350000000000001</v>
      </c>
      <c r="O685">
        <v>7</v>
      </c>
    </row>
    <row r="686" spans="1:15" x14ac:dyDescent="0.45">
      <c r="A686" t="s">
        <v>776</v>
      </c>
      <c r="B686">
        <v>2014</v>
      </c>
      <c r="C686" s="9">
        <v>41614</v>
      </c>
      <c r="D686" t="s">
        <v>653</v>
      </c>
      <c r="E686" t="s">
        <v>370</v>
      </c>
      <c r="F686">
        <v>2</v>
      </c>
      <c r="G686">
        <v>2</v>
      </c>
      <c r="H686" t="s">
        <v>132</v>
      </c>
      <c r="I686" t="s">
        <v>36</v>
      </c>
      <c r="J686">
        <v>23.038356164383501</v>
      </c>
      <c r="K686">
        <v>26.300999999999998</v>
      </c>
      <c r="L686">
        <v>26.472000000000001</v>
      </c>
      <c r="M686">
        <v>29.628</v>
      </c>
      <c r="N686">
        <v>1.5780000000000001</v>
      </c>
      <c r="O686">
        <v>8</v>
      </c>
    </row>
    <row r="687" spans="1:15" x14ac:dyDescent="0.45">
      <c r="A687" t="s">
        <v>776</v>
      </c>
      <c r="B687">
        <v>2014</v>
      </c>
      <c r="C687" s="9">
        <v>41614</v>
      </c>
      <c r="D687" t="s">
        <v>653</v>
      </c>
      <c r="E687" t="s">
        <v>370</v>
      </c>
      <c r="F687">
        <v>2</v>
      </c>
      <c r="G687">
        <v>3</v>
      </c>
      <c r="H687" t="s">
        <v>43</v>
      </c>
      <c r="I687" t="s">
        <v>44</v>
      </c>
      <c r="J687">
        <v>21.043835616438301</v>
      </c>
      <c r="K687">
        <v>19.776999999999902</v>
      </c>
      <c r="L687">
        <v>20.347000000000001</v>
      </c>
      <c r="M687">
        <v>23.251000000000001</v>
      </c>
      <c r="N687">
        <v>1.452</v>
      </c>
      <c r="O687">
        <v>9</v>
      </c>
    </row>
    <row r="688" spans="1:15" x14ac:dyDescent="0.45">
      <c r="A688" t="s">
        <v>776</v>
      </c>
      <c r="B688">
        <v>2014</v>
      </c>
      <c r="C688" s="9">
        <v>41614</v>
      </c>
      <c r="D688" t="s">
        <v>653</v>
      </c>
      <c r="E688" t="s">
        <v>370</v>
      </c>
      <c r="F688">
        <v>2</v>
      </c>
      <c r="G688">
        <v>4</v>
      </c>
      <c r="H688" t="s">
        <v>760</v>
      </c>
      <c r="I688" t="s">
        <v>31</v>
      </c>
      <c r="J688">
        <v>23.594520547945201</v>
      </c>
      <c r="K688">
        <v>21.959</v>
      </c>
      <c r="L688">
        <v>21.992999999999999</v>
      </c>
      <c r="M688">
        <v>24.748999999999999</v>
      </c>
      <c r="N688">
        <v>1.3779999999999999</v>
      </c>
      <c r="O688">
        <v>10</v>
      </c>
    </row>
    <row r="689" spans="1:15" x14ac:dyDescent="0.45">
      <c r="A689" t="s">
        <v>776</v>
      </c>
      <c r="B689">
        <v>2014</v>
      </c>
      <c r="C689" s="9">
        <v>41614</v>
      </c>
      <c r="D689" t="s">
        <v>653</v>
      </c>
      <c r="E689" t="s">
        <v>370</v>
      </c>
      <c r="F689">
        <v>2</v>
      </c>
      <c r="G689">
        <v>5</v>
      </c>
      <c r="H689" t="s">
        <v>116</v>
      </c>
      <c r="I689" t="s">
        <v>21</v>
      </c>
      <c r="J689">
        <v>22.701369863013699</v>
      </c>
      <c r="K689">
        <v>24.457000000000001</v>
      </c>
      <c r="L689">
        <v>23.93</v>
      </c>
      <c r="M689">
        <v>26.736000000000001</v>
      </c>
      <c r="N689">
        <v>1.403</v>
      </c>
      <c r="O689">
        <v>11</v>
      </c>
    </row>
    <row r="690" spans="1:15" x14ac:dyDescent="0.45">
      <c r="A690" t="s">
        <v>776</v>
      </c>
      <c r="B690">
        <v>2014</v>
      </c>
      <c r="C690" s="9">
        <v>41614</v>
      </c>
      <c r="D690" t="s">
        <v>653</v>
      </c>
      <c r="E690" t="s">
        <v>370</v>
      </c>
      <c r="F690">
        <v>2</v>
      </c>
      <c r="G690">
        <v>6</v>
      </c>
      <c r="H690" t="s">
        <v>82</v>
      </c>
      <c r="I690" t="s">
        <v>67</v>
      </c>
      <c r="J690">
        <v>21.2657534246575</v>
      </c>
      <c r="K690">
        <v>16.291999999999899</v>
      </c>
      <c r="L690">
        <v>15.585000000000001</v>
      </c>
      <c r="M690">
        <v>20.065000000000001</v>
      </c>
      <c r="N690">
        <v>2.2400000000000002</v>
      </c>
      <c r="O690">
        <v>12</v>
      </c>
    </row>
    <row r="691" spans="1:15" x14ac:dyDescent="0.45">
      <c r="A691" t="s">
        <v>773</v>
      </c>
      <c r="B691">
        <v>2014</v>
      </c>
      <c r="C691" s="9">
        <v>41658</v>
      </c>
      <c r="D691" t="s">
        <v>653</v>
      </c>
      <c r="E691" t="s">
        <v>454</v>
      </c>
      <c r="F691">
        <v>1</v>
      </c>
      <c r="G691">
        <v>1</v>
      </c>
      <c r="H691" t="s">
        <v>79</v>
      </c>
      <c r="I691" t="s">
        <v>65</v>
      </c>
      <c r="J691">
        <v>26.7095890410958</v>
      </c>
      <c r="K691">
        <v>29.731999999999999</v>
      </c>
      <c r="L691">
        <v>29.989000000000001</v>
      </c>
      <c r="M691">
        <v>32.087000000000003</v>
      </c>
      <c r="N691">
        <v>1.0489999999999999</v>
      </c>
      <c r="O691">
        <v>1</v>
      </c>
    </row>
    <row r="692" spans="1:15" x14ac:dyDescent="0.45">
      <c r="A692" t="s">
        <v>773</v>
      </c>
      <c r="B692">
        <v>2014</v>
      </c>
      <c r="C692" s="9">
        <v>41658</v>
      </c>
      <c r="D692" t="s">
        <v>653</v>
      </c>
      <c r="E692" t="s">
        <v>454</v>
      </c>
      <c r="F692">
        <v>1</v>
      </c>
      <c r="G692">
        <v>2</v>
      </c>
      <c r="H692" t="s">
        <v>690</v>
      </c>
      <c r="I692" t="s">
        <v>17</v>
      </c>
      <c r="J692">
        <v>25.819178082191701</v>
      </c>
      <c r="K692">
        <v>28.667999999999999</v>
      </c>
      <c r="L692">
        <v>28.748000000000001</v>
      </c>
      <c r="M692">
        <v>31.254000000000001</v>
      </c>
      <c r="N692">
        <v>1.2529999999999999</v>
      </c>
      <c r="O692">
        <v>3</v>
      </c>
    </row>
    <row r="693" spans="1:15" x14ac:dyDescent="0.45">
      <c r="A693" t="s">
        <v>773</v>
      </c>
      <c r="B693">
        <v>2014</v>
      </c>
      <c r="C693" s="9">
        <v>41658</v>
      </c>
      <c r="D693" t="s">
        <v>653</v>
      </c>
      <c r="E693" t="s">
        <v>454</v>
      </c>
      <c r="F693">
        <v>1</v>
      </c>
      <c r="G693">
        <v>3</v>
      </c>
      <c r="H693" t="s">
        <v>43</v>
      </c>
      <c r="I693" t="s">
        <v>44</v>
      </c>
      <c r="J693">
        <v>21.164383561643799</v>
      </c>
      <c r="K693">
        <v>20.347000000000001</v>
      </c>
      <c r="L693">
        <v>20.914999999999999</v>
      </c>
      <c r="M693">
        <v>23.707000000000001</v>
      </c>
      <c r="N693">
        <v>1.3959999999999999</v>
      </c>
      <c r="O693">
        <v>4</v>
      </c>
    </row>
    <row r="694" spans="1:15" x14ac:dyDescent="0.45">
      <c r="A694" t="s">
        <v>773</v>
      </c>
      <c r="B694">
        <v>2014</v>
      </c>
      <c r="C694" s="9">
        <v>41658</v>
      </c>
      <c r="D694" t="s">
        <v>653</v>
      </c>
      <c r="E694" t="s">
        <v>454</v>
      </c>
      <c r="F694">
        <v>1</v>
      </c>
      <c r="G694">
        <v>4</v>
      </c>
      <c r="H694" t="s">
        <v>774</v>
      </c>
      <c r="I694" t="s">
        <v>720</v>
      </c>
      <c r="J694">
        <v>25.2410958904109</v>
      </c>
      <c r="K694">
        <v>12.018000000000001</v>
      </c>
      <c r="L694">
        <v>15.925000000000001</v>
      </c>
      <c r="M694">
        <v>21.849</v>
      </c>
      <c r="N694">
        <v>2.9620000000000002</v>
      </c>
      <c r="O694">
        <v>7</v>
      </c>
    </row>
    <row r="695" spans="1:15" x14ac:dyDescent="0.45">
      <c r="A695" t="s">
        <v>773</v>
      </c>
      <c r="B695">
        <v>2014</v>
      </c>
      <c r="C695" s="9">
        <v>41658</v>
      </c>
      <c r="D695" t="s">
        <v>653</v>
      </c>
      <c r="E695" t="s">
        <v>454</v>
      </c>
      <c r="F695">
        <v>1</v>
      </c>
      <c r="G695">
        <v>5</v>
      </c>
      <c r="H695" t="s">
        <v>403</v>
      </c>
      <c r="I695" t="s">
        <v>15</v>
      </c>
      <c r="J695">
        <v>27.131506849314999</v>
      </c>
      <c r="K695">
        <v>23.193999999999999</v>
      </c>
      <c r="L695">
        <v>22.756</v>
      </c>
      <c r="M695">
        <v>26.08</v>
      </c>
      <c r="N695">
        <v>1.6619999999999999</v>
      </c>
      <c r="O695">
        <v>11</v>
      </c>
    </row>
    <row r="696" spans="1:15" x14ac:dyDescent="0.45">
      <c r="A696" t="s">
        <v>773</v>
      </c>
      <c r="B696">
        <v>2014</v>
      </c>
      <c r="C696" s="9">
        <v>41658</v>
      </c>
      <c r="D696" t="s">
        <v>653</v>
      </c>
      <c r="E696" t="s">
        <v>454</v>
      </c>
      <c r="F696">
        <v>1</v>
      </c>
      <c r="G696">
        <v>6</v>
      </c>
      <c r="H696" t="s">
        <v>704</v>
      </c>
      <c r="I696" t="s">
        <v>40</v>
      </c>
      <c r="J696">
        <v>23.032876712328701</v>
      </c>
      <c r="K696">
        <v>13.159999999999901</v>
      </c>
      <c r="L696">
        <v>13.663</v>
      </c>
      <c r="M696">
        <v>16.483000000000001</v>
      </c>
      <c r="N696">
        <v>1.41</v>
      </c>
      <c r="O696">
        <v>10</v>
      </c>
    </row>
    <row r="697" spans="1:15" x14ac:dyDescent="0.45">
      <c r="A697" t="s">
        <v>773</v>
      </c>
      <c r="B697">
        <v>2014</v>
      </c>
      <c r="C697" s="9">
        <v>41658</v>
      </c>
      <c r="D697" t="s">
        <v>653</v>
      </c>
      <c r="E697" t="s">
        <v>454</v>
      </c>
      <c r="F697">
        <v>1</v>
      </c>
      <c r="G697">
        <v>7</v>
      </c>
      <c r="H697" t="s">
        <v>775</v>
      </c>
      <c r="I697" t="s">
        <v>698</v>
      </c>
      <c r="K697">
        <v>26.482999999999901</v>
      </c>
      <c r="L697">
        <v>21.756999999999898</v>
      </c>
      <c r="M697">
        <v>27.140999999999998</v>
      </c>
      <c r="N697">
        <v>2.6920000000000002</v>
      </c>
      <c r="O697">
        <v>8</v>
      </c>
    </row>
    <row r="698" spans="1:15" x14ac:dyDescent="0.45">
      <c r="A698" t="s">
        <v>773</v>
      </c>
      <c r="B698">
        <v>2014</v>
      </c>
      <c r="C698" s="9">
        <v>41658</v>
      </c>
      <c r="D698" t="s">
        <v>653</v>
      </c>
      <c r="E698" t="s">
        <v>454</v>
      </c>
      <c r="F698">
        <v>2</v>
      </c>
      <c r="G698">
        <v>1</v>
      </c>
      <c r="H698" t="s">
        <v>164</v>
      </c>
      <c r="I698" t="s">
        <v>118</v>
      </c>
      <c r="J698">
        <v>21.120547945205399</v>
      </c>
      <c r="K698">
        <v>28.452000000000002</v>
      </c>
      <c r="L698">
        <v>28.780999999999999</v>
      </c>
      <c r="M698">
        <v>30.965</v>
      </c>
      <c r="N698">
        <v>1.0920000000000001</v>
      </c>
      <c r="O698">
        <v>5</v>
      </c>
    </row>
    <row r="699" spans="1:15" x14ac:dyDescent="0.45">
      <c r="A699" t="s">
        <v>773</v>
      </c>
      <c r="B699">
        <v>2014</v>
      </c>
      <c r="C699" s="9">
        <v>41658</v>
      </c>
      <c r="D699" t="s">
        <v>653</v>
      </c>
      <c r="E699" t="s">
        <v>454</v>
      </c>
      <c r="F699">
        <v>2</v>
      </c>
      <c r="G699">
        <v>2</v>
      </c>
      <c r="H699" t="s">
        <v>167</v>
      </c>
      <c r="I699" t="s">
        <v>59</v>
      </c>
      <c r="J699">
        <v>24.873972602739698</v>
      </c>
      <c r="K699">
        <v>25.498999999999999</v>
      </c>
      <c r="L699">
        <v>25.951000000000001</v>
      </c>
      <c r="M699">
        <v>28.899000000000001</v>
      </c>
      <c r="N699">
        <v>1.474</v>
      </c>
      <c r="O699">
        <v>2</v>
      </c>
    </row>
    <row r="700" spans="1:15" x14ac:dyDescent="0.45">
      <c r="A700" t="s">
        <v>773</v>
      </c>
      <c r="B700">
        <v>2014</v>
      </c>
      <c r="C700" s="9">
        <v>41658</v>
      </c>
      <c r="D700" t="s">
        <v>653</v>
      </c>
      <c r="E700" t="s">
        <v>454</v>
      </c>
      <c r="F700">
        <v>2</v>
      </c>
      <c r="G700">
        <v>3</v>
      </c>
      <c r="H700" t="s">
        <v>77</v>
      </c>
      <c r="I700" t="s">
        <v>19</v>
      </c>
      <c r="J700">
        <v>22.690410958904099</v>
      </c>
      <c r="K700">
        <v>17.343999999999902</v>
      </c>
      <c r="L700">
        <v>19.678000000000001</v>
      </c>
      <c r="M700">
        <v>24.37</v>
      </c>
      <c r="N700">
        <v>2.3460000000000001</v>
      </c>
      <c r="O700">
        <v>6</v>
      </c>
    </row>
    <row r="701" spans="1:15" x14ac:dyDescent="0.45">
      <c r="A701" t="s">
        <v>773</v>
      </c>
      <c r="B701">
        <v>2014</v>
      </c>
      <c r="C701" s="9">
        <v>41658</v>
      </c>
      <c r="D701" t="s">
        <v>653</v>
      </c>
      <c r="E701" t="s">
        <v>454</v>
      </c>
      <c r="F701">
        <v>2</v>
      </c>
      <c r="G701">
        <v>4</v>
      </c>
      <c r="H701" t="s">
        <v>740</v>
      </c>
      <c r="I701" t="s">
        <v>741</v>
      </c>
      <c r="J701">
        <v>26.2383561643835</v>
      </c>
      <c r="K701">
        <v>24.398</v>
      </c>
      <c r="L701">
        <v>24.410999999999898</v>
      </c>
      <c r="M701">
        <v>26.774999999999999</v>
      </c>
      <c r="N701">
        <v>1.1819999999999999</v>
      </c>
      <c r="O701">
        <v>8</v>
      </c>
    </row>
    <row r="702" spans="1:15" x14ac:dyDescent="0.45">
      <c r="A702" t="s">
        <v>773</v>
      </c>
      <c r="B702">
        <v>2014</v>
      </c>
      <c r="C702" s="9">
        <v>41658</v>
      </c>
      <c r="D702" t="s">
        <v>653</v>
      </c>
      <c r="E702" t="s">
        <v>454</v>
      </c>
      <c r="F702">
        <v>2</v>
      </c>
      <c r="G702">
        <v>5</v>
      </c>
      <c r="H702" t="s">
        <v>406</v>
      </c>
      <c r="I702" t="s">
        <v>751</v>
      </c>
      <c r="J702">
        <v>20.358904109589002</v>
      </c>
      <c r="K702">
        <v>18.152000000000001</v>
      </c>
      <c r="L702">
        <v>18.914000000000001</v>
      </c>
      <c r="M702">
        <v>23.486000000000001</v>
      </c>
      <c r="N702">
        <v>2.286</v>
      </c>
      <c r="O702">
        <v>9</v>
      </c>
    </row>
    <row r="703" spans="1:15" x14ac:dyDescent="0.45">
      <c r="A703" t="s">
        <v>773</v>
      </c>
      <c r="B703">
        <v>2014</v>
      </c>
      <c r="C703" s="9">
        <v>41658</v>
      </c>
      <c r="D703" t="s">
        <v>653</v>
      </c>
      <c r="E703" t="s">
        <v>454</v>
      </c>
      <c r="F703">
        <v>2</v>
      </c>
      <c r="G703">
        <v>6</v>
      </c>
      <c r="H703" t="s">
        <v>760</v>
      </c>
      <c r="I703" t="s">
        <v>31</v>
      </c>
      <c r="J703">
        <v>23.7150684931506</v>
      </c>
      <c r="K703">
        <v>21.992999999999999</v>
      </c>
      <c r="L703">
        <v>21.776</v>
      </c>
      <c r="M703">
        <v>24.431999999999999</v>
      </c>
      <c r="N703">
        <v>1.3280000000000001</v>
      </c>
      <c r="O703">
        <v>12</v>
      </c>
    </row>
    <row r="704" spans="1:15" x14ac:dyDescent="0.45">
      <c r="A704" t="s">
        <v>773</v>
      </c>
      <c r="B704">
        <v>2014</v>
      </c>
      <c r="C704" s="9">
        <v>41658</v>
      </c>
      <c r="D704" t="s">
        <v>653</v>
      </c>
      <c r="E704" t="s">
        <v>454</v>
      </c>
      <c r="F704">
        <v>2</v>
      </c>
      <c r="G704">
        <v>7</v>
      </c>
      <c r="H704" t="s">
        <v>60</v>
      </c>
      <c r="I704" t="s">
        <v>61</v>
      </c>
      <c r="J704">
        <v>25.506849315068401</v>
      </c>
      <c r="K704">
        <v>24.106000000000002</v>
      </c>
      <c r="L704">
        <v>23.524999999999999</v>
      </c>
      <c r="M704">
        <v>25.945</v>
      </c>
      <c r="N704">
        <v>1.21</v>
      </c>
      <c r="O704">
        <v>6</v>
      </c>
    </row>
    <row r="705" spans="1:15" x14ac:dyDescent="0.45">
      <c r="A705" t="s">
        <v>773</v>
      </c>
      <c r="B705">
        <v>2014</v>
      </c>
      <c r="C705" s="9">
        <v>41658</v>
      </c>
      <c r="D705" t="s">
        <v>653</v>
      </c>
      <c r="E705" t="s">
        <v>370</v>
      </c>
      <c r="F705">
        <v>1</v>
      </c>
      <c r="G705">
        <v>1</v>
      </c>
      <c r="H705" t="s">
        <v>79</v>
      </c>
      <c r="I705" t="s">
        <v>65</v>
      </c>
      <c r="J705">
        <v>26.7095890410958</v>
      </c>
      <c r="K705">
        <v>29.989000000000001</v>
      </c>
      <c r="L705">
        <v>30.281999999999901</v>
      </c>
      <c r="M705">
        <v>32.351999999999997</v>
      </c>
      <c r="N705">
        <v>1.0349999999999999</v>
      </c>
      <c r="O705">
        <v>1</v>
      </c>
    </row>
    <row r="706" spans="1:15" x14ac:dyDescent="0.45">
      <c r="A706" t="s">
        <v>773</v>
      </c>
      <c r="B706">
        <v>2014</v>
      </c>
      <c r="C706" s="9">
        <v>41658</v>
      </c>
      <c r="D706" t="s">
        <v>653</v>
      </c>
      <c r="E706" t="s">
        <v>370</v>
      </c>
      <c r="F706">
        <v>1</v>
      </c>
      <c r="G706">
        <v>2</v>
      </c>
      <c r="H706" t="s">
        <v>167</v>
      </c>
      <c r="I706" t="s">
        <v>59</v>
      </c>
      <c r="J706">
        <v>24.873972602739698</v>
      </c>
      <c r="K706">
        <v>25.951000000000001</v>
      </c>
      <c r="L706">
        <v>26.483999999999899</v>
      </c>
      <c r="M706">
        <v>29.315999999999999</v>
      </c>
      <c r="N706">
        <v>1.4159999999999999</v>
      </c>
      <c r="O706">
        <v>2</v>
      </c>
    </row>
    <row r="707" spans="1:15" x14ac:dyDescent="0.45">
      <c r="A707" t="s">
        <v>773</v>
      </c>
      <c r="B707">
        <v>2014</v>
      </c>
      <c r="C707" s="9">
        <v>41658</v>
      </c>
      <c r="D707" t="s">
        <v>653</v>
      </c>
      <c r="E707" t="s">
        <v>370</v>
      </c>
      <c r="F707">
        <v>1</v>
      </c>
      <c r="G707">
        <v>3</v>
      </c>
      <c r="H707" t="s">
        <v>690</v>
      </c>
      <c r="I707" t="s">
        <v>17</v>
      </c>
      <c r="J707">
        <v>25.819178082191701</v>
      </c>
      <c r="K707">
        <v>28.748000000000001</v>
      </c>
      <c r="L707">
        <v>28.709999999999901</v>
      </c>
      <c r="M707">
        <v>31.143999999999998</v>
      </c>
      <c r="N707">
        <v>1.2170000000000001</v>
      </c>
      <c r="O707">
        <v>3</v>
      </c>
    </row>
    <row r="708" spans="1:15" x14ac:dyDescent="0.45">
      <c r="A708" t="s">
        <v>773</v>
      </c>
      <c r="B708">
        <v>2014</v>
      </c>
      <c r="C708" s="9">
        <v>41658</v>
      </c>
      <c r="D708" t="s">
        <v>653</v>
      </c>
      <c r="E708" t="s">
        <v>370</v>
      </c>
      <c r="F708">
        <v>1</v>
      </c>
      <c r="G708">
        <v>4</v>
      </c>
      <c r="H708" t="s">
        <v>43</v>
      </c>
      <c r="I708" t="s">
        <v>44</v>
      </c>
      <c r="J708">
        <v>21.164383561643799</v>
      </c>
      <c r="K708">
        <v>20.914999999999999</v>
      </c>
      <c r="L708">
        <v>21.349999999999898</v>
      </c>
      <c r="M708">
        <v>24.04</v>
      </c>
      <c r="N708">
        <v>1.345</v>
      </c>
      <c r="O708">
        <v>4</v>
      </c>
    </row>
    <row r="709" spans="1:15" x14ac:dyDescent="0.45">
      <c r="A709" t="s">
        <v>773</v>
      </c>
      <c r="B709">
        <v>2014</v>
      </c>
      <c r="C709" s="9">
        <v>41658</v>
      </c>
      <c r="D709" t="s">
        <v>653</v>
      </c>
      <c r="E709" t="s">
        <v>370</v>
      </c>
      <c r="F709">
        <v>1</v>
      </c>
      <c r="G709">
        <v>5</v>
      </c>
      <c r="H709" t="s">
        <v>164</v>
      </c>
      <c r="I709" t="s">
        <v>118</v>
      </c>
      <c r="J709">
        <v>21.120547945205399</v>
      </c>
      <c r="K709">
        <v>28.780999999999999</v>
      </c>
      <c r="L709">
        <v>28.413</v>
      </c>
      <c r="M709">
        <v>30.553000000000001</v>
      </c>
      <c r="N709">
        <v>1.07</v>
      </c>
      <c r="O709">
        <v>5</v>
      </c>
    </row>
    <row r="710" spans="1:15" x14ac:dyDescent="0.45">
      <c r="A710" t="s">
        <v>773</v>
      </c>
      <c r="B710">
        <v>2014</v>
      </c>
      <c r="C710" s="9">
        <v>41658</v>
      </c>
      <c r="D710" t="s">
        <v>653</v>
      </c>
      <c r="E710" t="s">
        <v>370</v>
      </c>
      <c r="F710">
        <v>1</v>
      </c>
      <c r="G710">
        <v>6</v>
      </c>
      <c r="H710" t="s">
        <v>77</v>
      </c>
      <c r="I710" t="s">
        <v>19</v>
      </c>
      <c r="J710">
        <v>22.690410958904099</v>
      </c>
      <c r="K710">
        <v>19.678000000000001</v>
      </c>
      <c r="L710">
        <v>18.963999999999999</v>
      </c>
      <c r="M710">
        <v>23.34</v>
      </c>
      <c r="N710">
        <v>2.1880000000000002</v>
      </c>
      <c r="O710">
        <v>6</v>
      </c>
    </row>
    <row r="711" spans="1:15" x14ac:dyDescent="0.45">
      <c r="A711" t="s">
        <v>773</v>
      </c>
      <c r="B711">
        <v>2014</v>
      </c>
      <c r="C711" s="9">
        <v>41658</v>
      </c>
      <c r="D711" t="s">
        <v>653</v>
      </c>
      <c r="E711" t="s">
        <v>370</v>
      </c>
      <c r="F711">
        <v>2</v>
      </c>
      <c r="G711">
        <v>1</v>
      </c>
      <c r="H711" t="s">
        <v>774</v>
      </c>
      <c r="I711" t="s">
        <v>720</v>
      </c>
      <c r="J711">
        <v>25.2410958904109</v>
      </c>
      <c r="K711">
        <v>15.925000000000001</v>
      </c>
      <c r="L711">
        <v>19.614000000000001</v>
      </c>
      <c r="M711">
        <v>24.832000000000001</v>
      </c>
      <c r="N711">
        <v>2.609</v>
      </c>
      <c r="O711">
        <v>7</v>
      </c>
    </row>
    <row r="712" spans="1:15" x14ac:dyDescent="0.45">
      <c r="A712" t="s">
        <v>773</v>
      </c>
      <c r="B712">
        <v>2014</v>
      </c>
      <c r="C712" s="9">
        <v>41658</v>
      </c>
      <c r="D712" t="s">
        <v>653</v>
      </c>
      <c r="E712" t="s">
        <v>370</v>
      </c>
      <c r="F712">
        <v>2</v>
      </c>
      <c r="G712">
        <v>2</v>
      </c>
      <c r="H712" t="s">
        <v>740</v>
      </c>
      <c r="I712" t="s">
        <v>741</v>
      </c>
      <c r="J712">
        <v>26.2383561643835</v>
      </c>
      <c r="K712">
        <v>24.410999999999898</v>
      </c>
      <c r="L712">
        <v>24.52</v>
      </c>
      <c r="M712">
        <v>26.827999999999999</v>
      </c>
      <c r="N712">
        <v>1.1539999999999999</v>
      </c>
      <c r="O712">
        <v>8</v>
      </c>
    </row>
    <row r="713" spans="1:15" x14ac:dyDescent="0.45">
      <c r="A713" t="s">
        <v>773</v>
      </c>
      <c r="B713">
        <v>2014</v>
      </c>
      <c r="C713" s="9">
        <v>41658</v>
      </c>
      <c r="D713" t="s">
        <v>653</v>
      </c>
      <c r="E713" t="s">
        <v>370</v>
      </c>
      <c r="F713">
        <v>2</v>
      </c>
      <c r="G713">
        <v>3</v>
      </c>
      <c r="H713" t="s">
        <v>406</v>
      </c>
      <c r="I713" t="s">
        <v>751</v>
      </c>
      <c r="J713">
        <v>20.358904109589002</v>
      </c>
      <c r="K713">
        <v>18.914000000000001</v>
      </c>
      <c r="L713">
        <v>19.5929999999999</v>
      </c>
      <c r="M713">
        <v>23.736999999999998</v>
      </c>
      <c r="N713">
        <v>2.0720000000000001</v>
      </c>
      <c r="O713">
        <v>9</v>
      </c>
    </row>
    <row r="714" spans="1:15" x14ac:dyDescent="0.45">
      <c r="A714" t="s">
        <v>773</v>
      </c>
      <c r="B714">
        <v>2014</v>
      </c>
      <c r="C714" s="9">
        <v>41658</v>
      </c>
      <c r="D714" t="s">
        <v>653</v>
      </c>
      <c r="E714" t="s">
        <v>370</v>
      </c>
      <c r="F714">
        <v>2</v>
      </c>
      <c r="G714">
        <v>4</v>
      </c>
      <c r="H714" t="s">
        <v>704</v>
      </c>
      <c r="I714" t="s">
        <v>40</v>
      </c>
      <c r="J714">
        <v>23.032876712328701</v>
      </c>
      <c r="K714">
        <v>13.663</v>
      </c>
      <c r="L714">
        <v>14.327</v>
      </c>
      <c r="M714">
        <v>17.039000000000001</v>
      </c>
      <c r="N714">
        <v>1.3560000000000001</v>
      </c>
      <c r="O714">
        <v>10</v>
      </c>
    </row>
    <row r="715" spans="1:15" x14ac:dyDescent="0.45">
      <c r="A715" t="s">
        <v>773</v>
      </c>
      <c r="B715">
        <v>2014</v>
      </c>
      <c r="C715" s="9">
        <v>41658</v>
      </c>
      <c r="D715" t="s">
        <v>653</v>
      </c>
      <c r="E715" t="s">
        <v>370</v>
      </c>
      <c r="F715">
        <v>2</v>
      </c>
      <c r="G715">
        <v>5</v>
      </c>
      <c r="H715" t="s">
        <v>403</v>
      </c>
      <c r="I715" t="s">
        <v>15</v>
      </c>
      <c r="J715">
        <v>27.131506849314999</v>
      </c>
      <c r="K715">
        <v>22.756</v>
      </c>
      <c r="L715">
        <v>22.067999999999898</v>
      </c>
      <c r="M715">
        <v>25.22</v>
      </c>
      <c r="N715">
        <v>1.5760000000000001</v>
      </c>
      <c r="O715">
        <v>11</v>
      </c>
    </row>
    <row r="716" spans="1:15" x14ac:dyDescent="0.45">
      <c r="A716" t="s">
        <v>773</v>
      </c>
      <c r="B716">
        <v>2014</v>
      </c>
      <c r="C716" s="9">
        <v>41658</v>
      </c>
      <c r="D716" t="s">
        <v>653</v>
      </c>
      <c r="E716" t="s">
        <v>370</v>
      </c>
      <c r="F716">
        <v>2</v>
      </c>
      <c r="G716">
        <v>6</v>
      </c>
      <c r="H716" t="s">
        <v>760</v>
      </c>
      <c r="I716" t="s">
        <v>31</v>
      </c>
      <c r="J716">
        <v>23.7150684931506</v>
      </c>
      <c r="K716">
        <v>21.776</v>
      </c>
      <c r="L716">
        <v>21.154</v>
      </c>
      <c r="M716">
        <v>23.736000000000001</v>
      </c>
      <c r="N716">
        <v>1.2909999999999999</v>
      </c>
      <c r="O716">
        <v>12</v>
      </c>
    </row>
    <row r="717" spans="1:15" x14ac:dyDescent="0.45">
      <c r="A717" t="s">
        <v>71</v>
      </c>
      <c r="B717">
        <v>2014</v>
      </c>
      <c r="C717" s="9">
        <v>41700</v>
      </c>
      <c r="D717" t="s">
        <v>641</v>
      </c>
      <c r="E717" t="s">
        <v>454</v>
      </c>
      <c r="F717">
        <v>1</v>
      </c>
      <c r="G717">
        <v>1</v>
      </c>
      <c r="H717" t="s">
        <v>167</v>
      </c>
      <c r="I717" t="s">
        <v>59</v>
      </c>
      <c r="J717">
        <v>24.9890410958904</v>
      </c>
      <c r="K717">
        <v>26.483999999999899</v>
      </c>
      <c r="L717">
        <v>27.068999999999999</v>
      </c>
      <c r="M717">
        <v>29.824999999999999</v>
      </c>
      <c r="N717">
        <v>1.3779999999999999</v>
      </c>
      <c r="O717">
        <v>8</v>
      </c>
    </row>
    <row r="718" spans="1:15" x14ac:dyDescent="0.45">
      <c r="A718" t="s">
        <v>71</v>
      </c>
      <c r="B718">
        <v>2014</v>
      </c>
      <c r="C718" s="9">
        <v>41700</v>
      </c>
      <c r="D718" t="s">
        <v>641</v>
      </c>
      <c r="E718" t="s">
        <v>454</v>
      </c>
      <c r="F718">
        <v>1</v>
      </c>
      <c r="G718">
        <v>2</v>
      </c>
      <c r="H718" t="s">
        <v>737</v>
      </c>
      <c r="I718" t="s">
        <v>738</v>
      </c>
      <c r="J718">
        <v>25.7205479452054</v>
      </c>
      <c r="K718">
        <v>25.337</v>
      </c>
      <c r="L718">
        <v>25.695</v>
      </c>
      <c r="M718">
        <v>28.593</v>
      </c>
      <c r="N718">
        <v>1.4490000000000001</v>
      </c>
      <c r="O718">
        <v>10</v>
      </c>
    </row>
    <row r="719" spans="1:15" x14ac:dyDescent="0.45">
      <c r="A719" t="s">
        <v>71</v>
      </c>
      <c r="B719">
        <v>2014</v>
      </c>
      <c r="C719" s="9">
        <v>41700</v>
      </c>
      <c r="D719" t="s">
        <v>641</v>
      </c>
      <c r="E719" t="s">
        <v>454</v>
      </c>
      <c r="F719">
        <v>1</v>
      </c>
      <c r="G719">
        <v>3</v>
      </c>
      <c r="H719" t="s">
        <v>43</v>
      </c>
      <c r="I719" t="s">
        <v>44</v>
      </c>
      <c r="J719">
        <v>21.279452054794501</v>
      </c>
      <c r="K719">
        <v>21.349999999999898</v>
      </c>
      <c r="L719">
        <v>21.753999999999898</v>
      </c>
      <c r="M719">
        <v>24.36</v>
      </c>
      <c r="N719">
        <v>1.3029999999999999</v>
      </c>
      <c r="O719">
        <v>5</v>
      </c>
    </row>
    <row r="720" spans="1:15" x14ac:dyDescent="0.45">
      <c r="A720" t="s">
        <v>71</v>
      </c>
      <c r="B720">
        <v>2014</v>
      </c>
      <c r="C720" s="9">
        <v>41700</v>
      </c>
      <c r="D720" t="s">
        <v>641</v>
      </c>
      <c r="E720" t="s">
        <v>454</v>
      </c>
      <c r="F720">
        <v>1</v>
      </c>
      <c r="G720">
        <v>4</v>
      </c>
      <c r="H720" t="s">
        <v>184</v>
      </c>
      <c r="I720" t="s">
        <v>19</v>
      </c>
      <c r="J720">
        <v>19.690410958904099</v>
      </c>
      <c r="K720">
        <v>9</v>
      </c>
      <c r="L720">
        <v>16.436</v>
      </c>
      <c r="M720">
        <v>24.99</v>
      </c>
      <c r="N720">
        <v>4.2770000000000001</v>
      </c>
      <c r="O720">
        <v>13</v>
      </c>
    </row>
    <row r="721" spans="1:15" x14ac:dyDescent="0.45">
      <c r="A721" t="s">
        <v>71</v>
      </c>
      <c r="B721">
        <v>2014</v>
      </c>
      <c r="C721" s="9">
        <v>41700</v>
      </c>
      <c r="D721" t="s">
        <v>641</v>
      </c>
      <c r="E721" t="s">
        <v>454</v>
      </c>
      <c r="F721">
        <v>1</v>
      </c>
      <c r="G721">
        <v>5</v>
      </c>
      <c r="H721" t="s">
        <v>739</v>
      </c>
      <c r="I721" t="s">
        <v>25</v>
      </c>
      <c r="J721">
        <v>22.2712328767123</v>
      </c>
      <c r="K721">
        <v>30.216000000000001</v>
      </c>
      <c r="L721">
        <v>29.494</v>
      </c>
      <c r="M721">
        <v>31.84</v>
      </c>
      <c r="N721">
        <v>1.173</v>
      </c>
      <c r="O721">
        <v>3</v>
      </c>
    </row>
    <row r="722" spans="1:15" x14ac:dyDescent="0.45">
      <c r="A722" t="s">
        <v>71</v>
      </c>
      <c r="B722">
        <v>2014</v>
      </c>
      <c r="C722" s="9">
        <v>41700</v>
      </c>
      <c r="D722" t="s">
        <v>641</v>
      </c>
      <c r="E722" t="s">
        <v>454</v>
      </c>
      <c r="F722">
        <v>2</v>
      </c>
      <c r="G722">
        <v>1</v>
      </c>
      <c r="H722" t="s">
        <v>703</v>
      </c>
      <c r="I722" t="s">
        <v>15</v>
      </c>
      <c r="J722">
        <v>23.323287671232801</v>
      </c>
      <c r="K722">
        <v>36.005000000000003</v>
      </c>
      <c r="L722">
        <v>36.109000000000002</v>
      </c>
      <c r="M722">
        <v>38.965000000000003</v>
      </c>
      <c r="N722">
        <v>1.4279999999999999</v>
      </c>
      <c r="O722">
        <v>1</v>
      </c>
    </row>
    <row r="723" spans="1:15" x14ac:dyDescent="0.45">
      <c r="A723" t="s">
        <v>71</v>
      </c>
      <c r="B723">
        <v>2014</v>
      </c>
      <c r="C723" s="9">
        <v>41700</v>
      </c>
      <c r="D723" t="s">
        <v>641</v>
      </c>
      <c r="E723" t="s">
        <v>454</v>
      </c>
      <c r="F723">
        <v>2</v>
      </c>
      <c r="G723">
        <v>2</v>
      </c>
      <c r="H723" t="s">
        <v>740</v>
      </c>
      <c r="I723" t="s">
        <v>741</v>
      </c>
      <c r="J723">
        <v>26.353424657534202</v>
      </c>
      <c r="K723">
        <v>24.52</v>
      </c>
      <c r="L723">
        <v>24.866999999999901</v>
      </c>
      <c r="M723">
        <v>27.132999999999999</v>
      </c>
      <c r="N723">
        <v>1.133</v>
      </c>
      <c r="O723">
        <v>11</v>
      </c>
    </row>
    <row r="724" spans="1:15" x14ac:dyDescent="0.45">
      <c r="A724" t="s">
        <v>71</v>
      </c>
      <c r="B724">
        <v>2014</v>
      </c>
      <c r="C724" s="9">
        <v>41700</v>
      </c>
      <c r="D724" t="s">
        <v>641</v>
      </c>
      <c r="E724" t="s">
        <v>454</v>
      </c>
      <c r="F724">
        <v>2</v>
      </c>
      <c r="G724">
        <v>3</v>
      </c>
      <c r="H724" t="s">
        <v>757</v>
      </c>
      <c r="I724" t="s">
        <v>715</v>
      </c>
      <c r="J724">
        <v>24.172602739725999</v>
      </c>
      <c r="K724">
        <v>24.908999999999999</v>
      </c>
      <c r="L724">
        <v>24.975000000000001</v>
      </c>
      <c r="M724">
        <v>27.385000000000002</v>
      </c>
      <c r="N724">
        <v>1.2050000000000001</v>
      </c>
      <c r="O724">
        <v>4</v>
      </c>
    </row>
    <row r="725" spans="1:15" x14ac:dyDescent="0.45">
      <c r="A725" t="s">
        <v>71</v>
      </c>
      <c r="B725">
        <v>2014</v>
      </c>
      <c r="C725" s="9">
        <v>41700</v>
      </c>
      <c r="D725" t="s">
        <v>641</v>
      </c>
      <c r="E725" t="s">
        <v>454</v>
      </c>
      <c r="F725">
        <v>2</v>
      </c>
      <c r="G725">
        <v>4</v>
      </c>
      <c r="H725" t="s">
        <v>77</v>
      </c>
      <c r="I725" t="s">
        <v>19</v>
      </c>
      <c r="J725">
        <v>22.805479452054701</v>
      </c>
      <c r="K725">
        <v>18.963999999999999</v>
      </c>
      <c r="L725">
        <v>19.416</v>
      </c>
      <c r="M725">
        <v>23.46</v>
      </c>
      <c r="N725">
        <v>2.0219999999999998</v>
      </c>
      <c r="O725">
        <v>13</v>
      </c>
    </row>
    <row r="726" spans="1:15" x14ac:dyDescent="0.45">
      <c r="A726" t="s">
        <v>71</v>
      </c>
      <c r="B726">
        <v>2014</v>
      </c>
      <c r="C726" s="9">
        <v>41700</v>
      </c>
      <c r="D726" t="s">
        <v>641</v>
      </c>
      <c r="E726" t="s">
        <v>454</v>
      </c>
      <c r="F726">
        <v>2</v>
      </c>
      <c r="G726">
        <v>5</v>
      </c>
      <c r="H726" t="s">
        <v>60</v>
      </c>
      <c r="I726" t="s">
        <v>61</v>
      </c>
      <c r="J726">
        <v>25.621917808219099</v>
      </c>
      <c r="K726">
        <v>23.524999999999999</v>
      </c>
      <c r="L726">
        <v>23.138000000000002</v>
      </c>
      <c r="M726">
        <v>25.512</v>
      </c>
      <c r="N726">
        <v>1.1870000000000001</v>
      </c>
      <c r="O726">
        <v>17</v>
      </c>
    </row>
    <row r="727" spans="1:15" x14ac:dyDescent="0.45">
      <c r="A727" t="s">
        <v>71</v>
      </c>
      <c r="B727">
        <v>2014</v>
      </c>
      <c r="C727" s="9">
        <v>41700</v>
      </c>
      <c r="D727" t="s">
        <v>641</v>
      </c>
      <c r="E727" t="s">
        <v>454</v>
      </c>
      <c r="F727">
        <v>3</v>
      </c>
      <c r="G727">
        <v>1</v>
      </c>
      <c r="H727" t="s">
        <v>79</v>
      </c>
      <c r="I727" t="s">
        <v>65</v>
      </c>
      <c r="J727">
        <v>26.824657534246501</v>
      </c>
      <c r="K727">
        <v>30.281999999999901</v>
      </c>
      <c r="L727">
        <v>30.605999999999899</v>
      </c>
      <c r="M727">
        <v>32.65</v>
      </c>
      <c r="N727">
        <v>1.022</v>
      </c>
      <c r="O727">
        <v>7</v>
      </c>
    </row>
    <row r="728" spans="1:15" x14ac:dyDescent="0.45">
      <c r="A728" t="s">
        <v>71</v>
      </c>
      <c r="B728">
        <v>2014</v>
      </c>
      <c r="C728" s="9">
        <v>41700</v>
      </c>
      <c r="D728" t="s">
        <v>641</v>
      </c>
      <c r="E728" t="s">
        <v>454</v>
      </c>
      <c r="F728">
        <v>3</v>
      </c>
      <c r="G728">
        <v>2</v>
      </c>
      <c r="H728" t="s">
        <v>734</v>
      </c>
      <c r="I728" t="s">
        <v>36</v>
      </c>
      <c r="J728">
        <v>30.4657534246575</v>
      </c>
      <c r="K728">
        <v>30.896999999999998</v>
      </c>
      <c r="L728">
        <v>31</v>
      </c>
      <c r="M728">
        <v>33.99</v>
      </c>
      <c r="N728">
        <v>1.4950000000000001</v>
      </c>
      <c r="O728">
        <v>2</v>
      </c>
    </row>
    <row r="729" spans="1:15" x14ac:dyDescent="0.45">
      <c r="A729" t="s">
        <v>71</v>
      </c>
      <c r="B729">
        <v>2014</v>
      </c>
      <c r="C729" s="9">
        <v>41700</v>
      </c>
      <c r="D729" t="s">
        <v>641</v>
      </c>
      <c r="E729" t="s">
        <v>454</v>
      </c>
      <c r="F729">
        <v>3</v>
      </c>
      <c r="G729">
        <v>3</v>
      </c>
      <c r="H729" t="s">
        <v>690</v>
      </c>
      <c r="I729" t="s">
        <v>17</v>
      </c>
      <c r="J729">
        <v>25.934246575342399</v>
      </c>
      <c r="K729">
        <v>28.709999999999901</v>
      </c>
      <c r="L729">
        <v>28.701000000000001</v>
      </c>
      <c r="M729">
        <v>31.077000000000002</v>
      </c>
      <c r="N729">
        <v>1.1879999999999999</v>
      </c>
      <c r="O729">
        <v>6</v>
      </c>
    </row>
    <row r="730" spans="1:15" x14ac:dyDescent="0.45">
      <c r="A730" t="s">
        <v>71</v>
      </c>
      <c r="B730">
        <v>2014</v>
      </c>
      <c r="C730" s="9">
        <v>41700</v>
      </c>
      <c r="D730" t="s">
        <v>641</v>
      </c>
      <c r="E730" t="s">
        <v>454</v>
      </c>
      <c r="F730">
        <v>3</v>
      </c>
      <c r="G730">
        <v>4</v>
      </c>
      <c r="H730" t="s">
        <v>750</v>
      </c>
      <c r="I730" t="s">
        <v>751</v>
      </c>
      <c r="J730">
        <v>23.298630136986301</v>
      </c>
      <c r="K730">
        <v>24.77</v>
      </c>
      <c r="L730">
        <v>24.672999999999998</v>
      </c>
      <c r="M730">
        <v>27.856999999999999</v>
      </c>
      <c r="N730">
        <v>1.5920000000000001</v>
      </c>
      <c r="O730">
        <v>12</v>
      </c>
    </row>
    <row r="731" spans="1:15" x14ac:dyDescent="0.45">
      <c r="A731" t="s">
        <v>71</v>
      </c>
      <c r="B731">
        <v>2014</v>
      </c>
      <c r="C731" s="9">
        <v>41700</v>
      </c>
      <c r="D731" t="s">
        <v>641</v>
      </c>
      <c r="E731" t="s">
        <v>454</v>
      </c>
      <c r="F731">
        <v>3</v>
      </c>
      <c r="G731">
        <v>5</v>
      </c>
      <c r="H731" t="s">
        <v>760</v>
      </c>
      <c r="I731" t="s">
        <v>31</v>
      </c>
      <c r="J731">
        <v>23.830136986301302</v>
      </c>
      <c r="K731">
        <v>21.154</v>
      </c>
      <c r="L731">
        <v>20.966999999999999</v>
      </c>
      <c r="M731">
        <v>23.507000000000001</v>
      </c>
      <c r="N731">
        <v>1.27</v>
      </c>
      <c r="O731">
        <v>17</v>
      </c>
    </row>
    <row r="732" spans="1:15" x14ac:dyDescent="0.45">
      <c r="A732" t="s">
        <v>71</v>
      </c>
      <c r="B732">
        <v>2014</v>
      </c>
      <c r="C732" s="9">
        <v>41700</v>
      </c>
      <c r="D732" t="s">
        <v>641</v>
      </c>
      <c r="E732" t="s">
        <v>454</v>
      </c>
      <c r="F732">
        <v>4</v>
      </c>
      <c r="G732">
        <v>1</v>
      </c>
      <c r="H732" t="s">
        <v>132</v>
      </c>
      <c r="I732" t="s">
        <v>36</v>
      </c>
      <c r="J732">
        <v>23.2739726027397</v>
      </c>
      <c r="K732">
        <v>26.472000000000001</v>
      </c>
      <c r="L732">
        <v>27.224</v>
      </c>
      <c r="M732">
        <v>30.274000000000001</v>
      </c>
      <c r="N732">
        <v>1.5249999999999999</v>
      </c>
      <c r="O732">
        <v>9</v>
      </c>
    </row>
    <row r="733" spans="1:15" x14ac:dyDescent="0.45">
      <c r="A733" t="s">
        <v>71</v>
      </c>
      <c r="B733">
        <v>2014</v>
      </c>
      <c r="C733" s="9">
        <v>41700</v>
      </c>
      <c r="D733" t="s">
        <v>641</v>
      </c>
      <c r="E733" t="s">
        <v>454</v>
      </c>
      <c r="F733">
        <v>4</v>
      </c>
      <c r="G733">
        <v>2</v>
      </c>
      <c r="H733" t="s">
        <v>164</v>
      </c>
      <c r="I733" t="s">
        <v>118</v>
      </c>
      <c r="J733">
        <v>21.2356164383561</v>
      </c>
      <c r="K733">
        <v>28.413</v>
      </c>
      <c r="L733">
        <v>28.48</v>
      </c>
      <c r="M733">
        <v>30.582000000000001</v>
      </c>
      <c r="N733">
        <v>1.0509999999999999</v>
      </c>
      <c r="O733">
        <v>13</v>
      </c>
    </row>
    <row r="734" spans="1:15" x14ac:dyDescent="0.45">
      <c r="A734" t="s">
        <v>71</v>
      </c>
      <c r="B734">
        <v>2014</v>
      </c>
      <c r="C734" s="9">
        <v>41700</v>
      </c>
      <c r="D734" t="s">
        <v>641</v>
      </c>
      <c r="E734" t="s">
        <v>454</v>
      </c>
      <c r="F734">
        <v>4</v>
      </c>
      <c r="G734">
        <v>3</v>
      </c>
      <c r="H734" t="s">
        <v>139</v>
      </c>
      <c r="I734" t="s">
        <v>61</v>
      </c>
      <c r="J734">
        <v>21.7232876712328</v>
      </c>
      <c r="K734">
        <v>24.236000000000001</v>
      </c>
      <c r="L734">
        <v>24.398</v>
      </c>
      <c r="M734">
        <v>27.297999999999998</v>
      </c>
      <c r="N734">
        <v>1.45</v>
      </c>
      <c r="O734">
        <v>17</v>
      </c>
    </row>
    <row r="735" spans="1:15" x14ac:dyDescent="0.45">
      <c r="A735" t="s">
        <v>71</v>
      </c>
      <c r="B735">
        <v>2014</v>
      </c>
      <c r="C735" s="9">
        <v>41700</v>
      </c>
      <c r="D735" t="s">
        <v>641</v>
      </c>
      <c r="E735" t="s">
        <v>454</v>
      </c>
      <c r="F735">
        <v>4</v>
      </c>
      <c r="G735">
        <v>4</v>
      </c>
      <c r="H735" t="s">
        <v>116</v>
      </c>
      <c r="I735" t="s">
        <v>21</v>
      </c>
      <c r="J735">
        <v>22.936986301369799</v>
      </c>
      <c r="K735">
        <v>23.93</v>
      </c>
      <c r="L735">
        <v>23.774999999999999</v>
      </c>
      <c r="M735">
        <v>26.486999999999998</v>
      </c>
      <c r="N735">
        <v>1.3560000000000001</v>
      </c>
      <c r="O735">
        <v>13</v>
      </c>
    </row>
    <row r="736" spans="1:15" x14ac:dyDescent="0.45">
      <c r="A736" t="s">
        <v>71</v>
      </c>
      <c r="B736">
        <v>2014</v>
      </c>
      <c r="C736" s="9">
        <v>41700</v>
      </c>
      <c r="D736" t="s">
        <v>641</v>
      </c>
      <c r="E736" t="s">
        <v>454</v>
      </c>
      <c r="F736">
        <v>4</v>
      </c>
      <c r="G736">
        <v>5</v>
      </c>
      <c r="H736" t="s">
        <v>704</v>
      </c>
      <c r="I736" t="s">
        <v>40</v>
      </c>
      <c r="J736">
        <v>23.147945205479399</v>
      </c>
      <c r="K736">
        <v>14.327</v>
      </c>
      <c r="L736">
        <v>14.686</v>
      </c>
      <c r="M736">
        <v>17.32</v>
      </c>
      <c r="N736">
        <v>1.3169999999999999</v>
      </c>
      <c r="O736">
        <v>17</v>
      </c>
    </row>
    <row r="737" spans="1:15" x14ac:dyDescent="0.45">
      <c r="A737" t="s">
        <v>71</v>
      </c>
      <c r="B737">
        <v>2014</v>
      </c>
      <c r="C737" s="9">
        <v>41700</v>
      </c>
      <c r="D737" t="s">
        <v>641</v>
      </c>
      <c r="E737" t="s">
        <v>454</v>
      </c>
      <c r="F737">
        <v>4</v>
      </c>
      <c r="G737">
        <v>6</v>
      </c>
      <c r="H737" t="s">
        <v>406</v>
      </c>
      <c r="I737" t="s">
        <v>751</v>
      </c>
      <c r="J737">
        <v>20.4739726027397</v>
      </c>
      <c r="K737">
        <v>19.5929999999999</v>
      </c>
      <c r="L737">
        <v>18.427999999999901</v>
      </c>
      <c r="M737">
        <v>22.33</v>
      </c>
      <c r="N737">
        <v>1.9510000000000001</v>
      </c>
      <c r="O737">
        <v>21</v>
      </c>
    </row>
    <row r="738" spans="1:15" x14ac:dyDescent="0.45">
      <c r="A738" t="s">
        <v>71</v>
      </c>
      <c r="B738">
        <v>2014</v>
      </c>
      <c r="C738" s="9">
        <v>41700</v>
      </c>
      <c r="D738" t="s">
        <v>641</v>
      </c>
      <c r="E738" t="s">
        <v>642</v>
      </c>
      <c r="F738">
        <v>1</v>
      </c>
      <c r="G738">
        <v>1</v>
      </c>
      <c r="H738" t="s">
        <v>737</v>
      </c>
      <c r="I738" t="s">
        <v>738</v>
      </c>
      <c r="J738">
        <v>25.7205479452054</v>
      </c>
      <c r="K738">
        <v>25.695</v>
      </c>
      <c r="L738">
        <v>26.206</v>
      </c>
      <c r="M738">
        <v>29.032</v>
      </c>
      <c r="N738">
        <v>1.413</v>
      </c>
      <c r="O738">
        <v>10</v>
      </c>
    </row>
    <row r="739" spans="1:15" x14ac:dyDescent="0.45">
      <c r="A739" t="s">
        <v>71</v>
      </c>
      <c r="B739">
        <v>2014</v>
      </c>
      <c r="C739" s="9">
        <v>41700</v>
      </c>
      <c r="D739" t="s">
        <v>641</v>
      </c>
      <c r="E739" t="s">
        <v>642</v>
      </c>
      <c r="F739">
        <v>1</v>
      </c>
      <c r="G739">
        <v>2</v>
      </c>
      <c r="H739" t="s">
        <v>757</v>
      </c>
      <c r="I739" t="s">
        <v>715</v>
      </c>
      <c r="J739">
        <v>24.172602739725999</v>
      </c>
      <c r="K739">
        <v>24.975000000000001</v>
      </c>
      <c r="L739">
        <v>25.106999999999999</v>
      </c>
      <c r="M739">
        <v>27.465</v>
      </c>
      <c r="N739">
        <v>1.179</v>
      </c>
      <c r="O739">
        <v>4</v>
      </c>
    </row>
    <row r="740" spans="1:15" x14ac:dyDescent="0.45">
      <c r="A740" t="s">
        <v>71</v>
      </c>
      <c r="B740">
        <v>2014</v>
      </c>
      <c r="C740" s="9">
        <v>41700</v>
      </c>
      <c r="D740" t="s">
        <v>641</v>
      </c>
      <c r="E740" t="s">
        <v>642</v>
      </c>
      <c r="F740">
        <v>1</v>
      </c>
      <c r="G740">
        <v>3</v>
      </c>
      <c r="H740" t="s">
        <v>116</v>
      </c>
      <c r="I740" t="s">
        <v>21</v>
      </c>
      <c r="J740">
        <v>22.936986301369799</v>
      </c>
      <c r="K740">
        <v>23.774999999999999</v>
      </c>
      <c r="L740">
        <v>23.687999999999999</v>
      </c>
      <c r="M740">
        <v>26.324000000000002</v>
      </c>
      <c r="N740">
        <v>1.3180000000000001</v>
      </c>
      <c r="O740">
        <v>13</v>
      </c>
    </row>
    <row r="741" spans="1:15" x14ac:dyDescent="0.45">
      <c r="A741" t="s">
        <v>71</v>
      </c>
      <c r="B741">
        <v>2014</v>
      </c>
      <c r="C741" s="9">
        <v>41700</v>
      </c>
      <c r="D741" t="s">
        <v>641</v>
      </c>
      <c r="E741" t="s">
        <v>642</v>
      </c>
      <c r="F741">
        <v>1</v>
      </c>
      <c r="G741">
        <v>4</v>
      </c>
      <c r="H741" t="s">
        <v>760</v>
      </c>
      <c r="I741" t="s">
        <v>31</v>
      </c>
      <c r="J741">
        <v>23.830136986301302</v>
      </c>
      <c r="K741">
        <v>20.966999999999999</v>
      </c>
      <c r="L741">
        <v>20.727</v>
      </c>
      <c r="M741">
        <v>23.222999999999999</v>
      </c>
      <c r="N741">
        <v>1.248</v>
      </c>
      <c r="O741">
        <v>17</v>
      </c>
    </row>
    <row r="742" spans="1:15" x14ac:dyDescent="0.45">
      <c r="A742" t="s">
        <v>71</v>
      </c>
      <c r="B742">
        <v>2014</v>
      </c>
      <c r="C742" s="9">
        <v>41700</v>
      </c>
      <c r="D742" t="s">
        <v>641</v>
      </c>
      <c r="E742" t="s">
        <v>642</v>
      </c>
      <c r="F742">
        <v>2</v>
      </c>
      <c r="G742">
        <v>1</v>
      </c>
      <c r="H742" t="s">
        <v>690</v>
      </c>
      <c r="I742" t="s">
        <v>17</v>
      </c>
      <c r="J742">
        <v>25.934246575342399</v>
      </c>
      <c r="K742">
        <v>28.701000000000001</v>
      </c>
      <c r="L742">
        <v>28.898</v>
      </c>
      <c r="M742">
        <v>31.248000000000001</v>
      </c>
      <c r="N742">
        <v>1.175</v>
      </c>
      <c r="O742">
        <v>6</v>
      </c>
    </row>
    <row r="743" spans="1:15" x14ac:dyDescent="0.45">
      <c r="A743" t="s">
        <v>71</v>
      </c>
      <c r="B743">
        <v>2014</v>
      </c>
      <c r="C743" s="9">
        <v>41700</v>
      </c>
      <c r="D743" t="s">
        <v>641</v>
      </c>
      <c r="E743" t="s">
        <v>642</v>
      </c>
      <c r="F743">
        <v>2</v>
      </c>
      <c r="G743">
        <v>2</v>
      </c>
      <c r="H743" t="s">
        <v>740</v>
      </c>
      <c r="I743" t="s">
        <v>741</v>
      </c>
      <c r="J743">
        <v>26.353424657534202</v>
      </c>
      <c r="K743">
        <v>24.866999999999901</v>
      </c>
      <c r="L743">
        <v>24.937999999999999</v>
      </c>
      <c r="M743">
        <v>27.172000000000001</v>
      </c>
      <c r="N743">
        <v>1.117</v>
      </c>
      <c r="O743">
        <v>11</v>
      </c>
    </row>
    <row r="744" spans="1:15" x14ac:dyDescent="0.45">
      <c r="A744" t="s">
        <v>71</v>
      </c>
      <c r="B744">
        <v>2014</v>
      </c>
      <c r="C744" s="9">
        <v>41700</v>
      </c>
      <c r="D744" t="s">
        <v>641</v>
      </c>
      <c r="E744" t="s">
        <v>642</v>
      </c>
      <c r="F744">
        <v>2</v>
      </c>
      <c r="G744">
        <v>3</v>
      </c>
      <c r="H744" t="s">
        <v>184</v>
      </c>
      <c r="I744" t="s">
        <v>19</v>
      </c>
      <c r="J744">
        <v>19.690410958904099</v>
      </c>
      <c r="K744">
        <v>16.436</v>
      </c>
      <c r="L744">
        <v>16.759</v>
      </c>
      <c r="M744">
        <v>23.745000000000001</v>
      </c>
      <c r="N744">
        <v>3.4929999999999999</v>
      </c>
      <c r="O744">
        <v>13</v>
      </c>
    </row>
    <row r="745" spans="1:15" x14ac:dyDescent="0.45">
      <c r="A745" t="s">
        <v>71</v>
      </c>
      <c r="B745">
        <v>2014</v>
      </c>
      <c r="C745" s="9">
        <v>41700</v>
      </c>
      <c r="D745" t="s">
        <v>641</v>
      </c>
      <c r="E745" t="s">
        <v>642</v>
      </c>
      <c r="F745">
        <v>2</v>
      </c>
      <c r="G745">
        <v>4</v>
      </c>
      <c r="H745" t="s">
        <v>704</v>
      </c>
      <c r="I745" t="s">
        <v>40</v>
      </c>
      <c r="J745">
        <v>23.147945205479399</v>
      </c>
      <c r="K745">
        <v>14.686</v>
      </c>
      <c r="L745">
        <v>14.569000000000001</v>
      </c>
      <c r="M745">
        <v>17.175000000000001</v>
      </c>
      <c r="N745">
        <v>1.3029999999999999</v>
      </c>
      <c r="O745">
        <v>17</v>
      </c>
    </row>
    <row r="746" spans="1:15" x14ac:dyDescent="0.45">
      <c r="A746" t="s">
        <v>71</v>
      </c>
      <c r="B746">
        <v>2014</v>
      </c>
      <c r="C746" s="9">
        <v>41700</v>
      </c>
      <c r="D746" t="s">
        <v>641</v>
      </c>
      <c r="E746" t="s">
        <v>642</v>
      </c>
      <c r="F746">
        <v>3</v>
      </c>
      <c r="G746">
        <v>1</v>
      </c>
      <c r="H746" t="s">
        <v>734</v>
      </c>
      <c r="I746" t="s">
        <v>36</v>
      </c>
      <c r="J746">
        <v>30.4657534246575</v>
      </c>
      <c r="K746">
        <v>31</v>
      </c>
      <c r="L746">
        <v>31.3799999999999</v>
      </c>
      <c r="M746">
        <v>34.305999999999997</v>
      </c>
      <c r="N746">
        <v>1.4630000000000001</v>
      </c>
      <c r="O746">
        <v>2</v>
      </c>
    </row>
    <row r="747" spans="1:15" x14ac:dyDescent="0.45">
      <c r="A747" t="s">
        <v>71</v>
      </c>
      <c r="B747">
        <v>2014</v>
      </c>
      <c r="C747" s="9">
        <v>41700</v>
      </c>
      <c r="D747" t="s">
        <v>641</v>
      </c>
      <c r="E747" t="s">
        <v>642</v>
      </c>
      <c r="F747">
        <v>3</v>
      </c>
      <c r="G747">
        <v>2</v>
      </c>
      <c r="H747" t="s">
        <v>739</v>
      </c>
      <c r="I747" t="s">
        <v>25</v>
      </c>
      <c r="J747">
        <v>22.2712328767123</v>
      </c>
      <c r="K747">
        <v>29.494</v>
      </c>
      <c r="L747">
        <v>29.510999999999999</v>
      </c>
      <c r="M747">
        <v>31.817</v>
      </c>
      <c r="N747">
        <v>1.153</v>
      </c>
      <c r="O747">
        <v>3</v>
      </c>
    </row>
    <row r="748" spans="1:15" x14ac:dyDescent="0.45">
      <c r="A748" t="s">
        <v>71</v>
      </c>
      <c r="B748">
        <v>2014</v>
      </c>
      <c r="C748" s="9">
        <v>41700</v>
      </c>
      <c r="D748" t="s">
        <v>641</v>
      </c>
      <c r="E748" t="s">
        <v>642</v>
      </c>
      <c r="F748">
        <v>3</v>
      </c>
      <c r="G748">
        <v>3</v>
      </c>
      <c r="H748" t="s">
        <v>77</v>
      </c>
      <c r="I748" t="s">
        <v>19</v>
      </c>
      <c r="J748">
        <v>22.805479452054701</v>
      </c>
      <c r="K748">
        <v>19.416</v>
      </c>
      <c r="L748">
        <v>20.175999999999998</v>
      </c>
      <c r="M748">
        <v>23.988</v>
      </c>
      <c r="N748">
        <v>1.9059999999999999</v>
      </c>
      <c r="O748">
        <v>13</v>
      </c>
    </row>
    <row r="749" spans="1:15" x14ac:dyDescent="0.45">
      <c r="A749" t="s">
        <v>71</v>
      </c>
      <c r="B749">
        <v>2014</v>
      </c>
      <c r="C749" s="9">
        <v>41700</v>
      </c>
      <c r="D749" t="s">
        <v>641</v>
      </c>
      <c r="E749" t="s">
        <v>642</v>
      </c>
      <c r="F749">
        <v>3</v>
      </c>
      <c r="G749">
        <v>4</v>
      </c>
      <c r="H749" t="s">
        <v>139</v>
      </c>
      <c r="I749" t="s">
        <v>61</v>
      </c>
      <c r="J749">
        <v>21.7232876712328</v>
      </c>
      <c r="K749">
        <v>24.398</v>
      </c>
      <c r="L749">
        <v>23.936</v>
      </c>
      <c r="M749">
        <v>26.763999999999999</v>
      </c>
      <c r="N749">
        <v>1.4139999999999999</v>
      </c>
      <c r="O749">
        <v>17</v>
      </c>
    </row>
    <row r="750" spans="1:15" x14ac:dyDescent="0.45">
      <c r="A750" t="s">
        <v>71</v>
      </c>
      <c r="B750">
        <v>2014</v>
      </c>
      <c r="C750" s="9">
        <v>41700</v>
      </c>
      <c r="D750" t="s">
        <v>641</v>
      </c>
      <c r="E750" t="s">
        <v>642</v>
      </c>
      <c r="F750">
        <v>4</v>
      </c>
      <c r="G750">
        <v>1</v>
      </c>
      <c r="H750" t="s">
        <v>43</v>
      </c>
      <c r="I750" t="s">
        <v>44</v>
      </c>
      <c r="J750">
        <v>21.279452054794501</v>
      </c>
      <c r="K750">
        <v>21.753999999999898</v>
      </c>
      <c r="L750">
        <v>22.523</v>
      </c>
      <c r="M750">
        <v>25.061</v>
      </c>
      <c r="N750">
        <v>1.2689999999999999</v>
      </c>
      <c r="O750">
        <v>5</v>
      </c>
    </row>
    <row r="751" spans="1:15" x14ac:dyDescent="0.45">
      <c r="A751" t="s">
        <v>71</v>
      </c>
      <c r="B751">
        <v>2014</v>
      </c>
      <c r="C751" s="9">
        <v>41700</v>
      </c>
      <c r="D751" t="s">
        <v>641</v>
      </c>
      <c r="E751" t="s">
        <v>642</v>
      </c>
      <c r="F751">
        <v>4</v>
      </c>
      <c r="G751">
        <v>2</v>
      </c>
      <c r="H751" t="s">
        <v>750</v>
      </c>
      <c r="I751" t="s">
        <v>751</v>
      </c>
      <c r="J751">
        <v>23.298630136986301</v>
      </c>
      <c r="K751">
        <v>24.672999999999998</v>
      </c>
      <c r="L751">
        <v>25.007999999999999</v>
      </c>
      <c r="M751">
        <v>28.047999999999998</v>
      </c>
      <c r="N751">
        <v>1.52</v>
      </c>
      <c r="O751">
        <v>12</v>
      </c>
    </row>
    <row r="752" spans="1:15" x14ac:dyDescent="0.45">
      <c r="A752" t="s">
        <v>71</v>
      </c>
      <c r="B752">
        <v>2014</v>
      </c>
      <c r="C752" s="9">
        <v>41700</v>
      </c>
      <c r="D752" t="s">
        <v>641</v>
      </c>
      <c r="E752" t="s">
        <v>642</v>
      </c>
      <c r="F752">
        <v>4</v>
      </c>
      <c r="G752">
        <v>3</v>
      </c>
      <c r="H752" t="s">
        <v>164</v>
      </c>
      <c r="I752" t="s">
        <v>118</v>
      </c>
      <c r="J752">
        <v>21.2356164383561</v>
      </c>
      <c r="K752">
        <v>28.48</v>
      </c>
      <c r="L752">
        <v>28.292000000000002</v>
      </c>
      <c r="M752">
        <v>30.356000000000002</v>
      </c>
      <c r="N752">
        <v>1.032</v>
      </c>
      <c r="O752">
        <v>13</v>
      </c>
    </row>
    <row r="753" spans="1:15" x14ac:dyDescent="0.45">
      <c r="A753" t="s">
        <v>71</v>
      </c>
      <c r="B753">
        <v>2014</v>
      </c>
      <c r="C753" s="9">
        <v>41700</v>
      </c>
      <c r="D753" t="s">
        <v>641</v>
      </c>
      <c r="E753" t="s">
        <v>642</v>
      </c>
      <c r="F753">
        <v>4</v>
      </c>
      <c r="G753">
        <v>4</v>
      </c>
      <c r="H753" t="s">
        <v>60</v>
      </c>
      <c r="I753" t="s">
        <v>61</v>
      </c>
      <c r="J753">
        <v>25.621917808219099</v>
      </c>
      <c r="K753">
        <v>23.138000000000002</v>
      </c>
      <c r="L753">
        <v>23.033000000000001</v>
      </c>
      <c r="M753">
        <v>25.353000000000002</v>
      </c>
      <c r="N753">
        <v>1.1599999999999999</v>
      </c>
      <c r="O753">
        <v>17</v>
      </c>
    </row>
    <row r="754" spans="1:15" x14ac:dyDescent="0.45">
      <c r="A754" t="s">
        <v>71</v>
      </c>
      <c r="B754">
        <v>2014</v>
      </c>
      <c r="C754" s="9">
        <v>41700</v>
      </c>
      <c r="D754" t="s">
        <v>641</v>
      </c>
      <c r="E754" t="s">
        <v>642</v>
      </c>
      <c r="F754">
        <v>4</v>
      </c>
      <c r="G754">
        <v>5</v>
      </c>
      <c r="H754" t="s">
        <v>406</v>
      </c>
      <c r="I754" t="s">
        <v>751</v>
      </c>
      <c r="J754">
        <v>20.4739726027397</v>
      </c>
      <c r="K754">
        <v>18.427999999999901</v>
      </c>
      <c r="L754">
        <v>17.948</v>
      </c>
      <c r="M754">
        <v>21.678000000000001</v>
      </c>
      <c r="N754">
        <v>1.865</v>
      </c>
      <c r="O754">
        <v>21</v>
      </c>
    </row>
    <row r="755" spans="1:15" x14ac:dyDescent="0.45">
      <c r="A755" t="s">
        <v>71</v>
      </c>
      <c r="B755">
        <v>2014</v>
      </c>
      <c r="C755" s="9">
        <v>41700</v>
      </c>
      <c r="D755" t="s">
        <v>641</v>
      </c>
      <c r="E755" t="s">
        <v>643</v>
      </c>
      <c r="F755">
        <v>1</v>
      </c>
      <c r="G755">
        <v>1</v>
      </c>
      <c r="H755" t="s">
        <v>690</v>
      </c>
      <c r="I755" t="s">
        <v>17</v>
      </c>
      <c r="J755">
        <v>25.934246575342399</v>
      </c>
      <c r="K755">
        <v>28.898</v>
      </c>
      <c r="L755">
        <v>29.402999999999999</v>
      </c>
      <c r="M755">
        <v>31.707000000000001</v>
      </c>
      <c r="N755">
        <v>1.1519999999999999</v>
      </c>
      <c r="O755">
        <v>6</v>
      </c>
    </row>
    <row r="756" spans="1:15" x14ac:dyDescent="0.45">
      <c r="A756" t="s">
        <v>71</v>
      </c>
      <c r="B756">
        <v>2014</v>
      </c>
      <c r="C756" s="9">
        <v>41700</v>
      </c>
      <c r="D756" t="s">
        <v>641</v>
      </c>
      <c r="E756" t="s">
        <v>643</v>
      </c>
      <c r="F756">
        <v>1</v>
      </c>
      <c r="G756">
        <v>2</v>
      </c>
      <c r="H756" t="s">
        <v>734</v>
      </c>
      <c r="I756" t="s">
        <v>36</v>
      </c>
      <c r="J756">
        <v>30.4657534246575</v>
      </c>
      <c r="K756">
        <v>31.3799999999999</v>
      </c>
      <c r="L756">
        <v>31.482999999999901</v>
      </c>
      <c r="M756">
        <v>34.296999999999997</v>
      </c>
      <c r="N756">
        <v>1.407</v>
      </c>
      <c r="O756">
        <v>2</v>
      </c>
    </row>
    <row r="757" spans="1:15" x14ac:dyDescent="0.45">
      <c r="A757" t="s">
        <v>71</v>
      </c>
      <c r="B757">
        <v>2014</v>
      </c>
      <c r="C757" s="9">
        <v>41700</v>
      </c>
      <c r="D757" t="s">
        <v>641</v>
      </c>
      <c r="E757" t="s">
        <v>643</v>
      </c>
      <c r="F757">
        <v>1</v>
      </c>
      <c r="G757">
        <v>3</v>
      </c>
      <c r="H757" t="s">
        <v>757</v>
      </c>
      <c r="I757" t="s">
        <v>715</v>
      </c>
      <c r="J757">
        <v>24.172602739725999</v>
      </c>
      <c r="K757">
        <v>25.106999999999999</v>
      </c>
      <c r="L757">
        <v>25.439</v>
      </c>
      <c r="M757">
        <v>27.736999999999998</v>
      </c>
      <c r="N757">
        <v>1.149</v>
      </c>
      <c r="O757">
        <v>4</v>
      </c>
    </row>
    <row r="758" spans="1:15" x14ac:dyDescent="0.45">
      <c r="A758" t="s">
        <v>71</v>
      </c>
      <c r="B758">
        <v>2014</v>
      </c>
      <c r="C758" s="9">
        <v>41700</v>
      </c>
      <c r="D758" t="s">
        <v>641</v>
      </c>
      <c r="E758" t="s">
        <v>643</v>
      </c>
      <c r="F758">
        <v>1</v>
      </c>
      <c r="G758">
        <v>4</v>
      </c>
      <c r="H758" t="s">
        <v>167</v>
      </c>
      <c r="I758" t="s">
        <v>59</v>
      </c>
      <c r="J758">
        <v>24.9890410958904</v>
      </c>
      <c r="K758">
        <v>27.068999999999999</v>
      </c>
      <c r="L758">
        <v>27.058</v>
      </c>
      <c r="M758">
        <v>29.713999999999999</v>
      </c>
      <c r="N758">
        <v>1.3280000000000001</v>
      </c>
      <c r="O758">
        <v>8</v>
      </c>
    </row>
    <row r="759" spans="1:15" x14ac:dyDescent="0.45">
      <c r="A759" t="s">
        <v>71</v>
      </c>
      <c r="B759">
        <v>2014</v>
      </c>
      <c r="C759" s="9">
        <v>41700</v>
      </c>
      <c r="D759" t="s">
        <v>641</v>
      </c>
      <c r="E759" t="s">
        <v>643</v>
      </c>
      <c r="F759">
        <v>1</v>
      </c>
      <c r="G759">
        <v>5</v>
      </c>
      <c r="H759" t="s">
        <v>750</v>
      </c>
      <c r="I759" t="s">
        <v>751</v>
      </c>
      <c r="J759">
        <v>23.298630136986301</v>
      </c>
      <c r="K759">
        <v>25.007999999999999</v>
      </c>
      <c r="L759">
        <v>24.911999999999999</v>
      </c>
      <c r="M759">
        <v>27.821999999999999</v>
      </c>
      <c r="N759">
        <v>1.4550000000000001</v>
      </c>
      <c r="O759">
        <v>12</v>
      </c>
    </row>
    <row r="760" spans="1:15" x14ac:dyDescent="0.45">
      <c r="A760" t="s">
        <v>71</v>
      </c>
      <c r="B760">
        <v>2014</v>
      </c>
      <c r="C760" s="9">
        <v>41700</v>
      </c>
      <c r="D760" t="s">
        <v>641</v>
      </c>
      <c r="E760" t="s">
        <v>643</v>
      </c>
      <c r="F760">
        <v>1</v>
      </c>
      <c r="G760">
        <v>6</v>
      </c>
      <c r="H760" t="s">
        <v>132</v>
      </c>
      <c r="I760" t="s">
        <v>36</v>
      </c>
      <c r="J760">
        <v>23.2739726027397</v>
      </c>
      <c r="K760">
        <v>27.224</v>
      </c>
      <c r="L760">
        <v>26.483000000000001</v>
      </c>
      <c r="M760">
        <v>29.420999999999999</v>
      </c>
      <c r="N760">
        <v>1.4690000000000001</v>
      </c>
      <c r="O760">
        <v>9</v>
      </c>
    </row>
    <row r="761" spans="1:15" x14ac:dyDescent="0.45">
      <c r="A761" t="s">
        <v>71</v>
      </c>
      <c r="B761">
        <v>2014</v>
      </c>
      <c r="C761" s="9">
        <v>41700</v>
      </c>
      <c r="D761" t="s">
        <v>641</v>
      </c>
      <c r="E761" t="s">
        <v>643</v>
      </c>
      <c r="F761">
        <v>2</v>
      </c>
      <c r="G761">
        <v>1</v>
      </c>
      <c r="H761" t="s">
        <v>703</v>
      </c>
      <c r="I761" t="s">
        <v>15</v>
      </c>
      <c r="J761">
        <v>23.323287671232801</v>
      </c>
      <c r="K761">
        <v>36.109000000000002</v>
      </c>
      <c r="L761">
        <v>36.350999999999999</v>
      </c>
      <c r="M761">
        <v>39.156999999999996</v>
      </c>
      <c r="N761">
        <v>1.403</v>
      </c>
      <c r="O761">
        <v>1</v>
      </c>
    </row>
    <row r="762" spans="1:15" x14ac:dyDescent="0.45">
      <c r="A762" t="s">
        <v>71</v>
      </c>
      <c r="B762">
        <v>2014</v>
      </c>
      <c r="C762" s="9">
        <v>41700</v>
      </c>
      <c r="D762" t="s">
        <v>641</v>
      </c>
      <c r="E762" t="s">
        <v>643</v>
      </c>
      <c r="F762">
        <v>2</v>
      </c>
      <c r="G762">
        <v>2</v>
      </c>
      <c r="H762" t="s">
        <v>739</v>
      </c>
      <c r="I762" t="s">
        <v>25</v>
      </c>
      <c r="J762">
        <v>22.2712328767123</v>
      </c>
      <c r="K762">
        <v>29.510999999999999</v>
      </c>
      <c r="L762">
        <v>29.76</v>
      </c>
      <c r="M762">
        <v>32.020000000000003</v>
      </c>
      <c r="N762">
        <v>1.1299999999999999</v>
      </c>
      <c r="O762">
        <v>3</v>
      </c>
    </row>
    <row r="763" spans="1:15" x14ac:dyDescent="0.45">
      <c r="A763" t="s">
        <v>71</v>
      </c>
      <c r="B763">
        <v>2014</v>
      </c>
      <c r="C763" s="9">
        <v>41700</v>
      </c>
      <c r="D763" t="s">
        <v>641</v>
      </c>
      <c r="E763" t="s">
        <v>643</v>
      </c>
      <c r="F763">
        <v>2</v>
      </c>
      <c r="G763">
        <v>3</v>
      </c>
      <c r="H763" t="s">
        <v>43</v>
      </c>
      <c r="I763" t="s">
        <v>44</v>
      </c>
      <c r="J763">
        <v>21.279452054794501</v>
      </c>
      <c r="K763">
        <v>22.523</v>
      </c>
      <c r="L763">
        <v>23.103999999999999</v>
      </c>
      <c r="M763">
        <v>25.565999999999999</v>
      </c>
      <c r="N763">
        <v>1.2310000000000001</v>
      </c>
      <c r="O763">
        <v>5</v>
      </c>
    </row>
    <row r="764" spans="1:15" x14ac:dyDescent="0.45">
      <c r="A764" t="s">
        <v>71</v>
      </c>
      <c r="B764">
        <v>2014</v>
      </c>
      <c r="C764" s="9">
        <v>41700</v>
      </c>
      <c r="D764" t="s">
        <v>641</v>
      </c>
      <c r="E764" t="s">
        <v>643</v>
      </c>
      <c r="F764">
        <v>2</v>
      </c>
      <c r="G764">
        <v>4</v>
      </c>
      <c r="H764" t="s">
        <v>740</v>
      </c>
      <c r="I764" t="s">
        <v>741</v>
      </c>
      <c r="J764">
        <v>26.353424657534202</v>
      </c>
      <c r="K764">
        <v>24.937999999999999</v>
      </c>
      <c r="L764">
        <v>25.091000000000001</v>
      </c>
      <c r="M764">
        <v>27.273</v>
      </c>
      <c r="N764">
        <v>1.091</v>
      </c>
      <c r="O764">
        <v>11</v>
      </c>
    </row>
    <row r="765" spans="1:15" x14ac:dyDescent="0.45">
      <c r="A765" t="s">
        <v>71</v>
      </c>
      <c r="B765">
        <v>2014</v>
      </c>
      <c r="C765" s="9">
        <v>41700</v>
      </c>
      <c r="D765" t="s">
        <v>641</v>
      </c>
      <c r="E765" t="s">
        <v>643</v>
      </c>
      <c r="F765">
        <v>2</v>
      </c>
      <c r="G765">
        <v>5</v>
      </c>
      <c r="H765" t="s">
        <v>79</v>
      </c>
      <c r="I765" t="s">
        <v>65</v>
      </c>
      <c r="J765">
        <v>26.824657534246501</v>
      </c>
      <c r="K765">
        <v>30.605999999999899</v>
      </c>
      <c r="L765">
        <v>30.291</v>
      </c>
      <c r="M765">
        <v>32.298999999999999</v>
      </c>
      <c r="N765">
        <v>1.004</v>
      </c>
      <c r="O765">
        <v>7</v>
      </c>
    </row>
    <row r="766" spans="1:15" x14ac:dyDescent="0.45">
      <c r="A766" t="s">
        <v>71</v>
      </c>
      <c r="B766">
        <v>2014</v>
      </c>
      <c r="C766" s="9">
        <v>41700</v>
      </c>
      <c r="D766" t="s">
        <v>641</v>
      </c>
      <c r="E766" t="s">
        <v>643</v>
      </c>
      <c r="F766">
        <v>2</v>
      </c>
      <c r="G766">
        <v>6</v>
      </c>
      <c r="H766" t="s">
        <v>737</v>
      </c>
      <c r="I766" t="s">
        <v>738</v>
      </c>
      <c r="J766">
        <v>25.7205479452054</v>
      </c>
      <c r="K766">
        <v>26.206</v>
      </c>
      <c r="L766">
        <v>25.680999999999901</v>
      </c>
      <c r="M766">
        <v>28.420999999999999</v>
      </c>
      <c r="N766">
        <v>1.37</v>
      </c>
      <c r="O766">
        <v>10</v>
      </c>
    </row>
    <row r="767" spans="1:15" x14ac:dyDescent="0.45">
      <c r="A767" t="s">
        <v>71</v>
      </c>
      <c r="B767">
        <v>2014</v>
      </c>
      <c r="C767" s="9">
        <v>41700</v>
      </c>
      <c r="D767" t="s">
        <v>641</v>
      </c>
      <c r="E767" t="s">
        <v>370</v>
      </c>
      <c r="F767">
        <v>1</v>
      </c>
      <c r="G767">
        <v>1</v>
      </c>
      <c r="H767" t="s">
        <v>703</v>
      </c>
      <c r="I767" t="s">
        <v>15</v>
      </c>
      <c r="J767">
        <v>23.323287671232801</v>
      </c>
      <c r="K767">
        <v>36.350999999999999</v>
      </c>
      <c r="L767">
        <v>36.67</v>
      </c>
      <c r="M767">
        <v>39.42</v>
      </c>
      <c r="N767">
        <v>1.375</v>
      </c>
      <c r="O767">
        <v>1</v>
      </c>
    </row>
    <row r="768" spans="1:15" x14ac:dyDescent="0.45">
      <c r="A768" t="s">
        <v>71</v>
      </c>
      <c r="B768">
        <v>2014</v>
      </c>
      <c r="C768" s="9">
        <v>41700</v>
      </c>
      <c r="D768" t="s">
        <v>641</v>
      </c>
      <c r="E768" t="s">
        <v>370</v>
      </c>
      <c r="F768">
        <v>1</v>
      </c>
      <c r="G768">
        <v>2</v>
      </c>
      <c r="H768" t="s">
        <v>734</v>
      </c>
      <c r="I768" t="s">
        <v>36</v>
      </c>
      <c r="J768">
        <v>30.4657534246575</v>
      </c>
      <c r="K768">
        <v>31.482999999999901</v>
      </c>
      <c r="L768">
        <v>31.794</v>
      </c>
      <c r="M768">
        <v>34.520000000000003</v>
      </c>
      <c r="N768">
        <v>1.363</v>
      </c>
      <c r="O768">
        <v>2</v>
      </c>
    </row>
    <row r="769" spans="1:15" x14ac:dyDescent="0.45">
      <c r="A769" t="s">
        <v>71</v>
      </c>
      <c r="B769">
        <v>2014</v>
      </c>
      <c r="C769" s="9">
        <v>41700</v>
      </c>
      <c r="D769" t="s">
        <v>641</v>
      </c>
      <c r="E769" t="s">
        <v>370</v>
      </c>
      <c r="F769">
        <v>1</v>
      </c>
      <c r="G769">
        <v>3</v>
      </c>
      <c r="H769" t="s">
        <v>739</v>
      </c>
      <c r="I769" t="s">
        <v>25</v>
      </c>
      <c r="J769">
        <v>22.2712328767123</v>
      </c>
      <c r="K769">
        <v>29.76</v>
      </c>
      <c r="L769">
        <v>29.86</v>
      </c>
      <c r="M769">
        <v>32.072000000000003</v>
      </c>
      <c r="N769">
        <v>1.1060000000000001</v>
      </c>
      <c r="O769">
        <v>3</v>
      </c>
    </row>
    <row r="770" spans="1:15" x14ac:dyDescent="0.45">
      <c r="A770" t="s">
        <v>71</v>
      </c>
      <c r="B770">
        <v>2014</v>
      </c>
      <c r="C770" s="9">
        <v>41700</v>
      </c>
      <c r="D770" t="s">
        <v>641</v>
      </c>
      <c r="E770" t="s">
        <v>370</v>
      </c>
      <c r="F770">
        <v>1</v>
      </c>
      <c r="G770">
        <v>4</v>
      </c>
      <c r="H770" t="s">
        <v>757</v>
      </c>
      <c r="I770" t="s">
        <v>715</v>
      </c>
      <c r="J770">
        <v>24.172602739725999</v>
      </c>
      <c r="K770">
        <v>25.439</v>
      </c>
      <c r="L770">
        <v>25.611000000000001</v>
      </c>
      <c r="M770">
        <v>27.856999999999999</v>
      </c>
      <c r="N770">
        <v>1.123</v>
      </c>
      <c r="O770">
        <v>4</v>
      </c>
    </row>
    <row r="771" spans="1:15" x14ac:dyDescent="0.45">
      <c r="A771" t="s">
        <v>71</v>
      </c>
      <c r="B771">
        <v>2014</v>
      </c>
      <c r="C771" s="9">
        <v>41700</v>
      </c>
      <c r="D771" t="s">
        <v>641</v>
      </c>
      <c r="E771" t="s">
        <v>370</v>
      </c>
      <c r="F771">
        <v>1</v>
      </c>
      <c r="G771">
        <v>5</v>
      </c>
      <c r="H771" t="s">
        <v>43</v>
      </c>
      <c r="I771" t="s">
        <v>44</v>
      </c>
      <c r="J771">
        <v>21.279452054794501</v>
      </c>
      <c r="K771">
        <v>23.103999999999999</v>
      </c>
      <c r="L771">
        <v>23.244</v>
      </c>
      <c r="M771">
        <v>25.641999999999999</v>
      </c>
      <c r="N771">
        <v>1.1990000000000001</v>
      </c>
      <c r="O771">
        <v>5</v>
      </c>
    </row>
    <row r="772" spans="1:15" x14ac:dyDescent="0.45">
      <c r="A772" t="s">
        <v>71</v>
      </c>
      <c r="B772">
        <v>2014</v>
      </c>
      <c r="C772" s="9">
        <v>41700</v>
      </c>
      <c r="D772" t="s">
        <v>641</v>
      </c>
      <c r="E772" t="s">
        <v>370</v>
      </c>
      <c r="F772">
        <v>1</v>
      </c>
      <c r="G772">
        <v>6</v>
      </c>
      <c r="H772" t="s">
        <v>690</v>
      </c>
      <c r="I772" t="s">
        <v>17</v>
      </c>
      <c r="J772">
        <v>25.934246575342399</v>
      </c>
      <c r="K772">
        <v>29.402999999999999</v>
      </c>
      <c r="L772">
        <v>28.88</v>
      </c>
      <c r="M772">
        <v>31.138000000000002</v>
      </c>
      <c r="N772">
        <v>1.129</v>
      </c>
      <c r="O772">
        <v>6</v>
      </c>
    </row>
    <row r="773" spans="1:15" x14ac:dyDescent="0.45">
      <c r="A773" t="s">
        <v>71</v>
      </c>
      <c r="B773">
        <v>2014</v>
      </c>
      <c r="C773" s="9">
        <v>41700</v>
      </c>
      <c r="D773" t="s">
        <v>641</v>
      </c>
      <c r="E773" t="s">
        <v>370</v>
      </c>
      <c r="F773">
        <v>2</v>
      </c>
      <c r="G773">
        <v>1</v>
      </c>
      <c r="H773" t="s">
        <v>79</v>
      </c>
      <c r="I773" t="s">
        <v>65</v>
      </c>
      <c r="J773">
        <v>26.824657534246501</v>
      </c>
      <c r="K773">
        <v>30.291</v>
      </c>
      <c r="L773">
        <v>30.564999999999898</v>
      </c>
      <c r="M773">
        <v>32.548999999999999</v>
      </c>
      <c r="N773">
        <v>0.99199999999999999</v>
      </c>
      <c r="O773">
        <v>7</v>
      </c>
    </row>
    <row r="774" spans="1:15" x14ac:dyDescent="0.45">
      <c r="A774" t="s">
        <v>71</v>
      </c>
      <c r="B774">
        <v>2014</v>
      </c>
      <c r="C774" s="9">
        <v>41700</v>
      </c>
      <c r="D774" t="s">
        <v>641</v>
      </c>
      <c r="E774" t="s">
        <v>370</v>
      </c>
      <c r="F774">
        <v>2</v>
      </c>
      <c r="G774">
        <v>2</v>
      </c>
      <c r="H774" t="s">
        <v>167</v>
      </c>
      <c r="I774" t="s">
        <v>59</v>
      </c>
      <c r="J774">
        <v>24.9890410958904</v>
      </c>
      <c r="K774">
        <v>27.058</v>
      </c>
      <c r="L774">
        <v>27.45</v>
      </c>
      <c r="M774">
        <v>30.021999999999998</v>
      </c>
      <c r="N774">
        <v>1.286</v>
      </c>
      <c r="O774">
        <v>8</v>
      </c>
    </row>
    <row r="775" spans="1:15" x14ac:dyDescent="0.45">
      <c r="A775" t="s">
        <v>71</v>
      </c>
      <c r="B775">
        <v>2014</v>
      </c>
      <c r="C775" s="9">
        <v>41700</v>
      </c>
      <c r="D775" t="s">
        <v>641</v>
      </c>
      <c r="E775" t="s">
        <v>370</v>
      </c>
      <c r="F775">
        <v>2</v>
      </c>
      <c r="G775">
        <v>3</v>
      </c>
      <c r="H775" t="s">
        <v>132</v>
      </c>
      <c r="I775" t="s">
        <v>36</v>
      </c>
      <c r="J775">
        <v>23.2739726027397</v>
      </c>
      <c r="K775">
        <v>26.483000000000001</v>
      </c>
      <c r="L775">
        <v>26.704000000000001</v>
      </c>
      <c r="M775">
        <v>29.52</v>
      </c>
      <c r="N775">
        <v>1.4079999999999999</v>
      </c>
      <c r="O775">
        <v>9</v>
      </c>
    </row>
    <row r="776" spans="1:15" x14ac:dyDescent="0.45">
      <c r="A776" t="s">
        <v>71</v>
      </c>
      <c r="B776">
        <v>2014</v>
      </c>
      <c r="C776" s="9">
        <v>41700</v>
      </c>
      <c r="D776" t="s">
        <v>641</v>
      </c>
      <c r="E776" t="s">
        <v>370</v>
      </c>
      <c r="F776">
        <v>2</v>
      </c>
      <c r="G776">
        <v>4</v>
      </c>
      <c r="H776" t="s">
        <v>737</v>
      </c>
      <c r="I776" t="s">
        <v>738</v>
      </c>
      <c r="J776">
        <v>25.7205479452054</v>
      </c>
      <c r="K776">
        <v>25.680999999999901</v>
      </c>
      <c r="L776">
        <v>25.713999999999999</v>
      </c>
      <c r="M776">
        <v>28.356000000000002</v>
      </c>
      <c r="N776">
        <v>1.321</v>
      </c>
      <c r="O776">
        <v>10</v>
      </c>
    </row>
    <row r="777" spans="1:15" x14ac:dyDescent="0.45">
      <c r="A777" t="s">
        <v>71</v>
      </c>
      <c r="B777">
        <v>2014</v>
      </c>
      <c r="C777" s="9">
        <v>41700</v>
      </c>
      <c r="D777" t="s">
        <v>641</v>
      </c>
      <c r="E777" t="s">
        <v>370</v>
      </c>
      <c r="F777">
        <v>2</v>
      </c>
      <c r="G777">
        <v>5</v>
      </c>
      <c r="H777" t="s">
        <v>740</v>
      </c>
      <c r="I777" t="s">
        <v>741</v>
      </c>
      <c r="J777">
        <v>26.353424657534202</v>
      </c>
      <c r="K777">
        <v>25.091000000000001</v>
      </c>
      <c r="L777">
        <v>24.992999999999999</v>
      </c>
      <c r="M777">
        <v>27.131</v>
      </c>
      <c r="N777">
        <v>1.069</v>
      </c>
      <c r="O777">
        <v>11</v>
      </c>
    </row>
    <row r="778" spans="1:15" x14ac:dyDescent="0.45">
      <c r="A778" t="s">
        <v>71</v>
      </c>
      <c r="B778">
        <v>2014</v>
      </c>
      <c r="C778" s="9">
        <v>41700</v>
      </c>
      <c r="D778" t="s">
        <v>641</v>
      </c>
      <c r="E778" t="s">
        <v>370</v>
      </c>
      <c r="F778">
        <v>2</v>
      </c>
      <c r="G778">
        <v>6</v>
      </c>
      <c r="H778" t="s">
        <v>750</v>
      </c>
      <c r="I778" t="s">
        <v>751</v>
      </c>
      <c r="J778">
        <v>23.298630136986301</v>
      </c>
      <c r="K778">
        <v>24.911999999999999</v>
      </c>
      <c r="L778">
        <v>24.34</v>
      </c>
      <c r="M778">
        <v>27.158000000000001</v>
      </c>
      <c r="N778">
        <v>1.409</v>
      </c>
      <c r="O778">
        <v>12</v>
      </c>
    </row>
    <row r="779" spans="1:15" x14ac:dyDescent="0.45">
      <c r="A779" t="s">
        <v>181</v>
      </c>
      <c r="B779">
        <v>2015</v>
      </c>
      <c r="C779" s="9">
        <v>41980</v>
      </c>
      <c r="D779" t="s">
        <v>653</v>
      </c>
      <c r="E779" t="s">
        <v>454</v>
      </c>
      <c r="F779">
        <v>1</v>
      </c>
      <c r="G779">
        <v>1</v>
      </c>
      <c r="H779" t="s">
        <v>719</v>
      </c>
      <c r="I779" t="s">
        <v>727</v>
      </c>
      <c r="J779">
        <v>28.797260273972601</v>
      </c>
      <c r="K779">
        <v>31.916999999999899</v>
      </c>
      <c r="L779">
        <v>32.156999999999996</v>
      </c>
      <c r="M779">
        <v>35.604999999999997</v>
      </c>
      <c r="N779">
        <v>1.724</v>
      </c>
      <c r="O779">
        <v>1</v>
      </c>
    </row>
    <row r="780" spans="1:15" x14ac:dyDescent="0.45">
      <c r="A780" t="s">
        <v>181</v>
      </c>
      <c r="B780">
        <v>2015</v>
      </c>
      <c r="C780" s="9">
        <v>41980</v>
      </c>
      <c r="D780" t="s">
        <v>653</v>
      </c>
      <c r="E780" t="s">
        <v>454</v>
      </c>
      <c r="F780">
        <v>1</v>
      </c>
      <c r="G780">
        <v>2</v>
      </c>
      <c r="H780" t="s">
        <v>60</v>
      </c>
      <c r="I780" t="s">
        <v>61</v>
      </c>
      <c r="J780">
        <v>26.389041095890398</v>
      </c>
      <c r="K780">
        <v>23.033000000000001</v>
      </c>
      <c r="L780">
        <v>23.334</v>
      </c>
      <c r="M780">
        <v>25.614000000000001</v>
      </c>
      <c r="N780">
        <v>1.1399999999999999</v>
      </c>
      <c r="O780">
        <v>13</v>
      </c>
    </row>
    <row r="781" spans="1:15" x14ac:dyDescent="0.45">
      <c r="A781" t="s">
        <v>181</v>
      </c>
      <c r="B781">
        <v>2015</v>
      </c>
      <c r="C781" s="9">
        <v>41980</v>
      </c>
      <c r="D781" t="s">
        <v>653</v>
      </c>
      <c r="E781" t="s">
        <v>454</v>
      </c>
      <c r="F781">
        <v>1</v>
      </c>
      <c r="G781">
        <v>3</v>
      </c>
      <c r="H781" t="s">
        <v>43</v>
      </c>
      <c r="I781" t="s">
        <v>44</v>
      </c>
      <c r="J781">
        <v>22.046575342465701</v>
      </c>
      <c r="K781">
        <v>23.244</v>
      </c>
      <c r="L781">
        <v>23.254999999999999</v>
      </c>
      <c r="M781">
        <v>25.605</v>
      </c>
      <c r="N781">
        <v>1.175</v>
      </c>
      <c r="O781">
        <v>13</v>
      </c>
    </row>
    <row r="782" spans="1:15" x14ac:dyDescent="0.45">
      <c r="A782" t="s">
        <v>181</v>
      </c>
      <c r="B782">
        <v>2015</v>
      </c>
      <c r="C782" s="9">
        <v>41980</v>
      </c>
      <c r="D782" t="s">
        <v>653</v>
      </c>
      <c r="E782" t="s">
        <v>454</v>
      </c>
      <c r="F782">
        <v>1</v>
      </c>
      <c r="G782">
        <v>4</v>
      </c>
      <c r="H782" t="s">
        <v>749</v>
      </c>
      <c r="I782" t="s">
        <v>747</v>
      </c>
      <c r="J782">
        <v>34.542465753424601</v>
      </c>
      <c r="K782">
        <v>21.5</v>
      </c>
      <c r="L782">
        <v>20.610999999999901</v>
      </c>
      <c r="M782">
        <v>24.902999999999999</v>
      </c>
      <c r="N782">
        <v>2.1459999999999999</v>
      </c>
      <c r="O782">
        <v>19</v>
      </c>
    </row>
    <row r="783" spans="1:15" x14ac:dyDescent="0.45">
      <c r="A783" t="s">
        <v>181</v>
      </c>
      <c r="B783">
        <v>2015</v>
      </c>
      <c r="C783" s="9">
        <v>41980</v>
      </c>
      <c r="D783" t="s">
        <v>653</v>
      </c>
      <c r="E783" t="s">
        <v>454</v>
      </c>
      <c r="F783">
        <v>2</v>
      </c>
      <c r="G783">
        <v>1</v>
      </c>
      <c r="H783" t="s">
        <v>703</v>
      </c>
      <c r="I783" t="s">
        <v>15</v>
      </c>
      <c r="J783">
        <v>24.090410958904101</v>
      </c>
      <c r="K783">
        <v>36.67</v>
      </c>
      <c r="L783">
        <v>36.762</v>
      </c>
      <c r="M783">
        <v>39.494</v>
      </c>
      <c r="N783">
        <v>1.3660000000000001</v>
      </c>
      <c r="O783">
        <v>2</v>
      </c>
    </row>
    <row r="784" spans="1:15" x14ac:dyDescent="0.45">
      <c r="A784" t="s">
        <v>181</v>
      </c>
      <c r="B784">
        <v>2015</v>
      </c>
      <c r="C784" s="9">
        <v>41980</v>
      </c>
      <c r="D784" t="s">
        <v>653</v>
      </c>
      <c r="E784" t="s">
        <v>454</v>
      </c>
      <c r="F784">
        <v>2</v>
      </c>
      <c r="G784">
        <v>2</v>
      </c>
      <c r="H784" t="s">
        <v>134</v>
      </c>
      <c r="I784" t="s">
        <v>38</v>
      </c>
      <c r="J784">
        <v>23.860273972602698</v>
      </c>
      <c r="K784">
        <v>27.529999999999902</v>
      </c>
      <c r="L784">
        <v>27.579000000000001</v>
      </c>
      <c r="M784">
        <v>31.213000000000001</v>
      </c>
      <c r="N784">
        <v>1.8169999999999999</v>
      </c>
      <c r="O784">
        <v>6</v>
      </c>
    </row>
    <row r="785" spans="1:15" x14ac:dyDescent="0.45">
      <c r="A785" t="s">
        <v>181</v>
      </c>
      <c r="B785">
        <v>2015</v>
      </c>
      <c r="C785" s="9">
        <v>41980</v>
      </c>
      <c r="D785" t="s">
        <v>653</v>
      </c>
      <c r="E785" t="s">
        <v>454</v>
      </c>
      <c r="F785">
        <v>2</v>
      </c>
      <c r="G785">
        <v>3</v>
      </c>
      <c r="H785" t="s">
        <v>704</v>
      </c>
      <c r="I785" t="s">
        <v>40</v>
      </c>
      <c r="J785">
        <v>23.915068493150599</v>
      </c>
      <c r="K785">
        <v>14.569000000000001</v>
      </c>
      <c r="L785">
        <v>14.978999999999999</v>
      </c>
      <c r="M785">
        <v>17.550999999999998</v>
      </c>
      <c r="N785">
        <v>1.286</v>
      </c>
      <c r="O785">
        <v>25</v>
      </c>
    </row>
    <row r="786" spans="1:15" x14ac:dyDescent="0.45">
      <c r="A786" t="s">
        <v>181</v>
      </c>
      <c r="B786">
        <v>2015</v>
      </c>
      <c r="C786" s="9">
        <v>41980</v>
      </c>
      <c r="D786" t="s">
        <v>653</v>
      </c>
      <c r="E786" t="s">
        <v>454</v>
      </c>
      <c r="F786">
        <v>2</v>
      </c>
      <c r="G786">
        <v>4</v>
      </c>
      <c r="H786" t="s">
        <v>755</v>
      </c>
      <c r="I786" t="s">
        <v>756</v>
      </c>
      <c r="J786">
        <v>20.046575342465701</v>
      </c>
      <c r="K786">
        <v>9</v>
      </c>
      <c r="L786">
        <v>8.734</v>
      </c>
      <c r="M786">
        <v>18.748000000000001</v>
      </c>
      <c r="N786">
        <v>5.0069999999999997</v>
      </c>
      <c r="O786">
        <v>19</v>
      </c>
    </row>
    <row r="787" spans="1:15" x14ac:dyDescent="0.45">
      <c r="A787" t="s">
        <v>181</v>
      </c>
      <c r="B787">
        <v>2015</v>
      </c>
      <c r="C787" s="9">
        <v>41980</v>
      </c>
      <c r="D787" t="s">
        <v>653</v>
      </c>
      <c r="E787" t="s">
        <v>454</v>
      </c>
      <c r="F787">
        <v>2</v>
      </c>
      <c r="G787">
        <v>5</v>
      </c>
      <c r="H787" t="s">
        <v>187</v>
      </c>
      <c r="I787" t="s">
        <v>53</v>
      </c>
      <c r="J787">
        <v>19.679452054794499</v>
      </c>
      <c r="K787">
        <v>9</v>
      </c>
      <c r="L787">
        <v>2.5649999999999902</v>
      </c>
      <c r="M787">
        <v>14.023</v>
      </c>
      <c r="N787">
        <v>5.7290000000000001</v>
      </c>
      <c r="O787">
        <v>25</v>
      </c>
    </row>
    <row r="788" spans="1:15" x14ac:dyDescent="0.45">
      <c r="A788" t="s">
        <v>181</v>
      </c>
      <c r="B788">
        <v>2015</v>
      </c>
      <c r="C788" s="9">
        <v>41980</v>
      </c>
      <c r="D788" t="s">
        <v>653</v>
      </c>
      <c r="E788" t="s">
        <v>454</v>
      </c>
      <c r="F788">
        <v>3</v>
      </c>
      <c r="G788">
        <v>1</v>
      </c>
      <c r="H788" t="s">
        <v>734</v>
      </c>
      <c r="I788" t="s">
        <v>36</v>
      </c>
      <c r="J788">
        <v>31.2328767123287</v>
      </c>
      <c r="K788">
        <v>31.794</v>
      </c>
      <c r="L788">
        <v>32.066000000000003</v>
      </c>
      <c r="M788">
        <v>34.756</v>
      </c>
      <c r="N788">
        <v>1.345</v>
      </c>
      <c r="O788">
        <v>8</v>
      </c>
    </row>
    <row r="789" spans="1:15" x14ac:dyDescent="0.45">
      <c r="A789" t="s">
        <v>181</v>
      </c>
      <c r="B789">
        <v>2015</v>
      </c>
      <c r="C789" s="9">
        <v>41980</v>
      </c>
      <c r="D789" t="s">
        <v>653</v>
      </c>
      <c r="E789" t="s">
        <v>454</v>
      </c>
      <c r="F789">
        <v>3</v>
      </c>
      <c r="G789">
        <v>2</v>
      </c>
      <c r="H789" t="s">
        <v>50</v>
      </c>
      <c r="I789" t="s">
        <v>51</v>
      </c>
      <c r="J789">
        <v>18.167123287671199</v>
      </c>
      <c r="K789">
        <v>9</v>
      </c>
      <c r="L789">
        <v>20.361999999999998</v>
      </c>
      <c r="M789">
        <v>29.931999999999999</v>
      </c>
      <c r="N789">
        <v>4.7850000000000001</v>
      </c>
      <c r="O789">
        <v>19</v>
      </c>
    </row>
    <row r="790" spans="1:15" x14ac:dyDescent="0.45">
      <c r="A790" t="s">
        <v>181</v>
      </c>
      <c r="B790">
        <v>2015</v>
      </c>
      <c r="C790" s="9">
        <v>41980</v>
      </c>
      <c r="D790" t="s">
        <v>653</v>
      </c>
      <c r="E790" t="s">
        <v>454</v>
      </c>
      <c r="F790">
        <v>3</v>
      </c>
      <c r="G790">
        <v>3</v>
      </c>
      <c r="H790" t="s">
        <v>740</v>
      </c>
      <c r="I790" t="s">
        <v>741</v>
      </c>
      <c r="J790">
        <v>27.120547945205399</v>
      </c>
      <c r="K790">
        <v>24.992999999999999</v>
      </c>
      <c r="L790">
        <v>24.98</v>
      </c>
      <c r="M790">
        <v>27.096</v>
      </c>
      <c r="N790">
        <v>1.0580000000000001</v>
      </c>
      <c r="O790">
        <v>13</v>
      </c>
    </row>
    <row r="791" spans="1:15" x14ac:dyDescent="0.45">
      <c r="A791" t="s">
        <v>181</v>
      </c>
      <c r="B791">
        <v>2015</v>
      </c>
      <c r="C791" s="9">
        <v>41980</v>
      </c>
      <c r="D791" t="s">
        <v>653</v>
      </c>
      <c r="E791" t="s">
        <v>454</v>
      </c>
      <c r="F791">
        <v>3</v>
      </c>
      <c r="G791">
        <v>4</v>
      </c>
      <c r="H791" t="s">
        <v>321</v>
      </c>
      <c r="I791" t="s">
        <v>56</v>
      </c>
      <c r="J791">
        <v>22.630136986301299</v>
      </c>
      <c r="K791">
        <v>9</v>
      </c>
      <c r="L791">
        <v>11.699</v>
      </c>
      <c r="M791">
        <v>21.972999999999999</v>
      </c>
      <c r="N791">
        <v>5.1369999999999996</v>
      </c>
      <c r="O791">
        <v>13</v>
      </c>
    </row>
    <row r="792" spans="1:15" x14ac:dyDescent="0.45">
      <c r="A792" t="s">
        <v>181</v>
      </c>
      <c r="B792">
        <v>2015</v>
      </c>
      <c r="C792" s="9">
        <v>41980</v>
      </c>
      <c r="D792" t="s">
        <v>653</v>
      </c>
      <c r="E792" t="s">
        <v>454</v>
      </c>
      <c r="F792">
        <v>3</v>
      </c>
      <c r="G792">
        <v>5</v>
      </c>
      <c r="H792" t="s">
        <v>758</v>
      </c>
      <c r="I792" t="s">
        <v>759</v>
      </c>
      <c r="J792">
        <v>24.597260273972601</v>
      </c>
      <c r="K792">
        <v>9</v>
      </c>
      <c r="L792">
        <v>4.4279999999999999</v>
      </c>
      <c r="M792">
        <v>16.434000000000001</v>
      </c>
      <c r="N792">
        <v>6.0030000000000001</v>
      </c>
      <c r="O792">
        <v>25</v>
      </c>
    </row>
    <row r="793" spans="1:15" x14ac:dyDescent="0.45">
      <c r="A793" t="s">
        <v>181</v>
      </c>
      <c r="B793">
        <v>2015</v>
      </c>
      <c r="C793" s="9">
        <v>41980</v>
      </c>
      <c r="D793" t="s">
        <v>653</v>
      </c>
      <c r="E793" t="s">
        <v>454</v>
      </c>
      <c r="F793">
        <v>4</v>
      </c>
      <c r="G793">
        <v>1</v>
      </c>
      <c r="H793" t="s">
        <v>79</v>
      </c>
      <c r="I793" t="s">
        <v>65</v>
      </c>
      <c r="J793">
        <v>27.591780821917801</v>
      </c>
      <c r="K793">
        <v>30.564999999999898</v>
      </c>
      <c r="L793">
        <v>30.75</v>
      </c>
      <c r="M793">
        <v>32.718000000000004</v>
      </c>
      <c r="N793">
        <v>0.98399999999999999</v>
      </c>
      <c r="O793">
        <v>4</v>
      </c>
    </row>
    <row r="794" spans="1:15" x14ac:dyDescent="0.45">
      <c r="A794" t="s">
        <v>181</v>
      </c>
      <c r="B794">
        <v>2015</v>
      </c>
      <c r="C794" s="9">
        <v>41980</v>
      </c>
      <c r="D794" t="s">
        <v>653</v>
      </c>
      <c r="E794" t="s">
        <v>454</v>
      </c>
      <c r="F794">
        <v>4</v>
      </c>
      <c r="G794">
        <v>2</v>
      </c>
      <c r="H794" t="s">
        <v>164</v>
      </c>
      <c r="I794" t="s">
        <v>118</v>
      </c>
      <c r="J794">
        <v>22.002739726027301</v>
      </c>
      <c r="K794">
        <v>28.292000000000002</v>
      </c>
      <c r="L794">
        <v>28.350999999999999</v>
      </c>
      <c r="M794">
        <v>30.390999999999998</v>
      </c>
      <c r="N794">
        <v>1.02</v>
      </c>
      <c r="O794">
        <v>10</v>
      </c>
    </row>
    <row r="795" spans="1:15" x14ac:dyDescent="0.45">
      <c r="A795" t="s">
        <v>181</v>
      </c>
      <c r="B795">
        <v>2015</v>
      </c>
      <c r="C795" s="9">
        <v>41980</v>
      </c>
      <c r="D795" t="s">
        <v>653</v>
      </c>
      <c r="E795" t="s">
        <v>454</v>
      </c>
      <c r="F795">
        <v>4</v>
      </c>
      <c r="G795">
        <v>3</v>
      </c>
      <c r="H795" t="s">
        <v>768</v>
      </c>
      <c r="I795" t="s">
        <v>762</v>
      </c>
      <c r="J795">
        <v>21.821917808219101</v>
      </c>
      <c r="K795">
        <v>9</v>
      </c>
      <c r="L795">
        <v>16.975999999999999</v>
      </c>
      <c r="M795">
        <v>26.231999999999999</v>
      </c>
      <c r="N795">
        <v>4.6280000000000001</v>
      </c>
      <c r="O795">
        <v>25</v>
      </c>
    </row>
    <row r="796" spans="1:15" x14ac:dyDescent="0.45">
      <c r="A796" t="s">
        <v>181</v>
      </c>
      <c r="B796">
        <v>2015</v>
      </c>
      <c r="C796" s="9">
        <v>41980</v>
      </c>
      <c r="D796" t="s">
        <v>653</v>
      </c>
      <c r="E796" t="s">
        <v>454</v>
      </c>
      <c r="F796">
        <v>4</v>
      </c>
      <c r="G796">
        <v>4</v>
      </c>
      <c r="H796" t="s">
        <v>174</v>
      </c>
      <c r="I796" t="s">
        <v>156</v>
      </c>
      <c r="J796">
        <v>22.887671232876698</v>
      </c>
      <c r="K796">
        <v>19.431999999999999</v>
      </c>
      <c r="L796">
        <v>18.68</v>
      </c>
      <c r="M796">
        <v>24.652000000000001</v>
      </c>
      <c r="N796">
        <v>2.9860000000000002</v>
      </c>
      <c r="O796">
        <v>4</v>
      </c>
    </row>
    <row r="797" spans="1:15" x14ac:dyDescent="0.45">
      <c r="A797" t="s">
        <v>181</v>
      </c>
      <c r="B797">
        <v>2015</v>
      </c>
      <c r="C797" s="9">
        <v>41980</v>
      </c>
      <c r="D797" t="s">
        <v>653</v>
      </c>
      <c r="E797" t="s">
        <v>454</v>
      </c>
      <c r="F797">
        <v>4</v>
      </c>
      <c r="G797">
        <v>5</v>
      </c>
      <c r="H797" t="s">
        <v>769</v>
      </c>
      <c r="I797" t="s">
        <v>21</v>
      </c>
      <c r="J797">
        <v>32.747945205479397</v>
      </c>
      <c r="K797">
        <v>9.9339999999999993</v>
      </c>
      <c r="L797">
        <v>9.3819999999999908</v>
      </c>
      <c r="M797">
        <v>16.443999999999999</v>
      </c>
      <c r="N797">
        <v>3.5310000000000001</v>
      </c>
      <c r="O797">
        <v>19</v>
      </c>
    </row>
    <row r="798" spans="1:15" x14ac:dyDescent="0.45">
      <c r="A798" t="s">
        <v>181</v>
      </c>
      <c r="B798">
        <v>2015</v>
      </c>
      <c r="C798" s="9">
        <v>41980</v>
      </c>
      <c r="D798" t="s">
        <v>653</v>
      </c>
      <c r="E798" t="s">
        <v>454</v>
      </c>
      <c r="F798">
        <v>5</v>
      </c>
      <c r="G798">
        <v>1</v>
      </c>
      <c r="H798" t="s">
        <v>655</v>
      </c>
      <c r="I798" t="s">
        <v>120</v>
      </c>
      <c r="J798">
        <v>32.005479452054701</v>
      </c>
      <c r="K798">
        <v>32.658999999999999</v>
      </c>
      <c r="L798">
        <v>32.925999999999902</v>
      </c>
      <c r="M798">
        <v>36.113999999999997</v>
      </c>
      <c r="N798">
        <v>1.5940000000000001</v>
      </c>
      <c r="O798">
        <v>7</v>
      </c>
    </row>
    <row r="799" spans="1:15" x14ac:dyDescent="0.45">
      <c r="A799" t="s">
        <v>181</v>
      </c>
      <c r="B799">
        <v>2015</v>
      </c>
      <c r="C799" s="9">
        <v>41980</v>
      </c>
      <c r="D799" t="s">
        <v>653</v>
      </c>
      <c r="E799" t="s">
        <v>454</v>
      </c>
      <c r="F799">
        <v>5</v>
      </c>
      <c r="G799">
        <v>2</v>
      </c>
      <c r="H799" t="s">
        <v>750</v>
      </c>
      <c r="I799" t="s">
        <v>751</v>
      </c>
      <c r="J799">
        <v>24.065753424657501</v>
      </c>
      <c r="K799">
        <v>24.34</v>
      </c>
      <c r="L799">
        <v>24.786999999999999</v>
      </c>
      <c r="M799">
        <v>27.523</v>
      </c>
      <c r="N799">
        <v>1.3680000000000001</v>
      </c>
      <c r="O799">
        <v>5</v>
      </c>
    </row>
    <row r="800" spans="1:15" x14ac:dyDescent="0.45">
      <c r="A800" t="s">
        <v>181</v>
      </c>
      <c r="B800">
        <v>2015</v>
      </c>
      <c r="C800" s="9">
        <v>41980</v>
      </c>
      <c r="D800" t="s">
        <v>653</v>
      </c>
      <c r="E800" t="s">
        <v>454</v>
      </c>
      <c r="F800">
        <v>5</v>
      </c>
      <c r="G800">
        <v>3</v>
      </c>
      <c r="H800" t="s">
        <v>770</v>
      </c>
      <c r="I800" t="s">
        <v>771</v>
      </c>
      <c r="J800">
        <v>22.594520547945201</v>
      </c>
      <c r="K800">
        <v>12.989000000000001</v>
      </c>
      <c r="L800">
        <v>17.329999999999998</v>
      </c>
      <c r="M800">
        <v>23.35</v>
      </c>
      <c r="N800">
        <v>3.01</v>
      </c>
      <c r="O800">
        <v>13</v>
      </c>
    </row>
    <row r="801" spans="1:15" x14ac:dyDescent="0.45">
      <c r="A801" t="s">
        <v>181</v>
      </c>
      <c r="B801">
        <v>2015</v>
      </c>
      <c r="C801" s="9">
        <v>41980</v>
      </c>
      <c r="D801" t="s">
        <v>653</v>
      </c>
      <c r="E801" t="s">
        <v>454</v>
      </c>
      <c r="F801">
        <v>5</v>
      </c>
      <c r="G801">
        <v>4</v>
      </c>
      <c r="H801" t="s">
        <v>167</v>
      </c>
      <c r="I801" t="s">
        <v>59</v>
      </c>
      <c r="J801">
        <v>25.7561643835616</v>
      </c>
      <c r="K801">
        <v>27.45</v>
      </c>
      <c r="L801">
        <v>27.029</v>
      </c>
      <c r="M801">
        <v>29.533000000000001</v>
      </c>
      <c r="N801">
        <v>1.252</v>
      </c>
      <c r="O801">
        <v>13</v>
      </c>
    </row>
    <row r="802" spans="1:15" x14ac:dyDescent="0.45">
      <c r="A802" t="s">
        <v>181</v>
      </c>
      <c r="B802">
        <v>2015</v>
      </c>
      <c r="C802" s="9">
        <v>41980</v>
      </c>
      <c r="D802" t="s">
        <v>653</v>
      </c>
      <c r="E802" t="s">
        <v>454</v>
      </c>
      <c r="F802">
        <v>5</v>
      </c>
      <c r="G802">
        <v>5</v>
      </c>
      <c r="H802" t="s">
        <v>760</v>
      </c>
      <c r="I802" t="s">
        <v>31</v>
      </c>
      <c r="J802">
        <v>24.597260273972601</v>
      </c>
      <c r="K802">
        <v>20.727</v>
      </c>
      <c r="L802">
        <v>20.491</v>
      </c>
      <c r="M802">
        <v>22.945</v>
      </c>
      <c r="N802">
        <v>1.2270000000000001</v>
      </c>
      <c r="O802">
        <v>25</v>
      </c>
    </row>
    <row r="803" spans="1:15" x14ac:dyDescent="0.45">
      <c r="A803" t="s">
        <v>181</v>
      </c>
      <c r="B803">
        <v>2015</v>
      </c>
      <c r="C803" s="9">
        <v>41980</v>
      </c>
      <c r="D803" t="s">
        <v>653</v>
      </c>
      <c r="E803" t="s">
        <v>454</v>
      </c>
      <c r="F803">
        <v>6</v>
      </c>
      <c r="G803">
        <v>1</v>
      </c>
      <c r="H803" t="s">
        <v>745</v>
      </c>
      <c r="I803" t="s">
        <v>738</v>
      </c>
      <c r="J803">
        <v>23.298630136986301</v>
      </c>
      <c r="K803">
        <v>23.831999999999901</v>
      </c>
      <c r="L803">
        <v>24.748000000000001</v>
      </c>
      <c r="M803">
        <v>27.648</v>
      </c>
      <c r="N803">
        <v>1.45</v>
      </c>
      <c r="O803">
        <v>9</v>
      </c>
    </row>
    <row r="804" spans="1:15" x14ac:dyDescent="0.45">
      <c r="A804" t="s">
        <v>181</v>
      </c>
      <c r="B804">
        <v>2015</v>
      </c>
      <c r="C804" s="9">
        <v>41980</v>
      </c>
      <c r="D804" t="s">
        <v>653</v>
      </c>
      <c r="E804" t="s">
        <v>454</v>
      </c>
      <c r="F804">
        <v>6</v>
      </c>
      <c r="G804">
        <v>2</v>
      </c>
      <c r="H804" t="s">
        <v>757</v>
      </c>
      <c r="I804" t="s">
        <v>772</v>
      </c>
      <c r="J804">
        <v>24.939726027397199</v>
      </c>
      <c r="K804">
        <v>25.611000000000001</v>
      </c>
      <c r="L804">
        <v>25.858000000000001</v>
      </c>
      <c r="M804">
        <v>28.056000000000001</v>
      </c>
      <c r="N804">
        <v>1.099</v>
      </c>
      <c r="O804">
        <v>19</v>
      </c>
    </row>
    <row r="805" spans="1:15" x14ac:dyDescent="0.45">
      <c r="A805" t="s">
        <v>181</v>
      </c>
      <c r="B805">
        <v>2015</v>
      </c>
      <c r="C805" s="9">
        <v>41980</v>
      </c>
      <c r="D805" t="s">
        <v>653</v>
      </c>
      <c r="E805" t="s">
        <v>454</v>
      </c>
      <c r="F805">
        <v>6</v>
      </c>
      <c r="G805">
        <v>3</v>
      </c>
      <c r="H805" t="s">
        <v>742</v>
      </c>
      <c r="I805" t="s">
        <v>172</v>
      </c>
      <c r="J805">
        <v>29.2438356164383</v>
      </c>
      <c r="K805">
        <v>28.189999999999898</v>
      </c>
      <c r="L805">
        <v>27.698999999999899</v>
      </c>
      <c r="M805">
        <v>31.556999999999999</v>
      </c>
      <c r="N805">
        <v>1.929</v>
      </c>
      <c r="O805">
        <v>11</v>
      </c>
    </row>
    <row r="806" spans="1:15" x14ac:dyDescent="0.45">
      <c r="A806" t="s">
        <v>181</v>
      </c>
      <c r="B806">
        <v>2015</v>
      </c>
      <c r="C806" s="9">
        <v>41980</v>
      </c>
      <c r="D806" t="s">
        <v>653</v>
      </c>
      <c r="E806" t="s">
        <v>454</v>
      </c>
      <c r="F806">
        <v>6</v>
      </c>
      <c r="G806">
        <v>4</v>
      </c>
      <c r="H806" t="s">
        <v>736</v>
      </c>
      <c r="I806" t="s">
        <v>722</v>
      </c>
      <c r="J806">
        <v>25.808219178082101</v>
      </c>
      <c r="K806">
        <v>24.231000000000002</v>
      </c>
      <c r="L806">
        <v>24.062000000000001</v>
      </c>
      <c r="M806">
        <v>27.212</v>
      </c>
      <c r="N806">
        <v>1.575</v>
      </c>
      <c r="O806">
        <v>19</v>
      </c>
    </row>
    <row r="807" spans="1:15" x14ac:dyDescent="0.45">
      <c r="A807" t="s">
        <v>181</v>
      </c>
      <c r="B807">
        <v>2015</v>
      </c>
      <c r="C807" s="9">
        <v>41980</v>
      </c>
      <c r="D807" t="s">
        <v>653</v>
      </c>
      <c r="E807" t="s">
        <v>454</v>
      </c>
      <c r="F807">
        <v>6</v>
      </c>
      <c r="G807">
        <v>5</v>
      </c>
      <c r="H807" t="s">
        <v>154</v>
      </c>
      <c r="I807" t="s">
        <v>38</v>
      </c>
      <c r="J807">
        <v>24.010958904109501</v>
      </c>
      <c r="K807">
        <v>21.245999999999999</v>
      </c>
      <c r="L807">
        <v>20.471</v>
      </c>
      <c r="M807">
        <v>24.637</v>
      </c>
      <c r="N807">
        <v>2.0830000000000002</v>
      </c>
      <c r="O807">
        <v>12</v>
      </c>
    </row>
    <row r="808" spans="1:15" x14ac:dyDescent="0.45">
      <c r="A808" t="s">
        <v>181</v>
      </c>
      <c r="B808">
        <v>2015</v>
      </c>
      <c r="C808" s="9">
        <v>41980</v>
      </c>
      <c r="D808" t="s">
        <v>653</v>
      </c>
      <c r="E808" t="s">
        <v>642</v>
      </c>
      <c r="F808">
        <v>1</v>
      </c>
      <c r="G808">
        <v>1</v>
      </c>
      <c r="H808" t="s">
        <v>742</v>
      </c>
      <c r="I808" t="s">
        <v>172</v>
      </c>
      <c r="J808">
        <v>29.2438356164383</v>
      </c>
      <c r="K808">
        <v>27.698999999999899</v>
      </c>
      <c r="L808">
        <v>28.033999999999999</v>
      </c>
      <c r="M808">
        <v>31.806000000000001</v>
      </c>
      <c r="N808">
        <v>1.8859999999999999</v>
      </c>
      <c r="O808">
        <v>11</v>
      </c>
    </row>
    <row r="809" spans="1:15" x14ac:dyDescent="0.45">
      <c r="A809" t="s">
        <v>181</v>
      </c>
      <c r="B809">
        <v>2015</v>
      </c>
      <c r="C809" s="9">
        <v>41980</v>
      </c>
      <c r="D809" t="s">
        <v>653</v>
      </c>
      <c r="E809" t="s">
        <v>642</v>
      </c>
      <c r="F809">
        <v>1</v>
      </c>
      <c r="G809">
        <v>2</v>
      </c>
      <c r="H809" t="s">
        <v>60</v>
      </c>
      <c r="I809" t="s">
        <v>61</v>
      </c>
      <c r="J809">
        <v>26.389041095890398</v>
      </c>
      <c r="K809">
        <v>23.334</v>
      </c>
      <c r="L809">
        <v>23.34</v>
      </c>
      <c r="M809">
        <v>25.6</v>
      </c>
      <c r="N809">
        <v>1.1299999999999999</v>
      </c>
      <c r="O809">
        <v>13</v>
      </c>
    </row>
    <row r="810" spans="1:15" x14ac:dyDescent="0.45">
      <c r="A810" t="s">
        <v>181</v>
      </c>
      <c r="B810">
        <v>2015</v>
      </c>
      <c r="C810" s="9">
        <v>41980</v>
      </c>
      <c r="D810" t="s">
        <v>653</v>
      </c>
      <c r="E810" t="s">
        <v>642</v>
      </c>
      <c r="F810">
        <v>1</v>
      </c>
      <c r="G810">
        <v>3</v>
      </c>
      <c r="H810" t="s">
        <v>755</v>
      </c>
      <c r="I810" t="s">
        <v>756</v>
      </c>
      <c r="J810">
        <v>20.046575342465701</v>
      </c>
      <c r="K810">
        <v>8.734</v>
      </c>
      <c r="L810">
        <v>8.4129999999999896</v>
      </c>
      <c r="M810">
        <v>17.344999999999999</v>
      </c>
      <c r="N810">
        <v>4.4660000000000002</v>
      </c>
      <c r="O810">
        <v>19</v>
      </c>
    </row>
    <row r="811" spans="1:15" x14ac:dyDescent="0.45">
      <c r="A811" t="s">
        <v>181</v>
      </c>
      <c r="B811">
        <v>2015</v>
      </c>
      <c r="C811" s="9">
        <v>41980</v>
      </c>
      <c r="D811" t="s">
        <v>653</v>
      </c>
      <c r="E811" t="s">
        <v>642</v>
      </c>
      <c r="F811">
        <v>2</v>
      </c>
      <c r="G811">
        <v>1</v>
      </c>
      <c r="H811" t="s">
        <v>134</v>
      </c>
      <c r="I811" t="s">
        <v>38</v>
      </c>
      <c r="J811">
        <v>23.860273972602698</v>
      </c>
      <c r="K811">
        <v>27.579000000000001</v>
      </c>
      <c r="L811">
        <v>27.954000000000001</v>
      </c>
      <c r="M811">
        <v>31.501999999999999</v>
      </c>
      <c r="N811">
        <v>1.774</v>
      </c>
      <c r="O811">
        <v>6</v>
      </c>
    </row>
    <row r="812" spans="1:15" x14ac:dyDescent="0.45">
      <c r="A812" t="s">
        <v>181</v>
      </c>
      <c r="B812">
        <v>2015</v>
      </c>
      <c r="C812" s="9">
        <v>41980</v>
      </c>
      <c r="D812" t="s">
        <v>653</v>
      </c>
      <c r="E812" t="s">
        <v>642</v>
      </c>
      <c r="F812">
        <v>2</v>
      </c>
      <c r="G812">
        <v>2</v>
      </c>
      <c r="H812" t="s">
        <v>770</v>
      </c>
      <c r="I812" t="s">
        <v>771</v>
      </c>
      <c r="J812">
        <v>22.594520547945201</v>
      </c>
      <c r="K812">
        <v>17.329999999999998</v>
      </c>
      <c r="L812">
        <v>18.983000000000001</v>
      </c>
      <c r="M812">
        <v>24.379000000000001</v>
      </c>
      <c r="N812">
        <v>2.698</v>
      </c>
      <c r="O812">
        <v>13</v>
      </c>
    </row>
    <row r="813" spans="1:15" x14ac:dyDescent="0.45">
      <c r="A813" t="s">
        <v>181</v>
      </c>
      <c r="B813">
        <v>2015</v>
      </c>
      <c r="C813" s="9">
        <v>41980</v>
      </c>
      <c r="D813" t="s">
        <v>653</v>
      </c>
      <c r="E813" t="s">
        <v>642</v>
      </c>
      <c r="F813">
        <v>2</v>
      </c>
      <c r="G813">
        <v>3</v>
      </c>
      <c r="H813" t="s">
        <v>749</v>
      </c>
      <c r="I813" t="s">
        <v>747</v>
      </c>
      <c r="J813">
        <v>34.542465753424601</v>
      </c>
      <c r="K813">
        <v>20.610999999999901</v>
      </c>
      <c r="L813">
        <v>20.2</v>
      </c>
      <c r="M813">
        <v>24.271999999999998</v>
      </c>
      <c r="N813">
        <v>2.036</v>
      </c>
      <c r="O813">
        <v>19</v>
      </c>
    </row>
    <row r="814" spans="1:15" x14ac:dyDescent="0.45">
      <c r="A814" t="s">
        <v>181</v>
      </c>
      <c r="B814">
        <v>2015</v>
      </c>
      <c r="C814" s="9">
        <v>41980</v>
      </c>
      <c r="D814" t="s">
        <v>653</v>
      </c>
      <c r="E814" t="s">
        <v>642</v>
      </c>
      <c r="F814">
        <v>2</v>
      </c>
      <c r="G814">
        <v>4</v>
      </c>
      <c r="H814" t="s">
        <v>758</v>
      </c>
      <c r="I814" t="s">
        <v>759</v>
      </c>
      <c r="J814">
        <v>24.597260273972601</v>
      </c>
      <c r="K814">
        <v>4.4279999999999999</v>
      </c>
      <c r="L814">
        <v>3.9649999999999999</v>
      </c>
      <c r="M814">
        <v>14.132999999999999</v>
      </c>
      <c r="N814">
        <v>5.0839999999999996</v>
      </c>
      <c r="O814">
        <v>25</v>
      </c>
    </row>
    <row r="815" spans="1:15" x14ac:dyDescent="0.45">
      <c r="A815" t="s">
        <v>181</v>
      </c>
      <c r="B815">
        <v>2015</v>
      </c>
      <c r="C815" s="9">
        <v>41980</v>
      </c>
      <c r="D815" t="s">
        <v>653</v>
      </c>
      <c r="E815" t="s">
        <v>642</v>
      </c>
      <c r="F815">
        <v>3</v>
      </c>
      <c r="G815">
        <v>1</v>
      </c>
      <c r="H815" t="s">
        <v>154</v>
      </c>
      <c r="I815" t="s">
        <v>38</v>
      </c>
      <c r="J815">
        <v>24.010958904109501</v>
      </c>
      <c r="K815">
        <v>20.471</v>
      </c>
      <c r="L815">
        <v>22.161000000000001</v>
      </c>
      <c r="M815">
        <v>26.093</v>
      </c>
      <c r="N815">
        <v>1.966</v>
      </c>
      <c r="O815">
        <v>12</v>
      </c>
    </row>
    <row r="816" spans="1:15" x14ac:dyDescent="0.45">
      <c r="A816" t="s">
        <v>181</v>
      </c>
      <c r="B816">
        <v>2015</v>
      </c>
      <c r="C816" s="9">
        <v>41980</v>
      </c>
      <c r="D816" t="s">
        <v>653</v>
      </c>
      <c r="E816" t="s">
        <v>642</v>
      </c>
      <c r="F816">
        <v>3</v>
      </c>
      <c r="G816">
        <v>2</v>
      </c>
      <c r="H816" t="s">
        <v>167</v>
      </c>
      <c r="I816" t="s">
        <v>59</v>
      </c>
      <c r="J816">
        <v>25.7561643835616</v>
      </c>
      <c r="K816">
        <v>27.029</v>
      </c>
      <c r="L816">
        <v>27.007999999999999</v>
      </c>
      <c r="M816">
        <v>29.457999999999998</v>
      </c>
      <c r="N816">
        <v>1.2250000000000001</v>
      </c>
      <c r="O816">
        <v>13</v>
      </c>
    </row>
    <row r="817" spans="1:15" x14ac:dyDescent="0.45">
      <c r="A817" t="s">
        <v>181</v>
      </c>
      <c r="B817">
        <v>2015</v>
      </c>
      <c r="C817" s="9">
        <v>41980</v>
      </c>
      <c r="D817" t="s">
        <v>653</v>
      </c>
      <c r="E817" t="s">
        <v>642</v>
      </c>
      <c r="F817">
        <v>3</v>
      </c>
      <c r="G817">
        <v>3</v>
      </c>
      <c r="H817" t="s">
        <v>50</v>
      </c>
      <c r="I817" t="s">
        <v>51</v>
      </c>
      <c r="J817">
        <v>18.167123287671199</v>
      </c>
      <c r="K817">
        <v>20.361999999999998</v>
      </c>
      <c r="L817">
        <v>19.864000000000001</v>
      </c>
      <c r="M817">
        <v>27.141999999999999</v>
      </c>
      <c r="N817">
        <v>3.6389999999999998</v>
      </c>
      <c r="O817">
        <v>19</v>
      </c>
    </row>
    <row r="818" spans="1:15" x14ac:dyDescent="0.45">
      <c r="A818" t="s">
        <v>181</v>
      </c>
      <c r="B818">
        <v>2015</v>
      </c>
      <c r="C818" s="9">
        <v>41980</v>
      </c>
      <c r="D818" t="s">
        <v>653</v>
      </c>
      <c r="E818" t="s">
        <v>642</v>
      </c>
      <c r="F818">
        <v>3</v>
      </c>
      <c r="G818">
        <v>4</v>
      </c>
      <c r="H818" t="s">
        <v>768</v>
      </c>
      <c r="I818" t="s">
        <v>762</v>
      </c>
      <c r="J818">
        <v>21.821917808219101</v>
      </c>
      <c r="K818">
        <v>16.975999999999999</v>
      </c>
      <c r="L818">
        <v>14.984999999999999</v>
      </c>
      <c r="M818">
        <v>22.683</v>
      </c>
      <c r="N818">
        <v>3.8490000000000002</v>
      </c>
      <c r="O818">
        <v>25</v>
      </c>
    </row>
    <row r="819" spans="1:15" x14ac:dyDescent="0.45">
      <c r="A819" t="s">
        <v>181</v>
      </c>
      <c r="B819">
        <v>2015</v>
      </c>
      <c r="C819" s="9">
        <v>41980</v>
      </c>
      <c r="D819" t="s">
        <v>653</v>
      </c>
      <c r="E819" t="s">
        <v>642</v>
      </c>
      <c r="F819">
        <v>4</v>
      </c>
      <c r="G819">
        <v>1</v>
      </c>
      <c r="H819" t="s">
        <v>164</v>
      </c>
      <c r="I819" t="s">
        <v>118</v>
      </c>
      <c r="J819">
        <v>22.002739726027301</v>
      </c>
      <c r="K819">
        <v>28.350999999999999</v>
      </c>
      <c r="L819">
        <v>28.523</v>
      </c>
      <c r="M819">
        <v>30.547000000000001</v>
      </c>
      <c r="N819">
        <v>1.012</v>
      </c>
      <c r="O819">
        <v>10</v>
      </c>
    </row>
    <row r="820" spans="1:15" x14ac:dyDescent="0.45">
      <c r="A820" t="s">
        <v>181</v>
      </c>
      <c r="B820">
        <v>2015</v>
      </c>
      <c r="C820" s="9">
        <v>41980</v>
      </c>
      <c r="D820" t="s">
        <v>653</v>
      </c>
      <c r="E820" t="s">
        <v>642</v>
      </c>
      <c r="F820">
        <v>4</v>
      </c>
      <c r="G820">
        <v>2</v>
      </c>
      <c r="H820" t="s">
        <v>740</v>
      </c>
      <c r="I820" t="s">
        <v>741</v>
      </c>
      <c r="J820">
        <v>27.120547945205399</v>
      </c>
      <c r="K820">
        <v>24.98</v>
      </c>
      <c r="L820">
        <v>25.068999999999999</v>
      </c>
      <c r="M820">
        <v>27.157</v>
      </c>
      <c r="N820">
        <v>1.044</v>
      </c>
      <c r="O820">
        <v>13</v>
      </c>
    </row>
    <row r="821" spans="1:15" x14ac:dyDescent="0.45">
      <c r="A821" t="s">
        <v>181</v>
      </c>
      <c r="B821">
        <v>2015</v>
      </c>
      <c r="C821" s="9">
        <v>41980</v>
      </c>
      <c r="D821" t="s">
        <v>653</v>
      </c>
      <c r="E821" t="s">
        <v>642</v>
      </c>
      <c r="F821">
        <v>4</v>
      </c>
      <c r="G821">
        <v>3</v>
      </c>
      <c r="H821" t="s">
        <v>736</v>
      </c>
      <c r="I821" t="s">
        <v>722</v>
      </c>
      <c r="J821">
        <v>25.808219178082101</v>
      </c>
      <c r="K821">
        <v>24.062000000000001</v>
      </c>
      <c r="L821">
        <v>23.727999999999899</v>
      </c>
      <c r="M821">
        <v>26.783999999999999</v>
      </c>
      <c r="N821">
        <v>1.528</v>
      </c>
      <c r="O821">
        <v>19</v>
      </c>
    </row>
    <row r="822" spans="1:15" x14ac:dyDescent="0.45">
      <c r="A822" t="s">
        <v>181</v>
      </c>
      <c r="B822">
        <v>2015</v>
      </c>
      <c r="C822" s="9">
        <v>41980</v>
      </c>
      <c r="D822" t="s">
        <v>653</v>
      </c>
      <c r="E822" t="s">
        <v>642</v>
      </c>
      <c r="F822">
        <v>4</v>
      </c>
      <c r="G822">
        <v>4</v>
      </c>
      <c r="H822" t="s">
        <v>187</v>
      </c>
      <c r="I822" t="s">
        <v>53</v>
      </c>
      <c r="J822">
        <v>19.679452054794499</v>
      </c>
      <c r="K822">
        <v>2.5649999999999902</v>
      </c>
      <c r="L822">
        <v>2.6150000000000002</v>
      </c>
      <c r="M822">
        <v>12.983000000000001</v>
      </c>
      <c r="N822">
        <v>5.1840000000000002</v>
      </c>
      <c r="O822">
        <v>25</v>
      </c>
    </row>
    <row r="823" spans="1:15" x14ac:dyDescent="0.45">
      <c r="A823" t="s">
        <v>181</v>
      </c>
      <c r="B823">
        <v>2015</v>
      </c>
      <c r="C823" s="9">
        <v>41980</v>
      </c>
      <c r="D823" t="s">
        <v>653</v>
      </c>
      <c r="E823" t="s">
        <v>642</v>
      </c>
      <c r="F823">
        <v>5</v>
      </c>
      <c r="G823">
        <v>1</v>
      </c>
      <c r="H823" t="s">
        <v>750</v>
      </c>
      <c r="I823" t="s">
        <v>751</v>
      </c>
      <c r="J823">
        <v>24.065753424657501</v>
      </c>
      <c r="K823">
        <v>24.786999999999999</v>
      </c>
      <c r="L823">
        <v>25.027000000000001</v>
      </c>
      <c r="M823">
        <v>27.728999999999999</v>
      </c>
      <c r="N823">
        <v>1.351</v>
      </c>
      <c r="O823">
        <v>5</v>
      </c>
    </row>
    <row r="824" spans="1:15" x14ac:dyDescent="0.45">
      <c r="A824" t="s">
        <v>181</v>
      </c>
      <c r="B824">
        <v>2015</v>
      </c>
      <c r="C824" s="9">
        <v>41980</v>
      </c>
      <c r="D824" t="s">
        <v>653</v>
      </c>
      <c r="E824" t="s">
        <v>642</v>
      </c>
      <c r="F824">
        <v>5</v>
      </c>
      <c r="G824">
        <v>2</v>
      </c>
      <c r="H824" t="s">
        <v>321</v>
      </c>
      <c r="I824" t="s">
        <v>56</v>
      </c>
      <c r="J824">
        <v>22.630136986301299</v>
      </c>
      <c r="K824">
        <v>11.699</v>
      </c>
      <c r="L824">
        <v>15.0449999999999</v>
      </c>
      <c r="M824">
        <v>22.890999999999998</v>
      </c>
      <c r="N824">
        <v>3.923</v>
      </c>
      <c r="O824">
        <v>13</v>
      </c>
    </row>
    <row r="825" spans="1:15" x14ac:dyDescent="0.45">
      <c r="A825" t="s">
        <v>181</v>
      </c>
      <c r="B825">
        <v>2015</v>
      </c>
      <c r="C825" s="9">
        <v>41980</v>
      </c>
      <c r="D825" t="s">
        <v>653</v>
      </c>
      <c r="E825" t="s">
        <v>642</v>
      </c>
      <c r="F825">
        <v>5</v>
      </c>
      <c r="G825">
        <v>3</v>
      </c>
      <c r="H825" t="s">
        <v>769</v>
      </c>
      <c r="I825" t="s">
        <v>21</v>
      </c>
      <c r="J825">
        <v>32.747945205479397</v>
      </c>
      <c r="K825">
        <v>9.3819999999999908</v>
      </c>
      <c r="L825">
        <v>11.090999999999999</v>
      </c>
      <c r="M825">
        <v>17.158999999999999</v>
      </c>
      <c r="N825">
        <v>3.0339999999999998</v>
      </c>
      <c r="O825">
        <v>19</v>
      </c>
    </row>
    <row r="826" spans="1:15" x14ac:dyDescent="0.45">
      <c r="A826" t="s">
        <v>181</v>
      </c>
      <c r="B826">
        <v>2015</v>
      </c>
      <c r="C826" s="9">
        <v>41980</v>
      </c>
      <c r="D826" t="s">
        <v>653</v>
      </c>
      <c r="E826" t="s">
        <v>642</v>
      </c>
      <c r="F826">
        <v>5</v>
      </c>
      <c r="G826">
        <v>4</v>
      </c>
      <c r="H826" t="s">
        <v>704</v>
      </c>
      <c r="I826" t="s">
        <v>40</v>
      </c>
      <c r="J826">
        <v>23.915068493150599</v>
      </c>
      <c r="K826">
        <v>14.978999999999999</v>
      </c>
      <c r="L826">
        <v>14.683999999999999</v>
      </c>
      <c r="M826">
        <v>17.216000000000001</v>
      </c>
      <c r="N826">
        <v>1.266</v>
      </c>
      <c r="O826">
        <v>25</v>
      </c>
    </row>
    <row r="827" spans="1:15" x14ac:dyDescent="0.45">
      <c r="A827" t="s">
        <v>181</v>
      </c>
      <c r="B827">
        <v>2015</v>
      </c>
      <c r="C827" s="9">
        <v>41980</v>
      </c>
      <c r="D827" t="s">
        <v>653</v>
      </c>
      <c r="E827" t="s">
        <v>642</v>
      </c>
      <c r="F827">
        <v>6</v>
      </c>
      <c r="G827">
        <v>1</v>
      </c>
      <c r="H827" t="s">
        <v>174</v>
      </c>
      <c r="I827" t="s">
        <v>156</v>
      </c>
      <c r="J827">
        <v>22.887671232876698</v>
      </c>
      <c r="K827">
        <v>18.68</v>
      </c>
      <c r="L827">
        <v>21.61</v>
      </c>
      <c r="M827">
        <v>26.942</v>
      </c>
      <c r="N827">
        <v>2.6659999999999999</v>
      </c>
      <c r="O827">
        <v>4</v>
      </c>
    </row>
    <row r="828" spans="1:15" x14ac:dyDescent="0.45">
      <c r="A828" t="s">
        <v>181</v>
      </c>
      <c r="B828">
        <v>2015</v>
      </c>
      <c r="C828" s="9">
        <v>41980</v>
      </c>
      <c r="D828" t="s">
        <v>653</v>
      </c>
      <c r="E828" t="s">
        <v>642</v>
      </c>
      <c r="F828">
        <v>6</v>
      </c>
      <c r="G828">
        <v>2</v>
      </c>
      <c r="H828" t="s">
        <v>43</v>
      </c>
      <c r="I828" t="s">
        <v>44</v>
      </c>
      <c r="J828">
        <v>22.046575342465701</v>
      </c>
      <c r="K828">
        <v>23.254999999999999</v>
      </c>
      <c r="L828">
        <v>23.448</v>
      </c>
      <c r="M828">
        <v>25.748000000000001</v>
      </c>
      <c r="N828">
        <v>1.1499999999999999</v>
      </c>
      <c r="O828">
        <v>13</v>
      </c>
    </row>
    <row r="829" spans="1:15" x14ac:dyDescent="0.45">
      <c r="A829" t="s">
        <v>181</v>
      </c>
      <c r="B829">
        <v>2015</v>
      </c>
      <c r="C829" s="9">
        <v>41980</v>
      </c>
      <c r="D829" t="s">
        <v>653</v>
      </c>
      <c r="E829" t="s">
        <v>642</v>
      </c>
      <c r="F829">
        <v>6</v>
      </c>
      <c r="G829">
        <v>3</v>
      </c>
      <c r="H829" t="s">
        <v>757</v>
      </c>
      <c r="I829" t="s">
        <v>772</v>
      </c>
      <c r="J829">
        <v>24.939726027397199</v>
      </c>
      <c r="K829">
        <v>25.858000000000001</v>
      </c>
      <c r="L829">
        <v>25.664999999999999</v>
      </c>
      <c r="M829">
        <v>27.823</v>
      </c>
      <c r="N829">
        <v>1.079</v>
      </c>
      <c r="O829">
        <v>19</v>
      </c>
    </row>
    <row r="830" spans="1:15" x14ac:dyDescent="0.45">
      <c r="A830" t="s">
        <v>181</v>
      </c>
      <c r="B830">
        <v>2015</v>
      </c>
      <c r="C830" s="9">
        <v>41980</v>
      </c>
      <c r="D830" t="s">
        <v>653</v>
      </c>
      <c r="E830" t="s">
        <v>642</v>
      </c>
      <c r="F830">
        <v>6</v>
      </c>
      <c r="G830">
        <v>4</v>
      </c>
      <c r="H830" t="s">
        <v>760</v>
      </c>
      <c r="I830" t="s">
        <v>31</v>
      </c>
      <c r="J830">
        <v>24.597260273972601</v>
      </c>
      <c r="K830">
        <v>20.491</v>
      </c>
      <c r="L830">
        <v>20.277999999999999</v>
      </c>
      <c r="M830">
        <v>22.692</v>
      </c>
      <c r="N830">
        <v>1.2070000000000001</v>
      </c>
      <c r="O830">
        <v>25</v>
      </c>
    </row>
    <row r="831" spans="1:15" x14ac:dyDescent="0.45">
      <c r="A831" t="s">
        <v>181</v>
      </c>
      <c r="B831">
        <v>2015</v>
      </c>
      <c r="C831" s="9">
        <v>41980</v>
      </c>
      <c r="D831" t="s">
        <v>653</v>
      </c>
      <c r="E831" t="s">
        <v>643</v>
      </c>
      <c r="F831">
        <v>1</v>
      </c>
      <c r="G831">
        <v>1</v>
      </c>
      <c r="H831" t="s">
        <v>719</v>
      </c>
      <c r="I831" t="s">
        <v>727</v>
      </c>
      <c r="J831">
        <v>28.797260273972601</v>
      </c>
      <c r="K831">
        <v>32.156999999999996</v>
      </c>
      <c r="L831">
        <v>32.907999999999902</v>
      </c>
      <c r="M831">
        <v>36.223999999999997</v>
      </c>
      <c r="N831">
        <v>1.6579999999999999</v>
      </c>
      <c r="O831">
        <v>1</v>
      </c>
    </row>
    <row r="832" spans="1:15" x14ac:dyDescent="0.45">
      <c r="A832" t="s">
        <v>181</v>
      </c>
      <c r="B832">
        <v>2015</v>
      </c>
      <c r="C832" s="9">
        <v>41980</v>
      </c>
      <c r="D832" t="s">
        <v>653</v>
      </c>
      <c r="E832" t="s">
        <v>643</v>
      </c>
      <c r="F832">
        <v>1</v>
      </c>
      <c r="G832">
        <v>2</v>
      </c>
      <c r="H832" t="s">
        <v>79</v>
      </c>
      <c r="I832" t="s">
        <v>65</v>
      </c>
      <c r="J832">
        <v>27.591780821917801</v>
      </c>
      <c r="K832">
        <v>30.75</v>
      </c>
      <c r="L832">
        <v>30.931999999999999</v>
      </c>
      <c r="M832">
        <v>32.872</v>
      </c>
      <c r="N832">
        <v>0.97</v>
      </c>
      <c r="O832">
        <v>4</v>
      </c>
    </row>
    <row r="833" spans="1:15" x14ac:dyDescent="0.45">
      <c r="A833" t="s">
        <v>181</v>
      </c>
      <c r="B833">
        <v>2015</v>
      </c>
      <c r="C833" s="9">
        <v>41980</v>
      </c>
      <c r="D833" t="s">
        <v>653</v>
      </c>
      <c r="E833" t="s">
        <v>643</v>
      </c>
      <c r="F833">
        <v>1</v>
      </c>
      <c r="G833">
        <v>3</v>
      </c>
      <c r="H833" t="s">
        <v>174</v>
      </c>
      <c r="I833" t="s">
        <v>156</v>
      </c>
      <c r="J833">
        <v>22.887671232876698</v>
      </c>
      <c r="K833">
        <v>21.61</v>
      </c>
      <c r="L833">
        <v>23.920999999999999</v>
      </c>
      <c r="M833">
        <v>28.605</v>
      </c>
      <c r="N833">
        <v>2.3420000000000001</v>
      </c>
      <c r="O833">
        <v>4</v>
      </c>
    </row>
    <row r="834" spans="1:15" x14ac:dyDescent="0.45">
      <c r="A834" t="s">
        <v>181</v>
      </c>
      <c r="B834">
        <v>2015</v>
      </c>
      <c r="C834" s="9">
        <v>41980</v>
      </c>
      <c r="D834" t="s">
        <v>653</v>
      </c>
      <c r="E834" t="s">
        <v>643</v>
      </c>
      <c r="F834">
        <v>1</v>
      </c>
      <c r="G834">
        <v>4</v>
      </c>
      <c r="H834" t="s">
        <v>655</v>
      </c>
      <c r="I834" t="s">
        <v>120</v>
      </c>
      <c r="J834">
        <v>32.005479452054701</v>
      </c>
      <c r="K834">
        <v>32.925999999999902</v>
      </c>
      <c r="L834">
        <v>32.347999999999999</v>
      </c>
      <c r="M834">
        <v>35.386000000000003</v>
      </c>
      <c r="N834">
        <v>1.5189999999999999</v>
      </c>
      <c r="O834">
        <v>7</v>
      </c>
    </row>
    <row r="835" spans="1:15" x14ac:dyDescent="0.45">
      <c r="A835" t="s">
        <v>181</v>
      </c>
      <c r="B835">
        <v>2015</v>
      </c>
      <c r="C835" s="9">
        <v>41980</v>
      </c>
      <c r="D835" t="s">
        <v>653</v>
      </c>
      <c r="E835" t="s">
        <v>643</v>
      </c>
      <c r="F835">
        <v>1</v>
      </c>
      <c r="G835">
        <v>5</v>
      </c>
      <c r="H835" t="s">
        <v>154</v>
      </c>
      <c r="I835" t="s">
        <v>38</v>
      </c>
      <c r="J835">
        <v>24.010958904109501</v>
      </c>
      <c r="K835">
        <v>22.161000000000001</v>
      </c>
      <c r="L835">
        <v>22.623999999999999</v>
      </c>
      <c r="M835">
        <v>26.295999999999999</v>
      </c>
      <c r="N835">
        <v>1.8360000000000001</v>
      </c>
      <c r="O835">
        <v>12</v>
      </c>
    </row>
    <row r="836" spans="1:15" x14ac:dyDescent="0.45">
      <c r="A836" t="s">
        <v>181</v>
      </c>
      <c r="B836">
        <v>2015</v>
      </c>
      <c r="C836" s="9">
        <v>41980</v>
      </c>
      <c r="D836" t="s">
        <v>653</v>
      </c>
      <c r="E836" t="s">
        <v>643</v>
      </c>
      <c r="F836">
        <v>1</v>
      </c>
      <c r="G836">
        <v>6</v>
      </c>
      <c r="H836" t="s">
        <v>742</v>
      </c>
      <c r="I836" t="s">
        <v>172</v>
      </c>
      <c r="J836">
        <v>29.2438356164383</v>
      </c>
      <c r="K836">
        <v>28.033999999999999</v>
      </c>
      <c r="L836">
        <v>26.928000000000001</v>
      </c>
      <c r="M836">
        <v>30.5</v>
      </c>
      <c r="N836">
        <v>1.786</v>
      </c>
      <c r="O836">
        <v>11</v>
      </c>
    </row>
    <row r="837" spans="1:15" x14ac:dyDescent="0.45">
      <c r="A837" t="s">
        <v>181</v>
      </c>
      <c r="B837">
        <v>2015</v>
      </c>
      <c r="C837" s="9">
        <v>41980</v>
      </c>
      <c r="D837" t="s">
        <v>653</v>
      </c>
      <c r="E837" t="s">
        <v>643</v>
      </c>
      <c r="F837">
        <v>2</v>
      </c>
      <c r="G837">
        <v>1</v>
      </c>
      <c r="H837" t="s">
        <v>703</v>
      </c>
      <c r="I837" t="s">
        <v>15</v>
      </c>
      <c r="J837">
        <v>24.090410958904101</v>
      </c>
      <c r="K837">
        <v>36.762</v>
      </c>
      <c r="L837">
        <v>37.018000000000001</v>
      </c>
      <c r="M837">
        <v>39.701999999999998</v>
      </c>
      <c r="N837">
        <v>1.3420000000000001</v>
      </c>
      <c r="O837">
        <v>2</v>
      </c>
    </row>
    <row r="838" spans="1:15" x14ac:dyDescent="0.45">
      <c r="A838" t="s">
        <v>181</v>
      </c>
      <c r="B838">
        <v>2015</v>
      </c>
      <c r="C838" s="9">
        <v>41980</v>
      </c>
      <c r="D838" t="s">
        <v>653</v>
      </c>
      <c r="E838" t="s">
        <v>643</v>
      </c>
      <c r="F838">
        <v>2</v>
      </c>
      <c r="G838">
        <v>2</v>
      </c>
      <c r="H838" t="s">
        <v>134</v>
      </c>
      <c r="I838" t="s">
        <v>38</v>
      </c>
      <c r="J838">
        <v>23.860273972602698</v>
      </c>
      <c r="K838">
        <v>27.954000000000001</v>
      </c>
      <c r="L838">
        <v>28.826999999999899</v>
      </c>
      <c r="M838">
        <v>32.186999999999998</v>
      </c>
      <c r="N838">
        <v>1.68</v>
      </c>
      <c r="O838">
        <v>6</v>
      </c>
    </row>
    <row r="839" spans="1:15" x14ac:dyDescent="0.45">
      <c r="A839" t="s">
        <v>181</v>
      </c>
      <c r="B839">
        <v>2015</v>
      </c>
      <c r="C839" s="9">
        <v>41980</v>
      </c>
      <c r="D839" t="s">
        <v>653</v>
      </c>
      <c r="E839" t="s">
        <v>643</v>
      </c>
      <c r="F839">
        <v>2</v>
      </c>
      <c r="G839">
        <v>3</v>
      </c>
      <c r="H839" t="s">
        <v>750</v>
      </c>
      <c r="I839" t="s">
        <v>751</v>
      </c>
      <c r="J839">
        <v>24.065753424657501</v>
      </c>
      <c r="K839">
        <v>25.027000000000001</v>
      </c>
      <c r="L839">
        <v>25.603000000000002</v>
      </c>
      <c r="M839">
        <v>28.213000000000001</v>
      </c>
      <c r="N839">
        <v>1.3049999999999999</v>
      </c>
      <c r="O839">
        <v>5</v>
      </c>
    </row>
    <row r="840" spans="1:15" x14ac:dyDescent="0.45">
      <c r="A840" t="s">
        <v>181</v>
      </c>
      <c r="B840">
        <v>2015</v>
      </c>
      <c r="C840" s="9">
        <v>41980</v>
      </c>
      <c r="D840" t="s">
        <v>653</v>
      </c>
      <c r="E840" t="s">
        <v>643</v>
      </c>
      <c r="F840">
        <v>2</v>
      </c>
      <c r="G840">
        <v>4</v>
      </c>
      <c r="H840" t="s">
        <v>734</v>
      </c>
      <c r="I840" t="s">
        <v>36</v>
      </c>
      <c r="J840">
        <v>31.2328767123287</v>
      </c>
      <c r="K840">
        <v>32.066000000000003</v>
      </c>
      <c r="L840">
        <v>31.759</v>
      </c>
      <c r="M840">
        <v>34.356999999999999</v>
      </c>
      <c r="N840">
        <v>1.2989999999999999</v>
      </c>
      <c r="O840">
        <v>8</v>
      </c>
    </row>
    <row r="841" spans="1:15" x14ac:dyDescent="0.45">
      <c r="A841" t="s">
        <v>181</v>
      </c>
      <c r="B841">
        <v>2015</v>
      </c>
      <c r="C841" s="9">
        <v>41980</v>
      </c>
      <c r="D841" t="s">
        <v>653</v>
      </c>
      <c r="E841" t="s">
        <v>643</v>
      </c>
      <c r="F841">
        <v>2</v>
      </c>
      <c r="G841">
        <v>5</v>
      </c>
      <c r="H841" t="s">
        <v>164</v>
      </c>
      <c r="I841" t="s">
        <v>118</v>
      </c>
      <c r="J841">
        <v>22.002739726027301</v>
      </c>
      <c r="K841">
        <v>28.523</v>
      </c>
      <c r="L841">
        <v>28.390999999999998</v>
      </c>
      <c r="M841">
        <v>30.382999999999999</v>
      </c>
      <c r="N841">
        <v>0.996</v>
      </c>
      <c r="O841">
        <v>10</v>
      </c>
    </row>
    <row r="842" spans="1:15" x14ac:dyDescent="0.45">
      <c r="A842" t="s">
        <v>181</v>
      </c>
      <c r="B842">
        <v>2015</v>
      </c>
      <c r="C842" s="9">
        <v>41980</v>
      </c>
      <c r="D842" t="s">
        <v>653</v>
      </c>
      <c r="E842" t="s">
        <v>643</v>
      </c>
      <c r="F842">
        <v>2</v>
      </c>
      <c r="G842">
        <v>6</v>
      </c>
      <c r="H842" t="s">
        <v>745</v>
      </c>
      <c r="I842" t="s">
        <v>738</v>
      </c>
      <c r="J842">
        <v>23.298630136986301</v>
      </c>
      <c r="K842">
        <v>24.748000000000001</v>
      </c>
      <c r="L842">
        <v>24.378</v>
      </c>
      <c r="M842">
        <v>27.198</v>
      </c>
      <c r="N842">
        <v>1.41</v>
      </c>
      <c r="O842">
        <v>9</v>
      </c>
    </row>
    <row r="843" spans="1:15" x14ac:dyDescent="0.45">
      <c r="A843" t="s">
        <v>181</v>
      </c>
      <c r="B843">
        <v>2015</v>
      </c>
      <c r="C843" s="9">
        <v>41980</v>
      </c>
      <c r="D843" t="s">
        <v>653</v>
      </c>
      <c r="E843" t="s">
        <v>370</v>
      </c>
      <c r="F843">
        <v>1</v>
      </c>
      <c r="G843">
        <v>1</v>
      </c>
      <c r="H843" t="s">
        <v>719</v>
      </c>
      <c r="I843" t="s">
        <v>727</v>
      </c>
      <c r="J843">
        <v>28.797260273972601</v>
      </c>
      <c r="K843">
        <v>32.907999999999902</v>
      </c>
      <c r="L843">
        <v>33.788999999999902</v>
      </c>
      <c r="M843">
        <v>36.982999999999997</v>
      </c>
      <c r="N843">
        <v>1.597</v>
      </c>
      <c r="O843">
        <v>1</v>
      </c>
    </row>
    <row r="844" spans="1:15" x14ac:dyDescent="0.45">
      <c r="A844" t="s">
        <v>181</v>
      </c>
      <c r="B844">
        <v>2015</v>
      </c>
      <c r="C844" s="9">
        <v>41980</v>
      </c>
      <c r="D844" t="s">
        <v>653</v>
      </c>
      <c r="E844" t="s">
        <v>370</v>
      </c>
      <c r="F844">
        <v>1</v>
      </c>
      <c r="G844">
        <v>2</v>
      </c>
      <c r="H844" t="s">
        <v>703</v>
      </c>
      <c r="I844" t="s">
        <v>15</v>
      </c>
      <c r="J844">
        <v>24.090410958904101</v>
      </c>
      <c r="K844">
        <v>37.018000000000001</v>
      </c>
      <c r="L844">
        <v>36.945999999999998</v>
      </c>
      <c r="M844">
        <v>39.554000000000002</v>
      </c>
      <c r="N844">
        <v>1.304</v>
      </c>
      <c r="O844">
        <v>2</v>
      </c>
    </row>
    <row r="845" spans="1:15" x14ac:dyDescent="0.45">
      <c r="A845" t="s">
        <v>181</v>
      </c>
      <c r="B845">
        <v>2015</v>
      </c>
      <c r="C845" s="9">
        <v>41980</v>
      </c>
      <c r="D845" t="s">
        <v>653</v>
      </c>
      <c r="E845" t="s">
        <v>370</v>
      </c>
      <c r="F845">
        <v>1</v>
      </c>
      <c r="G845">
        <v>3</v>
      </c>
      <c r="H845" t="s">
        <v>174</v>
      </c>
      <c r="I845" t="s">
        <v>156</v>
      </c>
      <c r="J845">
        <v>22.887671232876698</v>
      </c>
      <c r="K845">
        <v>23.920999999999999</v>
      </c>
      <c r="L845">
        <v>25.664000000000001</v>
      </c>
      <c r="M845">
        <v>29.908000000000001</v>
      </c>
      <c r="N845">
        <v>2.1219999999999999</v>
      </c>
      <c r="O845">
        <v>4</v>
      </c>
    </row>
    <row r="846" spans="1:15" x14ac:dyDescent="0.45">
      <c r="A846" t="s">
        <v>181</v>
      </c>
      <c r="B846">
        <v>2015</v>
      </c>
      <c r="C846" s="9">
        <v>41980</v>
      </c>
      <c r="D846" t="s">
        <v>653</v>
      </c>
      <c r="E846" t="s">
        <v>370</v>
      </c>
      <c r="F846">
        <v>1</v>
      </c>
      <c r="G846">
        <v>4</v>
      </c>
      <c r="H846" t="s">
        <v>79</v>
      </c>
      <c r="I846" t="s">
        <v>65</v>
      </c>
      <c r="J846">
        <v>27.591780821917801</v>
      </c>
      <c r="K846">
        <v>30.931999999999999</v>
      </c>
      <c r="L846">
        <v>30.88</v>
      </c>
      <c r="M846">
        <v>32.792000000000002</v>
      </c>
      <c r="N846">
        <v>0.95599999999999996</v>
      </c>
      <c r="O846">
        <v>4</v>
      </c>
    </row>
    <row r="847" spans="1:15" x14ac:dyDescent="0.45">
      <c r="A847" t="s">
        <v>181</v>
      </c>
      <c r="B847">
        <v>2015</v>
      </c>
      <c r="C847" s="9">
        <v>41980</v>
      </c>
      <c r="D847" t="s">
        <v>653</v>
      </c>
      <c r="E847" t="s">
        <v>370</v>
      </c>
      <c r="F847">
        <v>1</v>
      </c>
      <c r="G847">
        <v>5</v>
      </c>
      <c r="H847" t="s">
        <v>750</v>
      </c>
      <c r="I847" t="s">
        <v>751</v>
      </c>
      <c r="J847">
        <v>24.065753424657501</v>
      </c>
      <c r="K847">
        <v>25.603000000000002</v>
      </c>
      <c r="L847">
        <v>25.684000000000001</v>
      </c>
      <c r="M847">
        <v>28.218</v>
      </c>
      <c r="N847">
        <v>1.2669999999999999</v>
      </c>
      <c r="O847">
        <v>5</v>
      </c>
    </row>
    <row r="848" spans="1:15" x14ac:dyDescent="0.45">
      <c r="A848" t="s">
        <v>181</v>
      </c>
      <c r="B848">
        <v>2015</v>
      </c>
      <c r="C848" s="9">
        <v>41980</v>
      </c>
      <c r="D848" t="s">
        <v>653</v>
      </c>
      <c r="E848" t="s">
        <v>370</v>
      </c>
      <c r="F848">
        <v>1</v>
      </c>
      <c r="G848">
        <v>6</v>
      </c>
      <c r="H848" t="s">
        <v>134</v>
      </c>
      <c r="I848" t="s">
        <v>38</v>
      </c>
      <c r="J848">
        <v>23.860273972602698</v>
      </c>
      <c r="K848">
        <v>28.826999999999899</v>
      </c>
      <c r="L848">
        <v>27.98</v>
      </c>
      <c r="M848">
        <v>31.198</v>
      </c>
      <c r="N848">
        <v>1.609</v>
      </c>
      <c r="O848">
        <v>6</v>
      </c>
    </row>
    <row r="849" spans="1:15" x14ac:dyDescent="0.45">
      <c r="A849" t="s">
        <v>181</v>
      </c>
      <c r="B849">
        <v>2015</v>
      </c>
      <c r="C849" s="9">
        <v>41980</v>
      </c>
      <c r="D849" t="s">
        <v>653</v>
      </c>
      <c r="E849" t="s">
        <v>370</v>
      </c>
      <c r="F849">
        <v>2</v>
      </c>
      <c r="G849">
        <v>1</v>
      </c>
      <c r="H849" t="s">
        <v>655</v>
      </c>
      <c r="I849" t="s">
        <v>120</v>
      </c>
      <c r="J849">
        <v>32.005479452054701</v>
      </c>
      <c r="K849">
        <v>32.347999999999999</v>
      </c>
      <c r="L849">
        <v>32.913999999999902</v>
      </c>
      <c r="M849">
        <v>35.863999999999997</v>
      </c>
      <c r="N849">
        <v>1.4750000000000001</v>
      </c>
      <c r="O849">
        <v>7</v>
      </c>
    </row>
    <row r="850" spans="1:15" x14ac:dyDescent="0.45">
      <c r="A850" t="s">
        <v>181</v>
      </c>
      <c r="B850">
        <v>2015</v>
      </c>
      <c r="C850" s="9">
        <v>41980</v>
      </c>
      <c r="D850" t="s">
        <v>653</v>
      </c>
      <c r="E850" t="s">
        <v>370</v>
      </c>
      <c r="F850">
        <v>2</v>
      </c>
      <c r="G850">
        <v>2</v>
      </c>
      <c r="H850" t="s">
        <v>734</v>
      </c>
      <c r="I850" t="s">
        <v>36</v>
      </c>
      <c r="J850">
        <v>31.2328767123287</v>
      </c>
      <c r="K850">
        <v>31.759</v>
      </c>
      <c r="L850">
        <v>31.907999999999902</v>
      </c>
      <c r="M850">
        <v>34.433999999999997</v>
      </c>
      <c r="N850">
        <v>1.2629999999999999</v>
      </c>
      <c r="O850">
        <v>8</v>
      </c>
    </row>
    <row r="851" spans="1:15" x14ac:dyDescent="0.45">
      <c r="A851" t="s">
        <v>181</v>
      </c>
      <c r="B851">
        <v>2015</v>
      </c>
      <c r="C851" s="9">
        <v>41980</v>
      </c>
      <c r="D851" t="s">
        <v>653</v>
      </c>
      <c r="E851" t="s">
        <v>370</v>
      </c>
      <c r="F851">
        <v>2</v>
      </c>
      <c r="G851">
        <v>3</v>
      </c>
      <c r="H851" t="s">
        <v>745</v>
      </c>
      <c r="I851" t="s">
        <v>738</v>
      </c>
      <c r="J851">
        <v>23.298630136986301</v>
      </c>
      <c r="K851">
        <v>24.378</v>
      </c>
      <c r="L851">
        <v>24.936999999999902</v>
      </c>
      <c r="M851">
        <v>27.652999999999999</v>
      </c>
      <c r="N851">
        <v>1.3580000000000001</v>
      </c>
      <c r="O851">
        <v>9</v>
      </c>
    </row>
    <row r="852" spans="1:15" x14ac:dyDescent="0.45">
      <c r="A852" t="s">
        <v>181</v>
      </c>
      <c r="B852">
        <v>2015</v>
      </c>
      <c r="C852" s="9">
        <v>41980</v>
      </c>
      <c r="D852" t="s">
        <v>653</v>
      </c>
      <c r="E852" t="s">
        <v>370</v>
      </c>
      <c r="F852">
        <v>2</v>
      </c>
      <c r="G852">
        <v>4</v>
      </c>
      <c r="H852" t="s">
        <v>164</v>
      </c>
      <c r="I852" t="s">
        <v>118</v>
      </c>
      <c r="J852">
        <v>22.002739726027301</v>
      </c>
      <c r="K852">
        <v>28.390999999999998</v>
      </c>
      <c r="L852">
        <v>28.352</v>
      </c>
      <c r="M852">
        <v>30.312000000000001</v>
      </c>
      <c r="N852">
        <v>0.98</v>
      </c>
      <c r="O852">
        <v>10</v>
      </c>
    </row>
    <row r="853" spans="1:15" x14ac:dyDescent="0.45">
      <c r="A853" t="s">
        <v>181</v>
      </c>
      <c r="B853">
        <v>2015</v>
      </c>
      <c r="C853" s="9">
        <v>41980</v>
      </c>
      <c r="D853" t="s">
        <v>653</v>
      </c>
      <c r="E853" t="s">
        <v>370</v>
      </c>
      <c r="F853">
        <v>2</v>
      </c>
      <c r="G853">
        <v>5</v>
      </c>
      <c r="H853" t="s">
        <v>742</v>
      </c>
      <c r="I853" t="s">
        <v>172</v>
      </c>
      <c r="J853">
        <v>29.2438356164383</v>
      </c>
      <c r="K853">
        <v>26.928000000000001</v>
      </c>
      <c r="L853">
        <v>26.474</v>
      </c>
      <c r="M853">
        <v>29.846</v>
      </c>
      <c r="N853">
        <v>1.6859999999999999</v>
      </c>
      <c r="O853">
        <v>11</v>
      </c>
    </row>
    <row r="854" spans="1:15" x14ac:dyDescent="0.45">
      <c r="A854" t="s">
        <v>181</v>
      </c>
      <c r="B854">
        <v>2015</v>
      </c>
      <c r="C854" s="9">
        <v>41980</v>
      </c>
      <c r="D854" t="s">
        <v>653</v>
      </c>
      <c r="E854" t="s">
        <v>370</v>
      </c>
      <c r="F854">
        <v>2</v>
      </c>
      <c r="G854">
        <v>6</v>
      </c>
      <c r="H854" t="s">
        <v>154</v>
      </c>
      <c r="I854" t="s">
        <v>38</v>
      </c>
      <c r="J854">
        <v>24.010958904109501</v>
      </c>
      <c r="K854">
        <v>22.623999999999999</v>
      </c>
      <c r="L854">
        <v>22.091999999999999</v>
      </c>
      <c r="M854">
        <v>25.603999999999999</v>
      </c>
      <c r="N854">
        <v>1.756</v>
      </c>
      <c r="O854">
        <v>12</v>
      </c>
    </row>
    <row r="855" spans="1:15" x14ac:dyDescent="0.45">
      <c r="A855" t="s">
        <v>71</v>
      </c>
      <c r="B855">
        <v>2015</v>
      </c>
      <c r="C855" s="9">
        <v>42022</v>
      </c>
      <c r="D855" t="s">
        <v>653</v>
      </c>
      <c r="E855" t="s">
        <v>454</v>
      </c>
      <c r="F855">
        <v>1</v>
      </c>
      <c r="G855">
        <v>1</v>
      </c>
      <c r="H855" t="s">
        <v>161</v>
      </c>
      <c r="I855" t="s">
        <v>36</v>
      </c>
      <c r="J855">
        <v>20.9753424657534</v>
      </c>
      <c r="K855">
        <v>9</v>
      </c>
      <c r="L855">
        <v>24.445</v>
      </c>
      <c r="M855">
        <v>35.265000000000001</v>
      </c>
      <c r="N855">
        <v>5.41</v>
      </c>
      <c r="O855">
        <v>5</v>
      </c>
    </row>
    <row r="856" spans="1:15" x14ac:dyDescent="0.45">
      <c r="A856" t="s">
        <v>71</v>
      </c>
      <c r="B856">
        <v>2015</v>
      </c>
      <c r="C856" s="9">
        <v>42022</v>
      </c>
      <c r="D856" t="s">
        <v>653</v>
      </c>
      <c r="E856" t="s">
        <v>454</v>
      </c>
      <c r="F856">
        <v>1</v>
      </c>
      <c r="G856">
        <v>2</v>
      </c>
      <c r="H856" t="s">
        <v>139</v>
      </c>
      <c r="I856" t="s">
        <v>61</v>
      </c>
      <c r="J856">
        <v>22.605479452054698</v>
      </c>
      <c r="K856">
        <v>23.936</v>
      </c>
      <c r="L856">
        <v>24.542000000000002</v>
      </c>
      <c r="M856">
        <v>27.282</v>
      </c>
      <c r="N856">
        <v>1.37</v>
      </c>
      <c r="O856">
        <v>12</v>
      </c>
    </row>
    <row r="857" spans="1:15" x14ac:dyDescent="0.45">
      <c r="A857" t="s">
        <v>71</v>
      </c>
      <c r="B857">
        <v>2015</v>
      </c>
      <c r="C857" s="9">
        <v>42022</v>
      </c>
      <c r="D857" t="s">
        <v>653</v>
      </c>
      <c r="E857" t="s">
        <v>454</v>
      </c>
      <c r="F857">
        <v>1</v>
      </c>
      <c r="G857">
        <v>3</v>
      </c>
      <c r="H857" t="s">
        <v>690</v>
      </c>
      <c r="I857" t="s">
        <v>17</v>
      </c>
      <c r="J857">
        <v>26.816438356164301</v>
      </c>
      <c r="K857">
        <v>28.88</v>
      </c>
      <c r="L857">
        <v>28.773</v>
      </c>
      <c r="M857">
        <v>30.984999999999999</v>
      </c>
      <c r="N857">
        <v>1.1060000000000001</v>
      </c>
      <c r="O857">
        <v>13</v>
      </c>
    </row>
    <row r="858" spans="1:15" x14ac:dyDescent="0.45">
      <c r="A858" t="s">
        <v>71</v>
      </c>
      <c r="B858">
        <v>2015</v>
      </c>
      <c r="C858" s="9">
        <v>42022</v>
      </c>
      <c r="D858" t="s">
        <v>653</v>
      </c>
      <c r="E858" t="s">
        <v>454</v>
      </c>
      <c r="F858">
        <v>1</v>
      </c>
      <c r="G858">
        <v>4</v>
      </c>
      <c r="H858" t="s">
        <v>43</v>
      </c>
      <c r="I858" t="s">
        <v>44</v>
      </c>
      <c r="J858">
        <v>22.161643835616399</v>
      </c>
      <c r="K858">
        <v>23.448</v>
      </c>
      <c r="L858">
        <v>23.481000000000002</v>
      </c>
      <c r="M858">
        <v>25.731000000000002</v>
      </c>
      <c r="N858">
        <v>1.125</v>
      </c>
      <c r="O858">
        <v>17</v>
      </c>
    </row>
    <row r="859" spans="1:15" x14ac:dyDescent="0.45">
      <c r="A859" t="s">
        <v>71</v>
      </c>
      <c r="B859">
        <v>2015</v>
      </c>
      <c r="C859" s="9">
        <v>42022</v>
      </c>
      <c r="D859" t="s">
        <v>653</v>
      </c>
      <c r="E859" t="s">
        <v>454</v>
      </c>
      <c r="F859">
        <v>1</v>
      </c>
      <c r="G859">
        <v>5</v>
      </c>
      <c r="H859" t="s">
        <v>321</v>
      </c>
      <c r="I859" t="s">
        <v>56</v>
      </c>
      <c r="J859">
        <v>22.745205479452</v>
      </c>
      <c r="K859">
        <v>15.0449999999999</v>
      </c>
      <c r="L859">
        <v>16.172999999999998</v>
      </c>
      <c r="M859">
        <v>22.452999999999999</v>
      </c>
      <c r="N859">
        <v>3.14</v>
      </c>
      <c r="O859">
        <v>25</v>
      </c>
    </row>
    <row r="860" spans="1:15" x14ac:dyDescent="0.45">
      <c r="A860" t="s">
        <v>71</v>
      </c>
      <c r="B860">
        <v>2015</v>
      </c>
      <c r="C860" s="9">
        <v>42022</v>
      </c>
      <c r="D860" t="s">
        <v>653</v>
      </c>
      <c r="E860" t="s">
        <v>454</v>
      </c>
      <c r="F860">
        <v>1</v>
      </c>
      <c r="G860">
        <v>6</v>
      </c>
      <c r="H860" t="s">
        <v>760</v>
      </c>
      <c r="I860" t="s">
        <v>31</v>
      </c>
      <c r="J860">
        <v>24.7123287671232</v>
      </c>
      <c r="K860">
        <v>20.277999999999999</v>
      </c>
      <c r="L860">
        <v>19.959</v>
      </c>
      <c r="M860">
        <v>22.332999999999998</v>
      </c>
      <c r="N860">
        <v>1.1870000000000001</v>
      </c>
      <c r="O860">
        <v>21</v>
      </c>
    </row>
    <row r="861" spans="1:15" x14ac:dyDescent="0.45">
      <c r="A861" t="s">
        <v>71</v>
      </c>
      <c r="B861">
        <v>2015</v>
      </c>
      <c r="C861" s="9">
        <v>42022</v>
      </c>
      <c r="D861" t="s">
        <v>653</v>
      </c>
      <c r="E861" t="s">
        <v>454</v>
      </c>
      <c r="F861">
        <v>2</v>
      </c>
      <c r="G861">
        <v>1</v>
      </c>
      <c r="H861" t="s">
        <v>736</v>
      </c>
      <c r="I861" t="s">
        <v>722</v>
      </c>
      <c r="J861">
        <v>25.923287671232799</v>
      </c>
      <c r="K861">
        <v>23.727999999999899</v>
      </c>
      <c r="L861">
        <v>24.585000000000001</v>
      </c>
      <c r="M861">
        <v>27.535</v>
      </c>
      <c r="N861">
        <v>1.4750000000000001</v>
      </c>
      <c r="O861">
        <v>8</v>
      </c>
    </row>
    <row r="862" spans="1:15" x14ac:dyDescent="0.45">
      <c r="A862" t="s">
        <v>71</v>
      </c>
      <c r="B862">
        <v>2015</v>
      </c>
      <c r="C862" s="9">
        <v>42022</v>
      </c>
      <c r="D862" t="s">
        <v>653</v>
      </c>
      <c r="E862" t="s">
        <v>454</v>
      </c>
      <c r="F862">
        <v>2</v>
      </c>
      <c r="G862">
        <v>2</v>
      </c>
      <c r="H862" t="s">
        <v>167</v>
      </c>
      <c r="I862" t="s">
        <v>59</v>
      </c>
      <c r="J862">
        <v>25.871232876712298</v>
      </c>
      <c r="K862">
        <v>27.007999999999999</v>
      </c>
      <c r="L862">
        <v>27.1</v>
      </c>
      <c r="M862">
        <v>29.486000000000001</v>
      </c>
      <c r="N862">
        <v>1.1930000000000001</v>
      </c>
      <c r="O862">
        <v>10</v>
      </c>
    </row>
    <row r="863" spans="1:15" x14ac:dyDescent="0.45">
      <c r="A863" t="s">
        <v>71</v>
      </c>
      <c r="B863">
        <v>2015</v>
      </c>
      <c r="C863" s="9">
        <v>42022</v>
      </c>
      <c r="D863" t="s">
        <v>653</v>
      </c>
      <c r="E863" t="s">
        <v>454</v>
      </c>
      <c r="F863">
        <v>2</v>
      </c>
      <c r="G863">
        <v>3</v>
      </c>
      <c r="H863" t="s">
        <v>77</v>
      </c>
      <c r="I863" t="s">
        <v>19</v>
      </c>
      <c r="J863">
        <v>23.687671232876699</v>
      </c>
      <c r="K863">
        <v>20.175999999999998</v>
      </c>
      <c r="L863">
        <v>20.907999999999902</v>
      </c>
      <c r="M863">
        <v>24.463999999999999</v>
      </c>
      <c r="N863">
        <v>1.778</v>
      </c>
      <c r="O863">
        <v>2</v>
      </c>
    </row>
    <row r="864" spans="1:15" x14ac:dyDescent="0.45">
      <c r="A864" t="s">
        <v>71</v>
      </c>
      <c r="B864">
        <v>2015</v>
      </c>
      <c r="C864" s="9">
        <v>42022</v>
      </c>
      <c r="D864" t="s">
        <v>653</v>
      </c>
      <c r="E864" t="s">
        <v>454</v>
      </c>
      <c r="F864">
        <v>2</v>
      </c>
      <c r="G864">
        <v>4</v>
      </c>
      <c r="H864" t="s">
        <v>761</v>
      </c>
      <c r="I864" t="s">
        <v>762</v>
      </c>
      <c r="J864">
        <v>30.838356164383502</v>
      </c>
      <c r="K864">
        <v>14.488</v>
      </c>
      <c r="L864">
        <v>16.34</v>
      </c>
      <c r="M864">
        <v>20.902000000000001</v>
      </c>
      <c r="N864">
        <v>2.2810000000000001</v>
      </c>
      <c r="O864">
        <v>21</v>
      </c>
    </row>
    <row r="865" spans="1:15" x14ac:dyDescent="0.45">
      <c r="A865" t="s">
        <v>71</v>
      </c>
      <c r="B865">
        <v>2015</v>
      </c>
      <c r="C865" s="9">
        <v>42022</v>
      </c>
      <c r="D865" t="s">
        <v>653</v>
      </c>
      <c r="E865" t="s">
        <v>454</v>
      </c>
      <c r="F865">
        <v>2</v>
      </c>
      <c r="G865">
        <v>5</v>
      </c>
      <c r="H865" t="s">
        <v>742</v>
      </c>
      <c r="I865" t="s">
        <v>172</v>
      </c>
      <c r="J865">
        <v>29.358904109589002</v>
      </c>
      <c r="K865">
        <v>26.474</v>
      </c>
      <c r="L865">
        <v>25.549999999999901</v>
      </c>
      <c r="M865">
        <v>28.745999999999999</v>
      </c>
      <c r="N865">
        <v>1.5980000000000001</v>
      </c>
      <c r="O865">
        <v>13</v>
      </c>
    </row>
    <row r="866" spans="1:15" x14ac:dyDescent="0.45">
      <c r="A866" t="s">
        <v>71</v>
      </c>
      <c r="B866">
        <v>2015</v>
      </c>
      <c r="C866" s="9">
        <v>42022</v>
      </c>
      <c r="D866" t="s">
        <v>653</v>
      </c>
      <c r="E866" t="s">
        <v>454</v>
      </c>
      <c r="F866">
        <v>2</v>
      </c>
      <c r="G866">
        <v>6</v>
      </c>
      <c r="H866" t="s">
        <v>749</v>
      </c>
      <c r="I866" t="s">
        <v>747</v>
      </c>
      <c r="J866">
        <v>34.657534246575302</v>
      </c>
      <c r="K866">
        <v>20.2</v>
      </c>
      <c r="L866">
        <v>19.309999999999999</v>
      </c>
      <c r="M866">
        <v>23.14</v>
      </c>
      <c r="N866">
        <v>1.915</v>
      </c>
      <c r="O866">
        <v>17</v>
      </c>
    </row>
    <row r="867" spans="1:15" x14ac:dyDescent="0.45">
      <c r="A867" t="s">
        <v>71</v>
      </c>
      <c r="B867">
        <v>2015</v>
      </c>
      <c r="C867" s="9">
        <v>42022</v>
      </c>
      <c r="D867" t="s">
        <v>653</v>
      </c>
      <c r="E867" t="s">
        <v>454</v>
      </c>
      <c r="F867">
        <v>3</v>
      </c>
      <c r="G867">
        <v>1</v>
      </c>
      <c r="H867" t="s">
        <v>719</v>
      </c>
      <c r="I867" t="s">
        <v>727</v>
      </c>
      <c r="J867">
        <v>28.912328767123199</v>
      </c>
      <c r="K867">
        <v>33.788999999999902</v>
      </c>
      <c r="L867">
        <v>33.991999999999997</v>
      </c>
      <c r="M867">
        <v>37.134</v>
      </c>
      <c r="N867">
        <v>1.571</v>
      </c>
      <c r="O867">
        <v>6</v>
      </c>
    </row>
    <row r="868" spans="1:15" x14ac:dyDescent="0.45">
      <c r="A868" t="s">
        <v>71</v>
      </c>
      <c r="B868">
        <v>2015</v>
      </c>
      <c r="C868" s="9">
        <v>42022</v>
      </c>
      <c r="D868" t="s">
        <v>653</v>
      </c>
      <c r="E868" t="s">
        <v>454</v>
      </c>
      <c r="F868">
        <v>3</v>
      </c>
      <c r="G868">
        <v>2</v>
      </c>
      <c r="H868" t="s">
        <v>116</v>
      </c>
      <c r="I868" t="s">
        <v>21</v>
      </c>
      <c r="J868">
        <v>23.819178082191701</v>
      </c>
      <c r="K868">
        <v>23.687999999999999</v>
      </c>
      <c r="L868">
        <v>24.166</v>
      </c>
      <c r="M868">
        <v>26.731999999999999</v>
      </c>
      <c r="N868">
        <v>1.2829999999999999</v>
      </c>
      <c r="O868">
        <v>11</v>
      </c>
    </row>
    <row r="869" spans="1:15" x14ac:dyDescent="0.45">
      <c r="A869" t="s">
        <v>71</v>
      </c>
      <c r="B869">
        <v>2015</v>
      </c>
      <c r="C869" s="9">
        <v>42022</v>
      </c>
      <c r="D869" t="s">
        <v>653</v>
      </c>
      <c r="E869" t="s">
        <v>454</v>
      </c>
      <c r="F869">
        <v>3</v>
      </c>
      <c r="G869">
        <v>3</v>
      </c>
      <c r="H869" t="s">
        <v>740</v>
      </c>
      <c r="I869" t="s">
        <v>741</v>
      </c>
      <c r="J869">
        <v>27.2356164383561</v>
      </c>
      <c r="K869">
        <v>25.068999999999999</v>
      </c>
      <c r="L869">
        <v>25.117999999999999</v>
      </c>
      <c r="M869">
        <v>27.17</v>
      </c>
      <c r="N869">
        <v>1.026</v>
      </c>
      <c r="O869">
        <v>9</v>
      </c>
    </row>
    <row r="870" spans="1:15" x14ac:dyDescent="0.45">
      <c r="A870" t="s">
        <v>71</v>
      </c>
      <c r="B870">
        <v>2015</v>
      </c>
      <c r="C870" s="9">
        <v>42022</v>
      </c>
      <c r="D870" t="s">
        <v>653</v>
      </c>
      <c r="E870" t="s">
        <v>454</v>
      </c>
      <c r="F870">
        <v>3</v>
      </c>
      <c r="G870">
        <v>4</v>
      </c>
      <c r="H870" t="s">
        <v>704</v>
      </c>
      <c r="I870" t="s">
        <v>40</v>
      </c>
      <c r="J870">
        <v>24.030136986301301</v>
      </c>
      <c r="K870">
        <v>14.683999999999999</v>
      </c>
      <c r="L870">
        <v>15.338999999999899</v>
      </c>
      <c r="M870">
        <v>17.800999999999998</v>
      </c>
      <c r="N870">
        <v>1.2310000000000001</v>
      </c>
      <c r="O870">
        <v>17</v>
      </c>
    </row>
    <row r="871" spans="1:15" x14ac:dyDescent="0.45">
      <c r="A871" t="s">
        <v>71</v>
      </c>
      <c r="B871">
        <v>2015</v>
      </c>
      <c r="C871" s="9">
        <v>42022</v>
      </c>
      <c r="D871" t="s">
        <v>653</v>
      </c>
      <c r="E871" t="s">
        <v>454</v>
      </c>
      <c r="F871">
        <v>3</v>
      </c>
      <c r="G871">
        <v>5</v>
      </c>
      <c r="H871" t="s">
        <v>763</v>
      </c>
      <c r="I871" t="s">
        <v>254</v>
      </c>
      <c r="J871">
        <v>20.2575342465753</v>
      </c>
      <c r="K871">
        <v>9</v>
      </c>
      <c r="L871">
        <v>14.084</v>
      </c>
      <c r="M871">
        <v>22.574000000000002</v>
      </c>
      <c r="N871">
        <v>4.2450000000000001</v>
      </c>
      <c r="O871">
        <v>21</v>
      </c>
    </row>
    <row r="872" spans="1:15" x14ac:dyDescent="0.45">
      <c r="A872" t="s">
        <v>71</v>
      </c>
      <c r="B872">
        <v>2015</v>
      </c>
      <c r="C872" s="9">
        <v>42022</v>
      </c>
      <c r="D872" t="s">
        <v>653</v>
      </c>
      <c r="E872" t="s">
        <v>454</v>
      </c>
      <c r="F872">
        <v>3</v>
      </c>
      <c r="G872">
        <v>6</v>
      </c>
      <c r="H872" t="s">
        <v>764</v>
      </c>
      <c r="I872" t="s">
        <v>765</v>
      </c>
      <c r="J872">
        <v>18.4876712328767</v>
      </c>
      <c r="K872">
        <v>9</v>
      </c>
      <c r="L872">
        <v>12.215</v>
      </c>
      <c r="M872">
        <v>20.803000000000001</v>
      </c>
      <c r="N872">
        <v>4.2939999999999996</v>
      </c>
      <c r="O872">
        <v>21</v>
      </c>
    </row>
    <row r="873" spans="1:15" x14ac:dyDescent="0.45">
      <c r="A873" t="s">
        <v>71</v>
      </c>
      <c r="B873">
        <v>2015</v>
      </c>
      <c r="C873" s="9">
        <v>42022</v>
      </c>
      <c r="D873" t="s">
        <v>653</v>
      </c>
      <c r="E873" t="s">
        <v>454</v>
      </c>
      <c r="F873">
        <v>3</v>
      </c>
      <c r="G873">
        <v>7</v>
      </c>
      <c r="H873" t="s">
        <v>174</v>
      </c>
      <c r="I873" t="s">
        <v>156</v>
      </c>
      <c r="J873">
        <v>23.002739726027301</v>
      </c>
      <c r="K873">
        <v>25.664000000000001</v>
      </c>
      <c r="L873">
        <v>23.367000000000001</v>
      </c>
      <c r="M873">
        <v>27.327000000000002</v>
      </c>
      <c r="N873">
        <v>1.98</v>
      </c>
      <c r="O873">
        <v>13</v>
      </c>
    </row>
    <row r="874" spans="1:15" x14ac:dyDescent="0.45">
      <c r="A874" t="s">
        <v>71</v>
      </c>
      <c r="B874">
        <v>2015</v>
      </c>
      <c r="C874" s="9">
        <v>42022</v>
      </c>
      <c r="D874" t="s">
        <v>653</v>
      </c>
      <c r="E874" t="s">
        <v>454</v>
      </c>
      <c r="F874">
        <v>4</v>
      </c>
      <c r="G874">
        <v>1</v>
      </c>
      <c r="H874" t="s">
        <v>79</v>
      </c>
      <c r="I874" t="s">
        <v>65</v>
      </c>
      <c r="J874">
        <v>27.7068493150684</v>
      </c>
      <c r="K874">
        <v>30.88</v>
      </c>
      <c r="L874">
        <v>31.076000000000001</v>
      </c>
      <c r="M874">
        <v>32.972000000000001</v>
      </c>
      <c r="N874">
        <v>0.94799999999999995</v>
      </c>
      <c r="O874">
        <v>7</v>
      </c>
    </row>
    <row r="875" spans="1:15" x14ac:dyDescent="0.45">
      <c r="A875" t="s">
        <v>71</v>
      </c>
      <c r="B875">
        <v>2015</v>
      </c>
      <c r="C875" s="9">
        <v>42022</v>
      </c>
      <c r="D875" t="s">
        <v>653</v>
      </c>
      <c r="E875" t="s">
        <v>454</v>
      </c>
      <c r="F875">
        <v>4</v>
      </c>
      <c r="G875">
        <v>2</v>
      </c>
      <c r="H875" t="s">
        <v>164</v>
      </c>
      <c r="I875" t="s">
        <v>118</v>
      </c>
      <c r="J875">
        <v>22.117808219177999</v>
      </c>
      <c r="K875">
        <v>28.352</v>
      </c>
      <c r="L875">
        <v>28.472000000000001</v>
      </c>
      <c r="M875">
        <v>30.404</v>
      </c>
      <c r="N875">
        <v>0.96599999999999997</v>
      </c>
      <c r="O875">
        <v>4</v>
      </c>
    </row>
    <row r="876" spans="1:15" x14ac:dyDescent="0.45">
      <c r="A876" t="s">
        <v>71</v>
      </c>
      <c r="B876">
        <v>2015</v>
      </c>
      <c r="C876" s="9">
        <v>42022</v>
      </c>
      <c r="D876" t="s">
        <v>653</v>
      </c>
      <c r="E876" t="s">
        <v>454</v>
      </c>
      <c r="F876">
        <v>4</v>
      </c>
      <c r="G876">
        <v>3</v>
      </c>
      <c r="H876" t="s">
        <v>750</v>
      </c>
      <c r="I876" t="s">
        <v>751</v>
      </c>
      <c r="J876">
        <v>24.180821917808199</v>
      </c>
      <c r="K876">
        <v>25.684000000000001</v>
      </c>
      <c r="L876">
        <v>25.797000000000001</v>
      </c>
      <c r="M876">
        <v>28.259</v>
      </c>
      <c r="N876">
        <v>1.2310000000000001</v>
      </c>
      <c r="O876">
        <v>13</v>
      </c>
    </row>
    <row r="877" spans="1:15" x14ac:dyDescent="0.45">
      <c r="A877" t="s">
        <v>71</v>
      </c>
      <c r="B877">
        <v>2015</v>
      </c>
      <c r="C877" s="9">
        <v>42022</v>
      </c>
      <c r="D877" t="s">
        <v>653</v>
      </c>
      <c r="E877" t="s">
        <v>454</v>
      </c>
      <c r="F877">
        <v>4</v>
      </c>
      <c r="G877">
        <v>4</v>
      </c>
      <c r="H877" t="s">
        <v>758</v>
      </c>
      <c r="I877" t="s">
        <v>759</v>
      </c>
      <c r="J877">
        <v>24.7123287671232</v>
      </c>
      <c r="K877">
        <v>3.9649999999999999</v>
      </c>
      <c r="L877">
        <v>13.867000000000001</v>
      </c>
      <c r="M877">
        <v>20.931000000000001</v>
      </c>
      <c r="N877">
        <v>3.532</v>
      </c>
      <c r="O877">
        <v>3</v>
      </c>
    </row>
    <row r="878" spans="1:15" x14ac:dyDescent="0.45">
      <c r="A878" t="s">
        <v>71</v>
      </c>
      <c r="B878">
        <v>2015</v>
      </c>
      <c r="C878" s="9">
        <v>42022</v>
      </c>
      <c r="D878" t="s">
        <v>653</v>
      </c>
      <c r="E878" t="s">
        <v>454</v>
      </c>
      <c r="F878">
        <v>4</v>
      </c>
      <c r="G878">
        <v>5</v>
      </c>
      <c r="H878" t="s">
        <v>154</v>
      </c>
      <c r="I878" t="s">
        <v>38</v>
      </c>
      <c r="J878">
        <v>24.126027397260199</v>
      </c>
      <c r="K878">
        <v>22.091999999999999</v>
      </c>
      <c r="L878">
        <v>21.919999999999899</v>
      </c>
      <c r="M878">
        <v>25.24</v>
      </c>
      <c r="N878">
        <v>1.66</v>
      </c>
      <c r="O878">
        <v>1</v>
      </c>
    </row>
    <row r="879" spans="1:15" x14ac:dyDescent="0.45">
      <c r="A879" t="s">
        <v>71</v>
      </c>
      <c r="B879">
        <v>2015</v>
      </c>
      <c r="C879" s="9">
        <v>42022</v>
      </c>
      <c r="D879" t="s">
        <v>653</v>
      </c>
      <c r="E879" t="s">
        <v>454</v>
      </c>
      <c r="F879">
        <v>4</v>
      </c>
      <c r="G879">
        <v>6</v>
      </c>
      <c r="H879" t="s">
        <v>50</v>
      </c>
      <c r="I879" t="s">
        <v>51</v>
      </c>
      <c r="J879">
        <v>18.282191780821901</v>
      </c>
      <c r="K879">
        <v>19.864000000000001</v>
      </c>
      <c r="L879">
        <v>18.349</v>
      </c>
      <c r="M879">
        <v>24.285</v>
      </c>
      <c r="N879">
        <v>2.968</v>
      </c>
      <c r="O879">
        <v>17</v>
      </c>
    </row>
    <row r="880" spans="1:15" x14ac:dyDescent="0.45">
      <c r="A880" t="s">
        <v>71</v>
      </c>
      <c r="B880">
        <v>2015</v>
      </c>
      <c r="C880" s="9">
        <v>42022</v>
      </c>
      <c r="D880" t="s">
        <v>653</v>
      </c>
      <c r="E880" t="s">
        <v>454</v>
      </c>
      <c r="F880">
        <v>4</v>
      </c>
      <c r="G880">
        <v>7</v>
      </c>
      <c r="H880" t="s">
        <v>766</v>
      </c>
      <c r="I880" t="s">
        <v>767</v>
      </c>
      <c r="K880">
        <v>16.751999999999999</v>
      </c>
      <c r="L880">
        <v>14.488</v>
      </c>
      <c r="M880">
        <v>20.792000000000002</v>
      </c>
      <c r="N880">
        <v>3.1520000000000001</v>
      </c>
      <c r="O880">
        <v>25</v>
      </c>
    </row>
    <row r="881" spans="1:15" x14ac:dyDescent="0.45">
      <c r="A881" t="s">
        <v>71</v>
      </c>
      <c r="B881">
        <v>2015</v>
      </c>
      <c r="C881" s="9">
        <v>42022</v>
      </c>
      <c r="D881" t="s">
        <v>653</v>
      </c>
      <c r="E881" t="s">
        <v>642</v>
      </c>
      <c r="F881">
        <v>1</v>
      </c>
      <c r="G881">
        <v>1</v>
      </c>
      <c r="H881" t="s">
        <v>758</v>
      </c>
      <c r="I881" t="s">
        <v>759</v>
      </c>
      <c r="J881">
        <v>24.7123287671232</v>
      </c>
      <c r="K881">
        <v>13.867000000000001</v>
      </c>
      <c r="L881">
        <v>19.077000000000002</v>
      </c>
      <c r="M881">
        <v>25.143000000000001</v>
      </c>
      <c r="N881">
        <v>3.0329999999999999</v>
      </c>
      <c r="O881">
        <v>3</v>
      </c>
    </row>
    <row r="882" spans="1:15" x14ac:dyDescent="0.45">
      <c r="A882" t="s">
        <v>71</v>
      </c>
      <c r="B882">
        <v>2015</v>
      </c>
      <c r="C882" s="9">
        <v>42022</v>
      </c>
      <c r="D882" t="s">
        <v>653</v>
      </c>
      <c r="E882" t="s">
        <v>642</v>
      </c>
      <c r="F882">
        <v>1</v>
      </c>
      <c r="G882">
        <v>2</v>
      </c>
      <c r="H882" t="s">
        <v>690</v>
      </c>
      <c r="I882" t="s">
        <v>17</v>
      </c>
      <c r="J882">
        <v>26.816438356164301</v>
      </c>
      <c r="K882">
        <v>28.773</v>
      </c>
      <c r="L882">
        <v>28.587999999999901</v>
      </c>
      <c r="M882">
        <v>30.765999999999998</v>
      </c>
      <c r="N882">
        <v>1.089</v>
      </c>
      <c r="O882">
        <v>13</v>
      </c>
    </row>
    <row r="883" spans="1:15" x14ac:dyDescent="0.45">
      <c r="A883" t="s">
        <v>71</v>
      </c>
      <c r="B883">
        <v>2015</v>
      </c>
      <c r="C883" s="9">
        <v>42022</v>
      </c>
      <c r="D883" t="s">
        <v>653</v>
      </c>
      <c r="E883" t="s">
        <v>642</v>
      </c>
      <c r="F883">
        <v>1</v>
      </c>
      <c r="G883">
        <v>3</v>
      </c>
      <c r="H883" t="s">
        <v>749</v>
      </c>
      <c r="I883" t="s">
        <v>747</v>
      </c>
      <c r="J883">
        <v>34.657534246575302</v>
      </c>
      <c r="K883">
        <v>19.309999999999999</v>
      </c>
      <c r="L883">
        <v>19.443000000000001</v>
      </c>
      <c r="M883">
        <v>23.093</v>
      </c>
      <c r="N883">
        <v>1.825</v>
      </c>
      <c r="O883">
        <v>17</v>
      </c>
    </row>
    <row r="884" spans="1:15" x14ac:dyDescent="0.45">
      <c r="A884" t="s">
        <v>71</v>
      </c>
      <c r="B884">
        <v>2015</v>
      </c>
      <c r="C884" s="9">
        <v>42022</v>
      </c>
      <c r="D884" t="s">
        <v>653</v>
      </c>
      <c r="E884" t="s">
        <v>642</v>
      </c>
      <c r="F884">
        <v>1</v>
      </c>
      <c r="G884">
        <v>4</v>
      </c>
      <c r="H884" t="s">
        <v>763</v>
      </c>
      <c r="I884" t="s">
        <v>254</v>
      </c>
      <c r="J884">
        <v>20.2575342465753</v>
      </c>
      <c r="K884">
        <v>14.084</v>
      </c>
      <c r="L884">
        <v>12.6549999999999</v>
      </c>
      <c r="M884">
        <v>19.922999999999998</v>
      </c>
      <c r="N884">
        <v>3.6339999999999999</v>
      </c>
      <c r="O884">
        <v>21</v>
      </c>
    </row>
    <row r="885" spans="1:15" x14ac:dyDescent="0.45">
      <c r="A885" t="s">
        <v>71</v>
      </c>
      <c r="B885">
        <v>2015</v>
      </c>
      <c r="C885" s="9">
        <v>42022</v>
      </c>
      <c r="D885" t="s">
        <v>653</v>
      </c>
      <c r="E885" t="s">
        <v>642</v>
      </c>
      <c r="F885">
        <v>2</v>
      </c>
      <c r="G885">
        <v>1</v>
      </c>
      <c r="H885" t="s">
        <v>77</v>
      </c>
      <c r="I885" t="s">
        <v>19</v>
      </c>
      <c r="J885">
        <v>23.687671232876699</v>
      </c>
      <c r="K885">
        <v>20.907999999999902</v>
      </c>
      <c r="L885">
        <v>21.931999999999999</v>
      </c>
      <c r="M885">
        <v>25.341999999999999</v>
      </c>
      <c r="N885">
        <v>1.7050000000000001</v>
      </c>
      <c r="O885">
        <v>2</v>
      </c>
    </row>
    <row r="886" spans="1:15" x14ac:dyDescent="0.45">
      <c r="A886" t="s">
        <v>71</v>
      </c>
      <c r="B886">
        <v>2015</v>
      </c>
      <c r="C886" s="9">
        <v>42022</v>
      </c>
      <c r="D886" t="s">
        <v>653</v>
      </c>
      <c r="E886" t="s">
        <v>642</v>
      </c>
      <c r="F886">
        <v>2</v>
      </c>
      <c r="G886">
        <v>2</v>
      </c>
      <c r="H886" t="s">
        <v>742</v>
      </c>
      <c r="I886" t="s">
        <v>172</v>
      </c>
      <c r="J886">
        <v>29.358904109589002</v>
      </c>
      <c r="K886">
        <v>25.549999999999901</v>
      </c>
      <c r="L886">
        <v>25.388999999999999</v>
      </c>
      <c r="M886">
        <v>28.459</v>
      </c>
      <c r="N886">
        <v>1.5349999999999999</v>
      </c>
      <c r="O886">
        <v>13</v>
      </c>
    </row>
    <row r="887" spans="1:15" x14ac:dyDescent="0.45">
      <c r="A887" t="s">
        <v>71</v>
      </c>
      <c r="B887">
        <v>2015</v>
      </c>
      <c r="C887" s="9">
        <v>42022</v>
      </c>
      <c r="D887" t="s">
        <v>653</v>
      </c>
      <c r="E887" t="s">
        <v>642</v>
      </c>
      <c r="F887">
        <v>2</v>
      </c>
      <c r="G887">
        <v>3</v>
      </c>
      <c r="H887" t="s">
        <v>704</v>
      </c>
      <c r="I887" t="s">
        <v>40</v>
      </c>
      <c r="J887">
        <v>24.030136986301301</v>
      </c>
      <c r="K887">
        <v>15.338999999999899</v>
      </c>
      <c r="L887">
        <v>15.7389999999999</v>
      </c>
      <c r="M887">
        <v>18.140999999999998</v>
      </c>
      <c r="N887">
        <v>1.2010000000000001</v>
      </c>
      <c r="O887">
        <v>17</v>
      </c>
    </row>
    <row r="888" spans="1:15" x14ac:dyDescent="0.45">
      <c r="A888" t="s">
        <v>71</v>
      </c>
      <c r="B888">
        <v>2015</v>
      </c>
      <c r="C888" s="9">
        <v>42022</v>
      </c>
      <c r="D888" t="s">
        <v>653</v>
      </c>
      <c r="E888" t="s">
        <v>642</v>
      </c>
      <c r="F888">
        <v>2</v>
      </c>
      <c r="G888">
        <v>4</v>
      </c>
      <c r="H888" t="s">
        <v>760</v>
      </c>
      <c r="I888" t="s">
        <v>31</v>
      </c>
      <c r="J888">
        <v>24.7123287671232</v>
      </c>
      <c r="K888">
        <v>19.959</v>
      </c>
      <c r="L888">
        <v>19.768000000000001</v>
      </c>
      <c r="M888">
        <v>22.09</v>
      </c>
      <c r="N888">
        <v>1.161</v>
      </c>
      <c r="O888">
        <v>21</v>
      </c>
    </row>
    <row r="889" spans="1:15" x14ac:dyDescent="0.45">
      <c r="A889" t="s">
        <v>71</v>
      </c>
      <c r="B889">
        <v>2015</v>
      </c>
      <c r="C889" s="9">
        <v>42022</v>
      </c>
      <c r="D889" t="s">
        <v>653</v>
      </c>
      <c r="E889" t="s">
        <v>642</v>
      </c>
      <c r="F889">
        <v>2</v>
      </c>
      <c r="G889">
        <v>5</v>
      </c>
      <c r="H889" t="s">
        <v>766</v>
      </c>
      <c r="I889" t="s">
        <v>767</v>
      </c>
      <c r="K889">
        <v>14.488</v>
      </c>
      <c r="L889">
        <v>13.038</v>
      </c>
      <c r="M889">
        <v>18.632000000000001</v>
      </c>
      <c r="N889">
        <v>2.7970000000000002</v>
      </c>
      <c r="O889">
        <v>25</v>
      </c>
    </row>
    <row r="890" spans="1:15" x14ac:dyDescent="0.45">
      <c r="A890" t="s">
        <v>71</v>
      </c>
      <c r="B890">
        <v>2015</v>
      </c>
      <c r="C890" s="9">
        <v>42022</v>
      </c>
      <c r="D890" t="s">
        <v>653</v>
      </c>
      <c r="E890" t="s">
        <v>642</v>
      </c>
      <c r="F890">
        <v>3</v>
      </c>
      <c r="G890">
        <v>1</v>
      </c>
      <c r="H890" t="s">
        <v>740</v>
      </c>
      <c r="I890" t="s">
        <v>741</v>
      </c>
      <c r="J890">
        <v>27.2356164383561</v>
      </c>
      <c r="K890">
        <v>25.117999999999999</v>
      </c>
      <c r="L890">
        <v>25.395999999999901</v>
      </c>
      <c r="M890">
        <v>27.425999999999998</v>
      </c>
      <c r="N890">
        <v>1.0149999999999999</v>
      </c>
      <c r="O890">
        <v>9</v>
      </c>
    </row>
    <row r="891" spans="1:15" x14ac:dyDescent="0.45">
      <c r="A891" t="s">
        <v>71</v>
      </c>
      <c r="B891">
        <v>2015</v>
      </c>
      <c r="C891" s="9">
        <v>42022</v>
      </c>
      <c r="D891" t="s">
        <v>653</v>
      </c>
      <c r="E891" t="s">
        <v>642</v>
      </c>
      <c r="F891">
        <v>3</v>
      </c>
      <c r="G891">
        <v>2</v>
      </c>
      <c r="H891" t="s">
        <v>174</v>
      </c>
      <c r="I891" t="s">
        <v>156</v>
      </c>
      <c r="J891">
        <v>23.002739726027301</v>
      </c>
      <c r="K891">
        <v>23.367000000000001</v>
      </c>
      <c r="L891">
        <v>23.684999999999999</v>
      </c>
      <c r="M891">
        <v>27.402999999999999</v>
      </c>
      <c r="N891">
        <v>1.859</v>
      </c>
      <c r="O891">
        <v>13</v>
      </c>
    </row>
    <row r="892" spans="1:15" x14ac:dyDescent="0.45">
      <c r="A892" t="s">
        <v>71</v>
      </c>
      <c r="B892">
        <v>2015</v>
      </c>
      <c r="C892" s="9">
        <v>42022</v>
      </c>
      <c r="D892" t="s">
        <v>653</v>
      </c>
      <c r="E892" t="s">
        <v>642</v>
      </c>
      <c r="F892">
        <v>3</v>
      </c>
      <c r="G892">
        <v>3</v>
      </c>
      <c r="H892" t="s">
        <v>50</v>
      </c>
      <c r="I892" t="s">
        <v>51</v>
      </c>
      <c r="J892">
        <v>18.282191780821901</v>
      </c>
      <c r="K892">
        <v>18.349</v>
      </c>
      <c r="L892">
        <v>19.047000000000001</v>
      </c>
      <c r="M892">
        <v>24.219000000000001</v>
      </c>
      <c r="N892">
        <v>2.5859999999999999</v>
      </c>
      <c r="O892">
        <v>17</v>
      </c>
    </row>
    <row r="893" spans="1:15" x14ac:dyDescent="0.45">
      <c r="A893" t="s">
        <v>71</v>
      </c>
      <c r="B893">
        <v>2015</v>
      </c>
      <c r="C893" s="9">
        <v>42022</v>
      </c>
      <c r="D893" t="s">
        <v>653</v>
      </c>
      <c r="E893" t="s">
        <v>642</v>
      </c>
      <c r="F893">
        <v>3</v>
      </c>
      <c r="G893">
        <v>4</v>
      </c>
      <c r="H893" t="s">
        <v>761</v>
      </c>
      <c r="I893" t="s">
        <v>762</v>
      </c>
      <c r="J893">
        <v>30.838356164383502</v>
      </c>
      <c r="K893">
        <v>16.34</v>
      </c>
      <c r="L893">
        <v>16.561999999999902</v>
      </c>
      <c r="M893">
        <v>20.776</v>
      </c>
      <c r="N893">
        <v>2.1070000000000002</v>
      </c>
      <c r="O893">
        <v>21</v>
      </c>
    </row>
    <row r="894" spans="1:15" x14ac:dyDescent="0.45">
      <c r="A894" t="s">
        <v>71</v>
      </c>
      <c r="B894">
        <v>2015</v>
      </c>
      <c r="C894" s="9">
        <v>42022</v>
      </c>
      <c r="D894" t="s">
        <v>653</v>
      </c>
      <c r="E894" t="s">
        <v>642</v>
      </c>
      <c r="F894">
        <v>3</v>
      </c>
      <c r="G894">
        <v>5</v>
      </c>
      <c r="H894" t="s">
        <v>321</v>
      </c>
      <c r="I894" t="s">
        <v>56</v>
      </c>
      <c r="J894">
        <v>22.745205479452</v>
      </c>
      <c r="K894">
        <v>16.172999999999998</v>
      </c>
      <c r="L894">
        <v>14.589</v>
      </c>
      <c r="M894">
        <v>20.189</v>
      </c>
      <c r="N894">
        <v>2.8</v>
      </c>
      <c r="O894">
        <v>25</v>
      </c>
    </row>
    <row r="895" spans="1:15" x14ac:dyDescent="0.45">
      <c r="A895" t="s">
        <v>71</v>
      </c>
      <c r="B895">
        <v>2015</v>
      </c>
      <c r="C895" s="9">
        <v>42022</v>
      </c>
      <c r="D895" t="s">
        <v>653</v>
      </c>
      <c r="E895" t="s">
        <v>642</v>
      </c>
      <c r="F895">
        <v>4</v>
      </c>
      <c r="G895">
        <v>1</v>
      </c>
      <c r="H895" t="s">
        <v>154</v>
      </c>
      <c r="I895" t="s">
        <v>38</v>
      </c>
      <c r="J895">
        <v>24.126027397260199</v>
      </c>
      <c r="K895">
        <v>21.919999999999899</v>
      </c>
      <c r="L895">
        <v>22.818999999999999</v>
      </c>
      <c r="M895">
        <v>26.018999999999998</v>
      </c>
      <c r="N895">
        <v>1.6</v>
      </c>
      <c r="O895">
        <v>1</v>
      </c>
    </row>
    <row r="896" spans="1:15" x14ac:dyDescent="0.45">
      <c r="A896" t="s">
        <v>71</v>
      </c>
      <c r="B896">
        <v>2015</v>
      </c>
      <c r="C896" s="9">
        <v>42022</v>
      </c>
      <c r="D896" t="s">
        <v>653</v>
      </c>
      <c r="E896" t="s">
        <v>642</v>
      </c>
      <c r="F896">
        <v>4</v>
      </c>
      <c r="G896">
        <v>2</v>
      </c>
      <c r="H896" t="s">
        <v>750</v>
      </c>
      <c r="I896" t="s">
        <v>751</v>
      </c>
      <c r="J896">
        <v>24.180821917808199</v>
      </c>
      <c r="K896">
        <v>25.797000000000001</v>
      </c>
      <c r="L896">
        <v>25.774999999999999</v>
      </c>
      <c r="M896">
        <v>28.183</v>
      </c>
      <c r="N896">
        <v>1.204</v>
      </c>
      <c r="O896">
        <v>13</v>
      </c>
    </row>
    <row r="897" spans="1:15" x14ac:dyDescent="0.45">
      <c r="A897" t="s">
        <v>71</v>
      </c>
      <c r="B897">
        <v>2015</v>
      </c>
      <c r="C897" s="9">
        <v>42022</v>
      </c>
      <c r="D897" t="s">
        <v>653</v>
      </c>
      <c r="E897" t="s">
        <v>642</v>
      </c>
      <c r="F897">
        <v>4</v>
      </c>
      <c r="G897">
        <v>3</v>
      </c>
      <c r="H897" t="s">
        <v>43</v>
      </c>
      <c r="I897" t="s">
        <v>44</v>
      </c>
      <c r="J897">
        <v>22.161643835616399</v>
      </c>
      <c r="K897">
        <v>23.481000000000002</v>
      </c>
      <c r="L897">
        <v>23.358000000000001</v>
      </c>
      <c r="M897">
        <v>25.571999999999999</v>
      </c>
      <c r="N897">
        <v>1.107</v>
      </c>
      <c r="O897">
        <v>17</v>
      </c>
    </row>
    <row r="898" spans="1:15" x14ac:dyDescent="0.45">
      <c r="A898" t="s">
        <v>71</v>
      </c>
      <c r="B898">
        <v>2015</v>
      </c>
      <c r="C898" s="9">
        <v>42022</v>
      </c>
      <c r="D898" t="s">
        <v>653</v>
      </c>
      <c r="E898" t="s">
        <v>642</v>
      </c>
      <c r="F898">
        <v>4</v>
      </c>
      <c r="G898">
        <v>4</v>
      </c>
      <c r="H898" t="s">
        <v>764</v>
      </c>
      <c r="I898" t="s">
        <v>765</v>
      </c>
      <c r="J898">
        <v>18.4876712328767</v>
      </c>
      <c r="K898">
        <v>12.215</v>
      </c>
      <c r="L898">
        <v>11.372999999999999</v>
      </c>
      <c r="M898">
        <v>18.827000000000002</v>
      </c>
      <c r="N898">
        <v>3.7269999999999999</v>
      </c>
      <c r="O898">
        <v>21</v>
      </c>
    </row>
    <row r="899" spans="1:15" x14ac:dyDescent="0.45">
      <c r="A899" t="s">
        <v>71</v>
      </c>
      <c r="B899">
        <v>2015</v>
      </c>
      <c r="C899" s="9">
        <v>42022</v>
      </c>
      <c r="D899" t="s">
        <v>653</v>
      </c>
      <c r="E899" t="s">
        <v>643</v>
      </c>
      <c r="F899">
        <v>1</v>
      </c>
      <c r="G899">
        <v>1</v>
      </c>
      <c r="H899" t="s">
        <v>758</v>
      </c>
      <c r="I899" t="s">
        <v>759</v>
      </c>
      <c r="J899">
        <v>24.7123287671232</v>
      </c>
      <c r="K899">
        <v>19.077000000000002</v>
      </c>
      <c r="L899">
        <v>23.538999999999898</v>
      </c>
      <c r="M899">
        <v>28.812999999999999</v>
      </c>
      <c r="N899">
        <v>2.637</v>
      </c>
      <c r="O899">
        <v>3</v>
      </c>
    </row>
    <row r="900" spans="1:15" x14ac:dyDescent="0.45">
      <c r="A900" t="s">
        <v>71</v>
      </c>
      <c r="B900">
        <v>2015</v>
      </c>
      <c r="C900" s="9">
        <v>42022</v>
      </c>
      <c r="D900" t="s">
        <v>653</v>
      </c>
      <c r="E900" t="s">
        <v>643</v>
      </c>
      <c r="F900">
        <v>1</v>
      </c>
      <c r="G900">
        <v>2</v>
      </c>
      <c r="H900" t="s">
        <v>154</v>
      </c>
      <c r="I900" t="s">
        <v>38</v>
      </c>
      <c r="J900">
        <v>24.126027397260199</v>
      </c>
      <c r="K900">
        <v>22.818999999999999</v>
      </c>
      <c r="L900">
        <v>23.840999999999902</v>
      </c>
      <c r="M900">
        <v>26.890999999999998</v>
      </c>
      <c r="N900">
        <v>1.5249999999999999</v>
      </c>
      <c r="O900">
        <v>1</v>
      </c>
    </row>
    <row r="901" spans="1:15" x14ac:dyDescent="0.45">
      <c r="A901" t="s">
        <v>71</v>
      </c>
      <c r="B901">
        <v>2015</v>
      </c>
      <c r="C901" s="9">
        <v>42022</v>
      </c>
      <c r="D901" t="s">
        <v>653</v>
      </c>
      <c r="E901" t="s">
        <v>643</v>
      </c>
      <c r="F901">
        <v>1</v>
      </c>
      <c r="G901">
        <v>3</v>
      </c>
      <c r="H901" t="s">
        <v>161</v>
      </c>
      <c r="I901" t="s">
        <v>36</v>
      </c>
      <c r="J901">
        <v>20.9753424657534</v>
      </c>
      <c r="K901">
        <v>24.445</v>
      </c>
      <c r="L901">
        <v>25.265999999999998</v>
      </c>
      <c r="M901">
        <v>32.451999999999998</v>
      </c>
      <c r="N901">
        <v>3.593</v>
      </c>
      <c r="O901">
        <v>5</v>
      </c>
    </row>
    <row r="902" spans="1:15" x14ac:dyDescent="0.45">
      <c r="A902" t="s">
        <v>71</v>
      </c>
      <c r="B902">
        <v>2015</v>
      </c>
      <c r="C902" s="9">
        <v>42022</v>
      </c>
      <c r="D902" t="s">
        <v>653</v>
      </c>
      <c r="E902" t="s">
        <v>643</v>
      </c>
      <c r="F902">
        <v>1</v>
      </c>
      <c r="G902">
        <v>4</v>
      </c>
      <c r="H902" t="s">
        <v>79</v>
      </c>
      <c r="I902" t="s">
        <v>65</v>
      </c>
      <c r="J902">
        <v>27.7068493150684</v>
      </c>
      <c r="K902">
        <v>31.076000000000001</v>
      </c>
      <c r="L902">
        <v>30.888999999999999</v>
      </c>
      <c r="M902">
        <v>32.756999999999998</v>
      </c>
      <c r="N902">
        <v>0.93400000000000005</v>
      </c>
      <c r="O902">
        <v>7</v>
      </c>
    </row>
    <row r="903" spans="1:15" x14ac:dyDescent="0.45">
      <c r="A903" t="s">
        <v>71</v>
      </c>
      <c r="B903">
        <v>2015</v>
      </c>
      <c r="C903" s="9">
        <v>42022</v>
      </c>
      <c r="D903" t="s">
        <v>653</v>
      </c>
      <c r="E903" t="s">
        <v>643</v>
      </c>
      <c r="F903">
        <v>1</v>
      </c>
      <c r="G903">
        <v>5</v>
      </c>
      <c r="H903" t="s">
        <v>116</v>
      </c>
      <c r="I903" t="s">
        <v>21</v>
      </c>
      <c r="J903">
        <v>23.819178082191701</v>
      </c>
      <c r="K903">
        <v>24.166</v>
      </c>
      <c r="L903">
        <v>24.164999999999999</v>
      </c>
      <c r="M903">
        <v>26.655000000000001</v>
      </c>
      <c r="N903">
        <v>1.2450000000000001</v>
      </c>
      <c r="O903">
        <v>11</v>
      </c>
    </row>
    <row r="904" spans="1:15" x14ac:dyDescent="0.45">
      <c r="A904" t="s">
        <v>71</v>
      </c>
      <c r="B904">
        <v>2015</v>
      </c>
      <c r="C904" s="9">
        <v>42022</v>
      </c>
      <c r="D904" t="s">
        <v>653</v>
      </c>
      <c r="E904" t="s">
        <v>643</v>
      </c>
      <c r="F904">
        <v>1</v>
      </c>
      <c r="G904">
        <v>6</v>
      </c>
      <c r="H904" t="s">
        <v>167</v>
      </c>
      <c r="I904" t="s">
        <v>59</v>
      </c>
      <c r="J904">
        <v>25.871232876712298</v>
      </c>
      <c r="K904">
        <v>27.1</v>
      </c>
      <c r="L904">
        <v>26.638000000000002</v>
      </c>
      <c r="M904">
        <v>28.974</v>
      </c>
      <c r="N904">
        <v>1.1679999999999999</v>
      </c>
      <c r="O904">
        <v>10</v>
      </c>
    </row>
    <row r="905" spans="1:15" x14ac:dyDescent="0.45">
      <c r="A905" t="s">
        <v>71</v>
      </c>
      <c r="B905">
        <v>2015</v>
      </c>
      <c r="C905" s="9">
        <v>42022</v>
      </c>
      <c r="D905" t="s">
        <v>653</v>
      </c>
      <c r="E905" t="s">
        <v>643</v>
      </c>
      <c r="F905">
        <v>2</v>
      </c>
      <c r="G905">
        <v>1</v>
      </c>
      <c r="H905" t="s">
        <v>719</v>
      </c>
      <c r="I905" t="s">
        <v>727</v>
      </c>
      <c r="J905">
        <v>28.912328767123199</v>
      </c>
      <c r="K905">
        <v>33.991999999999997</v>
      </c>
      <c r="L905">
        <v>34.320999999999998</v>
      </c>
      <c r="M905">
        <v>37.390999999999998</v>
      </c>
      <c r="N905">
        <v>1.5349999999999999</v>
      </c>
      <c r="O905">
        <v>6</v>
      </c>
    </row>
    <row r="906" spans="1:15" x14ac:dyDescent="0.45">
      <c r="A906" t="s">
        <v>71</v>
      </c>
      <c r="B906">
        <v>2015</v>
      </c>
      <c r="C906" s="9">
        <v>42022</v>
      </c>
      <c r="D906" t="s">
        <v>653</v>
      </c>
      <c r="E906" t="s">
        <v>643</v>
      </c>
      <c r="F906">
        <v>2</v>
      </c>
      <c r="G906">
        <v>2</v>
      </c>
      <c r="H906" t="s">
        <v>164</v>
      </c>
      <c r="I906" t="s">
        <v>118</v>
      </c>
      <c r="J906">
        <v>22.117808219177999</v>
      </c>
      <c r="K906">
        <v>28.472000000000001</v>
      </c>
      <c r="L906">
        <v>28.645</v>
      </c>
      <c r="M906">
        <v>30.553000000000001</v>
      </c>
      <c r="N906">
        <v>0.95399999999999996</v>
      </c>
      <c r="O906">
        <v>4</v>
      </c>
    </row>
    <row r="907" spans="1:15" x14ac:dyDescent="0.45">
      <c r="A907" t="s">
        <v>71</v>
      </c>
      <c r="B907">
        <v>2015</v>
      </c>
      <c r="C907" s="9">
        <v>42022</v>
      </c>
      <c r="D907" t="s">
        <v>653</v>
      </c>
      <c r="E907" t="s">
        <v>643</v>
      </c>
      <c r="F907">
        <v>2</v>
      </c>
      <c r="G907">
        <v>3</v>
      </c>
      <c r="H907" t="s">
        <v>77</v>
      </c>
      <c r="I907" t="s">
        <v>19</v>
      </c>
      <c r="J907">
        <v>23.687671232876699</v>
      </c>
      <c r="K907">
        <v>21.931999999999999</v>
      </c>
      <c r="L907">
        <v>22.747999999999902</v>
      </c>
      <c r="M907">
        <v>25.975999999999999</v>
      </c>
      <c r="N907">
        <v>1.6140000000000001</v>
      </c>
      <c r="O907">
        <v>2</v>
      </c>
    </row>
    <row r="908" spans="1:15" x14ac:dyDescent="0.45">
      <c r="A908" t="s">
        <v>71</v>
      </c>
      <c r="B908">
        <v>2015</v>
      </c>
      <c r="C908" s="9">
        <v>42022</v>
      </c>
      <c r="D908" t="s">
        <v>653</v>
      </c>
      <c r="E908" t="s">
        <v>643</v>
      </c>
      <c r="F908">
        <v>2</v>
      </c>
      <c r="G908">
        <v>4</v>
      </c>
      <c r="H908" t="s">
        <v>736</v>
      </c>
      <c r="I908" t="s">
        <v>722</v>
      </c>
      <c r="J908">
        <v>25.923287671232799</v>
      </c>
      <c r="K908">
        <v>24.585000000000001</v>
      </c>
      <c r="L908">
        <v>24.67</v>
      </c>
      <c r="M908">
        <v>27.5</v>
      </c>
      <c r="N908">
        <v>1.415</v>
      </c>
      <c r="O908">
        <v>8</v>
      </c>
    </row>
    <row r="909" spans="1:15" x14ac:dyDescent="0.45">
      <c r="A909" t="s">
        <v>71</v>
      </c>
      <c r="B909">
        <v>2015</v>
      </c>
      <c r="C909" s="9">
        <v>42022</v>
      </c>
      <c r="D909" t="s">
        <v>653</v>
      </c>
      <c r="E909" t="s">
        <v>643</v>
      </c>
      <c r="F909">
        <v>2</v>
      </c>
      <c r="G909">
        <v>5</v>
      </c>
      <c r="H909" t="s">
        <v>139</v>
      </c>
      <c r="I909" t="s">
        <v>61</v>
      </c>
      <c r="J909">
        <v>22.605479452054698</v>
      </c>
      <c r="K909">
        <v>24.542000000000002</v>
      </c>
      <c r="L909">
        <v>24.378</v>
      </c>
      <c r="M909">
        <v>27.024000000000001</v>
      </c>
      <c r="N909">
        <v>1.323</v>
      </c>
      <c r="O909">
        <v>12</v>
      </c>
    </row>
    <row r="910" spans="1:15" x14ac:dyDescent="0.45">
      <c r="A910" t="s">
        <v>71</v>
      </c>
      <c r="B910">
        <v>2015</v>
      </c>
      <c r="C910" s="9">
        <v>42022</v>
      </c>
      <c r="D910" t="s">
        <v>653</v>
      </c>
      <c r="E910" t="s">
        <v>643</v>
      </c>
      <c r="F910">
        <v>2</v>
      </c>
      <c r="G910">
        <v>6</v>
      </c>
      <c r="H910" t="s">
        <v>740</v>
      </c>
      <c r="I910" t="s">
        <v>741</v>
      </c>
      <c r="J910">
        <v>27.2356164383561</v>
      </c>
      <c r="K910">
        <v>25.395999999999901</v>
      </c>
      <c r="L910">
        <v>25.084</v>
      </c>
      <c r="M910">
        <v>27.085999999999999</v>
      </c>
      <c r="N910">
        <v>1.0009999999999999</v>
      </c>
      <c r="O910">
        <v>9</v>
      </c>
    </row>
    <row r="911" spans="1:15" x14ac:dyDescent="0.45">
      <c r="A911" t="s">
        <v>71</v>
      </c>
      <c r="B911">
        <v>2015</v>
      </c>
      <c r="C911" s="9">
        <v>42022</v>
      </c>
      <c r="D911" t="s">
        <v>653</v>
      </c>
      <c r="E911" t="s">
        <v>370</v>
      </c>
      <c r="F911">
        <v>1</v>
      </c>
      <c r="G911">
        <v>1</v>
      </c>
      <c r="H911" t="s">
        <v>154</v>
      </c>
      <c r="I911" t="s">
        <v>38</v>
      </c>
      <c r="J911">
        <v>24.126027397260199</v>
      </c>
      <c r="K911">
        <v>23.840999999999902</v>
      </c>
      <c r="L911">
        <v>24.994</v>
      </c>
      <c r="M911">
        <v>27.922000000000001</v>
      </c>
      <c r="N911">
        <v>1.464</v>
      </c>
      <c r="O911">
        <v>1</v>
      </c>
    </row>
    <row r="912" spans="1:15" x14ac:dyDescent="0.45">
      <c r="A912" t="s">
        <v>71</v>
      </c>
      <c r="B912">
        <v>2015</v>
      </c>
      <c r="C912" s="9">
        <v>42022</v>
      </c>
      <c r="D912" t="s">
        <v>653</v>
      </c>
      <c r="E912" t="s">
        <v>370</v>
      </c>
      <c r="F912">
        <v>1</v>
      </c>
      <c r="G912">
        <v>2</v>
      </c>
      <c r="H912" t="s">
        <v>77</v>
      </c>
      <c r="I912" t="s">
        <v>19</v>
      </c>
      <c r="J912">
        <v>23.687671232876699</v>
      </c>
      <c r="K912">
        <v>22.747999999999902</v>
      </c>
      <c r="L912">
        <v>23.815000000000001</v>
      </c>
      <c r="M912">
        <v>26.879000000000001</v>
      </c>
      <c r="N912">
        <v>1.532</v>
      </c>
      <c r="O912">
        <v>2</v>
      </c>
    </row>
    <row r="913" spans="1:15" x14ac:dyDescent="0.45">
      <c r="A913" t="s">
        <v>71</v>
      </c>
      <c r="B913">
        <v>2015</v>
      </c>
      <c r="C913" s="9">
        <v>42022</v>
      </c>
      <c r="D913" t="s">
        <v>653</v>
      </c>
      <c r="E913" t="s">
        <v>370</v>
      </c>
      <c r="F913">
        <v>1</v>
      </c>
      <c r="G913">
        <v>3</v>
      </c>
      <c r="H913" t="s">
        <v>758</v>
      </c>
      <c r="I913" t="s">
        <v>759</v>
      </c>
      <c r="J913">
        <v>24.7123287671232</v>
      </c>
      <c r="K913">
        <v>23.538999999999898</v>
      </c>
      <c r="L913">
        <v>24.814999999999898</v>
      </c>
      <c r="M913">
        <v>29.427</v>
      </c>
      <c r="N913">
        <v>2.306</v>
      </c>
      <c r="O913">
        <v>3</v>
      </c>
    </row>
    <row r="914" spans="1:15" x14ac:dyDescent="0.45">
      <c r="A914" t="s">
        <v>71</v>
      </c>
      <c r="B914">
        <v>2015</v>
      </c>
      <c r="C914" s="9">
        <v>42022</v>
      </c>
      <c r="D914" t="s">
        <v>653</v>
      </c>
      <c r="E914" t="s">
        <v>370</v>
      </c>
      <c r="F914">
        <v>1</v>
      </c>
      <c r="G914">
        <v>4</v>
      </c>
      <c r="H914" t="s">
        <v>164</v>
      </c>
      <c r="I914" t="s">
        <v>118</v>
      </c>
      <c r="J914">
        <v>22.117808219177999</v>
      </c>
      <c r="K914">
        <v>28.645</v>
      </c>
      <c r="L914">
        <v>28.605</v>
      </c>
      <c r="M914">
        <v>30.483000000000001</v>
      </c>
      <c r="N914">
        <v>0.93899999999999995</v>
      </c>
      <c r="O914">
        <v>4</v>
      </c>
    </row>
    <row r="915" spans="1:15" x14ac:dyDescent="0.45">
      <c r="A915" t="s">
        <v>71</v>
      </c>
      <c r="B915">
        <v>2015</v>
      </c>
      <c r="C915" s="9">
        <v>42022</v>
      </c>
      <c r="D915" t="s">
        <v>653</v>
      </c>
      <c r="E915" t="s">
        <v>370</v>
      </c>
      <c r="F915">
        <v>1</v>
      </c>
      <c r="G915">
        <v>5</v>
      </c>
      <c r="H915" t="s">
        <v>161</v>
      </c>
      <c r="I915" t="s">
        <v>36</v>
      </c>
      <c r="J915">
        <v>20.9753424657534</v>
      </c>
      <c r="K915">
        <v>25.265999999999998</v>
      </c>
      <c r="L915">
        <v>24.481999999999999</v>
      </c>
      <c r="M915">
        <v>30.228000000000002</v>
      </c>
      <c r="N915">
        <v>2.8730000000000002</v>
      </c>
      <c r="O915">
        <v>5</v>
      </c>
    </row>
    <row r="916" spans="1:15" x14ac:dyDescent="0.45">
      <c r="A916" t="s">
        <v>71</v>
      </c>
      <c r="B916">
        <v>2015</v>
      </c>
      <c r="C916" s="9">
        <v>42022</v>
      </c>
      <c r="D916" t="s">
        <v>653</v>
      </c>
      <c r="E916" t="s">
        <v>370</v>
      </c>
      <c r="F916">
        <v>1</v>
      </c>
      <c r="G916">
        <v>6</v>
      </c>
      <c r="H916" t="s">
        <v>719</v>
      </c>
      <c r="I916" t="s">
        <v>727</v>
      </c>
      <c r="J916">
        <v>28.912328767123199</v>
      </c>
      <c r="K916">
        <v>34.320999999999998</v>
      </c>
      <c r="L916">
        <v>32.969000000000001</v>
      </c>
      <c r="M916">
        <v>35.908999999999999</v>
      </c>
      <c r="N916">
        <v>1.47</v>
      </c>
      <c r="O916">
        <v>6</v>
      </c>
    </row>
    <row r="917" spans="1:15" x14ac:dyDescent="0.45">
      <c r="A917" t="s">
        <v>71</v>
      </c>
      <c r="B917">
        <v>2015</v>
      </c>
      <c r="C917" s="9">
        <v>42022</v>
      </c>
      <c r="D917" t="s">
        <v>653</v>
      </c>
      <c r="E917" t="s">
        <v>370</v>
      </c>
      <c r="F917">
        <v>2</v>
      </c>
      <c r="G917">
        <v>1</v>
      </c>
      <c r="H917" t="s">
        <v>79</v>
      </c>
      <c r="I917" t="s">
        <v>65</v>
      </c>
      <c r="J917">
        <v>27.7068493150684</v>
      </c>
      <c r="K917">
        <v>30.888999999999999</v>
      </c>
      <c r="L917">
        <v>31.075999999999901</v>
      </c>
      <c r="M917">
        <v>32.927999999999997</v>
      </c>
      <c r="N917">
        <v>0.92600000000000005</v>
      </c>
      <c r="O917">
        <v>7</v>
      </c>
    </row>
    <row r="918" spans="1:15" x14ac:dyDescent="0.45">
      <c r="A918" t="s">
        <v>71</v>
      </c>
      <c r="B918">
        <v>2015</v>
      </c>
      <c r="C918" s="9">
        <v>42022</v>
      </c>
      <c r="D918" t="s">
        <v>653</v>
      </c>
      <c r="E918" t="s">
        <v>370</v>
      </c>
      <c r="F918">
        <v>2</v>
      </c>
      <c r="G918">
        <v>2</v>
      </c>
      <c r="H918" t="s">
        <v>736</v>
      </c>
      <c r="I918" t="s">
        <v>722</v>
      </c>
      <c r="J918">
        <v>25.923287671232799</v>
      </c>
      <c r="K918">
        <v>24.67</v>
      </c>
      <c r="L918">
        <v>25.238999999999901</v>
      </c>
      <c r="M918">
        <v>27.966999999999999</v>
      </c>
      <c r="N918">
        <v>1.3640000000000001</v>
      </c>
      <c r="O918">
        <v>8</v>
      </c>
    </row>
    <row r="919" spans="1:15" x14ac:dyDescent="0.45">
      <c r="A919" t="s">
        <v>71</v>
      </c>
      <c r="B919">
        <v>2015</v>
      </c>
      <c r="C919" s="9">
        <v>42022</v>
      </c>
      <c r="D919" t="s">
        <v>653</v>
      </c>
      <c r="E919" t="s">
        <v>370</v>
      </c>
      <c r="F919">
        <v>2</v>
      </c>
      <c r="G919">
        <v>3</v>
      </c>
      <c r="H919" t="s">
        <v>740</v>
      </c>
      <c r="I919" t="s">
        <v>741</v>
      </c>
      <c r="J919">
        <v>27.2356164383561</v>
      </c>
      <c r="K919">
        <v>25.084</v>
      </c>
      <c r="L919">
        <v>25.24</v>
      </c>
      <c r="M919">
        <v>27.207999999999998</v>
      </c>
      <c r="N919">
        <v>0.98399999999999999</v>
      </c>
      <c r="O919">
        <v>9</v>
      </c>
    </row>
    <row r="920" spans="1:15" x14ac:dyDescent="0.45">
      <c r="A920" t="s">
        <v>71</v>
      </c>
      <c r="B920">
        <v>2015</v>
      </c>
      <c r="C920" s="9">
        <v>42022</v>
      </c>
      <c r="D920" t="s">
        <v>653</v>
      </c>
      <c r="E920" t="s">
        <v>370</v>
      </c>
      <c r="F920">
        <v>2</v>
      </c>
      <c r="G920">
        <v>4</v>
      </c>
      <c r="H920" t="s">
        <v>167</v>
      </c>
      <c r="I920" t="s">
        <v>59</v>
      </c>
      <c r="J920">
        <v>25.871232876712298</v>
      </c>
      <c r="K920">
        <v>26.638000000000002</v>
      </c>
      <c r="L920">
        <v>26.550999999999998</v>
      </c>
      <c r="M920">
        <v>28.827000000000002</v>
      </c>
      <c r="N920">
        <v>1.1379999999999999</v>
      </c>
      <c r="O920">
        <v>10</v>
      </c>
    </row>
    <row r="921" spans="1:15" x14ac:dyDescent="0.45">
      <c r="A921" t="s">
        <v>71</v>
      </c>
      <c r="B921">
        <v>2015</v>
      </c>
      <c r="C921" s="9">
        <v>42022</v>
      </c>
      <c r="D921" t="s">
        <v>653</v>
      </c>
      <c r="E921" t="s">
        <v>370</v>
      </c>
      <c r="F921">
        <v>2</v>
      </c>
      <c r="G921">
        <v>5</v>
      </c>
      <c r="H921" t="s">
        <v>116</v>
      </c>
      <c r="I921" t="s">
        <v>21</v>
      </c>
      <c r="J921">
        <v>23.819178082191701</v>
      </c>
      <c r="K921">
        <v>24.164999999999999</v>
      </c>
      <c r="L921">
        <v>24.042000000000002</v>
      </c>
      <c r="M921">
        <v>26.462</v>
      </c>
      <c r="N921">
        <v>1.21</v>
      </c>
      <c r="O921">
        <v>11</v>
      </c>
    </row>
    <row r="922" spans="1:15" x14ac:dyDescent="0.45">
      <c r="A922" t="s">
        <v>71</v>
      </c>
      <c r="B922">
        <v>2015</v>
      </c>
      <c r="C922" s="9">
        <v>42022</v>
      </c>
      <c r="D922" t="s">
        <v>653</v>
      </c>
      <c r="E922" t="s">
        <v>370</v>
      </c>
      <c r="F922">
        <v>2</v>
      </c>
      <c r="G922">
        <v>6</v>
      </c>
      <c r="H922" t="s">
        <v>139</v>
      </c>
      <c r="I922" t="s">
        <v>61</v>
      </c>
      <c r="J922">
        <v>22.605479452054698</v>
      </c>
      <c r="K922">
        <v>24.378</v>
      </c>
      <c r="L922">
        <v>23.893999999999998</v>
      </c>
      <c r="M922">
        <v>26.47</v>
      </c>
      <c r="N922">
        <v>1.288</v>
      </c>
      <c r="O922">
        <v>12</v>
      </c>
    </row>
    <row r="923" spans="1:15" x14ac:dyDescent="0.45">
      <c r="A923" t="s">
        <v>12</v>
      </c>
      <c r="B923">
        <v>2015</v>
      </c>
      <c r="C923" s="9">
        <v>42057</v>
      </c>
      <c r="D923" t="s">
        <v>641</v>
      </c>
      <c r="E923" t="s">
        <v>454</v>
      </c>
      <c r="F923">
        <v>1</v>
      </c>
      <c r="G923">
        <v>1</v>
      </c>
      <c r="H923" t="s">
        <v>154</v>
      </c>
      <c r="I923" t="s">
        <v>38</v>
      </c>
      <c r="J923">
        <v>24.2219178082191</v>
      </c>
      <c r="K923">
        <v>24.994</v>
      </c>
      <c r="L923">
        <v>25.911000000000001</v>
      </c>
      <c r="M923">
        <v>28.739000000000001</v>
      </c>
      <c r="N923">
        <v>1.4139999999999999</v>
      </c>
      <c r="O923">
        <v>5</v>
      </c>
    </row>
    <row r="924" spans="1:15" x14ac:dyDescent="0.45">
      <c r="A924" t="s">
        <v>12</v>
      </c>
      <c r="B924">
        <v>2015</v>
      </c>
      <c r="C924" s="9">
        <v>42057</v>
      </c>
      <c r="D924" t="s">
        <v>641</v>
      </c>
      <c r="E924" t="s">
        <v>454</v>
      </c>
      <c r="F924">
        <v>1</v>
      </c>
      <c r="G924">
        <v>2</v>
      </c>
      <c r="H924" t="s">
        <v>757</v>
      </c>
      <c r="I924" t="s">
        <v>715</v>
      </c>
      <c r="J924">
        <v>25.150684931506799</v>
      </c>
      <c r="K924">
        <v>25.664999999999999</v>
      </c>
      <c r="L924">
        <v>25.995999999999999</v>
      </c>
      <c r="M924">
        <v>28.11</v>
      </c>
      <c r="N924">
        <v>1.0569999999999999</v>
      </c>
      <c r="O924">
        <v>8</v>
      </c>
    </row>
    <row r="925" spans="1:15" x14ac:dyDescent="0.45">
      <c r="A925" t="s">
        <v>12</v>
      </c>
      <c r="B925">
        <v>2015</v>
      </c>
      <c r="C925" s="9">
        <v>42057</v>
      </c>
      <c r="D925" t="s">
        <v>641</v>
      </c>
      <c r="E925" t="s">
        <v>454</v>
      </c>
      <c r="F925">
        <v>1</v>
      </c>
      <c r="G925">
        <v>3</v>
      </c>
      <c r="H925" t="s">
        <v>174</v>
      </c>
      <c r="I925" t="s">
        <v>156</v>
      </c>
      <c r="J925">
        <v>23.098630136986301</v>
      </c>
      <c r="K925">
        <v>23.684999999999999</v>
      </c>
      <c r="L925">
        <v>24.39</v>
      </c>
      <c r="M925">
        <v>27.864000000000001</v>
      </c>
      <c r="N925">
        <v>1.7370000000000001</v>
      </c>
      <c r="O925">
        <v>9</v>
      </c>
    </row>
    <row r="926" spans="1:15" x14ac:dyDescent="0.45">
      <c r="A926" t="s">
        <v>12</v>
      </c>
      <c r="B926">
        <v>2015</v>
      </c>
      <c r="C926" s="9">
        <v>42057</v>
      </c>
      <c r="D926" t="s">
        <v>641</v>
      </c>
      <c r="E926" t="s">
        <v>454</v>
      </c>
      <c r="F926">
        <v>1</v>
      </c>
      <c r="G926">
        <v>4</v>
      </c>
      <c r="H926" t="s">
        <v>758</v>
      </c>
      <c r="I926" t="s">
        <v>759</v>
      </c>
      <c r="J926">
        <v>24.808219178082101</v>
      </c>
      <c r="K926">
        <v>24.814999999999898</v>
      </c>
      <c r="L926">
        <v>24.97</v>
      </c>
      <c r="M926">
        <v>29.14</v>
      </c>
      <c r="N926">
        <v>2.085</v>
      </c>
      <c r="O926">
        <v>13</v>
      </c>
    </row>
    <row r="927" spans="1:15" x14ac:dyDescent="0.45">
      <c r="A927" t="s">
        <v>12</v>
      </c>
      <c r="B927">
        <v>2015</v>
      </c>
      <c r="C927" s="9">
        <v>42057</v>
      </c>
      <c r="D927" t="s">
        <v>641</v>
      </c>
      <c r="E927" t="s">
        <v>454</v>
      </c>
      <c r="F927">
        <v>1</v>
      </c>
      <c r="G927">
        <v>5</v>
      </c>
      <c r="H927" t="s">
        <v>703</v>
      </c>
      <c r="I927" t="s">
        <v>15</v>
      </c>
      <c r="J927">
        <v>24.301369863013601</v>
      </c>
      <c r="K927">
        <v>36.945999999999998</v>
      </c>
      <c r="L927">
        <v>35.821999999999903</v>
      </c>
      <c r="M927">
        <v>38.351999999999997</v>
      </c>
      <c r="N927">
        <v>1.2649999999999999</v>
      </c>
      <c r="O927">
        <v>17</v>
      </c>
    </row>
    <row r="928" spans="1:15" x14ac:dyDescent="0.45">
      <c r="A928" t="s">
        <v>12</v>
      </c>
      <c r="B928">
        <v>2015</v>
      </c>
      <c r="C928" s="9">
        <v>42057</v>
      </c>
      <c r="D928" t="s">
        <v>641</v>
      </c>
      <c r="E928" t="s">
        <v>454</v>
      </c>
      <c r="F928">
        <v>2</v>
      </c>
      <c r="G928">
        <v>1</v>
      </c>
      <c r="H928" t="s">
        <v>734</v>
      </c>
      <c r="I928" t="s">
        <v>36</v>
      </c>
      <c r="J928">
        <v>31.443835616438299</v>
      </c>
      <c r="K928">
        <v>31.907999999999902</v>
      </c>
      <c r="L928">
        <v>32.18</v>
      </c>
      <c r="M928">
        <v>34.664000000000001</v>
      </c>
      <c r="N928">
        <v>1.242</v>
      </c>
      <c r="O928">
        <v>1</v>
      </c>
    </row>
    <row r="929" spans="1:15" x14ac:dyDescent="0.45">
      <c r="A929" t="s">
        <v>12</v>
      </c>
      <c r="B929">
        <v>2015</v>
      </c>
      <c r="C929" s="9">
        <v>42057</v>
      </c>
      <c r="D929" t="s">
        <v>641</v>
      </c>
      <c r="E929" t="s">
        <v>454</v>
      </c>
      <c r="F929">
        <v>2</v>
      </c>
      <c r="G929">
        <v>2</v>
      </c>
      <c r="H929" t="s">
        <v>736</v>
      </c>
      <c r="I929" t="s">
        <v>722</v>
      </c>
      <c r="J929">
        <v>26.019178082191701</v>
      </c>
      <c r="K929">
        <v>25.238999999999901</v>
      </c>
      <c r="L929">
        <v>25.73</v>
      </c>
      <c r="M929">
        <v>28.372</v>
      </c>
      <c r="N929">
        <v>1.321</v>
      </c>
      <c r="O929">
        <v>4</v>
      </c>
    </row>
    <row r="930" spans="1:15" x14ac:dyDescent="0.45">
      <c r="A930" t="s">
        <v>12</v>
      </c>
      <c r="B930">
        <v>2015</v>
      </c>
      <c r="C930" s="9">
        <v>42057</v>
      </c>
      <c r="D930" t="s">
        <v>641</v>
      </c>
      <c r="E930" t="s">
        <v>454</v>
      </c>
      <c r="F930">
        <v>2</v>
      </c>
      <c r="G930">
        <v>3</v>
      </c>
      <c r="H930" t="s">
        <v>116</v>
      </c>
      <c r="I930" t="s">
        <v>21</v>
      </c>
      <c r="J930">
        <v>23.915068493150599</v>
      </c>
      <c r="K930">
        <v>24.042000000000002</v>
      </c>
      <c r="L930">
        <v>24.314999999999898</v>
      </c>
      <c r="M930">
        <v>26.670999999999999</v>
      </c>
      <c r="N930">
        <v>1.1779999999999999</v>
      </c>
      <c r="O930">
        <v>17</v>
      </c>
    </row>
    <row r="931" spans="1:15" x14ac:dyDescent="0.45">
      <c r="A931" t="s">
        <v>12</v>
      </c>
      <c r="B931">
        <v>2015</v>
      </c>
      <c r="C931" s="9">
        <v>42057</v>
      </c>
      <c r="D931" t="s">
        <v>641</v>
      </c>
      <c r="E931" t="s">
        <v>454</v>
      </c>
      <c r="F931">
        <v>2</v>
      </c>
      <c r="G931">
        <v>4</v>
      </c>
      <c r="H931" t="s">
        <v>164</v>
      </c>
      <c r="I931" t="s">
        <v>118</v>
      </c>
      <c r="J931">
        <v>22.2136986301369</v>
      </c>
      <c r="K931">
        <v>28.605</v>
      </c>
      <c r="L931">
        <v>28.445</v>
      </c>
      <c r="M931">
        <v>30.297000000000001</v>
      </c>
      <c r="N931">
        <v>0.92600000000000005</v>
      </c>
      <c r="O931">
        <v>21</v>
      </c>
    </row>
    <row r="932" spans="1:15" x14ac:dyDescent="0.45">
      <c r="A932" t="s">
        <v>12</v>
      </c>
      <c r="B932">
        <v>2015</v>
      </c>
      <c r="C932" s="9">
        <v>42057</v>
      </c>
      <c r="D932" t="s">
        <v>641</v>
      </c>
      <c r="E932" t="s">
        <v>454</v>
      </c>
      <c r="F932">
        <v>2</v>
      </c>
      <c r="G932">
        <v>5</v>
      </c>
      <c r="H932" t="s">
        <v>184</v>
      </c>
      <c r="I932" t="s">
        <v>19</v>
      </c>
      <c r="J932">
        <v>20.668493150684899</v>
      </c>
      <c r="K932">
        <v>16.759</v>
      </c>
      <c r="L932">
        <v>17.783000000000001</v>
      </c>
      <c r="M932">
        <v>23.559000000000001</v>
      </c>
      <c r="N932">
        <v>2.8879999999999999</v>
      </c>
      <c r="O932">
        <v>21</v>
      </c>
    </row>
    <row r="933" spans="1:15" x14ac:dyDescent="0.45">
      <c r="A933" t="s">
        <v>12</v>
      </c>
      <c r="B933">
        <v>2015</v>
      </c>
      <c r="C933" s="9">
        <v>42057</v>
      </c>
      <c r="D933" t="s">
        <v>641</v>
      </c>
      <c r="E933" t="s">
        <v>454</v>
      </c>
      <c r="F933">
        <v>2</v>
      </c>
      <c r="G933">
        <v>6</v>
      </c>
      <c r="H933" t="s">
        <v>403</v>
      </c>
      <c r="I933" t="s">
        <v>15</v>
      </c>
      <c r="J933">
        <v>28.2246575342465</v>
      </c>
      <c r="K933">
        <v>22.067999999999898</v>
      </c>
      <c r="L933">
        <v>21.48</v>
      </c>
      <c r="M933">
        <v>24.526</v>
      </c>
      <c r="N933">
        <v>1.5229999999999999</v>
      </c>
      <c r="O933">
        <v>13</v>
      </c>
    </row>
    <row r="934" spans="1:15" x14ac:dyDescent="0.45">
      <c r="A934" t="s">
        <v>12</v>
      </c>
      <c r="B934">
        <v>2015</v>
      </c>
      <c r="C934" s="9">
        <v>42057</v>
      </c>
      <c r="D934" t="s">
        <v>641</v>
      </c>
      <c r="E934" t="s">
        <v>454</v>
      </c>
      <c r="F934">
        <v>3</v>
      </c>
      <c r="G934">
        <v>1</v>
      </c>
      <c r="H934" t="s">
        <v>132</v>
      </c>
      <c r="I934" t="s">
        <v>36</v>
      </c>
      <c r="J934">
        <v>24.2520547945205</v>
      </c>
      <c r="K934">
        <v>26.704000000000001</v>
      </c>
      <c r="L934">
        <v>27.431000000000001</v>
      </c>
      <c r="M934">
        <v>30.163</v>
      </c>
      <c r="N934">
        <v>1.3660000000000001</v>
      </c>
      <c r="O934">
        <v>6</v>
      </c>
    </row>
    <row r="935" spans="1:15" x14ac:dyDescent="0.45">
      <c r="A935" t="s">
        <v>12</v>
      </c>
      <c r="B935">
        <v>2015</v>
      </c>
      <c r="C935" s="9">
        <v>42057</v>
      </c>
      <c r="D935" t="s">
        <v>641</v>
      </c>
      <c r="E935" t="s">
        <v>454</v>
      </c>
      <c r="F935">
        <v>3</v>
      </c>
      <c r="G935">
        <v>2</v>
      </c>
      <c r="H935" t="s">
        <v>77</v>
      </c>
      <c r="I935" t="s">
        <v>19</v>
      </c>
      <c r="J935">
        <v>23.783561643835601</v>
      </c>
      <c r="K935">
        <v>23.815000000000001</v>
      </c>
      <c r="L935">
        <v>24.617999999999999</v>
      </c>
      <c r="M935">
        <v>27.55</v>
      </c>
      <c r="N935">
        <v>1.466</v>
      </c>
      <c r="O935">
        <v>2</v>
      </c>
    </row>
    <row r="936" spans="1:15" x14ac:dyDescent="0.45">
      <c r="A936" t="s">
        <v>12</v>
      </c>
      <c r="B936">
        <v>2015</v>
      </c>
      <c r="C936" s="9">
        <v>42057</v>
      </c>
      <c r="D936" t="s">
        <v>641</v>
      </c>
      <c r="E936" t="s">
        <v>454</v>
      </c>
      <c r="F936">
        <v>3</v>
      </c>
      <c r="G936">
        <v>3</v>
      </c>
      <c r="H936" t="s">
        <v>719</v>
      </c>
      <c r="I936" t="s">
        <v>720</v>
      </c>
      <c r="J936">
        <v>29.008219178082101</v>
      </c>
      <c r="K936">
        <v>32.969000000000001</v>
      </c>
      <c r="L936">
        <v>32.463000000000001</v>
      </c>
      <c r="M936">
        <v>35.283000000000001</v>
      </c>
      <c r="N936">
        <v>1.41</v>
      </c>
      <c r="O936">
        <v>11</v>
      </c>
    </row>
    <row r="937" spans="1:15" x14ac:dyDescent="0.45">
      <c r="A937" t="s">
        <v>12</v>
      </c>
      <c r="B937">
        <v>2015</v>
      </c>
      <c r="C937" s="9">
        <v>42057</v>
      </c>
      <c r="D937" t="s">
        <v>641</v>
      </c>
      <c r="E937" t="s">
        <v>454</v>
      </c>
      <c r="F937">
        <v>3</v>
      </c>
      <c r="G937">
        <v>4</v>
      </c>
      <c r="H937" t="s">
        <v>740</v>
      </c>
      <c r="I937" t="s">
        <v>741</v>
      </c>
      <c r="J937">
        <v>27.331506849315002</v>
      </c>
      <c r="K937">
        <v>25.24</v>
      </c>
      <c r="L937">
        <v>25.265999999999998</v>
      </c>
      <c r="M937">
        <v>27.204000000000001</v>
      </c>
      <c r="N937">
        <v>0.96899999999999997</v>
      </c>
      <c r="O937">
        <v>3</v>
      </c>
    </row>
    <row r="938" spans="1:15" x14ac:dyDescent="0.45">
      <c r="A938" t="s">
        <v>12</v>
      </c>
      <c r="B938">
        <v>2015</v>
      </c>
      <c r="C938" s="9">
        <v>42057</v>
      </c>
      <c r="D938" t="s">
        <v>641</v>
      </c>
      <c r="E938" t="s">
        <v>454</v>
      </c>
      <c r="F938">
        <v>3</v>
      </c>
      <c r="G938">
        <v>5</v>
      </c>
      <c r="H938" t="s">
        <v>139</v>
      </c>
      <c r="I938" t="s">
        <v>61</v>
      </c>
      <c r="J938">
        <v>22.701369863013699</v>
      </c>
      <c r="K938">
        <v>23.893999999999998</v>
      </c>
      <c r="L938">
        <v>23.741999999999901</v>
      </c>
      <c r="M938">
        <v>26.245999999999999</v>
      </c>
      <c r="N938">
        <v>1.252</v>
      </c>
      <c r="O938">
        <v>13</v>
      </c>
    </row>
    <row r="939" spans="1:15" x14ac:dyDescent="0.45">
      <c r="A939" t="s">
        <v>12</v>
      </c>
      <c r="B939">
        <v>2015</v>
      </c>
      <c r="C939" s="9">
        <v>42057</v>
      </c>
      <c r="D939" t="s">
        <v>641</v>
      </c>
      <c r="E939" t="s">
        <v>454</v>
      </c>
      <c r="F939">
        <v>3</v>
      </c>
      <c r="G939">
        <v>6</v>
      </c>
      <c r="H939" t="s">
        <v>749</v>
      </c>
      <c r="I939" t="s">
        <v>747</v>
      </c>
      <c r="J939">
        <v>34.753424657534197</v>
      </c>
      <c r="K939">
        <v>19.443000000000001</v>
      </c>
      <c r="L939">
        <v>18.986999999999998</v>
      </c>
      <c r="M939">
        <v>22.491</v>
      </c>
      <c r="N939">
        <v>1.752</v>
      </c>
      <c r="O939">
        <v>17</v>
      </c>
    </row>
    <row r="940" spans="1:15" x14ac:dyDescent="0.45">
      <c r="A940" t="s">
        <v>12</v>
      </c>
      <c r="B940">
        <v>2015</v>
      </c>
      <c r="C940" s="9">
        <v>42057</v>
      </c>
      <c r="D940" t="s">
        <v>641</v>
      </c>
      <c r="E940" t="s">
        <v>454</v>
      </c>
      <c r="F940">
        <v>4</v>
      </c>
      <c r="G940">
        <v>1</v>
      </c>
      <c r="H940" t="s">
        <v>79</v>
      </c>
      <c r="I940" t="s">
        <v>65</v>
      </c>
      <c r="J940">
        <v>27.802739726027301</v>
      </c>
      <c r="K940">
        <v>31.075999999999901</v>
      </c>
      <c r="L940">
        <v>31.331999999999901</v>
      </c>
      <c r="M940">
        <v>33.165999999999997</v>
      </c>
      <c r="N940">
        <v>0.91700000000000004</v>
      </c>
      <c r="O940">
        <v>7</v>
      </c>
    </row>
    <row r="941" spans="1:15" x14ac:dyDescent="0.45">
      <c r="A941" t="s">
        <v>12</v>
      </c>
      <c r="B941">
        <v>2015</v>
      </c>
      <c r="C941" s="9">
        <v>42057</v>
      </c>
      <c r="D941" t="s">
        <v>641</v>
      </c>
      <c r="E941" t="s">
        <v>454</v>
      </c>
      <c r="F941">
        <v>4</v>
      </c>
      <c r="G941">
        <v>2</v>
      </c>
      <c r="H941" t="s">
        <v>134</v>
      </c>
      <c r="I941" t="s">
        <v>38</v>
      </c>
      <c r="J941">
        <v>24.071232876712301</v>
      </c>
      <c r="K941">
        <v>27.98</v>
      </c>
      <c r="L941">
        <v>28.548999999999999</v>
      </c>
      <c r="M941">
        <v>31.613</v>
      </c>
      <c r="N941">
        <v>1.532</v>
      </c>
      <c r="O941">
        <v>10</v>
      </c>
    </row>
    <row r="942" spans="1:15" x14ac:dyDescent="0.45">
      <c r="A942" t="s">
        <v>12</v>
      </c>
      <c r="B942">
        <v>2015</v>
      </c>
      <c r="C942" s="9">
        <v>42057</v>
      </c>
      <c r="D942" t="s">
        <v>641</v>
      </c>
      <c r="E942" t="s">
        <v>454</v>
      </c>
      <c r="F942">
        <v>4</v>
      </c>
      <c r="G942">
        <v>3</v>
      </c>
      <c r="H942" t="s">
        <v>167</v>
      </c>
      <c r="I942" t="s">
        <v>59</v>
      </c>
      <c r="J942">
        <v>25.9671232876712</v>
      </c>
      <c r="K942">
        <v>26.550999999999998</v>
      </c>
      <c r="L942">
        <v>26.809000000000001</v>
      </c>
      <c r="M942">
        <v>29.029</v>
      </c>
      <c r="N942">
        <v>1.1100000000000001</v>
      </c>
      <c r="O942">
        <v>12</v>
      </c>
    </row>
    <row r="943" spans="1:15" x14ac:dyDescent="0.45">
      <c r="A943" t="s">
        <v>12</v>
      </c>
      <c r="B943">
        <v>2015</v>
      </c>
      <c r="C943" s="9">
        <v>42057</v>
      </c>
      <c r="D943" t="s">
        <v>641</v>
      </c>
      <c r="E943" t="s">
        <v>454</v>
      </c>
      <c r="F943">
        <v>4</v>
      </c>
      <c r="G943">
        <v>4</v>
      </c>
      <c r="H943" t="s">
        <v>750</v>
      </c>
      <c r="I943" t="s">
        <v>751</v>
      </c>
      <c r="J943">
        <v>24.276712328767101</v>
      </c>
      <c r="K943">
        <v>25.774999999999999</v>
      </c>
      <c r="L943">
        <v>25.940999999999999</v>
      </c>
      <c r="M943">
        <v>28.283000000000001</v>
      </c>
      <c r="N943">
        <v>1.171</v>
      </c>
      <c r="O943">
        <v>17</v>
      </c>
    </row>
    <row r="944" spans="1:15" x14ac:dyDescent="0.45">
      <c r="A944" t="s">
        <v>12</v>
      </c>
      <c r="B944">
        <v>2015</v>
      </c>
      <c r="C944" s="9">
        <v>42057</v>
      </c>
      <c r="D944" t="s">
        <v>641</v>
      </c>
      <c r="E944" t="s">
        <v>454</v>
      </c>
      <c r="F944">
        <v>4</v>
      </c>
      <c r="G944">
        <v>5</v>
      </c>
      <c r="H944" t="s">
        <v>655</v>
      </c>
      <c r="I944" t="s">
        <v>120</v>
      </c>
      <c r="J944">
        <v>32.216438356164304</v>
      </c>
      <c r="K944">
        <v>32.913999999999902</v>
      </c>
      <c r="L944">
        <v>32.085999999999999</v>
      </c>
      <c r="M944">
        <v>34.914000000000001</v>
      </c>
      <c r="N944">
        <v>1.4139999999999999</v>
      </c>
      <c r="O944">
        <v>21</v>
      </c>
    </row>
    <row r="945" spans="1:15" x14ac:dyDescent="0.45">
      <c r="A945" t="s">
        <v>12</v>
      </c>
      <c r="B945">
        <v>2015</v>
      </c>
      <c r="C945" s="9">
        <v>42057</v>
      </c>
      <c r="D945" t="s">
        <v>641</v>
      </c>
      <c r="E945" t="s">
        <v>454</v>
      </c>
      <c r="F945">
        <v>4</v>
      </c>
      <c r="G945">
        <v>6</v>
      </c>
      <c r="H945" t="s">
        <v>745</v>
      </c>
      <c r="I945" t="s">
        <v>738</v>
      </c>
      <c r="J945">
        <v>23.509589041095801</v>
      </c>
      <c r="K945">
        <v>24.936999999999902</v>
      </c>
      <c r="L945">
        <v>24.591000000000001</v>
      </c>
      <c r="M945">
        <v>27.239000000000001</v>
      </c>
      <c r="N945">
        <v>1.3240000000000001</v>
      </c>
      <c r="O945">
        <v>13</v>
      </c>
    </row>
    <row r="946" spans="1:15" x14ac:dyDescent="0.45">
      <c r="A946" t="s">
        <v>12</v>
      </c>
      <c r="B946">
        <v>2015</v>
      </c>
      <c r="C946" s="9">
        <v>42057</v>
      </c>
      <c r="D946" t="s">
        <v>641</v>
      </c>
      <c r="E946" t="s">
        <v>642</v>
      </c>
      <c r="F946">
        <v>1</v>
      </c>
      <c r="G946">
        <v>1</v>
      </c>
      <c r="H946" t="s">
        <v>174</v>
      </c>
      <c r="I946" t="s">
        <v>156</v>
      </c>
      <c r="J946">
        <v>23.098630136986301</v>
      </c>
      <c r="K946">
        <v>24.39</v>
      </c>
      <c r="L946">
        <v>25.094999999999999</v>
      </c>
      <c r="M946">
        <v>28.451000000000001</v>
      </c>
      <c r="N946">
        <v>1.6779999999999999</v>
      </c>
      <c r="O946">
        <v>9</v>
      </c>
    </row>
    <row r="947" spans="1:15" x14ac:dyDescent="0.45">
      <c r="A947" t="s">
        <v>12</v>
      </c>
      <c r="B947">
        <v>2015</v>
      </c>
      <c r="C947" s="9">
        <v>42057</v>
      </c>
      <c r="D947" t="s">
        <v>641</v>
      </c>
      <c r="E947" t="s">
        <v>642</v>
      </c>
      <c r="F947">
        <v>1</v>
      </c>
      <c r="G947">
        <v>2</v>
      </c>
      <c r="H947" t="s">
        <v>139</v>
      </c>
      <c r="I947" t="s">
        <v>61</v>
      </c>
      <c r="J947">
        <v>22.701369863013699</v>
      </c>
      <c r="K947">
        <v>23.741999999999901</v>
      </c>
      <c r="L947">
        <v>23.888999999999999</v>
      </c>
      <c r="M947">
        <v>26.338999999999999</v>
      </c>
      <c r="N947">
        <v>1.2250000000000001</v>
      </c>
      <c r="O947">
        <v>13</v>
      </c>
    </row>
    <row r="948" spans="1:15" x14ac:dyDescent="0.45">
      <c r="A948" t="s">
        <v>12</v>
      </c>
      <c r="B948">
        <v>2015</v>
      </c>
      <c r="C948" s="9">
        <v>42057</v>
      </c>
      <c r="D948" t="s">
        <v>641</v>
      </c>
      <c r="E948" t="s">
        <v>642</v>
      </c>
      <c r="F948">
        <v>1</v>
      </c>
      <c r="G948">
        <v>3</v>
      </c>
      <c r="H948" t="s">
        <v>750</v>
      </c>
      <c r="I948" t="s">
        <v>751</v>
      </c>
      <c r="J948">
        <v>24.276712328767101</v>
      </c>
      <c r="K948">
        <v>25.940999999999999</v>
      </c>
      <c r="L948">
        <v>25.628</v>
      </c>
      <c r="M948">
        <v>27.934000000000001</v>
      </c>
      <c r="N948">
        <v>1.153</v>
      </c>
      <c r="O948">
        <v>17</v>
      </c>
    </row>
    <row r="949" spans="1:15" x14ac:dyDescent="0.45">
      <c r="A949" t="s">
        <v>12</v>
      </c>
      <c r="B949">
        <v>2015</v>
      </c>
      <c r="C949" s="9">
        <v>42057</v>
      </c>
      <c r="D949" t="s">
        <v>641</v>
      </c>
      <c r="E949" t="s">
        <v>642</v>
      </c>
      <c r="F949">
        <v>2</v>
      </c>
      <c r="G949">
        <v>1</v>
      </c>
      <c r="H949" t="s">
        <v>740</v>
      </c>
      <c r="I949" t="s">
        <v>741</v>
      </c>
      <c r="J949">
        <v>27.331506849315002</v>
      </c>
      <c r="K949">
        <v>25.265999999999998</v>
      </c>
      <c r="L949">
        <v>25.518000000000001</v>
      </c>
      <c r="M949">
        <v>27.437999999999999</v>
      </c>
      <c r="N949">
        <v>0.96</v>
      </c>
      <c r="O949">
        <v>3</v>
      </c>
    </row>
    <row r="950" spans="1:15" x14ac:dyDescent="0.45">
      <c r="A950" t="s">
        <v>12</v>
      </c>
      <c r="B950">
        <v>2015</v>
      </c>
      <c r="C950" s="9">
        <v>42057</v>
      </c>
      <c r="D950" t="s">
        <v>641</v>
      </c>
      <c r="E950" t="s">
        <v>642</v>
      </c>
      <c r="F950">
        <v>2</v>
      </c>
      <c r="G950">
        <v>2</v>
      </c>
      <c r="H950" t="s">
        <v>745</v>
      </c>
      <c r="I950" t="s">
        <v>738</v>
      </c>
      <c r="J950">
        <v>23.509589041095801</v>
      </c>
      <c r="K950">
        <v>24.591000000000001</v>
      </c>
      <c r="L950">
        <v>24.724</v>
      </c>
      <c r="M950">
        <v>27.3</v>
      </c>
      <c r="N950">
        <v>1.288</v>
      </c>
      <c r="O950">
        <v>13</v>
      </c>
    </row>
    <row r="951" spans="1:15" x14ac:dyDescent="0.45">
      <c r="A951" t="s">
        <v>12</v>
      </c>
      <c r="B951">
        <v>2015</v>
      </c>
      <c r="C951" s="9">
        <v>42057</v>
      </c>
      <c r="D951" t="s">
        <v>641</v>
      </c>
      <c r="E951" t="s">
        <v>642</v>
      </c>
      <c r="F951">
        <v>2</v>
      </c>
      <c r="G951">
        <v>3</v>
      </c>
      <c r="H951" t="s">
        <v>116</v>
      </c>
      <c r="I951" t="s">
        <v>21</v>
      </c>
      <c r="J951">
        <v>23.915068493150599</v>
      </c>
      <c r="K951">
        <v>24.314999999999898</v>
      </c>
      <c r="L951">
        <v>24.193999999999999</v>
      </c>
      <c r="M951">
        <v>26.501999999999999</v>
      </c>
      <c r="N951">
        <v>1.1539999999999999</v>
      </c>
      <c r="O951">
        <v>17</v>
      </c>
    </row>
    <row r="952" spans="1:15" x14ac:dyDescent="0.45">
      <c r="A952" t="s">
        <v>12</v>
      </c>
      <c r="B952">
        <v>2015</v>
      </c>
      <c r="C952" s="9">
        <v>42057</v>
      </c>
      <c r="D952" t="s">
        <v>641</v>
      </c>
      <c r="E952" t="s">
        <v>642</v>
      </c>
      <c r="F952">
        <v>2</v>
      </c>
      <c r="G952">
        <v>4</v>
      </c>
      <c r="H952" t="s">
        <v>184</v>
      </c>
      <c r="I952" t="s">
        <v>19</v>
      </c>
      <c r="J952">
        <v>20.668493150684899</v>
      </c>
      <c r="K952">
        <v>17.783000000000001</v>
      </c>
      <c r="L952">
        <v>16.928999999999998</v>
      </c>
      <c r="M952">
        <v>22.213000000000001</v>
      </c>
      <c r="N952">
        <v>2.6419999999999999</v>
      </c>
      <c r="O952">
        <v>21</v>
      </c>
    </row>
    <row r="953" spans="1:15" x14ac:dyDescent="0.45">
      <c r="A953" t="s">
        <v>12</v>
      </c>
      <c r="B953">
        <v>2015</v>
      </c>
      <c r="C953" s="9">
        <v>42057</v>
      </c>
      <c r="D953" t="s">
        <v>641</v>
      </c>
      <c r="E953" t="s">
        <v>642</v>
      </c>
      <c r="F953">
        <v>3</v>
      </c>
      <c r="G953">
        <v>1</v>
      </c>
      <c r="H953" t="s">
        <v>719</v>
      </c>
      <c r="I953" t="s">
        <v>720</v>
      </c>
      <c r="J953">
        <v>29.008219178082101</v>
      </c>
      <c r="K953">
        <v>32.463000000000001</v>
      </c>
      <c r="L953">
        <v>32.822000000000003</v>
      </c>
      <c r="M953">
        <v>35.582000000000001</v>
      </c>
      <c r="N953">
        <v>1.38</v>
      </c>
      <c r="O953">
        <v>11</v>
      </c>
    </row>
    <row r="954" spans="1:15" x14ac:dyDescent="0.45">
      <c r="A954" t="s">
        <v>12</v>
      </c>
      <c r="B954">
        <v>2015</v>
      </c>
      <c r="C954" s="9">
        <v>42057</v>
      </c>
      <c r="D954" t="s">
        <v>641</v>
      </c>
      <c r="E954" t="s">
        <v>642</v>
      </c>
      <c r="F954">
        <v>3</v>
      </c>
      <c r="G954">
        <v>2</v>
      </c>
      <c r="H954" t="s">
        <v>403</v>
      </c>
      <c r="I954" t="s">
        <v>15</v>
      </c>
      <c r="J954">
        <v>28.2246575342465</v>
      </c>
      <c r="K954">
        <v>21.48</v>
      </c>
      <c r="L954">
        <v>22.625</v>
      </c>
      <c r="M954">
        <v>25.553000000000001</v>
      </c>
      <c r="N954">
        <v>1.464</v>
      </c>
      <c r="O954">
        <v>13</v>
      </c>
    </row>
    <row r="955" spans="1:15" x14ac:dyDescent="0.45">
      <c r="A955" t="s">
        <v>12</v>
      </c>
      <c r="B955">
        <v>2015</v>
      </c>
      <c r="C955" s="9">
        <v>42057</v>
      </c>
      <c r="D955" t="s">
        <v>641</v>
      </c>
      <c r="E955" t="s">
        <v>642</v>
      </c>
      <c r="F955">
        <v>3</v>
      </c>
      <c r="G955">
        <v>3</v>
      </c>
      <c r="H955" t="s">
        <v>703</v>
      </c>
      <c r="I955" t="s">
        <v>15</v>
      </c>
      <c r="J955">
        <v>24.301369863013601</v>
      </c>
      <c r="K955">
        <v>35.821999999999903</v>
      </c>
      <c r="L955">
        <v>35.259</v>
      </c>
      <c r="M955">
        <v>37.722999999999999</v>
      </c>
      <c r="N955">
        <v>1.232</v>
      </c>
      <c r="O955">
        <v>17</v>
      </c>
    </row>
    <row r="956" spans="1:15" x14ac:dyDescent="0.45">
      <c r="A956" t="s">
        <v>12</v>
      </c>
      <c r="B956">
        <v>2015</v>
      </c>
      <c r="C956" s="9">
        <v>42057</v>
      </c>
      <c r="D956" t="s">
        <v>641</v>
      </c>
      <c r="E956" t="s">
        <v>642</v>
      </c>
      <c r="F956">
        <v>3</v>
      </c>
      <c r="G956">
        <v>4</v>
      </c>
      <c r="H956" t="s">
        <v>164</v>
      </c>
      <c r="I956" t="s">
        <v>118</v>
      </c>
      <c r="J956">
        <v>22.2136986301369</v>
      </c>
      <c r="K956">
        <v>28.445</v>
      </c>
      <c r="L956">
        <v>28.285999999999898</v>
      </c>
      <c r="M956">
        <v>30.123999999999999</v>
      </c>
      <c r="N956">
        <v>0.91900000000000004</v>
      </c>
      <c r="O956">
        <v>21</v>
      </c>
    </row>
    <row r="957" spans="1:15" x14ac:dyDescent="0.45">
      <c r="A957" t="s">
        <v>12</v>
      </c>
      <c r="B957">
        <v>2015</v>
      </c>
      <c r="C957" s="9">
        <v>42057</v>
      </c>
      <c r="D957" t="s">
        <v>641</v>
      </c>
      <c r="E957" t="s">
        <v>642</v>
      </c>
      <c r="F957">
        <v>4</v>
      </c>
      <c r="G957">
        <v>1</v>
      </c>
      <c r="H957" t="s">
        <v>167</v>
      </c>
      <c r="I957" t="s">
        <v>59</v>
      </c>
      <c r="J957">
        <v>25.9671232876712</v>
      </c>
      <c r="K957">
        <v>26.809000000000001</v>
      </c>
      <c r="L957">
        <v>27.169</v>
      </c>
      <c r="M957">
        <v>29.356999999999999</v>
      </c>
      <c r="N957">
        <v>1.0940000000000001</v>
      </c>
      <c r="O957">
        <v>12</v>
      </c>
    </row>
    <row r="958" spans="1:15" x14ac:dyDescent="0.45">
      <c r="A958" t="s">
        <v>12</v>
      </c>
      <c r="B958">
        <v>2015</v>
      </c>
      <c r="C958" s="9">
        <v>42057</v>
      </c>
      <c r="D958" t="s">
        <v>641</v>
      </c>
      <c r="E958" t="s">
        <v>642</v>
      </c>
      <c r="F958">
        <v>4</v>
      </c>
      <c r="G958">
        <v>2</v>
      </c>
      <c r="H958" t="s">
        <v>758</v>
      </c>
      <c r="I958" t="s">
        <v>759</v>
      </c>
      <c r="J958">
        <v>24.808219178082101</v>
      </c>
      <c r="K958">
        <v>24.97</v>
      </c>
      <c r="L958">
        <v>25.484999999999999</v>
      </c>
      <c r="M958">
        <v>29.363</v>
      </c>
      <c r="N958">
        <v>1.9390000000000001</v>
      </c>
      <c r="O958">
        <v>13</v>
      </c>
    </row>
    <row r="959" spans="1:15" x14ac:dyDescent="0.45">
      <c r="A959" t="s">
        <v>12</v>
      </c>
      <c r="B959">
        <v>2015</v>
      </c>
      <c r="C959" s="9">
        <v>42057</v>
      </c>
      <c r="D959" t="s">
        <v>641</v>
      </c>
      <c r="E959" t="s">
        <v>642</v>
      </c>
      <c r="F959">
        <v>4</v>
      </c>
      <c r="G959">
        <v>3</v>
      </c>
      <c r="H959" t="s">
        <v>749</v>
      </c>
      <c r="I959" t="s">
        <v>747</v>
      </c>
      <c r="J959">
        <v>34.753424657534197</v>
      </c>
      <c r="K959">
        <v>18.986999999999998</v>
      </c>
      <c r="L959">
        <v>19.844000000000001</v>
      </c>
      <c r="M959">
        <v>23.167999999999999</v>
      </c>
      <c r="N959">
        <v>1.6619999999999999</v>
      </c>
      <c r="O959">
        <v>17</v>
      </c>
    </row>
    <row r="960" spans="1:15" x14ac:dyDescent="0.45">
      <c r="A960" t="s">
        <v>12</v>
      </c>
      <c r="B960">
        <v>2015</v>
      </c>
      <c r="C960" s="9">
        <v>42057</v>
      </c>
      <c r="D960" t="s">
        <v>641</v>
      </c>
      <c r="E960" t="s">
        <v>642</v>
      </c>
      <c r="F960">
        <v>4</v>
      </c>
      <c r="G960">
        <v>4</v>
      </c>
      <c r="H960" t="s">
        <v>655</v>
      </c>
      <c r="I960" t="s">
        <v>120</v>
      </c>
      <c r="J960">
        <v>32.216438356164304</v>
      </c>
      <c r="K960">
        <v>32.085999999999999</v>
      </c>
      <c r="L960">
        <v>31.096999999999898</v>
      </c>
      <c r="M960">
        <v>33.838999999999999</v>
      </c>
      <c r="N960">
        <v>1.371</v>
      </c>
      <c r="O960">
        <v>21</v>
      </c>
    </row>
    <row r="961" spans="1:15" x14ac:dyDescent="0.45">
      <c r="A961" t="s">
        <v>12</v>
      </c>
      <c r="B961">
        <v>2015</v>
      </c>
      <c r="C961" s="9">
        <v>42057</v>
      </c>
      <c r="D961" t="s">
        <v>641</v>
      </c>
      <c r="E961" t="s">
        <v>643</v>
      </c>
      <c r="F961">
        <v>1</v>
      </c>
      <c r="G961">
        <v>1</v>
      </c>
      <c r="H961" t="s">
        <v>154</v>
      </c>
      <c r="I961" t="s">
        <v>38</v>
      </c>
      <c r="J961">
        <v>24.2219178082191</v>
      </c>
      <c r="K961">
        <v>25.911000000000001</v>
      </c>
      <c r="L961">
        <v>26.73</v>
      </c>
      <c r="M961">
        <v>29.466000000000001</v>
      </c>
      <c r="N961">
        <v>1.3680000000000001</v>
      </c>
      <c r="O961">
        <v>5</v>
      </c>
    </row>
    <row r="962" spans="1:15" x14ac:dyDescent="0.45">
      <c r="A962" t="s">
        <v>12</v>
      </c>
      <c r="B962">
        <v>2015</v>
      </c>
      <c r="C962" s="9">
        <v>42057</v>
      </c>
      <c r="D962" t="s">
        <v>641</v>
      </c>
      <c r="E962" t="s">
        <v>643</v>
      </c>
      <c r="F962">
        <v>1</v>
      </c>
      <c r="G962">
        <v>2</v>
      </c>
      <c r="H962" t="s">
        <v>736</v>
      </c>
      <c r="I962" t="s">
        <v>722</v>
      </c>
      <c r="J962">
        <v>26.019178082191701</v>
      </c>
      <c r="K962">
        <v>25.73</v>
      </c>
      <c r="L962">
        <v>26.215</v>
      </c>
      <c r="M962">
        <v>28.768999999999998</v>
      </c>
      <c r="N962">
        <v>1.2769999999999999</v>
      </c>
      <c r="O962">
        <v>4</v>
      </c>
    </row>
    <row r="963" spans="1:15" x14ac:dyDescent="0.45">
      <c r="A963" t="s">
        <v>12</v>
      </c>
      <c r="B963">
        <v>2015</v>
      </c>
      <c r="C963" s="9">
        <v>42057</v>
      </c>
      <c r="D963" t="s">
        <v>641</v>
      </c>
      <c r="E963" t="s">
        <v>643</v>
      </c>
      <c r="F963">
        <v>1</v>
      </c>
      <c r="G963">
        <v>3</v>
      </c>
      <c r="H963" t="s">
        <v>77</v>
      </c>
      <c r="I963" t="s">
        <v>19</v>
      </c>
      <c r="J963">
        <v>23.783561643835601</v>
      </c>
      <c r="K963">
        <v>24.617999999999999</v>
      </c>
      <c r="L963">
        <v>25.064</v>
      </c>
      <c r="M963">
        <v>27.87</v>
      </c>
      <c r="N963">
        <v>1.403</v>
      </c>
      <c r="O963">
        <v>2</v>
      </c>
    </row>
    <row r="964" spans="1:15" x14ac:dyDescent="0.45">
      <c r="A964" t="s">
        <v>12</v>
      </c>
      <c r="B964">
        <v>2015</v>
      </c>
      <c r="C964" s="9">
        <v>42057</v>
      </c>
      <c r="D964" t="s">
        <v>641</v>
      </c>
      <c r="E964" t="s">
        <v>643</v>
      </c>
      <c r="F964">
        <v>1</v>
      </c>
      <c r="G964">
        <v>4</v>
      </c>
      <c r="H964" t="s">
        <v>79</v>
      </c>
      <c r="I964" t="s">
        <v>65</v>
      </c>
      <c r="J964">
        <v>27.802739726027301</v>
      </c>
      <c r="K964">
        <v>31.331999999999901</v>
      </c>
      <c r="L964">
        <v>31.138999999999999</v>
      </c>
      <c r="M964">
        <v>32.947000000000003</v>
      </c>
      <c r="N964">
        <v>0.90400000000000003</v>
      </c>
      <c r="O964">
        <v>7</v>
      </c>
    </row>
    <row r="965" spans="1:15" x14ac:dyDescent="0.45">
      <c r="A965" t="s">
        <v>12</v>
      </c>
      <c r="B965">
        <v>2015</v>
      </c>
      <c r="C965" s="9">
        <v>42057</v>
      </c>
      <c r="D965" t="s">
        <v>641</v>
      </c>
      <c r="E965" t="s">
        <v>643</v>
      </c>
      <c r="F965">
        <v>1</v>
      </c>
      <c r="G965">
        <v>5</v>
      </c>
      <c r="H965" t="s">
        <v>167</v>
      </c>
      <c r="I965" t="s">
        <v>59</v>
      </c>
      <c r="J965">
        <v>25.9671232876712</v>
      </c>
      <c r="K965">
        <v>27.169</v>
      </c>
      <c r="L965">
        <v>26.994</v>
      </c>
      <c r="M965">
        <v>29.135999999999999</v>
      </c>
      <c r="N965">
        <v>1.071</v>
      </c>
      <c r="O965">
        <v>12</v>
      </c>
    </row>
    <row r="966" spans="1:15" x14ac:dyDescent="0.45">
      <c r="A966" t="s">
        <v>12</v>
      </c>
      <c r="B966">
        <v>2015</v>
      </c>
      <c r="C966" s="9">
        <v>42057</v>
      </c>
      <c r="D966" t="s">
        <v>641</v>
      </c>
      <c r="E966" t="s">
        <v>643</v>
      </c>
      <c r="F966">
        <v>1</v>
      </c>
      <c r="G966">
        <v>6</v>
      </c>
      <c r="H966" t="s">
        <v>174</v>
      </c>
      <c r="I966" t="s">
        <v>156</v>
      </c>
      <c r="J966">
        <v>23.098630136986301</v>
      </c>
      <c r="K966">
        <v>25.094999999999999</v>
      </c>
      <c r="L966">
        <v>24.405999999999999</v>
      </c>
      <c r="M966">
        <v>27.617999999999999</v>
      </c>
      <c r="N966">
        <v>1.6060000000000001</v>
      </c>
      <c r="O966">
        <v>9</v>
      </c>
    </row>
    <row r="967" spans="1:15" x14ac:dyDescent="0.45">
      <c r="A967" t="s">
        <v>12</v>
      </c>
      <c r="B967">
        <v>2015</v>
      </c>
      <c r="C967" s="9">
        <v>42057</v>
      </c>
      <c r="D967" t="s">
        <v>641</v>
      </c>
      <c r="E967" t="s">
        <v>643</v>
      </c>
      <c r="F967">
        <v>2</v>
      </c>
      <c r="G967">
        <v>1</v>
      </c>
      <c r="H967" t="s">
        <v>734</v>
      </c>
      <c r="I967" t="s">
        <v>36</v>
      </c>
      <c r="J967">
        <v>31.443835616438299</v>
      </c>
      <c r="K967">
        <v>32.18</v>
      </c>
      <c r="L967">
        <v>32.564999999999998</v>
      </c>
      <c r="M967">
        <v>34.999000000000002</v>
      </c>
      <c r="N967">
        <v>1.2170000000000001</v>
      </c>
      <c r="O967">
        <v>1</v>
      </c>
    </row>
    <row r="968" spans="1:15" x14ac:dyDescent="0.45">
      <c r="A968" t="s">
        <v>12</v>
      </c>
      <c r="B968">
        <v>2015</v>
      </c>
      <c r="C968" s="9">
        <v>42057</v>
      </c>
      <c r="D968" t="s">
        <v>641</v>
      </c>
      <c r="E968" t="s">
        <v>643</v>
      </c>
      <c r="F968">
        <v>2</v>
      </c>
      <c r="G968">
        <v>2</v>
      </c>
      <c r="H968" t="s">
        <v>132</v>
      </c>
      <c r="I968" t="s">
        <v>36</v>
      </c>
      <c r="J968">
        <v>24.2520547945205</v>
      </c>
      <c r="K968">
        <v>27.431000000000001</v>
      </c>
      <c r="L968">
        <v>27.966000000000001</v>
      </c>
      <c r="M968">
        <v>30.603999999999999</v>
      </c>
      <c r="N968">
        <v>1.319</v>
      </c>
      <c r="O968">
        <v>6</v>
      </c>
    </row>
    <row r="969" spans="1:15" x14ac:dyDescent="0.45">
      <c r="A969" t="s">
        <v>12</v>
      </c>
      <c r="B969">
        <v>2015</v>
      </c>
      <c r="C969" s="9">
        <v>42057</v>
      </c>
      <c r="D969" t="s">
        <v>641</v>
      </c>
      <c r="E969" t="s">
        <v>643</v>
      </c>
      <c r="F969">
        <v>2</v>
      </c>
      <c r="G969">
        <v>3</v>
      </c>
      <c r="H969" t="s">
        <v>740</v>
      </c>
      <c r="I969" t="s">
        <v>741</v>
      </c>
      <c r="J969">
        <v>27.331506849315002</v>
      </c>
      <c r="K969">
        <v>25.518000000000001</v>
      </c>
      <c r="L969">
        <v>25.783999999999999</v>
      </c>
      <c r="M969">
        <v>27.673999999999999</v>
      </c>
      <c r="N969">
        <v>0.94499999999999995</v>
      </c>
      <c r="O969">
        <v>3</v>
      </c>
    </row>
    <row r="970" spans="1:15" x14ac:dyDescent="0.45">
      <c r="A970" t="s">
        <v>12</v>
      </c>
      <c r="B970">
        <v>2015</v>
      </c>
      <c r="C970" s="9">
        <v>42057</v>
      </c>
      <c r="D970" t="s">
        <v>641</v>
      </c>
      <c r="E970" t="s">
        <v>643</v>
      </c>
      <c r="F970">
        <v>2</v>
      </c>
      <c r="G970">
        <v>4</v>
      </c>
      <c r="H970" t="s">
        <v>134</v>
      </c>
      <c r="I970" t="s">
        <v>38</v>
      </c>
      <c r="J970">
        <v>24.071232876712301</v>
      </c>
      <c r="K970">
        <v>28.548999999999999</v>
      </c>
      <c r="L970">
        <v>28.503999999999898</v>
      </c>
      <c r="M970">
        <v>31.425999999999998</v>
      </c>
      <c r="N970">
        <v>1.4610000000000001</v>
      </c>
      <c r="O970">
        <v>10</v>
      </c>
    </row>
    <row r="971" spans="1:15" x14ac:dyDescent="0.45">
      <c r="A971" t="s">
        <v>12</v>
      </c>
      <c r="B971">
        <v>2015</v>
      </c>
      <c r="C971" s="9">
        <v>42057</v>
      </c>
      <c r="D971" t="s">
        <v>641</v>
      </c>
      <c r="E971" t="s">
        <v>643</v>
      </c>
      <c r="F971">
        <v>2</v>
      </c>
      <c r="G971">
        <v>5</v>
      </c>
      <c r="H971" t="s">
        <v>719</v>
      </c>
      <c r="I971" t="s">
        <v>720</v>
      </c>
      <c r="J971">
        <v>29.008219178082101</v>
      </c>
      <c r="K971">
        <v>32.822000000000003</v>
      </c>
      <c r="L971">
        <v>32.156999999999996</v>
      </c>
      <c r="M971">
        <v>34.817</v>
      </c>
      <c r="N971">
        <v>1.33</v>
      </c>
      <c r="O971">
        <v>11</v>
      </c>
    </row>
    <row r="972" spans="1:15" x14ac:dyDescent="0.45">
      <c r="A972" t="s">
        <v>12</v>
      </c>
      <c r="B972">
        <v>2015</v>
      </c>
      <c r="C972" s="9">
        <v>42057</v>
      </c>
      <c r="D972" t="s">
        <v>641</v>
      </c>
      <c r="E972" t="s">
        <v>643</v>
      </c>
      <c r="F972">
        <v>2</v>
      </c>
      <c r="G972">
        <v>6</v>
      </c>
      <c r="H972" t="s">
        <v>757</v>
      </c>
      <c r="I972" t="s">
        <v>715</v>
      </c>
      <c r="J972">
        <v>25.150684931506799</v>
      </c>
      <c r="K972">
        <v>25.995999999999999</v>
      </c>
      <c r="L972">
        <v>25.771000000000001</v>
      </c>
      <c r="M972">
        <v>27.855</v>
      </c>
      <c r="N972">
        <v>1.042</v>
      </c>
      <c r="O972">
        <v>8</v>
      </c>
    </row>
    <row r="973" spans="1:15" x14ac:dyDescent="0.45">
      <c r="A973" t="s">
        <v>12</v>
      </c>
      <c r="B973">
        <v>2015</v>
      </c>
      <c r="C973" s="9">
        <v>42057</v>
      </c>
      <c r="D973" t="s">
        <v>641</v>
      </c>
      <c r="E973" t="s">
        <v>370</v>
      </c>
      <c r="F973">
        <v>1</v>
      </c>
      <c r="G973">
        <v>1</v>
      </c>
      <c r="H973" t="s">
        <v>734</v>
      </c>
      <c r="I973" t="s">
        <v>36</v>
      </c>
      <c r="J973">
        <v>31.443835616438299</v>
      </c>
      <c r="K973">
        <v>32.564999999999998</v>
      </c>
      <c r="L973">
        <v>32.841000000000001</v>
      </c>
      <c r="M973">
        <v>35.234999999999999</v>
      </c>
      <c r="N973">
        <v>1.1970000000000001</v>
      </c>
      <c r="O973">
        <v>1</v>
      </c>
    </row>
    <row r="974" spans="1:15" x14ac:dyDescent="0.45">
      <c r="A974" t="s">
        <v>12</v>
      </c>
      <c r="B974">
        <v>2015</v>
      </c>
      <c r="C974" s="9">
        <v>42057</v>
      </c>
      <c r="D974" t="s">
        <v>641</v>
      </c>
      <c r="E974" t="s">
        <v>370</v>
      </c>
      <c r="F974">
        <v>1</v>
      </c>
      <c r="G974">
        <v>2</v>
      </c>
      <c r="H974" t="s">
        <v>77</v>
      </c>
      <c r="I974" t="s">
        <v>19</v>
      </c>
      <c r="J974">
        <v>23.783561643835601</v>
      </c>
      <c r="K974">
        <v>25.064</v>
      </c>
      <c r="L974">
        <v>25.712</v>
      </c>
      <c r="M974">
        <v>28.417999999999999</v>
      </c>
      <c r="N974">
        <v>1.353</v>
      </c>
      <c r="O974">
        <v>2</v>
      </c>
    </row>
    <row r="975" spans="1:15" x14ac:dyDescent="0.45">
      <c r="A975" t="s">
        <v>12</v>
      </c>
      <c r="B975">
        <v>2015</v>
      </c>
      <c r="C975" s="9">
        <v>42057</v>
      </c>
      <c r="D975" t="s">
        <v>641</v>
      </c>
      <c r="E975" t="s">
        <v>370</v>
      </c>
      <c r="F975">
        <v>1</v>
      </c>
      <c r="G975">
        <v>3</v>
      </c>
      <c r="H975" t="s">
        <v>740</v>
      </c>
      <c r="I975" t="s">
        <v>741</v>
      </c>
      <c r="J975">
        <v>27.331506849315002</v>
      </c>
      <c r="K975">
        <v>25.783999999999999</v>
      </c>
      <c r="L975">
        <v>25.954000000000001</v>
      </c>
      <c r="M975">
        <v>27.815999999999999</v>
      </c>
      <c r="N975">
        <v>0.93100000000000005</v>
      </c>
      <c r="O975">
        <v>3</v>
      </c>
    </row>
    <row r="976" spans="1:15" x14ac:dyDescent="0.45">
      <c r="A976" t="s">
        <v>12</v>
      </c>
      <c r="B976">
        <v>2015</v>
      </c>
      <c r="C976" s="9">
        <v>42057</v>
      </c>
      <c r="D976" t="s">
        <v>641</v>
      </c>
      <c r="E976" t="s">
        <v>370</v>
      </c>
      <c r="F976">
        <v>1</v>
      </c>
      <c r="G976">
        <v>4</v>
      </c>
      <c r="H976" t="s">
        <v>736</v>
      </c>
      <c r="I976" t="s">
        <v>722</v>
      </c>
      <c r="J976">
        <v>26.019178082191701</v>
      </c>
      <c r="K976">
        <v>26.215</v>
      </c>
      <c r="L976">
        <v>26.257000000000001</v>
      </c>
      <c r="M976">
        <v>28.731000000000002</v>
      </c>
      <c r="N976">
        <v>1.2370000000000001</v>
      </c>
      <c r="O976">
        <v>4</v>
      </c>
    </row>
    <row r="977" spans="1:15" x14ac:dyDescent="0.45">
      <c r="A977" t="s">
        <v>12</v>
      </c>
      <c r="B977">
        <v>2015</v>
      </c>
      <c r="C977" s="9">
        <v>42057</v>
      </c>
      <c r="D977" t="s">
        <v>641</v>
      </c>
      <c r="E977" t="s">
        <v>370</v>
      </c>
      <c r="F977">
        <v>1</v>
      </c>
      <c r="G977">
        <v>5</v>
      </c>
      <c r="H977" t="s">
        <v>154</v>
      </c>
      <c r="I977" t="s">
        <v>38</v>
      </c>
      <c r="J977">
        <v>24.2219178082191</v>
      </c>
      <c r="K977">
        <v>26.73</v>
      </c>
      <c r="L977">
        <v>26.491</v>
      </c>
      <c r="M977">
        <v>29.131</v>
      </c>
      <c r="N977">
        <v>1.32</v>
      </c>
      <c r="O977">
        <v>5</v>
      </c>
    </row>
    <row r="978" spans="1:15" x14ac:dyDescent="0.45">
      <c r="A978" t="s">
        <v>12</v>
      </c>
      <c r="B978">
        <v>2015</v>
      </c>
      <c r="C978" s="9">
        <v>42057</v>
      </c>
      <c r="D978" t="s">
        <v>641</v>
      </c>
      <c r="E978" t="s">
        <v>370</v>
      </c>
      <c r="F978">
        <v>1</v>
      </c>
      <c r="G978">
        <v>6</v>
      </c>
      <c r="H978" t="s">
        <v>132</v>
      </c>
      <c r="I978" t="s">
        <v>36</v>
      </c>
      <c r="J978">
        <v>24.2520547945205</v>
      </c>
      <c r="K978">
        <v>27.966000000000001</v>
      </c>
      <c r="L978">
        <v>27.355</v>
      </c>
      <c r="M978">
        <v>29.919</v>
      </c>
      <c r="N978">
        <v>1.282</v>
      </c>
      <c r="O978">
        <v>6</v>
      </c>
    </row>
    <row r="979" spans="1:15" x14ac:dyDescent="0.45">
      <c r="A979" t="s">
        <v>12</v>
      </c>
      <c r="B979">
        <v>2015</v>
      </c>
      <c r="C979" s="9">
        <v>42057</v>
      </c>
      <c r="D979" t="s">
        <v>641</v>
      </c>
      <c r="E979" t="s">
        <v>370</v>
      </c>
      <c r="F979">
        <v>2</v>
      </c>
      <c r="G979">
        <v>1</v>
      </c>
      <c r="H979" t="s">
        <v>79</v>
      </c>
      <c r="I979" t="s">
        <v>65</v>
      </c>
      <c r="J979">
        <v>27.802739726027301</v>
      </c>
      <c r="K979">
        <v>31.138999999999999</v>
      </c>
      <c r="L979">
        <v>31.360999999999901</v>
      </c>
      <c r="M979">
        <v>33.152999999999999</v>
      </c>
      <c r="N979">
        <v>0.89600000000000002</v>
      </c>
      <c r="O979">
        <v>7</v>
      </c>
    </row>
    <row r="980" spans="1:15" x14ac:dyDescent="0.45">
      <c r="A980" t="s">
        <v>12</v>
      </c>
      <c r="B980">
        <v>2015</v>
      </c>
      <c r="C980" s="9">
        <v>42057</v>
      </c>
      <c r="D980" t="s">
        <v>641</v>
      </c>
      <c r="E980" t="s">
        <v>370</v>
      </c>
      <c r="F980">
        <v>2</v>
      </c>
      <c r="G980">
        <v>2</v>
      </c>
      <c r="H980" t="s">
        <v>757</v>
      </c>
      <c r="I980" t="s">
        <v>715</v>
      </c>
      <c r="J980">
        <v>25.150684931506799</v>
      </c>
      <c r="K980">
        <v>25.771000000000001</v>
      </c>
      <c r="L980">
        <v>26.160999999999898</v>
      </c>
      <c r="M980">
        <v>28.204999999999998</v>
      </c>
      <c r="N980">
        <v>1.022</v>
      </c>
      <c r="O980">
        <v>8</v>
      </c>
    </row>
    <row r="981" spans="1:15" x14ac:dyDescent="0.45">
      <c r="A981" t="s">
        <v>12</v>
      </c>
      <c r="B981">
        <v>2015</v>
      </c>
      <c r="C981" s="9">
        <v>42057</v>
      </c>
      <c r="D981" t="s">
        <v>641</v>
      </c>
      <c r="E981" t="s">
        <v>370</v>
      </c>
      <c r="F981">
        <v>2</v>
      </c>
      <c r="G981">
        <v>3</v>
      </c>
      <c r="H981" t="s">
        <v>174</v>
      </c>
      <c r="I981" t="s">
        <v>156</v>
      </c>
      <c r="J981">
        <v>23.098630136986301</v>
      </c>
      <c r="K981">
        <v>24.405999999999999</v>
      </c>
      <c r="L981">
        <v>25.07</v>
      </c>
      <c r="M981">
        <v>28.117999999999999</v>
      </c>
      <c r="N981">
        <v>1.524</v>
      </c>
      <c r="O981">
        <v>9</v>
      </c>
    </row>
    <row r="982" spans="1:15" x14ac:dyDescent="0.45">
      <c r="A982" t="s">
        <v>12</v>
      </c>
      <c r="B982">
        <v>2015</v>
      </c>
      <c r="C982" s="9">
        <v>42057</v>
      </c>
      <c r="D982" t="s">
        <v>641</v>
      </c>
      <c r="E982" t="s">
        <v>370</v>
      </c>
      <c r="F982">
        <v>2</v>
      </c>
      <c r="G982">
        <v>4</v>
      </c>
      <c r="H982" t="s">
        <v>134</v>
      </c>
      <c r="I982" t="s">
        <v>38</v>
      </c>
      <c r="J982">
        <v>24.071232876712301</v>
      </c>
      <c r="K982">
        <v>28.503999999999898</v>
      </c>
      <c r="L982">
        <v>28.42</v>
      </c>
      <c r="M982">
        <v>31.218</v>
      </c>
      <c r="N982">
        <v>1.399</v>
      </c>
      <c r="O982">
        <v>10</v>
      </c>
    </row>
    <row r="983" spans="1:15" x14ac:dyDescent="0.45">
      <c r="A983" t="s">
        <v>12</v>
      </c>
      <c r="B983">
        <v>2015</v>
      </c>
      <c r="C983" s="9">
        <v>42057</v>
      </c>
      <c r="D983" t="s">
        <v>641</v>
      </c>
      <c r="E983" t="s">
        <v>370</v>
      </c>
      <c r="F983">
        <v>2</v>
      </c>
      <c r="G983">
        <v>5</v>
      </c>
      <c r="H983" t="s">
        <v>719</v>
      </c>
      <c r="I983" t="s">
        <v>720</v>
      </c>
      <c r="J983">
        <v>29.008219178082101</v>
      </c>
      <c r="K983">
        <v>32.156999999999996</v>
      </c>
      <c r="L983">
        <v>31.561999999999902</v>
      </c>
      <c r="M983">
        <v>34.131999999999998</v>
      </c>
      <c r="N983">
        <v>1.2849999999999999</v>
      </c>
      <c r="O983">
        <v>11</v>
      </c>
    </row>
    <row r="984" spans="1:15" x14ac:dyDescent="0.45">
      <c r="A984" t="s">
        <v>12</v>
      </c>
      <c r="B984">
        <v>2015</v>
      </c>
      <c r="C984" s="9">
        <v>42057</v>
      </c>
      <c r="D984" t="s">
        <v>641</v>
      </c>
      <c r="E984" t="s">
        <v>370</v>
      </c>
      <c r="F984">
        <v>2</v>
      </c>
      <c r="G984">
        <v>6</v>
      </c>
      <c r="H984" t="s">
        <v>167</v>
      </c>
      <c r="I984" t="s">
        <v>59</v>
      </c>
      <c r="J984">
        <v>25.9671232876712</v>
      </c>
      <c r="K984">
        <v>26.994</v>
      </c>
      <c r="L984">
        <v>26.702999999999999</v>
      </c>
      <c r="M984">
        <v>28.811</v>
      </c>
      <c r="N984">
        <v>1.054</v>
      </c>
      <c r="O984">
        <v>12</v>
      </c>
    </row>
    <row r="985" spans="1:15" x14ac:dyDescent="0.45">
      <c r="A985" t="s">
        <v>754</v>
      </c>
      <c r="B985">
        <v>2016</v>
      </c>
      <c r="C985" s="9">
        <v>42295</v>
      </c>
      <c r="D985" t="s">
        <v>658</v>
      </c>
      <c r="E985" t="s">
        <v>454</v>
      </c>
      <c r="F985">
        <v>1</v>
      </c>
      <c r="G985">
        <v>1</v>
      </c>
      <c r="H985" t="s">
        <v>703</v>
      </c>
      <c r="I985" t="s">
        <v>15</v>
      </c>
      <c r="J985">
        <v>24.9534246575342</v>
      </c>
      <c r="K985">
        <v>35.259</v>
      </c>
      <c r="L985">
        <v>35.372</v>
      </c>
      <c r="M985">
        <v>37.816000000000003</v>
      </c>
      <c r="N985">
        <v>1.222</v>
      </c>
      <c r="O985">
        <v>5</v>
      </c>
    </row>
    <row r="986" spans="1:15" x14ac:dyDescent="0.45">
      <c r="A986" t="s">
        <v>754</v>
      </c>
      <c r="B986">
        <v>2016</v>
      </c>
      <c r="C986" s="9">
        <v>42295</v>
      </c>
      <c r="D986" t="s">
        <v>658</v>
      </c>
      <c r="E986" t="s">
        <v>454</v>
      </c>
      <c r="F986">
        <v>1</v>
      </c>
      <c r="G986">
        <v>2</v>
      </c>
      <c r="H986" t="s">
        <v>60</v>
      </c>
      <c r="I986" t="s">
        <v>61</v>
      </c>
      <c r="J986">
        <v>27.2520547945205</v>
      </c>
      <c r="K986">
        <v>23.34</v>
      </c>
      <c r="L986">
        <v>23.79</v>
      </c>
      <c r="M986">
        <v>26.012</v>
      </c>
      <c r="N986">
        <v>1.111</v>
      </c>
      <c r="O986">
        <v>9</v>
      </c>
    </row>
    <row r="987" spans="1:15" x14ac:dyDescent="0.45">
      <c r="A987" t="s">
        <v>754</v>
      </c>
      <c r="B987">
        <v>2016</v>
      </c>
      <c r="C987" s="9">
        <v>42295</v>
      </c>
      <c r="D987" t="s">
        <v>658</v>
      </c>
      <c r="E987" t="s">
        <v>454</v>
      </c>
      <c r="F987">
        <v>1</v>
      </c>
      <c r="G987">
        <v>3</v>
      </c>
      <c r="H987" t="s">
        <v>133</v>
      </c>
      <c r="I987" t="s">
        <v>25</v>
      </c>
      <c r="J987">
        <v>22.7287671232876</v>
      </c>
      <c r="K987">
        <v>9</v>
      </c>
      <c r="L987">
        <v>19.132999999999999</v>
      </c>
      <c r="M987">
        <v>27.876999999999999</v>
      </c>
      <c r="N987">
        <v>4.3719999999999999</v>
      </c>
      <c r="O987">
        <v>10</v>
      </c>
    </row>
    <row r="988" spans="1:15" x14ac:dyDescent="0.45">
      <c r="A988" t="s">
        <v>754</v>
      </c>
      <c r="B988">
        <v>2016</v>
      </c>
      <c r="C988" s="9">
        <v>42295</v>
      </c>
      <c r="D988" t="s">
        <v>658</v>
      </c>
      <c r="E988" t="s">
        <v>454</v>
      </c>
      <c r="F988">
        <v>1</v>
      </c>
      <c r="G988">
        <v>4</v>
      </c>
      <c r="H988" t="s">
        <v>755</v>
      </c>
      <c r="I988" t="s">
        <v>756</v>
      </c>
      <c r="J988">
        <v>20.909589041095799</v>
      </c>
      <c r="K988">
        <v>8.4129999999999896</v>
      </c>
      <c r="L988">
        <v>15.064</v>
      </c>
      <c r="M988">
        <v>21.856000000000002</v>
      </c>
      <c r="N988">
        <v>3.3959999999999999</v>
      </c>
      <c r="O988">
        <v>11</v>
      </c>
    </row>
    <row r="989" spans="1:15" x14ac:dyDescent="0.45">
      <c r="A989" t="s">
        <v>754</v>
      </c>
      <c r="B989">
        <v>2016</v>
      </c>
      <c r="C989" s="9">
        <v>42295</v>
      </c>
      <c r="D989" t="s">
        <v>658</v>
      </c>
      <c r="E989" t="s">
        <v>454</v>
      </c>
      <c r="F989">
        <v>1</v>
      </c>
      <c r="G989">
        <v>5</v>
      </c>
      <c r="H989" t="s">
        <v>147</v>
      </c>
      <c r="I989" t="s">
        <v>31</v>
      </c>
      <c r="J989">
        <v>27.2739726027397</v>
      </c>
      <c r="K989">
        <v>31.28</v>
      </c>
      <c r="L989">
        <v>29.271999999999998</v>
      </c>
      <c r="M989">
        <v>33.084000000000003</v>
      </c>
      <c r="N989">
        <v>1.9059999999999999</v>
      </c>
      <c r="O989">
        <v>4</v>
      </c>
    </row>
    <row r="990" spans="1:15" x14ac:dyDescent="0.45">
      <c r="A990" t="s">
        <v>754</v>
      </c>
      <c r="B990">
        <v>2016</v>
      </c>
      <c r="C990" s="9">
        <v>42295</v>
      </c>
      <c r="D990" t="s">
        <v>658</v>
      </c>
      <c r="E990" t="s">
        <v>454</v>
      </c>
      <c r="F990">
        <v>1</v>
      </c>
      <c r="G990">
        <v>6</v>
      </c>
      <c r="H990" t="s">
        <v>34</v>
      </c>
      <c r="I990" t="s">
        <v>19</v>
      </c>
      <c r="J990">
        <v>28.2082191780821</v>
      </c>
      <c r="K990">
        <v>9</v>
      </c>
      <c r="L990">
        <v>6.15899999999999</v>
      </c>
      <c r="M990">
        <v>17.850999999999999</v>
      </c>
      <c r="N990">
        <v>5.8460000000000001</v>
      </c>
      <c r="O990">
        <v>13</v>
      </c>
    </row>
    <row r="991" spans="1:15" x14ac:dyDescent="0.45">
      <c r="A991" t="s">
        <v>754</v>
      </c>
      <c r="B991">
        <v>2016</v>
      </c>
      <c r="C991" s="9">
        <v>42295</v>
      </c>
      <c r="D991" t="s">
        <v>658</v>
      </c>
      <c r="E991" t="s">
        <v>454</v>
      </c>
      <c r="F991">
        <v>2</v>
      </c>
      <c r="G991">
        <v>1</v>
      </c>
      <c r="H991" t="s">
        <v>184</v>
      </c>
      <c r="I991" t="s">
        <v>19</v>
      </c>
      <c r="J991">
        <v>21.320547945205401</v>
      </c>
      <c r="K991">
        <v>16.928999999999998</v>
      </c>
      <c r="L991">
        <v>20.196999999999999</v>
      </c>
      <c r="M991">
        <v>24.963000000000001</v>
      </c>
      <c r="N991">
        <v>2.383</v>
      </c>
      <c r="O991">
        <v>1</v>
      </c>
    </row>
    <row r="992" spans="1:15" x14ac:dyDescent="0.45">
      <c r="A992" t="s">
        <v>754</v>
      </c>
      <c r="B992">
        <v>2016</v>
      </c>
      <c r="C992" s="9">
        <v>42295</v>
      </c>
      <c r="D992" t="s">
        <v>658</v>
      </c>
      <c r="E992" t="s">
        <v>454</v>
      </c>
      <c r="F992">
        <v>2</v>
      </c>
      <c r="G992">
        <v>2</v>
      </c>
      <c r="H992" t="s">
        <v>164</v>
      </c>
      <c r="I992" t="s">
        <v>118</v>
      </c>
      <c r="J992">
        <v>22.865753424657498</v>
      </c>
      <c r="K992">
        <v>28.285999999999898</v>
      </c>
      <c r="L992">
        <v>28.244999999999902</v>
      </c>
      <c r="M992">
        <v>30.062999999999999</v>
      </c>
      <c r="N992">
        <v>0.90900000000000003</v>
      </c>
      <c r="O992">
        <v>3</v>
      </c>
    </row>
    <row r="993" spans="1:15" x14ac:dyDescent="0.45">
      <c r="A993" t="s">
        <v>754</v>
      </c>
      <c r="B993">
        <v>2016</v>
      </c>
      <c r="C993" s="9">
        <v>42295</v>
      </c>
      <c r="D993" t="s">
        <v>658</v>
      </c>
      <c r="E993" t="s">
        <v>454</v>
      </c>
      <c r="F993">
        <v>2</v>
      </c>
      <c r="G993">
        <v>3</v>
      </c>
      <c r="H993" t="s">
        <v>745</v>
      </c>
      <c r="I993" t="s">
        <v>738</v>
      </c>
      <c r="J993">
        <v>24.161643835616399</v>
      </c>
      <c r="K993">
        <v>24.724</v>
      </c>
      <c r="L993">
        <v>24.648999999999901</v>
      </c>
      <c r="M993">
        <v>27.152999999999999</v>
      </c>
      <c r="N993">
        <v>1.252</v>
      </c>
      <c r="O993">
        <v>6</v>
      </c>
    </row>
    <row r="994" spans="1:15" x14ac:dyDescent="0.45">
      <c r="A994" t="s">
        <v>754</v>
      </c>
      <c r="B994">
        <v>2016</v>
      </c>
      <c r="C994" s="9">
        <v>42295</v>
      </c>
      <c r="D994" t="s">
        <v>658</v>
      </c>
      <c r="E994" t="s">
        <v>454</v>
      </c>
      <c r="F994">
        <v>2</v>
      </c>
      <c r="G994">
        <v>4</v>
      </c>
      <c r="H994" t="s">
        <v>406</v>
      </c>
      <c r="I994" t="s">
        <v>751</v>
      </c>
      <c r="J994">
        <v>22.104109589040998</v>
      </c>
      <c r="K994">
        <v>17.948</v>
      </c>
      <c r="L994">
        <v>18.181000000000001</v>
      </c>
      <c r="M994">
        <v>21.702999999999999</v>
      </c>
      <c r="N994">
        <v>1.7609999999999999</v>
      </c>
      <c r="O994">
        <v>18</v>
      </c>
    </row>
    <row r="995" spans="1:15" x14ac:dyDescent="0.45">
      <c r="A995" t="s">
        <v>754</v>
      </c>
      <c r="B995">
        <v>2016</v>
      </c>
      <c r="C995" s="9">
        <v>42295</v>
      </c>
      <c r="D995" t="s">
        <v>658</v>
      </c>
      <c r="E995" t="s">
        <v>454</v>
      </c>
      <c r="F995">
        <v>2</v>
      </c>
      <c r="G995">
        <v>5</v>
      </c>
      <c r="H995" t="s">
        <v>321</v>
      </c>
      <c r="I995" t="s">
        <v>56</v>
      </c>
      <c r="J995">
        <v>23.4931506849315</v>
      </c>
      <c r="K995">
        <v>14.589</v>
      </c>
      <c r="L995">
        <v>14.438000000000001</v>
      </c>
      <c r="M995">
        <v>19.478000000000002</v>
      </c>
      <c r="N995">
        <v>2.52</v>
      </c>
      <c r="O995">
        <v>15</v>
      </c>
    </row>
    <row r="996" spans="1:15" x14ac:dyDescent="0.45">
      <c r="A996" t="s">
        <v>754</v>
      </c>
      <c r="B996">
        <v>2016</v>
      </c>
      <c r="C996" s="9">
        <v>42295</v>
      </c>
      <c r="D996" t="s">
        <v>658</v>
      </c>
      <c r="E996" t="s">
        <v>454</v>
      </c>
      <c r="F996">
        <v>2</v>
      </c>
      <c r="G996">
        <v>6</v>
      </c>
      <c r="H996" t="s">
        <v>121</v>
      </c>
      <c r="I996" t="s">
        <v>120</v>
      </c>
      <c r="J996">
        <v>19.619178082191699</v>
      </c>
      <c r="K996">
        <v>9</v>
      </c>
      <c r="L996">
        <v>3.548</v>
      </c>
      <c r="M996">
        <v>14.516</v>
      </c>
      <c r="N996">
        <v>5.484</v>
      </c>
      <c r="O996">
        <v>15</v>
      </c>
    </row>
    <row r="997" spans="1:15" x14ac:dyDescent="0.45">
      <c r="A997" t="s">
        <v>754</v>
      </c>
      <c r="B997">
        <v>2016</v>
      </c>
      <c r="C997" s="9">
        <v>42295</v>
      </c>
      <c r="D997" t="s">
        <v>658</v>
      </c>
      <c r="E997" t="s">
        <v>454</v>
      </c>
      <c r="F997">
        <v>3</v>
      </c>
      <c r="G997">
        <v>1</v>
      </c>
      <c r="H997" t="s">
        <v>737</v>
      </c>
      <c r="I997" t="s">
        <v>738</v>
      </c>
      <c r="J997">
        <v>27.350684931506802</v>
      </c>
      <c r="K997">
        <v>25.713999999999999</v>
      </c>
      <c r="L997">
        <v>26.326999999999899</v>
      </c>
      <c r="M997">
        <v>28.901</v>
      </c>
      <c r="N997">
        <v>1.2869999999999999</v>
      </c>
      <c r="O997">
        <v>2</v>
      </c>
    </row>
    <row r="998" spans="1:15" x14ac:dyDescent="0.45">
      <c r="A998" t="s">
        <v>754</v>
      </c>
      <c r="B998">
        <v>2016</v>
      </c>
      <c r="C998" s="9">
        <v>42295</v>
      </c>
      <c r="D998" t="s">
        <v>658</v>
      </c>
      <c r="E998" t="s">
        <v>454</v>
      </c>
      <c r="F998">
        <v>3</v>
      </c>
      <c r="G998">
        <v>2</v>
      </c>
      <c r="H998" t="s">
        <v>139</v>
      </c>
      <c r="I998" t="s">
        <v>61</v>
      </c>
      <c r="J998">
        <v>23.353424657534202</v>
      </c>
      <c r="K998">
        <v>23.888999999999999</v>
      </c>
      <c r="L998">
        <v>24.321999999999999</v>
      </c>
      <c r="M998">
        <v>26.707999999999998</v>
      </c>
      <c r="N998">
        <v>1.1930000000000001</v>
      </c>
      <c r="O998">
        <v>8</v>
      </c>
    </row>
    <row r="999" spans="1:15" x14ac:dyDescent="0.45">
      <c r="A999" t="s">
        <v>754</v>
      </c>
      <c r="B999">
        <v>2016</v>
      </c>
      <c r="C999" s="9">
        <v>42295</v>
      </c>
      <c r="D999" t="s">
        <v>658</v>
      </c>
      <c r="E999" t="s">
        <v>454</v>
      </c>
      <c r="F999">
        <v>3</v>
      </c>
      <c r="G999">
        <v>3</v>
      </c>
      <c r="H999" t="s">
        <v>655</v>
      </c>
      <c r="I999" t="s">
        <v>120</v>
      </c>
      <c r="J999">
        <v>32.868493150684898</v>
      </c>
      <c r="K999">
        <v>31.096999999999898</v>
      </c>
      <c r="L999">
        <v>30.678999999999998</v>
      </c>
      <c r="M999">
        <v>33.326999999999998</v>
      </c>
      <c r="N999">
        <v>1.3240000000000001</v>
      </c>
      <c r="O999">
        <v>18</v>
      </c>
    </row>
    <row r="1000" spans="1:15" x14ac:dyDescent="0.45">
      <c r="A1000" t="s">
        <v>754</v>
      </c>
      <c r="B1000">
        <v>2016</v>
      </c>
      <c r="C1000" s="9">
        <v>42295</v>
      </c>
      <c r="D1000" t="s">
        <v>658</v>
      </c>
      <c r="E1000" t="s">
        <v>454</v>
      </c>
      <c r="F1000">
        <v>3</v>
      </c>
      <c r="G1000">
        <v>4</v>
      </c>
      <c r="H1000" t="s">
        <v>109</v>
      </c>
      <c r="I1000" t="s">
        <v>118</v>
      </c>
      <c r="J1000">
        <v>22.7123287671232</v>
      </c>
      <c r="K1000">
        <v>19.667999999999999</v>
      </c>
      <c r="L1000">
        <v>20.268999999999998</v>
      </c>
      <c r="M1000">
        <v>24.315000000000001</v>
      </c>
      <c r="N1000">
        <v>2.0230000000000001</v>
      </c>
      <c r="O1000">
        <v>7</v>
      </c>
    </row>
    <row r="1001" spans="1:15" x14ac:dyDescent="0.45">
      <c r="A1001" t="s">
        <v>754</v>
      </c>
      <c r="B1001">
        <v>2016</v>
      </c>
      <c r="C1001" s="9">
        <v>42295</v>
      </c>
      <c r="D1001" t="s">
        <v>658</v>
      </c>
      <c r="E1001" t="s">
        <v>454</v>
      </c>
      <c r="F1001">
        <v>3</v>
      </c>
      <c r="G1001">
        <v>5</v>
      </c>
      <c r="H1001" t="s">
        <v>100</v>
      </c>
      <c r="I1001" t="s">
        <v>47</v>
      </c>
      <c r="J1001">
        <v>21.676712328767099</v>
      </c>
      <c r="K1001">
        <v>9</v>
      </c>
      <c r="L1001">
        <v>13.821</v>
      </c>
      <c r="M1001">
        <v>22.591000000000001</v>
      </c>
      <c r="N1001">
        <v>4.3849999999999998</v>
      </c>
      <c r="O1001">
        <v>12</v>
      </c>
    </row>
    <row r="1002" spans="1:15" x14ac:dyDescent="0.45">
      <c r="A1002" t="s">
        <v>754</v>
      </c>
      <c r="B1002">
        <v>2016</v>
      </c>
      <c r="C1002" s="9">
        <v>42295</v>
      </c>
      <c r="D1002" t="s">
        <v>658</v>
      </c>
      <c r="E1002" t="s">
        <v>454</v>
      </c>
      <c r="F1002">
        <v>3</v>
      </c>
      <c r="G1002">
        <v>6</v>
      </c>
      <c r="H1002" t="s">
        <v>50</v>
      </c>
      <c r="I1002" t="s">
        <v>51</v>
      </c>
      <c r="J1002">
        <v>19.030136986301301</v>
      </c>
      <c r="K1002">
        <v>19.047000000000001</v>
      </c>
      <c r="L1002">
        <v>17.910999999999898</v>
      </c>
      <c r="M1002">
        <v>22.632999999999999</v>
      </c>
      <c r="N1002">
        <v>2.3610000000000002</v>
      </c>
      <c r="O1002">
        <v>17</v>
      </c>
    </row>
    <row r="1003" spans="1:15" x14ac:dyDescent="0.45">
      <c r="A1003" t="s">
        <v>754</v>
      </c>
      <c r="B1003">
        <v>2016</v>
      </c>
      <c r="C1003" s="9">
        <v>42295</v>
      </c>
      <c r="D1003" t="s">
        <v>658</v>
      </c>
      <c r="E1003" t="s">
        <v>454</v>
      </c>
      <c r="F1003">
        <v>3</v>
      </c>
      <c r="G1003">
        <v>7</v>
      </c>
      <c r="H1003" t="s">
        <v>187</v>
      </c>
      <c r="I1003" t="s">
        <v>53</v>
      </c>
      <c r="J1003">
        <v>20.542465753424601</v>
      </c>
      <c r="K1003">
        <v>2.6150000000000002</v>
      </c>
      <c r="L1003">
        <v>2.2229999999999901</v>
      </c>
      <c r="M1003">
        <v>11.234999999999999</v>
      </c>
      <c r="N1003">
        <v>4.5060000000000002</v>
      </c>
      <c r="O1003">
        <v>13</v>
      </c>
    </row>
    <row r="1004" spans="1:15" x14ac:dyDescent="0.45">
      <c r="A1004" t="s">
        <v>754</v>
      </c>
      <c r="B1004">
        <v>2016</v>
      </c>
      <c r="C1004" s="9">
        <v>42295</v>
      </c>
      <c r="D1004" t="s">
        <v>658</v>
      </c>
      <c r="E1004" t="s">
        <v>642</v>
      </c>
      <c r="F1004">
        <v>1</v>
      </c>
      <c r="G1004">
        <v>1</v>
      </c>
      <c r="H1004" t="s">
        <v>147</v>
      </c>
      <c r="I1004" t="s">
        <v>31</v>
      </c>
      <c r="J1004">
        <v>27.2739726027397</v>
      </c>
      <c r="K1004">
        <v>29.271999999999998</v>
      </c>
      <c r="L1004">
        <v>29.9</v>
      </c>
      <c r="M1004">
        <v>33.576000000000001</v>
      </c>
      <c r="N1004">
        <v>1.8380000000000001</v>
      </c>
      <c r="O1004">
        <v>4</v>
      </c>
    </row>
    <row r="1005" spans="1:15" x14ac:dyDescent="0.45">
      <c r="A1005" t="s">
        <v>754</v>
      </c>
      <c r="B1005">
        <v>2016</v>
      </c>
      <c r="C1005" s="9">
        <v>42295</v>
      </c>
      <c r="D1005" t="s">
        <v>658</v>
      </c>
      <c r="E1005" t="s">
        <v>642</v>
      </c>
      <c r="F1005">
        <v>1</v>
      </c>
      <c r="G1005">
        <v>2</v>
      </c>
      <c r="H1005" t="s">
        <v>100</v>
      </c>
      <c r="I1005" t="s">
        <v>47</v>
      </c>
      <c r="J1005">
        <v>21.676712328767099</v>
      </c>
      <c r="K1005">
        <v>13.821</v>
      </c>
      <c r="L1005">
        <v>20.009</v>
      </c>
      <c r="M1005">
        <v>26.780999999999999</v>
      </c>
      <c r="N1005">
        <v>3.3860000000000001</v>
      </c>
      <c r="O1005">
        <v>12</v>
      </c>
    </row>
    <row r="1006" spans="1:15" x14ac:dyDescent="0.45">
      <c r="A1006" t="s">
        <v>754</v>
      </c>
      <c r="B1006">
        <v>2016</v>
      </c>
      <c r="C1006" s="9">
        <v>42295</v>
      </c>
      <c r="D1006" t="s">
        <v>658</v>
      </c>
      <c r="E1006" t="s">
        <v>642</v>
      </c>
      <c r="F1006">
        <v>1</v>
      </c>
      <c r="G1006">
        <v>3</v>
      </c>
      <c r="H1006" t="s">
        <v>133</v>
      </c>
      <c r="I1006" t="s">
        <v>25</v>
      </c>
      <c r="J1006">
        <v>22.7287671232876</v>
      </c>
      <c r="K1006">
        <v>19.132999999999999</v>
      </c>
      <c r="L1006">
        <v>20.992000000000001</v>
      </c>
      <c r="M1006">
        <v>27.638000000000002</v>
      </c>
      <c r="N1006">
        <v>3.323</v>
      </c>
      <c r="O1006">
        <v>10</v>
      </c>
    </row>
    <row r="1007" spans="1:15" x14ac:dyDescent="0.45">
      <c r="A1007" t="s">
        <v>754</v>
      </c>
      <c r="B1007">
        <v>2016</v>
      </c>
      <c r="C1007" s="9">
        <v>42295</v>
      </c>
      <c r="D1007" t="s">
        <v>658</v>
      </c>
      <c r="E1007" t="s">
        <v>642</v>
      </c>
      <c r="F1007">
        <v>1</v>
      </c>
      <c r="G1007">
        <v>4</v>
      </c>
      <c r="H1007" t="s">
        <v>187</v>
      </c>
      <c r="I1007" t="s">
        <v>53</v>
      </c>
      <c r="J1007">
        <v>20.542465753424601</v>
      </c>
      <c r="K1007">
        <v>2.2229999999999901</v>
      </c>
      <c r="L1007">
        <v>11.61</v>
      </c>
      <c r="M1007">
        <v>18.27</v>
      </c>
      <c r="N1007">
        <v>3.33</v>
      </c>
      <c r="O1007">
        <v>13</v>
      </c>
    </row>
    <row r="1008" spans="1:15" x14ac:dyDescent="0.45">
      <c r="A1008" t="s">
        <v>754</v>
      </c>
      <c r="B1008">
        <v>2016</v>
      </c>
      <c r="C1008" s="9">
        <v>42295</v>
      </c>
      <c r="D1008" t="s">
        <v>658</v>
      </c>
      <c r="E1008" t="s">
        <v>642</v>
      </c>
      <c r="F1008">
        <v>1</v>
      </c>
      <c r="G1008">
        <v>5</v>
      </c>
      <c r="H1008" t="s">
        <v>121</v>
      </c>
      <c r="I1008" t="s">
        <v>120</v>
      </c>
      <c r="J1008">
        <v>19.619178082191699</v>
      </c>
      <c r="K1008">
        <v>3.548</v>
      </c>
      <c r="L1008">
        <v>12.093</v>
      </c>
      <c r="M1008">
        <v>19.382999999999999</v>
      </c>
      <c r="N1008">
        <v>3.645</v>
      </c>
      <c r="O1008">
        <v>15</v>
      </c>
    </row>
    <row r="1009" spans="1:15" x14ac:dyDescent="0.45">
      <c r="A1009" t="s">
        <v>754</v>
      </c>
      <c r="B1009">
        <v>2016</v>
      </c>
      <c r="C1009" s="9">
        <v>42295</v>
      </c>
      <c r="D1009" t="s">
        <v>658</v>
      </c>
      <c r="E1009" t="s">
        <v>642</v>
      </c>
      <c r="F1009">
        <v>1</v>
      </c>
      <c r="G1009">
        <v>6</v>
      </c>
      <c r="H1009" t="s">
        <v>406</v>
      </c>
      <c r="I1009" t="s">
        <v>751</v>
      </c>
      <c r="J1009">
        <v>22.104109589040998</v>
      </c>
      <c r="K1009">
        <v>18.181000000000001</v>
      </c>
      <c r="L1009">
        <v>18.169</v>
      </c>
      <c r="M1009">
        <v>21.495000000000001</v>
      </c>
      <c r="N1009">
        <v>1.663</v>
      </c>
      <c r="O1009">
        <v>18</v>
      </c>
    </row>
    <row r="1010" spans="1:15" x14ac:dyDescent="0.45">
      <c r="A1010" t="s">
        <v>754</v>
      </c>
      <c r="B1010">
        <v>2016</v>
      </c>
      <c r="C1010" s="9">
        <v>42295</v>
      </c>
      <c r="D1010" t="s">
        <v>658</v>
      </c>
      <c r="E1010" t="s">
        <v>642</v>
      </c>
      <c r="F1010">
        <v>1</v>
      </c>
      <c r="G1010">
        <v>7</v>
      </c>
      <c r="H1010" t="s">
        <v>655</v>
      </c>
      <c r="I1010" t="s">
        <v>120</v>
      </c>
      <c r="J1010">
        <v>32.868493150684898</v>
      </c>
      <c r="K1010">
        <v>30.678999999999998</v>
      </c>
      <c r="L1010">
        <v>29.381</v>
      </c>
      <c r="M1010">
        <v>31.951000000000001</v>
      </c>
      <c r="N1010">
        <v>1.2849999999999999</v>
      </c>
      <c r="O1010">
        <v>18</v>
      </c>
    </row>
    <row r="1011" spans="1:15" x14ac:dyDescent="0.45">
      <c r="A1011" t="s">
        <v>754</v>
      </c>
      <c r="B1011">
        <v>2016</v>
      </c>
      <c r="C1011" s="9">
        <v>42295</v>
      </c>
      <c r="D1011" t="s">
        <v>658</v>
      </c>
      <c r="E1011" t="s">
        <v>642</v>
      </c>
      <c r="F1011">
        <v>2</v>
      </c>
      <c r="G1011">
        <v>1</v>
      </c>
      <c r="H1011" t="s">
        <v>109</v>
      </c>
      <c r="I1011" t="s">
        <v>118</v>
      </c>
      <c r="J1011">
        <v>22.7123287671232</v>
      </c>
      <c r="K1011">
        <v>20.268999999999998</v>
      </c>
      <c r="L1011">
        <v>21.702000000000002</v>
      </c>
      <c r="M1011">
        <v>25.524000000000001</v>
      </c>
      <c r="N1011">
        <v>1.911</v>
      </c>
      <c r="O1011">
        <v>7</v>
      </c>
    </row>
    <row r="1012" spans="1:15" x14ac:dyDescent="0.45">
      <c r="A1012" t="s">
        <v>754</v>
      </c>
      <c r="B1012">
        <v>2016</v>
      </c>
      <c r="C1012" s="9">
        <v>42295</v>
      </c>
      <c r="D1012" t="s">
        <v>658</v>
      </c>
      <c r="E1012" t="s">
        <v>642</v>
      </c>
      <c r="F1012">
        <v>2</v>
      </c>
      <c r="G1012">
        <v>2</v>
      </c>
      <c r="H1012" t="s">
        <v>745</v>
      </c>
      <c r="I1012" t="s">
        <v>738</v>
      </c>
      <c r="J1012">
        <v>24.161643835616399</v>
      </c>
      <c r="K1012">
        <v>24.648999999999901</v>
      </c>
      <c r="L1012">
        <v>24.71</v>
      </c>
      <c r="M1012">
        <v>27.152000000000001</v>
      </c>
      <c r="N1012">
        <v>1.2210000000000001</v>
      </c>
      <c r="O1012">
        <v>6</v>
      </c>
    </row>
    <row r="1013" spans="1:15" x14ac:dyDescent="0.45">
      <c r="A1013" t="s">
        <v>754</v>
      </c>
      <c r="B1013">
        <v>2016</v>
      </c>
      <c r="C1013" s="9">
        <v>42295</v>
      </c>
      <c r="D1013" t="s">
        <v>658</v>
      </c>
      <c r="E1013" t="s">
        <v>642</v>
      </c>
      <c r="F1013">
        <v>2</v>
      </c>
      <c r="G1013">
        <v>3</v>
      </c>
      <c r="H1013" t="s">
        <v>755</v>
      </c>
      <c r="I1013" t="s">
        <v>756</v>
      </c>
      <c r="J1013">
        <v>20.909589041095799</v>
      </c>
      <c r="K1013">
        <v>15.064</v>
      </c>
      <c r="L1013">
        <v>16.951000000000001</v>
      </c>
      <c r="M1013">
        <v>22.611000000000001</v>
      </c>
      <c r="N1013">
        <v>2.83</v>
      </c>
      <c r="O1013">
        <v>11</v>
      </c>
    </row>
    <row r="1014" spans="1:15" x14ac:dyDescent="0.45">
      <c r="A1014" t="s">
        <v>754</v>
      </c>
      <c r="B1014">
        <v>2016</v>
      </c>
      <c r="C1014" s="9">
        <v>42295</v>
      </c>
      <c r="D1014" t="s">
        <v>658</v>
      </c>
      <c r="E1014" t="s">
        <v>642</v>
      </c>
      <c r="F1014">
        <v>2</v>
      </c>
      <c r="G1014">
        <v>4</v>
      </c>
      <c r="H1014" t="s">
        <v>34</v>
      </c>
      <c r="I1014" t="s">
        <v>19</v>
      </c>
      <c r="J1014">
        <v>28.2082191780821</v>
      </c>
      <c r="K1014">
        <v>6.15899999999999</v>
      </c>
      <c r="L1014">
        <v>12.091999999999899</v>
      </c>
      <c r="M1014">
        <v>19.738</v>
      </c>
      <c r="N1014">
        <v>3.823</v>
      </c>
      <c r="O1014">
        <v>13</v>
      </c>
    </row>
    <row r="1015" spans="1:15" x14ac:dyDescent="0.45">
      <c r="A1015" t="s">
        <v>754</v>
      </c>
      <c r="B1015">
        <v>2016</v>
      </c>
      <c r="C1015" s="9">
        <v>42295</v>
      </c>
      <c r="D1015" t="s">
        <v>658</v>
      </c>
      <c r="E1015" t="s">
        <v>642</v>
      </c>
      <c r="F1015">
        <v>2</v>
      </c>
      <c r="G1015">
        <v>5</v>
      </c>
      <c r="H1015" t="s">
        <v>321</v>
      </c>
      <c r="I1015" t="s">
        <v>56</v>
      </c>
      <c r="J1015">
        <v>23.4931506849315</v>
      </c>
      <c r="K1015">
        <v>14.438000000000001</v>
      </c>
      <c r="L1015">
        <v>14.501999999999899</v>
      </c>
      <c r="M1015">
        <v>19.047999999999998</v>
      </c>
      <c r="N1015">
        <v>2.2730000000000001</v>
      </c>
      <c r="O1015">
        <v>15</v>
      </c>
    </row>
    <row r="1016" spans="1:15" x14ac:dyDescent="0.45">
      <c r="A1016" t="s">
        <v>754</v>
      </c>
      <c r="B1016">
        <v>2016</v>
      </c>
      <c r="C1016" s="9">
        <v>42295</v>
      </c>
      <c r="D1016" t="s">
        <v>658</v>
      </c>
      <c r="E1016" t="s">
        <v>642</v>
      </c>
      <c r="F1016">
        <v>2</v>
      </c>
      <c r="G1016">
        <v>6</v>
      </c>
      <c r="H1016" t="s">
        <v>50</v>
      </c>
      <c r="I1016" t="s">
        <v>51</v>
      </c>
      <c r="J1016">
        <v>19.030136986301301</v>
      </c>
      <c r="K1016">
        <v>17.910999999999898</v>
      </c>
      <c r="L1016">
        <v>16.332000000000001</v>
      </c>
      <c r="M1016">
        <v>20.696000000000002</v>
      </c>
      <c r="N1016">
        <v>2.1819999999999999</v>
      </c>
      <c r="O1016">
        <v>17</v>
      </c>
    </row>
    <row r="1017" spans="1:15" x14ac:dyDescent="0.45">
      <c r="A1017" t="s">
        <v>754</v>
      </c>
      <c r="B1017">
        <v>2016</v>
      </c>
      <c r="C1017" s="9">
        <v>42295</v>
      </c>
      <c r="D1017" t="s">
        <v>658</v>
      </c>
      <c r="E1017" t="s">
        <v>643</v>
      </c>
      <c r="F1017">
        <v>1</v>
      </c>
      <c r="G1017">
        <v>1</v>
      </c>
      <c r="H1017" t="s">
        <v>703</v>
      </c>
      <c r="I1017" t="s">
        <v>15</v>
      </c>
      <c r="J1017">
        <v>24.9534246575342</v>
      </c>
      <c r="K1017">
        <v>35.372</v>
      </c>
      <c r="L1017">
        <v>35.548000000000002</v>
      </c>
      <c r="M1017">
        <v>37.962000000000003</v>
      </c>
      <c r="N1017">
        <v>1.2070000000000001</v>
      </c>
      <c r="O1017">
        <v>5</v>
      </c>
    </row>
    <row r="1018" spans="1:15" x14ac:dyDescent="0.45">
      <c r="A1018" t="s">
        <v>754</v>
      </c>
      <c r="B1018">
        <v>2016</v>
      </c>
      <c r="C1018" s="9">
        <v>42295</v>
      </c>
      <c r="D1018" t="s">
        <v>658</v>
      </c>
      <c r="E1018" t="s">
        <v>643</v>
      </c>
      <c r="F1018">
        <v>1</v>
      </c>
      <c r="G1018">
        <v>2</v>
      </c>
      <c r="H1018" t="s">
        <v>164</v>
      </c>
      <c r="I1018" t="s">
        <v>118</v>
      </c>
      <c r="J1018">
        <v>22.865753424657498</v>
      </c>
      <c r="K1018">
        <v>28.244999999999902</v>
      </c>
      <c r="L1018">
        <v>28.428000000000001</v>
      </c>
      <c r="M1018">
        <v>30.228000000000002</v>
      </c>
      <c r="N1018">
        <v>0.9</v>
      </c>
      <c r="O1018">
        <v>3</v>
      </c>
    </row>
    <row r="1019" spans="1:15" x14ac:dyDescent="0.45">
      <c r="A1019" t="s">
        <v>754</v>
      </c>
      <c r="B1019">
        <v>2016</v>
      </c>
      <c r="C1019" s="9">
        <v>42295</v>
      </c>
      <c r="D1019" t="s">
        <v>658</v>
      </c>
      <c r="E1019" t="s">
        <v>643</v>
      </c>
      <c r="F1019">
        <v>1</v>
      </c>
      <c r="G1019">
        <v>3</v>
      </c>
      <c r="H1019" t="s">
        <v>737</v>
      </c>
      <c r="I1019" t="s">
        <v>738</v>
      </c>
      <c r="J1019">
        <v>27.350684931506802</v>
      </c>
      <c r="K1019">
        <v>26.326999999999899</v>
      </c>
      <c r="L1019">
        <v>26.523</v>
      </c>
      <c r="M1019">
        <v>29.023</v>
      </c>
      <c r="N1019">
        <v>1.25</v>
      </c>
      <c r="O1019">
        <v>2</v>
      </c>
    </row>
    <row r="1020" spans="1:15" x14ac:dyDescent="0.45">
      <c r="A1020" t="s">
        <v>754</v>
      </c>
      <c r="B1020">
        <v>2016</v>
      </c>
      <c r="C1020" s="9">
        <v>42295</v>
      </c>
      <c r="D1020" t="s">
        <v>658</v>
      </c>
      <c r="E1020" t="s">
        <v>643</v>
      </c>
      <c r="F1020">
        <v>1</v>
      </c>
      <c r="G1020">
        <v>4</v>
      </c>
      <c r="H1020" t="s">
        <v>133</v>
      </c>
      <c r="I1020" t="s">
        <v>25</v>
      </c>
      <c r="J1020">
        <v>22.7287671232876</v>
      </c>
      <c r="K1020">
        <v>20.992000000000001</v>
      </c>
      <c r="L1020">
        <v>21.978999999999999</v>
      </c>
      <c r="M1020">
        <v>27.518999999999998</v>
      </c>
      <c r="N1020">
        <v>2.77</v>
      </c>
      <c r="O1020">
        <v>10</v>
      </c>
    </row>
    <row r="1021" spans="1:15" x14ac:dyDescent="0.45">
      <c r="A1021" t="s">
        <v>754</v>
      </c>
      <c r="B1021">
        <v>2016</v>
      </c>
      <c r="C1021" s="9">
        <v>42295</v>
      </c>
      <c r="D1021" t="s">
        <v>658</v>
      </c>
      <c r="E1021" t="s">
        <v>643</v>
      </c>
      <c r="F1021">
        <v>1</v>
      </c>
      <c r="G1021">
        <v>5</v>
      </c>
      <c r="H1021" t="s">
        <v>139</v>
      </c>
      <c r="I1021" t="s">
        <v>61</v>
      </c>
      <c r="J1021">
        <v>23.353424657534202</v>
      </c>
      <c r="K1021">
        <v>24.321999999999999</v>
      </c>
      <c r="L1021">
        <v>24.192</v>
      </c>
      <c r="M1021">
        <v>26.524000000000001</v>
      </c>
      <c r="N1021">
        <v>1.1659999999999999</v>
      </c>
      <c r="O1021">
        <v>8</v>
      </c>
    </row>
    <row r="1022" spans="1:15" x14ac:dyDescent="0.45">
      <c r="A1022" t="s">
        <v>754</v>
      </c>
      <c r="B1022">
        <v>2016</v>
      </c>
      <c r="C1022" s="9">
        <v>42295</v>
      </c>
      <c r="D1022" t="s">
        <v>658</v>
      </c>
      <c r="E1022" t="s">
        <v>643</v>
      </c>
      <c r="F1022">
        <v>1</v>
      </c>
      <c r="G1022">
        <v>6</v>
      </c>
      <c r="H1022" t="s">
        <v>100</v>
      </c>
      <c r="I1022" t="s">
        <v>47</v>
      </c>
      <c r="J1022">
        <v>21.676712328767099</v>
      </c>
      <c r="K1022">
        <v>20.009</v>
      </c>
      <c r="L1022">
        <v>18.25</v>
      </c>
      <c r="M1022">
        <v>24.146000000000001</v>
      </c>
      <c r="N1022">
        <v>2.948</v>
      </c>
      <c r="O1022">
        <v>12</v>
      </c>
    </row>
    <row r="1023" spans="1:15" x14ac:dyDescent="0.45">
      <c r="A1023" t="s">
        <v>754</v>
      </c>
      <c r="B1023">
        <v>2016</v>
      </c>
      <c r="C1023" s="9">
        <v>42295</v>
      </c>
      <c r="D1023" t="s">
        <v>658</v>
      </c>
      <c r="E1023" t="s">
        <v>643</v>
      </c>
      <c r="F1023">
        <v>2</v>
      </c>
      <c r="G1023">
        <v>1</v>
      </c>
      <c r="H1023" t="s">
        <v>184</v>
      </c>
      <c r="I1023" t="s">
        <v>19</v>
      </c>
      <c r="J1023">
        <v>21.320547945205401</v>
      </c>
      <c r="K1023">
        <v>20.196999999999999</v>
      </c>
      <c r="L1023">
        <v>22.814999999999898</v>
      </c>
      <c r="M1023">
        <v>27.170999999999999</v>
      </c>
      <c r="N1023">
        <v>2.1779999999999999</v>
      </c>
      <c r="O1023">
        <v>1</v>
      </c>
    </row>
    <row r="1024" spans="1:15" x14ac:dyDescent="0.45">
      <c r="A1024" t="s">
        <v>754</v>
      </c>
      <c r="B1024">
        <v>2016</v>
      </c>
      <c r="C1024" s="9">
        <v>42295</v>
      </c>
      <c r="D1024" t="s">
        <v>658</v>
      </c>
      <c r="E1024" t="s">
        <v>643</v>
      </c>
      <c r="F1024">
        <v>2</v>
      </c>
      <c r="G1024">
        <v>2</v>
      </c>
      <c r="H1024" t="s">
        <v>745</v>
      </c>
      <c r="I1024" t="s">
        <v>738</v>
      </c>
      <c r="J1024">
        <v>24.161643835616399</v>
      </c>
      <c r="K1024">
        <v>24.71</v>
      </c>
      <c r="L1024">
        <v>25.074999999999999</v>
      </c>
      <c r="M1024">
        <v>27.452999999999999</v>
      </c>
      <c r="N1024">
        <v>1.1890000000000001</v>
      </c>
      <c r="O1024">
        <v>6</v>
      </c>
    </row>
    <row r="1025" spans="1:15" x14ac:dyDescent="0.45">
      <c r="A1025" t="s">
        <v>754</v>
      </c>
      <c r="B1025">
        <v>2016</v>
      </c>
      <c r="C1025" s="9">
        <v>42295</v>
      </c>
      <c r="D1025" t="s">
        <v>658</v>
      </c>
      <c r="E1025" t="s">
        <v>643</v>
      </c>
      <c r="F1025">
        <v>2</v>
      </c>
      <c r="G1025">
        <v>3</v>
      </c>
      <c r="H1025" t="s">
        <v>147</v>
      </c>
      <c r="I1025" t="s">
        <v>31</v>
      </c>
      <c r="J1025">
        <v>27.2739726027397</v>
      </c>
      <c r="K1025">
        <v>29.9</v>
      </c>
      <c r="L1025">
        <v>29.33</v>
      </c>
      <c r="M1025">
        <v>32.776000000000003</v>
      </c>
      <c r="N1025">
        <v>1.7230000000000001</v>
      </c>
      <c r="O1025">
        <v>4</v>
      </c>
    </row>
    <row r="1026" spans="1:15" x14ac:dyDescent="0.45">
      <c r="A1026" t="s">
        <v>754</v>
      </c>
      <c r="B1026">
        <v>2016</v>
      </c>
      <c r="C1026" s="9">
        <v>42295</v>
      </c>
      <c r="D1026" t="s">
        <v>658</v>
      </c>
      <c r="E1026" t="s">
        <v>643</v>
      </c>
      <c r="F1026">
        <v>2</v>
      </c>
      <c r="G1026">
        <v>4</v>
      </c>
      <c r="H1026" t="s">
        <v>109</v>
      </c>
      <c r="I1026" t="s">
        <v>118</v>
      </c>
      <c r="J1026">
        <v>22.7123287671232</v>
      </c>
      <c r="K1026">
        <v>21.702000000000002</v>
      </c>
      <c r="L1026">
        <v>21.980999999999899</v>
      </c>
      <c r="M1026">
        <v>25.550999999999998</v>
      </c>
      <c r="N1026">
        <v>1.7849999999999999</v>
      </c>
      <c r="O1026">
        <v>7</v>
      </c>
    </row>
    <row r="1027" spans="1:15" x14ac:dyDescent="0.45">
      <c r="A1027" t="s">
        <v>754</v>
      </c>
      <c r="B1027">
        <v>2016</v>
      </c>
      <c r="C1027" s="9">
        <v>42295</v>
      </c>
      <c r="D1027" t="s">
        <v>658</v>
      </c>
      <c r="E1027" t="s">
        <v>643</v>
      </c>
      <c r="F1027">
        <v>2</v>
      </c>
      <c r="G1027">
        <v>5</v>
      </c>
      <c r="H1027" t="s">
        <v>60</v>
      </c>
      <c r="I1027" t="s">
        <v>61</v>
      </c>
      <c r="J1027">
        <v>27.2520547945205</v>
      </c>
      <c r="K1027">
        <v>23.79</v>
      </c>
      <c r="L1027">
        <v>23.611000000000001</v>
      </c>
      <c r="M1027">
        <v>25.789000000000001</v>
      </c>
      <c r="N1027">
        <v>1.089</v>
      </c>
      <c r="O1027">
        <v>9</v>
      </c>
    </row>
    <row r="1028" spans="1:15" x14ac:dyDescent="0.45">
      <c r="A1028" t="s">
        <v>754</v>
      </c>
      <c r="B1028">
        <v>2016</v>
      </c>
      <c r="C1028" s="9">
        <v>42295</v>
      </c>
      <c r="D1028" t="s">
        <v>658</v>
      </c>
      <c r="E1028" t="s">
        <v>643</v>
      </c>
      <c r="F1028">
        <v>2</v>
      </c>
      <c r="G1028">
        <v>6</v>
      </c>
      <c r="H1028" t="s">
        <v>755</v>
      </c>
      <c r="I1028" t="s">
        <v>756</v>
      </c>
      <c r="J1028">
        <v>20.909589041095799</v>
      </c>
      <c r="K1028">
        <v>16.951000000000001</v>
      </c>
      <c r="L1028">
        <v>16.009999999999899</v>
      </c>
      <c r="M1028">
        <v>21.161999999999999</v>
      </c>
      <c r="N1028">
        <v>2.5760000000000001</v>
      </c>
      <c r="O1028">
        <v>11</v>
      </c>
    </row>
    <row r="1029" spans="1:15" x14ac:dyDescent="0.45">
      <c r="A1029" t="s">
        <v>754</v>
      </c>
      <c r="B1029">
        <v>2016</v>
      </c>
      <c r="C1029" s="9">
        <v>42295</v>
      </c>
      <c r="D1029" t="s">
        <v>658</v>
      </c>
      <c r="E1029" t="s">
        <v>370</v>
      </c>
      <c r="F1029">
        <v>1</v>
      </c>
      <c r="G1029">
        <v>1</v>
      </c>
      <c r="H1029" t="s">
        <v>184</v>
      </c>
      <c r="I1029" t="s">
        <v>19</v>
      </c>
      <c r="J1029">
        <v>21.320547945205401</v>
      </c>
      <c r="K1029">
        <v>22.814999999999898</v>
      </c>
      <c r="L1029">
        <v>25.256</v>
      </c>
      <c r="M1029">
        <v>29.27</v>
      </c>
      <c r="N1029">
        <v>2.0070000000000001</v>
      </c>
      <c r="O1029">
        <v>1</v>
      </c>
    </row>
    <row r="1030" spans="1:15" x14ac:dyDescent="0.45">
      <c r="A1030" t="s">
        <v>754</v>
      </c>
      <c r="B1030">
        <v>2016</v>
      </c>
      <c r="C1030" s="9">
        <v>42295</v>
      </c>
      <c r="D1030" t="s">
        <v>658</v>
      </c>
      <c r="E1030" t="s">
        <v>370</v>
      </c>
      <c r="F1030">
        <v>1</v>
      </c>
      <c r="G1030">
        <v>2</v>
      </c>
      <c r="H1030" t="s">
        <v>737</v>
      </c>
      <c r="I1030" t="s">
        <v>738</v>
      </c>
      <c r="J1030">
        <v>27.350684931506802</v>
      </c>
      <c r="K1030">
        <v>26.523</v>
      </c>
      <c r="L1030">
        <v>27.027000000000001</v>
      </c>
      <c r="M1030">
        <v>29.452999999999999</v>
      </c>
      <c r="N1030">
        <v>1.2130000000000001</v>
      </c>
      <c r="O1030">
        <v>2</v>
      </c>
    </row>
    <row r="1031" spans="1:15" x14ac:dyDescent="0.45">
      <c r="A1031" t="s">
        <v>754</v>
      </c>
      <c r="B1031">
        <v>2016</v>
      </c>
      <c r="C1031" s="9">
        <v>42295</v>
      </c>
      <c r="D1031" t="s">
        <v>658</v>
      </c>
      <c r="E1031" t="s">
        <v>370</v>
      </c>
      <c r="F1031">
        <v>1</v>
      </c>
      <c r="G1031">
        <v>3</v>
      </c>
      <c r="H1031" t="s">
        <v>164</v>
      </c>
      <c r="I1031" t="s">
        <v>118</v>
      </c>
      <c r="J1031">
        <v>22.865753424657498</v>
      </c>
      <c r="K1031">
        <v>28.428000000000001</v>
      </c>
      <c r="L1031">
        <v>28.54</v>
      </c>
      <c r="M1031">
        <v>30.315999999999999</v>
      </c>
      <c r="N1031">
        <v>0.88800000000000001</v>
      </c>
      <c r="O1031">
        <v>3</v>
      </c>
    </row>
    <row r="1032" spans="1:15" x14ac:dyDescent="0.45">
      <c r="A1032" t="s">
        <v>754</v>
      </c>
      <c r="B1032">
        <v>2016</v>
      </c>
      <c r="C1032" s="9">
        <v>42295</v>
      </c>
      <c r="D1032" t="s">
        <v>658</v>
      </c>
      <c r="E1032" t="s">
        <v>370</v>
      </c>
      <c r="F1032">
        <v>1</v>
      </c>
      <c r="G1032">
        <v>4</v>
      </c>
      <c r="H1032" t="s">
        <v>147</v>
      </c>
      <c r="I1032" t="s">
        <v>31</v>
      </c>
      <c r="J1032">
        <v>27.2739726027397</v>
      </c>
      <c r="K1032">
        <v>29.33</v>
      </c>
      <c r="L1032">
        <v>29.1739999999999</v>
      </c>
      <c r="M1032">
        <v>32.415999999999997</v>
      </c>
      <c r="N1032">
        <v>1.621</v>
      </c>
      <c r="O1032">
        <v>4</v>
      </c>
    </row>
    <row r="1033" spans="1:15" x14ac:dyDescent="0.45">
      <c r="A1033" t="s">
        <v>754</v>
      </c>
      <c r="B1033">
        <v>2016</v>
      </c>
      <c r="C1033" s="9">
        <v>42295</v>
      </c>
      <c r="D1033" t="s">
        <v>658</v>
      </c>
      <c r="E1033" t="s">
        <v>370</v>
      </c>
      <c r="F1033">
        <v>1</v>
      </c>
      <c r="G1033">
        <v>5</v>
      </c>
      <c r="H1033" t="s">
        <v>703</v>
      </c>
      <c r="I1033" t="s">
        <v>15</v>
      </c>
      <c r="J1033">
        <v>24.9534246575342</v>
      </c>
      <c r="K1033">
        <v>35.548000000000002</v>
      </c>
      <c r="L1033">
        <v>34.86</v>
      </c>
      <c r="M1033">
        <v>37.207999999999998</v>
      </c>
      <c r="N1033">
        <v>1.1739999999999999</v>
      </c>
      <c r="O1033">
        <v>5</v>
      </c>
    </row>
    <row r="1034" spans="1:15" x14ac:dyDescent="0.45">
      <c r="A1034" t="s">
        <v>754</v>
      </c>
      <c r="B1034">
        <v>2016</v>
      </c>
      <c r="C1034" s="9">
        <v>42295</v>
      </c>
      <c r="D1034" t="s">
        <v>658</v>
      </c>
      <c r="E1034" t="s">
        <v>370</v>
      </c>
      <c r="F1034">
        <v>1</v>
      </c>
      <c r="G1034">
        <v>6</v>
      </c>
      <c r="H1034" t="s">
        <v>745</v>
      </c>
      <c r="I1034" t="s">
        <v>738</v>
      </c>
      <c r="J1034">
        <v>24.161643835616399</v>
      </c>
      <c r="K1034">
        <v>25.074999999999999</v>
      </c>
      <c r="L1034">
        <v>24.85</v>
      </c>
      <c r="M1034">
        <v>27.186</v>
      </c>
      <c r="N1034">
        <v>1.1679999999999999</v>
      </c>
      <c r="O1034">
        <v>6</v>
      </c>
    </row>
    <row r="1035" spans="1:15" x14ac:dyDescent="0.45">
      <c r="A1035" t="s">
        <v>754</v>
      </c>
      <c r="B1035">
        <v>2016</v>
      </c>
      <c r="C1035" s="9">
        <v>42295</v>
      </c>
      <c r="D1035" t="s">
        <v>658</v>
      </c>
      <c r="E1035" t="s">
        <v>370</v>
      </c>
      <c r="F1035">
        <v>2</v>
      </c>
      <c r="G1035">
        <v>1</v>
      </c>
      <c r="H1035" t="s">
        <v>109</v>
      </c>
      <c r="I1035" t="s">
        <v>118</v>
      </c>
      <c r="J1035">
        <v>22.7123287671232</v>
      </c>
      <c r="K1035">
        <v>21.980999999999899</v>
      </c>
      <c r="L1035">
        <v>23.178000000000001</v>
      </c>
      <c r="M1035">
        <v>26.577999999999999</v>
      </c>
      <c r="N1035">
        <v>1.7</v>
      </c>
      <c r="O1035">
        <v>7</v>
      </c>
    </row>
    <row r="1036" spans="1:15" x14ac:dyDescent="0.45">
      <c r="A1036" t="s">
        <v>754</v>
      </c>
      <c r="B1036">
        <v>2016</v>
      </c>
      <c r="C1036" s="9">
        <v>42295</v>
      </c>
      <c r="D1036" t="s">
        <v>658</v>
      </c>
      <c r="E1036" t="s">
        <v>370</v>
      </c>
      <c r="F1036">
        <v>2</v>
      </c>
      <c r="G1036">
        <v>2</v>
      </c>
      <c r="H1036" t="s">
        <v>139</v>
      </c>
      <c r="I1036" t="s">
        <v>61</v>
      </c>
      <c r="J1036">
        <v>23.353424657534202</v>
      </c>
      <c r="K1036">
        <v>24.192</v>
      </c>
      <c r="L1036">
        <v>24.417000000000002</v>
      </c>
      <c r="M1036">
        <v>26.695</v>
      </c>
      <c r="N1036">
        <v>1.139</v>
      </c>
      <c r="O1036">
        <v>8</v>
      </c>
    </row>
    <row r="1037" spans="1:15" x14ac:dyDescent="0.45">
      <c r="A1037" t="s">
        <v>754</v>
      </c>
      <c r="B1037">
        <v>2016</v>
      </c>
      <c r="C1037" s="9">
        <v>42295</v>
      </c>
      <c r="D1037" t="s">
        <v>658</v>
      </c>
      <c r="E1037" t="s">
        <v>370</v>
      </c>
      <c r="F1037">
        <v>2</v>
      </c>
      <c r="G1037">
        <v>3</v>
      </c>
      <c r="H1037" t="s">
        <v>60</v>
      </c>
      <c r="I1037" t="s">
        <v>61</v>
      </c>
      <c r="J1037">
        <v>27.2520547945205</v>
      </c>
      <c r="K1037">
        <v>23.611000000000001</v>
      </c>
      <c r="L1037">
        <v>23.684999999999999</v>
      </c>
      <c r="M1037">
        <v>25.817</v>
      </c>
      <c r="N1037">
        <v>1.0660000000000001</v>
      </c>
      <c r="O1037">
        <v>9</v>
      </c>
    </row>
    <row r="1038" spans="1:15" x14ac:dyDescent="0.45">
      <c r="A1038" t="s">
        <v>754</v>
      </c>
      <c r="B1038">
        <v>2016</v>
      </c>
      <c r="C1038" s="9">
        <v>42295</v>
      </c>
      <c r="D1038" t="s">
        <v>658</v>
      </c>
      <c r="E1038" t="s">
        <v>370</v>
      </c>
      <c r="F1038">
        <v>2</v>
      </c>
      <c r="G1038">
        <v>4</v>
      </c>
      <c r="H1038" t="s">
        <v>133</v>
      </c>
      <c r="I1038" t="s">
        <v>25</v>
      </c>
      <c r="J1038">
        <v>22.7287671232876</v>
      </c>
      <c r="K1038">
        <v>21.978999999999999</v>
      </c>
      <c r="L1038">
        <v>21.495999999999999</v>
      </c>
      <c r="M1038">
        <v>26.332000000000001</v>
      </c>
      <c r="N1038">
        <v>2.4180000000000001</v>
      </c>
      <c r="O1038">
        <v>10</v>
      </c>
    </row>
    <row r="1039" spans="1:15" x14ac:dyDescent="0.45">
      <c r="A1039" t="s">
        <v>754</v>
      </c>
      <c r="B1039">
        <v>2016</v>
      </c>
      <c r="C1039" s="9">
        <v>42295</v>
      </c>
      <c r="D1039" t="s">
        <v>658</v>
      </c>
      <c r="E1039" t="s">
        <v>370</v>
      </c>
      <c r="F1039">
        <v>2</v>
      </c>
      <c r="G1039">
        <v>5</v>
      </c>
      <c r="H1039" t="s">
        <v>755</v>
      </c>
      <c r="I1039" t="s">
        <v>756</v>
      </c>
      <c r="J1039">
        <v>20.909589041095799</v>
      </c>
      <c r="K1039">
        <v>16.009999999999899</v>
      </c>
      <c r="L1039">
        <v>16.334</v>
      </c>
      <c r="M1039">
        <v>20.95</v>
      </c>
      <c r="N1039">
        <v>2.3079999999999998</v>
      </c>
      <c r="O1039">
        <v>11</v>
      </c>
    </row>
    <row r="1040" spans="1:15" x14ac:dyDescent="0.45">
      <c r="A1040" t="s">
        <v>754</v>
      </c>
      <c r="B1040">
        <v>2016</v>
      </c>
      <c r="C1040" s="9">
        <v>42295</v>
      </c>
      <c r="D1040" t="s">
        <v>658</v>
      </c>
      <c r="E1040" t="s">
        <v>370</v>
      </c>
      <c r="F1040">
        <v>2</v>
      </c>
      <c r="G1040">
        <v>6</v>
      </c>
      <c r="H1040" t="s">
        <v>100</v>
      </c>
      <c r="I1040" t="s">
        <v>47</v>
      </c>
      <c r="J1040">
        <v>21.676712328767099</v>
      </c>
      <c r="K1040">
        <v>18.25</v>
      </c>
      <c r="L1040">
        <v>16.425000000000001</v>
      </c>
      <c r="M1040">
        <v>21.681000000000001</v>
      </c>
      <c r="N1040">
        <v>2.6280000000000001</v>
      </c>
      <c r="O1040">
        <v>12</v>
      </c>
    </row>
    <row r="1041" spans="1:15" x14ac:dyDescent="0.45">
      <c r="A1041" t="s">
        <v>71</v>
      </c>
      <c r="B1041">
        <v>2016</v>
      </c>
      <c r="C1041" s="9">
        <v>42309</v>
      </c>
      <c r="D1041" t="s">
        <v>653</v>
      </c>
      <c r="E1041" t="s">
        <v>454</v>
      </c>
      <c r="F1041">
        <v>1</v>
      </c>
      <c r="G1041">
        <v>1</v>
      </c>
      <c r="H1041" t="s">
        <v>79</v>
      </c>
      <c r="I1041" t="s">
        <v>65</v>
      </c>
      <c r="J1041">
        <v>28.4931506849315</v>
      </c>
      <c r="K1041">
        <v>31.360999999999901</v>
      </c>
      <c r="L1041">
        <v>31.548999999999999</v>
      </c>
      <c r="M1041">
        <v>33.329000000000001</v>
      </c>
      <c r="N1041">
        <v>0.89</v>
      </c>
      <c r="O1041">
        <v>5</v>
      </c>
    </row>
    <row r="1042" spans="1:15" x14ac:dyDescent="0.45">
      <c r="A1042" t="s">
        <v>71</v>
      </c>
      <c r="B1042">
        <v>2016</v>
      </c>
      <c r="C1042" s="9">
        <v>42309</v>
      </c>
      <c r="D1042" t="s">
        <v>653</v>
      </c>
      <c r="E1042" t="s">
        <v>454</v>
      </c>
      <c r="F1042">
        <v>1</v>
      </c>
      <c r="G1042">
        <v>2</v>
      </c>
      <c r="H1042" t="s">
        <v>719</v>
      </c>
      <c r="I1042" t="s">
        <v>727</v>
      </c>
      <c r="J1042">
        <v>29.698630136986299</v>
      </c>
      <c r="K1042">
        <v>31.561999999999902</v>
      </c>
      <c r="L1042">
        <v>31.521999999999998</v>
      </c>
      <c r="M1042">
        <v>34.03</v>
      </c>
      <c r="N1042">
        <v>1.254</v>
      </c>
      <c r="O1042">
        <v>2</v>
      </c>
    </row>
    <row r="1043" spans="1:15" x14ac:dyDescent="0.45">
      <c r="A1043" t="s">
        <v>71</v>
      </c>
      <c r="B1043">
        <v>2016</v>
      </c>
      <c r="C1043" s="9">
        <v>42309</v>
      </c>
      <c r="D1043" t="s">
        <v>653</v>
      </c>
      <c r="E1043" t="s">
        <v>454</v>
      </c>
      <c r="F1043">
        <v>1</v>
      </c>
      <c r="G1043">
        <v>3</v>
      </c>
      <c r="H1043" t="s">
        <v>116</v>
      </c>
      <c r="I1043" t="s">
        <v>21</v>
      </c>
      <c r="J1043">
        <v>24.605479452054698</v>
      </c>
      <c r="K1043">
        <v>24.193999999999999</v>
      </c>
      <c r="L1043">
        <v>24.37</v>
      </c>
      <c r="M1043">
        <v>26.632000000000001</v>
      </c>
      <c r="N1043">
        <v>1.131</v>
      </c>
      <c r="O1043">
        <v>27</v>
      </c>
    </row>
    <row r="1044" spans="1:15" x14ac:dyDescent="0.45">
      <c r="A1044" t="s">
        <v>71</v>
      </c>
      <c r="B1044">
        <v>2016</v>
      </c>
      <c r="C1044" s="9">
        <v>42309</v>
      </c>
      <c r="D1044" t="s">
        <v>653</v>
      </c>
      <c r="E1044" t="s">
        <v>454</v>
      </c>
      <c r="F1044">
        <v>1</v>
      </c>
      <c r="G1044">
        <v>4</v>
      </c>
      <c r="H1044" t="s">
        <v>174</v>
      </c>
      <c r="I1044" t="s">
        <v>156</v>
      </c>
      <c r="J1044">
        <v>23.789041095890401</v>
      </c>
      <c r="K1044">
        <v>25.07</v>
      </c>
      <c r="L1044">
        <v>24.756</v>
      </c>
      <c r="M1044">
        <v>27.7</v>
      </c>
      <c r="N1044">
        <v>1.472</v>
      </c>
      <c r="O1044">
        <v>17</v>
      </c>
    </row>
    <row r="1045" spans="1:15" x14ac:dyDescent="0.45">
      <c r="A1045" t="s">
        <v>71</v>
      </c>
      <c r="B1045">
        <v>2016</v>
      </c>
      <c r="C1045" s="9">
        <v>42309</v>
      </c>
      <c r="D1045" t="s">
        <v>653</v>
      </c>
      <c r="E1045" t="s">
        <v>454</v>
      </c>
      <c r="F1045">
        <v>1</v>
      </c>
      <c r="G1045">
        <v>5</v>
      </c>
      <c r="H1045" t="s">
        <v>743</v>
      </c>
      <c r="I1045" t="s">
        <v>744</v>
      </c>
      <c r="K1045">
        <v>8.718</v>
      </c>
      <c r="L1045">
        <v>10.381</v>
      </c>
      <c r="M1045">
        <v>15.365</v>
      </c>
      <c r="N1045">
        <v>2.492</v>
      </c>
      <c r="O1045">
        <v>21</v>
      </c>
    </row>
    <row r="1046" spans="1:15" x14ac:dyDescent="0.45">
      <c r="A1046" t="s">
        <v>71</v>
      </c>
      <c r="B1046">
        <v>2016</v>
      </c>
      <c r="C1046" s="9">
        <v>42309</v>
      </c>
      <c r="D1046" t="s">
        <v>653</v>
      </c>
      <c r="E1046" t="s">
        <v>454</v>
      </c>
      <c r="F1046">
        <v>1</v>
      </c>
      <c r="G1046">
        <v>6</v>
      </c>
      <c r="H1046" t="s">
        <v>321</v>
      </c>
      <c r="I1046" t="s">
        <v>56</v>
      </c>
      <c r="J1046">
        <v>23.531506849315001</v>
      </c>
      <c r="K1046">
        <v>14.501999999999899</v>
      </c>
      <c r="L1046">
        <v>13.565999999999899</v>
      </c>
      <c r="M1046">
        <v>17.866</v>
      </c>
      <c r="N1046">
        <v>2.15</v>
      </c>
      <c r="O1046">
        <v>21</v>
      </c>
    </row>
    <row r="1047" spans="1:15" x14ac:dyDescent="0.45">
      <c r="A1047" t="s">
        <v>71</v>
      </c>
      <c r="B1047">
        <v>2016</v>
      </c>
      <c r="C1047" s="9">
        <v>42309</v>
      </c>
      <c r="D1047" t="s">
        <v>653</v>
      </c>
      <c r="E1047" t="s">
        <v>454</v>
      </c>
      <c r="F1047">
        <v>2</v>
      </c>
      <c r="G1047">
        <v>1</v>
      </c>
      <c r="H1047" t="s">
        <v>655</v>
      </c>
      <c r="I1047" t="s">
        <v>120</v>
      </c>
      <c r="J1047">
        <v>32.906849315068399</v>
      </c>
      <c r="K1047">
        <v>29.381</v>
      </c>
      <c r="L1047">
        <v>29.850999999999999</v>
      </c>
      <c r="M1047">
        <v>32.365000000000002</v>
      </c>
      <c r="N1047">
        <v>1.2569999999999999</v>
      </c>
      <c r="O1047">
        <v>8</v>
      </c>
    </row>
    <row r="1048" spans="1:15" x14ac:dyDescent="0.45">
      <c r="A1048" t="s">
        <v>71</v>
      </c>
      <c r="B1048">
        <v>2016</v>
      </c>
      <c r="C1048" s="9">
        <v>42309</v>
      </c>
      <c r="D1048" t="s">
        <v>653</v>
      </c>
      <c r="E1048" t="s">
        <v>454</v>
      </c>
      <c r="F1048">
        <v>2</v>
      </c>
      <c r="G1048">
        <v>2</v>
      </c>
      <c r="H1048" t="s">
        <v>147</v>
      </c>
      <c r="I1048" t="s">
        <v>31</v>
      </c>
      <c r="J1048">
        <v>27.312328767123201</v>
      </c>
      <c r="K1048">
        <v>29.1739999999999</v>
      </c>
      <c r="L1048">
        <v>29.383999999999901</v>
      </c>
      <c r="M1048">
        <v>32.479999999999997</v>
      </c>
      <c r="N1048">
        <v>1.548</v>
      </c>
      <c r="O1048">
        <v>12</v>
      </c>
    </row>
    <row r="1049" spans="1:15" x14ac:dyDescent="0.45">
      <c r="A1049" t="s">
        <v>71</v>
      </c>
      <c r="B1049">
        <v>2016</v>
      </c>
      <c r="C1049" s="9">
        <v>42309</v>
      </c>
      <c r="D1049" t="s">
        <v>653</v>
      </c>
      <c r="E1049" t="s">
        <v>454</v>
      </c>
      <c r="F1049">
        <v>2</v>
      </c>
      <c r="G1049">
        <v>3</v>
      </c>
      <c r="H1049" t="s">
        <v>34</v>
      </c>
      <c r="I1049" t="s">
        <v>19</v>
      </c>
      <c r="J1049">
        <v>28.2465753424657</v>
      </c>
      <c r="K1049">
        <v>12.091999999999899</v>
      </c>
      <c r="L1049">
        <v>18.189</v>
      </c>
      <c r="M1049">
        <v>24.184999999999999</v>
      </c>
      <c r="N1049">
        <v>2.9980000000000002</v>
      </c>
      <c r="O1049">
        <v>17</v>
      </c>
    </row>
    <row r="1050" spans="1:15" x14ac:dyDescent="0.45">
      <c r="A1050" t="s">
        <v>71</v>
      </c>
      <c r="B1050">
        <v>2016</v>
      </c>
      <c r="C1050" s="9">
        <v>42309</v>
      </c>
      <c r="D1050" t="s">
        <v>653</v>
      </c>
      <c r="E1050" t="s">
        <v>454</v>
      </c>
      <c r="F1050">
        <v>2</v>
      </c>
      <c r="G1050">
        <v>4</v>
      </c>
      <c r="H1050" t="s">
        <v>742</v>
      </c>
      <c r="I1050" t="s">
        <v>172</v>
      </c>
      <c r="J1050">
        <v>30.145205479451999</v>
      </c>
      <c r="K1050">
        <v>25.388999999999999</v>
      </c>
      <c r="L1050">
        <v>25.376000000000001</v>
      </c>
      <c r="M1050">
        <v>28.306000000000001</v>
      </c>
      <c r="N1050">
        <v>1.4650000000000001</v>
      </c>
      <c r="O1050">
        <v>13</v>
      </c>
    </row>
    <row r="1051" spans="1:15" x14ac:dyDescent="0.45">
      <c r="A1051" t="s">
        <v>71</v>
      </c>
      <c r="B1051">
        <v>2016</v>
      </c>
      <c r="C1051" s="9">
        <v>42309</v>
      </c>
      <c r="D1051" t="s">
        <v>653</v>
      </c>
      <c r="E1051" t="s">
        <v>454</v>
      </c>
      <c r="F1051">
        <v>2</v>
      </c>
      <c r="G1051">
        <v>5</v>
      </c>
      <c r="H1051" t="s">
        <v>752</v>
      </c>
      <c r="I1051" t="s">
        <v>753</v>
      </c>
      <c r="K1051">
        <v>11.294</v>
      </c>
      <c r="L1051">
        <v>14.085000000000001</v>
      </c>
      <c r="M1051">
        <v>18.497</v>
      </c>
      <c r="N1051">
        <v>2.206</v>
      </c>
      <c r="O1051">
        <v>24</v>
      </c>
    </row>
    <row r="1052" spans="1:15" x14ac:dyDescent="0.45">
      <c r="A1052" t="s">
        <v>71</v>
      </c>
      <c r="B1052">
        <v>2016</v>
      </c>
      <c r="C1052" s="9">
        <v>42309</v>
      </c>
      <c r="D1052" t="s">
        <v>653</v>
      </c>
      <c r="E1052" t="s">
        <v>454</v>
      </c>
      <c r="F1052">
        <v>2</v>
      </c>
      <c r="G1052">
        <v>6</v>
      </c>
      <c r="H1052" t="s">
        <v>154</v>
      </c>
      <c r="I1052" t="s">
        <v>38</v>
      </c>
      <c r="J1052">
        <v>24.912328767123199</v>
      </c>
      <c r="K1052">
        <v>26.491</v>
      </c>
      <c r="L1052">
        <v>26.013000000000002</v>
      </c>
      <c r="M1052">
        <v>28.565000000000001</v>
      </c>
      <c r="N1052">
        <v>1.276</v>
      </c>
      <c r="O1052">
        <v>10</v>
      </c>
    </row>
    <row r="1053" spans="1:15" x14ac:dyDescent="0.45">
      <c r="A1053" t="s">
        <v>71</v>
      </c>
      <c r="B1053">
        <v>2016</v>
      </c>
      <c r="C1053" s="9">
        <v>42309</v>
      </c>
      <c r="D1053" t="s">
        <v>653</v>
      </c>
      <c r="E1053" t="s">
        <v>454</v>
      </c>
      <c r="F1053">
        <v>2</v>
      </c>
      <c r="G1053">
        <v>7</v>
      </c>
      <c r="H1053" t="s">
        <v>134</v>
      </c>
      <c r="I1053" t="s">
        <v>38</v>
      </c>
      <c r="J1053">
        <v>24.7616438356164</v>
      </c>
      <c r="K1053">
        <v>28.42</v>
      </c>
      <c r="L1053">
        <v>27.433</v>
      </c>
      <c r="M1053">
        <v>30.135000000000002</v>
      </c>
      <c r="N1053">
        <v>1.351</v>
      </c>
      <c r="O1053">
        <v>6</v>
      </c>
    </row>
    <row r="1054" spans="1:15" x14ac:dyDescent="0.45">
      <c r="A1054" t="s">
        <v>71</v>
      </c>
      <c r="B1054">
        <v>2016</v>
      </c>
      <c r="C1054" s="9">
        <v>42309</v>
      </c>
      <c r="D1054" t="s">
        <v>653</v>
      </c>
      <c r="E1054" t="s">
        <v>454</v>
      </c>
      <c r="F1054">
        <v>3</v>
      </c>
      <c r="G1054">
        <v>1</v>
      </c>
      <c r="H1054" t="s">
        <v>164</v>
      </c>
      <c r="I1054" t="s">
        <v>118</v>
      </c>
      <c r="J1054">
        <v>22.904109589040999</v>
      </c>
      <c r="K1054">
        <v>28.54</v>
      </c>
      <c r="L1054">
        <v>28.718</v>
      </c>
      <c r="M1054">
        <v>30.48</v>
      </c>
      <c r="N1054">
        <v>0.88100000000000001</v>
      </c>
      <c r="O1054">
        <v>3</v>
      </c>
    </row>
    <row r="1055" spans="1:15" x14ac:dyDescent="0.45">
      <c r="A1055" t="s">
        <v>71</v>
      </c>
      <c r="B1055">
        <v>2016</v>
      </c>
      <c r="C1055" s="9">
        <v>42309</v>
      </c>
      <c r="D1055" t="s">
        <v>653</v>
      </c>
      <c r="E1055" t="s">
        <v>454</v>
      </c>
      <c r="F1055">
        <v>3</v>
      </c>
      <c r="G1055">
        <v>2</v>
      </c>
      <c r="H1055" t="s">
        <v>704</v>
      </c>
      <c r="I1055" t="s">
        <v>40</v>
      </c>
      <c r="J1055">
        <v>24.816438356164301</v>
      </c>
      <c r="K1055">
        <v>15.7389999999999</v>
      </c>
      <c r="L1055">
        <v>16.713999999999999</v>
      </c>
      <c r="M1055">
        <v>19.05</v>
      </c>
      <c r="N1055">
        <v>1.1679999999999999</v>
      </c>
      <c r="O1055">
        <v>11</v>
      </c>
    </row>
    <row r="1056" spans="1:15" x14ac:dyDescent="0.45">
      <c r="A1056" t="s">
        <v>71</v>
      </c>
      <c r="B1056">
        <v>2016</v>
      </c>
      <c r="C1056" s="9">
        <v>42309</v>
      </c>
      <c r="D1056" t="s">
        <v>653</v>
      </c>
      <c r="E1056" t="s">
        <v>454</v>
      </c>
      <c r="F1056">
        <v>3</v>
      </c>
      <c r="G1056">
        <v>3</v>
      </c>
      <c r="H1056" t="s">
        <v>736</v>
      </c>
      <c r="I1056" t="s">
        <v>722</v>
      </c>
      <c r="J1056">
        <v>26.7095890410958</v>
      </c>
      <c r="K1056">
        <v>26.257000000000001</v>
      </c>
      <c r="L1056">
        <v>26.277000000000001</v>
      </c>
      <c r="M1056">
        <v>28.677</v>
      </c>
      <c r="N1056">
        <v>1.2</v>
      </c>
      <c r="O1056">
        <v>24</v>
      </c>
    </row>
    <row r="1057" spans="1:15" x14ac:dyDescent="0.45">
      <c r="A1057" t="s">
        <v>71</v>
      </c>
      <c r="B1057">
        <v>2016</v>
      </c>
      <c r="C1057" s="9">
        <v>42309</v>
      </c>
      <c r="D1057" t="s">
        <v>653</v>
      </c>
      <c r="E1057" t="s">
        <v>454</v>
      </c>
      <c r="F1057">
        <v>3</v>
      </c>
      <c r="G1057">
        <v>4</v>
      </c>
      <c r="H1057" t="s">
        <v>138</v>
      </c>
      <c r="I1057" t="s">
        <v>44</v>
      </c>
      <c r="J1057">
        <v>20.126027397260199</v>
      </c>
      <c r="K1057">
        <v>9</v>
      </c>
      <c r="L1057">
        <v>17.789000000000001</v>
      </c>
      <c r="M1057">
        <v>25.937000000000001</v>
      </c>
      <c r="N1057">
        <v>4.0739999999999998</v>
      </c>
      <c r="O1057">
        <v>13</v>
      </c>
    </row>
    <row r="1058" spans="1:15" x14ac:dyDescent="0.45">
      <c r="A1058" t="s">
        <v>71</v>
      </c>
      <c r="B1058">
        <v>2016</v>
      </c>
      <c r="C1058" s="9">
        <v>42309</v>
      </c>
      <c r="D1058" t="s">
        <v>653</v>
      </c>
      <c r="E1058" t="s">
        <v>454</v>
      </c>
      <c r="F1058">
        <v>3</v>
      </c>
      <c r="G1058">
        <v>5</v>
      </c>
      <c r="H1058" t="s">
        <v>167</v>
      </c>
      <c r="I1058" t="s">
        <v>59</v>
      </c>
      <c r="J1058">
        <v>26.657534246575299</v>
      </c>
      <c r="K1058">
        <v>26.702999999999999</v>
      </c>
      <c r="L1058">
        <v>26.472999999999999</v>
      </c>
      <c r="M1058">
        <v>28.536999999999999</v>
      </c>
      <c r="N1058">
        <v>1.032</v>
      </c>
      <c r="O1058">
        <v>17</v>
      </c>
    </row>
    <row r="1059" spans="1:15" x14ac:dyDescent="0.45">
      <c r="A1059" t="s">
        <v>71</v>
      </c>
      <c r="B1059">
        <v>2016</v>
      </c>
      <c r="C1059" s="9">
        <v>42309</v>
      </c>
      <c r="D1059" t="s">
        <v>653</v>
      </c>
      <c r="E1059" t="s">
        <v>454</v>
      </c>
      <c r="F1059">
        <v>3</v>
      </c>
      <c r="G1059">
        <v>6</v>
      </c>
      <c r="H1059" t="s">
        <v>740</v>
      </c>
      <c r="I1059" t="s">
        <v>741</v>
      </c>
      <c r="J1059">
        <v>28.021917808219101</v>
      </c>
      <c r="K1059">
        <v>25.954000000000001</v>
      </c>
      <c r="L1059">
        <v>25.701000000000001</v>
      </c>
      <c r="M1059">
        <v>27.536999999999999</v>
      </c>
      <c r="N1059">
        <v>0.91800000000000004</v>
      </c>
      <c r="O1059">
        <v>24</v>
      </c>
    </row>
    <row r="1060" spans="1:15" x14ac:dyDescent="0.45">
      <c r="A1060" t="s">
        <v>71</v>
      </c>
      <c r="B1060">
        <v>2016</v>
      </c>
      <c r="C1060" s="9">
        <v>42309</v>
      </c>
      <c r="D1060" t="s">
        <v>653</v>
      </c>
      <c r="E1060" t="s">
        <v>454</v>
      </c>
      <c r="F1060">
        <v>3</v>
      </c>
      <c r="G1060">
        <v>7</v>
      </c>
      <c r="H1060" t="s">
        <v>749</v>
      </c>
      <c r="I1060" t="s">
        <v>747</v>
      </c>
      <c r="J1060">
        <v>35.443835616438299</v>
      </c>
      <c r="K1060">
        <v>19.844000000000001</v>
      </c>
      <c r="L1060">
        <v>19.292999999999999</v>
      </c>
      <c r="M1060">
        <v>22.483000000000001</v>
      </c>
      <c r="N1060">
        <v>1.595</v>
      </c>
      <c r="O1060">
        <v>17</v>
      </c>
    </row>
    <row r="1061" spans="1:15" x14ac:dyDescent="0.45">
      <c r="A1061" t="s">
        <v>71</v>
      </c>
      <c r="B1061">
        <v>2016</v>
      </c>
      <c r="C1061" s="9">
        <v>42309</v>
      </c>
      <c r="D1061" t="s">
        <v>653</v>
      </c>
      <c r="E1061" t="s">
        <v>454</v>
      </c>
      <c r="F1061">
        <v>4</v>
      </c>
      <c r="G1061">
        <v>1</v>
      </c>
      <c r="H1061" t="s">
        <v>703</v>
      </c>
      <c r="I1061" t="s">
        <v>15</v>
      </c>
      <c r="J1061">
        <v>24.9917808219178</v>
      </c>
      <c r="K1061">
        <v>34.86</v>
      </c>
      <c r="L1061">
        <v>35.021000000000001</v>
      </c>
      <c r="M1061">
        <v>37.343000000000004</v>
      </c>
      <c r="N1061">
        <v>1.161</v>
      </c>
      <c r="O1061">
        <v>1</v>
      </c>
    </row>
    <row r="1062" spans="1:15" x14ac:dyDescent="0.45">
      <c r="A1062" t="s">
        <v>71</v>
      </c>
      <c r="B1062">
        <v>2016</v>
      </c>
      <c r="C1062" s="9">
        <v>42309</v>
      </c>
      <c r="D1062" t="s">
        <v>653</v>
      </c>
      <c r="E1062" t="s">
        <v>454</v>
      </c>
      <c r="F1062">
        <v>4</v>
      </c>
      <c r="G1062">
        <v>2</v>
      </c>
      <c r="H1062" t="s">
        <v>109</v>
      </c>
      <c r="I1062" t="s">
        <v>118</v>
      </c>
      <c r="J1062">
        <v>22.7506849315068</v>
      </c>
      <c r="K1062">
        <v>23.178000000000001</v>
      </c>
      <c r="L1062">
        <v>24.291</v>
      </c>
      <c r="M1062">
        <v>27.515000000000001</v>
      </c>
      <c r="N1062">
        <v>1.6120000000000001</v>
      </c>
      <c r="O1062">
        <v>9</v>
      </c>
    </row>
    <row r="1063" spans="1:15" x14ac:dyDescent="0.45">
      <c r="A1063" t="s">
        <v>71</v>
      </c>
      <c r="B1063">
        <v>2016</v>
      </c>
      <c r="C1063" s="9">
        <v>42309</v>
      </c>
      <c r="D1063" t="s">
        <v>653</v>
      </c>
      <c r="E1063" t="s">
        <v>454</v>
      </c>
      <c r="F1063">
        <v>4</v>
      </c>
      <c r="G1063">
        <v>3</v>
      </c>
      <c r="H1063" t="s">
        <v>133</v>
      </c>
      <c r="I1063" t="s">
        <v>25</v>
      </c>
      <c r="J1063">
        <v>22.7671232876712</v>
      </c>
      <c r="K1063">
        <v>21.495999999999999</v>
      </c>
      <c r="L1063">
        <v>23.033999999999999</v>
      </c>
      <c r="M1063">
        <v>27.353999999999999</v>
      </c>
      <c r="N1063">
        <v>2.16</v>
      </c>
      <c r="O1063">
        <v>13</v>
      </c>
    </row>
    <row r="1064" spans="1:15" x14ac:dyDescent="0.45">
      <c r="A1064" t="s">
        <v>71</v>
      </c>
      <c r="B1064">
        <v>2016</v>
      </c>
      <c r="C1064" s="9">
        <v>42309</v>
      </c>
      <c r="D1064" t="s">
        <v>653</v>
      </c>
      <c r="E1064" t="s">
        <v>454</v>
      </c>
      <c r="F1064">
        <v>4</v>
      </c>
      <c r="G1064">
        <v>4</v>
      </c>
      <c r="H1064" t="s">
        <v>139</v>
      </c>
      <c r="I1064" t="s">
        <v>61</v>
      </c>
      <c r="J1064">
        <v>23.391780821917799</v>
      </c>
      <c r="K1064">
        <v>24.417000000000002</v>
      </c>
      <c r="L1064">
        <v>24.577000000000002</v>
      </c>
      <c r="M1064">
        <v>26.797000000000001</v>
      </c>
      <c r="N1064">
        <v>1.1100000000000001</v>
      </c>
      <c r="O1064">
        <v>13</v>
      </c>
    </row>
    <row r="1065" spans="1:15" x14ac:dyDescent="0.45">
      <c r="A1065" t="s">
        <v>71</v>
      </c>
      <c r="B1065">
        <v>2016</v>
      </c>
      <c r="C1065" s="9">
        <v>42309</v>
      </c>
      <c r="D1065" t="s">
        <v>653</v>
      </c>
      <c r="E1065" t="s">
        <v>454</v>
      </c>
      <c r="F1065">
        <v>4</v>
      </c>
      <c r="G1065">
        <v>5</v>
      </c>
      <c r="H1065" t="s">
        <v>135</v>
      </c>
      <c r="I1065" t="s">
        <v>29</v>
      </c>
      <c r="J1065">
        <v>25.9780821917808</v>
      </c>
      <c r="K1065">
        <v>20.324000000000002</v>
      </c>
      <c r="L1065">
        <v>21.032</v>
      </c>
      <c r="M1065">
        <v>25.052</v>
      </c>
      <c r="N1065">
        <v>2.0099999999999998</v>
      </c>
      <c r="O1065">
        <v>21</v>
      </c>
    </row>
    <row r="1066" spans="1:15" x14ac:dyDescent="0.45">
      <c r="A1066" t="s">
        <v>71</v>
      </c>
      <c r="B1066">
        <v>2016</v>
      </c>
      <c r="C1066" s="9">
        <v>42309</v>
      </c>
      <c r="D1066" t="s">
        <v>653</v>
      </c>
      <c r="E1066" t="s">
        <v>454</v>
      </c>
      <c r="F1066">
        <v>4</v>
      </c>
      <c r="G1066">
        <v>6</v>
      </c>
      <c r="H1066" t="s">
        <v>737</v>
      </c>
      <c r="I1066" t="s">
        <v>738</v>
      </c>
      <c r="J1066">
        <v>27.389041095890398</v>
      </c>
      <c r="K1066">
        <v>27.027000000000001</v>
      </c>
      <c r="L1066">
        <v>26.673999999999999</v>
      </c>
      <c r="M1066">
        <v>29.032</v>
      </c>
      <c r="N1066">
        <v>1.179</v>
      </c>
      <c r="O1066">
        <v>4</v>
      </c>
    </row>
    <row r="1067" spans="1:15" x14ac:dyDescent="0.45">
      <c r="A1067" t="s">
        <v>71</v>
      </c>
      <c r="B1067">
        <v>2016</v>
      </c>
      <c r="C1067" s="9">
        <v>42309</v>
      </c>
      <c r="D1067" t="s">
        <v>653</v>
      </c>
      <c r="E1067" t="s">
        <v>454</v>
      </c>
      <c r="F1067">
        <v>4</v>
      </c>
      <c r="G1067">
        <v>7</v>
      </c>
      <c r="H1067" t="s">
        <v>132</v>
      </c>
      <c r="I1067" t="s">
        <v>36</v>
      </c>
      <c r="J1067">
        <v>24.942465753424599</v>
      </c>
      <c r="K1067">
        <v>27.355</v>
      </c>
      <c r="L1067">
        <v>26.686999999999902</v>
      </c>
      <c r="M1067">
        <v>29.178999999999998</v>
      </c>
      <c r="N1067">
        <v>1.246</v>
      </c>
      <c r="O1067">
        <v>7</v>
      </c>
    </row>
    <row r="1068" spans="1:15" x14ac:dyDescent="0.45">
      <c r="A1068" t="s">
        <v>71</v>
      </c>
      <c r="B1068">
        <v>2016</v>
      </c>
      <c r="C1068" s="9">
        <v>42309</v>
      </c>
      <c r="D1068" t="s">
        <v>653</v>
      </c>
      <c r="E1068" t="s">
        <v>642</v>
      </c>
      <c r="F1068">
        <v>1</v>
      </c>
      <c r="G1068">
        <v>1</v>
      </c>
      <c r="H1068" t="s">
        <v>154</v>
      </c>
      <c r="I1068" t="s">
        <v>38</v>
      </c>
      <c r="J1068">
        <v>24.912328767123199</v>
      </c>
      <c r="K1068">
        <v>26.013000000000002</v>
      </c>
      <c r="L1068">
        <v>26.452999999999999</v>
      </c>
      <c r="M1068">
        <v>28.952999999999999</v>
      </c>
      <c r="N1068">
        <v>1.25</v>
      </c>
      <c r="O1068">
        <v>10</v>
      </c>
    </row>
    <row r="1069" spans="1:15" x14ac:dyDescent="0.45">
      <c r="A1069" t="s">
        <v>71</v>
      </c>
      <c r="B1069">
        <v>2016</v>
      </c>
      <c r="C1069" s="9">
        <v>42309</v>
      </c>
      <c r="D1069" t="s">
        <v>653</v>
      </c>
      <c r="E1069" t="s">
        <v>642</v>
      </c>
      <c r="F1069">
        <v>1</v>
      </c>
      <c r="G1069">
        <v>2</v>
      </c>
      <c r="H1069" t="s">
        <v>139</v>
      </c>
      <c r="I1069" t="s">
        <v>61</v>
      </c>
      <c r="J1069">
        <v>23.391780821917799</v>
      </c>
      <c r="K1069">
        <v>24.577000000000002</v>
      </c>
      <c r="L1069">
        <v>24.776999999999902</v>
      </c>
      <c r="M1069">
        <v>26.954999999999998</v>
      </c>
      <c r="N1069">
        <v>1.089</v>
      </c>
      <c r="O1069">
        <v>13</v>
      </c>
    </row>
    <row r="1070" spans="1:15" x14ac:dyDescent="0.45">
      <c r="A1070" t="s">
        <v>71</v>
      </c>
      <c r="B1070">
        <v>2016</v>
      </c>
      <c r="C1070" s="9">
        <v>42309</v>
      </c>
      <c r="D1070" t="s">
        <v>653</v>
      </c>
      <c r="E1070" t="s">
        <v>642</v>
      </c>
      <c r="F1070">
        <v>1</v>
      </c>
      <c r="G1070">
        <v>3</v>
      </c>
      <c r="H1070" t="s">
        <v>167</v>
      </c>
      <c r="I1070" t="s">
        <v>59</v>
      </c>
      <c r="J1070">
        <v>26.657534246575299</v>
      </c>
      <c r="K1070">
        <v>26.472999999999999</v>
      </c>
      <c r="L1070">
        <v>26.367000000000001</v>
      </c>
      <c r="M1070">
        <v>28.399000000000001</v>
      </c>
      <c r="N1070">
        <v>1.016</v>
      </c>
      <c r="O1070">
        <v>17</v>
      </c>
    </row>
    <row r="1071" spans="1:15" x14ac:dyDescent="0.45">
      <c r="A1071" t="s">
        <v>71</v>
      </c>
      <c r="B1071">
        <v>2016</v>
      </c>
      <c r="C1071" s="9">
        <v>42309</v>
      </c>
      <c r="D1071" t="s">
        <v>653</v>
      </c>
      <c r="E1071" t="s">
        <v>642</v>
      </c>
      <c r="F1071">
        <v>1</v>
      </c>
      <c r="G1071">
        <v>9</v>
      </c>
      <c r="H1071" t="s">
        <v>116</v>
      </c>
      <c r="I1071" t="s">
        <v>21</v>
      </c>
      <c r="J1071">
        <v>24.605479452054698</v>
      </c>
      <c r="K1071">
        <v>24.37</v>
      </c>
      <c r="L1071">
        <v>24.100999999999999</v>
      </c>
      <c r="M1071">
        <v>26.329000000000001</v>
      </c>
      <c r="N1071">
        <v>1.1140000000000001</v>
      </c>
      <c r="O1071">
        <v>27</v>
      </c>
    </row>
    <row r="1072" spans="1:15" x14ac:dyDescent="0.45">
      <c r="A1072" t="s">
        <v>71</v>
      </c>
      <c r="B1072">
        <v>2016</v>
      </c>
      <c r="C1072" s="9">
        <v>42309</v>
      </c>
      <c r="D1072" t="s">
        <v>653</v>
      </c>
      <c r="E1072" t="s">
        <v>642</v>
      </c>
      <c r="F1072">
        <v>2</v>
      </c>
      <c r="G1072">
        <v>1</v>
      </c>
      <c r="H1072" t="s">
        <v>132</v>
      </c>
      <c r="I1072" t="s">
        <v>36</v>
      </c>
      <c r="J1072">
        <v>24.942465753424599</v>
      </c>
      <c r="K1072">
        <v>26.686999999999902</v>
      </c>
      <c r="L1072">
        <v>26.978000000000002</v>
      </c>
      <c r="M1072">
        <v>29.436</v>
      </c>
      <c r="N1072">
        <v>1.2290000000000001</v>
      </c>
      <c r="O1072">
        <v>7</v>
      </c>
    </row>
    <row r="1073" spans="1:15" x14ac:dyDescent="0.45">
      <c r="A1073" t="s">
        <v>71</v>
      </c>
      <c r="B1073">
        <v>2016</v>
      </c>
      <c r="C1073" s="9">
        <v>42309</v>
      </c>
      <c r="D1073" t="s">
        <v>653</v>
      </c>
      <c r="E1073" t="s">
        <v>642</v>
      </c>
      <c r="F1073">
        <v>2</v>
      </c>
      <c r="G1073">
        <v>2</v>
      </c>
      <c r="H1073" t="s">
        <v>138</v>
      </c>
      <c r="I1073" t="s">
        <v>44</v>
      </c>
      <c r="J1073">
        <v>20.126027397260199</v>
      </c>
      <c r="K1073">
        <v>17.789000000000001</v>
      </c>
      <c r="L1073">
        <v>20.062999999999999</v>
      </c>
      <c r="M1073">
        <v>26.661000000000001</v>
      </c>
      <c r="N1073">
        <v>3.2989999999999999</v>
      </c>
      <c r="O1073">
        <v>13</v>
      </c>
    </row>
    <row r="1074" spans="1:15" x14ac:dyDescent="0.45">
      <c r="A1074" t="s">
        <v>71</v>
      </c>
      <c r="B1074">
        <v>2016</v>
      </c>
      <c r="C1074" s="9">
        <v>42309</v>
      </c>
      <c r="D1074" t="s">
        <v>653</v>
      </c>
      <c r="E1074" t="s">
        <v>642</v>
      </c>
      <c r="F1074">
        <v>2</v>
      </c>
      <c r="G1074">
        <v>3</v>
      </c>
      <c r="H1074" t="s">
        <v>34</v>
      </c>
      <c r="I1074" t="s">
        <v>19</v>
      </c>
      <c r="J1074">
        <v>28.2465753424657</v>
      </c>
      <c r="K1074">
        <v>18.189</v>
      </c>
      <c r="L1074">
        <v>18.552</v>
      </c>
      <c r="M1074">
        <v>23.835999999999999</v>
      </c>
      <c r="N1074">
        <v>2.6419999999999999</v>
      </c>
      <c r="O1074">
        <v>17</v>
      </c>
    </row>
    <row r="1075" spans="1:15" x14ac:dyDescent="0.45">
      <c r="A1075" t="s">
        <v>71</v>
      </c>
      <c r="B1075">
        <v>2016</v>
      </c>
      <c r="C1075" s="9">
        <v>42309</v>
      </c>
      <c r="D1075" t="s">
        <v>653</v>
      </c>
      <c r="E1075" t="s">
        <v>642</v>
      </c>
      <c r="F1075">
        <v>2</v>
      </c>
      <c r="G1075">
        <v>4</v>
      </c>
      <c r="H1075" t="s">
        <v>321</v>
      </c>
      <c r="I1075" t="s">
        <v>56</v>
      </c>
      <c r="J1075">
        <v>23.531506849315001</v>
      </c>
      <c r="K1075">
        <v>13.565999999999899</v>
      </c>
      <c r="L1075">
        <v>13.9759999999999</v>
      </c>
      <c r="M1075">
        <v>18.001999999999999</v>
      </c>
      <c r="N1075">
        <v>2.0129999999999999</v>
      </c>
      <c r="O1075">
        <v>21</v>
      </c>
    </row>
    <row r="1076" spans="1:15" x14ac:dyDescent="0.45">
      <c r="A1076" t="s">
        <v>71</v>
      </c>
      <c r="B1076">
        <v>2016</v>
      </c>
      <c r="C1076" s="9">
        <v>42309</v>
      </c>
      <c r="D1076" t="s">
        <v>653</v>
      </c>
      <c r="E1076" t="s">
        <v>642</v>
      </c>
      <c r="F1076">
        <v>2</v>
      </c>
      <c r="G1076">
        <v>5</v>
      </c>
      <c r="H1076" t="s">
        <v>752</v>
      </c>
      <c r="I1076" t="s">
        <v>753</v>
      </c>
      <c r="K1076">
        <v>14.085000000000001</v>
      </c>
      <c r="L1076">
        <v>13.3479999999999</v>
      </c>
      <c r="M1076">
        <v>17.526</v>
      </c>
      <c r="N1076">
        <v>2.089</v>
      </c>
      <c r="O1076">
        <v>24</v>
      </c>
    </row>
    <row r="1077" spans="1:15" x14ac:dyDescent="0.45">
      <c r="A1077" t="s">
        <v>71</v>
      </c>
      <c r="B1077">
        <v>2016</v>
      </c>
      <c r="C1077" s="9">
        <v>42309</v>
      </c>
      <c r="D1077" t="s">
        <v>653</v>
      </c>
      <c r="E1077" t="s">
        <v>642</v>
      </c>
      <c r="F1077">
        <v>3</v>
      </c>
      <c r="G1077">
        <v>1</v>
      </c>
      <c r="H1077" t="s">
        <v>737</v>
      </c>
      <c r="I1077" t="s">
        <v>738</v>
      </c>
      <c r="J1077">
        <v>27.389041095890398</v>
      </c>
      <c r="K1077">
        <v>26.673999999999999</v>
      </c>
      <c r="L1077">
        <v>26.986999999999998</v>
      </c>
      <c r="M1077">
        <v>29.309000000000001</v>
      </c>
      <c r="N1077">
        <v>1.161</v>
      </c>
      <c r="O1077">
        <v>4</v>
      </c>
    </row>
    <row r="1078" spans="1:15" x14ac:dyDescent="0.45">
      <c r="A1078" t="s">
        <v>71</v>
      </c>
      <c r="B1078">
        <v>2016</v>
      </c>
      <c r="C1078" s="9">
        <v>42309</v>
      </c>
      <c r="D1078" t="s">
        <v>653</v>
      </c>
      <c r="E1078" t="s">
        <v>642</v>
      </c>
      <c r="F1078">
        <v>3</v>
      </c>
      <c r="G1078">
        <v>2</v>
      </c>
      <c r="H1078" t="s">
        <v>742</v>
      </c>
      <c r="I1078" t="s">
        <v>172</v>
      </c>
      <c r="J1078">
        <v>30.145205479451999</v>
      </c>
      <c r="K1078">
        <v>25.376000000000001</v>
      </c>
      <c r="L1078">
        <v>25.486999999999998</v>
      </c>
      <c r="M1078">
        <v>28.318999999999999</v>
      </c>
      <c r="N1078">
        <v>1.4159999999999999</v>
      </c>
      <c r="O1078">
        <v>13</v>
      </c>
    </row>
    <row r="1079" spans="1:15" x14ac:dyDescent="0.45">
      <c r="A1079" t="s">
        <v>71</v>
      </c>
      <c r="B1079">
        <v>2016</v>
      </c>
      <c r="C1079" s="9">
        <v>42309</v>
      </c>
      <c r="D1079" t="s">
        <v>653</v>
      </c>
      <c r="E1079" t="s">
        <v>642</v>
      </c>
      <c r="F1079">
        <v>3</v>
      </c>
      <c r="G1079">
        <v>3</v>
      </c>
      <c r="H1079" t="s">
        <v>749</v>
      </c>
      <c r="I1079" t="s">
        <v>747</v>
      </c>
      <c r="J1079">
        <v>35.443835616438299</v>
      </c>
      <c r="K1079">
        <v>19.292999999999999</v>
      </c>
      <c r="L1079">
        <v>19.669</v>
      </c>
      <c r="M1079">
        <v>22.722999999999999</v>
      </c>
      <c r="N1079">
        <v>1.5269999999999999</v>
      </c>
      <c r="O1079">
        <v>17</v>
      </c>
    </row>
    <row r="1080" spans="1:15" x14ac:dyDescent="0.45">
      <c r="A1080" t="s">
        <v>71</v>
      </c>
      <c r="B1080">
        <v>2016</v>
      </c>
      <c r="C1080" s="9">
        <v>42309</v>
      </c>
      <c r="D1080" t="s">
        <v>653</v>
      </c>
      <c r="E1080" t="s">
        <v>642</v>
      </c>
      <c r="F1080">
        <v>3</v>
      </c>
      <c r="G1080">
        <v>4</v>
      </c>
      <c r="H1080" t="s">
        <v>743</v>
      </c>
      <c r="I1080" t="s">
        <v>744</v>
      </c>
      <c r="K1080">
        <v>10.381</v>
      </c>
      <c r="L1080">
        <v>12.36</v>
      </c>
      <c r="M1080">
        <v>16.852</v>
      </c>
      <c r="N1080">
        <v>2.246</v>
      </c>
      <c r="O1080">
        <v>21</v>
      </c>
    </row>
    <row r="1081" spans="1:15" x14ac:dyDescent="0.45">
      <c r="A1081" t="s">
        <v>71</v>
      </c>
      <c r="B1081">
        <v>2016</v>
      </c>
      <c r="C1081" s="9">
        <v>42309</v>
      </c>
      <c r="D1081" t="s">
        <v>653</v>
      </c>
      <c r="E1081" t="s">
        <v>642</v>
      </c>
      <c r="F1081">
        <v>3</v>
      </c>
      <c r="G1081">
        <v>5</v>
      </c>
      <c r="H1081" t="s">
        <v>736</v>
      </c>
      <c r="I1081" t="s">
        <v>722</v>
      </c>
      <c r="J1081">
        <v>26.7095890410958</v>
      </c>
      <c r="K1081">
        <v>26.277000000000001</v>
      </c>
      <c r="L1081">
        <v>25.548999999999999</v>
      </c>
      <c r="M1081">
        <v>27.899000000000001</v>
      </c>
      <c r="N1081">
        <v>1.175</v>
      </c>
      <c r="O1081">
        <v>24</v>
      </c>
    </row>
    <row r="1082" spans="1:15" x14ac:dyDescent="0.45">
      <c r="A1082" t="s">
        <v>71</v>
      </c>
      <c r="B1082">
        <v>2016</v>
      </c>
      <c r="C1082" s="9">
        <v>42309</v>
      </c>
      <c r="D1082" t="s">
        <v>653</v>
      </c>
      <c r="E1082" t="s">
        <v>642</v>
      </c>
      <c r="F1082">
        <v>4</v>
      </c>
      <c r="G1082">
        <v>1</v>
      </c>
      <c r="H1082" t="s">
        <v>134</v>
      </c>
      <c r="I1082" t="s">
        <v>38</v>
      </c>
      <c r="J1082">
        <v>24.7616438356164</v>
      </c>
      <c r="K1082">
        <v>27.433</v>
      </c>
      <c r="L1082">
        <v>27.911999999999999</v>
      </c>
      <c r="M1082">
        <v>30.552</v>
      </c>
      <c r="N1082">
        <v>1.32</v>
      </c>
      <c r="O1082">
        <v>6</v>
      </c>
    </row>
    <row r="1083" spans="1:15" x14ac:dyDescent="0.45">
      <c r="A1083" t="s">
        <v>71</v>
      </c>
      <c r="B1083">
        <v>2016</v>
      </c>
      <c r="C1083" s="9">
        <v>42309</v>
      </c>
      <c r="D1083" t="s">
        <v>653</v>
      </c>
      <c r="E1083" t="s">
        <v>642</v>
      </c>
      <c r="F1083">
        <v>4</v>
      </c>
      <c r="G1083">
        <v>2</v>
      </c>
      <c r="H1083" t="s">
        <v>133</v>
      </c>
      <c r="I1083" t="s">
        <v>25</v>
      </c>
      <c r="J1083">
        <v>22.7671232876712</v>
      </c>
      <c r="K1083">
        <v>23.033999999999999</v>
      </c>
      <c r="L1083">
        <v>24.035999999999898</v>
      </c>
      <c r="M1083">
        <v>28.021999999999998</v>
      </c>
      <c r="N1083">
        <v>1.9930000000000001</v>
      </c>
      <c r="O1083">
        <v>13</v>
      </c>
    </row>
    <row r="1084" spans="1:15" x14ac:dyDescent="0.45">
      <c r="A1084" t="s">
        <v>71</v>
      </c>
      <c r="B1084">
        <v>2016</v>
      </c>
      <c r="C1084" s="9">
        <v>42309</v>
      </c>
      <c r="D1084" t="s">
        <v>653</v>
      </c>
      <c r="E1084" t="s">
        <v>642</v>
      </c>
      <c r="F1084">
        <v>4</v>
      </c>
      <c r="G1084">
        <v>3</v>
      </c>
      <c r="H1084" t="s">
        <v>174</v>
      </c>
      <c r="I1084" t="s">
        <v>156</v>
      </c>
      <c r="J1084">
        <v>23.789041095890401</v>
      </c>
      <c r="K1084">
        <v>24.756</v>
      </c>
      <c r="L1084">
        <v>24.851999999999901</v>
      </c>
      <c r="M1084">
        <v>27.681999999999999</v>
      </c>
      <c r="N1084">
        <v>1.415</v>
      </c>
      <c r="O1084">
        <v>17</v>
      </c>
    </row>
    <row r="1085" spans="1:15" x14ac:dyDescent="0.45">
      <c r="A1085" t="s">
        <v>71</v>
      </c>
      <c r="B1085">
        <v>2016</v>
      </c>
      <c r="C1085" s="9">
        <v>42309</v>
      </c>
      <c r="D1085" t="s">
        <v>653</v>
      </c>
      <c r="E1085" t="s">
        <v>642</v>
      </c>
      <c r="F1085">
        <v>4</v>
      </c>
      <c r="G1085">
        <v>4</v>
      </c>
      <c r="H1085" t="s">
        <v>135</v>
      </c>
      <c r="I1085" t="s">
        <v>29</v>
      </c>
      <c r="J1085">
        <v>25.9780821917808</v>
      </c>
      <c r="K1085">
        <v>21.032</v>
      </c>
      <c r="L1085">
        <v>21.215</v>
      </c>
      <c r="M1085">
        <v>24.957000000000001</v>
      </c>
      <c r="N1085">
        <v>1.871</v>
      </c>
      <c r="O1085">
        <v>21</v>
      </c>
    </row>
    <row r="1086" spans="1:15" x14ac:dyDescent="0.45">
      <c r="A1086" t="s">
        <v>71</v>
      </c>
      <c r="B1086">
        <v>2016</v>
      </c>
      <c r="C1086" s="9">
        <v>42309</v>
      </c>
      <c r="D1086" t="s">
        <v>653</v>
      </c>
      <c r="E1086" t="s">
        <v>642</v>
      </c>
      <c r="F1086">
        <v>4</v>
      </c>
      <c r="G1086">
        <v>5</v>
      </c>
      <c r="H1086" t="s">
        <v>740</v>
      </c>
      <c r="I1086" t="s">
        <v>741</v>
      </c>
      <c r="J1086">
        <v>28.021917808219101</v>
      </c>
      <c r="K1086">
        <v>25.701000000000001</v>
      </c>
      <c r="L1086">
        <v>25.430999999999901</v>
      </c>
      <c r="M1086">
        <v>27.248999999999999</v>
      </c>
      <c r="N1086">
        <v>0.90900000000000003</v>
      </c>
      <c r="O1086">
        <v>24</v>
      </c>
    </row>
    <row r="1087" spans="1:15" x14ac:dyDescent="0.45">
      <c r="A1087" t="s">
        <v>71</v>
      </c>
      <c r="B1087">
        <v>2016</v>
      </c>
      <c r="C1087" s="9">
        <v>42309</v>
      </c>
      <c r="D1087" t="s">
        <v>653</v>
      </c>
      <c r="E1087" t="s">
        <v>643</v>
      </c>
      <c r="F1087">
        <v>1</v>
      </c>
      <c r="G1087">
        <v>1</v>
      </c>
      <c r="H1087" t="s">
        <v>703</v>
      </c>
      <c r="I1087" t="s">
        <v>15</v>
      </c>
      <c r="J1087">
        <v>24.9917808219178</v>
      </c>
      <c r="K1087">
        <v>35.021000000000001</v>
      </c>
      <c r="L1087">
        <v>35.250999999999998</v>
      </c>
      <c r="M1087">
        <v>37.542999999999999</v>
      </c>
      <c r="N1087">
        <v>1.1459999999999999</v>
      </c>
      <c r="O1087">
        <v>1</v>
      </c>
    </row>
    <row r="1088" spans="1:15" x14ac:dyDescent="0.45">
      <c r="A1088" t="s">
        <v>71</v>
      </c>
      <c r="B1088">
        <v>2016</v>
      </c>
      <c r="C1088" s="9">
        <v>42309</v>
      </c>
      <c r="D1088" t="s">
        <v>653</v>
      </c>
      <c r="E1088" t="s">
        <v>643</v>
      </c>
      <c r="F1088">
        <v>1</v>
      </c>
      <c r="G1088">
        <v>2</v>
      </c>
      <c r="H1088" t="s">
        <v>79</v>
      </c>
      <c r="I1088" t="s">
        <v>65</v>
      </c>
      <c r="J1088">
        <v>28.4931506849315</v>
      </c>
      <c r="K1088">
        <v>31.548999999999999</v>
      </c>
      <c r="L1088">
        <v>31.642999999999901</v>
      </c>
      <c r="M1088">
        <v>33.406999999999996</v>
      </c>
      <c r="N1088">
        <v>0.88200000000000001</v>
      </c>
      <c r="O1088">
        <v>5</v>
      </c>
    </row>
    <row r="1089" spans="1:15" x14ac:dyDescent="0.45">
      <c r="A1089" t="s">
        <v>71</v>
      </c>
      <c r="B1089">
        <v>2016</v>
      </c>
      <c r="C1089" s="9">
        <v>42309</v>
      </c>
      <c r="D1089" t="s">
        <v>653</v>
      </c>
      <c r="E1089" t="s">
        <v>643</v>
      </c>
      <c r="F1089">
        <v>1</v>
      </c>
      <c r="G1089">
        <v>3</v>
      </c>
      <c r="H1089" t="s">
        <v>134</v>
      </c>
      <c r="I1089" t="s">
        <v>38</v>
      </c>
      <c r="J1089">
        <v>24.7616438356164</v>
      </c>
      <c r="K1089">
        <v>27.911999999999999</v>
      </c>
      <c r="L1089">
        <v>28.071000000000002</v>
      </c>
      <c r="M1089">
        <v>30.631</v>
      </c>
      <c r="N1089">
        <v>1.28</v>
      </c>
      <c r="O1089">
        <v>6</v>
      </c>
    </row>
    <row r="1090" spans="1:15" x14ac:dyDescent="0.45">
      <c r="A1090" t="s">
        <v>71</v>
      </c>
      <c r="B1090">
        <v>2016</v>
      </c>
      <c r="C1090" s="9">
        <v>42309</v>
      </c>
      <c r="D1090" t="s">
        <v>653</v>
      </c>
      <c r="E1090" t="s">
        <v>643</v>
      </c>
      <c r="F1090">
        <v>1</v>
      </c>
      <c r="G1090">
        <v>4</v>
      </c>
      <c r="H1090" t="s">
        <v>154</v>
      </c>
      <c r="I1090" t="s">
        <v>38</v>
      </c>
      <c r="J1090">
        <v>24.912328767123199</v>
      </c>
      <c r="K1090">
        <v>26.452999999999999</v>
      </c>
      <c r="L1090">
        <v>26.448</v>
      </c>
      <c r="M1090">
        <v>28.88</v>
      </c>
      <c r="N1090">
        <v>1.216</v>
      </c>
      <c r="O1090">
        <v>10</v>
      </c>
    </row>
    <row r="1091" spans="1:15" x14ac:dyDescent="0.45">
      <c r="A1091" t="s">
        <v>71</v>
      </c>
      <c r="B1091">
        <v>2016</v>
      </c>
      <c r="C1091" s="9">
        <v>42309</v>
      </c>
      <c r="D1091" t="s">
        <v>653</v>
      </c>
      <c r="E1091" t="s">
        <v>643</v>
      </c>
      <c r="F1091">
        <v>1</v>
      </c>
      <c r="G1091">
        <v>5</v>
      </c>
      <c r="H1091" t="s">
        <v>704</v>
      </c>
      <c r="I1091" t="s">
        <v>40</v>
      </c>
      <c r="J1091">
        <v>24.816438356164301</v>
      </c>
      <c r="K1091">
        <v>16.713999999999999</v>
      </c>
      <c r="L1091">
        <v>17.158999999999999</v>
      </c>
      <c r="M1091">
        <v>19.443000000000001</v>
      </c>
      <c r="N1091">
        <v>1.1419999999999999</v>
      </c>
      <c r="O1091">
        <v>11</v>
      </c>
    </row>
    <row r="1092" spans="1:15" x14ac:dyDescent="0.45">
      <c r="A1092" t="s">
        <v>71</v>
      </c>
      <c r="B1092">
        <v>2016</v>
      </c>
      <c r="C1092" s="9">
        <v>42309</v>
      </c>
      <c r="D1092" t="s">
        <v>653</v>
      </c>
      <c r="E1092" t="s">
        <v>643</v>
      </c>
      <c r="F1092">
        <v>1</v>
      </c>
      <c r="G1092">
        <v>6</v>
      </c>
      <c r="H1092" t="s">
        <v>147</v>
      </c>
      <c r="I1092" t="s">
        <v>31</v>
      </c>
      <c r="J1092">
        <v>27.312328767123201</v>
      </c>
      <c r="K1092">
        <v>29.383999999999901</v>
      </c>
      <c r="L1092">
        <v>28.224</v>
      </c>
      <c r="M1092">
        <v>31.202000000000002</v>
      </c>
      <c r="N1092">
        <v>1.4890000000000001</v>
      </c>
      <c r="O1092">
        <v>12</v>
      </c>
    </row>
    <row r="1093" spans="1:15" x14ac:dyDescent="0.45">
      <c r="A1093" t="s">
        <v>71</v>
      </c>
      <c r="B1093">
        <v>2016</v>
      </c>
      <c r="C1093" s="9">
        <v>42309</v>
      </c>
      <c r="D1093" t="s">
        <v>653</v>
      </c>
      <c r="E1093" t="s">
        <v>643</v>
      </c>
      <c r="F1093">
        <v>2</v>
      </c>
      <c r="G1093">
        <v>1</v>
      </c>
      <c r="H1093" t="s">
        <v>719</v>
      </c>
      <c r="I1093" t="s">
        <v>727</v>
      </c>
      <c r="J1093">
        <v>29.698630136986299</v>
      </c>
      <c r="K1093">
        <v>31.521999999999998</v>
      </c>
      <c r="L1093">
        <v>31.916</v>
      </c>
      <c r="M1093">
        <v>34.372</v>
      </c>
      <c r="N1093">
        <v>1.228</v>
      </c>
      <c r="O1093">
        <v>2</v>
      </c>
    </row>
    <row r="1094" spans="1:15" x14ac:dyDescent="0.45">
      <c r="A1094" t="s">
        <v>71</v>
      </c>
      <c r="B1094">
        <v>2016</v>
      </c>
      <c r="C1094" s="9">
        <v>42309</v>
      </c>
      <c r="D1094" t="s">
        <v>653</v>
      </c>
      <c r="E1094" t="s">
        <v>643</v>
      </c>
      <c r="F1094">
        <v>2</v>
      </c>
      <c r="G1094">
        <v>2</v>
      </c>
      <c r="H1094" t="s">
        <v>164</v>
      </c>
      <c r="I1094" t="s">
        <v>118</v>
      </c>
      <c r="J1094">
        <v>22.904109589040999</v>
      </c>
      <c r="K1094">
        <v>28.718</v>
      </c>
      <c r="L1094">
        <v>28.891999999999999</v>
      </c>
      <c r="M1094">
        <v>30.634</v>
      </c>
      <c r="N1094">
        <v>0.871</v>
      </c>
      <c r="O1094">
        <v>3</v>
      </c>
    </row>
    <row r="1095" spans="1:15" x14ac:dyDescent="0.45">
      <c r="A1095" t="s">
        <v>71</v>
      </c>
      <c r="B1095">
        <v>2016</v>
      </c>
      <c r="C1095" s="9">
        <v>42309</v>
      </c>
      <c r="D1095" t="s">
        <v>653</v>
      </c>
      <c r="E1095" t="s">
        <v>643</v>
      </c>
      <c r="F1095">
        <v>2</v>
      </c>
      <c r="G1095">
        <v>3</v>
      </c>
      <c r="H1095" t="s">
        <v>737</v>
      </c>
      <c r="I1095" t="s">
        <v>738</v>
      </c>
      <c r="J1095">
        <v>27.389041095890398</v>
      </c>
      <c r="K1095">
        <v>26.986999999999998</v>
      </c>
      <c r="L1095">
        <v>27.19</v>
      </c>
      <c r="M1095">
        <v>29.454000000000001</v>
      </c>
      <c r="N1095">
        <v>1.1319999999999999</v>
      </c>
      <c r="O1095">
        <v>4</v>
      </c>
    </row>
    <row r="1096" spans="1:15" x14ac:dyDescent="0.45">
      <c r="A1096" t="s">
        <v>71</v>
      </c>
      <c r="B1096">
        <v>2016</v>
      </c>
      <c r="C1096" s="9">
        <v>42309</v>
      </c>
      <c r="D1096" t="s">
        <v>653</v>
      </c>
      <c r="E1096" t="s">
        <v>643</v>
      </c>
      <c r="F1096">
        <v>2</v>
      </c>
      <c r="G1096">
        <v>4</v>
      </c>
      <c r="H1096" t="s">
        <v>109</v>
      </c>
      <c r="I1096" t="s">
        <v>118</v>
      </c>
      <c r="J1096">
        <v>22.7506849315068</v>
      </c>
      <c r="K1096">
        <v>24.291</v>
      </c>
      <c r="L1096">
        <v>24.638000000000002</v>
      </c>
      <c r="M1096">
        <v>27.698</v>
      </c>
      <c r="N1096">
        <v>1.53</v>
      </c>
      <c r="O1096">
        <v>9</v>
      </c>
    </row>
    <row r="1097" spans="1:15" x14ac:dyDescent="0.45">
      <c r="A1097" t="s">
        <v>71</v>
      </c>
      <c r="B1097">
        <v>2016</v>
      </c>
      <c r="C1097" s="9">
        <v>42309</v>
      </c>
      <c r="D1097" t="s">
        <v>653</v>
      </c>
      <c r="E1097" t="s">
        <v>643</v>
      </c>
      <c r="F1097">
        <v>2</v>
      </c>
      <c r="G1097">
        <v>5</v>
      </c>
      <c r="H1097" t="s">
        <v>132</v>
      </c>
      <c r="I1097" t="s">
        <v>36</v>
      </c>
      <c r="J1097">
        <v>24.942465753424599</v>
      </c>
      <c r="K1097">
        <v>26.978000000000002</v>
      </c>
      <c r="L1097">
        <v>26.824999999999999</v>
      </c>
      <c r="M1097">
        <v>29.213000000000001</v>
      </c>
      <c r="N1097">
        <v>1.194</v>
      </c>
      <c r="O1097">
        <v>7</v>
      </c>
    </row>
    <row r="1098" spans="1:15" x14ac:dyDescent="0.45">
      <c r="A1098" t="s">
        <v>71</v>
      </c>
      <c r="B1098">
        <v>2016</v>
      </c>
      <c r="C1098" s="9">
        <v>42309</v>
      </c>
      <c r="D1098" t="s">
        <v>653</v>
      </c>
      <c r="E1098" t="s">
        <v>643</v>
      </c>
      <c r="F1098">
        <v>2</v>
      </c>
      <c r="G1098">
        <v>6</v>
      </c>
      <c r="H1098" t="s">
        <v>655</v>
      </c>
      <c r="I1098" t="s">
        <v>120</v>
      </c>
      <c r="J1098">
        <v>32.906849315068399</v>
      </c>
      <c r="K1098">
        <v>29.850999999999999</v>
      </c>
      <c r="L1098">
        <v>29.213000000000001</v>
      </c>
      <c r="M1098">
        <v>31.661000000000001</v>
      </c>
      <c r="N1098">
        <v>1.224</v>
      </c>
      <c r="O1098">
        <v>8</v>
      </c>
    </row>
    <row r="1099" spans="1:15" x14ac:dyDescent="0.45">
      <c r="A1099" t="s">
        <v>71</v>
      </c>
      <c r="B1099">
        <v>2016</v>
      </c>
      <c r="C1099" s="9">
        <v>42309</v>
      </c>
      <c r="D1099" t="s">
        <v>653</v>
      </c>
      <c r="E1099" t="s">
        <v>370</v>
      </c>
      <c r="F1099">
        <v>1</v>
      </c>
      <c r="G1099">
        <v>1</v>
      </c>
      <c r="H1099" t="s">
        <v>703</v>
      </c>
      <c r="I1099" t="s">
        <v>15</v>
      </c>
      <c r="J1099">
        <v>24.9917808219178</v>
      </c>
      <c r="K1099">
        <v>35.250999999999998</v>
      </c>
      <c r="L1099">
        <v>35.534999999999997</v>
      </c>
      <c r="M1099">
        <v>37.792999999999999</v>
      </c>
      <c r="N1099">
        <v>1.129</v>
      </c>
      <c r="O1099">
        <v>1</v>
      </c>
    </row>
    <row r="1100" spans="1:15" x14ac:dyDescent="0.45">
      <c r="A1100" t="s">
        <v>71</v>
      </c>
      <c r="B1100">
        <v>2016</v>
      </c>
      <c r="C1100" s="9">
        <v>42309</v>
      </c>
      <c r="D1100" t="s">
        <v>653</v>
      </c>
      <c r="E1100" t="s">
        <v>370</v>
      </c>
      <c r="F1100">
        <v>1</v>
      </c>
      <c r="G1100">
        <v>2</v>
      </c>
      <c r="H1100" t="s">
        <v>719</v>
      </c>
      <c r="I1100" t="s">
        <v>727</v>
      </c>
      <c r="J1100">
        <v>29.698630136986299</v>
      </c>
      <c r="K1100">
        <v>31.916</v>
      </c>
      <c r="L1100">
        <v>32.164999999999999</v>
      </c>
      <c r="M1100">
        <v>34.558999999999997</v>
      </c>
      <c r="N1100">
        <v>1.1970000000000001</v>
      </c>
      <c r="O1100">
        <v>2</v>
      </c>
    </row>
    <row r="1101" spans="1:15" x14ac:dyDescent="0.45">
      <c r="A1101" t="s">
        <v>71</v>
      </c>
      <c r="B1101">
        <v>2016</v>
      </c>
      <c r="C1101" s="9">
        <v>42309</v>
      </c>
      <c r="D1101" t="s">
        <v>653</v>
      </c>
      <c r="E1101" t="s">
        <v>370</v>
      </c>
      <c r="F1101">
        <v>1</v>
      </c>
      <c r="G1101">
        <v>3</v>
      </c>
      <c r="H1101" t="s">
        <v>164</v>
      </c>
      <c r="I1101" t="s">
        <v>118</v>
      </c>
      <c r="J1101">
        <v>22.904109589040999</v>
      </c>
      <c r="K1101">
        <v>28.891999999999999</v>
      </c>
      <c r="L1101">
        <v>29.032999999999902</v>
      </c>
      <c r="M1101">
        <v>30.754999999999999</v>
      </c>
      <c r="N1101">
        <v>0.86099999999999999</v>
      </c>
      <c r="O1101">
        <v>3</v>
      </c>
    </row>
    <row r="1102" spans="1:15" x14ac:dyDescent="0.45">
      <c r="A1102" t="s">
        <v>71</v>
      </c>
      <c r="B1102">
        <v>2016</v>
      </c>
      <c r="C1102" s="9">
        <v>42309</v>
      </c>
      <c r="D1102" t="s">
        <v>653</v>
      </c>
      <c r="E1102" t="s">
        <v>370</v>
      </c>
      <c r="F1102">
        <v>1</v>
      </c>
      <c r="G1102">
        <v>4</v>
      </c>
      <c r="H1102" t="s">
        <v>737</v>
      </c>
      <c r="I1102" t="s">
        <v>738</v>
      </c>
      <c r="J1102">
        <v>27.389041095890398</v>
      </c>
      <c r="K1102">
        <v>27.19</v>
      </c>
      <c r="L1102">
        <v>27.347999999999999</v>
      </c>
      <c r="M1102">
        <v>29.558</v>
      </c>
      <c r="N1102">
        <v>1.105</v>
      </c>
      <c r="O1102">
        <v>4</v>
      </c>
    </row>
    <row r="1103" spans="1:15" x14ac:dyDescent="0.45">
      <c r="A1103" t="s">
        <v>71</v>
      </c>
      <c r="B1103">
        <v>2016</v>
      </c>
      <c r="C1103" s="9">
        <v>42309</v>
      </c>
      <c r="D1103" t="s">
        <v>653</v>
      </c>
      <c r="E1103" t="s">
        <v>370</v>
      </c>
      <c r="F1103">
        <v>1</v>
      </c>
      <c r="G1103">
        <v>5</v>
      </c>
      <c r="H1103" t="s">
        <v>79</v>
      </c>
      <c r="I1103" t="s">
        <v>65</v>
      </c>
      <c r="J1103">
        <v>28.4931506849315</v>
      </c>
      <c r="K1103">
        <v>31.642999999999901</v>
      </c>
      <c r="L1103">
        <v>31.456</v>
      </c>
      <c r="M1103">
        <v>33.200000000000003</v>
      </c>
      <c r="N1103">
        <v>0.872</v>
      </c>
      <c r="O1103">
        <v>5</v>
      </c>
    </row>
    <row r="1104" spans="1:15" x14ac:dyDescent="0.45">
      <c r="A1104" t="s">
        <v>71</v>
      </c>
      <c r="B1104">
        <v>2016</v>
      </c>
      <c r="C1104" s="9">
        <v>42309</v>
      </c>
      <c r="D1104" t="s">
        <v>653</v>
      </c>
      <c r="E1104" t="s">
        <v>370</v>
      </c>
      <c r="F1104">
        <v>1</v>
      </c>
      <c r="G1104">
        <v>6</v>
      </c>
      <c r="H1104" t="s">
        <v>134</v>
      </c>
      <c r="I1104" t="s">
        <v>38</v>
      </c>
      <c r="J1104">
        <v>24.7616438356164</v>
      </c>
      <c r="K1104">
        <v>28.071000000000002</v>
      </c>
      <c r="L1104">
        <v>27.657999999999902</v>
      </c>
      <c r="M1104">
        <v>30.155999999999999</v>
      </c>
      <c r="N1104">
        <v>1.2490000000000001</v>
      </c>
      <c r="O1104">
        <v>6</v>
      </c>
    </row>
    <row r="1105" spans="1:15" x14ac:dyDescent="0.45">
      <c r="A1105" t="s">
        <v>71</v>
      </c>
      <c r="B1105">
        <v>2016</v>
      </c>
      <c r="C1105" s="9">
        <v>42309</v>
      </c>
      <c r="D1105" t="s">
        <v>653</v>
      </c>
      <c r="E1105" t="s">
        <v>370</v>
      </c>
      <c r="F1105">
        <v>2</v>
      </c>
      <c r="G1105">
        <v>1</v>
      </c>
      <c r="H1105" t="s">
        <v>132</v>
      </c>
      <c r="I1105" t="s">
        <v>36</v>
      </c>
      <c r="J1105">
        <v>24.942465753424599</v>
      </c>
      <c r="K1105">
        <v>26.824999999999999</v>
      </c>
      <c r="L1105">
        <v>27.347000000000001</v>
      </c>
      <c r="M1105">
        <v>29.687000000000001</v>
      </c>
      <c r="N1105">
        <v>1.17</v>
      </c>
      <c r="O1105">
        <v>7</v>
      </c>
    </row>
    <row r="1106" spans="1:15" x14ac:dyDescent="0.45">
      <c r="A1106" t="s">
        <v>71</v>
      </c>
      <c r="B1106">
        <v>2016</v>
      </c>
      <c r="C1106" s="9">
        <v>42309</v>
      </c>
      <c r="D1106" t="s">
        <v>653</v>
      </c>
      <c r="E1106" t="s">
        <v>370</v>
      </c>
      <c r="F1106">
        <v>2</v>
      </c>
      <c r="G1106">
        <v>2</v>
      </c>
      <c r="H1106" t="s">
        <v>655</v>
      </c>
      <c r="I1106" t="s">
        <v>120</v>
      </c>
      <c r="J1106">
        <v>32.906849315068399</v>
      </c>
      <c r="K1106">
        <v>29.213000000000001</v>
      </c>
      <c r="L1106">
        <v>29.32</v>
      </c>
      <c r="M1106">
        <v>31.704000000000001</v>
      </c>
      <c r="N1106">
        <v>1.1919999999999999</v>
      </c>
      <c r="O1106">
        <v>8</v>
      </c>
    </row>
    <row r="1107" spans="1:15" x14ac:dyDescent="0.45">
      <c r="A1107" t="s">
        <v>71</v>
      </c>
      <c r="B1107">
        <v>2016</v>
      </c>
      <c r="C1107" s="9">
        <v>42309</v>
      </c>
      <c r="D1107" t="s">
        <v>653</v>
      </c>
      <c r="E1107" t="s">
        <v>370</v>
      </c>
      <c r="F1107">
        <v>2</v>
      </c>
      <c r="G1107">
        <v>3</v>
      </c>
      <c r="H1107" t="s">
        <v>109</v>
      </c>
      <c r="I1107" t="s">
        <v>118</v>
      </c>
      <c r="J1107">
        <v>22.7506849315068</v>
      </c>
      <c r="K1107">
        <v>24.638000000000002</v>
      </c>
      <c r="L1107">
        <v>24.956</v>
      </c>
      <c r="M1107">
        <v>27.88</v>
      </c>
      <c r="N1107">
        <v>1.462</v>
      </c>
      <c r="O1107">
        <v>9</v>
      </c>
    </row>
    <row r="1108" spans="1:15" x14ac:dyDescent="0.45">
      <c r="A1108" t="s">
        <v>71</v>
      </c>
      <c r="B1108">
        <v>2016</v>
      </c>
      <c r="C1108" s="9">
        <v>42309</v>
      </c>
      <c r="D1108" t="s">
        <v>653</v>
      </c>
      <c r="E1108" t="s">
        <v>370</v>
      </c>
      <c r="F1108">
        <v>2</v>
      </c>
      <c r="G1108">
        <v>4</v>
      </c>
      <c r="H1108" t="s">
        <v>154</v>
      </c>
      <c r="I1108" t="s">
        <v>38</v>
      </c>
      <c r="J1108">
        <v>24.912328767123199</v>
      </c>
      <c r="K1108">
        <v>26.448</v>
      </c>
      <c r="L1108">
        <v>26.332000000000001</v>
      </c>
      <c r="M1108">
        <v>28.698</v>
      </c>
      <c r="N1108">
        <v>1.1830000000000001</v>
      </c>
      <c r="O1108">
        <v>10</v>
      </c>
    </row>
    <row r="1109" spans="1:15" x14ac:dyDescent="0.45">
      <c r="A1109" t="s">
        <v>71</v>
      </c>
      <c r="B1109">
        <v>2016</v>
      </c>
      <c r="C1109" s="9">
        <v>42309</v>
      </c>
      <c r="D1109" t="s">
        <v>653</v>
      </c>
      <c r="E1109" t="s">
        <v>370</v>
      </c>
      <c r="F1109">
        <v>2</v>
      </c>
      <c r="G1109">
        <v>5</v>
      </c>
      <c r="H1109" t="s">
        <v>704</v>
      </c>
      <c r="I1109" t="s">
        <v>40</v>
      </c>
      <c r="J1109">
        <v>24.816438356164301</v>
      </c>
      <c r="K1109">
        <v>17.158999999999999</v>
      </c>
      <c r="L1109">
        <v>17.485999999999901</v>
      </c>
      <c r="M1109">
        <v>19.72</v>
      </c>
      <c r="N1109">
        <v>1.117</v>
      </c>
      <c r="O1109">
        <v>11</v>
      </c>
    </row>
    <row r="1110" spans="1:15" x14ac:dyDescent="0.45">
      <c r="A1110" t="s">
        <v>71</v>
      </c>
      <c r="B1110">
        <v>2016</v>
      </c>
      <c r="C1110" s="9">
        <v>42309</v>
      </c>
      <c r="D1110" t="s">
        <v>653</v>
      </c>
      <c r="E1110" t="s">
        <v>370</v>
      </c>
      <c r="F1110">
        <v>2</v>
      </c>
      <c r="G1110">
        <v>6</v>
      </c>
      <c r="H1110" t="s">
        <v>147</v>
      </c>
      <c r="I1110" t="s">
        <v>31</v>
      </c>
      <c r="J1110">
        <v>27.312328767123201</v>
      </c>
      <c r="K1110">
        <v>28.224</v>
      </c>
      <c r="L1110">
        <v>27.163999999999898</v>
      </c>
      <c r="M1110">
        <v>30.033999999999999</v>
      </c>
      <c r="N1110">
        <v>1.4350000000000001</v>
      </c>
      <c r="O1110">
        <v>12</v>
      </c>
    </row>
    <row r="1111" spans="1:15" x14ac:dyDescent="0.45">
      <c r="A1111" t="s">
        <v>159</v>
      </c>
      <c r="B1111">
        <v>2016</v>
      </c>
      <c r="C1111" s="9">
        <v>42344</v>
      </c>
      <c r="D1111" t="s">
        <v>653</v>
      </c>
      <c r="E1111" t="s">
        <v>454</v>
      </c>
      <c r="F1111">
        <v>1</v>
      </c>
      <c r="G1111">
        <v>1</v>
      </c>
      <c r="H1111" t="s">
        <v>719</v>
      </c>
      <c r="I1111" t="s">
        <v>727</v>
      </c>
      <c r="J1111">
        <v>29.794520547945201</v>
      </c>
      <c r="K1111">
        <v>32.164999999999999</v>
      </c>
      <c r="L1111">
        <v>32.423000000000002</v>
      </c>
      <c r="M1111">
        <v>34.780999999999999</v>
      </c>
      <c r="N1111">
        <v>1.179</v>
      </c>
      <c r="O1111">
        <v>1</v>
      </c>
    </row>
    <row r="1112" spans="1:15" x14ac:dyDescent="0.45">
      <c r="A1112" t="s">
        <v>159</v>
      </c>
      <c r="B1112">
        <v>2016</v>
      </c>
      <c r="C1112" s="9">
        <v>42344</v>
      </c>
      <c r="D1112" t="s">
        <v>653</v>
      </c>
      <c r="E1112" t="s">
        <v>454</v>
      </c>
      <c r="F1112">
        <v>1</v>
      </c>
      <c r="G1112">
        <v>2</v>
      </c>
      <c r="H1112" t="s">
        <v>174</v>
      </c>
      <c r="I1112" t="s">
        <v>156</v>
      </c>
      <c r="J1112">
        <v>23.884931506849298</v>
      </c>
      <c r="K1112">
        <v>24.851999999999901</v>
      </c>
      <c r="L1112">
        <v>25.454999999999998</v>
      </c>
      <c r="M1112">
        <v>28.190999999999999</v>
      </c>
      <c r="N1112">
        <v>1.3680000000000001</v>
      </c>
      <c r="O1112">
        <v>6</v>
      </c>
    </row>
    <row r="1113" spans="1:15" x14ac:dyDescent="0.45">
      <c r="A1113" t="s">
        <v>159</v>
      </c>
      <c r="B1113">
        <v>2016</v>
      </c>
      <c r="C1113" s="9">
        <v>42344</v>
      </c>
      <c r="D1113" t="s">
        <v>653</v>
      </c>
      <c r="E1113" t="s">
        <v>454</v>
      </c>
      <c r="F1113">
        <v>1</v>
      </c>
      <c r="G1113">
        <v>3</v>
      </c>
      <c r="H1113" t="s">
        <v>748</v>
      </c>
      <c r="I1113" t="s">
        <v>118</v>
      </c>
      <c r="J1113">
        <v>25.846575342465702</v>
      </c>
      <c r="K1113">
        <v>9</v>
      </c>
      <c r="L1113">
        <v>20.382999999999999</v>
      </c>
      <c r="M1113">
        <v>28.812999999999999</v>
      </c>
      <c r="N1113">
        <v>4.2149999999999999</v>
      </c>
      <c r="O1113">
        <v>17</v>
      </c>
    </row>
    <row r="1114" spans="1:15" x14ac:dyDescent="0.45">
      <c r="A1114" t="s">
        <v>159</v>
      </c>
      <c r="B1114">
        <v>2016</v>
      </c>
      <c r="C1114" s="9">
        <v>42344</v>
      </c>
      <c r="D1114" t="s">
        <v>653</v>
      </c>
      <c r="E1114" t="s">
        <v>454</v>
      </c>
      <c r="F1114">
        <v>1</v>
      </c>
      <c r="G1114">
        <v>4</v>
      </c>
      <c r="H1114" t="s">
        <v>749</v>
      </c>
      <c r="I1114" t="s">
        <v>747</v>
      </c>
      <c r="J1114">
        <v>35.539726027397201</v>
      </c>
      <c r="K1114">
        <v>19.669</v>
      </c>
      <c r="L1114">
        <v>20.326000000000001</v>
      </c>
      <c r="M1114">
        <v>23.248000000000001</v>
      </c>
      <c r="N1114">
        <v>1.4610000000000001</v>
      </c>
      <c r="O1114">
        <v>17</v>
      </c>
    </row>
    <row r="1115" spans="1:15" x14ac:dyDescent="0.45">
      <c r="A1115" t="s">
        <v>159</v>
      </c>
      <c r="B1115">
        <v>2016</v>
      </c>
      <c r="C1115" s="9">
        <v>42344</v>
      </c>
      <c r="D1115" t="s">
        <v>653</v>
      </c>
      <c r="E1115" t="s">
        <v>454</v>
      </c>
      <c r="F1115">
        <v>1</v>
      </c>
      <c r="G1115">
        <v>5</v>
      </c>
      <c r="H1115" t="s">
        <v>655</v>
      </c>
      <c r="I1115" t="s">
        <v>120</v>
      </c>
      <c r="J1115">
        <v>33.0027397260274</v>
      </c>
      <c r="K1115">
        <v>29.32</v>
      </c>
      <c r="L1115">
        <v>28.875999999999902</v>
      </c>
      <c r="M1115">
        <v>31.2</v>
      </c>
      <c r="N1115">
        <v>1.1619999999999999</v>
      </c>
      <c r="O1115">
        <v>13</v>
      </c>
    </row>
    <row r="1116" spans="1:15" x14ac:dyDescent="0.45">
      <c r="A1116" t="s">
        <v>159</v>
      </c>
      <c r="B1116">
        <v>2016</v>
      </c>
      <c r="C1116" s="9">
        <v>42344</v>
      </c>
      <c r="D1116" t="s">
        <v>653</v>
      </c>
      <c r="E1116" t="s">
        <v>454</v>
      </c>
      <c r="F1116">
        <v>1</v>
      </c>
      <c r="G1116">
        <v>6</v>
      </c>
      <c r="H1116" t="s">
        <v>742</v>
      </c>
      <c r="I1116" t="s">
        <v>172</v>
      </c>
      <c r="J1116">
        <v>30.2410958904109</v>
      </c>
      <c r="K1116">
        <v>25.486999999999998</v>
      </c>
      <c r="L1116">
        <v>24.901</v>
      </c>
      <c r="M1116">
        <v>27.646999999999998</v>
      </c>
      <c r="N1116">
        <v>1.373</v>
      </c>
      <c r="O1116">
        <v>17</v>
      </c>
    </row>
    <row r="1117" spans="1:15" x14ac:dyDescent="0.45">
      <c r="A1117" t="s">
        <v>159</v>
      </c>
      <c r="B1117">
        <v>2016</v>
      </c>
      <c r="C1117" s="9">
        <v>42344</v>
      </c>
      <c r="D1117" t="s">
        <v>653</v>
      </c>
      <c r="E1117" t="s">
        <v>454</v>
      </c>
      <c r="F1117">
        <v>2</v>
      </c>
      <c r="G1117">
        <v>1</v>
      </c>
      <c r="H1117" t="s">
        <v>734</v>
      </c>
      <c r="I1117" t="s">
        <v>36</v>
      </c>
      <c r="J1117">
        <v>32.230136986301297</v>
      </c>
      <c r="K1117">
        <v>32.841000000000001</v>
      </c>
      <c r="L1117">
        <v>33.012</v>
      </c>
      <c r="M1117">
        <v>35.380000000000003</v>
      </c>
      <c r="N1117">
        <v>1.1839999999999999</v>
      </c>
      <c r="O1117">
        <v>2</v>
      </c>
    </row>
    <row r="1118" spans="1:15" x14ac:dyDescent="0.45">
      <c r="A1118" t="s">
        <v>159</v>
      </c>
      <c r="B1118">
        <v>2016</v>
      </c>
      <c r="C1118" s="9">
        <v>42344</v>
      </c>
      <c r="D1118" t="s">
        <v>653</v>
      </c>
      <c r="E1118" t="s">
        <v>454</v>
      </c>
      <c r="F1118">
        <v>2</v>
      </c>
      <c r="G1118">
        <v>2</v>
      </c>
      <c r="H1118" t="s">
        <v>737</v>
      </c>
      <c r="I1118" t="s">
        <v>738</v>
      </c>
      <c r="J1118">
        <v>27.4849315068493</v>
      </c>
      <c r="K1118">
        <v>27.347999999999999</v>
      </c>
      <c r="L1118">
        <v>27.49</v>
      </c>
      <c r="M1118">
        <v>29.664000000000001</v>
      </c>
      <c r="N1118">
        <v>1.087</v>
      </c>
      <c r="O1118">
        <v>11</v>
      </c>
    </row>
    <row r="1119" spans="1:15" x14ac:dyDescent="0.45">
      <c r="A1119" t="s">
        <v>159</v>
      </c>
      <c r="B1119">
        <v>2016</v>
      </c>
      <c r="C1119" s="9">
        <v>42344</v>
      </c>
      <c r="D1119" t="s">
        <v>653</v>
      </c>
      <c r="E1119" t="s">
        <v>454</v>
      </c>
      <c r="F1119">
        <v>2</v>
      </c>
      <c r="G1119">
        <v>3</v>
      </c>
      <c r="H1119" t="s">
        <v>20</v>
      </c>
      <c r="I1119" t="s">
        <v>21</v>
      </c>
      <c r="J1119">
        <v>20.331506849315002</v>
      </c>
      <c r="K1119">
        <v>12.459</v>
      </c>
      <c r="L1119">
        <v>16.681000000000001</v>
      </c>
      <c r="M1119">
        <v>22.305</v>
      </c>
      <c r="N1119">
        <v>2.8119999999999998</v>
      </c>
      <c r="O1119">
        <v>13</v>
      </c>
    </row>
    <row r="1120" spans="1:15" x14ac:dyDescent="0.45">
      <c r="A1120" t="s">
        <v>159</v>
      </c>
      <c r="B1120">
        <v>2016</v>
      </c>
      <c r="C1120" s="9">
        <v>42344</v>
      </c>
      <c r="D1120" t="s">
        <v>653</v>
      </c>
      <c r="E1120" t="s">
        <v>454</v>
      </c>
      <c r="F1120">
        <v>2</v>
      </c>
      <c r="G1120">
        <v>4</v>
      </c>
      <c r="H1120" t="s">
        <v>43</v>
      </c>
      <c r="I1120" t="s">
        <v>44</v>
      </c>
      <c r="J1120">
        <v>23.043835616438301</v>
      </c>
      <c r="K1120">
        <v>23.358000000000001</v>
      </c>
      <c r="L1120">
        <v>23.315999999999999</v>
      </c>
      <c r="M1120">
        <v>25.484000000000002</v>
      </c>
      <c r="N1120">
        <v>1.0840000000000001</v>
      </c>
      <c r="O1120">
        <v>17</v>
      </c>
    </row>
    <row r="1121" spans="1:15" x14ac:dyDescent="0.45">
      <c r="A1121" t="s">
        <v>159</v>
      </c>
      <c r="B1121">
        <v>2016</v>
      </c>
      <c r="C1121" s="9">
        <v>42344</v>
      </c>
      <c r="D1121" t="s">
        <v>653</v>
      </c>
      <c r="E1121" t="s">
        <v>454</v>
      </c>
      <c r="F1121">
        <v>2</v>
      </c>
      <c r="G1121">
        <v>5</v>
      </c>
      <c r="H1121" t="s">
        <v>704</v>
      </c>
      <c r="I1121" t="s">
        <v>40</v>
      </c>
      <c r="J1121">
        <v>24.912328767123199</v>
      </c>
      <c r="K1121">
        <v>17.485999999999901</v>
      </c>
      <c r="L1121">
        <v>17.643999999999998</v>
      </c>
      <c r="M1121">
        <v>19.829999999999998</v>
      </c>
      <c r="N1121">
        <v>1.093</v>
      </c>
      <c r="O1121">
        <v>21</v>
      </c>
    </row>
    <row r="1122" spans="1:15" x14ac:dyDescent="0.45">
      <c r="A1122" t="s">
        <v>159</v>
      </c>
      <c r="B1122">
        <v>2016</v>
      </c>
      <c r="C1122" s="9">
        <v>42344</v>
      </c>
      <c r="D1122" t="s">
        <v>653</v>
      </c>
      <c r="E1122" t="s">
        <v>454</v>
      </c>
      <c r="F1122">
        <v>2</v>
      </c>
      <c r="G1122">
        <v>6</v>
      </c>
      <c r="H1122" t="s">
        <v>740</v>
      </c>
      <c r="I1122" t="s">
        <v>741</v>
      </c>
      <c r="J1122">
        <v>28.117808219177999</v>
      </c>
      <c r="K1122">
        <v>25.430999999999901</v>
      </c>
      <c r="L1122">
        <v>25.059000000000001</v>
      </c>
      <c r="M1122">
        <v>26.859000000000002</v>
      </c>
      <c r="N1122">
        <v>0.9</v>
      </c>
      <c r="O1122">
        <v>21</v>
      </c>
    </row>
    <row r="1123" spans="1:15" x14ac:dyDescent="0.45">
      <c r="A1123" t="s">
        <v>159</v>
      </c>
      <c r="B1123">
        <v>2016</v>
      </c>
      <c r="C1123" s="9">
        <v>42344</v>
      </c>
      <c r="D1123" t="s">
        <v>653</v>
      </c>
      <c r="E1123" t="s">
        <v>454</v>
      </c>
      <c r="F1123">
        <v>3</v>
      </c>
      <c r="G1123">
        <v>1</v>
      </c>
      <c r="H1123" t="s">
        <v>134</v>
      </c>
      <c r="I1123" t="s">
        <v>38</v>
      </c>
      <c r="J1123">
        <v>24.857534246575302</v>
      </c>
      <c r="K1123">
        <v>27.657999999999902</v>
      </c>
      <c r="L1123">
        <v>28.298999999999999</v>
      </c>
      <c r="M1123">
        <v>30.742999999999999</v>
      </c>
      <c r="N1123">
        <v>1.222</v>
      </c>
      <c r="O1123">
        <v>8</v>
      </c>
    </row>
    <row r="1124" spans="1:15" x14ac:dyDescent="0.45">
      <c r="A1124" t="s">
        <v>159</v>
      </c>
      <c r="B1124">
        <v>2016</v>
      </c>
      <c r="C1124" s="9">
        <v>42344</v>
      </c>
      <c r="D1124" t="s">
        <v>653</v>
      </c>
      <c r="E1124" t="s">
        <v>454</v>
      </c>
      <c r="F1124">
        <v>3</v>
      </c>
      <c r="G1124">
        <v>2</v>
      </c>
      <c r="H1124" t="s">
        <v>703</v>
      </c>
      <c r="I1124" t="s">
        <v>15</v>
      </c>
      <c r="J1124">
        <v>25.087671232876701</v>
      </c>
      <c r="K1124">
        <v>35.534999999999997</v>
      </c>
      <c r="L1124">
        <v>35.332999999999998</v>
      </c>
      <c r="M1124">
        <v>37.546999999999997</v>
      </c>
      <c r="N1124">
        <v>1.107</v>
      </c>
      <c r="O1124">
        <v>7</v>
      </c>
    </row>
    <row r="1125" spans="1:15" x14ac:dyDescent="0.45">
      <c r="A1125" t="s">
        <v>159</v>
      </c>
      <c r="B1125">
        <v>2016</v>
      </c>
      <c r="C1125" s="9">
        <v>42344</v>
      </c>
      <c r="D1125" t="s">
        <v>653</v>
      </c>
      <c r="E1125" t="s">
        <v>454</v>
      </c>
      <c r="F1125">
        <v>3</v>
      </c>
      <c r="G1125">
        <v>3</v>
      </c>
      <c r="H1125" t="s">
        <v>34</v>
      </c>
      <c r="I1125" t="s">
        <v>19</v>
      </c>
      <c r="J1125">
        <v>28.342465753424602</v>
      </c>
      <c r="K1125">
        <v>18.552</v>
      </c>
      <c r="L1125">
        <v>20.942999999999898</v>
      </c>
      <c r="M1125">
        <v>25.613</v>
      </c>
      <c r="N1125">
        <v>2.335</v>
      </c>
      <c r="O1125">
        <v>10</v>
      </c>
    </row>
    <row r="1126" spans="1:15" x14ac:dyDescent="0.45">
      <c r="A1126" t="s">
        <v>159</v>
      </c>
      <c r="B1126">
        <v>2016</v>
      </c>
      <c r="C1126" s="9">
        <v>42344</v>
      </c>
      <c r="D1126" t="s">
        <v>653</v>
      </c>
      <c r="E1126" t="s">
        <v>454</v>
      </c>
      <c r="F1126">
        <v>3</v>
      </c>
      <c r="G1126">
        <v>4</v>
      </c>
      <c r="H1126" t="s">
        <v>135</v>
      </c>
      <c r="I1126" t="s">
        <v>29</v>
      </c>
      <c r="J1126">
        <v>26.073972602739701</v>
      </c>
      <c r="K1126">
        <v>21.215</v>
      </c>
      <c r="L1126">
        <v>21.856999999999999</v>
      </c>
      <c r="M1126">
        <v>25.359000000000002</v>
      </c>
      <c r="N1126">
        <v>1.7509999999999999</v>
      </c>
      <c r="O1126">
        <v>12</v>
      </c>
    </row>
    <row r="1127" spans="1:15" x14ac:dyDescent="0.45">
      <c r="A1127" t="s">
        <v>159</v>
      </c>
      <c r="B1127">
        <v>2016</v>
      </c>
      <c r="C1127" s="9">
        <v>42344</v>
      </c>
      <c r="D1127" t="s">
        <v>653</v>
      </c>
      <c r="E1127" t="s">
        <v>454</v>
      </c>
      <c r="F1127">
        <v>3</v>
      </c>
      <c r="G1127">
        <v>5</v>
      </c>
      <c r="H1127" t="s">
        <v>147</v>
      </c>
      <c r="I1127" t="s">
        <v>31</v>
      </c>
      <c r="J1127">
        <v>27.408219178082099</v>
      </c>
      <c r="K1127">
        <v>27.163999999999898</v>
      </c>
      <c r="L1127">
        <v>26.734000000000002</v>
      </c>
      <c r="M1127">
        <v>29.498000000000001</v>
      </c>
      <c r="N1127">
        <v>1.3819999999999999</v>
      </c>
      <c r="O1127">
        <v>4</v>
      </c>
    </row>
    <row r="1128" spans="1:15" x14ac:dyDescent="0.45">
      <c r="A1128" t="s">
        <v>159</v>
      </c>
      <c r="B1128">
        <v>2016</v>
      </c>
      <c r="C1128" s="9">
        <v>42344</v>
      </c>
      <c r="D1128" t="s">
        <v>653</v>
      </c>
      <c r="E1128" t="s">
        <v>454</v>
      </c>
      <c r="F1128">
        <v>3</v>
      </c>
      <c r="G1128">
        <v>6</v>
      </c>
      <c r="H1128" t="s">
        <v>139</v>
      </c>
      <c r="I1128" t="s">
        <v>61</v>
      </c>
      <c r="J1128">
        <v>23.4876712328767</v>
      </c>
      <c r="K1128">
        <v>24.776999999999902</v>
      </c>
      <c r="L1128">
        <v>24.462</v>
      </c>
      <c r="M1128">
        <v>26.606000000000002</v>
      </c>
      <c r="N1128">
        <v>1.0720000000000001</v>
      </c>
      <c r="O1128">
        <v>9</v>
      </c>
    </row>
    <row r="1129" spans="1:15" x14ac:dyDescent="0.45">
      <c r="A1129" t="s">
        <v>159</v>
      </c>
      <c r="B1129">
        <v>2016</v>
      </c>
      <c r="C1129" s="9">
        <v>42344</v>
      </c>
      <c r="D1129" t="s">
        <v>653</v>
      </c>
      <c r="E1129" t="s">
        <v>454</v>
      </c>
      <c r="F1129">
        <v>4</v>
      </c>
      <c r="G1129">
        <v>1</v>
      </c>
      <c r="H1129" t="s">
        <v>79</v>
      </c>
      <c r="I1129" t="s">
        <v>65</v>
      </c>
      <c r="J1129">
        <v>28.589041095890401</v>
      </c>
      <c r="K1129">
        <v>31.456</v>
      </c>
      <c r="L1129">
        <v>31.58</v>
      </c>
      <c r="M1129">
        <v>33.316000000000003</v>
      </c>
      <c r="N1129">
        <v>0.86799999999999999</v>
      </c>
      <c r="O1129">
        <v>5</v>
      </c>
    </row>
    <row r="1130" spans="1:15" x14ac:dyDescent="0.45">
      <c r="A1130" t="s">
        <v>159</v>
      </c>
      <c r="B1130">
        <v>2016</v>
      </c>
      <c r="C1130" s="9">
        <v>42344</v>
      </c>
      <c r="D1130" t="s">
        <v>653</v>
      </c>
      <c r="E1130" t="s">
        <v>454</v>
      </c>
      <c r="F1130">
        <v>4</v>
      </c>
      <c r="G1130">
        <v>2</v>
      </c>
      <c r="H1130" t="s">
        <v>736</v>
      </c>
      <c r="I1130" t="s">
        <v>722</v>
      </c>
      <c r="J1130">
        <v>26.805479452054701</v>
      </c>
      <c r="K1130">
        <v>25.548999999999999</v>
      </c>
      <c r="L1130">
        <v>25.834</v>
      </c>
      <c r="M1130">
        <v>28.132000000000001</v>
      </c>
      <c r="N1130">
        <v>1.149</v>
      </c>
      <c r="O1130">
        <v>3</v>
      </c>
    </row>
    <row r="1131" spans="1:15" x14ac:dyDescent="0.45">
      <c r="A1131" t="s">
        <v>159</v>
      </c>
      <c r="B1131">
        <v>2016</v>
      </c>
      <c r="C1131" s="9">
        <v>42344</v>
      </c>
      <c r="D1131" t="s">
        <v>653</v>
      </c>
      <c r="E1131" t="s">
        <v>454</v>
      </c>
      <c r="F1131">
        <v>4</v>
      </c>
      <c r="G1131">
        <v>3</v>
      </c>
      <c r="H1131" t="s">
        <v>750</v>
      </c>
      <c r="I1131" t="s">
        <v>751</v>
      </c>
      <c r="J1131">
        <v>25.063013698630101</v>
      </c>
      <c r="K1131">
        <v>25.628</v>
      </c>
      <c r="L1131">
        <v>25.670999999999999</v>
      </c>
      <c r="M1131">
        <v>27.927</v>
      </c>
      <c r="N1131">
        <v>1.1279999999999999</v>
      </c>
      <c r="O1131">
        <v>21</v>
      </c>
    </row>
    <row r="1132" spans="1:15" x14ac:dyDescent="0.45">
      <c r="A1132" t="s">
        <v>159</v>
      </c>
      <c r="B1132">
        <v>2016</v>
      </c>
      <c r="C1132" s="9">
        <v>42344</v>
      </c>
      <c r="D1132" t="s">
        <v>653</v>
      </c>
      <c r="E1132" t="s">
        <v>454</v>
      </c>
      <c r="F1132">
        <v>4</v>
      </c>
      <c r="G1132">
        <v>4</v>
      </c>
      <c r="H1132" t="s">
        <v>167</v>
      </c>
      <c r="I1132" t="s">
        <v>59</v>
      </c>
      <c r="J1132">
        <v>26.7534246575342</v>
      </c>
      <c r="K1132">
        <v>26.367000000000001</v>
      </c>
      <c r="L1132">
        <v>26.181999999999999</v>
      </c>
      <c r="M1132">
        <v>28.184000000000001</v>
      </c>
      <c r="N1132">
        <v>1.0009999999999999</v>
      </c>
      <c r="O1132">
        <v>13</v>
      </c>
    </row>
    <row r="1133" spans="1:15" x14ac:dyDescent="0.45">
      <c r="A1133" t="s">
        <v>159</v>
      </c>
      <c r="B1133">
        <v>2016</v>
      </c>
      <c r="C1133" s="9">
        <v>42344</v>
      </c>
      <c r="D1133" t="s">
        <v>653</v>
      </c>
      <c r="E1133" t="s">
        <v>454</v>
      </c>
      <c r="F1133">
        <v>4</v>
      </c>
      <c r="G1133">
        <v>5</v>
      </c>
      <c r="H1133" t="s">
        <v>321</v>
      </c>
      <c r="I1133" t="s">
        <v>56</v>
      </c>
      <c r="J1133">
        <v>23.627397260273899</v>
      </c>
      <c r="K1133">
        <v>13.9759999999999</v>
      </c>
      <c r="L1133">
        <v>14.401</v>
      </c>
      <c r="M1133">
        <v>18.209</v>
      </c>
      <c r="N1133">
        <v>1.9039999999999999</v>
      </c>
      <c r="O1133">
        <v>13</v>
      </c>
    </row>
    <row r="1134" spans="1:15" x14ac:dyDescent="0.45">
      <c r="A1134" t="s">
        <v>159</v>
      </c>
      <c r="B1134">
        <v>2016</v>
      </c>
      <c r="C1134" s="9">
        <v>42344</v>
      </c>
      <c r="D1134" t="s">
        <v>653</v>
      </c>
      <c r="E1134" t="s">
        <v>454</v>
      </c>
      <c r="F1134">
        <v>4</v>
      </c>
      <c r="G1134">
        <v>6</v>
      </c>
      <c r="H1134" t="s">
        <v>752</v>
      </c>
      <c r="I1134" t="s">
        <v>753</v>
      </c>
      <c r="K1134">
        <v>13.3479999999999</v>
      </c>
      <c r="L1134">
        <v>12.837999999999999</v>
      </c>
      <c r="M1134">
        <v>16.834</v>
      </c>
      <c r="N1134">
        <v>1.998</v>
      </c>
      <c r="O1134">
        <v>21</v>
      </c>
    </row>
    <row r="1135" spans="1:15" x14ac:dyDescent="0.45">
      <c r="A1135" t="s">
        <v>159</v>
      </c>
      <c r="B1135">
        <v>2016</v>
      </c>
      <c r="C1135" s="9">
        <v>42344</v>
      </c>
      <c r="D1135" t="s">
        <v>653</v>
      </c>
      <c r="E1135" t="s">
        <v>642</v>
      </c>
      <c r="F1135">
        <v>1</v>
      </c>
      <c r="G1135">
        <v>1</v>
      </c>
      <c r="H1135" t="s">
        <v>147</v>
      </c>
      <c r="I1135" t="s">
        <v>31</v>
      </c>
      <c r="J1135">
        <v>27.408219178082099</v>
      </c>
      <c r="K1135">
        <v>26.734000000000002</v>
      </c>
      <c r="L1135">
        <v>27.228000000000002</v>
      </c>
      <c r="M1135">
        <v>29.928000000000001</v>
      </c>
      <c r="N1135">
        <v>1.35</v>
      </c>
      <c r="O1135">
        <v>4</v>
      </c>
    </row>
    <row r="1136" spans="1:15" x14ac:dyDescent="0.45">
      <c r="A1136" t="s">
        <v>159</v>
      </c>
      <c r="B1136">
        <v>2016</v>
      </c>
      <c r="C1136" s="9">
        <v>42344</v>
      </c>
      <c r="D1136" t="s">
        <v>653</v>
      </c>
      <c r="E1136" t="s">
        <v>642</v>
      </c>
      <c r="F1136">
        <v>1</v>
      </c>
      <c r="G1136">
        <v>2</v>
      </c>
      <c r="H1136" t="s">
        <v>167</v>
      </c>
      <c r="I1136" t="s">
        <v>59</v>
      </c>
      <c r="J1136">
        <v>26.7534246575342</v>
      </c>
      <c r="K1136">
        <v>26.181999999999999</v>
      </c>
      <c r="L1136">
        <v>26.294</v>
      </c>
      <c r="M1136">
        <v>28.27</v>
      </c>
      <c r="N1136">
        <v>0.98799999999999999</v>
      </c>
      <c r="O1136">
        <v>13</v>
      </c>
    </row>
    <row r="1137" spans="1:15" x14ac:dyDescent="0.45">
      <c r="A1137" t="s">
        <v>159</v>
      </c>
      <c r="B1137">
        <v>2016</v>
      </c>
      <c r="C1137" s="9">
        <v>42344</v>
      </c>
      <c r="D1137" t="s">
        <v>653</v>
      </c>
      <c r="E1137" t="s">
        <v>642</v>
      </c>
      <c r="F1137">
        <v>1</v>
      </c>
      <c r="G1137">
        <v>3</v>
      </c>
      <c r="H1137" t="s">
        <v>748</v>
      </c>
      <c r="I1137" t="s">
        <v>118</v>
      </c>
      <c r="J1137">
        <v>25.846575342465702</v>
      </c>
      <c r="K1137">
        <v>20.382999999999999</v>
      </c>
      <c r="L1137">
        <v>20.997</v>
      </c>
      <c r="M1137">
        <v>27.591000000000001</v>
      </c>
      <c r="N1137">
        <v>3.2970000000000002</v>
      </c>
      <c r="O1137">
        <v>17</v>
      </c>
    </row>
    <row r="1138" spans="1:15" x14ac:dyDescent="0.45">
      <c r="A1138" t="s">
        <v>159</v>
      </c>
      <c r="B1138">
        <v>2016</v>
      </c>
      <c r="C1138" s="9">
        <v>42344</v>
      </c>
      <c r="D1138" t="s">
        <v>653</v>
      </c>
      <c r="E1138" t="s">
        <v>642</v>
      </c>
      <c r="F1138">
        <v>1</v>
      </c>
      <c r="G1138">
        <v>4</v>
      </c>
      <c r="H1138" t="s">
        <v>740</v>
      </c>
      <c r="I1138" t="s">
        <v>741</v>
      </c>
      <c r="J1138">
        <v>28.117808219177999</v>
      </c>
      <c r="K1138">
        <v>25.059000000000001</v>
      </c>
      <c r="L1138">
        <v>24.873999999999999</v>
      </c>
      <c r="M1138">
        <v>26.661999999999999</v>
      </c>
      <c r="N1138">
        <v>0.89400000000000002</v>
      </c>
      <c r="O1138">
        <v>21</v>
      </c>
    </row>
    <row r="1139" spans="1:15" x14ac:dyDescent="0.45">
      <c r="A1139" t="s">
        <v>159</v>
      </c>
      <c r="B1139">
        <v>2016</v>
      </c>
      <c r="C1139" s="9">
        <v>42344</v>
      </c>
      <c r="D1139" t="s">
        <v>653</v>
      </c>
      <c r="E1139" t="s">
        <v>642</v>
      </c>
      <c r="F1139">
        <v>2</v>
      </c>
      <c r="G1139">
        <v>1</v>
      </c>
      <c r="H1139" t="s">
        <v>135</v>
      </c>
      <c r="I1139" t="s">
        <v>29</v>
      </c>
      <c r="J1139">
        <v>26.073972602739701</v>
      </c>
      <c r="K1139">
        <v>21.856999999999999</v>
      </c>
      <c r="L1139">
        <v>22.686</v>
      </c>
      <c r="M1139">
        <v>26.058</v>
      </c>
      <c r="N1139">
        <v>1.6859999999999999</v>
      </c>
      <c r="O1139">
        <v>12</v>
      </c>
    </row>
    <row r="1140" spans="1:15" x14ac:dyDescent="0.45">
      <c r="A1140" t="s">
        <v>159</v>
      </c>
      <c r="B1140">
        <v>2016</v>
      </c>
      <c r="C1140" s="9">
        <v>42344</v>
      </c>
      <c r="D1140" t="s">
        <v>653</v>
      </c>
      <c r="E1140" t="s">
        <v>642</v>
      </c>
      <c r="F1140">
        <v>2</v>
      </c>
      <c r="G1140">
        <v>2</v>
      </c>
      <c r="H1140" t="s">
        <v>20</v>
      </c>
      <c r="I1140" t="s">
        <v>21</v>
      </c>
      <c r="J1140">
        <v>20.331506849315002</v>
      </c>
      <c r="K1140">
        <v>16.681000000000001</v>
      </c>
      <c r="L1140">
        <v>18.465</v>
      </c>
      <c r="M1140">
        <v>23.443000000000001</v>
      </c>
      <c r="N1140">
        <v>2.4889999999999999</v>
      </c>
      <c r="O1140">
        <v>13</v>
      </c>
    </row>
    <row r="1141" spans="1:15" x14ac:dyDescent="0.45">
      <c r="A1141" t="s">
        <v>159</v>
      </c>
      <c r="B1141">
        <v>2016</v>
      </c>
      <c r="C1141" s="9">
        <v>42344</v>
      </c>
      <c r="D1141" t="s">
        <v>653</v>
      </c>
      <c r="E1141" t="s">
        <v>642</v>
      </c>
      <c r="F1141">
        <v>2</v>
      </c>
      <c r="G1141">
        <v>3</v>
      </c>
      <c r="H1141" t="s">
        <v>742</v>
      </c>
      <c r="I1141" t="s">
        <v>172</v>
      </c>
      <c r="J1141">
        <v>30.2410958904109</v>
      </c>
      <c r="K1141">
        <v>24.901</v>
      </c>
      <c r="L1141">
        <v>24.513999999999999</v>
      </c>
      <c r="M1141">
        <v>27.181999999999999</v>
      </c>
      <c r="N1141">
        <v>1.3340000000000001</v>
      </c>
      <c r="O1141">
        <v>17</v>
      </c>
    </row>
    <row r="1142" spans="1:15" x14ac:dyDescent="0.45">
      <c r="A1142" t="s">
        <v>159</v>
      </c>
      <c r="B1142">
        <v>2016</v>
      </c>
      <c r="C1142" s="9">
        <v>42344</v>
      </c>
      <c r="D1142" t="s">
        <v>653</v>
      </c>
      <c r="E1142" t="s">
        <v>642</v>
      </c>
      <c r="F1142">
        <v>2</v>
      </c>
      <c r="G1142">
        <v>4</v>
      </c>
      <c r="H1142" t="s">
        <v>704</v>
      </c>
      <c r="I1142" t="s">
        <v>40</v>
      </c>
      <c r="J1142">
        <v>24.912328767123199</v>
      </c>
      <c r="K1142">
        <v>17.643999999999998</v>
      </c>
      <c r="L1142">
        <v>17.514999999999901</v>
      </c>
      <c r="M1142">
        <v>19.678999999999998</v>
      </c>
      <c r="N1142">
        <v>1.0820000000000001</v>
      </c>
      <c r="O1142">
        <v>21</v>
      </c>
    </row>
    <row r="1143" spans="1:15" x14ac:dyDescent="0.45">
      <c r="A1143" t="s">
        <v>159</v>
      </c>
      <c r="B1143">
        <v>2016</v>
      </c>
      <c r="C1143" s="9">
        <v>42344</v>
      </c>
      <c r="D1143" t="s">
        <v>653</v>
      </c>
      <c r="E1143" t="s">
        <v>642</v>
      </c>
      <c r="F1143">
        <v>3</v>
      </c>
      <c r="G1143">
        <v>1</v>
      </c>
      <c r="H1143" t="s">
        <v>34</v>
      </c>
      <c r="I1143" t="s">
        <v>19</v>
      </c>
      <c r="J1143">
        <v>28.342465753424602</v>
      </c>
      <c r="K1143">
        <v>20.942999999999898</v>
      </c>
      <c r="L1143">
        <v>22.83</v>
      </c>
      <c r="M1143">
        <v>27.187999999999999</v>
      </c>
      <c r="N1143">
        <v>2.1789999999999998</v>
      </c>
      <c r="O1143">
        <v>10</v>
      </c>
    </row>
    <row r="1144" spans="1:15" x14ac:dyDescent="0.45">
      <c r="A1144" t="s">
        <v>159</v>
      </c>
      <c r="B1144">
        <v>2016</v>
      </c>
      <c r="C1144" s="9">
        <v>42344</v>
      </c>
      <c r="D1144" t="s">
        <v>653</v>
      </c>
      <c r="E1144" t="s">
        <v>642</v>
      </c>
      <c r="F1144">
        <v>3</v>
      </c>
      <c r="G1144">
        <v>2</v>
      </c>
      <c r="H1144" t="s">
        <v>655</v>
      </c>
      <c r="I1144" t="s">
        <v>120</v>
      </c>
      <c r="J1144">
        <v>33.0027397260274</v>
      </c>
      <c r="K1144">
        <v>28.875999999999902</v>
      </c>
      <c r="L1144">
        <v>28.73</v>
      </c>
      <c r="M1144">
        <v>31.012</v>
      </c>
      <c r="N1144">
        <v>1.141</v>
      </c>
      <c r="O1144">
        <v>13</v>
      </c>
    </row>
    <row r="1145" spans="1:15" x14ac:dyDescent="0.45">
      <c r="A1145" t="s">
        <v>159</v>
      </c>
      <c r="B1145">
        <v>2016</v>
      </c>
      <c r="C1145" s="9">
        <v>42344</v>
      </c>
      <c r="D1145" t="s">
        <v>653</v>
      </c>
      <c r="E1145" t="s">
        <v>642</v>
      </c>
      <c r="F1145">
        <v>3</v>
      </c>
      <c r="G1145">
        <v>3</v>
      </c>
      <c r="H1145" t="s">
        <v>43</v>
      </c>
      <c r="I1145" t="s">
        <v>44</v>
      </c>
      <c r="J1145">
        <v>23.043835616438301</v>
      </c>
      <c r="K1145">
        <v>23.315999999999999</v>
      </c>
      <c r="L1145">
        <v>23.228999999999999</v>
      </c>
      <c r="M1145">
        <v>25.369</v>
      </c>
      <c r="N1145">
        <v>1.07</v>
      </c>
      <c r="O1145">
        <v>17</v>
      </c>
    </row>
    <row r="1146" spans="1:15" x14ac:dyDescent="0.45">
      <c r="A1146" t="s">
        <v>159</v>
      </c>
      <c r="B1146">
        <v>2016</v>
      </c>
      <c r="C1146" s="9">
        <v>42344</v>
      </c>
      <c r="D1146" t="s">
        <v>653</v>
      </c>
      <c r="E1146" t="s">
        <v>642</v>
      </c>
      <c r="F1146">
        <v>3</v>
      </c>
      <c r="G1146">
        <v>4</v>
      </c>
      <c r="H1146" t="s">
        <v>752</v>
      </c>
      <c r="I1146" t="s">
        <v>753</v>
      </c>
      <c r="K1146">
        <v>12.837999999999999</v>
      </c>
      <c r="L1146">
        <v>12.719999999999899</v>
      </c>
      <c r="M1146">
        <v>16.623999999999999</v>
      </c>
      <c r="N1146">
        <v>1.952</v>
      </c>
      <c r="O1146">
        <v>21</v>
      </c>
    </row>
    <row r="1147" spans="1:15" x14ac:dyDescent="0.45">
      <c r="A1147" t="s">
        <v>159</v>
      </c>
      <c r="B1147">
        <v>2016</v>
      </c>
      <c r="C1147" s="9">
        <v>42344</v>
      </c>
      <c r="D1147" t="s">
        <v>653</v>
      </c>
      <c r="E1147" t="s">
        <v>642</v>
      </c>
      <c r="F1147">
        <v>4</v>
      </c>
      <c r="G1147">
        <v>1</v>
      </c>
      <c r="H1147" t="s">
        <v>139</v>
      </c>
      <c r="I1147" t="s">
        <v>61</v>
      </c>
      <c r="J1147">
        <v>23.4876712328767</v>
      </c>
      <c r="K1147">
        <v>24.462</v>
      </c>
      <c r="L1147">
        <v>24.677</v>
      </c>
      <c r="M1147">
        <v>26.797000000000001</v>
      </c>
      <c r="N1147">
        <v>1.06</v>
      </c>
      <c r="O1147">
        <v>9</v>
      </c>
    </row>
    <row r="1148" spans="1:15" x14ac:dyDescent="0.45">
      <c r="A1148" t="s">
        <v>159</v>
      </c>
      <c r="B1148">
        <v>2016</v>
      </c>
      <c r="C1148" s="9">
        <v>42344</v>
      </c>
      <c r="D1148" t="s">
        <v>653</v>
      </c>
      <c r="E1148" t="s">
        <v>642</v>
      </c>
      <c r="F1148">
        <v>4</v>
      </c>
      <c r="G1148">
        <v>2</v>
      </c>
      <c r="H1148" t="s">
        <v>321</v>
      </c>
      <c r="I1148" t="s">
        <v>56</v>
      </c>
      <c r="J1148">
        <v>23.627397260273899</v>
      </c>
      <c r="K1148">
        <v>14.401</v>
      </c>
      <c r="L1148">
        <v>15.798</v>
      </c>
      <c r="M1148">
        <v>19.376000000000001</v>
      </c>
      <c r="N1148">
        <v>1.7889999999999999</v>
      </c>
      <c r="O1148">
        <v>13</v>
      </c>
    </row>
    <row r="1149" spans="1:15" x14ac:dyDescent="0.45">
      <c r="A1149" t="s">
        <v>159</v>
      </c>
      <c r="B1149">
        <v>2016</v>
      </c>
      <c r="C1149" s="9">
        <v>42344</v>
      </c>
      <c r="D1149" t="s">
        <v>653</v>
      </c>
      <c r="E1149" t="s">
        <v>642</v>
      </c>
      <c r="F1149">
        <v>4</v>
      </c>
      <c r="G1149">
        <v>3</v>
      </c>
      <c r="H1149" t="s">
        <v>749</v>
      </c>
      <c r="I1149" t="s">
        <v>747</v>
      </c>
      <c r="J1149">
        <v>35.539726027397201</v>
      </c>
      <c r="K1149">
        <v>20.326000000000001</v>
      </c>
      <c r="L1149">
        <v>20.338999999999999</v>
      </c>
      <c r="M1149">
        <v>23.155000000000001</v>
      </c>
      <c r="N1149">
        <v>1.4079999999999999</v>
      </c>
      <c r="O1149">
        <v>17</v>
      </c>
    </row>
    <row r="1150" spans="1:15" x14ac:dyDescent="0.45">
      <c r="A1150" t="s">
        <v>159</v>
      </c>
      <c r="B1150">
        <v>2016</v>
      </c>
      <c r="C1150" s="9">
        <v>42344</v>
      </c>
      <c r="D1150" t="s">
        <v>653</v>
      </c>
      <c r="E1150" t="s">
        <v>642</v>
      </c>
      <c r="F1150">
        <v>4</v>
      </c>
      <c r="G1150">
        <v>4</v>
      </c>
      <c r="H1150" t="s">
        <v>750</v>
      </c>
      <c r="I1150" t="s">
        <v>751</v>
      </c>
      <c r="J1150">
        <v>25.063013698630101</v>
      </c>
      <c r="K1150">
        <v>25.670999999999999</v>
      </c>
      <c r="L1150">
        <v>25.143999999999998</v>
      </c>
      <c r="M1150">
        <v>27.36</v>
      </c>
      <c r="N1150">
        <v>1.1080000000000001</v>
      </c>
      <c r="O1150">
        <v>21</v>
      </c>
    </row>
    <row r="1151" spans="1:15" x14ac:dyDescent="0.45">
      <c r="A1151" t="s">
        <v>159</v>
      </c>
      <c r="B1151">
        <v>2016</v>
      </c>
      <c r="C1151" s="9">
        <v>42344</v>
      </c>
      <c r="D1151" t="s">
        <v>653</v>
      </c>
      <c r="E1151" t="s">
        <v>643</v>
      </c>
      <c r="F1151">
        <v>1</v>
      </c>
      <c r="G1151">
        <v>1</v>
      </c>
      <c r="H1151" t="s">
        <v>79</v>
      </c>
      <c r="I1151" t="s">
        <v>65</v>
      </c>
      <c r="J1151">
        <v>28.589041095890401</v>
      </c>
      <c r="K1151">
        <v>31.58</v>
      </c>
      <c r="L1151">
        <v>31.8429999999999</v>
      </c>
      <c r="M1151">
        <v>33.564999999999998</v>
      </c>
      <c r="N1151">
        <v>0.86099999999999999</v>
      </c>
      <c r="O1151">
        <v>5</v>
      </c>
    </row>
    <row r="1152" spans="1:15" x14ac:dyDescent="0.45">
      <c r="A1152" t="s">
        <v>159</v>
      </c>
      <c r="B1152">
        <v>2016</v>
      </c>
      <c r="C1152" s="9">
        <v>42344</v>
      </c>
      <c r="D1152" t="s">
        <v>653</v>
      </c>
      <c r="E1152" t="s">
        <v>643</v>
      </c>
      <c r="F1152">
        <v>1</v>
      </c>
      <c r="G1152">
        <v>2</v>
      </c>
      <c r="H1152" t="s">
        <v>719</v>
      </c>
      <c r="I1152" t="s">
        <v>727</v>
      </c>
      <c r="J1152">
        <v>29.794520547945201</v>
      </c>
      <c r="K1152">
        <v>32.423000000000002</v>
      </c>
      <c r="L1152">
        <v>32.573</v>
      </c>
      <c r="M1152">
        <v>34.872999999999998</v>
      </c>
      <c r="N1152">
        <v>1.1499999999999999</v>
      </c>
      <c r="O1152">
        <v>1</v>
      </c>
    </row>
    <row r="1153" spans="1:15" x14ac:dyDescent="0.45">
      <c r="A1153" t="s">
        <v>159</v>
      </c>
      <c r="B1153">
        <v>2016</v>
      </c>
      <c r="C1153" s="9">
        <v>42344</v>
      </c>
      <c r="D1153" t="s">
        <v>653</v>
      </c>
      <c r="E1153" t="s">
        <v>643</v>
      </c>
      <c r="F1153">
        <v>1</v>
      </c>
      <c r="G1153">
        <v>3</v>
      </c>
      <c r="H1153" t="s">
        <v>147</v>
      </c>
      <c r="I1153" t="s">
        <v>31</v>
      </c>
      <c r="J1153">
        <v>27.408219178082099</v>
      </c>
      <c r="K1153">
        <v>27.228000000000002</v>
      </c>
      <c r="L1153">
        <v>27.635999999999999</v>
      </c>
      <c r="M1153">
        <v>30.24</v>
      </c>
      <c r="N1153">
        <v>1.302</v>
      </c>
      <c r="O1153">
        <v>4</v>
      </c>
    </row>
    <row r="1154" spans="1:15" x14ac:dyDescent="0.45">
      <c r="A1154" t="s">
        <v>159</v>
      </c>
      <c r="B1154">
        <v>2016</v>
      </c>
      <c r="C1154" s="9">
        <v>42344</v>
      </c>
      <c r="D1154" t="s">
        <v>653</v>
      </c>
      <c r="E1154" t="s">
        <v>643</v>
      </c>
      <c r="F1154">
        <v>1</v>
      </c>
      <c r="G1154">
        <v>4</v>
      </c>
      <c r="H1154" t="s">
        <v>737</v>
      </c>
      <c r="I1154" t="s">
        <v>738</v>
      </c>
      <c r="J1154">
        <v>27.4849315068493</v>
      </c>
      <c r="K1154">
        <v>27.49</v>
      </c>
      <c r="L1154">
        <v>27.616999999999901</v>
      </c>
      <c r="M1154">
        <v>29.742999999999999</v>
      </c>
      <c r="N1154">
        <v>1.0629999999999999</v>
      </c>
      <c r="O1154">
        <v>11</v>
      </c>
    </row>
    <row r="1155" spans="1:15" x14ac:dyDescent="0.45">
      <c r="A1155" t="s">
        <v>159</v>
      </c>
      <c r="B1155">
        <v>2016</v>
      </c>
      <c r="C1155" s="9">
        <v>42344</v>
      </c>
      <c r="D1155" t="s">
        <v>653</v>
      </c>
      <c r="E1155" t="s">
        <v>643</v>
      </c>
      <c r="F1155">
        <v>1</v>
      </c>
      <c r="G1155">
        <v>5</v>
      </c>
      <c r="H1155" t="s">
        <v>703</v>
      </c>
      <c r="I1155" t="s">
        <v>15</v>
      </c>
      <c r="J1155">
        <v>25.087671232876701</v>
      </c>
      <c r="K1155">
        <v>35.332999999999998</v>
      </c>
      <c r="L1155">
        <v>34.795999999999999</v>
      </c>
      <c r="M1155">
        <v>36.962000000000003</v>
      </c>
      <c r="N1155">
        <v>1.083</v>
      </c>
      <c r="O1155">
        <v>7</v>
      </c>
    </row>
    <row r="1156" spans="1:15" x14ac:dyDescent="0.45">
      <c r="A1156" t="s">
        <v>159</v>
      </c>
      <c r="B1156">
        <v>2016</v>
      </c>
      <c r="C1156" s="9">
        <v>42344</v>
      </c>
      <c r="D1156" t="s">
        <v>653</v>
      </c>
      <c r="E1156" t="s">
        <v>643</v>
      </c>
      <c r="F1156">
        <v>1</v>
      </c>
      <c r="G1156">
        <v>6</v>
      </c>
      <c r="H1156" t="s">
        <v>139</v>
      </c>
      <c r="I1156" t="s">
        <v>61</v>
      </c>
      <c r="J1156">
        <v>23.4876712328767</v>
      </c>
      <c r="K1156">
        <v>24.677</v>
      </c>
      <c r="L1156">
        <v>24.526</v>
      </c>
      <c r="M1156">
        <v>26.622</v>
      </c>
      <c r="N1156">
        <v>1.048</v>
      </c>
      <c r="O1156">
        <v>9</v>
      </c>
    </row>
    <row r="1157" spans="1:15" x14ac:dyDescent="0.45">
      <c r="A1157" t="s">
        <v>159</v>
      </c>
      <c r="B1157">
        <v>2016</v>
      </c>
      <c r="C1157" s="9">
        <v>42344</v>
      </c>
      <c r="D1157" t="s">
        <v>653</v>
      </c>
      <c r="E1157" t="s">
        <v>643</v>
      </c>
      <c r="F1157">
        <v>2</v>
      </c>
      <c r="G1157">
        <v>1</v>
      </c>
      <c r="H1157" t="s">
        <v>734</v>
      </c>
      <c r="I1157" t="s">
        <v>36</v>
      </c>
      <c r="J1157">
        <v>32.230136986301297</v>
      </c>
      <c r="K1157">
        <v>33.012</v>
      </c>
      <c r="L1157">
        <v>33.239999999999903</v>
      </c>
      <c r="M1157">
        <v>35.573999999999998</v>
      </c>
      <c r="N1157">
        <v>1.167</v>
      </c>
      <c r="O1157">
        <v>2</v>
      </c>
    </row>
    <row r="1158" spans="1:15" x14ac:dyDescent="0.45">
      <c r="A1158" t="s">
        <v>159</v>
      </c>
      <c r="B1158">
        <v>2016</v>
      </c>
      <c r="C1158" s="9">
        <v>42344</v>
      </c>
      <c r="D1158" t="s">
        <v>653</v>
      </c>
      <c r="E1158" t="s">
        <v>643</v>
      </c>
      <c r="F1158">
        <v>2</v>
      </c>
      <c r="G1158">
        <v>2</v>
      </c>
      <c r="H1158" t="s">
        <v>736</v>
      </c>
      <c r="I1158" t="s">
        <v>722</v>
      </c>
      <c r="J1158">
        <v>26.805479452054701</v>
      </c>
      <c r="K1158">
        <v>25.834</v>
      </c>
      <c r="L1158">
        <v>26.22</v>
      </c>
      <c r="M1158">
        <v>28.468</v>
      </c>
      <c r="N1158">
        <v>1.1240000000000001</v>
      </c>
      <c r="O1158">
        <v>3</v>
      </c>
    </row>
    <row r="1159" spans="1:15" x14ac:dyDescent="0.45">
      <c r="A1159" t="s">
        <v>159</v>
      </c>
      <c r="B1159">
        <v>2016</v>
      </c>
      <c r="C1159" s="9">
        <v>42344</v>
      </c>
      <c r="D1159" t="s">
        <v>653</v>
      </c>
      <c r="E1159" t="s">
        <v>643</v>
      </c>
      <c r="F1159">
        <v>2</v>
      </c>
      <c r="G1159">
        <v>3</v>
      </c>
      <c r="H1159" t="s">
        <v>174</v>
      </c>
      <c r="I1159" t="s">
        <v>156</v>
      </c>
      <c r="J1159">
        <v>23.884931506849298</v>
      </c>
      <c r="K1159">
        <v>25.454999999999998</v>
      </c>
      <c r="L1159">
        <v>25.727999999999899</v>
      </c>
      <c r="M1159">
        <v>28.367999999999999</v>
      </c>
      <c r="N1159">
        <v>1.32</v>
      </c>
      <c r="O1159">
        <v>6</v>
      </c>
    </row>
    <row r="1160" spans="1:15" x14ac:dyDescent="0.45">
      <c r="A1160" t="s">
        <v>159</v>
      </c>
      <c r="B1160">
        <v>2016</v>
      </c>
      <c r="C1160" s="9">
        <v>42344</v>
      </c>
      <c r="D1160" t="s">
        <v>653</v>
      </c>
      <c r="E1160" t="s">
        <v>643</v>
      </c>
      <c r="F1160">
        <v>2</v>
      </c>
      <c r="G1160">
        <v>4</v>
      </c>
      <c r="H1160" t="s">
        <v>34</v>
      </c>
      <c r="I1160" t="s">
        <v>19</v>
      </c>
      <c r="J1160">
        <v>28.342465753424602</v>
      </c>
      <c r="K1160">
        <v>22.83</v>
      </c>
      <c r="L1160">
        <v>23.276</v>
      </c>
      <c r="M1160">
        <v>27.254000000000001</v>
      </c>
      <c r="N1160">
        <v>1.9890000000000001</v>
      </c>
      <c r="O1160">
        <v>10</v>
      </c>
    </row>
    <row r="1161" spans="1:15" x14ac:dyDescent="0.45">
      <c r="A1161" t="s">
        <v>159</v>
      </c>
      <c r="B1161">
        <v>2016</v>
      </c>
      <c r="C1161" s="9">
        <v>42344</v>
      </c>
      <c r="D1161" t="s">
        <v>653</v>
      </c>
      <c r="E1161" t="s">
        <v>643</v>
      </c>
      <c r="F1161">
        <v>2</v>
      </c>
      <c r="G1161">
        <v>5</v>
      </c>
      <c r="H1161" t="s">
        <v>135</v>
      </c>
      <c r="I1161" t="s">
        <v>29</v>
      </c>
      <c r="J1161">
        <v>26.073972602739701</v>
      </c>
      <c r="K1161">
        <v>22.686</v>
      </c>
      <c r="L1161">
        <v>22.715</v>
      </c>
      <c r="M1161">
        <v>25.911000000000001</v>
      </c>
      <c r="N1161">
        <v>1.5980000000000001</v>
      </c>
      <c r="O1161">
        <v>12</v>
      </c>
    </row>
    <row r="1162" spans="1:15" x14ac:dyDescent="0.45">
      <c r="A1162" t="s">
        <v>159</v>
      </c>
      <c r="B1162">
        <v>2016</v>
      </c>
      <c r="C1162" s="9">
        <v>42344</v>
      </c>
      <c r="D1162" t="s">
        <v>653</v>
      </c>
      <c r="E1162" t="s">
        <v>643</v>
      </c>
      <c r="F1162">
        <v>2</v>
      </c>
      <c r="G1162">
        <v>6</v>
      </c>
      <c r="H1162" t="s">
        <v>134</v>
      </c>
      <c r="I1162" t="s">
        <v>38</v>
      </c>
      <c r="J1162">
        <v>24.857534246575302</v>
      </c>
      <c r="K1162">
        <v>28.298999999999999</v>
      </c>
      <c r="L1162">
        <v>27.686</v>
      </c>
      <c r="M1162">
        <v>30.071999999999999</v>
      </c>
      <c r="N1162">
        <v>1.1930000000000001</v>
      </c>
      <c r="O1162">
        <v>8</v>
      </c>
    </row>
    <row r="1163" spans="1:15" x14ac:dyDescent="0.45">
      <c r="A1163" t="s">
        <v>159</v>
      </c>
      <c r="B1163">
        <v>2016</v>
      </c>
      <c r="C1163" s="9">
        <v>42344</v>
      </c>
      <c r="D1163" t="s">
        <v>653</v>
      </c>
      <c r="E1163" t="s">
        <v>370</v>
      </c>
      <c r="F1163">
        <v>1</v>
      </c>
      <c r="G1163">
        <v>1</v>
      </c>
      <c r="H1163" t="s">
        <v>719</v>
      </c>
      <c r="I1163" t="s">
        <v>727</v>
      </c>
      <c r="J1163">
        <v>29.794520547945201</v>
      </c>
      <c r="K1163">
        <v>32.573</v>
      </c>
      <c r="L1163">
        <v>32.963000000000001</v>
      </c>
      <c r="M1163">
        <v>35.222999999999999</v>
      </c>
      <c r="N1163">
        <v>1.1299999999999999</v>
      </c>
      <c r="O1163">
        <v>1</v>
      </c>
    </row>
    <row r="1164" spans="1:15" x14ac:dyDescent="0.45">
      <c r="A1164" t="s">
        <v>159</v>
      </c>
      <c r="B1164">
        <v>2016</v>
      </c>
      <c r="C1164" s="9">
        <v>42344</v>
      </c>
      <c r="D1164" t="s">
        <v>653</v>
      </c>
      <c r="E1164" t="s">
        <v>370</v>
      </c>
      <c r="F1164">
        <v>1</v>
      </c>
      <c r="G1164">
        <v>2</v>
      </c>
      <c r="H1164" t="s">
        <v>734</v>
      </c>
      <c r="I1164" t="s">
        <v>36</v>
      </c>
      <c r="J1164">
        <v>32.230136986301297</v>
      </c>
      <c r="K1164">
        <v>33.239999999999903</v>
      </c>
      <c r="L1164">
        <v>33.332999999999998</v>
      </c>
      <c r="M1164">
        <v>35.613</v>
      </c>
      <c r="N1164">
        <v>1.1399999999999999</v>
      </c>
      <c r="O1164">
        <v>2</v>
      </c>
    </row>
    <row r="1165" spans="1:15" x14ac:dyDescent="0.45">
      <c r="A1165" t="s">
        <v>159</v>
      </c>
      <c r="B1165">
        <v>2016</v>
      </c>
      <c r="C1165" s="9">
        <v>42344</v>
      </c>
      <c r="D1165" t="s">
        <v>653</v>
      </c>
      <c r="E1165" t="s">
        <v>370</v>
      </c>
      <c r="F1165">
        <v>1</v>
      </c>
      <c r="G1165">
        <v>3</v>
      </c>
      <c r="H1165" t="s">
        <v>736</v>
      </c>
      <c r="I1165" t="s">
        <v>722</v>
      </c>
      <c r="J1165">
        <v>26.805479452054701</v>
      </c>
      <c r="K1165">
        <v>26.22</v>
      </c>
      <c r="L1165">
        <v>26.567</v>
      </c>
      <c r="M1165">
        <v>28.763000000000002</v>
      </c>
      <c r="N1165">
        <v>1.0980000000000001</v>
      </c>
      <c r="O1165">
        <v>3</v>
      </c>
    </row>
    <row r="1166" spans="1:15" x14ac:dyDescent="0.45">
      <c r="A1166" t="s">
        <v>159</v>
      </c>
      <c r="B1166">
        <v>2016</v>
      </c>
      <c r="C1166" s="9">
        <v>42344</v>
      </c>
      <c r="D1166" t="s">
        <v>653</v>
      </c>
      <c r="E1166" t="s">
        <v>370</v>
      </c>
      <c r="F1166">
        <v>1</v>
      </c>
      <c r="G1166">
        <v>4</v>
      </c>
      <c r="H1166" t="s">
        <v>147</v>
      </c>
      <c r="I1166" t="s">
        <v>31</v>
      </c>
      <c r="J1166">
        <v>27.408219178082099</v>
      </c>
      <c r="K1166">
        <v>27.635999999999999</v>
      </c>
      <c r="L1166">
        <v>27.734999999999999</v>
      </c>
      <c r="M1166">
        <v>30.254999999999999</v>
      </c>
      <c r="N1166">
        <v>1.26</v>
      </c>
      <c r="O1166">
        <v>4</v>
      </c>
    </row>
    <row r="1167" spans="1:15" x14ac:dyDescent="0.45">
      <c r="A1167" t="s">
        <v>159</v>
      </c>
      <c r="B1167">
        <v>2016</v>
      </c>
      <c r="C1167" s="9">
        <v>42344</v>
      </c>
      <c r="D1167" t="s">
        <v>653</v>
      </c>
      <c r="E1167" t="s">
        <v>370</v>
      </c>
      <c r="F1167">
        <v>1</v>
      </c>
      <c r="G1167">
        <v>5</v>
      </c>
      <c r="H1167" t="s">
        <v>79</v>
      </c>
      <c r="I1167" t="s">
        <v>65</v>
      </c>
      <c r="J1167">
        <v>28.589041095890401</v>
      </c>
      <c r="K1167">
        <v>31.8429999999999</v>
      </c>
      <c r="L1167">
        <v>31.631999999999898</v>
      </c>
      <c r="M1167">
        <v>33.335999999999999</v>
      </c>
      <c r="N1167">
        <v>0.85199999999999998</v>
      </c>
      <c r="O1167">
        <v>5</v>
      </c>
    </row>
    <row r="1168" spans="1:15" x14ac:dyDescent="0.45">
      <c r="A1168" t="s">
        <v>159</v>
      </c>
      <c r="B1168">
        <v>2016</v>
      </c>
      <c r="C1168" s="9">
        <v>42344</v>
      </c>
      <c r="D1168" t="s">
        <v>653</v>
      </c>
      <c r="E1168" t="s">
        <v>370</v>
      </c>
      <c r="F1168">
        <v>1</v>
      </c>
      <c r="G1168">
        <v>6</v>
      </c>
      <c r="H1168" t="s">
        <v>174</v>
      </c>
      <c r="I1168" t="s">
        <v>156</v>
      </c>
      <c r="J1168">
        <v>23.884931506849298</v>
      </c>
      <c r="K1168">
        <v>25.727999999999899</v>
      </c>
      <c r="L1168">
        <v>25.393999999999998</v>
      </c>
      <c r="M1168">
        <v>27.972000000000001</v>
      </c>
      <c r="N1168">
        <v>1.2889999999999999</v>
      </c>
      <c r="O1168">
        <v>6</v>
      </c>
    </row>
    <row r="1169" spans="1:15" x14ac:dyDescent="0.45">
      <c r="A1169" t="s">
        <v>159</v>
      </c>
      <c r="B1169">
        <v>2016</v>
      </c>
      <c r="C1169" s="9">
        <v>42344</v>
      </c>
      <c r="D1169" t="s">
        <v>653</v>
      </c>
      <c r="E1169" t="s">
        <v>370</v>
      </c>
      <c r="F1169">
        <v>2</v>
      </c>
      <c r="G1169">
        <v>1</v>
      </c>
      <c r="H1169" t="s">
        <v>703</v>
      </c>
      <c r="I1169" t="s">
        <v>15</v>
      </c>
      <c r="J1169">
        <v>25.087671232876701</v>
      </c>
      <c r="K1169">
        <v>34.795999999999999</v>
      </c>
      <c r="L1169">
        <v>34.948999999999998</v>
      </c>
      <c r="M1169">
        <v>37.094999999999999</v>
      </c>
      <c r="N1169">
        <v>1.073</v>
      </c>
      <c r="O1169">
        <v>7</v>
      </c>
    </row>
    <row r="1170" spans="1:15" x14ac:dyDescent="0.45">
      <c r="A1170" t="s">
        <v>159</v>
      </c>
      <c r="B1170">
        <v>2016</v>
      </c>
      <c r="C1170" s="9">
        <v>42344</v>
      </c>
      <c r="D1170" t="s">
        <v>653</v>
      </c>
      <c r="E1170" t="s">
        <v>370</v>
      </c>
      <c r="F1170">
        <v>2</v>
      </c>
      <c r="G1170">
        <v>2</v>
      </c>
      <c r="H1170" t="s">
        <v>134</v>
      </c>
      <c r="I1170" t="s">
        <v>38</v>
      </c>
      <c r="J1170">
        <v>24.857534246575302</v>
      </c>
      <c r="K1170">
        <v>27.686</v>
      </c>
      <c r="L1170">
        <v>27.995999999999999</v>
      </c>
      <c r="M1170">
        <v>30.327999999999999</v>
      </c>
      <c r="N1170">
        <v>1.1659999999999999</v>
      </c>
      <c r="O1170">
        <v>8</v>
      </c>
    </row>
    <row r="1171" spans="1:15" x14ac:dyDescent="0.45">
      <c r="A1171" t="s">
        <v>159</v>
      </c>
      <c r="B1171">
        <v>2016</v>
      </c>
      <c r="C1171" s="9">
        <v>42344</v>
      </c>
      <c r="D1171" t="s">
        <v>653</v>
      </c>
      <c r="E1171" t="s">
        <v>370</v>
      </c>
      <c r="F1171">
        <v>2</v>
      </c>
      <c r="G1171">
        <v>3</v>
      </c>
      <c r="H1171" t="s">
        <v>139</v>
      </c>
      <c r="I1171" t="s">
        <v>61</v>
      </c>
      <c r="J1171">
        <v>23.4876712328767</v>
      </c>
      <c r="K1171">
        <v>24.526</v>
      </c>
      <c r="L1171">
        <v>24.773</v>
      </c>
      <c r="M1171">
        <v>26.829000000000001</v>
      </c>
      <c r="N1171">
        <v>1.028</v>
      </c>
      <c r="O1171">
        <v>9</v>
      </c>
    </row>
    <row r="1172" spans="1:15" x14ac:dyDescent="0.45">
      <c r="A1172" t="s">
        <v>159</v>
      </c>
      <c r="B1172">
        <v>2016</v>
      </c>
      <c r="C1172" s="9">
        <v>42344</v>
      </c>
      <c r="D1172" t="s">
        <v>653</v>
      </c>
      <c r="E1172" t="s">
        <v>370</v>
      </c>
      <c r="F1172">
        <v>2</v>
      </c>
      <c r="G1172">
        <v>4</v>
      </c>
      <c r="H1172" t="s">
        <v>34</v>
      </c>
      <c r="I1172" t="s">
        <v>19</v>
      </c>
      <c r="J1172">
        <v>28.342465753424602</v>
      </c>
      <c r="K1172">
        <v>23.276</v>
      </c>
      <c r="L1172">
        <v>23.620999999999999</v>
      </c>
      <c r="M1172">
        <v>27.309000000000001</v>
      </c>
      <c r="N1172">
        <v>1.8440000000000001</v>
      </c>
      <c r="O1172">
        <v>10</v>
      </c>
    </row>
    <row r="1173" spans="1:15" x14ac:dyDescent="0.45">
      <c r="A1173" t="s">
        <v>159</v>
      </c>
      <c r="B1173">
        <v>2016</v>
      </c>
      <c r="C1173" s="9">
        <v>42344</v>
      </c>
      <c r="D1173" t="s">
        <v>653</v>
      </c>
      <c r="E1173" t="s">
        <v>370</v>
      </c>
      <c r="F1173">
        <v>2</v>
      </c>
      <c r="G1173">
        <v>5</v>
      </c>
      <c r="H1173" t="s">
        <v>737</v>
      </c>
      <c r="I1173" t="s">
        <v>738</v>
      </c>
      <c r="J1173">
        <v>27.4849315068493</v>
      </c>
      <c r="K1173">
        <v>27.616999999999901</v>
      </c>
      <c r="L1173">
        <v>27.367999999999999</v>
      </c>
      <c r="M1173">
        <v>29.454000000000001</v>
      </c>
      <c r="N1173">
        <v>1.0429999999999999</v>
      </c>
      <c r="O1173">
        <v>11</v>
      </c>
    </row>
    <row r="1174" spans="1:15" x14ac:dyDescent="0.45">
      <c r="A1174" t="s">
        <v>159</v>
      </c>
      <c r="B1174">
        <v>2016</v>
      </c>
      <c r="C1174" s="9">
        <v>42344</v>
      </c>
      <c r="D1174" t="s">
        <v>653</v>
      </c>
      <c r="E1174" t="s">
        <v>370</v>
      </c>
      <c r="F1174">
        <v>2</v>
      </c>
      <c r="G1174">
        <v>6</v>
      </c>
      <c r="H1174" t="s">
        <v>135</v>
      </c>
      <c r="I1174" t="s">
        <v>29</v>
      </c>
      <c r="J1174">
        <v>26.073972602739701</v>
      </c>
      <c r="K1174">
        <v>22.715</v>
      </c>
      <c r="L1174">
        <v>22.218</v>
      </c>
      <c r="M1174">
        <v>25.3</v>
      </c>
      <c r="N1174">
        <v>1.5409999999999999</v>
      </c>
      <c r="O1174">
        <v>12</v>
      </c>
    </row>
    <row r="1175" spans="1:15" x14ac:dyDescent="0.45">
      <c r="A1175" t="s">
        <v>127</v>
      </c>
      <c r="B1175">
        <v>2016</v>
      </c>
      <c r="C1175" s="9">
        <v>42386</v>
      </c>
      <c r="D1175" t="s">
        <v>653</v>
      </c>
      <c r="E1175" t="s">
        <v>454</v>
      </c>
      <c r="F1175">
        <v>1</v>
      </c>
      <c r="G1175">
        <v>1</v>
      </c>
      <c r="H1175" t="s">
        <v>719</v>
      </c>
      <c r="I1175" t="s">
        <v>720</v>
      </c>
      <c r="J1175">
        <v>29.909589041095799</v>
      </c>
      <c r="K1175">
        <v>32.963000000000001</v>
      </c>
      <c r="L1175">
        <v>33.066000000000003</v>
      </c>
      <c r="M1175">
        <v>35.31</v>
      </c>
      <c r="N1175">
        <v>1.1220000000000001</v>
      </c>
      <c r="O1175">
        <v>8</v>
      </c>
    </row>
    <row r="1176" spans="1:15" x14ac:dyDescent="0.45">
      <c r="A1176" t="s">
        <v>127</v>
      </c>
      <c r="B1176">
        <v>2016</v>
      </c>
      <c r="C1176" s="9">
        <v>42386</v>
      </c>
      <c r="D1176" t="s">
        <v>653</v>
      </c>
      <c r="E1176" t="s">
        <v>454</v>
      </c>
      <c r="F1176">
        <v>1</v>
      </c>
      <c r="G1176">
        <v>2</v>
      </c>
      <c r="H1176" t="s">
        <v>116</v>
      </c>
      <c r="I1176" t="s">
        <v>21</v>
      </c>
      <c r="J1176">
        <v>24.816438356164301</v>
      </c>
      <c r="K1176">
        <v>24.100999999999999</v>
      </c>
      <c r="L1176">
        <v>24.359000000000002</v>
      </c>
      <c r="M1176">
        <v>26.547000000000001</v>
      </c>
      <c r="N1176">
        <v>1.0940000000000001</v>
      </c>
      <c r="O1176">
        <v>12</v>
      </c>
    </row>
    <row r="1177" spans="1:15" x14ac:dyDescent="0.45">
      <c r="A1177" t="s">
        <v>127</v>
      </c>
      <c r="B1177">
        <v>2016</v>
      </c>
      <c r="C1177" s="9">
        <v>42386</v>
      </c>
      <c r="D1177" t="s">
        <v>653</v>
      </c>
      <c r="E1177" t="s">
        <v>454</v>
      </c>
      <c r="F1177">
        <v>1</v>
      </c>
      <c r="G1177">
        <v>3</v>
      </c>
      <c r="H1177" t="s">
        <v>704</v>
      </c>
      <c r="I1177" t="s">
        <v>40</v>
      </c>
      <c r="J1177">
        <v>25.027397260273901</v>
      </c>
      <c r="K1177">
        <v>17.514999999999901</v>
      </c>
      <c r="L1177">
        <v>17.951000000000001</v>
      </c>
      <c r="M1177">
        <v>20.071000000000002</v>
      </c>
      <c r="N1177">
        <v>1.06</v>
      </c>
      <c r="O1177">
        <v>17</v>
      </c>
    </row>
    <row r="1178" spans="1:15" x14ac:dyDescent="0.45">
      <c r="A1178" t="s">
        <v>127</v>
      </c>
      <c r="B1178">
        <v>2016</v>
      </c>
      <c r="C1178" s="9">
        <v>42386</v>
      </c>
      <c r="D1178" t="s">
        <v>653</v>
      </c>
      <c r="E1178" t="s">
        <v>454</v>
      </c>
      <c r="F1178">
        <v>1</v>
      </c>
      <c r="G1178">
        <v>4</v>
      </c>
      <c r="H1178" t="s">
        <v>740</v>
      </c>
      <c r="I1178" t="s">
        <v>741</v>
      </c>
      <c r="J1178">
        <v>28.2328767123287</v>
      </c>
      <c r="K1178">
        <v>24.873999999999999</v>
      </c>
      <c r="L1178">
        <v>24.759</v>
      </c>
      <c r="M1178">
        <v>26.524999999999999</v>
      </c>
      <c r="N1178">
        <v>0.88300000000000001</v>
      </c>
      <c r="O1178">
        <v>13</v>
      </c>
    </row>
    <row r="1179" spans="1:15" x14ac:dyDescent="0.45">
      <c r="A1179" t="s">
        <v>127</v>
      </c>
      <c r="B1179">
        <v>2016</v>
      </c>
      <c r="C1179" s="9">
        <v>42386</v>
      </c>
      <c r="D1179" t="s">
        <v>653</v>
      </c>
      <c r="E1179" t="s">
        <v>454</v>
      </c>
      <c r="F1179">
        <v>1</v>
      </c>
      <c r="G1179">
        <v>5</v>
      </c>
      <c r="H1179" t="s">
        <v>321</v>
      </c>
      <c r="I1179" t="s">
        <v>56</v>
      </c>
      <c r="J1179">
        <v>23.7424657534246</v>
      </c>
      <c r="K1179">
        <v>15.798</v>
      </c>
      <c r="L1179">
        <v>16.216999999999999</v>
      </c>
      <c r="M1179">
        <v>19.593</v>
      </c>
      <c r="N1179">
        <v>1.6879999999999999</v>
      </c>
      <c r="O1179">
        <v>17</v>
      </c>
    </row>
    <row r="1180" spans="1:15" x14ac:dyDescent="0.45">
      <c r="A1180" t="s">
        <v>127</v>
      </c>
      <c r="B1180">
        <v>2016</v>
      </c>
      <c r="C1180" s="9">
        <v>42386</v>
      </c>
      <c r="D1180" t="s">
        <v>653</v>
      </c>
      <c r="E1180" t="s">
        <v>454</v>
      </c>
      <c r="F1180">
        <v>1</v>
      </c>
      <c r="G1180">
        <v>6</v>
      </c>
      <c r="H1180" t="s">
        <v>161</v>
      </c>
      <c r="I1180" t="s">
        <v>36</v>
      </c>
      <c r="J1180">
        <v>21.972602739726</v>
      </c>
      <c r="K1180">
        <v>24.481999999999999</v>
      </c>
      <c r="L1180">
        <v>21.268999999999998</v>
      </c>
      <c r="M1180">
        <v>26.321000000000002</v>
      </c>
      <c r="N1180">
        <v>2.5259999999999998</v>
      </c>
      <c r="O1180">
        <v>21</v>
      </c>
    </row>
    <row r="1181" spans="1:15" x14ac:dyDescent="0.45">
      <c r="A1181" t="s">
        <v>127</v>
      </c>
      <c r="B1181">
        <v>2016</v>
      </c>
      <c r="C1181" s="9">
        <v>42386</v>
      </c>
      <c r="D1181" t="s">
        <v>653</v>
      </c>
      <c r="E1181" t="s">
        <v>454</v>
      </c>
      <c r="F1181">
        <v>2</v>
      </c>
      <c r="G1181">
        <v>1</v>
      </c>
      <c r="H1181" t="s">
        <v>132</v>
      </c>
      <c r="I1181" t="s">
        <v>36</v>
      </c>
      <c r="J1181">
        <v>25.153424657534199</v>
      </c>
      <c r="K1181">
        <v>27.347000000000001</v>
      </c>
      <c r="L1181">
        <v>27.76</v>
      </c>
      <c r="M1181">
        <v>30.056000000000001</v>
      </c>
      <c r="N1181">
        <v>1.1479999999999999</v>
      </c>
      <c r="O1181">
        <v>2</v>
      </c>
    </row>
    <row r="1182" spans="1:15" x14ac:dyDescent="0.45">
      <c r="A1182" t="s">
        <v>127</v>
      </c>
      <c r="B1182">
        <v>2016</v>
      </c>
      <c r="C1182" s="9">
        <v>42386</v>
      </c>
      <c r="D1182" t="s">
        <v>653</v>
      </c>
      <c r="E1182" t="s">
        <v>454</v>
      </c>
      <c r="F1182">
        <v>2</v>
      </c>
      <c r="G1182">
        <v>2</v>
      </c>
      <c r="H1182" t="s">
        <v>109</v>
      </c>
      <c r="I1182" t="s">
        <v>118</v>
      </c>
      <c r="J1182">
        <v>22.9616438356164</v>
      </c>
      <c r="K1182">
        <v>24.956</v>
      </c>
      <c r="L1182">
        <v>25.422999999999998</v>
      </c>
      <c r="M1182">
        <v>28.233000000000001</v>
      </c>
      <c r="N1182">
        <v>1.405</v>
      </c>
      <c r="O1182">
        <v>10</v>
      </c>
    </row>
    <row r="1183" spans="1:15" x14ac:dyDescent="0.45">
      <c r="A1183" t="s">
        <v>127</v>
      </c>
      <c r="B1183">
        <v>2016</v>
      </c>
      <c r="C1183" s="9">
        <v>42386</v>
      </c>
      <c r="D1183" t="s">
        <v>653</v>
      </c>
      <c r="E1183" t="s">
        <v>454</v>
      </c>
      <c r="F1183">
        <v>2</v>
      </c>
      <c r="G1183">
        <v>3</v>
      </c>
      <c r="H1183" t="s">
        <v>43</v>
      </c>
      <c r="I1183" t="s">
        <v>44</v>
      </c>
      <c r="J1183">
        <v>23.158904109588999</v>
      </c>
      <c r="K1183">
        <v>23.228999999999999</v>
      </c>
      <c r="L1183">
        <v>23.462</v>
      </c>
      <c r="M1183">
        <v>25.558</v>
      </c>
      <c r="N1183">
        <v>1.048</v>
      </c>
      <c r="O1183">
        <v>17</v>
      </c>
    </row>
    <row r="1184" spans="1:15" x14ac:dyDescent="0.45">
      <c r="A1184" t="s">
        <v>127</v>
      </c>
      <c r="B1184">
        <v>2016</v>
      </c>
      <c r="C1184" s="9">
        <v>42386</v>
      </c>
      <c r="D1184" t="s">
        <v>653</v>
      </c>
      <c r="E1184" t="s">
        <v>454</v>
      </c>
      <c r="F1184">
        <v>2</v>
      </c>
      <c r="G1184">
        <v>4</v>
      </c>
      <c r="H1184" t="s">
        <v>736</v>
      </c>
      <c r="I1184" t="s">
        <v>722</v>
      </c>
      <c r="J1184">
        <v>26.920547945205399</v>
      </c>
      <c r="K1184">
        <v>26.567</v>
      </c>
      <c r="L1184">
        <v>26.446000000000002</v>
      </c>
      <c r="M1184">
        <v>28.594000000000001</v>
      </c>
      <c r="N1184">
        <v>1.0740000000000001</v>
      </c>
      <c r="O1184">
        <v>13</v>
      </c>
    </row>
    <row r="1185" spans="1:15" x14ac:dyDescent="0.45">
      <c r="A1185" t="s">
        <v>127</v>
      </c>
      <c r="B1185">
        <v>2016</v>
      </c>
      <c r="C1185" s="9">
        <v>42386</v>
      </c>
      <c r="D1185" t="s">
        <v>653</v>
      </c>
      <c r="E1185" t="s">
        <v>454</v>
      </c>
      <c r="F1185">
        <v>2</v>
      </c>
      <c r="G1185">
        <v>5</v>
      </c>
      <c r="H1185" t="s">
        <v>147</v>
      </c>
      <c r="I1185" t="s">
        <v>31</v>
      </c>
      <c r="J1185">
        <v>27.523287671232801</v>
      </c>
      <c r="K1185">
        <v>27.734999999999999</v>
      </c>
      <c r="L1185">
        <v>27.234999999999999</v>
      </c>
      <c r="M1185">
        <v>29.689</v>
      </c>
      <c r="N1185">
        <v>1.2270000000000001</v>
      </c>
      <c r="O1185">
        <v>5</v>
      </c>
    </row>
    <row r="1186" spans="1:15" x14ac:dyDescent="0.45">
      <c r="A1186" t="s">
        <v>127</v>
      </c>
      <c r="B1186">
        <v>2016</v>
      </c>
      <c r="C1186" s="9">
        <v>42386</v>
      </c>
      <c r="D1186" t="s">
        <v>653</v>
      </c>
      <c r="E1186" t="s">
        <v>454</v>
      </c>
      <c r="F1186">
        <v>2</v>
      </c>
      <c r="G1186">
        <v>6</v>
      </c>
      <c r="H1186" t="s">
        <v>380</v>
      </c>
      <c r="I1186" t="s">
        <v>19</v>
      </c>
      <c r="J1186">
        <v>19.7698630136986</v>
      </c>
      <c r="K1186">
        <v>9</v>
      </c>
      <c r="L1186">
        <v>6.2639999999999896</v>
      </c>
      <c r="M1186">
        <v>17.829999999999998</v>
      </c>
      <c r="N1186">
        <v>5.7830000000000004</v>
      </c>
      <c r="O1186">
        <v>21</v>
      </c>
    </row>
    <row r="1187" spans="1:15" x14ac:dyDescent="0.45">
      <c r="A1187" t="s">
        <v>127</v>
      </c>
      <c r="B1187">
        <v>2016</v>
      </c>
      <c r="C1187" s="9">
        <v>42386</v>
      </c>
      <c r="D1187" t="s">
        <v>653</v>
      </c>
      <c r="E1187" t="s">
        <v>454</v>
      </c>
      <c r="F1187">
        <v>3</v>
      </c>
      <c r="G1187">
        <v>1</v>
      </c>
      <c r="H1187" t="s">
        <v>135</v>
      </c>
      <c r="I1187" t="s">
        <v>29</v>
      </c>
      <c r="J1187">
        <v>26.189041095890399</v>
      </c>
      <c r="K1187">
        <v>22.218</v>
      </c>
      <c r="L1187">
        <v>23.456</v>
      </c>
      <c r="M1187">
        <v>26.417999999999999</v>
      </c>
      <c r="N1187">
        <v>1.4810000000000001</v>
      </c>
      <c r="O1187">
        <v>7</v>
      </c>
    </row>
    <row r="1188" spans="1:15" x14ac:dyDescent="0.45">
      <c r="A1188" t="s">
        <v>127</v>
      </c>
      <c r="B1188">
        <v>2016</v>
      </c>
      <c r="C1188" s="9">
        <v>42386</v>
      </c>
      <c r="D1188" t="s">
        <v>653</v>
      </c>
      <c r="E1188" t="s">
        <v>454</v>
      </c>
      <c r="F1188">
        <v>3</v>
      </c>
      <c r="G1188">
        <v>2</v>
      </c>
      <c r="H1188" t="s">
        <v>79</v>
      </c>
      <c r="I1188" t="s">
        <v>65</v>
      </c>
      <c r="J1188">
        <v>28.704109589041</v>
      </c>
      <c r="K1188">
        <v>31.631999999999898</v>
      </c>
      <c r="L1188">
        <v>31.591000000000001</v>
      </c>
      <c r="M1188">
        <v>33.279000000000003</v>
      </c>
      <c r="N1188">
        <v>0.84399999999999997</v>
      </c>
      <c r="O1188">
        <v>3</v>
      </c>
    </row>
    <row r="1189" spans="1:15" x14ac:dyDescent="0.45">
      <c r="A1189" t="s">
        <v>127</v>
      </c>
      <c r="B1189">
        <v>2016</v>
      </c>
      <c r="C1189" s="9">
        <v>42386</v>
      </c>
      <c r="D1189" t="s">
        <v>653</v>
      </c>
      <c r="E1189" t="s">
        <v>454</v>
      </c>
      <c r="F1189">
        <v>3</v>
      </c>
      <c r="G1189">
        <v>3</v>
      </c>
      <c r="H1189" t="s">
        <v>174</v>
      </c>
      <c r="I1189" t="s">
        <v>156</v>
      </c>
      <c r="J1189">
        <v>24</v>
      </c>
      <c r="K1189">
        <v>25.393999999999998</v>
      </c>
      <c r="L1189">
        <v>25.573</v>
      </c>
      <c r="M1189">
        <v>28.071000000000002</v>
      </c>
      <c r="N1189">
        <v>1.2490000000000001</v>
      </c>
      <c r="O1189">
        <v>4</v>
      </c>
    </row>
    <row r="1190" spans="1:15" x14ac:dyDescent="0.45">
      <c r="A1190" t="s">
        <v>127</v>
      </c>
      <c r="B1190">
        <v>2016</v>
      </c>
      <c r="C1190" s="9">
        <v>42386</v>
      </c>
      <c r="D1190" t="s">
        <v>653</v>
      </c>
      <c r="E1190" t="s">
        <v>454</v>
      </c>
      <c r="F1190">
        <v>3</v>
      </c>
      <c r="G1190">
        <v>4</v>
      </c>
      <c r="H1190" t="s">
        <v>167</v>
      </c>
      <c r="I1190" t="s">
        <v>59</v>
      </c>
      <c r="J1190">
        <v>26.868493150684898</v>
      </c>
      <c r="K1190">
        <v>26.294</v>
      </c>
      <c r="L1190">
        <v>26.231000000000002</v>
      </c>
      <c r="M1190">
        <v>28.175000000000001</v>
      </c>
      <c r="N1190">
        <v>0.97199999999999998</v>
      </c>
      <c r="O1190">
        <v>11</v>
      </c>
    </row>
    <row r="1191" spans="1:15" x14ac:dyDescent="0.45">
      <c r="A1191" t="s">
        <v>127</v>
      </c>
      <c r="B1191">
        <v>2016</v>
      </c>
      <c r="C1191" s="9">
        <v>42386</v>
      </c>
      <c r="D1191" t="s">
        <v>653</v>
      </c>
      <c r="E1191" t="s">
        <v>454</v>
      </c>
      <c r="F1191">
        <v>3</v>
      </c>
      <c r="G1191">
        <v>5</v>
      </c>
      <c r="H1191" t="s">
        <v>23</v>
      </c>
      <c r="I1191" t="s">
        <v>15</v>
      </c>
      <c r="J1191">
        <v>18.345205479452002</v>
      </c>
      <c r="K1191">
        <v>9</v>
      </c>
      <c r="L1191">
        <v>15.296999999999899</v>
      </c>
      <c r="M1191">
        <v>23.768999999999998</v>
      </c>
      <c r="N1191">
        <v>4.2359999999999998</v>
      </c>
      <c r="O1191">
        <v>13</v>
      </c>
    </row>
    <row r="1192" spans="1:15" x14ac:dyDescent="0.45">
      <c r="A1192" t="s">
        <v>127</v>
      </c>
      <c r="B1192">
        <v>2016</v>
      </c>
      <c r="C1192" s="9">
        <v>42386</v>
      </c>
      <c r="D1192" t="s">
        <v>653</v>
      </c>
      <c r="E1192" t="s">
        <v>454</v>
      </c>
      <c r="F1192">
        <v>3</v>
      </c>
      <c r="G1192">
        <v>6</v>
      </c>
      <c r="H1192" t="s">
        <v>743</v>
      </c>
      <c r="I1192" t="s">
        <v>744</v>
      </c>
      <c r="K1192">
        <v>12.36</v>
      </c>
      <c r="L1192">
        <v>13.515999999999901</v>
      </c>
      <c r="M1192">
        <v>17.635999999999999</v>
      </c>
      <c r="N1192">
        <v>2.06</v>
      </c>
      <c r="O1192">
        <v>21</v>
      </c>
    </row>
    <row r="1193" spans="1:15" x14ac:dyDescent="0.45">
      <c r="A1193" t="s">
        <v>127</v>
      </c>
      <c r="B1193">
        <v>2016</v>
      </c>
      <c r="C1193" s="9">
        <v>42386</v>
      </c>
      <c r="D1193" t="s">
        <v>653</v>
      </c>
      <c r="E1193" t="s">
        <v>454</v>
      </c>
      <c r="F1193">
        <v>3</v>
      </c>
      <c r="G1193">
        <v>7</v>
      </c>
      <c r="H1193" t="s">
        <v>742</v>
      </c>
      <c r="I1193" t="s">
        <v>172</v>
      </c>
      <c r="J1193">
        <v>30.356164383561602</v>
      </c>
      <c r="K1193">
        <v>24.513999999999999</v>
      </c>
      <c r="L1193">
        <v>23.707000000000001</v>
      </c>
      <c r="M1193">
        <v>26.303000000000001</v>
      </c>
      <c r="N1193">
        <v>1.298</v>
      </c>
      <c r="O1193">
        <v>21</v>
      </c>
    </row>
    <row r="1194" spans="1:15" x14ac:dyDescent="0.45">
      <c r="A1194" t="s">
        <v>127</v>
      </c>
      <c r="B1194">
        <v>2016</v>
      </c>
      <c r="C1194" s="9">
        <v>42386</v>
      </c>
      <c r="D1194" t="s">
        <v>653</v>
      </c>
      <c r="E1194" t="s">
        <v>454</v>
      </c>
      <c r="F1194">
        <v>4</v>
      </c>
      <c r="G1194">
        <v>1</v>
      </c>
      <c r="H1194" t="s">
        <v>655</v>
      </c>
      <c r="I1194" t="s">
        <v>120</v>
      </c>
      <c r="J1194">
        <v>33.117808219178002</v>
      </c>
      <c r="K1194">
        <v>28.73</v>
      </c>
      <c r="L1194">
        <v>29.109000000000002</v>
      </c>
      <c r="M1194">
        <v>31.353000000000002</v>
      </c>
      <c r="N1194">
        <v>1.1220000000000001</v>
      </c>
      <c r="O1194">
        <v>1</v>
      </c>
    </row>
    <row r="1195" spans="1:15" x14ac:dyDescent="0.45">
      <c r="A1195" t="s">
        <v>127</v>
      </c>
      <c r="B1195">
        <v>2016</v>
      </c>
      <c r="C1195" s="9">
        <v>42386</v>
      </c>
      <c r="D1195" t="s">
        <v>653</v>
      </c>
      <c r="E1195" t="s">
        <v>454</v>
      </c>
      <c r="F1195">
        <v>4</v>
      </c>
      <c r="G1195">
        <v>2</v>
      </c>
      <c r="H1195" t="s">
        <v>164</v>
      </c>
      <c r="I1195" t="s">
        <v>118</v>
      </c>
      <c r="J1195">
        <v>23.115068493150599</v>
      </c>
      <c r="K1195">
        <v>29.032999999999902</v>
      </c>
      <c r="L1195">
        <v>29.108000000000001</v>
      </c>
      <c r="M1195">
        <v>30.814</v>
      </c>
      <c r="N1195">
        <v>0.85299999999999998</v>
      </c>
      <c r="O1195">
        <v>6</v>
      </c>
    </row>
    <row r="1196" spans="1:15" x14ac:dyDescent="0.45">
      <c r="A1196" t="s">
        <v>127</v>
      </c>
      <c r="B1196">
        <v>2016</v>
      </c>
      <c r="C1196" s="9">
        <v>42386</v>
      </c>
      <c r="D1196" t="s">
        <v>653</v>
      </c>
      <c r="E1196" t="s">
        <v>454</v>
      </c>
      <c r="F1196">
        <v>4</v>
      </c>
      <c r="G1196">
        <v>3</v>
      </c>
      <c r="H1196" t="s">
        <v>133</v>
      </c>
      <c r="I1196" t="s">
        <v>25</v>
      </c>
      <c r="J1196">
        <v>22.9780821917808</v>
      </c>
      <c r="K1196">
        <v>24.035999999999898</v>
      </c>
      <c r="L1196">
        <v>24.524000000000001</v>
      </c>
      <c r="M1196">
        <v>28.222000000000001</v>
      </c>
      <c r="N1196">
        <v>1.849</v>
      </c>
      <c r="O1196">
        <v>17</v>
      </c>
    </row>
    <row r="1197" spans="1:15" x14ac:dyDescent="0.45">
      <c r="A1197" t="s">
        <v>127</v>
      </c>
      <c r="B1197">
        <v>2016</v>
      </c>
      <c r="C1197" s="9">
        <v>42386</v>
      </c>
      <c r="D1197" t="s">
        <v>653</v>
      </c>
      <c r="E1197" t="s">
        <v>454</v>
      </c>
      <c r="F1197">
        <v>4</v>
      </c>
      <c r="G1197">
        <v>4</v>
      </c>
      <c r="H1197" t="s">
        <v>60</v>
      </c>
      <c r="I1197" t="s">
        <v>61</v>
      </c>
      <c r="J1197">
        <v>27.5013698630137</v>
      </c>
      <c r="K1197">
        <v>23.684999999999999</v>
      </c>
      <c r="L1197">
        <v>23.754000000000001</v>
      </c>
      <c r="M1197">
        <v>25.844000000000001</v>
      </c>
      <c r="N1197">
        <v>1.0449999999999999</v>
      </c>
      <c r="O1197">
        <v>9</v>
      </c>
    </row>
    <row r="1198" spans="1:15" x14ac:dyDescent="0.45">
      <c r="A1198" t="s">
        <v>127</v>
      </c>
      <c r="B1198">
        <v>2016</v>
      </c>
      <c r="C1198" s="9">
        <v>42386</v>
      </c>
      <c r="D1198" t="s">
        <v>653</v>
      </c>
      <c r="E1198" t="s">
        <v>454</v>
      </c>
      <c r="F1198">
        <v>4</v>
      </c>
      <c r="G1198">
        <v>5</v>
      </c>
      <c r="H1198" t="s">
        <v>745</v>
      </c>
      <c r="I1198" t="s">
        <v>738</v>
      </c>
      <c r="J1198">
        <v>24.410958904109499</v>
      </c>
      <c r="K1198">
        <v>24.85</v>
      </c>
      <c r="L1198">
        <v>24.632999999999999</v>
      </c>
      <c r="M1198">
        <v>26.914999999999999</v>
      </c>
      <c r="N1198">
        <v>1.141</v>
      </c>
      <c r="O1198">
        <v>13</v>
      </c>
    </row>
    <row r="1199" spans="1:15" x14ac:dyDescent="0.45">
      <c r="A1199" t="s">
        <v>127</v>
      </c>
      <c r="B1199">
        <v>2016</v>
      </c>
      <c r="C1199" s="9">
        <v>42386</v>
      </c>
      <c r="D1199" t="s">
        <v>653</v>
      </c>
      <c r="E1199" t="s">
        <v>454</v>
      </c>
      <c r="F1199">
        <v>4</v>
      </c>
      <c r="G1199">
        <v>6</v>
      </c>
      <c r="H1199" t="s">
        <v>725</v>
      </c>
      <c r="I1199" t="s">
        <v>67</v>
      </c>
      <c r="J1199">
        <v>26.284931506849301</v>
      </c>
      <c r="K1199">
        <v>13.664</v>
      </c>
      <c r="L1199">
        <v>13.909000000000001</v>
      </c>
      <c r="M1199">
        <v>20.545000000000002</v>
      </c>
      <c r="N1199">
        <v>3.3180000000000001</v>
      </c>
      <c r="O1199">
        <v>25</v>
      </c>
    </row>
    <row r="1200" spans="1:15" x14ac:dyDescent="0.45">
      <c r="A1200" t="s">
        <v>127</v>
      </c>
      <c r="B1200">
        <v>2016</v>
      </c>
      <c r="C1200" s="9">
        <v>42386</v>
      </c>
      <c r="D1200" t="s">
        <v>653</v>
      </c>
      <c r="E1200" t="s">
        <v>454</v>
      </c>
      <c r="F1200">
        <v>4</v>
      </c>
      <c r="G1200">
        <v>7</v>
      </c>
      <c r="H1200" t="s">
        <v>746</v>
      </c>
      <c r="I1200" t="s">
        <v>747</v>
      </c>
      <c r="J1200">
        <v>28.9945205479452</v>
      </c>
      <c r="K1200">
        <v>9</v>
      </c>
      <c r="L1200">
        <v>4.125</v>
      </c>
      <c r="M1200">
        <v>15.324999999999999</v>
      </c>
      <c r="N1200">
        <v>5.6</v>
      </c>
      <c r="O1200">
        <v>25</v>
      </c>
    </row>
    <row r="1201" spans="1:15" x14ac:dyDescent="0.45">
      <c r="A1201" t="s">
        <v>127</v>
      </c>
      <c r="B1201">
        <v>2016</v>
      </c>
      <c r="C1201" s="9">
        <v>42386</v>
      </c>
      <c r="D1201" t="s">
        <v>653</v>
      </c>
      <c r="E1201" t="s">
        <v>642</v>
      </c>
      <c r="F1201">
        <v>1</v>
      </c>
      <c r="G1201">
        <v>1</v>
      </c>
      <c r="H1201" t="s">
        <v>60</v>
      </c>
      <c r="I1201" t="s">
        <v>61</v>
      </c>
      <c r="J1201">
        <v>27.5013698630137</v>
      </c>
      <c r="K1201">
        <v>23.754000000000001</v>
      </c>
      <c r="L1201">
        <v>23.948999999999899</v>
      </c>
      <c r="M1201">
        <v>26.023</v>
      </c>
      <c r="N1201">
        <v>1.0369999999999999</v>
      </c>
      <c r="O1201">
        <v>9</v>
      </c>
    </row>
    <row r="1202" spans="1:15" x14ac:dyDescent="0.45">
      <c r="A1202" t="s">
        <v>127</v>
      </c>
      <c r="B1202">
        <v>2016</v>
      </c>
      <c r="C1202" s="9">
        <v>42386</v>
      </c>
      <c r="D1202" t="s">
        <v>653</v>
      </c>
      <c r="E1202" t="s">
        <v>642</v>
      </c>
      <c r="F1202">
        <v>1</v>
      </c>
      <c r="G1202">
        <v>2</v>
      </c>
      <c r="H1202" t="s">
        <v>23</v>
      </c>
      <c r="I1202" t="s">
        <v>15</v>
      </c>
      <c r="J1202">
        <v>18.345205479452002</v>
      </c>
      <c r="K1202">
        <v>15.296999999999899</v>
      </c>
      <c r="L1202">
        <v>16.991999999999901</v>
      </c>
      <c r="M1202">
        <v>23.827999999999999</v>
      </c>
      <c r="N1202">
        <v>3.4180000000000001</v>
      </c>
      <c r="O1202">
        <v>13</v>
      </c>
    </row>
    <row r="1203" spans="1:15" x14ac:dyDescent="0.45">
      <c r="A1203" t="s">
        <v>127</v>
      </c>
      <c r="B1203">
        <v>2016</v>
      </c>
      <c r="C1203" s="9">
        <v>42386</v>
      </c>
      <c r="D1203" t="s">
        <v>653</v>
      </c>
      <c r="E1203" t="s">
        <v>642</v>
      </c>
      <c r="F1203">
        <v>1</v>
      </c>
      <c r="G1203">
        <v>3</v>
      </c>
      <c r="H1203" t="s">
        <v>704</v>
      </c>
      <c r="I1203" t="s">
        <v>40</v>
      </c>
      <c r="J1203">
        <v>25.027397260273901</v>
      </c>
      <c r="K1203">
        <v>17.951000000000001</v>
      </c>
      <c r="L1203">
        <v>17.908999999999999</v>
      </c>
      <c r="M1203">
        <v>20.007000000000001</v>
      </c>
      <c r="N1203">
        <v>1.0489999999999999</v>
      </c>
      <c r="O1203">
        <v>17</v>
      </c>
    </row>
    <row r="1204" spans="1:15" x14ac:dyDescent="0.45">
      <c r="A1204" t="s">
        <v>127</v>
      </c>
      <c r="B1204">
        <v>2016</v>
      </c>
      <c r="C1204" s="9">
        <v>42386</v>
      </c>
      <c r="D1204" t="s">
        <v>653</v>
      </c>
      <c r="E1204" t="s">
        <v>642</v>
      </c>
      <c r="F1204">
        <v>1</v>
      </c>
      <c r="G1204">
        <v>4</v>
      </c>
      <c r="H1204" t="s">
        <v>380</v>
      </c>
      <c r="I1204" t="s">
        <v>19</v>
      </c>
      <c r="J1204">
        <v>19.7698630136986</v>
      </c>
      <c r="K1204">
        <v>6.2639999999999896</v>
      </c>
      <c r="L1204">
        <v>4.8579999999999899</v>
      </c>
      <c r="M1204">
        <v>14.167999999999999</v>
      </c>
      <c r="N1204">
        <v>4.6550000000000002</v>
      </c>
      <c r="O1204">
        <v>21</v>
      </c>
    </row>
    <row r="1205" spans="1:15" x14ac:dyDescent="0.45">
      <c r="A1205" t="s">
        <v>127</v>
      </c>
      <c r="B1205">
        <v>2016</v>
      </c>
      <c r="C1205" s="9">
        <v>42386</v>
      </c>
      <c r="D1205" t="s">
        <v>653</v>
      </c>
      <c r="E1205" t="s">
        <v>642</v>
      </c>
      <c r="F1205">
        <v>2</v>
      </c>
      <c r="G1205">
        <v>1</v>
      </c>
      <c r="H1205" t="s">
        <v>167</v>
      </c>
      <c r="I1205" t="s">
        <v>59</v>
      </c>
      <c r="J1205">
        <v>26.868493150684898</v>
      </c>
      <c r="K1205">
        <v>26.231000000000002</v>
      </c>
      <c r="L1205">
        <v>26.459</v>
      </c>
      <c r="M1205">
        <v>28.385000000000002</v>
      </c>
      <c r="N1205">
        <v>0.96299999999999997</v>
      </c>
      <c r="O1205">
        <v>11</v>
      </c>
    </row>
    <row r="1206" spans="1:15" x14ac:dyDescent="0.45">
      <c r="A1206" t="s">
        <v>127</v>
      </c>
      <c r="B1206">
        <v>2016</v>
      </c>
      <c r="C1206" s="9">
        <v>42386</v>
      </c>
      <c r="D1206" t="s">
        <v>653</v>
      </c>
      <c r="E1206" t="s">
        <v>642</v>
      </c>
      <c r="F1206">
        <v>2</v>
      </c>
      <c r="G1206">
        <v>2</v>
      </c>
      <c r="H1206" t="s">
        <v>745</v>
      </c>
      <c r="I1206" t="s">
        <v>738</v>
      </c>
      <c r="J1206">
        <v>24.410958904109499</v>
      </c>
      <c r="K1206">
        <v>24.632999999999999</v>
      </c>
      <c r="L1206">
        <v>24.762</v>
      </c>
      <c r="M1206">
        <v>27</v>
      </c>
      <c r="N1206">
        <v>1.119</v>
      </c>
      <c r="O1206">
        <v>13</v>
      </c>
    </row>
    <row r="1207" spans="1:15" x14ac:dyDescent="0.45">
      <c r="A1207" t="s">
        <v>127</v>
      </c>
      <c r="B1207">
        <v>2016</v>
      </c>
      <c r="C1207" s="9">
        <v>42386</v>
      </c>
      <c r="D1207" t="s">
        <v>653</v>
      </c>
      <c r="E1207" t="s">
        <v>642</v>
      </c>
      <c r="F1207">
        <v>2</v>
      </c>
      <c r="G1207">
        <v>3</v>
      </c>
      <c r="H1207" t="s">
        <v>43</v>
      </c>
      <c r="I1207" t="s">
        <v>44</v>
      </c>
      <c r="J1207">
        <v>23.158904109588999</v>
      </c>
      <c r="K1207">
        <v>23.462</v>
      </c>
      <c r="L1207">
        <v>23.440999999999999</v>
      </c>
      <c r="M1207">
        <v>25.504999999999999</v>
      </c>
      <c r="N1207">
        <v>1.032</v>
      </c>
      <c r="O1207">
        <v>17</v>
      </c>
    </row>
    <row r="1208" spans="1:15" x14ac:dyDescent="0.45">
      <c r="A1208" t="s">
        <v>127</v>
      </c>
      <c r="B1208">
        <v>2016</v>
      </c>
      <c r="C1208" s="9">
        <v>42386</v>
      </c>
      <c r="D1208" t="s">
        <v>653</v>
      </c>
      <c r="E1208" t="s">
        <v>642</v>
      </c>
      <c r="F1208">
        <v>2</v>
      </c>
      <c r="G1208">
        <v>4</v>
      </c>
      <c r="H1208" t="s">
        <v>161</v>
      </c>
      <c r="I1208" t="s">
        <v>36</v>
      </c>
      <c r="J1208">
        <v>21.972602739726</v>
      </c>
      <c r="K1208">
        <v>21.268999999999998</v>
      </c>
      <c r="L1208">
        <v>20.143999999999998</v>
      </c>
      <c r="M1208">
        <v>24.802</v>
      </c>
      <c r="N1208">
        <v>2.3290000000000002</v>
      </c>
      <c r="O1208">
        <v>21</v>
      </c>
    </row>
    <row r="1209" spans="1:15" x14ac:dyDescent="0.45">
      <c r="A1209" t="s">
        <v>127</v>
      </c>
      <c r="B1209">
        <v>2016</v>
      </c>
      <c r="C1209" s="9">
        <v>42386</v>
      </c>
      <c r="D1209" t="s">
        <v>653</v>
      </c>
      <c r="E1209" t="s">
        <v>642</v>
      </c>
      <c r="F1209">
        <v>3</v>
      </c>
      <c r="G1209">
        <v>1</v>
      </c>
      <c r="H1209" t="s">
        <v>174</v>
      </c>
      <c r="I1209" t="s">
        <v>156</v>
      </c>
      <c r="J1209">
        <v>24</v>
      </c>
      <c r="K1209">
        <v>25.573</v>
      </c>
      <c r="L1209">
        <v>25.966000000000001</v>
      </c>
      <c r="M1209">
        <v>28.417999999999999</v>
      </c>
      <c r="N1209">
        <v>1.226</v>
      </c>
      <c r="O1209">
        <v>4</v>
      </c>
    </row>
    <row r="1210" spans="1:15" x14ac:dyDescent="0.45">
      <c r="A1210" t="s">
        <v>127</v>
      </c>
      <c r="B1210">
        <v>2016</v>
      </c>
      <c r="C1210" s="9">
        <v>42386</v>
      </c>
      <c r="D1210" t="s">
        <v>653</v>
      </c>
      <c r="E1210" t="s">
        <v>642</v>
      </c>
      <c r="F1210">
        <v>3</v>
      </c>
      <c r="G1210">
        <v>2</v>
      </c>
      <c r="H1210" t="s">
        <v>736</v>
      </c>
      <c r="I1210" t="s">
        <v>722</v>
      </c>
      <c r="J1210">
        <v>26.920547945205399</v>
      </c>
      <c r="K1210">
        <v>26.446000000000002</v>
      </c>
      <c r="L1210">
        <v>26.456</v>
      </c>
      <c r="M1210">
        <v>28.568000000000001</v>
      </c>
      <c r="N1210">
        <v>1.056</v>
      </c>
      <c r="O1210">
        <v>13</v>
      </c>
    </row>
    <row r="1211" spans="1:15" x14ac:dyDescent="0.45">
      <c r="A1211" t="s">
        <v>127</v>
      </c>
      <c r="B1211">
        <v>2016</v>
      </c>
      <c r="C1211" s="9">
        <v>42386</v>
      </c>
      <c r="D1211" t="s">
        <v>653</v>
      </c>
      <c r="E1211" t="s">
        <v>642</v>
      </c>
      <c r="F1211">
        <v>3</v>
      </c>
      <c r="G1211">
        <v>3</v>
      </c>
      <c r="H1211" t="s">
        <v>321</v>
      </c>
      <c r="I1211" t="s">
        <v>56</v>
      </c>
      <c r="J1211">
        <v>23.7424657534246</v>
      </c>
      <c r="K1211">
        <v>16.216999999999999</v>
      </c>
      <c r="L1211">
        <v>17.010000000000002</v>
      </c>
      <c r="M1211">
        <v>20.224</v>
      </c>
      <c r="N1211">
        <v>1.607</v>
      </c>
      <c r="O1211">
        <v>17</v>
      </c>
    </row>
    <row r="1212" spans="1:15" x14ac:dyDescent="0.45">
      <c r="A1212" t="s">
        <v>127</v>
      </c>
      <c r="B1212">
        <v>2016</v>
      </c>
      <c r="C1212" s="9">
        <v>42386</v>
      </c>
      <c r="D1212" t="s">
        <v>653</v>
      </c>
      <c r="E1212" t="s">
        <v>642</v>
      </c>
      <c r="F1212">
        <v>3</v>
      </c>
      <c r="G1212">
        <v>4</v>
      </c>
      <c r="H1212" t="s">
        <v>742</v>
      </c>
      <c r="I1212" t="s">
        <v>172</v>
      </c>
      <c r="J1212">
        <v>30.356164383561602</v>
      </c>
      <c r="K1212">
        <v>23.707000000000001</v>
      </c>
      <c r="L1212">
        <v>23.33</v>
      </c>
      <c r="M1212">
        <v>25.856000000000002</v>
      </c>
      <c r="N1212">
        <v>1.2629999999999999</v>
      </c>
      <c r="O1212">
        <v>21</v>
      </c>
    </row>
    <row r="1213" spans="1:15" x14ac:dyDescent="0.45">
      <c r="A1213" t="s">
        <v>127</v>
      </c>
      <c r="B1213">
        <v>2016</v>
      </c>
      <c r="C1213" s="9">
        <v>42386</v>
      </c>
      <c r="D1213" t="s">
        <v>653</v>
      </c>
      <c r="E1213" t="s">
        <v>642</v>
      </c>
      <c r="F1213">
        <v>3</v>
      </c>
      <c r="G1213">
        <v>5</v>
      </c>
      <c r="H1213" t="s">
        <v>725</v>
      </c>
      <c r="I1213" t="s">
        <v>67</v>
      </c>
      <c r="J1213">
        <v>26.284931506849301</v>
      </c>
      <c r="K1213">
        <v>13.909000000000001</v>
      </c>
      <c r="L1213">
        <v>12.917999999999999</v>
      </c>
      <c r="M1213">
        <v>18.835999999999999</v>
      </c>
      <c r="N1213">
        <v>2.9590000000000001</v>
      </c>
      <c r="O1213">
        <v>25</v>
      </c>
    </row>
    <row r="1214" spans="1:15" x14ac:dyDescent="0.45">
      <c r="A1214" t="s">
        <v>127</v>
      </c>
      <c r="B1214">
        <v>2016</v>
      </c>
      <c r="C1214" s="9">
        <v>42386</v>
      </c>
      <c r="D1214" t="s">
        <v>653</v>
      </c>
      <c r="E1214" t="s">
        <v>642</v>
      </c>
      <c r="F1214">
        <v>4</v>
      </c>
      <c r="G1214">
        <v>1</v>
      </c>
      <c r="H1214" t="s">
        <v>147</v>
      </c>
      <c r="I1214" t="s">
        <v>31</v>
      </c>
      <c r="J1214">
        <v>27.523287671232801</v>
      </c>
      <c r="K1214">
        <v>27.234999999999999</v>
      </c>
      <c r="L1214">
        <v>27.529</v>
      </c>
      <c r="M1214">
        <v>29.945</v>
      </c>
      <c r="N1214">
        <v>1.208</v>
      </c>
      <c r="O1214">
        <v>5</v>
      </c>
    </row>
    <row r="1215" spans="1:15" x14ac:dyDescent="0.45">
      <c r="A1215" t="s">
        <v>127</v>
      </c>
      <c r="B1215">
        <v>2016</v>
      </c>
      <c r="C1215" s="9">
        <v>42386</v>
      </c>
      <c r="D1215" t="s">
        <v>653</v>
      </c>
      <c r="E1215" t="s">
        <v>642</v>
      </c>
      <c r="F1215">
        <v>4</v>
      </c>
      <c r="G1215">
        <v>2</v>
      </c>
      <c r="H1215" t="s">
        <v>740</v>
      </c>
      <c r="I1215" t="s">
        <v>741</v>
      </c>
      <c r="J1215">
        <v>28.2328767123287</v>
      </c>
      <c r="K1215">
        <v>24.759</v>
      </c>
      <c r="L1215">
        <v>24.844999999999999</v>
      </c>
      <c r="M1215">
        <v>26.597000000000001</v>
      </c>
      <c r="N1215">
        <v>0.876</v>
      </c>
      <c r="O1215">
        <v>13</v>
      </c>
    </row>
    <row r="1216" spans="1:15" x14ac:dyDescent="0.45">
      <c r="A1216" t="s">
        <v>127</v>
      </c>
      <c r="B1216">
        <v>2016</v>
      </c>
      <c r="C1216" s="9">
        <v>42386</v>
      </c>
      <c r="D1216" t="s">
        <v>653</v>
      </c>
      <c r="E1216" t="s">
        <v>642</v>
      </c>
      <c r="F1216">
        <v>4</v>
      </c>
      <c r="G1216">
        <v>3</v>
      </c>
      <c r="H1216" t="s">
        <v>133</v>
      </c>
      <c r="I1216" t="s">
        <v>25</v>
      </c>
      <c r="J1216">
        <v>22.9780821917808</v>
      </c>
      <c r="K1216">
        <v>24.524000000000001</v>
      </c>
      <c r="L1216">
        <v>24.091000000000001</v>
      </c>
      <c r="M1216">
        <v>27.605</v>
      </c>
      <c r="N1216">
        <v>1.7569999999999999</v>
      </c>
      <c r="O1216">
        <v>17</v>
      </c>
    </row>
    <row r="1217" spans="1:15" x14ac:dyDescent="0.45">
      <c r="A1217" t="s">
        <v>127</v>
      </c>
      <c r="B1217">
        <v>2016</v>
      </c>
      <c r="C1217" s="9">
        <v>42386</v>
      </c>
      <c r="D1217" t="s">
        <v>653</v>
      </c>
      <c r="E1217" t="s">
        <v>642</v>
      </c>
      <c r="F1217">
        <v>4</v>
      </c>
      <c r="G1217">
        <v>4</v>
      </c>
      <c r="H1217" t="s">
        <v>743</v>
      </c>
      <c r="I1217" t="s">
        <v>744</v>
      </c>
      <c r="K1217">
        <v>13.515999999999901</v>
      </c>
      <c r="L1217">
        <v>13.756</v>
      </c>
      <c r="M1217">
        <v>17.7</v>
      </c>
      <c r="N1217">
        <v>1.972</v>
      </c>
      <c r="O1217">
        <v>21</v>
      </c>
    </row>
    <row r="1218" spans="1:15" x14ac:dyDescent="0.45">
      <c r="A1218" t="s">
        <v>127</v>
      </c>
      <c r="B1218">
        <v>2016</v>
      </c>
      <c r="C1218" s="9">
        <v>42386</v>
      </c>
      <c r="D1218" t="s">
        <v>653</v>
      </c>
      <c r="E1218" t="s">
        <v>642</v>
      </c>
      <c r="F1218">
        <v>4</v>
      </c>
      <c r="G1218">
        <v>5</v>
      </c>
      <c r="H1218" t="s">
        <v>746</v>
      </c>
      <c r="I1218" t="s">
        <v>747</v>
      </c>
      <c r="J1218">
        <v>28.9945205479452</v>
      </c>
      <c r="K1218">
        <v>4.125</v>
      </c>
      <c r="L1218">
        <v>3.032</v>
      </c>
      <c r="M1218">
        <v>12.34</v>
      </c>
      <c r="N1218">
        <v>4.6539999999999999</v>
      </c>
      <c r="O1218">
        <v>25</v>
      </c>
    </row>
    <row r="1219" spans="1:15" x14ac:dyDescent="0.45">
      <c r="A1219" t="s">
        <v>127</v>
      </c>
      <c r="B1219">
        <v>2016</v>
      </c>
      <c r="C1219" s="9">
        <v>42386</v>
      </c>
      <c r="D1219" t="s">
        <v>653</v>
      </c>
      <c r="E1219" t="s">
        <v>643</v>
      </c>
      <c r="F1219">
        <v>1</v>
      </c>
      <c r="G1219">
        <v>1</v>
      </c>
      <c r="H1219" t="s">
        <v>655</v>
      </c>
      <c r="I1219" t="s">
        <v>120</v>
      </c>
      <c r="J1219">
        <v>33.117808219178002</v>
      </c>
      <c r="K1219">
        <v>29.109000000000002</v>
      </c>
      <c r="L1219">
        <v>29.574999999999999</v>
      </c>
      <c r="M1219">
        <v>31.779</v>
      </c>
      <c r="N1219">
        <v>1.1020000000000001</v>
      </c>
      <c r="O1219">
        <v>1</v>
      </c>
    </row>
    <row r="1220" spans="1:15" x14ac:dyDescent="0.45">
      <c r="A1220" t="s">
        <v>127</v>
      </c>
      <c r="B1220">
        <v>2016</v>
      </c>
      <c r="C1220" s="9">
        <v>42386</v>
      </c>
      <c r="D1220" t="s">
        <v>653</v>
      </c>
      <c r="E1220" t="s">
        <v>643</v>
      </c>
      <c r="F1220">
        <v>1</v>
      </c>
      <c r="G1220">
        <v>2</v>
      </c>
      <c r="H1220" t="s">
        <v>79</v>
      </c>
      <c r="I1220" t="s">
        <v>65</v>
      </c>
      <c r="J1220">
        <v>28.704109589041</v>
      </c>
      <c r="K1220">
        <v>31.591000000000001</v>
      </c>
      <c r="L1220">
        <v>31.652999999999999</v>
      </c>
      <c r="M1220">
        <v>33.325000000000003</v>
      </c>
      <c r="N1220">
        <v>0.83599999999999997</v>
      </c>
      <c r="O1220">
        <v>3</v>
      </c>
    </row>
    <row r="1221" spans="1:15" x14ac:dyDescent="0.45">
      <c r="A1221" t="s">
        <v>127</v>
      </c>
      <c r="B1221">
        <v>2016</v>
      </c>
      <c r="C1221" s="9">
        <v>42386</v>
      </c>
      <c r="D1221" t="s">
        <v>653</v>
      </c>
      <c r="E1221" t="s">
        <v>643</v>
      </c>
      <c r="F1221">
        <v>1</v>
      </c>
      <c r="G1221">
        <v>3</v>
      </c>
      <c r="H1221" t="s">
        <v>147</v>
      </c>
      <c r="I1221" t="s">
        <v>31</v>
      </c>
      <c r="J1221">
        <v>27.523287671232801</v>
      </c>
      <c r="K1221">
        <v>27.529</v>
      </c>
      <c r="L1221">
        <v>27.728999999999999</v>
      </c>
      <c r="M1221">
        <v>30.077000000000002</v>
      </c>
      <c r="N1221">
        <v>1.1739999999999999</v>
      </c>
      <c r="O1221">
        <v>5</v>
      </c>
    </row>
    <row r="1222" spans="1:15" x14ac:dyDescent="0.45">
      <c r="A1222" t="s">
        <v>127</v>
      </c>
      <c r="B1222">
        <v>2016</v>
      </c>
      <c r="C1222" s="9">
        <v>42386</v>
      </c>
      <c r="D1222" t="s">
        <v>653</v>
      </c>
      <c r="E1222" t="s">
        <v>643</v>
      </c>
      <c r="F1222">
        <v>1</v>
      </c>
      <c r="G1222">
        <v>4</v>
      </c>
      <c r="H1222" t="s">
        <v>109</v>
      </c>
      <c r="I1222" t="s">
        <v>118</v>
      </c>
      <c r="J1222">
        <v>22.9616438356164</v>
      </c>
      <c r="K1222">
        <v>25.422999999999998</v>
      </c>
      <c r="L1222">
        <v>25.626999999999999</v>
      </c>
      <c r="M1222">
        <v>28.329000000000001</v>
      </c>
      <c r="N1222">
        <v>1.351</v>
      </c>
      <c r="O1222">
        <v>10</v>
      </c>
    </row>
    <row r="1223" spans="1:15" x14ac:dyDescent="0.45">
      <c r="A1223" t="s">
        <v>127</v>
      </c>
      <c r="B1223">
        <v>2016</v>
      </c>
      <c r="C1223" s="9">
        <v>42386</v>
      </c>
      <c r="D1223" t="s">
        <v>653</v>
      </c>
      <c r="E1223" t="s">
        <v>643</v>
      </c>
      <c r="F1223">
        <v>1</v>
      </c>
      <c r="G1223">
        <v>5</v>
      </c>
      <c r="H1223" t="s">
        <v>60</v>
      </c>
      <c r="I1223" t="s">
        <v>61</v>
      </c>
      <c r="J1223">
        <v>27.5013698630137</v>
      </c>
      <c r="K1223">
        <v>23.948999999999899</v>
      </c>
      <c r="L1223">
        <v>24.035</v>
      </c>
      <c r="M1223">
        <v>26.068999999999999</v>
      </c>
      <c r="N1223">
        <v>1.0169999999999999</v>
      </c>
      <c r="O1223">
        <v>9</v>
      </c>
    </row>
    <row r="1224" spans="1:15" x14ac:dyDescent="0.45">
      <c r="A1224" t="s">
        <v>127</v>
      </c>
      <c r="B1224">
        <v>2016</v>
      </c>
      <c r="C1224" s="9">
        <v>42386</v>
      </c>
      <c r="D1224" t="s">
        <v>653</v>
      </c>
      <c r="E1224" t="s">
        <v>643</v>
      </c>
      <c r="F1224">
        <v>1</v>
      </c>
      <c r="G1224">
        <v>6</v>
      </c>
      <c r="H1224" t="s">
        <v>719</v>
      </c>
      <c r="I1224" t="s">
        <v>720</v>
      </c>
      <c r="J1224">
        <v>29.909589041095799</v>
      </c>
      <c r="K1224">
        <v>33.066000000000003</v>
      </c>
      <c r="L1224">
        <v>32.377000000000002</v>
      </c>
      <c r="M1224">
        <v>34.575000000000003</v>
      </c>
      <c r="N1224">
        <v>1.099</v>
      </c>
      <c r="O1224">
        <v>8</v>
      </c>
    </row>
    <row r="1225" spans="1:15" x14ac:dyDescent="0.45">
      <c r="A1225" t="s">
        <v>127</v>
      </c>
      <c r="B1225">
        <v>2016</v>
      </c>
      <c r="C1225" s="9">
        <v>42386</v>
      </c>
      <c r="D1225" t="s">
        <v>653</v>
      </c>
      <c r="E1225" t="s">
        <v>643</v>
      </c>
      <c r="F1225">
        <v>2</v>
      </c>
      <c r="G1225">
        <v>1</v>
      </c>
      <c r="H1225" t="s">
        <v>132</v>
      </c>
      <c r="I1225" t="s">
        <v>36</v>
      </c>
      <c r="J1225">
        <v>25.153424657534199</v>
      </c>
      <c r="K1225">
        <v>27.76</v>
      </c>
      <c r="L1225">
        <v>28.204000000000001</v>
      </c>
      <c r="M1225">
        <v>30.456</v>
      </c>
      <c r="N1225">
        <v>1.1259999999999999</v>
      </c>
      <c r="O1225">
        <v>2</v>
      </c>
    </row>
    <row r="1226" spans="1:15" x14ac:dyDescent="0.45">
      <c r="A1226" t="s">
        <v>127</v>
      </c>
      <c r="B1226">
        <v>2016</v>
      </c>
      <c r="C1226" s="9">
        <v>42386</v>
      </c>
      <c r="D1226" t="s">
        <v>653</v>
      </c>
      <c r="E1226" t="s">
        <v>643</v>
      </c>
      <c r="F1226">
        <v>2</v>
      </c>
      <c r="G1226">
        <v>2</v>
      </c>
      <c r="H1226" t="s">
        <v>174</v>
      </c>
      <c r="I1226" t="s">
        <v>156</v>
      </c>
      <c r="J1226">
        <v>24</v>
      </c>
      <c r="K1226">
        <v>25.966000000000001</v>
      </c>
      <c r="L1226">
        <v>26.346</v>
      </c>
      <c r="M1226">
        <v>28.73</v>
      </c>
      <c r="N1226">
        <v>1.1919999999999999</v>
      </c>
      <c r="O1226">
        <v>4</v>
      </c>
    </row>
    <row r="1227" spans="1:15" x14ac:dyDescent="0.45">
      <c r="A1227" t="s">
        <v>127</v>
      </c>
      <c r="B1227">
        <v>2016</v>
      </c>
      <c r="C1227" s="9">
        <v>42386</v>
      </c>
      <c r="D1227" t="s">
        <v>653</v>
      </c>
      <c r="E1227" t="s">
        <v>643</v>
      </c>
      <c r="F1227">
        <v>2</v>
      </c>
      <c r="G1227">
        <v>3</v>
      </c>
      <c r="H1227" t="s">
        <v>164</v>
      </c>
      <c r="I1227" t="s">
        <v>118</v>
      </c>
      <c r="J1227">
        <v>23.115068493150599</v>
      </c>
      <c r="K1227">
        <v>29.108000000000001</v>
      </c>
      <c r="L1227">
        <v>29.087</v>
      </c>
      <c r="M1227">
        <v>30.774999999999999</v>
      </c>
      <c r="N1227">
        <v>0.84399999999999997</v>
      </c>
      <c r="O1227">
        <v>6</v>
      </c>
    </row>
    <row r="1228" spans="1:15" x14ac:dyDescent="0.45">
      <c r="A1228" t="s">
        <v>127</v>
      </c>
      <c r="B1228">
        <v>2016</v>
      </c>
      <c r="C1228" s="9">
        <v>42386</v>
      </c>
      <c r="D1228" t="s">
        <v>653</v>
      </c>
      <c r="E1228" t="s">
        <v>643</v>
      </c>
      <c r="F1228">
        <v>2</v>
      </c>
      <c r="G1228">
        <v>4</v>
      </c>
      <c r="H1228" t="s">
        <v>167</v>
      </c>
      <c r="I1228" t="s">
        <v>59</v>
      </c>
      <c r="J1228">
        <v>26.868493150684898</v>
      </c>
      <c r="K1228">
        <v>26.459</v>
      </c>
      <c r="L1228">
        <v>26.433</v>
      </c>
      <c r="M1228">
        <v>28.329000000000001</v>
      </c>
      <c r="N1228">
        <v>0.94799999999999995</v>
      </c>
      <c r="O1228">
        <v>11</v>
      </c>
    </row>
    <row r="1229" spans="1:15" x14ac:dyDescent="0.45">
      <c r="A1229" t="s">
        <v>127</v>
      </c>
      <c r="B1229">
        <v>2016</v>
      </c>
      <c r="C1229" s="9">
        <v>42386</v>
      </c>
      <c r="D1229" t="s">
        <v>653</v>
      </c>
      <c r="E1229" t="s">
        <v>643</v>
      </c>
      <c r="F1229">
        <v>2</v>
      </c>
      <c r="G1229">
        <v>5</v>
      </c>
      <c r="H1229" t="s">
        <v>135</v>
      </c>
      <c r="I1229" t="s">
        <v>29</v>
      </c>
      <c r="J1229">
        <v>26.189041095890399</v>
      </c>
      <c r="K1229">
        <v>23.456</v>
      </c>
      <c r="L1229">
        <v>23.355</v>
      </c>
      <c r="M1229">
        <v>26.199000000000002</v>
      </c>
      <c r="N1229">
        <v>1.4219999999999999</v>
      </c>
      <c r="O1229">
        <v>7</v>
      </c>
    </row>
    <row r="1230" spans="1:15" x14ac:dyDescent="0.45">
      <c r="A1230" t="s">
        <v>127</v>
      </c>
      <c r="B1230">
        <v>2016</v>
      </c>
      <c r="C1230" s="9">
        <v>42386</v>
      </c>
      <c r="D1230" t="s">
        <v>653</v>
      </c>
      <c r="E1230" t="s">
        <v>643</v>
      </c>
      <c r="F1230">
        <v>2</v>
      </c>
      <c r="G1230">
        <v>6</v>
      </c>
      <c r="H1230" t="s">
        <v>116</v>
      </c>
      <c r="I1230" t="s">
        <v>21</v>
      </c>
      <c r="J1230">
        <v>24.816438356164301</v>
      </c>
      <c r="K1230">
        <v>24.359000000000002</v>
      </c>
      <c r="L1230">
        <v>24.038</v>
      </c>
      <c r="M1230">
        <v>26.19</v>
      </c>
      <c r="N1230">
        <v>1.0760000000000001</v>
      </c>
      <c r="O1230">
        <v>12</v>
      </c>
    </row>
    <row r="1231" spans="1:15" x14ac:dyDescent="0.45">
      <c r="A1231" t="s">
        <v>127</v>
      </c>
      <c r="B1231">
        <v>2016</v>
      </c>
      <c r="C1231" s="9">
        <v>42386</v>
      </c>
      <c r="D1231" t="s">
        <v>653</v>
      </c>
      <c r="E1231" t="s">
        <v>370</v>
      </c>
      <c r="F1231">
        <v>1</v>
      </c>
      <c r="G1231">
        <v>1</v>
      </c>
      <c r="H1231" t="s">
        <v>655</v>
      </c>
      <c r="I1231" t="s">
        <v>120</v>
      </c>
      <c r="J1231">
        <v>33.117808219178002</v>
      </c>
      <c r="K1231">
        <v>29.574999999999999</v>
      </c>
      <c r="L1231">
        <v>30.005999999999901</v>
      </c>
      <c r="M1231">
        <v>32.171999999999997</v>
      </c>
      <c r="N1231">
        <v>1.083</v>
      </c>
      <c r="O1231">
        <v>1</v>
      </c>
    </row>
    <row r="1232" spans="1:15" x14ac:dyDescent="0.45">
      <c r="A1232" t="s">
        <v>127</v>
      </c>
      <c r="B1232">
        <v>2016</v>
      </c>
      <c r="C1232" s="9">
        <v>42386</v>
      </c>
      <c r="D1232" t="s">
        <v>653</v>
      </c>
      <c r="E1232" t="s">
        <v>370</v>
      </c>
      <c r="F1232">
        <v>1</v>
      </c>
      <c r="G1232">
        <v>2</v>
      </c>
      <c r="H1232" t="s">
        <v>132</v>
      </c>
      <c r="I1232" t="s">
        <v>36</v>
      </c>
      <c r="J1232">
        <v>25.153424657534199</v>
      </c>
      <c r="K1232">
        <v>28.204000000000001</v>
      </c>
      <c r="L1232">
        <v>28.532</v>
      </c>
      <c r="M1232">
        <v>30.731999999999999</v>
      </c>
      <c r="N1232">
        <v>1.1000000000000001</v>
      </c>
      <c r="O1232">
        <v>2</v>
      </c>
    </row>
    <row r="1233" spans="1:15" x14ac:dyDescent="0.45">
      <c r="A1233" t="s">
        <v>127</v>
      </c>
      <c r="B1233">
        <v>2016</v>
      </c>
      <c r="C1233" s="9">
        <v>42386</v>
      </c>
      <c r="D1233" t="s">
        <v>653</v>
      </c>
      <c r="E1233" t="s">
        <v>370</v>
      </c>
      <c r="F1233">
        <v>1</v>
      </c>
      <c r="G1233">
        <v>3</v>
      </c>
      <c r="H1233" t="s">
        <v>79</v>
      </c>
      <c r="I1233" t="s">
        <v>65</v>
      </c>
      <c r="J1233">
        <v>28.704109589041</v>
      </c>
      <c r="K1233">
        <v>31.652999999999999</v>
      </c>
      <c r="L1233">
        <v>31.622</v>
      </c>
      <c r="M1233">
        <v>33.277999999999999</v>
      </c>
      <c r="N1233">
        <v>0.82799999999999996</v>
      </c>
      <c r="O1233">
        <v>3</v>
      </c>
    </row>
    <row r="1234" spans="1:15" x14ac:dyDescent="0.45">
      <c r="A1234" t="s">
        <v>127</v>
      </c>
      <c r="B1234">
        <v>2016</v>
      </c>
      <c r="C1234" s="9">
        <v>42386</v>
      </c>
      <c r="D1234" t="s">
        <v>653</v>
      </c>
      <c r="E1234" t="s">
        <v>370</v>
      </c>
      <c r="F1234">
        <v>1</v>
      </c>
      <c r="G1234">
        <v>4</v>
      </c>
      <c r="H1234" t="s">
        <v>174</v>
      </c>
      <c r="I1234" t="s">
        <v>156</v>
      </c>
      <c r="J1234">
        <v>24</v>
      </c>
      <c r="K1234">
        <v>26.346</v>
      </c>
      <c r="L1234">
        <v>26.477</v>
      </c>
      <c r="M1234">
        <v>28.797000000000001</v>
      </c>
      <c r="N1234">
        <v>1.1599999999999999</v>
      </c>
      <c r="O1234">
        <v>4</v>
      </c>
    </row>
    <row r="1235" spans="1:15" x14ac:dyDescent="0.45">
      <c r="A1235" t="s">
        <v>127</v>
      </c>
      <c r="B1235">
        <v>2016</v>
      </c>
      <c r="C1235" s="9">
        <v>42386</v>
      </c>
      <c r="D1235" t="s">
        <v>653</v>
      </c>
      <c r="E1235" t="s">
        <v>370</v>
      </c>
      <c r="F1235">
        <v>1</v>
      </c>
      <c r="G1235">
        <v>5</v>
      </c>
      <c r="H1235" t="s">
        <v>147</v>
      </c>
      <c r="I1235" t="s">
        <v>31</v>
      </c>
      <c r="J1235">
        <v>27.523287671232801</v>
      </c>
      <c r="K1235">
        <v>27.728999999999999</v>
      </c>
      <c r="L1235">
        <v>27.576000000000001</v>
      </c>
      <c r="M1235">
        <v>29.864000000000001</v>
      </c>
      <c r="N1235">
        <v>1.1439999999999999</v>
      </c>
      <c r="O1235">
        <v>5</v>
      </c>
    </row>
    <row r="1236" spans="1:15" x14ac:dyDescent="0.45">
      <c r="A1236" t="s">
        <v>127</v>
      </c>
      <c r="B1236">
        <v>2016</v>
      </c>
      <c r="C1236" s="9">
        <v>42386</v>
      </c>
      <c r="D1236" t="s">
        <v>653</v>
      </c>
      <c r="E1236" t="s">
        <v>370</v>
      </c>
      <c r="F1236">
        <v>1</v>
      </c>
      <c r="G1236">
        <v>6</v>
      </c>
      <c r="H1236" t="s">
        <v>164</v>
      </c>
      <c r="I1236" t="s">
        <v>118</v>
      </c>
      <c r="J1236">
        <v>23.115068493150599</v>
      </c>
      <c r="K1236">
        <v>29.087</v>
      </c>
      <c r="L1236">
        <v>28.835999999999999</v>
      </c>
      <c r="M1236">
        <v>30.512</v>
      </c>
      <c r="N1236">
        <v>0.83799999999999997</v>
      </c>
      <c r="O1236">
        <v>6</v>
      </c>
    </row>
    <row r="1237" spans="1:15" x14ac:dyDescent="0.45">
      <c r="A1237" t="s">
        <v>127</v>
      </c>
      <c r="B1237">
        <v>2016</v>
      </c>
      <c r="C1237" s="9">
        <v>42386</v>
      </c>
      <c r="D1237" t="s">
        <v>653</v>
      </c>
      <c r="E1237" t="s">
        <v>370</v>
      </c>
      <c r="F1237">
        <v>2</v>
      </c>
      <c r="G1237">
        <v>1</v>
      </c>
      <c r="H1237" t="s">
        <v>135</v>
      </c>
      <c r="I1237" t="s">
        <v>29</v>
      </c>
      <c r="J1237">
        <v>26.189041095890399</v>
      </c>
      <c r="K1237">
        <v>23.355</v>
      </c>
      <c r="L1237">
        <v>24.387</v>
      </c>
      <c r="M1237">
        <v>27.137</v>
      </c>
      <c r="N1237">
        <v>1.375</v>
      </c>
      <c r="O1237">
        <v>7</v>
      </c>
    </row>
    <row r="1238" spans="1:15" x14ac:dyDescent="0.45">
      <c r="A1238" t="s">
        <v>127</v>
      </c>
      <c r="B1238">
        <v>2016</v>
      </c>
      <c r="C1238" s="9">
        <v>42386</v>
      </c>
      <c r="D1238" t="s">
        <v>653</v>
      </c>
      <c r="E1238" t="s">
        <v>370</v>
      </c>
      <c r="F1238">
        <v>2</v>
      </c>
      <c r="G1238">
        <v>2</v>
      </c>
      <c r="H1238" t="s">
        <v>719</v>
      </c>
      <c r="I1238" t="s">
        <v>720</v>
      </c>
      <c r="J1238">
        <v>29.909589041095799</v>
      </c>
      <c r="K1238">
        <v>32.377000000000002</v>
      </c>
      <c r="L1238">
        <v>32.287999999999997</v>
      </c>
      <c r="M1238">
        <v>34.44</v>
      </c>
      <c r="N1238">
        <v>1.0760000000000001</v>
      </c>
      <c r="O1238">
        <v>8</v>
      </c>
    </row>
    <row r="1239" spans="1:15" x14ac:dyDescent="0.45">
      <c r="A1239" t="s">
        <v>127</v>
      </c>
      <c r="B1239">
        <v>2016</v>
      </c>
      <c r="C1239" s="9">
        <v>42386</v>
      </c>
      <c r="D1239" t="s">
        <v>653</v>
      </c>
      <c r="E1239" t="s">
        <v>370</v>
      </c>
      <c r="F1239">
        <v>2</v>
      </c>
      <c r="G1239">
        <v>3</v>
      </c>
      <c r="H1239" t="s">
        <v>60</v>
      </c>
      <c r="I1239" t="s">
        <v>61</v>
      </c>
      <c r="J1239">
        <v>27.5013698630137</v>
      </c>
      <c r="K1239">
        <v>24.035</v>
      </c>
      <c r="L1239">
        <v>24.268000000000001</v>
      </c>
      <c r="M1239">
        <v>26.263999999999999</v>
      </c>
      <c r="N1239">
        <v>0.998</v>
      </c>
      <c r="O1239">
        <v>9</v>
      </c>
    </row>
    <row r="1240" spans="1:15" x14ac:dyDescent="0.45">
      <c r="A1240" t="s">
        <v>127</v>
      </c>
      <c r="B1240">
        <v>2016</v>
      </c>
      <c r="C1240" s="9">
        <v>42386</v>
      </c>
      <c r="D1240" t="s">
        <v>653</v>
      </c>
      <c r="E1240" t="s">
        <v>370</v>
      </c>
      <c r="F1240">
        <v>2</v>
      </c>
      <c r="G1240">
        <v>4</v>
      </c>
      <c r="H1240" t="s">
        <v>109</v>
      </c>
      <c r="I1240" t="s">
        <v>118</v>
      </c>
      <c r="J1240">
        <v>22.9616438356164</v>
      </c>
      <c r="K1240">
        <v>25.626999999999999</v>
      </c>
      <c r="L1240">
        <v>25.611999999999998</v>
      </c>
      <c r="M1240">
        <v>28.218</v>
      </c>
      <c r="N1240">
        <v>1.3029999999999999</v>
      </c>
      <c r="O1240">
        <v>10</v>
      </c>
    </row>
    <row r="1241" spans="1:15" x14ac:dyDescent="0.45">
      <c r="A1241" t="s">
        <v>127</v>
      </c>
      <c r="B1241">
        <v>2016</v>
      </c>
      <c r="C1241" s="9">
        <v>42386</v>
      </c>
      <c r="D1241" t="s">
        <v>653</v>
      </c>
      <c r="E1241" t="s">
        <v>370</v>
      </c>
      <c r="F1241">
        <v>2</v>
      </c>
      <c r="G1241">
        <v>5</v>
      </c>
      <c r="H1241" t="s">
        <v>167</v>
      </c>
      <c r="I1241" t="s">
        <v>59</v>
      </c>
      <c r="J1241">
        <v>26.868493150684898</v>
      </c>
      <c r="K1241">
        <v>26.433</v>
      </c>
      <c r="L1241">
        <v>26.277999999999999</v>
      </c>
      <c r="M1241">
        <v>28.146000000000001</v>
      </c>
      <c r="N1241">
        <v>0.93400000000000005</v>
      </c>
      <c r="O1241">
        <v>11</v>
      </c>
    </row>
    <row r="1242" spans="1:15" x14ac:dyDescent="0.45">
      <c r="A1242" t="s">
        <v>127</v>
      </c>
      <c r="B1242">
        <v>2016</v>
      </c>
      <c r="C1242" s="9">
        <v>42386</v>
      </c>
      <c r="D1242" t="s">
        <v>653</v>
      </c>
      <c r="E1242" t="s">
        <v>370</v>
      </c>
      <c r="F1242">
        <v>2</v>
      </c>
      <c r="G1242">
        <v>6</v>
      </c>
      <c r="H1242" t="s">
        <v>116</v>
      </c>
      <c r="I1242" t="s">
        <v>21</v>
      </c>
      <c r="J1242">
        <v>24.816438356164301</v>
      </c>
      <c r="K1242">
        <v>24.038</v>
      </c>
      <c r="L1242">
        <v>23.751000000000001</v>
      </c>
      <c r="M1242">
        <v>25.869</v>
      </c>
      <c r="N1242">
        <v>1.0589999999999999</v>
      </c>
      <c r="O1242">
        <v>12</v>
      </c>
    </row>
    <row r="1243" spans="1:15" x14ac:dyDescent="0.45">
      <c r="A1243" t="s">
        <v>181</v>
      </c>
      <c r="B1243">
        <v>2016</v>
      </c>
      <c r="C1243" s="9">
        <v>42432</v>
      </c>
      <c r="D1243" t="s">
        <v>641</v>
      </c>
      <c r="E1243" t="s">
        <v>454</v>
      </c>
      <c r="F1243">
        <v>1</v>
      </c>
      <c r="G1243">
        <v>1</v>
      </c>
      <c r="H1243" t="s">
        <v>147</v>
      </c>
      <c r="I1243" t="s">
        <v>31</v>
      </c>
      <c r="J1243">
        <v>27.649315068493099</v>
      </c>
      <c r="K1243">
        <v>27.576000000000001</v>
      </c>
      <c r="L1243">
        <v>28.059000000000001</v>
      </c>
      <c r="M1243">
        <v>30.305</v>
      </c>
      <c r="N1243">
        <v>1.123</v>
      </c>
      <c r="O1243">
        <v>5</v>
      </c>
    </row>
    <row r="1244" spans="1:15" x14ac:dyDescent="0.45">
      <c r="A1244" t="s">
        <v>181</v>
      </c>
      <c r="B1244">
        <v>2016</v>
      </c>
      <c r="C1244" s="9">
        <v>42432</v>
      </c>
      <c r="D1244" t="s">
        <v>641</v>
      </c>
      <c r="E1244" t="s">
        <v>454</v>
      </c>
      <c r="F1244">
        <v>1</v>
      </c>
      <c r="G1244">
        <v>2</v>
      </c>
      <c r="H1244" t="s">
        <v>79</v>
      </c>
      <c r="I1244" t="s">
        <v>65</v>
      </c>
      <c r="J1244">
        <v>28.830136986301302</v>
      </c>
      <c r="K1244">
        <v>31.622</v>
      </c>
      <c r="L1244">
        <v>31.622</v>
      </c>
      <c r="M1244">
        <v>33.264000000000003</v>
      </c>
      <c r="N1244">
        <v>0.82099999999999995</v>
      </c>
      <c r="O1244">
        <v>9</v>
      </c>
    </row>
    <row r="1245" spans="1:15" x14ac:dyDescent="0.45">
      <c r="A1245" t="s">
        <v>181</v>
      </c>
      <c r="B1245">
        <v>2016</v>
      </c>
      <c r="C1245" s="9">
        <v>42432</v>
      </c>
      <c r="D1245" t="s">
        <v>641</v>
      </c>
      <c r="E1245" t="s">
        <v>454</v>
      </c>
      <c r="F1245">
        <v>1</v>
      </c>
      <c r="G1245">
        <v>3</v>
      </c>
      <c r="H1245" t="s">
        <v>132</v>
      </c>
      <c r="I1245" t="s">
        <v>36</v>
      </c>
      <c r="J1245">
        <v>25.279452054794501</v>
      </c>
      <c r="K1245">
        <v>28.532</v>
      </c>
      <c r="L1245">
        <v>28.510999999999999</v>
      </c>
      <c r="M1245">
        <v>30.664999999999999</v>
      </c>
      <c r="N1245">
        <v>1.077</v>
      </c>
      <c r="O1245">
        <v>7</v>
      </c>
    </row>
    <row r="1246" spans="1:15" x14ac:dyDescent="0.45">
      <c r="A1246" t="s">
        <v>181</v>
      </c>
      <c r="B1246">
        <v>2016</v>
      </c>
      <c r="C1246" s="9">
        <v>42432</v>
      </c>
      <c r="D1246" t="s">
        <v>641</v>
      </c>
      <c r="E1246" t="s">
        <v>454</v>
      </c>
      <c r="F1246">
        <v>1</v>
      </c>
      <c r="G1246">
        <v>4</v>
      </c>
      <c r="H1246" t="s">
        <v>742</v>
      </c>
      <c r="I1246" t="s">
        <v>172</v>
      </c>
      <c r="J1246">
        <v>30.4821917808219</v>
      </c>
      <c r="K1246">
        <v>23.33</v>
      </c>
      <c r="L1246">
        <v>23.43</v>
      </c>
      <c r="M1246">
        <v>25.885999999999999</v>
      </c>
      <c r="N1246">
        <v>1.228</v>
      </c>
      <c r="O1246">
        <v>25</v>
      </c>
    </row>
    <row r="1247" spans="1:15" x14ac:dyDescent="0.45">
      <c r="A1247" t="s">
        <v>181</v>
      </c>
      <c r="B1247">
        <v>2016</v>
      </c>
      <c r="C1247" s="9">
        <v>42432</v>
      </c>
      <c r="D1247" t="s">
        <v>641</v>
      </c>
      <c r="E1247" t="s">
        <v>454</v>
      </c>
      <c r="F1247">
        <v>1</v>
      </c>
      <c r="G1247">
        <v>5</v>
      </c>
      <c r="H1247" t="s">
        <v>704</v>
      </c>
      <c r="I1247" t="s">
        <v>40</v>
      </c>
      <c r="J1247">
        <v>25.153424657534199</v>
      </c>
      <c r="K1247">
        <v>17.908999999999999</v>
      </c>
      <c r="L1247">
        <v>18.111999999999998</v>
      </c>
      <c r="M1247">
        <v>20.173999999999999</v>
      </c>
      <c r="N1247">
        <v>1.0309999999999999</v>
      </c>
      <c r="O1247">
        <v>21</v>
      </c>
    </row>
    <row r="1248" spans="1:15" x14ac:dyDescent="0.45">
      <c r="A1248" t="s">
        <v>181</v>
      </c>
      <c r="B1248">
        <v>2016</v>
      </c>
      <c r="C1248" s="9">
        <v>42432</v>
      </c>
      <c r="D1248" t="s">
        <v>641</v>
      </c>
      <c r="E1248" t="s">
        <v>454</v>
      </c>
      <c r="F1248">
        <v>1</v>
      </c>
      <c r="G1248">
        <v>6</v>
      </c>
      <c r="H1248" t="s">
        <v>109</v>
      </c>
      <c r="I1248" t="s">
        <v>118</v>
      </c>
      <c r="J1248">
        <v>23.087671232876701</v>
      </c>
      <c r="K1248">
        <v>25.611999999999998</v>
      </c>
      <c r="L1248">
        <v>24.946999999999999</v>
      </c>
      <c r="M1248">
        <v>27.484999999999999</v>
      </c>
      <c r="N1248">
        <v>1.2689999999999999</v>
      </c>
      <c r="O1248">
        <v>13</v>
      </c>
    </row>
    <row r="1249" spans="1:15" x14ac:dyDescent="0.45">
      <c r="A1249" t="s">
        <v>181</v>
      </c>
      <c r="B1249">
        <v>2016</v>
      </c>
      <c r="C1249" s="9">
        <v>42432</v>
      </c>
      <c r="D1249" t="s">
        <v>641</v>
      </c>
      <c r="E1249" t="s">
        <v>454</v>
      </c>
      <c r="F1249">
        <v>2</v>
      </c>
      <c r="G1249">
        <v>1</v>
      </c>
      <c r="H1249" t="s">
        <v>719</v>
      </c>
      <c r="I1249" t="s">
        <v>720</v>
      </c>
      <c r="J1249">
        <v>30.035616438356101</v>
      </c>
      <c r="K1249">
        <v>32.287999999999997</v>
      </c>
      <c r="L1249">
        <v>32.547999999999902</v>
      </c>
      <c r="M1249">
        <v>34.671999999999997</v>
      </c>
      <c r="N1249">
        <v>1.0620000000000001</v>
      </c>
      <c r="O1249">
        <v>4</v>
      </c>
    </row>
    <row r="1250" spans="1:15" x14ac:dyDescent="0.45">
      <c r="A1250" t="s">
        <v>181</v>
      </c>
      <c r="B1250">
        <v>2016</v>
      </c>
      <c r="C1250" s="9">
        <v>42432</v>
      </c>
      <c r="D1250" t="s">
        <v>641</v>
      </c>
      <c r="E1250" t="s">
        <v>454</v>
      </c>
      <c r="F1250">
        <v>2</v>
      </c>
      <c r="G1250">
        <v>2</v>
      </c>
      <c r="H1250" t="s">
        <v>174</v>
      </c>
      <c r="I1250" t="s">
        <v>156</v>
      </c>
      <c r="J1250">
        <v>24.126027397260199</v>
      </c>
      <c r="K1250">
        <v>26.477</v>
      </c>
      <c r="L1250">
        <v>26.898</v>
      </c>
      <c r="M1250">
        <v>29.164000000000001</v>
      </c>
      <c r="N1250">
        <v>1.133</v>
      </c>
      <c r="O1250">
        <v>6</v>
      </c>
    </row>
    <row r="1251" spans="1:15" x14ac:dyDescent="0.45">
      <c r="A1251" t="s">
        <v>181</v>
      </c>
      <c r="B1251">
        <v>2016</v>
      </c>
      <c r="C1251" s="9">
        <v>42432</v>
      </c>
      <c r="D1251" t="s">
        <v>641</v>
      </c>
      <c r="E1251" t="s">
        <v>454</v>
      </c>
      <c r="F1251">
        <v>2</v>
      </c>
      <c r="G1251">
        <v>3</v>
      </c>
      <c r="H1251" t="s">
        <v>739</v>
      </c>
      <c r="I1251" t="s">
        <v>25</v>
      </c>
      <c r="J1251">
        <v>24.276712328767101</v>
      </c>
      <c r="K1251">
        <v>29.86</v>
      </c>
      <c r="L1251">
        <v>29.856999999999999</v>
      </c>
      <c r="M1251">
        <v>32.021000000000001</v>
      </c>
      <c r="N1251">
        <v>1.0820000000000001</v>
      </c>
      <c r="O1251">
        <v>3</v>
      </c>
    </row>
    <row r="1252" spans="1:15" x14ac:dyDescent="0.45">
      <c r="A1252" t="s">
        <v>181</v>
      </c>
      <c r="B1252">
        <v>2016</v>
      </c>
      <c r="C1252" s="9">
        <v>42432</v>
      </c>
      <c r="D1252" t="s">
        <v>641</v>
      </c>
      <c r="E1252" t="s">
        <v>454</v>
      </c>
      <c r="F1252">
        <v>2</v>
      </c>
      <c r="G1252">
        <v>4</v>
      </c>
      <c r="H1252" t="s">
        <v>184</v>
      </c>
      <c r="I1252" t="s">
        <v>19</v>
      </c>
      <c r="J1252">
        <v>21.695890410958899</v>
      </c>
      <c r="K1252">
        <v>25.256</v>
      </c>
      <c r="L1252">
        <v>25.433</v>
      </c>
      <c r="M1252">
        <v>29.149000000000001</v>
      </c>
      <c r="N1252">
        <v>1.8580000000000001</v>
      </c>
      <c r="O1252">
        <v>11</v>
      </c>
    </row>
    <row r="1253" spans="1:15" x14ac:dyDescent="0.45">
      <c r="A1253" t="s">
        <v>181</v>
      </c>
      <c r="B1253">
        <v>2016</v>
      </c>
      <c r="C1253" s="9">
        <v>42432</v>
      </c>
      <c r="D1253" t="s">
        <v>641</v>
      </c>
      <c r="E1253" t="s">
        <v>454</v>
      </c>
      <c r="F1253">
        <v>2</v>
      </c>
      <c r="G1253">
        <v>5</v>
      </c>
      <c r="H1253" t="s">
        <v>736</v>
      </c>
      <c r="I1253" t="s">
        <v>722</v>
      </c>
      <c r="J1253">
        <v>27.046575342465701</v>
      </c>
      <c r="K1253">
        <v>26.456</v>
      </c>
      <c r="L1253">
        <v>26.326999999999899</v>
      </c>
      <c r="M1253">
        <v>28.401</v>
      </c>
      <c r="N1253">
        <v>1.0369999999999999</v>
      </c>
      <c r="O1253">
        <v>21</v>
      </c>
    </row>
    <row r="1254" spans="1:15" x14ac:dyDescent="0.45">
      <c r="A1254" t="s">
        <v>181</v>
      </c>
      <c r="B1254">
        <v>2016</v>
      </c>
      <c r="C1254" s="9">
        <v>42432</v>
      </c>
      <c r="D1254" t="s">
        <v>641</v>
      </c>
      <c r="E1254" t="s">
        <v>454</v>
      </c>
      <c r="F1254">
        <v>2</v>
      </c>
      <c r="G1254">
        <v>6</v>
      </c>
      <c r="H1254" t="s">
        <v>740</v>
      </c>
      <c r="I1254" t="s">
        <v>741</v>
      </c>
      <c r="J1254">
        <v>28.358904109589002</v>
      </c>
      <c r="K1254">
        <v>24.844999999999999</v>
      </c>
      <c r="L1254">
        <v>24.663</v>
      </c>
      <c r="M1254">
        <v>26.402999999999999</v>
      </c>
      <c r="N1254">
        <v>0.87</v>
      </c>
      <c r="O1254">
        <v>13</v>
      </c>
    </row>
    <row r="1255" spans="1:15" x14ac:dyDescent="0.45">
      <c r="A1255" t="s">
        <v>181</v>
      </c>
      <c r="B1255">
        <v>2016</v>
      </c>
      <c r="C1255" s="9">
        <v>42432</v>
      </c>
      <c r="D1255" t="s">
        <v>641</v>
      </c>
      <c r="E1255" t="s">
        <v>454</v>
      </c>
      <c r="F1255">
        <v>3</v>
      </c>
      <c r="G1255">
        <v>1</v>
      </c>
      <c r="H1255" t="s">
        <v>703</v>
      </c>
      <c r="I1255" t="s">
        <v>15</v>
      </c>
      <c r="J1255">
        <v>25.328767123287601</v>
      </c>
      <c r="K1255">
        <v>34.948999999999998</v>
      </c>
      <c r="L1255">
        <v>35.157999999999902</v>
      </c>
      <c r="M1255">
        <v>37.281999999999996</v>
      </c>
      <c r="N1255">
        <v>1.0620000000000001</v>
      </c>
      <c r="O1255">
        <v>1</v>
      </c>
    </row>
    <row r="1256" spans="1:15" x14ac:dyDescent="0.45">
      <c r="A1256" t="s">
        <v>181</v>
      </c>
      <c r="B1256">
        <v>2016</v>
      </c>
      <c r="C1256" s="9">
        <v>42432</v>
      </c>
      <c r="D1256" t="s">
        <v>641</v>
      </c>
      <c r="E1256" t="s">
        <v>454</v>
      </c>
      <c r="F1256">
        <v>3</v>
      </c>
      <c r="G1256">
        <v>2</v>
      </c>
      <c r="H1256" t="s">
        <v>734</v>
      </c>
      <c r="I1256" t="s">
        <v>36</v>
      </c>
      <c r="J1256">
        <v>32.4712328767123</v>
      </c>
      <c r="K1256">
        <v>33.332999999999998</v>
      </c>
      <c r="L1256">
        <v>33.347999999999999</v>
      </c>
      <c r="M1256">
        <v>35.588000000000001</v>
      </c>
      <c r="N1256">
        <v>1.1200000000000001</v>
      </c>
      <c r="O1256">
        <v>2</v>
      </c>
    </row>
    <row r="1257" spans="1:15" x14ac:dyDescent="0.45">
      <c r="A1257" t="s">
        <v>181</v>
      </c>
      <c r="B1257">
        <v>2016</v>
      </c>
      <c r="C1257" s="9">
        <v>42432</v>
      </c>
      <c r="D1257" t="s">
        <v>641</v>
      </c>
      <c r="E1257" t="s">
        <v>454</v>
      </c>
      <c r="F1257">
        <v>3</v>
      </c>
      <c r="G1257">
        <v>3</v>
      </c>
      <c r="H1257" t="s">
        <v>135</v>
      </c>
      <c r="I1257" t="s">
        <v>29</v>
      </c>
      <c r="J1257">
        <v>26.315068493150601</v>
      </c>
      <c r="K1257">
        <v>24.387</v>
      </c>
      <c r="L1257">
        <v>24.803000000000001</v>
      </c>
      <c r="M1257">
        <v>27.465</v>
      </c>
      <c r="N1257">
        <v>1.331</v>
      </c>
      <c r="O1257">
        <v>17</v>
      </c>
    </row>
    <row r="1258" spans="1:15" x14ac:dyDescent="0.45">
      <c r="A1258" t="s">
        <v>181</v>
      </c>
      <c r="B1258">
        <v>2016</v>
      </c>
      <c r="C1258" s="9">
        <v>42432</v>
      </c>
      <c r="D1258" t="s">
        <v>641</v>
      </c>
      <c r="E1258" t="s">
        <v>454</v>
      </c>
      <c r="F1258">
        <v>3</v>
      </c>
      <c r="G1258">
        <v>4</v>
      </c>
      <c r="H1258" t="s">
        <v>34</v>
      </c>
      <c r="I1258" t="s">
        <v>19</v>
      </c>
      <c r="J1258">
        <v>28.583561643835601</v>
      </c>
      <c r="K1258">
        <v>23.620999999999999</v>
      </c>
      <c r="L1258">
        <v>23.829000000000001</v>
      </c>
      <c r="M1258">
        <v>27.297000000000001</v>
      </c>
      <c r="N1258">
        <v>1.734</v>
      </c>
      <c r="O1258">
        <v>17</v>
      </c>
    </row>
    <row r="1259" spans="1:15" x14ac:dyDescent="0.45">
      <c r="A1259" t="s">
        <v>181</v>
      </c>
      <c r="B1259">
        <v>2016</v>
      </c>
      <c r="C1259" s="9">
        <v>42432</v>
      </c>
      <c r="D1259" t="s">
        <v>641</v>
      </c>
      <c r="E1259" t="s">
        <v>454</v>
      </c>
      <c r="F1259">
        <v>3</v>
      </c>
      <c r="G1259">
        <v>5</v>
      </c>
      <c r="H1259" t="s">
        <v>321</v>
      </c>
      <c r="I1259" t="s">
        <v>56</v>
      </c>
      <c r="J1259">
        <v>23.868493150684898</v>
      </c>
      <c r="K1259">
        <v>17.010000000000002</v>
      </c>
      <c r="L1259">
        <v>17.643999999999998</v>
      </c>
      <c r="M1259">
        <v>20.713999999999999</v>
      </c>
      <c r="N1259">
        <v>1.5349999999999999</v>
      </c>
      <c r="O1259">
        <v>21</v>
      </c>
    </row>
    <row r="1260" spans="1:15" x14ac:dyDescent="0.45">
      <c r="A1260" t="s">
        <v>181</v>
      </c>
      <c r="B1260">
        <v>2016</v>
      </c>
      <c r="C1260" s="9">
        <v>42432</v>
      </c>
      <c r="D1260" t="s">
        <v>641</v>
      </c>
      <c r="E1260" t="s">
        <v>454</v>
      </c>
      <c r="F1260">
        <v>3</v>
      </c>
      <c r="G1260">
        <v>6</v>
      </c>
      <c r="H1260" t="s">
        <v>164</v>
      </c>
      <c r="I1260" t="s">
        <v>118</v>
      </c>
      <c r="J1260">
        <v>23.2410958904109</v>
      </c>
      <c r="K1260">
        <v>28.835999999999999</v>
      </c>
      <c r="L1260">
        <v>28.492999999999999</v>
      </c>
      <c r="M1260">
        <v>30.157</v>
      </c>
      <c r="N1260">
        <v>0.83199999999999996</v>
      </c>
      <c r="O1260">
        <v>13</v>
      </c>
    </row>
    <row r="1261" spans="1:15" x14ac:dyDescent="0.45">
      <c r="A1261" t="s">
        <v>181</v>
      </c>
      <c r="B1261">
        <v>2016</v>
      </c>
      <c r="C1261" s="9">
        <v>42432</v>
      </c>
      <c r="D1261" t="s">
        <v>641</v>
      </c>
      <c r="E1261" t="s">
        <v>454</v>
      </c>
      <c r="F1261">
        <v>4</v>
      </c>
      <c r="G1261">
        <v>1</v>
      </c>
      <c r="H1261" t="s">
        <v>401</v>
      </c>
      <c r="I1261" t="s">
        <v>36</v>
      </c>
      <c r="J1261">
        <v>28.136986301369799</v>
      </c>
      <c r="K1261">
        <v>25.832000000000001</v>
      </c>
      <c r="L1261">
        <v>26.75</v>
      </c>
      <c r="M1261">
        <v>29.553999999999998</v>
      </c>
      <c r="N1261">
        <v>1.4019999999999999</v>
      </c>
      <c r="O1261">
        <v>8</v>
      </c>
    </row>
    <row r="1262" spans="1:15" x14ac:dyDescent="0.45">
      <c r="A1262" t="s">
        <v>181</v>
      </c>
      <c r="B1262">
        <v>2016</v>
      </c>
      <c r="C1262" s="9">
        <v>42432</v>
      </c>
      <c r="D1262" t="s">
        <v>641</v>
      </c>
      <c r="E1262" t="s">
        <v>454</v>
      </c>
      <c r="F1262">
        <v>4</v>
      </c>
      <c r="G1262">
        <v>2</v>
      </c>
      <c r="H1262" t="s">
        <v>154</v>
      </c>
      <c r="I1262" t="s">
        <v>38</v>
      </c>
      <c r="J1262">
        <v>25.2493150684931</v>
      </c>
      <c r="K1262">
        <v>26.332000000000001</v>
      </c>
      <c r="L1262">
        <v>26.74</v>
      </c>
      <c r="M1262">
        <v>29.044</v>
      </c>
      <c r="N1262">
        <v>1.1519999999999999</v>
      </c>
      <c r="O1262">
        <v>12</v>
      </c>
    </row>
    <row r="1263" spans="1:15" x14ac:dyDescent="0.45">
      <c r="A1263" t="s">
        <v>181</v>
      </c>
      <c r="B1263">
        <v>2016</v>
      </c>
      <c r="C1263" s="9">
        <v>42432</v>
      </c>
      <c r="D1263" t="s">
        <v>641</v>
      </c>
      <c r="E1263" t="s">
        <v>454</v>
      </c>
      <c r="F1263">
        <v>4</v>
      </c>
      <c r="G1263">
        <v>3</v>
      </c>
      <c r="H1263" t="s">
        <v>655</v>
      </c>
      <c r="I1263" t="s">
        <v>120</v>
      </c>
      <c r="J1263">
        <v>33.243835616438297</v>
      </c>
      <c r="K1263">
        <v>30.005999999999901</v>
      </c>
      <c r="L1263">
        <v>29.989000000000001</v>
      </c>
      <c r="M1263">
        <v>32.106999999999999</v>
      </c>
      <c r="N1263">
        <v>1.0589999999999999</v>
      </c>
      <c r="O1263">
        <v>17</v>
      </c>
    </row>
    <row r="1264" spans="1:15" x14ac:dyDescent="0.45">
      <c r="A1264" t="s">
        <v>181</v>
      </c>
      <c r="B1264">
        <v>2016</v>
      </c>
      <c r="C1264" s="9">
        <v>42432</v>
      </c>
      <c r="D1264" t="s">
        <v>641</v>
      </c>
      <c r="E1264" t="s">
        <v>454</v>
      </c>
      <c r="F1264">
        <v>4</v>
      </c>
      <c r="G1264">
        <v>4</v>
      </c>
      <c r="H1264" t="s">
        <v>721</v>
      </c>
      <c r="I1264" t="s">
        <v>722</v>
      </c>
      <c r="J1264">
        <v>27.630136986301299</v>
      </c>
      <c r="K1264">
        <v>9</v>
      </c>
      <c r="L1264">
        <v>19.933</v>
      </c>
      <c r="M1264">
        <v>28.114999999999998</v>
      </c>
      <c r="N1264">
        <v>4.0910000000000002</v>
      </c>
      <c r="O1264">
        <v>17</v>
      </c>
    </row>
    <row r="1265" spans="1:15" x14ac:dyDescent="0.45">
      <c r="A1265" t="s">
        <v>181</v>
      </c>
      <c r="B1265">
        <v>2016</v>
      </c>
      <c r="C1265" s="9">
        <v>42432</v>
      </c>
      <c r="D1265" t="s">
        <v>641</v>
      </c>
      <c r="E1265" t="s">
        <v>454</v>
      </c>
      <c r="F1265">
        <v>4</v>
      </c>
      <c r="G1265">
        <v>5</v>
      </c>
      <c r="H1265" t="s">
        <v>139</v>
      </c>
      <c r="I1265" t="s">
        <v>61</v>
      </c>
      <c r="J1265">
        <v>23.7287671232876</v>
      </c>
      <c r="K1265">
        <v>24.773</v>
      </c>
      <c r="L1265">
        <v>24.806999999999999</v>
      </c>
      <c r="M1265">
        <v>26.823</v>
      </c>
      <c r="N1265">
        <v>1.008</v>
      </c>
      <c r="O1265">
        <v>21</v>
      </c>
    </row>
    <row r="1266" spans="1:15" x14ac:dyDescent="0.45">
      <c r="A1266" t="s">
        <v>181</v>
      </c>
      <c r="B1266">
        <v>2016</v>
      </c>
      <c r="C1266" s="9">
        <v>42432</v>
      </c>
      <c r="D1266" t="s">
        <v>641</v>
      </c>
      <c r="E1266" t="s">
        <v>454</v>
      </c>
      <c r="F1266">
        <v>4</v>
      </c>
      <c r="G1266">
        <v>6</v>
      </c>
      <c r="H1266" t="s">
        <v>167</v>
      </c>
      <c r="I1266" t="s">
        <v>59</v>
      </c>
      <c r="J1266">
        <v>26.9945205479452</v>
      </c>
      <c r="K1266">
        <v>26.277999999999999</v>
      </c>
      <c r="L1266">
        <v>26.13</v>
      </c>
      <c r="M1266">
        <v>27.972000000000001</v>
      </c>
      <c r="N1266">
        <v>0.92100000000000004</v>
      </c>
      <c r="O1266">
        <v>13</v>
      </c>
    </row>
    <row r="1267" spans="1:15" x14ac:dyDescent="0.45">
      <c r="A1267" t="s">
        <v>181</v>
      </c>
      <c r="B1267">
        <v>2016</v>
      </c>
      <c r="C1267" s="9">
        <v>42432</v>
      </c>
      <c r="D1267" t="s">
        <v>641</v>
      </c>
      <c r="E1267" t="s">
        <v>454</v>
      </c>
      <c r="F1267">
        <v>4</v>
      </c>
      <c r="G1267">
        <v>7</v>
      </c>
      <c r="H1267" t="s">
        <v>737</v>
      </c>
      <c r="I1267" t="s">
        <v>738</v>
      </c>
      <c r="J1267">
        <v>27.7260273972602</v>
      </c>
      <c r="K1267">
        <v>27.367999999999999</v>
      </c>
      <c r="L1267">
        <v>26.943999999999999</v>
      </c>
      <c r="M1267">
        <v>28.995999999999999</v>
      </c>
      <c r="N1267">
        <v>1.026</v>
      </c>
      <c r="O1267">
        <v>10</v>
      </c>
    </row>
    <row r="1268" spans="1:15" x14ac:dyDescent="0.45">
      <c r="A1268" t="s">
        <v>181</v>
      </c>
      <c r="B1268">
        <v>2016</v>
      </c>
      <c r="C1268" s="9">
        <v>42432</v>
      </c>
      <c r="D1268" t="s">
        <v>641</v>
      </c>
      <c r="E1268" t="s">
        <v>642</v>
      </c>
      <c r="F1268">
        <v>1</v>
      </c>
      <c r="G1268">
        <v>1</v>
      </c>
      <c r="H1268" t="s">
        <v>132</v>
      </c>
      <c r="I1268" t="s">
        <v>36</v>
      </c>
      <c r="J1268">
        <v>25.279452054794501</v>
      </c>
      <c r="K1268">
        <v>28.510999999999999</v>
      </c>
      <c r="L1268">
        <v>28.695999999999898</v>
      </c>
      <c r="M1268">
        <v>30.83</v>
      </c>
      <c r="N1268">
        <v>1.0669999999999999</v>
      </c>
      <c r="O1268">
        <v>7</v>
      </c>
    </row>
    <row r="1269" spans="1:15" x14ac:dyDescent="0.45">
      <c r="A1269" t="s">
        <v>181</v>
      </c>
      <c r="B1269">
        <v>2016</v>
      </c>
      <c r="C1269" s="9">
        <v>42432</v>
      </c>
      <c r="D1269" t="s">
        <v>641</v>
      </c>
      <c r="E1269" t="s">
        <v>642</v>
      </c>
      <c r="F1269">
        <v>1</v>
      </c>
      <c r="G1269">
        <v>2</v>
      </c>
      <c r="H1269" t="s">
        <v>740</v>
      </c>
      <c r="I1269" t="s">
        <v>741</v>
      </c>
      <c r="J1269">
        <v>28.358904109589002</v>
      </c>
      <c r="K1269">
        <v>24.663</v>
      </c>
      <c r="L1269">
        <v>24.747</v>
      </c>
      <c r="M1269">
        <v>26.475000000000001</v>
      </c>
      <c r="N1269">
        <v>0.86399999999999999</v>
      </c>
      <c r="O1269">
        <v>13</v>
      </c>
    </row>
    <row r="1270" spans="1:15" x14ac:dyDescent="0.45">
      <c r="A1270" t="s">
        <v>181</v>
      </c>
      <c r="B1270">
        <v>2016</v>
      </c>
      <c r="C1270" s="9">
        <v>42432</v>
      </c>
      <c r="D1270" t="s">
        <v>641</v>
      </c>
      <c r="E1270" t="s">
        <v>642</v>
      </c>
      <c r="F1270">
        <v>1</v>
      </c>
      <c r="G1270">
        <v>3</v>
      </c>
      <c r="H1270" t="s">
        <v>721</v>
      </c>
      <c r="I1270" t="s">
        <v>722</v>
      </c>
      <c r="J1270">
        <v>27.630136986301299</v>
      </c>
      <c r="K1270">
        <v>19.933</v>
      </c>
      <c r="L1270">
        <v>19.536000000000001</v>
      </c>
      <c r="M1270">
        <v>26.154</v>
      </c>
      <c r="N1270">
        <v>3.3090000000000002</v>
      </c>
      <c r="O1270">
        <v>17</v>
      </c>
    </row>
    <row r="1271" spans="1:15" x14ac:dyDescent="0.45">
      <c r="A1271" t="s">
        <v>181</v>
      </c>
      <c r="B1271">
        <v>2016</v>
      </c>
      <c r="C1271" s="9">
        <v>42432</v>
      </c>
      <c r="D1271" t="s">
        <v>641</v>
      </c>
      <c r="E1271" t="s">
        <v>642</v>
      </c>
      <c r="F1271">
        <v>1</v>
      </c>
      <c r="G1271">
        <v>4</v>
      </c>
      <c r="H1271" t="s">
        <v>321</v>
      </c>
      <c r="I1271" t="s">
        <v>56</v>
      </c>
      <c r="J1271">
        <v>23.868493150684898</v>
      </c>
      <c r="K1271">
        <v>17.643999999999998</v>
      </c>
      <c r="L1271">
        <v>17.425999999999998</v>
      </c>
      <c r="M1271">
        <v>20.434000000000001</v>
      </c>
      <c r="N1271">
        <v>1.504</v>
      </c>
      <c r="O1271">
        <v>21</v>
      </c>
    </row>
    <row r="1272" spans="1:15" x14ac:dyDescent="0.45">
      <c r="A1272" t="s">
        <v>181</v>
      </c>
      <c r="B1272">
        <v>2016</v>
      </c>
      <c r="C1272" s="9">
        <v>42432</v>
      </c>
      <c r="D1272" t="s">
        <v>641</v>
      </c>
      <c r="E1272" t="s">
        <v>642</v>
      </c>
      <c r="F1272">
        <v>2</v>
      </c>
      <c r="G1272">
        <v>1</v>
      </c>
      <c r="H1272" t="s">
        <v>739</v>
      </c>
      <c r="I1272" t="s">
        <v>25</v>
      </c>
      <c r="J1272">
        <v>24.276712328767101</v>
      </c>
      <c r="K1272">
        <v>29.856999999999999</v>
      </c>
      <c r="L1272">
        <v>30.07</v>
      </c>
      <c r="M1272">
        <v>32.21</v>
      </c>
      <c r="N1272">
        <v>1.07</v>
      </c>
      <c r="O1272">
        <v>3</v>
      </c>
    </row>
    <row r="1273" spans="1:15" x14ac:dyDescent="0.45">
      <c r="A1273" t="s">
        <v>181</v>
      </c>
      <c r="B1273">
        <v>2016</v>
      </c>
      <c r="C1273" s="9">
        <v>42432</v>
      </c>
      <c r="D1273" t="s">
        <v>641</v>
      </c>
      <c r="E1273" t="s">
        <v>642</v>
      </c>
      <c r="F1273">
        <v>2</v>
      </c>
      <c r="G1273">
        <v>2</v>
      </c>
      <c r="H1273" t="s">
        <v>109</v>
      </c>
      <c r="I1273" t="s">
        <v>118</v>
      </c>
      <c r="J1273">
        <v>23.087671232876701</v>
      </c>
      <c r="K1273">
        <v>24.946999999999999</v>
      </c>
      <c r="L1273">
        <v>25.239000000000001</v>
      </c>
      <c r="M1273">
        <v>27.715</v>
      </c>
      <c r="N1273">
        <v>1.238</v>
      </c>
      <c r="O1273">
        <v>13</v>
      </c>
    </row>
    <row r="1274" spans="1:15" x14ac:dyDescent="0.45">
      <c r="A1274" t="s">
        <v>181</v>
      </c>
      <c r="B1274">
        <v>2016</v>
      </c>
      <c r="C1274" s="9">
        <v>42432</v>
      </c>
      <c r="D1274" t="s">
        <v>641</v>
      </c>
      <c r="E1274" t="s">
        <v>642</v>
      </c>
      <c r="F1274">
        <v>2</v>
      </c>
      <c r="G1274">
        <v>3</v>
      </c>
      <c r="H1274" t="s">
        <v>34</v>
      </c>
      <c r="I1274" t="s">
        <v>19</v>
      </c>
      <c r="J1274">
        <v>28.583561643835601</v>
      </c>
      <c r="K1274">
        <v>23.829000000000001</v>
      </c>
      <c r="L1274">
        <v>23.928000000000001</v>
      </c>
      <c r="M1274">
        <v>27.228000000000002</v>
      </c>
      <c r="N1274">
        <v>1.65</v>
      </c>
      <c r="O1274">
        <v>17</v>
      </c>
    </row>
    <row r="1275" spans="1:15" x14ac:dyDescent="0.45">
      <c r="A1275" t="s">
        <v>181</v>
      </c>
      <c r="B1275">
        <v>2016</v>
      </c>
      <c r="C1275" s="9">
        <v>42432</v>
      </c>
      <c r="D1275" t="s">
        <v>641</v>
      </c>
      <c r="E1275" t="s">
        <v>642</v>
      </c>
      <c r="F1275">
        <v>2</v>
      </c>
      <c r="G1275">
        <v>4</v>
      </c>
      <c r="H1275" t="s">
        <v>736</v>
      </c>
      <c r="I1275" t="s">
        <v>722</v>
      </c>
      <c r="J1275">
        <v>27.046575342465701</v>
      </c>
      <c r="K1275">
        <v>26.326999999999899</v>
      </c>
      <c r="L1275">
        <v>26.049999999999901</v>
      </c>
      <c r="M1275">
        <v>28.097999999999999</v>
      </c>
      <c r="N1275">
        <v>1.024</v>
      </c>
      <c r="O1275">
        <v>21</v>
      </c>
    </row>
    <row r="1276" spans="1:15" x14ac:dyDescent="0.45">
      <c r="A1276" t="s">
        <v>181</v>
      </c>
      <c r="B1276">
        <v>2016</v>
      </c>
      <c r="C1276" s="9">
        <v>42432</v>
      </c>
      <c r="D1276" t="s">
        <v>641</v>
      </c>
      <c r="E1276" t="s">
        <v>642</v>
      </c>
      <c r="F1276">
        <v>3</v>
      </c>
      <c r="G1276">
        <v>1</v>
      </c>
      <c r="H1276" t="s">
        <v>184</v>
      </c>
      <c r="I1276" t="s">
        <v>19</v>
      </c>
      <c r="J1276">
        <v>21.695890410958899</v>
      </c>
      <c r="K1276">
        <v>25.433</v>
      </c>
      <c r="L1276">
        <v>26.245999999999999</v>
      </c>
      <c r="M1276">
        <v>29.814</v>
      </c>
      <c r="N1276">
        <v>1.784</v>
      </c>
      <c r="O1276">
        <v>11</v>
      </c>
    </row>
    <row r="1277" spans="1:15" x14ac:dyDescent="0.45">
      <c r="A1277" t="s">
        <v>181</v>
      </c>
      <c r="B1277">
        <v>2016</v>
      </c>
      <c r="C1277" s="9">
        <v>42432</v>
      </c>
      <c r="D1277" t="s">
        <v>641</v>
      </c>
      <c r="E1277" t="s">
        <v>642</v>
      </c>
      <c r="F1277">
        <v>3</v>
      </c>
      <c r="G1277">
        <v>2</v>
      </c>
      <c r="H1277" t="s">
        <v>167</v>
      </c>
      <c r="I1277" t="s">
        <v>59</v>
      </c>
      <c r="J1277">
        <v>26.9945205479452</v>
      </c>
      <c r="K1277">
        <v>26.13</v>
      </c>
      <c r="L1277">
        <v>26.181999999999999</v>
      </c>
      <c r="M1277">
        <v>28.006</v>
      </c>
      <c r="N1277">
        <v>0.91200000000000003</v>
      </c>
      <c r="O1277">
        <v>13</v>
      </c>
    </row>
    <row r="1278" spans="1:15" x14ac:dyDescent="0.45">
      <c r="A1278" t="s">
        <v>181</v>
      </c>
      <c r="B1278">
        <v>2016</v>
      </c>
      <c r="C1278" s="9">
        <v>42432</v>
      </c>
      <c r="D1278" t="s">
        <v>641</v>
      </c>
      <c r="E1278" t="s">
        <v>642</v>
      </c>
      <c r="F1278">
        <v>3</v>
      </c>
      <c r="G1278">
        <v>3</v>
      </c>
      <c r="H1278" t="s">
        <v>135</v>
      </c>
      <c r="I1278" t="s">
        <v>29</v>
      </c>
      <c r="J1278">
        <v>26.315068493150601</v>
      </c>
      <c r="K1278">
        <v>24.803000000000001</v>
      </c>
      <c r="L1278">
        <v>24.617999999999999</v>
      </c>
      <c r="M1278">
        <v>27.213999999999999</v>
      </c>
      <c r="N1278">
        <v>1.298</v>
      </c>
      <c r="O1278">
        <v>17</v>
      </c>
    </row>
    <row r="1279" spans="1:15" x14ac:dyDescent="0.45">
      <c r="A1279" t="s">
        <v>181</v>
      </c>
      <c r="B1279">
        <v>2016</v>
      </c>
      <c r="C1279" s="9">
        <v>42432</v>
      </c>
      <c r="D1279" t="s">
        <v>641</v>
      </c>
      <c r="E1279" t="s">
        <v>642</v>
      </c>
      <c r="F1279">
        <v>3</v>
      </c>
      <c r="G1279">
        <v>4</v>
      </c>
      <c r="H1279" t="s">
        <v>704</v>
      </c>
      <c r="I1279" t="s">
        <v>40</v>
      </c>
      <c r="J1279">
        <v>25.153424657534199</v>
      </c>
      <c r="K1279">
        <v>18.111999999999998</v>
      </c>
      <c r="L1279">
        <v>18.027000000000001</v>
      </c>
      <c r="M1279">
        <v>20.077000000000002</v>
      </c>
      <c r="N1279">
        <v>1.0249999999999999</v>
      </c>
      <c r="O1279">
        <v>21</v>
      </c>
    </row>
    <row r="1280" spans="1:15" x14ac:dyDescent="0.45">
      <c r="A1280" t="s">
        <v>181</v>
      </c>
      <c r="B1280">
        <v>2016</v>
      </c>
      <c r="C1280" s="9">
        <v>42432</v>
      </c>
      <c r="D1280" t="s">
        <v>641</v>
      </c>
      <c r="E1280" t="s">
        <v>642</v>
      </c>
      <c r="F1280">
        <v>4</v>
      </c>
      <c r="G1280">
        <v>1</v>
      </c>
      <c r="H1280" t="s">
        <v>737</v>
      </c>
      <c r="I1280" t="s">
        <v>738</v>
      </c>
      <c r="J1280">
        <v>27.7260273972602</v>
      </c>
      <c r="K1280">
        <v>26.943999999999999</v>
      </c>
      <c r="L1280">
        <v>27.326000000000001</v>
      </c>
      <c r="M1280">
        <v>29.35</v>
      </c>
      <c r="N1280">
        <v>1.012</v>
      </c>
      <c r="O1280">
        <v>10</v>
      </c>
    </row>
    <row r="1281" spans="1:15" x14ac:dyDescent="0.45">
      <c r="A1281" t="s">
        <v>181</v>
      </c>
      <c r="B1281">
        <v>2016</v>
      </c>
      <c r="C1281" s="9">
        <v>42432</v>
      </c>
      <c r="D1281" t="s">
        <v>641</v>
      </c>
      <c r="E1281" t="s">
        <v>642</v>
      </c>
      <c r="F1281">
        <v>4</v>
      </c>
      <c r="G1281">
        <v>2</v>
      </c>
      <c r="H1281" t="s">
        <v>164</v>
      </c>
      <c r="I1281" t="s">
        <v>118</v>
      </c>
      <c r="J1281">
        <v>23.2410958904109</v>
      </c>
      <c r="K1281">
        <v>28.492999999999999</v>
      </c>
      <c r="L1281">
        <v>28.576000000000001</v>
      </c>
      <c r="M1281">
        <v>30.225999999999999</v>
      </c>
      <c r="N1281">
        <v>0.82499999999999996</v>
      </c>
      <c r="O1281">
        <v>13</v>
      </c>
    </row>
    <row r="1282" spans="1:15" x14ac:dyDescent="0.45">
      <c r="A1282" t="s">
        <v>181</v>
      </c>
      <c r="B1282">
        <v>2016</v>
      </c>
      <c r="C1282" s="9">
        <v>42432</v>
      </c>
      <c r="D1282" t="s">
        <v>641</v>
      </c>
      <c r="E1282" t="s">
        <v>642</v>
      </c>
      <c r="F1282">
        <v>4</v>
      </c>
      <c r="G1282">
        <v>3</v>
      </c>
      <c r="H1282" t="s">
        <v>655</v>
      </c>
      <c r="I1282" t="s">
        <v>120</v>
      </c>
      <c r="J1282">
        <v>33.243835616438297</v>
      </c>
      <c r="K1282">
        <v>29.989000000000001</v>
      </c>
      <c r="L1282">
        <v>29.853000000000002</v>
      </c>
      <c r="M1282">
        <v>31.931000000000001</v>
      </c>
      <c r="N1282">
        <v>1.0389999999999999</v>
      </c>
      <c r="O1282">
        <v>17</v>
      </c>
    </row>
    <row r="1283" spans="1:15" x14ac:dyDescent="0.45">
      <c r="A1283" t="s">
        <v>181</v>
      </c>
      <c r="B1283">
        <v>2016</v>
      </c>
      <c r="C1283" s="9">
        <v>42432</v>
      </c>
      <c r="D1283" t="s">
        <v>641</v>
      </c>
      <c r="E1283" t="s">
        <v>642</v>
      </c>
      <c r="F1283">
        <v>4</v>
      </c>
      <c r="G1283">
        <v>4</v>
      </c>
      <c r="H1283" t="s">
        <v>139</v>
      </c>
      <c r="I1283" t="s">
        <v>61</v>
      </c>
      <c r="J1283">
        <v>23.7287671232876</v>
      </c>
      <c r="K1283">
        <v>24.806999999999999</v>
      </c>
      <c r="L1283">
        <v>24.779999999999902</v>
      </c>
      <c r="M1283">
        <v>26.765999999999998</v>
      </c>
      <c r="N1283">
        <v>0.99299999999999999</v>
      </c>
      <c r="O1283">
        <v>21</v>
      </c>
    </row>
    <row r="1284" spans="1:15" x14ac:dyDescent="0.45">
      <c r="A1284" t="s">
        <v>181</v>
      </c>
      <c r="B1284">
        <v>2016</v>
      </c>
      <c r="C1284" s="9">
        <v>42432</v>
      </c>
      <c r="D1284" t="s">
        <v>641</v>
      </c>
      <c r="E1284" t="s">
        <v>642</v>
      </c>
      <c r="F1284">
        <v>4</v>
      </c>
      <c r="G1284">
        <v>5</v>
      </c>
      <c r="H1284" t="s">
        <v>742</v>
      </c>
      <c r="I1284" t="s">
        <v>172</v>
      </c>
      <c r="J1284">
        <v>30.4821917808219</v>
      </c>
      <c r="K1284">
        <v>23.43</v>
      </c>
      <c r="L1284">
        <v>23.141999999999999</v>
      </c>
      <c r="M1284">
        <v>25.552</v>
      </c>
      <c r="N1284">
        <v>1.2050000000000001</v>
      </c>
      <c r="O1284">
        <v>25</v>
      </c>
    </row>
    <row r="1285" spans="1:15" x14ac:dyDescent="0.45">
      <c r="A1285" t="s">
        <v>181</v>
      </c>
      <c r="B1285">
        <v>2016</v>
      </c>
      <c r="C1285" s="9">
        <v>42432</v>
      </c>
      <c r="D1285" t="s">
        <v>641</v>
      </c>
      <c r="E1285" t="s">
        <v>643</v>
      </c>
      <c r="F1285">
        <v>1</v>
      </c>
      <c r="G1285">
        <v>1</v>
      </c>
      <c r="H1285" t="s">
        <v>734</v>
      </c>
      <c r="I1285" t="s">
        <v>36</v>
      </c>
      <c r="J1285">
        <v>32.4712328767123</v>
      </c>
      <c r="K1285">
        <v>33.347999999999999</v>
      </c>
      <c r="L1285">
        <v>33.603999999999999</v>
      </c>
      <c r="M1285">
        <v>35.811999999999998</v>
      </c>
      <c r="N1285">
        <v>1.1040000000000001</v>
      </c>
      <c r="O1285">
        <v>2</v>
      </c>
    </row>
    <row r="1286" spans="1:15" x14ac:dyDescent="0.45">
      <c r="A1286" t="s">
        <v>181</v>
      </c>
      <c r="B1286">
        <v>2016</v>
      </c>
      <c r="C1286" s="9">
        <v>42432</v>
      </c>
      <c r="D1286" t="s">
        <v>641</v>
      </c>
      <c r="E1286" t="s">
        <v>643</v>
      </c>
      <c r="F1286">
        <v>1</v>
      </c>
      <c r="G1286">
        <v>2</v>
      </c>
      <c r="H1286" t="s">
        <v>147</v>
      </c>
      <c r="I1286" t="s">
        <v>31</v>
      </c>
      <c r="J1286">
        <v>27.649315068493099</v>
      </c>
      <c r="K1286">
        <v>28.059000000000001</v>
      </c>
      <c r="L1286">
        <v>28.385999999999999</v>
      </c>
      <c r="M1286">
        <v>30.584</v>
      </c>
      <c r="N1286">
        <v>1.099</v>
      </c>
      <c r="O1286">
        <v>5</v>
      </c>
    </row>
    <row r="1287" spans="1:15" x14ac:dyDescent="0.45">
      <c r="A1287" t="s">
        <v>181</v>
      </c>
      <c r="B1287">
        <v>2016</v>
      </c>
      <c r="C1287" s="9">
        <v>42432</v>
      </c>
      <c r="D1287" t="s">
        <v>641</v>
      </c>
      <c r="E1287" t="s">
        <v>643</v>
      </c>
      <c r="F1287">
        <v>1</v>
      </c>
      <c r="G1287">
        <v>3</v>
      </c>
      <c r="H1287" t="s">
        <v>174</v>
      </c>
      <c r="I1287" t="s">
        <v>156</v>
      </c>
      <c r="J1287">
        <v>24.126027397260199</v>
      </c>
      <c r="K1287">
        <v>26.898</v>
      </c>
      <c r="L1287">
        <v>27.12</v>
      </c>
      <c r="M1287">
        <v>29.332000000000001</v>
      </c>
      <c r="N1287">
        <v>1.1060000000000001</v>
      </c>
      <c r="O1287">
        <v>6</v>
      </c>
    </row>
    <row r="1288" spans="1:15" x14ac:dyDescent="0.45">
      <c r="A1288" t="s">
        <v>181</v>
      </c>
      <c r="B1288">
        <v>2016</v>
      </c>
      <c r="C1288" s="9">
        <v>42432</v>
      </c>
      <c r="D1288" t="s">
        <v>641</v>
      </c>
      <c r="E1288" t="s">
        <v>643</v>
      </c>
      <c r="F1288">
        <v>1</v>
      </c>
      <c r="G1288">
        <v>4</v>
      </c>
      <c r="H1288" t="s">
        <v>737</v>
      </c>
      <c r="I1288" t="s">
        <v>738</v>
      </c>
      <c r="J1288">
        <v>27.7260273972602</v>
      </c>
      <c r="K1288">
        <v>27.326000000000001</v>
      </c>
      <c r="L1288">
        <v>27.353999999999999</v>
      </c>
      <c r="M1288">
        <v>29.341999999999999</v>
      </c>
      <c r="N1288">
        <v>0.99399999999999999</v>
      </c>
      <c r="O1288">
        <v>10</v>
      </c>
    </row>
    <row r="1289" spans="1:15" x14ac:dyDescent="0.45">
      <c r="A1289" t="s">
        <v>181</v>
      </c>
      <c r="B1289">
        <v>2016</v>
      </c>
      <c r="C1289" s="9">
        <v>42432</v>
      </c>
      <c r="D1289" t="s">
        <v>641</v>
      </c>
      <c r="E1289" t="s">
        <v>643</v>
      </c>
      <c r="F1289">
        <v>1</v>
      </c>
      <c r="G1289">
        <v>5</v>
      </c>
      <c r="H1289" t="s">
        <v>401</v>
      </c>
      <c r="I1289" t="s">
        <v>36</v>
      </c>
      <c r="J1289">
        <v>28.136986301369799</v>
      </c>
      <c r="K1289">
        <v>26.75</v>
      </c>
      <c r="L1289">
        <v>26.573</v>
      </c>
      <c r="M1289">
        <v>29.273</v>
      </c>
      <c r="N1289">
        <v>1.35</v>
      </c>
      <c r="O1289">
        <v>8</v>
      </c>
    </row>
    <row r="1290" spans="1:15" x14ac:dyDescent="0.45">
      <c r="A1290" t="s">
        <v>181</v>
      </c>
      <c r="B1290">
        <v>2016</v>
      </c>
      <c r="C1290" s="9">
        <v>42432</v>
      </c>
      <c r="D1290" t="s">
        <v>641</v>
      </c>
      <c r="E1290" t="s">
        <v>643</v>
      </c>
      <c r="F1290">
        <v>1</v>
      </c>
      <c r="G1290">
        <v>6</v>
      </c>
      <c r="H1290" t="s">
        <v>132</v>
      </c>
      <c r="I1290" t="s">
        <v>36</v>
      </c>
      <c r="J1290">
        <v>25.279452054794501</v>
      </c>
      <c r="K1290">
        <v>28.695999999999898</v>
      </c>
      <c r="L1290">
        <v>28.298999999999999</v>
      </c>
      <c r="M1290">
        <v>30.396999999999998</v>
      </c>
      <c r="N1290">
        <v>1.0489999999999999</v>
      </c>
      <c r="O1290">
        <v>7</v>
      </c>
    </row>
    <row r="1291" spans="1:15" x14ac:dyDescent="0.45">
      <c r="A1291" t="s">
        <v>181</v>
      </c>
      <c r="B1291">
        <v>2016</v>
      </c>
      <c r="C1291" s="9">
        <v>42432</v>
      </c>
      <c r="D1291" t="s">
        <v>641</v>
      </c>
      <c r="E1291" t="s">
        <v>643</v>
      </c>
      <c r="F1291">
        <v>2</v>
      </c>
      <c r="G1291">
        <v>1</v>
      </c>
      <c r="H1291" t="s">
        <v>719</v>
      </c>
      <c r="I1291" t="s">
        <v>720</v>
      </c>
      <c r="J1291">
        <v>30.035616438356101</v>
      </c>
      <c r="K1291">
        <v>32.547999999999902</v>
      </c>
      <c r="L1291">
        <v>32.941000000000003</v>
      </c>
      <c r="M1291">
        <v>35.033000000000001</v>
      </c>
      <c r="N1291">
        <v>1.046</v>
      </c>
      <c r="O1291">
        <v>4</v>
      </c>
    </row>
    <row r="1292" spans="1:15" x14ac:dyDescent="0.45">
      <c r="A1292" t="s">
        <v>181</v>
      </c>
      <c r="B1292">
        <v>2016</v>
      </c>
      <c r="C1292" s="9">
        <v>42432</v>
      </c>
      <c r="D1292" t="s">
        <v>641</v>
      </c>
      <c r="E1292" t="s">
        <v>643</v>
      </c>
      <c r="F1292">
        <v>2</v>
      </c>
      <c r="G1292">
        <v>2</v>
      </c>
      <c r="H1292" t="s">
        <v>703</v>
      </c>
      <c r="I1292" t="s">
        <v>15</v>
      </c>
      <c r="J1292">
        <v>25.328767123287601</v>
      </c>
      <c r="K1292">
        <v>35.157999999999902</v>
      </c>
      <c r="L1292">
        <v>35.194000000000003</v>
      </c>
      <c r="M1292">
        <v>37.28</v>
      </c>
      <c r="N1292">
        <v>1.0429999999999999</v>
      </c>
      <c r="O1292">
        <v>1</v>
      </c>
    </row>
    <row r="1293" spans="1:15" x14ac:dyDescent="0.45">
      <c r="A1293" t="s">
        <v>181</v>
      </c>
      <c r="B1293">
        <v>2016</v>
      </c>
      <c r="C1293" s="9">
        <v>42432</v>
      </c>
      <c r="D1293" t="s">
        <v>641</v>
      </c>
      <c r="E1293" t="s">
        <v>643</v>
      </c>
      <c r="F1293">
        <v>2</v>
      </c>
      <c r="G1293">
        <v>3</v>
      </c>
      <c r="H1293" t="s">
        <v>739</v>
      </c>
      <c r="I1293" t="s">
        <v>25</v>
      </c>
      <c r="J1293">
        <v>24.276712328767101</v>
      </c>
      <c r="K1293">
        <v>30.07</v>
      </c>
      <c r="L1293">
        <v>30.228000000000002</v>
      </c>
      <c r="M1293">
        <v>32.326000000000001</v>
      </c>
      <c r="N1293">
        <v>1.0489999999999999</v>
      </c>
      <c r="O1293">
        <v>3</v>
      </c>
    </row>
    <row r="1294" spans="1:15" x14ac:dyDescent="0.45">
      <c r="A1294" t="s">
        <v>181</v>
      </c>
      <c r="B1294">
        <v>2016</v>
      </c>
      <c r="C1294" s="9">
        <v>42432</v>
      </c>
      <c r="D1294" t="s">
        <v>641</v>
      </c>
      <c r="E1294" t="s">
        <v>643</v>
      </c>
      <c r="F1294">
        <v>2</v>
      </c>
      <c r="G1294">
        <v>4</v>
      </c>
      <c r="H1294" t="s">
        <v>79</v>
      </c>
      <c r="I1294" t="s">
        <v>65</v>
      </c>
      <c r="J1294">
        <v>28.830136986301302</v>
      </c>
      <c r="K1294">
        <v>31.622</v>
      </c>
      <c r="L1294">
        <v>31.564</v>
      </c>
      <c r="M1294">
        <v>33.192</v>
      </c>
      <c r="N1294">
        <v>0.81399999999999995</v>
      </c>
      <c r="O1294">
        <v>9</v>
      </c>
    </row>
    <row r="1295" spans="1:15" x14ac:dyDescent="0.45">
      <c r="A1295" t="s">
        <v>181</v>
      </c>
      <c r="B1295">
        <v>2016</v>
      </c>
      <c r="C1295" s="9">
        <v>42432</v>
      </c>
      <c r="D1295" t="s">
        <v>641</v>
      </c>
      <c r="E1295" t="s">
        <v>643</v>
      </c>
      <c r="F1295">
        <v>2</v>
      </c>
      <c r="G1295">
        <v>5</v>
      </c>
      <c r="H1295" t="s">
        <v>154</v>
      </c>
      <c r="I1295" t="s">
        <v>38</v>
      </c>
      <c r="J1295">
        <v>25.2493150684931</v>
      </c>
      <c r="K1295">
        <v>26.74</v>
      </c>
      <c r="L1295">
        <v>26.724999999999898</v>
      </c>
      <c r="M1295">
        <v>28.978999999999999</v>
      </c>
      <c r="N1295">
        <v>1.127</v>
      </c>
      <c r="O1295">
        <v>12</v>
      </c>
    </row>
    <row r="1296" spans="1:15" x14ac:dyDescent="0.45">
      <c r="A1296" t="s">
        <v>181</v>
      </c>
      <c r="B1296">
        <v>2016</v>
      </c>
      <c r="C1296" s="9">
        <v>42432</v>
      </c>
      <c r="D1296" t="s">
        <v>641</v>
      </c>
      <c r="E1296" t="s">
        <v>643</v>
      </c>
      <c r="F1296">
        <v>2</v>
      </c>
      <c r="G1296">
        <v>6</v>
      </c>
      <c r="H1296" t="s">
        <v>184</v>
      </c>
      <c r="I1296" t="s">
        <v>19</v>
      </c>
      <c r="J1296">
        <v>21.695890410958899</v>
      </c>
      <c r="K1296">
        <v>26.245999999999999</v>
      </c>
      <c r="L1296">
        <v>25.567</v>
      </c>
      <c r="M1296">
        <v>28.977</v>
      </c>
      <c r="N1296">
        <v>1.7050000000000001</v>
      </c>
      <c r="O1296">
        <v>11</v>
      </c>
    </row>
    <row r="1297" spans="1:15" x14ac:dyDescent="0.45">
      <c r="A1297" t="s">
        <v>181</v>
      </c>
      <c r="B1297">
        <v>2016</v>
      </c>
      <c r="C1297" s="9">
        <v>42432</v>
      </c>
      <c r="D1297" t="s">
        <v>641</v>
      </c>
      <c r="E1297" t="s">
        <v>370</v>
      </c>
      <c r="F1297">
        <v>1</v>
      </c>
      <c r="G1297">
        <v>1</v>
      </c>
      <c r="H1297" t="s">
        <v>703</v>
      </c>
      <c r="I1297" t="s">
        <v>15</v>
      </c>
      <c r="J1297">
        <v>25.328767123287601</v>
      </c>
      <c r="K1297">
        <v>35.194000000000003</v>
      </c>
      <c r="L1297">
        <v>35.478999999999999</v>
      </c>
      <c r="M1297">
        <v>37.539000000000001</v>
      </c>
      <c r="N1297">
        <v>1.03</v>
      </c>
      <c r="O1297">
        <v>1</v>
      </c>
    </row>
    <row r="1298" spans="1:15" x14ac:dyDescent="0.45">
      <c r="A1298" t="s">
        <v>181</v>
      </c>
      <c r="B1298">
        <v>2016</v>
      </c>
      <c r="C1298" s="9">
        <v>42432</v>
      </c>
      <c r="D1298" t="s">
        <v>641</v>
      </c>
      <c r="E1298" t="s">
        <v>370</v>
      </c>
      <c r="F1298">
        <v>1</v>
      </c>
      <c r="G1298">
        <v>2</v>
      </c>
      <c r="H1298" t="s">
        <v>734</v>
      </c>
      <c r="I1298" t="s">
        <v>36</v>
      </c>
      <c r="J1298">
        <v>32.4712328767123</v>
      </c>
      <c r="K1298">
        <v>33.603999999999999</v>
      </c>
      <c r="L1298">
        <v>33.777000000000001</v>
      </c>
      <c r="M1298">
        <v>35.941000000000003</v>
      </c>
      <c r="N1298">
        <v>1.0820000000000001</v>
      </c>
      <c r="O1298">
        <v>2</v>
      </c>
    </row>
    <row r="1299" spans="1:15" x14ac:dyDescent="0.45">
      <c r="A1299" t="s">
        <v>181</v>
      </c>
      <c r="B1299">
        <v>2016</v>
      </c>
      <c r="C1299" s="9">
        <v>42432</v>
      </c>
      <c r="D1299" t="s">
        <v>641</v>
      </c>
      <c r="E1299" t="s">
        <v>370</v>
      </c>
      <c r="F1299">
        <v>1</v>
      </c>
      <c r="G1299">
        <v>3</v>
      </c>
      <c r="H1299" t="s">
        <v>739</v>
      </c>
      <c r="I1299" t="s">
        <v>25</v>
      </c>
      <c r="J1299">
        <v>24.276712328767101</v>
      </c>
      <c r="K1299">
        <v>30.228000000000002</v>
      </c>
      <c r="L1299">
        <v>30.411000000000001</v>
      </c>
      <c r="M1299">
        <v>32.469000000000001</v>
      </c>
      <c r="N1299">
        <v>1.0289999999999999</v>
      </c>
      <c r="O1299">
        <v>3</v>
      </c>
    </row>
    <row r="1300" spans="1:15" x14ac:dyDescent="0.45">
      <c r="A1300" t="s">
        <v>181</v>
      </c>
      <c r="B1300">
        <v>2016</v>
      </c>
      <c r="C1300" s="9">
        <v>42432</v>
      </c>
      <c r="D1300" t="s">
        <v>641</v>
      </c>
      <c r="E1300" t="s">
        <v>370</v>
      </c>
      <c r="F1300">
        <v>1</v>
      </c>
      <c r="G1300">
        <v>4</v>
      </c>
      <c r="H1300" t="s">
        <v>719</v>
      </c>
      <c r="I1300" t="s">
        <v>720</v>
      </c>
      <c r="J1300">
        <v>30.035616438356101</v>
      </c>
      <c r="K1300">
        <v>32.941000000000003</v>
      </c>
      <c r="L1300">
        <v>32.81</v>
      </c>
      <c r="M1300">
        <v>34.862000000000002</v>
      </c>
      <c r="N1300">
        <v>1.026</v>
      </c>
      <c r="O1300">
        <v>4</v>
      </c>
    </row>
    <row r="1301" spans="1:15" x14ac:dyDescent="0.45">
      <c r="A1301" t="s">
        <v>181</v>
      </c>
      <c r="B1301">
        <v>2016</v>
      </c>
      <c r="C1301" s="9">
        <v>42432</v>
      </c>
      <c r="D1301" t="s">
        <v>641</v>
      </c>
      <c r="E1301" t="s">
        <v>370</v>
      </c>
      <c r="F1301">
        <v>1</v>
      </c>
      <c r="G1301">
        <v>5</v>
      </c>
      <c r="H1301" t="s">
        <v>147</v>
      </c>
      <c r="I1301" t="s">
        <v>31</v>
      </c>
      <c r="J1301">
        <v>27.649315068493099</v>
      </c>
      <c r="K1301">
        <v>28.385999999999999</v>
      </c>
      <c r="L1301">
        <v>28.326000000000001</v>
      </c>
      <c r="M1301">
        <v>30.48</v>
      </c>
      <c r="N1301">
        <v>1.077</v>
      </c>
      <c r="O1301">
        <v>5</v>
      </c>
    </row>
    <row r="1302" spans="1:15" x14ac:dyDescent="0.45">
      <c r="A1302" t="s">
        <v>181</v>
      </c>
      <c r="B1302">
        <v>2016</v>
      </c>
      <c r="C1302" s="9">
        <v>42432</v>
      </c>
      <c r="D1302" t="s">
        <v>641</v>
      </c>
      <c r="E1302" t="s">
        <v>370</v>
      </c>
      <c r="F1302">
        <v>1</v>
      </c>
      <c r="G1302">
        <v>6</v>
      </c>
      <c r="H1302" t="s">
        <v>174</v>
      </c>
      <c r="I1302" t="s">
        <v>156</v>
      </c>
      <c r="J1302">
        <v>24.126027397260199</v>
      </c>
      <c r="K1302">
        <v>27.12</v>
      </c>
      <c r="L1302">
        <v>26.867999999999999</v>
      </c>
      <c r="M1302">
        <v>29.047999999999998</v>
      </c>
      <c r="N1302">
        <v>1.0900000000000001</v>
      </c>
      <c r="O1302">
        <v>6</v>
      </c>
    </row>
    <row r="1303" spans="1:15" x14ac:dyDescent="0.45">
      <c r="A1303" t="s">
        <v>181</v>
      </c>
      <c r="B1303">
        <v>2016</v>
      </c>
      <c r="C1303" s="9">
        <v>42432</v>
      </c>
      <c r="D1303" t="s">
        <v>641</v>
      </c>
      <c r="E1303" t="s">
        <v>370</v>
      </c>
      <c r="F1303">
        <v>2</v>
      </c>
      <c r="G1303">
        <v>1</v>
      </c>
      <c r="H1303" t="s">
        <v>132</v>
      </c>
      <c r="I1303" t="s">
        <v>36</v>
      </c>
      <c r="J1303">
        <v>25.279452054794501</v>
      </c>
      <c r="K1303">
        <v>28.298999999999999</v>
      </c>
      <c r="L1303">
        <v>28.715</v>
      </c>
      <c r="M1303">
        <v>30.780999999999999</v>
      </c>
      <c r="N1303">
        <v>1.0329999999999999</v>
      </c>
      <c r="O1303">
        <v>7</v>
      </c>
    </row>
    <row r="1304" spans="1:15" x14ac:dyDescent="0.45">
      <c r="A1304" t="s">
        <v>181</v>
      </c>
      <c r="B1304">
        <v>2016</v>
      </c>
      <c r="C1304" s="9">
        <v>42432</v>
      </c>
      <c r="D1304" t="s">
        <v>641</v>
      </c>
      <c r="E1304" t="s">
        <v>370</v>
      </c>
      <c r="F1304">
        <v>2</v>
      </c>
      <c r="G1304">
        <v>2</v>
      </c>
      <c r="H1304" t="s">
        <v>401</v>
      </c>
      <c r="I1304" t="s">
        <v>36</v>
      </c>
      <c r="J1304">
        <v>28.136986301369799</v>
      </c>
      <c r="K1304">
        <v>26.573</v>
      </c>
      <c r="L1304">
        <v>27.085000000000001</v>
      </c>
      <c r="M1304">
        <v>29.693000000000001</v>
      </c>
      <c r="N1304">
        <v>1.304</v>
      </c>
      <c r="O1304">
        <v>8</v>
      </c>
    </row>
    <row r="1305" spans="1:15" x14ac:dyDescent="0.45">
      <c r="A1305" t="s">
        <v>181</v>
      </c>
      <c r="B1305">
        <v>2016</v>
      </c>
      <c r="C1305" s="9">
        <v>42432</v>
      </c>
      <c r="D1305" t="s">
        <v>641</v>
      </c>
      <c r="E1305" t="s">
        <v>370</v>
      </c>
      <c r="F1305">
        <v>2</v>
      </c>
      <c r="G1305">
        <v>3</v>
      </c>
      <c r="H1305" t="s">
        <v>79</v>
      </c>
      <c r="I1305" t="s">
        <v>65</v>
      </c>
      <c r="J1305">
        <v>28.830136986301302</v>
      </c>
      <c r="K1305">
        <v>31.564</v>
      </c>
      <c r="L1305">
        <v>31.511999999999901</v>
      </c>
      <c r="M1305">
        <v>33.125999999999998</v>
      </c>
      <c r="N1305">
        <v>0.80700000000000005</v>
      </c>
      <c r="O1305">
        <v>9</v>
      </c>
    </row>
    <row r="1306" spans="1:15" x14ac:dyDescent="0.45">
      <c r="A1306" t="s">
        <v>181</v>
      </c>
      <c r="B1306">
        <v>2016</v>
      </c>
      <c r="C1306" s="9">
        <v>42432</v>
      </c>
      <c r="D1306" t="s">
        <v>641</v>
      </c>
      <c r="E1306" t="s">
        <v>370</v>
      </c>
      <c r="F1306">
        <v>2</v>
      </c>
      <c r="G1306">
        <v>4</v>
      </c>
      <c r="H1306" t="s">
        <v>737</v>
      </c>
      <c r="I1306" t="s">
        <v>738</v>
      </c>
      <c r="J1306">
        <v>27.7260273972602</v>
      </c>
      <c r="K1306">
        <v>27.353999999999999</v>
      </c>
      <c r="L1306">
        <v>27.364000000000001</v>
      </c>
      <c r="M1306">
        <v>29.318000000000001</v>
      </c>
      <c r="N1306">
        <v>0.97699999999999998</v>
      </c>
      <c r="O1306">
        <v>10</v>
      </c>
    </row>
    <row r="1307" spans="1:15" x14ac:dyDescent="0.45">
      <c r="A1307" t="s">
        <v>181</v>
      </c>
      <c r="B1307">
        <v>2016</v>
      </c>
      <c r="C1307" s="9">
        <v>42432</v>
      </c>
      <c r="D1307" t="s">
        <v>641</v>
      </c>
      <c r="E1307" t="s">
        <v>370</v>
      </c>
      <c r="F1307">
        <v>2</v>
      </c>
      <c r="G1307">
        <v>5</v>
      </c>
      <c r="H1307" t="s">
        <v>184</v>
      </c>
      <c r="I1307" t="s">
        <v>19</v>
      </c>
      <c r="J1307">
        <v>21.695890410958899</v>
      </c>
      <c r="K1307">
        <v>25.567</v>
      </c>
      <c r="L1307">
        <v>25.364000000000001</v>
      </c>
      <c r="M1307">
        <v>28.59</v>
      </c>
      <c r="N1307">
        <v>1.613</v>
      </c>
      <c r="O1307">
        <v>11</v>
      </c>
    </row>
    <row r="1308" spans="1:15" x14ac:dyDescent="0.45">
      <c r="A1308" t="s">
        <v>181</v>
      </c>
      <c r="B1308">
        <v>2016</v>
      </c>
      <c r="C1308" s="9">
        <v>42432</v>
      </c>
      <c r="D1308" t="s">
        <v>641</v>
      </c>
      <c r="E1308" t="s">
        <v>370</v>
      </c>
      <c r="F1308">
        <v>2</v>
      </c>
      <c r="G1308">
        <v>6</v>
      </c>
      <c r="H1308" t="s">
        <v>154</v>
      </c>
      <c r="I1308" t="s">
        <v>38</v>
      </c>
      <c r="J1308">
        <v>25.2493150684931</v>
      </c>
      <c r="K1308">
        <v>26.724999999999898</v>
      </c>
      <c r="L1308">
        <v>26.356000000000002</v>
      </c>
      <c r="M1308">
        <v>28.57</v>
      </c>
      <c r="N1308">
        <v>1.107</v>
      </c>
      <c r="O1308">
        <v>12</v>
      </c>
    </row>
    <row r="1309" spans="1:15" x14ac:dyDescent="0.45">
      <c r="A1309" t="s">
        <v>733</v>
      </c>
      <c r="B1309">
        <v>2016</v>
      </c>
      <c r="C1309" s="9">
        <v>42595</v>
      </c>
      <c r="D1309" t="s">
        <v>654</v>
      </c>
      <c r="E1309" t="s">
        <v>454</v>
      </c>
      <c r="F1309">
        <v>1</v>
      </c>
      <c r="G1309">
        <v>1</v>
      </c>
      <c r="H1309" t="s">
        <v>703</v>
      </c>
      <c r="I1309" t="s">
        <v>15</v>
      </c>
      <c r="J1309">
        <v>25.7753424657534</v>
      </c>
      <c r="K1309">
        <v>35.478999999999999</v>
      </c>
      <c r="L1309">
        <v>35.677999999999997</v>
      </c>
      <c r="M1309">
        <v>37.718000000000004</v>
      </c>
      <c r="N1309">
        <v>1.02</v>
      </c>
      <c r="O1309">
        <v>6</v>
      </c>
    </row>
    <row r="1310" spans="1:15" x14ac:dyDescent="0.45">
      <c r="A1310" t="s">
        <v>733</v>
      </c>
      <c r="B1310">
        <v>2016</v>
      </c>
      <c r="C1310" s="9">
        <v>42595</v>
      </c>
      <c r="D1310" t="s">
        <v>654</v>
      </c>
      <c r="E1310" t="s">
        <v>454</v>
      </c>
      <c r="F1310">
        <v>1</v>
      </c>
      <c r="G1310">
        <v>2</v>
      </c>
      <c r="H1310" t="s">
        <v>734</v>
      </c>
      <c r="I1310" t="s">
        <v>36</v>
      </c>
      <c r="J1310">
        <v>32.917808219177999</v>
      </c>
      <c r="K1310">
        <v>33.777000000000001</v>
      </c>
      <c r="L1310">
        <v>33.811999999999998</v>
      </c>
      <c r="M1310">
        <v>35.94</v>
      </c>
      <c r="N1310">
        <v>1.0640000000000001</v>
      </c>
      <c r="O1310">
        <v>3</v>
      </c>
    </row>
    <row r="1311" spans="1:15" x14ac:dyDescent="0.45">
      <c r="A1311" t="s">
        <v>733</v>
      </c>
      <c r="B1311">
        <v>2016</v>
      </c>
      <c r="C1311" s="9">
        <v>42595</v>
      </c>
      <c r="D1311" t="s">
        <v>654</v>
      </c>
      <c r="E1311" t="s">
        <v>454</v>
      </c>
      <c r="F1311">
        <v>1</v>
      </c>
      <c r="G1311">
        <v>3</v>
      </c>
      <c r="H1311" t="s">
        <v>20</v>
      </c>
      <c r="I1311" t="s">
        <v>21</v>
      </c>
      <c r="J1311">
        <v>21.019178082191701</v>
      </c>
      <c r="K1311">
        <v>18.465</v>
      </c>
      <c r="L1311">
        <v>21.11</v>
      </c>
      <c r="M1311">
        <v>25.564</v>
      </c>
      <c r="N1311">
        <v>2.2269999999999999</v>
      </c>
      <c r="O1311">
        <v>10</v>
      </c>
    </row>
    <row r="1312" spans="1:15" x14ac:dyDescent="0.45">
      <c r="A1312" t="s">
        <v>733</v>
      </c>
      <c r="B1312">
        <v>2016</v>
      </c>
      <c r="C1312" s="9">
        <v>42595</v>
      </c>
      <c r="D1312" t="s">
        <v>654</v>
      </c>
      <c r="E1312" t="s">
        <v>454</v>
      </c>
      <c r="F1312">
        <v>1</v>
      </c>
      <c r="G1312">
        <v>4</v>
      </c>
      <c r="H1312" t="s">
        <v>109</v>
      </c>
      <c r="I1312" t="s">
        <v>118</v>
      </c>
      <c r="J1312">
        <v>23.534246575342401</v>
      </c>
      <c r="K1312">
        <v>25.239000000000001</v>
      </c>
      <c r="L1312">
        <v>25.414999999999999</v>
      </c>
      <c r="M1312">
        <v>27.823</v>
      </c>
      <c r="N1312">
        <v>1.204</v>
      </c>
      <c r="O1312">
        <v>4</v>
      </c>
    </row>
    <row r="1313" spans="1:15" x14ac:dyDescent="0.45">
      <c r="A1313" t="s">
        <v>733</v>
      </c>
      <c r="B1313">
        <v>2016</v>
      </c>
      <c r="C1313" s="9">
        <v>42595</v>
      </c>
      <c r="D1313" t="s">
        <v>654</v>
      </c>
      <c r="E1313" t="s">
        <v>454</v>
      </c>
      <c r="F1313">
        <v>1</v>
      </c>
      <c r="G1313">
        <v>5</v>
      </c>
      <c r="H1313" t="s">
        <v>735</v>
      </c>
      <c r="I1313" t="s">
        <v>720</v>
      </c>
      <c r="J1313">
        <v>29.772602739726</v>
      </c>
      <c r="K1313">
        <v>29.320999999999898</v>
      </c>
      <c r="L1313">
        <v>28.353999999999999</v>
      </c>
      <c r="M1313">
        <v>32.097999999999999</v>
      </c>
      <c r="N1313">
        <v>1.8720000000000001</v>
      </c>
      <c r="O1313">
        <v>17</v>
      </c>
    </row>
    <row r="1314" spans="1:15" x14ac:dyDescent="0.45">
      <c r="A1314" t="s">
        <v>733</v>
      </c>
      <c r="B1314">
        <v>2016</v>
      </c>
      <c r="C1314" s="9">
        <v>42595</v>
      </c>
      <c r="D1314" t="s">
        <v>654</v>
      </c>
      <c r="E1314" t="s">
        <v>454</v>
      </c>
      <c r="F1314">
        <v>1</v>
      </c>
      <c r="G1314">
        <v>6</v>
      </c>
      <c r="H1314" t="s">
        <v>736</v>
      </c>
      <c r="I1314" t="s">
        <v>722</v>
      </c>
      <c r="J1314">
        <v>27.4931506849315</v>
      </c>
      <c r="K1314">
        <v>26.049999999999901</v>
      </c>
      <c r="L1314">
        <v>25.791</v>
      </c>
      <c r="M1314">
        <v>27.812999999999999</v>
      </c>
      <c r="N1314">
        <v>1.0109999999999999</v>
      </c>
      <c r="O1314">
        <v>25</v>
      </c>
    </row>
    <row r="1315" spans="1:15" x14ac:dyDescent="0.45">
      <c r="A1315" t="s">
        <v>733</v>
      </c>
      <c r="B1315">
        <v>2016</v>
      </c>
      <c r="C1315" s="9">
        <v>42595</v>
      </c>
      <c r="D1315" t="s">
        <v>654</v>
      </c>
      <c r="E1315" t="s">
        <v>454</v>
      </c>
      <c r="F1315">
        <v>2</v>
      </c>
      <c r="G1315">
        <v>1</v>
      </c>
      <c r="H1315" t="s">
        <v>79</v>
      </c>
      <c r="I1315" t="s">
        <v>65</v>
      </c>
      <c r="J1315">
        <v>29.276712328767101</v>
      </c>
      <c r="K1315">
        <v>31.511999999999901</v>
      </c>
      <c r="L1315">
        <v>31.648</v>
      </c>
      <c r="M1315">
        <v>33.256</v>
      </c>
      <c r="N1315">
        <v>0.80400000000000005</v>
      </c>
      <c r="O1315">
        <v>7</v>
      </c>
    </row>
    <row r="1316" spans="1:15" x14ac:dyDescent="0.45">
      <c r="A1316" t="s">
        <v>733</v>
      </c>
      <c r="B1316">
        <v>2016</v>
      </c>
      <c r="C1316" s="9">
        <v>42595</v>
      </c>
      <c r="D1316" t="s">
        <v>654</v>
      </c>
      <c r="E1316" t="s">
        <v>454</v>
      </c>
      <c r="F1316">
        <v>2</v>
      </c>
      <c r="G1316">
        <v>2</v>
      </c>
      <c r="H1316" t="s">
        <v>134</v>
      </c>
      <c r="I1316" t="s">
        <v>38</v>
      </c>
      <c r="J1316">
        <v>25.545205479452001</v>
      </c>
      <c r="K1316">
        <v>27.995999999999999</v>
      </c>
      <c r="L1316">
        <v>28.204000000000001</v>
      </c>
      <c r="M1316">
        <v>30.481999999999999</v>
      </c>
      <c r="N1316">
        <v>1.139</v>
      </c>
      <c r="O1316">
        <v>11</v>
      </c>
    </row>
    <row r="1317" spans="1:15" x14ac:dyDescent="0.45">
      <c r="A1317" t="s">
        <v>733</v>
      </c>
      <c r="B1317">
        <v>2016</v>
      </c>
      <c r="C1317" s="9">
        <v>42595</v>
      </c>
      <c r="D1317" t="s">
        <v>654</v>
      </c>
      <c r="E1317" t="s">
        <v>454</v>
      </c>
      <c r="F1317">
        <v>2</v>
      </c>
      <c r="G1317">
        <v>3</v>
      </c>
      <c r="H1317" t="s">
        <v>111</v>
      </c>
      <c r="I1317" t="s">
        <v>118</v>
      </c>
      <c r="J1317">
        <v>21.813698630136901</v>
      </c>
      <c r="K1317">
        <v>18.193999999999999</v>
      </c>
      <c r="L1317">
        <v>20.02</v>
      </c>
      <c r="M1317">
        <v>24.001999999999999</v>
      </c>
      <c r="N1317">
        <v>1.9910000000000001</v>
      </c>
      <c r="O1317">
        <v>13</v>
      </c>
    </row>
    <row r="1318" spans="1:15" x14ac:dyDescent="0.45">
      <c r="A1318" t="s">
        <v>733</v>
      </c>
      <c r="B1318">
        <v>2016</v>
      </c>
      <c r="C1318" s="9">
        <v>42595</v>
      </c>
      <c r="D1318" t="s">
        <v>654</v>
      </c>
      <c r="E1318" t="s">
        <v>454</v>
      </c>
      <c r="F1318">
        <v>2</v>
      </c>
      <c r="G1318">
        <v>4</v>
      </c>
      <c r="H1318" t="s">
        <v>34</v>
      </c>
      <c r="I1318" t="s">
        <v>19</v>
      </c>
      <c r="J1318">
        <v>29.030136986301301</v>
      </c>
      <c r="K1318">
        <v>23.928000000000001</v>
      </c>
      <c r="L1318">
        <v>24.077999999999999</v>
      </c>
      <c r="M1318">
        <v>27.202000000000002</v>
      </c>
      <c r="N1318">
        <v>1.5620000000000001</v>
      </c>
      <c r="O1318">
        <v>9</v>
      </c>
    </row>
    <row r="1319" spans="1:15" x14ac:dyDescent="0.45">
      <c r="A1319" t="s">
        <v>733</v>
      </c>
      <c r="B1319">
        <v>2016</v>
      </c>
      <c r="C1319" s="9">
        <v>42595</v>
      </c>
      <c r="D1319" t="s">
        <v>654</v>
      </c>
      <c r="E1319" t="s">
        <v>454</v>
      </c>
      <c r="F1319">
        <v>2</v>
      </c>
      <c r="G1319">
        <v>5</v>
      </c>
      <c r="H1319" t="s">
        <v>139</v>
      </c>
      <c r="I1319" t="s">
        <v>61</v>
      </c>
      <c r="J1319">
        <v>24.175342465753399</v>
      </c>
      <c r="K1319">
        <v>24.779999999999902</v>
      </c>
      <c r="L1319">
        <v>24.707999999999998</v>
      </c>
      <c r="M1319">
        <v>26.66</v>
      </c>
      <c r="N1319">
        <v>0.97599999999999998</v>
      </c>
      <c r="O1319">
        <v>21</v>
      </c>
    </row>
    <row r="1320" spans="1:15" x14ac:dyDescent="0.45">
      <c r="A1320" t="s">
        <v>733</v>
      </c>
      <c r="B1320">
        <v>2016</v>
      </c>
      <c r="C1320" s="9">
        <v>42595</v>
      </c>
      <c r="D1320" t="s">
        <v>654</v>
      </c>
      <c r="E1320" t="s">
        <v>454</v>
      </c>
      <c r="F1320">
        <v>2</v>
      </c>
      <c r="G1320">
        <v>6</v>
      </c>
      <c r="H1320" t="s">
        <v>737</v>
      </c>
      <c r="I1320" t="s">
        <v>738</v>
      </c>
      <c r="J1320">
        <v>28.172602739725999</v>
      </c>
      <c r="K1320">
        <v>27.364000000000001</v>
      </c>
      <c r="L1320">
        <v>27.023</v>
      </c>
      <c r="M1320">
        <v>28.949000000000002</v>
      </c>
      <c r="N1320">
        <v>0.96299999999999997</v>
      </c>
      <c r="O1320">
        <v>17</v>
      </c>
    </row>
    <row r="1321" spans="1:15" x14ac:dyDescent="0.45">
      <c r="A1321" t="s">
        <v>733</v>
      </c>
      <c r="B1321">
        <v>2016</v>
      </c>
      <c r="C1321" s="9">
        <v>42595</v>
      </c>
      <c r="D1321" t="s">
        <v>654</v>
      </c>
      <c r="E1321" t="s">
        <v>454</v>
      </c>
      <c r="F1321">
        <v>2</v>
      </c>
      <c r="G1321">
        <v>7</v>
      </c>
      <c r="H1321" t="s">
        <v>137</v>
      </c>
      <c r="I1321" t="s">
        <v>29</v>
      </c>
      <c r="J1321">
        <v>19.2356164383561</v>
      </c>
      <c r="K1321">
        <v>9</v>
      </c>
      <c r="L1321">
        <v>5.8219999999999903</v>
      </c>
      <c r="M1321">
        <v>17.149999999999999</v>
      </c>
      <c r="N1321">
        <v>5.6639999999999997</v>
      </c>
      <c r="O1321">
        <v>25</v>
      </c>
    </row>
    <row r="1322" spans="1:15" x14ac:dyDescent="0.45">
      <c r="A1322" t="s">
        <v>733</v>
      </c>
      <c r="B1322">
        <v>2016</v>
      </c>
      <c r="C1322" s="9">
        <v>42595</v>
      </c>
      <c r="D1322" t="s">
        <v>654</v>
      </c>
      <c r="E1322" t="s">
        <v>454</v>
      </c>
      <c r="F1322">
        <v>3</v>
      </c>
      <c r="G1322">
        <v>1</v>
      </c>
      <c r="H1322" t="s">
        <v>739</v>
      </c>
      <c r="I1322" t="s">
        <v>25</v>
      </c>
      <c r="J1322">
        <v>24.7232876712328</v>
      </c>
      <c r="K1322">
        <v>30.411000000000001</v>
      </c>
      <c r="L1322">
        <v>30.683</v>
      </c>
      <c r="M1322">
        <v>32.715000000000003</v>
      </c>
      <c r="N1322">
        <v>1.016</v>
      </c>
      <c r="O1322">
        <v>2</v>
      </c>
    </row>
    <row r="1323" spans="1:15" x14ac:dyDescent="0.45">
      <c r="A1323" t="s">
        <v>733</v>
      </c>
      <c r="B1323">
        <v>2016</v>
      </c>
      <c r="C1323" s="9">
        <v>42595</v>
      </c>
      <c r="D1323" t="s">
        <v>654</v>
      </c>
      <c r="E1323" t="s">
        <v>454</v>
      </c>
      <c r="F1323">
        <v>3</v>
      </c>
      <c r="G1323">
        <v>2</v>
      </c>
      <c r="H1323" t="s">
        <v>174</v>
      </c>
      <c r="I1323" t="s">
        <v>156</v>
      </c>
      <c r="J1323">
        <v>24.572602739726001</v>
      </c>
      <c r="K1323">
        <v>26.867999999999999</v>
      </c>
      <c r="L1323">
        <v>27.157</v>
      </c>
      <c r="M1323">
        <v>29.291</v>
      </c>
      <c r="N1323">
        <v>1.0669999999999999</v>
      </c>
      <c r="O1323">
        <v>8</v>
      </c>
    </row>
    <row r="1324" spans="1:15" x14ac:dyDescent="0.45">
      <c r="A1324" t="s">
        <v>733</v>
      </c>
      <c r="B1324">
        <v>2016</v>
      </c>
      <c r="C1324" s="9">
        <v>42595</v>
      </c>
      <c r="D1324" t="s">
        <v>654</v>
      </c>
      <c r="E1324" t="s">
        <v>454</v>
      </c>
      <c r="F1324">
        <v>3</v>
      </c>
      <c r="G1324">
        <v>3</v>
      </c>
      <c r="H1324" t="s">
        <v>135</v>
      </c>
      <c r="I1324" t="s">
        <v>29</v>
      </c>
      <c r="J1324">
        <v>26.7616438356164</v>
      </c>
      <c r="K1324">
        <v>24.617999999999999</v>
      </c>
      <c r="L1324">
        <v>24.965</v>
      </c>
      <c r="M1324">
        <v>27.475000000000001</v>
      </c>
      <c r="N1324">
        <v>1.2549999999999999</v>
      </c>
      <c r="O1324">
        <v>13</v>
      </c>
    </row>
    <row r="1325" spans="1:15" x14ac:dyDescent="0.45">
      <c r="A1325" t="s">
        <v>733</v>
      </c>
      <c r="B1325">
        <v>2016</v>
      </c>
      <c r="C1325" s="9">
        <v>42595</v>
      </c>
      <c r="D1325" t="s">
        <v>654</v>
      </c>
      <c r="E1325" t="s">
        <v>454</v>
      </c>
      <c r="F1325">
        <v>3</v>
      </c>
      <c r="G1325">
        <v>4</v>
      </c>
      <c r="H1325" t="s">
        <v>60</v>
      </c>
      <c r="I1325" t="s">
        <v>61</v>
      </c>
      <c r="J1325">
        <v>28.073972602739701</v>
      </c>
      <c r="K1325">
        <v>24.268000000000001</v>
      </c>
      <c r="L1325">
        <v>24.393999999999998</v>
      </c>
      <c r="M1325">
        <v>26.353999999999999</v>
      </c>
      <c r="N1325">
        <v>0.98</v>
      </c>
      <c r="O1325">
        <v>17</v>
      </c>
    </row>
    <row r="1326" spans="1:15" x14ac:dyDescent="0.45">
      <c r="A1326" t="s">
        <v>733</v>
      </c>
      <c r="B1326">
        <v>2016</v>
      </c>
      <c r="C1326" s="9">
        <v>42595</v>
      </c>
      <c r="D1326" t="s">
        <v>654</v>
      </c>
      <c r="E1326" t="s">
        <v>454</v>
      </c>
      <c r="F1326">
        <v>3</v>
      </c>
      <c r="G1326">
        <v>5</v>
      </c>
      <c r="H1326" t="s">
        <v>132</v>
      </c>
      <c r="I1326" t="s">
        <v>36</v>
      </c>
      <c r="J1326">
        <v>25.7260273972602</v>
      </c>
      <c r="K1326">
        <v>28.715</v>
      </c>
      <c r="L1326">
        <v>28.466999999999999</v>
      </c>
      <c r="M1326">
        <v>30.492999999999999</v>
      </c>
      <c r="N1326">
        <v>1.0129999999999999</v>
      </c>
      <c r="O1326">
        <v>13</v>
      </c>
    </row>
    <row r="1327" spans="1:15" x14ac:dyDescent="0.45">
      <c r="A1327" t="s">
        <v>733</v>
      </c>
      <c r="B1327">
        <v>2016</v>
      </c>
      <c r="C1327" s="9">
        <v>42595</v>
      </c>
      <c r="D1327" t="s">
        <v>654</v>
      </c>
      <c r="E1327" t="s">
        <v>454</v>
      </c>
      <c r="F1327">
        <v>3</v>
      </c>
      <c r="G1327">
        <v>6</v>
      </c>
      <c r="H1327" t="s">
        <v>721</v>
      </c>
      <c r="I1327" t="s">
        <v>722</v>
      </c>
      <c r="J1327">
        <v>28.076712328767101</v>
      </c>
      <c r="K1327">
        <v>19.536000000000001</v>
      </c>
      <c r="L1327">
        <v>19.4649999999999</v>
      </c>
      <c r="M1327">
        <v>24.960999999999999</v>
      </c>
      <c r="N1327">
        <v>2.7480000000000002</v>
      </c>
      <c r="O1327">
        <v>13</v>
      </c>
    </row>
    <row r="1328" spans="1:15" x14ac:dyDescent="0.45">
      <c r="A1328" t="s">
        <v>733</v>
      </c>
      <c r="B1328">
        <v>2016</v>
      </c>
      <c r="C1328" s="9">
        <v>42595</v>
      </c>
      <c r="D1328" t="s">
        <v>654</v>
      </c>
      <c r="E1328" t="s">
        <v>454</v>
      </c>
      <c r="F1328">
        <v>3</v>
      </c>
      <c r="G1328">
        <v>7</v>
      </c>
      <c r="H1328" t="s">
        <v>403</v>
      </c>
      <c r="I1328" t="s">
        <v>15</v>
      </c>
      <c r="J1328">
        <v>29.698630136986299</v>
      </c>
      <c r="K1328">
        <v>22.625</v>
      </c>
      <c r="L1328">
        <v>22.068000000000001</v>
      </c>
      <c r="M1328">
        <v>24.904</v>
      </c>
      <c r="N1328">
        <v>1.4179999999999999</v>
      </c>
      <c r="O1328">
        <v>25</v>
      </c>
    </row>
    <row r="1329" spans="1:15" x14ac:dyDescent="0.45">
      <c r="A1329" t="s">
        <v>733</v>
      </c>
      <c r="B1329">
        <v>2016</v>
      </c>
      <c r="C1329" s="9">
        <v>42595</v>
      </c>
      <c r="D1329" t="s">
        <v>654</v>
      </c>
      <c r="E1329" t="s">
        <v>454</v>
      </c>
      <c r="F1329">
        <v>4</v>
      </c>
      <c r="G1329">
        <v>1</v>
      </c>
      <c r="H1329" t="s">
        <v>184</v>
      </c>
      <c r="I1329" t="s">
        <v>19</v>
      </c>
      <c r="J1329">
        <v>22.142465753424599</v>
      </c>
      <c r="K1329">
        <v>25.364000000000001</v>
      </c>
      <c r="L1329">
        <v>26.413999999999898</v>
      </c>
      <c r="M1329">
        <v>29.507999999999999</v>
      </c>
      <c r="N1329">
        <v>1.5469999999999999</v>
      </c>
      <c r="O1329">
        <v>1</v>
      </c>
    </row>
    <row r="1330" spans="1:15" x14ac:dyDescent="0.45">
      <c r="A1330" t="s">
        <v>733</v>
      </c>
      <c r="B1330">
        <v>2016</v>
      </c>
      <c r="C1330" s="9">
        <v>42595</v>
      </c>
      <c r="D1330" t="s">
        <v>654</v>
      </c>
      <c r="E1330" t="s">
        <v>454</v>
      </c>
      <c r="F1330">
        <v>4</v>
      </c>
      <c r="G1330">
        <v>2</v>
      </c>
      <c r="H1330" t="s">
        <v>655</v>
      </c>
      <c r="I1330" t="s">
        <v>120</v>
      </c>
      <c r="J1330">
        <v>33.690410958904103</v>
      </c>
      <c r="K1330">
        <v>29.853000000000002</v>
      </c>
      <c r="L1330">
        <v>29.925000000000001</v>
      </c>
      <c r="M1330">
        <v>31.965</v>
      </c>
      <c r="N1330">
        <v>1.02</v>
      </c>
      <c r="O1330">
        <v>12</v>
      </c>
    </row>
    <row r="1331" spans="1:15" x14ac:dyDescent="0.45">
      <c r="A1331" t="s">
        <v>733</v>
      </c>
      <c r="B1331">
        <v>2016</v>
      </c>
      <c r="C1331" s="9">
        <v>42595</v>
      </c>
      <c r="D1331" t="s">
        <v>654</v>
      </c>
      <c r="E1331" t="s">
        <v>454</v>
      </c>
      <c r="F1331">
        <v>4</v>
      </c>
      <c r="G1331">
        <v>3</v>
      </c>
      <c r="H1331" t="s">
        <v>740</v>
      </c>
      <c r="I1331" t="s">
        <v>741</v>
      </c>
      <c r="J1331">
        <v>28.805479452054701</v>
      </c>
      <c r="K1331">
        <v>24.747</v>
      </c>
      <c r="L1331">
        <v>24.9</v>
      </c>
      <c r="M1331">
        <v>26.608000000000001</v>
      </c>
      <c r="N1331">
        <v>0.85399999999999998</v>
      </c>
      <c r="O1331">
        <v>17</v>
      </c>
    </row>
    <row r="1332" spans="1:15" x14ac:dyDescent="0.45">
      <c r="A1332" t="s">
        <v>733</v>
      </c>
      <c r="B1332">
        <v>2016</v>
      </c>
      <c r="C1332" s="9">
        <v>42595</v>
      </c>
      <c r="D1332" t="s">
        <v>654</v>
      </c>
      <c r="E1332" t="s">
        <v>454</v>
      </c>
      <c r="F1332">
        <v>4</v>
      </c>
      <c r="G1332">
        <v>4</v>
      </c>
      <c r="H1332" t="s">
        <v>742</v>
      </c>
      <c r="I1332" t="s">
        <v>172</v>
      </c>
      <c r="J1332">
        <v>30.928767123287599</v>
      </c>
      <c r="K1332">
        <v>23.141999999999999</v>
      </c>
      <c r="L1332">
        <v>23.353000000000002</v>
      </c>
      <c r="M1332">
        <v>25.693000000000001</v>
      </c>
      <c r="N1332">
        <v>1.17</v>
      </c>
      <c r="O1332">
        <v>21</v>
      </c>
    </row>
    <row r="1333" spans="1:15" x14ac:dyDescent="0.45">
      <c r="A1333" t="s">
        <v>733</v>
      </c>
      <c r="B1333">
        <v>2016</v>
      </c>
      <c r="C1333" s="9">
        <v>42595</v>
      </c>
      <c r="D1333" t="s">
        <v>654</v>
      </c>
      <c r="E1333" t="s">
        <v>454</v>
      </c>
      <c r="F1333">
        <v>4</v>
      </c>
      <c r="G1333">
        <v>5</v>
      </c>
      <c r="H1333" t="s">
        <v>321</v>
      </c>
      <c r="I1333" t="s">
        <v>56</v>
      </c>
      <c r="J1333">
        <v>24.315068493150601</v>
      </c>
      <c r="K1333">
        <v>17.425999999999998</v>
      </c>
      <c r="L1333">
        <v>18.126000000000001</v>
      </c>
      <c r="M1333">
        <v>20.994</v>
      </c>
      <c r="N1333">
        <v>1.4339999999999999</v>
      </c>
      <c r="O1333">
        <v>21</v>
      </c>
    </row>
    <row r="1334" spans="1:15" x14ac:dyDescent="0.45">
      <c r="A1334" t="s">
        <v>733</v>
      </c>
      <c r="B1334">
        <v>2016</v>
      </c>
      <c r="C1334" s="9">
        <v>42595</v>
      </c>
      <c r="D1334" t="s">
        <v>654</v>
      </c>
      <c r="E1334" t="s">
        <v>454</v>
      </c>
      <c r="F1334">
        <v>4</v>
      </c>
      <c r="G1334">
        <v>6</v>
      </c>
      <c r="H1334" t="s">
        <v>690</v>
      </c>
      <c r="I1334" t="s">
        <v>17</v>
      </c>
      <c r="J1334">
        <v>28.386301369862998</v>
      </c>
      <c r="K1334">
        <v>28.587999999999901</v>
      </c>
      <c r="L1334">
        <v>28.170999999999999</v>
      </c>
      <c r="M1334">
        <v>30.298999999999999</v>
      </c>
      <c r="N1334">
        <v>1.0640000000000001</v>
      </c>
      <c r="O1334">
        <v>21</v>
      </c>
    </row>
    <row r="1335" spans="1:15" x14ac:dyDescent="0.45">
      <c r="A1335" t="s">
        <v>733</v>
      </c>
      <c r="B1335">
        <v>2016</v>
      </c>
      <c r="C1335" s="9">
        <v>42595</v>
      </c>
      <c r="D1335" t="s">
        <v>654</v>
      </c>
      <c r="E1335" t="s">
        <v>454</v>
      </c>
      <c r="F1335">
        <v>4</v>
      </c>
      <c r="G1335">
        <v>7</v>
      </c>
      <c r="H1335" t="s">
        <v>147</v>
      </c>
      <c r="I1335" t="s">
        <v>31</v>
      </c>
      <c r="J1335">
        <v>28.095890410958901</v>
      </c>
      <c r="K1335">
        <v>28.326000000000001</v>
      </c>
      <c r="L1335">
        <v>27.771999999999998</v>
      </c>
      <c r="M1335">
        <v>29.884</v>
      </c>
      <c r="N1335">
        <v>1.056</v>
      </c>
      <c r="O1335">
        <v>5</v>
      </c>
    </row>
    <row r="1336" spans="1:15" x14ac:dyDescent="0.45">
      <c r="A1336" t="s">
        <v>733</v>
      </c>
      <c r="B1336">
        <v>2016</v>
      </c>
      <c r="C1336" s="9">
        <v>42595</v>
      </c>
      <c r="D1336" t="s">
        <v>654</v>
      </c>
      <c r="E1336" t="s">
        <v>642</v>
      </c>
      <c r="F1336">
        <v>1</v>
      </c>
      <c r="G1336">
        <v>1</v>
      </c>
      <c r="H1336" t="s">
        <v>20</v>
      </c>
      <c r="I1336" t="s">
        <v>21</v>
      </c>
      <c r="J1336">
        <v>21.019178082191701</v>
      </c>
      <c r="K1336">
        <v>21.11</v>
      </c>
      <c r="L1336">
        <v>23.111000000000001</v>
      </c>
      <c r="M1336">
        <v>27.257000000000001</v>
      </c>
      <c r="N1336">
        <v>2.073</v>
      </c>
      <c r="O1336">
        <v>10</v>
      </c>
    </row>
    <row r="1337" spans="1:15" x14ac:dyDescent="0.45">
      <c r="A1337" t="s">
        <v>733</v>
      </c>
      <c r="B1337">
        <v>2016</v>
      </c>
      <c r="C1337" s="9">
        <v>42595</v>
      </c>
      <c r="D1337" t="s">
        <v>654</v>
      </c>
      <c r="E1337" t="s">
        <v>642</v>
      </c>
      <c r="F1337">
        <v>1</v>
      </c>
      <c r="G1337">
        <v>2</v>
      </c>
      <c r="H1337" t="s">
        <v>132</v>
      </c>
      <c r="I1337" t="s">
        <v>36</v>
      </c>
      <c r="J1337">
        <v>25.7260273972602</v>
      </c>
      <c r="K1337">
        <v>28.466999999999999</v>
      </c>
      <c r="L1337">
        <v>28.466000000000001</v>
      </c>
      <c r="M1337">
        <v>30.462</v>
      </c>
      <c r="N1337">
        <v>0.998</v>
      </c>
      <c r="O1337">
        <v>13</v>
      </c>
    </row>
    <row r="1338" spans="1:15" x14ac:dyDescent="0.45">
      <c r="A1338" t="s">
        <v>733</v>
      </c>
      <c r="B1338">
        <v>2016</v>
      </c>
      <c r="C1338" s="9">
        <v>42595</v>
      </c>
      <c r="D1338" t="s">
        <v>654</v>
      </c>
      <c r="E1338" t="s">
        <v>642</v>
      </c>
      <c r="F1338">
        <v>1</v>
      </c>
      <c r="G1338">
        <v>3</v>
      </c>
      <c r="H1338" t="s">
        <v>737</v>
      </c>
      <c r="I1338" t="s">
        <v>738</v>
      </c>
      <c r="J1338">
        <v>28.172602739725999</v>
      </c>
      <c r="K1338">
        <v>27.023</v>
      </c>
      <c r="L1338">
        <v>26.93</v>
      </c>
      <c r="M1338">
        <v>28.832000000000001</v>
      </c>
      <c r="N1338">
        <v>0.95099999999999996</v>
      </c>
      <c r="O1338">
        <v>17</v>
      </c>
    </row>
    <row r="1339" spans="1:15" x14ac:dyDescent="0.45">
      <c r="A1339" t="s">
        <v>733</v>
      </c>
      <c r="B1339">
        <v>2016</v>
      </c>
      <c r="C1339" s="9">
        <v>42595</v>
      </c>
      <c r="D1339" t="s">
        <v>654</v>
      </c>
      <c r="E1339" t="s">
        <v>642</v>
      </c>
      <c r="F1339">
        <v>1</v>
      </c>
      <c r="G1339">
        <v>4</v>
      </c>
      <c r="H1339" t="s">
        <v>742</v>
      </c>
      <c r="I1339" t="s">
        <v>172</v>
      </c>
      <c r="J1339">
        <v>30.928767123287599</v>
      </c>
      <c r="K1339">
        <v>23.353000000000002</v>
      </c>
      <c r="L1339">
        <v>23.131</v>
      </c>
      <c r="M1339">
        <v>25.437000000000001</v>
      </c>
      <c r="N1339">
        <v>1.153</v>
      </c>
      <c r="O1339">
        <v>21</v>
      </c>
    </row>
    <row r="1340" spans="1:15" x14ac:dyDescent="0.45">
      <c r="A1340" t="s">
        <v>733</v>
      </c>
      <c r="B1340">
        <v>2016</v>
      </c>
      <c r="C1340" s="9">
        <v>42595</v>
      </c>
      <c r="D1340" t="s">
        <v>654</v>
      </c>
      <c r="E1340" t="s">
        <v>642</v>
      </c>
      <c r="F1340">
        <v>2</v>
      </c>
      <c r="G1340">
        <v>1</v>
      </c>
      <c r="H1340" t="s">
        <v>147</v>
      </c>
      <c r="I1340" t="s">
        <v>31</v>
      </c>
      <c r="J1340">
        <v>28.095890410958901</v>
      </c>
      <c r="K1340">
        <v>27.771999999999998</v>
      </c>
      <c r="L1340">
        <v>28.027000000000001</v>
      </c>
      <c r="M1340">
        <v>30.113</v>
      </c>
      <c r="N1340">
        <v>1.0429999999999999</v>
      </c>
      <c r="O1340">
        <v>5</v>
      </c>
    </row>
    <row r="1341" spans="1:15" x14ac:dyDescent="0.45">
      <c r="A1341" t="s">
        <v>733</v>
      </c>
      <c r="B1341">
        <v>2016</v>
      </c>
      <c r="C1341" s="9">
        <v>42595</v>
      </c>
      <c r="D1341" t="s">
        <v>654</v>
      </c>
      <c r="E1341" t="s">
        <v>642</v>
      </c>
      <c r="F1341">
        <v>2</v>
      </c>
      <c r="G1341">
        <v>2</v>
      </c>
      <c r="H1341" t="s">
        <v>111</v>
      </c>
      <c r="I1341" t="s">
        <v>118</v>
      </c>
      <c r="J1341">
        <v>21.813698630136901</v>
      </c>
      <c r="K1341">
        <v>20.02</v>
      </c>
      <c r="L1341">
        <v>21.31</v>
      </c>
      <c r="M1341">
        <v>25.015999999999998</v>
      </c>
      <c r="N1341">
        <v>1.853</v>
      </c>
      <c r="O1341">
        <v>13</v>
      </c>
    </row>
    <row r="1342" spans="1:15" x14ac:dyDescent="0.45">
      <c r="A1342" t="s">
        <v>733</v>
      </c>
      <c r="B1342">
        <v>2016</v>
      </c>
      <c r="C1342" s="9">
        <v>42595</v>
      </c>
      <c r="D1342" t="s">
        <v>654</v>
      </c>
      <c r="E1342" t="s">
        <v>642</v>
      </c>
      <c r="F1342">
        <v>2</v>
      </c>
      <c r="G1342">
        <v>3</v>
      </c>
      <c r="H1342" t="s">
        <v>60</v>
      </c>
      <c r="I1342" t="s">
        <v>61</v>
      </c>
      <c r="J1342">
        <v>28.073972602739701</v>
      </c>
      <c r="K1342">
        <v>24.393999999999998</v>
      </c>
      <c r="L1342">
        <v>24.449000000000002</v>
      </c>
      <c r="M1342">
        <v>26.379000000000001</v>
      </c>
      <c r="N1342">
        <v>0.96499999999999997</v>
      </c>
      <c r="O1342">
        <v>17</v>
      </c>
    </row>
    <row r="1343" spans="1:15" x14ac:dyDescent="0.45">
      <c r="A1343" t="s">
        <v>733</v>
      </c>
      <c r="B1343">
        <v>2016</v>
      </c>
      <c r="C1343" s="9">
        <v>42595</v>
      </c>
      <c r="D1343" t="s">
        <v>654</v>
      </c>
      <c r="E1343" t="s">
        <v>642</v>
      </c>
      <c r="F1343">
        <v>2</v>
      </c>
      <c r="G1343">
        <v>4</v>
      </c>
      <c r="H1343" t="s">
        <v>139</v>
      </c>
      <c r="I1343" t="s">
        <v>61</v>
      </c>
      <c r="J1343">
        <v>24.175342465753399</v>
      </c>
      <c r="K1343">
        <v>24.707999999999998</v>
      </c>
      <c r="L1343">
        <v>24.614999999999998</v>
      </c>
      <c r="M1343">
        <v>26.536999999999999</v>
      </c>
      <c r="N1343">
        <v>0.96099999999999997</v>
      </c>
      <c r="O1343">
        <v>21</v>
      </c>
    </row>
    <row r="1344" spans="1:15" x14ac:dyDescent="0.45">
      <c r="A1344" t="s">
        <v>733</v>
      </c>
      <c r="B1344">
        <v>2016</v>
      </c>
      <c r="C1344" s="9">
        <v>42595</v>
      </c>
      <c r="D1344" t="s">
        <v>654</v>
      </c>
      <c r="E1344" t="s">
        <v>642</v>
      </c>
      <c r="F1344">
        <v>2</v>
      </c>
      <c r="G1344">
        <v>5</v>
      </c>
      <c r="H1344" t="s">
        <v>736</v>
      </c>
      <c r="I1344" t="s">
        <v>722</v>
      </c>
      <c r="J1344">
        <v>27.4931506849315</v>
      </c>
      <c r="K1344">
        <v>25.791</v>
      </c>
      <c r="L1344">
        <v>25.451000000000001</v>
      </c>
      <c r="M1344">
        <v>27.445</v>
      </c>
      <c r="N1344">
        <v>0.997</v>
      </c>
      <c r="O1344">
        <v>25</v>
      </c>
    </row>
    <row r="1345" spans="1:15" x14ac:dyDescent="0.45">
      <c r="A1345" t="s">
        <v>733</v>
      </c>
      <c r="B1345">
        <v>2016</v>
      </c>
      <c r="C1345" s="9">
        <v>42595</v>
      </c>
      <c r="D1345" t="s">
        <v>654</v>
      </c>
      <c r="E1345" t="s">
        <v>642</v>
      </c>
      <c r="F1345">
        <v>3</v>
      </c>
      <c r="G1345">
        <v>1</v>
      </c>
      <c r="H1345" t="s">
        <v>34</v>
      </c>
      <c r="I1345" t="s">
        <v>19</v>
      </c>
      <c r="J1345">
        <v>29.030136986301301</v>
      </c>
      <c r="K1345">
        <v>24.077999999999999</v>
      </c>
      <c r="L1345">
        <v>25.074999999999999</v>
      </c>
      <c r="M1345">
        <v>28.081</v>
      </c>
      <c r="N1345">
        <v>1.5029999999999999</v>
      </c>
      <c r="O1345">
        <v>9</v>
      </c>
    </row>
    <row r="1346" spans="1:15" x14ac:dyDescent="0.45">
      <c r="A1346" t="s">
        <v>733</v>
      </c>
      <c r="B1346">
        <v>2016</v>
      </c>
      <c r="C1346" s="9">
        <v>42595</v>
      </c>
      <c r="D1346" t="s">
        <v>654</v>
      </c>
      <c r="E1346" t="s">
        <v>642</v>
      </c>
      <c r="F1346">
        <v>3</v>
      </c>
      <c r="G1346">
        <v>2</v>
      </c>
      <c r="H1346" t="s">
        <v>135</v>
      </c>
      <c r="I1346" t="s">
        <v>29</v>
      </c>
      <c r="J1346">
        <v>26.7616438356164</v>
      </c>
      <c r="K1346">
        <v>24.965</v>
      </c>
      <c r="L1346">
        <v>25.347999999999999</v>
      </c>
      <c r="M1346">
        <v>27.788</v>
      </c>
      <c r="N1346">
        <v>1.22</v>
      </c>
      <c r="O1346">
        <v>13</v>
      </c>
    </row>
    <row r="1347" spans="1:15" x14ac:dyDescent="0.45">
      <c r="A1347" t="s">
        <v>733</v>
      </c>
      <c r="B1347">
        <v>2016</v>
      </c>
      <c r="C1347" s="9">
        <v>42595</v>
      </c>
      <c r="D1347" t="s">
        <v>654</v>
      </c>
      <c r="E1347" t="s">
        <v>642</v>
      </c>
      <c r="F1347">
        <v>3</v>
      </c>
      <c r="G1347">
        <v>3</v>
      </c>
      <c r="H1347" t="s">
        <v>735</v>
      </c>
      <c r="I1347" t="s">
        <v>720</v>
      </c>
      <c r="J1347">
        <v>29.772602739726</v>
      </c>
      <c r="K1347">
        <v>28.353999999999999</v>
      </c>
      <c r="L1347">
        <v>28.052</v>
      </c>
      <c r="M1347">
        <v>31.558</v>
      </c>
      <c r="N1347">
        <v>1.7529999999999999</v>
      </c>
      <c r="O1347">
        <v>17</v>
      </c>
    </row>
    <row r="1348" spans="1:15" x14ac:dyDescent="0.45">
      <c r="A1348" t="s">
        <v>733</v>
      </c>
      <c r="B1348">
        <v>2016</v>
      </c>
      <c r="C1348" s="9">
        <v>42595</v>
      </c>
      <c r="D1348" t="s">
        <v>654</v>
      </c>
      <c r="E1348" t="s">
        <v>642</v>
      </c>
      <c r="F1348">
        <v>3</v>
      </c>
      <c r="G1348">
        <v>4</v>
      </c>
      <c r="H1348" t="s">
        <v>690</v>
      </c>
      <c r="I1348" t="s">
        <v>17</v>
      </c>
      <c r="J1348">
        <v>28.386301369862998</v>
      </c>
      <c r="K1348">
        <v>28.170999999999999</v>
      </c>
      <c r="L1348">
        <v>27.949000000000002</v>
      </c>
      <c r="M1348">
        <v>30.039000000000001</v>
      </c>
      <c r="N1348">
        <v>1.0449999999999999</v>
      </c>
      <c r="O1348">
        <v>21</v>
      </c>
    </row>
    <row r="1349" spans="1:15" x14ac:dyDescent="0.45">
      <c r="A1349" t="s">
        <v>733</v>
      </c>
      <c r="B1349">
        <v>2016</v>
      </c>
      <c r="C1349" s="9">
        <v>42595</v>
      </c>
      <c r="D1349" t="s">
        <v>654</v>
      </c>
      <c r="E1349" t="s">
        <v>642</v>
      </c>
      <c r="F1349">
        <v>3</v>
      </c>
      <c r="G1349">
        <v>5</v>
      </c>
      <c r="H1349" t="s">
        <v>403</v>
      </c>
      <c r="I1349" t="s">
        <v>15</v>
      </c>
      <c r="J1349">
        <v>29.698630136986299</v>
      </c>
      <c r="K1349">
        <v>22.068000000000001</v>
      </c>
      <c r="L1349">
        <v>21.782</v>
      </c>
      <c r="M1349">
        <v>24.55</v>
      </c>
      <c r="N1349">
        <v>1.3839999999999999</v>
      </c>
      <c r="O1349">
        <v>25</v>
      </c>
    </row>
    <row r="1350" spans="1:15" x14ac:dyDescent="0.45">
      <c r="A1350" t="s">
        <v>733</v>
      </c>
      <c r="B1350">
        <v>2016</v>
      </c>
      <c r="C1350" s="9">
        <v>42595</v>
      </c>
      <c r="D1350" t="s">
        <v>654</v>
      </c>
      <c r="E1350" t="s">
        <v>642</v>
      </c>
      <c r="F1350">
        <v>4</v>
      </c>
      <c r="G1350">
        <v>1</v>
      </c>
      <c r="H1350" t="s">
        <v>109</v>
      </c>
      <c r="I1350" t="s">
        <v>118</v>
      </c>
      <c r="J1350">
        <v>23.534246575342401</v>
      </c>
      <c r="K1350">
        <v>25.414999999999999</v>
      </c>
      <c r="L1350">
        <v>25.754999999999999</v>
      </c>
      <c r="M1350">
        <v>28.125</v>
      </c>
      <c r="N1350">
        <v>1.1850000000000001</v>
      </c>
      <c r="O1350">
        <v>4</v>
      </c>
    </row>
    <row r="1351" spans="1:15" x14ac:dyDescent="0.45">
      <c r="A1351" t="s">
        <v>733</v>
      </c>
      <c r="B1351">
        <v>2016</v>
      </c>
      <c r="C1351" s="9">
        <v>42595</v>
      </c>
      <c r="D1351" t="s">
        <v>654</v>
      </c>
      <c r="E1351" t="s">
        <v>642</v>
      </c>
      <c r="F1351">
        <v>4</v>
      </c>
      <c r="G1351">
        <v>2</v>
      </c>
      <c r="H1351" t="s">
        <v>721</v>
      </c>
      <c r="I1351" t="s">
        <v>722</v>
      </c>
      <c r="J1351">
        <v>28.076712328767101</v>
      </c>
      <c r="K1351">
        <v>19.4649999999999</v>
      </c>
      <c r="L1351">
        <v>20.838999999999999</v>
      </c>
      <c r="M1351">
        <v>25.722999999999999</v>
      </c>
      <c r="N1351">
        <v>2.4420000000000002</v>
      </c>
      <c r="O1351">
        <v>13</v>
      </c>
    </row>
    <row r="1352" spans="1:15" x14ac:dyDescent="0.45">
      <c r="A1352" t="s">
        <v>733</v>
      </c>
      <c r="B1352">
        <v>2016</v>
      </c>
      <c r="C1352" s="9">
        <v>42595</v>
      </c>
      <c r="D1352" t="s">
        <v>654</v>
      </c>
      <c r="E1352" t="s">
        <v>642</v>
      </c>
      <c r="F1352">
        <v>4</v>
      </c>
      <c r="G1352">
        <v>3</v>
      </c>
      <c r="H1352" t="s">
        <v>740</v>
      </c>
      <c r="I1352" t="s">
        <v>741</v>
      </c>
      <c r="J1352">
        <v>28.805479452054701</v>
      </c>
      <c r="K1352">
        <v>24.9</v>
      </c>
      <c r="L1352">
        <v>24.812999999999999</v>
      </c>
      <c r="M1352">
        <v>26.507000000000001</v>
      </c>
      <c r="N1352">
        <v>0.84699999999999998</v>
      </c>
      <c r="O1352">
        <v>17</v>
      </c>
    </row>
    <row r="1353" spans="1:15" x14ac:dyDescent="0.45">
      <c r="A1353" t="s">
        <v>733</v>
      </c>
      <c r="B1353">
        <v>2016</v>
      </c>
      <c r="C1353" s="9">
        <v>42595</v>
      </c>
      <c r="D1353" t="s">
        <v>654</v>
      </c>
      <c r="E1353" t="s">
        <v>642</v>
      </c>
      <c r="F1353">
        <v>4</v>
      </c>
      <c r="G1353">
        <v>4</v>
      </c>
      <c r="H1353" t="s">
        <v>321</v>
      </c>
      <c r="I1353" t="s">
        <v>56</v>
      </c>
      <c r="J1353">
        <v>24.315068493150601</v>
      </c>
      <c r="K1353">
        <v>18.126000000000001</v>
      </c>
      <c r="L1353">
        <v>18.047999999999998</v>
      </c>
      <c r="M1353">
        <v>20.84</v>
      </c>
      <c r="N1353">
        <v>1.3959999999999999</v>
      </c>
      <c r="O1353">
        <v>21</v>
      </c>
    </row>
    <row r="1354" spans="1:15" x14ac:dyDescent="0.45">
      <c r="A1354" t="s">
        <v>733</v>
      </c>
      <c r="B1354">
        <v>2016</v>
      </c>
      <c r="C1354" s="9">
        <v>42595</v>
      </c>
      <c r="D1354" t="s">
        <v>654</v>
      </c>
      <c r="E1354" t="s">
        <v>642</v>
      </c>
      <c r="F1354">
        <v>4</v>
      </c>
      <c r="G1354">
        <v>5</v>
      </c>
      <c r="H1354" t="s">
        <v>137</v>
      </c>
      <c r="I1354" t="s">
        <v>29</v>
      </c>
      <c r="J1354">
        <v>19.2356164383561</v>
      </c>
      <c r="K1354">
        <v>5.8219999999999903</v>
      </c>
      <c r="L1354">
        <v>4.7939999999999996</v>
      </c>
      <c r="M1354">
        <v>14.06</v>
      </c>
      <c r="N1354">
        <v>4.633</v>
      </c>
      <c r="O1354">
        <v>25</v>
      </c>
    </row>
    <row r="1355" spans="1:15" x14ac:dyDescent="0.45">
      <c r="A1355" t="s">
        <v>733</v>
      </c>
      <c r="B1355">
        <v>2016</v>
      </c>
      <c r="C1355" s="9">
        <v>42595</v>
      </c>
      <c r="D1355" t="s">
        <v>654</v>
      </c>
      <c r="E1355" t="s">
        <v>643</v>
      </c>
      <c r="F1355">
        <v>1</v>
      </c>
      <c r="G1355">
        <v>1</v>
      </c>
      <c r="H1355" t="s">
        <v>703</v>
      </c>
      <c r="I1355" t="s">
        <v>15</v>
      </c>
      <c r="J1355">
        <v>25.7753424657534</v>
      </c>
      <c r="K1355">
        <v>35.677999999999997</v>
      </c>
      <c r="L1355">
        <v>35.811</v>
      </c>
      <c r="M1355">
        <v>37.835000000000001</v>
      </c>
      <c r="N1355">
        <v>1.012</v>
      </c>
      <c r="O1355">
        <v>6</v>
      </c>
    </row>
    <row r="1356" spans="1:15" x14ac:dyDescent="0.45">
      <c r="A1356" t="s">
        <v>733</v>
      </c>
      <c r="B1356">
        <v>2016</v>
      </c>
      <c r="C1356" s="9">
        <v>42595</v>
      </c>
      <c r="D1356" t="s">
        <v>654</v>
      </c>
      <c r="E1356" t="s">
        <v>643</v>
      </c>
      <c r="F1356">
        <v>1</v>
      </c>
      <c r="G1356">
        <v>2</v>
      </c>
      <c r="H1356" t="s">
        <v>184</v>
      </c>
      <c r="I1356" t="s">
        <v>19</v>
      </c>
      <c r="J1356">
        <v>22.142465753424599</v>
      </c>
      <c r="K1356">
        <v>26.413999999999898</v>
      </c>
      <c r="L1356">
        <v>27.108000000000001</v>
      </c>
      <c r="M1356">
        <v>30.074000000000002</v>
      </c>
      <c r="N1356">
        <v>1.4830000000000001</v>
      </c>
      <c r="O1356">
        <v>1</v>
      </c>
    </row>
    <row r="1357" spans="1:15" x14ac:dyDescent="0.45">
      <c r="A1357" t="s">
        <v>733</v>
      </c>
      <c r="B1357">
        <v>2016</v>
      </c>
      <c r="C1357" s="9">
        <v>42595</v>
      </c>
      <c r="D1357" t="s">
        <v>654</v>
      </c>
      <c r="E1357" t="s">
        <v>643</v>
      </c>
      <c r="F1357">
        <v>1</v>
      </c>
      <c r="G1357">
        <v>3</v>
      </c>
      <c r="H1357" t="s">
        <v>109</v>
      </c>
      <c r="I1357" t="s">
        <v>118</v>
      </c>
      <c r="J1357">
        <v>23.534246575342401</v>
      </c>
      <c r="K1357">
        <v>25.754999999999999</v>
      </c>
      <c r="L1357">
        <v>26.039000000000001</v>
      </c>
      <c r="M1357">
        <v>28.349</v>
      </c>
      <c r="N1357">
        <v>1.155</v>
      </c>
      <c r="O1357">
        <v>4</v>
      </c>
    </row>
    <row r="1358" spans="1:15" x14ac:dyDescent="0.45">
      <c r="A1358" t="s">
        <v>733</v>
      </c>
      <c r="B1358">
        <v>2016</v>
      </c>
      <c r="C1358" s="9">
        <v>42595</v>
      </c>
      <c r="D1358" t="s">
        <v>654</v>
      </c>
      <c r="E1358" t="s">
        <v>643</v>
      </c>
      <c r="F1358">
        <v>1</v>
      </c>
      <c r="G1358">
        <v>4</v>
      </c>
      <c r="H1358" t="s">
        <v>174</v>
      </c>
      <c r="I1358" t="s">
        <v>156</v>
      </c>
      <c r="J1358">
        <v>24.572602739726001</v>
      </c>
      <c r="K1358">
        <v>27.157</v>
      </c>
      <c r="L1358">
        <v>27.158999999999999</v>
      </c>
      <c r="M1358">
        <v>29.251000000000001</v>
      </c>
      <c r="N1358">
        <v>1.046</v>
      </c>
      <c r="O1358">
        <v>8</v>
      </c>
    </row>
    <row r="1359" spans="1:15" x14ac:dyDescent="0.45">
      <c r="A1359" t="s">
        <v>733</v>
      </c>
      <c r="B1359">
        <v>2016</v>
      </c>
      <c r="C1359" s="9">
        <v>42595</v>
      </c>
      <c r="D1359" t="s">
        <v>654</v>
      </c>
      <c r="E1359" t="s">
        <v>643</v>
      </c>
      <c r="F1359">
        <v>1</v>
      </c>
      <c r="G1359">
        <v>5</v>
      </c>
      <c r="H1359" t="s">
        <v>134</v>
      </c>
      <c r="I1359" t="s">
        <v>38</v>
      </c>
      <c r="J1359">
        <v>25.545205479452001</v>
      </c>
      <c r="K1359">
        <v>28.204000000000001</v>
      </c>
      <c r="L1359">
        <v>27.949000000000002</v>
      </c>
      <c r="M1359">
        <v>30.175000000000001</v>
      </c>
      <c r="N1359">
        <v>1.113</v>
      </c>
      <c r="O1359">
        <v>11</v>
      </c>
    </row>
    <row r="1360" spans="1:15" x14ac:dyDescent="0.45">
      <c r="A1360" t="s">
        <v>733</v>
      </c>
      <c r="B1360">
        <v>2016</v>
      </c>
      <c r="C1360" s="9">
        <v>42595</v>
      </c>
      <c r="D1360" t="s">
        <v>654</v>
      </c>
      <c r="E1360" t="s">
        <v>643</v>
      </c>
      <c r="F1360">
        <v>1</v>
      </c>
      <c r="G1360">
        <v>6</v>
      </c>
      <c r="H1360" t="s">
        <v>20</v>
      </c>
      <c r="I1360" t="s">
        <v>21</v>
      </c>
      <c r="J1360">
        <v>21.019178082191701</v>
      </c>
      <c r="K1360">
        <v>23.111000000000001</v>
      </c>
      <c r="L1360">
        <v>22.337</v>
      </c>
      <c r="M1360">
        <v>26.241</v>
      </c>
      <c r="N1360">
        <v>1.952</v>
      </c>
      <c r="O1360">
        <v>10</v>
      </c>
    </row>
    <row r="1361" spans="1:15" x14ac:dyDescent="0.45">
      <c r="A1361" t="s">
        <v>733</v>
      </c>
      <c r="B1361">
        <v>2016</v>
      </c>
      <c r="C1361" s="9">
        <v>42595</v>
      </c>
      <c r="D1361" t="s">
        <v>654</v>
      </c>
      <c r="E1361" t="s">
        <v>643</v>
      </c>
      <c r="F1361">
        <v>2</v>
      </c>
      <c r="G1361">
        <v>1</v>
      </c>
      <c r="H1361" t="s">
        <v>734</v>
      </c>
      <c r="I1361" t="s">
        <v>36</v>
      </c>
      <c r="J1361">
        <v>32.917808219177999</v>
      </c>
      <c r="K1361">
        <v>33.811999999999998</v>
      </c>
      <c r="L1361">
        <v>34.079000000000001</v>
      </c>
      <c r="M1361">
        <v>36.179000000000002</v>
      </c>
      <c r="N1361">
        <v>1.05</v>
      </c>
      <c r="O1361">
        <v>3</v>
      </c>
    </row>
    <row r="1362" spans="1:15" x14ac:dyDescent="0.45">
      <c r="A1362" t="s">
        <v>733</v>
      </c>
      <c r="B1362">
        <v>2016</v>
      </c>
      <c r="C1362" s="9">
        <v>42595</v>
      </c>
      <c r="D1362" t="s">
        <v>654</v>
      </c>
      <c r="E1362" t="s">
        <v>643</v>
      </c>
      <c r="F1362">
        <v>2</v>
      </c>
      <c r="G1362">
        <v>2</v>
      </c>
      <c r="H1362" t="s">
        <v>739</v>
      </c>
      <c r="I1362" t="s">
        <v>25</v>
      </c>
      <c r="J1362">
        <v>24.7232876712328</v>
      </c>
      <c r="K1362">
        <v>30.683</v>
      </c>
      <c r="L1362">
        <v>30.885999999999999</v>
      </c>
      <c r="M1362">
        <v>32.884</v>
      </c>
      <c r="N1362">
        <v>0.999</v>
      </c>
      <c r="O1362">
        <v>2</v>
      </c>
    </row>
    <row r="1363" spans="1:15" x14ac:dyDescent="0.45">
      <c r="A1363" t="s">
        <v>733</v>
      </c>
      <c r="B1363">
        <v>2016</v>
      </c>
      <c r="C1363" s="9">
        <v>42595</v>
      </c>
      <c r="D1363" t="s">
        <v>654</v>
      </c>
      <c r="E1363" t="s">
        <v>643</v>
      </c>
      <c r="F1363">
        <v>2</v>
      </c>
      <c r="G1363">
        <v>3</v>
      </c>
      <c r="H1363" t="s">
        <v>147</v>
      </c>
      <c r="I1363" t="s">
        <v>31</v>
      </c>
      <c r="J1363">
        <v>28.095890410958901</v>
      </c>
      <c r="K1363">
        <v>28.027000000000001</v>
      </c>
      <c r="L1363">
        <v>28.225999999999999</v>
      </c>
      <c r="M1363">
        <v>30.271999999999998</v>
      </c>
      <c r="N1363">
        <v>1.0229999999999999</v>
      </c>
      <c r="O1363">
        <v>5</v>
      </c>
    </row>
    <row r="1364" spans="1:15" x14ac:dyDescent="0.45">
      <c r="A1364" t="s">
        <v>733</v>
      </c>
      <c r="B1364">
        <v>2016</v>
      </c>
      <c r="C1364" s="9">
        <v>42595</v>
      </c>
      <c r="D1364" t="s">
        <v>654</v>
      </c>
      <c r="E1364" t="s">
        <v>643</v>
      </c>
      <c r="F1364">
        <v>2</v>
      </c>
      <c r="G1364">
        <v>4</v>
      </c>
      <c r="H1364" t="s">
        <v>34</v>
      </c>
      <c r="I1364" t="s">
        <v>19</v>
      </c>
      <c r="J1364">
        <v>29.030136986301301</v>
      </c>
      <c r="K1364">
        <v>25.074999999999999</v>
      </c>
      <c r="L1364">
        <v>25.475000000000001</v>
      </c>
      <c r="M1364">
        <v>28.347000000000001</v>
      </c>
      <c r="N1364">
        <v>1.4359999999999999</v>
      </c>
      <c r="O1364">
        <v>9</v>
      </c>
    </row>
    <row r="1365" spans="1:15" x14ac:dyDescent="0.45">
      <c r="A1365" t="s">
        <v>733</v>
      </c>
      <c r="B1365">
        <v>2016</v>
      </c>
      <c r="C1365" s="9">
        <v>42595</v>
      </c>
      <c r="D1365" t="s">
        <v>654</v>
      </c>
      <c r="E1365" t="s">
        <v>643</v>
      </c>
      <c r="F1365">
        <v>2</v>
      </c>
      <c r="G1365">
        <v>5</v>
      </c>
      <c r="H1365" t="s">
        <v>655</v>
      </c>
      <c r="I1365" t="s">
        <v>120</v>
      </c>
      <c r="J1365">
        <v>33.690410958904103</v>
      </c>
      <c r="K1365">
        <v>29.925000000000001</v>
      </c>
      <c r="L1365">
        <v>29.75</v>
      </c>
      <c r="M1365">
        <v>31.751999999999999</v>
      </c>
      <c r="N1365">
        <v>1.0009999999999999</v>
      </c>
      <c r="O1365">
        <v>12</v>
      </c>
    </row>
    <row r="1366" spans="1:15" x14ac:dyDescent="0.45">
      <c r="A1366" t="s">
        <v>733</v>
      </c>
      <c r="B1366">
        <v>2016</v>
      </c>
      <c r="C1366" s="9">
        <v>42595</v>
      </c>
      <c r="D1366" t="s">
        <v>654</v>
      </c>
      <c r="E1366" t="s">
        <v>643</v>
      </c>
      <c r="F1366">
        <v>2</v>
      </c>
      <c r="G1366">
        <v>6</v>
      </c>
      <c r="H1366" t="s">
        <v>79</v>
      </c>
      <c r="I1366" t="s">
        <v>65</v>
      </c>
      <c r="J1366">
        <v>29.276712328767101</v>
      </c>
      <c r="K1366">
        <v>31.648</v>
      </c>
      <c r="L1366">
        <v>31.375999999999902</v>
      </c>
      <c r="M1366">
        <v>32.973999999999997</v>
      </c>
      <c r="N1366">
        <v>0.79900000000000004</v>
      </c>
      <c r="O1366">
        <v>7</v>
      </c>
    </row>
    <row r="1367" spans="1:15" x14ac:dyDescent="0.45">
      <c r="A1367" t="s">
        <v>733</v>
      </c>
      <c r="B1367">
        <v>2016</v>
      </c>
      <c r="C1367" s="9">
        <v>42595</v>
      </c>
      <c r="D1367" t="s">
        <v>654</v>
      </c>
      <c r="E1367" t="s">
        <v>370</v>
      </c>
      <c r="F1367">
        <v>1</v>
      </c>
      <c r="G1367">
        <v>1</v>
      </c>
      <c r="H1367" t="s">
        <v>184</v>
      </c>
      <c r="I1367" t="s">
        <v>19</v>
      </c>
      <c r="J1367">
        <v>22.142465753424599</v>
      </c>
      <c r="K1367">
        <v>27.108000000000001</v>
      </c>
      <c r="L1367">
        <v>28.195999999999898</v>
      </c>
      <c r="M1367">
        <v>31.052</v>
      </c>
      <c r="N1367">
        <v>1.4279999999999999</v>
      </c>
      <c r="O1367">
        <v>1</v>
      </c>
    </row>
    <row r="1368" spans="1:15" x14ac:dyDescent="0.45">
      <c r="A1368" t="s">
        <v>733</v>
      </c>
      <c r="B1368">
        <v>2016</v>
      </c>
      <c r="C1368" s="9">
        <v>42595</v>
      </c>
      <c r="D1368" t="s">
        <v>654</v>
      </c>
      <c r="E1368" t="s">
        <v>370</v>
      </c>
      <c r="F1368">
        <v>1</v>
      </c>
      <c r="G1368">
        <v>2</v>
      </c>
      <c r="H1368" t="s">
        <v>739</v>
      </c>
      <c r="I1368" t="s">
        <v>25</v>
      </c>
      <c r="J1368">
        <v>24.7232876712328</v>
      </c>
      <c r="K1368">
        <v>30.885999999999999</v>
      </c>
      <c r="L1368">
        <v>31.091999999999999</v>
      </c>
      <c r="M1368">
        <v>33.055999999999997</v>
      </c>
      <c r="N1368">
        <v>0.98199999999999998</v>
      </c>
      <c r="O1368">
        <v>2</v>
      </c>
    </row>
    <row r="1369" spans="1:15" x14ac:dyDescent="0.45">
      <c r="A1369" t="s">
        <v>733</v>
      </c>
      <c r="B1369">
        <v>2016</v>
      </c>
      <c r="C1369" s="9">
        <v>42595</v>
      </c>
      <c r="D1369" t="s">
        <v>654</v>
      </c>
      <c r="E1369" t="s">
        <v>370</v>
      </c>
      <c r="F1369">
        <v>1</v>
      </c>
      <c r="G1369">
        <v>3</v>
      </c>
      <c r="H1369" t="s">
        <v>734</v>
      </c>
      <c r="I1369" t="s">
        <v>36</v>
      </c>
      <c r="J1369">
        <v>32.917808219177999</v>
      </c>
      <c r="K1369">
        <v>34.079000000000001</v>
      </c>
      <c r="L1369">
        <v>33.979999999999997</v>
      </c>
      <c r="M1369">
        <v>36.037999999999997</v>
      </c>
      <c r="N1369">
        <v>1.0289999999999999</v>
      </c>
      <c r="O1369">
        <v>3</v>
      </c>
    </row>
    <row r="1370" spans="1:15" x14ac:dyDescent="0.45">
      <c r="A1370" t="s">
        <v>733</v>
      </c>
      <c r="B1370">
        <v>2016</v>
      </c>
      <c r="C1370" s="9">
        <v>42595</v>
      </c>
      <c r="D1370" t="s">
        <v>654</v>
      </c>
      <c r="E1370" t="s">
        <v>370</v>
      </c>
      <c r="F1370">
        <v>1</v>
      </c>
      <c r="G1370">
        <v>4</v>
      </c>
      <c r="H1370" t="s">
        <v>109</v>
      </c>
      <c r="I1370" t="s">
        <v>118</v>
      </c>
      <c r="J1370">
        <v>23.534246575342401</v>
      </c>
      <c r="K1370">
        <v>26.039000000000001</v>
      </c>
      <c r="L1370">
        <v>26.315000000000001</v>
      </c>
      <c r="M1370">
        <v>28.565000000000001</v>
      </c>
      <c r="N1370">
        <v>1.125</v>
      </c>
      <c r="O1370">
        <v>4</v>
      </c>
    </row>
    <row r="1371" spans="1:15" x14ac:dyDescent="0.45">
      <c r="A1371" t="s">
        <v>733</v>
      </c>
      <c r="B1371">
        <v>2016</v>
      </c>
      <c r="C1371" s="9">
        <v>42595</v>
      </c>
      <c r="D1371" t="s">
        <v>654</v>
      </c>
      <c r="E1371" t="s">
        <v>370</v>
      </c>
      <c r="F1371">
        <v>1</v>
      </c>
      <c r="G1371">
        <v>5</v>
      </c>
      <c r="H1371" t="s">
        <v>147</v>
      </c>
      <c r="I1371" t="s">
        <v>31</v>
      </c>
      <c r="J1371">
        <v>28.095890410958901</v>
      </c>
      <c r="K1371">
        <v>28.225999999999999</v>
      </c>
      <c r="L1371">
        <v>28.204999999999998</v>
      </c>
      <c r="M1371">
        <v>30.213000000000001</v>
      </c>
      <c r="N1371">
        <v>1.004</v>
      </c>
      <c r="O1371">
        <v>5</v>
      </c>
    </row>
    <row r="1372" spans="1:15" x14ac:dyDescent="0.45">
      <c r="A1372" t="s">
        <v>733</v>
      </c>
      <c r="B1372">
        <v>2016</v>
      </c>
      <c r="C1372" s="9">
        <v>42595</v>
      </c>
      <c r="D1372" t="s">
        <v>654</v>
      </c>
      <c r="E1372" t="s">
        <v>370</v>
      </c>
      <c r="F1372">
        <v>1</v>
      </c>
      <c r="G1372">
        <v>6</v>
      </c>
      <c r="H1372" t="s">
        <v>703</v>
      </c>
      <c r="I1372" t="s">
        <v>15</v>
      </c>
      <c r="J1372">
        <v>25.7753424657534</v>
      </c>
      <c r="K1372">
        <v>35.811</v>
      </c>
      <c r="L1372">
        <v>35.234999999999999</v>
      </c>
      <c r="M1372">
        <v>37.225000000000001</v>
      </c>
      <c r="N1372">
        <v>0.995</v>
      </c>
      <c r="O1372">
        <v>6</v>
      </c>
    </row>
    <row r="1373" spans="1:15" x14ac:dyDescent="0.45">
      <c r="A1373" t="s">
        <v>733</v>
      </c>
      <c r="B1373">
        <v>2016</v>
      </c>
      <c r="C1373" s="9">
        <v>42595</v>
      </c>
      <c r="D1373" t="s">
        <v>654</v>
      </c>
      <c r="E1373" t="s">
        <v>370</v>
      </c>
      <c r="F1373">
        <v>2</v>
      </c>
      <c r="G1373">
        <v>1</v>
      </c>
      <c r="H1373" t="s">
        <v>79</v>
      </c>
      <c r="I1373" t="s">
        <v>65</v>
      </c>
      <c r="J1373">
        <v>29.276712328767101</v>
      </c>
      <c r="K1373">
        <v>31.375999999999902</v>
      </c>
      <c r="L1373">
        <v>31.530999999999999</v>
      </c>
      <c r="M1373">
        <v>33.122999999999998</v>
      </c>
      <c r="N1373">
        <v>0.79600000000000004</v>
      </c>
      <c r="O1373">
        <v>7</v>
      </c>
    </row>
    <row r="1374" spans="1:15" x14ac:dyDescent="0.45">
      <c r="A1374" t="s">
        <v>733</v>
      </c>
      <c r="B1374">
        <v>2016</v>
      </c>
      <c r="C1374" s="9">
        <v>42595</v>
      </c>
      <c r="D1374" t="s">
        <v>654</v>
      </c>
      <c r="E1374" t="s">
        <v>370</v>
      </c>
      <c r="F1374">
        <v>2</v>
      </c>
      <c r="G1374">
        <v>2</v>
      </c>
      <c r="H1374" t="s">
        <v>174</v>
      </c>
      <c r="I1374" t="s">
        <v>156</v>
      </c>
      <c r="J1374">
        <v>24.572602739726001</v>
      </c>
      <c r="K1374">
        <v>27.158999999999999</v>
      </c>
      <c r="L1374">
        <v>27.434999999999999</v>
      </c>
      <c r="M1374">
        <v>29.489000000000001</v>
      </c>
      <c r="N1374">
        <v>1.0269999999999999</v>
      </c>
      <c r="O1374">
        <v>8</v>
      </c>
    </row>
    <row r="1375" spans="1:15" x14ac:dyDescent="0.45">
      <c r="A1375" t="s">
        <v>733</v>
      </c>
      <c r="B1375">
        <v>2016</v>
      </c>
      <c r="C1375" s="9">
        <v>42595</v>
      </c>
      <c r="D1375" t="s">
        <v>654</v>
      </c>
      <c r="E1375" t="s">
        <v>370</v>
      </c>
      <c r="F1375">
        <v>2</v>
      </c>
      <c r="G1375">
        <v>3</v>
      </c>
      <c r="H1375" t="s">
        <v>34</v>
      </c>
      <c r="I1375" t="s">
        <v>19</v>
      </c>
      <c r="J1375">
        <v>29.030136986301301</v>
      </c>
      <c r="K1375">
        <v>25.475000000000001</v>
      </c>
      <c r="L1375">
        <v>25.832000000000001</v>
      </c>
      <c r="M1375">
        <v>28.588000000000001</v>
      </c>
      <c r="N1375">
        <v>1.3779999999999999</v>
      </c>
      <c r="O1375">
        <v>9</v>
      </c>
    </row>
    <row r="1376" spans="1:15" x14ac:dyDescent="0.45">
      <c r="A1376" t="s">
        <v>733</v>
      </c>
      <c r="B1376">
        <v>2016</v>
      </c>
      <c r="C1376" s="9">
        <v>42595</v>
      </c>
      <c r="D1376" t="s">
        <v>654</v>
      </c>
      <c r="E1376" t="s">
        <v>370</v>
      </c>
      <c r="F1376">
        <v>2</v>
      </c>
      <c r="G1376">
        <v>4</v>
      </c>
      <c r="H1376" t="s">
        <v>20</v>
      </c>
      <c r="I1376" t="s">
        <v>21</v>
      </c>
      <c r="J1376">
        <v>21.019178082191701</v>
      </c>
      <c r="K1376">
        <v>22.337</v>
      </c>
      <c r="L1376">
        <v>22.997</v>
      </c>
      <c r="M1376">
        <v>26.614999999999998</v>
      </c>
      <c r="N1376">
        <v>1.8089999999999999</v>
      </c>
      <c r="O1376">
        <v>10</v>
      </c>
    </row>
    <row r="1377" spans="1:15" x14ac:dyDescent="0.45">
      <c r="A1377" t="s">
        <v>733</v>
      </c>
      <c r="B1377">
        <v>2016</v>
      </c>
      <c r="C1377" s="9">
        <v>42595</v>
      </c>
      <c r="D1377" t="s">
        <v>654</v>
      </c>
      <c r="E1377" t="s">
        <v>370</v>
      </c>
      <c r="F1377">
        <v>2</v>
      </c>
      <c r="G1377">
        <v>5</v>
      </c>
      <c r="H1377" t="s">
        <v>134</v>
      </c>
      <c r="I1377" t="s">
        <v>38</v>
      </c>
      <c r="J1377">
        <v>25.545205479452001</v>
      </c>
      <c r="K1377">
        <v>27.949000000000002</v>
      </c>
      <c r="L1377">
        <v>27.732999999999901</v>
      </c>
      <c r="M1377">
        <v>29.908999999999999</v>
      </c>
      <c r="N1377">
        <v>1.0880000000000001</v>
      </c>
      <c r="O1377">
        <v>11</v>
      </c>
    </row>
    <row r="1378" spans="1:15" x14ac:dyDescent="0.45">
      <c r="A1378" t="s">
        <v>733</v>
      </c>
      <c r="B1378">
        <v>2016</v>
      </c>
      <c r="C1378" s="9">
        <v>42595</v>
      </c>
      <c r="D1378" t="s">
        <v>654</v>
      </c>
      <c r="E1378" t="s">
        <v>370</v>
      </c>
      <c r="F1378">
        <v>2</v>
      </c>
      <c r="G1378">
        <v>6</v>
      </c>
      <c r="H1378" t="s">
        <v>655</v>
      </c>
      <c r="I1378" t="s">
        <v>120</v>
      </c>
      <c r="J1378">
        <v>33.690410958904103</v>
      </c>
      <c r="K1378">
        <v>29.75</v>
      </c>
      <c r="L1378">
        <v>29.327999999999999</v>
      </c>
      <c r="M1378">
        <v>31.3</v>
      </c>
      <c r="N1378">
        <v>0.98599999999999999</v>
      </c>
      <c r="O1378">
        <v>12</v>
      </c>
    </row>
    <row r="1379" spans="1:15" x14ac:dyDescent="0.45">
      <c r="A1379" t="s">
        <v>102</v>
      </c>
      <c r="B1379">
        <v>2017</v>
      </c>
      <c r="C1379" s="9">
        <v>42678</v>
      </c>
      <c r="D1379" t="s">
        <v>653</v>
      </c>
      <c r="E1379" t="s">
        <v>370</v>
      </c>
      <c r="F1379">
        <v>1</v>
      </c>
      <c r="G1379">
        <v>1</v>
      </c>
      <c r="H1379" t="s">
        <v>655</v>
      </c>
      <c r="I1379" t="s">
        <v>120</v>
      </c>
      <c r="J1379">
        <v>33.917808219177999</v>
      </c>
      <c r="K1379">
        <v>29.327999999999999</v>
      </c>
      <c r="L1379">
        <v>29.561</v>
      </c>
      <c r="M1379">
        <v>31.515000000000001</v>
      </c>
      <c r="N1379">
        <v>0.97699999999999998</v>
      </c>
      <c r="O1379">
        <v>1</v>
      </c>
    </row>
    <row r="1380" spans="1:15" x14ac:dyDescent="0.45">
      <c r="A1380" t="s">
        <v>102</v>
      </c>
      <c r="B1380">
        <v>2017</v>
      </c>
      <c r="C1380" s="9">
        <v>42678</v>
      </c>
      <c r="D1380" t="s">
        <v>653</v>
      </c>
      <c r="E1380" t="s">
        <v>370</v>
      </c>
      <c r="F1380">
        <v>1</v>
      </c>
      <c r="G1380">
        <v>2</v>
      </c>
      <c r="H1380" t="s">
        <v>147</v>
      </c>
      <c r="I1380" t="s">
        <v>31</v>
      </c>
      <c r="J1380">
        <v>28.323287671232801</v>
      </c>
      <c r="K1380">
        <v>28.204999999999998</v>
      </c>
      <c r="L1380">
        <v>28.286000000000001</v>
      </c>
      <c r="M1380">
        <v>30.268000000000001</v>
      </c>
      <c r="N1380">
        <v>0.99099999999999999</v>
      </c>
      <c r="O1380">
        <v>2</v>
      </c>
    </row>
    <row r="1381" spans="1:15" x14ac:dyDescent="0.45">
      <c r="A1381" t="s">
        <v>102</v>
      </c>
      <c r="B1381">
        <v>2017</v>
      </c>
      <c r="C1381" s="9">
        <v>42678</v>
      </c>
      <c r="D1381" t="s">
        <v>653</v>
      </c>
      <c r="E1381" t="s">
        <v>370</v>
      </c>
      <c r="F1381">
        <v>1</v>
      </c>
      <c r="G1381">
        <v>3</v>
      </c>
      <c r="H1381" t="s">
        <v>732</v>
      </c>
      <c r="I1381" t="s">
        <v>698</v>
      </c>
      <c r="J1381">
        <v>19.547945205479401</v>
      </c>
      <c r="K1381">
        <v>9</v>
      </c>
      <c r="L1381">
        <v>18.378</v>
      </c>
      <c r="M1381">
        <v>27.106000000000002</v>
      </c>
      <c r="N1381">
        <v>4.3639999999999999</v>
      </c>
      <c r="O1381">
        <v>3</v>
      </c>
    </row>
    <row r="1382" spans="1:15" x14ac:dyDescent="0.45">
      <c r="A1382" t="s">
        <v>102</v>
      </c>
      <c r="B1382">
        <v>2017</v>
      </c>
      <c r="C1382" s="9">
        <v>42678</v>
      </c>
      <c r="D1382" t="s">
        <v>653</v>
      </c>
      <c r="E1382" t="s">
        <v>370</v>
      </c>
      <c r="F1382">
        <v>1</v>
      </c>
      <c r="G1382">
        <v>4</v>
      </c>
      <c r="H1382" t="s">
        <v>50</v>
      </c>
      <c r="I1382" t="s">
        <v>51</v>
      </c>
      <c r="J1382">
        <v>20.079452054794501</v>
      </c>
      <c r="K1382">
        <v>16.332000000000001</v>
      </c>
      <c r="L1382">
        <v>17.422999999999998</v>
      </c>
      <c r="M1382">
        <v>21.460999999999999</v>
      </c>
      <c r="N1382">
        <v>2.0190000000000001</v>
      </c>
      <c r="O1382">
        <v>4</v>
      </c>
    </row>
    <row r="1383" spans="1:15" x14ac:dyDescent="0.45">
      <c r="A1383" t="s">
        <v>102</v>
      </c>
      <c r="B1383">
        <v>2017</v>
      </c>
      <c r="C1383" s="9">
        <v>42678</v>
      </c>
      <c r="D1383" t="s">
        <v>653</v>
      </c>
      <c r="E1383" t="s">
        <v>370</v>
      </c>
      <c r="F1383">
        <v>1</v>
      </c>
      <c r="G1383">
        <v>5</v>
      </c>
      <c r="H1383" t="s">
        <v>718</v>
      </c>
      <c r="I1383" t="s">
        <v>118</v>
      </c>
      <c r="J1383">
        <v>20.802739726027301</v>
      </c>
      <c r="K1383">
        <v>9</v>
      </c>
      <c r="L1383">
        <v>13.5559999999999</v>
      </c>
      <c r="M1383">
        <v>22.265999999999998</v>
      </c>
      <c r="N1383">
        <v>4.3550000000000004</v>
      </c>
      <c r="O1383">
        <v>5</v>
      </c>
    </row>
    <row r="1384" spans="1:15" x14ac:dyDescent="0.45">
      <c r="A1384" t="s">
        <v>102</v>
      </c>
      <c r="B1384">
        <v>2017</v>
      </c>
      <c r="C1384" s="9">
        <v>42678</v>
      </c>
      <c r="D1384" t="s">
        <v>653</v>
      </c>
      <c r="E1384" t="s">
        <v>370</v>
      </c>
      <c r="F1384">
        <v>1</v>
      </c>
      <c r="G1384">
        <v>6</v>
      </c>
      <c r="H1384" t="s">
        <v>139</v>
      </c>
      <c r="I1384" t="s">
        <v>61</v>
      </c>
      <c r="J1384">
        <v>24.402739726027399</v>
      </c>
      <c r="K1384">
        <v>24.614999999999998</v>
      </c>
      <c r="L1384">
        <v>24.236999999999998</v>
      </c>
      <c r="M1384">
        <v>26.140999999999998</v>
      </c>
      <c r="N1384">
        <v>0.95199999999999996</v>
      </c>
      <c r="O1384">
        <v>6</v>
      </c>
    </row>
    <row r="1385" spans="1:15" x14ac:dyDescent="0.45">
      <c r="A1385" t="s">
        <v>102</v>
      </c>
      <c r="B1385">
        <v>2017</v>
      </c>
      <c r="C1385" s="9">
        <v>42678</v>
      </c>
      <c r="D1385" t="s">
        <v>653</v>
      </c>
      <c r="E1385" t="s">
        <v>370</v>
      </c>
      <c r="F1385">
        <v>2</v>
      </c>
      <c r="G1385">
        <v>1</v>
      </c>
      <c r="H1385" t="s">
        <v>321</v>
      </c>
      <c r="I1385" t="s">
        <v>56</v>
      </c>
      <c r="J1385">
        <v>24.542465753424601</v>
      </c>
      <c r="K1385">
        <v>18.047999999999998</v>
      </c>
      <c r="L1385">
        <v>18.791</v>
      </c>
      <c r="M1385">
        <v>21.521000000000001</v>
      </c>
      <c r="N1385">
        <v>1.365</v>
      </c>
      <c r="O1385">
        <v>7</v>
      </c>
    </row>
    <row r="1386" spans="1:15" x14ac:dyDescent="0.45">
      <c r="A1386" t="s">
        <v>102</v>
      </c>
      <c r="B1386">
        <v>2017</v>
      </c>
      <c r="C1386" s="9">
        <v>42678</v>
      </c>
      <c r="D1386" t="s">
        <v>653</v>
      </c>
      <c r="E1386" t="s">
        <v>370</v>
      </c>
      <c r="F1386">
        <v>2</v>
      </c>
      <c r="G1386">
        <v>2</v>
      </c>
      <c r="H1386" t="s">
        <v>157</v>
      </c>
      <c r="I1386" t="s">
        <v>158</v>
      </c>
      <c r="J1386">
        <v>19.624657534246499</v>
      </c>
      <c r="K1386">
        <v>9</v>
      </c>
      <c r="L1386">
        <v>15.488</v>
      </c>
      <c r="M1386">
        <v>24.474</v>
      </c>
      <c r="N1386">
        <v>4.4930000000000003</v>
      </c>
      <c r="O1386">
        <v>8</v>
      </c>
    </row>
    <row r="1387" spans="1:15" x14ac:dyDescent="0.45">
      <c r="A1387" t="s">
        <v>102</v>
      </c>
      <c r="B1387">
        <v>2017</v>
      </c>
      <c r="C1387" s="9">
        <v>42678</v>
      </c>
      <c r="D1387" t="s">
        <v>653</v>
      </c>
      <c r="E1387" t="s">
        <v>370</v>
      </c>
      <c r="F1387">
        <v>2</v>
      </c>
      <c r="G1387">
        <v>3</v>
      </c>
      <c r="H1387" t="s">
        <v>82</v>
      </c>
      <c r="I1387" t="s">
        <v>67</v>
      </c>
      <c r="J1387">
        <v>24.180821917808199</v>
      </c>
      <c r="K1387">
        <v>15.585000000000001</v>
      </c>
      <c r="L1387">
        <v>16.122</v>
      </c>
      <c r="M1387">
        <v>20.295999999999999</v>
      </c>
      <c r="N1387">
        <v>2.0870000000000002</v>
      </c>
      <c r="O1387">
        <v>9</v>
      </c>
    </row>
    <row r="1388" spans="1:15" x14ac:dyDescent="0.45">
      <c r="A1388" t="s">
        <v>102</v>
      </c>
      <c r="B1388">
        <v>2017</v>
      </c>
      <c r="C1388" s="9">
        <v>42678</v>
      </c>
      <c r="D1388" t="s">
        <v>653</v>
      </c>
      <c r="E1388" t="s">
        <v>370</v>
      </c>
      <c r="F1388">
        <v>2</v>
      </c>
      <c r="G1388">
        <v>4</v>
      </c>
      <c r="H1388" t="s">
        <v>724</v>
      </c>
      <c r="I1388" t="s">
        <v>720</v>
      </c>
      <c r="J1388">
        <v>21.876712328767098</v>
      </c>
      <c r="K1388">
        <v>9</v>
      </c>
      <c r="L1388">
        <v>10.231</v>
      </c>
      <c r="M1388">
        <v>19.419</v>
      </c>
      <c r="N1388">
        <v>4.5940000000000003</v>
      </c>
      <c r="O1388">
        <v>10</v>
      </c>
    </row>
    <row r="1389" spans="1:15" x14ac:dyDescent="0.45">
      <c r="A1389" t="s">
        <v>102</v>
      </c>
      <c r="B1389">
        <v>2017</v>
      </c>
      <c r="C1389" s="9">
        <v>42678</v>
      </c>
      <c r="D1389" t="s">
        <v>653</v>
      </c>
      <c r="E1389" t="s">
        <v>370</v>
      </c>
      <c r="F1389">
        <v>2</v>
      </c>
      <c r="G1389">
        <v>5</v>
      </c>
      <c r="H1389" t="s">
        <v>692</v>
      </c>
      <c r="I1389" t="s">
        <v>53</v>
      </c>
      <c r="J1389">
        <v>18.542465753424601</v>
      </c>
      <c r="K1389">
        <v>9</v>
      </c>
      <c r="L1389">
        <v>6.8079999999999998</v>
      </c>
      <c r="M1389">
        <v>16.506</v>
      </c>
      <c r="N1389">
        <v>4.8490000000000002</v>
      </c>
      <c r="O1389">
        <v>11</v>
      </c>
    </row>
    <row r="1390" spans="1:15" x14ac:dyDescent="0.45">
      <c r="A1390" t="s">
        <v>102</v>
      </c>
      <c r="B1390">
        <v>2017</v>
      </c>
      <c r="C1390" s="9">
        <v>42678</v>
      </c>
      <c r="D1390" t="s">
        <v>653</v>
      </c>
      <c r="E1390" t="s">
        <v>370</v>
      </c>
      <c r="F1390">
        <v>2</v>
      </c>
      <c r="G1390">
        <v>6</v>
      </c>
      <c r="H1390" t="s">
        <v>729</v>
      </c>
      <c r="I1390" t="s">
        <v>142</v>
      </c>
      <c r="J1390">
        <v>24.816438356164301</v>
      </c>
      <c r="K1390">
        <v>9</v>
      </c>
      <c r="L1390">
        <v>1.208</v>
      </c>
      <c r="M1390">
        <v>12.238</v>
      </c>
      <c r="N1390">
        <v>5.5149999999999997</v>
      </c>
      <c r="O1390">
        <v>12</v>
      </c>
    </row>
    <row r="1391" spans="1:15" x14ac:dyDescent="0.45">
      <c r="A1391" t="s">
        <v>657</v>
      </c>
      <c r="B1391">
        <v>2017</v>
      </c>
      <c r="C1391" s="9">
        <v>42686</v>
      </c>
      <c r="D1391" t="s">
        <v>653</v>
      </c>
      <c r="E1391" t="s">
        <v>454</v>
      </c>
      <c r="F1391">
        <v>1</v>
      </c>
      <c r="G1391">
        <v>1</v>
      </c>
      <c r="H1391" t="s">
        <v>147</v>
      </c>
      <c r="I1391" t="s">
        <v>31</v>
      </c>
      <c r="J1391">
        <v>28.345205479452002</v>
      </c>
      <c r="K1391">
        <v>28.286000000000001</v>
      </c>
      <c r="L1391">
        <v>28.45</v>
      </c>
      <c r="M1391">
        <v>30.422000000000001</v>
      </c>
      <c r="N1391">
        <v>0.98599999999999999</v>
      </c>
      <c r="O1391">
        <v>1</v>
      </c>
    </row>
    <row r="1392" spans="1:15" x14ac:dyDescent="0.45">
      <c r="A1392" t="s">
        <v>657</v>
      </c>
      <c r="B1392">
        <v>2017</v>
      </c>
      <c r="C1392" s="9">
        <v>42686</v>
      </c>
      <c r="D1392" t="s">
        <v>653</v>
      </c>
      <c r="E1392" t="s">
        <v>454</v>
      </c>
      <c r="F1392">
        <v>1</v>
      </c>
      <c r="G1392">
        <v>2</v>
      </c>
      <c r="H1392" t="s">
        <v>728</v>
      </c>
      <c r="I1392" t="s">
        <v>40</v>
      </c>
      <c r="J1392">
        <v>26.7534246575342</v>
      </c>
      <c r="K1392">
        <v>9</v>
      </c>
      <c r="L1392">
        <v>17.77</v>
      </c>
      <c r="M1392">
        <v>27.327999999999999</v>
      </c>
      <c r="N1392">
        <v>4.7789999999999999</v>
      </c>
      <c r="O1392">
        <v>8</v>
      </c>
    </row>
    <row r="1393" spans="1:15" x14ac:dyDescent="0.45">
      <c r="A1393" t="s">
        <v>657</v>
      </c>
      <c r="B1393">
        <v>2017</v>
      </c>
      <c r="C1393" s="9">
        <v>42686</v>
      </c>
      <c r="D1393" t="s">
        <v>653</v>
      </c>
      <c r="E1393" t="s">
        <v>454</v>
      </c>
      <c r="F1393">
        <v>1</v>
      </c>
      <c r="G1393">
        <v>3</v>
      </c>
      <c r="H1393" t="s">
        <v>724</v>
      </c>
      <c r="I1393" t="s">
        <v>720</v>
      </c>
      <c r="J1393">
        <v>21.898630136986299</v>
      </c>
      <c r="K1393">
        <v>10.231</v>
      </c>
      <c r="L1393">
        <v>14.261999999999899</v>
      </c>
      <c r="M1393">
        <v>21.495999999999999</v>
      </c>
      <c r="N1393">
        <v>3.617</v>
      </c>
      <c r="O1393">
        <v>5</v>
      </c>
    </row>
    <row r="1394" spans="1:15" x14ac:dyDescent="0.45">
      <c r="A1394" t="s">
        <v>657</v>
      </c>
      <c r="B1394">
        <v>2017</v>
      </c>
      <c r="C1394" s="9">
        <v>42686</v>
      </c>
      <c r="D1394" t="s">
        <v>653</v>
      </c>
      <c r="E1394" t="s">
        <v>454</v>
      </c>
      <c r="F1394">
        <v>1</v>
      </c>
      <c r="G1394">
        <v>4</v>
      </c>
      <c r="H1394" t="s">
        <v>718</v>
      </c>
      <c r="I1394" t="s">
        <v>118</v>
      </c>
      <c r="J1394">
        <v>20.824657534246501</v>
      </c>
      <c r="K1394">
        <v>13.5559999999999</v>
      </c>
      <c r="L1394">
        <v>13.795999999999999</v>
      </c>
      <c r="M1394">
        <v>20.84</v>
      </c>
      <c r="N1394">
        <v>3.5219999999999998</v>
      </c>
      <c r="O1394">
        <v>10</v>
      </c>
    </row>
    <row r="1395" spans="1:15" x14ac:dyDescent="0.45">
      <c r="A1395" t="s">
        <v>657</v>
      </c>
      <c r="B1395">
        <v>2017</v>
      </c>
      <c r="C1395" s="9">
        <v>42686</v>
      </c>
      <c r="D1395" t="s">
        <v>653</v>
      </c>
      <c r="E1395" t="s">
        <v>454</v>
      </c>
      <c r="F1395">
        <v>1</v>
      </c>
      <c r="G1395">
        <v>5</v>
      </c>
      <c r="H1395" t="s">
        <v>656</v>
      </c>
      <c r="I1395" t="s">
        <v>49</v>
      </c>
      <c r="J1395">
        <v>18.405479452054699</v>
      </c>
      <c r="K1395">
        <v>9</v>
      </c>
      <c r="L1395">
        <v>6.9660000000000002</v>
      </c>
      <c r="M1395">
        <v>16.966000000000001</v>
      </c>
      <c r="N1395">
        <v>5</v>
      </c>
      <c r="O1395">
        <v>13</v>
      </c>
    </row>
    <row r="1396" spans="1:15" x14ac:dyDescent="0.45">
      <c r="A1396" t="s">
        <v>657</v>
      </c>
      <c r="B1396">
        <v>2017</v>
      </c>
      <c r="C1396" s="9">
        <v>42686</v>
      </c>
      <c r="D1396" t="s">
        <v>653</v>
      </c>
      <c r="E1396" t="s">
        <v>454</v>
      </c>
      <c r="F1396">
        <v>1</v>
      </c>
      <c r="G1396">
        <v>9</v>
      </c>
      <c r="H1396" t="s">
        <v>729</v>
      </c>
      <c r="I1396" t="s">
        <v>142</v>
      </c>
      <c r="J1396">
        <v>24.838356164383502</v>
      </c>
      <c r="K1396">
        <v>1.208</v>
      </c>
      <c r="L1396">
        <v>-6.7999999999999602E-2</v>
      </c>
      <c r="M1396">
        <v>9.2919999999999998</v>
      </c>
      <c r="N1396">
        <v>4.68</v>
      </c>
      <c r="O1396">
        <v>1</v>
      </c>
    </row>
    <row r="1397" spans="1:15" x14ac:dyDescent="0.45">
      <c r="A1397" t="s">
        <v>657</v>
      </c>
      <c r="B1397">
        <v>2017</v>
      </c>
      <c r="C1397" s="9">
        <v>42686</v>
      </c>
      <c r="D1397" t="s">
        <v>653</v>
      </c>
      <c r="E1397" t="s">
        <v>454</v>
      </c>
      <c r="F1397">
        <v>2</v>
      </c>
      <c r="G1397">
        <v>1</v>
      </c>
      <c r="H1397" t="s">
        <v>79</v>
      </c>
      <c r="I1397" t="s">
        <v>65</v>
      </c>
      <c r="J1397">
        <v>29.526027397260201</v>
      </c>
      <c r="K1397">
        <v>31.530999999999999</v>
      </c>
      <c r="L1397">
        <v>31.56</v>
      </c>
      <c r="M1397">
        <v>33.154000000000003</v>
      </c>
      <c r="N1397">
        <v>0.79700000000000004</v>
      </c>
      <c r="O1397">
        <v>3</v>
      </c>
    </row>
    <row r="1398" spans="1:15" x14ac:dyDescent="0.45">
      <c r="A1398" t="s">
        <v>657</v>
      </c>
      <c r="B1398">
        <v>2017</v>
      </c>
      <c r="C1398" s="9">
        <v>42686</v>
      </c>
      <c r="D1398" t="s">
        <v>653</v>
      </c>
      <c r="E1398" t="s">
        <v>454</v>
      </c>
      <c r="F1398">
        <v>2</v>
      </c>
      <c r="G1398">
        <v>2</v>
      </c>
      <c r="H1398" t="s">
        <v>321</v>
      </c>
      <c r="I1398" t="s">
        <v>56</v>
      </c>
      <c r="J1398">
        <v>24.564383561643801</v>
      </c>
      <c r="K1398">
        <v>18.791</v>
      </c>
      <c r="L1398">
        <v>19.306999999999999</v>
      </c>
      <c r="M1398">
        <v>21.969000000000001</v>
      </c>
      <c r="N1398">
        <v>1.331</v>
      </c>
      <c r="O1398">
        <v>9</v>
      </c>
    </row>
    <row r="1399" spans="1:15" x14ac:dyDescent="0.45">
      <c r="A1399" t="s">
        <v>657</v>
      </c>
      <c r="B1399">
        <v>2017</v>
      </c>
      <c r="C1399" s="9">
        <v>42686</v>
      </c>
      <c r="D1399" t="s">
        <v>653</v>
      </c>
      <c r="E1399" t="s">
        <v>454</v>
      </c>
      <c r="F1399">
        <v>2</v>
      </c>
      <c r="G1399">
        <v>3</v>
      </c>
      <c r="H1399" t="s">
        <v>121</v>
      </c>
      <c r="I1399" t="s">
        <v>120</v>
      </c>
      <c r="J1399">
        <v>20.690410958904099</v>
      </c>
      <c r="K1399">
        <v>12.093</v>
      </c>
      <c r="L1399">
        <v>14.728999999999999</v>
      </c>
      <c r="M1399">
        <v>20.773</v>
      </c>
      <c r="N1399">
        <v>3.0219999999999998</v>
      </c>
      <c r="O1399">
        <v>11</v>
      </c>
    </row>
    <row r="1400" spans="1:15" x14ac:dyDescent="0.45">
      <c r="A1400" t="s">
        <v>657</v>
      </c>
      <c r="B1400">
        <v>2017</v>
      </c>
      <c r="C1400" s="9">
        <v>42686</v>
      </c>
      <c r="D1400" t="s">
        <v>653</v>
      </c>
      <c r="E1400" t="s">
        <v>454</v>
      </c>
      <c r="F1400">
        <v>2</v>
      </c>
      <c r="G1400">
        <v>4</v>
      </c>
      <c r="H1400" t="s">
        <v>157</v>
      </c>
      <c r="I1400" t="s">
        <v>158</v>
      </c>
      <c r="J1400">
        <v>19.646575342465699</v>
      </c>
      <c r="K1400">
        <v>15.488</v>
      </c>
      <c r="L1400">
        <v>14.908999999999899</v>
      </c>
      <c r="M1400">
        <v>21.856999999999999</v>
      </c>
      <c r="N1400">
        <v>3.4740000000000002</v>
      </c>
      <c r="O1400">
        <v>13</v>
      </c>
    </row>
    <row r="1401" spans="1:15" x14ac:dyDescent="0.45">
      <c r="A1401" t="s">
        <v>657</v>
      </c>
      <c r="B1401">
        <v>2017</v>
      </c>
      <c r="C1401" s="9">
        <v>42686</v>
      </c>
      <c r="D1401" t="s">
        <v>653</v>
      </c>
      <c r="E1401" t="s">
        <v>454</v>
      </c>
      <c r="F1401">
        <v>2</v>
      </c>
      <c r="G1401">
        <v>5</v>
      </c>
      <c r="H1401" t="s">
        <v>730</v>
      </c>
      <c r="I1401" t="s">
        <v>731</v>
      </c>
      <c r="J1401">
        <v>19.4794520547945</v>
      </c>
      <c r="K1401">
        <v>9</v>
      </c>
      <c r="L1401">
        <v>8.0709999999999997</v>
      </c>
      <c r="M1401">
        <v>17.541</v>
      </c>
      <c r="N1401">
        <v>4.7350000000000003</v>
      </c>
      <c r="O1401">
        <v>15</v>
      </c>
    </row>
    <row r="1402" spans="1:15" x14ac:dyDescent="0.45">
      <c r="A1402" t="s">
        <v>657</v>
      </c>
      <c r="B1402">
        <v>2017</v>
      </c>
      <c r="C1402" s="9">
        <v>42686</v>
      </c>
      <c r="D1402" t="s">
        <v>653</v>
      </c>
      <c r="E1402" t="s">
        <v>454</v>
      </c>
      <c r="F1402">
        <v>2</v>
      </c>
      <c r="G1402">
        <v>6</v>
      </c>
      <c r="H1402" t="s">
        <v>692</v>
      </c>
      <c r="I1402" t="s">
        <v>53</v>
      </c>
      <c r="J1402">
        <v>18.564383561643801</v>
      </c>
      <c r="K1402">
        <v>6.8079999999999998</v>
      </c>
      <c r="L1402">
        <v>4.7460000000000004</v>
      </c>
      <c r="M1402">
        <v>12.858000000000001</v>
      </c>
      <c r="N1402">
        <v>4.056</v>
      </c>
      <c r="O1402">
        <v>17</v>
      </c>
    </row>
    <row r="1403" spans="1:15" x14ac:dyDescent="0.45">
      <c r="A1403" t="s">
        <v>657</v>
      </c>
      <c r="B1403">
        <v>2017</v>
      </c>
      <c r="C1403" s="9">
        <v>42686</v>
      </c>
      <c r="D1403" t="s">
        <v>653</v>
      </c>
      <c r="E1403" t="s">
        <v>454</v>
      </c>
      <c r="F1403">
        <v>3</v>
      </c>
      <c r="G1403">
        <v>1</v>
      </c>
      <c r="H1403" t="s">
        <v>50</v>
      </c>
      <c r="I1403" t="s">
        <v>51</v>
      </c>
      <c r="J1403">
        <v>20.101369863013598</v>
      </c>
      <c r="K1403">
        <v>17.422999999999998</v>
      </c>
      <c r="L1403">
        <v>19.666</v>
      </c>
      <c r="M1403">
        <v>23.44</v>
      </c>
      <c r="N1403">
        <v>1.887</v>
      </c>
      <c r="O1403">
        <v>2</v>
      </c>
    </row>
    <row r="1404" spans="1:15" x14ac:dyDescent="0.45">
      <c r="A1404" t="s">
        <v>657</v>
      </c>
      <c r="B1404">
        <v>2017</v>
      </c>
      <c r="C1404" s="9">
        <v>42686</v>
      </c>
      <c r="D1404" t="s">
        <v>653</v>
      </c>
      <c r="E1404" t="s">
        <v>454</v>
      </c>
      <c r="F1404">
        <v>3</v>
      </c>
      <c r="G1404">
        <v>2</v>
      </c>
      <c r="H1404" t="s">
        <v>77</v>
      </c>
      <c r="I1404" t="s">
        <v>19</v>
      </c>
      <c r="J1404">
        <v>25.506849315068401</v>
      </c>
      <c r="K1404">
        <v>25.712</v>
      </c>
      <c r="L1404">
        <v>25.88</v>
      </c>
      <c r="M1404">
        <v>28.498000000000001</v>
      </c>
      <c r="N1404">
        <v>1.3089999999999999</v>
      </c>
      <c r="O1404">
        <v>6</v>
      </c>
    </row>
    <row r="1405" spans="1:15" x14ac:dyDescent="0.45">
      <c r="A1405" t="s">
        <v>657</v>
      </c>
      <c r="B1405">
        <v>2017</v>
      </c>
      <c r="C1405" s="9">
        <v>42686</v>
      </c>
      <c r="D1405" t="s">
        <v>653</v>
      </c>
      <c r="E1405" t="s">
        <v>454</v>
      </c>
      <c r="F1405">
        <v>3</v>
      </c>
      <c r="G1405">
        <v>3</v>
      </c>
      <c r="H1405" t="s">
        <v>732</v>
      </c>
      <c r="I1405" t="s">
        <v>698</v>
      </c>
      <c r="J1405">
        <v>19.569863013698601</v>
      </c>
      <c r="K1405">
        <v>18.378</v>
      </c>
      <c r="L1405">
        <v>20.459</v>
      </c>
      <c r="M1405">
        <v>26.966999999999999</v>
      </c>
      <c r="N1405">
        <v>3.254</v>
      </c>
      <c r="O1405">
        <v>12</v>
      </c>
    </row>
    <row r="1406" spans="1:15" x14ac:dyDescent="0.45">
      <c r="A1406" t="s">
        <v>657</v>
      </c>
      <c r="B1406">
        <v>2017</v>
      </c>
      <c r="C1406" s="9">
        <v>42686</v>
      </c>
      <c r="D1406" t="s">
        <v>653</v>
      </c>
      <c r="E1406" t="s">
        <v>454</v>
      </c>
      <c r="F1406">
        <v>3</v>
      </c>
      <c r="G1406">
        <v>4</v>
      </c>
      <c r="H1406" t="s">
        <v>60</v>
      </c>
      <c r="I1406" t="s">
        <v>61</v>
      </c>
      <c r="J1406">
        <v>28.323287671232801</v>
      </c>
      <c r="K1406">
        <v>24.449000000000002</v>
      </c>
      <c r="L1406">
        <v>24.375999999999902</v>
      </c>
      <c r="M1406">
        <v>26.277999999999999</v>
      </c>
      <c r="N1406">
        <v>0.95099999999999996</v>
      </c>
      <c r="O1406">
        <v>7</v>
      </c>
    </row>
    <row r="1407" spans="1:15" x14ac:dyDescent="0.45">
      <c r="A1407" t="s">
        <v>657</v>
      </c>
      <c r="B1407">
        <v>2017</v>
      </c>
      <c r="C1407" s="9">
        <v>42686</v>
      </c>
      <c r="D1407" t="s">
        <v>653</v>
      </c>
      <c r="E1407" t="s">
        <v>454</v>
      </c>
      <c r="F1407">
        <v>3</v>
      </c>
      <c r="G1407">
        <v>5</v>
      </c>
      <c r="H1407" t="s">
        <v>133</v>
      </c>
      <c r="I1407" t="s">
        <v>25</v>
      </c>
      <c r="J1407">
        <v>23.8</v>
      </c>
      <c r="K1407">
        <v>24.091000000000001</v>
      </c>
      <c r="L1407">
        <v>23.358000000000001</v>
      </c>
      <c r="M1407">
        <v>26.693999999999999</v>
      </c>
      <c r="N1407">
        <v>1.6679999999999999</v>
      </c>
      <c r="O1407">
        <v>4</v>
      </c>
    </row>
    <row r="1408" spans="1:15" x14ac:dyDescent="0.45">
      <c r="A1408" t="s">
        <v>657</v>
      </c>
      <c r="B1408">
        <v>2017</v>
      </c>
      <c r="C1408" s="9">
        <v>42686</v>
      </c>
      <c r="D1408" t="s">
        <v>653</v>
      </c>
      <c r="E1408" t="s">
        <v>454</v>
      </c>
      <c r="F1408">
        <v>3</v>
      </c>
      <c r="G1408">
        <v>6</v>
      </c>
      <c r="H1408" t="s">
        <v>98</v>
      </c>
      <c r="I1408" t="s">
        <v>67</v>
      </c>
      <c r="J1408">
        <v>25.284931506849301</v>
      </c>
      <c r="K1408">
        <v>9</v>
      </c>
      <c r="L1408">
        <v>5.4560000000000004</v>
      </c>
      <c r="M1408">
        <v>16.736000000000001</v>
      </c>
      <c r="N1408">
        <v>5.64</v>
      </c>
      <c r="O1408">
        <v>15</v>
      </c>
    </row>
    <row r="1409" spans="1:15" x14ac:dyDescent="0.45">
      <c r="A1409" t="s">
        <v>657</v>
      </c>
      <c r="B1409">
        <v>2017</v>
      </c>
      <c r="C1409" s="9">
        <v>42686</v>
      </c>
      <c r="D1409" t="s">
        <v>653</v>
      </c>
      <c r="E1409" t="s">
        <v>642</v>
      </c>
      <c r="F1409">
        <v>1</v>
      </c>
      <c r="G1409">
        <v>1</v>
      </c>
      <c r="H1409" t="s">
        <v>60</v>
      </c>
      <c r="I1409" t="s">
        <v>61</v>
      </c>
      <c r="J1409">
        <v>28.323287671232801</v>
      </c>
      <c r="K1409">
        <v>24.375999999999902</v>
      </c>
      <c r="L1409">
        <v>24.533999999999999</v>
      </c>
      <c r="M1409">
        <v>26.423999999999999</v>
      </c>
      <c r="N1409">
        <v>0.94499999999999995</v>
      </c>
      <c r="O1409">
        <v>7</v>
      </c>
    </row>
    <row r="1410" spans="1:15" x14ac:dyDescent="0.45">
      <c r="A1410" t="s">
        <v>657</v>
      </c>
      <c r="B1410">
        <v>2017</v>
      </c>
      <c r="C1410" s="9">
        <v>42686</v>
      </c>
      <c r="D1410" t="s">
        <v>653</v>
      </c>
      <c r="E1410" t="s">
        <v>642</v>
      </c>
      <c r="F1410">
        <v>1</v>
      </c>
      <c r="G1410">
        <v>2</v>
      </c>
      <c r="H1410" t="s">
        <v>718</v>
      </c>
      <c r="I1410" t="s">
        <v>118</v>
      </c>
      <c r="J1410">
        <v>20.824657534246501</v>
      </c>
      <c r="K1410">
        <v>13.795999999999999</v>
      </c>
      <c r="L1410">
        <v>16.331</v>
      </c>
      <c r="M1410">
        <v>22.279</v>
      </c>
      <c r="N1410">
        <v>2.9740000000000002</v>
      </c>
      <c r="O1410">
        <v>10</v>
      </c>
    </row>
    <row r="1411" spans="1:15" x14ac:dyDescent="0.45">
      <c r="A1411" t="s">
        <v>657</v>
      </c>
      <c r="B1411">
        <v>2017</v>
      </c>
      <c r="C1411" s="9">
        <v>42686</v>
      </c>
      <c r="D1411" t="s">
        <v>653</v>
      </c>
      <c r="E1411" t="s">
        <v>642</v>
      </c>
      <c r="F1411">
        <v>1</v>
      </c>
      <c r="G1411">
        <v>3</v>
      </c>
      <c r="H1411" t="s">
        <v>724</v>
      </c>
      <c r="I1411" t="s">
        <v>720</v>
      </c>
      <c r="J1411">
        <v>21.898630136986299</v>
      </c>
      <c r="K1411">
        <v>14.261999999999899</v>
      </c>
      <c r="L1411">
        <v>15.09</v>
      </c>
      <c r="M1411">
        <v>21.132000000000001</v>
      </c>
      <c r="N1411">
        <v>3.0209999999999999</v>
      </c>
      <c r="O1411">
        <v>5</v>
      </c>
    </row>
    <row r="1412" spans="1:15" x14ac:dyDescent="0.45">
      <c r="A1412" t="s">
        <v>657</v>
      </c>
      <c r="B1412">
        <v>2017</v>
      </c>
      <c r="C1412" s="9">
        <v>42686</v>
      </c>
      <c r="D1412" t="s">
        <v>653</v>
      </c>
      <c r="E1412" t="s">
        <v>642</v>
      </c>
      <c r="F1412">
        <v>1</v>
      </c>
      <c r="G1412">
        <v>4</v>
      </c>
      <c r="H1412" t="s">
        <v>656</v>
      </c>
      <c r="I1412" t="s">
        <v>49</v>
      </c>
      <c r="J1412">
        <v>18.405479452054699</v>
      </c>
      <c r="K1412">
        <v>6.9660000000000002</v>
      </c>
      <c r="L1412">
        <v>9.3969999999999896</v>
      </c>
      <c r="M1412">
        <v>16.837</v>
      </c>
      <c r="N1412">
        <v>3.72</v>
      </c>
      <c r="O1412">
        <v>13</v>
      </c>
    </row>
    <row r="1413" spans="1:15" x14ac:dyDescent="0.45">
      <c r="A1413" t="s">
        <v>657</v>
      </c>
      <c r="B1413">
        <v>2017</v>
      </c>
      <c r="C1413" s="9">
        <v>42686</v>
      </c>
      <c r="D1413" t="s">
        <v>653</v>
      </c>
      <c r="E1413" t="s">
        <v>642</v>
      </c>
      <c r="F1413">
        <v>1</v>
      </c>
      <c r="G1413">
        <v>5</v>
      </c>
      <c r="H1413" t="s">
        <v>98</v>
      </c>
      <c r="I1413" t="s">
        <v>67</v>
      </c>
      <c r="J1413">
        <v>25.284931506849301</v>
      </c>
      <c r="K1413">
        <v>5.4560000000000004</v>
      </c>
      <c r="L1413">
        <v>6.0190000000000001</v>
      </c>
      <c r="M1413">
        <v>14.127000000000001</v>
      </c>
      <c r="N1413">
        <v>4.0540000000000003</v>
      </c>
      <c r="O1413">
        <v>15</v>
      </c>
    </row>
    <row r="1414" spans="1:15" x14ac:dyDescent="0.45">
      <c r="A1414" t="s">
        <v>657</v>
      </c>
      <c r="B1414">
        <v>2017</v>
      </c>
      <c r="C1414" s="9">
        <v>42686</v>
      </c>
      <c r="D1414" t="s">
        <v>653</v>
      </c>
      <c r="E1414" t="s">
        <v>642</v>
      </c>
      <c r="F1414">
        <v>1</v>
      </c>
      <c r="G1414">
        <v>6</v>
      </c>
      <c r="H1414" t="s">
        <v>692</v>
      </c>
      <c r="I1414" t="s">
        <v>53</v>
      </c>
      <c r="J1414">
        <v>18.564383561643801</v>
      </c>
      <c r="K1414">
        <v>4.7460000000000004</v>
      </c>
      <c r="L1414">
        <v>3.137</v>
      </c>
      <c r="M1414">
        <v>10.211</v>
      </c>
      <c r="N1414">
        <v>3.5369999999999999</v>
      </c>
      <c r="O1414">
        <v>17</v>
      </c>
    </row>
    <row r="1415" spans="1:15" x14ac:dyDescent="0.45">
      <c r="A1415" t="s">
        <v>657</v>
      </c>
      <c r="B1415">
        <v>2017</v>
      </c>
      <c r="C1415" s="9">
        <v>42686</v>
      </c>
      <c r="D1415" t="s">
        <v>653</v>
      </c>
      <c r="E1415" t="s">
        <v>642</v>
      </c>
      <c r="F1415">
        <v>2</v>
      </c>
      <c r="G1415">
        <v>1</v>
      </c>
      <c r="H1415" t="s">
        <v>732</v>
      </c>
      <c r="I1415" t="s">
        <v>698</v>
      </c>
      <c r="J1415">
        <v>19.569863013698601</v>
      </c>
      <c r="K1415">
        <v>20.459</v>
      </c>
      <c r="L1415">
        <v>22.95</v>
      </c>
      <c r="M1415">
        <v>28.797999999999998</v>
      </c>
      <c r="N1415">
        <v>2.9239999999999999</v>
      </c>
      <c r="O1415">
        <v>12</v>
      </c>
    </row>
    <row r="1416" spans="1:15" x14ac:dyDescent="0.45">
      <c r="A1416" t="s">
        <v>657</v>
      </c>
      <c r="B1416">
        <v>2017</v>
      </c>
      <c r="C1416" s="9">
        <v>42686</v>
      </c>
      <c r="D1416" t="s">
        <v>653</v>
      </c>
      <c r="E1416" t="s">
        <v>642</v>
      </c>
      <c r="F1416">
        <v>2</v>
      </c>
      <c r="G1416">
        <v>2</v>
      </c>
      <c r="H1416" t="s">
        <v>133</v>
      </c>
      <c r="I1416" t="s">
        <v>25</v>
      </c>
      <c r="J1416">
        <v>23.8</v>
      </c>
      <c r="K1416">
        <v>23.358000000000001</v>
      </c>
      <c r="L1416">
        <v>23.512</v>
      </c>
      <c r="M1416">
        <v>26.722000000000001</v>
      </c>
      <c r="N1416">
        <v>1.605</v>
      </c>
      <c r="O1416">
        <v>4</v>
      </c>
    </row>
    <row r="1417" spans="1:15" x14ac:dyDescent="0.45">
      <c r="A1417" t="s">
        <v>657</v>
      </c>
      <c r="B1417">
        <v>2017</v>
      </c>
      <c r="C1417" s="9">
        <v>42686</v>
      </c>
      <c r="D1417" t="s">
        <v>653</v>
      </c>
      <c r="E1417" t="s">
        <v>642</v>
      </c>
      <c r="F1417">
        <v>2</v>
      </c>
      <c r="G1417">
        <v>3</v>
      </c>
      <c r="H1417" t="s">
        <v>121</v>
      </c>
      <c r="I1417" t="s">
        <v>120</v>
      </c>
      <c r="J1417">
        <v>20.690410958904099</v>
      </c>
      <c r="K1417">
        <v>14.728999999999999</v>
      </c>
      <c r="L1417">
        <v>16.015999999999998</v>
      </c>
      <c r="M1417">
        <v>21.334</v>
      </c>
      <c r="N1417">
        <v>2.6589999999999998</v>
      </c>
      <c r="O1417">
        <v>11</v>
      </c>
    </row>
    <row r="1418" spans="1:15" x14ac:dyDescent="0.45">
      <c r="A1418" t="s">
        <v>657</v>
      </c>
      <c r="B1418">
        <v>2017</v>
      </c>
      <c r="C1418" s="9">
        <v>42686</v>
      </c>
      <c r="D1418" t="s">
        <v>653</v>
      </c>
      <c r="E1418" t="s">
        <v>642</v>
      </c>
      <c r="F1418">
        <v>2</v>
      </c>
      <c r="G1418">
        <v>4</v>
      </c>
      <c r="H1418" t="s">
        <v>157</v>
      </c>
      <c r="I1418" t="s">
        <v>158</v>
      </c>
      <c r="J1418">
        <v>19.646575342465699</v>
      </c>
      <c r="K1418">
        <v>14.908999999999899</v>
      </c>
      <c r="L1418">
        <v>14.489000000000001</v>
      </c>
      <c r="M1418">
        <v>20.459</v>
      </c>
      <c r="N1418">
        <v>2.9849999999999999</v>
      </c>
      <c r="O1418">
        <v>13</v>
      </c>
    </row>
    <row r="1419" spans="1:15" x14ac:dyDescent="0.45">
      <c r="A1419" t="s">
        <v>657</v>
      </c>
      <c r="B1419">
        <v>2017</v>
      </c>
      <c r="C1419" s="9">
        <v>42686</v>
      </c>
      <c r="D1419" t="s">
        <v>653</v>
      </c>
      <c r="E1419" t="s">
        <v>642</v>
      </c>
      <c r="F1419">
        <v>2</v>
      </c>
      <c r="G1419">
        <v>5</v>
      </c>
      <c r="H1419" t="s">
        <v>730</v>
      </c>
      <c r="I1419" t="s">
        <v>731</v>
      </c>
      <c r="J1419">
        <v>19.4794520547945</v>
      </c>
      <c r="K1419">
        <v>8.0709999999999997</v>
      </c>
      <c r="L1419">
        <v>6.6779999999999999</v>
      </c>
      <c r="M1419">
        <v>14.66</v>
      </c>
      <c r="N1419">
        <v>3.9910000000000001</v>
      </c>
      <c r="O1419">
        <v>15</v>
      </c>
    </row>
    <row r="1420" spans="1:15" x14ac:dyDescent="0.45">
      <c r="A1420" t="s">
        <v>657</v>
      </c>
      <c r="B1420">
        <v>2017</v>
      </c>
      <c r="C1420" s="9">
        <v>42686</v>
      </c>
      <c r="D1420" t="s">
        <v>653</v>
      </c>
      <c r="E1420" t="s">
        <v>370</v>
      </c>
      <c r="F1420">
        <v>1</v>
      </c>
      <c r="G1420">
        <v>1</v>
      </c>
      <c r="H1420" t="s">
        <v>147</v>
      </c>
      <c r="I1420" t="s">
        <v>31</v>
      </c>
      <c r="J1420">
        <v>28.345205479452002</v>
      </c>
      <c r="K1420">
        <v>28.45</v>
      </c>
      <c r="L1420">
        <v>28.713999999999999</v>
      </c>
      <c r="M1420">
        <v>30.664000000000001</v>
      </c>
      <c r="N1420">
        <v>0.97499999999999998</v>
      </c>
      <c r="O1420">
        <v>1</v>
      </c>
    </row>
    <row r="1421" spans="1:15" x14ac:dyDescent="0.45">
      <c r="A1421" t="s">
        <v>657</v>
      </c>
      <c r="B1421">
        <v>2017</v>
      </c>
      <c r="C1421" s="9">
        <v>42686</v>
      </c>
      <c r="D1421" t="s">
        <v>653</v>
      </c>
      <c r="E1421" t="s">
        <v>370</v>
      </c>
      <c r="F1421">
        <v>1</v>
      </c>
      <c r="G1421">
        <v>2</v>
      </c>
      <c r="H1421" t="s">
        <v>50</v>
      </c>
      <c r="I1421" t="s">
        <v>51</v>
      </c>
      <c r="J1421">
        <v>20.101369863013598</v>
      </c>
      <c r="K1421">
        <v>19.666</v>
      </c>
      <c r="L1421">
        <v>21.231000000000002</v>
      </c>
      <c r="M1421">
        <v>24.759</v>
      </c>
      <c r="N1421">
        <v>1.764</v>
      </c>
      <c r="O1421">
        <v>2</v>
      </c>
    </row>
    <row r="1422" spans="1:15" x14ac:dyDescent="0.45">
      <c r="A1422" t="s">
        <v>657</v>
      </c>
      <c r="B1422">
        <v>2017</v>
      </c>
      <c r="C1422" s="9">
        <v>42686</v>
      </c>
      <c r="D1422" t="s">
        <v>653</v>
      </c>
      <c r="E1422" t="s">
        <v>370</v>
      </c>
      <c r="F1422">
        <v>1</v>
      </c>
      <c r="G1422">
        <v>3</v>
      </c>
      <c r="H1422" t="s">
        <v>79</v>
      </c>
      <c r="I1422" t="s">
        <v>65</v>
      </c>
      <c r="J1422">
        <v>29.526027397260201</v>
      </c>
      <c r="K1422">
        <v>31.56</v>
      </c>
      <c r="L1422">
        <v>31.422999999999998</v>
      </c>
      <c r="M1422">
        <v>33.005000000000003</v>
      </c>
      <c r="N1422">
        <v>0.79100000000000004</v>
      </c>
      <c r="O1422">
        <v>3</v>
      </c>
    </row>
    <row r="1423" spans="1:15" x14ac:dyDescent="0.45">
      <c r="A1423" t="s">
        <v>657</v>
      </c>
      <c r="B1423">
        <v>2017</v>
      </c>
      <c r="C1423" s="9">
        <v>42686</v>
      </c>
      <c r="D1423" t="s">
        <v>653</v>
      </c>
      <c r="E1423" t="s">
        <v>370</v>
      </c>
      <c r="F1423">
        <v>1</v>
      </c>
      <c r="G1423">
        <v>4</v>
      </c>
      <c r="H1423" t="s">
        <v>133</v>
      </c>
      <c r="I1423" t="s">
        <v>25</v>
      </c>
      <c r="J1423">
        <v>23.8</v>
      </c>
      <c r="K1423">
        <v>23.512</v>
      </c>
      <c r="L1423">
        <v>23.587999999999901</v>
      </c>
      <c r="M1423">
        <v>26.643999999999998</v>
      </c>
      <c r="N1423">
        <v>1.528</v>
      </c>
      <c r="O1423">
        <v>4</v>
      </c>
    </row>
    <row r="1424" spans="1:15" x14ac:dyDescent="0.45">
      <c r="A1424" t="s">
        <v>657</v>
      </c>
      <c r="B1424">
        <v>2017</v>
      </c>
      <c r="C1424" s="9">
        <v>42686</v>
      </c>
      <c r="D1424" t="s">
        <v>653</v>
      </c>
      <c r="E1424" t="s">
        <v>370</v>
      </c>
      <c r="F1424">
        <v>1</v>
      </c>
      <c r="G1424">
        <v>5</v>
      </c>
      <c r="H1424" t="s">
        <v>724</v>
      </c>
      <c r="I1424" t="s">
        <v>720</v>
      </c>
      <c r="J1424">
        <v>21.898630136986299</v>
      </c>
      <c r="K1424">
        <v>15.09</v>
      </c>
      <c r="L1424">
        <v>16.631</v>
      </c>
      <c r="M1424">
        <v>21.811</v>
      </c>
      <c r="N1424">
        <v>2.59</v>
      </c>
      <c r="O1424">
        <v>5</v>
      </c>
    </row>
    <row r="1425" spans="1:15" x14ac:dyDescent="0.45">
      <c r="A1425" t="s">
        <v>657</v>
      </c>
      <c r="B1425">
        <v>2017</v>
      </c>
      <c r="C1425" s="9">
        <v>42686</v>
      </c>
      <c r="D1425" t="s">
        <v>653</v>
      </c>
      <c r="E1425" t="s">
        <v>370</v>
      </c>
      <c r="F1425">
        <v>1</v>
      </c>
      <c r="G1425">
        <v>6</v>
      </c>
      <c r="H1425" t="s">
        <v>77</v>
      </c>
      <c r="I1425" t="s">
        <v>19</v>
      </c>
      <c r="J1425">
        <v>25.506849315068401</v>
      </c>
      <c r="K1425">
        <v>25.88</v>
      </c>
      <c r="L1425">
        <v>25.21</v>
      </c>
      <c r="M1425">
        <v>27.76</v>
      </c>
      <c r="N1425">
        <v>1.2749999999999999</v>
      </c>
      <c r="O1425">
        <v>6</v>
      </c>
    </row>
    <row r="1426" spans="1:15" x14ac:dyDescent="0.45">
      <c r="A1426" t="s">
        <v>657</v>
      </c>
      <c r="B1426">
        <v>2017</v>
      </c>
      <c r="C1426" s="9">
        <v>42686</v>
      </c>
      <c r="D1426" t="s">
        <v>653</v>
      </c>
      <c r="E1426" t="s">
        <v>370</v>
      </c>
      <c r="F1426">
        <v>2</v>
      </c>
      <c r="G1426">
        <v>1</v>
      </c>
      <c r="H1426" t="s">
        <v>60</v>
      </c>
      <c r="I1426" t="s">
        <v>61</v>
      </c>
      <c r="J1426">
        <v>28.323287671232801</v>
      </c>
      <c r="K1426">
        <v>24.533999999999999</v>
      </c>
      <c r="L1426">
        <v>24.818000000000001</v>
      </c>
      <c r="M1426">
        <v>26.69</v>
      </c>
      <c r="N1426">
        <v>0.93600000000000005</v>
      </c>
      <c r="O1426">
        <v>7</v>
      </c>
    </row>
    <row r="1427" spans="1:15" x14ac:dyDescent="0.45">
      <c r="A1427" t="s">
        <v>657</v>
      </c>
      <c r="B1427">
        <v>2017</v>
      </c>
      <c r="C1427" s="9">
        <v>42686</v>
      </c>
      <c r="D1427" t="s">
        <v>653</v>
      </c>
      <c r="E1427" t="s">
        <v>370</v>
      </c>
      <c r="F1427">
        <v>2</v>
      </c>
      <c r="G1427">
        <v>2</v>
      </c>
      <c r="H1427" t="s">
        <v>728</v>
      </c>
      <c r="I1427" t="s">
        <v>40</v>
      </c>
      <c r="J1427">
        <v>26.7534246575342</v>
      </c>
      <c r="K1427">
        <v>17.77</v>
      </c>
      <c r="L1427">
        <v>20.93</v>
      </c>
      <c r="M1427">
        <v>27.91</v>
      </c>
      <c r="N1427">
        <v>3.49</v>
      </c>
      <c r="O1427">
        <v>8</v>
      </c>
    </row>
    <row r="1428" spans="1:15" x14ac:dyDescent="0.45">
      <c r="A1428" t="s">
        <v>657</v>
      </c>
      <c r="B1428">
        <v>2017</v>
      </c>
      <c r="C1428" s="9">
        <v>42686</v>
      </c>
      <c r="D1428" t="s">
        <v>653</v>
      </c>
      <c r="E1428" t="s">
        <v>370</v>
      </c>
      <c r="F1428">
        <v>2</v>
      </c>
      <c r="G1428">
        <v>3</v>
      </c>
      <c r="H1428" t="s">
        <v>321</v>
      </c>
      <c r="I1428" t="s">
        <v>56</v>
      </c>
      <c r="J1428">
        <v>24.564383561643801</v>
      </c>
      <c r="K1428">
        <v>19.306999999999999</v>
      </c>
      <c r="L1428">
        <v>19.683</v>
      </c>
      <c r="M1428">
        <v>22.260999999999999</v>
      </c>
      <c r="N1428">
        <v>1.2889999999999999</v>
      </c>
      <c r="O1428">
        <v>9</v>
      </c>
    </row>
    <row r="1429" spans="1:15" x14ac:dyDescent="0.45">
      <c r="A1429" t="s">
        <v>657</v>
      </c>
      <c r="B1429">
        <v>2017</v>
      </c>
      <c r="C1429" s="9">
        <v>42686</v>
      </c>
      <c r="D1429" t="s">
        <v>653</v>
      </c>
      <c r="E1429" t="s">
        <v>370</v>
      </c>
      <c r="F1429">
        <v>2</v>
      </c>
      <c r="G1429">
        <v>4</v>
      </c>
      <c r="H1429" t="s">
        <v>718</v>
      </c>
      <c r="I1429" t="s">
        <v>118</v>
      </c>
      <c r="J1429">
        <v>20.824657534246501</v>
      </c>
      <c r="K1429">
        <v>16.331</v>
      </c>
      <c r="L1429">
        <v>17.276</v>
      </c>
      <c r="M1429">
        <v>22.378</v>
      </c>
      <c r="N1429">
        <v>2.5510000000000002</v>
      </c>
      <c r="O1429">
        <v>10</v>
      </c>
    </row>
    <row r="1430" spans="1:15" x14ac:dyDescent="0.45">
      <c r="A1430" t="s">
        <v>657</v>
      </c>
      <c r="B1430">
        <v>2017</v>
      </c>
      <c r="C1430" s="9">
        <v>42686</v>
      </c>
      <c r="D1430" t="s">
        <v>653</v>
      </c>
      <c r="E1430" t="s">
        <v>370</v>
      </c>
      <c r="F1430">
        <v>2</v>
      </c>
      <c r="G1430">
        <v>5</v>
      </c>
      <c r="H1430" t="s">
        <v>121</v>
      </c>
      <c r="I1430" t="s">
        <v>120</v>
      </c>
      <c r="J1430">
        <v>20.690410958904099</v>
      </c>
      <c r="K1430">
        <v>16.015999999999998</v>
      </c>
      <c r="L1430">
        <v>16.251000000000001</v>
      </c>
      <c r="M1430">
        <v>20.963000000000001</v>
      </c>
      <c r="N1430">
        <v>2.3559999999999999</v>
      </c>
      <c r="O1430">
        <v>11</v>
      </c>
    </row>
    <row r="1431" spans="1:15" x14ac:dyDescent="0.45">
      <c r="A1431" t="s">
        <v>657</v>
      </c>
      <c r="B1431">
        <v>2017</v>
      </c>
      <c r="C1431" s="9">
        <v>42686</v>
      </c>
      <c r="D1431" t="s">
        <v>653</v>
      </c>
      <c r="E1431" t="s">
        <v>370</v>
      </c>
      <c r="F1431">
        <v>2</v>
      </c>
      <c r="G1431">
        <v>6</v>
      </c>
      <c r="H1431" t="s">
        <v>732</v>
      </c>
      <c r="I1431" t="s">
        <v>715</v>
      </c>
      <c r="J1431">
        <v>19.569863013698601</v>
      </c>
      <c r="K1431">
        <v>22.95</v>
      </c>
      <c r="L1431">
        <v>19.856000000000002</v>
      </c>
      <c r="M1431">
        <v>24.998000000000001</v>
      </c>
      <c r="N1431">
        <v>2.5710000000000002</v>
      </c>
      <c r="O1431">
        <v>12</v>
      </c>
    </row>
    <row r="1432" spans="1:15" x14ac:dyDescent="0.45">
      <c r="A1432" t="s">
        <v>71</v>
      </c>
      <c r="B1432">
        <v>2017</v>
      </c>
      <c r="C1432" s="9">
        <v>42785</v>
      </c>
      <c r="D1432" t="s">
        <v>653</v>
      </c>
      <c r="E1432" t="s">
        <v>454</v>
      </c>
      <c r="F1432">
        <v>1</v>
      </c>
      <c r="G1432">
        <v>1</v>
      </c>
      <c r="H1432" t="s">
        <v>703</v>
      </c>
      <c r="I1432" t="s">
        <v>15</v>
      </c>
      <c r="J1432">
        <v>26.295890410958901</v>
      </c>
      <c r="K1432">
        <v>35.234999999999999</v>
      </c>
      <c r="L1432">
        <v>35.268999999999998</v>
      </c>
      <c r="M1432">
        <v>37.256999999999998</v>
      </c>
      <c r="N1432">
        <v>0.99399999999999999</v>
      </c>
      <c r="O1432">
        <v>1</v>
      </c>
    </row>
    <row r="1433" spans="1:15" x14ac:dyDescent="0.45">
      <c r="A1433" t="s">
        <v>71</v>
      </c>
      <c r="B1433">
        <v>2017</v>
      </c>
      <c r="C1433" s="9">
        <v>42785</v>
      </c>
      <c r="D1433" t="s">
        <v>653</v>
      </c>
      <c r="E1433" t="s">
        <v>454</v>
      </c>
      <c r="F1433">
        <v>1</v>
      </c>
      <c r="G1433">
        <v>2</v>
      </c>
      <c r="H1433" t="s">
        <v>20</v>
      </c>
      <c r="I1433" t="s">
        <v>21</v>
      </c>
      <c r="J1433">
        <v>21.539726027397201</v>
      </c>
      <c r="K1433">
        <v>22.997</v>
      </c>
      <c r="L1433">
        <v>23.439</v>
      </c>
      <c r="M1433">
        <v>26.931000000000001</v>
      </c>
      <c r="N1433">
        <v>1.746</v>
      </c>
      <c r="O1433">
        <v>2</v>
      </c>
    </row>
    <row r="1434" spans="1:15" x14ac:dyDescent="0.45">
      <c r="A1434" t="s">
        <v>71</v>
      </c>
      <c r="B1434">
        <v>2017</v>
      </c>
      <c r="C1434" s="9">
        <v>42785</v>
      </c>
      <c r="D1434" t="s">
        <v>653</v>
      </c>
      <c r="E1434" t="s">
        <v>454</v>
      </c>
      <c r="F1434">
        <v>1</v>
      </c>
      <c r="G1434">
        <v>3</v>
      </c>
      <c r="H1434" t="s">
        <v>718</v>
      </c>
      <c r="I1434" t="s">
        <v>118</v>
      </c>
      <c r="J1434">
        <v>21.095890410958901</v>
      </c>
      <c r="K1434">
        <v>17.276</v>
      </c>
      <c r="L1434">
        <v>17.872</v>
      </c>
      <c r="M1434">
        <v>22.576000000000001</v>
      </c>
      <c r="N1434">
        <v>2.3519999999999999</v>
      </c>
      <c r="O1434">
        <v>15</v>
      </c>
    </row>
    <row r="1435" spans="1:15" x14ac:dyDescent="0.45">
      <c r="A1435" t="s">
        <v>71</v>
      </c>
      <c r="B1435">
        <v>2017</v>
      </c>
      <c r="C1435" s="9">
        <v>42785</v>
      </c>
      <c r="D1435" t="s">
        <v>653</v>
      </c>
      <c r="E1435" t="s">
        <v>454</v>
      </c>
      <c r="F1435">
        <v>1</v>
      </c>
      <c r="G1435">
        <v>4</v>
      </c>
      <c r="H1435" t="s">
        <v>187</v>
      </c>
      <c r="I1435" t="s">
        <v>53</v>
      </c>
      <c r="J1435">
        <v>21.884931506849298</v>
      </c>
      <c r="K1435">
        <v>11.61</v>
      </c>
      <c r="L1435">
        <v>12.25</v>
      </c>
      <c r="M1435">
        <v>18.173999999999999</v>
      </c>
      <c r="N1435">
        <v>2.9620000000000002</v>
      </c>
      <c r="O1435">
        <v>15</v>
      </c>
    </row>
    <row r="1436" spans="1:15" x14ac:dyDescent="0.45">
      <c r="A1436" t="s">
        <v>71</v>
      </c>
      <c r="B1436">
        <v>2017</v>
      </c>
      <c r="C1436" s="9">
        <v>42785</v>
      </c>
      <c r="D1436" t="s">
        <v>653</v>
      </c>
      <c r="E1436" t="s">
        <v>454</v>
      </c>
      <c r="F1436">
        <v>1</v>
      </c>
      <c r="G1436">
        <v>5</v>
      </c>
      <c r="H1436" t="s">
        <v>30</v>
      </c>
      <c r="I1436" t="s">
        <v>31</v>
      </c>
      <c r="J1436">
        <v>20.843835616438302</v>
      </c>
      <c r="K1436">
        <v>9</v>
      </c>
      <c r="L1436">
        <v>3.335</v>
      </c>
      <c r="M1436">
        <v>14.569000000000001</v>
      </c>
      <c r="N1436">
        <v>5.617</v>
      </c>
      <c r="O1436">
        <v>11</v>
      </c>
    </row>
    <row r="1437" spans="1:15" x14ac:dyDescent="0.45">
      <c r="A1437" t="s">
        <v>71</v>
      </c>
      <c r="B1437">
        <v>2017</v>
      </c>
      <c r="C1437" s="9">
        <v>42785</v>
      </c>
      <c r="D1437" t="s">
        <v>653</v>
      </c>
      <c r="E1437" t="s">
        <v>454</v>
      </c>
      <c r="F1437">
        <v>2</v>
      </c>
      <c r="G1437">
        <v>1</v>
      </c>
      <c r="H1437" t="s">
        <v>50</v>
      </c>
      <c r="I1437" t="s">
        <v>51</v>
      </c>
      <c r="J1437">
        <v>20.372602739725998</v>
      </c>
      <c r="K1437">
        <v>21.231000000000002</v>
      </c>
      <c r="L1437">
        <v>22.116999999999901</v>
      </c>
      <c r="M1437">
        <v>25.498999999999999</v>
      </c>
      <c r="N1437">
        <v>1.6910000000000001</v>
      </c>
      <c r="O1437">
        <v>3</v>
      </c>
    </row>
    <row r="1438" spans="1:15" x14ac:dyDescent="0.45">
      <c r="A1438" t="s">
        <v>71</v>
      </c>
      <c r="B1438">
        <v>2017</v>
      </c>
      <c r="C1438" s="9">
        <v>42785</v>
      </c>
      <c r="D1438" t="s">
        <v>653</v>
      </c>
      <c r="E1438" t="s">
        <v>454</v>
      </c>
      <c r="F1438">
        <v>2</v>
      </c>
      <c r="G1438">
        <v>2</v>
      </c>
      <c r="H1438" t="s">
        <v>724</v>
      </c>
      <c r="I1438" t="s">
        <v>720</v>
      </c>
      <c r="J1438">
        <v>22.169863013698599</v>
      </c>
      <c r="K1438">
        <v>16.631</v>
      </c>
      <c r="L1438">
        <v>18.273</v>
      </c>
      <c r="M1438">
        <v>22.893000000000001</v>
      </c>
      <c r="N1438">
        <v>2.31</v>
      </c>
      <c r="O1438">
        <v>4</v>
      </c>
    </row>
    <row r="1439" spans="1:15" x14ac:dyDescent="0.45">
      <c r="A1439" t="s">
        <v>71</v>
      </c>
      <c r="B1439">
        <v>2017</v>
      </c>
      <c r="C1439" s="9">
        <v>42785</v>
      </c>
      <c r="D1439" t="s">
        <v>653</v>
      </c>
      <c r="E1439" t="s">
        <v>454</v>
      </c>
      <c r="F1439">
        <v>2</v>
      </c>
      <c r="G1439">
        <v>3</v>
      </c>
      <c r="H1439" t="s">
        <v>704</v>
      </c>
      <c r="I1439" t="s">
        <v>40</v>
      </c>
      <c r="J1439">
        <v>26.120547945205399</v>
      </c>
      <c r="K1439">
        <v>18.027000000000001</v>
      </c>
      <c r="L1439">
        <v>18.222000000000001</v>
      </c>
      <c r="M1439">
        <v>20.236000000000001</v>
      </c>
      <c r="N1439">
        <v>1.0069999999999999</v>
      </c>
      <c r="O1439">
        <v>12</v>
      </c>
    </row>
    <row r="1440" spans="1:15" x14ac:dyDescent="0.45">
      <c r="A1440" t="s">
        <v>71</v>
      </c>
      <c r="B1440">
        <v>2017</v>
      </c>
      <c r="C1440" s="9">
        <v>42785</v>
      </c>
      <c r="D1440" t="s">
        <v>653</v>
      </c>
      <c r="E1440" t="s">
        <v>454</v>
      </c>
      <c r="F1440">
        <v>2</v>
      </c>
      <c r="G1440">
        <v>4</v>
      </c>
      <c r="H1440" t="s">
        <v>60</v>
      </c>
      <c r="I1440" t="s">
        <v>61</v>
      </c>
      <c r="J1440">
        <v>28.594520547945201</v>
      </c>
      <c r="K1440">
        <v>24.818000000000001</v>
      </c>
      <c r="L1440">
        <v>24.541</v>
      </c>
      <c r="M1440">
        <v>26.388999999999999</v>
      </c>
      <c r="N1440">
        <v>0.92400000000000004</v>
      </c>
      <c r="O1440">
        <v>9</v>
      </c>
    </row>
    <row r="1441" spans="1:15" x14ac:dyDescent="0.45">
      <c r="A1441" t="s">
        <v>71</v>
      </c>
      <c r="B1441">
        <v>2017</v>
      </c>
      <c r="C1441" s="9">
        <v>42785</v>
      </c>
      <c r="D1441" t="s">
        <v>653</v>
      </c>
      <c r="E1441" t="s">
        <v>454</v>
      </c>
      <c r="F1441">
        <v>2</v>
      </c>
      <c r="G1441">
        <v>5</v>
      </c>
      <c r="H1441" t="s">
        <v>121</v>
      </c>
      <c r="I1441" t="s">
        <v>120</v>
      </c>
      <c r="J1441">
        <v>20.9616438356164</v>
      </c>
      <c r="K1441">
        <v>16.251000000000001</v>
      </c>
      <c r="L1441">
        <v>15.425999999999901</v>
      </c>
      <c r="M1441">
        <v>19.809999999999999</v>
      </c>
      <c r="N1441">
        <v>2.1920000000000002</v>
      </c>
      <c r="O1441">
        <v>13</v>
      </c>
    </row>
    <row r="1442" spans="1:15" x14ac:dyDescent="0.45">
      <c r="A1442" t="s">
        <v>71</v>
      </c>
      <c r="B1442">
        <v>2017</v>
      </c>
      <c r="C1442" s="9">
        <v>42785</v>
      </c>
      <c r="D1442" t="s">
        <v>653</v>
      </c>
      <c r="E1442" t="s">
        <v>454</v>
      </c>
      <c r="F1442">
        <v>3</v>
      </c>
      <c r="G1442">
        <v>1</v>
      </c>
      <c r="H1442" t="s">
        <v>16</v>
      </c>
      <c r="I1442" t="s">
        <v>17</v>
      </c>
      <c r="J1442">
        <v>17.830136986301302</v>
      </c>
      <c r="K1442">
        <v>9</v>
      </c>
      <c r="L1442">
        <v>24.159999999999901</v>
      </c>
      <c r="M1442">
        <v>34.991999999999997</v>
      </c>
      <c r="N1442">
        <v>5.4160000000000004</v>
      </c>
      <c r="O1442">
        <v>5</v>
      </c>
    </row>
    <row r="1443" spans="1:15" x14ac:dyDescent="0.45">
      <c r="A1443" t="s">
        <v>71</v>
      </c>
      <c r="B1443">
        <v>2017</v>
      </c>
      <c r="C1443" s="9">
        <v>42785</v>
      </c>
      <c r="D1443" t="s">
        <v>653</v>
      </c>
      <c r="E1443" t="s">
        <v>454</v>
      </c>
      <c r="F1443">
        <v>3</v>
      </c>
      <c r="G1443">
        <v>2</v>
      </c>
      <c r="H1443" t="s">
        <v>43</v>
      </c>
      <c r="I1443" t="s">
        <v>44</v>
      </c>
      <c r="J1443">
        <v>24.2520547945205</v>
      </c>
      <c r="K1443">
        <v>23.440999999999999</v>
      </c>
      <c r="L1443">
        <v>23.811</v>
      </c>
      <c r="M1443">
        <v>25.843</v>
      </c>
      <c r="N1443">
        <v>1.016</v>
      </c>
      <c r="O1443">
        <v>6</v>
      </c>
    </row>
    <row r="1444" spans="1:15" x14ac:dyDescent="0.45">
      <c r="A1444" t="s">
        <v>71</v>
      </c>
      <c r="B1444">
        <v>2017</v>
      </c>
      <c r="C1444" s="9">
        <v>42785</v>
      </c>
      <c r="D1444" t="s">
        <v>653</v>
      </c>
      <c r="E1444" t="s">
        <v>454</v>
      </c>
      <c r="F1444">
        <v>3</v>
      </c>
      <c r="G1444">
        <v>3</v>
      </c>
      <c r="H1444" t="s">
        <v>721</v>
      </c>
      <c r="I1444" t="s">
        <v>722</v>
      </c>
      <c r="J1444">
        <v>28.597260273972601</v>
      </c>
      <c r="K1444">
        <v>20.838999999999999</v>
      </c>
      <c r="L1444">
        <v>22.093</v>
      </c>
      <c r="M1444">
        <v>26.478999999999999</v>
      </c>
      <c r="N1444">
        <v>2.1930000000000001</v>
      </c>
      <c r="O1444">
        <v>8</v>
      </c>
    </row>
    <row r="1445" spans="1:15" x14ac:dyDescent="0.45">
      <c r="A1445" t="s">
        <v>71</v>
      </c>
      <c r="B1445">
        <v>2017</v>
      </c>
      <c r="C1445" s="9">
        <v>42785</v>
      </c>
      <c r="D1445" t="s">
        <v>653</v>
      </c>
      <c r="E1445" t="s">
        <v>454</v>
      </c>
      <c r="F1445">
        <v>3</v>
      </c>
      <c r="G1445">
        <v>4</v>
      </c>
      <c r="H1445" t="s">
        <v>109</v>
      </c>
      <c r="I1445" t="s">
        <v>118</v>
      </c>
      <c r="J1445">
        <v>24.054794520547901</v>
      </c>
      <c r="K1445">
        <v>26.315000000000001</v>
      </c>
      <c r="L1445">
        <v>26.215</v>
      </c>
      <c r="M1445">
        <v>28.417000000000002</v>
      </c>
      <c r="N1445">
        <v>1.101</v>
      </c>
      <c r="O1445">
        <v>7</v>
      </c>
    </row>
    <row r="1446" spans="1:15" x14ac:dyDescent="0.45">
      <c r="A1446" t="s">
        <v>71</v>
      </c>
      <c r="B1446">
        <v>2017</v>
      </c>
      <c r="C1446" s="9">
        <v>42785</v>
      </c>
      <c r="D1446" t="s">
        <v>653</v>
      </c>
      <c r="E1446" t="s">
        <v>454</v>
      </c>
      <c r="F1446">
        <v>3</v>
      </c>
      <c r="G1446">
        <v>5</v>
      </c>
      <c r="H1446" t="s">
        <v>185</v>
      </c>
      <c r="I1446" t="s">
        <v>701</v>
      </c>
      <c r="J1446">
        <v>22.019178082191701</v>
      </c>
      <c r="K1446">
        <v>9</v>
      </c>
      <c r="L1446">
        <v>15.495999999999899</v>
      </c>
      <c r="M1446">
        <v>24.021999999999998</v>
      </c>
      <c r="N1446">
        <v>4.2629999999999999</v>
      </c>
      <c r="O1446">
        <v>13</v>
      </c>
    </row>
    <row r="1447" spans="1:15" x14ac:dyDescent="0.45">
      <c r="A1447" t="s">
        <v>71</v>
      </c>
      <c r="B1447">
        <v>2017</v>
      </c>
      <c r="C1447" s="9">
        <v>42785</v>
      </c>
      <c r="D1447" t="s">
        <v>653</v>
      </c>
      <c r="E1447" t="s">
        <v>454</v>
      </c>
      <c r="F1447">
        <v>3</v>
      </c>
      <c r="G1447">
        <v>6</v>
      </c>
      <c r="H1447" t="s">
        <v>174</v>
      </c>
      <c r="I1447" t="s">
        <v>156</v>
      </c>
      <c r="J1447">
        <v>25.093150684931501</v>
      </c>
      <c r="K1447">
        <v>27.434999999999999</v>
      </c>
      <c r="L1447">
        <v>26.978999999999999</v>
      </c>
      <c r="M1447">
        <v>29.004999999999999</v>
      </c>
      <c r="N1447">
        <v>1.0129999999999999</v>
      </c>
      <c r="O1447">
        <v>10</v>
      </c>
    </row>
    <row r="1448" spans="1:15" x14ac:dyDescent="0.45">
      <c r="A1448" t="s">
        <v>71</v>
      </c>
      <c r="B1448">
        <v>2017</v>
      </c>
      <c r="C1448" s="9">
        <v>42785</v>
      </c>
      <c r="D1448" t="s">
        <v>653</v>
      </c>
      <c r="E1448" t="s">
        <v>642</v>
      </c>
      <c r="F1448">
        <v>1</v>
      </c>
      <c r="G1448">
        <v>1</v>
      </c>
      <c r="H1448" t="s">
        <v>109</v>
      </c>
      <c r="I1448" t="s">
        <v>118</v>
      </c>
      <c r="J1448">
        <v>24.054794520547901</v>
      </c>
      <c r="K1448">
        <v>26.215</v>
      </c>
      <c r="L1448">
        <v>26.526</v>
      </c>
      <c r="M1448">
        <v>28.696000000000002</v>
      </c>
      <c r="N1448">
        <v>1.085</v>
      </c>
      <c r="O1448">
        <v>7</v>
      </c>
    </row>
    <row r="1449" spans="1:15" x14ac:dyDescent="0.45">
      <c r="A1449" t="s">
        <v>71</v>
      </c>
      <c r="B1449">
        <v>2017</v>
      </c>
      <c r="C1449" s="9">
        <v>42785</v>
      </c>
      <c r="D1449" t="s">
        <v>653</v>
      </c>
      <c r="E1449" t="s">
        <v>642</v>
      </c>
      <c r="F1449">
        <v>1</v>
      </c>
      <c r="G1449">
        <v>2</v>
      </c>
      <c r="H1449" t="s">
        <v>60</v>
      </c>
      <c r="I1449" t="s">
        <v>61</v>
      </c>
      <c r="J1449">
        <v>28.594520547945201</v>
      </c>
      <c r="K1449">
        <v>24.541</v>
      </c>
      <c r="L1449">
        <v>24.672000000000001</v>
      </c>
      <c r="M1449">
        <v>26.498000000000001</v>
      </c>
      <c r="N1449">
        <v>0.91300000000000003</v>
      </c>
      <c r="O1449">
        <v>9</v>
      </c>
    </row>
    <row r="1450" spans="1:15" x14ac:dyDescent="0.45">
      <c r="A1450" t="s">
        <v>71</v>
      </c>
      <c r="B1450">
        <v>2017</v>
      </c>
      <c r="C1450" s="9">
        <v>42785</v>
      </c>
      <c r="D1450" t="s">
        <v>653</v>
      </c>
      <c r="E1450" t="s">
        <v>642</v>
      </c>
      <c r="F1450">
        <v>1</v>
      </c>
      <c r="G1450">
        <v>3</v>
      </c>
      <c r="H1450" t="s">
        <v>174</v>
      </c>
      <c r="I1450" t="s">
        <v>156</v>
      </c>
      <c r="J1450">
        <v>25.093150684931501</v>
      </c>
      <c r="K1450">
        <v>26.978999999999999</v>
      </c>
      <c r="L1450">
        <v>26.82</v>
      </c>
      <c r="M1450">
        <v>28.815999999999999</v>
      </c>
      <c r="N1450">
        <v>0.998</v>
      </c>
      <c r="O1450">
        <v>10</v>
      </c>
    </row>
    <row r="1451" spans="1:15" x14ac:dyDescent="0.45">
      <c r="A1451" t="s">
        <v>71</v>
      </c>
      <c r="B1451">
        <v>2017</v>
      </c>
      <c r="C1451" s="9">
        <v>42785</v>
      </c>
      <c r="D1451" t="s">
        <v>653</v>
      </c>
      <c r="E1451" t="s">
        <v>642</v>
      </c>
      <c r="F1451">
        <v>1</v>
      </c>
      <c r="G1451">
        <v>4</v>
      </c>
      <c r="H1451" t="s">
        <v>121</v>
      </c>
      <c r="I1451" t="s">
        <v>120</v>
      </c>
      <c r="J1451">
        <v>20.9616438356164</v>
      </c>
      <c r="K1451">
        <v>15.425999999999901</v>
      </c>
      <c r="L1451">
        <v>16.039000000000001</v>
      </c>
      <c r="M1451">
        <v>20.113</v>
      </c>
      <c r="N1451">
        <v>2.0369999999999999</v>
      </c>
      <c r="O1451">
        <v>13</v>
      </c>
    </row>
    <row r="1452" spans="1:15" x14ac:dyDescent="0.45">
      <c r="A1452" t="s">
        <v>71</v>
      </c>
      <c r="B1452">
        <v>2017</v>
      </c>
      <c r="C1452" s="9">
        <v>42785</v>
      </c>
      <c r="D1452" t="s">
        <v>653</v>
      </c>
      <c r="E1452" t="s">
        <v>642</v>
      </c>
      <c r="F1452">
        <v>1</v>
      </c>
      <c r="G1452">
        <v>5</v>
      </c>
      <c r="H1452" t="s">
        <v>718</v>
      </c>
      <c r="I1452" t="s">
        <v>118</v>
      </c>
      <c r="J1452">
        <v>21.095890410958901</v>
      </c>
      <c r="K1452">
        <v>17.872</v>
      </c>
      <c r="L1452">
        <v>16.873999999999999</v>
      </c>
      <c r="M1452">
        <v>21.27</v>
      </c>
      <c r="N1452">
        <v>2.198</v>
      </c>
      <c r="O1452">
        <v>15</v>
      </c>
    </row>
    <row r="1453" spans="1:15" x14ac:dyDescent="0.45">
      <c r="A1453" t="s">
        <v>71</v>
      </c>
      <c r="B1453">
        <v>2017</v>
      </c>
      <c r="C1453" s="9">
        <v>42785</v>
      </c>
      <c r="D1453" t="s">
        <v>653</v>
      </c>
      <c r="E1453" t="s">
        <v>642</v>
      </c>
      <c r="F1453">
        <v>2</v>
      </c>
      <c r="G1453">
        <v>1</v>
      </c>
      <c r="H1453" t="s">
        <v>721</v>
      </c>
      <c r="I1453" t="s">
        <v>722</v>
      </c>
      <c r="J1453">
        <v>28.597260273972601</v>
      </c>
      <c r="K1453">
        <v>22.093</v>
      </c>
      <c r="L1453">
        <v>22.866999999999901</v>
      </c>
      <c r="M1453">
        <v>27.056999999999999</v>
      </c>
      <c r="N1453">
        <v>2.0950000000000002</v>
      </c>
      <c r="O1453">
        <v>8</v>
      </c>
    </row>
    <row r="1454" spans="1:15" x14ac:dyDescent="0.45">
      <c r="A1454" t="s">
        <v>71</v>
      </c>
      <c r="B1454">
        <v>2017</v>
      </c>
      <c r="C1454" s="9">
        <v>42785</v>
      </c>
      <c r="D1454" t="s">
        <v>653</v>
      </c>
      <c r="E1454" t="s">
        <v>642</v>
      </c>
      <c r="F1454">
        <v>2</v>
      </c>
      <c r="G1454">
        <v>2</v>
      </c>
      <c r="H1454" t="s">
        <v>704</v>
      </c>
      <c r="I1454" t="s">
        <v>40</v>
      </c>
      <c r="J1454">
        <v>26.120547945205399</v>
      </c>
      <c r="K1454">
        <v>18.222000000000001</v>
      </c>
      <c r="L1454">
        <v>18.425000000000001</v>
      </c>
      <c r="M1454">
        <v>20.414999999999999</v>
      </c>
      <c r="N1454">
        <v>0.995</v>
      </c>
      <c r="O1454">
        <v>12</v>
      </c>
    </row>
    <row r="1455" spans="1:15" x14ac:dyDescent="0.45">
      <c r="A1455" t="s">
        <v>71</v>
      </c>
      <c r="B1455">
        <v>2017</v>
      </c>
      <c r="C1455" s="9">
        <v>42785</v>
      </c>
      <c r="D1455" t="s">
        <v>653</v>
      </c>
      <c r="E1455" t="s">
        <v>642</v>
      </c>
      <c r="F1455">
        <v>2</v>
      </c>
      <c r="G1455">
        <v>3</v>
      </c>
      <c r="H1455" t="s">
        <v>30</v>
      </c>
      <c r="I1455" t="s">
        <v>31</v>
      </c>
      <c r="J1455">
        <v>20.843835616438302</v>
      </c>
      <c r="K1455">
        <v>3.335</v>
      </c>
      <c r="L1455">
        <v>10.36</v>
      </c>
      <c r="M1455">
        <v>18.058</v>
      </c>
      <c r="N1455">
        <v>3.8490000000000002</v>
      </c>
      <c r="O1455">
        <v>11</v>
      </c>
    </row>
    <row r="1456" spans="1:15" x14ac:dyDescent="0.45">
      <c r="A1456" t="s">
        <v>71</v>
      </c>
      <c r="B1456">
        <v>2017</v>
      </c>
      <c r="C1456" s="9">
        <v>42785</v>
      </c>
      <c r="D1456" t="s">
        <v>653</v>
      </c>
      <c r="E1456" t="s">
        <v>642</v>
      </c>
      <c r="F1456">
        <v>2</v>
      </c>
      <c r="G1456">
        <v>4</v>
      </c>
      <c r="H1456" t="s">
        <v>185</v>
      </c>
      <c r="I1456" t="s">
        <v>701</v>
      </c>
      <c r="J1456">
        <v>22.019178082191701</v>
      </c>
      <c r="K1456">
        <v>15.495999999999899</v>
      </c>
      <c r="L1456">
        <v>13.743</v>
      </c>
      <c r="M1456">
        <v>20.463000000000001</v>
      </c>
      <c r="N1456">
        <v>3.36</v>
      </c>
      <c r="O1456">
        <v>13</v>
      </c>
    </row>
    <row r="1457" spans="1:15" x14ac:dyDescent="0.45">
      <c r="A1457" t="s">
        <v>71</v>
      </c>
      <c r="B1457">
        <v>2017</v>
      </c>
      <c r="C1457" s="9">
        <v>42785</v>
      </c>
      <c r="D1457" t="s">
        <v>653</v>
      </c>
      <c r="E1457" t="s">
        <v>642</v>
      </c>
      <c r="F1457">
        <v>2</v>
      </c>
      <c r="G1457">
        <v>5</v>
      </c>
      <c r="H1457" t="s">
        <v>187</v>
      </c>
      <c r="I1457" t="s">
        <v>53</v>
      </c>
      <c r="J1457">
        <v>21.884931506849298</v>
      </c>
      <c r="K1457">
        <v>12.25</v>
      </c>
      <c r="L1457">
        <v>10.949</v>
      </c>
      <c r="M1457">
        <v>16.331</v>
      </c>
      <c r="N1457">
        <v>2.6909999999999998</v>
      </c>
      <c r="O1457">
        <v>15</v>
      </c>
    </row>
    <row r="1458" spans="1:15" x14ac:dyDescent="0.45">
      <c r="A1458" t="s">
        <v>71</v>
      </c>
      <c r="B1458">
        <v>2017</v>
      </c>
      <c r="C1458" s="9">
        <v>42785</v>
      </c>
      <c r="D1458" t="s">
        <v>653</v>
      </c>
      <c r="E1458" t="s">
        <v>370</v>
      </c>
      <c r="F1458">
        <v>1</v>
      </c>
      <c r="G1458">
        <v>1</v>
      </c>
      <c r="H1458" t="s">
        <v>703</v>
      </c>
      <c r="I1458" t="s">
        <v>15</v>
      </c>
      <c r="J1458">
        <v>26.295890410958901</v>
      </c>
      <c r="K1458">
        <v>35.268999999999998</v>
      </c>
      <c r="L1458">
        <v>35.345999999999997</v>
      </c>
      <c r="M1458">
        <v>37.326000000000001</v>
      </c>
      <c r="N1458">
        <v>0.99</v>
      </c>
      <c r="O1458">
        <v>1</v>
      </c>
    </row>
    <row r="1459" spans="1:15" x14ac:dyDescent="0.45">
      <c r="A1459" t="s">
        <v>71</v>
      </c>
      <c r="B1459">
        <v>2017</v>
      </c>
      <c r="C1459" s="9">
        <v>42785</v>
      </c>
      <c r="D1459" t="s">
        <v>653</v>
      </c>
      <c r="E1459" t="s">
        <v>370</v>
      </c>
      <c r="F1459">
        <v>1</v>
      </c>
      <c r="G1459">
        <v>2</v>
      </c>
      <c r="H1459" t="s">
        <v>20</v>
      </c>
      <c r="I1459" t="s">
        <v>21</v>
      </c>
      <c r="J1459">
        <v>21.539726027397201</v>
      </c>
      <c r="K1459">
        <v>23.439</v>
      </c>
      <c r="L1459">
        <v>24.32</v>
      </c>
      <c r="M1459">
        <v>27.643999999999998</v>
      </c>
      <c r="N1459">
        <v>1.6619999999999999</v>
      </c>
      <c r="O1459">
        <v>2</v>
      </c>
    </row>
    <row r="1460" spans="1:15" x14ac:dyDescent="0.45">
      <c r="A1460" t="s">
        <v>71</v>
      </c>
      <c r="B1460">
        <v>2017</v>
      </c>
      <c r="C1460" s="9">
        <v>42785</v>
      </c>
      <c r="D1460" t="s">
        <v>653</v>
      </c>
      <c r="E1460" t="s">
        <v>370</v>
      </c>
      <c r="F1460">
        <v>1</v>
      </c>
      <c r="G1460">
        <v>3</v>
      </c>
      <c r="H1460" t="s">
        <v>50</v>
      </c>
      <c r="I1460" t="s">
        <v>51</v>
      </c>
      <c r="J1460">
        <v>20.372602739725998</v>
      </c>
      <c r="K1460">
        <v>22.116999999999901</v>
      </c>
      <c r="L1460">
        <v>22.690999999999999</v>
      </c>
      <c r="M1460">
        <v>25.902999999999999</v>
      </c>
      <c r="N1460">
        <v>1.6060000000000001</v>
      </c>
      <c r="O1460">
        <v>3</v>
      </c>
    </row>
    <row r="1461" spans="1:15" x14ac:dyDescent="0.45">
      <c r="A1461" t="s">
        <v>71</v>
      </c>
      <c r="B1461">
        <v>2017</v>
      </c>
      <c r="C1461" s="9">
        <v>42785</v>
      </c>
      <c r="D1461" t="s">
        <v>653</v>
      </c>
      <c r="E1461" t="s">
        <v>370</v>
      </c>
      <c r="F1461">
        <v>1</v>
      </c>
      <c r="G1461">
        <v>4</v>
      </c>
      <c r="H1461" t="s">
        <v>724</v>
      </c>
      <c r="I1461" t="s">
        <v>720</v>
      </c>
      <c r="J1461">
        <v>22.169863013698599</v>
      </c>
      <c r="K1461">
        <v>18.273</v>
      </c>
      <c r="L1461">
        <v>19.349</v>
      </c>
      <c r="M1461">
        <v>23.548999999999999</v>
      </c>
      <c r="N1461">
        <v>2.1</v>
      </c>
      <c r="O1461">
        <v>4</v>
      </c>
    </row>
    <row r="1462" spans="1:15" x14ac:dyDescent="0.45">
      <c r="A1462" t="s">
        <v>71</v>
      </c>
      <c r="B1462">
        <v>2017</v>
      </c>
      <c r="C1462" s="9">
        <v>42785</v>
      </c>
      <c r="D1462" t="s">
        <v>653</v>
      </c>
      <c r="E1462" t="s">
        <v>370</v>
      </c>
      <c r="F1462">
        <v>1</v>
      </c>
      <c r="G1462">
        <v>5</v>
      </c>
      <c r="H1462" t="s">
        <v>16</v>
      </c>
      <c r="I1462" t="s">
        <v>17</v>
      </c>
      <c r="J1462">
        <v>17.830136986301302</v>
      </c>
      <c r="K1462">
        <v>24.159999999999901</v>
      </c>
      <c r="L1462">
        <v>20.324999999999999</v>
      </c>
      <c r="M1462">
        <v>27.667000000000002</v>
      </c>
      <c r="N1462">
        <v>3.6709999999999998</v>
      </c>
      <c r="O1462">
        <v>5</v>
      </c>
    </row>
    <row r="1463" spans="1:15" x14ac:dyDescent="0.45">
      <c r="A1463" t="s">
        <v>71</v>
      </c>
      <c r="B1463">
        <v>2017</v>
      </c>
      <c r="C1463" s="9">
        <v>42785</v>
      </c>
      <c r="D1463" t="s">
        <v>653</v>
      </c>
      <c r="E1463" t="s">
        <v>370</v>
      </c>
      <c r="F1463">
        <v>1</v>
      </c>
      <c r="G1463">
        <v>6</v>
      </c>
      <c r="H1463" t="s">
        <v>43</v>
      </c>
      <c r="I1463" t="s">
        <v>44</v>
      </c>
      <c r="J1463">
        <v>24.2520547945205</v>
      </c>
      <c r="K1463">
        <v>23.811</v>
      </c>
      <c r="L1463">
        <v>23.507999999999999</v>
      </c>
      <c r="M1463">
        <v>25.513999999999999</v>
      </c>
      <c r="N1463">
        <v>1.0029999999999999</v>
      </c>
      <c r="O1463">
        <v>6</v>
      </c>
    </row>
    <row r="1464" spans="1:15" x14ac:dyDescent="0.45">
      <c r="A1464" t="s">
        <v>71</v>
      </c>
      <c r="B1464">
        <v>2017</v>
      </c>
      <c r="C1464" s="9">
        <v>42785</v>
      </c>
      <c r="D1464" t="s">
        <v>653</v>
      </c>
      <c r="E1464" t="s">
        <v>370</v>
      </c>
      <c r="F1464">
        <v>2</v>
      </c>
      <c r="G1464">
        <v>1</v>
      </c>
      <c r="H1464" t="s">
        <v>109</v>
      </c>
      <c r="I1464" t="s">
        <v>118</v>
      </c>
      <c r="J1464">
        <v>24.054794520547901</v>
      </c>
      <c r="K1464">
        <v>26.526</v>
      </c>
      <c r="L1464">
        <v>26.869999999999902</v>
      </c>
      <c r="M1464">
        <v>29.007999999999999</v>
      </c>
      <c r="N1464">
        <v>1.069</v>
      </c>
      <c r="O1464">
        <v>7</v>
      </c>
    </row>
    <row r="1465" spans="1:15" x14ac:dyDescent="0.45">
      <c r="A1465" t="s">
        <v>71</v>
      </c>
      <c r="B1465">
        <v>2017</v>
      </c>
      <c r="C1465" s="9">
        <v>42785</v>
      </c>
      <c r="D1465" t="s">
        <v>653</v>
      </c>
      <c r="E1465" t="s">
        <v>370</v>
      </c>
      <c r="F1465">
        <v>2</v>
      </c>
      <c r="G1465">
        <v>2</v>
      </c>
      <c r="H1465" t="s">
        <v>721</v>
      </c>
      <c r="I1465" t="s">
        <v>722</v>
      </c>
      <c r="J1465">
        <v>28.597260273972601</v>
      </c>
      <c r="K1465">
        <v>22.866999999999901</v>
      </c>
      <c r="L1465">
        <v>23.757999999999999</v>
      </c>
      <c r="M1465">
        <v>27.632000000000001</v>
      </c>
      <c r="N1465">
        <v>1.9370000000000001</v>
      </c>
      <c r="O1465">
        <v>8</v>
      </c>
    </row>
    <row r="1466" spans="1:15" x14ac:dyDescent="0.45">
      <c r="A1466" t="s">
        <v>71</v>
      </c>
      <c r="B1466">
        <v>2017</v>
      </c>
      <c r="C1466" s="9">
        <v>42785</v>
      </c>
      <c r="D1466" t="s">
        <v>653</v>
      </c>
      <c r="E1466" t="s">
        <v>370</v>
      </c>
      <c r="F1466">
        <v>2</v>
      </c>
      <c r="G1466">
        <v>3</v>
      </c>
      <c r="H1466" t="s">
        <v>60</v>
      </c>
      <c r="I1466" t="s">
        <v>61</v>
      </c>
      <c r="J1466">
        <v>28.594520547945201</v>
      </c>
      <c r="K1466">
        <v>24.672000000000001</v>
      </c>
      <c r="L1466">
        <v>24.72</v>
      </c>
      <c r="M1466">
        <v>26.524000000000001</v>
      </c>
      <c r="N1466">
        <v>0.90200000000000002</v>
      </c>
      <c r="O1466">
        <v>9</v>
      </c>
    </row>
    <row r="1467" spans="1:15" x14ac:dyDescent="0.45">
      <c r="A1467" t="s">
        <v>71</v>
      </c>
      <c r="B1467">
        <v>2017</v>
      </c>
      <c r="C1467" s="9">
        <v>42785</v>
      </c>
      <c r="D1467" t="s">
        <v>653</v>
      </c>
      <c r="E1467" t="s">
        <v>370</v>
      </c>
      <c r="F1467">
        <v>2</v>
      </c>
      <c r="G1467">
        <v>4</v>
      </c>
      <c r="H1467" t="s">
        <v>174</v>
      </c>
      <c r="I1467" t="s">
        <v>156</v>
      </c>
      <c r="J1467">
        <v>25.093150684931501</v>
      </c>
      <c r="K1467">
        <v>26.82</v>
      </c>
      <c r="L1467">
        <v>26.606999999999999</v>
      </c>
      <c r="M1467">
        <v>28.571000000000002</v>
      </c>
      <c r="N1467">
        <v>0.98199999999999998</v>
      </c>
      <c r="O1467">
        <v>10</v>
      </c>
    </row>
    <row r="1468" spans="1:15" x14ac:dyDescent="0.45">
      <c r="A1468" t="s">
        <v>71</v>
      </c>
      <c r="B1468">
        <v>2017</v>
      </c>
      <c r="C1468" s="9">
        <v>42785</v>
      </c>
      <c r="D1468" t="s">
        <v>653</v>
      </c>
      <c r="E1468" t="s">
        <v>370</v>
      </c>
      <c r="F1468">
        <v>2</v>
      </c>
      <c r="G1468">
        <v>5</v>
      </c>
      <c r="H1468" t="s">
        <v>30</v>
      </c>
      <c r="I1468" t="s">
        <v>31</v>
      </c>
      <c r="J1468">
        <v>20.843835616438302</v>
      </c>
      <c r="K1468">
        <v>10.36</v>
      </c>
      <c r="L1468">
        <v>12.684999999999899</v>
      </c>
      <c r="M1468">
        <v>18.934999999999999</v>
      </c>
      <c r="N1468">
        <v>3.125</v>
      </c>
      <c r="O1468">
        <v>11</v>
      </c>
    </row>
    <row r="1469" spans="1:15" x14ac:dyDescent="0.45">
      <c r="A1469" t="s">
        <v>71</v>
      </c>
      <c r="B1469">
        <v>2017</v>
      </c>
      <c r="C1469" s="9">
        <v>42785</v>
      </c>
      <c r="D1469" t="s">
        <v>653</v>
      </c>
      <c r="E1469" t="s">
        <v>370</v>
      </c>
      <c r="F1469">
        <v>2</v>
      </c>
      <c r="G1469">
        <v>6</v>
      </c>
      <c r="H1469" t="s">
        <v>704</v>
      </c>
      <c r="I1469" t="s">
        <v>40</v>
      </c>
      <c r="J1469">
        <v>26.120547945205399</v>
      </c>
      <c r="K1469">
        <v>18.425000000000001</v>
      </c>
      <c r="L1469">
        <v>18.203999999999901</v>
      </c>
      <c r="M1469">
        <v>20.175999999999998</v>
      </c>
      <c r="N1469">
        <v>0.98599999999999999</v>
      </c>
      <c r="O1469">
        <v>12</v>
      </c>
    </row>
    <row r="1470" spans="1:15" x14ac:dyDescent="0.45">
      <c r="A1470" t="s">
        <v>723</v>
      </c>
      <c r="B1470">
        <v>2017</v>
      </c>
      <c r="C1470" s="9">
        <v>42791</v>
      </c>
      <c r="D1470" t="s">
        <v>653</v>
      </c>
      <c r="E1470" t="s">
        <v>454</v>
      </c>
      <c r="F1470">
        <v>1</v>
      </c>
      <c r="G1470">
        <v>1</v>
      </c>
      <c r="H1470" t="s">
        <v>147</v>
      </c>
      <c r="I1470" t="s">
        <v>31</v>
      </c>
      <c r="J1470">
        <v>28.632876712328699</v>
      </c>
      <c r="K1470">
        <v>28.713999999999999</v>
      </c>
      <c r="L1470">
        <v>28.94</v>
      </c>
      <c r="M1470">
        <v>30.872</v>
      </c>
      <c r="N1470">
        <v>0.96599999999999997</v>
      </c>
      <c r="O1470">
        <v>4</v>
      </c>
    </row>
    <row r="1471" spans="1:15" x14ac:dyDescent="0.45">
      <c r="A1471" t="s">
        <v>723</v>
      </c>
      <c r="B1471">
        <v>2017</v>
      </c>
      <c r="C1471" s="9">
        <v>42791</v>
      </c>
      <c r="D1471" t="s">
        <v>653</v>
      </c>
      <c r="E1471" t="s">
        <v>454</v>
      </c>
      <c r="F1471">
        <v>1</v>
      </c>
      <c r="G1471">
        <v>2</v>
      </c>
      <c r="H1471" t="s">
        <v>16</v>
      </c>
      <c r="I1471" t="s">
        <v>17</v>
      </c>
      <c r="J1471">
        <v>17.846575342465702</v>
      </c>
      <c r="K1471">
        <v>20.324999999999999</v>
      </c>
      <c r="L1471">
        <v>22.917000000000002</v>
      </c>
      <c r="M1471">
        <v>28.919</v>
      </c>
      <c r="N1471">
        <v>3.0009999999999999</v>
      </c>
      <c r="O1471">
        <v>8</v>
      </c>
    </row>
    <row r="1472" spans="1:15" x14ac:dyDescent="0.45">
      <c r="A1472" t="s">
        <v>723</v>
      </c>
      <c r="B1472">
        <v>2017</v>
      </c>
      <c r="C1472" s="9">
        <v>42791</v>
      </c>
      <c r="D1472" t="s">
        <v>653</v>
      </c>
      <c r="E1472" t="s">
        <v>454</v>
      </c>
      <c r="F1472">
        <v>1</v>
      </c>
      <c r="G1472">
        <v>3</v>
      </c>
      <c r="H1472" t="s">
        <v>135</v>
      </c>
      <c r="I1472" t="s">
        <v>29</v>
      </c>
      <c r="J1472">
        <v>27.298630136986301</v>
      </c>
      <c r="K1472">
        <v>25.347999999999999</v>
      </c>
      <c r="L1472">
        <v>25.363</v>
      </c>
      <c r="M1472">
        <v>27.742999999999999</v>
      </c>
      <c r="N1472">
        <v>1.19</v>
      </c>
      <c r="O1472">
        <v>3</v>
      </c>
    </row>
    <row r="1473" spans="1:15" x14ac:dyDescent="0.45">
      <c r="A1473" t="s">
        <v>723</v>
      </c>
      <c r="B1473">
        <v>2017</v>
      </c>
      <c r="C1473" s="9">
        <v>42791</v>
      </c>
      <c r="D1473" t="s">
        <v>653</v>
      </c>
      <c r="E1473" t="s">
        <v>454</v>
      </c>
      <c r="F1473">
        <v>1</v>
      </c>
      <c r="G1473">
        <v>4</v>
      </c>
      <c r="H1473" t="s">
        <v>724</v>
      </c>
      <c r="I1473" t="s">
        <v>720</v>
      </c>
      <c r="J1473">
        <v>22.186301369862999</v>
      </c>
      <c r="K1473">
        <v>19.349</v>
      </c>
      <c r="L1473">
        <v>19.709</v>
      </c>
      <c r="M1473">
        <v>23.597000000000001</v>
      </c>
      <c r="N1473">
        <v>1.944</v>
      </c>
      <c r="O1473">
        <v>13</v>
      </c>
    </row>
    <row r="1474" spans="1:15" x14ac:dyDescent="0.45">
      <c r="A1474" t="s">
        <v>723</v>
      </c>
      <c r="B1474">
        <v>2017</v>
      </c>
      <c r="C1474" s="9">
        <v>42791</v>
      </c>
      <c r="D1474" t="s">
        <v>653</v>
      </c>
      <c r="E1474" t="s">
        <v>454</v>
      </c>
      <c r="F1474">
        <v>1</v>
      </c>
      <c r="G1474">
        <v>5</v>
      </c>
      <c r="H1474" t="s">
        <v>718</v>
      </c>
      <c r="I1474" t="s">
        <v>118</v>
      </c>
      <c r="J1474">
        <v>21.112328767123199</v>
      </c>
      <c r="K1474">
        <v>16.873999999999999</v>
      </c>
      <c r="L1474">
        <v>17.018000000000001</v>
      </c>
      <c r="M1474">
        <v>21.076000000000001</v>
      </c>
      <c r="N1474">
        <v>2.0289999999999999</v>
      </c>
      <c r="O1474">
        <v>7</v>
      </c>
    </row>
    <row r="1475" spans="1:15" x14ac:dyDescent="0.45">
      <c r="A1475" t="s">
        <v>723</v>
      </c>
      <c r="B1475">
        <v>2017</v>
      </c>
      <c r="C1475" s="9">
        <v>42791</v>
      </c>
      <c r="D1475" t="s">
        <v>653</v>
      </c>
      <c r="E1475" t="s">
        <v>454</v>
      </c>
      <c r="F1475">
        <v>1</v>
      </c>
      <c r="G1475">
        <v>6</v>
      </c>
      <c r="H1475" t="s">
        <v>725</v>
      </c>
      <c r="I1475" t="s">
        <v>67</v>
      </c>
      <c r="J1475">
        <v>27.394520547945199</v>
      </c>
      <c r="K1475">
        <v>12.917999999999999</v>
      </c>
      <c r="L1475">
        <v>12.808</v>
      </c>
      <c r="M1475">
        <v>18.065999999999999</v>
      </c>
      <c r="N1475">
        <v>2.629</v>
      </c>
      <c r="O1475">
        <v>19</v>
      </c>
    </row>
    <row r="1476" spans="1:15" x14ac:dyDescent="0.45">
      <c r="A1476" t="s">
        <v>723</v>
      </c>
      <c r="B1476">
        <v>2017</v>
      </c>
      <c r="C1476" s="9">
        <v>42791</v>
      </c>
      <c r="D1476" t="s">
        <v>653</v>
      </c>
      <c r="E1476" t="s">
        <v>454</v>
      </c>
      <c r="F1476">
        <v>1</v>
      </c>
      <c r="G1476">
        <v>7</v>
      </c>
      <c r="H1476" t="s">
        <v>726</v>
      </c>
      <c r="I1476" t="s">
        <v>61</v>
      </c>
      <c r="J1476">
        <v>20.2164383561643</v>
      </c>
      <c r="K1476">
        <v>9</v>
      </c>
      <c r="L1476">
        <v>2.8519999999999999</v>
      </c>
      <c r="M1476">
        <v>13.657999999999999</v>
      </c>
      <c r="N1476">
        <v>5.4029999999999996</v>
      </c>
      <c r="O1476">
        <v>17</v>
      </c>
    </row>
    <row r="1477" spans="1:15" x14ac:dyDescent="0.45">
      <c r="A1477" t="s">
        <v>723</v>
      </c>
      <c r="B1477">
        <v>2017</v>
      </c>
      <c r="C1477" s="9">
        <v>42791</v>
      </c>
      <c r="D1477" t="s">
        <v>653</v>
      </c>
      <c r="E1477" t="s">
        <v>454</v>
      </c>
      <c r="F1477">
        <v>2</v>
      </c>
      <c r="G1477">
        <v>1</v>
      </c>
      <c r="H1477" t="s">
        <v>703</v>
      </c>
      <c r="I1477" t="s">
        <v>15</v>
      </c>
      <c r="J1477">
        <v>26.312328767123201</v>
      </c>
      <c r="K1477">
        <v>35.345999999999997</v>
      </c>
      <c r="L1477">
        <v>35.503999999999998</v>
      </c>
      <c r="M1477">
        <v>37.47</v>
      </c>
      <c r="N1477">
        <v>0.98299999999999998</v>
      </c>
      <c r="O1477">
        <v>1</v>
      </c>
    </row>
    <row r="1478" spans="1:15" x14ac:dyDescent="0.45">
      <c r="A1478" t="s">
        <v>723</v>
      </c>
      <c r="B1478">
        <v>2017</v>
      </c>
      <c r="C1478" s="9">
        <v>42791</v>
      </c>
      <c r="D1478" t="s">
        <v>653</v>
      </c>
      <c r="E1478" t="s">
        <v>454</v>
      </c>
      <c r="F1478">
        <v>2</v>
      </c>
      <c r="G1478">
        <v>2</v>
      </c>
      <c r="H1478" t="s">
        <v>719</v>
      </c>
      <c r="I1478" t="s">
        <v>727</v>
      </c>
      <c r="J1478">
        <v>31.019178082191701</v>
      </c>
      <c r="K1478">
        <v>32.81</v>
      </c>
      <c r="L1478">
        <v>32.842999999999897</v>
      </c>
      <c r="M1478">
        <v>34.866999999999997</v>
      </c>
      <c r="N1478">
        <v>1.012</v>
      </c>
      <c r="O1478">
        <v>5</v>
      </c>
    </row>
    <row r="1479" spans="1:15" x14ac:dyDescent="0.45">
      <c r="A1479" t="s">
        <v>723</v>
      </c>
      <c r="B1479">
        <v>2017</v>
      </c>
      <c r="C1479" s="9">
        <v>42791</v>
      </c>
      <c r="D1479" t="s">
        <v>653</v>
      </c>
      <c r="E1479" t="s">
        <v>454</v>
      </c>
      <c r="F1479">
        <v>2</v>
      </c>
      <c r="G1479">
        <v>3</v>
      </c>
      <c r="H1479" t="s">
        <v>20</v>
      </c>
      <c r="I1479" t="s">
        <v>21</v>
      </c>
      <c r="J1479">
        <v>21.556164383561601</v>
      </c>
      <c r="K1479">
        <v>24.32</v>
      </c>
      <c r="L1479">
        <v>24.83</v>
      </c>
      <c r="M1479">
        <v>28.001999999999999</v>
      </c>
      <c r="N1479">
        <v>1.5860000000000001</v>
      </c>
      <c r="O1479">
        <v>2</v>
      </c>
    </row>
    <row r="1480" spans="1:15" x14ac:dyDescent="0.45">
      <c r="A1480" t="s">
        <v>723</v>
      </c>
      <c r="B1480">
        <v>2017</v>
      </c>
      <c r="C1480" s="9">
        <v>42791</v>
      </c>
      <c r="D1480" t="s">
        <v>653</v>
      </c>
      <c r="E1480" t="s">
        <v>454</v>
      </c>
      <c r="F1480">
        <v>2</v>
      </c>
      <c r="G1480">
        <v>4</v>
      </c>
      <c r="H1480" t="s">
        <v>111</v>
      </c>
      <c r="I1480" t="s">
        <v>118</v>
      </c>
      <c r="J1480">
        <v>22.350684931506802</v>
      </c>
      <c r="K1480">
        <v>21.31</v>
      </c>
      <c r="L1480">
        <v>21.821999999999999</v>
      </c>
      <c r="M1480">
        <v>25.31</v>
      </c>
      <c r="N1480">
        <v>1.744</v>
      </c>
      <c r="O1480">
        <v>13</v>
      </c>
    </row>
    <row r="1481" spans="1:15" x14ac:dyDescent="0.45">
      <c r="A1481" t="s">
        <v>723</v>
      </c>
      <c r="B1481">
        <v>2017</v>
      </c>
      <c r="C1481" s="9">
        <v>42791</v>
      </c>
      <c r="D1481" t="s">
        <v>653</v>
      </c>
      <c r="E1481" t="s">
        <v>454</v>
      </c>
      <c r="F1481">
        <v>2</v>
      </c>
      <c r="G1481">
        <v>5</v>
      </c>
      <c r="H1481" t="s">
        <v>185</v>
      </c>
      <c r="I1481" t="s">
        <v>701</v>
      </c>
      <c r="J1481">
        <v>22.035616438356101</v>
      </c>
      <c r="K1481">
        <v>13.743</v>
      </c>
      <c r="L1481">
        <v>16.157</v>
      </c>
      <c r="M1481">
        <v>21.773</v>
      </c>
      <c r="N1481">
        <v>2.8079999999999998</v>
      </c>
      <c r="O1481">
        <v>17</v>
      </c>
    </row>
    <row r="1482" spans="1:15" x14ac:dyDescent="0.45">
      <c r="A1482" t="s">
        <v>723</v>
      </c>
      <c r="B1482">
        <v>2017</v>
      </c>
      <c r="C1482" s="9">
        <v>42791</v>
      </c>
      <c r="D1482" t="s">
        <v>653</v>
      </c>
      <c r="E1482" t="s">
        <v>454</v>
      </c>
      <c r="F1482">
        <v>2</v>
      </c>
      <c r="G1482">
        <v>6</v>
      </c>
      <c r="H1482" t="s">
        <v>702</v>
      </c>
      <c r="I1482" t="s">
        <v>25</v>
      </c>
      <c r="J1482">
        <v>28.509589041095801</v>
      </c>
      <c r="K1482">
        <v>9</v>
      </c>
      <c r="L1482">
        <v>13.265000000000001</v>
      </c>
      <c r="M1482">
        <v>21.943000000000001</v>
      </c>
      <c r="N1482">
        <v>4.3390000000000004</v>
      </c>
      <c r="O1482">
        <v>10</v>
      </c>
    </row>
    <row r="1483" spans="1:15" x14ac:dyDescent="0.45">
      <c r="A1483" t="s">
        <v>723</v>
      </c>
      <c r="B1483">
        <v>2017</v>
      </c>
      <c r="C1483" s="9">
        <v>42791</v>
      </c>
      <c r="D1483" t="s">
        <v>653</v>
      </c>
      <c r="E1483" t="s">
        <v>454</v>
      </c>
      <c r="F1483">
        <v>2</v>
      </c>
      <c r="G1483">
        <v>7</v>
      </c>
      <c r="H1483" t="s">
        <v>721</v>
      </c>
      <c r="I1483" t="s">
        <v>722</v>
      </c>
      <c r="J1483">
        <v>28.613698630136899</v>
      </c>
      <c r="K1483">
        <v>23.757999999999999</v>
      </c>
      <c r="L1483">
        <v>22.317999999999898</v>
      </c>
      <c r="M1483">
        <v>25.988</v>
      </c>
      <c r="N1483">
        <v>1.835</v>
      </c>
      <c r="O1483">
        <v>11</v>
      </c>
    </row>
    <row r="1484" spans="1:15" x14ac:dyDescent="0.45">
      <c r="A1484" t="s">
        <v>723</v>
      </c>
      <c r="B1484">
        <v>2017</v>
      </c>
      <c r="C1484" s="9">
        <v>42791</v>
      </c>
      <c r="D1484" t="s">
        <v>653</v>
      </c>
      <c r="E1484" t="s">
        <v>454</v>
      </c>
      <c r="F1484">
        <v>3</v>
      </c>
      <c r="G1484">
        <v>1</v>
      </c>
      <c r="H1484" t="s">
        <v>174</v>
      </c>
      <c r="I1484" t="s">
        <v>156</v>
      </c>
      <c r="J1484">
        <v>25.109589041095798</v>
      </c>
      <c r="K1484">
        <v>26.606999999999999</v>
      </c>
      <c r="L1484">
        <v>26.895</v>
      </c>
      <c r="M1484">
        <v>28.838999999999999</v>
      </c>
      <c r="N1484">
        <v>0.97199999999999998</v>
      </c>
      <c r="O1484">
        <v>9</v>
      </c>
    </row>
    <row r="1485" spans="1:15" x14ac:dyDescent="0.45">
      <c r="A1485" t="s">
        <v>723</v>
      </c>
      <c r="B1485">
        <v>2017</v>
      </c>
      <c r="C1485" s="9">
        <v>42791</v>
      </c>
      <c r="D1485" t="s">
        <v>653</v>
      </c>
      <c r="E1485" t="s">
        <v>454</v>
      </c>
      <c r="F1485">
        <v>3</v>
      </c>
      <c r="G1485">
        <v>2</v>
      </c>
      <c r="H1485" t="s">
        <v>655</v>
      </c>
      <c r="I1485" t="s">
        <v>120</v>
      </c>
      <c r="J1485">
        <v>34.227397260273897</v>
      </c>
      <c r="K1485">
        <v>29.561</v>
      </c>
      <c r="L1485">
        <v>29.506</v>
      </c>
      <c r="M1485">
        <v>31.436</v>
      </c>
      <c r="N1485">
        <v>0.96499999999999997</v>
      </c>
      <c r="O1485">
        <v>6</v>
      </c>
    </row>
    <row r="1486" spans="1:15" x14ac:dyDescent="0.45">
      <c r="A1486" t="s">
        <v>723</v>
      </c>
      <c r="B1486">
        <v>2017</v>
      </c>
      <c r="C1486" s="9">
        <v>42791</v>
      </c>
      <c r="D1486" t="s">
        <v>653</v>
      </c>
      <c r="E1486" t="s">
        <v>454</v>
      </c>
      <c r="F1486">
        <v>3</v>
      </c>
      <c r="G1486">
        <v>3</v>
      </c>
      <c r="H1486" t="s">
        <v>43</v>
      </c>
      <c r="I1486" t="s">
        <v>44</v>
      </c>
      <c r="J1486">
        <v>24.2684931506849</v>
      </c>
      <c r="K1486">
        <v>23.507999999999999</v>
      </c>
      <c r="L1486">
        <v>23.553999999999998</v>
      </c>
      <c r="M1486">
        <v>25.532</v>
      </c>
      <c r="N1486">
        <v>0.98899999999999999</v>
      </c>
      <c r="O1486">
        <v>15</v>
      </c>
    </row>
    <row r="1487" spans="1:15" x14ac:dyDescent="0.45">
      <c r="A1487" t="s">
        <v>723</v>
      </c>
      <c r="B1487">
        <v>2017</v>
      </c>
      <c r="C1487" s="9">
        <v>42791</v>
      </c>
      <c r="D1487" t="s">
        <v>653</v>
      </c>
      <c r="E1487" t="s">
        <v>454</v>
      </c>
      <c r="F1487">
        <v>3</v>
      </c>
      <c r="G1487">
        <v>4</v>
      </c>
      <c r="H1487" t="s">
        <v>157</v>
      </c>
      <c r="I1487" t="s">
        <v>158</v>
      </c>
      <c r="J1487">
        <v>19.934246575342399</v>
      </c>
      <c r="K1487">
        <v>14.489000000000001</v>
      </c>
      <c r="L1487">
        <v>15.712</v>
      </c>
      <c r="M1487">
        <v>20.914000000000001</v>
      </c>
      <c r="N1487">
        <v>2.601</v>
      </c>
      <c r="O1487">
        <v>15</v>
      </c>
    </row>
    <row r="1488" spans="1:15" x14ac:dyDescent="0.45">
      <c r="A1488" t="s">
        <v>723</v>
      </c>
      <c r="B1488">
        <v>2017</v>
      </c>
      <c r="C1488" s="9">
        <v>42791</v>
      </c>
      <c r="D1488" t="s">
        <v>653</v>
      </c>
      <c r="E1488" t="s">
        <v>454</v>
      </c>
      <c r="F1488">
        <v>3</v>
      </c>
      <c r="G1488">
        <v>5</v>
      </c>
      <c r="H1488" t="s">
        <v>704</v>
      </c>
      <c r="I1488" t="s">
        <v>40</v>
      </c>
      <c r="J1488">
        <v>26.136986301369799</v>
      </c>
      <c r="K1488">
        <v>18.203999999999901</v>
      </c>
      <c r="L1488">
        <v>18.114999999999998</v>
      </c>
      <c r="M1488">
        <v>20.065000000000001</v>
      </c>
      <c r="N1488">
        <v>0.97499999999999998</v>
      </c>
      <c r="O1488">
        <v>12</v>
      </c>
    </row>
    <row r="1489" spans="1:15" x14ac:dyDescent="0.45">
      <c r="A1489" t="s">
        <v>723</v>
      </c>
      <c r="B1489">
        <v>2017</v>
      </c>
      <c r="C1489" s="9">
        <v>42791</v>
      </c>
      <c r="D1489" t="s">
        <v>653</v>
      </c>
      <c r="E1489" t="s">
        <v>454</v>
      </c>
      <c r="F1489">
        <v>3</v>
      </c>
      <c r="G1489">
        <v>6</v>
      </c>
      <c r="H1489" t="s">
        <v>52</v>
      </c>
      <c r="I1489" t="s">
        <v>53</v>
      </c>
      <c r="J1489">
        <v>19.9616438356164</v>
      </c>
      <c r="K1489">
        <v>9</v>
      </c>
      <c r="L1489">
        <v>3.7360000000000002</v>
      </c>
      <c r="M1489">
        <v>14.644</v>
      </c>
      <c r="N1489">
        <v>5.4539999999999997</v>
      </c>
      <c r="O1489">
        <v>19</v>
      </c>
    </row>
    <row r="1490" spans="1:15" x14ac:dyDescent="0.45">
      <c r="A1490" t="s">
        <v>723</v>
      </c>
      <c r="B1490">
        <v>2017</v>
      </c>
      <c r="C1490" s="9">
        <v>42791</v>
      </c>
      <c r="D1490" t="s">
        <v>653</v>
      </c>
      <c r="E1490" t="s">
        <v>642</v>
      </c>
      <c r="F1490">
        <v>1</v>
      </c>
      <c r="G1490">
        <v>1</v>
      </c>
      <c r="H1490" t="s">
        <v>135</v>
      </c>
      <c r="I1490" t="s">
        <v>29</v>
      </c>
      <c r="J1490">
        <v>27.298630136986301</v>
      </c>
      <c r="K1490">
        <v>25.363</v>
      </c>
      <c r="L1490">
        <v>25.710999999999999</v>
      </c>
      <c r="M1490">
        <v>28.048999999999999</v>
      </c>
      <c r="N1490">
        <v>1.169</v>
      </c>
      <c r="O1490">
        <v>3</v>
      </c>
    </row>
    <row r="1491" spans="1:15" x14ac:dyDescent="0.45">
      <c r="A1491" t="s">
        <v>723</v>
      </c>
      <c r="B1491">
        <v>2017</v>
      </c>
      <c r="C1491" s="9">
        <v>42791</v>
      </c>
      <c r="D1491" t="s">
        <v>653</v>
      </c>
      <c r="E1491" t="s">
        <v>642</v>
      </c>
      <c r="F1491">
        <v>1</v>
      </c>
      <c r="G1491">
        <v>2</v>
      </c>
      <c r="H1491" t="s">
        <v>718</v>
      </c>
      <c r="I1491" t="s">
        <v>118</v>
      </c>
      <c r="J1491">
        <v>21.112328767123199</v>
      </c>
      <c r="K1491">
        <v>17.018000000000001</v>
      </c>
      <c r="L1491">
        <v>18.584</v>
      </c>
      <c r="M1491">
        <v>22.346</v>
      </c>
      <c r="N1491">
        <v>1.881</v>
      </c>
      <c r="O1491">
        <v>7</v>
      </c>
    </row>
    <row r="1492" spans="1:15" x14ac:dyDescent="0.45">
      <c r="A1492" t="s">
        <v>723</v>
      </c>
      <c r="B1492">
        <v>2017</v>
      </c>
      <c r="C1492" s="9">
        <v>42791</v>
      </c>
      <c r="D1492" t="s">
        <v>653</v>
      </c>
      <c r="E1492" t="s">
        <v>642</v>
      </c>
      <c r="F1492">
        <v>1</v>
      </c>
      <c r="G1492">
        <v>3</v>
      </c>
      <c r="H1492" t="s">
        <v>721</v>
      </c>
      <c r="I1492" t="s">
        <v>722</v>
      </c>
      <c r="J1492">
        <v>28.613698630136899</v>
      </c>
      <c r="K1492">
        <v>22.317999999999898</v>
      </c>
      <c r="L1492">
        <v>22.43</v>
      </c>
      <c r="M1492">
        <v>25.87</v>
      </c>
      <c r="N1492">
        <v>1.72</v>
      </c>
      <c r="O1492">
        <v>11</v>
      </c>
    </row>
    <row r="1493" spans="1:15" x14ac:dyDescent="0.45">
      <c r="A1493" t="s">
        <v>723</v>
      </c>
      <c r="B1493">
        <v>2017</v>
      </c>
      <c r="C1493" s="9">
        <v>42791</v>
      </c>
      <c r="D1493" t="s">
        <v>653</v>
      </c>
      <c r="E1493" t="s">
        <v>642</v>
      </c>
      <c r="F1493">
        <v>1</v>
      </c>
      <c r="G1493">
        <v>4</v>
      </c>
      <c r="H1493" t="s">
        <v>111</v>
      </c>
      <c r="I1493" t="s">
        <v>118</v>
      </c>
      <c r="J1493">
        <v>22.350684931506802</v>
      </c>
      <c r="K1493">
        <v>21.821999999999999</v>
      </c>
      <c r="L1493">
        <v>21.638999999999999</v>
      </c>
      <c r="M1493">
        <v>24.928999999999998</v>
      </c>
      <c r="N1493">
        <v>1.645</v>
      </c>
      <c r="O1493">
        <v>13</v>
      </c>
    </row>
    <row r="1494" spans="1:15" x14ac:dyDescent="0.45">
      <c r="A1494" t="s">
        <v>723</v>
      </c>
      <c r="B1494">
        <v>2017</v>
      </c>
      <c r="C1494" s="9">
        <v>42791</v>
      </c>
      <c r="D1494" t="s">
        <v>653</v>
      </c>
      <c r="E1494" t="s">
        <v>642</v>
      </c>
      <c r="F1494">
        <v>1</v>
      </c>
      <c r="G1494">
        <v>5</v>
      </c>
      <c r="H1494" t="s">
        <v>157</v>
      </c>
      <c r="I1494" t="s">
        <v>158</v>
      </c>
      <c r="J1494">
        <v>19.934246575342399</v>
      </c>
      <c r="K1494">
        <v>15.712</v>
      </c>
      <c r="L1494">
        <v>15.9689999999999</v>
      </c>
      <c r="M1494">
        <v>20.594999999999999</v>
      </c>
      <c r="N1494">
        <v>2.3130000000000002</v>
      </c>
      <c r="O1494">
        <v>15</v>
      </c>
    </row>
    <row r="1495" spans="1:15" x14ac:dyDescent="0.45">
      <c r="A1495" t="s">
        <v>723</v>
      </c>
      <c r="B1495">
        <v>2017</v>
      </c>
      <c r="C1495" s="9">
        <v>42791</v>
      </c>
      <c r="D1495" t="s">
        <v>653</v>
      </c>
      <c r="E1495" t="s">
        <v>642</v>
      </c>
      <c r="F1495">
        <v>1</v>
      </c>
      <c r="G1495">
        <v>6</v>
      </c>
      <c r="H1495" t="s">
        <v>185</v>
      </c>
      <c r="I1495" t="s">
        <v>701</v>
      </c>
      <c r="J1495">
        <v>22.035616438356101</v>
      </c>
      <c r="K1495">
        <v>16.157</v>
      </c>
      <c r="L1495">
        <v>15.122999999999999</v>
      </c>
      <c r="M1495">
        <v>20.109000000000002</v>
      </c>
      <c r="N1495">
        <v>2.4929999999999999</v>
      </c>
      <c r="O1495">
        <v>17</v>
      </c>
    </row>
    <row r="1496" spans="1:15" x14ac:dyDescent="0.45">
      <c r="A1496" t="s">
        <v>723</v>
      </c>
      <c r="B1496">
        <v>2017</v>
      </c>
      <c r="C1496" s="9">
        <v>42791</v>
      </c>
      <c r="D1496" t="s">
        <v>653</v>
      </c>
      <c r="E1496" t="s">
        <v>642</v>
      </c>
      <c r="F1496">
        <v>1</v>
      </c>
      <c r="G1496">
        <v>7</v>
      </c>
      <c r="H1496" t="s">
        <v>52</v>
      </c>
      <c r="I1496" t="s">
        <v>53</v>
      </c>
      <c r="J1496">
        <v>19.9616438356164</v>
      </c>
      <c r="K1496">
        <v>3.7360000000000002</v>
      </c>
      <c r="L1496">
        <v>2.6230000000000002</v>
      </c>
      <c r="M1496">
        <v>11.515000000000001</v>
      </c>
      <c r="N1496">
        <v>4.4459999999999997</v>
      </c>
      <c r="O1496">
        <v>19</v>
      </c>
    </row>
    <row r="1497" spans="1:15" x14ac:dyDescent="0.45">
      <c r="A1497" t="s">
        <v>723</v>
      </c>
      <c r="B1497">
        <v>2017</v>
      </c>
      <c r="C1497" s="9">
        <v>42791</v>
      </c>
      <c r="D1497" t="s">
        <v>653</v>
      </c>
      <c r="E1497" t="s">
        <v>642</v>
      </c>
      <c r="F1497">
        <v>2</v>
      </c>
      <c r="G1497">
        <v>1</v>
      </c>
      <c r="H1497" t="s">
        <v>20</v>
      </c>
      <c r="I1497" t="s">
        <v>21</v>
      </c>
      <c r="J1497">
        <v>21.556164383561601</v>
      </c>
      <c r="K1497">
        <v>24.83</v>
      </c>
      <c r="L1497">
        <v>25.422000000000001</v>
      </c>
      <c r="M1497">
        <v>28.498000000000001</v>
      </c>
      <c r="N1497">
        <v>1.538</v>
      </c>
      <c r="O1497">
        <v>2</v>
      </c>
    </row>
    <row r="1498" spans="1:15" x14ac:dyDescent="0.45">
      <c r="A1498" t="s">
        <v>723</v>
      </c>
      <c r="B1498">
        <v>2017</v>
      </c>
      <c r="C1498" s="9">
        <v>42791</v>
      </c>
      <c r="D1498" t="s">
        <v>653</v>
      </c>
      <c r="E1498" t="s">
        <v>642</v>
      </c>
      <c r="F1498">
        <v>2</v>
      </c>
      <c r="G1498">
        <v>2</v>
      </c>
      <c r="H1498" t="s">
        <v>702</v>
      </c>
      <c r="I1498" t="s">
        <v>25</v>
      </c>
      <c r="J1498">
        <v>28.509589041095801</v>
      </c>
      <c r="K1498">
        <v>13.265000000000001</v>
      </c>
      <c r="L1498">
        <v>18.257999999999999</v>
      </c>
      <c r="M1498">
        <v>24.861999999999998</v>
      </c>
      <c r="N1498">
        <v>3.302</v>
      </c>
      <c r="O1498">
        <v>10</v>
      </c>
    </row>
    <row r="1499" spans="1:15" x14ac:dyDescent="0.45">
      <c r="A1499" t="s">
        <v>723</v>
      </c>
      <c r="B1499">
        <v>2017</v>
      </c>
      <c r="C1499" s="9">
        <v>42791</v>
      </c>
      <c r="D1499" t="s">
        <v>653</v>
      </c>
      <c r="E1499" t="s">
        <v>642</v>
      </c>
      <c r="F1499">
        <v>2</v>
      </c>
      <c r="G1499">
        <v>3</v>
      </c>
      <c r="H1499" t="s">
        <v>704</v>
      </c>
      <c r="I1499" t="s">
        <v>40</v>
      </c>
      <c r="J1499">
        <v>26.136986301369799</v>
      </c>
      <c r="K1499">
        <v>18.114999999999998</v>
      </c>
      <c r="L1499">
        <v>18.375</v>
      </c>
      <c r="M1499">
        <v>20.295000000000002</v>
      </c>
      <c r="N1499">
        <v>0.96</v>
      </c>
      <c r="O1499">
        <v>12</v>
      </c>
    </row>
    <row r="1500" spans="1:15" x14ac:dyDescent="0.45">
      <c r="A1500" t="s">
        <v>723</v>
      </c>
      <c r="B1500">
        <v>2017</v>
      </c>
      <c r="C1500" s="9">
        <v>42791</v>
      </c>
      <c r="D1500" t="s">
        <v>653</v>
      </c>
      <c r="E1500" t="s">
        <v>642</v>
      </c>
      <c r="F1500">
        <v>2</v>
      </c>
      <c r="G1500">
        <v>4</v>
      </c>
      <c r="H1500" t="s">
        <v>724</v>
      </c>
      <c r="I1500" t="s">
        <v>720</v>
      </c>
      <c r="J1500">
        <v>22.186301369862999</v>
      </c>
      <c r="K1500">
        <v>19.709</v>
      </c>
      <c r="L1500">
        <v>19.734999999999999</v>
      </c>
      <c r="M1500">
        <v>23.349</v>
      </c>
      <c r="N1500">
        <v>1.8069999999999999</v>
      </c>
      <c r="O1500">
        <v>13</v>
      </c>
    </row>
    <row r="1501" spans="1:15" x14ac:dyDescent="0.45">
      <c r="A1501" t="s">
        <v>723</v>
      </c>
      <c r="B1501">
        <v>2017</v>
      </c>
      <c r="C1501" s="9">
        <v>42791</v>
      </c>
      <c r="D1501" t="s">
        <v>653</v>
      </c>
      <c r="E1501" t="s">
        <v>642</v>
      </c>
      <c r="F1501">
        <v>2</v>
      </c>
      <c r="G1501">
        <v>5</v>
      </c>
      <c r="H1501" t="s">
        <v>43</v>
      </c>
      <c r="I1501" t="s">
        <v>44</v>
      </c>
      <c r="J1501">
        <v>24.2684931506849</v>
      </c>
      <c r="K1501">
        <v>23.553999999999998</v>
      </c>
      <c r="L1501">
        <v>23.277999999999999</v>
      </c>
      <c r="M1501">
        <v>25.224</v>
      </c>
      <c r="N1501">
        <v>0.97299999999999998</v>
      </c>
      <c r="O1501">
        <v>15</v>
      </c>
    </row>
    <row r="1502" spans="1:15" x14ac:dyDescent="0.45">
      <c r="A1502" t="s">
        <v>723</v>
      </c>
      <c r="B1502">
        <v>2017</v>
      </c>
      <c r="C1502" s="9">
        <v>42791</v>
      </c>
      <c r="D1502" t="s">
        <v>653</v>
      </c>
      <c r="E1502" t="s">
        <v>642</v>
      </c>
      <c r="F1502">
        <v>2</v>
      </c>
      <c r="G1502">
        <v>6</v>
      </c>
      <c r="H1502" t="s">
        <v>726</v>
      </c>
      <c r="I1502" t="s">
        <v>61</v>
      </c>
      <c r="J1502">
        <v>20.2164383561643</v>
      </c>
      <c r="K1502">
        <v>2.8519999999999999</v>
      </c>
      <c r="L1502">
        <v>7.3380000000000001</v>
      </c>
      <c r="M1502">
        <v>14.932</v>
      </c>
      <c r="N1502">
        <v>3.7970000000000002</v>
      </c>
      <c r="O1502">
        <v>17</v>
      </c>
    </row>
    <row r="1503" spans="1:15" x14ac:dyDescent="0.45">
      <c r="A1503" t="s">
        <v>723</v>
      </c>
      <c r="B1503">
        <v>2017</v>
      </c>
      <c r="C1503" s="9">
        <v>42791</v>
      </c>
      <c r="D1503" t="s">
        <v>653</v>
      </c>
      <c r="E1503" t="s">
        <v>642</v>
      </c>
      <c r="F1503">
        <v>2</v>
      </c>
      <c r="G1503">
        <v>7</v>
      </c>
      <c r="H1503" t="s">
        <v>725</v>
      </c>
      <c r="I1503" t="s">
        <v>67</v>
      </c>
      <c r="J1503">
        <v>27.394520547945199</v>
      </c>
      <c r="K1503">
        <v>12.808</v>
      </c>
      <c r="L1503">
        <v>11.442</v>
      </c>
      <c r="M1503">
        <v>16.286000000000001</v>
      </c>
      <c r="N1503">
        <v>2.4220000000000002</v>
      </c>
      <c r="O1503">
        <v>19</v>
      </c>
    </row>
    <row r="1504" spans="1:15" x14ac:dyDescent="0.45">
      <c r="A1504" t="s">
        <v>723</v>
      </c>
      <c r="B1504">
        <v>2017</v>
      </c>
      <c r="C1504" s="9">
        <v>42791</v>
      </c>
      <c r="D1504" t="s">
        <v>653</v>
      </c>
      <c r="E1504" t="s">
        <v>370</v>
      </c>
      <c r="F1504">
        <v>1</v>
      </c>
      <c r="G1504">
        <v>1</v>
      </c>
      <c r="H1504" t="s">
        <v>703</v>
      </c>
      <c r="I1504" t="s">
        <v>15</v>
      </c>
      <c r="J1504">
        <v>26.312328767123201</v>
      </c>
      <c r="K1504">
        <v>35.503999999999998</v>
      </c>
      <c r="L1504">
        <v>35.656999999999996</v>
      </c>
      <c r="M1504">
        <v>37.606999999999999</v>
      </c>
      <c r="N1504">
        <v>0.97499999999999998</v>
      </c>
      <c r="O1504">
        <v>1</v>
      </c>
    </row>
    <row r="1505" spans="1:15" x14ac:dyDescent="0.45">
      <c r="A1505" t="s">
        <v>723</v>
      </c>
      <c r="B1505">
        <v>2017</v>
      </c>
      <c r="C1505" s="9">
        <v>42791</v>
      </c>
      <c r="D1505" t="s">
        <v>653</v>
      </c>
      <c r="E1505" t="s">
        <v>370</v>
      </c>
      <c r="F1505">
        <v>1</v>
      </c>
      <c r="G1505">
        <v>2</v>
      </c>
      <c r="H1505" t="s">
        <v>20</v>
      </c>
      <c r="I1505" t="s">
        <v>21</v>
      </c>
      <c r="J1505">
        <v>21.556164383561601</v>
      </c>
      <c r="K1505">
        <v>25.422000000000001</v>
      </c>
      <c r="L1505">
        <v>26.344000000000001</v>
      </c>
      <c r="M1505">
        <v>29.286000000000001</v>
      </c>
      <c r="N1505">
        <v>1.4710000000000001</v>
      </c>
      <c r="O1505">
        <v>2</v>
      </c>
    </row>
    <row r="1506" spans="1:15" x14ac:dyDescent="0.45">
      <c r="A1506" t="s">
        <v>723</v>
      </c>
      <c r="B1506">
        <v>2017</v>
      </c>
      <c r="C1506" s="9">
        <v>42791</v>
      </c>
      <c r="D1506" t="s">
        <v>653</v>
      </c>
      <c r="E1506" t="s">
        <v>370</v>
      </c>
      <c r="F1506">
        <v>1</v>
      </c>
      <c r="G1506">
        <v>3</v>
      </c>
      <c r="H1506" t="s">
        <v>135</v>
      </c>
      <c r="I1506" t="s">
        <v>29</v>
      </c>
      <c r="J1506">
        <v>27.298630136986301</v>
      </c>
      <c r="K1506">
        <v>25.710999999999999</v>
      </c>
      <c r="L1506">
        <v>26.099</v>
      </c>
      <c r="M1506">
        <v>28.375</v>
      </c>
      <c r="N1506">
        <v>1.1379999999999999</v>
      </c>
      <c r="O1506">
        <v>3</v>
      </c>
    </row>
    <row r="1507" spans="1:15" x14ac:dyDescent="0.45">
      <c r="A1507" t="s">
        <v>723</v>
      </c>
      <c r="B1507">
        <v>2017</v>
      </c>
      <c r="C1507" s="9">
        <v>42791</v>
      </c>
      <c r="D1507" t="s">
        <v>653</v>
      </c>
      <c r="E1507" t="s">
        <v>370</v>
      </c>
      <c r="F1507">
        <v>1</v>
      </c>
      <c r="G1507">
        <v>4</v>
      </c>
      <c r="H1507" t="s">
        <v>147</v>
      </c>
      <c r="I1507" t="s">
        <v>31</v>
      </c>
      <c r="J1507">
        <v>28.632876712328699</v>
      </c>
      <c r="K1507">
        <v>28.94</v>
      </c>
      <c r="L1507">
        <v>28.952000000000002</v>
      </c>
      <c r="M1507">
        <v>30.852</v>
      </c>
      <c r="N1507">
        <v>0.95</v>
      </c>
      <c r="O1507">
        <v>4</v>
      </c>
    </row>
    <row r="1508" spans="1:15" x14ac:dyDescent="0.45">
      <c r="A1508" t="s">
        <v>723</v>
      </c>
      <c r="B1508">
        <v>2017</v>
      </c>
      <c r="C1508" s="9">
        <v>42791</v>
      </c>
      <c r="D1508" t="s">
        <v>653</v>
      </c>
      <c r="E1508" t="s">
        <v>370</v>
      </c>
      <c r="F1508">
        <v>1</v>
      </c>
      <c r="G1508">
        <v>5</v>
      </c>
      <c r="H1508" t="s">
        <v>719</v>
      </c>
      <c r="I1508" t="s">
        <v>720</v>
      </c>
      <c r="J1508">
        <v>31.019178082191701</v>
      </c>
      <c r="K1508">
        <v>32.842999999999897</v>
      </c>
      <c r="L1508">
        <v>32.517000000000003</v>
      </c>
      <c r="M1508">
        <v>34.505000000000003</v>
      </c>
      <c r="N1508">
        <v>0.99399999999999999</v>
      </c>
      <c r="O1508">
        <v>5</v>
      </c>
    </row>
    <row r="1509" spans="1:15" x14ac:dyDescent="0.45">
      <c r="A1509" t="s">
        <v>723</v>
      </c>
      <c r="B1509">
        <v>2017</v>
      </c>
      <c r="C1509" s="9">
        <v>42791</v>
      </c>
      <c r="D1509" t="s">
        <v>653</v>
      </c>
      <c r="E1509" t="s">
        <v>370</v>
      </c>
      <c r="F1509">
        <v>1</v>
      </c>
      <c r="G1509">
        <v>6</v>
      </c>
      <c r="H1509" t="s">
        <v>655</v>
      </c>
      <c r="I1509" t="s">
        <v>120</v>
      </c>
      <c r="J1509">
        <v>34.227397260273897</v>
      </c>
      <c r="K1509">
        <v>29.506</v>
      </c>
      <c r="L1509">
        <v>29.213000000000001</v>
      </c>
      <c r="M1509">
        <v>31.119</v>
      </c>
      <c r="N1509">
        <v>0.95299999999999996</v>
      </c>
      <c r="O1509">
        <v>6</v>
      </c>
    </row>
    <row r="1510" spans="1:15" x14ac:dyDescent="0.45">
      <c r="A1510" t="s">
        <v>723</v>
      </c>
      <c r="B1510">
        <v>2017</v>
      </c>
      <c r="C1510" s="9">
        <v>42791</v>
      </c>
      <c r="D1510" t="s">
        <v>653</v>
      </c>
      <c r="E1510" t="s">
        <v>370</v>
      </c>
      <c r="F1510">
        <v>2</v>
      </c>
      <c r="G1510">
        <v>1</v>
      </c>
      <c r="H1510" t="s">
        <v>718</v>
      </c>
      <c r="I1510" t="s">
        <v>118</v>
      </c>
      <c r="J1510">
        <v>21.112328767123199</v>
      </c>
      <c r="K1510">
        <v>18.584</v>
      </c>
      <c r="L1510">
        <v>20.478999999999999</v>
      </c>
      <c r="M1510">
        <v>24.029</v>
      </c>
      <c r="N1510">
        <v>1.7749999999999999</v>
      </c>
      <c r="O1510">
        <v>7</v>
      </c>
    </row>
    <row r="1511" spans="1:15" x14ac:dyDescent="0.45">
      <c r="A1511" t="s">
        <v>723</v>
      </c>
      <c r="B1511">
        <v>2017</v>
      </c>
      <c r="C1511" s="9">
        <v>42791</v>
      </c>
      <c r="D1511" t="s">
        <v>653</v>
      </c>
      <c r="E1511" t="s">
        <v>370</v>
      </c>
      <c r="F1511">
        <v>2</v>
      </c>
      <c r="G1511">
        <v>2</v>
      </c>
      <c r="H1511" t="s">
        <v>16</v>
      </c>
      <c r="I1511" t="s">
        <v>17</v>
      </c>
      <c r="J1511">
        <v>17.846575342465702</v>
      </c>
      <c r="K1511">
        <v>22.917000000000002</v>
      </c>
      <c r="L1511">
        <v>24.023</v>
      </c>
      <c r="M1511">
        <v>29.167000000000002</v>
      </c>
      <c r="N1511">
        <v>2.5720000000000001</v>
      </c>
      <c r="O1511">
        <v>8</v>
      </c>
    </row>
    <row r="1512" spans="1:15" x14ac:dyDescent="0.45">
      <c r="A1512" t="s">
        <v>723</v>
      </c>
      <c r="B1512">
        <v>2017</v>
      </c>
      <c r="C1512" s="9">
        <v>42791</v>
      </c>
      <c r="D1512" t="s">
        <v>653</v>
      </c>
      <c r="E1512" t="s">
        <v>370</v>
      </c>
      <c r="F1512">
        <v>2</v>
      </c>
      <c r="G1512">
        <v>3</v>
      </c>
      <c r="H1512" t="s">
        <v>174</v>
      </c>
      <c r="I1512" t="s">
        <v>156</v>
      </c>
      <c r="J1512">
        <v>25.109589041095798</v>
      </c>
      <c r="K1512">
        <v>26.895</v>
      </c>
      <c r="L1512">
        <v>26.837</v>
      </c>
      <c r="M1512">
        <v>28.751000000000001</v>
      </c>
      <c r="N1512">
        <v>0.95699999999999996</v>
      </c>
      <c r="O1512">
        <v>9</v>
      </c>
    </row>
    <row r="1513" spans="1:15" x14ac:dyDescent="0.45">
      <c r="A1513" t="s">
        <v>723</v>
      </c>
      <c r="B1513">
        <v>2017</v>
      </c>
      <c r="C1513" s="9">
        <v>42791</v>
      </c>
      <c r="D1513" t="s">
        <v>653</v>
      </c>
      <c r="E1513" t="s">
        <v>370</v>
      </c>
      <c r="F1513">
        <v>2</v>
      </c>
      <c r="G1513">
        <v>4</v>
      </c>
      <c r="H1513" t="s">
        <v>702</v>
      </c>
      <c r="I1513" t="s">
        <v>25</v>
      </c>
      <c r="J1513">
        <v>28.509589041095801</v>
      </c>
      <c r="K1513">
        <v>18.257999999999999</v>
      </c>
      <c r="L1513">
        <v>19.189</v>
      </c>
      <c r="M1513">
        <v>24.677</v>
      </c>
      <c r="N1513">
        <v>2.7440000000000002</v>
      </c>
      <c r="O1513">
        <v>10</v>
      </c>
    </row>
    <row r="1514" spans="1:15" x14ac:dyDescent="0.45">
      <c r="A1514" t="s">
        <v>723</v>
      </c>
      <c r="B1514">
        <v>2017</v>
      </c>
      <c r="C1514" s="9">
        <v>42791</v>
      </c>
      <c r="D1514" t="s">
        <v>653</v>
      </c>
      <c r="E1514" t="s">
        <v>370</v>
      </c>
      <c r="F1514">
        <v>2</v>
      </c>
      <c r="G1514">
        <v>5</v>
      </c>
      <c r="H1514" t="s">
        <v>721</v>
      </c>
      <c r="I1514" t="s">
        <v>722</v>
      </c>
      <c r="J1514">
        <v>28.613698630136899</v>
      </c>
      <c r="K1514">
        <v>22.43</v>
      </c>
      <c r="L1514">
        <v>21.971</v>
      </c>
      <c r="M1514">
        <v>25.234999999999999</v>
      </c>
      <c r="N1514">
        <v>1.6319999999999999</v>
      </c>
      <c r="O1514">
        <v>11</v>
      </c>
    </row>
    <row r="1515" spans="1:15" x14ac:dyDescent="0.45">
      <c r="A1515" t="s">
        <v>723</v>
      </c>
      <c r="B1515">
        <v>2017</v>
      </c>
      <c r="C1515" s="9">
        <v>42791</v>
      </c>
      <c r="D1515" t="s">
        <v>653</v>
      </c>
      <c r="E1515" t="s">
        <v>370</v>
      </c>
      <c r="F1515">
        <v>2</v>
      </c>
      <c r="G1515">
        <v>6</v>
      </c>
      <c r="H1515" t="s">
        <v>704</v>
      </c>
      <c r="I1515" t="s">
        <v>40</v>
      </c>
      <c r="J1515">
        <v>26.136986301369799</v>
      </c>
      <c r="K1515">
        <v>18.375</v>
      </c>
      <c r="L1515">
        <v>18.225000000000001</v>
      </c>
      <c r="M1515">
        <v>20.129000000000001</v>
      </c>
      <c r="N1515">
        <v>0.95199999999999996</v>
      </c>
      <c r="O1515">
        <v>12</v>
      </c>
    </row>
    <row r="1516" spans="1:15" x14ac:dyDescent="0.45">
      <c r="A1516" t="s">
        <v>127</v>
      </c>
      <c r="B1516">
        <v>2017</v>
      </c>
      <c r="C1516" s="9">
        <v>42841</v>
      </c>
      <c r="D1516" t="s">
        <v>641</v>
      </c>
      <c r="E1516" t="s">
        <v>454</v>
      </c>
      <c r="F1516">
        <v>1</v>
      </c>
      <c r="G1516">
        <v>1</v>
      </c>
      <c r="H1516" t="s">
        <v>703</v>
      </c>
      <c r="I1516" t="s">
        <v>15</v>
      </c>
      <c r="J1516">
        <v>26.4493150684931</v>
      </c>
      <c r="K1516">
        <v>35.656999999999996</v>
      </c>
      <c r="L1516">
        <v>35.728000000000002</v>
      </c>
      <c r="M1516">
        <v>37.67</v>
      </c>
      <c r="N1516">
        <v>0.97099999999999997</v>
      </c>
      <c r="O1516">
        <v>1</v>
      </c>
    </row>
    <row r="1517" spans="1:15" x14ac:dyDescent="0.45">
      <c r="A1517" t="s">
        <v>127</v>
      </c>
      <c r="B1517">
        <v>2017</v>
      </c>
      <c r="C1517" s="9">
        <v>42841</v>
      </c>
      <c r="D1517" t="s">
        <v>641</v>
      </c>
      <c r="E1517" t="s">
        <v>454</v>
      </c>
      <c r="F1517">
        <v>1</v>
      </c>
      <c r="G1517">
        <v>2</v>
      </c>
      <c r="H1517" t="s">
        <v>77</v>
      </c>
      <c r="I1517" t="s">
        <v>19</v>
      </c>
      <c r="J1517">
        <v>25.931506849314999</v>
      </c>
      <c r="K1517">
        <v>25.21</v>
      </c>
      <c r="L1517">
        <v>25.628</v>
      </c>
      <c r="M1517">
        <v>28.114000000000001</v>
      </c>
      <c r="N1517">
        <v>1.2430000000000001</v>
      </c>
      <c r="O1517">
        <v>5</v>
      </c>
    </row>
    <row r="1518" spans="1:15" x14ac:dyDescent="0.45">
      <c r="A1518" t="s">
        <v>127</v>
      </c>
      <c r="B1518">
        <v>2017</v>
      </c>
      <c r="C1518" s="9">
        <v>42841</v>
      </c>
      <c r="D1518" t="s">
        <v>641</v>
      </c>
      <c r="E1518" t="s">
        <v>454</v>
      </c>
      <c r="F1518">
        <v>1</v>
      </c>
      <c r="G1518">
        <v>3</v>
      </c>
      <c r="H1518" t="s">
        <v>60</v>
      </c>
      <c r="I1518" t="s">
        <v>61</v>
      </c>
      <c r="J1518">
        <v>28.7479452054794</v>
      </c>
      <c r="K1518">
        <v>24.72</v>
      </c>
      <c r="L1518">
        <v>24.827999999999999</v>
      </c>
      <c r="M1518">
        <v>26.61</v>
      </c>
      <c r="N1518">
        <v>0.89100000000000001</v>
      </c>
      <c r="O1518">
        <v>13</v>
      </c>
    </row>
    <row r="1519" spans="1:15" x14ac:dyDescent="0.45">
      <c r="A1519" t="s">
        <v>127</v>
      </c>
      <c r="B1519">
        <v>2017</v>
      </c>
      <c r="C1519" s="9">
        <v>42841</v>
      </c>
      <c r="D1519" t="s">
        <v>641</v>
      </c>
      <c r="E1519" t="s">
        <v>454</v>
      </c>
      <c r="F1519">
        <v>1</v>
      </c>
      <c r="G1519">
        <v>4</v>
      </c>
      <c r="H1519" t="s">
        <v>718</v>
      </c>
      <c r="I1519" t="s">
        <v>118</v>
      </c>
      <c r="J1519">
        <v>21.2493150684931</v>
      </c>
      <c r="K1519">
        <v>20.478999999999999</v>
      </c>
      <c r="L1519">
        <v>20.928000000000001</v>
      </c>
      <c r="M1519">
        <v>24.27</v>
      </c>
      <c r="N1519">
        <v>1.671</v>
      </c>
      <c r="O1519">
        <v>17</v>
      </c>
    </row>
    <row r="1520" spans="1:15" x14ac:dyDescent="0.45">
      <c r="A1520" t="s">
        <v>127</v>
      </c>
      <c r="B1520">
        <v>2017</v>
      </c>
      <c r="C1520" s="9">
        <v>42841</v>
      </c>
      <c r="D1520" t="s">
        <v>641</v>
      </c>
      <c r="E1520" t="s">
        <v>454</v>
      </c>
      <c r="F1520">
        <v>1</v>
      </c>
      <c r="G1520">
        <v>5</v>
      </c>
      <c r="H1520" t="s">
        <v>121</v>
      </c>
      <c r="I1520" t="s">
        <v>120</v>
      </c>
      <c r="J1520">
        <v>21.115068493150599</v>
      </c>
      <c r="K1520">
        <v>16.039000000000001</v>
      </c>
      <c r="L1520">
        <v>16.902999999999999</v>
      </c>
      <c r="M1520">
        <v>20.672999999999998</v>
      </c>
      <c r="N1520">
        <v>1.885</v>
      </c>
      <c r="O1520">
        <v>25</v>
      </c>
    </row>
    <row r="1521" spans="1:15" x14ac:dyDescent="0.45">
      <c r="A1521" t="s">
        <v>127</v>
      </c>
      <c r="B1521">
        <v>2017</v>
      </c>
      <c r="C1521" s="9">
        <v>42841</v>
      </c>
      <c r="D1521" t="s">
        <v>641</v>
      </c>
      <c r="E1521" t="s">
        <v>454</v>
      </c>
      <c r="F1521">
        <v>1</v>
      </c>
      <c r="G1521">
        <v>6</v>
      </c>
      <c r="H1521" t="s">
        <v>54</v>
      </c>
      <c r="I1521" t="s">
        <v>44</v>
      </c>
      <c r="J1521">
        <v>19.810958904109501</v>
      </c>
      <c r="K1521">
        <v>9</v>
      </c>
      <c r="L1521">
        <v>13.148999999999999</v>
      </c>
      <c r="M1521">
        <v>21.593</v>
      </c>
      <c r="N1521">
        <v>4.2220000000000004</v>
      </c>
      <c r="O1521">
        <v>13</v>
      </c>
    </row>
    <row r="1522" spans="1:15" x14ac:dyDescent="0.45">
      <c r="A1522" t="s">
        <v>127</v>
      </c>
      <c r="B1522">
        <v>2017</v>
      </c>
      <c r="C1522" s="9">
        <v>42841</v>
      </c>
      <c r="D1522" t="s">
        <v>641</v>
      </c>
      <c r="E1522" t="s">
        <v>454</v>
      </c>
      <c r="F1522">
        <v>1</v>
      </c>
      <c r="G1522">
        <v>7</v>
      </c>
      <c r="H1522" t="s">
        <v>154</v>
      </c>
      <c r="I1522" t="s">
        <v>38</v>
      </c>
      <c r="J1522">
        <v>26.369863013698598</v>
      </c>
      <c r="K1522">
        <v>26.356000000000002</v>
      </c>
      <c r="L1522">
        <v>25.718</v>
      </c>
      <c r="M1522">
        <v>27.891999999999999</v>
      </c>
      <c r="N1522">
        <v>1.087</v>
      </c>
      <c r="O1522">
        <v>25</v>
      </c>
    </row>
    <row r="1523" spans="1:15" x14ac:dyDescent="0.45">
      <c r="A1523" t="s">
        <v>127</v>
      </c>
      <c r="B1523">
        <v>2017</v>
      </c>
      <c r="C1523" s="9">
        <v>42841</v>
      </c>
      <c r="D1523" t="s">
        <v>641</v>
      </c>
      <c r="E1523" t="s">
        <v>454</v>
      </c>
      <c r="F1523">
        <v>2</v>
      </c>
      <c r="G1523">
        <v>1</v>
      </c>
      <c r="H1523" t="s">
        <v>132</v>
      </c>
      <c r="I1523" t="s">
        <v>36</v>
      </c>
      <c r="J1523">
        <v>26.4</v>
      </c>
      <c r="K1523">
        <v>28.466000000000001</v>
      </c>
      <c r="L1523">
        <v>28.882000000000001</v>
      </c>
      <c r="M1523">
        <v>30.85</v>
      </c>
      <c r="N1523">
        <v>0.98399999999999999</v>
      </c>
      <c r="O1523">
        <v>4</v>
      </c>
    </row>
    <row r="1524" spans="1:15" x14ac:dyDescent="0.45">
      <c r="A1524" t="s">
        <v>127</v>
      </c>
      <c r="B1524">
        <v>2017</v>
      </c>
      <c r="C1524" s="9">
        <v>42841</v>
      </c>
      <c r="D1524" t="s">
        <v>641</v>
      </c>
      <c r="E1524" t="s">
        <v>454</v>
      </c>
      <c r="F1524">
        <v>2</v>
      </c>
      <c r="G1524">
        <v>2</v>
      </c>
      <c r="H1524" t="s">
        <v>719</v>
      </c>
      <c r="I1524" t="s">
        <v>720</v>
      </c>
      <c r="J1524">
        <v>31.156164383561599</v>
      </c>
      <c r="K1524">
        <v>32.517000000000003</v>
      </c>
      <c r="L1524">
        <v>32.555999999999997</v>
      </c>
      <c r="M1524">
        <v>34.512</v>
      </c>
      <c r="N1524">
        <v>0.97799999999999998</v>
      </c>
      <c r="O1524">
        <v>11</v>
      </c>
    </row>
    <row r="1525" spans="1:15" x14ac:dyDescent="0.45">
      <c r="A1525" t="s">
        <v>127</v>
      </c>
      <c r="B1525">
        <v>2017</v>
      </c>
      <c r="C1525" s="9">
        <v>42841</v>
      </c>
      <c r="D1525" t="s">
        <v>641</v>
      </c>
      <c r="E1525" t="s">
        <v>454</v>
      </c>
      <c r="F1525">
        <v>2</v>
      </c>
      <c r="G1525">
        <v>3</v>
      </c>
      <c r="H1525" t="s">
        <v>23</v>
      </c>
      <c r="I1525" t="s">
        <v>15</v>
      </c>
      <c r="J1525">
        <v>19.591780821917801</v>
      </c>
      <c r="K1525">
        <v>16.991999999999901</v>
      </c>
      <c r="L1525">
        <v>21.506999999999898</v>
      </c>
      <c r="M1525">
        <v>27.050999999999998</v>
      </c>
      <c r="N1525">
        <v>2.7719999999999998</v>
      </c>
      <c r="O1525">
        <v>21</v>
      </c>
    </row>
    <row r="1526" spans="1:15" x14ac:dyDescent="0.45">
      <c r="A1526" t="s">
        <v>127</v>
      </c>
      <c r="B1526">
        <v>2017</v>
      </c>
      <c r="C1526" s="9">
        <v>42841</v>
      </c>
      <c r="D1526" t="s">
        <v>641</v>
      </c>
      <c r="E1526" t="s">
        <v>454</v>
      </c>
      <c r="F1526">
        <v>2</v>
      </c>
      <c r="G1526">
        <v>4</v>
      </c>
      <c r="H1526" t="s">
        <v>147</v>
      </c>
      <c r="I1526" t="s">
        <v>31</v>
      </c>
      <c r="J1526">
        <v>28.7698630136986</v>
      </c>
      <c r="K1526">
        <v>28.952000000000002</v>
      </c>
      <c r="L1526">
        <v>28.927</v>
      </c>
      <c r="M1526">
        <v>30.797000000000001</v>
      </c>
      <c r="N1526">
        <v>0.93500000000000005</v>
      </c>
      <c r="O1526">
        <v>9</v>
      </c>
    </row>
    <row r="1527" spans="1:15" x14ac:dyDescent="0.45">
      <c r="A1527" t="s">
        <v>127</v>
      </c>
      <c r="B1527">
        <v>2017</v>
      </c>
      <c r="C1527" s="9">
        <v>42841</v>
      </c>
      <c r="D1527" t="s">
        <v>641</v>
      </c>
      <c r="E1527" t="s">
        <v>454</v>
      </c>
      <c r="F1527">
        <v>2</v>
      </c>
      <c r="G1527">
        <v>5</v>
      </c>
      <c r="H1527" t="s">
        <v>174</v>
      </c>
      <c r="I1527" t="s">
        <v>156</v>
      </c>
      <c r="J1527">
        <v>25.2465753424657</v>
      </c>
      <c r="K1527">
        <v>26.837</v>
      </c>
      <c r="L1527">
        <v>26.806999999999999</v>
      </c>
      <c r="M1527">
        <v>28.690999999999999</v>
      </c>
      <c r="N1527">
        <v>0.94199999999999995</v>
      </c>
      <c r="O1527">
        <v>12</v>
      </c>
    </row>
    <row r="1528" spans="1:15" x14ac:dyDescent="0.45">
      <c r="A1528" t="s">
        <v>127</v>
      </c>
      <c r="B1528">
        <v>2017</v>
      </c>
      <c r="C1528" s="9">
        <v>42841</v>
      </c>
      <c r="D1528" t="s">
        <v>641</v>
      </c>
      <c r="E1528" t="s">
        <v>454</v>
      </c>
      <c r="F1528">
        <v>2</v>
      </c>
      <c r="G1528">
        <v>6</v>
      </c>
      <c r="H1528" t="s">
        <v>109</v>
      </c>
      <c r="I1528" t="s">
        <v>118</v>
      </c>
      <c r="J1528">
        <v>24.2082191780821</v>
      </c>
      <c r="K1528">
        <v>26.869999999999902</v>
      </c>
      <c r="L1528">
        <v>26.677999999999901</v>
      </c>
      <c r="M1528">
        <v>28.771999999999998</v>
      </c>
      <c r="N1528">
        <v>1.0469999999999999</v>
      </c>
      <c r="O1528">
        <v>8</v>
      </c>
    </row>
    <row r="1529" spans="1:15" x14ac:dyDescent="0.45">
      <c r="A1529" t="s">
        <v>127</v>
      </c>
      <c r="B1529">
        <v>2017</v>
      </c>
      <c r="C1529" s="9">
        <v>42841</v>
      </c>
      <c r="D1529" t="s">
        <v>641</v>
      </c>
      <c r="E1529" t="s">
        <v>454</v>
      </c>
      <c r="F1529">
        <v>2</v>
      </c>
      <c r="G1529">
        <v>7</v>
      </c>
      <c r="H1529" t="s">
        <v>34</v>
      </c>
      <c r="I1529" t="s">
        <v>19</v>
      </c>
      <c r="J1529">
        <v>29.704109589041</v>
      </c>
      <c r="K1529">
        <v>25.832000000000001</v>
      </c>
      <c r="L1529">
        <v>25.268999999999998</v>
      </c>
      <c r="M1529">
        <v>27.940999999999999</v>
      </c>
      <c r="N1529">
        <v>1.3360000000000001</v>
      </c>
      <c r="O1529">
        <v>7</v>
      </c>
    </row>
    <row r="1530" spans="1:15" x14ac:dyDescent="0.45">
      <c r="A1530" t="s">
        <v>127</v>
      </c>
      <c r="B1530">
        <v>2017</v>
      </c>
      <c r="C1530" s="9">
        <v>42841</v>
      </c>
      <c r="D1530" t="s">
        <v>641</v>
      </c>
      <c r="E1530" t="s">
        <v>454</v>
      </c>
      <c r="F1530">
        <v>3</v>
      </c>
      <c r="G1530">
        <v>1</v>
      </c>
      <c r="H1530" t="s">
        <v>79</v>
      </c>
      <c r="I1530" t="s">
        <v>65</v>
      </c>
      <c r="J1530">
        <v>29.9506849315068</v>
      </c>
      <c r="K1530">
        <v>31.422999999999998</v>
      </c>
      <c r="L1530">
        <v>31.545999999999999</v>
      </c>
      <c r="M1530">
        <v>33.122</v>
      </c>
      <c r="N1530">
        <v>0.78800000000000003</v>
      </c>
      <c r="O1530">
        <v>10</v>
      </c>
    </row>
    <row r="1531" spans="1:15" x14ac:dyDescent="0.45">
      <c r="A1531" t="s">
        <v>127</v>
      </c>
      <c r="B1531">
        <v>2017</v>
      </c>
      <c r="C1531" s="9">
        <v>42841</v>
      </c>
      <c r="D1531" t="s">
        <v>641</v>
      </c>
      <c r="E1531" t="s">
        <v>454</v>
      </c>
      <c r="F1531">
        <v>3</v>
      </c>
      <c r="G1531">
        <v>2</v>
      </c>
      <c r="H1531" t="s">
        <v>50</v>
      </c>
      <c r="I1531" t="s">
        <v>51</v>
      </c>
      <c r="J1531">
        <v>20.526027397260201</v>
      </c>
      <c r="K1531">
        <v>22.690999999999999</v>
      </c>
      <c r="L1531">
        <v>23.625</v>
      </c>
      <c r="M1531">
        <v>26.684999999999999</v>
      </c>
      <c r="N1531">
        <v>1.53</v>
      </c>
      <c r="O1531">
        <v>3</v>
      </c>
    </row>
    <row r="1532" spans="1:15" x14ac:dyDescent="0.45">
      <c r="A1532" t="s">
        <v>127</v>
      </c>
      <c r="B1532">
        <v>2017</v>
      </c>
      <c r="C1532" s="9">
        <v>42841</v>
      </c>
      <c r="D1532" t="s">
        <v>641</v>
      </c>
      <c r="E1532" t="s">
        <v>454</v>
      </c>
      <c r="F1532">
        <v>3</v>
      </c>
      <c r="G1532">
        <v>3</v>
      </c>
      <c r="H1532" t="s">
        <v>401</v>
      </c>
      <c r="I1532" t="s">
        <v>36</v>
      </c>
      <c r="J1532">
        <v>29.2575342465753</v>
      </c>
      <c r="K1532">
        <v>27.085000000000001</v>
      </c>
      <c r="L1532">
        <v>27.143999999999998</v>
      </c>
      <c r="M1532">
        <v>29.667999999999999</v>
      </c>
      <c r="N1532">
        <v>1.262</v>
      </c>
      <c r="O1532">
        <v>13</v>
      </c>
    </row>
    <row r="1533" spans="1:15" x14ac:dyDescent="0.45">
      <c r="A1533" t="s">
        <v>127</v>
      </c>
      <c r="B1533">
        <v>2017</v>
      </c>
      <c r="C1533" s="9">
        <v>42841</v>
      </c>
      <c r="D1533" t="s">
        <v>641</v>
      </c>
      <c r="E1533" t="s">
        <v>454</v>
      </c>
      <c r="F1533">
        <v>3</v>
      </c>
      <c r="G1533">
        <v>4</v>
      </c>
      <c r="H1533" t="s">
        <v>133</v>
      </c>
      <c r="I1533" t="s">
        <v>25</v>
      </c>
      <c r="J1533">
        <v>24.2246575342465</v>
      </c>
      <c r="K1533">
        <v>23.587999999999901</v>
      </c>
      <c r="L1533">
        <v>23.754999999999999</v>
      </c>
      <c r="M1533">
        <v>26.672999999999998</v>
      </c>
      <c r="N1533">
        <v>1.4590000000000001</v>
      </c>
      <c r="O1533">
        <v>17</v>
      </c>
    </row>
    <row r="1534" spans="1:15" x14ac:dyDescent="0.45">
      <c r="A1534" t="s">
        <v>127</v>
      </c>
      <c r="B1534">
        <v>2017</v>
      </c>
      <c r="C1534" s="9">
        <v>42841</v>
      </c>
      <c r="D1534" t="s">
        <v>641</v>
      </c>
      <c r="E1534" t="s">
        <v>454</v>
      </c>
      <c r="F1534">
        <v>3</v>
      </c>
      <c r="G1534">
        <v>5</v>
      </c>
      <c r="H1534" t="s">
        <v>721</v>
      </c>
      <c r="I1534" t="s">
        <v>722</v>
      </c>
      <c r="J1534">
        <v>28.7506849315068</v>
      </c>
      <c r="K1534">
        <v>21.971</v>
      </c>
      <c r="L1534">
        <v>22.018000000000001</v>
      </c>
      <c r="M1534">
        <v>25.12</v>
      </c>
      <c r="N1534">
        <v>1.5509999999999999</v>
      </c>
      <c r="O1534">
        <v>17</v>
      </c>
    </row>
    <row r="1535" spans="1:15" x14ac:dyDescent="0.45">
      <c r="A1535" t="s">
        <v>127</v>
      </c>
      <c r="B1535">
        <v>2017</v>
      </c>
      <c r="C1535" s="9">
        <v>42841</v>
      </c>
      <c r="D1535" t="s">
        <v>641</v>
      </c>
      <c r="E1535" t="s">
        <v>454</v>
      </c>
      <c r="F1535">
        <v>3</v>
      </c>
      <c r="G1535">
        <v>6</v>
      </c>
      <c r="H1535" t="s">
        <v>22</v>
      </c>
      <c r="I1535" t="s">
        <v>15</v>
      </c>
      <c r="J1535">
        <v>19.2657534246575</v>
      </c>
      <c r="K1535">
        <v>9</v>
      </c>
      <c r="L1535">
        <v>13.824</v>
      </c>
      <c r="M1535">
        <v>22.326000000000001</v>
      </c>
      <c r="N1535">
        <v>4.2510000000000003</v>
      </c>
      <c r="O1535">
        <v>21</v>
      </c>
    </row>
    <row r="1536" spans="1:15" x14ac:dyDescent="0.45">
      <c r="A1536" t="s">
        <v>127</v>
      </c>
      <c r="B1536">
        <v>2017</v>
      </c>
      <c r="C1536" s="9">
        <v>42841</v>
      </c>
      <c r="D1536" t="s">
        <v>641</v>
      </c>
      <c r="E1536" t="s">
        <v>454</v>
      </c>
      <c r="F1536">
        <v>3</v>
      </c>
      <c r="G1536">
        <v>7</v>
      </c>
      <c r="H1536" t="s">
        <v>139</v>
      </c>
      <c r="I1536" t="s">
        <v>61</v>
      </c>
      <c r="J1536">
        <v>24.849315068493102</v>
      </c>
      <c r="K1536">
        <v>24.236999999999998</v>
      </c>
      <c r="L1536">
        <v>23.888999999999999</v>
      </c>
      <c r="M1536">
        <v>25.773</v>
      </c>
      <c r="N1536">
        <v>0.94199999999999995</v>
      </c>
      <c r="O1536">
        <v>17</v>
      </c>
    </row>
    <row r="1537" spans="1:15" x14ac:dyDescent="0.45">
      <c r="A1537" t="s">
        <v>127</v>
      </c>
      <c r="B1537">
        <v>2017</v>
      </c>
      <c r="C1537" s="9">
        <v>42841</v>
      </c>
      <c r="D1537" t="s">
        <v>641</v>
      </c>
      <c r="E1537" t="s">
        <v>454</v>
      </c>
      <c r="F1537">
        <v>4</v>
      </c>
      <c r="G1537">
        <v>1</v>
      </c>
      <c r="H1537" t="s">
        <v>20</v>
      </c>
      <c r="I1537" t="s">
        <v>21</v>
      </c>
      <c r="J1537">
        <v>21.693150684931499</v>
      </c>
      <c r="K1537">
        <v>26.344000000000001</v>
      </c>
      <c r="L1537">
        <v>26.984999999999999</v>
      </c>
      <c r="M1537">
        <v>29.844999999999999</v>
      </c>
      <c r="N1537">
        <v>1.43</v>
      </c>
      <c r="O1537">
        <v>2</v>
      </c>
    </row>
    <row r="1538" spans="1:15" x14ac:dyDescent="0.45">
      <c r="A1538" t="s">
        <v>127</v>
      </c>
      <c r="B1538">
        <v>2017</v>
      </c>
      <c r="C1538" s="9">
        <v>42841</v>
      </c>
      <c r="D1538" t="s">
        <v>641</v>
      </c>
      <c r="E1538" t="s">
        <v>454</v>
      </c>
      <c r="F1538">
        <v>4</v>
      </c>
      <c r="G1538">
        <v>2</v>
      </c>
      <c r="H1538" t="s">
        <v>655</v>
      </c>
      <c r="I1538" t="s">
        <v>120</v>
      </c>
      <c r="J1538">
        <v>34.364383561643798</v>
      </c>
      <c r="K1538">
        <v>29.213000000000001</v>
      </c>
      <c r="L1538">
        <v>29.206</v>
      </c>
      <c r="M1538">
        <v>31.09</v>
      </c>
      <c r="N1538">
        <v>0.94199999999999995</v>
      </c>
      <c r="O1538">
        <v>6</v>
      </c>
    </row>
    <row r="1539" spans="1:15" x14ac:dyDescent="0.45">
      <c r="A1539" t="s">
        <v>127</v>
      </c>
      <c r="B1539">
        <v>2017</v>
      </c>
      <c r="C1539" s="9">
        <v>42841</v>
      </c>
      <c r="D1539" t="s">
        <v>641</v>
      </c>
      <c r="E1539" t="s">
        <v>454</v>
      </c>
      <c r="F1539">
        <v>4</v>
      </c>
      <c r="G1539">
        <v>3</v>
      </c>
      <c r="H1539" t="s">
        <v>43</v>
      </c>
      <c r="I1539" t="s">
        <v>44</v>
      </c>
      <c r="J1539">
        <v>24.405479452054699</v>
      </c>
      <c r="K1539">
        <v>23.277999999999999</v>
      </c>
      <c r="L1539">
        <v>23.38</v>
      </c>
      <c r="M1539">
        <v>25.3</v>
      </c>
      <c r="N1539">
        <v>0.96</v>
      </c>
      <c r="O1539">
        <v>13</v>
      </c>
    </row>
    <row r="1540" spans="1:15" x14ac:dyDescent="0.45">
      <c r="A1540" t="s">
        <v>127</v>
      </c>
      <c r="B1540">
        <v>2017</v>
      </c>
      <c r="C1540" s="9">
        <v>42841</v>
      </c>
      <c r="D1540" t="s">
        <v>641</v>
      </c>
      <c r="E1540" t="s">
        <v>454</v>
      </c>
      <c r="F1540">
        <v>4</v>
      </c>
      <c r="G1540">
        <v>4</v>
      </c>
      <c r="H1540" t="s">
        <v>179</v>
      </c>
      <c r="I1540" t="s">
        <v>36</v>
      </c>
      <c r="J1540">
        <v>21.334246575342402</v>
      </c>
      <c r="K1540">
        <v>9</v>
      </c>
      <c r="L1540">
        <v>14.918999999999899</v>
      </c>
      <c r="M1540">
        <v>23.645</v>
      </c>
      <c r="N1540">
        <v>4.3630000000000004</v>
      </c>
      <c r="O1540">
        <v>21</v>
      </c>
    </row>
    <row r="1541" spans="1:15" x14ac:dyDescent="0.45">
      <c r="A1541" t="s">
        <v>127</v>
      </c>
      <c r="B1541">
        <v>2017</v>
      </c>
      <c r="C1541" s="9">
        <v>42841</v>
      </c>
      <c r="D1541" t="s">
        <v>641</v>
      </c>
      <c r="E1541" t="s">
        <v>454</v>
      </c>
      <c r="F1541">
        <v>4</v>
      </c>
      <c r="G1541">
        <v>5</v>
      </c>
      <c r="H1541" t="s">
        <v>321</v>
      </c>
      <c r="I1541" t="s">
        <v>56</v>
      </c>
      <c r="J1541">
        <v>24.9890410958904</v>
      </c>
      <c r="K1541">
        <v>19.683</v>
      </c>
      <c r="L1541">
        <v>19.527000000000001</v>
      </c>
      <c r="M1541">
        <v>22.045000000000002</v>
      </c>
      <c r="N1541">
        <v>1.2589999999999999</v>
      </c>
      <c r="O1541">
        <v>21</v>
      </c>
    </row>
    <row r="1542" spans="1:15" x14ac:dyDescent="0.45">
      <c r="A1542" t="s">
        <v>127</v>
      </c>
      <c r="B1542">
        <v>2017</v>
      </c>
      <c r="C1542" s="9">
        <v>42841</v>
      </c>
      <c r="D1542" t="s">
        <v>641</v>
      </c>
      <c r="E1542" t="s">
        <v>454</v>
      </c>
      <c r="F1542">
        <v>4</v>
      </c>
      <c r="G1542">
        <v>6</v>
      </c>
      <c r="H1542" t="s">
        <v>30</v>
      </c>
      <c r="I1542" t="s">
        <v>31</v>
      </c>
      <c r="J1542">
        <v>20.9972602739726</v>
      </c>
      <c r="K1542">
        <v>12.684999999999899</v>
      </c>
      <c r="L1542">
        <v>11.745999999999899</v>
      </c>
      <c r="M1542">
        <v>17.404</v>
      </c>
      <c r="N1542">
        <v>2.8290000000000002</v>
      </c>
      <c r="O1542">
        <v>25</v>
      </c>
    </row>
    <row r="1543" spans="1:15" x14ac:dyDescent="0.45">
      <c r="A1543" t="s">
        <v>127</v>
      </c>
      <c r="B1543">
        <v>2017</v>
      </c>
      <c r="C1543" s="9">
        <v>42841</v>
      </c>
      <c r="D1543" t="s">
        <v>641</v>
      </c>
      <c r="E1543" t="s">
        <v>642</v>
      </c>
      <c r="F1543">
        <v>1</v>
      </c>
      <c r="G1543">
        <v>1</v>
      </c>
      <c r="H1543" t="s">
        <v>109</v>
      </c>
      <c r="I1543" t="s">
        <v>118</v>
      </c>
      <c r="J1543">
        <v>24.2082191780821</v>
      </c>
      <c r="K1543">
        <v>26.677999999999901</v>
      </c>
      <c r="L1543">
        <v>26.957999999999998</v>
      </c>
      <c r="M1543">
        <v>29.026</v>
      </c>
      <c r="N1543">
        <v>1.034</v>
      </c>
      <c r="O1543">
        <v>8</v>
      </c>
    </row>
    <row r="1544" spans="1:15" x14ac:dyDescent="0.45">
      <c r="A1544" t="s">
        <v>127</v>
      </c>
      <c r="B1544">
        <v>2017</v>
      </c>
      <c r="C1544" s="9">
        <v>42841</v>
      </c>
      <c r="D1544" t="s">
        <v>641</v>
      </c>
      <c r="E1544" t="s">
        <v>642</v>
      </c>
      <c r="F1544">
        <v>1</v>
      </c>
      <c r="G1544">
        <v>2</v>
      </c>
      <c r="H1544" t="s">
        <v>60</v>
      </c>
      <c r="I1544" t="s">
        <v>61</v>
      </c>
      <c r="J1544">
        <v>28.7479452054794</v>
      </c>
      <c r="K1544">
        <v>24.827999999999999</v>
      </c>
      <c r="L1544">
        <v>24.954000000000001</v>
      </c>
      <c r="M1544">
        <v>26.718</v>
      </c>
      <c r="N1544">
        <v>0.88200000000000001</v>
      </c>
      <c r="O1544">
        <v>13</v>
      </c>
    </row>
    <row r="1545" spans="1:15" x14ac:dyDescent="0.45">
      <c r="A1545" t="s">
        <v>127</v>
      </c>
      <c r="B1545">
        <v>2017</v>
      </c>
      <c r="C1545" s="9">
        <v>42841</v>
      </c>
      <c r="D1545" t="s">
        <v>641</v>
      </c>
      <c r="E1545" t="s">
        <v>642</v>
      </c>
      <c r="F1545">
        <v>1</v>
      </c>
      <c r="G1545">
        <v>3</v>
      </c>
      <c r="H1545" t="s">
        <v>721</v>
      </c>
      <c r="I1545" t="s">
        <v>722</v>
      </c>
      <c r="J1545">
        <v>28.7506849315068</v>
      </c>
      <c r="K1545">
        <v>22.018000000000001</v>
      </c>
      <c r="L1545">
        <v>22.268000000000001</v>
      </c>
      <c r="M1545">
        <v>25.238</v>
      </c>
      <c r="N1545">
        <v>1.4850000000000001</v>
      </c>
      <c r="O1545">
        <v>17</v>
      </c>
    </row>
    <row r="1546" spans="1:15" x14ac:dyDescent="0.45">
      <c r="A1546" t="s">
        <v>127</v>
      </c>
      <c r="B1546">
        <v>2017</v>
      </c>
      <c r="C1546" s="9">
        <v>42841</v>
      </c>
      <c r="D1546" t="s">
        <v>641</v>
      </c>
      <c r="E1546" t="s">
        <v>642</v>
      </c>
      <c r="F1546">
        <v>1</v>
      </c>
      <c r="G1546">
        <v>4</v>
      </c>
      <c r="H1546" t="s">
        <v>179</v>
      </c>
      <c r="I1546" t="s">
        <v>36</v>
      </c>
      <c r="J1546">
        <v>21.334246575342402</v>
      </c>
      <c r="K1546">
        <v>14.918999999999899</v>
      </c>
      <c r="L1546">
        <v>16.853999999999999</v>
      </c>
      <c r="M1546">
        <v>23.456</v>
      </c>
      <c r="N1546">
        <v>3.3010000000000002</v>
      </c>
      <c r="O1546">
        <v>21</v>
      </c>
    </row>
    <row r="1547" spans="1:15" x14ac:dyDescent="0.45">
      <c r="A1547" t="s">
        <v>127</v>
      </c>
      <c r="B1547">
        <v>2017</v>
      </c>
      <c r="C1547" s="9">
        <v>42841</v>
      </c>
      <c r="D1547" t="s">
        <v>641</v>
      </c>
      <c r="E1547" t="s">
        <v>642</v>
      </c>
      <c r="F1547">
        <v>1</v>
      </c>
      <c r="G1547">
        <v>5</v>
      </c>
      <c r="H1547" t="s">
        <v>154</v>
      </c>
      <c r="I1547" t="s">
        <v>38</v>
      </c>
      <c r="J1547">
        <v>26.369863013698598</v>
      </c>
      <c r="K1547">
        <v>25.718</v>
      </c>
      <c r="L1547">
        <v>25.271999999999998</v>
      </c>
      <c r="M1547">
        <v>27.411999999999999</v>
      </c>
      <c r="N1547">
        <v>1.07</v>
      </c>
      <c r="O1547">
        <v>25</v>
      </c>
    </row>
    <row r="1548" spans="1:15" x14ac:dyDescent="0.45">
      <c r="A1548" t="s">
        <v>127</v>
      </c>
      <c r="B1548">
        <v>2017</v>
      </c>
      <c r="C1548" s="9">
        <v>42841</v>
      </c>
      <c r="D1548" t="s">
        <v>641</v>
      </c>
      <c r="E1548" t="s">
        <v>642</v>
      </c>
      <c r="F1548">
        <v>2</v>
      </c>
      <c r="G1548">
        <v>1</v>
      </c>
      <c r="H1548" t="s">
        <v>174</v>
      </c>
      <c r="I1548" t="s">
        <v>156</v>
      </c>
      <c r="J1548">
        <v>25.2465753424657</v>
      </c>
      <c r="K1548">
        <v>26.806999999999999</v>
      </c>
      <c r="L1548">
        <v>26.988</v>
      </c>
      <c r="M1548">
        <v>28.86</v>
      </c>
      <c r="N1548">
        <v>0.93600000000000005</v>
      </c>
      <c r="O1548">
        <v>12</v>
      </c>
    </row>
    <row r="1549" spans="1:15" x14ac:dyDescent="0.45">
      <c r="A1549" t="s">
        <v>127</v>
      </c>
      <c r="B1549">
        <v>2017</v>
      </c>
      <c r="C1549" s="9">
        <v>42841</v>
      </c>
      <c r="D1549" t="s">
        <v>641</v>
      </c>
      <c r="E1549" t="s">
        <v>642</v>
      </c>
      <c r="F1549">
        <v>2</v>
      </c>
      <c r="G1549">
        <v>2</v>
      </c>
      <c r="H1549" t="s">
        <v>54</v>
      </c>
      <c r="I1549" t="s">
        <v>44</v>
      </c>
      <c r="J1549">
        <v>19.810958904109501</v>
      </c>
      <c r="K1549">
        <v>13.148999999999999</v>
      </c>
      <c r="L1549">
        <v>18.045999999999999</v>
      </c>
      <c r="M1549">
        <v>24.67</v>
      </c>
      <c r="N1549">
        <v>3.3119999999999998</v>
      </c>
      <c r="O1549">
        <v>13</v>
      </c>
    </row>
    <row r="1550" spans="1:15" x14ac:dyDescent="0.45">
      <c r="A1550" t="s">
        <v>127</v>
      </c>
      <c r="B1550">
        <v>2017</v>
      </c>
      <c r="C1550" s="9">
        <v>42841</v>
      </c>
      <c r="D1550" t="s">
        <v>641</v>
      </c>
      <c r="E1550" t="s">
        <v>642</v>
      </c>
      <c r="F1550">
        <v>2</v>
      </c>
      <c r="G1550">
        <v>3</v>
      </c>
      <c r="H1550" t="s">
        <v>133</v>
      </c>
      <c r="I1550" t="s">
        <v>25</v>
      </c>
      <c r="J1550">
        <v>24.2246575342465</v>
      </c>
      <c r="K1550">
        <v>23.754999999999999</v>
      </c>
      <c r="L1550">
        <v>23.617000000000001</v>
      </c>
      <c r="M1550">
        <v>26.443000000000001</v>
      </c>
      <c r="N1550">
        <v>1.413</v>
      </c>
      <c r="O1550">
        <v>17</v>
      </c>
    </row>
    <row r="1551" spans="1:15" x14ac:dyDescent="0.45">
      <c r="A1551" t="s">
        <v>127</v>
      </c>
      <c r="B1551">
        <v>2017</v>
      </c>
      <c r="C1551" s="9">
        <v>42841</v>
      </c>
      <c r="D1551" t="s">
        <v>641</v>
      </c>
      <c r="E1551" t="s">
        <v>642</v>
      </c>
      <c r="F1551">
        <v>2</v>
      </c>
      <c r="G1551">
        <v>4</v>
      </c>
      <c r="H1551" t="s">
        <v>23</v>
      </c>
      <c r="I1551" t="s">
        <v>15</v>
      </c>
      <c r="J1551">
        <v>19.591780821917801</v>
      </c>
      <c r="K1551">
        <v>21.506999999999898</v>
      </c>
      <c r="L1551">
        <v>20.058</v>
      </c>
      <c r="M1551">
        <v>25.097999999999999</v>
      </c>
      <c r="N1551">
        <v>2.52</v>
      </c>
      <c r="O1551">
        <v>21</v>
      </c>
    </row>
    <row r="1552" spans="1:15" x14ac:dyDescent="0.45">
      <c r="A1552" t="s">
        <v>127</v>
      </c>
      <c r="B1552">
        <v>2017</v>
      </c>
      <c r="C1552" s="9">
        <v>42841</v>
      </c>
      <c r="D1552" t="s">
        <v>641</v>
      </c>
      <c r="E1552" t="s">
        <v>642</v>
      </c>
      <c r="F1552">
        <v>3</v>
      </c>
      <c r="G1552">
        <v>1</v>
      </c>
      <c r="H1552" t="s">
        <v>147</v>
      </c>
      <c r="I1552" t="s">
        <v>31</v>
      </c>
      <c r="J1552">
        <v>28.7698630136986</v>
      </c>
      <c r="K1552">
        <v>28.927</v>
      </c>
      <c r="L1552">
        <v>29.11</v>
      </c>
      <c r="M1552">
        <v>30.966000000000001</v>
      </c>
      <c r="N1552">
        <v>0.92800000000000005</v>
      </c>
      <c r="O1552">
        <v>9</v>
      </c>
    </row>
    <row r="1553" spans="1:15" x14ac:dyDescent="0.45">
      <c r="A1553" t="s">
        <v>127</v>
      </c>
      <c r="B1553">
        <v>2017</v>
      </c>
      <c r="C1553" s="9">
        <v>42841</v>
      </c>
      <c r="D1553" t="s">
        <v>641</v>
      </c>
      <c r="E1553" t="s">
        <v>642</v>
      </c>
      <c r="F1553">
        <v>3</v>
      </c>
      <c r="G1553">
        <v>2</v>
      </c>
      <c r="H1553" t="s">
        <v>401</v>
      </c>
      <c r="I1553" t="s">
        <v>36</v>
      </c>
      <c r="J1553">
        <v>29.2575342465753</v>
      </c>
      <c r="K1553">
        <v>27.143999999999998</v>
      </c>
      <c r="L1553">
        <v>27.222999999999999</v>
      </c>
      <c r="M1553">
        <v>29.687000000000001</v>
      </c>
      <c r="N1553">
        <v>1.232</v>
      </c>
      <c r="O1553">
        <v>13</v>
      </c>
    </row>
    <row r="1554" spans="1:15" x14ac:dyDescent="0.45">
      <c r="A1554" t="s">
        <v>127</v>
      </c>
      <c r="B1554">
        <v>2017</v>
      </c>
      <c r="C1554" s="9">
        <v>42841</v>
      </c>
      <c r="D1554" t="s">
        <v>641</v>
      </c>
      <c r="E1554" t="s">
        <v>642</v>
      </c>
      <c r="F1554">
        <v>3</v>
      </c>
      <c r="G1554">
        <v>3</v>
      </c>
      <c r="H1554" t="s">
        <v>139</v>
      </c>
      <c r="I1554" t="s">
        <v>61</v>
      </c>
      <c r="J1554">
        <v>24.849315068493102</v>
      </c>
      <c r="K1554">
        <v>23.888999999999999</v>
      </c>
      <c r="L1554">
        <v>23.908999999999999</v>
      </c>
      <c r="M1554">
        <v>25.773</v>
      </c>
      <c r="N1554">
        <v>0.93200000000000005</v>
      </c>
      <c r="O1554">
        <v>17</v>
      </c>
    </row>
    <row r="1555" spans="1:15" x14ac:dyDescent="0.45">
      <c r="A1555" t="s">
        <v>127</v>
      </c>
      <c r="B1555">
        <v>2017</v>
      </c>
      <c r="C1555" s="9">
        <v>42841</v>
      </c>
      <c r="D1555" t="s">
        <v>641</v>
      </c>
      <c r="E1555" t="s">
        <v>642</v>
      </c>
      <c r="F1555">
        <v>3</v>
      </c>
      <c r="G1555">
        <v>4</v>
      </c>
      <c r="H1555" t="s">
        <v>22</v>
      </c>
      <c r="I1555" t="s">
        <v>15</v>
      </c>
      <c r="J1555">
        <v>19.2657534246575</v>
      </c>
      <c r="K1555">
        <v>13.824</v>
      </c>
      <c r="L1555">
        <v>15.186999999999999</v>
      </c>
      <c r="M1555">
        <v>21.920999999999999</v>
      </c>
      <c r="N1555">
        <v>3.367</v>
      </c>
      <c r="O1555">
        <v>21</v>
      </c>
    </row>
    <row r="1556" spans="1:15" x14ac:dyDescent="0.45">
      <c r="A1556" t="s">
        <v>127</v>
      </c>
      <c r="B1556">
        <v>2017</v>
      </c>
      <c r="C1556" s="9">
        <v>42841</v>
      </c>
      <c r="D1556" t="s">
        <v>641</v>
      </c>
      <c r="E1556" t="s">
        <v>642</v>
      </c>
      <c r="F1556">
        <v>3</v>
      </c>
      <c r="G1556">
        <v>5</v>
      </c>
      <c r="H1556" t="s">
        <v>121</v>
      </c>
      <c r="I1556" t="s">
        <v>120</v>
      </c>
      <c r="J1556">
        <v>21.115068493150599</v>
      </c>
      <c r="K1556">
        <v>16.902999999999999</v>
      </c>
      <c r="L1556">
        <v>16.396000000000001</v>
      </c>
      <c r="M1556">
        <v>20.026</v>
      </c>
      <c r="N1556">
        <v>1.8149999999999999</v>
      </c>
      <c r="O1556">
        <v>25</v>
      </c>
    </row>
    <row r="1557" spans="1:15" x14ac:dyDescent="0.45">
      <c r="A1557" t="s">
        <v>127</v>
      </c>
      <c r="B1557">
        <v>2017</v>
      </c>
      <c r="C1557" s="9">
        <v>42841</v>
      </c>
      <c r="D1557" t="s">
        <v>641</v>
      </c>
      <c r="E1557" t="s">
        <v>642</v>
      </c>
      <c r="F1557">
        <v>4</v>
      </c>
      <c r="G1557">
        <v>1</v>
      </c>
      <c r="H1557" t="s">
        <v>34</v>
      </c>
      <c r="I1557" t="s">
        <v>19</v>
      </c>
      <c r="J1557">
        <v>29.704109589041</v>
      </c>
      <c r="K1557">
        <v>25.268999999999998</v>
      </c>
      <c r="L1557">
        <v>25.655999999999999</v>
      </c>
      <c r="M1557">
        <v>28.274000000000001</v>
      </c>
      <c r="N1557">
        <v>1.3089999999999999</v>
      </c>
      <c r="O1557">
        <v>7</v>
      </c>
    </row>
    <row r="1558" spans="1:15" x14ac:dyDescent="0.45">
      <c r="A1558" t="s">
        <v>127</v>
      </c>
      <c r="B1558">
        <v>2017</v>
      </c>
      <c r="C1558" s="9">
        <v>42841</v>
      </c>
      <c r="D1558" t="s">
        <v>641</v>
      </c>
      <c r="E1558" t="s">
        <v>642</v>
      </c>
      <c r="F1558">
        <v>4</v>
      </c>
      <c r="G1558">
        <v>2</v>
      </c>
      <c r="H1558" t="s">
        <v>43</v>
      </c>
      <c r="I1558" t="s">
        <v>44</v>
      </c>
      <c r="J1558">
        <v>24.405479452054699</v>
      </c>
      <c r="K1558">
        <v>23.38</v>
      </c>
      <c r="L1558">
        <v>23.492000000000001</v>
      </c>
      <c r="M1558">
        <v>25.388000000000002</v>
      </c>
      <c r="N1558">
        <v>0.94799999999999995</v>
      </c>
      <c r="O1558">
        <v>13</v>
      </c>
    </row>
    <row r="1559" spans="1:15" x14ac:dyDescent="0.45">
      <c r="A1559" t="s">
        <v>127</v>
      </c>
      <c r="B1559">
        <v>2017</v>
      </c>
      <c r="C1559" s="9">
        <v>42841</v>
      </c>
      <c r="D1559" t="s">
        <v>641</v>
      </c>
      <c r="E1559" t="s">
        <v>642</v>
      </c>
      <c r="F1559">
        <v>4</v>
      </c>
      <c r="G1559">
        <v>3</v>
      </c>
      <c r="H1559" t="s">
        <v>718</v>
      </c>
      <c r="I1559" t="s">
        <v>118</v>
      </c>
      <c r="J1559">
        <v>21.2493150684931</v>
      </c>
      <c r="K1559">
        <v>20.928000000000001</v>
      </c>
      <c r="L1559">
        <v>20.984999999999999</v>
      </c>
      <c r="M1559">
        <v>24.170999999999999</v>
      </c>
      <c r="N1559">
        <v>1.593</v>
      </c>
      <c r="O1559">
        <v>17</v>
      </c>
    </row>
    <row r="1560" spans="1:15" x14ac:dyDescent="0.45">
      <c r="A1560" t="s">
        <v>127</v>
      </c>
      <c r="B1560">
        <v>2017</v>
      </c>
      <c r="C1560" s="9">
        <v>42841</v>
      </c>
      <c r="D1560" t="s">
        <v>641</v>
      </c>
      <c r="E1560" t="s">
        <v>642</v>
      </c>
      <c r="F1560">
        <v>4</v>
      </c>
      <c r="G1560">
        <v>4</v>
      </c>
      <c r="H1560" t="s">
        <v>321</v>
      </c>
      <c r="I1560" t="s">
        <v>56</v>
      </c>
      <c r="J1560">
        <v>24.9890410958904</v>
      </c>
      <c r="K1560">
        <v>19.527000000000001</v>
      </c>
      <c r="L1560">
        <v>19.396999999999998</v>
      </c>
      <c r="M1560">
        <v>21.856999999999999</v>
      </c>
      <c r="N1560">
        <v>1.23</v>
      </c>
      <c r="O1560">
        <v>21</v>
      </c>
    </row>
    <row r="1561" spans="1:15" x14ac:dyDescent="0.45">
      <c r="A1561" t="s">
        <v>127</v>
      </c>
      <c r="B1561">
        <v>2017</v>
      </c>
      <c r="C1561" s="9">
        <v>42841</v>
      </c>
      <c r="D1561" t="s">
        <v>641</v>
      </c>
      <c r="E1561" t="s">
        <v>642</v>
      </c>
      <c r="F1561">
        <v>4</v>
      </c>
      <c r="G1561">
        <v>5</v>
      </c>
      <c r="H1561" t="s">
        <v>30</v>
      </c>
      <c r="I1561" t="s">
        <v>31</v>
      </c>
      <c r="J1561">
        <v>20.9972602739726</v>
      </c>
      <c r="K1561">
        <v>11.745999999999899</v>
      </c>
      <c r="L1561">
        <v>11.148</v>
      </c>
      <c r="M1561">
        <v>16.388000000000002</v>
      </c>
      <c r="N1561">
        <v>2.62</v>
      </c>
      <c r="O1561">
        <v>25</v>
      </c>
    </row>
    <row r="1562" spans="1:15" x14ac:dyDescent="0.45">
      <c r="A1562" t="s">
        <v>127</v>
      </c>
      <c r="B1562">
        <v>2017</v>
      </c>
      <c r="C1562" s="9">
        <v>42841</v>
      </c>
      <c r="D1562" t="s">
        <v>641</v>
      </c>
      <c r="E1562" t="s">
        <v>370</v>
      </c>
      <c r="F1562">
        <v>1</v>
      </c>
      <c r="G1562">
        <v>1</v>
      </c>
      <c r="H1562" t="s">
        <v>703</v>
      </c>
      <c r="I1562" t="s">
        <v>15</v>
      </c>
      <c r="J1562">
        <v>26.4493150684931</v>
      </c>
      <c r="K1562">
        <v>35.728000000000002</v>
      </c>
      <c r="L1562">
        <v>35.853999999999999</v>
      </c>
      <c r="M1562">
        <v>37.781999999999996</v>
      </c>
      <c r="N1562">
        <v>0.96399999999999997</v>
      </c>
      <c r="O1562">
        <v>1</v>
      </c>
    </row>
    <row r="1563" spans="1:15" x14ac:dyDescent="0.45">
      <c r="A1563" t="s">
        <v>127</v>
      </c>
      <c r="B1563">
        <v>2017</v>
      </c>
      <c r="C1563" s="9">
        <v>42841</v>
      </c>
      <c r="D1563" t="s">
        <v>641</v>
      </c>
      <c r="E1563" t="s">
        <v>370</v>
      </c>
      <c r="F1563">
        <v>1</v>
      </c>
      <c r="G1563">
        <v>2</v>
      </c>
      <c r="H1563" t="s">
        <v>20</v>
      </c>
      <c r="I1563" t="s">
        <v>21</v>
      </c>
      <c r="J1563">
        <v>21.693150684931499</v>
      </c>
      <c r="K1563">
        <v>26.984999999999999</v>
      </c>
      <c r="L1563">
        <v>27.564</v>
      </c>
      <c r="M1563">
        <v>30.321999999999999</v>
      </c>
      <c r="N1563">
        <v>1.379</v>
      </c>
      <c r="O1563">
        <v>2</v>
      </c>
    </row>
    <row r="1564" spans="1:15" x14ac:dyDescent="0.45">
      <c r="A1564" t="s">
        <v>127</v>
      </c>
      <c r="B1564">
        <v>2017</v>
      </c>
      <c r="C1564" s="9">
        <v>42841</v>
      </c>
      <c r="D1564" t="s">
        <v>641</v>
      </c>
      <c r="E1564" t="s">
        <v>370</v>
      </c>
      <c r="F1564">
        <v>1</v>
      </c>
      <c r="G1564">
        <v>3</v>
      </c>
      <c r="H1564" t="s">
        <v>50</v>
      </c>
      <c r="I1564" t="s">
        <v>51</v>
      </c>
      <c r="J1564">
        <v>20.526027397260201</v>
      </c>
      <c r="K1564">
        <v>23.625</v>
      </c>
      <c r="L1564">
        <v>24.314999999999898</v>
      </c>
      <c r="M1564">
        <v>27.236999999999998</v>
      </c>
      <c r="N1564">
        <v>1.4610000000000001</v>
      </c>
      <c r="O1564">
        <v>3</v>
      </c>
    </row>
    <row r="1565" spans="1:15" x14ac:dyDescent="0.45">
      <c r="A1565" t="s">
        <v>127</v>
      </c>
      <c r="B1565">
        <v>2017</v>
      </c>
      <c r="C1565" s="9">
        <v>42841</v>
      </c>
      <c r="D1565" t="s">
        <v>641</v>
      </c>
      <c r="E1565" t="s">
        <v>370</v>
      </c>
      <c r="F1565">
        <v>1</v>
      </c>
      <c r="G1565">
        <v>4</v>
      </c>
      <c r="H1565" t="s">
        <v>132</v>
      </c>
      <c r="I1565" t="s">
        <v>36</v>
      </c>
      <c r="J1565">
        <v>26.4</v>
      </c>
      <c r="K1565">
        <v>28.882000000000001</v>
      </c>
      <c r="L1565">
        <v>28.818999999999999</v>
      </c>
      <c r="M1565">
        <v>30.754999999999999</v>
      </c>
      <c r="N1565">
        <v>0.96799999999999997</v>
      </c>
      <c r="O1565">
        <v>4</v>
      </c>
    </row>
    <row r="1566" spans="1:15" x14ac:dyDescent="0.45">
      <c r="A1566" t="s">
        <v>127</v>
      </c>
      <c r="B1566">
        <v>2017</v>
      </c>
      <c r="C1566" s="9">
        <v>42841</v>
      </c>
      <c r="D1566" t="s">
        <v>641</v>
      </c>
      <c r="E1566" t="s">
        <v>370</v>
      </c>
      <c r="F1566">
        <v>1</v>
      </c>
      <c r="G1566">
        <v>5</v>
      </c>
      <c r="H1566" t="s">
        <v>77</v>
      </c>
      <c r="I1566" t="s">
        <v>19</v>
      </c>
      <c r="J1566">
        <v>25.931506849314999</v>
      </c>
      <c r="K1566">
        <v>25.628</v>
      </c>
      <c r="L1566">
        <v>25.57</v>
      </c>
      <c r="M1566">
        <v>27.986000000000001</v>
      </c>
      <c r="N1566">
        <v>1.208</v>
      </c>
      <c r="O1566">
        <v>5</v>
      </c>
    </row>
    <row r="1567" spans="1:15" x14ac:dyDescent="0.45">
      <c r="A1567" t="s">
        <v>127</v>
      </c>
      <c r="B1567">
        <v>2017</v>
      </c>
      <c r="C1567" s="9">
        <v>42841</v>
      </c>
      <c r="D1567" t="s">
        <v>641</v>
      </c>
      <c r="E1567" t="s">
        <v>370</v>
      </c>
      <c r="F1567">
        <v>1</v>
      </c>
      <c r="G1567">
        <v>6</v>
      </c>
      <c r="H1567" t="s">
        <v>655</v>
      </c>
      <c r="I1567" t="s">
        <v>120</v>
      </c>
      <c r="J1567">
        <v>34.364383561643798</v>
      </c>
      <c r="K1567">
        <v>29.206</v>
      </c>
      <c r="L1567">
        <v>28.866</v>
      </c>
      <c r="M1567">
        <v>30.728000000000002</v>
      </c>
      <c r="N1567">
        <v>0.93100000000000005</v>
      </c>
      <c r="O1567">
        <v>6</v>
      </c>
    </row>
    <row r="1568" spans="1:15" x14ac:dyDescent="0.45">
      <c r="A1568" t="s">
        <v>127</v>
      </c>
      <c r="B1568">
        <v>2017</v>
      </c>
      <c r="C1568" s="9">
        <v>42841</v>
      </c>
      <c r="D1568" t="s">
        <v>641</v>
      </c>
      <c r="E1568" t="s">
        <v>370</v>
      </c>
      <c r="F1568">
        <v>2</v>
      </c>
      <c r="G1568">
        <v>1</v>
      </c>
      <c r="H1568" t="s">
        <v>34</v>
      </c>
      <c r="I1568" t="s">
        <v>19</v>
      </c>
      <c r="J1568">
        <v>29.704109589041</v>
      </c>
      <c r="K1568">
        <v>25.655999999999999</v>
      </c>
      <c r="L1568">
        <v>26.497999999999902</v>
      </c>
      <c r="M1568">
        <v>29.04</v>
      </c>
      <c r="N1568">
        <v>1.2709999999999999</v>
      </c>
      <c r="O1568">
        <v>7</v>
      </c>
    </row>
    <row r="1569" spans="1:15" x14ac:dyDescent="0.45">
      <c r="A1569" t="s">
        <v>127</v>
      </c>
      <c r="B1569">
        <v>2017</v>
      </c>
      <c r="C1569" s="9">
        <v>42841</v>
      </c>
      <c r="D1569" t="s">
        <v>641</v>
      </c>
      <c r="E1569" t="s">
        <v>370</v>
      </c>
      <c r="F1569">
        <v>2</v>
      </c>
      <c r="G1569">
        <v>2</v>
      </c>
      <c r="H1569" t="s">
        <v>109</v>
      </c>
      <c r="I1569" t="s">
        <v>118</v>
      </c>
      <c r="J1569">
        <v>24.2082191780821</v>
      </c>
      <c r="K1569">
        <v>26.957999999999998</v>
      </c>
      <c r="L1569">
        <v>27.292000000000002</v>
      </c>
      <c r="M1569">
        <v>29.32</v>
      </c>
      <c r="N1569">
        <v>1.014</v>
      </c>
      <c r="O1569">
        <v>8</v>
      </c>
    </row>
    <row r="1570" spans="1:15" x14ac:dyDescent="0.45">
      <c r="A1570" t="s">
        <v>127</v>
      </c>
      <c r="B1570">
        <v>2017</v>
      </c>
      <c r="C1570" s="9">
        <v>42841</v>
      </c>
      <c r="D1570" t="s">
        <v>641</v>
      </c>
      <c r="E1570" t="s">
        <v>370</v>
      </c>
      <c r="F1570">
        <v>2</v>
      </c>
      <c r="G1570">
        <v>3</v>
      </c>
      <c r="H1570" t="s">
        <v>147</v>
      </c>
      <c r="I1570" t="s">
        <v>31</v>
      </c>
      <c r="J1570">
        <v>28.7698630136986</v>
      </c>
      <c r="K1570">
        <v>29.11</v>
      </c>
      <c r="L1570">
        <v>29.19</v>
      </c>
      <c r="M1570">
        <v>31.018000000000001</v>
      </c>
      <c r="N1570">
        <v>0.91400000000000003</v>
      </c>
      <c r="O1570">
        <v>9</v>
      </c>
    </row>
    <row r="1571" spans="1:15" x14ac:dyDescent="0.45">
      <c r="A1571" t="s">
        <v>127</v>
      </c>
      <c r="B1571">
        <v>2017</v>
      </c>
      <c r="C1571" s="9">
        <v>42841</v>
      </c>
      <c r="D1571" t="s">
        <v>641</v>
      </c>
      <c r="E1571" t="s">
        <v>370</v>
      </c>
      <c r="F1571">
        <v>2</v>
      </c>
      <c r="G1571">
        <v>4</v>
      </c>
      <c r="H1571" t="s">
        <v>79</v>
      </c>
      <c r="I1571" t="s">
        <v>65</v>
      </c>
      <c r="J1571">
        <v>29.9506849315068</v>
      </c>
      <c r="K1571">
        <v>31.545999999999999</v>
      </c>
      <c r="L1571">
        <v>31.454000000000001</v>
      </c>
      <c r="M1571">
        <v>33.018000000000001</v>
      </c>
      <c r="N1571">
        <v>0.78200000000000003</v>
      </c>
      <c r="O1571">
        <v>10</v>
      </c>
    </row>
    <row r="1572" spans="1:15" x14ac:dyDescent="0.45">
      <c r="A1572" t="s">
        <v>127</v>
      </c>
      <c r="B1572">
        <v>2017</v>
      </c>
      <c r="C1572" s="9">
        <v>42841</v>
      </c>
      <c r="D1572" t="s">
        <v>641</v>
      </c>
      <c r="E1572" t="s">
        <v>370</v>
      </c>
      <c r="F1572">
        <v>2</v>
      </c>
      <c r="G1572">
        <v>5</v>
      </c>
      <c r="H1572" t="s">
        <v>719</v>
      </c>
      <c r="I1572" t="s">
        <v>720</v>
      </c>
      <c r="J1572">
        <v>31.156164383561599</v>
      </c>
      <c r="K1572">
        <v>32.555999999999997</v>
      </c>
      <c r="L1572">
        <v>32.241999999999997</v>
      </c>
      <c r="M1572">
        <v>34.165999999999997</v>
      </c>
      <c r="N1572">
        <v>0.96199999999999997</v>
      </c>
      <c r="O1572">
        <v>11</v>
      </c>
    </row>
    <row r="1573" spans="1:15" x14ac:dyDescent="0.45">
      <c r="A1573" t="s">
        <v>127</v>
      </c>
      <c r="B1573">
        <v>2017</v>
      </c>
      <c r="C1573" s="9">
        <v>42841</v>
      </c>
      <c r="D1573" t="s">
        <v>641</v>
      </c>
      <c r="E1573" t="s">
        <v>370</v>
      </c>
      <c r="F1573">
        <v>2</v>
      </c>
      <c r="G1573">
        <v>6</v>
      </c>
      <c r="H1573" t="s">
        <v>174</v>
      </c>
      <c r="I1573" t="s">
        <v>156</v>
      </c>
      <c r="J1573">
        <v>25.2465753424657</v>
      </c>
      <c r="K1573">
        <v>26.988</v>
      </c>
      <c r="L1573">
        <v>26.783999999999999</v>
      </c>
      <c r="M1573">
        <v>28.635999999999999</v>
      </c>
      <c r="N1573">
        <v>0.92600000000000005</v>
      </c>
      <c r="O1573">
        <v>12</v>
      </c>
    </row>
    <row r="1574" spans="1:15" x14ac:dyDescent="0.45">
      <c r="A1574" t="s">
        <v>173</v>
      </c>
      <c r="B1574">
        <v>2018</v>
      </c>
      <c r="C1574" s="9">
        <v>43044</v>
      </c>
      <c r="D1574" t="s">
        <v>653</v>
      </c>
      <c r="E1574" t="s">
        <v>454</v>
      </c>
      <c r="F1574">
        <v>1</v>
      </c>
      <c r="G1574">
        <v>1</v>
      </c>
      <c r="H1574" t="s">
        <v>16</v>
      </c>
      <c r="I1574" t="s">
        <v>17</v>
      </c>
      <c r="J1574">
        <v>18.539726027397201</v>
      </c>
      <c r="K1574">
        <v>24.023</v>
      </c>
      <c r="L1574">
        <v>25.956</v>
      </c>
      <c r="M1574">
        <v>30.675999999999998</v>
      </c>
      <c r="N1574">
        <v>2.36</v>
      </c>
      <c r="O1574">
        <v>6</v>
      </c>
    </row>
    <row r="1575" spans="1:15" x14ac:dyDescent="0.45">
      <c r="A1575" t="s">
        <v>173</v>
      </c>
      <c r="B1575">
        <v>2018</v>
      </c>
      <c r="C1575" s="9">
        <v>43044</v>
      </c>
      <c r="D1575" t="s">
        <v>653</v>
      </c>
      <c r="E1575" t="s">
        <v>454</v>
      </c>
      <c r="F1575">
        <v>1</v>
      </c>
      <c r="G1575">
        <v>2</v>
      </c>
      <c r="H1575" t="s">
        <v>656</v>
      </c>
      <c r="I1575" t="s">
        <v>49</v>
      </c>
      <c r="J1575">
        <v>19.386301369862998</v>
      </c>
      <c r="K1575">
        <v>9.3969999999999896</v>
      </c>
      <c r="L1575">
        <v>16.940000000000001</v>
      </c>
      <c r="M1575">
        <v>22.922000000000001</v>
      </c>
      <c r="N1575">
        <v>2.9910000000000001</v>
      </c>
      <c r="O1575">
        <v>9</v>
      </c>
    </row>
    <row r="1576" spans="1:15" x14ac:dyDescent="0.45">
      <c r="A1576" t="s">
        <v>173</v>
      </c>
      <c r="B1576">
        <v>2018</v>
      </c>
      <c r="C1576" s="9">
        <v>43044</v>
      </c>
      <c r="D1576" t="s">
        <v>653</v>
      </c>
      <c r="E1576" t="s">
        <v>454</v>
      </c>
      <c r="F1576">
        <v>1</v>
      </c>
      <c r="G1576">
        <v>3</v>
      </c>
      <c r="H1576" t="s">
        <v>20</v>
      </c>
      <c r="I1576" t="s">
        <v>21</v>
      </c>
      <c r="J1576">
        <v>22.2493150684931</v>
      </c>
      <c r="K1576">
        <v>27.564</v>
      </c>
      <c r="L1576">
        <v>27.466999999999999</v>
      </c>
      <c r="M1576">
        <v>30.132999999999999</v>
      </c>
      <c r="N1576">
        <v>1.333</v>
      </c>
      <c r="O1576">
        <v>13</v>
      </c>
    </row>
    <row r="1577" spans="1:15" x14ac:dyDescent="0.45">
      <c r="A1577" t="s">
        <v>173</v>
      </c>
      <c r="B1577">
        <v>2018</v>
      </c>
      <c r="C1577" s="9">
        <v>43044</v>
      </c>
      <c r="D1577" t="s">
        <v>653</v>
      </c>
      <c r="E1577" t="s">
        <v>454</v>
      </c>
      <c r="F1577">
        <v>1</v>
      </c>
      <c r="G1577">
        <v>4</v>
      </c>
      <c r="H1577" t="s">
        <v>699</v>
      </c>
      <c r="I1577" t="s">
        <v>59</v>
      </c>
      <c r="J1577">
        <v>21.317808219178001</v>
      </c>
      <c r="K1577">
        <v>9</v>
      </c>
      <c r="L1577">
        <v>17.431999999999999</v>
      </c>
      <c r="M1577">
        <v>25.87</v>
      </c>
      <c r="N1577">
        <v>4.2190000000000003</v>
      </c>
      <c r="O1577">
        <v>17</v>
      </c>
    </row>
    <row r="1578" spans="1:15" x14ac:dyDescent="0.45">
      <c r="A1578" t="s">
        <v>173</v>
      </c>
      <c r="B1578">
        <v>2018</v>
      </c>
      <c r="C1578" s="9">
        <v>43044</v>
      </c>
      <c r="D1578" t="s">
        <v>653</v>
      </c>
      <c r="E1578" t="s">
        <v>454</v>
      </c>
      <c r="F1578">
        <v>1</v>
      </c>
      <c r="G1578">
        <v>5</v>
      </c>
      <c r="H1578" t="s">
        <v>94</v>
      </c>
      <c r="I1578" t="s">
        <v>38</v>
      </c>
      <c r="J1578">
        <v>20.019178082191701</v>
      </c>
      <c r="K1578">
        <v>9</v>
      </c>
      <c r="L1578">
        <v>15.555999999999999</v>
      </c>
      <c r="M1578">
        <v>24.026</v>
      </c>
      <c r="N1578">
        <v>4.2350000000000003</v>
      </c>
      <c r="O1578">
        <v>13</v>
      </c>
    </row>
    <row r="1579" spans="1:15" x14ac:dyDescent="0.45">
      <c r="A1579" t="s">
        <v>173</v>
      </c>
      <c r="B1579">
        <v>2018</v>
      </c>
      <c r="C1579" s="9">
        <v>43044</v>
      </c>
      <c r="D1579" t="s">
        <v>653</v>
      </c>
      <c r="E1579" t="s">
        <v>454</v>
      </c>
      <c r="F1579">
        <v>1</v>
      </c>
      <c r="G1579">
        <v>6</v>
      </c>
      <c r="H1579" t="s">
        <v>34</v>
      </c>
      <c r="I1579" t="s">
        <v>19</v>
      </c>
      <c r="J1579">
        <v>30.2602739726027</v>
      </c>
      <c r="K1579">
        <v>26.497999999999902</v>
      </c>
      <c r="L1579">
        <v>25.916999999999899</v>
      </c>
      <c r="M1579">
        <v>28.390999999999998</v>
      </c>
      <c r="N1579">
        <v>1.2370000000000001</v>
      </c>
      <c r="O1579">
        <v>8</v>
      </c>
    </row>
    <row r="1580" spans="1:15" x14ac:dyDescent="0.45">
      <c r="A1580" t="s">
        <v>173</v>
      </c>
      <c r="B1580">
        <v>2018</v>
      </c>
      <c r="C1580" s="9">
        <v>43044</v>
      </c>
      <c r="D1580" t="s">
        <v>653</v>
      </c>
      <c r="E1580" t="s">
        <v>454</v>
      </c>
      <c r="F1580">
        <v>1</v>
      </c>
      <c r="G1580">
        <v>7</v>
      </c>
      <c r="H1580" t="s">
        <v>82</v>
      </c>
      <c r="I1580" t="s">
        <v>67</v>
      </c>
      <c r="J1580">
        <v>25.183561643835599</v>
      </c>
      <c r="K1580">
        <v>16.122</v>
      </c>
      <c r="L1580">
        <v>15.6029999999999</v>
      </c>
      <c r="M1580">
        <v>19.568999999999999</v>
      </c>
      <c r="N1580">
        <v>1.9830000000000001</v>
      </c>
      <c r="O1580">
        <v>21</v>
      </c>
    </row>
    <row r="1581" spans="1:15" x14ac:dyDescent="0.45">
      <c r="A1581" t="s">
        <v>173</v>
      </c>
      <c r="B1581">
        <v>2018</v>
      </c>
      <c r="C1581" s="9">
        <v>43044</v>
      </c>
      <c r="D1581" t="s">
        <v>653</v>
      </c>
      <c r="E1581" t="s">
        <v>454</v>
      </c>
      <c r="F1581">
        <v>2</v>
      </c>
      <c r="G1581">
        <v>1</v>
      </c>
      <c r="H1581" t="s">
        <v>147</v>
      </c>
      <c r="I1581" t="s">
        <v>31</v>
      </c>
      <c r="J1581">
        <v>29.326027397260201</v>
      </c>
      <c r="K1581">
        <v>29.19</v>
      </c>
      <c r="L1581">
        <v>29.427</v>
      </c>
      <c r="M1581">
        <v>31.242999999999999</v>
      </c>
      <c r="N1581">
        <v>0.90800000000000003</v>
      </c>
      <c r="O1581">
        <v>6</v>
      </c>
    </row>
    <row r="1582" spans="1:15" x14ac:dyDescent="0.45">
      <c r="A1582" t="s">
        <v>173</v>
      </c>
      <c r="B1582">
        <v>2018</v>
      </c>
      <c r="C1582" s="9">
        <v>43044</v>
      </c>
      <c r="D1582" t="s">
        <v>653</v>
      </c>
      <c r="E1582" t="s">
        <v>454</v>
      </c>
      <c r="F1582">
        <v>2</v>
      </c>
      <c r="G1582">
        <v>2</v>
      </c>
      <c r="H1582" t="s">
        <v>96</v>
      </c>
      <c r="I1582" t="s">
        <v>40</v>
      </c>
      <c r="J1582">
        <v>23.813698630136901</v>
      </c>
      <c r="K1582">
        <v>9</v>
      </c>
      <c r="L1582">
        <v>21.978000000000002</v>
      </c>
      <c r="M1582">
        <v>30.744</v>
      </c>
      <c r="N1582">
        <v>4.383</v>
      </c>
      <c r="O1582">
        <v>7</v>
      </c>
    </row>
    <row r="1583" spans="1:15" x14ac:dyDescent="0.45">
      <c r="A1583" t="s">
        <v>173</v>
      </c>
      <c r="B1583">
        <v>2018</v>
      </c>
      <c r="C1583" s="9">
        <v>43044</v>
      </c>
      <c r="D1583" t="s">
        <v>653</v>
      </c>
      <c r="E1583" t="s">
        <v>454</v>
      </c>
      <c r="F1583">
        <v>2</v>
      </c>
      <c r="G1583">
        <v>3</v>
      </c>
      <c r="H1583" t="s">
        <v>702</v>
      </c>
      <c r="I1583" t="s">
        <v>25</v>
      </c>
      <c r="J1583">
        <v>29.2027397260273</v>
      </c>
      <c r="K1583">
        <v>19.189</v>
      </c>
      <c r="L1583">
        <v>21.154</v>
      </c>
      <c r="M1583">
        <v>25.994</v>
      </c>
      <c r="N1583">
        <v>2.42</v>
      </c>
      <c r="O1583">
        <v>17</v>
      </c>
    </row>
    <row r="1584" spans="1:15" x14ac:dyDescent="0.45">
      <c r="A1584" t="s">
        <v>173</v>
      </c>
      <c r="B1584">
        <v>2018</v>
      </c>
      <c r="C1584" s="9">
        <v>43044</v>
      </c>
      <c r="D1584" t="s">
        <v>653</v>
      </c>
      <c r="E1584" t="s">
        <v>454</v>
      </c>
      <c r="F1584">
        <v>2</v>
      </c>
      <c r="G1584">
        <v>4</v>
      </c>
      <c r="H1584" t="s">
        <v>132</v>
      </c>
      <c r="I1584" t="s">
        <v>36</v>
      </c>
      <c r="J1584">
        <v>26.9561643835616</v>
      </c>
      <c r="K1584">
        <v>28.818999999999999</v>
      </c>
      <c r="L1584">
        <v>28.63</v>
      </c>
      <c r="M1584">
        <v>30.54</v>
      </c>
      <c r="N1584">
        <v>0.95499999999999996</v>
      </c>
      <c r="O1584">
        <v>3</v>
      </c>
    </row>
    <row r="1585" spans="1:15" x14ac:dyDescent="0.45">
      <c r="A1585" t="s">
        <v>173</v>
      </c>
      <c r="B1585">
        <v>2018</v>
      </c>
      <c r="C1585" s="9">
        <v>43044</v>
      </c>
      <c r="D1585" t="s">
        <v>653</v>
      </c>
      <c r="E1585" t="s">
        <v>454</v>
      </c>
      <c r="F1585">
        <v>2</v>
      </c>
      <c r="G1585">
        <v>5</v>
      </c>
      <c r="H1585" t="s">
        <v>183</v>
      </c>
      <c r="I1585" t="s">
        <v>47</v>
      </c>
      <c r="J1585">
        <v>20.7479452054794</v>
      </c>
      <c r="K1585">
        <v>9</v>
      </c>
      <c r="L1585">
        <v>14.64</v>
      </c>
      <c r="M1585">
        <v>23.478000000000002</v>
      </c>
      <c r="N1585">
        <v>4.4189999999999996</v>
      </c>
      <c r="O1585">
        <v>21</v>
      </c>
    </row>
    <row r="1586" spans="1:15" x14ac:dyDescent="0.45">
      <c r="A1586" t="s">
        <v>173</v>
      </c>
      <c r="B1586">
        <v>2018</v>
      </c>
      <c r="C1586" s="9">
        <v>43044</v>
      </c>
      <c r="D1586" t="s">
        <v>653</v>
      </c>
      <c r="E1586" t="s">
        <v>454</v>
      </c>
      <c r="F1586">
        <v>2</v>
      </c>
      <c r="G1586">
        <v>6</v>
      </c>
      <c r="H1586" t="s">
        <v>111</v>
      </c>
      <c r="I1586" t="s">
        <v>118</v>
      </c>
      <c r="J1586">
        <v>23.043835616438301</v>
      </c>
      <c r="K1586">
        <v>21.638999999999999</v>
      </c>
      <c r="L1586">
        <v>21.001999999999999</v>
      </c>
      <c r="M1586">
        <v>24.184000000000001</v>
      </c>
      <c r="N1586">
        <v>1.591</v>
      </c>
      <c r="O1586">
        <v>2</v>
      </c>
    </row>
    <row r="1587" spans="1:15" x14ac:dyDescent="0.45">
      <c r="A1587" t="s">
        <v>173</v>
      </c>
      <c r="B1587">
        <v>2018</v>
      </c>
      <c r="C1587" s="9">
        <v>43044</v>
      </c>
      <c r="D1587" t="s">
        <v>653</v>
      </c>
      <c r="E1587" t="s">
        <v>454</v>
      </c>
      <c r="F1587">
        <v>3</v>
      </c>
      <c r="G1587">
        <v>1</v>
      </c>
      <c r="H1587" t="s">
        <v>77</v>
      </c>
      <c r="I1587" t="s">
        <v>19</v>
      </c>
      <c r="J1587">
        <v>26.4876712328767</v>
      </c>
      <c r="K1587">
        <v>25.57</v>
      </c>
      <c r="L1587">
        <v>25.971</v>
      </c>
      <c r="M1587">
        <v>28.341000000000001</v>
      </c>
      <c r="N1587">
        <v>1.1850000000000001</v>
      </c>
      <c r="O1587">
        <v>4</v>
      </c>
    </row>
    <row r="1588" spans="1:15" x14ac:dyDescent="0.45">
      <c r="A1588" t="s">
        <v>173</v>
      </c>
      <c r="B1588">
        <v>2018</v>
      </c>
      <c r="C1588" s="9">
        <v>43044</v>
      </c>
      <c r="D1588" t="s">
        <v>653</v>
      </c>
      <c r="E1588" t="s">
        <v>454</v>
      </c>
      <c r="F1588">
        <v>3</v>
      </c>
      <c r="G1588">
        <v>2</v>
      </c>
      <c r="H1588" t="s">
        <v>137</v>
      </c>
      <c r="I1588" t="s">
        <v>29</v>
      </c>
      <c r="J1588">
        <v>20.4657534246575</v>
      </c>
      <c r="K1588">
        <v>4.7939999999999996</v>
      </c>
      <c r="L1588">
        <v>15.396999999999901</v>
      </c>
      <c r="M1588">
        <v>22.152999999999999</v>
      </c>
      <c r="N1588">
        <v>3.3780000000000001</v>
      </c>
      <c r="O1588">
        <v>12</v>
      </c>
    </row>
    <row r="1589" spans="1:15" x14ac:dyDescent="0.45">
      <c r="A1589" t="s">
        <v>173</v>
      </c>
      <c r="B1589">
        <v>2018</v>
      </c>
      <c r="C1589" s="9">
        <v>43044</v>
      </c>
      <c r="D1589" t="s">
        <v>653</v>
      </c>
      <c r="E1589" t="s">
        <v>454</v>
      </c>
      <c r="F1589">
        <v>3</v>
      </c>
      <c r="G1589">
        <v>3</v>
      </c>
      <c r="H1589" t="s">
        <v>133</v>
      </c>
      <c r="I1589" t="s">
        <v>25</v>
      </c>
      <c r="J1589">
        <v>24.780821917808201</v>
      </c>
      <c r="K1589">
        <v>23.617000000000001</v>
      </c>
      <c r="L1589">
        <v>23.724</v>
      </c>
      <c r="M1589">
        <v>26.446000000000002</v>
      </c>
      <c r="N1589">
        <v>1.361</v>
      </c>
      <c r="O1589">
        <v>17</v>
      </c>
    </row>
    <row r="1590" spans="1:15" x14ac:dyDescent="0.45">
      <c r="A1590" t="s">
        <v>173</v>
      </c>
      <c r="B1590">
        <v>2018</v>
      </c>
      <c r="C1590" s="9">
        <v>43044</v>
      </c>
      <c r="D1590" t="s">
        <v>653</v>
      </c>
      <c r="E1590" t="s">
        <v>454</v>
      </c>
      <c r="F1590">
        <v>3</v>
      </c>
      <c r="G1590">
        <v>4</v>
      </c>
      <c r="H1590" t="s">
        <v>167</v>
      </c>
      <c r="I1590" t="s">
        <v>59</v>
      </c>
      <c r="J1590">
        <v>28.671232876712299</v>
      </c>
      <c r="K1590">
        <v>26.181999999999999</v>
      </c>
      <c r="L1590">
        <v>26.032</v>
      </c>
      <c r="M1590">
        <v>27.834</v>
      </c>
      <c r="N1590">
        <v>0.90100000000000002</v>
      </c>
      <c r="O1590">
        <v>13</v>
      </c>
    </row>
    <row r="1591" spans="1:15" x14ac:dyDescent="0.45">
      <c r="A1591" t="s">
        <v>173</v>
      </c>
      <c r="B1591">
        <v>2018</v>
      </c>
      <c r="C1591" s="9">
        <v>43044</v>
      </c>
      <c r="D1591" t="s">
        <v>653</v>
      </c>
      <c r="E1591" t="s">
        <v>454</v>
      </c>
      <c r="F1591">
        <v>3</v>
      </c>
      <c r="G1591">
        <v>5</v>
      </c>
      <c r="H1591" t="s">
        <v>50</v>
      </c>
      <c r="I1591" t="s">
        <v>51</v>
      </c>
      <c r="J1591">
        <v>21.082191780821901</v>
      </c>
      <c r="K1591">
        <v>24.314999999999898</v>
      </c>
      <c r="L1591">
        <v>23.785999999999898</v>
      </c>
      <c r="M1591">
        <v>26.603999999999999</v>
      </c>
      <c r="N1591">
        <v>1.409</v>
      </c>
      <c r="O1591">
        <v>17</v>
      </c>
    </row>
    <row r="1592" spans="1:15" x14ac:dyDescent="0.45">
      <c r="A1592" t="s">
        <v>173</v>
      </c>
      <c r="B1592">
        <v>2018</v>
      </c>
      <c r="C1592" s="9">
        <v>43044</v>
      </c>
      <c r="D1592" t="s">
        <v>653</v>
      </c>
      <c r="E1592" t="s">
        <v>454</v>
      </c>
      <c r="F1592">
        <v>3</v>
      </c>
      <c r="G1592">
        <v>6</v>
      </c>
      <c r="H1592" t="s">
        <v>180</v>
      </c>
      <c r="I1592" t="s">
        <v>65</v>
      </c>
      <c r="J1592">
        <v>20.2383561643835</v>
      </c>
      <c r="K1592">
        <v>9</v>
      </c>
      <c r="L1592">
        <v>5.4279999999999999</v>
      </c>
      <c r="M1592">
        <v>16.672000000000001</v>
      </c>
      <c r="N1592">
        <v>5.6219999999999999</v>
      </c>
      <c r="O1592">
        <v>21</v>
      </c>
    </row>
    <row r="1593" spans="1:15" x14ac:dyDescent="0.45">
      <c r="A1593" t="s">
        <v>173</v>
      </c>
      <c r="B1593">
        <v>2018</v>
      </c>
      <c r="C1593" s="9">
        <v>43044</v>
      </c>
      <c r="D1593" t="s">
        <v>653</v>
      </c>
      <c r="E1593" t="s">
        <v>454</v>
      </c>
      <c r="F1593">
        <v>4</v>
      </c>
      <c r="G1593">
        <v>1</v>
      </c>
      <c r="H1593" t="s">
        <v>703</v>
      </c>
      <c r="I1593" t="s">
        <v>15</v>
      </c>
      <c r="J1593">
        <v>27.005479452054701</v>
      </c>
      <c r="K1593">
        <v>35.853999999999999</v>
      </c>
      <c r="L1593">
        <v>35.918999999999997</v>
      </c>
      <c r="M1593">
        <v>37.841000000000001</v>
      </c>
      <c r="N1593">
        <v>0.96099999999999997</v>
      </c>
      <c r="O1593">
        <v>1</v>
      </c>
    </row>
    <row r="1594" spans="1:15" x14ac:dyDescent="0.45">
      <c r="A1594" t="s">
        <v>173</v>
      </c>
      <c r="B1594">
        <v>2018</v>
      </c>
      <c r="C1594" s="9">
        <v>43044</v>
      </c>
      <c r="D1594" t="s">
        <v>653</v>
      </c>
      <c r="E1594" t="s">
        <v>454</v>
      </c>
      <c r="F1594">
        <v>4</v>
      </c>
      <c r="G1594">
        <v>2</v>
      </c>
      <c r="H1594" t="s">
        <v>655</v>
      </c>
      <c r="I1594" t="s">
        <v>120</v>
      </c>
      <c r="J1594">
        <v>34.920547945205399</v>
      </c>
      <c r="K1594">
        <v>28.866</v>
      </c>
      <c r="L1594">
        <v>28.923999999999999</v>
      </c>
      <c r="M1594">
        <v>30.771999999999998</v>
      </c>
      <c r="N1594">
        <v>0.92400000000000004</v>
      </c>
      <c r="O1594">
        <v>11</v>
      </c>
    </row>
    <row r="1595" spans="1:15" x14ac:dyDescent="0.45">
      <c r="A1595" t="s">
        <v>173</v>
      </c>
      <c r="B1595">
        <v>2018</v>
      </c>
      <c r="C1595" s="9">
        <v>43044</v>
      </c>
      <c r="D1595" t="s">
        <v>653</v>
      </c>
      <c r="E1595" t="s">
        <v>454</v>
      </c>
      <c r="F1595">
        <v>4</v>
      </c>
      <c r="G1595">
        <v>3</v>
      </c>
      <c r="H1595" t="s">
        <v>187</v>
      </c>
      <c r="I1595" t="s">
        <v>53</v>
      </c>
      <c r="J1595">
        <v>22.594520547945201</v>
      </c>
      <c r="K1595">
        <v>10.949</v>
      </c>
      <c r="L1595">
        <v>14.433999999999999</v>
      </c>
      <c r="M1595">
        <v>19.23</v>
      </c>
      <c r="N1595">
        <v>2.3980000000000001</v>
      </c>
      <c r="O1595">
        <v>13</v>
      </c>
    </row>
    <row r="1596" spans="1:15" x14ac:dyDescent="0.45">
      <c r="A1596" t="s">
        <v>173</v>
      </c>
      <c r="B1596">
        <v>2018</v>
      </c>
      <c r="C1596" s="9">
        <v>43044</v>
      </c>
      <c r="D1596" t="s">
        <v>653</v>
      </c>
      <c r="E1596" t="s">
        <v>454</v>
      </c>
      <c r="F1596">
        <v>4</v>
      </c>
      <c r="G1596">
        <v>4</v>
      </c>
      <c r="H1596" t="s">
        <v>39</v>
      </c>
      <c r="I1596" t="s">
        <v>40</v>
      </c>
      <c r="J1596">
        <v>23.2356164383561</v>
      </c>
      <c r="K1596">
        <v>9</v>
      </c>
      <c r="L1596">
        <v>15.353999999999999</v>
      </c>
      <c r="M1596">
        <v>23.94</v>
      </c>
      <c r="N1596">
        <v>4.2930000000000001</v>
      </c>
      <c r="O1596">
        <v>25</v>
      </c>
    </row>
    <row r="1597" spans="1:15" x14ac:dyDescent="0.45">
      <c r="A1597" t="s">
        <v>173</v>
      </c>
      <c r="B1597">
        <v>2018</v>
      </c>
      <c r="C1597" s="9">
        <v>43044</v>
      </c>
      <c r="D1597" t="s">
        <v>653</v>
      </c>
      <c r="E1597" t="s">
        <v>454</v>
      </c>
      <c r="F1597">
        <v>4</v>
      </c>
      <c r="G1597">
        <v>5</v>
      </c>
      <c r="H1597" t="s">
        <v>139</v>
      </c>
      <c r="I1597" t="s">
        <v>61</v>
      </c>
      <c r="J1597">
        <v>25.405479452054699</v>
      </c>
      <c r="K1597">
        <v>23.908999999999999</v>
      </c>
      <c r="L1597">
        <v>23.707999999999998</v>
      </c>
      <c r="M1597">
        <v>25.55</v>
      </c>
      <c r="N1597">
        <v>0.92100000000000004</v>
      </c>
      <c r="O1597">
        <v>10</v>
      </c>
    </row>
    <row r="1598" spans="1:15" x14ac:dyDescent="0.45">
      <c r="A1598" t="s">
        <v>173</v>
      </c>
      <c r="B1598">
        <v>2018</v>
      </c>
      <c r="C1598" s="9">
        <v>43044</v>
      </c>
      <c r="D1598" t="s">
        <v>653</v>
      </c>
      <c r="E1598" t="s">
        <v>454</v>
      </c>
      <c r="F1598">
        <v>4</v>
      </c>
      <c r="G1598">
        <v>6</v>
      </c>
      <c r="H1598" t="s">
        <v>321</v>
      </c>
      <c r="I1598" t="s">
        <v>56</v>
      </c>
      <c r="J1598">
        <v>25.545205479452001</v>
      </c>
      <c r="K1598">
        <v>19.396999999999998</v>
      </c>
      <c r="L1598">
        <v>19.073999999999899</v>
      </c>
      <c r="M1598">
        <v>21.488</v>
      </c>
      <c r="N1598">
        <v>1.2070000000000001</v>
      </c>
      <c r="O1598">
        <v>21</v>
      </c>
    </row>
    <row r="1599" spans="1:15" x14ac:dyDescent="0.45">
      <c r="A1599" t="s">
        <v>173</v>
      </c>
      <c r="B1599">
        <v>2018</v>
      </c>
      <c r="C1599" s="9">
        <v>43044</v>
      </c>
      <c r="D1599" t="s">
        <v>653</v>
      </c>
      <c r="E1599" t="s">
        <v>642</v>
      </c>
      <c r="F1599">
        <v>1</v>
      </c>
      <c r="G1599">
        <v>1</v>
      </c>
      <c r="H1599" t="s">
        <v>111</v>
      </c>
      <c r="I1599" t="s">
        <v>118</v>
      </c>
      <c r="J1599">
        <v>23.043835616438301</v>
      </c>
      <c r="K1599">
        <v>21.001999999999999</v>
      </c>
      <c r="L1599">
        <v>22.044</v>
      </c>
      <c r="M1599">
        <v>25.11</v>
      </c>
      <c r="N1599">
        <v>1.5329999999999999</v>
      </c>
      <c r="O1599">
        <v>2</v>
      </c>
    </row>
    <row r="1600" spans="1:15" x14ac:dyDescent="0.45">
      <c r="A1600" t="s">
        <v>173</v>
      </c>
      <c r="B1600">
        <v>2018</v>
      </c>
      <c r="C1600" s="9">
        <v>43044</v>
      </c>
      <c r="D1600" t="s">
        <v>653</v>
      </c>
      <c r="E1600" t="s">
        <v>642</v>
      </c>
      <c r="F1600">
        <v>1</v>
      </c>
      <c r="G1600">
        <v>2</v>
      </c>
      <c r="H1600" t="s">
        <v>20</v>
      </c>
      <c r="I1600" t="s">
        <v>21</v>
      </c>
      <c r="J1600">
        <v>22.2493150684931</v>
      </c>
      <c r="K1600">
        <v>27.466999999999999</v>
      </c>
      <c r="L1600">
        <v>27.378</v>
      </c>
      <c r="M1600">
        <v>29.968</v>
      </c>
      <c r="N1600">
        <v>1.2949999999999999</v>
      </c>
      <c r="O1600">
        <v>13</v>
      </c>
    </row>
    <row r="1601" spans="1:15" x14ac:dyDescent="0.45">
      <c r="A1601" t="s">
        <v>173</v>
      </c>
      <c r="B1601">
        <v>2018</v>
      </c>
      <c r="C1601" s="9">
        <v>43044</v>
      </c>
      <c r="D1601" t="s">
        <v>653</v>
      </c>
      <c r="E1601" t="s">
        <v>642</v>
      </c>
      <c r="F1601">
        <v>1</v>
      </c>
      <c r="G1601">
        <v>3</v>
      </c>
      <c r="H1601" t="s">
        <v>50</v>
      </c>
      <c r="I1601" t="s">
        <v>51</v>
      </c>
      <c r="J1601">
        <v>21.082191780821901</v>
      </c>
      <c r="K1601">
        <v>23.785999999999898</v>
      </c>
      <c r="L1601">
        <v>23.693999999999999</v>
      </c>
      <c r="M1601">
        <v>26.422000000000001</v>
      </c>
      <c r="N1601">
        <v>1.3640000000000001</v>
      </c>
      <c r="O1601">
        <v>17</v>
      </c>
    </row>
    <row r="1602" spans="1:15" x14ac:dyDescent="0.45">
      <c r="A1602" t="s">
        <v>173</v>
      </c>
      <c r="B1602">
        <v>2018</v>
      </c>
      <c r="C1602" s="9">
        <v>43044</v>
      </c>
      <c r="D1602" t="s">
        <v>653</v>
      </c>
      <c r="E1602" t="s">
        <v>642</v>
      </c>
      <c r="F1602">
        <v>1</v>
      </c>
      <c r="G1602">
        <v>4</v>
      </c>
      <c r="H1602" t="s">
        <v>82</v>
      </c>
      <c r="I1602" t="s">
        <v>67</v>
      </c>
      <c r="J1602">
        <v>25.183561643835599</v>
      </c>
      <c r="K1602">
        <v>15.6029999999999</v>
      </c>
      <c r="L1602">
        <v>15.978999999999999</v>
      </c>
      <c r="M1602">
        <v>19.725000000000001</v>
      </c>
      <c r="N1602">
        <v>1.873</v>
      </c>
      <c r="O1602">
        <v>21</v>
      </c>
    </row>
    <row r="1603" spans="1:15" x14ac:dyDescent="0.45">
      <c r="A1603" t="s">
        <v>173</v>
      </c>
      <c r="B1603">
        <v>2018</v>
      </c>
      <c r="C1603" s="9">
        <v>43044</v>
      </c>
      <c r="D1603" t="s">
        <v>653</v>
      </c>
      <c r="E1603" t="s">
        <v>642</v>
      </c>
      <c r="F1603">
        <v>1</v>
      </c>
      <c r="G1603">
        <v>5</v>
      </c>
      <c r="H1603" t="s">
        <v>39</v>
      </c>
      <c r="I1603" t="s">
        <v>40</v>
      </c>
      <c r="J1603">
        <v>23.2356164383561</v>
      </c>
      <c r="K1603">
        <v>15.353999999999999</v>
      </c>
      <c r="L1603">
        <v>12.778</v>
      </c>
      <c r="M1603">
        <v>19.878</v>
      </c>
      <c r="N1603">
        <v>3.55</v>
      </c>
      <c r="O1603">
        <v>25</v>
      </c>
    </row>
    <row r="1604" spans="1:15" x14ac:dyDescent="0.45">
      <c r="A1604" t="s">
        <v>173</v>
      </c>
      <c r="B1604">
        <v>2018</v>
      </c>
      <c r="C1604" s="9">
        <v>43044</v>
      </c>
      <c r="D1604" t="s">
        <v>653</v>
      </c>
      <c r="E1604" t="s">
        <v>642</v>
      </c>
      <c r="F1604">
        <v>2</v>
      </c>
      <c r="G1604">
        <v>1</v>
      </c>
      <c r="H1604" t="s">
        <v>34</v>
      </c>
      <c r="I1604" t="s">
        <v>19</v>
      </c>
      <c r="J1604">
        <v>30.2602739726027</v>
      </c>
      <c r="K1604">
        <v>25.916999999999899</v>
      </c>
      <c r="L1604">
        <v>26.28</v>
      </c>
      <c r="M1604">
        <v>28.712</v>
      </c>
      <c r="N1604">
        <v>1.216</v>
      </c>
      <c r="O1604">
        <v>8</v>
      </c>
    </row>
    <row r="1605" spans="1:15" x14ac:dyDescent="0.45">
      <c r="A1605" t="s">
        <v>173</v>
      </c>
      <c r="B1605">
        <v>2018</v>
      </c>
      <c r="C1605" s="9">
        <v>43044</v>
      </c>
      <c r="D1605" t="s">
        <v>653</v>
      </c>
      <c r="E1605" t="s">
        <v>642</v>
      </c>
      <c r="F1605">
        <v>2</v>
      </c>
      <c r="G1605">
        <v>2</v>
      </c>
      <c r="H1605" t="s">
        <v>167</v>
      </c>
      <c r="I1605" t="s">
        <v>59</v>
      </c>
      <c r="J1605">
        <v>28.671232876712299</v>
      </c>
      <c r="K1605">
        <v>26.032</v>
      </c>
      <c r="L1605">
        <v>26.06</v>
      </c>
      <c r="M1605">
        <v>27.846</v>
      </c>
      <c r="N1605">
        <v>0.89300000000000002</v>
      </c>
      <c r="O1605">
        <v>13</v>
      </c>
    </row>
    <row r="1606" spans="1:15" x14ac:dyDescent="0.45">
      <c r="A1606" t="s">
        <v>173</v>
      </c>
      <c r="B1606">
        <v>2018</v>
      </c>
      <c r="C1606" s="9">
        <v>43044</v>
      </c>
      <c r="D1606" t="s">
        <v>653</v>
      </c>
      <c r="E1606" t="s">
        <v>642</v>
      </c>
      <c r="F1606">
        <v>2</v>
      </c>
      <c r="G1606">
        <v>3</v>
      </c>
      <c r="H1606" t="s">
        <v>702</v>
      </c>
      <c r="I1606" t="s">
        <v>25</v>
      </c>
      <c r="J1606">
        <v>29.2027397260273</v>
      </c>
      <c r="K1606">
        <v>21.154</v>
      </c>
      <c r="L1606">
        <v>21.038</v>
      </c>
      <c r="M1606">
        <v>25.5</v>
      </c>
      <c r="N1606">
        <v>2.2309999999999999</v>
      </c>
      <c r="O1606">
        <v>17</v>
      </c>
    </row>
    <row r="1607" spans="1:15" x14ac:dyDescent="0.45">
      <c r="A1607" t="s">
        <v>173</v>
      </c>
      <c r="B1607">
        <v>2018</v>
      </c>
      <c r="C1607" s="9">
        <v>43044</v>
      </c>
      <c r="D1607" t="s">
        <v>653</v>
      </c>
      <c r="E1607" t="s">
        <v>642</v>
      </c>
      <c r="F1607">
        <v>2</v>
      </c>
      <c r="G1607">
        <v>4</v>
      </c>
      <c r="H1607" t="s">
        <v>183</v>
      </c>
      <c r="I1607" t="s">
        <v>47</v>
      </c>
      <c r="J1607">
        <v>20.7479452054794</v>
      </c>
      <c r="K1607">
        <v>14.64</v>
      </c>
      <c r="L1607">
        <v>13.262</v>
      </c>
      <c r="M1607">
        <v>20.763999999999999</v>
      </c>
      <c r="N1607">
        <v>3.7509999999999999</v>
      </c>
      <c r="O1607">
        <v>21</v>
      </c>
    </row>
    <row r="1608" spans="1:15" x14ac:dyDescent="0.45">
      <c r="A1608" t="s">
        <v>173</v>
      </c>
      <c r="B1608">
        <v>2018</v>
      </c>
      <c r="C1608" s="9">
        <v>43044</v>
      </c>
      <c r="D1608" t="s">
        <v>653</v>
      </c>
      <c r="E1608" t="s">
        <v>642</v>
      </c>
      <c r="F1608">
        <v>3</v>
      </c>
      <c r="G1608">
        <v>1</v>
      </c>
      <c r="H1608" t="s">
        <v>132</v>
      </c>
      <c r="I1608" t="s">
        <v>36</v>
      </c>
      <c r="J1608">
        <v>26.9561643835616</v>
      </c>
      <c r="K1608">
        <v>28.63</v>
      </c>
      <c r="L1608">
        <v>28.771999999999998</v>
      </c>
      <c r="M1608">
        <v>30.672000000000001</v>
      </c>
      <c r="N1608">
        <v>0.95</v>
      </c>
      <c r="O1608">
        <v>3</v>
      </c>
    </row>
    <row r="1609" spans="1:15" x14ac:dyDescent="0.45">
      <c r="A1609" t="s">
        <v>173</v>
      </c>
      <c r="B1609">
        <v>2018</v>
      </c>
      <c r="C1609" s="9">
        <v>43044</v>
      </c>
      <c r="D1609" t="s">
        <v>653</v>
      </c>
      <c r="E1609" t="s">
        <v>642</v>
      </c>
      <c r="F1609">
        <v>3</v>
      </c>
      <c r="G1609">
        <v>2</v>
      </c>
      <c r="H1609" t="s">
        <v>94</v>
      </c>
      <c r="I1609" t="s">
        <v>38</v>
      </c>
      <c r="J1609">
        <v>20.019178082191701</v>
      </c>
      <c r="K1609">
        <v>15.555999999999999</v>
      </c>
      <c r="L1609">
        <v>19.303000000000001</v>
      </c>
      <c r="M1609">
        <v>26.033000000000001</v>
      </c>
      <c r="N1609">
        <v>3.3650000000000002</v>
      </c>
      <c r="O1609">
        <v>13</v>
      </c>
    </row>
    <row r="1610" spans="1:15" x14ac:dyDescent="0.45">
      <c r="A1610" t="s">
        <v>173</v>
      </c>
      <c r="B1610">
        <v>2018</v>
      </c>
      <c r="C1610" s="9">
        <v>43044</v>
      </c>
      <c r="D1610" t="s">
        <v>653</v>
      </c>
      <c r="E1610" t="s">
        <v>642</v>
      </c>
      <c r="F1610">
        <v>3</v>
      </c>
      <c r="G1610">
        <v>3</v>
      </c>
      <c r="H1610" t="s">
        <v>133</v>
      </c>
      <c r="I1610" t="s">
        <v>25</v>
      </c>
      <c r="J1610">
        <v>24.780821917808201</v>
      </c>
      <c r="K1610">
        <v>23.724</v>
      </c>
      <c r="L1610">
        <v>23.573999999999899</v>
      </c>
      <c r="M1610">
        <v>26.225999999999999</v>
      </c>
      <c r="N1610">
        <v>1.3260000000000001</v>
      </c>
      <c r="O1610">
        <v>17</v>
      </c>
    </row>
    <row r="1611" spans="1:15" x14ac:dyDescent="0.45">
      <c r="A1611" t="s">
        <v>173</v>
      </c>
      <c r="B1611">
        <v>2018</v>
      </c>
      <c r="C1611" s="9">
        <v>43044</v>
      </c>
      <c r="D1611" t="s">
        <v>653</v>
      </c>
      <c r="E1611" t="s">
        <v>642</v>
      </c>
      <c r="F1611">
        <v>3</v>
      </c>
      <c r="G1611">
        <v>4</v>
      </c>
      <c r="H1611" t="s">
        <v>321</v>
      </c>
      <c r="I1611" t="s">
        <v>56</v>
      </c>
      <c r="J1611">
        <v>25.545205479452001</v>
      </c>
      <c r="K1611">
        <v>19.073999999999899</v>
      </c>
      <c r="L1611">
        <v>18.904999999999902</v>
      </c>
      <c r="M1611">
        <v>21.286999999999999</v>
      </c>
      <c r="N1611">
        <v>1.1910000000000001</v>
      </c>
      <c r="O1611">
        <v>21</v>
      </c>
    </row>
    <row r="1612" spans="1:15" x14ac:dyDescent="0.45">
      <c r="A1612" t="s">
        <v>173</v>
      </c>
      <c r="B1612">
        <v>2018</v>
      </c>
      <c r="C1612" s="9">
        <v>43044</v>
      </c>
      <c r="D1612" t="s">
        <v>653</v>
      </c>
      <c r="E1612" t="s">
        <v>642</v>
      </c>
      <c r="F1612">
        <v>4</v>
      </c>
      <c r="G1612">
        <v>1</v>
      </c>
      <c r="H1612" t="s">
        <v>139</v>
      </c>
      <c r="I1612" t="s">
        <v>61</v>
      </c>
      <c r="J1612">
        <v>25.405479452054699</v>
      </c>
      <c r="K1612">
        <v>23.707999999999998</v>
      </c>
      <c r="L1612">
        <v>23.834</v>
      </c>
      <c r="M1612">
        <v>25.667999999999999</v>
      </c>
      <c r="N1612">
        <v>0.91700000000000004</v>
      </c>
      <c r="O1612">
        <v>10</v>
      </c>
    </row>
    <row r="1613" spans="1:15" x14ac:dyDescent="0.45">
      <c r="A1613" t="s">
        <v>173</v>
      </c>
      <c r="B1613">
        <v>2018</v>
      </c>
      <c r="C1613" s="9">
        <v>43044</v>
      </c>
      <c r="D1613" t="s">
        <v>653</v>
      </c>
      <c r="E1613" t="s">
        <v>642</v>
      </c>
      <c r="F1613">
        <v>4</v>
      </c>
      <c r="G1613">
        <v>2</v>
      </c>
      <c r="H1613" t="s">
        <v>187</v>
      </c>
      <c r="I1613" t="s">
        <v>53</v>
      </c>
      <c r="J1613">
        <v>22.594520547945201</v>
      </c>
      <c r="K1613">
        <v>14.433999999999999</v>
      </c>
      <c r="L1613">
        <v>15.66</v>
      </c>
      <c r="M1613">
        <v>20.103999999999999</v>
      </c>
      <c r="N1613">
        <v>2.222</v>
      </c>
      <c r="O1613">
        <v>13</v>
      </c>
    </row>
    <row r="1614" spans="1:15" x14ac:dyDescent="0.45">
      <c r="A1614" t="s">
        <v>173</v>
      </c>
      <c r="B1614">
        <v>2018</v>
      </c>
      <c r="C1614" s="9">
        <v>43044</v>
      </c>
      <c r="D1614" t="s">
        <v>653</v>
      </c>
      <c r="E1614" t="s">
        <v>642</v>
      </c>
      <c r="F1614">
        <v>4</v>
      </c>
      <c r="G1614">
        <v>3</v>
      </c>
      <c r="H1614" t="s">
        <v>699</v>
      </c>
      <c r="I1614" t="s">
        <v>59</v>
      </c>
      <c r="J1614">
        <v>21.317808219178001</v>
      </c>
      <c r="K1614">
        <v>17.431999999999999</v>
      </c>
      <c r="L1614">
        <v>15.582000000000001</v>
      </c>
      <c r="M1614">
        <v>22.446000000000002</v>
      </c>
      <c r="N1614">
        <v>3.4319999999999999</v>
      </c>
      <c r="O1614">
        <v>17</v>
      </c>
    </row>
    <row r="1615" spans="1:15" x14ac:dyDescent="0.45">
      <c r="A1615" t="s">
        <v>173</v>
      </c>
      <c r="B1615">
        <v>2018</v>
      </c>
      <c r="C1615" s="9">
        <v>43044</v>
      </c>
      <c r="D1615" t="s">
        <v>653</v>
      </c>
      <c r="E1615" t="s">
        <v>642</v>
      </c>
      <c r="F1615">
        <v>4</v>
      </c>
      <c r="G1615">
        <v>4</v>
      </c>
      <c r="H1615" t="s">
        <v>180</v>
      </c>
      <c r="I1615" t="s">
        <v>65</v>
      </c>
      <c r="J1615">
        <v>20.2383561643835</v>
      </c>
      <c r="K1615">
        <v>5.4279999999999999</v>
      </c>
      <c r="L1615">
        <v>4.3099999999999898</v>
      </c>
      <c r="M1615">
        <v>13.603999999999999</v>
      </c>
      <c r="N1615">
        <v>4.6470000000000002</v>
      </c>
      <c r="O1615">
        <v>21</v>
      </c>
    </row>
    <row r="1616" spans="1:15" x14ac:dyDescent="0.45">
      <c r="A1616" t="s">
        <v>173</v>
      </c>
      <c r="B1616">
        <v>2018</v>
      </c>
      <c r="C1616" s="9">
        <v>43044</v>
      </c>
      <c r="D1616" t="s">
        <v>653</v>
      </c>
      <c r="E1616" t="s">
        <v>643</v>
      </c>
      <c r="F1616">
        <v>1</v>
      </c>
      <c r="G1616">
        <v>1</v>
      </c>
      <c r="H1616" t="s">
        <v>16</v>
      </c>
      <c r="I1616" t="s">
        <v>17</v>
      </c>
      <c r="J1616">
        <v>18.539726027397201</v>
      </c>
      <c r="K1616">
        <v>25.956</v>
      </c>
      <c r="L1616">
        <v>28.076000000000001</v>
      </c>
      <c r="M1616">
        <v>32.454000000000001</v>
      </c>
      <c r="N1616">
        <v>2.1890000000000001</v>
      </c>
      <c r="O1616">
        <v>6</v>
      </c>
    </row>
    <row r="1617" spans="1:15" x14ac:dyDescent="0.45">
      <c r="A1617" t="s">
        <v>173</v>
      </c>
      <c r="B1617">
        <v>2018</v>
      </c>
      <c r="C1617" s="9">
        <v>43044</v>
      </c>
      <c r="D1617" t="s">
        <v>653</v>
      </c>
      <c r="E1617" t="s">
        <v>643</v>
      </c>
      <c r="F1617">
        <v>1</v>
      </c>
      <c r="G1617">
        <v>2</v>
      </c>
      <c r="H1617" t="s">
        <v>703</v>
      </c>
      <c r="I1617" t="s">
        <v>15</v>
      </c>
      <c r="J1617">
        <v>27.005479452054701</v>
      </c>
      <c r="K1617">
        <v>35.918999999999997</v>
      </c>
      <c r="L1617">
        <v>35.777000000000001</v>
      </c>
      <c r="M1617">
        <v>37.677</v>
      </c>
      <c r="N1617">
        <v>0.95</v>
      </c>
      <c r="O1617">
        <v>1</v>
      </c>
    </row>
    <row r="1618" spans="1:15" x14ac:dyDescent="0.45">
      <c r="A1618" t="s">
        <v>173</v>
      </c>
      <c r="B1618">
        <v>2018</v>
      </c>
      <c r="C1618" s="9">
        <v>43044</v>
      </c>
      <c r="D1618" t="s">
        <v>653</v>
      </c>
      <c r="E1618" t="s">
        <v>643</v>
      </c>
      <c r="F1618">
        <v>1</v>
      </c>
      <c r="G1618">
        <v>3</v>
      </c>
      <c r="H1618" t="s">
        <v>111</v>
      </c>
      <c r="I1618" t="s">
        <v>118</v>
      </c>
      <c r="J1618">
        <v>23.043835616438301</v>
      </c>
      <c r="K1618">
        <v>22.044</v>
      </c>
      <c r="L1618">
        <v>22.724</v>
      </c>
      <c r="M1618">
        <v>25.672000000000001</v>
      </c>
      <c r="N1618">
        <v>1.474</v>
      </c>
      <c r="O1618">
        <v>2</v>
      </c>
    </row>
    <row r="1619" spans="1:15" x14ac:dyDescent="0.45">
      <c r="A1619" t="s">
        <v>173</v>
      </c>
      <c r="B1619">
        <v>2018</v>
      </c>
      <c r="C1619" s="9">
        <v>43044</v>
      </c>
      <c r="D1619" t="s">
        <v>653</v>
      </c>
      <c r="E1619" t="s">
        <v>643</v>
      </c>
      <c r="F1619">
        <v>1</v>
      </c>
      <c r="G1619">
        <v>4</v>
      </c>
      <c r="H1619" t="s">
        <v>96</v>
      </c>
      <c r="I1619" t="s">
        <v>40</v>
      </c>
      <c r="J1619">
        <v>23.813698630136901</v>
      </c>
      <c r="K1619">
        <v>21.978000000000002</v>
      </c>
      <c r="L1619">
        <v>22.042999999999999</v>
      </c>
      <c r="M1619">
        <v>28.702999999999999</v>
      </c>
      <c r="N1619">
        <v>3.33</v>
      </c>
      <c r="O1619">
        <v>7</v>
      </c>
    </row>
    <row r="1620" spans="1:15" x14ac:dyDescent="0.45">
      <c r="A1620" t="s">
        <v>173</v>
      </c>
      <c r="B1620">
        <v>2018</v>
      </c>
      <c r="C1620" s="9">
        <v>43044</v>
      </c>
      <c r="D1620" t="s">
        <v>653</v>
      </c>
      <c r="E1620" t="s">
        <v>643</v>
      </c>
      <c r="F1620">
        <v>1</v>
      </c>
      <c r="G1620">
        <v>5</v>
      </c>
      <c r="H1620" t="s">
        <v>139</v>
      </c>
      <c r="I1620" t="s">
        <v>61</v>
      </c>
      <c r="J1620">
        <v>25.405479452054699</v>
      </c>
      <c r="K1620">
        <v>23.834</v>
      </c>
      <c r="L1620">
        <v>23.742000000000001</v>
      </c>
      <c r="M1620">
        <v>25.558</v>
      </c>
      <c r="N1620">
        <v>0.90800000000000003</v>
      </c>
      <c r="O1620">
        <v>10</v>
      </c>
    </row>
    <row r="1621" spans="1:15" x14ac:dyDescent="0.45">
      <c r="A1621" t="s">
        <v>173</v>
      </c>
      <c r="B1621">
        <v>2018</v>
      </c>
      <c r="C1621" s="9">
        <v>43044</v>
      </c>
      <c r="D1621" t="s">
        <v>653</v>
      </c>
      <c r="E1621" t="s">
        <v>643</v>
      </c>
      <c r="F1621">
        <v>1</v>
      </c>
      <c r="G1621">
        <v>6</v>
      </c>
      <c r="H1621" t="s">
        <v>137</v>
      </c>
      <c r="I1621" t="s">
        <v>29</v>
      </c>
      <c r="J1621">
        <v>20.4657534246575</v>
      </c>
      <c r="K1621">
        <v>15.396999999999901</v>
      </c>
      <c r="L1621">
        <v>14.454000000000001</v>
      </c>
      <c r="M1621">
        <v>20.494</v>
      </c>
      <c r="N1621">
        <v>3.02</v>
      </c>
      <c r="O1621">
        <v>12</v>
      </c>
    </row>
    <row r="1622" spans="1:15" x14ac:dyDescent="0.45">
      <c r="A1622" t="s">
        <v>173</v>
      </c>
      <c r="B1622">
        <v>2018</v>
      </c>
      <c r="C1622" s="9">
        <v>43044</v>
      </c>
      <c r="D1622" t="s">
        <v>653</v>
      </c>
      <c r="E1622" t="s">
        <v>643</v>
      </c>
      <c r="F1622">
        <v>2</v>
      </c>
      <c r="G1622">
        <v>1</v>
      </c>
      <c r="H1622" t="s">
        <v>132</v>
      </c>
      <c r="I1622" t="s">
        <v>36</v>
      </c>
      <c r="J1622">
        <v>26.9561643835616</v>
      </c>
      <c r="K1622">
        <v>28.771999999999998</v>
      </c>
      <c r="L1622">
        <v>29.056999999999999</v>
      </c>
      <c r="M1622">
        <v>30.937000000000001</v>
      </c>
      <c r="N1622">
        <v>0.94</v>
      </c>
      <c r="O1622">
        <v>3</v>
      </c>
    </row>
    <row r="1623" spans="1:15" x14ac:dyDescent="0.45">
      <c r="A1623" t="s">
        <v>173</v>
      </c>
      <c r="B1623">
        <v>2018</v>
      </c>
      <c r="C1623" s="9">
        <v>43044</v>
      </c>
      <c r="D1623" t="s">
        <v>653</v>
      </c>
      <c r="E1623" t="s">
        <v>643</v>
      </c>
      <c r="F1623">
        <v>2</v>
      </c>
      <c r="G1623">
        <v>2</v>
      </c>
      <c r="H1623" t="s">
        <v>77</v>
      </c>
      <c r="I1623" t="s">
        <v>19</v>
      </c>
      <c r="J1623">
        <v>26.4876712328767</v>
      </c>
      <c r="K1623">
        <v>25.971</v>
      </c>
      <c r="L1623">
        <v>26.346</v>
      </c>
      <c r="M1623">
        <v>28.655999999999999</v>
      </c>
      <c r="N1623">
        <v>1.155</v>
      </c>
      <c r="O1623">
        <v>4</v>
      </c>
    </row>
    <row r="1624" spans="1:15" x14ac:dyDescent="0.45">
      <c r="A1624" t="s">
        <v>173</v>
      </c>
      <c r="B1624">
        <v>2018</v>
      </c>
      <c r="C1624" s="9">
        <v>43044</v>
      </c>
      <c r="D1624" t="s">
        <v>653</v>
      </c>
      <c r="E1624" t="s">
        <v>643</v>
      </c>
      <c r="F1624">
        <v>2</v>
      </c>
      <c r="G1624">
        <v>3</v>
      </c>
      <c r="H1624" t="s">
        <v>147</v>
      </c>
      <c r="I1624" t="s">
        <v>31</v>
      </c>
      <c r="J1624">
        <v>29.326027397260201</v>
      </c>
      <c r="K1624">
        <v>29.427</v>
      </c>
      <c r="L1624">
        <v>29.398999999999901</v>
      </c>
      <c r="M1624">
        <v>31.190999999999999</v>
      </c>
      <c r="N1624">
        <v>0.89600000000000002</v>
      </c>
      <c r="O1624">
        <v>6</v>
      </c>
    </row>
    <row r="1625" spans="1:15" x14ac:dyDescent="0.45">
      <c r="A1625" t="s">
        <v>173</v>
      </c>
      <c r="B1625">
        <v>2018</v>
      </c>
      <c r="C1625" s="9">
        <v>43044</v>
      </c>
      <c r="D1625" t="s">
        <v>653</v>
      </c>
      <c r="E1625" t="s">
        <v>643</v>
      </c>
      <c r="F1625">
        <v>2</v>
      </c>
      <c r="G1625">
        <v>4</v>
      </c>
      <c r="H1625" t="s">
        <v>656</v>
      </c>
      <c r="I1625" t="s">
        <v>49</v>
      </c>
      <c r="J1625">
        <v>19.386301369862998</v>
      </c>
      <c r="K1625">
        <v>16.940000000000001</v>
      </c>
      <c r="L1625">
        <v>19.405000000000001</v>
      </c>
      <c r="M1625">
        <v>24.483000000000001</v>
      </c>
      <c r="N1625">
        <v>2.5390000000000001</v>
      </c>
      <c r="O1625">
        <v>9</v>
      </c>
    </row>
    <row r="1626" spans="1:15" x14ac:dyDescent="0.45">
      <c r="A1626" t="s">
        <v>173</v>
      </c>
      <c r="B1626">
        <v>2018</v>
      </c>
      <c r="C1626" s="9">
        <v>43044</v>
      </c>
      <c r="D1626" t="s">
        <v>653</v>
      </c>
      <c r="E1626" t="s">
        <v>643</v>
      </c>
      <c r="F1626">
        <v>2</v>
      </c>
      <c r="G1626">
        <v>5</v>
      </c>
      <c r="H1626" t="s">
        <v>34</v>
      </c>
      <c r="I1626" t="s">
        <v>19</v>
      </c>
      <c r="J1626">
        <v>30.2602739726027</v>
      </c>
      <c r="K1626">
        <v>26.28</v>
      </c>
      <c r="L1626">
        <v>26.079000000000001</v>
      </c>
      <c r="M1626">
        <v>28.445</v>
      </c>
      <c r="N1626">
        <v>1.1830000000000001</v>
      </c>
      <c r="O1626">
        <v>8</v>
      </c>
    </row>
    <row r="1627" spans="1:15" x14ac:dyDescent="0.45">
      <c r="A1627" t="s">
        <v>173</v>
      </c>
      <c r="B1627">
        <v>2018</v>
      </c>
      <c r="C1627" s="9">
        <v>43044</v>
      </c>
      <c r="D1627" t="s">
        <v>653</v>
      </c>
      <c r="E1627" t="s">
        <v>643</v>
      </c>
      <c r="F1627">
        <v>2</v>
      </c>
      <c r="G1627">
        <v>6</v>
      </c>
      <c r="H1627" t="s">
        <v>655</v>
      </c>
      <c r="I1627" t="s">
        <v>120</v>
      </c>
      <c r="J1627">
        <v>34.920547945205399</v>
      </c>
      <c r="K1627">
        <v>28.923999999999999</v>
      </c>
      <c r="L1627">
        <v>28.562000000000001</v>
      </c>
      <c r="M1627">
        <v>30.388000000000002</v>
      </c>
      <c r="N1627">
        <v>0.91300000000000003</v>
      </c>
      <c r="O1627">
        <v>11</v>
      </c>
    </row>
    <row r="1628" spans="1:15" x14ac:dyDescent="0.45">
      <c r="A1628" t="s">
        <v>173</v>
      </c>
      <c r="B1628">
        <v>2018</v>
      </c>
      <c r="C1628" s="9">
        <v>43044</v>
      </c>
      <c r="D1628" t="s">
        <v>653</v>
      </c>
      <c r="E1628" t="s">
        <v>370</v>
      </c>
      <c r="F1628">
        <v>1</v>
      </c>
      <c r="G1628">
        <v>1</v>
      </c>
      <c r="H1628" t="s">
        <v>703</v>
      </c>
      <c r="I1628" t="s">
        <v>15</v>
      </c>
      <c r="J1628">
        <v>27.005479452054701</v>
      </c>
      <c r="K1628">
        <v>35.777000000000001</v>
      </c>
      <c r="L1628">
        <v>35.887999999999998</v>
      </c>
      <c r="M1628">
        <v>37.776000000000003</v>
      </c>
      <c r="N1628">
        <v>0.94399999999999995</v>
      </c>
      <c r="O1628">
        <v>1</v>
      </c>
    </row>
    <row r="1629" spans="1:15" x14ac:dyDescent="0.45">
      <c r="A1629" t="s">
        <v>173</v>
      </c>
      <c r="B1629">
        <v>2018</v>
      </c>
      <c r="C1629" s="9">
        <v>43044</v>
      </c>
      <c r="D1629" t="s">
        <v>653</v>
      </c>
      <c r="E1629" t="s">
        <v>370</v>
      </c>
      <c r="F1629">
        <v>1</v>
      </c>
      <c r="G1629">
        <v>2</v>
      </c>
      <c r="H1629" t="s">
        <v>111</v>
      </c>
      <c r="I1629" t="s">
        <v>118</v>
      </c>
      <c r="J1629">
        <v>23.043835616438301</v>
      </c>
      <c r="K1629">
        <v>22.724</v>
      </c>
      <c r="L1629">
        <v>23.777999999999999</v>
      </c>
      <c r="M1629">
        <v>26.608000000000001</v>
      </c>
      <c r="N1629">
        <v>1.415</v>
      </c>
      <c r="O1629">
        <v>2</v>
      </c>
    </row>
    <row r="1630" spans="1:15" x14ac:dyDescent="0.45">
      <c r="A1630" t="s">
        <v>173</v>
      </c>
      <c r="B1630">
        <v>2018</v>
      </c>
      <c r="C1630" s="9">
        <v>43044</v>
      </c>
      <c r="D1630" t="s">
        <v>653</v>
      </c>
      <c r="E1630" t="s">
        <v>370</v>
      </c>
      <c r="F1630">
        <v>1</v>
      </c>
      <c r="G1630">
        <v>3</v>
      </c>
      <c r="H1630" t="s">
        <v>132</v>
      </c>
      <c r="I1630" t="s">
        <v>36</v>
      </c>
      <c r="J1630">
        <v>26.9561643835616</v>
      </c>
      <c r="K1630">
        <v>29.056999999999999</v>
      </c>
      <c r="L1630">
        <v>29.120999999999999</v>
      </c>
      <c r="M1630">
        <v>30.972999999999999</v>
      </c>
      <c r="N1630">
        <v>0.92600000000000005</v>
      </c>
      <c r="O1630">
        <v>3</v>
      </c>
    </row>
    <row r="1631" spans="1:15" x14ac:dyDescent="0.45">
      <c r="A1631" t="s">
        <v>173</v>
      </c>
      <c r="B1631">
        <v>2018</v>
      </c>
      <c r="C1631" s="9">
        <v>43044</v>
      </c>
      <c r="D1631" t="s">
        <v>653</v>
      </c>
      <c r="E1631" t="s">
        <v>370</v>
      </c>
      <c r="F1631">
        <v>1</v>
      </c>
      <c r="G1631">
        <v>4</v>
      </c>
      <c r="H1631" t="s">
        <v>77</v>
      </c>
      <c r="I1631" t="s">
        <v>19</v>
      </c>
      <c r="J1631">
        <v>26.4876712328767</v>
      </c>
      <c r="K1631">
        <v>26.346</v>
      </c>
      <c r="L1631">
        <v>26.457999999999998</v>
      </c>
      <c r="M1631">
        <v>28.71</v>
      </c>
      <c r="N1631">
        <v>1.1259999999999999</v>
      </c>
      <c r="O1631">
        <v>4</v>
      </c>
    </row>
    <row r="1632" spans="1:15" x14ac:dyDescent="0.45">
      <c r="A1632" t="s">
        <v>173</v>
      </c>
      <c r="B1632">
        <v>2018</v>
      </c>
      <c r="C1632" s="9">
        <v>43044</v>
      </c>
      <c r="D1632" t="s">
        <v>653</v>
      </c>
      <c r="E1632" t="s">
        <v>370</v>
      </c>
      <c r="F1632">
        <v>1</v>
      </c>
      <c r="G1632">
        <v>5</v>
      </c>
      <c r="H1632" t="s">
        <v>16</v>
      </c>
      <c r="I1632" t="s">
        <v>17</v>
      </c>
      <c r="J1632">
        <v>18.539726027397201</v>
      </c>
      <c r="K1632">
        <v>28.076000000000001</v>
      </c>
      <c r="L1632">
        <v>27.324000000000002</v>
      </c>
      <c r="M1632">
        <v>31.318000000000001</v>
      </c>
      <c r="N1632">
        <v>1.9970000000000001</v>
      </c>
      <c r="O1632">
        <v>6</v>
      </c>
    </row>
    <row r="1633" spans="1:15" x14ac:dyDescent="0.45">
      <c r="A1633" t="s">
        <v>173</v>
      </c>
      <c r="B1633">
        <v>2018</v>
      </c>
      <c r="C1633" s="9">
        <v>43044</v>
      </c>
      <c r="D1633" t="s">
        <v>653</v>
      </c>
      <c r="E1633" t="s">
        <v>370</v>
      </c>
      <c r="F1633">
        <v>1</v>
      </c>
      <c r="G1633">
        <v>6</v>
      </c>
      <c r="H1633" t="s">
        <v>147</v>
      </c>
      <c r="I1633" t="s">
        <v>31</v>
      </c>
      <c r="J1633">
        <v>29.326027397260201</v>
      </c>
      <c r="K1633">
        <v>29.398999999999901</v>
      </c>
      <c r="L1633">
        <v>29.108000000000001</v>
      </c>
      <c r="M1633">
        <v>30.882000000000001</v>
      </c>
      <c r="N1633">
        <v>0.88700000000000001</v>
      </c>
      <c r="O1633">
        <v>6</v>
      </c>
    </row>
    <row r="1634" spans="1:15" x14ac:dyDescent="0.45">
      <c r="A1634" t="s">
        <v>173</v>
      </c>
      <c r="B1634">
        <v>2018</v>
      </c>
      <c r="C1634" s="9">
        <v>43044</v>
      </c>
      <c r="D1634" t="s">
        <v>653</v>
      </c>
      <c r="E1634" t="s">
        <v>370</v>
      </c>
      <c r="F1634">
        <v>2</v>
      </c>
      <c r="G1634">
        <v>1</v>
      </c>
      <c r="H1634" t="s">
        <v>96</v>
      </c>
      <c r="I1634" t="s">
        <v>40</v>
      </c>
      <c r="J1634">
        <v>23.813698630136901</v>
      </c>
      <c r="K1634">
        <v>22.042999999999999</v>
      </c>
      <c r="L1634">
        <v>25.416</v>
      </c>
      <c r="M1634">
        <v>31.224</v>
      </c>
      <c r="N1634">
        <v>2.9039999999999999</v>
      </c>
      <c r="O1634">
        <v>7</v>
      </c>
    </row>
    <row r="1635" spans="1:15" x14ac:dyDescent="0.45">
      <c r="A1635" t="s">
        <v>173</v>
      </c>
      <c r="B1635">
        <v>2018</v>
      </c>
      <c r="C1635" s="9">
        <v>43044</v>
      </c>
      <c r="D1635" t="s">
        <v>653</v>
      </c>
      <c r="E1635" t="s">
        <v>370</v>
      </c>
      <c r="F1635">
        <v>2</v>
      </c>
      <c r="G1635">
        <v>2</v>
      </c>
      <c r="H1635" t="s">
        <v>34</v>
      </c>
      <c r="I1635" t="s">
        <v>19</v>
      </c>
      <c r="J1635">
        <v>30.2602739726027</v>
      </c>
      <c r="K1635">
        <v>26.079000000000001</v>
      </c>
      <c r="L1635">
        <v>26.326000000000001</v>
      </c>
      <c r="M1635">
        <v>28.638000000000002</v>
      </c>
      <c r="N1635">
        <v>1.1559999999999999</v>
      </c>
      <c r="O1635">
        <v>8</v>
      </c>
    </row>
    <row r="1636" spans="1:15" x14ac:dyDescent="0.45">
      <c r="A1636" t="s">
        <v>173</v>
      </c>
      <c r="B1636">
        <v>2018</v>
      </c>
      <c r="C1636" s="9">
        <v>43044</v>
      </c>
      <c r="D1636" t="s">
        <v>653</v>
      </c>
      <c r="E1636" t="s">
        <v>370</v>
      </c>
      <c r="F1636">
        <v>2</v>
      </c>
      <c r="G1636">
        <v>3</v>
      </c>
      <c r="H1636" t="s">
        <v>656</v>
      </c>
      <c r="I1636" t="s">
        <v>49</v>
      </c>
      <c r="J1636">
        <v>19.386301369862998</v>
      </c>
      <c r="K1636">
        <v>19.405000000000001</v>
      </c>
      <c r="L1636">
        <v>20.931999999999999</v>
      </c>
      <c r="M1636">
        <v>25.446000000000002</v>
      </c>
      <c r="N1636">
        <v>2.2570000000000001</v>
      </c>
      <c r="O1636">
        <v>9</v>
      </c>
    </row>
    <row r="1637" spans="1:15" x14ac:dyDescent="0.45">
      <c r="A1637" t="s">
        <v>173</v>
      </c>
      <c r="B1637">
        <v>2018</v>
      </c>
      <c r="C1637" s="9">
        <v>43044</v>
      </c>
      <c r="D1637" t="s">
        <v>653</v>
      </c>
      <c r="E1637" t="s">
        <v>370</v>
      </c>
      <c r="F1637">
        <v>2</v>
      </c>
      <c r="G1637">
        <v>4</v>
      </c>
      <c r="H1637" t="s">
        <v>139</v>
      </c>
      <c r="I1637" t="s">
        <v>61</v>
      </c>
      <c r="J1637">
        <v>25.405479452054699</v>
      </c>
      <c r="K1637">
        <v>23.742000000000001</v>
      </c>
      <c r="L1637">
        <v>23.765999999999998</v>
      </c>
      <c r="M1637">
        <v>25.56</v>
      </c>
      <c r="N1637">
        <v>0.89700000000000002</v>
      </c>
      <c r="O1637">
        <v>10</v>
      </c>
    </row>
    <row r="1638" spans="1:15" x14ac:dyDescent="0.45">
      <c r="A1638" t="s">
        <v>173</v>
      </c>
      <c r="B1638">
        <v>2018</v>
      </c>
      <c r="C1638" s="9">
        <v>43044</v>
      </c>
      <c r="D1638" t="s">
        <v>653</v>
      </c>
      <c r="E1638" t="s">
        <v>370</v>
      </c>
      <c r="F1638">
        <v>2</v>
      </c>
      <c r="G1638">
        <v>5</v>
      </c>
      <c r="H1638" t="s">
        <v>655</v>
      </c>
      <c r="I1638" t="s">
        <v>120</v>
      </c>
      <c r="J1638">
        <v>34.920547945205399</v>
      </c>
      <c r="K1638">
        <v>28.562000000000001</v>
      </c>
      <c r="L1638">
        <v>28.248999999999999</v>
      </c>
      <c r="M1638">
        <v>30.053000000000001</v>
      </c>
      <c r="N1638">
        <v>0.90200000000000002</v>
      </c>
      <c r="O1638">
        <v>11</v>
      </c>
    </row>
    <row r="1639" spans="1:15" x14ac:dyDescent="0.45">
      <c r="A1639" t="s">
        <v>173</v>
      </c>
      <c r="B1639">
        <v>2018</v>
      </c>
      <c r="C1639" s="9">
        <v>43044</v>
      </c>
      <c r="D1639" t="s">
        <v>653</v>
      </c>
      <c r="E1639" t="s">
        <v>370</v>
      </c>
      <c r="F1639">
        <v>2</v>
      </c>
      <c r="G1639">
        <v>6</v>
      </c>
      <c r="H1639" t="s">
        <v>137</v>
      </c>
      <c r="I1639" t="s">
        <v>29</v>
      </c>
      <c r="J1639">
        <v>20.4657534246575</v>
      </c>
      <c r="K1639">
        <v>14.454000000000001</v>
      </c>
      <c r="L1639">
        <v>13.894</v>
      </c>
      <c r="M1639">
        <v>19.420000000000002</v>
      </c>
      <c r="N1639">
        <v>2.7629999999999999</v>
      </c>
      <c r="O1639">
        <v>12</v>
      </c>
    </row>
    <row r="1640" spans="1:15" x14ac:dyDescent="0.45">
      <c r="A1640" t="s">
        <v>717</v>
      </c>
      <c r="B1640">
        <v>2018</v>
      </c>
      <c r="C1640" s="9">
        <v>43050</v>
      </c>
      <c r="D1640" t="s">
        <v>653</v>
      </c>
      <c r="E1640" t="s">
        <v>454</v>
      </c>
      <c r="F1640">
        <v>1</v>
      </c>
      <c r="G1640">
        <v>1</v>
      </c>
      <c r="H1640" t="s">
        <v>703</v>
      </c>
      <c r="I1640" t="s">
        <v>15</v>
      </c>
      <c r="J1640">
        <v>27.021917808219101</v>
      </c>
      <c r="K1640">
        <v>35.887999999999998</v>
      </c>
      <c r="L1640">
        <v>35.957999999999998</v>
      </c>
      <c r="M1640">
        <v>37.840000000000003</v>
      </c>
      <c r="N1640">
        <v>0.94099999999999995</v>
      </c>
      <c r="O1640">
        <v>1</v>
      </c>
    </row>
    <row r="1641" spans="1:15" x14ac:dyDescent="0.45">
      <c r="A1641" t="s">
        <v>717</v>
      </c>
      <c r="B1641">
        <v>2018</v>
      </c>
      <c r="C1641" s="9">
        <v>43050</v>
      </c>
      <c r="D1641" t="s">
        <v>653</v>
      </c>
      <c r="E1641" t="s">
        <v>454</v>
      </c>
      <c r="F1641">
        <v>1</v>
      </c>
      <c r="G1641">
        <v>2</v>
      </c>
      <c r="H1641" t="s">
        <v>655</v>
      </c>
      <c r="I1641" t="s">
        <v>120</v>
      </c>
      <c r="J1641">
        <v>34.936986301369799</v>
      </c>
      <c r="K1641">
        <v>28.248999999999999</v>
      </c>
      <c r="L1641">
        <v>28.361000000000001</v>
      </c>
      <c r="M1641">
        <v>30.151</v>
      </c>
      <c r="N1641">
        <v>0.89500000000000002</v>
      </c>
      <c r="O1641">
        <v>4</v>
      </c>
    </row>
    <row r="1642" spans="1:15" x14ac:dyDescent="0.45">
      <c r="A1642" t="s">
        <v>717</v>
      </c>
      <c r="B1642">
        <v>2018</v>
      </c>
      <c r="C1642" s="9">
        <v>43050</v>
      </c>
      <c r="D1642" t="s">
        <v>653</v>
      </c>
      <c r="E1642" t="s">
        <v>454</v>
      </c>
      <c r="F1642">
        <v>1</v>
      </c>
      <c r="G1642">
        <v>3</v>
      </c>
      <c r="H1642" t="s">
        <v>183</v>
      </c>
      <c r="I1642" t="s">
        <v>47</v>
      </c>
      <c r="J1642">
        <v>20.7643835616438</v>
      </c>
      <c r="K1642">
        <v>13.262</v>
      </c>
      <c r="L1642">
        <v>17.88</v>
      </c>
      <c r="M1642">
        <v>23.972000000000001</v>
      </c>
      <c r="N1642">
        <v>3.0459999999999998</v>
      </c>
      <c r="O1642">
        <v>21</v>
      </c>
    </row>
    <row r="1643" spans="1:15" x14ac:dyDescent="0.45">
      <c r="A1643" t="s">
        <v>717</v>
      </c>
      <c r="B1643">
        <v>2018</v>
      </c>
      <c r="C1643" s="9">
        <v>43050</v>
      </c>
      <c r="D1643" t="s">
        <v>653</v>
      </c>
      <c r="E1643" t="s">
        <v>454</v>
      </c>
      <c r="F1643">
        <v>1</v>
      </c>
      <c r="G1643">
        <v>4</v>
      </c>
      <c r="H1643" t="s">
        <v>630</v>
      </c>
      <c r="I1643" t="s">
        <v>53</v>
      </c>
      <c r="J1643">
        <v>20.849315068493102</v>
      </c>
      <c r="K1643">
        <v>9</v>
      </c>
      <c r="L1643">
        <v>16.475999999999999</v>
      </c>
      <c r="M1643">
        <v>25.091999999999999</v>
      </c>
      <c r="N1643">
        <v>4.3079999999999998</v>
      </c>
      <c r="O1643">
        <v>13</v>
      </c>
    </row>
    <row r="1644" spans="1:15" x14ac:dyDescent="0.45">
      <c r="A1644" t="s">
        <v>717</v>
      </c>
      <c r="B1644">
        <v>2018</v>
      </c>
      <c r="C1644" s="9">
        <v>43050</v>
      </c>
      <c r="D1644" t="s">
        <v>653</v>
      </c>
      <c r="E1644" t="s">
        <v>454</v>
      </c>
      <c r="F1644">
        <v>1</v>
      </c>
      <c r="G1644">
        <v>5</v>
      </c>
      <c r="H1644" t="s">
        <v>43</v>
      </c>
      <c r="I1644" t="s">
        <v>44</v>
      </c>
      <c r="J1644">
        <v>24.9780821917808</v>
      </c>
      <c r="K1644">
        <v>23.492000000000001</v>
      </c>
      <c r="L1644">
        <v>23.361999999999998</v>
      </c>
      <c r="M1644">
        <v>25.236000000000001</v>
      </c>
      <c r="N1644">
        <v>0.93700000000000006</v>
      </c>
      <c r="O1644">
        <v>11</v>
      </c>
    </row>
    <row r="1645" spans="1:15" x14ac:dyDescent="0.45">
      <c r="A1645" t="s">
        <v>717</v>
      </c>
      <c r="B1645">
        <v>2018</v>
      </c>
      <c r="C1645" s="9">
        <v>43050</v>
      </c>
      <c r="D1645" t="s">
        <v>653</v>
      </c>
      <c r="E1645" t="s">
        <v>454</v>
      </c>
      <c r="F1645">
        <v>1</v>
      </c>
      <c r="G1645">
        <v>6</v>
      </c>
      <c r="H1645" t="s">
        <v>39</v>
      </c>
      <c r="I1645" t="s">
        <v>40</v>
      </c>
      <c r="J1645">
        <v>23.2520547945205</v>
      </c>
      <c r="K1645">
        <v>12.778</v>
      </c>
      <c r="L1645">
        <v>13.390999999999901</v>
      </c>
      <c r="M1645">
        <v>19.324999999999999</v>
      </c>
      <c r="N1645">
        <v>2.9670000000000001</v>
      </c>
      <c r="O1645">
        <v>17</v>
      </c>
    </row>
    <row r="1646" spans="1:15" x14ac:dyDescent="0.45">
      <c r="A1646" t="s">
        <v>717</v>
      </c>
      <c r="B1646">
        <v>2018</v>
      </c>
      <c r="C1646" s="9">
        <v>43050</v>
      </c>
      <c r="D1646" t="s">
        <v>653</v>
      </c>
      <c r="E1646" t="s">
        <v>454</v>
      </c>
      <c r="F1646">
        <v>1</v>
      </c>
      <c r="G1646">
        <v>7</v>
      </c>
      <c r="H1646" t="s">
        <v>137</v>
      </c>
      <c r="I1646" t="s">
        <v>29</v>
      </c>
      <c r="J1646">
        <v>20.4821917808219</v>
      </c>
      <c r="K1646">
        <v>13.894</v>
      </c>
      <c r="L1646">
        <v>12.76</v>
      </c>
      <c r="M1646">
        <v>17.826000000000001</v>
      </c>
      <c r="N1646">
        <v>2.5329999999999999</v>
      </c>
      <c r="O1646">
        <v>10</v>
      </c>
    </row>
    <row r="1647" spans="1:15" x14ac:dyDescent="0.45">
      <c r="A1647" t="s">
        <v>717</v>
      </c>
      <c r="B1647">
        <v>2018</v>
      </c>
      <c r="C1647" s="9">
        <v>43050</v>
      </c>
      <c r="D1647" t="s">
        <v>653</v>
      </c>
      <c r="E1647" t="s">
        <v>454</v>
      </c>
      <c r="F1647">
        <v>2</v>
      </c>
      <c r="G1647">
        <v>1</v>
      </c>
      <c r="H1647" t="s">
        <v>34</v>
      </c>
      <c r="I1647" t="s">
        <v>19</v>
      </c>
      <c r="J1647">
        <v>30.276712328767101</v>
      </c>
      <c r="K1647">
        <v>26.326000000000001</v>
      </c>
      <c r="L1647">
        <v>26.762</v>
      </c>
      <c r="M1647">
        <v>29.03</v>
      </c>
      <c r="N1647">
        <v>1.1339999999999999</v>
      </c>
      <c r="O1647">
        <v>3</v>
      </c>
    </row>
    <row r="1648" spans="1:15" x14ac:dyDescent="0.45">
      <c r="A1648" t="s">
        <v>717</v>
      </c>
      <c r="B1648">
        <v>2018</v>
      </c>
      <c r="C1648" s="9">
        <v>43050</v>
      </c>
      <c r="D1648" t="s">
        <v>653</v>
      </c>
      <c r="E1648" t="s">
        <v>454</v>
      </c>
      <c r="F1648">
        <v>2</v>
      </c>
      <c r="G1648">
        <v>2</v>
      </c>
      <c r="H1648" t="s">
        <v>133</v>
      </c>
      <c r="I1648" t="s">
        <v>25</v>
      </c>
      <c r="J1648">
        <v>24.797260273972601</v>
      </c>
      <c r="K1648">
        <v>23.573999999999899</v>
      </c>
      <c r="L1648">
        <v>24.067</v>
      </c>
      <c r="M1648">
        <v>26.632999999999999</v>
      </c>
      <c r="N1648">
        <v>1.2829999999999999</v>
      </c>
      <c r="O1648">
        <v>8</v>
      </c>
    </row>
    <row r="1649" spans="1:15" x14ac:dyDescent="0.45">
      <c r="A1649" t="s">
        <v>717</v>
      </c>
      <c r="B1649">
        <v>2018</v>
      </c>
      <c r="C1649" s="9">
        <v>43050</v>
      </c>
      <c r="D1649" t="s">
        <v>653</v>
      </c>
      <c r="E1649" t="s">
        <v>454</v>
      </c>
      <c r="F1649">
        <v>2</v>
      </c>
      <c r="G1649">
        <v>3</v>
      </c>
      <c r="H1649" t="s">
        <v>50</v>
      </c>
      <c r="I1649" t="s">
        <v>51</v>
      </c>
      <c r="J1649">
        <v>21.098630136986301</v>
      </c>
      <c r="K1649">
        <v>23.693999999999999</v>
      </c>
      <c r="L1649">
        <v>23.966999999999999</v>
      </c>
      <c r="M1649">
        <v>26.597000000000001</v>
      </c>
      <c r="N1649">
        <v>1.3149999999999999</v>
      </c>
      <c r="O1649">
        <v>13</v>
      </c>
    </row>
    <row r="1650" spans="1:15" x14ac:dyDescent="0.45">
      <c r="A1650" t="s">
        <v>717</v>
      </c>
      <c r="B1650">
        <v>2018</v>
      </c>
      <c r="C1650" s="9">
        <v>43050</v>
      </c>
      <c r="D1650" t="s">
        <v>653</v>
      </c>
      <c r="E1650" t="s">
        <v>454</v>
      </c>
      <c r="F1650">
        <v>2</v>
      </c>
      <c r="G1650">
        <v>4</v>
      </c>
      <c r="H1650" t="s">
        <v>656</v>
      </c>
      <c r="I1650" t="s">
        <v>49</v>
      </c>
      <c r="J1650">
        <v>19.402739726027399</v>
      </c>
      <c r="K1650">
        <v>20.931999999999999</v>
      </c>
      <c r="L1650">
        <v>21.492999999999999</v>
      </c>
      <c r="M1650">
        <v>25.581</v>
      </c>
      <c r="N1650">
        <v>2.044</v>
      </c>
      <c r="O1650">
        <v>13</v>
      </c>
    </row>
    <row r="1651" spans="1:15" x14ac:dyDescent="0.45">
      <c r="A1651" t="s">
        <v>717</v>
      </c>
      <c r="B1651">
        <v>2018</v>
      </c>
      <c r="C1651" s="9">
        <v>43050</v>
      </c>
      <c r="D1651" t="s">
        <v>653</v>
      </c>
      <c r="E1651" t="s">
        <v>454</v>
      </c>
      <c r="F1651">
        <v>2</v>
      </c>
      <c r="G1651">
        <v>5</v>
      </c>
      <c r="H1651" t="s">
        <v>96</v>
      </c>
      <c r="I1651" t="s">
        <v>40</v>
      </c>
      <c r="J1651">
        <v>23.830136986301302</v>
      </c>
      <c r="K1651">
        <v>25.416</v>
      </c>
      <c r="L1651">
        <v>23.838999999999999</v>
      </c>
      <c r="M1651">
        <v>28.823</v>
      </c>
      <c r="N1651">
        <v>2.492</v>
      </c>
      <c r="O1651">
        <v>9</v>
      </c>
    </row>
    <row r="1652" spans="1:15" x14ac:dyDescent="0.45">
      <c r="A1652" t="s">
        <v>717</v>
      </c>
      <c r="B1652">
        <v>2018</v>
      </c>
      <c r="C1652" s="9">
        <v>43050</v>
      </c>
      <c r="D1652" t="s">
        <v>653</v>
      </c>
      <c r="E1652" t="s">
        <v>454</v>
      </c>
      <c r="F1652">
        <v>2</v>
      </c>
      <c r="G1652">
        <v>6</v>
      </c>
      <c r="H1652" t="s">
        <v>699</v>
      </c>
      <c r="I1652" t="s">
        <v>59</v>
      </c>
      <c r="J1652">
        <v>21.334246575342402</v>
      </c>
      <c r="K1652">
        <v>15.582000000000001</v>
      </c>
      <c r="L1652">
        <v>16.103999999999999</v>
      </c>
      <c r="M1652">
        <v>21.797999999999998</v>
      </c>
      <c r="N1652">
        <v>2.847</v>
      </c>
      <c r="O1652">
        <v>25</v>
      </c>
    </row>
    <row r="1653" spans="1:15" x14ac:dyDescent="0.45">
      <c r="A1653" t="s">
        <v>717</v>
      </c>
      <c r="B1653">
        <v>2018</v>
      </c>
      <c r="C1653" s="9">
        <v>43050</v>
      </c>
      <c r="D1653" t="s">
        <v>653</v>
      </c>
      <c r="E1653" t="s">
        <v>454</v>
      </c>
      <c r="F1653">
        <v>2</v>
      </c>
      <c r="G1653">
        <v>7</v>
      </c>
      <c r="H1653" t="s">
        <v>94</v>
      </c>
      <c r="I1653" t="s">
        <v>38</v>
      </c>
      <c r="J1653">
        <v>20.035616438356101</v>
      </c>
      <c r="K1653">
        <v>19.303000000000001</v>
      </c>
      <c r="L1653">
        <v>16.798999999999999</v>
      </c>
      <c r="M1653">
        <v>22.597000000000001</v>
      </c>
      <c r="N1653">
        <v>2.899</v>
      </c>
      <c r="O1653">
        <v>17</v>
      </c>
    </row>
    <row r="1654" spans="1:15" x14ac:dyDescent="0.45">
      <c r="A1654" t="s">
        <v>717</v>
      </c>
      <c r="B1654">
        <v>2018</v>
      </c>
      <c r="C1654" s="9">
        <v>43050</v>
      </c>
      <c r="D1654" t="s">
        <v>653</v>
      </c>
      <c r="E1654" t="s">
        <v>454</v>
      </c>
      <c r="F1654">
        <v>3</v>
      </c>
      <c r="G1654">
        <v>1</v>
      </c>
      <c r="H1654" t="s">
        <v>109</v>
      </c>
      <c r="I1654" t="s">
        <v>118</v>
      </c>
      <c r="J1654">
        <v>24.780821917808201</v>
      </c>
      <c r="K1654">
        <v>27.292000000000002</v>
      </c>
      <c r="L1654">
        <v>27.497999999999902</v>
      </c>
      <c r="M1654">
        <v>29.507999999999999</v>
      </c>
      <c r="N1654">
        <v>1.0049999999999999</v>
      </c>
      <c r="O1654">
        <v>7</v>
      </c>
    </row>
    <row r="1655" spans="1:15" x14ac:dyDescent="0.45">
      <c r="A1655" t="s">
        <v>717</v>
      </c>
      <c r="B1655">
        <v>2018</v>
      </c>
      <c r="C1655" s="9">
        <v>43050</v>
      </c>
      <c r="D1655" t="s">
        <v>653</v>
      </c>
      <c r="E1655" t="s">
        <v>454</v>
      </c>
      <c r="F1655">
        <v>3</v>
      </c>
      <c r="G1655">
        <v>2</v>
      </c>
      <c r="H1655" t="s">
        <v>77</v>
      </c>
      <c r="I1655" t="s">
        <v>19</v>
      </c>
      <c r="J1655">
        <v>26.504109589041001</v>
      </c>
      <c r="K1655">
        <v>26.457999999999998</v>
      </c>
      <c r="L1655">
        <v>26.454999999999998</v>
      </c>
      <c r="M1655">
        <v>28.669</v>
      </c>
      <c r="N1655">
        <v>1.107</v>
      </c>
      <c r="O1655">
        <v>2</v>
      </c>
    </row>
    <row r="1656" spans="1:15" x14ac:dyDescent="0.45">
      <c r="A1656" t="s">
        <v>717</v>
      </c>
      <c r="B1656">
        <v>2018</v>
      </c>
      <c r="C1656" s="9">
        <v>43050</v>
      </c>
      <c r="D1656" t="s">
        <v>653</v>
      </c>
      <c r="E1656" t="s">
        <v>454</v>
      </c>
      <c r="F1656">
        <v>3</v>
      </c>
      <c r="G1656">
        <v>3</v>
      </c>
      <c r="H1656" t="s">
        <v>180</v>
      </c>
      <c r="I1656" t="s">
        <v>65</v>
      </c>
      <c r="J1656">
        <v>20.2547945205479</v>
      </c>
      <c r="K1656">
        <v>4.3099999999999898</v>
      </c>
      <c r="L1656">
        <v>12.159999999999901</v>
      </c>
      <c r="M1656">
        <v>19.027999999999999</v>
      </c>
      <c r="N1656">
        <v>3.4340000000000002</v>
      </c>
      <c r="O1656">
        <v>25</v>
      </c>
    </row>
    <row r="1657" spans="1:15" x14ac:dyDescent="0.45">
      <c r="A1657" t="s">
        <v>717</v>
      </c>
      <c r="B1657">
        <v>2018</v>
      </c>
      <c r="C1657" s="9">
        <v>43050</v>
      </c>
      <c r="D1657" t="s">
        <v>653</v>
      </c>
      <c r="E1657" t="s">
        <v>454</v>
      </c>
      <c r="F1657">
        <v>3</v>
      </c>
      <c r="G1657">
        <v>4</v>
      </c>
      <c r="H1657" t="s">
        <v>98</v>
      </c>
      <c r="I1657" t="s">
        <v>67</v>
      </c>
      <c r="J1657">
        <v>26.282191780821901</v>
      </c>
      <c r="K1657">
        <v>6.0190000000000001</v>
      </c>
      <c r="L1657">
        <v>10.949</v>
      </c>
      <c r="M1657">
        <v>17.234999999999999</v>
      </c>
      <c r="N1657">
        <v>3.1429999999999998</v>
      </c>
      <c r="O1657">
        <v>21</v>
      </c>
    </row>
    <row r="1658" spans="1:15" x14ac:dyDescent="0.45">
      <c r="A1658" t="s">
        <v>717</v>
      </c>
      <c r="B1658">
        <v>2018</v>
      </c>
      <c r="C1658" s="9">
        <v>43050</v>
      </c>
      <c r="D1658" t="s">
        <v>653</v>
      </c>
      <c r="E1658" t="s">
        <v>454</v>
      </c>
      <c r="F1658">
        <v>3</v>
      </c>
      <c r="G1658">
        <v>5</v>
      </c>
      <c r="H1658" t="s">
        <v>321</v>
      </c>
      <c r="I1658" t="s">
        <v>56</v>
      </c>
      <c r="J1658">
        <v>25.561643835616401</v>
      </c>
      <c r="K1658">
        <v>18.904999999999902</v>
      </c>
      <c r="L1658">
        <v>18.731999999999999</v>
      </c>
      <c r="M1658">
        <v>21.056000000000001</v>
      </c>
      <c r="N1658">
        <v>1.1619999999999999</v>
      </c>
      <c r="O1658">
        <v>17</v>
      </c>
    </row>
    <row r="1659" spans="1:15" x14ac:dyDescent="0.45">
      <c r="A1659" t="s">
        <v>717</v>
      </c>
      <c r="B1659">
        <v>2018</v>
      </c>
      <c r="C1659" s="9">
        <v>43050</v>
      </c>
      <c r="D1659" t="s">
        <v>653</v>
      </c>
      <c r="E1659" t="s">
        <v>454</v>
      </c>
      <c r="F1659">
        <v>3</v>
      </c>
      <c r="G1659">
        <v>6</v>
      </c>
      <c r="H1659" t="s">
        <v>704</v>
      </c>
      <c r="I1659" t="s">
        <v>40</v>
      </c>
      <c r="J1659">
        <v>26.846575342465702</v>
      </c>
      <c r="K1659">
        <v>18.225000000000001</v>
      </c>
      <c r="L1659">
        <v>18.013999999999999</v>
      </c>
      <c r="M1659">
        <v>19.896000000000001</v>
      </c>
      <c r="N1659">
        <v>0.94099999999999995</v>
      </c>
      <c r="O1659">
        <v>12</v>
      </c>
    </row>
    <row r="1660" spans="1:15" x14ac:dyDescent="0.45">
      <c r="A1660" t="s">
        <v>717</v>
      </c>
      <c r="B1660">
        <v>2018</v>
      </c>
      <c r="C1660" s="9">
        <v>43050</v>
      </c>
      <c r="D1660" t="s">
        <v>653</v>
      </c>
      <c r="E1660" t="s">
        <v>454</v>
      </c>
      <c r="F1660">
        <v>3</v>
      </c>
      <c r="G1660">
        <v>7</v>
      </c>
      <c r="H1660" t="s">
        <v>691</v>
      </c>
      <c r="I1660" t="s">
        <v>38</v>
      </c>
      <c r="J1660">
        <v>19.068493150684901</v>
      </c>
      <c r="K1660">
        <v>9</v>
      </c>
      <c r="L1660">
        <v>2.53399999999999</v>
      </c>
      <c r="M1660">
        <v>12.988</v>
      </c>
      <c r="N1660">
        <v>5.2270000000000003</v>
      </c>
      <c r="O1660">
        <v>25</v>
      </c>
    </row>
    <row r="1661" spans="1:15" x14ac:dyDescent="0.45">
      <c r="A1661" t="s">
        <v>717</v>
      </c>
      <c r="B1661">
        <v>2018</v>
      </c>
      <c r="C1661" s="9">
        <v>43050</v>
      </c>
      <c r="D1661" t="s">
        <v>653</v>
      </c>
      <c r="E1661" t="s">
        <v>454</v>
      </c>
      <c r="F1661">
        <v>4</v>
      </c>
      <c r="G1661">
        <v>1</v>
      </c>
      <c r="H1661" t="s">
        <v>132</v>
      </c>
      <c r="I1661" t="s">
        <v>36</v>
      </c>
      <c r="J1661">
        <v>26.972602739726</v>
      </c>
      <c r="K1661">
        <v>29.120999999999999</v>
      </c>
      <c r="L1661">
        <v>29.335000000000001</v>
      </c>
      <c r="M1661">
        <v>31.170999999999999</v>
      </c>
      <c r="N1661">
        <v>0.91800000000000004</v>
      </c>
      <c r="O1661">
        <v>5</v>
      </c>
    </row>
    <row r="1662" spans="1:15" x14ac:dyDescent="0.45">
      <c r="A1662" t="s">
        <v>717</v>
      </c>
      <c r="B1662">
        <v>2018</v>
      </c>
      <c r="C1662" s="9">
        <v>43050</v>
      </c>
      <c r="D1662" t="s">
        <v>653</v>
      </c>
      <c r="E1662" t="s">
        <v>454</v>
      </c>
      <c r="F1662">
        <v>4</v>
      </c>
      <c r="G1662">
        <v>2</v>
      </c>
      <c r="H1662" t="s">
        <v>167</v>
      </c>
      <c r="I1662" t="s">
        <v>59</v>
      </c>
      <c r="J1662">
        <v>28.687671232876699</v>
      </c>
      <c r="K1662">
        <v>26.06</v>
      </c>
      <c r="L1662">
        <v>26.228000000000002</v>
      </c>
      <c r="M1662">
        <v>27.994</v>
      </c>
      <c r="N1662">
        <v>0.88300000000000001</v>
      </c>
    </row>
    <row r="1663" spans="1:15" x14ac:dyDescent="0.45">
      <c r="A1663" t="s">
        <v>717</v>
      </c>
      <c r="B1663">
        <v>2018</v>
      </c>
      <c r="C1663" s="9">
        <v>43050</v>
      </c>
      <c r="D1663" t="s">
        <v>653</v>
      </c>
      <c r="E1663" t="s">
        <v>454</v>
      </c>
      <c r="F1663">
        <v>4</v>
      </c>
      <c r="G1663">
        <v>3</v>
      </c>
      <c r="H1663" t="s">
        <v>702</v>
      </c>
      <c r="I1663" t="s">
        <v>25</v>
      </c>
      <c r="J1663">
        <v>29.2191780821917</v>
      </c>
      <c r="K1663">
        <v>21.038</v>
      </c>
      <c r="L1663">
        <v>22.094000000000001</v>
      </c>
      <c r="M1663">
        <v>26.154</v>
      </c>
      <c r="N1663">
        <v>2.0299999999999998</v>
      </c>
      <c r="O1663">
        <v>17</v>
      </c>
    </row>
    <row r="1664" spans="1:15" x14ac:dyDescent="0.45">
      <c r="A1664" t="s">
        <v>717</v>
      </c>
      <c r="B1664">
        <v>2018</v>
      </c>
      <c r="C1664" s="9">
        <v>43050</v>
      </c>
      <c r="D1664" t="s">
        <v>653</v>
      </c>
      <c r="E1664" t="s">
        <v>454</v>
      </c>
      <c r="F1664">
        <v>4</v>
      </c>
      <c r="G1664">
        <v>4</v>
      </c>
      <c r="H1664" t="s">
        <v>690</v>
      </c>
      <c r="I1664" t="s">
        <v>17</v>
      </c>
      <c r="J1664">
        <v>29.632876712328699</v>
      </c>
      <c r="K1664">
        <v>27.949000000000002</v>
      </c>
      <c r="L1664">
        <v>27.753</v>
      </c>
      <c r="M1664">
        <v>29.803000000000001</v>
      </c>
      <c r="N1664">
        <v>1.0249999999999999</v>
      </c>
      <c r="O1664">
        <v>13</v>
      </c>
    </row>
    <row r="1665" spans="1:15" x14ac:dyDescent="0.45">
      <c r="A1665" t="s">
        <v>717</v>
      </c>
      <c r="B1665">
        <v>2018</v>
      </c>
      <c r="C1665" s="9">
        <v>43050</v>
      </c>
      <c r="D1665" t="s">
        <v>653</v>
      </c>
      <c r="E1665" t="s">
        <v>454</v>
      </c>
      <c r="F1665">
        <v>4</v>
      </c>
      <c r="G1665">
        <v>5</v>
      </c>
      <c r="H1665" t="s">
        <v>60</v>
      </c>
      <c r="I1665" t="s">
        <v>61</v>
      </c>
      <c r="J1665">
        <v>29.320547945205401</v>
      </c>
      <c r="K1665">
        <v>24.954000000000001</v>
      </c>
      <c r="L1665">
        <v>24.808</v>
      </c>
      <c r="M1665">
        <v>26.553999999999998</v>
      </c>
      <c r="N1665">
        <v>0.873</v>
      </c>
      <c r="O1665">
        <v>21</v>
      </c>
    </row>
    <row r="1666" spans="1:15" x14ac:dyDescent="0.45">
      <c r="A1666" t="s">
        <v>717</v>
      </c>
      <c r="B1666">
        <v>2018</v>
      </c>
      <c r="C1666" s="9">
        <v>43050</v>
      </c>
      <c r="D1666" t="s">
        <v>653</v>
      </c>
      <c r="E1666" t="s">
        <v>454</v>
      </c>
      <c r="F1666">
        <v>4</v>
      </c>
      <c r="G1666">
        <v>6</v>
      </c>
      <c r="H1666" t="s">
        <v>185</v>
      </c>
      <c r="I1666" t="s">
        <v>186</v>
      </c>
      <c r="J1666">
        <v>22.745205479452</v>
      </c>
      <c r="K1666">
        <v>15.122999999999999</v>
      </c>
      <c r="L1666">
        <v>14.678999999999901</v>
      </c>
      <c r="M1666">
        <v>19.363</v>
      </c>
      <c r="N1666">
        <v>2.3420000000000001</v>
      </c>
      <c r="O1666">
        <v>21</v>
      </c>
    </row>
    <row r="1667" spans="1:15" x14ac:dyDescent="0.45">
      <c r="A1667" t="s">
        <v>717</v>
      </c>
      <c r="B1667">
        <v>2018</v>
      </c>
      <c r="C1667" s="9">
        <v>43050</v>
      </c>
      <c r="D1667" t="s">
        <v>653</v>
      </c>
      <c r="E1667" t="s">
        <v>642</v>
      </c>
      <c r="F1667">
        <v>1</v>
      </c>
      <c r="G1667">
        <v>1</v>
      </c>
      <c r="H1667" t="s">
        <v>137</v>
      </c>
      <c r="I1667" t="s">
        <v>29</v>
      </c>
      <c r="J1667">
        <v>20.4821917808219</v>
      </c>
      <c r="K1667">
        <v>12.76</v>
      </c>
      <c r="L1667">
        <v>16.254999999999999</v>
      </c>
      <c r="M1667">
        <v>20.847000000000001</v>
      </c>
      <c r="N1667">
        <v>2.2959999999999998</v>
      </c>
      <c r="O1667">
        <v>10</v>
      </c>
    </row>
    <row r="1668" spans="1:15" x14ac:dyDescent="0.45">
      <c r="A1668" t="s">
        <v>717</v>
      </c>
      <c r="B1668">
        <v>2018</v>
      </c>
      <c r="C1668" s="9">
        <v>43050</v>
      </c>
      <c r="D1668" t="s">
        <v>653</v>
      </c>
      <c r="E1668" t="s">
        <v>642</v>
      </c>
      <c r="F1668">
        <v>1</v>
      </c>
      <c r="G1668">
        <v>2</v>
      </c>
      <c r="H1668" t="s">
        <v>690</v>
      </c>
      <c r="I1668" t="s">
        <v>17</v>
      </c>
      <c r="J1668">
        <v>29.632876712328699</v>
      </c>
      <c r="K1668">
        <v>27.753</v>
      </c>
      <c r="L1668">
        <v>27.587</v>
      </c>
      <c r="M1668">
        <v>29.605</v>
      </c>
      <c r="N1668">
        <v>1.0089999999999999</v>
      </c>
      <c r="O1668">
        <v>13</v>
      </c>
    </row>
    <row r="1669" spans="1:15" x14ac:dyDescent="0.45">
      <c r="A1669" t="s">
        <v>717</v>
      </c>
      <c r="B1669">
        <v>2018</v>
      </c>
      <c r="C1669" s="9">
        <v>43050</v>
      </c>
      <c r="D1669" t="s">
        <v>653</v>
      </c>
      <c r="E1669" t="s">
        <v>642</v>
      </c>
      <c r="F1669">
        <v>1</v>
      </c>
      <c r="G1669">
        <v>3</v>
      </c>
      <c r="H1669" t="s">
        <v>321</v>
      </c>
      <c r="I1669" t="s">
        <v>56</v>
      </c>
      <c r="J1669">
        <v>25.561643835616401</v>
      </c>
      <c r="K1669">
        <v>18.731999999999999</v>
      </c>
      <c r="L1669">
        <v>18.919</v>
      </c>
      <c r="M1669">
        <v>21.190999999999999</v>
      </c>
      <c r="N1669">
        <v>1.1359999999999999</v>
      </c>
      <c r="O1669">
        <v>17</v>
      </c>
    </row>
    <row r="1670" spans="1:15" x14ac:dyDescent="0.45">
      <c r="A1670" t="s">
        <v>717</v>
      </c>
      <c r="B1670">
        <v>2018</v>
      </c>
      <c r="C1670" s="9">
        <v>43050</v>
      </c>
      <c r="D1670" t="s">
        <v>653</v>
      </c>
      <c r="E1670" t="s">
        <v>642</v>
      </c>
      <c r="F1670">
        <v>1</v>
      </c>
      <c r="G1670">
        <v>4</v>
      </c>
      <c r="H1670" t="s">
        <v>183</v>
      </c>
      <c r="I1670" t="s">
        <v>47</v>
      </c>
      <c r="J1670">
        <v>20.7643835616438</v>
      </c>
      <c r="K1670">
        <v>17.88</v>
      </c>
      <c r="L1670">
        <v>17.317</v>
      </c>
      <c r="M1670">
        <v>22.577000000000002</v>
      </c>
      <c r="N1670">
        <v>2.63</v>
      </c>
      <c r="O1670">
        <v>21</v>
      </c>
    </row>
    <row r="1671" spans="1:15" x14ac:dyDescent="0.45">
      <c r="A1671" t="s">
        <v>717</v>
      </c>
      <c r="B1671">
        <v>2018</v>
      </c>
      <c r="C1671" s="9">
        <v>43050</v>
      </c>
      <c r="D1671" t="s">
        <v>653</v>
      </c>
      <c r="E1671" t="s">
        <v>642</v>
      </c>
      <c r="F1671">
        <v>1</v>
      </c>
      <c r="G1671">
        <v>5</v>
      </c>
      <c r="H1671" t="s">
        <v>699</v>
      </c>
      <c r="I1671" t="s">
        <v>59</v>
      </c>
      <c r="J1671">
        <v>21.334246575342402</v>
      </c>
      <c r="K1671">
        <v>16.103999999999999</v>
      </c>
      <c r="L1671">
        <v>14.766</v>
      </c>
      <c r="M1671">
        <v>19.916</v>
      </c>
      <c r="N1671">
        <v>2.5750000000000002</v>
      </c>
      <c r="O1671">
        <v>25</v>
      </c>
    </row>
    <row r="1672" spans="1:15" x14ac:dyDescent="0.45">
      <c r="A1672" t="s">
        <v>717</v>
      </c>
      <c r="B1672">
        <v>2018</v>
      </c>
      <c r="C1672" s="9">
        <v>43050</v>
      </c>
      <c r="D1672" t="s">
        <v>653</v>
      </c>
      <c r="E1672" t="s">
        <v>642</v>
      </c>
      <c r="F1672">
        <v>2</v>
      </c>
      <c r="G1672">
        <v>1</v>
      </c>
      <c r="H1672" t="s">
        <v>43</v>
      </c>
      <c r="I1672" t="s">
        <v>44</v>
      </c>
      <c r="J1672">
        <v>24.9780821917808</v>
      </c>
      <c r="K1672">
        <v>23.361999999999998</v>
      </c>
      <c r="L1672">
        <v>23.571000000000002</v>
      </c>
      <c r="M1672">
        <v>25.431000000000001</v>
      </c>
      <c r="N1672">
        <v>0.93</v>
      </c>
      <c r="O1672">
        <v>11</v>
      </c>
    </row>
    <row r="1673" spans="1:15" x14ac:dyDescent="0.45">
      <c r="A1673" t="s">
        <v>717</v>
      </c>
      <c r="B1673">
        <v>2018</v>
      </c>
      <c r="C1673" s="9">
        <v>43050</v>
      </c>
      <c r="D1673" t="s">
        <v>653</v>
      </c>
      <c r="E1673" t="s">
        <v>642</v>
      </c>
      <c r="F1673">
        <v>2</v>
      </c>
      <c r="G1673">
        <v>2</v>
      </c>
      <c r="H1673" t="s">
        <v>50</v>
      </c>
      <c r="I1673" t="s">
        <v>51</v>
      </c>
      <c r="J1673">
        <v>21.098630136986301</v>
      </c>
      <c r="K1673">
        <v>23.966999999999999</v>
      </c>
      <c r="L1673">
        <v>23.895</v>
      </c>
      <c r="M1673">
        <v>26.463000000000001</v>
      </c>
      <c r="N1673">
        <v>1.284</v>
      </c>
      <c r="O1673">
        <v>13</v>
      </c>
    </row>
    <row r="1674" spans="1:15" x14ac:dyDescent="0.45">
      <c r="A1674" t="s">
        <v>717</v>
      </c>
      <c r="B1674">
        <v>2018</v>
      </c>
      <c r="C1674" s="9">
        <v>43050</v>
      </c>
      <c r="D1674" t="s">
        <v>653</v>
      </c>
      <c r="E1674" t="s">
        <v>642</v>
      </c>
      <c r="F1674">
        <v>2</v>
      </c>
      <c r="G1674">
        <v>3</v>
      </c>
      <c r="H1674" t="s">
        <v>39</v>
      </c>
      <c r="I1674" t="s">
        <v>40</v>
      </c>
      <c r="J1674">
        <v>23.2520547945205</v>
      </c>
      <c r="K1674">
        <v>13.390999999999901</v>
      </c>
      <c r="L1674">
        <v>14.313000000000001</v>
      </c>
      <c r="M1674">
        <v>19.585000000000001</v>
      </c>
      <c r="N1674">
        <v>2.6360000000000001</v>
      </c>
      <c r="O1674">
        <v>17</v>
      </c>
    </row>
    <row r="1675" spans="1:15" x14ac:dyDescent="0.45">
      <c r="A1675" t="s">
        <v>717</v>
      </c>
      <c r="B1675">
        <v>2018</v>
      </c>
      <c r="C1675" s="9">
        <v>43050</v>
      </c>
      <c r="D1675" t="s">
        <v>653</v>
      </c>
      <c r="E1675" t="s">
        <v>642</v>
      </c>
      <c r="F1675">
        <v>2</v>
      </c>
      <c r="G1675">
        <v>4</v>
      </c>
      <c r="H1675" t="s">
        <v>98</v>
      </c>
      <c r="I1675" t="s">
        <v>67</v>
      </c>
      <c r="J1675">
        <v>26.282191780821901</v>
      </c>
      <c r="K1675">
        <v>10.949</v>
      </c>
      <c r="L1675">
        <v>10.936999999999999</v>
      </c>
      <c r="M1675">
        <v>16.539000000000001</v>
      </c>
      <c r="N1675">
        <v>2.8010000000000002</v>
      </c>
      <c r="O1675">
        <v>21</v>
      </c>
    </row>
    <row r="1676" spans="1:15" x14ac:dyDescent="0.45">
      <c r="A1676" t="s">
        <v>717</v>
      </c>
      <c r="B1676">
        <v>2018</v>
      </c>
      <c r="C1676" s="9">
        <v>43050</v>
      </c>
      <c r="D1676" t="s">
        <v>653</v>
      </c>
      <c r="E1676" t="s">
        <v>642</v>
      </c>
      <c r="F1676">
        <v>2</v>
      </c>
      <c r="G1676">
        <v>5</v>
      </c>
      <c r="H1676" t="s">
        <v>691</v>
      </c>
      <c r="I1676" t="s">
        <v>38</v>
      </c>
      <c r="J1676">
        <v>19.068493150684901</v>
      </c>
      <c r="K1676">
        <v>2.53399999999999</v>
      </c>
      <c r="L1676">
        <v>1.41</v>
      </c>
      <c r="M1676">
        <v>10.188000000000001</v>
      </c>
      <c r="N1676">
        <v>4.3890000000000002</v>
      </c>
      <c r="O1676">
        <v>25</v>
      </c>
    </row>
    <row r="1677" spans="1:15" x14ac:dyDescent="0.45">
      <c r="A1677" t="s">
        <v>717</v>
      </c>
      <c r="B1677">
        <v>2018</v>
      </c>
      <c r="C1677" s="9">
        <v>43050</v>
      </c>
      <c r="D1677" t="s">
        <v>653</v>
      </c>
      <c r="E1677" t="s">
        <v>642</v>
      </c>
      <c r="F1677">
        <v>3</v>
      </c>
      <c r="G1677">
        <v>1</v>
      </c>
      <c r="H1677" t="s">
        <v>96</v>
      </c>
      <c r="I1677" t="s">
        <v>40</v>
      </c>
      <c r="J1677">
        <v>23.830136986301302</v>
      </c>
      <c r="K1677">
        <v>23.838999999999999</v>
      </c>
      <c r="L1677">
        <v>25.033000000000001</v>
      </c>
      <c r="M1677">
        <v>29.719000000000001</v>
      </c>
      <c r="N1677">
        <v>2.343</v>
      </c>
      <c r="O1677">
        <v>9</v>
      </c>
    </row>
    <row r="1678" spans="1:15" x14ac:dyDescent="0.45">
      <c r="A1678" t="s">
        <v>717</v>
      </c>
      <c r="B1678">
        <v>2018</v>
      </c>
      <c r="C1678" s="9">
        <v>43050</v>
      </c>
      <c r="D1678" t="s">
        <v>653</v>
      </c>
      <c r="E1678" t="s">
        <v>642</v>
      </c>
      <c r="F1678">
        <v>3</v>
      </c>
      <c r="G1678">
        <v>2</v>
      </c>
      <c r="H1678" t="s">
        <v>656</v>
      </c>
      <c r="I1678" t="s">
        <v>49</v>
      </c>
      <c r="J1678">
        <v>19.402739726027399</v>
      </c>
      <c r="K1678">
        <v>21.492999999999999</v>
      </c>
      <c r="L1678">
        <v>21.995999999999999</v>
      </c>
      <c r="M1678">
        <v>25.846</v>
      </c>
      <c r="N1678">
        <v>1.925</v>
      </c>
      <c r="O1678">
        <v>13</v>
      </c>
    </row>
    <row r="1679" spans="1:15" x14ac:dyDescent="0.45">
      <c r="A1679" t="s">
        <v>717</v>
      </c>
      <c r="B1679">
        <v>2018</v>
      </c>
      <c r="C1679" s="9">
        <v>43050</v>
      </c>
      <c r="D1679" t="s">
        <v>653</v>
      </c>
      <c r="E1679" t="s">
        <v>642</v>
      </c>
      <c r="F1679">
        <v>3</v>
      </c>
      <c r="G1679">
        <v>3</v>
      </c>
      <c r="H1679" t="s">
        <v>94</v>
      </c>
      <c r="I1679" t="s">
        <v>38</v>
      </c>
      <c r="J1679">
        <v>20.035616438356101</v>
      </c>
      <c r="K1679">
        <v>16.798999999999999</v>
      </c>
      <c r="L1679">
        <v>17.52</v>
      </c>
      <c r="M1679">
        <v>22.646000000000001</v>
      </c>
      <c r="N1679">
        <v>2.5630000000000002</v>
      </c>
      <c r="O1679">
        <v>17</v>
      </c>
    </row>
    <row r="1680" spans="1:15" x14ac:dyDescent="0.45">
      <c r="A1680" t="s">
        <v>717</v>
      </c>
      <c r="B1680">
        <v>2018</v>
      </c>
      <c r="C1680" s="9">
        <v>43050</v>
      </c>
      <c r="D1680" t="s">
        <v>653</v>
      </c>
      <c r="E1680" t="s">
        <v>642</v>
      </c>
      <c r="F1680">
        <v>3</v>
      </c>
      <c r="G1680">
        <v>4</v>
      </c>
      <c r="H1680" t="s">
        <v>185</v>
      </c>
      <c r="I1680" t="s">
        <v>186</v>
      </c>
      <c r="J1680">
        <v>22.745205479452</v>
      </c>
      <c r="K1680">
        <v>14.678999999999901</v>
      </c>
      <c r="L1680">
        <v>14.844999999999899</v>
      </c>
      <c r="M1680">
        <v>19.178999999999998</v>
      </c>
      <c r="N1680">
        <v>2.1669999999999998</v>
      </c>
      <c r="O1680">
        <v>21</v>
      </c>
    </row>
    <row r="1681" spans="1:15" x14ac:dyDescent="0.45">
      <c r="A1681" t="s">
        <v>717</v>
      </c>
      <c r="B1681">
        <v>2018</v>
      </c>
      <c r="C1681" s="9">
        <v>43050</v>
      </c>
      <c r="D1681" t="s">
        <v>653</v>
      </c>
      <c r="E1681" t="s">
        <v>642</v>
      </c>
      <c r="F1681">
        <v>3</v>
      </c>
      <c r="G1681">
        <v>5</v>
      </c>
      <c r="H1681" t="s">
        <v>180</v>
      </c>
      <c r="I1681" t="s">
        <v>65</v>
      </c>
      <c r="J1681">
        <v>20.2547945205479</v>
      </c>
      <c r="K1681">
        <v>12.159999999999901</v>
      </c>
      <c r="L1681">
        <v>10.809999999999899</v>
      </c>
      <c r="M1681">
        <v>16.905999999999999</v>
      </c>
      <c r="N1681">
        <v>3.048</v>
      </c>
      <c r="O1681">
        <v>15</v>
      </c>
    </row>
    <row r="1682" spans="1:15" x14ac:dyDescent="0.45">
      <c r="A1682" t="s">
        <v>717</v>
      </c>
      <c r="B1682">
        <v>2018</v>
      </c>
      <c r="C1682" s="9">
        <v>43050</v>
      </c>
      <c r="D1682" t="s">
        <v>653</v>
      </c>
      <c r="E1682" t="s">
        <v>642</v>
      </c>
      <c r="F1682">
        <v>4</v>
      </c>
      <c r="G1682">
        <v>1</v>
      </c>
      <c r="H1682" t="s">
        <v>704</v>
      </c>
      <c r="I1682" t="s">
        <v>40</v>
      </c>
      <c r="J1682">
        <v>26.846575342465702</v>
      </c>
      <c r="K1682">
        <v>18.013999999999999</v>
      </c>
      <c r="L1682">
        <v>18.452999999999999</v>
      </c>
      <c r="M1682">
        <v>20.315000000000001</v>
      </c>
      <c r="N1682">
        <v>0.93100000000000005</v>
      </c>
      <c r="O1682">
        <v>12</v>
      </c>
    </row>
    <row r="1683" spans="1:15" x14ac:dyDescent="0.45">
      <c r="A1683" t="s">
        <v>717</v>
      </c>
      <c r="B1683">
        <v>2018</v>
      </c>
      <c r="C1683" s="9">
        <v>43050</v>
      </c>
      <c r="D1683" t="s">
        <v>653</v>
      </c>
      <c r="E1683" t="s">
        <v>642</v>
      </c>
      <c r="F1683">
        <v>4</v>
      </c>
      <c r="G1683">
        <v>2</v>
      </c>
      <c r="H1683" t="s">
        <v>630</v>
      </c>
      <c r="I1683" t="s">
        <v>53</v>
      </c>
      <c r="J1683">
        <v>20.849315068493102</v>
      </c>
      <c r="K1683">
        <v>16.475999999999999</v>
      </c>
      <c r="L1683">
        <v>18.884</v>
      </c>
      <c r="M1683">
        <v>25.463999999999999</v>
      </c>
      <c r="N1683">
        <v>3.29</v>
      </c>
      <c r="O1683">
        <v>13</v>
      </c>
    </row>
    <row r="1684" spans="1:15" x14ac:dyDescent="0.45">
      <c r="A1684" t="s">
        <v>717</v>
      </c>
      <c r="B1684">
        <v>2018</v>
      </c>
      <c r="C1684" s="9">
        <v>43050</v>
      </c>
      <c r="D1684" t="s">
        <v>653</v>
      </c>
      <c r="E1684" t="s">
        <v>642</v>
      </c>
      <c r="F1684">
        <v>4</v>
      </c>
      <c r="G1684">
        <v>3</v>
      </c>
      <c r="H1684" t="s">
        <v>702</v>
      </c>
      <c r="I1684" t="s">
        <v>25</v>
      </c>
      <c r="J1684">
        <v>29.2191780821917</v>
      </c>
      <c r="K1684">
        <v>22.094000000000001</v>
      </c>
      <c r="L1684">
        <v>21.812999999999999</v>
      </c>
      <c r="M1684">
        <v>25.597000000000001</v>
      </c>
      <c r="N1684">
        <v>1.8919999999999999</v>
      </c>
      <c r="O1684">
        <v>17</v>
      </c>
    </row>
    <row r="1685" spans="1:15" x14ac:dyDescent="0.45">
      <c r="A1685" t="s">
        <v>717</v>
      </c>
      <c r="B1685">
        <v>2018</v>
      </c>
      <c r="C1685" s="9">
        <v>43050</v>
      </c>
      <c r="D1685" t="s">
        <v>653</v>
      </c>
      <c r="E1685" t="s">
        <v>642</v>
      </c>
      <c r="F1685">
        <v>4</v>
      </c>
      <c r="G1685">
        <v>4</v>
      </c>
      <c r="H1685" t="s">
        <v>60</v>
      </c>
      <c r="I1685" t="s">
        <v>61</v>
      </c>
      <c r="J1685">
        <v>29.320547945205401</v>
      </c>
      <c r="K1685">
        <v>24.808</v>
      </c>
      <c r="L1685">
        <v>24.547999999999998</v>
      </c>
      <c r="M1685">
        <v>26.282</v>
      </c>
      <c r="N1685">
        <v>0.86699999999999999</v>
      </c>
      <c r="O1685">
        <v>21</v>
      </c>
    </row>
    <row r="1686" spans="1:15" x14ac:dyDescent="0.45">
      <c r="A1686" t="s">
        <v>717</v>
      </c>
      <c r="B1686">
        <v>2018</v>
      </c>
      <c r="C1686" s="9">
        <v>43050</v>
      </c>
      <c r="D1686" t="s">
        <v>653</v>
      </c>
      <c r="E1686" t="s">
        <v>643</v>
      </c>
      <c r="F1686">
        <v>1</v>
      </c>
      <c r="G1686">
        <v>1</v>
      </c>
      <c r="H1686" t="s">
        <v>703</v>
      </c>
      <c r="I1686" t="s">
        <v>15</v>
      </c>
      <c r="J1686">
        <v>27.021917808219101</v>
      </c>
      <c r="K1686">
        <v>35.957999999999998</v>
      </c>
      <c r="L1686">
        <v>36.044999999999902</v>
      </c>
      <c r="M1686">
        <v>37.918999999999997</v>
      </c>
      <c r="N1686">
        <v>0.93700000000000006</v>
      </c>
      <c r="O1686">
        <v>1</v>
      </c>
    </row>
    <row r="1687" spans="1:15" x14ac:dyDescent="0.45">
      <c r="A1687" t="s">
        <v>717</v>
      </c>
      <c r="B1687">
        <v>2018</v>
      </c>
      <c r="C1687" s="9">
        <v>43050</v>
      </c>
      <c r="D1687" t="s">
        <v>653</v>
      </c>
      <c r="E1687" t="s">
        <v>643</v>
      </c>
      <c r="F1687">
        <v>1</v>
      </c>
      <c r="G1687">
        <v>2</v>
      </c>
      <c r="H1687" t="s">
        <v>132</v>
      </c>
      <c r="I1687" t="s">
        <v>36</v>
      </c>
      <c r="J1687">
        <v>26.972602739726</v>
      </c>
      <c r="K1687">
        <v>29.335000000000001</v>
      </c>
      <c r="L1687">
        <v>29.443000000000001</v>
      </c>
      <c r="M1687">
        <v>31.263000000000002</v>
      </c>
      <c r="N1687">
        <v>0.91</v>
      </c>
      <c r="O1687">
        <v>5</v>
      </c>
    </row>
    <row r="1688" spans="1:15" x14ac:dyDescent="0.45">
      <c r="A1688" t="s">
        <v>717</v>
      </c>
      <c r="B1688">
        <v>2018</v>
      </c>
      <c r="C1688" s="9">
        <v>43050</v>
      </c>
      <c r="D1688" t="s">
        <v>653</v>
      </c>
      <c r="E1688" t="s">
        <v>643</v>
      </c>
      <c r="F1688">
        <v>1</v>
      </c>
      <c r="G1688">
        <v>3</v>
      </c>
      <c r="H1688" t="s">
        <v>77</v>
      </c>
      <c r="I1688" t="s">
        <v>19</v>
      </c>
      <c r="J1688">
        <v>26.504109589041001</v>
      </c>
      <c r="K1688">
        <v>26.454999999999998</v>
      </c>
      <c r="L1688">
        <v>26.516999999999999</v>
      </c>
      <c r="M1688">
        <v>28.689</v>
      </c>
      <c r="N1688">
        <v>1.0860000000000001</v>
      </c>
      <c r="O1688">
        <v>2</v>
      </c>
    </row>
    <row r="1689" spans="1:15" x14ac:dyDescent="0.45">
      <c r="A1689" t="s">
        <v>717</v>
      </c>
      <c r="B1689">
        <v>2018</v>
      </c>
      <c r="C1689" s="9">
        <v>43050</v>
      </c>
      <c r="D1689" t="s">
        <v>653</v>
      </c>
      <c r="E1689" t="s">
        <v>643</v>
      </c>
      <c r="F1689">
        <v>1</v>
      </c>
      <c r="G1689">
        <v>4</v>
      </c>
      <c r="H1689" t="s">
        <v>137</v>
      </c>
      <c r="I1689" t="s">
        <v>29</v>
      </c>
      <c r="J1689">
        <v>20.4821917808219</v>
      </c>
      <c r="K1689">
        <v>16.254999999999999</v>
      </c>
      <c r="L1689">
        <v>17.626999999999999</v>
      </c>
      <c r="M1689">
        <v>21.818999999999999</v>
      </c>
      <c r="N1689">
        <v>2.0960000000000001</v>
      </c>
      <c r="O1689">
        <v>10</v>
      </c>
    </row>
    <row r="1690" spans="1:15" x14ac:dyDescent="0.45">
      <c r="A1690" t="s">
        <v>717</v>
      </c>
      <c r="B1690">
        <v>2018</v>
      </c>
      <c r="C1690" s="9">
        <v>43050</v>
      </c>
      <c r="D1690" t="s">
        <v>653</v>
      </c>
      <c r="E1690" t="s">
        <v>643</v>
      </c>
      <c r="F1690">
        <v>1</v>
      </c>
      <c r="G1690">
        <v>5</v>
      </c>
      <c r="H1690" t="s">
        <v>133</v>
      </c>
      <c r="I1690" t="s">
        <v>25</v>
      </c>
      <c r="J1690">
        <v>24.797260273972601</v>
      </c>
      <c r="K1690">
        <v>24.067</v>
      </c>
      <c r="L1690">
        <v>23.744999999999902</v>
      </c>
      <c r="M1690">
        <v>26.242999999999999</v>
      </c>
      <c r="N1690">
        <v>1.2490000000000001</v>
      </c>
      <c r="O1690">
        <v>8</v>
      </c>
    </row>
    <row r="1691" spans="1:15" x14ac:dyDescent="0.45">
      <c r="A1691" t="s">
        <v>717</v>
      </c>
      <c r="B1691">
        <v>2018</v>
      </c>
      <c r="C1691" s="9">
        <v>43050</v>
      </c>
      <c r="D1691" t="s">
        <v>653</v>
      </c>
      <c r="E1691" t="s">
        <v>643</v>
      </c>
      <c r="F1691">
        <v>1</v>
      </c>
      <c r="G1691">
        <v>6</v>
      </c>
      <c r="H1691" t="s">
        <v>704</v>
      </c>
      <c r="I1691" t="s">
        <v>40</v>
      </c>
      <c r="J1691">
        <v>26.846575342465702</v>
      </c>
      <c r="K1691">
        <v>18.452999999999999</v>
      </c>
      <c r="L1691">
        <v>18.323999999999899</v>
      </c>
      <c r="M1691">
        <v>20.173999999999999</v>
      </c>
      <c r="N1691">
        <v>0.92500000000000004</v>
      </c>
      <c r="O1691">
        <v>12</v>
      </c>
    </row>
    <row r="1692" spans="1:15" x14ac:dyDescent="0.45">
      <c r="A1692" t="s">
        <v>717</v>
      </c>
      <c r="B1692">
        <v>2018</v>
      </c>
      <c r="C1692" s="9">
        <v>43050</v>
      </c>
      <c r="D1692" t="s">
        <v>653</v>
      </c>
      <c r="E1692" t="s">
        <v>643</v>
      </c>
      <c r="F1692">
        <v>2</v>
      </c>
      <c r="G1692">
        <v>1</v>
      </c>
      <c r="H1692" t="s">
        <v>655</v>
      </c>
      <c r="I1692" t="s">
        <v>120</v>
      </c>
      <c r="J1692">
        <v>34.936986301369799</v>
      </c>
      <c r="K1692">
        <v>28.361000000000001</v>
      </c>
      <c r="L1692">
        <v>28.608000000000001</v>
      </c>
      <c r="M1692">
        <v>30.382000000000001</v>
      </c>
      <c r="N1692">
        <v>0.88700000000000001</v>
      </c>
      <c r="O1692">
        <v>4</v>
      </c>
    </row>
    <row r="1693" spans="1:15" x14ac:dyDescent="0.45">
      <c r="A1693" t="s">
        <v>717</v>
      </c>
      <c r="B1693">
        <v>2018</v>
      </c>
      <c r="C1693" s="9">
        <v>43050</v>
      </c>
      <c r="D1693" t="s">
        <v>653</v>
      </c>
      <c r="E1693" t="s">
        <v>643</v>
      </c>
      <c r="F1693">
        <v>2</v>
      </c>
      <c r="G1693">
        <v>2</v>
      </c>
      <c r="H1693" t="s">
        <v>167</v>
      </c>
      <c r="I1693" t="s">
        <v>59</v>
      </c>
      <c r="J1693">
        <v>28.687671232876699</v>
      </c>
      <c r="K1693">
        <v>26.228000000000002</v>
      </c>
      <c r="L1693">
        <v>26.416</v>
      </c>
      <c r="M1693">
        <v>28.161999999999999</v>
      </c>
      <c r="N1693">
        <v>0.873</v>
      </c>
    </row>
    <row r="1694" spans="1:15" x14ac:dyDescent="0.45">
      <c r="A1694" t="s">
        <v>717</v>
      </c>
      <c r="B1694">
        <v>2018</v>
      </c>
      <c r="C1694" s="9">
        <v>43050</v>
      </c>
      <c r="D1694" t="s">
        <v>653</v>
      </c>
      <c r="E1694" t="s">
        <v>643</v>
      </c>
      <c r="F1694">
        <v>2</v>
      </c>
      <c r="G1694">
        <v>3</v>
      </c>
      <c r="H1694" t="s">
        <v>34</v>
      </c>
      <c r="I1694" t="s">
        <v>19</v>
      </c>
      <c r="J1694">
        <v>30.276712328767101</v>
      </c>
      <c r="K1694">
        <v>26.762</v>
      </c>
      <c r="L1694">
        <v>26.843</v>
      </c>
      <c r="M1694">
        <v>29.056999999999999</v>
      </c>
      <c r="N1694">
        <v>1.107</v>
      </c>
      <c r="O1694">
        <v>3</v>
      </c>
    </row>
    <row r="1695" spans="1:15" x14ac:dyDescent="0.45">
      <c r="A1695" t="s">
        <v>717</v>
      </c>
      <c r="B1695">
        <v>2018</v>
      </c>
      <c r="C1695" s="9">
        <v>43050</v>
      </c>
      <c r="D1695" t="s">
        <v>653</v>
      </c>
      <c r="E1695" t="s">
        <v>643</v>
      </c>
      <c r="F1695">
        <v>2</v>
      </c>
      <c r="G1695">
        <v>4</v>
      </c>
      <c r="H1695" t="s">
        <v>43</v>
      </c>
      <c r="I1695" t="s">
        <v>44</v>
      </c>
      <c r="J1695">
        <v>24.9780821917808</v>
      </c>
      <c r="K1695">
        <v>23.571000000000002</v>
      </c>
      <c r="L1695">
        <v>23.672999999999998</v>
      </c>
      <c r="M1695">
        <v>25.507000000000001</v>
      </c>
      <c r="N1695">
        <v>0.91700000000000004</v>
      </c>
      <c r="O1695">
        <v>11</v>
      </c>
    </row>
    <row r="1696" spans="1:15" x14ac:dyDescent="0.45">
      <c r="A1696" t="s">
        <v>717</v>
      </c>
      <c r="B1696">
        <v>2018</v>
      </c>
      <c r="C1696" s="9">
        <v>43050</v>
      </c>
      <c r="D1696" t="s">
        <v>653</v>
      </c>
      <c r="E1696" t="s">
        <v>643</v>
      </c>
      <c r="F1696">
        <v>2</v>
      </c>
      <c r="G1696">
        <v>5</v>
      </c>
      <c r="H1696" t="s">
        <v>109</v>
      </c>
      <c r="I1696" t="s">
        <v>118</v>
      </c>
      <c r="J1696">
        <v>24.780821917808201</v>
      </c>
      <c r="K1696">
        <v>27.497999999999902</v>
      </c>
      <c r="L1696">
        <v>27.271999999999998</v>
      </c>
      <c r="M1696">
        <v>29.248000000000001</v>
      </c>
      <c r="N1696">
        <v>0.98799999999999999</v>
      </c>
      <c r="O1696">
        <v>7</v>
      </c>
    </row>
    <row r="1697" spans="1:15" x14ac:dyDescent="0.45">
      <c r="A1697" t="s">
        <v>717</v>
      </c>
      <c r="B1697">
        <v>2018</v>
      </c>
      <c r="C1697" s="9">
        <v>43050</v>
      </c>
      <c r="D1697" t="s">
        <v>653</v>
      </c>
      <c r="E1697" t="s">
        <v>643</v>
      </c>
      <c r="F1697">
        <v>2</v>
      </c>
      <c r="G1697">
        <v>6</v>
      </c>
      <c r="H1697" t="s">
        <v>96</v>
      </c>
      <c r="I1697" t="s">
        <v>40</v>
      </c>
      <c r="J1697">
        <v>23.830136986301302</v>
      </c>
      <c r="K1697">
        <v>25.033000000000001</v>
      </c>
      <c r="L1697">
        <v>23.491</v>
      </c>
      <c r="M1697">
        <v>27.783000000000001</v>
      </c>
      <c r="N1697">
        <v>2.1459999999999999</v>
      </c>
      <c r="O1697">
        <v>9</v>
      </c>
    </row>
    <row r="1698" spans="1:15" x14ac:dyDescent="0.45">
      <c r="A1698" t="s">
        <v>717</v>
      </c>
      <c r="B1698">
        <v>2018</v>
      </c>
      <c r="C1698" s="9">
        <v>43050</v>
      </c>
      <c r="D1698" t="s">
        <v>653</v>
      </c>
      <c r="E1698" t="s">
        <v>370</v>
      </c>
      <c r="F1698">
        <v>1</v>
      </c>
      <c r="G1698">
        <v>1</v>
      </c>
      <c r="H1698" t="s">
        <v>703</v>
      </c>
      <c r="I1698" t="s">
        <v>15</v>
      </c>
      <c r="J1698">
        <v>27.021917808219101</v>
      </c>
      <c r="K1698">
        <v>36.044999999999902</v>
      </c>
      <c r="L1698">
        <v>36.154000000000003</v>
      </c>
      <c r="M1698">
        <v>38.018000000000001</v>
      </c>
      <c r="N1698">
        <v>0.93200000000000005</v>
      </c>
      <c r="O1698">
        <v>1</v>
      </c>
    </row>
    <row r="1699" spans="1:15" x14ac:dyDescent="0.45">
      <c r="A1699" t="s">
        <v>717</v>
      </c>
      <c r="B1699">
        <v>2018</v>
      </c>
      <c r="C1699" s="9">
        <v>43050</v>
      </c>
      <c r="D1699" t="s">
        <v>653</v>
      </c>
      <c r="E1699" t="s">
        <v>370</v>
      </c>
      <c r="F1699">
        <v>1</v>
      </c>
      <c r="G1699">
        <v>2</v>
      </c>
      <c r="H1699" t="s">
        <v>77</v>
      </c>
      <c r="I1699" t="s">
        <v>19</v>
      </c>
      <c r="J1699">
        <v>26.504109589041001</v>
      </c>
      <c r="K1699">
        <v>26.516999999999999</v>
      </c>
      <c r="L1699">
        <v>26.925000000000001</v>
      </c>
      <c r="M1699">
        <v>29.055</v>
      </c>
      <c r="N1699">
        <v>1.0649999999999999</v>
      </c>
      <c r="O1699">
        <v>2</v>
      </c>
    </row>
    <row r="1700" spans="1:15" x14ac:dyDescent="0.45">
      <c r="A1700" t="s">
        <v>717</v>
      </c>
      <c r="B1700">
        <v>2018</v>
      </c>
      <c r="C1700" s="9">
        <v>43050</v>
      </c>
      <c r="D1700" t="s">
        <v>653</v>
      </c>
      <c r="E1700" t="s">
        <v>370</v>
      </c>
      <c r="F1700">
        <v>1</v>
      </c>
      <c r="G1700">
        <v>3</v>
      </c>
      <c r="H1700" t="s">
        <v>34</v>
      </c>
      <c r="I1700" t="s">
        <v>19</v>
      </c>
      <c r="J1700">
        <v>30.276712328767101</v>
      </c>
      <c r="K1700">
        <v>26.843</v>
      </c>
      <c r="L1700">
        <v>27.067</v>
      </c>
      <c r="M1700">
        <v>29.231000000000002</v>
      </c>
      <c r="N1700">
        <v>1.0820000000000001</v>
      </c>
      <c r="O1700">
        <v>3</v>
      </c>
    </row>
    <row r="1701" spans="1:15" x14ac:dyDescent="0.45">
      <c r="A1701" t="s">
        <v>717</v>
      </c>
      <c r="B1701">
        <v>2018</v>
      </c>
      <c r="C1701" s="9">
        <v>43050</v>
      </c>
      <c r="D1701" t="s">
        <v>653</v>
      </c>
      <c r="E1701" t="s">
        <v>370</v>
      </c>
      <c r="F1701">
        <v>1</v>
      </c>
      <c r="G1701">
        <v>4</v>
      </c>
      <c r="H1701" t="s">
        <v>655</v>
      </c>
      <c r="I1701" t="s">
        <v>120</v>
      </c>
      <c r="J1701">
        <v>34.936986301369799</v>
      </c>
      <c r="K1701">
        <v>28.608000000000001</v>
      </c>
      <c r="L1701">
        <v>28.585999999999999</v>
      </c>
      <c r="M1701">
        <v>30.338000000000001</v>
      </c>
      <c r="N1701">
        <v>0.876</v>
      </c>
      <c r="O1701">
        <v>4</v>
      </c>
    </row>
    <row r="1702" spans="1:15" x14ac:dyDescent="0.45">
      <c r="A1702" t="s">
        <v>717</v>
      </c>
      <c r="B1702">
        <v>2018</v>
      </c>
      <c r="C1702" s="9">
        <v>43050</v>
      </c>
      <c r="D1702" t="s">
        <v>653</v>
      </c>
      <c r="E1702" t="s">
        <v>370</v>
      </c>
      <c r="F1702">
        <v>1</v>
      </c>
      <c r="G1702">
        <v>5</v>
      </c>
      <c r="H1702" t="s">
        <v>132</v>
      </c>
      <c r="I1702" t="s">
        <v>36</v>
      </c>
      <c r="J1702">
        <v>26.972602739726</v>
      </c>
      <c r="K1702">
        <v>29.443000000000001</v>
      </c>
      <c r="L1702">
        <v>29.268000000000001</v>
      </c>
      <c r="M1702">
        <v>31.064</v>
      </c>
      <c r="N1702">
        <v>0.89800000000000002</v>
      </c>
      <c r="O1702">
        <v>5</v>
      </c>
    </row>
    <row r="1703" spans="1:15" x14ac:dyDescent="0.45">
      <c r="A1703" t="s">
        <v>717</v>
      </c>
      <c r="B1703">
        <v>2018</v>
      </c>
      <c r="C1703" s="9">
        <v>43050</v>
      </c>
      <c r="D1703" t="s">
        <v>653</v>
      </c>
      <c r="E1703" t="s">
        <v>370</v>
      </c>
      <c r="F1703">
        <v>1</v>
      </c>
      <c r="G1703">
        <v>6</v>
      </c>
      <c r="H1703" t="s">
        <v>167</v>
      </c>
      <c r="I1703" t="s">
        <v>59</v>
      </c>
      <c r="J1703">
        <v>28.687671232876699</v>
      </c>
      <c r="K1703">
        <v>26.416</v>
      </c>
      <c r="L1703">
        <v>26.224</v>
      </c>
      <c r="M1703">
        <v>27.956</v>
      </c>
      <c r="N1703">
        <v>0.86599999999999999</v>
      </c>
    </row>
    <row r="1704" spans="1:15" x14ac:dyDescent="0.45">
      <c r="A1704" t="s">
        <v>717</v>
      </c>
      <c r="B1704">
        <v>2018</v>
      </c>
      <c r="C1704" s="9">
        <v>43050</v>
      </c>
      <c r="D1704" t="s">
        <v>653</v>
      </c>
      <c r="E1704" t="s">
        <v>370</v>
      </c>
      <c r="F1704">
        <v>2</v>
      </c>
      <c r="G1704">
        <v>1</v>
      </c>
      <c r="H1704" t="s">
        <v>109</v>
      </c>
      <c r="I1704" t="s">
        <v>118</v>
      </c>
      <c r="J1704">
        <v>24.780821917808201</v>
      </c>
      <c r="K1704">
        <v>27.271999999999998</v>
      </c>
      <c r="L1704">
        <v>27.52</v>
      </c>
      <c r="M1704">
        <v>29.474</v>
      </c>
      <c r="N1704">
        <v>0.97699999999999998</v>
      </c>
      <c r="O1704">
        <v>7</v>
      </c>
    </row>
    <row r="1705" spans="1:15" x14ac:dyDescent="0.45">
      <c r="A1705" t="s">
        <v>717</v>
      </c>
      <c r="B1705">
        <v>2018</v>
      </c>
      <c r="C1705" s="9">
        <v>43050</v>
      </c>
      <c r="D1705" t="s">
        <v>653</v>
      </c>
      <c r="E1705" t="s">
        <v>370</v>
      </c>
      <c r="F1705">
        <v>2</v>
      </c>
      <c r="G1705">
        <v>2</v>
      </c>
      <c r="H1705" t="s">
        <v>133</v>
      </c>
      <c r="I1705" t="s">
        <v>25</v>
      </c>
      <c r="J1705">
        <v>24.797260273972601</v>
      </c>
      <c r="K1705">
        <v>23.744999999999902</v>
      </c>
      <c r="L1705">
        <v>24.082999999999998</v>
      </c>
      <c r="M1705">
        <v>26.513000000000002</v>
      </c>
      <c r="N1705">
        <v>1.2150000000000001</v>
      </c>
      <c r="O1705">
        <v>8</v>
      </c>
    </row>
    <row r="1706" spans="1:15" x14ac:dyDescent="0.45">
      <c r="A1706" t="s">
        <v>717</v>
      </c>
      <c r="B1706">
        <v>2018</v>
      </c>
      <c r="C1706" s="9">
        <v>43050</v>
      </c>
      <c r="D1706" t="s">
        <v>653</v>
      </c>
      <c r="E1706" t="s">
        <v>370</v>
      </c>
      <c r="F1706">
        <v>2</v>
      </c>
      <c r="G1706">
        <v>3</v>
      </c>
      <c r="H1706" t="s">
        <v>96</v>
      </c>
      <c r="I1706" t="s">
        <v>40</v>
      </c>
      <c r="J1706">
        <v>23.830136986301302</v>
      </c>
      <c r="K1706">
        <v>23.491</v>
      </c>
      <c r="L1706">
        <v>23.613999999999901</v>
      </c>
      <c r="M1706">
        <v>27.553999999999998</v>
      </c>
      <c r="N1706">
        <v>1.97</v>
      </c>
      <c r="O1706">
        <v>9</v>
      </c>
    </row>
    <row r="1707" spans="1:15" x14ac:dyDescent="0.45">
      <c r="A1707" t="s">
        <v>717</v>
      </c>
      <c r="B1707">
        <v>2018</v>
      </c>
      <c r="C1707" s="9">
        <v>43050</v>
      </c>
      <c r="D1707" t="s">
        <v>653</v>
      </c>
      <c r="E1707" t="s">
        <v>370</v>
      </c>
      <c r="F1707">
        <v>2</v>
      </c>
      <c r="G1707">
        <v>4</v>
      </c>
      <c r="H1707" t="s">
        <v>137</v>
      </c>
      <c r="I1707" t="s">
        <v>29</v>
      </c>
      <c r="J1707">
        <v>20.4821917808219</v>
      </c>
      <c r="K1707">
        <v>17.626999999999999</v>
      </c>
      <c r="L1707">
        <v>18.335999999999999</v>
      </c>
      <c r="M1707">
        <v>22.198</v>
      </c>
      <c r="N1707">
        <v>1.931</v>
      </c>
      <c r="O1707">
        <v>10</v>
      </c>
    </row>
    <row r="1708" spans="1:15" x14ac:dyDescent="0.45">
      <c r="A1708" t="s">
        <v>717</v>
      </c>
      <c r="B1708">
        <v>2018</v>
      </c>
      <c r="C1708" s="9">
        <v>43050</v>
      </c>
      <c r="D1708" t="s">
        <v>653</v>
      </c>
      <c r="E1708" t="s">
        <v>370</v>
      </c>
      <c r="F1708">
        <v>2</v>
      </c>
      <c r="G1708">
        <v>5</v>
      </c>
      <c r="H1708" t="s">
        <v>43</v>
      </c>
      <c r="I1708" t="s">
        <v>44</v>
      </c>
      <c r="J1708">
        <v>24.9780821917808</v>
      </c>
      <c r="K1708">
        <v>23.672999999999998</v>
      </c>
      <c r="L1708">
        <v>23.485999999999901</v>
      </c>
      <c r="M1708">
        <v>25.297999999999998</v>
      </c>
      <c r="N1708">
        <v>0.90600000000000003</v>
      </c>
      <c r="O1708">
        <v>11</v>
      </c>
    </row>
    <row r="1709" spans="1:15" x14ac:dyDescent="0.45">
      <c r="A1709" t="s">
        <v>717</v>
      </c>
      <c r="B1709">
        <v>2018</v>
      </c>
      <c r="C1709" s="9">
        <v>43050</v>
      </c>
      <c r="D1709" t="s">
        <v>653</v>
      </c>
      <c r="E1709" t="s">
        <v>370</v>
      </c>
      <c r="F1709">
        <v>2</v>
      </c>
      <c r="G1709">
        <v>6</v>
      </c>
      <c r="H1709" t="s">
        <v>704</v>
      </c>
      <c r="I1709" t="s">
        <v>40</v>
      </c>
      <c r="J1709">
        <v>26.846575342465702</v>
      </c>
      <c r="K1709">
        <v>18.323999999999899</v>
      </c>
      <c r="L1709">
        <v>18.172999999999998</v>
      </c>
      <c r="M1709">
        <v>20.009</v>
      </c>
      <c r="N1709">
        <v>0.91800000000000004</v>
      </c>
      <c r="O1709">
        <v>12</v>
      </c>
    </row>
    <row r="1710" spans="1:15" x14ac:dyDescent="0.45">
      <c r="A1710" t="s">
        <v>93</v>
      </c>
      <c r="B1710">
        <v>2018</v>
      </c>
      <c r="C1710" s="9">
        <v>43072</v>
      </c>
      <c r="D1710" t="s">
        <v>653</v>
      </c>
      <c r="E1710" t="s">
        <v>454</v>
      </c>
      <c r="F1710">
        <v>1</v>
      </c>
      <c r="G1710">
        <v>1</v>
      </c>
      <c r="H1710" t="s">
        <v>703</v>
      </c>
      <c r="I1710" t="s">
        <v>15</v>
      </c>
      <c r="J1710">
        <v>27.082191780821901</v>
      </c>
      <c r="K1710">
        <v>36.154000000000003</v>
      </c>
      <c r="L1710">
        <v>36.199999999999903</v>
      </c>
      <c r="M1710">
        <v>38.061999999999998</v>
      </c>
      <c r="N1710">
        <v>0.93100000000000005</v>
      </c>
      <c r="O1710">
        <v>1</v>
      </c>
    </row>
    <row r="1711" spans="1:15" x14ac:dyDescent="0.45">
      <c r="A1711" t="s">
        <v>93</v>
      </c>
      <c r="B1711">
        <v>2018</v>
      </c>
      <c r="C1711" s="9">
        <v>43072</v>
      </c>
      <c r="D1711" t="s">
        <v>653</v>
      </c>
      <c r="E1711" t="s">
        <v>454</v>
      </c>
      <c r="F1711">
        <v>1</v>
      </c>
      <c r="G1711">
        <v>2</v>
      </c>
      <c r="H1711" t="s">
        <v>96</v>
      </c>
      <c r="I1711" t="s">
        <v>40</v>
      </c>
      <c r="J1711">
        <v>23.890410958904098</v>
      </c>
      <c r="K1711">
        <v>23.613999999999901</v>
      </c>
      <c r="L1711">
        <v>24.481000000000002</v>
      </c>
      <c r="M1711">
        <v>28.207000000000001</v>
      </c>
      <c r="N1711">
        <v>1.863</v>
      </c>
      <c r="O1711">
        <v>9</v>
      </c>
    </row>
    <row r="1712" spans="1:15" x14ac:dyDescent="0.45">
      <c r="A1712" t="s">
        <v>93</v>
      </c>
      <c r="B1712">
        <v>2018</v>
      </c>
      <c r="C1712" s="9">
        <v>43072</v>
      </c>
      <c r="D1712" t="s">
        <v>653</v>
      </c>
      <c r="E1712" t="s">
        <v>454</v>
      </c>
      <c r="F1712">
        <v>1</v>
      </c>
      <c r="G1712">
        <v>3</v>
      </c>
      <c r="H1712" t="s">
        <v>656</v>
      </c>
      <c r="I1712" t="s">
        <v>49</v>
      </c>
      <c r="J1712">
        <v>19.4630136986301</v>
      </c>
      <c r="K1712">
        <v>21.995999999999999</v>
      </c>
      <c r="L1712">
        <v>22.442</v>
      </c>
      <c r="M1712">
        <v>26.06</v>
      </c>
      <c r="N1712">
        <v>1.8089999999999999</v>
      </c>
      <c r="O1712">
        <v>6</v>
      </c>
    </row>
    <row r="1713" spans="1:15" x14ac:dyDescent="0.45">
      <c r="A1713" t="s">
        <v>93</v>
      </c>
      <c r="B1713">
        <v>2018</v>
      </c>
      <c r="C1713" s="9">
        <v>43072</v>
      </c>
      <c r="D1713" t="s">
        <v>653</v>
      </c>
      <c r="E1713" t="s">
        <v>454</v>
      </c>
      <c r="F1713">
        <v>1</v>
      </c>
      <c r="G1713">
        <v>4</v>
      </c>
      <c r="H1713" t="s">
        <v>94</v>
      </c>
      <c r="I1713" t="s">
        <v>38</v>
      </c>
      <c r="J1713">
        <v>20.095890410958901</v>
      </c>
      <c r="K1713">
        <v>17.52</v>
      </c>
      <c r="L1713">
        <v>18.311999999999902</v>
      </c>
      <c r="M1713">
        <v>22.898</v>
      </c>
      <c r="N1713">
        <v>2.2930000000000001</v>
      </c>
      <c r="O1713">
        <v>12</v>
      </c>
    </row>
    <row r="1714" spans="1:15" x14ac:dyDescent="0.45">
      <c r="A1714" t="s">
        <v>93</v>
      </c>
      <c r="B1714">
        <v>2018</v>
      </c>
      <c r="C1714" s="9">
        <v>43072</v>
      </c>
      <c r="D1714" t="s">
        <v>653</v>
      </c>
      <c r="E1714" t="s">
        <v>454</v>
      </c>
      <c r="F1714">
        <v>1</v>
      </c>
      <c r="G1714">
        <v>5</v>
      </c>
      <c r="H1714" t="s">
        <v>30</v>
      </c>
      <c r="I1714" t="s">
        <v>31</v>
      </c>
      <c r="J1714">
        <v>21.630136986301299</v>
      </c>
      <c r="K1714">
        <v>11.148</v>
      </c>
      <c r="L1714">
        <v>12.821999999999999</v>
      </c>
      <c r="M1714">
        <v>17.495999999999999</v>
      </c>
      <c r="N1714">
        <v>2.3370000000000002</v>
      </c>
      <c r="O1714">
        <v>17</v>
      </c>
    </row>
    <row r="1715" spans="1:15" x14ac:dyDescent="0.45">
      <c r="A1715" t="s">
        <v>93</v>
      </c>
      <c r="B1715">
        <v>2018</v>
      </c>
      <c r="C1715" s="9">
        <v>43072</v>
      </c>
      <c r="D1715" t="s">
        <v>653</v>
      </c>
      <c r="E1715" t="s">
        <v>454</v>
      </c>
      <c r="F1715">
        <v>1</v>
      </c>
      <c r="G1715">
        <v>6</v>
      </c>
      <c r="H1715" t="s">
        <v>60</v>
      </c>
      <c r="I1715" t="s">
        <v>61</v>
      </c>
      <c r="J1715">
        <v>29.380821917808198</v>
      </c>
      <c r="K1715">
        <v>24.547999999999998</v>
      </c>
      <c r="L1715">
        <v>24.202000000000002</v>
      </c>
      <c r="M1715">
        <v>25.922000000000001</v>
      </c>
      <c r="N1715">
        <v>0.86</v>
      </c>
      <c r="O1715">
        <v>15</v>
      </c>
    </row>
    <row r="1716" spans="1:15" x14ac:dyDescent="0.45">
      <c r="A1716" t="s">
        <v>93</v>
      </c>
      <c r="B1716">
        <v>2018</v>
      </c>
      <c r="C1716" s="9">
        <v>43072</v>
      </c>
      <c r="D1716" t="s">
        <v>653</v>
      </c>
      <c r="E1716" t="s">
        <v>454</v>
      </c>
      <c r="F1716">
        <v>2</v>
      </c>
      <c r="G1716">
        <v>1</v>
      </c>
      <c r="H1716" t="s">
        <v>77</v>
      </c>
      <c r="I1716" t="s">
        <v>19</v>
      </c>
      <c r="J1716">
        <v>26.564383561643801</v>
      </c>
      <c r="K1716">
        <v>26.925000000000001</v>
      </c>
      <c r="L1716">
        <v>27.170999999999999</v>
      </c>
      <c r="M1716">
        <v>29.274999999999999</v>
      </c>
      <c r="N1716">
        <v>1.052</v>
      </c>
      <c r="O1716">
        <v>3</v>
      </c>
    </row>
    <row r="1717" spans="1:15" x14ac:dyDescent="0.45">
      <c r="A1717" t="s">
        <v>93</v>
      </c>
      <c r="B1717">
        <v>2018</v>
      </c>
      <c r="C1717" s="9">
        <v>43072</v>
      </c>
      <c r="D1717" t="s">
        <v>653</v>
      </c>
      <c r="E1717" t="s">
        <v>454</v>
      </c>
      <c r="F1717">
        <v>2</v>
      </c>
      <c r="G1717">
        <v>2</v>
      </c>
      <c r="H1717" t="s">
        <v>133</v>
      </c>
      <c r="I1717" t="s">
        <v>25</v>
      </c>
      <c r="J1717">
        <v>24.857534246575302</v>
      </c>
      <c r="K1717">
        <v>24.082999999999998</v>
      </c>
      <c r="L1717">
        <v>24.282999999999902</v>
      </c>
      <c r="M1717">
        <v>26.652999999999999</v>
      </c>
      <c r="N1717">
        <v>1.1850000000000001</v>
      </c>
      <c r="O1717">
        <v>2</v>
      </c>
    </row>
    <row r="1718" spans="1:15" x14ac:dyDescent="0.45">
      <c r="A1718" t="s">
        <v>93</v>
      </c>
      <c r="B1718">
        <v>2018</v>
      </c>
      <c r="C1718" s="9">
        <v>43072</v>
      </c>
      <c r="D1718" t="s">
        <v>653</v>
      </c>
      <c r="E1718" t="s">
        <v>454</v>
      </c>
      <c r="F1718">
        <v>2</v>
      </c>
      <c r="G1718">
        <v>3</v>
      </c>
      <c r="H1718" t="s">
        <v>704</v>
      </c>
      <c r="I1718" t="s">
        <v>40</v>
      </c>
      <c r="J1718">
        <v>26.906849315068399</v>
      </c>
      <c r="K1718">
        <v>18.172999999999998</v>
      </c>
      <c r="L1718">
        <v>18.427</v>
      </c>
      <c r="M1718">
        <v>20.239000000000001</v>
      </c>
      <c r="N1718">
        <v>0.90600000000000003</v>
      </c>
      <c r="O1718">
        <v>8</v>
      </c>
    </row>
    <row r="1719" spans="1:15" x14ac:dyDescent="0.45">
      <c r="A1719" t="s">
        <v>93</v>
      </c>
      <c r="B1719">
        <v>2018</v>
      </c>
      <c r="C1719" s="9">
        <v>43072</v>
      </c>
      <c r="D1719" t="s">
        <v>653</v>
      </c>
      <c r="E1719" t="s">
        <v>454</v>
      </c>
      <c r="F1719">
        <v>2</v>
      </c>
      <c r="G1719">
        <v>4</v>
      </c>
      <c r="H1719" t="s">
        <v>183</v>
      </c>
      <c r="I1719" t="s">
        <v>47</v>
      </c>
      <c r="J1719">
        <v>20.824657534246501</v>
      </c>
      <c r="K1719">
        <v>17.317</v>
      </c>
      <c r="L1719">
        <v>17.979999999999901</v>
      </c>
      <c r="M1719">
        <v>22.591999999999999</v>
      </c>
      <c r="N1719">
        <v>2.306</v>
      </c>
      <c r="O1719">
        <v>13</v>
      </c>
    </row>
    <row r="1720" spans="1:15" x14ac:dyDescent="0.45">
      <c r="A1720" t="s">
        <v>93</v>
      </c>
      <c r="B1720">
        <v>2018</v>
      </c>
      <c r="C1720" s="9">
        <v>43072</v>
      </c>
      <c r="D1720" t="s">
        <v>653</v>
      </c>
      <c r="E1720" t="s">
        <v>454</v>
      </c>
      <c r="F1720">
        <v>2</v>
      </c>
      <c r="G1720">
        <v>5</v>
      </c>
      <c r="H1720" t="s">
        <v>157</v>
      </c>
      <c r="I1720" t="s">
        <v>158</v>
      </c>
      <c r="J1720">
        <v>20.704109589041</v>
      </c>
      <c r="K1720">
        <v>15.9689999999999</v>
      </c>
      <c r="L1720">
        <v>16.356000000000002</v>
      </c>
      <c r="M1720">
        <v>20.53</v>
      </c>
      <c r="N1720">
        <v>2.0870000000000002</v>
      </c>
      <c r="O1720">
        <v>17</v>
      </c>
    </row>
    <row r="1721" spans="1:15" x14ac:dyDescent="0.45">
      <c r="A1721" t="s">
        <v>93</v>
      </c>
      <c r="B1721">
        <v>2018</v>
      </c>
      <c r="C1721" s="9">
        <v>43072</v>
      </c>
      <c r="D1721" t="s">
        <v>653</v>
      </c>
      <c r="E1721" t="s">
        <v>454</v>
      </c>
      <c r="F1721">
        <v>2</v>
      </c>
      <c r="G1721">
        <v>6</v>
      </c>
      <c r="H1721" t="s">
        <v>321</v>
      </c>
      <c r="I1721" t="s">
        <v>56</v>
      </c>
      <c r="J1721">
        <v>25.621917808219099</v>
      </c>
      <c r="K1721">
        <v>18.919</v>
      </c>
      <c r="L1721">
        <v>18.745999999999999</v>
      </c>
      <c r="M1721">
        <v>20.966000000000001</v>
      </c>
      <c r="N1721">
        <v>1.1100000000000001</v>
      </c>
      <c r="O1721">
        <v>15</v>
      </c>
    </row>
    <row r="1722" spans="1:15" x14ac:dyDescent="0.45">
      <c r="A1722" t="s">
        <v>93</v>
      </c>
      <c r="B1722">
        <v>2018</v>
      </c>
      <c r="C1722" s="9">
        <v>43072</v>
      </c>
      <c r="D1722" t="s">
        <v>653</v>
      </c>
      <c r="E1722" t="s">
        <v>454</v>
      </c>
      <c r="F1722">
        <v>2</v>
      </c>
      <c r="G1722">
        <v>7</v>
      </c>
      <c r="H1722" t="s">
        <v>630</v>
      </c>
      <c r="I1722" t="s">
        <v>53</v>
      </c>
      <c r="J1722">
        <v>20.909589041095799</v>
      </c>
      <c r="K1722">
        <v>18.884</v>
      </c>
      <c r="L1722">
        <v>15.796999999999899</v>
      </c>
      <c r="M1722">
        <v>21.402999999999999</v>
      </c>
      <c r="N1722">
        <v>2.8029999999999999</v>
      </c>
      <c r="O1722">
        <v>19</v>
      </c>
    </row>
    <row r="1723" spans="1:15" x14ac:dyDescent="0.45">
      <c r="A1723" t="s">
        <v>93</v>
      </c>
      <c r="B1723">
        <v>2018</v>
      </c>
      <c r="C1723" s="9">
        <v>43072</v>
      </c>
      <c r="D1723" t="s">
        <v>653</v>
      </c>
      <c r="E1723" t="s">
        <v>454</v>
      </c>
      <c r="F1723">
        <v>3</v>
      </c>
      <c r="G1723">
        <v>1</v>
      </c>
      <c r="H1723" t="s">
        <v>135</v>
      </c>
      <c r="I1723" t="s">
        <v>29</v>
      </c>
      <c r="J1723">
        <v>28.068493150684901</v>
      </c>
      <c r="K1723">
        <v>26.099</v>
      </c>
      <c r="L1723">
        <v>26.390999999999998</v>
      </c>
      <c r="M1723">
        <v>28.631</v>
      </c>
      <c r="N1723">
        <v>1.1200000000000001</v>
      </c>
      <c r="O1723">
        <v>4</v>
      </c>
    </row>
    <row r="1724" spans="1:15" x14ac:dyDescent="0.45">
      <c r="A1724" t="s">
        <v>93</v>
      </c>
      <c r="B1724">
        <v>2018</v>
      </c>
      <c r="C1724" s="9">
        <v>43072</v>
      </c>
      <c r="D1724" t="s">
        <v>653</v>
      </c>
      <c r="E1724" t="s">
        <v>454</v>
      </c>
      <c r="F1724">
        <v>3</v>
      </c>
      <c r="G1724">
        <v>2</v>
      </c>
      <c r="H1724" t="s">
        <v>98</v>
      </c>
      <c r="I1724" t="s">
        <v>67</v>
      </c>
      <c r="J1724">
        <v>26.342465753424602</v>
      </c>
      <c r="K1724">
        <v>10.936999999999999</v>
      </c>
      <c r="L1724">
        <v>15.169</v>
      </c>
      <c r="M1724">
        <v>20.041</v>
      </c>
      <c r="N1724">
        <v>2.4359999999999999</v>
      </c>
      <c r="O1724">
        <v>11</v>
      </c>
    </row>
    <row r="1725" spans="1:15" x14ac:dyDescent="0.45">
      <c r="A1725" t="s">
        <v>93</v>
      </c>
      <c r="B1725">
        <v>2018</v>
      </c>
      <c r="C1725" s="9">
        <v>43072</v>
      </c>
      <c r="D1725" t="s">
        <v>653</v>
      </c>
      <c r="E1725" t="s">
        <v>454</v>
      </c>
      <c r="F1725">
        <v>3</v>
      </c>
      <c r="G1725">
        <v>3</v>
      </c>
      <c r="H1725" t="s">
        <v>174</v>
      </c>
      <c r="I1725" t="s">
        <v>156</v>
      </c>
      <c r="J1725">
        <v>25.879452054794498</v>
      </c>
      <c r="K1725">
        <v>26.783999999999999</v>
      </c>
      <c r="L1725">
        <v>26.666999999999899</v>
      </c>
      <c r="M1725">
        <v>28.492999999999999</v>
      </c>
      <c r="N1725">
        <v>0.91300000000000003</v>
      </c>
      <c r="O1725">
        <v>7</v>
      </c>
    </row>
    <row r="1726" spans="1:15" x14ac:dyDescent="0.45">
      <c r="A1726" t="s">
        <v>93</v>
      </c>
      <c r="B1726">
        <v>2018</v>
      </c>
      <c r="C1726" s="9">
        <v>43072</v>
      </c>
      <c r="D1726" t="s">
        <v>653</v>
      </c>
      <c r="E1726" t="s">
        <v>454</v>
      </c>
      <c r="F1726">
        <v>3</v>
      </c>
      <c r="G1726">
        <v>4</v>
      </c>
      <c r="H1726" t="s">
        <v>43</v>
      </c>
      <c r="I1726" t="s">
        <v>44</v>
      </c>
      <c r="J1726">
        <v>25.038356164383501</v>
      </c>
      <c r="K1726">
        <v>23.485999999999901</v>
      </c>
      <c r="L1726">
        <v>23.407</v>
      </c>
      <c r="M1726">
        <v>25.196999999999999</v>
      </c>
      <c r="N1726">
        <v>0.89500000000000002</v>
      </c>
      <c r="O1726">
        <v>5</v>
      </c>
    </row>
    <row r="1727" spans="1:15" x14ac:dyDescent="0.45">
      <c r="A1727" t="s">
        <v>93</v>
      </c>
      <c r="B1727">
        <v>2018</v>
      </c>
      <c r="C1727" s="9">
        <v>43072</v>
      </c>
      <c r="D1727" t="s">
        <v>653</v>
      </c>
      <c r="E1727" t="s">
        <v>454</v>
      </c>
      <c r="F1727">
        <v>3</v>
      </c>
      <c r="G1727">
        <v>5</v>
      </c>
      <c r="H1727" t="s">
        <v>699</v>
      </c>
      <c r="I1727" t="s">
        <v>59</v>
      </c>
      <c r="J1727">
        <v>21.394520547945199</v>
      </c>
      <c r="K1727">
        <v>14.766</v>
      </c>
      <c r="L1727">
        <v>15.367999999999901</v>
      </c>
      <c r="M1727">
        <v>19.957999999999998</v>
      </c>
      <c r="N1727">
        <v>2.2949999999999999</v>
      </c>
      <c r="O1727">
        <v>13</v>
      </c>
    </row>
    <row r="1728" spans="1:15" x14ac:dyDescent="0.45">
      <c r="A1728" t="s">
        <v>93</v>
      </c>
      <c r="B1728">
        <v>2018</v>
      </c>
      <c r="C1728" s="9">
        <v>43072</v>
      </c>
      <c r="D1728" t="s">
        <v>653</v>
      </c>
      <c r="E1728" t="s">
        <v>454</v>
      </c>
      <c r="F1728">
        <v>3</v>
      </c>
      <c r="G1728">
        <v>6</v>
      </c>
      <c r="H1728" t="s">
        <v>176</v>
      </c>
      <c r="I1728" t="s">
        <v>27</v>
      </c>
      <c r="J1728">
        <v>25.353424657534202</v>
      </c>
      <c r="K1728">
        <v>9</v>
      </c>
      <c r="L1728">
        <v>9.8219999999999992</v>
      </c>
      <c r="M1728">
        <v>18.571999999999999</v>
      </c>
      <c r="N1728">
        <v>4.375</v>
      </c>
      <c r="O1728">
        <v>10</v>
      </c>
    </row>
    <row r="1729" spans="1:15" x14ac:dyDescent="0.45">
      <c r="A1729" t="s">
        <v>93</v>
      </c>
      <c r="B1729">
        <v>2018</v>
      </c>
      <c r="C1729" s="9">
        <v>43072</v>
      </c>
      <c r="D1729" t="s">
        <v>653</v>
      </c>
      <c r="E1729" t="s">
        <v>454</v>
      </c>
      <c r="F1729">
        <v>3</v>
      </c>
      <c r="G1729">
        <v>7</v>
      </c>
      <c r="H1729" t="s">
        <v>185</v>
      </c>
      <c r="I1729" t="s">
        <v>186</v>
      </c>
      <c r="J1729">
        <v>22.805479452054701</v>
      </c>
      <c r="K1729">
        <v>14.844999999999899</v>
      </c>
      <c r="L1729">
        <v>13.827999999999999</v>
      </c>
      <c r="M1729">
        <v>17.911999999999999</v>
      </c>
      <c r="N1729">
        <v>2.0419999999999998</v>
      </c>
      <c r="O1729">
        <v>19</v>
      </c>
    </row>
    <row r="1730" spans="1:15" x14ac:dyDescent="0.45">
      <c r="A1730" t="s">
        <v>93</v>
      </c>
      <c r="B1730">
        <v>2018</v>
      </c>
      <c r="C1730" s="9">
        <v>43072</v>
      </c>
      <c r="D1730" t="s">
        <v>653</v>
      </c>
      <c r="E1730" t="s">
        <v>642</v>
      </c>
      <c r="F1730">
        <v>1</v>
      </c>
      <c r="G1730">
        <v>1</v>
      </c>
      <c r="H1730" t="s">
        <v>43</v>
      </c>
      <c r="I1730" t="s">
        <v>44</v>
      </c>
      <c r="J1730">
        <v>25.038356164383501</v>
      </c>
      <c r="K1730">
        <v>23.407</v>
      </c>
      <c r="L1730">
        <v>23.693999999999999</v>
      </c>
      <c r="M1730">
        <v>25.468</v>
      </c>
      <c r="N1730">
        <v>0.88700000000000001</v>
      </c>
      <c r="O1730">
        <v>5</v>
      </c>
    </row>
    <row r="1731" spans="1:15" x14ac:dyDescent="0.45">
      <c r="A1731" t="s">
        <v>93</v>
      </c>
      <c r="B1731">
        <v>2018</v>
      </c>
      <c r="C1731" s="9">
        <v>43072</v>
      </c>
      <c r="D1731" t="s">
        <v>653</v>
      </c>
      <c r="E1731" t="s">
        <v>642</v>
      </c>
      <c r="F1731">
        <v>1</v>
      </c>
      <c r="G1731">
        <v>2</v>
      </c>
      <c r="H1731" t="s">
        <v>656</v>
      </c>
      <c r="I1731" t="s">
        <v>49</v>
      </c>
      <c r="J1731">
        <v>19.4630136986301</v>
      </c>
      <c r="K1731">
        <v>22.442</v>
      </c>
      <c r="L1731">
        <v>22.978999999999999</v>
      </c>
      <c r="M1731">
        <v>26.382999999999999</v>
      </c>
      <c r="N1731">
        <v>1.702</v>
      </c>
      <c r="O1731">
        <v>6</v>
      </c>
    </row>
    <row r="1732" spans="1:15" x14ac:dyDescent="0.45">
      <c r="A1732" t="s">
        <v>93</v>
      </c>
      <c r="B1732">
        <v>2018</v>
      </c>
      <c r="C1732" s="9">
        <v>43072</v>
      </c>
      <c r="D1732" t="s">
        <v>653</v>
      </c>
      <c r="E1732" t="s">
        <v>642</v>
      </c>
      <c r="F1732">
        <v>1</v>
      </c>
      <c r="G1732">
        <v>3</v>
      </c>
      <c r="H1732" t="s">
        <v>176</v>
      </c>
      <c r="I1732" t="s">
        <v>27</v>
      </c>
      <c r="J1732">
        <v>25.353424657534202</v>
      </c>
      <c r="K1732">
        <v>9.8219999999999992</v>
      </c>
      <c r="L1732">
        <v>15.693</v>
      </c>
      <c r="M1732">
        <v>22.157</v>
      </c>
      <c r="N1732">
        <v>3.2320000000000002</v>
      </c>
      <c r="O1732">
        <v>10</v>
      </c>
    </row>
    <row r="1733" spans="1:15" x14ac:dyDescent="0.45">
      <c r="A1733" t="s">
        <v>93</v>
      </c>
      <c r="B1733">
        <v>2018</v>
      </c>
      <c r="C1733" s="9">
        <v>43072</v>
      </c>
      <c r="D1733" t="s">
        <v>653</v>
      </c>
      <c r="E1733" t="s">
        <v>642</v>
      </c>
      <c r="F1733">
        <v>1</v>
      </c>
      <c r="G1733">
        <v>4</v>
      </c>
      <c r="H1733" t="s">
        <v>183</v>
      </c>
      <c r="I1733" t="s">
        <v>47</v>
      </c>
      <c r="J1733">
        <v>20.824657534246501</v>
      </c>
      <c r="K1733">
        <v>17.979999999999901</v>
      </c>
      <c r="L1733">
        <v>18.579000000000001</v>
      </c>
      <c r="M1733">
        <v>22.739000000000001</v>
      </c>
      <c r="N1733">
        <v>2.08</v>
      </c>
      <c r="O1733">
        <v>13</v>
      </c>
    </row>
    <row r="1734" spans="1:15" x14ac:dyDescent="0.45">
      <c r="A1734" t="s">
        <v>93</v>
      </c>
      <c r="B1734">
        <v>2018</v>
      </c>
      <c r="C1734" s="9">
        <v>43072</v>
      </c>
      <c r="D1734" t="s">
        <v>653</v>
      </c>
      <c r="E1734" t="s">
        <v>642</v>
      </c>
      <c r="F1734">
        <v>1</v>
      </c>
      <c r="G1734">
        <v>5</v>
      </c>
      <c r="H1734" t="s">
        <v>60</v>
      </c>
      <c r="I1734" t="s">
        <v>61</v>
      </c>
      <c r="J1734">
        <v>29.380821917808198</v>
      </c>
      <c r="K1734">
        <v>24.202000000000002</v>
      </c>
      <c r="L1734">
        <v>24.021000000000001</v>
      </c>
      <c r="M1734">
        <v>25.722999999999999</v>
      </c>
      <c r="N1734">
        <v>0.85099999999999998</v>
      </c>
      <c r="O1734">
        <v>15</v>
      </c>
    </row>
    <row r="1735" spans="1:15" x14ac:dyDescent="0.45">
      <c r="A1735" t="s">
        <v>93</v>
      </c>
      <c r="B1735">
        <v>2018</v>
      </c>
      <c r="C1735" s="9">
        <v>43072</v>
      </c>
      <c r="D1735" t="s">
        <v>653</v>
      </c>
      <c r="E1735" t="s">
        <v>642</v>
      </c>
      <c r="F1735">
        <v>1</v>
      </c>
      <c r="G1735">
        <v>6</v>
      </c>
      <c r="H1735" t="s">
        <v>157</v>
      </c>
      <c r="I1735" t="s">
        <v>158</v>
      </c>
      <c r="J1735">
        <v>20.704109589041</v>
      </c>
      <c r="K1735">
        <v>16.356000000000002</v>
      </c>
      <c r="L1735">
        <v>16.201999999999899</v>
      </c>
      <c r="M1735">
        <v>20.059999999999999</v>
      </c>
      <c r="N1735">
        <v>1.929</v>
      </c>
      <c r="O1735">
        <v>17</v>
      </c>
    </row>
    <row r="1736" spans="1:15" x14ac:dyDescent="0.45">
      <c r="A1736" t="s">
        <v>93</v>
      </c>
      <c r="B1736">
        <v>2018</v>
      </c>
      <c r="C1736" s="9">
        <v>43072</v>
      </c>
      <c r="D1736" t="s">
        <v>653</v>
      </c>
      <c r="E1736" t="s">
        <v>642</v>
      </c>
      <c r="F1736">
        <v>1</v>
      </c>
      <c r="G1736">
        <v>7</v>
      </c>
      <c r="H1736" t="s">
        <v>630</v>
      </c>
      <c r="I1736" t="s">
        <v>53</v>
      </c>
      <c r="J1736">
        <v>20.909589041095799</v>
      </c>
      <c r="K1736">
        <v>15.796999999999899</v>
      </c>
      <c r="L1736">
        <v>14.2219999999999</v>
      </c>
      <c r="M1736">
        <v>19.251999999999999</v>
      </c>
      <c r="N1736">
        <v>2.5150000000000001</v>
      </c>
      <c r="O1736">
        <v>19</v>
      </c>
    </row>
    <row r="1737" spans="1:15" x14ac:dyDescent="0.45">
      <c r="A1737" t="s">
        <v>93</v>
      </c>
      <c r="B1737">
        <v>2018</v>
      </c>
      <c r="C1737" s="9">
        <v>43072</v>
      </c>
      <c r="D1737" t="s">
        <v>653</v>
      </c>
      <c r="E1737" t="s">
        <v>642</v>
      </c>
      <c r="F1737">
        <v>2</v>
      </c>
      <c r="G1737">
        <v>1</v>
      </c>
      <c r="H1737" t="s">
        <v>174</v>
      </c>
      <c r="I1737" t="s">
        <v>156</v>
      </c>
      <c r="J1737">
        <v>25.879452054794498</v>
      </c>
      <c r="K1737">
        <v>26.666999999999899</v>
      </c>
      <c r="L1737">
        <v>26.81</v>
      </c>
      <c r="M1737">
        <v>28.623999999999999</v>
      </c>
      <c r="N1737">
        <v>0.90700000000000003</v>
      </c>
      <c r="O1737">
        <v>7</v>
      </c>
    </row>
    <row r="1738" spans="1:15" x14ac:dyDescent="0.45">
      <c r="A1738" t="s">
        <v>93</v>
      </c>
      <c r="B1738">
        <v>2018</v>
      </c>
      <c r="C1738" s="9">
        <v>43072</v>
      </c>
      <c r="D1738" t="s">
        <v>653</v>
      </c>
      <c r="E1738" t="s">
        <v>642</v>
      </c>
      <c r="F1738">
        <v>2</v>
      </c>
      <c r="G1738">
        <v>2</v>
      </c>
      <c r="H1738" t="s">
        <v>94</v>
      </c>
      <c r="I1738" t="s">
        <v>38</v>
      </c>
      <c r="J1738">
        <v>20.095890410958901</v>
      </c>
      <c r="K1738">
        <v>18.311999999999902</v>
      </c>
      <c r="L1738">
        <v>19.547000000000001</v>
      </c>
      <c r="M1738">
        <v>23.734999999999999</v>
      </c>
      <c r="N1738">
        <v>2.0939999999999999</v>
      </c>
      <c r="O1738">
        <v>12</v>
      </c>
    </row>
    <row r="1739" spans="1:15" x14ac:dyDescent="0.45">
      <c r="A1739" t="s">
        <v>93</v>
      </c>
      <c r="B1739">
        <v>2018</v>
      </c>
      <c r="C1739" s="9">
        <v>43072</v>
      </c>
      <c r="D1739" t="s">
        <v>653</v>
      </c>
      <c r="E1739" t="s">
        <v>642</v>
      </c>
      <c r="F1739">
        <v>2</v>
      </c>
      <c r="G1739">
        <v>3</v>
      </c>
      <c r="H1739" t="s">
        <v>704</v>
      </c>
      <c r="I1739" t="s">
        <v>40</v>
      </c>
      <c r="J1739">
        <v>26.906849315068399</v>
      </c>
      <c r="K1739">
        <v>18.427</v>
      </c>
      <c r="L1739">
        <v>18.587</v>
      </c>
      <c r="M1739">
        <v>20.376999999999999</v>
      </c>
      <c r="N1739">
        <v>0.89500000000000002</v>
      </c>
      <c r="O1739">
        <v>8</v>
      </c>
    </row>
    <row r="1740" spans="1:15" x14ac:dyDescent="0.45">
      <c r="A1740" t="s">
        <v>93</v>
      </c>
      <c r="B1740">
        <v>2018</v>
      </c>
      <c r="C1740" s="9">
        <v>43072</v>
      </c>
      <c r="D1740" t="s">
        <v>653</v>
      </c>
      <c r="E1740" t="s">
        <v>642</v>
      </c>
      <c r="F1740">
        <v>2</v>
      </c>
      <c r="G1740">
        <v>4</v>
      </c>
      <c r="H1740" t="s">
        <v>699</v>
      </c>
      <c r="I1740" t="s">
        <v>59</v>
      </c>
      <c r="J1740">
        <v>21.394520547945199</v>
      </c>
      <c r="K1740">
        <v>15.367999999999901</v>
      </c>
      <c r="L1740">
        <v>15.994</v>
      </c>
      <c r="M1740">
        <v>20.141999999999999</v>
      </c>
      <c r="N1740">
        <v>2.0739999999999998</v>
      </c>
      <c r="O1740">
        <v>13</v>
      </c>
    </row>
    <row r="1741" spans="1:15" x14ac:dyDescent="0.45">
      <c r="A1741" t="s">
        <v>93</v>
      </c>
      <c r="B1741">
        <v>2018</v>
      </c>
      <c r="C1741" s="9">
        <v>43072</v>
      </c>
      <c r="D1741" t="s">
        <v>653</v>
      </c>
      <c r="E1741" t="s">
        <v>642</v>
      </c>
      <c r="F1741">
        <v>2</v>
      </c>
      <c r="G1741">
        <v>5</v>
      </c>
      <c r="H1741" t="s">
        <v>321</v>
      </c>
      <c r="I1741" t="s">
        <v>56</v>
      </c>
      <c r="J1741">
        <v>25.621917808219099</v>
      </c>
      <c r="K1741">
        <v>18.745999999999999</v>
      </c>
      <c r="L1741">
        <v>18.619999999999902</v>
      </c>
      <c r="M1741">
        <v>20.79</v>
      </c>
      <c r="N1741">
        <v>1.085</v>
      </c>
      <c r="O1741">
        <v>15</v>
      </c>
    </row>
    <row r="1742" spans="1:15" x14ac:dyDescent="0.45">
      <c r="A1742" t="s">
        <v>93</v>
      </c>
      <c r="B1742">
        <v>2018</v>
      </c>
      <c r="C1742" s="9">
        <v>43072</v>
      </c>
      <c r="D1742" t="s">
        <v>653</v>
      </c>
      <c r="E1742" t="s">
        <v>642</v>
      </c>
      <c r="F1742">
        <v>2</v>
      </c>
      <c r="G1742">
        <v>6</v>
      </c>
      <c r="H1742" t="s">
        <v>30</v>
      </c>
      <c r="I1742" t="s">
        <v>31</v>
      </c>
      <c r="J1742">
        <v>21.630136986301299</v>
      </c>
      <c r="K1742">
        <v>12.821999999999999</v>
      </c>
      <c r="L1742">
        <v>12.753</v>
      </c>
      <c r="M1742">
        <v>16.995000000000001</v>
      </c>
      <c r="N1742">
        <v>2.121</v>
      </c>
      <c r="O1742">
        <v>17</v>
      </c>
    </row>
    <row r="1743" spans="1:15" x14ac:dyDescent="0.45">
      <c r="A1743" t="s">
        <v>93</v>
      </c>
      <c r="B1743">
        <v>2018</v>
      </c>
      <c r="C1743" s="9">
        <v>43072</v>
      </c>
      <c r="D1743" t="s">
        <v>653</v>
      </c>
      <c r="E1743" t="s">
        <v>642</v>
      </c>
      <c r="F1743">
        <v>2</v>
      </c>
      <c r="G1743">
        <v>7</v>
      </c>
      <c r="H1743" t="s">
        <v>185</v>
      </c>
      <c r="I1743" t="s">
        <v>186</v>
      </c>
      <c r="J1743">
        <v>22.805479452054701</v>
      </c>
      <c r="K1743">
        <v>13.827999999999999</v>
      </c>
      <c r="L1743">
        <v>12.888</v>
      </c>
      <c r="M1743">
        <v>16.731999999999999</v>
      </c>
      <c r="N1743">
        <v>1.9219999999999999</v>
      </c>
      <c r="O1743">
        <v>19</v>
      </c>
    </row>
    <row r="1744" spans="1:15" x14ac:dyDescent="0.45">
      <c r="A1744" t="s">
        <v>93</v>
      </c>
      <c r="B1744">
        <v>2018</v>
      </c>
      <c r="C1744" s="9">
        <v>43072</v>
      </c>
      <c r="D1744" t="s">
        <v>653</v>
      </c>
      <c r="E1744" t="s">
        <v>643</v>
      </c>
      <c r="F1744">
        <v>1</v>
      </c>
      <c r="G1744">
        <v>1</v>
      </c>
      <c r="H1744" t="s">
        <v>703</v>
      </c>
      <c r="I1744" t="s">
        <v>15</v>
      </c>
      <c r="J1744">
        <v>27.082191780821901</v>
      </c>
      <c r="K1744">
        <v>36.199999999999903</v>
      </c>
      <c r="L1744">
        <v>36.241999999999997</v>
      </c>
      <c r="M1744">
        <v>38.101999999999997</v>
      </c>
      <c r="N1744">
        <v>0.93</v>
      </c>
      <c r="O1744">
        <v>1</v>
      </c>
    </row>
    <row r="1745" spans="1:15" x14ac:dyDescent="0.45">
      <c r="A1745" t="s">
        <v>93</v>
      </c>
      <c r="B1745">
        <v>2018</v>
      </c>
      <c r="C1745" s="9">
        <v>43072</v>
      </c>
      <c r="D1745" t="s">
        <v>653</v>
      </c>
      <c r="E1745" t="s">
        <v>643</v>
      </c>
      <c r="F1745">
        <v>1</v>
      </c>
      <c r="G1745">
        <v>2</v>
      </c>
      <c r="H1745" t="s">
        <v>656</v>
      </c>
      <c r="I1745" t="s">
        <v>49</v>
      </c>
      <c r="J1745">
        <v>19.4630136986301</v>
      </c>
      <c r="K1745">
        <v>22.978999999999999</v>
      </c>
      <c r="L1745">
        <v>23.786999999999999</v>
      </c>
      <c r="M1745">
        <v>27.041</v>
      </c>
      <c r="N1745">
        <v>1.627</v>
      </c>
      <c r="O1745">
        <v>6</v>
      </c>
    </row>
    <row r="1746" spans="1:15" x14ac:dyDescent="0.45">
      <c r="A1746" t="s">
        <v>93</v>
      </c>
      <c r="B1746">
        <v>2018</v>
      </c>
      <c r="C1746" s="9">
        <v>43072</v>
      </c>
      <c r="D1746" t="s">
        <v>653</v>
      </c>
      <c r="E1746" t="s">
        <v>643</v>
      </c>
      <c r="F1746">
        <v>1</v>
      </c>
      <c r="G1746">
        <v>3</v>
      </c>
      <c r="H1746" t="s">
        <v>133</v>
      </c>
      <c r="I1746" t="s">
        <v>25</v>
      </c>
      <c r="J1746">
        <v>24.857534246575302</v>
      </c>
      <c r="K1746">
        <v>24.282999999999902</v>
      </c>
      <c r="L1746">
        <v>24.396000000000001</v>
      </c>
      <c r="M1746">
        <v>26.71</v>
      </c>
      <c r="N1746">
        <v>1.157</v>
      </c>
      <c r="O1746">
        <v>2</v>
      </c>
    </row>
    <row r="1747" spans="1:15" x14ac:dyDescent="0.45">
      <c r="A1747" t="s">
        <v>93</v>
      </c>
      <c r="B1747">
        <v>2018</v>
      </c>
      <c r="C1747" s="9">
        <v>43072</v>
      </c>
      <c r="D1747" t="s">
        <v>653</v>
      </c>
      <c r="E1747" t="s">
        <v>643</v>
      </c>
      <c r="F1747">
        <v>1</v>
      </c>
      <c r="G1747">
        <v>4</v>
      </c>
      <c r="H1747" t="s">
        <v>704</v>
      </c>
      <c r="I1747" t="s">
        <v>40</v>
      </c>
      <c r="J1747">
        <v>26.906849315068399</v>
      </c>
      <c r="K1747">
        <v>18.587</v>
      </c>
      <c r="L1747">
        <v>18.777000000000001</v>
      </c>
      <c r="M1747">
        <v>20.547000000000001</v>
      </c>
      <c r="N1747">
        <v>0.88500000000000001</v>
      </c>
      <c r="O1747">
        <v>8</v>
      </c>
    </row>
    <row r="1748" spans="1:15" x14ac:dyDescent="0.45">
      <c r="A1748" t="s">
        <v>93</v>
      </c>
      <c r="B1748">
        <v>2018</v>
      </c>
      <c r="C1748" s="9">
        <v>43072</v>
      </c>
      <c r="D1748" t="s">
        <v>653</v>
      </c>
      <c r="E1748" t="s">
        <v>643</v>
      </c>
      <c r="F1748">
        <v>1</v>
      </c>
      <c r="G1748">
        <v>5</v>
      </c>
      <c r="H1748" t="s">
        <v>174</v>
      </c>
      <c r="I1748" t="s">
        <v>156</v>
      </c>
      <c r="J1748">
        <v>25.879452054794498</v>
      </c>
      <c r="K1748">
        <v>26.81</v>
      </c>
      <c r="L1748">
        <v>26.516999999999999</v>
      </c>
      <c r="M1748">
        <v>28.311</v>
      </c>
      <c r="N1748">
        <v>0.89700000000000002</v>
      </c>
      <c r="O1748">
        <v>7</v>
      </c>
    </row>
    <row r="1749" spans="1:15" x14ac:dyDescent="0.45">
      <c r="A1749" t="s">
        <v>93</v>
      </c>
      <c r="B1749">
        <v>2018</v>
      </c>
      <c r="C1749" s="9">
        <v>43072</v>
      </c>
      <c r="D1749" t="s">
        <v>653</v>
      </c>
      <c r="E1749" t="s">
        <v>643</v>
      </c>
      <c r="F1749">
        <v>1</v>
      </c>
      <c r="G1749">
        <v>6</v>
      </c>
      <c r="H1749" t="s">
        <v>98</v>
      </c>
      <c r="I1749" t="s">
        <v>67</v>
      </c>
      <c r="J1749">
        <v>26.342465753424602</v>
      </c>
      <c r="K1749">
        <v>15.169</v>
      </c>
      <c r="L1749">
        <v>14.617000000000001</v>
      </c>
      <c r="M1749">
        <v>19.175000000000001</v>
      </c>
      <c r="N1749">
        <v>2.2789999999999999</v>
      </c>
      <c r="O1749">
        <v>11</v>
      </c>
    </row>
    <row r="1750" spans="1:15" x14ac:dyDescent="0.45">
      <c r="A1750" t="s">
        <v>93</v>
      </c>
      <c r="B1750">
        <v>2018</v>
      </c>
      <c r="C1750" s="9">
        <v>43072</v>
      </c>
      <c r="D1750" t="s">
        <v>653</v>
      </c>
      <c r="E1750" t="s">
        <v>643</v>
      </c>
      <c r="F1750">
        <v>2</v>
      </c>
      <c r="G1750">
        <v>1</v>
      </c>
      <c r="H1750" t="s">
        <v>43</v>
      </c>
      <c r="I1750" t="s">
        <v>44</v>
      </c>
      <c r="J1750">
        <v>25.038356164383501</v>
      </c>
      <c r="K1750">
        <v>23.693999999999999</v>
      </c>
      <c r="L1750">
        <v>24.036999999999999</v>
      </c>
      <c r="M1750">
        <v>25.795000000000002</v>
      </c>
      <c r="N1750">
        <v>0.879</v>
      </c>
      <c r="O1750">
        <v>5</v>
      </c>
    </row>
    <row r="1751" spans="1:15" x14ac:dyDescent="0.45">
      <c r="A1751" t="s">
        <v>93</v>
      </c>
      <c r="B1751">
        <v>2018</v>
      </c>
      <c r="C1751" s="9">
        <v>43072</v>
      </c>
      <c r="D1751" t="s">
        <v>653</v>
      </c>
      <c r="E1751" t="s">
        <v>643</v>
      </c>
      <c r="F1751">
        <v>2</v>
      </c>
      <c r="G1751">
        <v>2</v>
      </c>
      <c r="H1751" t="s">
        <v>77</v>
      </c>
      <c r="I1751" t="s">
        <v>19</v>
      </c>
      <c r="J1751">
        <v>26.564383561643801</v>
      </c>
      <c r="K1751">
        <v>27.170999999999999</v>
      </c>
      <c r="L1751">
        <v>27.262</v>
      </c>
      <c r="M1751">
        <v>29.326000000000001</v>
      </c>
      <c r="N1751">
        <v>1.032</v>
      </c>
      <c r="O1751">
        <v>3</v>
      </c>
    </row>
    <row r="1752" spans="1:15" x14ac:dyDescent="0.45">
      <c r="A1752" t="s">
        <v>93</v>
      </c>
      <c r="B1752">
        <v>2018</v>
      </c>
      <c r="C1752" s="9">
        <v>43072</v>
      </c>
      <c r="D1752" t="s">
        <v>653</v>
      </c>
      <c r="E1752" t="s">
        <v>643</v>
      </c>
      <c r="F1752">
        <v>2</v>
      </c>
      <c r="G1752">
        <v>3</v>
      </c>
      <c r="H1752" t="s">
        <v>135</v>
      </c>
      <c r="I1752" t="s">
        <v>29</v>
      </c>
      <c r="J1752">
        <v>28.068493150684901</v>
      </c>
      <c r="K1752">
        <v>26.390999999999998</v>
      </c>
      <c r="L1752">
        <v>26.366</v>
      </c>
      <c r="M1752">
        <v>28.556000000000001</v>
      </c>
      <c r="N1752">
        <v>1.095</v>
      </c>
      <c r="O1752">
        <v>4</v>
      </c>
    </row>
    <row r="1753" spans="1:15" x14ac:dyDescent="0.45">
      <c r="A1753" t="s">
        <v>93</v>
      </c>
      <c r="B1753">
        <v>2018</v>
      </c>
      <c r="C1753" s="9">
        <v>43072</v>
      </c>
      <c r="D1753" t="s">
        <v>653</v>
      </c>
      <c r="E1753" t="s">
        <v>643</v>
      </c>
      <c r="F1753">
        <v>2</v>
      </c>
      <c r="G1753">
        <v>4</v>
      </c>
      <c r="H1753" t="s">
        <v>176</v>
      </c>
      <c r="I1753" t="s">
        <v>27</v>
      </c>
      <c r="J1753">
        <v>25.353424657534202</v>
      </c>
      <c r="K1753">
        <v>15.693</v>
      </c>
      <c r="L1753">
        <v>17.736000000000001</v>
      </c>
      <c r="M1753">
        <v>23.126000000000001</v>
      </c>
      <c r="N1753">
        <v>2.6949999999999998</v>
      </c>
      <c r="O1753">
        <v>10</v>
      </c>
    </row>
    <row r="1754" spans="1:15" x14ac:dyDescent="0.45">
      <c r="A1754" t="s">
        <v>93</v>
      </c>
      <c r="B1754">
        <v>2018</v>
      </c>
      <c r="C1754" s="9">
        <v>43072</v>
      </c>
      <c r="D1754" t="s">
        <v>653</v>
      </c>
      <c r="E1754" t="s">
        <v>643</v>
      </c>
      <c r="F1754">
        <v>2</v>
      </c>
      <c r="G1754">
        <v>5</v>
      </c>
      <c r="H1754" t="s">
        <v>94</v>
      </c>
      <c r="I1754" t="s">
        <v>38</v>
      </c>
      <c r="J1754">
        <v>20.095890410958901</v>
      </c>
      <c r="K1754">
        <v>19.547000000000001</v>
      </c>
      <c r="L1754">
        <v>19.564</v>
      </c>
      <c r="M1754">
        <v>23.43</v>
      </c>
      <c r="N1754">
        <v>1.9330000000000001</v>
      </c>
      <c r="O1754">
        <v>12</v>
      </c>
    </row>
    <row r="1755" spans="1:15" x14ac:dyDescent="0.45">
      <c r="A1755" t="s">
        <v>93</v>
      </c>
      <c r="B1755">
        <v>2018</v>
      </c>
      <c r="C1755" s="9">
        <v>43072</v>
      </c>
      <c r="D1755" t="s">
        <v>653</v>
      </c>
      <c r="E1755" t="s">
        <v>643</v>
      </c>
      <c r="F1755">
        <v>2</v>
      </c>
      <c r="G1755">
        <v>6</v>
      </c>
      <c r="H1755" t="s">
        <v>96</v>
      </c>
      <c r="I1755" t="s">
        <v>40</v>
      </c>
      <c r="J1755">
        <v>23.890410958904098</v>
      </c>
      <c r="K1755">
        <v>24.481000000000002</v>
      </c>
      <c r="L1755">
        <v>23.216000000000001</v>
      </c>
      <c r="M1755">
        <v>26.738</v>
      </c>
      <c r="N1755">
        <v>1.7609999999999999</v>
      </c>
      <c r="O1755">
        <v>9</v>
      </c>
    </row>
    <row r="1756" spans="1:15" x14ac:dyDescent="0.45">
      <c r="A1756" t="s">
        <v>93</v>
      </c>
      <c r="B1756">
        <v>2018</v>
      </c>
      <c r="C1756" s="9">
        <v>43072</v>
      </c>
      <c r="D1756" t="s">
        <v>653</v>
      </c>
      <c r="E1756" t="s">
        <v>370</v>
      </c>
      <c r="F1756">
        <v>1</v>
      </c>
      <c r="G1756">
        <v>1</v>
      </c>
      <c r="H1756" t="s">
        <v>703</v>
      </c>
      <c r="I1756" t="s">
        <v>15</v>
      </c>
      <c r="J1756">
        <v>27.082191780821901</v>
      </c>
      <c r="K1756">
        <v>36.241999999999997</v>
      </c>
      <c r="L1756">
        <v>36.311999999999998</v>
      </c>
      <c r="M1756">
        <v>38.165999999999997</v>
      </c>
      <c r="N1756">
        <v>0.92700000000000005</v>
      </c>
      <c r="O1756">
        <v>1</v>
      </c>
    </row>
    <row r="1757" spans="1:15" x14ac:dyDescent="0.45">
      <c r="A1757" t="s">
        <v>93</v>
      </c>
      <c r="B1757">
        <v>2018</v>
      </c>
      <c r="C1757" s="9">
        <v>43072</v>
      </c>
      <c r="D1757" t="s">
        <v>653</v>
      </c>
      <c r="E1757" t="s">
        <v>370</v>
      </c>
      <c r="F1757">
        <v>1</v>
      </c>
      <c r="G1757">
        <v>2</v>
      </c>
      <c r="H1757" t="s">
        <v>133</v>
      </c>
      <c r="I1757" t="s">
        <v>25</v>
      </c>
      <c r="J1757">
        <v>24.857534246575302</v>
      </c>
      <c r="K1757">
        <v>24.396000000000001</v>
      </c>
      <c r="L1757">
        <v>24.887</v>
      </c>
      <c r="M1757">
        <v>27.151</v>
      </c>
      <c r="N1757">
        <v>1.1319999999999999</v>
      </c>
      <c r="O1757">
        <v>2</v>
      </c>
    </row>
    <row r="1758" spans="1:15" x14ac:dyDescent="0.45">
      <c r="A1758" t="s">
        <v>93</v>
      </c>
      <c r="B1758">
        <v>2018</v>
      </c>
      <c r="C1758" s="9">
        <v>43072</v>
      </c>
      <c r="D1758" t="s">
        <v>653</v>
      </c>
      <c r="E1758" t="s">
        <v>370</v>
      </c>
      <c r="F1758">
        <v>1</v>
      </c>
      <c r="G1758">
        <v>3</v>
      </c>
      <c r="H1758" t="s">
        <v>77</v>
      </c>
      <c r="I1758" t="s">
        <v>19</v>
      </c>
      <c r="J1758">
        <v>26.564383561643801</v>
      </c>
      <c r="K1758">
        <v>27.262</v>
      </c>
      <c r="L1758">
        <v>27.34</v>
      </c>
      <c r="M1758">
        <v>29.366</v>
      </c>
      <c r="N1758">
        <v>1.0129999999999999</v>
      </c>
      <c r="O1758">
        <v>3</v>
      </c>
    </row>
    <row r="1759" spans="1:15" x14ac:dyDescent="0.45">
      <c r="A1759" t="s">
        <v>93</v>
      </c>
      <c r="B1759">
        <v>2018</v>
      </c>
      <c r="C1759" s="9">
        <v>43072</v>
      </c>
      <c r="D1759" t="s">
        <v>653</v>
      </c>
      <c r="E1759" t="s">
        <v>370</v>
      </c>
      <c r="F1759">
        <v>1</v>
      </c>
      <c r="G1759">
        <v>4</v>
      </c>
      <c r="H1759" t="s">
        <v>135</v>
      </c>
      <c r="I1759" t="s">
        <v>29</v>
      </c>
      <c r="J1759">
        <v>28.068493150684901</v>
      </c>
      <c r="K1759">
        <v>26.366</v>
      </c>
      <c r="L1759">
        <v>26.334</v>
      </c>
      <c r="M1759">
        <v>28.478000000000002</v>
      </c>
      <c r="N1759">
        <v>1.0720000000000001</v>
      </c>
      <c r="O1759">
        <v>4</v>
      </c>
    </row>
    <row r="1760" spans="1:15" x14ac:dyDescent="0.45">
      <c r="A1760" t="s">
        <v>93</v>
      </c>
      <c r="B1760">
        <v>2018</v>
      </c>
      <c r="C1760" s="9">
        <v>43072</v>
      </c>
      <c r="D1760" t="s">
        <v>653</v>
      </c>
      <c r="E1760" t="s">
        <v>370</v>
      </c>
      <c r="F1760">
        <v>1</v>
      </c>
      <c r="G1760">
        <v>5</v>
      </c>
      <c r="H1760" t="s">
        <v>43</v>
      </c>
      <c r="I1760" t="s">
        <v>44</v>
      </c>
      <c r="J1760">
        <v>25.038356164383501</v>
      </c>
      <c r="K1760">
        <v>24.036999999999999</v>
      </c>
      <c r="L1760">
        <v>23.997</v>
      </c>
      <c r="M1760">
        <v>25.736999999999998</v>
      </c>
      <c r="N1760">
        <v>0.87</v>
      </c>
      <c r="O1760">
        <v>5</v>
      </c>
    </row>
    <row r="1761" spans="1:15" x14ac:dyDescent="0.45">
      <c r="A1761" t="s">
        <v>93</v>
      </c>
      <c r="B1761">
        <v>2018</v>
      </c>
      <c r="C1761" s="9">
        <v>43072</v>
      </c>
      <c r="D1761" t="s">
        <v>653</v>
      </c>
      <c r="E1761" t="s">
        <v>370</v>
      </c>
      <c r="F1761">
        <v>1</v>
      </c>
      <c r="G1761">
        <v>6</v>
      </c>
      <c r="H1761" t="s">
        <v>656</v>
      </c>
      <c r="I1761" t="s">
        <v>49</v>
      </c>
      <c r="J1761">
        <v>19.4630136986301</v>
      </c>
      <c r="K1761">
        <v>23.786999999999999</v>
      </c>
      <c r="L1761">
        <v>23.116</v>
      </c>
      <c r="M1761">
        <v>26.244</v>
      </c>
      <c r="N1761">
        <v>1.5640000000000001</v>
      </c>
      <c r="O1761">
        <v>6</v>
      </c>
    </row>
    <row r="1762" spans="1:15" x14ac:dyDescent="0.45">
      <c r="A1762" t="s">
        <v>93</v>
      </c>
      <c r="B1762">
        <v>2018</v>
      </c>
      <c r="C1762" s="9">
        <v>43072</v>
      </c>
      <c r="D1762" t="s">
        <v>653</v>
      </c>
      <c r="E1762" t="s">
        <v>370</v>
      </c>
      <c r="F1762">
        <v>2</v>
      </c>
      <c r="G1762">
        <v>1</v>
      </c>
      <c r="H1762" t="s">
        <v>174</v>
      </c>
      <c r="I1762" t="s">
        <v>156</v>
      </c>
      <c r="J1762">
        <v>25.879452054794498</v>
      </c>
      <c r="K1762">
        <v>26.516999999999999</v>
      </c>
      <c r="L1762">
        <v>26.670999999999999</v>
      </c>
      <c r="M1762">
        <v>28.452999999999999</v>
      </c>
      <c r="N1762">
        <v>0.89100000000000001</v>
      </c>
      <c r="O1762">
        <v>7</v>
      </c>
    </row>
    <row r="1763" spans="1:15" x14ac:dyDescent="0.45">
      <c r="A1763" t="s">
        <v>93</v>
      </c>
      <c r="B1763">
        <v>2018</v>
      </c>
      <c r="C1763" s="9">
        <v>43072</v>
      </c>
      <c r="D1763" t="s">
        <v>653</v>
      </c>
      <c r="E1763" t="s">
        <v>370</v>
      </c>
      <c r="F1763">
        <v>2</v>
      </c>
      <c r="G1763">
        <v>2</v>
      </c>
      <c r="H1763" t="s">
        <v>704</v>
      </c>
      <c r="I1763" t="s">
        <v>40</v>
      </c>
      <c r="J1763">
        <v>26.906849315068399</v>
      </c>
      <c r="K1763">
        <v>18.777000000000001</v>
      </c>
      <c r="L1763">
        <v>19.077000000000002</v>
      </c>
      <c r="M1763">
        <v>20.827000000000002</v>
      </c>
      <c r="N1763">
        <v>0.875</v>
      </c>
      <c r="O1763">
        <v>8</v>
      </c>
    </row>
    <row r="1764" spans="1:15" x14ac:dyDescent="0.45">
      <c r="A1764" t="s">
        <v>93</v>
      </c>
      <c r="B1764">
        <v>2018</v>
      </c>
      <c r="C1764" s="9">
        <v>43072</v>
      </c>
      <c r="D1764" t="s">
        <v>653</v>
      </c>
      <c r="E1764" t="s">
        <v>370</v>
      </c>
      <c r="F1764">
        <v>2</v>
      </c>
      <c r="G1764">
        <v>3</v>
      </c>
      <c r="H1764" t="s">
        <v>96</v>
      </c>
      <c r="I1764" t="s">
        <v>40</v>
      </c>
      <c r="J1764">
        <v>23.890410958904098</v>
      </c>
      <c r="K1764">
        <v>23.216000000000001</v>
      </c>
      <c r="L1764">
        <v>23.088999999999999</v>
      </c>
      <c r="M1764">
        <v>26.408999999999999</v>
      </c>
      <c r="N1764">
        <v>1.66</v>
      </c>
      <c r="O1764">
        <v>9</v>
      </c>
    </row>
    <row r="1765" spans="1:15" x14ac:dyDescent="0.45">
      <c r="A1765" t="s">
        <v>93</v>
      </c>
      <c r="B1765">
        <v>2018</v>
      </c>
      <c r="C1765" s="9">
        <v>43072</v>
      </c>
      <c r="D1765" t="s">
        <v>653</v>
      </c>
      <c r="E1765" t="s">
        <v>370</v>
      </c>
      <c r="F1765">
        <v>2</v>
      </c>
      <c r="G1765">
        <v>4</v>
      </c>
      <c r="H1765" t="s">
        <v>176</v>
      </c>
      <c r="I1765" t="s">
        <v>27</v>
      </c>
      <c r="J1765">
        <v>25.353424657534202</v>
      </c>
      <c r="K1765">
        <v>17.736000000000001</v>
      </c>
      <c r="L1765">
        <v>18.021999999999998</v>
      </c>
      <c r="M1765">
        <v>22.751999999999999</v>
      </c>
      <c r="N1765">
        <v>2.3650000000000002</v>
      </c>
      <c r="O1765">
        <v>10</v>
      </c>
    </row>
    <row r="1766" spans="1:15" x14ac:dyDescent="0.45">
      <c r="A1766" t="s">
        <v>93</v>
      </c>
      <c r="B1766">
        <v>2018</v>
      </c>
      <c r="C1766" s="9">
        <v>43072</v>
      </c>
      <c r="D1766" t="s">
        <v>653</v>
      </c>
      <c r="E1766" t="s">
        <v>370</v>
      </c>
      <c r="F1766">
        <v>2</v>
      </c>
      <c r="G1766">
        <v>5</v>
      </c>
      <c r="H1766" t="s">
        <v>98</v>
      </c>
      <c r="I1766" t="s">
        <v>67</v>
      </c>
      <c r="J1766">
        <v>26.342465753424602</v>
      </c>
      <c r="K1766">
        <v>14.617000000000001</v>
      </c>
      <c r="L1766">
        <v>14.954999999999901</v>
      </c>
      <c r="M1766">
        <v>19.114999999999998</v>
      </c>
      <c r="N1766">
        <v>2.08</v>
      </c>
      <c r="O1766">
        <v>11</v>
      </c>
    </row>
    <row r="1767" spans="1:15" x14ac:dyDescent="0.45">
      <c r="A1767" t="s">
        <v>93</v>
      </c>
      <c r="B1767">
        <v>2018</v>
      </c>
      <c r="C1767" s="9">
        <v>43072</v>
      </c>
      <c r="D1767" t="s">
        <v>653</v>
      </c>
      <c r="E1767" t="s">
        <v>370</v>
      </c>
      <c r="F1767">
        <v>2</v>
      </c>
      <c r="G1767">
        <v>6</v>
      </c>
      <c r="H1767" t="s">
        <v>94</v>
      </c>
      <c r="I1767" t="s">
        <v>38</v>
      </c>
      <c r="J1767">
        <v>20.095890410958901</v>
      </c>
      <c r="K1767">
        <v>19.564</v>
      </c>
      <c r="L1767">
        <v>18.427</v>
      </c>
      <c r="M1767">
        <v>22.079000000000001</v>
      </c>
      <c r="N1767">
        <v>1.8260000000000001</v>
      </c>
      <c r="O1767">
        <v>12</v>
      </c>
    </row>
    <row r="1768" spans="1:15" x14ac:dyDescent="0.45">
      <c r="A1768" t="s">
        <v>716</v>
      </c>
      <c r="B1768">
        <v>2018</v>
      </c>
      <c r="C1768" s="9">
        <v>43079</v>
      </c>
      <c r="D1768" t="s">
        <v>653</v>
      </c>
      <c r="E1768" t="s">
        <v>454</v>
      </c>
      <c r="F1768">
        <v>1</v>
      </c>
      <c r="G1768">
        <v>1</v>
      </c>
      <c r="H1768" t="s">
        <v>82</v>
      </c>
      <c r="I1768" t="s">
        <v>67</v>
      </c>
      <c r="J1768">
        <v>25.279452054794501</v>
      </c>
      <c r="K1768">
        <v>15.978999999999999</v>
      </c>
      <c r="L1768">
        <v>18.004999999999999</v>
      </c>
      <c r="M1768">
        <v>21.530999999999999</v>
      </c>
      <c r="N1768">
        <v>1.7629999999999999</v>
      </c>
      <c r="O1768">
        <v>1</v>
      </c>
    </row>
    <row r="1769" spans="1:15" x14ac:dyDescent="0.45">
      <c r="A1769" t="s">
        <v>716</v>
      </c>
      <c r="B1769">
        <v>2018</v>
      </c>
      <c r="C1769" s="9">
        <v>43079</v>
      </c>
      <c r="D1769" t="s">
        <v>653</v>
      </c>
      <c r="E1769" t="s">
        <v>454</v>
      </c>
      <c r="F1769">
        <v>1</v>
      </c>
      <c r="G1769">
        <v>2</v>
      </c>
      <c r="H1769" t="s">
        <v>111</v>
      </c>
      <c r="I1769" t="s">
        <v>118</v>
      </c>
      <c r="J1769">
        <v>23.139726027397199</v>
      </c>
      <c r="K1769">
        <v>23.777999999999999</v>
      </c>
      <c r="L1769">
        <v>24.021000000000001</v>
      </c>
      <c r="M1769">
        <v>26.747</v>
      </c>
      <c r="N1769">
        <v>1.363</v>
      </c>
      <c r="O1769">
        <v>5</v>
      </c>
    </row>
    <row r="1770" spans="1:15" x14ac:dyDescent="0.45">
      <c r="A1770" t="s">
        <v>716</v>
      </c>
      <c r="B1770">
        <v>2018</v>
      </c>
      <c r="C1770" s="9">
        <v>43079</v>
      </c>
      <c r="D1770" t="s">
        <v>653</v>
      </c>
      <c r="E1770" t="s">
        <v>454</v>
      </c>
      <c r="F1770">
        <v>1</v>
      </c>
      <c r="G1770">
        <v>3</v>
      </c>
      <c r="H1770" t="s">
        <v>147</v>
      </c>
      <c r="I1770" t="s">
        <v>31</v>
      </c>
      <c r="J1770">
        <v>29.421917808219099</v>
      </c>
      <c r="K1770">
        <v>29.108000000000001</v>
      </c>
      <c r="L1770">
        <v>28.9</v>
      </c>
      <c r="M1770">
        <v>30.654</v>
      </c>
      <c r="N1770">
        <v>0.877</v>
      </c>
      <c r="O1770">
        <v>3</v>
      </c>
    </row>
    <row r="1771" spans="1:15" x14ac:dyDescent="0.45">
      <c r="A1771" t="s">
        <v>716</v>
      </c>
      <c r="B1771">
        <v>2018</v>
      </c>
      <c r="C1771" s="9">
        <v>43079</v>
      </c>
      <c r="D1771" t="s">
        <v>653</v>
      </c>
      <c r="E1771" t="s">
        <v>454</v>
      </c>
      <c r="F1771">
        <v>1</v>
      </c>
      <c r="G1771">
        <v>4</v>
      </c>
      <c r="H1771" t="s">
        <v>699</v>
      </c>
      <c r="I1771" t="s">
        <v>59</v>
      </c>
      <c r="J1771">
        <v>21.413698630136899</v>
      </c>
      <c r="K1771">
        <v>15.994</v>
      </c>
      <c r="L1771">
        <v>16.771000000000001</v>
      </c>
      <c r="M1771">
        <v>20.594999999999999</v>
      </c>
      <c r="N1771">
        <v>1.9119999999999999</v>
      </c>
      <c r="O1771">
        <v>9</v>
      </c>
    </row>
    <row r="1772" spans="1:15" x14ac:dyDescent="0.45">
      <c r="A1772" t="s">
        <v>716</v>
      </c>
      <c r="B1772">
        <v>2018</v>
      </c>
      <c r="C1772" s="9">
        <v>43079</v>
      </c>
      <c r="D1772" t="s">
        <v>653</v>
      </c>
      <c r="E1772" t="s">
        <v>454</v>
      </c>
      <c r="F1772">
        <v>1</v>
      </c>
      <c r="G1772">
        <v>5</v>
      </c>
      <c r="H1772" t="s">
        <v>704</v>
      </c>
      <c r="I1772" t="s">
        <v>40</v>
      </c>
      <c r="J1772">
        <v>26.926027397260199</v>
      </c>
      <c r="K1772">
        <v>19.077000000000002</v>
      </c>
      <c r="L1772">
        <v>19.044</v>
      </c>
      <c r="M1772">
        <v>20.776</v>
      </c>
      <c r="N1772">
        <v>0.86599999999999999</v>
      </c>
      <c r="O1772">
        <v>10</v>
      </c>
    </row>
    <row r="1773" spans="1:15" x14ac:dyDescent="0.45">
      <c r="A1773" t="s">
        <v>716</v>
      </c>
      <c r="B1773">
        <v>2018</v>
      </c>
      <c r="C1773" s="9">
        <v>43079</v>
      </c>
      <c r="D1773" t="s">
        <v>653</v>
      </c>
      <c r="E1773" t="s">
        <v>454</v>
      </c>
      <c r="F1773">
        <v>1</v>
      </c>
      <c r="G1773">
        <v>6</v>
      </c>
      <c r="H1773" t="s">
        <v>176</v>
      </c>
      <c r="I1773" t="s">
        <v>27</v>
      </c>
      <c r="J1773">
        <v>25.372602739725998</v>
      </c>
      <c r="K1773">
        <v>18.021999999999998</v>
      </c>
      <c r="L1773">
        <v>16.878</v>
      </c>
      <c r="M1773">
        <v>21.206</v>
      </c>
      <c r="N1773">
        <v>2.1640000000000001</v>
      </c>
      <c r="O1773">
        <v>12</v>
      </c>
    </row>
    <row r="1774" spans="1:15" x14ac:dyDescent="0.45">
      <c r="A1774" t="s">
        <v>716</v>
      </c>
      <c r="B1774">
        <v>2018</v>
      </c>
      <c r="C1774" s="9">
        <v>43079</v>
      </c>
      <c r="D1774" t="s">
        <v>653</v>
      </c>
      <c r="E1774" t="s">
        <v>454</v>
      </c>
      <c r="F1774">
        <v>1</v>
      </c>
      <c r="G1774">
        <v>7</v>
      </c>
      <c r="H1774" t="s">
        <v>691</v>
      </c>
      <c r="I1774" t="s">
        <v>38</v>
      </c>
      <c r="J1774">
        <v>19.147945205479399</v>
      </c>
      <c r="K1774">
        <v>1.41</v>
      </c>
      <c r="L1774">
        <v>1.16899999999999</v>
      </c>
      <c r="M1774">
        <v>9.0649999999999995</v>
      </c>
      <c r="N1774">
        <v>3.948</v>
      </c>
      <c r="O1774">
        <v>13</v>
      </c>
    </row>
    <row r="1775" spans="1:15" x14ac:dyDescent="0.45">
      <c r="A1775" t="s">
        <v>716</v>
      </c>
      <c r="B1775">
        <v>2018</v>
      </c>
      <c r="C1775" s="9">
        <v>43079</v>
      </c>
      <c r="D1775" t="s">
        <v>653</v>
      </c>
      <c r="E1775" t="s">
        <v>454</v>
      </c>
      <c r="F1775">
        <v>2</v>
      </c>
      <c r="G1775">
        <v>1</v>
      </c>
      <c r="H1775" t="s">
        <v>135</v>
      </c>
      <c r="I1775" t="s">
        <v>29</v>
      </c>
      <c r="J1775">
        <v>28.087671232876701</v>
      </c>
      <c r="K1775">
        <v>26.334</v>
      </c>
      <c r="L1775">
        <v>26.683999999999902</v>
      </c>
      <c r="M1775">
        <v>28.795999999999999</v>
      </c>
      <c r="N1775">
        <v>1.056</v>
      </c>
      <c r="O1775">
        <v>2</v>
      </c>
    </row>
    <row r="1776" spans="1:15" x14ac:dyDescent="0.45">
      <c r="A1776" t="s">
        <v>716</v>
      </c>
      <c r="B1776">
        <v>2018</v>
      </c>
      <c r="C1776" s="9">
        <v>43079</v>
      </c>
      <c r="D1776" t="s">
        <v>653</v>
      </c>
      <c r="E1776" t="s">
        <v>454</v>
      </c>
      <c r="F1776">
        <v>2</v>
      </c>
      <c r="G1776">
        <v>2</v>
      </c>
      <c r="H1776" t="s">
        <v>656</v>
      </c>
      <c r="I1776" t="s">
        <v>49</v>
      </c>
      <c r="J1776">
        <v>19.4821917808219</v>
      </c>
      <c r="K1776">
        <v>23.116</v>
      </c>
      <c r="L1776">
        <v>23.724</v>
      </c>
      <c r="M1776">
        <v>26.71</v>
      </c>
      <c r="N1776">
        <v>1.4930000000000001</v>
      </c>
      <c r="O1776">
        <v>6</v>
      </c>
    </row>
    <row r="1777" spans="1:15" x14ac:dyDescent="0.45">
      <c r="A1777" t="s">
        <v>716</v>
      </c>
      <c r="B1777">
        <v>2018</v>
      </c>
      <c r="C1777" s="9">
        <v>43079</v>
      </c>
      <c r="D1777" t="s">
        <v>653</v>
      </c>
      <c r="E1777" t="s">
        <v>454</v>
      </c>
      <c r="F1777">
        <v>2</v>
      </c>
      <c r="G1777">
        <v>3</v>
      </c>
      <c r="H1777" t="s">
        <v>96</v>
      </c>
      <c r="I1777" t="s">
        <v>40</v>
      </c>
      <c r="J1777">
        <v>23.909589041095799</v>
      </c>
      <c r="K1777">
        <v>23.088999999999999</v>
      </c>
      <c r="L1777">
        <v>23.405999999999999</v>
      </c>
      <c r="M1777">
        <v>26.55</v>
      </c>
      <c r="N1777">
        <v>1.5720000000000001</v>
      </c>
      <c r="O1777">
        <v>4</v>
      </c>
    </row>
    <row r="1778" spans="1:15" x14ac:dyDescent="0.45">
      <c r="A1778" t="s">
        <v>716</v>
      </c>
      <c r="B1778">
        <v>2018</v>
      </c>
      <c r="C1778" s="9">
        <v>43079</v>
      </c>
      <c r="D1778" t="s">
        <v>653</v>
      </c>
      <c r="E1778" t="s">
        <v>454</v>
      </c>
      <c r="F1778">
        <v>2</v>
      </c>
      <c r="G1778">
        <v>4</v>
      </c>
      <c r="H1778" t="s">
        <v>174</v>
      </c>
      <c r="I1778" t="s">
        <v>156</v>
      </c>
      <c r="J1778">
        <v>25.898630136986299</v>
      </c>
      <c r="K1778">
        <v>26.670999999999999</v>
      </c>
      <c r="L1778">
        <v>26.541999999999899</v>
      </c>
      <c r="M1778">
        <v>28.302</v>
      </c>
      <c r="N1778">
        <v>0.88</v>
      </c>
      <c r="O1778">
        <v>7</v>
      </c>
    </row>
    <row r="1779" spans="1:15" x14ac:dyDescent="0.45">
      <c r="A1779" t="s">
        <v>716</v>
      </c>
      <c r="B1779">
        <v>2018</v>
      </c>
      <c r="C1779" s="9">
        <v>43079</v>
      </c>
      <c r="D1779" t="s">
        <v>653</v>
      </c>
      <c r="E1779" t="s">
        <v>454</v>
      </c>
      <c r="F1779">
        <v>2</v>
      </c>
      <c r="G1779">
        <v>5</v>
      </c>
      <c r="H1779" t="s">
        <v>157</v>
      </c>
      <c r="I1779" t="s">
        <v>158</v>
      </c>
      <c r="J1779">
        <v>20.7232876712328</v>
      </c>
      <c r="K1779">
        <v>16.201999999999899</v>
      </c>
      <c r="L1779">
        <v>16.802</v>
      </c>
      <c r="M1779">
        <v>20.393999999999998</v>
      </c>
      <c r="N1779">
        <v>1.796</v>
      </c>
      <c r="O1779">
        <v>11</v>
      </c>
    </row>
    <row r="1780" spans="1:15" x14ac:dyDescent="0.45">
      <c r="A1780" t="s">
        <v>716</v>
      </c>
      <c r="B1780">
        <v>2018</v>
      </c>
      <c r="C1780" s="9">
        <v>43079</v>
      </c>
      <c r="D1780" t="s">
        <v>653</v>
      </c>
      <c r="E1780" t="s">
        <v>454</v>
      </c>
      <c r="F1780">
        <v>2</v>
      </c>
      <c r="G1780">
        <v>6</v>
      </c>
      <c r="H1780" t="s">
        <v>94</v>
      </c>
      <c r="I1780" t="s">
        <v>38</v>
      </c>
      <c r="J1780">
        <v>20.115068493150599</v>
      </c>
      <c r="K1780">
        <v>18.427</v>
      </c>
      <c r="L1780">
        <v>18.18</v>
      </c>
      <c r="M1780">
        <v>21.614000000000001</v>
      </c>
      <c r="N1780">
        <v>1.7170000000000001</v>
      </c>
      <c r="O1780">
        <v>8</v>
      </c>
    </row>
    <row r="1781" spans="1:15" x14ac:dyDescent="0.45">
      <c r="A1781" t="s">
        <v>716</v>
      </c>
      <c r="B1781">
        <v>2018</v>
      </c>
      <c r="C1781" s="9">
        <v>43079</v>
      </c>
      <c r="D1781" t="s">
        <v>653</v>
      </c>
      <c r="E1781" t="s">
        <v>454</v>
      </c>
      <c r="F1781">
        <v>2</v>
      </c>
      <c r="G1781">
        <v>7</v>
      </c>
      <c r="H1781" t="s">
        <v>321</v>
      </c>
      <c r="I1781" t="s">
        <v>56</v>
      </c>
      <c r="J1781">
        <v>25.641095890410899</v>
      </c>
      <c r="K1781">
        <v>18.619999999999902</v>
      </c>
      <c r="L1781">
        <v>18.324999999999999</v>
      </c>
      <c r="M1781">
        <v>20.460999999999999</v>
      </c>
      <c r="N1781">
        <v>1.0680000000000001</v>
      </c>
      <c r="O1781">
        <v>13</v>
      </c>
    </row>
    <row r="1782" spans="1:15" x14ac:dyDescent="0.45">
      <c r="A1782" t="s">
        <v>716</v>
      </c>
      <c r="B1782">
        <v>2018</v>
      </c>
      <c r="C1782" s="9">
        <v>43079</v>
      </c>
      <c r="D1782" t="s">
        <v>653</v>
      </c>
      <c r="E1782" t="s">
        <v>370</v>
      </c>
      <c r="F1782">
        <v>1</v>
      </c>
      <c r="G1782">
        <v>1</v>
      </c>
      <c r="H1782" t="s">
        <v>82</v>
      </c>
      <c r="I1782" t="s">
        <v>67</v>
      </c>
      <c r="J1782">
        <v>25.279452054794501</v>
      </c>
      <c r="K1782">
        <v>18.004999999999999</v>
      </c>
      <c r="L1782">
        <v>19.927</v>
      </c>
      <c r="M1782">
        <v>23.260999999999999</v>
      </c>
      <c r="N1782">
        <v>1.667</v>
      </c>
      <c r="O1782">
        <v>1</v>
      </c>
    </row>
    <row r="1783" spans="1:15" x14ac:dyDescent="0.45">
      <c r="A1783" t="s">
        <v>716</v>
      </c>
      <c r="B1783">
        <v>2018</v>
      </c>
      <c r="C1783" s="9">
        <v>43079</v>
      </c>
      <c r="D1783" t="s">
        <v>653</v>
      </c>
      <c r="E1783" t="s">
        <v>370</v>
      </c>
      <c r="F1783">
        <v>1</v>
      </c>
      <c r="G1783">
        <v>2</v>
      </c>
      <c r="H1783" t="s">
        <v>135</v>
      </c>
      <c r="I1783" t="s">
        <v>29</v>
      </c>
      <c r="J1783">
        <v>28.087671232876701</v>
      </c>
      <c r="K1783">
        <v>26.683999999999902</v>
      </c>
      <c r="L1783">
        <v>26.831</v>
      </c>
      <c r="M1783">
        <v>28.901</v>
      </c>
      <c r="N1783">
        <v>1.0349999999999999</v>
      </c>
      <c r="O1783">
        <v>2</v>
      </c>
    </row>
    <row r="1784" spans="1:15" x14ac:dyDescent="0.45">
      <c r="A1784" t="s">
        <v>716</v>
      </c>
      <c r="B1784">
        <v>2018</v>
      </c>
      <c r="C1784" s="9">
        <v>43079</v>
      </c>
      <c r="D1784" t="s">
        <v>653</v>
      </c>
      <c r="E1784" t="s">
        <v>370</v>
      </c>
      <c r="F1784">
        <v>1</v>
      </c>
      <c r="G1784">
        <v>3</v>
      </c>
      <c r="H1784" t="s">
        <v>147</v>
      </c>
      <c r="I1784" t="s">
        <v>31</v>
      </c>
      <c r="J1784">
        <v>29.421917808219099</v>
      </c>
      <c r="K1784">
        <v>28.9</v>
      </c>
      <c r="L1784">
        <v>28.824999999999999</v>
      </c>
      <c r="M1784">
        <v>30.556999999999999</v>
      </c>
      <c r="N1784">
        <v>0.86599999999999999</v>
      </c>
      <c r="O1784">
        <v>3</v>
      </c>
    </row>
    <row r="1785" spans="1:15" x14ac:dyDescent="0.45">
      <c r="A1785" t="s">
        <v>716</v>
      </c>
      <c r="B1785">
        <v>2018</v>
      </c>
      <c r="C1785" s="9">
        <v>43079</v>
      </c>
      <c r="D1785" t="s">
        <v>653</v>
      </c>
      <c r="E1785" t="s">
        <v>370</v>
      </c>
      <c r="F1785">
        <v>1</v>
      </c>
      <c r="G1785">
        <v>4</v>
      </c>
      <c r="H1785" t="s">
        <v>96</v>
      </c>
      <c r="I1785" t="s">
        <v>40</v>
      </c>
      <c r="J1785">
        <v>23.909589041095799</v>
      </c>
      <c r="K1785">
        <v>23.405999999999999</v>
      </c>
      <c r="L1785">
        <v>23.489000000000001</v>
      </c>
      <c r="M1785">
        <v>26.481000000000002</v>
      </c>
      <c r="N1785">
        <v>1.496</v>
      </c>
      <c r="O1785">
        <v>4</v>
      </c>
    </row>
    <row r="1786" spans="1:15" x14ac:dyDescent="0.45">
      <c r="A1786" t="s">
        <v>716</v>
      </c>
      <c r="B1786">
        <v>2018</v>
      </c>
      <c r="C1786" s="9">
        <v>43079</v>
      </c>
      <c r="D1786" t="s">
        <v>653</v>
      </c>
      <c r="E1786" t="s">
        <v>370</v>
      </c>
      <c r="F1786">
        <v>1</v>
      </c>
      <c r="G1786">
        <v>5</v>
      </c>
      <c r="H1786" t="s">
        <v>111</v>
      </c>
      <c r="I1786" t="s">
        <v>118</v>
      </c>
      <c r="J1786">
        <v>23.139726027397199</v>
      </c>
      <c r="K1786">
        <v>24.021000000000001</v>
      </c>
      <c r="L1786">
        <v>23.802</v>
      </c>
      <c r="M1786">
        <v>26.434000000000001</v>
      </c>
      <c r="N1786">
        <v>1.3160000000000001</v>
      </c>
      <c r="O1786">
        <v>5</v>
      </c>
    </row>
    <row r="1787" spans="1:15" x14ac:dyDescent="0.45">
      <c r="A1787" t="s">
        <v>716</v>
      </c>
      <c r="B1787">
        <v>2018</v>
      </c>
      <c r="C1787" s="9">
        <v>43079</v>
      </c>
      <c r="D1787" t="s">
        <v>653</v>
      </c>
      <c r="E1787" t="s">
        <v>370</v>
      </c>
      <c r="F1787">
        <v>1</v>
      </c>
      <c r="G1787">
        <v>6</v>
      </c>
      <c r="H1787" t="s">
        <v>656</v>
      </c>
      <c r="I1787" t="s">
        <v>49</v>
      </c>
      <c r="J1787">
        <v>19.4821917808219</v>
      </c>
      <c r="K1787">
        <v>23.724</v>
      </c>
      <c r="L1787">
        <v>23.093999999999902</v>
      </c>
      <c r="M1787">
        <v>25.975999999999999</v>
      </c>
      <c r="N1787">
        <v>1.4410000000000001</v>
      </c>
      <c r="O1787">
        <v>6</v>
      </c>
    </row>
    <row r="1788" spans="1:15" x14ac:dyDescent="0.45">
      <c r="A1788" t="s">
        <v>716</v>
      </c>
      <c r="B1788">
        <v>2018</v>
      </c>
      <c r="C1788" s="9">
        <v>43079</v>
      </c>
      <c r="D1788" t="s">
        <v>653</v>
      </c>
      <c r="E1788" t="s">
        <v>370</v>
      </c>
      <c r="F1788">
        <v>2</v>
      </c>
      <c r="G1788">
        <v>1</v>
      </c>
      <c r="H1788" t="s">
        <v>174</v>
      </c>
      <c r="I1788" t="s">
        <v>156</v>
      </c>
      <c r="J1788">
        <v>25.898630136986299</v>
      </c>
      <c r="K1788">
        <v>26.541999999999899</v>
      </c>
      <c r="L1788">
        <v>26.663</v>
      </c>
      <c r="M1788">
        <v>28.414999999999999</v>
      </c>
      <c r="N1788">
        <v>0.876</v>
      </c>
      <c r="O1788">
        <v>7</v>
      </c>
    </row>
    <row r="1789" spans="1:15" x14ac:dyDescent="0.45">
      <c r="A1789" t="s">
        <v>716</v>
      </c>
      <c r="B1789">
        <v>2018</v>
      </c>
      <c r="C1789" s="9">
        <v>43079</v>
      </c>
      <c r="D1789" t="s">
        <v>653</v>
      </c>
      <c r="E1789" t="s">
        <v>370</v>
      </c>
      <c r="F1789">
        <v>2</v>
      </c>
      <c r="G1789">
        <v>2</v>
      </c>
      <c r="H1789" t="s">
        <v>94</v>
      </c>
      <c r="I1789" t="s">
        <v>38</v>
      </c>
      <c r="J1789">
        <v>20.115068493150599</v>
      </c>
      <c r="K1789">
        <v>18.18</v>
      </c>
      <c r="L1789">
        <v>18.981999999999999</v>
      </c>
      <c r="M1789">
        <v>22.242000000000001</v>
      </c>
      <c r="N1789">
        <v>1.63</v>
      </c>
      <c r="O1789">
        <v>8</v>
      </c>
    </row>
    <row r="1790" spans="1:15" x14ac:dyDescent="0.45">
      <c r="A1790" t="s">
        <v>716</v>
      </c>
      <c r="B1790">
        <v>2018</v>
      </c>
      <c r="C1790" s="9">
        <v>43079</v>
      </c>
      <c r="D1790" t="s">
        <v>653</v>
      </c>
      <c r="E1790" t="s">
        <v>370</v>
      </c>
      <c r="F1790">
        <v>2</v>
      </c>
      <c r="G1790">
        <v>3</v>
      </c>
      <c r="H1790" t="s">
        <v>699</v>
      </c>
      <c r="I1790" t="s">
        <v>59</v>
      </c>
      <c r="J1790">
        <v>21.413698630136899</v>
      </c>
      <c r="K1790">
        <v>16.771000000000001</v>
      </c>
      <c r="L1790">
        <v>17.431999999999999</v>
      </c>
      <c r="M1790">
        <v>21</v>
      </c>
      <c r="N1790">
        <v>1.784</v>
      </c>
      <c r="O1790">
        <v>9</v>
      </c>
    </row>
    <row r="1791" spans="1:15" x14ac:dyDescent="0.45">
      <c r="A1791" t="s">
        <v>716</v>
      </c>
      <c r="B1791">
        <v>2018</v>
      </c>
      <c r="C1791" s="9">
        <v>43079</v>
      </c>
      <c r="D1791" t="s">
        <v>653</v>
      </c>
      <c r="E1791" t="s">
        <v>370</v>
      </c>
      <c r="F1791">
        <v>2</v>
      </c>
      <c r="G1791">
        <v>4</v>
      </c>
      <c r="H1791" t="s">
        <v>704</v>
      </c>
      <c r="I1791" t="s">
        <v>40</v>
      </c>
      <c r="J1791">
        <v>26.926027397260199</v>
      </c>
      <c r="K1791">
        <v>19.044</v>
      </c>
      <c r="L1791">
        <v>19.044</v>
      </c>
      <c r="M1791">
        <v>20.757999999999999</v>
      </c>
      <c r="N1791">
        <v>0.85699999999999998</v>
      </c>
      <c r="O1791">
        <v>10</v>
      </c>
    </row>
    <row r="1792" spans="1:15" x14ac:dyDescent="0.45">
      <c r="A1792" t="s">
        <v>716</v>
      </c>
      <c r="B1792">
        <v>2018</v>
      </c>
      <c r="C1792" s="9">
        <v>43079</v>
      </c>
      <c r="D1792" t="s">
        <v>653</v>
      </c>
      <c r="E1792" t="s">
        <v>370</v>
      </c>
      <c r="F1792">
        <v>2</v>
      </c>
      <c r="G1792">
        <v>5</v>
      </c>
      <c r="H1792" t="s">
        <v>157</v>
      </c>
      <c r="I1792" t="s">
        <v>158</v>
      </c>
      <c r="J1792">
        <v>20.7232876712328</v>
      </c>
      <c r="K1792">
        <v>16.802</v>
      </c>
      <c r="L1792">
        <v>16.584</v>
      </c>
      <c r="M1792">
        <v>19.97</v>
      </c>
      <c r="N1792">
        <v>1.6930000000000001</v>
      </c>
      <c r="O1792">
        <v>11</v>
      </c>
    </row>
    <row r="1793" spans="1:15" x14ac:dyDescent="0.45">
      <c r="A1793" t="s">
        <v>716</v>
      </c>
      <c r="B1793">
        <v>2018</v>
      </c>
      <c r="C1793" s="9">
        <v>43079</v>
      </c>
      <c r="D1793" t="s">
        <v>653</v>
      </c>
      <c r="E1793" t="s">
        <v>370</v>
      </c>
      <c r="F1793">
        <v>2</v>
      </c>
      <c r="G1793">
        <v>6</v>
      </c>
      <c r="H1793" t="s">
        <v>176</v>
      </c>
      <c r="I1793" t="s">
        <v>27</v>
      </c>
      <c r="J1793">
        <v>25.372602739725998</v>
      </c>
      <c r="K1793">
        <v>16.878</v>
      </c>
      <c r="L1793">
        <v>15.707000000000001</v>
      </c>
      <c r="M1793">
        <v>19.741</v>
      </c>
      <c r="N1793">
        <v>2.0169999999999999</v>
      </c>
      <c r="O1793">
        <v>12</v>
      </c>
    </row>
    <row r="1794" spans="1:15" x14ac:dyDescent="0.45">
      <c r="A1794" t="s">
        <v>170</v>
      </c>
      <c r="B1794">
        <v>2018</v>
      </c>
      <c r="C1794" s="9">
        <v>43121</v>
      </c>
      <c r="D1794" t="s">
        <v>653</v>
      </c>
      <c r="E1794" t="s">
        <v>454</v>
      </c>
      <c r="F1794">
        <v>1</v>
      </c>
      <c r="G1794">
        <v>1</v>
      </c>
      <c r="H1794" t="s">
        <v>174</v>
      </c>
      <c r="I1794" t="s">
        <v>156</v>
      </c>
      <c r="J1794">
        <v>26.013698630136901</v>
      </c>
      <c r="K1794">
        <v>26.663</v>
      </c>
      <c r="L1794">
        <v>26.884</v>
      </c>
      <c r="M1794">
        <v>28.623999999999999</v>
      </c>
      <c r="N1794">
        <v>0.87</v>
      </c>
      <c r="O1794">
        <v>2</v>
      </c>
    </row>
    <row r="1795" spans="1:15" x14ac:dyDescent="0.45">
      <c r="A1795" t="s">
        <v>170</v>
      </c>
      <c r="B1795">
        <v>2018</v>
      </c>
      <c r="C1795" s="9">
        <v>43121</v>
      </c>
      <c r="D1795" t="s">
        <v>653</v>
      </c>
      <c r="E1795" t="s">
        <v>454</v>
      </c>
      <c r="F1795">
        <v>1</v>
      </c>
      <c r="G1795">
        <v>2</v>
      </c>
      <c r="H1795" t="s">
        <v>34</v>
      </c>
      <c r="I1795" t="s">
        <v>19</v>
      </c>
      <c r="J1795">
        <v>30.4712328767123</v>
      </c>
      <c r="K1795">
        <v>27.067</v>
      </c>
      <c r="L1795">
        <v>27.132999999999999</v>
      </c>
      <c r="M1795">
        <v>29.259</v>
      </c>
      <c r="N1795">
        <v>1.0629999999999999</v>
      </c>
      <c r="O1795">
        <v>7</v>
      </c>
    </row>
    <row r="1796" spans="1:15" x14ac:dyDescent="0.45">
      <c r="A1796" t="s">
        <v>170</v>
      </c>
      <c r="B1796">
        <v>2018</v>
      </c>
      <c r="C1796" s="9">
        <v>43121</v>
      </c>
      <c r="D1796" t="s">
        <v>653</v>
      </c>
      <c r="E1796" t="s">
        <v>454</v>
      </c>
      <c r="F1796">
        <v>1</v>
      </c>
      <c r="G1796">
        <v>3</v>
      </c>
      <c r="H1796" t="s">
        <v>702</v>
      </c>
      <c r="I1796" t="s">
        <v>25</v>
      </c>
      <c r="J1796">
        <v>29.413698630136899</v>
      </c>
      <c r="K1796">
        <v>21.812999999999999</v>
      </c>
      <c r="L1796">
        <v>22.157</v>
      </c>
      <c r="M1796">
        <v>25.715</v>
      </c>
      <c r="N1796">
        <v>1.7789999999999999</v>
      </c>
      <c r="O1796">
        <v>13</v>
      </c>
    </row>
    <row r="1797" spans="1:15" x14ac:dyDescent="0.45">
      <c r="A1797" t="s">
        <v>170</v>
      </c>
      <c r="B1797">
        <v>2018</v>
      </c>
      <c r="C1797" s="9">
        <v>43121</v>
      </c>
      <c r="D1797" t="s">
        <v>653</v>
      </c>
      <c r="E1797" t="s">
        <v>454</v>
      </c>
      <c r="F1797">
        <v>1</v>
      </c>
      <c r="G1797">
        <v>4</v>
      </c>
      <c r="H1797" t="s">
        <v>714</v>
      </c>
      <c r="I1797" t="s">
        <v>715</v>
      </c>
      <c r="J1797">
        <v>21.4493150684931</v>
      </c>
      <c r="K1797">
        <v>9</v>
      </c>
      <c r="L1797">
        <v>14.737</v>
      </c>
      <c r="M1797">
        <v>23.431000000000001</v>
      </c>
      <c r="N1797">
        <v>4.3470000000000004</v>
      </c>
      <c r="O1797">
        <v>5</v>
      </c>
    </row>
    <row r="1798" spans="1:15" x14ac:dyDescent="0.45">
      <c r="A1798" t="s">
        <v>170</v>
      </c>
      <c r="B1798">
        <v>2018</v>
      </c>
      <c r="C1798" s="9">
        <v>43121</v>
      </c>
      <c r="D1798" t="s">
        <v>653</v>
      </c>
      <c r="E1798" t="s">
        <v>454</v>
      </c>
      <c r="F1798">
        <v>1</v>
      </c>
      <c r="G1798">
        <v>5</v>
      </c>
      <c r="H1798" t="s">
        <v>100</v>
      </c>
      <c r="I1798" t="s">
        <v>47</v>
      </c>
      <c r="J1798">
        <v>23.939726027397199</v>
      </c>
      <c r="K1798">
        <v>16.425000000000001</v>
      </c>
      <c r="L1798">
        <v>16.370999999999999</v>
      </c>
      <c r="M1798">
        <v>21.100999999999999</v>
      </c>
      <c r="N1798">
        <v>2.3650000000000002</v>
      </c>
      <c r="O1798">
        <v>15</v>
      </c>
    </row>
    <row r="1799" spans="1:15" x14ac:dyDescent="0.45">
      <c r="A1799" t="s">
        <v>170</v>
      </c>
      <c r="B1799">
        <v>2018</v>
      </c>
      <c r="C1799" s="9">
        <v>43121</v>
      </c>
      <c r="D1799" t="s">
        <v>653</v>
      </c>
      <c r="E1799" t="s">
        <v>454</v>
      </c>
      <c r="F1799">
        <v>1</v>
      </c>
      <c r="G1799">
        <v>6</v>
      </c>
      <c r="H1799" t="s">
        <v>121</v>
      </c>
      <c r="I1799" t="s">
        <v>120</v>
      </c>
      <c r="J1799">
        <v>21.882191780821898</v>
      </c>
      <c r="K1799">
        <v>16.396000000000001</v>
      </c>
      <c r="L1799">
        <v>15.812999999999899</v>
      </c>
      <c r="M1799">
        <v>19.300999999999998</v>
      </c>
      <c r="N1799">
        <v>1.744</v>
      </c>
      <c r="O1799">
        <v>10</v>
      </c>
    </row>
    <row r="1800" spans="1:15" x14ac:dyDescent="0.45">
      <c r="A1800" t="s">
        <v>170</v>
      </c>
      <c r="B1800">
        <v>2018</v>
      </c>
      <c r="C1800" s="9">
        <v>43121</v>
      </c>
      <c r="D1800" t="s">
        <v>653</v>
      </c>
      <c r="E1800" t="s">
        <v>454</v>
      </c>
      <c r="F1800">
        <v>2</v>
      </c>
      <c r="G1800">
        <v>1</v>
      </c>
      <c r="H1800" t="s">
        <v>147</v>
      </c>
      <c r="I1800" t="s">
        <v>31</v>
      </c>
      <c r="J1800">
        <v>29.536986301369801</v>
      </c>
      <c r="K1800">
        <v>28.824999999999999</v>
      </c>
      <c r="L1800">
        <v>28.867000000000001</v>
      </c>
      <c r="M1800">
        <v>30.599</v>
      </c>
      <c r="N1800">
        <v>0.86599999999999999</v>
      </c>
      <c r="O1800">
        <v>3</v>
      </c>
    </row>
    <row r="1801" spans="1:15" x14ac:dyDescent="0.45">
      <c r="A1801" t="s">
        <v>170</v>
      </c>
      <c r="B1801">
        <v>2018</v>
      </c>
      <c r="C1801" s="9">
        <v>43121</v>
      </c>
      <c r="D1801" t="s">
        <v>653</v>
      </c>
      <c r="E1801" t="s">
        <v>454</v>
      </c>
      <c r="F1801">
        <v>2</v>
      </c>
      <c r="G1801">
        <v>2</v>
      </c>
      <c r="H1801" t="s">
        <v>185</v>
      </c>
      <c r="I1801" t="s">
        <v>186</v>
      </c>
      <c r="J1801">
        <v>22.939726027397199</v>
      </c>
      <c r="K1801">
        <v>12.888</v>
      </c>
      <c r="L1801">
        <v>14.388999999999999</v>
      </c>
      <c r="M1801">
        <v>18.023</v>
      </c>
      <c r="N1801">
        <v>1.8169999999999999</v>
      </c>
      <c r="O1801">
        <v>11</v>
      </c>
    </row>
    <row r="1802" spans="1:15" x14ac:dyDescent="0.45">
      <c r="A1802" t="s">
        <v>170</v>
      </c>
      <c r="B1802">
        <v>2018</v>
      </c>
      <c r="C1802" s="9">
        <v>43121</v>
      </c>
      <c r="D1802" t="s">
        <v>653</v>
      </c>
      <c r="E1802" t="s">
        <v>454</v>
      </c>
      <c r="F1802">
        <v>2</v>
      </c>
      <c r="G1802">
        <v>3</v>
      </c>
      <c r="H1802" t="s">
        <v>94</v>
      </c>
      <c r="I1802" t="s">
        <v>38</v>
      </c>
      <c r="J1802">
        <v>20.2301369863013</v>
      </c>
      <c r="K1802">
        <v>18.981999999999999</v>
      </c>
      <c r="L1802">
        <v>18.975999999999999</v>
      </c>
      <c r="M1802">
        <v>22.102</v>
      </c>
      <c r="N1802">
        <v>1.5629999999999999</v>
      </c>
      <c r="O1802">
        <v>12</v>
      </c>
    </row>
    <row r="1803" spans="1:15" x14ac:dyDescent="0.45">
      <c r="A1803" t="s">
        <v>170</v>
      </c>
      <c r="B1803">
        <v>2018</v>
      </c>
      <c r="C1803" s="9">
        <v>43121</v>
      </c>
      <c r="D1803" t="s">
        <v>653</v>
      </c>
      <c r="E1803" t="s">
        <v>454</v>
      </c>
      <c r="F1803">
        <v>2</v>
      </c>
      <c r="G1803">
        <v>4</v>
      </c>
      <c r="H1803" t="s">
        <v>182</v>
      </c>
      <c r="I1803" t="s">
        <v>25</v>
      </c>
      <c r="J1803">
        <v>18.2575342465753</v>
      </c>
      <c r="K1803">
        <v>9</v>
      </c>
      <c r="L1803">
        <v>10.406999999999901</v>
      </c>
      <c r="M1803">
        <v>19.382999999999999</v>
      </c>
      <c r="N1803">
        <v>4.4880000000000004</v>
      </c>
      <c r="O1803">
        <v>15</v>
      </c>
    </row>
    <row r="1804" spans="1:15" x14ac:dyDescent="0.45">
      <c r="A1804" t="s">
        <v>170</v>
      </c>
      <c r="B1804">
        <v>2018</v>
      </c>
      <c r="C1804" s="9">
        <v>43121</v>
      </c>
      <c r="D1804" t="s">
        <v>653</v>
      </c>
      <c r="E1804" t="s">
        <v>454</v>
      </c>
      <c r="F1804">
        <v>2</v>
      </c>
      <c r="G1804">
        <v>5</v>
      </c>
      <c r="H1804" t="s">
        <v>22</v>
      </c>
      <c r="I1804" t="s">
        <v>15</v>
      </c>
      <c r="J1804">
        <v>20.032876712328701</v>
      </c>
      <c r="K1804">
        <v>15.186999999999999</v>
      </c>
      <c r="L1804">
        <v>12.923999999999999</v>
      </c>
      <c r="M1804">
        <v>18.856000000000002</v>
      </c>
      <c r="N1804">
        <v>2.9660000000000002</v>
      </c>
      <c r="O1804">
        <v>8</v>
      </c>
    </row>
    <row r="1805" spans="1:15" x14ac:dyDescent="0.45">
      <c r="A1805" t="s">
        <v>170</v>
      </c>
      <c r="B1805">
        <v>2018</v>
      </c>
      <c r="C1805" s="9">
        <v>43121</v>
      </c>
      <c r="D1805" t="s">
        <v>653</v>
      </c>
      <c r="E1805" t="s">
        <v>454</v>
      </c>
      <c r="F1805">
        <v>3</v>
      </c>
      <c r="G1805">
        <v>1</v>
      </c>
      <c r="H1805" t="s">
        <v>50</v>
      </c>
      <c r="I1805" t="s">
        <v>51</v>
      </c>
      <c r="J1805">
        <v>21.293150684931501</v>
      </c>
      <c r="K1805">
        <v>23.895</v>
      </c>
      <c r="L1805">
        <v>24.585999999999999</v>
      </c>
      <c r="M1805">
        <v>27.094000000000001</v>
      </c>
      <c r="N1805">
        <v>1.254</v>
      </c>
      <c r="O1805">
        <v>1</v>
      </c>
    </row>
    <row r="1806" spans="1:15" x14ac:dyDescent="0.45">
      <c r="A1806" t="s">
        <v>170</v>
      </c>
      <c r="B1806">
        <v>2018</v>
      </c>
      <c r="C1806" s="9">
        <v>43121</v>
      </c>
      <c r="D1806" t="s">
        <v>653</v>
      </c>
      <c r="E1806" t="s">
        <v>454</v>
      </c>
      <c r="F1806">
        <v>3</v>
      </c>
      <c r="G1806">
        <v>2</v>
      </c>
      <c r="H1806" t="s">
        <v>184</v>
      </c>
      <c r="I1806" t="s">
        <v>19</v>
      </c>
      <c r="J1806">
        <v>23.583561643835601</v>
      </c>
      <c r="K1806">
        <v>28.195999999999898</v>
      </c>
      <c r="L1806">
        <v>28.256999999999898</v>
      </c>
      <c r="M1806">
        <v>31.016999999999999</v>
      </c>
      <c r="N1806">
        <v>1.38</v>
      </c>
      <c r="O1806">
        <v>6</v>
      </c>
    </row>
    <row r="1807" spans="1:15" x14ac:dyDescent="0.45">
      <c r="A1807" t="s">
        <v>170</v>
      </c>
      <c r="B1807">
        <v>2018</v>
      </c>
      <c r="C1807" s="9">
        <v>43121</v>
      </c>
      <c r="D1807" t="s">
        <v>653</v>
      </c>
      <c r="E1807" t="s">
        <v>454</v>
      </c>
      <c r="F1807">
        <v>3</v>
      </c>
      <c r="G1807">
        <v>3</v>
      </c>
      <c r="H1807" t="s">
        <v>79</v>
      </c>
      <c r="I1807" t="s">
        <v>65</v>
      </c>
      <c r="J1807">
        <v>30.717808219178</v>
      </c>
      <c r="K1807">
        <v>31.454000000000001</v>
      </c>
      <c r="L1807">
        <v>31.277999999999999</v>
      </c>
      <c r="M1807">
        <v>32.834000000000003</v>
      </c>
      <c r="N1807">
        <v>0.77800000000000002</v>
      </c>
      <c r="O1807">
        <v>4</v>
      </c>
    </row>
    <row r="1808" spans="1:15" x14ac:dyDescent="0.45">
      <c r="A1808" t="s">
        <v>170</v>
      </c>
      <c r="B1808">
        <v>2018</v>
      </c>
      <c r="C1808" s="9">
        <v>43121</v>
      </c>
      <c r="D1808" t="s">
        <v>653</v>
      </c>
      <c r="E1808" t="s">
        <v>454</v>
      </c>
      <c r="F1808">
        <v>3</v>
      </c>
      <c r="G1808">
        <v>4</v>
      </c>
      <c r="H1808" t="s">
        <v>630</v>
      </c>
      <c r="I1808" t="s">
        <v>53</v>
      </c>
      <c r="J1808">
        <v>21.043835616438301</v>
      </c>
      <c r="K1808">
        <v>14.2219999999999</v>
      </c>
      <c r="L1808">
        <v>14.885999999999999</v>
      </c>
      <c r="M1808">
        <v>19.632000000000001</v>
      </c>
      <c r="N1808">
        <v>2.3730000000000002</v>
      </c>
      <c r="O1808">
        <v>13</v>
      </c>
    </row>
    <row r="1809" spans="1:15" x14ac:dyDescent="0.45">
      <c r="A1809" t="s">
        <v>170</v>
      </c>
      <c r="B1809">
        <v>2018</v>
      </c>
      <c r="C1809" s="9">
        <v>43121</v>
      </c>
      <c r="D1809" t="s">
        <v>653</v>
      </c>
      <c r="E1809" t="s">
        <v>454</v>
      </c>
      <c r="F1809">
        <v>3</v>
      </c>
      <c r="G1809">
        <v>5</v>
      </c>
      <c r="H1809" t="s">
        <v>146</v>
      </c>
      <c r="I1809" t="s">
        <v>56</v>
      </c>
      <c r="J1809">
        <v>27.802739726027301</v>
      </c>
      <c r="K1809">
        <v>9</v>
      </c>
      <c r="L1809">
        <v>4.5640000000000001</v>
      </c>
      <c r="M1809">
        <v>16.16</v>
      </c>
      <c r="N1809">
        <v>5.798</v>
      </c>
      <c r="O1809">
        <v>9</v>
      </c>
    </row>
    <row r="1810" spans="1:15" x14ac:dyDescent="0.45">
      <c r="A1810" t="s">
        <v>170</v>
      </c>
      <c r="B1810">
        <v>2018</v>
      </c>
      <c r="C1810" s="9">
        <v>43121</v>
      </c>
      <c r="D1810" t="s">
        <v>653</v>
      </c>
      <c r="E1810" t="s">
        <v>642</v>
      </c>
      <c r="F1810">
        <v>1</v>
      </c>
      <c r="G1810">
        <v>1</v>
      </c>
      <c r="H1810" t="s">
        <v>22</v>
      </c>
      <c r="I1810" t="s">
        <v>15</v>
      </c>
      <c r="J1810">
        <v>20.032876712328701</v>
      </c>
      <c r="K1810">
        <v>12.923999999999999</v>
      </c>
      <c r="L1810">
        <v>16.548999999999999</v>
      </c>
      <c r="M1810">
        <v>21.855</v>
      </c>
      <c r="N1810">
        <v>2.653</v>
      </c>
      <c r="O1810">
        <v>8</v>
      </c>
    </row>
    <row r="1811" spans="1:15" x14ac:dyDescent="0.45">
      <c r="A1811" t="s">
        <v>170</v>
      </c>
      <c r="B1811">
        <v>2018</v>
      </c>
      <c r="C1811" s="9">
        <v>43121</v>
      </c>
      <c r="D1811" t="s">
        <v>653</v>
      </c>
      <c r="E1811" t="s">
        <v>642</v>
      </c>
      <c r="F1811">
        <v>1</v>
      </c>
      <c r="G1811">
        <v>2</v>
      </c>
      <c r="H1811" t="s">
        <v>146</v>
      </c>
      <c r="I1811" t="s">
        <v>56</v>
      </c>
      <c r="J1811">
        <v>27.802739726027301</v>
      </c>
      <c r="K1811">
        <v>4.5640000000000001</v>
      </c>
      <c r="L1811">
        <v>13.853999999999999</v>
      </c>
      <c r="M1811">
        <v>21.652000000000001</v>
      </c>
      <c r="N1811">
        <v>3.899</v>
      </c>
      <c r="O1811">
        <v>9</v>
      </c>
    </row>
    <row r="1812" spans="1:15" x14ac:dyDescent="0.45">
      <c r="A1812" t="s">
        <v>170</v>
      </c>
      <c r="B1812">
        <v>2018</v>
      </c>
      <c r="C1812" s="9">
        <v>43121</v>
      </c>
      <c r="D1812" t="s">
        <v>653</v>
      </c>
      <c r="E1812" t="s">
        <v>642</v>
      </c>
      <c r="F1812">
        <v>1</v>
      </c>
      <c r="G1812">
        <v>3</v>
      </c>
      <c r="H1812" t="s">
        <v>714</v>
      </c>
      <c r="I1812" t="s">
        <v>715</v>
      </c>
      <c r="J1812">
        <v>21.4493150684931</v>
      </c>
      <c r="K1812">
        <v>14.737</v>
      </c>
      <c r="L1812">
        <v>15.954999999999901</v>
      </c>
      <c r="M1812">
        <v>22.652999999999999</v>
      </c>
      <c r="N1812">
        <v>3.3490000000000002</v>
      </c>
      <c r="O1812">
        <v>5</v>
      </c>
    </row>
    <row r="1813" spans="1:15" x14ac:dyDescent="0.45">
      <c r="A1813" t="s">
        <v>170</v>
      </c>
      <c r="B1813">
        <v>2018</v>
      </c>
      <c r="C1813" s="9">
        <v>43121</v>
      </c>
      <c r="D1813" t="s">
        <v>653</v>
      </c>
      <c r="E1813" t="s">
        <v>642</v>
      </c>
      <c r="F1813">
        <v>1</v>
      </c>
      <c r="G1813">
        <v>4</v>
      </c>
      <c r="H1813" t="s">
        <v>702</v>
      </c>
      <c r="I1813" t="s">
        <v>25</v>
      </c>
      <c r="J1813">
        <v>29.413698630136899</v>
      </c>
      <c r="K1813">
        <v>22.157</v>
      </c>
      <c r="L1813">
        <v>21.327000000000002</v>
      </c>
      <c r="M1813">
        <v>24.719000000000001</v>
      </c>
      <c r="N1813">
        <v>1.696</v>
      </c>
      <c r="O1813">
        <v>13</v>
      </c>
    </row>
    <row r="1814" spans="1:15" x14ac:dyDescent="0.45">
      <c r="A1814" t="s">
        <v>170</v>
      </c>
      <c r="B1814">
        <v>2018</v>
      </c>
      <c r="C1814" s="9">
        <v>43121</v>
      </c>
      <c r="D1814" t="s">
        <v>653</v>
      </c>
      <c r="E1814" t="s">
        <v>642</v>
      </c>
      <c r="F1814">
        <v>1</v>
      </c>
      <c r="G1814">
        <v>5</v>
      </c>
      <c r="H1814" t="s">
        <v>182</v>
      </c>
      <c r="I1814" t="s">
        <v>25</v>
      </c>
      <c r="J1814">
        <v>18.2575342465753</v>
      </c>
      <c r="K1814">
        <v>10.406999999999901</v>
      </c>
      <c r="L1814">
        <v>8.8819999999999997</v>
      </c>
      <c r="M1814">
        <v>16.385999999999999</v>
      </c>
      <c r="N1814">
        <v>3.7519999999999998</v>
      </c>
      <c r="O1814">
        <v>15</v>
      </c>
    </row>
    <row r="1815" spans="1:15" x14ac:dyDescent="0.45">
      <c r="A1815" t="s">
        <v>170</v>
      </c>
      <c r="B1815">
        <v>2018</v>
      </c>
      <c r="C1815" s="9">
        <v>43121</v>
      </c>
      <c r="D1815" t="s">
        <v>653</v>
      </c>
      <c r="E1815" t="s">
        <v>642</v>
      </c>
      <c r="F1815">
        <v>2</v>
      </c>
      <c r="G1815">
        <v>1</v>
      </c>
      <c r="H1815" t="s">
        <v>79</v>
      </c>
      <c r="I1815" t="s">
        <v>65</v>
      </c>
      <c r="J1815">
        <v>30.717808219178</v>
      </c>
      <c r="K1815">
        <v>31.277999999999999</v>
      </c>
      <c r="L1815">
        <v>31.297000000000001</v>
      </c>
      <c r="M1815">
        <v>32.856999999999999</v>
      </c>
      <c r="N1815">
        <v>0.78</v>
      </c>
      <c r="O1815">
        <v>4</v>
      </c>
    </row>
    <row r="1816" spans="1:15" x14ac:dyDescent="0.45">
      <c r="A1816" t="s">
        <v>170</v>
      </c>
      <c r="B1816">
        <v>2018</v>
      </c>
      <c r="C1816" s="9">
        <v>43121</v>
      </c>
      <c r="D1816" t="s">
        <v>653</v>
      </c>
      <c r="E1816" t="s">
        <v>642</v>
      </c>
      <c r="F1816">
        <v>2</v>
      </c>
      <c r="G1816">
        <v>2</v>
      </c>
      <c r="H1816" t="s">
        <v>121</v>
      </c>
      <c r="I1816" t="s">
        <v>120</v>
      </c>
      <c r="J1816">
        <v>21.882191780821898</v>
      </c>
      <c r="K1816">
        <v>15.812999999999899</v>
      </c>
      <c r="L1816">
        <v>16.845999999999901</v>
      </c>
      <c r="M1816">
        <v>20.175999999999998</v>
      </c>
      <c r="N1816">
        <v>1.665</v>
      </c>
      <c r="O1816">
        <v>10</v>
      </c>
    </row>
    <row r="1817" spans="1:15" x14ac:dyDescent="0.45">
      <c r="A1817" t="s">
        <v>170</v>
      </c>
      <c r="B1817">
        <v>2018</v>
      </c>
      <c r="C1817" s="9">
        <v>43121</v>
      </c>
      <c r="D1817" t="s">
        <v>653</v>
      </c>
      <c r="E1817" t="s">
        <v>642</v>
      </c>
      <c r="F1817">
        <v>2</v>
      </c>
      <c r="G1817">
        <v>3</v>
      </c>
      <c r="H1817" t="s">
        <v>94</v>
      </c>
      <c r="I1817" t="s">
        <v>38</v>
      </c>
      <c r="J1817">
        <v>20.2301369863013</v>
      </c>
      <c r="K1817">
        <v>18.975999999999999</v>
      </c>
      <c r="L1817">
        <v>19.077000000000002</v>
      </c>
      <c r="M1817">
        <v>22.077000000000002</v>
      </c>
      <c r="N1817">
        <v>1.5</v>
      </c>
      <c r="O1817">
        <v>12</v>
      </c>
    </row>
    <row r="1818" spans="1:15" x14ac:dyDescent="0.45">
      <c r="A1818" t="s">
        <v>170</v>
      </c>
      <c r="B1818">
        <v>2018</v>
      </c>
      <c r="C1818" s="9">
        <v>43121</v>
      </c>
      <c r="D1818" t="s">
        <v>653</v>
      </c>
      <c r="E1818" t="s">
        <v>642</v>
      </c>
      <c r="F1818">
        <v>2</v>
      </c>
      <c r="G1818">
        <v>4</v>
      </c>
      <c r="H1818" t="s">
        <v>630</v>
      </c>
      <c r="I1818" t="s">
        <v>53</v>
      </c>
      <c r="J1818">
        <v>21.043835616438301</v>
      </c>
      <c r="K1818">
        <v>14.885999999999999</v>
      </c>
      <c r="L1818">
        <v>15.047000000000001</v>
      </c>
      <c r="M1818">
        <v>19.381</v>
      </c>
      <c r="N1818">
        <v>2.1669999999999998</v>
      </c>
      <c r="O1818">
        <v>13</v>
      </c>
    </row>
    <row r="1819" spans="1:15" x14ac:dyDescent="0.45">
      <c r="A1819" t="s">
        <v>170</v>
      </c>
      <c r="B1819">
        <v>2018</v>
      </c>
      <c r="C1819" s="9">
        <v>43121</v>
      </c>
      <c r="D1819" t="s">
        <v>653</v>
      </c>
      <c r="E1819" t="s">
        <v>642</v>
      </c>
      <c r="F1819">
        <v>2</v>
      </c>
      <c r="G1819">
        <v>5</v>
      </c>
      <c r="H1819" t="s">
        <v>100</v>
      </c>
      <c r="I1819" t="s">
        <v>47</v>
      </c>
      <c r="J1819">
        <v>23.939726027397199</v>
      </c>
      <c r="K1819">
        <v>16.370999999999999</v>
      </c>
      <c r="L1819">
        <v>15.194000000000001</v>
      </c>
      <c r="M1819">
        <v>19.588000000000001</v>
      </c>
      <c r="N1819">
        <v>2.1970000000000001</v>
      </c>
      <c r="O1819">
        <v>15</v>
      </c>
    </row>
    <row r="1820" spans="1:15" x14ac:dyDescent="0.45">
      <c r="A1820" t="s">
        <v>170</v>
      </c>
      <c r="B1820">
        <v>2018</v>
      </c>
      <c r="C1820" s="9">
        <v>43121</v>
      </c>
      <c r="D1820" t="s">
        <v>653</v>
      </c>
      <c r="E1820" t="s">
        <v>643</v>
      </c>
      <c r="F1820">
        <v>1</v>
      </c>
      <c r="G1820">
        <v>1</v>
      </c>
      <c r="H1820" t="s">
        <v>79</v>
      </c>
      <c r="I1820" t="s">
        <v>65</v>
      </c>
      <c r="J1820">
        <v>30.717808219178</v>
      </c>
      <c r="K1820">
        <v>31.297000000000001</v>
      </c>
      <c r="L1820">
        <v>31.416999999999899</v>
      </c>
      <c r="M1820">
        <v>32.972999999999999</v>
      </c>
      <c r="N1820">
        <v>0.77800000000000002</v>
      </c>
      <c r="O1820">
        <v>4</v>
      </c>
    </row>
    <row r="1821" spans="1:15" x14ac:dyDescent="0.45">
      <c r="A1821" t="s">
        <v>170</v>
      </c>
      <c r="B1821">
        <v>2018</v>
      </c>
      <c r="C1821" s="9">
        <v>43121</v>
      </c>
      <c r="D1821" t="s">
        <v>653</v>
      </c>
      <c r="E1821" t="s">
        <v>643</v>
      </c>
      <c r="F1821">
        <v>1</v>
      </c>
      <c r="G1821">
        <v>2</v>
      </c>
      <c r="H1821" t="s">
        <v>184</v>
      </c>
      <c r="I1821" t="s">
        <v>19</v>
      </c>
      <c r="J1821">
        <v>23.583561643835601</v>
      </c>
      <c r="K1821">
        <v>28.256999999999898</v>
      </c>
      <c r="L1821">
        <v>28.417999999999999</v>
      </c>
      <c r="M1821">
        <v>31.096</v>
      </c>
      <c r="N1821">
        <v>1.339</v>
      </c>
      <c r="O1821">
        <v>6</v>
      </c>
    </row>
    <row r="1822" spans="1:15" x14ac:dyDescent="0.45">
      <c r="A1822" t="s">
        <v>170</v>
      </c>
      <c r="B1822">
        <v>2018</v>
      </c>
      <c r="C1822" s="9">
        <v>43121</v>
      </c>
      <c r="D1822" t="s">
        <v>653</v>
      </c>
      <c r="E1822" t="s">
        <v>643</v>
      </c>
      <c r="F1822">
        <v>1</v>
      </c>
      <c r="G1822">
        <v>3</v>
      </c>
      <c r="H1822" t="s">
        <v>174</v>
      </c>
      <c r="I1822" t="s">
        <v>156</v>
      </c>
      <c r="J1822">
        <v>26.013698630136901</v>
      </c>
      <c r="K1822">
        <v>26.884</v>
      </c>
      <c r="L1822">
        <v>26.872</v>
      </c>
      <c r="M1822">
        <v>28.596</v>
      </c>
      <c r="N1822">
        <v>0.86199999999999999</v>
      </c>
      <c r="O1822">
        <v>2</v>
      </c>
    </row>
    <row r="1823" spans="1:15" x14ac:dyDescent="0.45">
      <c r="A1823" t="s">
        <v>170</v>
      </c>
      <c r="B1823">
        <v>2018</v>
      </c>
      <c r="C1823" s="9">
        <v>43121</v>
      </c>
      <c r="D1823" t="s">
        <v>653</v>
      </c>
      <c r="E1823" t="s">
        <v>643</v>
      </c>
      <c r="F1823">
        <v>1</v>
      </c>
      <c r="G1823">
        <v>4</v>
      </c>
      <c r="H1823" t="s">
        <v>146</v>
      </c>
      <c r="I1823" t="s">
        <v>56</v>
      </c>
      <c r="J1823">
        <v>27.802739726027301</v>
      </c>
      <c r="K1823">
        <v>13.853999999999999</v>
      </c>
      <c r="L1823">
        <v>16.350000000000001</v>
      </c>
      <c r="M1823">
        <v>22.616</v>
      </c>
      <c r="N1823">
        <v>3.133</v>
      </c>
      <c r="O1823">
        <v>9</v>
      </c>
    </row>
    <row r="1824" spans="1:15" x14ac:dyDescent="0.45">
      <c r="A1824" t="s">
        <v>170</v>
      </c>
      <c r="B1824">
        <v>2018</v>
      </c>
      <c r="C1824" s="9">
        <v>43121</v>
      </c>
      <c r="D1824" t="s">
        <v>653</v>
      </c>
      <c r="E1824" t="s">
        <v>643</v>
      </c>
      <c r="F1824">
        <v>1</v>
      </c>
      <c r="G1824">
        <v>5</v>
      </c>
      <c r="H1824" t="s">
        <v>94</v>
      </c>
      <c r="I1824" t="s">
        <v>38</v>
      </c>
      <c r="J1824">
        <v>20.2301369863013</v>
      </c>
      <c r="K1824">
        <v>19.077000000000002</v>
      </c>
      <c r="L1824">
        <v>18.937999999999999</v>
      </c>
      <c r="M1824">
        <v>21.838000000000001</v>
      </c>
      <c r="N1824">
        <v>1.45</v>
      </c>
      <c r="O1824">
        <v>12</v>
      </c>
    </row>
    <row r="1825" spans="1:15" x14ac:dyDescent="0.45">
      <c r="A1825" t="s">
        <v>170</v>
      </c>
      <c r="B1825">
        <v>2018</v>
      </c>
      <c r="C1825" s="9">
        <v>43121</v>
      </c>
      <c r="D1825" t="s">
        <v>653</v>
      </c>
      <c r="E1825" t="s">
        <v>643</v>
      </c>
      <c r="F1825">
        <v>1</v>
      </c>
      <c r="G1825">
        <v>6</v>
      </c>
      <c r="H1825" t="s">
        <v>185</v>
      </c>
      <c r="I1825" t="s">
        <v>186</v>
      </c>
      <c r="J1825">
        <v>22.939726027397199</v>
      </c>
      <c r="K1825">
        <v>14.388999999999999</v>
      </c>
      <c r="L1825">
        <v>14.02</v>
      </c>
      <c r="M1825">
        <v>17.527999999999999</v>
      </c>
      <c r="N1825">
        <v>1.754</v>
      </c>
      <c r="O1825">
        <v>11</v>
      </c>
    </row>
    <row r="1826" spans="1:15" x14ac:dyDescent="0.45">
      <c r="A1826" t="s">
        <v>170</v>
      </c>
      <c r="B1826">
        <v>2018</v>
      </c>
      <c r="C1826" s="9">
        <v>43121</v>
      </c>
      <c r="D1826" t="s">
        <v>653</v>
      </c>
      <c r="E1826" t="s">
        <v>643</v>
      </c>
      <c r="F1826">
        <v>2</v>
      </c>
      <c r="G1826">
        <v>1</v>
      </c>
      <c r="H1826" t="s">
        <v>50</v>
      </c>
      <c r="I1826" t="s">
        <v>51</v>
      </c>
      <c r="J1826">
        <v>21.293150684931501</v>
      </c>
      <c r="K1826">
        <v>24.585999999999999</v>
      </c>
      <c r="L1826">
        <v>25.172999999999998</v>
      </c>
      <c r="M1826">
        <v>27.625</v>
      </c>
      <c r="N1826">
        <v>1.226</v>
      </c>
      <c r="O1826">
        <v>1</v>
      </c>
    </row>
    <row r="1827" spans="1:15" x14ac:dyDescent="0.45">
      <c r="A1827" t="s">
        <v>170</v>
      </c>
      <c r="B1827">
        <v>2018</v>
      </c>
      <c r="C1827" s="9">
        <v>43121</v>
      </c>
      <c r="D1827" t="s">
        <v>653</v>
      </c>
      <c r="E1827" t="s">
        <v>643</v>
      </c>
      <c r="F1827">
        <v>2</v>
      </c>
      <c r="G1827">
        <v>2</v>
      </c>
      <c r="H1827" t="s">
        <v>147</v>
      </c>
      <c r="I1827" t="s">
        <v>31</v>
      </c>
      <c r="J1827">
        <v>29.536986301369801</v>
      </c>
      <c r="K1827">
        <v>28.867000000000001</v>
      </c>
      <c r="L1827">
        <v>28.867999999999999</v>
      </c>
      <c r="M1827">
        <v>30.584</v>
      </c>
      <c r="N1827">
        <v>0.85799999999999998</v>
      </c>
      <c r="O1827">
        <v>3</v>
      </c>
    </row>
    <row r="1828" spans="1:15" x14ac:dyDescent="0.45">
      <c r="A1828" t="s">
        <v>170</v>
      </c>
      <c r="B1828">
        <v>2018</v>
      </c>
      <c r="C1828" s="9">
        <v>43121</v>
      </c>
      <c r="D1828" t="s">
        <v>653</v>
      </c>
      <c r="E1828" t="s">
        <v>643</v>
      </c>
      <c r="F1828">
        <v>2</v>
      </c>
      <c r="G1828">
        <v>3</v>
      </c>
      <c r="H1828" t="s">
        <v>714</v>
      </c>
      <c r="I1828" t="s">
        <v>715</v>
      </c>
      <c r="J1828">
        <v>21.4493150684931</v>
      </c>
      <c r="K1828">
        <v>15.954999999999901</v>
      </c>
      <c r="L1828">
        <v>18.824999999999999</v>
      </c>
      <c r="M1828">
        <v>24.376999999999999</v>
      </c>
      <c r="N1828">
        <v>2.7759999999999998</v>
      </c>
      <c r="O1828">
        <v>5</v>
      </c>
    </row>
    <row r="1829" spans="1:15" x14ac:dyDescent="0.45">
      <c r="A1829" t="s">
        <v>170</v>
      </c>
      <c r="B1829">
        <v>2018</v>
      </c>
      <c r="C1829" s="9">
        <v>43121</v>
      </c>
      <c r="D1829" t="s">
        <v>653</v>
      </c>
      <c r="E1829" t="s">
        <v>643</v>
      </c>
      <c r="F1829">
        <v>2</v>
      </c>
      <c r="G1829">
        <v>4</v>
      </c>
      <c r="H1829" t="s">
        <v>34</v>
      </c>
      <c r="I1829" t="s">
        <v>19</v>
      </c>
      <c r="J1829">
        <v>30.4712328767123</v>
      </c>
      <c r="K1829">
        <v>27.132999999999999</v>
      </c>
      <c r="L1829">
        <v>26.878</v>
      </c>
      <c r="M1829">
        <v>28.963999999999999</v>
      </c>
      <c r="N1829">
        <v>1.0429999999999999</v>
      </c>
      <c r="O1829">
        <v>7</v>
      </c>
    </row>
    <row r="1830" spans="1:15" x14ac:dyDescent="0.45">
      <c r="A1830" t="s">
        <v>170</v>
      </c>
      <c r="B1830">
        <v>2018</v>
      </c>
      <c r="C1830" s="9">
        <v>43121</v>
      </c>
      <c r="D1830" t="s">
        <v>653</v>
      </c>
      <c r="E1830" t="s">
        <v>643</v>
      </c>
      <c r="F1830">
        <v>2</v>
      </c>
      <c r="G1830">
        <v>5</v>
      </c>
      <c r="H1830" t="s">
        <v>121</v>
      </c>
      <c r="I1830" t="s">
        <v>120</v>
      </c>
      <c r="J1830">
        <v>21.882191780821898</v>
      </c>
      <c r="K1830">
        <v>16.845999999999901</v>
      </c>
      <c r="L1830">
        <v>17.032999999999902</v>
      </c>
      <c r="M1830">
        <v>20.216999999999999</v>
      </c>
      <c r="N1830">
        <v>1.5920000000000001</v>
      </c>
      <c r="O1830">
        <v>10</v>
      </c>
    </row>
    <row r="1831" spans="1:15" x14ac:dyDescent="0.45">
      <c r="A1831" t="s">
        <v>170</v>
      </c>
      <c r="B1831">
        <v>2018</v>
      </c>
      <c r="C1831" s="9">
        <v>43121</v>
      </c>
      <c r="D1831" t="s">
        <v>653</v>
      </c>
      <c r="E1831" t="s">
        <v>643</v>
      </c>
      <c r="F1831">
        <v>2</v>
      </c>
      <c r="G1831">
        <v>6</v>
      </c>
      <c r="H1831" t="s">
        <v>22</v>
      </c>
      <c r="I1831" t="s">
        <v>15</v>
      </c>
      <c r="J1831">
        <v>20.032876712328701</v>
      </c>
      <c r="K1831">
        <v>16.548999999999999</v>
      </c>
      <c r="L1831">
        <v>15.399999999999901</v>
      </c>
      <c r="M1831">
        <v>20.263999999999999</v>
      </c>
      <c r="N1831">
        <v>2.4319999999999999</v>
      </c>
      <c r="O1831">
        <v>8</v>
      </c>
    </row>
    <row r="1832" spans="1:15" x14ac:dyDescent="0.45">
      <c r="A1832" t="s">
        <v>170</v>
      </c>
      <c r="B1832">
        <v>2018</v>
      </c>
      <c r="C1832" s="9">
        <v>43121</v>
      </c>
      <c r="D1832" t="s">
        <v>653</v>
      </c>
      <c r="E1832" t="s">
        <v>370</v>
      </c>
      <c r="F1832">
        <v>1</v>
      </c>
      <c r="G1832">
        <v>1</v>
      </c>
      <c r="H1832" t="s">
        <v>50</v>
      </c>
      <c r="I1832" t="s">
        <v>51</v>
      </c>
      <c r="J1832">
        <v>21.293150684931501</v>
      </c>
      <c r="K1832">
        <v>25.172999999999998</v>
      </c>
      <c r="L1832">
        <v>25.863</v>
      </c>
      <c r="M1832">
        <v>28.254999999999999</v>
      </c>
      <c r="N1832">
        <v>1.196</v>
      </c>
      <c r="O1832">
        <v>1</v>
      </c>
    </row>
    <row r="1833" spans="1:15" x14ac:dyDescent="0.45">
      <c r="A1833" t="s">
        <v>170</v>
      </c>
      <c r="B1833">
        <v>2018</v>
      </c>
      <c r="C1833" s="9">
        <v>43121</v>
      </c>
      <c r="D1833" t="s">
        <v>653</v>
      </c>
      <c r="E1833" t="s">
        <v>370</v>
      </c>
      <c r="F1833">
        <v>1</v>
      </c>
      <c r="G1833">
        <v>2</v>
      </c>
      <c r="H1833" t="s">
        <v>174</v>
      </c>
      <c r="I1833" t="s">
        <v>156</v>
      </c>
      <c r="J1833">
        <v>26.013698630136901</v>
      </c>
      <c r="K1833">
        <v>26.872</v>
      </c>
      <c r="L1833">
        <v>27.059000000000001</v>
      </c>
      <c r="M1833">
        <v>28.765000000000001</v>
      </c>
      <c r="N1833">
        <v>0.85299999999999998</v>
      </c>
      <c r="O1833">
        <v>2</v>
      </c>
    </row>
    <row r="1834" spans="1:15" x14ac:dyDescent="0.45">
      <c r="A1834" t="s">
        <v>170</v>
      </c>
      <c r="B1834">
        <v>2018</v>
      </c>
      <c r="C1834" s="9">
        <v>43121</v>
      </c>
      <c r="D1834" t="s">
        <v>653</v>
      </c>
      <c r="E1834" t="s">
        <v>370</v>
      </c>
      <c r="F1834">
        <v>1</v>
      </c>
      <c r="G1834">
        <v>3</v>
      </c>
      <c r="H1834" t="s">
        <v>147</v>
      </c>
      <c r="I1834" t="s">
        <v>31</v>
      </c>
      <c r="J1834">
        <v>29.536986301369801</v>
      </c>
      <c r="K1834">
        <v>28.867999999999999</v>
      </c>
      <c r="L1834">
        <v>28.885999999999999</v>
      </c>
      <c r="M1834">
        <v>30.582000000000001</v>
      </c>
      <c r="N1834">
        <v>0.84799999999999998</v>
      </c>
      <c r="O1834">
        <v>3</v>
      </c>
    </row>
    <row r="1835" spans="1:15" x14ac:dyDescent="0.45">
      <c r="A1835" t="s">
        <v>170</v>
      </c>
      <c r="B1835">
        <v>2018</v>
      </c>
      <c r="C1835" s="9">
        <v>43121</v>
      </c>
      <c r="D1835" t="s">
        <v>653</v>
      </c>
      <c r="E1835" t="s">
        <v>370</v>
      </c>
      <c r="F1835">
        <v>1</v>
      </c>
      <c r="G1835">
        <v>4</v>
      </c>
      <c r="H1835" t="s">
        <v>79</v>
      </c>
      <c r="I1835" t="s">
        <v>65</v>
      </c>
      <c r="J1835">
        <v>30.717808219178</v>
      </c>
      <c r="K1835">
        <v>31.416999999999899</v>
      </c>
      <c r="L1835">
        <v>31.273</v>
      </c>
      <c r="M1835">
        <v>32.817</v>
      </c>
      <c r="N1835">
        <v>0.77200000000000002</v>
      </c>
      <c r="O1835">
        <v>4</v>
      </c>
    </row>
    <row r="1836" spans="1:15" x14ac:dyDescent="0.45">
      <c r="A1836" t="s">
        <v>170</v>
      </c>
      <c r="B1836">
        <v>2018</v>
      </c>
      <c r="C1836" s="9">
        <v>43121</v>
      </c>
      <c r="D1836" t="s">
        <v>653</v>
      </c>
      <c r="E1836" t="s">
        <v>370</v>
      </c>
      <c r="F1836">
        <v>1</v>
      </c>
      <c r="G1836">
        <v>5</v>
      </c>
      <c r="H1836" t="s">
        <v>714</v>
      </c>
      <c r="I1836" t="s">
        <v>715</v>
      </c>
      <c r="J1836">
        <v>21.4493150684931</v>
      </c>
      <c r="K1836">
        <v>18.824999999999999</v>
      </c>
      <c r="L1836">
        <v>19.898</v>
      </c>
      <c r="M1836">
        <v>24.738</v>
      </c>
      <c r="N1836">
        <v>2.42</v>
      </c>
      <c r="O1836">
        <v>5</v>
      </c>
    </row>
    <row r="1837" spans="1:15" x14ac:dyDescent="0.45">
      <c r="A1837" t="s">
        <v>170</v>
      </c>
      <c r="B1837">
        <v>2018</v>
      </c>
      <c r="C1837" s="9">
        <v>43121</v>
      </c>
      <c r="D1837" t="s">
        <v>653</v>
      </c>
      <c r="E1837" t="s">
        <v>370</v>
      </c>
      <c r="F1837">
        <v>1</v>
      </c>
      <c r="G1837">
        <v>6</v>
      </c>
      <c r="H1837" t="s">
        <v>184</v>
      </c>
      <c r="I1837" t="s">
        <v>19</v>
      </c>
      <c r="J1837">
        <v>23.583561643835601</v>
      </c>
      <c r="K1837">
        <v>28.417999999999999</v>
      </c>
      <c r="L1837">
        <v>27.713999999999999</v>
      </c>
      <c r="M1837">
        <v>30.315999999999999</v>
      </c>
      <c r="N1837">
        <v>1.3009999999999999</v>
      </c>
      <c r="O1837">
        <v>6</v>
      </c>
    </row>
    <row r="1838" spans="1:15" x14ac:dyDescent="0.45">
      <c r="A1838" t="s">
        <v>170</v>
      </c>
      <c r="B1838">
        <v>2018</v>
      </c>
      <c r="C1838" s="9">
        <v>43121</v>
      </c>
      <c r="D1838" t="s">
        <v>653</v>
      </c>
      <c r="E1838" t="s">
        <v>370</v>
      </c>
      <c r="F1838">
        <v>2</v>
      </c>
      <c r="G1838">
        <v>1</v>
      </c>
      <c r="H1838" t="s">
        <v>34</v>
      </c>
      <c r="I1838" t="s">
        <v>19</v>
      </c>
      <c r="J1838">
        <v>30.4712328767123</v>
      </c>
      <c r="K1838">
        <v>26.878</v>
      </c>
      <c r="L1838">
        <v>27.036999999999999</v>
      </c>
      <c r="M1838">
        <v>29.105</v>
      </c>
      <c r="N1838">
        <v>1.034</v>
      </c>
      <c r="O1838">
        <v>7</v>
      </c>
    </row>
    <row r="1839" spans="1:15" x14ac:dyDescent="0.45">
      <c r="A1839" t="s">
        <v>170</v>
      </c>
      <c r="B1839">
        <v>2018</v>
      </c>
      <c r="C1839" s="9">
        <v>43121</v>
      </c>
      <c r="D1839" t="s">
        <v>653</v>
      </c>
      <c r="E1839" t="s">
        <v>370</v>
      </c>
      <c r="F1839">
        <v>2</v>
      </c>
      <c r="G1839">
        <v>2</v>
      </c>
      <c r="H1839" t="s">
        <v>22</v>
      </c>
      <c r="I1839" t="s">
        <v>15</v>
      </c>
      <c r="J1839">
        <v>20.032876712328701</v>
      </c>
      <c r="K1839">
        <v>15.399999999999901</v>
      </c>
      <c r="L1839">
        <v>17.321999999999999</v>
      </c>
      <c r="M1839">
        <v>21.73</v>
      </c>
      <c r="N1839">
        <v>2.2040000000000002</v>
      </c>
      <c r="O1839">
        <v>8</v>
      </c>
    </row>
    <row r="1840" spans="1:15" x14ac:dyDescent="0.45">
      <c r="A1840" t="s">
        <v>170</v>
      </c>
      <c r="B1840">
        <v>2018</v>
      </c>
      <c r="C1840" s="9">
        <v>43121</v>
      </c>
      <c r="D1840" t="s">
        <v>653</v>
      </c>
      <c r="E1840" t="s">
        <v>370</v>
      </c>
      <c r="F1840">
        <v>2</v>
      </c>
      <c r="G1840">
        <v>3</v>
      </c>
      <c r="H1840" t="s">
        <v>146</v>
      </c>
      <c r="I1840" t="s">
        <v>56</v>
      </c>
      <c r="J1840">
        <v>27.802739726027301</v>
      </c>
      <c r="K1840">
        <v>16.350000000000001</v>
      </c>
      <c r="L1840">
        <v>17.469000000000001</v>
      </c>
      <c r="M1840">
        <v>22.777000000000001</v>
      </c>
      <c r="N1840">
        <v>2.6539999999999999</v>
      </c>
      <c r="O1840">
        <v>9</v>
      </c>
    </row>
    <row r="1841" spans="1:15" x14ac:dyDescent="0.45">
      <c r="A1841" t="s">
        <v>170</v>
      </c>
      <c r="B1841">
        <v>2018</v>
      </c>
      <c r="C1841" s="9">
        <v>43121</v>
      </c>
      <c r="D1841" t="s">
        <v>653</v>
      </c>
      <c r="E1841" t="s">
        <v>370</v>
      </c>
      <c r="F1841">
        <v>2</v>
      </c>
      <c r="G1841">
        <v>4</v>
      </c>
      <c r="H1841" t="s">
        <v>121</v>
      </c>
      <c r="I1841" t="s">
        <v>120</v>
      </c>
      <c r="J1841">
        <v>21.882191780821898</v>
      </c>
      <c r="K1841">
        <v>17.032999999999902</v>
      </c>
      <c r="L1841">
        <v>17.178000000000001</v>
      </c>
      <c r="M1841">
        <v>20.216000000000001</v>
      </c>
      <c r="N1841">
        <v>1.5189999999999999</v>
      </c>
      <c r="O1841">
        <v>10</v>
      </c>
    </row>
    <row r="1842" spans="1:15" x14ac:dyDescent="0.45">
      <c r="A1842" t="s">
        <v>170</v>
      </c>
      <c r="B1842">
        <v>2018</v>
      </c>
      <c r="C1842" s="9">
        <v>43121</v>
      </c>
      <c r="D1842" t="s">
        <v>653</v>
      </c>
      <c r="E1842" t="s">
        <v>370</v>
      </c>
      <c r="F1842">
        <v>2</v>
      </c>
      <c r="G1842">
        <v>5</v>
      </c>
      <c r="H1842" t="s">
        <v>185</v>
      </c>
      <c r="I1842" t="s">
        <v>186</v>
      </c>
      <c r="J1842">
        <v>22.939726027397199</v>
      </c>
      <c r="K1842">
        <v>14.02</v>
      </c>
      <c r="L1842">
        <v>14.183</v>
      </c>
      <c r="M1842">
        <v>17.501000000000001</v>
      </c>
      <c r="N1842">
        <v>1.659</v>
      </c>
      <c r="O1842">
        <v>11</v>
      </c>
    </row>
    <row r="1843" spans="1:15" x14ac:dyDescent="0.45">
      <c r="A1843" t="s">
        <v>170</v>
      </c>
      <c r="B1843">
        <v>2018</v>
      </c>
      <c r="C1843" s="9">
        <v>43121</v>
      </c>
      <c r="D1843" t="s">
        <v>653</v>
      </c>
      <c r="E1843" t="s">
        <v>370</v>
      </c>
      <c r="F1843">
        <v>2</v>
      </c>
      <c r="G1843">
        <v>6</v>
      </c>
      <c r="H1843" t="s">
        <v>94</v>
      </c>
      <c r="I1843" t="s">
        <v>38</v>
      </c>
      <c r="J1843">
        <v>20.2301369863013</v>
      </c>
      <c r="K1843">
        <v>18.937999999999999</v>
      </c>
      <c r="L1843">
        <v>18.222000000000001</v>
      </c>
      <c r="M1843">
        <v>21.03</v>
      </c>
      <c r="N1843">
        <v>1.4039999999999999</v>
      </c>
      <c r="O1843">
        <v>12</v>
      </c>
    </row>
    <row r="1844" spans="1:15" x14ac:dyDescent="0.45">
      <c r="A1844" t="s">
        <v>149</v>
      </c>
      <c r="B1844">
        <v>2018</v>
      </c>
      <c r="C1844" s="9">
        <v>43134</v>
      </c>
      <c r="D1844" t="s">
        <v>676</v>
      </c>
      <c r="E1844" t="s">
        <v>454</v>
      </c>
      <c r="F1844">
        <v>1</v>
      </c>
      <c r="G1844">
        <v>1</v>
      </c>
      <c r="H1844" t="s">
        <v>695</v>
      </c>
      <c r="I1844" t="s">
        <v>36</v>
      </c>
      <c r="J1844">
        <v>17.306849315068401</v>
      </c>
      <c r="K1844">
        <v>9</v>
      </c>
      <c r="L1844">
        <v>22.091000000000001</v>
      </c>
      <c r="M1844">
        <v>34.363</v>
      </c>
      <c r="N1844">
        <v>6.1360000000000001</v>
      </c>
      <c r="O1844">
        <v>5</v>
      </c>
    </row>
    <row r="1845" spans="1:15" x14ac:dyDescent="0.45">
      <c r="A1845" t="s">
        <v>149</v>
      </c>
      <c r="B1845">
        <v>2018</v>
      </c>
      <c r="C1845" s="9">
        <v>43134</v>
      </c>
      <c r="D1845" t="s">
        <v>676</v>
      </c>
      <c r="E1845" t="s">
        <v>454</v>
      </c>
      <c r="F1845">
        <v>1</v>
      </c>
      <c r="G1845">
        <v>2</v>
      </c>
      <c r="H1845" t="s">
        <v>708</v>
      </c>
      <c r="I1845" t="s">
        <v>36</v>
      </c>
      <c r="J1845">
        <v>17.2191780821917</v>
      </c>
      <c r="K1845">
        <v>9</v>
      </c>
      <c r="L1845">
        <v>17.986000000000001</v>
      </c>
      <c r="M1845">
        <v>29.058</v>
      </c>
      <c r="N1845">
        <v>5.5359999999999996</v>
      </c>
      <c r="O1845">
        <v>2</v>
      </c>
    </row>
    <row r="1846" spans="1:15" x14ac:dyDescent="0.45">
      <c r="A1846" t="s">
        <v>149</v>
      </c>
      <c r="B1846">
        <v>2018</v>
      </c>
      <c r="C1846" s="9">
        <v>43134</v>
      </c>
      <c r="D1846" t="s">
        <v>676</v>
      </c>
      <c r="E1846" t="s">
        <v>454</v>
      </c>
      <c r="F1846">
        <v>1</v>
      </c>
      <c r="G1846">
        <v>3</v>
      </c>
      <c r="H1846" t="s">
        <v>709</v>
      </c>
      <c r="I1846" t="s">
        <v>36</v>
      </c>
      <c r="K1846">
        <v>9</v>
      </c>
      <c r="L1846">
        <v>14.16</v>
      </c>
      <c r="M1846">
        <v>25</v>
      </c>
      <c r="N1846">
        <v>5.42</v>
      </c>
      <c r="O1846">
        <v>3</v>
      </c>
    </row>
    <row r="1847" spans="1:15" x14ac:dyDescent="0.45">
      <c r="A1847" t="s">
        <v>149</v>
      </c>
      <c r="B1847">
        <v>2018</v>
      </c>
      <c r="C1847" s="9">
        <v>43134</v>
      </c>
      <c r="D1847" t="s">
        <v>676</v>
      </c>
      <c r="E1847" t="s">
        <v>454</v>
      </c>
      <c r="F1847">
        <v>1</v>
      </c>
      <c r="G1847">
        <v>4</v>
      </c>
      <c r="H1847" t="s">
        <v>710</v>
      </c>
      <c r="I1847" t="s">
        <v>36</v>
      </c>
      <c r="K1847">
        <v>9</v>
      </c>
      <c r="L1847">
        <v>9.8699999999999992</v>
      </c>
      <c r="M1847">
        <v>20.942</v>
      </c>
      <c r="N1847">
        <v>5.5359999999999996</v>
      </c>
      <c r="O1847">
        <v>4</v>
      </c>
    </row>
    <row r="1848" spans="1:15" x14ac:dyDescent="0.45">
      <c r="A1848" t="s">
        <v>149</v>
      </c>
      <c r="B1848">
        <v>2018</v>
      </c>
      <c r="C1848" s="9">
        <v>43134</v>
      </c>
      <c r="D1848" t="s">
        <v>676</v>
      </c>
      <c r="E1848" t="s">
        <v>454</v>
      </c>
      <c r="F1848">
        <v>1</v>
      </c>
      <c r="G1848">
        <v>5</v>
      </c>
      <c r="H1848" t="s">
        <v>711</v>
      </c>
      <c r="I1848" t="s">
        <v>36</v>
      </c>
      <c r="K1848">
        <v>9</v>
      </c>
      <c r="L1848">
        <v>3.3650000000000002</v>
      </c>
      <c r="M1848">
        <v>15.637</v>
      </c>
      <c r="N1848">
        <v>6.1360000000000001</v>
      </c>
      <c r="O1848">
        <v>10</v>
      </c>
    </row>
    <row r="1849" spans="1:15" x14ac:dyDescent="0.45">
      <c r="A1849" t="s">
        <v>149</v>
      </c>
      <c r="B1849">
        <v>2018</v>
      </c>
      <c r="C1849" s="9">
        <v>43134</v>
      </c>
      <c r="D1849" t="s">
        <v>676</v>
      </c>
      <c r="E1849" t="s">
        <v>454</v>
      </c>
      <c r="F1849">
        <v>2</v>
      </c>
      <c r="G1849">
        <v>1</v>
      </c>
      <c r="H1849" t="s">
        <v>666</v>
      </c>
      <c r="I1849" t="s">
        <v>36</v>
      </c>
      <c r="J1849">
        <v>17.528767123287601</v>
      </c>
      <c r="K1849">
        <v>9</v>
      </c>
      <c r="L1849">
        <v>23.3429999999999</v>
      </c>
      <c r="M1849">
        <v>35.296999999999997</v>
      </c>
      <c r="N1849">
        <v>5.9770000000000003</v>
      </c>
      <c r="O1849">
        <v>1</v>
      </c>
    </row>
    <row r="1850" spans="1:15" x14ac:dyDescent="0.45">
      <c r="A1850" t="s">
        <v>149</v>
      </c>
      <c r="B1850">
        <v>2018</v>
      </c>
      <c r="C1850" s="9">
        <v>43134</v>
      </c>
      <c r="D1850" t="s">
        <v>676</v>
      </c>
      <c r="E1850" t="s">
        <v>454</v>
      </c>
      <c r="F1850">
        <v>2</v>
      </c>
      <c r="G1850">
        <v>2</v>
      </c>
      <c r="H1850" t="s">
        <v>712</v>
      </c>
      <c r="I1850" t="s">
        <v>36</v>
      </c>
      <c r="J1850">
        <v>16.123287671232799</v>
      </c>
      <c r="K1850">
        <v>9</v>
      </c>
      <c r="L1850">
        <v>19.603000000000002</v>
      </c>
      <c r="M1850">
        <v>30.329000000000001</v>
      </c>
      <c r="N1850">
        <v>5.3630000000000004</v>
      </c>
      <c r="O1850">
        <v>4</v>
      </c>
    </row>
    <row r="1851" spans="1:15" x14ac:dyDescent="0.45">
      <c r="A1851" t="s">
        <v>149</v>
      </c>
      <c r="B1851">
        <v>2018</v>
      </c>
      <c r="C1851" s="9">
        <v>43134</v>
      </c>
      <c r="D1851" t="s">
        <v>676</v>
      </c>
      <c r="E1851" t="s">
        <v>454</v>
      </c>
      <c r="F1851">
        <v>2</v>
      </c>
      <c r="G1851">
        <v>3</v>
      </c>
      <c r="H1851" t="s">
        <v>667</v>
      </c>
      <c r="I1851" t="s">
        <v>36</v>
      </c>
      <c r="J1851">
        <v>16.4794520547945</v>
      </c>
      <c r="K1851">
        <v>9</v>
      </c>
      <c r="L1851">
        <v>16.281999999999901</v>
      </c>
      <c r="M1851">
        <v>26.687999999999999</v>
      </c>
      <c r="N1851">
        <v>5.2030000000000003</v>
      </c>
      <c r="O1851">
        <v>3</v>
      </c>
    </row>
    <row r="1852" spans="1:15" x14ac:dyDescent="0.45">
      <c r="A1852" t="s">
        <v>149</v>
      </c>
      <c r="B1852">
        <v>2018</v>
      </c>
      <c r="C1852" s="9">
        <v>43134</v>
      </c>
      <c r="D1852" t="s">
        <v>676</v>
      </c>
      <c r="E1852" t="s">
        <v>454</v>
      </c>
      <c r="F1852">
        <v>2</v>
      </c>
      <c r="G1852">
        <v>4</v>
      </c>
      <c r="H1852" t="s">
        <v>682</v>
      </c>
      <c r="I1852" t="s">
        <v>36</v>
      </c>
      <c r="K1852">
        <v>9</v>
      </c>
      <c r="L1852">
        <v>12.906000000000001</v>
      </c>
      <c r="M1852">
        <v>23.312000000000001</v>
      </c>
      <c r="N1852">
        <v>5.2030000000000003</v>
      </c>
      <c r="O1852">
        <v>2</v>
      </c>
    </row>
    <row r="1853" spans="1:15" x14ac:dyDescent="0.45">
      <c r="A1853" t="s">
        <v>149</v>
      </c>
      <c r="B1853">
        <v>2018</v>
      </c>
      <c r="C1853" s="9">
        <v>43134</v>
      </c>
      <c r="D1853" t="s">
        <v>676</v>
      </c>
      <c r="E1853" t="s">
        <v>454</v>
      </c>
      <c r="F1853">
        <v>2</v>
      </c>
      <c r="G1853">
        <v>5</v>
      </c>
      <c r="H1853" t="s">
        <v>713</v>
      </c>
      <c r="I1853" t="s">
        <v>36</v>
      </c>
      <c r="K1853">
        <v>9</v>
      </c>
      <c r="L1853">
        <v>8.9449999999999896</v>
      </c>
      <c r="M1853">
        <v>19.670999999999999</v>
      </c>
      <c r="N1853">
        <v>5.3630000000000004</v>
      </c>
      <c r="O1853">
        <v>5</v>
      </c>
    </row>
    <row r="1854" spans="1:15" x14ac:dyDescent="0.45">
      <c r="A1854" t="s">
        <v>149</v>
      </c>
      <c r="B1854">
        <v>2018</v>
      </c>
      <c r="C1854" s="9">
        <v>43134</v>
      </c>
      <c r="D1854" t="s">
        <v>676</v>
      </c>
      <c r="E1854" t="s">
        <v>454</v>
      </c>
      <c r="F1854">
        <v>2</v>
      </c>
      <c r="G1854">
        <v>6</v>
      </c>
      <c r="H1854" t="s">
        <v>671</v>
      </c>
      <c r="I1854" t="s">
        <v>36</v>
      </c>
      <c r="J1854">
        <v>16.169863013698599</v>
      </c>
      <c r="K1854">
        <v>9</v>
      </c>
      <c r="L1854">
        <v>2.7489999999999899</v>
      </c>
      <c r="M1854">
        <v>14.702999999999999</v>
      </c>
      <c r="N1854">
        <v>5.9770000000000003</v>
      </c>
      <c r="O1854">
        <v>6</v>
      </c>
    </row>
    <row r="1855" spans="1:15" x14ac:dyDescent="0.45">
      <c r="A1855" t="s">
        <v>149</v>
      </c>
      <c r="B1855">
        <v>2018</v>
      </c>
      <c r="C1855" s="9">
        <v>43134</v>
      </c>
      <c r="D1855" t="s">
        <v>676</v>
      </c>
      <c r="E1855" t="s">
        <v>370</v>
      </c>
      <c r="F1855">
        <v>1</v>
      </c>
      <c r="G1855">
        <v>1</v>
      </c>
      <c r="H1855" t="s">
        <v>666</v>
      </c>
      <c r="I1855" t="s">
        <v>36</v>
      </c>
      <c r="J1855">
        <v>17.528767123287601</v>
      </c>
      <c r="K1855">
        <v>23.3429999999999</v>
      </c>
      <c r="L1855">
        <v>29.971999999999898</v>
      </c>
      <c r="M1855">
        <v>39.537999999999997</v>
      </c>
      <c r="N1855">
        <v>4.7830000000000004</v>
      </c>
      <c r="O1855">
        <v>1</v>
      </c>
    </row>
    <row r="1856" spans="1:15" x14ac:dyDescent="0.45">
      <c r="A1856" t="s">
        <v>149</v>
      </c>
      <c r="B1856">
        <v>2018</v>
      </c>
      <c r="C1856" s="9">
        <v>43134</v>
      </c>
      <c r="D1856" t="s">
        <v>676</v>
      </c>
      <c r="E1856" t="s">
        <v>370</v>
      </c>
      <c r="F1856">
        <v>1</v>
      </c>
      <c r="G1856">
        <v>2</v>
      </c>
      <c r="H1856" t="s">
        <v>667</v>
      </c>
      <c r="I1856" t="s">
        <v>36</v>
      </c>
      <c r="J1856">
        <v>16.4794520547945</v>
      </c>
      <c r="K1856">
        <v>16.281999999999901</v>
      </c>
      <c r="L1856">
        <v>23.888999999999999</v>
      </c>
      <c r="M1856">
        <v>31.763000000000002</v>
      </c>
      <c r="N1856">
        <v>3.9369999999999998</v>
      </c>
      <c r="O1856">
        <v>2</v>
      </c>
    </row>
    <row r="1857" spans="1:15" x14ac:dyDescent="0.45">
      <c r="A1857" t="s">
        <v>149</v>
      </c>
      <c r="B1857">
        <v>2018</v>
      </c>
      <c r="C1857" s="9">
        <v>43134</v>
      </c>
      <c r="D1857" t="s">
        <v>676</v>
      </c>
      <c r="E1857" t="s">
        <v>370</v>
      </c>
      <c r="F1857">
        <v>1</v>
      </c>
      <c r="G1857">
        <v>3</v>
      </c>
      <c r="H1857" t="s">
        <v>708</v>
      </c>
      <c r="I1857" t="s">
        <v>36</v>
      </c>
      <c r="J1857">
        <v>17.2191780821917</v>
      </c>
      <c r="K1857">
        <v>17.986000000000001</v>
      </c>
      <c r="L1857">
        <v>22.634</v>
      </c>
      <c r="M1857">
        <v>30.59</v>
      </c>
      <c r="N1857">
        <v>3.9780000000000002</v>
      </c>
      <c r="O1857">
        <v>3</v>
      </c>
    </row>
    <row r="1858" spans="1:15" x14ac:dyDescent="0.45">
      <c r="A1858" t="s">
        <v>149</v>
      </c>
      <c r="B1858">
        <v>2018</v>
      </c>
      <c r="C1858" s="9">
        <v>43134</v>
      </c>
      <c r="D1858" t="s">
        <v>676</v>
      </c>
      <c r="E1858" t="s">
        <v>370</v>
      </c>
      <c r="F1858">
        <v>1</v>
      </c>
      <c r="G1858">
        <v>4</v>
      </c>
      <c r="H1858" t="s">
        <v>712</v>
      </c>
      <c r="I1858" t="s">
        <v>36</v>
      </c>
      <c r="J1858">
        <v>16.123287671232799</v>
      </c>
      <c r="K1858">
        <v>19.603000000000002</v>
      </c>
      <c r="L1858">
        <v>21.189</v>
      </c>
      <c r="M1858">
        <v>29.029</v>
      </c>
      <c r="N1858">
        <v>3.92</v>
      </c>
      <c r="O1858">
        <v>4</v>
      </c>
    </row>
    <row r="1859" spans="1:15" x14ac:dyDescent="0.45">
      <c r="A1859" t="s">
        <v>149</v>
      </c>
      <c r="B1859">
        <v>2018</v>
      </c>
      <c r="C1859" s="9">
        <v>43134</v>
      </c>
      <c r="D1859" t="s">
        <v>676</v>
      </c>
      <c r="E1859" t="s">
        <v>370</v>
      </c>
      <c r="F1859">
        <v>1</v>
      </c>
      <c r="G1859">
        <v>5</v>
      </c>
      <c r="H1859" t="s">
        <v>695</v>
      </c>
      <c r="I1859" t="s">
        <v>36</v>
      </c>
      <c r="J1859">
        <v>17.306849315068401</v>
      </c>
      <c r="K1859">
        <v>22.091000000000001</v>
      </c>
      <c r="L1859">
        <v>19.216000000000001</v>
      </c>
      <c r="M1859">
        <v>27.754000000000001</v>
      </c>
      <c r="N1859">
        <v>4.2690000000000001</v>
      </c>
      <c r="O1859">
        <v>5</v>
      </c>
    </row>
    <row r="1860" spans="1:15" x14ac:dyDescent="0.45">
      <c r="A1860" t="s">
        <v>149</v>
      </c>
      <c r="B1860">
        <v>2018</v>
      </c>
      <c r="C1860" s="9">
        <v>43134</v>
      </c>
      <c r="D1860" t="s">
        <v>676</v>
      </c>
      <c r="E1860" t="s">
        <v>370</v>
      </c>
      <c r="F1860">
        <v>1</v>
      </c>
      <c r="G1860">
        <v>6</v>
      </c>
      <c r="H1860" t="s">
        <v>709</v>
      </c>
      <c r="I1860" t="s">
        <v>36</v>
      </c>
      <c r="K1860">
        <v>14.16</v>
      </c>
      <c r="L1860">
        <v>12.161</v>
      </c>
      <c r="M1860">
        <v>21.021000000000001</v>
      </c>
      <c r="N1860">
        <v>4.43</v>
      </c>
      <c r="O1860">
        <v>6</v>
      </c>
    </row>
    <row r="1861" spans="1:15" x14ac:dyDescent="0.45">
      <c r="A1861" t="s">
        <v>149</v>
      </c>
      <c r="B1861">
        <v>2018</v>
      </c>
      <c r="C1861" s="9">
        <v>43134</v>
      </c>
      <c r="D1861" t="s">
        <v>676</v>
      </c>
      <c r="E1861" t="s">
        <v>370</v>
      </c>
      <c r="F1861">
        <v>2</v>
      </c>
      <c r="G1861">
        <v>1</v>
      </c>
      <c r="H1861" t="s">
        <v>710</v>
      </c>
      <c r="I1861" t="s">
        <v>36</v>
      </c>
      <c r="K1861">
        <v>9.8699999999999992</v>
      </c>
      <c r="L1861">
        <v>17.271999999999998</v>
      </c>
      <c r="M1861">
        <v>26.204000000000001</v>
      </c>
      <c r="N1861">
        <v>4.4660000000000002</v>
      </c>
      <c r="O1861">
        <v>7</v>
      </c>
    </row>
    <row r="1862" spans="1:15" x14ac:dyDescent="0.45">
      <c r="A1862" t="s">
        <v>149</v>
      </c>
      <c r="B1862">
        <v>2018</v>
      </c>
      <c r="C1862" s="9">
        <v>43134</v>
      </c>
      <c r="D1862" t="s">
        <v>676</v>
      </c>
      <c r="E1862" t="s">
        <v>370</v>
      </c>
      <c r="F1862">
        <v>2</v>
      </c>
      <c r="G1862">
        <v>2</v>
      </c>
      <c r="H1862" t="s">
        <v>682</v>
      </c>
      <c r="I1862" t="s">
        <v>36</v>
      </c>
      <c r="K1862">
        <v>12.906000000000001</v>
      </c>
      <c r="L1862">
        <v>15.526999999999999</v>
      </c>
      <c r="M1862">
        <v>23.651</v>
      </c>
      <c r="N1862">
        <v>4.0620000000000003</v>
      </c>
      <c r="O1862">
        <v>8</v>
      </c>
    </row>
    <row r="1863" spans="1:15" x14ac:dyDescent="0.45">
      <c r="A1863" t="s">
        <v>149</v>
      </c>
      <c r="B1863">
        <v>2018</v>
      </c>
      <c r="C1863" s="9">
        <v>43134</v>
      </c>
      <c r="D1863" t="s">
        <v>676</v>
      </c>
      <c r="E1863" t="s">
        <v>370</v>
      </c>
      <c r="F1863">
        <v>2</v>
      </c>
      <c r="G1863">
        <v>3</v>
      </c>
      <c r="H1863" t="s">
        <v>713</v>
      </c>
      <c r="I1863" t="s">
        <v>36</v>
      </c>
      <c r="K1863">
        <v>8.9449999999999896</v>
      </c>
      <c r="L1863">
        <v>11.036</v>
      </c>
      <c r="M1863">
        <v>19.231999999999999</v>
      </c>
      <c r="N1863">
        <v>4.0979999999999999</v>
      </c>
      <c r="O1863">
        <v>9</v>
      </c>
    </row>
    <row r="1864" spans="1:15" x14ac:dyDescent="0.45">
      <c r="A1864" t="s">
        <v>149</v>
      </c>
      <c r="B1864">
        <v>2018</v>
      </c>
      <c r="C1864" s="9">
        <v>43134</v>
      </c>
      <c r="D1864" t="s">
        <v>676</v>
      </c>
      <c r="E1864" t="s">
        <v>370</v>
      </c>
      <c r="F1864">
        <v>2</v>
      </c>
      <c r="G1864">
        <v>4</v>
      </c>
      <c r="H1864" t="s">
        <v>711</v>
      </c>
      <c r="I1864" t="s">
        <v>36</v>
      </c>
      <c r="K1864">
        <v>3.3650000000000002</v>
      </c>
      <c r="L1864">
        <v>5.3470000000000004</v>
      </c>
      <c r="M1864">
        <v>14.355</v>
      </c>
      <c r="N1864">
        <v>4.5039999999999996</v>
      </c>
      <c r="O1864">
        <v>10</v>
      </c>
    </row>
    <row r="1865" spans="1:15" x14ac:dyDescent="0.45">
      <c r="A1865" t="s">
        <v>149</v>
      </c>
      <c r="B1865">
        <v>2018</v>
      </c>
      <c r="C1865" s="9">
        <v>43134</v>
      </c>
      <c r="D1865" t="s">
        <v>676</v>
      </c>
      <c r="E1865" t="s">
        <v>370</v>
      </c>
      <c r="F1865">
        <v>2</v>
      </c>
      <c r="G1865">
        <v>5</v>
      </c>
      <c r="H1865" t="s">
        <v>671</v>
      </c>
      <c r="I1865" t="s">
        <v>36</v>
      </c>
      <c r="J1865">
        <v>16.169863013698599</v>
      </c>
      <c r="K1865">
        <v>2.7489999999999899</v>
      </c>
      <c r="L1865">
        <v>0.220999999999998</v>
      </c>
      <c r="M1865">
        <v>9.8829999999999991</v>
      </c>
      <c r="N1865">
        <v>4.8310000000000004</v>
      </c>
      <c r="O1865">
        <v>11</v>
      </c>
    </row>
    <row r="1866" spans="1:15" x14ac:dyDescent="0.45">
      <c r="A1866" t="s">
        <v>149</v>
      </c>
      <c r="B1866">
        <v>2018</v>
      </c>
      <c r="C1866" s="9">
        <v>43135</v>
      </c>
      <c r="D1866" t="s">
        <v>676</v>
      </c>
      <c r="E1866" t="s">
        <v>454</v>
      </c>
      <c r="F1866">
        <v>1</v>
      </c>
      <c r="G1866">
        <v>1</v>
      </c>
      <c r="H1866" t="s">
        <v>401</v>
      </c>
      <c r="I1866" t="s">
        <v>36</v>
      </c>
      <c r="J1866">
        <v>30.063013698630101</v>
      </c>
      <c r="K1866">
        <v>27.222999999999999</v>
      </c>
      <c r="L1866">
        <v>27.503</v>
      </c>
      <c r="M1866">
        <v>29.934999999999999</v>
      </c>
      <c r="N1866">
        <v>1.216</v>
      </c>
      <c r="O1866">
        <v>2</v>
      </c>
    </row>
    <row r="1867" spans="1:15" x14ac:dyDescent="0.45">
      <c r="A1867" t="s">
        <v>149</v>
      </c>
      <c r="B1867">
        <v>2018</v>
      </c>
      <c r="C1867" s="9">
        <v>43135</v>
      </c>
      <c r="D1867" t="s">
        <v>676</v>
      </c>
      <c r="E1867" t="s">
        <v>454</v>
      </c>
      <c r="F1867">
        <v>1</v>
      </c>
      <c r="G1867">
        <v>2</v>
      </c>
      <c r="H1867" t="s">
        <v>179</v>
      </c>
      <c r="I1867" t="s">
        <v>36</v>
      </c>
      <c r="J1867">
        <v>22.139726027397199</v>
      </c>
      <c r="K1867">
        <v>16.853999999999999</v>
      </c>
      <c r="L1867">
        <v>19.367000000000001</v>
      </c>
      <c r="M1867">
        <v>25.131</v>
      </c>
      <c r="N1867">
        <v>2.8820000000000001</v>
      </c>
      <c r="O1867">
        <v>5</v>
      </c>
    </row>
    <row r="1868" spans="1:15" x14ac:dyDescent="0.45">
      <c r="A1868" t="s">
        <v>149</v>
      </c>
      <c r="B1868">
        <v>2018</v>
      </c>
      <c r="C1868" s="9">
        <v>43135</v>
      </c>
      <c r="D1868" t="s">
        <v>676</v>
      </c>
      <c r="E1868" t="s">
        <v>454</v>
      </c>
      <c r="F1868">
        <v>1</v>
      </c>
      <c r="G1868">
        <v>3</v>
      </c>
      <c r="H1868" t="s">
        <v>681</v>
      </c>
      <c r="I1868" t="s">
        <v>36</v>
      </c>
      <c r="J1868">
        <v>18.671232876712299</v>
      </c>
      <c r="K1868">
        <v>9</v>
      </c>
      <c r="L1868">
        <v>15.090999999999999</v>
      </c>
      <c r="M1868">
        <v>24.457000000000001</v>
      </c>
      <c r="N1868">
        <v>4.6829999999999998</v>
      </c>
      <c r="O1868">
        <v>7</v>
      </c>
    </row>
    <row r="1869" spans="1:15" x14ac:dyDescent="0.45">
      <c r="A1869" t="s">
        <v>149</v>
      </c>
      <c r="B1869">
        <v>2018</v>
      </c>
      <c r="C1869" s="9">
        <v>43135</v>
      </c>
      <c r="D1869" t="s">
        <v>676</v>
      </c>
      <c r="E1869" t="s">
        <v>454</v>
      </c>
      <c r="F1869">
        <v>1</v>
      </c>
      <c r="G1869">
        <v>4</v>
      </c>
      <c r="H1869" t="s">
        <v>705</v>
      </c>
      <c r="I1869" t="s">
        <v>36</v>
      </c>
      <c r="J1869">
        <v>39.136986301369802</v>
      </c>
      <c r="K1869">
        <v>9</v>
      </c>
      <c r="L1869">
        <v>11.936</v>
      </c>
      <c r="M1869">
        <v>21.59</v>
      </c>
      <c r="N1869">
        <v>4.827</v>
      </c>
      <c r="O1869">
        <v>12</v>
      </c>
    </row>
    <row r="1870" spans="1:15" x14ac:dyDescent="0.45">
      <c r="A1870" t="s">
        <v>149</v>
      </c>
      <c r="B1870">
        <v>2018</v>
      </c>
      <c r="C1870" s="9">
        <v>43135</v>
      </c>
      <c r="D1870" t="s">
        <v>676</v>
      </c>
      <c r="E1870" t="s">
        <v>454</v>
      </c>
      <c r="F1870">
        <v>1</v>
      </c>
      <c r="G1870">
        <v>5</v>
      </c>
      <c r="H1870" t="s">
        <v>664</v>
      </c>
      <c r="I1870" t="s">
        <v>36</v>
      </c>
      <c r="J1870">
        <v>23.2438356164383</v>
      </c>
      <c r="K1870">
        <v>9</v>
      </c>
      <c r="L1870">
        <v>8.1720000000000006</v>
      </c>
      <c r="M1870">
        <v>18.318000000000001</v>
      </c>
      <c r="N1870">
        <v>5.0730000000000004</v>
      </c>
      <c r="O1870">
        <v>8</v>
      </c>
    </row>
    <row r="1871" spans="1:15" x14ac:dyDescent="0.45">
      <c r="A1871" t="s">
        <v>149</v>
      </c>
      <c r="B1871">
        <v>2018</v>
      </c>
      <c r="C1871" s="9">
        <v>43135</v>
      </c>
      <c r="D1871" t="s">
        <v>676</v>
      </c>
      <c r="E1871" t="s">
        <v>454</v>
      </c>
      <c r="F1871">
        <v>1</v>
      </c>
      <c r="G1871">
        <v>6</v>
      </c>
      <c r="H1871" t="s">
        <v>706</v>
      </c>
      <c r="I1871" t="s">
        <v>29</v>
      </c>
      <c r="J1871">
        <v>19.630136986301299</v>
      </c>
      <c r="K1871">
        <v>9</v>
      </c>
      <c r="L1871">
        <v>2.1929999999999898</v>
      </c>
      <c r="M1871">
        <v>13.679</v>
      </c>
      <c r="N1871">
        <v>5.7430000000000003</v>
      </c>
      <c r="O1871">
        <v>13</v>
      </c>
    </row>
    <row r="1872" spans="1:15" x14ac:dyDescent="0.45">
      <c r="A1872" t="s">
        <v>149</v>
      </c>
      <c r="B1872">
        <v>2018</v>
      </c>
      <c r="C1872" s="9">
        <v>43135</v>
      </c>
      <c r="D1872" t="s">
        <v>676</v>
      </c>
      <c r="E1872" t="s">
        <v>454</v>
      </c>
      <c r="F1872">
        <v>2</v>
      </c>
      <c r="G1872">
        <v>1</v>
      </c>
      <c r="H1872" t="s">
        <v>132</v>
      </c>
      <c r="I1872" t="s">
        <v>36</v>
      </c>
      <c r="J1872">
        <v>27.2054794520547</v>
      </c>
      <c r="K1872">
        <v>29.268000000000001</v>
      </c>
      <c r="L1872">
        <v>29.408999999999999</v>
      </c>
      <c r="M1872">
        <v>31.196999999999999</v>
      </c>
      <c r="N1872">
        <v>0.89400000000000002</v>
      </c>
      <c r="O1872">
        <v>1</v>
      </c>
    </row>
    <row r="1873" spans="1:15" x14ac:dyDescent="0.45">
      <c r="A1873" t="s">
        <v>149</v>
      </c>
      <c r="B1873">
        <v>2018</v>
      </c>
      <c r="C1873" s="9">
        <v>43135</v>
      </c>
      <c r="D1873" t="s">
        <v>676</v>
      </c>
      <c r="E1873" t="s">
        <v>454</v>
      </c>
      <c r="F1873">
        <v>2</v>
      </c>
      <c r="G1873">
        <v>2</v>
      </c>
      <c r="H1873" t="s">
        <v>161</v>
      </c>
      <c r="I1873" t="s">
        <v>36</v>
      </c>
      <c r="J1873">
        <v>24.024657534246501</v>
      </c>
      <c r="K1873">
        <v>20.143999999999998</v>
      </c>
      <c r="L1873">
        <v>21.527999999999999</v>
      </c>
      <c r="M1873">
        <v>25.847999999999999</v>
      </c>
      <c r="N1873">
        <v>2.16</v>
      </c>
      <c r="O1873">
        <v>6</v>
      </c>
    </row>
    <row r="1874" spans="1:15" x14ac:dyDescent="0.45">
      <c r="A1874" t="s">
        <v>149</v>
      </c>
      <c r="B1874">
        <v>2018</v>
      </c>
      <c r="C1874" s="9">
        <v>43135</v>
      </c>
      <c r="D1874" t="s">
        <v>676</v>
      </c>
      <c r="E1874" t="s">
        <v>454</v>
      </c>
      <c r="F1874">
        <v>2</v>
      </c>
      <c r="G1874">
        <v>3</v>
      </c>
      <c r="H1874" t="s">
        <v>680</v>
      </c>
      <c r="I1874" t="s">
        <v>36</v>
      </c>
      <c r="J1874">
        <v>23.7369863013698</v>
      </c>
      <c r="K1874">
        <v>9</v>
      </c>
      <c r="L1874">
        <v>16.709</v>
      </c>
      <c r="M1874">
        <v>25.805</v>
      </c>
      <c r="N1874">
        <v>4.548</v>
      </c>
      <c r="O1874">
        <v>4</v>
      </c>
    </row>
    <row r="1875" spans="1:15" x14ac:dyDescent="0.45">
      <c r="A1875" t="s">
        <v>149</v>
      </c>
      <c r="B1875">
        <v>2018</v>
      </c>
      <c r="C1875" s="9">
        <v>43135</v>
      </c>
      <c r="D1875" t="s">
        <v>676</v>
      </c>
      <c r="E1875" t="s">
        <v>454</v>
      </c>
      <c r="F1875">
        <v>2</v>
      </c>
      <c r="G1875">
        <v>4</v>
      </c>
      <c r="H1875" t="s">
        <v>696</v>
      </c>
      <c r="I1875" t="s">
        <v>36</v>
      </c>
      <c r="J1875">
        <v>21.868493150684898</v>
      </c>
      <c r="K1875">
        <v>9</v>
      </c>
      <c r="L1875">
        <v>13.998999999999899</v>
      </c>
      <c r="M1875">
        <v>23.280999999999999</v>
      </c>
      <c r="N1875">
        <v>4.641</v>
      </c>
      <c r="O1875">
        <v>9</v>
      </c>
    </row>
    <row r="1876" spans="1:15" x14ac:dyDescent="0.45">
      <c r="A1876" t="s">
        <v>149</v>
      </c>
      <c r="B1876">
        <v>2018</v>
      </c>
      <c r="C1876" s="9">
        <v>43135</v>
      </c>
      <c r="D1876" t="s">
        <v>676</v>
      </c>
      <c r="E1876" t="s">
        <v>454</v>
      </c>
      <c r="F1876">
        <v>2</v>
      </c>
      <c r="G1876">
        <v>5</v>
      </c>
      <c r="H1876" t="s">
        <v>662</v>
      </c>
      <c r="I1876" t="s">
        <v>36</v>
      </c>
      <c r="J1876">
        <v>18.4465753424657</v>
      </c>
      <c r="K1876">
        <v>9</v>
      </c>
      <c r="L1876">
        <v>11.069000000000001</v>
      </c>
      <c r="M1876">
        <v>20.611000000000001</v>
      </c>
      <c r="N1876">
        <v>4.7709999999999999</v>
      </c>
      <c r="O1876">
        <v>10</v>
      </c>
    </row>
    <row r="1877" spans="1:15" x14ac:dyDescent="0.45">
      <c r="A1877" t="s">
        <v>149</v>
      </c>
      <c r="B1877">
        <v>2018</v>
      </c>
      <c r="C1877" s="9">
        <v>43135</v>
      </c>
      <c r="D1877" t="s">
        <v>676</v>
      </c>
      <c r="E1877" t="s">
        <v>454</v>
      </c>
      <c r="F1877">
        <v>2</v>
      </c>
      <c r="G1877">
        <v>6</v>
      </c>
      <c r="H1877" t="s">
        <v>707</v>
      </c>
      <c r="I1877" t="s">
        <v>36</v>
      </c>
      <c r="J1877">
        <v>24.610958904109498</v>
      </c>
      <c r="K1877">
        <v>9</v>
      </c>
      <c r="L1877">
        <v>7.4930000000000003</v>
      </c>
      <c r="M1877">
        <v>17.507000000000001</v>
      </c>
      <c r="N1877">
        <v>5.0069999999999997</v>
      </c>
      <c r="O1877">
        <v>3</v>
      </c>
    </row>
    <row r="1878" spans="1:15" x14ac:dyDescent="0.45">
      <c r="A1878" t="s">
        <v>149</v>
      </c>
      <c r="B1878">
        <v>2018</v>
      </c>
      <c r="C1878" s="9">
        <v>43135</v>
      </c>
      <c r="D1878" t="s">
        <v>676</v>
      </c>
      <c r="E1878" t="s">
        <v>454</v>
      </c>
      <c r="F1878">
        <v>2</v>
      </c>
      <c r="G1878">
        <v>7</v>
      </c>
      <c r="H1878" t="s">
        <v>679</v>
      </c>
      <c r="I1878" t="s">
        <v>36</v>
      </c>
      <c r="J1878">
        <v>36.786301369862997</v>
      </c>
      <c r="K1878">
        <v>9</v>
      </c>
      <c r="L1878">
        <v>1.7149999999999901</v>
      </c>
      <c r="M1878">
        <v>13.039</v>
      </c>
      <c r="N1878">
        <v>5.6619999999999999</v>
      </c>
      <c r="O1878">
        <v>11</v>
      </c>
    </row>
    <row r="1879" spans="1:15" x14ac:dyDescent="0.45">
      <c r="A1879" t="s">
        <v>149</v>
      </c>
      <c r="B1879">
        <v>2018</v>
      </c>
      <c r="C1879" s="9">
        <v>43135</v>
      </c>
      <c r="D1879" t="s">
        <v>676</v>
      </c>
      <c r="E1879" t="s">
        <v>370</v>
      </c>
      <c r="F1879">
        <v>1</v>
      </c>
      <c r="G1879">
        <v>1</v>
      </c>
      <c r="H1879" t="s">
        <v>132</v>
      </c>
      <c r="I1879" t="s">
        <v>36</v>
      </c>
      <c r="J1879">
        <v>27.2054794520547</v>
      </c>
      <c r="K1879">
        <v>29.408999999999999</v>
      </c>
      <c r="L1879">
        <v>29.59</v>
      </c>
      <c r="M1879">
        <v>31.366</v>
      </c>
      <c r="N1879">
        <v>0.88800000000000001</v>
      </c>
      <c r="O1879">
        <v>1</v>
      </c>
    </row>
    <row r="1880" spans="1:15" x14ac:dyDescent="0.45">
      <c r="A1880" t="s">
        <v>149</v>
      </c>
      <c r="B1880">
        <v>2018</v>
      </c>
      <c r="C1880" s="9">
        <v>43135</v>
      </c>
      <c r="D1880" t="s">
        <v>676</v>
      </c>
      <c r="E1880" t="s">
        <v>370</v>
      </c>
      <c r="F1880">
        <v>1</v>
      </c>
      <c r="G1880">
        <v>2</v>
      </c>
      <c r="H1880" t="s">
        <v>401</v>
      </c>
      <c r="I1880" t="s">
        <v>36</v>
      </c>
      <c r="J1880">
        <v>30.063013698630101</v>
      </c>
      <c r="K1880">
        <v>27.503</v>
      </c>
      <c r="L1880">
        <v>27.628999999999898</v>
      </c>
      <c r="M1880">
        <v>30.004999999999999</v>
      </c>
      <c r="N1880">
        <v>1.1879999999999999</v>
      </c>
      <c r="O1880">
        <v>2</v>
      </c>
    </row>
    <row r="1881" spans="1:15" x14ac:dyDescent="0.45">
      <c r="A1881" t="s">
        <v>149</v>
      </c>
      <c r="B1881">
        <v>2018</v>
      </c>
      <c r="C1881" s="9">
        <v>43135</v>
      </c>
      <c r="D1881" t="s">
        <v>676</v>
      </c>
      <c r="E1881" t="s">
        <v>370</v>
      </c>
      <c r="F1881">
        <v>1</v>
      </c>
      <c r="G1881">
        <v>3</v>
      </c>
      <c r="H1881" t="s">
        <v>707</v>
      </c>
      <c r="I1881" t="s">
        <v>36</v>
      </c>
      <c r="J1881">
        <v>24.610958904109498</v>
      </c>
      <c r="K1881">
        <v>7.4930000000000003</v>
      </c>
      <c r="L1881">
        <v>16.094999999999999</v>
      </c>
      <c r="M1881">
        <v>23.219000000000001</v>
      </c>
      <c r="N1881">
        <v>3.5619999999999998</v>
      </c>
      <c r="O1881">
        <v>3</v>
      </c>
    </row>
    <row r="1882" spans="1:15" x14ac:dyDescent="0.45">
      <c r="A1882" t="s">
        <v>149</v>
      </c>
      <c r="B1882">
        <v>2018</v>
      </c>
      <c r="C1882" s="9">
        <v>43135</v>
      </c>
      <c r="D1882" t="s">
        <v>676</v>
      </c>
      <c r="E1882" t="s">
        <v>370</v>
      </c>
      <c r="F1882">
        <v>1</v>
      </c>
      <c r="G1882">
        <v>4</v>
      </c>
      <c r="H1882" t="s">
        <v>680</v>
      </c>
      <c r="I1882" t="s">
        <v>36</v>
      </c>
      <c r="J1882">
        <v>23.7369863013698</v>
      </c>
      <c r="K1882">
        <v>16.709</v>
      </c>
      <c r="L1882">
        <v>18.384</v>
      </c>
      <c r="M1882">
        <v>25.15</v>
      </c>
      <c r="N1882">
        <v>3.383</v>
      </c>
      <c r="O1882">
        <v>4</v>
      </c>
    </row>
    <row r="1883" spans="1:15" x14ac:dyDescent="0.45">
      <c r="A1883" t="s">
        <v>149</v>
      </c>
      <c r="B1883">
        <v>2018</v>
      </c>
      <c r="C1883" s="9">
        <v>43135</v>
      </c>
      <c r="D1883" t="s">
        <v>676</v>
      </c>
      <c r="E1883" t="s">
        <v>370</v>
      </c>
      <c r="F1883">
        <v>1</v>
      </c>
      <c r="G1883">
        <v>5</v>
      </c>
      <c r="H1883" t="s">
        <v>179</v>
      </c>
      <c r="I1883" t="s">
        <v>36</v>
      </c>
      <c r="J1883">
        <v>22.139726027397199</v>
      </c>
      <c r="K1883">
        <v>19.367000000000001</v>
      </c>
      <c r="L1883">
        <v>19.047999999999998</v>
      </c>
      <c r="M1883">
        <v>24.091999999999999</v>
      </c>
      <c r="N1883">
        <v>2.5219999999999998</v>
      </c>
      <c r="O1883">
        <v>5</v>
      </c>
    </row>
    <row r="1884" spans="1:15" x14ac:dyDescent="0.45">
      <c r="A1884" t="s">
        <v>149</v>
      </c>
      <c r="B1884">
        <v>2018</v>
      </c>
      <c r="C1884" s="9">
        <v>43135</v>
      </c>
      <c r="D1884" t="s">
        <v>676</v>
      </c>
      <c r="E1884" t="s">
        <v>370</v>
      </c>
      <c r="F1884">
        <v>1</v>
      </c>
      <c r="G1884">
        <v>6</v>
      </c>
      <c r="H1884" t="s">
        <v>161</v>
      </c>
      <c r="I1884" t="s">
        <v>36</v>
      </c>
      <c r="J1884">
        <v>24.024657534246501</v>
      </c>
      <c r="K1884">
        <v>21.527999999999999</v>
      </c>
      <c r="L1884">
        <v>20.271000000000001</v>
      </c>
      <c r="M1884">
        <v>24.315000000000001</v>
      </c>
      <c r="N1884">
        <v>2.0219999999999998</v>
      </c>
      <c r="O1884">
        <v>6</v>
      </c>
    </row>
    <row r="1885" spans="1:15" x14ac:dyDescent="0.45">
      <c r="A1885" t="s">
        <v>149</v>
      </c>
      <c r="B1885">
        <v>2018</v>
      </c>
      <c r="C1885" s="9">
        <v>43135</v>
      </c>
      <c r="D1885" t="s">
        <v>676</v>
      </c>
      <c r="E1885" t="s">
        <v>370</v>
      </c>
      <c r="F1885">
        <v>2</v>
      </c>
      <c r="G1885">
        <v>1</v>
      </c>
      <c r="H1885" t="s">
        <v>681</v>
      </c>
      <c r="I1885" t="s">
        <v>36</v>
      </c>
      <c r="J1885">
        <v>18.671232876712299</v>
      </c>
      <c r="K1885">
        <v>15.090999999999999</v>
      </c>
      <c r="L1885">
        <v>20.396999999999998</v>
      </c>
      <c r="M1885">
        <v>28.170999999999999</v>
      </c>
      <c r="N1885">
        <v>3.887</v>
      </c>
      <c r="O1885">
        <v>7</v>
      </c>
    </row>
    <row r="1886" spans="1:15" x14ac:dyDescent="0.45">
      <c r="A1886" t="s">
        <v>149</v>
      </c>
      <c r="B1886">
        <v>2018</v>
      </c>
      <c r="C1886" s="9">
        <v>43135</v>
      </c>
      <c r="D1886" t="s">
        <v>676</v>
      </c>
      <c r="E1886" t="s">
        <v>370</v>
      </c>
      <c r="F1886">
        <v>2</v>
      </c>
      <c r="G1886">
        <v>2</v>
      </c>
      <c r="H1886" t="s">
        <v>664</v>
      </c>
      <c r="I1886" t="s">
        <v>36</v>
      </c>
      <c r="J1886">
        <v>23.2438356164383</v>
      </c>
      <c r="K1886">
        <v>8.1720000000000006</v>
      </c>
      <c r="L1886">
        <v>15.3119999999999</v>
      </c>
      <c r="M1886">
        <v>22.867999999999999</v>
      </c>
      <c r="N1886">
        <v>3.778</v>
      </c>
      <c r="O1886">
        <v>8</v>
      </c>
    </row>
    <row r="1887" spans="1:15" x14ac:dyDescent="0.45">
      <c r="A1887" t="s">
        <v>149</v>
      </c>
      <c r="B1887">
        <v>2018</v>
      </c>
      <c r="C1887" s="9">
        <v>43135</v>
      </c>
      <c r="D1887" t="s">
        <v>676</v>
      </c>
      <c r="E1887" t="s">
        <v>370</v>
      </c>
      <c r="F1887">
        <v>2</v>
      </c>
      <c r="G1887">
        <v>3</v>
      </c>
      <c r="H1887" t="s">
        <v>696</v>
      </c>
      <c r="I1887" t="s">
        <v>36</v>
      </c>
      <c r="J1887">
        <v>21.868493150684898</v>
      </c>
      <c r="K1887">
        <v>13.998999999999899</v>
      </c>
      <c r="L1887">
        <v>15.865</v>
      </c>
      <c r="M1887">
        <v>22.951000000000001</v>
      </c>
      <c r="N1887">
        <v>3.5430000000000001</v>
      </c>
      <c r="O1887">
        <v>9</v>
      </c>
    </row>
    <row r="1888" spans="1:15" x14ac:dyDescent="0.45">
      <c r="A1888" t="s">
        <v>149</v>
      </c>
      <c r="B1888">
        <v>2018</v>
      </c>
      <c r="C1888" s="9">
        <v>43135</v>
      </c>
      <c r="D1888" t="s">
        <v>676</v>
      </c>
      <c r="E1888" t="s">
        <v>370</v>
      </c>
      <c r="F1888">
        <v>2</v>
      </c>
      <c r="G1888">
        <v>4</v>
      </c>
      <c r="H1888" t="s">
        <v>662</v>
      </c>
      <c r="I1888" t="s">
        <v>36</v>
      </c>
      <c r="J1888">
        <v>18.4465753424657</v>
      </c>
      <c r="K1888">
        <v>11.069000000000001</v>
      </c>
      <c r="L1888">
        <v>12.738</v>
      </c>
      <c r="M1888">
        <v>19.916</v>
      </c>
      <c r="N1888">
        <v>3.589</v>
      </c>
      <c r="O1888">
        <v>10</v>
      </c>
    </row>
    <row r="1889" spans="1:15" x14ac:dyDescent="0.45">
      <c r="A1889" t="s">
        <v>149</v>
      </c>
      <c r="B1889">
        <v>2018</v>
      </c>
      <c r="C1889" s="9">
        <v>43135</v>
      </c>
      <c r="D1889" t="s">
        <v>676</v>
      </c>
      <c r="E1889" t="s">
        <v>370</v>
      </c>
      <c r="F1889">
        <v>2</v>
      </c>
      <c r="G1889">
        <v>5</v>
      </c>
      <c r="H1889" t="s">
        <v>679</v>
      </c>
      <c r="I1889" t="s">
        <v>36</v>
      </c>
      <c r="J1889">
        <v>36.786301369862997</v>
      </c>
      <c r="K1889">
        <v>1.7149999999999901</v>
      </c>
      <c r="L1889">
        <v>6.9909999999999997</v>
      </c>
      <c r="M1889">
        <v>14.881</v>
      </c>
      <c r="N1889">
        <v>3.9449999999999998</v>
      </c>
      <c r="O1889">
        <v>11</v>
      </c>
    </row>
    <row r="1890" spans="1:15" x14ac:dyDescent="0.45">
      <c r="A1890" t="s">
        <v>149</v>
      </c>
      <c r="B1890">
        <v>2018</v>
      </c>
      <c r="C1890" s="9">
        <v>43135</v>
      </c>
      <c r="D1890" t="s">
        <v>676</v>
      </c>
      <c r="E1890" t="s">
        <v>370</v>
      </c>
      <c r="F1890">
        <v>2</v>
      </c>
      <c r="G1890">
        <v>6</v>
      </c>
      <c r="H1890" t="s">
        <v>705</v>
      </c>
      <c r="I1890" t="s">
        <v>36</v>
      </c>
      <c r="J1890">
        <v>39.136986301369802</v>
      </c>
      <c r="K1890">
        <v>11.936</v>
      </c>
      <c r="L1890">
        <v>9.0649999999999995</v>
      </c>
      <c r="M1890">
        <v>16.481000000000002</v>
      </c>
      <c r="N1890">
        <v>3.7080000000000002</v>
      </c>
      <c r="O1890">
        <v>12</v>
      </c>
    </row>
    <row r="1891" spans="1:15" x14ac:dyDescent="0.45">
      <c r="A1891" t="s">
        <v>149</v>
      </c>
      <c r="B1891">
        <v>2018</v>
      </c>
      <c r="C1891" s="9">
        <v>43135</v>
      </c>
      <c r="D1891" t="s">
        <v>676</v>
      </c>
      <c r="E1891" t="s">
        <v>370</v>
      </c>
      <c r="F1891">
        <v>2</v>
      </c>
      <c r="G1891">
        <v>7</v>
      </c>
      <c r="H1891" t="s">
        <v>706</v>
      </c>
      <c r="I1891" t="s">
        <v>29</v>
      </c>
      <c r="J1891">
        <v>19.630136986301299</v>
      </c>
      <c r="K1891">
        <v>2.1929999999999898</v>
      </c>
      <c r="L1891">
        <v>1.5000000000000501E-2</v>
      </c>
      <c r="M1891">
        <v>9.1110000000000007</v>
      </c>
      <c r="N1891">
        <v>4.548</v>
      </c>
      <c r="O1891">
        <v>13</v>
      </c>
    </row>
    <row r="1892" spans="1:15" x14ac:dyDescent="0.45">
      <c r="A1892" t="s">
        <v>657</v>
      </c>
      <c r="B1892">
        <v>2018</v>
      </c>
      <c r="C1892" s="9">
        <v>43163</v>
      </c>
      <c r="D1892" t="s">
        <v>641</v>
      </c>
      <c r="E1892" t="s">
        <v>454</v>
      </c>
      <c r="F1892">
        <v>1</v>
      </c>
      <c r="G1892">
        <v>1</v>
      </c>
      <c r="H1892" t="s">
        <v>703</v>
      </c>
      <c r="I1892" t="s">
        <v>15</v>
      </c>
      <c r="J1892">
        <v>27.331506849315002</v>
      </c>
      <c r="K1892">
        <v>36.311999999999998</v>
      </c>
      <c r="L1892">
        <v>36.380000000000003</v>
      </c>
      <c r="M1892">
        <v>38.228000000000002</v>
      </c>
      <c r="N1892">
        <v>0.92400000000000004</v>
      </c>
      <c r="O1892">
        <v>6</v>
      </c>
    </row>
    <row r="1893" spans="1:15" x14ac:dyDescent="0.45">
      <c r="A1893" t="s">
        <v>657</v>
      </c>
      <c r="B1893">
        <v>2018</v>
      </c>
      <c r="C1893" s="9">
        <v>43163</v>
      </c>
      <c r="D1893" t="s">
        <v>641</v>
      </c>
      <c r="E1893" t="s">
        <v>454</v>
      </c>
      <c r="F1893">
        <v>1</v>
      </c>
      <c r="G1893">
        <v>2</v>
      </c>
      <c r="H1893" t="s">
        <v>174</v>
      </c>
      <c r="I1893" t="s">
        <v>156</v>
      </c>
      <c r="J1893">
        <v>26.128767123287599</v>
      </c>
      <c r="K1893">
        <v>27.059000000000001</v>
      </c>
      <c r="L1893">
        <v>27.233999999999899</v>
      </c>
      <c r="M1893">
        <v>28.925999999999998</v>
      </c>
      <c r="N1893">
        <v>0.84599999999999997</v>
      </c>
      <c r="O1893">
        <v>8</v>
      </c>
    </row>
    <row r="1894" spans="1:15" x14ac:dyDescent="0.45">
      <c r="A1894" t="s">
        <v>657</v>
      </c>
      <c r="B1894">
        <v>2018</v>
      </c>
      <c r="C1894" s="9">
        <v>43163</v>
      </c>
      <c r="D1894" t="s">
        <v>641</v>
      </c>
      <c r="E1894" t="s">
        <v>454</v>
      </c>
      <c r="F1894">
        <v>1</v>
      </c>
      <c r="G1894">
        <v>3</v>
      </c>
      <c r="H1894" t="s">
        <v>109</v>
      </c>
      <c r="I1894" t="s">
        <v>118</v>
      </c>
      <c r="J1894">
        <v>25.090410958904101</v>
      </c>
      <c r="K1894">
        <v>27.52</v>
      </c>
      <c r="L1894">
        <v>27.54</v>
      </c>
      <c r="M1894">
        <v>29.466000000000001</v>
      </c>
      <c r="N1894">
        <v>0.96299999999999997</v>
      </c>
      <c r="O1894">
        <v>17</v>
      </c>
    </row>
    <row r="1895" spans="1:15" x14ac:dyDescent="0.45">
      <c r="A1895" t="s">
        <v>657</v>
      </c>
      <c r="B1895">
        <v>2018</v>
      </c>
      <c r="C1895" s="9">
        <v>43163</v>
      </c>
      <c r="D1895" t="s">
        <v>641</v>
      </c>
      <c r="E1895" t="s">
        <v>454</v>
      </c>
      <c r="F1895">
        <v>1</v>
      </c>
      <c r="G1895">
        <v>4</v>
      </c>
      <c r="H1895" t="s">
        <v>656</v>
      </c>
      <c r="I1895" t="s">
        <v>49</v>
      </c>
      <c r="J1895">
        <v>19.7123287671232</v>
      </c>
      <c r="K1895">
        <v>23.093999999999902</v>
      </c>
      <c r="L1895">
        <v>23.187999999999999</v>
      </c>
      <c r="M1895">
        <v>25.968</v>
      </c>
      <c r="N1895">
        <v>1.39</v>
      </c>
      <c r="O1895">
        <v>17</v>
      </c>
    </row>
    <row r="1896" spans="1:15" x14ac:dyDescent="0.45">
      <c r="A1896" t="s">
        <v>657</v>
      </c>
      <c r="B1896">
        <v>2018</v>
      </c>
      <c r="C1896" s="9">
        <v>43163</v>
      </c>
      <c r="D1896" t="s">
        <v>641</v>
      </c>
      <c r="E1896" t="s">
        <v>454</v>
      </c>
      <c r="F1896">
        <v>1</v>
      </c>
      <c r="G1896">
        <v>5</v>
      </c>
      <c r="H1896" t="s">
        <v>96</v>
      </c>
      <c r="I1896" t="s">
        <v>40</v>
      </c>
      <c r="J1896">
        <v>24.139726027397199</v>
      </c>
      <c r="K1896">
        <v>23.489000000000001</v>
      </c>
      <c r="L1896">
        <v>23.122</v>
      </c>
      <c r="M1896">
        <v>26.012</v>
      </c>
      <c r="N1896">
        <v>1.4450000000000001</v>
      </c>
      <c r="O1896">
        <v>21</v>
      </c>
    </row>
    <row r="1897" spans="1:15" x14ac:dyDescent="0.45">
      <c r="A1897" t="s">
        <v>657</v>
      </c>
      <c r="B1897">
        <v>2018</v>
      </c>
      <c r="C1897" s="9">
        <v>43163</v>
      </c>
      <c r="D1897" t="s">
        <v>641</v>
      </c>
      <c r="E1897" t="s">
        <v>454</v>
      </c>
      <c r="F1897">
        <v>1</v>
      </c>
      <c r="G1897">
        <v>6</v>
      </c>
      <c r="H1897" t="s">
        <v>180</v>
      </c>
      <c r="I1897" t="s">
        <v>65</v>
      </c>
      <c r="J1897">
        <v>20.564383561643801</v>
      </c>
      <c r="K1897">
        <v>10.809999999999899</v>
      </c>
      <c r="L1897">
        <v>10.54</v>
      </c>
      <c r="M1897">
        <v>16.257999999999999</v>
      </c>
      <c r="N1897">
        <v>2.859</v>
      </c>
      <c r="O1897">
        <v>17</v>
      </c>
    </row>
    <row r="1898" spans="1:15" x14ac:dyDescent="0.45">
      <c r="A1898" t="s">
        <v>657</v>
      </c>
      <c r="B1898">
        <v>2018</v>
      </c>
      <c r="C1898" s="9">
        <v>43163</v>
      </c>
      <c r="D1898" t="s">
        <v>641</v>
      </c>
      <c r="E1898" t="s">
        <v>454</v>
      </c>
      <c r="F1898">
        <v>2</v>
      </c>
      <c r="G1898">
        <v>1</v>
      </c>
      <c r="H1898" t="s">
        <v>655</v>
      </c>
      <c r="I1898" t="s">
        <v>120</v>
      </c>
      <c r="J1898">
        <v>35.246575342465697</v>
      </c>
      <c r="K1898">
        <v>28.585999999999999</v>
      </c>
      <c r="L1898">
        <v>28.835000000000001</v>
      </c>
      <c r="M1898">
        <v>30.573</v>
      </c>
      <c r="N1898">
        <v>0.86899999999999999</v>
      </c>
      <c r="O1898">
        <v>3</v>
      </c>
    </row>
    <row r="1899" spans="1:15" x14ac:dyDescent="0.45">
      <c r="A1899" t="s">
        <v>657</v>
      </c>
      <c r="B1899">
        <v>2018</v>
      </c>
      <c r="C1899" s="9">
        <v>43163</v>
      </c>
      <c r="D1899" t="s">
        <v>641</v>
      </c>
      <c r="E1899" t="s">
        <v>454</v>
      </c>
      <c r="F1899">
        <v>2</v>
      </c>
      <c r="G1899">
        <v>2</v>
      </c>
      <c r="H1899" t="s">
        <v>77</v>
      </c>
      <c r="I1899" t="s">
        <v>19</v>
      </c>
      <c r="J1899">
        <v>26.813698630136901</v>
      </c>
      <c r="K1899">
        <v>27.34</v>
      </c>
      <c r="L1899">
        <v>27.547999999999998</v>
      </c>
      <c r="M1899">
        <v>29.54</v>
      </c>
      <c r="N1899">
        <v>0.996</v>
      </c>
      <c r="O1899">
        <v>5</v>
      </c>
    </row>
    <row r="1900" spans="1:15" x14ac:dyDescent="0.45">
      <c r="A1900" t="s">
        <v>657</v>
      </c>
      <c r="B1900">
        <v>2018</v>
      </c>
      <c r="C1900" s="9">
        <v>43163</v>
      </c>
      <c r="D1900" t="s">
        <v>641</v>
      </c>
      <c r="E1900" t="s">
        <v>454</v>
      </c>
      <c r="F1900">
        <v>2</v>
      </c>
      <c r="G1900">
        <v>3</v>
      </c>
      <c r="H1900" t="s">
        <v>16</v>
      </c>
      <c r="I1900" t="s">
        <v>17</v>
      </c>
      <c r="J1900">
        <v>18.865753424657498</v>
      </c>
      <c r="K1900">
        <v>27.324000000000002</v>
      </c>
      <c r="L1900">
        <v>27.35</v>
      </c>
      <c r="M1900">
        <v>31.052</v>
      </c>
      <c r="N1900">
        <v>1.851</v>
      </c>
      <c r="O1900">
        <v>21</v>
      </c>
    </row>
    <row r="1901" spans="1:15" x14ac:dyDescent="0.45">
      <c r="A1901" t="s">
        <v>657</v>
      </c>
      <c r="B1901">
        <v>2018</v>
      </c>
      <c r="C1901" s="9">
        <v>43163</v>
      </c>
      <c r="D1901" t="s">
        <v>641</v>
      </c>
      <c r="E1901" t="s">
        <v>454</v>
      </c>
      <c r="F1901">
        <v>2</v>
      </c>
      <c r="G1901">
        <v>4</v>
      </c>
      <c r="H1901" t="s">
        <v>20</v>
      </c>
      <c r="I1901" t="s">
        <v>21</v>
      </c>
      <c r="J1901">
        <v>22.575342465753401</v>
      </c>
      <c r="K1901">
        <v>27.378</v>
      </c>
      <c r="L1901">
        <v>27.204000000000001</v>
      </c>
      <c r="M1901">
        <v>29.716000000000001</v>
      </c>
      <c r="N1901">
        <v>1.256</v>
      </c>
      <c r="O1901">
        <v>13</v>
      </c>
    </row>
    <row r="1902" spans="1:15" x14ac:dyDescent="0.45">
      <c r="A1902" t="s">
        <v>657</v>
      </c>
      <c r="B1902">
        <v>2018</v>
      </c>
      <c r="C1902" s="9">
        <v>43163</v>
      </c>
      <c r="D1902" t="s">
        <v>641</v>
      </c>
      <c r="E1902" t="s">
        <v>454</v>
      </c>
      <c r="F1902">
        <v>2</v>
      </c>
      <c r="G1902">
        <v>5</v>
      </c>
      <c r="H1902" t="s">
        <v>43</v>
      </c>
      <c r="I1902" t="s">
        <v>44</v>
      </c>
      <c r="J1902">
        <v>25.287671232876701</v>
      </c>
      <c r="K1902">
        <v>23.997</v>
      </c>
      <c r="L1902">
        <v>23.919999999999899</v>
      </c>
      <c r="M1902">
        <v>25.643999999999998</v>
      </c>
      <c r="N1902">
        <v>0.86199999999999999</v>
      </c>
      <c r="O1902">
        <v>12</v>
      </c>
    </row>
    <row r="1903" spans="1:15" x14ac:dyDescent="0.45">
      <c r="A1903" t="s">
        <v>657</v>
      </c>
      <c r="B1903">
        <v>2018</v>
      </c>
      <c r="C1903" s="9">
        <v>43163</v>
      </c>
      <c r="D1903" t="s">
        <v>641</v>
      </c>
      <c r="E1903" t="s">
        <v>454</v>
      </c>
      <c r="F1903">
        <v>2</v>
      </c>
      <c r="G1903">
        <v>6</v>
      </c>
      <c r="H1903" t="s">
        <v>704</v>
      </c>
      <c r="I1903" t="s">
        <v>40</v>
      </c>
      <c r="J1903">
        <v>27.156164383561599</v>
      </c>
      <c r="K1903">
        <v>19.044</v>
      </c>
      <c r="L1903">
        <v>18.951000000000001</v>
      </c>
      <c r="M1903">
        <v>20.658999999999999</v>
      </c>
      <c r="N1903">
        <v>0.85399999999999998</v>
      </c>
      <c r="O1903">
        <v>13</v>
      </c>
    </row>
    <row r="1904" spans="1:15" x14ac:dyDescent="0.45">
      <c r="A1904" t="s">
        <v>657</v>
      </c>
      <c r="B1904">
        <v>2018</v>
      </c>
      <c r="C1904" s="9">
        <v>43163</v>
      </c>
      <c r="D1904" t="s">
        <v>641</v>
      </c>
      <c r="E1904" t="s">
        <v>454</v>
      </c>
      <c r="F1904">
        <v>3</v>
      </c>
      <c r="G1904">
        <v>1</v>
      </c>
      <c r="H1904" t="s">
        <v>79</v>
      </c>
      <c r="I1904" t="s">
        <v>65</v>
      </c>
      <c r="J1904">
        <v>30.832876712328702</v>
      </c>
      <c r="K1904">
        <v>31.273</v>
      </c>
      <c r="L1904">
        <v>31.391999999999999</v>
      </c>
      <c r="M1904">
        <v>32.932000000000002</v>
      </c>
      <c r="N1904">
        <v>0.77</v>
      </c>
      <c r="O1904">
        <v>2</v>
      </c>
    </row>
    <row r="1905" spans="1:15" x14ac:dyDescent="0.45">
      <c r="A1905" t="s">
        <v>657</v>
      </c>
      <c r="B1905">
        <v>2018</v>
      </c>
      <c r="C1905" s="9">
        <v>43163</v>
      </c>
      <c r="D1905" t="s">
        <v>641</v>
      </c>
      <c r="E1905" t="s">
        <v>454</v>
      </c>
      <c r="F1905">
        <v>3</v>
      </c>
      <c r="G1905">
        <v>2</v>
      </c>
      <c r="H1905" t="s">
        <v>133</v>
      </c>
      <c r="I1905" t="s">
        <v>25</v>
      </c>
      <c r="J1905">
        <v>25.106849315068398</v>
      </c>
      <c r="K1905">
        <v>24.887</v>
      </c>
      <c r="L1905">
        <v>25.262999999999899</v>
      </c>
      <c r="M1905">
        <v>27.478999999999999</v>
      </c>
      <c r="N1905">
        <v>1.1080000000000001</v>
      </c>
      <c r="O1905">
        <v>9</v>
      </c>
    </row>
    <row r="1906" spans="1:15" x14ac:dyDescent="0.45">
      <c r="A1906" t="s">
        <v>657</v>
      </c>
      <c r="B1906">
        <v>2018</v>
      </c>
      <c r="C1906" s="9">
        <v>43163</v>
      </c>
      <c r="D1906" t="s">
        <v>641</v>
      </c>
      <c r="E1906" t="s">
        <v>454</v>
      </c>
      <c r="F1906">
        <v>3</v>
      </c>
      <c r="G1906">
        <v>3</v>
      </c>
      <c r="H1906" t="s">
        <v>132</v>
      </c>
      <c r="I1906" t="s">
        <v>36</v>
      </c>
      <c r="J1906">
        <v>27.282191780821901</v>
      </c>
      <c r="K1906">
        <v>29.59</v>
      </c>
      <c r="L1906">
        <v>29.516999999999999</v>
      </c>
      <c r="M1906">
        <v>31.273</v>
      </c>
      <c r="N1906">
        <v>0.878</v>
      </c>
      <c r="O1906">
        <v>17</v>
      </c>
    </row>
    <row r="1907" spans="1:15" x14ac:dyDescent="0.45">
      <c r="A1907" t="s">
        <v>657</v>
      </c>
      <c r="B1907">
        <v>2018</v>
      </c>
      <c r="C1907" s="9">
        <v>43163</v>
      </c>
      <c r="D1907" t="s">
        <v>641</v>
      </c>
      <c r="E1907" t="s">
        <v>454</v>
      </c>
      <c r="F1907">
        <v>3</v>
      </c>
      <c r="G1907">
        <v>4</v>
      </c>
      <c r="H1907" t="s">
        <v>82</v>
      </c>
      <c r="I1907" t="s">
        <v>67</v>
      </c>
      <c r="J1907">
        <v>25.509589041095801</v>
      </c>
      <c r="K1907">
        <v>19.927</v>
      </c>
      <c r="L1907">
        <v>20.484999999999999</v>
      </c>
      <c r="M1907">
        <v>23.655000000000001</v>
      </c>
      <c r="N1907">
        <v>1.585</v>
      </c>
      <c r="O1907">
        <v>13</v>
      </c>
    </row>
    <row r="1908" spans="1:15" x14ac:dyDescent="0.45">
      <c r="A1908" t="s">
        <v>657</v>
      </c>
      <c r="B1908">
        <v>2018</v>
      </c>
      <c r="C1908" s="9">
        <v>43163</v>
      </c>
      <c r="D1908" t="s">
        <v>641</v>
      </c>
      <c r="E1908" t="s">
        <v>454</v>
      </c>
      <c r="F1908">
        <v>3</v>
      </c>
      <c r="G1908">
        <v>5</v>
      </c>
      <c r="H1908" t="s">
        <v>694</v>
      </c>
      <c r="I1908" t="s">
        <v>29</v>
      </c>
      <c r="J1908">
        <v>20.046575342465701</v>
      </c>
      <c r="K1908">
        <v>9</v>
      </c>
      <c r="L1908">
        <v>15.231999999999999</v>
      </c>
      <c r="M1908">
        <v>23.786000000000001</v>
      </c>
      <c r="N1908">
        <v>4.2770000000000001</v>
      </c>
      <c r="O1908">
        <v>21</v>
      </c>
    </row>
    <row r="1909" spans="1:15" x14ac:dyDescent="0.45">
      <c r="A1909" t="s">
        <v>657</v>
      </c>
      <c r="B1909">
        <v>2018</v>
      </c>
      <c r="C1909" s="9">
        <v>43163</v>
      </c>
      <c r="D1909" t="s">
        <v>641</v>
      </c>
      <c r="E1909" t="s">
        <v>454</v>
      </c>
      <c r="F1909">
        <v>3</v>
      </c>
      <c r="G1909">
        <v>6</v>
      </c>
      <c r="H1909" t="s">
        <v>34</v>
      </c>
      <c r="I1909" t="s">
        <v>19</v>
      </c>
      <c r="J1909">
        <v>30.586301369863001</v>
      </c>
      <c r="K1909">
        <v>27.036999999999999</v>
      </c>
      <c r="L1909">
        <v>26.579000000000001</v>
      </c>
      <c r="M1909">
        <v>28.619</v>
      </c>
      <c r="N1909">
        <v>1.02</v>
      </c>
      <c r="O1909">
        <v>4</v>
      </c>
    </row>
    <row r="1910" spans="1:15" x14ac:dyDescent="0.45">
      <c r="A1910" t="s">
        <v>657</v>
      </c>
      <c r="B1910">
        <v>2018</v>
      </c>
      <c r="C1910" s="9">
        <v>43163</v>
      </c>
      <c r="D1910" t="s">
        <v>641</v>
      </c>
      <c r="E1910" t="s">
        <v>454</v>
      </c>
      <c r="F1910">
        <v>4</v>
      </c>
      <c r="G1910">
        <v>1</v>
      </c>
      <c r="H1910" t="s">
        <v>50</v>
      </c>
      <c r="I1910" t="s">
        <v>51</v>
      </c>
      <c r="J1910">
        <v>21.408219178082099</v>
      </c>
      <c r="K1910">
        <v>25.863</v>
      </c>
      <c r="L1910">
        <v>26.387</v>
      </c>
      <c r="M1910">
        <v>28.728999999999999</v>
      </c>
      <c r="N1910">
        <v>1.171</v>
      </c>
      <c r="O1910">
        <v>1</v>
      </c>
    </row>
    <row r="1911" spans="1:15" x14ac:dyDescent="0.45">
      <c r="A1911" t="s">
        <v>657</v>
      </c>
      <c r="B1911">
        <v>2018</v>
      </c>
      <c r="C1911" s="9">
        <v>43163</v>
      </c>
      <c r="D1911" t="s">
        <v>641</v>
      </c>
      <c r="E1911" t="s">
        <v>454</v>
      </c>
      <c r="F1911">
        <v>4</v>
      </c>
      <c r="G1911">
        <v>2</v>
      </c>
      <c r="H1911" t="s">
        <v>147</v>
      </c>
      <c r="I1911" t="s">
        <v>31</v>
      </c>
      <c r="J1911">
        <v>29.652054794520499</v>
      </c>
      <c r="K1911">
        <v>28.885999999999999</v>
      </c>
      <c r="L1911">
        <v>28.928000000000001</v>
      </c>
      <c r="M1911">
        <v>30.608000000000001</v>
      </c>
      <c r="N1911">
        <v>0.84</v>
      </c>
      <c r="O1911">
        <v>7</v>
      </c>
    </row>
    <row r="1912" spans="1:15" x14ac:dyDescent="0.45">
      <c r="A1912" t="s">
        <v>657</v>
      </c>
      <c r="B1912">
        <v>2018</v>
      </c>
      <c r="C1912" s="9">
        <v>43163</v>
      </c>
      <c r="D1912" t="s">
        <v>641</v>
      </c>
      <c r="E1912" t="s">
        <v>454</v>
      </c>
      <c r="F1912">
        <v>4</v>
      </c>
      <c r="G1912">
        <v>3</v>
      </c>
      <c r="H1912" t="s">
        <v>135</v>
      </c>
      <c r="I1912" t="s">
        <v>29</v>
      </c>
      <c r="J1912">
        <v>28.317808219178001</v>
      </c>
      <c r="K1912">
        <v>26.831</v>
      </c>
      <c r="L1912">
        <v>26.832000000000001</v>
      </c>
      <c r="M1912">
        <v>28.864000000000001</v>
      </c>
      <c r="N1912">
        <v>1.016</v>
      </c>
      <c r="O1912">
        <v>13</v>
      </c>
    </row>
    <row r="1913" spans="1:15" x14ac:dyDescent="0.45">
      <c r="A1913" t="s">
        <v>657</v>
      </c>
      <c r="B1913">
        <v>2018</v>
      </c>
      <c r="C1913" s="9">
        <v>43163</v>
      </c>
      <c r="D1913" t="s">
        <v>641</v>
      </c>
      <c r="E1913" t="s">
        <v>454</v>
      </c>
      <c r="F1913">
        <v>4</v>
      </c>
      <c r="G1913">
        <v>4</v>
      </c>
      <c r="H1913" t="s">
        <v>60</v>
      </c>
      <c r="I1913" t="s">
        <v>61</v>
      </c>
      <c r="J1913">
        <v>29.630136986301299</v>
      </c>
      <c r="K1913">
        <v>24.021000000000001</v>
      </c>
      <c r="L1913">
        <v>24.015999999999998</v>
      </c>
      <c r="M1913">
        <v>25.702000000000002</v>
      </c>
      <c r="N1913">
        <v>0.84299999999999997</v>
      </c>
      <c r="O1913">
        <v>10</v>
      </c>
    </row>
    <row r="1914" spans="1:15" x14ac:dyDescent="0.45">
      <c r="A1914" t="s">
        <v>657</v>
      </c>
      <c r="B1914">
        <v>2018</v>
      </c>
      <c r="C1914" s="9">
        <v>43163</v>
      </c>
      <c r="D1914" t="s">
        <v>641</v>
      </c>
      <c r="E1914" t="s">
        <v>454</v>
      </c>
      <c r="F1914">
        <v>4</v>
      </c>
      <c r="G1914">
        <v>5</v>
      </c>
      <c r="H1914" t="s">
        <v>121</v>
      </c>
      <c r="I1914" t="s">
        <v>120</v>
      </c>
      <c r="J1914">
        <v>21.9972602739726</v>
      </c>
      <c r="K1914">
        <v>17.178000000000001</v>
      </c>
      <c r="L1914">
        <v>17.503999999999898</v>
      </c>
      <c r="M1914">
        <v>20.417999999999999</v>
      </c>
      <c r="N1914">
        <v>1.4570000000000001</v>
      </c>
      <c r="O1914">
        <v>21</v>
      </c>
    </row>
    <row r="1915" spans="1:15" x14ac:dyDescent="0.45">
      <c r="A1915" t="s">
        <v>657</v>
      </c>
      <c r="B1915">
        <v>2018</v>
      </c>
      <c r="C1915" s="9">
        <v>43163</v>
      </c>
      <c r="D1915" t="s">
        <v>641</v>
      </c>
      <c r="E1915" t="s">
        <v>454</v>
      </c>
      <c r="F1915">
        <v>4</v>
      </c>
      <c r="G1915">
        <v>6</v>
      </c>
      <c r="H1915" t="s">
        <v>111</v>
      </c>
      <c r="I1915" t="s">
        <v>118</v>
      </c>
      <c r="J1915">
        <v>23.369863013698598</v>
      </c>
      <c r="K1915">
        <v>23.802</v>
      </c>
      <c r="L1915">
        <v>23.192</v>
      </c>
      <c r="M1915">
        <v>25.756</v>
      </c>
      <c r="N1915">
        <v>1.282</v>
      </c>
      <c r="O1915">
        <v>11</v>
      </c>
    </row>
    <row r="1916" spans="1:15" x14ac:dyDescent="0.45">
      <c r="A1916" t="s">
        <v>657</v>
      </c>
      <c r="B1916">
        <v>2018</v>
      </c>
      <c r="C1916" s="9">
        <v>43163</v>
      </c>
      <c r="D1916" t="s">
        <v>641</v>
      </c>
      <c r="E1916" t="s">
        <v>642</v>
      </c>
      <c r="F1916">
        <v>1</v>
      </c>
      <c r="G1916">
        <v>1</v>
      </c>
      <c r="H1916" t="s">
        <v>60</v>
      </c>
      <c r="I1916" t="s">
        <v>61</v>
      </c>
      <c r="J1916">
        <v>29.630136986301299</v>
      </c>
      <c r="K1916">
        <v>24.015999999999998</v>
      </c>
      <c r="L1916">
        <v>24.184999999999999</v>
      </c>
      <c r="M1916">
        <v>25.863</v>
      </c>
      <c r="N1916">
        <v>0.83899999999999997</v>
      </c>
      <c r="O1916">
        <v>10</v>
      </c>
    </row>
    <row r="1917" spans="1:15" x14ac:dyDescent="0.45">
      <c r="A1917" t="s">
        <v>657</v>
      </c>
      <c r="B1917">
        <v>2018</v>
      </c>
      <c r="C1917" s="9">
        <v>43163</v>
      </c>
      <c r="D1917" t="s">
        <v>641</v>
      </c>
      <c r="E1917" t="s">
        <v>642</v>
      </c>
      <c r="F1917">
        <v>1</v>
      </c>
      <c r="G1917">
        <v>2</v>
      </c>
      <c r="H1917" t="s">
        <v>704</v>
      </c>
      <c r="I1917" t="s">
        <v>40</v>
      </c>
      <c r="J1917">
        <v>27.156164383561599</v>
      </c>
      <c r="K1917">
        <v>18.951000000000001</v>
      </c>
      <c r="L1917">
        <v>19.170999999999999</v>
      </c>
      <c r="M1917">
        <v>20.864999999999998</v>
      </c>
      <c r="N1917">
        <v>0.84699999999999998</v>
      </c>
      <c r="O1917">
        <v>13</v>
      </c>
    </row>
    <row r="1918" spans="1:15" x14ac:dyDescent="0.45">
      <c r="A1918" t="s">
        <v>657</v>
      </c>
      <c r="B1918">
        <v>2018</v>
      </c>
      <c r="C1918" s="9">
        <v>43163</v>
      </c>
      <c r="D1918" t="s">
        <v>641</v>
      </c>
      <c r="E1918" t="s">
        <v>642</v>
      </c>
      <c r="F1918">
        <v>1</v>
      </c>
      <c r="G1918">
        <v>3</v>
      </c>
      <c r="H1918" t="s">
        <v>109</v>
      </c>
      <c r="I1918" t="s">
        <v>118</v>
      </c>
      <c r="J1918">
        <v>25.090410958904101</v>
      </c>
      <c r="K1918">
        <v>27.54</v>
      </c>
      <c r="L1918">
        <v>27.244</v>
      </c>
      <c r="M1918">
        <v>29.146000000000001</v>
      </c>
      <c r="N1918">
        <v>0.95099999999999996</v>
      </c>
      <c r="O1918">
        <v>17</v>
      </c>
    </row>
    <row r="1919" spans="1:15" x14ac:dyDescent="0.45">
      <c r="A1919" t="s">
        <v>657</v>
      </c>
      <c r="B1919">
        <v>2018</v>
      </c>
      <c r="C1919" s="9">
        <v>43163</v>
      </c>
      <c r="D1919" t="s">
        <v>641</v>
      </c>
      <c r="E1919" t="s">
        <v>642</v>
      </c>
      <c r="F1919">
        <v>1</v>
      </c>
      <c r="G1919">
        <v>4</v>
      </c>
      <c r="H1919" t="s">
        <v>694</v>
      </c>
      <c r="I1919" t="s">
        <v>29</v>
      </c>
      <c r="J1919">
        <v>20.046575342465701</v>
      </c>
      <c r="K1919">
        <v>15.231999999999999</v>
      </c>
      <c r="L1919">
        <v>13.675999999999901</v>
      </c>
      <c r="M1919">
        <v>20.835999999999999</v>
      </c>
      <c r="N1919">
        <v>3.58</v>
      </c>
      <c r="O1919">
        <v>21</v>
      </c>
    </row>
    <row r="1920" spans="1:15" x14ac:dyDescent="0.45">
      <c r="A1920" t="s">
        <v>657</v>
      </c>
      <c r="B1920">
        <v>2018</v>
      </c>
      <c r="C1920" s="9">
        <v>43163</v>
      </c>
      <c r="D1920" t="s">
        <v>641</v>
      </c>
      <c r="E1920" t="s">
        <v>642</v>
      </c>
      <c r="F1920">
        <v>2</v>
      </c>
      <c r="G1920">
        <v>1</v>
      </c>
      <c r="H1920" t="s">
        <v>43</v>
      </c>
      <c r="I1920" t="s">
        <v>44</v>
      </c>
      <c r="J1920">
        <v>25.287671232876701</v>
      </c>
      <c r="K1920">
        <v>23.919999999999899</v>
      </c>
      <c r="L1920">
        <v>24.094000000000001</v>
      </c>
      <c r="M1920">
        <v>25.808</v>
      </c>
      <c r="N1920">
        <v>0.85699999999999998</v>
      </c>
      <c r="O1920">
        <v>12</v>
      </c>
    </row>
    <row r="1921" spans="1:15" x14ac:dyDescent="0.45">
      <c r="A1921" t="s">
        <v>657</v>
      </c>
      <c r="B1921">
        <v>2018</v>
      </c>
      <c r="C1921" s="9">
        <v>43163</v>
      </c>
      <c r="D1921" t="s">
        <v>641</v>
      </c>
      <c r="E1921" t="s">
        <v>642</v>
      </c>
      <c r="F1921">
        <v>2</v>
      </c>
      <c r="G1921">
        <v>2</v>
      </c>
      <c r="H1921" t="s">
        <v>82</v>
      </c>
      <c r="I1921" t="s">
        <v>67</v>
      </c>
      <c r="J1921">
        <v>25.509589041095801</v>
      </c>
      <c r="K1921">
        <v>20.484999999999999</v>
      </c>
      <c r="L1921">
        <v>20.847000000000001</v>
      </c>
      <c r="M1921">
        <v>23.888999999999999</v>
      </c>
      <c r="N1921">
        <v>1.5209999999999999</v>
      </c>
      <c r="O1921">
        <v>13</v>
      </c>
    </row>
    <row r="1922" spans="1:15" x14ac:dyDescent="0.45">
      <c r="A1922" t="s">
        <v>657</v>
      </c>
      <c r="B1922">
        <v>2018</v>
      </c>
      <c r="C1922" s="9">
        <v>43163</v>
      </c>
      <c r="D1922" t="s">
        <v>641</v>
      </c>
      <c r="E1922" t="s">
        <v>642</v>
      </c>
      <c r="F1922">
        <v>2</v>
      </c>
      <c r="G1922">
        <v>3</v>
      </c>
      <c r="H1922" t="s">
        <v>180</v>
      </c>
      <c r="I1922" t="s">
        <v>65</v>
      </c>
      <c r="J1922">
        <v>20.564383561643801</v>
      </c>
      <c r="K1922">
        <v>10.54</v>
      </c>
      <c r="L1922">
        <v>13.137</v>
      </c>
      <c r="M1922">
        <v>18.157</v>
      </c>
      <c r="N1922">
        <v>2.5099999999999998</v>
      </c>
      <c r="O1922">
        <v>17</v>
      </c>
    </row>
    <row r="1923" spans="1:15" x14ac:dyDescent="0.45">
      <c r="A1923" t="s">
        <v>657</v>
      </c>
      <c r="B1923">
        <v>2018</v>
      </c>
      <c r="C1923" s="9">
        <v>43163</v>
      </c>
      <c r="D1923" t="s">
        <v>641</v>
      </c>
      <c r="E1923" t="s">
        <v>642</v>
      </c>
      <c r="F1923">
        <v>2</v>
      </c>
      <c r="G1923">
        <v>4</v>
      </c>
      <c r="H1923" t="s">
        <v>16</v>
      </c>
      <c r="I1923" t="s">
        <v>17</v>
      </c>
      <c r="J1923">
        <v>18.865753424657498</v>
      </c>
      <c r="K1923">
        <v>27.35</v>
      </c>
      <c r="L1923">
        <v>25.672999999999998</v>
      </c>
      <c r="M1923">
        <v>29.187000000000001</v>
      </c>
      <c r="N1923">
        <v>1.7569999999999999</v>
      </c>
      <c r="O1923">
        <v>21</v>
      </c>
    </row>
    <row r="1924" spans="1:15" x14ac:dyDescent="0.45">
      <c r="A1924" t="s">
        <v>657</v>
      </c>
      <c r="B1924">
        <v>2018</v>
      </c>
      <c r="C1924" s="9">
        <v>43163</v>
      </c>
      <c r="D1924" t="s">
        <v>641</v>
      </c>
      <c r="E1924" t="s">
        <v>642</v>
      </c>
      <c r="F1924">
        <v>3</v>
      </c>
      <c r="G1924">
        <v>1</v>
      </c>
      <c r="H1924" t="s">
        <v>111</v>
      </c>
      <c r="I1924" t="s">
        <v>118</v>
      </c>
      <c r="J1924">
        <v>23.369863013698598</v>
      </c>
      <c r="K1924">
        <v>23.192</v>
      </c>
      <c r="L1924">
        <v>23.885000000000002</v>
      </c>
      <c r="M1924">
        <v>26.387</v>
      </c>
      <c r="N1924">
        <v>1.2509999999999999</v>
      </c>
      <c r="O1924">
        <v>11</v>
      </c>
    </row>
    <row r="1925" spans="1:15" x14ac:dyDescent="0.45">
      <c r="A1925" t="s">
        <v>657</v>
      </c>
      <c r="B1925">
        <v>2018</v>
      </c>
      <c r="C1925" s="9">
        <v>43163</v>
      </c>
      <c r="D1925" t="s">
        <v>641</v>
      </c>
      <c r="E1925" t="s">
        <v>642</v>
      </c>
      <c r="F1925">
        <v>3</v>
      </c>
      <c r="G1925">
        <v>2</v>
      </c>
      <c r="H1925" t="s">
        <v>20</v>
      </c>
      <c r="I1925" t="s">
        <v>21</v>
      </c>
      <c r="J1925">
        <v>22.575342465753401</v>
      </c>
      <c r="K1925">
        <v>27.204000000000001</v>
      </c>
      <c r="L1925">
        <v>27.297999999999998</v>
      </c>
      <c r="M1925">
        <v>29.744</v>
      </c>
      <c r="N1925">
        <v>1.2230000000000001</v>
      </c>
      <c r="O1925">
        <v>13</v>
      </c>
    </row>
    <row r="1926" spans="1:15" x14ac:dyDescent="0.45">
      <c r="A1926" t="s">
        <v>657</v>
      </c>
      <c r="B1926">
        <v>2018</v>
      </c>
      <c r="C1926" s="9">
        <v>43163</v>
      </c>
      <c r="D1926" t="s">
        <v>641</v>
      </c>
      <c r="E1926" t="s">
        <v>642</v>
      </c>
      <c r="F1926">
        <v>3</v>
      </c>
      <c r="G1926">
        <v>3</v>
      </c>
      <c r="H1926" t="s">
        <v>132</v>
      </c>
      <c r="I1926" t="s">
        <v>36</v>
      </c>
      <c r="J1926">
        <v>27.282191780821901</v>
      </c>
      <c r="K1926">
        <v>29.516999999999999</v>
      </c>
      <c r="L1926">
        <v>29.358000000000001</v>
      </c>
      <c r="M1926">
        <v>31.097999999999999</v>
      </c>
      <c r="N1926">
        <v>0.87</v>
      </c>
      <c r="O1926">
        <v>17</v>
      </c>
    </row>
    <row r="1927" spans="1:15" x14ac:dyDescent="0.45">
      <c r="A1927" t="s">
        <v>657</v>
      </c>
      <c r="B1927">
        <v>2018</v>
      </c>
      <c r="C1927" s="9">
        <v>43163</v>
      </c>
      <c r="D1927" t="s">
        <v>641</v>
      </c>
      <c r="E1927" t="s">
        <v>642</v>
      </c>
      <c r="F1927">
        <v>3</v>
      </c>
      <c r="G1927">
        <v>4</v>
      </c>
      <c r="H1927" t="s">
        <v>96</v>
      </c>
      <c r="I1927" t="s">
        <v>40</v>
      </c>
      <c r="J1927">
        <v>24.139726027397199</v>
      </c>
      <c r="K1927">
        <v>23.122</v>
      </c>
      <c r="L1927">
        <v>22.824999999999999</v>
      </c>
      <c r="M1927">
        <v>25.645</v>
      </c>
      <c r="N1927">
        <v>1.41</v>
      </c>
      <c r="O1927">
        <v>21</v>
      </c>
    </row>
    <row r="1928" spans="1:15" x14ac:dyDescent="0.45">
      <c r="A1928" t="s">
        <v>657</v>
      </c>
      <c r="B1928">
        <v>2018</v>
      </c>
      <c r="C1928" s="9">
        <v>43163</v>
      </c>
      <c r="D1928" t="s">
        <v>641</v>
      </c>
      <c r="E1928" t="s">
        <v>642</v>
      </c>
      <c r="F1928">
        <v>4</v>
      </c>
      <c r="G1928">
        <v>1</v>
      </c>
      <c r="H1928" t="s">
        <v>34</v>
      </c>
      <c r="I1928" t="s">
        <v>19</v>
      </c>
      <c r="J1928">
        <v>30.586301369863001</v>
      </c>
      <c r="K1928">
        <v>26.579000000000001</v>
      </c>
      <c r="L1928">
        <v>26.827000000000002</v>
      </c>
      <c r="M1928">
        <v>28.847000000000001</v>
      </c>
      <c r="N1928">
        <v>1.01</v>
      </c>
      <c r="O1928">
        <v>4</v>
      </c>
    </row>
    <row r="1929" spans="1:15" x14ac:dyDescent="0.45">
      <c r="A1929" t="s">
        <v>657</v>
      </c>
      <c r="B1929">
        <v>2018</v>
      </c>
      <c r="C1929" s="9">
        <v>43163</v>
      </c>
      <c r="D1929" t="s">
        <v>641</v>
      </c>
      <c r="E1929" t="s">
        <v>642</v>
      </c>
      <c r="F1929">
        <v>4</v>
      </c>
      <c r="G1929">
        <v>2</v>
      </c>
      <c r="H1929" t="s">
        <v>135</v>
      </c>
      <c r="I1929" t="s">
        <v>29</v>
      </c>
      <c r="J1929">
        <v>28.317808219178001</v>
      </c>
      <c r="K1929">
        <v>26.832000000000001</v>
      </c>
      <c r="L1929">
        <v>26.837</v>
      </c>
      <c r="M1929">
        <v>28.843</v>
      </c>
      <c r="N1929">
        <v>1.0029999999999999</v>
      </c>
      <c r="O1929">
        <v>13</v>
      </c>
    </row>
    <row r="1930" spans="1:15" x14ac:dyDescent="0.45">
      <c r="A1930" t="s">
        <v>657</v>
      </c>
      <c r="B1930">
        <v>2018</v>
      </c>
      <c r="C1930" s="9">
        <v>43163</v>
      </c>
      <c r="D1930" t="s">
        <v>641</v>
      </c>
      <c r="E1930" t="s">
        <v>642</v>
      </c>
      <c r="F1930">
        <v>4</v>
      </c>
      <c r="G1930">
        <v>3</v>
      </c>
      <c r="H1930" t="s">
        <v>656</v>
      </c>
      <c r="I1930" t="s">
        <v>49</v>
      </c>
      <c r="J1930">
        <v>19.7123287671232</v>
      </c>
      <c r="K1930">
        <v>23.187999999999999</v>
      </c>
      <c r="L1930">
        <v>23.09</v>
      </c>
      <c r="M1930">
        <v>25.794</v>
      </c>
      <c r="N1930">
        <v>1.3520000000000001</v>
      </c>
      <c r="O1930">
        <v>17</v>
      </c>
    </row>
    <row r="1931" spans="1:15" x14ac:dyDescent="0.45">
      <c r="A1931" t="s">
        <v>657</v>
      </c>
      <c r="B1931">
        <v>2018</v>
      </c>
      <c r="C1931" s="9">
        <v>43163</v>
      </c>
      <c r="D1931" t="s">
        <v>641</v>
      </c>
      <c r="E1931" t="s">
        <v>642</v>
      </c>
      <c r="F1931">
        <v>4</v>
      </c>
      <c r="G1931">
        <v>4</v>
      </c>
      <c r="H1931" t="s">
        <v>121</v>
      </c>
      <c r="I1931" t="s">
        <v>120</v>
      </c>
      <c r="J1931">
        <v>21.9972602739726</v>
      </c>
      <c r="K1931">
        <v>17.503999999999898</v>
      </c>
      <c r="L1931">
        <v>17.331</v>
      </c>
      <c r="M1931">
        <v>20.190999999999999</v>
      </c>
      <c r="N1931">
        <v>1.43</v>
      </c>
      <c r="O1931">
        <v>21</v>
      </c>
    </row>
    <row r="1932" spans="1:15" x14ac:dyDescent="0.45">
      <c r="A1932" t="s">
        <v>657</v>
      </c>
      <c r="B1932">
        <v>2018</v>
      </c>
      <c r="C1932" s="9">
        <v>43163</v>
      </c>
      <c r="D1932" t="s">
        <v>641</v>
      </c>
      <c r="E1932" t="s">
        <v>643</v>
      </c>
      <c r="F1932">
        <v>1</v>
      </c>
      <c r="G1932">
        <v>1</v>
      </c>
      <c r="H1932" t="s">
        <v>703</v>
      </c>
      <c r="I1932" t="s">
        <v>15</v>
      </c>
      <c r="J1932">
        <v>27.331506849315002</v>
      </c>
      <c r="K1932">
        <v>36.380000000000003</v>
      </c>
      <c r="L1932">
        <v>36.457999999999998</v>
      </c>
      <c r="M1932">
        <v>38.299999999999997</v>
      </c>
      <c r="N1932">
        <v>0.92100000000000004</v>
      </c>
      <c r="O1932">
        <v>6</v>
      </c>
    </row>
    <row r="1933" spans="1:15" x14ac:dyDescent="0.45">
      <c r="A1933" t="s">
        <v>657</v>
      </c>
      <c r="B1933">
        <v>2018</v>
      </c>
      <c r="C1933" s="9">
        <v>43163</v>
      </c>
      <c r="D1933" t="s">
        <v>641</v>
      </c>
      <c r="E1933" t="s">
        <v>643</v>
      </c>
      <c r="F1933">
        <v>1</v>
      </c>
      <c r="G1933">
        <v>2</v>
      </c>
      <c r="H1933" t="s">
        <v>50</v>
      </c>
      <c r="I1933" t="s">
        <v>51</v>
      </c>
      <c r="J1933">
        <v>21.408219178082099</v>
      </c>
      <c r="K1933">
        <v>26.387</v>
      </c>
      <c r="L1933">
        <v>26.783999999999999</v>
      </c>
      <c r="M1933">
        <v>29.074000000000002</v>
      </c>
      <c r="N1933">
        <v>1.145</v>
      </c>
      <c r="O1933">
        <v>1</v>
      </c>
    </row>
    <row r="1934" spans="1:15" x14ac:dyDescent="0.45">
      <c r="A1934" t="s">
        <v>657</v>
      </c>
      <c r="B1934">
        <v>2018</v>
      </c>
      <c r="C1934" s="9">
        <v>43163</v>
      </c>
      <c r="D1934" t="s">
        <v>641</v>
      </c>
      <c r="E1934" t="s">
        <v>643</v>
      </c>
      <c r="F1934">
        <v>1</v>
      </c>
      <c r="G1934">
        <v>3</v>
      </c>
      <c r="H1934" t="s">
        <v>77</v>
      </c>
      <c r="I1934" t="s">
        <v>19</v>
      </c>
      <c r="J1934">
        <v>26.813698630136901</v>
      </c>
      <c r="K1934">
        <v>27.547999999999998</v>
      </c>
      <c r="L1934">
        <v>27.619999999999902</v>
      </c>
      <c r="M1934">
        <v>29.58</v>
      </c>
      <c r="N1934">
        <v>0.98</v>
      </c>
      <c r="O1934">
        <v>5</v>
      </c>
    </row>
    <row r="1935" spans="1:15" x14ac:dyDescent="0.45">
      <c r="A1935" t="s">
        <v>657</v>
      </c>
      <c r="B1935">
        <v>2018</v>
      </c>
      <c r="C1935" s="9">
        <v>43163</v>
      </c>
      <c r="D1935" t="s">
        <v>641</v>
      </c>
      <c r="E1935" t="s">
        <v>643</v>
      </c>
      <c r="F1935">
        <v>1</v>
      </c>
      <c r="G1935">
        <v>4</v>
      </c>
      <c r="H1935" t="s">
        <v>133</v>
      </c>
      <c r="I1935" t="s">
        <v>25</v>
      </c>
      <c r="J1935">
        <v>25.106849315068398</v>
      </c>
      <c r="K1935">
        <v>25.262999999999899</v>
      </c>
      <c r="L1935">
        <v>25.303999999999998</v>
      </c>
      <c r="M1935">
        <v>27.472000000000001</v>
      </c>
      <c r="N1935">
        <v>1.0840000000000001</v>
      </c>
      <c r="O1935">
        <v>9</v>
      </c>
    </row>
    <row r="1936" spans="1:15" x14ac:dyDescent="0.45">
      <c r="A1936" t="s">
        <v>657</v>
      </c>
      <c r="B1936">
        <v>2018</v>
      </c>
      <c r="C1936" s="9">
        <v>43163</v>
      </c>
      <c r="D1936" t="s">
        <v>641</v>
      </c>
      <c r="E1936" t="s">
        <v>643</v>
      </c>
      <c r="F1936">
        <v>1</v>
      </c>
      <c r="G1936">
        <v>5</v>
      </c>
      <c r="H1936" t="s">
        <v>60</v>
      </c>
      <c r="I1936" t="s">
        <v>61</v>
      </c>
      <c r="J1936">
        <v>29.630136986301299</v>
      </c>
      <c r="K1936">
        <v>24.184999999999999</v>
      </c>
      <c r="L1936">
        <v>24.142999999999901</v>
      </c>
      <c r="M1936">
        <v>25.806999999999999</v>
      </c>
      <c r="N1936">
        <v>0.83199999999999996</v>
      </c>
      <c r="O1936">
        <v>10</v>
      </c>
    </row>
    <row r="1937" spans="1:15" x14ac:dyDescent="0.45">
      <c r="A1937" t="s">
        <v>657</v>
      </c>
      <c r="B1937">
        <v>2018</v>
      </c>
      <c r="C1937" s="9">
        <v>43163</v>
      </c>
      <c r="D1937" t="s">
        <v>641</v>
      </c>
      <c r="E1937" t="s">
        <v>643</v>
      </c>
      <c r="F1937">
        <v>1</v>
      </c>
      <c r="G1937">
        <v>6</v>
      </c>
      <c r="H1937" t="s">
        <v>111</v>
      </c>
      <c r="I1937" t="s">
        <v>118</v>
      </c>
      <c r="J1937">
        <v>23.369863013698598</v>
      </c>
      <c r="K1937">
        <v>23.885000000000002</v>
      </c>
      <c r="L1937">
        <v>23.486000000000001</v>
      </c>
      <c r="M1937">
        <v>25.934000000000001</v>
      </c>
      <c r="N1937">
        <v>1.224</v>
      </c>
      <c r="O1937">
        <v>11</v>
      </c>
    </row>
    <row r="1938" spans="1:15" x14ac:dyDescent="0.45">
      <c r="A1938" t="s">
        <v>657</v>
      </c>
      <c r="B1938">
        <v>2018</v>
      </c>
      <c r="C1938" s="9">
        <v>43163</v>
      </c>
      <c r="D1938" t="s">
        <v>641</v>
      </c>
      <c r="E1938" t="s">
        <v>643</v>
      </c>
      <c r="F1938">
        <v>2</v>
      </c>
      <c r="G1938">
        <v>1</v>
      </c>
      <c r="H1938" t="s">
        <v>34</v>
      </c>
      <c r="I1938" t="s">
        <v>19</v>
      </c>
      <c r="J1938">
        <v>30.586301369863001</v>
      </c>
      <c r="K1938">
        <v>26.827000000000002</v>
      </c>
      <c r="L1938">
        <v>27.276</v>
      </c>
      <c r="M1938">
        <v>29.265999999999998</v>
      </c>
      <c r="N1938">
        <v>0.995</v>
      </c>
      <c r="O1938">
        <v>4</v>
      </c>
    </row>
    <row r="1939" spans="1:15" x14ac:dyDescent="0.45">
      <c r="A1939" t="s">
        <v>657</v>
      </c>
      <c r="B1939">
        <v>2018</v>
      </c>
      <c r="C1939" s="9">
        <v>43163</v>
      </c>
      <c r="D1939" t="s">
        <v>641</v>
      </c>
      <c r="E1939" t="s">
        <v>643</v>
      </c>
      <c r="F1939">
        <v>2</v>
      </c>
      <c r="G1939">
        <v>2</v>
      </c>
      <c r="H1939" t="s">
        <v>655</v>
      </c>
      <c r="I1939" t="s">
        <v>120</v>
      </c>
      <c r="J1939">
        <v>35.246575342465697</v>
      </c>
      <c r="K1939">
        <v>28.835000000000001</v>
      </c>
      <c r="L1939">
        <v>28.978000000000002</v>
      </c>
      <c r="M1939">
        <v>30.696000000000002</v>
      </c>
      <c r="N1939">
        <v>0.85899999999999999</v>
      </c>
      <c r="O1939">
        <v>3</v>
      </c>
    </row>
    <row r="1940" spans="1:15" x14ac:dyDescent="0.45">
      <c r="A1940" t="s">
        <v>657</v>
      </c>
      <c r="B1940">
        <v>2018</v>
      </c>
      <c r="C1940" s="9">
        <v>43163</v>
      </c>
      <c r="D1940" t="s">
        <v>641</v>
      </c>
      <c r="E1940" t="s">
        <v>643</v>
      </c>
      <c r="F1940">
        <v>2</v>
      </c>
      <c r="G1940">
        <v>3</v>
      </c>
      <c r="H1940" t="s">
        <v>79</v>
      </c>
      <c r="I1940" t="s">
        <v>65</v>
      </c>
      <c r="J1940">
        <v>30.832876712328702</v>
      </c>
      <c r="K1940">
        <v>31.391999999999999</v>
      </c>
      <c r="L1940">
        <v>31.344000000000001</v>
      </c>
      <c r="M1940">
        <v>32.874000000000002</v>
      </c>
      <c r="N1940">
        <v>0.76500000000000001</v>
      </c>
      <c r="O1940">
        <v>2</v>
      </c>
    </row>
    <row r="1941" spans="1:15" x14ac:dyDescent="0.45">
      <c r="A1941" t="s">
        <v>657</v>
      </c>
      <c r="B1941">
        <v>2018</v>
      </c>
      <c r="C1941" s="9">
        <v>43163</v>
      </c>
      <c r="D1941" t="s">
        <v>641</v>
      </c>
      <c r="E1941" t="s">
        <v>643</v>
      </c>
      <c r="F1941">
        <v>2</v>
      </c>
      <c r="G1941">
        <v>4</v>
      </c>
      <c r="H1941" t="s">
        <v>174</v>
      </c>
      <c r="I1941" t="s">
        <v>156</v>
      </c>
      <c r="J1941">
        <v>26.128767123287599</v>
      </c>
      <c r="K1941">
        <v>27.233999999999899</v>
      </c>
      <c r="L1941">
        <v>27.242000000000001</v>
      </c>
      <c r="M1941">
        <v>28.916</v>
      </c>
      <c r="N1941">
        <v>0.83699999999999997</v>
      </c>
      <c r="O1941">
        <v>8</v>
      </c>
    </row>
    <row r="1942" spans="1:15" x14ac:dyDescent="0.45">
      <c r="A1942" t="s">
        <v>657</v>
      </c>
      <c r="B1942">
        <v>2018</v>
      </c>
      <c r="C1942" s="9">
        <v>43163</v>
      </c>
      <c r="D1942" t="s">
        <v>641</v>
      </c>
      <c r="E1942" t="s">
        <v>643</v>
      </c>
      <c r="F1942">
        <v>2</v>
      </c>
      <c r="G1942">
        <v>5</v>
      </c>
      <c r="H1942" t="s">
        <v>147</v>
      </c>
      <c r="I1942" t="s">
        <v>31</v>
      </c>
      <c r="J1942">
        <v>29.652054794520499</v>
      </c>
      <c r="K1942">
        <v>28.928000000000001</v>
      </c>
      <c r="L1942">
        <v>28.765999999999998</v>
      </c>
      <c r="M1942">
        <v>30.43</v>
      </c>
      <c r="N1942">
        <v>0.83199999999999996</v>
      </c>
      <c r="O1942">
        <v>7</v>
      </c>
    </row>
    <row r="1943" spans="1:15" x14ac:dyDescent="0.45">
      <c r="A1943" t="s">
        <v>657</v>
      </c>
      <c r="B1943">
        <v>2018</v>
      </c>
      <c r="C1943" s="9">
        <v>43163</v>
      </c>
      <c r="D1943" t="s">
        <v>641</v>
      </c>
      <c r="E1943" t="s">
        <v>643</v>
      </c>
      <c r="F1943">
        <v>2</v>
      </c>
      <c r="G1943">
        <v>6</v>
      </c>
      <c r="H1943" t="s">
        <v>43</v>
      </c>
      <c r="I1943" t="s">
        <v>44</v>
      </c>
      <c r="J1943">
        <v>25.287671232876701</v>
      </c>
      <c r="K1943">
        <v>24.094000000000001</v>
      </c>
      <c r="L1943">
        <v>23.948</v>
      </c>
      <c r="M1943">
        <v>25.652000000000001</v>
      </c>
      <c r="N1943">
        <v>0.85199999999999998</v>
      </c>
      <c r="O1943">
        <v>12</v>
      </c>
    </row>
    <row r="1944" spans="1:15" x14ac:dyDescent="0.45">
      <c r="A1944" t="s">
        <v>657</v>
      </c>
      <c r="B1944">
        <v>2018</v>
      </c>
      <c r="C1944" s="9">
        <v>43163</v>
      </c>
      <c r="D1944" t="s">
        <v>641</v>
      </c>
      <c r="E1944" t="s">
        <v>370</v>
      </c>
      <c r="F1944">
        <v>1</v>
      </c>
      <c r="G1944">
        <v>1</v>
      </c>
      <c r="H1944" t="s">
        <v>50</v>
      </c>
      <c r="I1944" t="s">
        <v>51</v>
      </c>
      <c r="J1944">
        <v>21.408219178082099</v>
      </c>
      <c r="K1944">
        <v>26.783999999999999</v>
      </c>
      <c r="L1944">
        <v>27.428999999999998</v>
      </c>
      <c r="M1944">
        <v>29.669</v>
      </c>
      <c r="N1944">
        <v>1.1200000000000001</v>
      </c>
      <c r="O1944">
        <v>1</v>
      </c>
    </row>
    <row r="1945" spans="1:15" x14ac:dyDescent="0.45">
      <c r="A1945" t="s">
        <v>657</v>
      </c>
      <c r="B1945">
        <v>2018</v>
      </c>
      <c r="C1945" s="9">
        <v>43163</v>
      </c>
      <c r="D1945" t="s">
        <v>641</v>
      </c>
      <c r="E1945" t="s">
        <v>370</v>
      </c>
      <c r="F1945">
        <v>1</v>
      </c>
      <c r="G1945">
        <v>2</v>
      </c>
      <c r="H1945" t="s">
        <v>79</v>
      </c>
      <c r="I1945" t="s">
        <v>65</v>
      </c>
      <c r="J1945">
        <v>30.832876712328702</v>
      </c>
      <c r="K1945">
        <v>31.344000000000001</v>
      </c>
      <c r="L1945">
        <v>31.417999999999999</v>
      </c>
      <c r="M1945">
        <v>32.938000000000002</v>
      </c>
      <c r="N1945">
        <v>0.76</v>
      </c>
      <c r="O1945">
        <v>2</v>
      </c>
    </row>
    <row r="1946" spans="1:15" x14ac:dyDescent="0.45">
      <c r="A1946" t="s">
        <v>657</v>
      </c>
      <c r="B1946">
        <v>2018</v>
      </c>
      <c r="C1946" s="9">
        <v>43163</v>
      </c>
      <c r="D1946" t="s">
        <v>641</v>
      </c>
      <c r="E1946" t="s">
        <v>370</v>
      </c>
      <c r="F1946">
        <v>1</v>
      </c>
      <c r="G1946">
        <v>3</v>
      </c>
      <c r="H1946" t="s">
        <v>655</v>
      </c>
      <c r="I1946" t="s">
        <v>120</v>
      </c>
      <c r="J1946">
        <v>35.246575342465697</v>
      </c>
      <c r="K1946">
        <v>28.978000000000002</v>
      </c>
      <c r="L1946">
        <v>29.073</v>
      </c>
      <c r="M1946">
        <v>30.771000000000001</v>
      </c>
      <c r="N1946">
        <v>0.84899999999999998</v>
      </c>
      <c r="O1946">
        <v>3</v>
      </c>
    </row>
    <row r="1947" spans="1:15" x14ac:dyDescent="0.45">
      <c r="A1947" t="s">
        <v>657</v>
      </c>
      <c r="B1947">
        <v>2018</v>
      </c>
      <c r="C1947" s="9">
        <v>43163</v>
      </c>
      <c r="D1947" t="s">
        <v>641</v>
      </c>
      <c r="E1947" t="s">
        <v>370</v>
      </c>
      <c r="F1947">
        <v>1</v>
      </c>
      <c r="G1947">
        <v>4</v>
      </c>
      <c r="H1947" t="s">
        <v>34</v>
      </c>
      <c r="I1947" t="s">
        <v>19</v>
      </c>
      <c r="J1947">
        <v>30.586301369863001</v>
      </c>
      <c r="K1947">
        <v>27.276</v>
      </c>
      <c r="L1947">
        <v>27.375</v>
      </c>
      <c r="M1947">
        <v>29.329000000000001</v>
      </c>
      <c r="N1947">
        <v>0.97699999999999998</v>
      </c>
      <c r="O1947">
        <v>4</v>
      </c>
    </row>
    <row r="1948" spans="1:15" x14ac:dyDescent="0.45">
      <c r="A1948" t="s">
        <v>657</v>
      </c>
      <c r="B1948">
        <v>2018</v>
      </c>
      <c r="C1948" s="9">
        <v>43163</v>
      </c>
      <c r="D1948" t="s">
        <v>641</v>
      </c>
      <c r="E1948" t="s">
        <v>370</v>
      </c>
      <c r="F1948">
        <v>1</v>
      </c>
      <c r="G1948">
        <v>5</v>
      </c>
      <c r="H1948" t="s">
        <v>77</v>
      </c>
      <c r="I1948" t="s">
        <v>19</v>
      </c>
      <c r="J1948">
        <v>26.813698630136901</v>
      </c>
      <c r="K1948">
        <v>27.619999999999902</v>
      </c>
      <c r="L1948">
        <v>27.593</v>
      </c>
      <c r="M1948">
        <v>29.518999999999998</v>
      </c>
      <c r="N1948">
        <v>0.96299999999999997</v>
      </c>
      <c r="O1948">
        <v>5</v>
      </c>
    </row>
    <row r="1949" spans="1:15" x14ac:dyDescent="0.45">
      <c r="A1949" t="s">
        <v>657</v>
      </c>
      <c r="B1949">
        <v>2018</v>
      </c>
      <c r="C1949" s="9">
        <v>43163</v>
      </c>
      <c r="D1949" t="s">
        <v>641</v>
      </c>
      <c r="E1949" t="s">
        <v>370</v>
      </c>
      <c r="F1949">
        <v>1</v>
      </c>
      <c r="G1949">
        <v>6</v>
      </c>
      <c r="H1949" t="s">
        <v>703</v>
      </c>
      <c r="I1949" t="s">
        <v>15</v>
      </c>
      <c r="J1949">
        <v>27.331506849315002</v>
      </c>
      <c r="K1949">
        <v>36.457999999999998</v>
      </c>
      <c r="L1949">
        <v>35.917999999999999</v>
      </c>
      <c r="M1949">
        <v>37.735999999999997</v>
      </c>
      <c r="N1949">
        <v>0.90900000000000003</v>
      </c>
      <c r="O1949">
        <v>6</v>
      </c>
    </row>
    <row r="1950" spans="1:15" x14ac:dyDescent="0.45">
      <c r="A1950" t="s">
        <v>657</v>
      </c>
      <c r="B1950">
        <v>2018</v>
      </c>
      <c r="C1950" s="9">
        <v>43163</v>
      </c>
      <c r="D1950" t="s">
        <v>641</v>
      </c>
      <c r="E1950" t="s">
        <v>370</v>
      </c>
      <c r="F1950">
        <v>2</v>
      </c>
      <c r="G1950">
        <v>1</v>
      </c>
      <c r="H1950" t="s">
        <v>147</v>
      </c>
      <c r="I1950" t="s">
        <v>31</v>
      </c>
      <c r="J1950">
        <v>29.652054794520499</v>
      </c>
      <c r="K1950">
        <v>28.765999999999998</v>
      </c>
      <c r="L1950">
        <v>28.954999999999998</v>
      </c>
      <c r="M1950">
        <v>30.609000000000002</v>
      </c>
      <c r="N1950">
        <v>0.82699999999999996</v>
      </c>
      <c r="O1950">
        <v>7</v>
      </c>
    </row>
    <row r="1951" spans="1:15" x14ac:dyDescent="0.45">
      <c r="A1951" t="s">
        <v>657</v>
      </c>
      <c r="B1951">
        <v>2018</v>
      </c>
      <c r="C1951" s="9">
        <v>43163</v>
      </c>
      <c r="D1951" t="s">
        <v>641</v>
      </c>
      <c r="E1951" t="s">
        <v>370</v>
      </c>
      <c r="F1951">
        <v>2</v>
      </c>
      <c r="G1951">
        <v>2</v>
      </c>
      <c r="H1951" t="s">
        <v>174</v>
      </c>
      <c r="I1951" t="s">
        <v>156</v>
      </c>
      <c r="J1951">
        <v>26.128767123287599</v>
      </c>
      <c r="K1951">
        <v>27.242000000000001</v>
      </c>
      <c r="L1951">
        <v>27.352999999999899</v>
      </c>
      <c r="M1951">
        <v>29.010999999999999</v>
      </c>
      <c r="N1951">
        <v>0.82899999999999996</v>
      </c>
      <c r="O1951">
        <v>8</v>
      </c>
    </row>
    <row r="1952" spans="1:15" x14ac:dyDescent="0.45">
      <c r="A1952" t="s">
        <v>657</v>
      </c>
      <c r="B1952">
        <v>2018</v>
      </c>
      <c r="C1952" s="9">
        <v>43163</v>
      </c>
      <c r="D1952" t="s">
        <v>641</v>
      </c>
      <c r="E1952" t="s">
        <v>370</v>
      </c>
      <c r="F1952">
        <v>2</v>
      </c>
      <c r="G1952">
        <v>3</v>
      </c>
      <c r="H1952" t="s">
        <v>133</v>
      </c>
      <c r="I1952" t="s">
        <v>25</v>
      </c>
      <c r="J1952">
        <v>25.106849315068398</v>
      </c>
      <c r="K1952">
        <v>25.303999999999998</v>
      </c>
      <c r="L1952">
        <v>25.417000000000002</v>
      </c>
      <c r="M1952">
        <v>27.539000000000001</v>
      </c>
      <c r="N1952">
        <v>1.0609999999999999</v>
      </c>
      <c r="O1952">
        <v>9</v>
      </c>
    </row>
    <row r="1953" spans="1:15" x14ac:dyDescent="0.45">
      <c r="A1953" t="s">
        <v>657</v>
      </c>
      <c r="B1953">
        <v>2018</v>
      </c>
      <c r="C1953" s="9">
        <v>43163</v>
      </c>
      <c r="D1953" t="s">
        <v>641</v>
      </c>
      <c r="E1953" t="s">
        <v>370</v>
      </c>
      <c r="F1953">
        <v>2</v>
      </c>
      <c r="G1953">
        <v>4</v>
      </c>
      <c r="H1953" t="s">
        <v>60</v>
      </c>
      <c r="I1953" t="s">
        <v>61</v>
      </c>
      <c r="J1953">
        <v>29.630136986301299</v>
      </c>
      <c r="K1953">
        <v>24.142999999999901</v>
      </c>
      <c r="L1953">
        <v>24.163</v>
      </c>
      <c r="M1953">
        <v>25.811</v>
      </c>
      <c r="N1953">
        <v>0.82399999999999995</v>
      </c>
      <c r="O1953">
        <v>10</v>
      </c>
    </row>
    <row r="1954" spans="1:15" x14ac:dyDescent="0.45">
      <c r="A1954" t="s">
        <v>657</v>
      </c>
      <c r="B1954">
        <v>2018</v>
      </c>
      <c r="C1954" s="9">
        <v>43163</v>
      </c>
      <c r="D1954" t="s">
        <v>641</v>
      </c>
      <c r="E1954" t="s">
        <v>370</v>
      </c>
      <c r="F1954">
        <v>2</v>
      </c>
      <c r="G1954">
        <v>5</v>
      </c>
      <c r="H1954" t="s">
        <v>111</v>
      </c>
      <c r="I1954" t="s">
        <v>118</v>
      </c>
      <c r="J1954">
        <v>23.369863013698598</v>
      </c>
      <c r="K1954">
        <v>23.486000000000001</v>
      </c>
      <c r="L1954">
        <v>23.341999999999999</v>
      </c>
      <c r="M1954">
        <v>25.724</v>
      </c>
      <c r="N1954">
        <v>1.1910000000000001</v>
      </c>
      <c r="O1954">
        <v>11</v>
      </c>
    </row>
    <row r="1955" spans="1:15" x14ac:dyDescent="0.45">
      <c r="A1955" t="s">
        <v>657</v>
      </c>
      <c r="B1955">
        <v>2018</v>
      </c>
      <c r="C1955" s="9">
        <v>43163</v>
      </c>
      <c r="D1955" t="s">
        <v>641</v>
      </c>
      <c r="E1955" t="s">
        <v>370</v>
      </c>
      <c r="F1955">
        <v>2</v>
      </c>
      <c r="G1955">
        <v>6</v>
      </c>
      <c r="H1955" t="s">
        <v>43</v>
      </c>
      <c r="I1955" t="s">
        <v>44</v>
      </c>
      <c r="J1955">
        <v>25.287671232876701</v>
      </c>
      <c r="K1955">
        <v>23.948</v>
      </c>
      <c r="L1955">
        <v>23.730999999999899</v>
      </c>
      <c r="M1955">
        <v>25.422999999999998</v>
      </c>
      <c r="N1955">
        <v>0.84599999999999997</v>
      </c>
      <c r="O1955">
        <v>12</v>
      </c>
    </row>
    <row r="1956" spans="1:15" x14ac:dyDescent="0.45">
      <c r="A1956" t="s">
        <v>149</v>
      </c>
      <c r="B1956">
        <v>2018</v>
      </c>
      <c r="C1956" s="9">
        <v>43198</v>
      </c>
      <c r="D1956" t="s">
        <v>646</v>
      </c>
      <c r="E1956" t="s">
        <v>454</v>
      </c>
      <c r="F1956">
        <v>1</v>
      </c>
      <c r="G1956">
        <v>1</v>
      </c>
      <c r="H1956" t="s">
        <v>135</v>
      </c>
      <c r="I1956" t="s">
        <v>29</v>
      </c>
      <c r="J1956">
        <v>28.413698630136899</v>
      </c>
      <c r="K1956">
        <v>26.837</v>
      </c>
      <c r="L1956">
        <v>26.959</v>
      </c>
      <c r="M1956">
        <v>28.952999999999999</v>
      </c>
      <c r="N1956">
        <v>0.997</v>
      </c>
    </row>
    <row r="1957" spans="1:15" x14ac:dyDescent="0.45">
      <c r="A1957" t="s">
        <v>149</v>
      </c>
      <c r="B1957">
        <v>2018</v>
      </c>
      <c r="C1957" s="9">
        <v>43198</v>
      </c>
      <c r="D1957" t="s">
        <v>646</v>
      </c>
      <c r="E1957" t="s">
        <v>454</v>
      </c>
      <c r="F1957">
        <v>1</v>
      </c>
      <c r="G1957">
        <v>2</v>
      </c>
      <c r="H1957" t="s">
        <v>146</v>
      </c>
      <c r="I1957" t="s">
        <v>56</v>
      </c>
      <c r="J1957">
        <v>28.013698630136901</v>
      </c>
      <c r="K1957">
        <v>17.469000000000001</v>
      </c>
      <c r="L1957">
        <v>18.587</v>
      </c>
      <c r="M1957">
        <v>23.408999999999999</v>
      </c>
      <c r="N1957">
        <v>2.411</v>
      </c>
    </row>
    <row r="1958" spans="1:15" x14ac:dyDescent="0.45">
      <c r="A1958" t="s">
        <v>149</v>
      </c>
      <c r="B1958">
        <v>2018</v>
      </c>
      <c r="C1958" s="9">
        <v>43198</v>
      </c>
      <c r="D1958" t="s">
        <v>646</v>
      </c>
      <c r="E1958" t="s">
        <v>454</v>
      </c>
      <c r="F1958">
        <v>1</v>
      </c>
      <c r="G1958">
        <v>3</v>
      </c>
      <c r="H1958" t="s">
        <v>182</v>
      </c>
      <c r="I1958" t="s">
        <v>25</v>
      </c>
      <c r="J1958">
        <v>18.4684931506849</v>
      </c>
      <c r="K1958">
        <v>8.8819999999999997</v>
      </c>
      <c r="L1958">
        <v>12.099</v>
      </c>
      <c r="M1958">
        <v>18.285</v>
      </c>
      <c r="N1958">
        <v>3.093</v>
      </c>
    </row>
    <row r="1959" spans="1:15" x14ac:dyDescent="0.45">
      <c r="A1959" t="s">
        <v>149</v>
      </c>
      <c r="B1959">
        <v>2018</v>
      </c>
      <c r="C1959" s="9">
        <v>43198</v>
      </c>
      <c r="D1959" t="s">
        <v>646</v>
      </c>
      <c r="E1959" t="s">
        <v>454</v>
      </c>
      <c r="F1959">
        <v>1</v>
      </c>
      <c r="G1959">
        <v>4</v>
      </c>
      <c r="H1959" t="s">
        <v>699</v>
      </c>
      <c r="I1959" t="s">
        <v>59</v>
      </c>
      <c r="J1959">
        <v>21.7397260273972</v>
      </c>
      <c r="K1959">
        <v>17.431999999999999</v>
      </c>
      <c r="L1959">
        <v>17.015999999999998</v>
      </c>
      <c r="M1959">
        <v>20.434000000000001</v>
      </c>
      <c r="N1959">
        <v>1.7090000000000001</v>
      </c>
    </row>
    <row r="1960" spans="1:15" x14ac:dyDescent="0.45">
      <c r="A1960" t="s">
        <v>149</v>
      </c>
      <c r="B1960">
        <v>2018</v>
      </c>
      <c r="C1960" s="9">
        <v>43198</v>
      </c>
      <c r="D1960" t="s">
        <v>646</v>
      </c>
      <c r="E1960" t="s">
        <v>454</v>
      </c>
      <c r="F1960">
        <v>1</v>
      </c>
      <c r="G1960">
        <v>5</v>
      </c>
      <c r="H1960" t="s">
        <v>700</v>
      </c>
      <c r="I1960" t="s">
        <v>701</v>
      </c>
      <c r="J1960">
        <v>18.928767123287599</v>
      </c>
      <c r="K1960">
        <v>9</v>
      </c>
      <c r="L1960">
        <v>3.298</v>
      </c>
      <c r="M1960">
        <v>14.172000000000001</v>
      </c>
      <c r="N1960">
        <v>5.4370000000000003</v>
      </c>
    </row>
    <row r="1961" spans="1:15" x14ac:dyDescent="0.45">
      <c r="A1961" t="s">
        <v>149</v>
      </c>
      <c r="B1961">
        <v>2018</v>
      </c>
      <c r="C1961" s="9">
        <v>43198</v>
      </c>
      <c r="D1961" t="s">
        <v>646</v>
      </c>
      <c r="E1961" t="s">
        <v>454</v>
      </c>
      <c r="F1961">
        <v>2</v>
      </c>
      <c r="G1961">
        <v>1</v>
      </c>
      <c r="H1961" t="s">
        <v>132</v>
      </c>
      <c r="I1961" t="s">
        <v>36</v>
      </c>
      <c r="J1961">
        <v>27.378082191780798</v>
      </c>
      <c r="K1961">
        <v>29.358000000000001</v>
      </c>
      <c r="L1961">
        <v>29.431000000000001</v>
      </c>
      <c r="M1961">
        <v>31.169</v>
      </c>
      <c r="N1961">
        <v>0.86899999999999999</v>
      </c>
    </row>
    <row r="1962" spans="1:15" x14ac:dyDescent="0.45">
      <c r="A1962" t="s">
        <v>149</v>
      </c>
      <c r="B1962">
        <v>2018</v>
      </c>
      <c r="C1962" s="9">
        <v>43198</v>
      </c>
      <c r="D1962" t="s">
        <v>646</v>
      </c>
      <c r="E1962" t="s">
        <v>454</v>
      </c>
      <c r="F1962">
        <v>2</v>
      </c>
      <c r="G1962">
        <v>2</v>
      </c>
      <c r="H1962" t="s">
        <v>648</v>
      </c>
      <c r="J1962">
        <v>22.2</v>
      </c>
      <c r="K1962">
        <v>9</v>
      </c>
      <c r="L1962">
        <v>16.382000000000001</v>
      </c>
      <c r="M1962">
        <v>25.94</v>
      </c>
      <c r="N1962">
        <v>4.7789999999999999</v>
      </c>
    </row>
    <row r="1963" spans="1:15" x14ac:dyDescent="0.45">
      <c r="A1963" t="s">
        <v>149</v>
      </c>
      <c r="B1963">
        <v>2018</v>
      </c>
      <c r="C1963" s="9">
        <v>43198</v>
      </c>
      <c r="D1963" t="s">
        <v>646</v>
      </c>
      <c r="E1963" t="s">
        <v>454</v>
      </c>
      <c r="F1963">
        <v>2</v>
      </c>
      <c r="G1963">
        <v>2</v>
      </c>
      <c r="H1963" t="s">
        <v>26</v>
      </c>
      <c r="I1963" t="s">
        <v>27</v>
      </c>
      <c r="J1963">
        <v>19.876712328767098</v>
      </c>
      <c r="K1963">
        <v>9</v>
      </c>
      <c r="L1963">
        <v>16.4009999999999</v>
      </c>
      <c r="M1963">
        <v>25.954999999999998</v>
      </c>
      <c r="N1963">
        <v>4.7770000000000001</v>
      </c>
    </row>
    <row r="1964" spans="1:15" x14ac:dyDescent="0.45">
      <c r="A1964" t="s">
        <v>149</v>
      </c>
      <c r="B1964">
        <v>2018</v>
      </c>
      <c r="C1964" s="9">
        <v>43198</v>
      </c>
      <c r="D1964" t="s">
        <v>646</v>
      </c>
      <c r="E1964" t="s">
        <v>454</v>
      </c>
      <c r="F1964">
        <v>2</v>
      </c>
      <c r="G1964">
        <v>4</v>
      </c>
      <c r="H1964" t="s">
        <v>185</v>
      </c>
      <c r="I1964" t="s">
        <v>186</v>
      </c>
      <c r="J1964">
        <v>23.150684931506799</v>
      </c>
      <c r="K1964">
        <v>14.183</v>
      </c>
      <c r="L1964">
        <v>14.7</v>
      </c>
      <c r="M1964">
        <v>17.899999999999999</v>
      </c>
      <c r="N1964">
        <v>1.6</v>
      </c>
    </row>
    <row r="1965" spans="1:15" x14ac:dyDescent="0.45">
      <c r="A1965" t="s">
        <v>149</v>
      </c>
      <c r="B1965">
        <v>2018</v>
      </c>
      <c r="C1965" s="9">
        <v>43198</v>
      </c>
      <c r="D1965" t="s">
        <v>646</v>
      </c>
      <c r="E1965" t="s">
        <v>454</v>
      </c>
      <c r="F1965">
        <v>2</v>
      </c>
      <c r="G1965">
        <v>5</v>
      </c>
      <c r="H1965" t="s">
        <v>137</v>
      </c>
      <c r="I1965" t="s">
        <v>29</v>
      </c>
      <c r="J1965">
        <v>20.887671232876698</v>
      </c>
      <c r="K1965">
        <v>18.335999999999999</v>
      </c>
      <c r="L1965">
        <v>17.513999999999999</v>
      </c>
      <c r="M1965">
        <v>21.21</v>
      </c>
      <c r="N1965">
        <v>1.8480000000000001</v>
      </c>
    </row>
    <row r="1966" spans="1:15" x14ac:dyDescent="0.45">
      <c r="A1966" t="s">
        <v>149</v>
      </c>
      <c r="B1966">
        <v>2018</v>
      </c>
      <c r="C1966" s="9">
        <v>43198</v>
      </c>
      <c r="D1966" t="s">
        <v>646</v>
      </c>
      <c r="E1966" t="s">
        <v>454</v>
      </c>
      <c r="F1966">
        <v>3</v>
      </c>
      <c r="G1966">
        <v>1</v>
      </c>
      <c r="H1966" t="s">
        <v>167</v>
      </c>
      <c r="I1966" t="s">
        <v>59</v>
      </c>
      <c r="J1966">
        <v>29.093150684931501</v>
      </c>
      <c r="K1966">
        <v>26.224</v>
      </c>
      <c r="L1966">
        <v>26.427999999999901</v>
      </c>
      <c r="M1966">
        <v>28.15</v>
      </c>
      <c r="N1966">
        <v>0.86099999999999999</v>
      </c>
    </row>
    <row r="1967" spans="1:15" x14ac:dyDescent="0.45">
      <c r="A1967" t="s">
        <v>149</v>
      </c>
      <c r="B1967">
        <v>2018</v>
      </c>
      <c r="C1967" s="9">
        <v>43198</v>
      </c>
      <c r="D1967" t="s">
        <v>646</v>
      </c>
      <c r="E1967" t="s">
        <v>454</v>
      </c>
      <c r="F1967">
        <v>3</v>
      </c>
      <c r="G1967">
        <v>2</v>
      </c>
      <c r="H1967" t="s">
        <v>401</v>
      </c>
      <c r="I1967" t="s">
        <v>36</v>
      </c>
      <c r="J1967">
        <v>30.2356164383561</v>
      </c>
      <c r="K1967">
        <v>27.628999999999898</v>
      </c>
      <c r="L1967">
        <v>27.591999999999999</v>
      </c>
      <c r="M1967">
        <v>29.917999999999999</v>
      </c>
      <c r="N1967">
        <v>1.163</v>
      </c>
    </row>
    <row r="1968" spans="1:15" x14ac:dyDescent="0.45">
      <c r="A1968" t="s">
        <v>149</v>
      </c>
      <c r="B1968">
        <v>2018</v>
      </c>
      <c r="C1968" s="9">
        <v>43198</v>
      </c>
      <c r="D1968" t="s">
        <v>646</v>
      </c>
      <c r="E1968" t="s">
        <v>454</v>
      </c>
      <c r="F1968">
        <v>3</v>
      </c>
      <c r="G1968">
        <v>3</v>
      </c>
      <c r="H1968" t="s">
        <v>694</v>
      </c>
      <c r="I1968" t="s">
        <v>29</v>
      </c>
      <c r="J1968">
        <v>20.142465753424599</v>
      </c>
      <c r="K1968">
        <v>13.675999999999901</v>
      </c>
      <c r="L1968">
        <v>16.539000000000001</v>
      </c>
      <c r="M1968">
        <v>22.452999999999999</v>
      </c>
      <c r="N1968">
        <v>2.9569999999999999</v>
      </c>
    </row>
    <row r="1969" spans="1:14" x14ac:dyDescent="0.45">
      <c r="A1969" t="s">
        <v>149</v>
      </c>
      <c r="B1969">
        <v>2018</v>
      </c>
      <c r="C1969" s="9">
        <v>43198</v>
      </c>
      <c r="D1969" t="s">
        <v>646</v>
      </c>
      <c r="E1969" t="s">
        <v>454</v>
      </c>
      <c r="F1969">
        <v>3</v>
      </c>
      <c r="G1969">
        <v>4</v>
      </c>
      <c r="H1969" t="s">
        <v>702</v>
      </c>
      <c r="I1969" t="s">
        <v>25</v>
      </c>
      <c r="J1969">
        <v>29.624657534246499</v>
      </c>
      <c r="K1969">
        <v>21.327000000000002</v>
      </c>
      <c r="L1969">
        <v>21</v>
      </c>
      <c r="M1969">
        <v>24.242000000000001</v>
      </c>
      <c r="N1969">
        <v>1.621</v>
      </c>
    </row>
    <row r="1970" spans="1:14" x14ac:dyDescent="0.45">
      <c r="A1970" t="s">
        <v>149</v>
      </c>
      <c r="B1970">
        <v>2018</v>
      </c>
      <c r="C1970" s="9">
        <v>43198</v>
      </c>
      <c r="D1970" t="s">
        <v>646</v>
      </c>
      <c r="E1970" t="s">
        <v>454</v>
      </c>
      <c r="F1970">
        <v>3</v>
      </c>
      <c r="G1970">
        <v>5</v>
      </c>
      <c r="H1970" t="s">
        <v>176</v>
      </c>
      <c r="I1970" t="s">
        <v>27</v>
      </c>
      <c r="J1970">
        <v>25.698630136986299</v>
      </c>
      <c r="K1970">
        <v>15.707000000000001</v>
      </c>
      <c r="L1970">
        <v>15.247</v>
      </c>
      <c r="M1970">
        <v>19.105</v>
      </c>
      <c r="N1970">
        <v>1.929</v>
      </c>
    </row>
    <row r="1971" spans="1:14" x14ac:dyDescent="0.45">
      <c r="A1971" t="s">
        <v>149</v>
      </c>
      <c r="B1971">
        <v>2018</v>
      </c>
      <c r="C1971" s="9">
        <v>43198</v>
      </c>
      <c r="D1971" t="s">
        <v>646</v>
      </c>
      <c r="E1971" t="s">
        <v>642</v>
      </c>
      <c r="F1971">
        <v>1</v>
      </c>
      <c r="G1971">
        <v>1</v>
      </c>
      <c r="H1971" t="s">
        <v>182</v>
      </c>
      <c r="I1971" t="s">
        <v>25</v>
      </c>
      <c r="J1971">
        <v>18.4684931506849</v>
      </c>
      <c r="K1971">
        <v>12.099</v>
      </c>
      <c r="L1971">
        <v>15.626999999999899</v>
      </c>
      <c r="M1971">
        <v>21.138999999999999</v>
      </c>
      <c r="N1971">
        <v>2.7559999999999998</v>
      </c>
    </row>
    <row r="1972" spans="1:14" x14ac:dyDescent="0.45">
      <c r="A1972" t="s">
        <v>149</v>
      </c>
      <c r="B1972">
        <v>2018</v>
      </c>
      <c r="C1972" s="9">
        <v>43198</v>
      </c>
      <c r="D1972" t="s">
        <v>646</v>
      </c>
      <c r="E1972" t="s">
        <v>642</v>
      </c>
      <c r="F1972">
        <v>1</v>
      </c>
      <c r="G1972">
        <v>2</v>
      </c>
      <c r="H1972" t="s">
        <v>702</v>
      </c>
      <c r="I1972" t="s">
        <v>25</v>
      </c>
      <c r="J1972">
        <v>29.624657534246499</v>
      </c>
      <c r="K1972">
        <v>21</v>
      </c>
      <c r="L1972">
        <v>20.919</v>
      </c>
      <c r="M1972">
        <v>24.045000000000002</v>
      </c>
      <c r="N1972">
        <v>1.5629999999999999</v>
      </c>
    </row>
    <row r="1973" spans="1:14" x14ac:dyDescent="0.45">
      <c r="A1973" t="s">
        <v>149</v>
      </c>
      <c r="B1973">
        <v>2018</v>
      </c>
      <c r="C1973" s="9">
        <v>43198</v>
      </c>
      <c r="D1973" t="s">
        <v>646</v>
      </c>
      <c r="E1973" t="s">
        <v>642</v>
      </c>
      <c r="F1973">
        <v>1</v>
      </c>
      <c r="G1973">
        <v>3</v>
      </c>
      <c r="H1973" t="s">
        <v>694</v>
      </c>
      <c r="I1973" t="s">
        <v>29</v>
      </c>
      <c r="J1973">
        <v>20.142465753424599</v>
      </c>
      <c r="K1973">
        <v>16.539000000000001</v>
      </c>
      <c r="L1973">
        <v>15.857999999999899</v>
      </c>
      <c r="M1973">
        <v>21.161999999999999</v>
      </c>
      <c r="N1973">
        <v>2.6520000000000001</v>
      </c>
    </row>
    <row r="1974" spans="1:14" x14ac:dyDescent="0.45">
      <c r="A1974" t="s">
        <v>149</v>
      </c>
      <c r="B1974">
        <v>2018</v>
      </c>
      <c r="C1974" s="9">
        <v>43198</v>
      </c>
      <c r="D1974" t="s">
        <v>646</v>
      </c>
      <c r="E1974" t="s">
        <v>642</v>
      </c>
      <c r="F1974">
        <v>1</v>
      </c>
      <c r="G1974">
        <v>4</v>
      </c>
      <c r="H1974" t="s">
        <v>700</v>
      </c>
      <c r="J1974">
        <v>18.928767123287599</v>
      </c>
      <c r="K1974">
        <v>3.298</v>
      </c>
      <c r="L1974">
        <v>2.6680000000000001</v>
      </c>
      <c r="M1974">
        <v>11.926</v>
      </c>
      <c r="N1974">
        <v>4.6289999999999996</v>
      </c>
    </row>
    <row r="1975" spans="1:14" x14ac:dyDescent="0.45">
      <c r="A1975" t="s">
        <v>149</v>
      </c>
      <c r="B1975">
        <v>2018</v>
      </c>
      <c r="C1975" s="9">
        <v>43198</v>
      </c>
      <c r="D1975" t="s">
        <v>646</v>
      </c>
      <c r="E1975" t="s">
        <v>642</v>
      </c>
      <c r="F1975">
        <v>2</v>
      </c>
      <c r="G1975">
        <v>1</v>
      </c>
      <c r="H1975" t="s">
        <v>137</v>
      </c>
      <c r="I1975" t="s">
        <v>29</v>
      </c>
      <c r="J1975">
        <v>20.887671232876698</v>
      </c>
      <c r="K1975">
        <v>17.513999999999999</v>
      </c>
      <c r="L1975">
        <v>18.542000000000002</v>
      </c>
      <c r="M1975">
        <v>22.07</v>
      </c>
      <c r="N1975">
        <v>1.764</v>
      </c>
    </row>
    <row r="1976" spans="1:14" x14ac:dyDescent="0.45">
      <c r="A1976" t="s">
        <v>149</v>
      </c>
      <c r="B1976">
        <v>2018</v>
      </c>
      <c r="C1976" s="9">
        <v>43198</v>
      </c>
      <c r="D1976" t="s">
        <v>646</v>
      </c>
      <c r="E1976" t="s">
        <v>642</v>
      </c>
      <c r="F1976">
        <v>2</v>
      </c>
      <c r="G1976">
        <v>2</v>
      </c>
      <c r="H1976" t="s">
        <v>699</v>
      </c>
      <c r="I1976" t="s">
        <v>59</v>
      </c>
      <c r="J1976">
        <v>21.7397260273972</v>
      </c>
      <c r="K1976">
        <v>17.015999999999998</v>
      </c>
      <c r="L1976">
        <v>17.498000000000001</v>
      </c>
      <c r="M1976">
        <v>20.748000000000001</v>
      </c>
      <c r="N1976">
        <v>1.625</v>
      </c>
    </row>
    <row r="1977" spans="1:14" x14ac:dyDescent="0.45">
      <c r="A1977" t="s">
        <v>149</v>
      </c>
      <c r="B1977">
        <v>2018</v>
      </c>
      <c r="C1977" s="9">
        <v>43198</v>
      </c>
      <c r="D1977" t="s">
        <v>646</v>
      </c>
      <c r="E1977" t="s">
        <v>642</v>
      </c>
      <c r="F1977">
        <v>2</v>
      </c>
      <c r="G1977">
        <v>3</v>
      </c>
      <c r="H1977" t="s">
        <v>176</v>
      </c>
      <c r="I1977" t="s">
        <v>27</v>
      </c>
      <c r="J1977">
        <v>25.698630136986299</v>
      </c>
      <c r="K1977">
        <v>15.247</v>
      </c>
      <c r="L1977">
        <v>15.577</v>
      </c>
      <c r="M1977">
        <v>19.189</v>
      </c>
      <c r="N1977">
        <v>1.806</v>
      </c>
    </row>
    <row r="1978" spans="1:14" x14ac:dyDescent="0.45">
      <c r="A1978" t="s">
        <v>149</v>
      </c>
      <c r="B1978">
        <v>2018</v>
      </c>
      <c r="C1978" s="9">
        <v>43198</v>
      </c>
      <c r="D1978" t="s">
        <v>646</v>
      </c>
      <c r="E1978" t="s">
        <v>642</v>
      </c>
      <c r="F1978">
        <v>2</v>
      </c>
      <c r="G1978">
        <v>4</v>
      </c>
      <c r="H1978" t="s">
        <v>185</v>
      </c>
      <c r="I1978" t="s">
        <v>186</v>
      </c>
      <c r="J1978">
        <v>23.150684931506799</v>
      </c>
      <c r="K1978">
        <v>14.7</v>
      </c>
      <c r="L1978">
        <v>14.670999999999999</v>
      </c>
      <c r="M1978">
        <v>17.736999999999998</v>
      </c>
      <c r="N1978">
        <v>1.5329999999999999</v>
      </c>
    </row>
    <row r="1979" spans="1:14" x14ac:dyDescent="0.45">
      <c r="A1979" t="s">
        <v>149</v>
      </c>
      <c r="B1979">
        <v>2018</v>
      </c>
      <c r="C1979" s="9">
        <v>43198</v>
      </c>
      <c r="D1979" t="s">
        <v>646</v>
      </c>
      <c r="E1979" t="s">
        <v>642</v>
      </c>
      <c r="F1979">
        <v>2</v>
      </c>
      <c r="G1979">
        <v>5</v>
      </c>
      <c r="H1979" t="s">
        <v>648</v>
      </c>
      <c r="J1979">
        <v>22.2</v>
      </c>
      <c r="K1979">
        <v>16.382000000000001</v>
      </c>
      <c r="L1979">
        <v>11.348999999999901</v>
      </c>
      <c r="M1979">
        <v>18.672999999999998</v>
      </c>
      <c r="N1979">
        <v>3.6619999999999999</v>
      </c>
    </row>
    <row r="1980" spans="1:14" x14ac:dyDescent="0.45">
      <c r="A1980" t="s">
        <v>149</v>
      </c>
      <c r="B1980">
        <v>2018</v>
      </c>
      <c r="C1980" s="9">
        <v>43198</v>
      </c>
      <c r="D1980" t="s">
        <v>646</v>
      </c>
      <c r="E1980" t="s">
        <v>643</v>
      </c>
      <c r="F1980">
        <v>1</v>
      </c>
      <c r="G1980">
        <v>1</v>
      </c>
      <c r="H1980" t="s">
        <v>401</v>
      </c>
      <c r="I1980" t="s">
        <v>36</v>
      </c>
      <c r="J1980">
        <v>30.2356164383561</v>
      </c>
      <c r="K1980">
        <v>27.591999999999999</v>
      </c>
      <c r="L1980">
        <v>27.881</v>
      </c>
      <c r="M1980">
        <v>30.172999999999998</v>
      </c>
      <c r="N1980">
        <v>1.1459999999999999</v>
      </c>
    </row>
    <row r="1981" spans="1:14" x14ac:dyDescent="0.45">
      <c r="A1981" t="s">
        <v>149</v>
      </c>
      <c r="B1981">
        <v>2018</v>
      </c>
      <c r="C1981" s="9">
        <v>43198</v>
      </c>
      <c r="D1981" t="s">
        <v>646</v>
      </c>
      <c r="E1981" t="s">
        <v>643</v>
      </c>
      <c r="F1981">
        <v>1</v>
      </c>
      <c r="G1981">
        <v>2</v>
      </c>
      <c r="H1981" t="s">
        <v>135</v>
      </c>
      <c r="I1981" t="s">
        <v>29</v>
      </c>
      <c r="J1981">
        <v>28.413698630136899</v>
      </c>
      <c r="K1981">
        <v>26.959</v>
      </c>
      <c r="L1981">
        <v>26.986000000000001</v>
      </c>
      <c r="M1981">
        <v>28.954000000000001</v>
      </c>
      <c r="N1981">
        <v>0.98399999999999999</v>
      </c>
    </row>
    <row r="1982" spans="1:14" x14ac:dyDescent="0.45">
      <c r="A1982" t="s">
        <v>149</v>
      </c>
      <c r="B1982">
        <v>2018</v>
      </c>
      <c r="C1982" s="9">
        <v>43198</v>
      </c>
      <c r="D1982" t="s">
        <v>646</v>
      </c>
      <c r="E1982" t="s">
        <v>643</v>
      </c>
      <c r="F1982">
        <v>1</v>
      </c>
      <c r="G1982">
        <v>3</v>
      </c>
      <c r="H1982" t="s">
        <v>699</v>
      </c>
      <c r="I1982" t="s">
        <v>59</v>
      </c>
      <c r="J1982">
        <v>21.7397260273972</v>
      </c>
      <c r="K1982">
        <v>17.498000000000001</v>
      </c>
      <c r="L1982">
        <v>18.173999999999999</v>
      </c>
      <c r="M1982">
        <v>21.277999999999999</v>
      </c>
      <c r="N1982">
        <v>1.552</v>
      </c>
    </row>
    <row r="1983" spans="1:14" x14ac:dyDescent="0.45">
      <c r="A1983" t="s">
        <v>149</v>
      </c>
      <c r="B1983">
        <v>2018</v>
      </c>
      <c r="C1983" s="9">
        <v>43198</v>
      </c>
      <c r="D1983" t="s">
        <v>646</v>
      </c>
      <c r="E1983" t="s">
        <v>643</v>
      </c>
      <c r="F1983">
        <v>1</v>
      </c>
      <c r="G1983">
        <v>4</v>
      </c>
      <c r="H1983" t="s">
        <v>694</v>
      </c>
      <c r="I1983" t="s">
        <v>29</v>
      </c>
      <c r="J1983">
        <v>20.142465753424599</v>
      </c>
      <c r="K1983">
        <v>15.857999999999899</v>
      </c>
      <c r="L1983">
        <v>16.646999999999998</v>
      </c>
      <c r="M1983">
        <v>21.361000000000001</v>
      </c>
      <c r="N1983">
        <v>2.3570000000000002</v>
      </c>
    </row>
    <row r="1984" spans="1:14" x14ac:dyDescent="0.45">
      <c r="A1984" t="s">
        <v>149</v>
      </c>
      <c r="B1984">
        <v>2018</v>
      </c>
      <c r="C1984" s="9">
        <v>43198</v>
      </c>
      <c r="D1984" t="s">
        <v>646</v>
      </c>
      <c r="E1984" t="s">
        <v>643</v>
      </c>
      <c r="F1984">
        <v>1</v>
      </c>
      <c r="G1984">
        <v>5</v>
      </c>
      <c r="H1984" t="s">
        <v>26</v>
      </c>
      <c r="I1984" t="s">
        <v>27</v>
      </c>
      <c r="J1984">
        <v>19.876712328767098</v>
      </c>
      <c r="K1984">
        <v>16.4009999999999</v>
      </c>
      <c r="L1984">
        <v>14.983999999999901</v>
      </c>
      <c r="M1984">
        <v>22.013999999999999</v>
      </c>
      <c r="N1984">
        <v>3.5150000000000001</v>
      </c>
    </row>
    <row r="1985" spans="1:14" x14ac:dyDescent="0.45">
      <c r="A1985" t="s">
        <v>149</v>
      </c>
      <c r="B1985">
        <v>2018</v>
      </c>
      <c r="C1985" s="9">
        <v>43198</v>
      </c>
      <c r="D1985" t="s">
        <v>646</v>
      </c>
      <c r="E1985" t="s">
        <v>643</v>
      </c>
      <c r="F1985">
        <v>1</v>
      </c>
      <c r="G1985">
        <v>6</v>
      </c>
      <c r="H1985" t="s">
        <v>182</v>
      </c>
      <c r="I1985" t="s">
        <v>25</v>
      </c>
      <c r="J1985">
        <v>18.4684931506849</v>
      </c>
      <c r="K1985">
        <v>15.626999999999899</v>
      </c>
      <c r="L1985">
        <v>14.263999999999999</v>
      </c>
      <c r="M1985">
        <v>19.283999999999999</v>
      </c>
      <c r="N1985">
        <v>2.5099999999999998</v>
      </c>
    </row>
    <row r="1986" spans="1:14" x14ac:dyDescent="0.45">
      <c r="A1986" t="s">
        <v>149</v>
      </c>
      <c r="B1986">
        <v>2018</v>
      </c>
      <c r="C1986" s="9">
        <v>43198</v>
      </c>
      <c r="D1986" t="s">
        <v>646</v>
      </c>
      <c r="E1986" t="s">
        <v>643</v>
      </c>
      <c r="F1986">
        <v>2</v>
      </c>
      <c r="G1986">
        <v>1</v>
      </c>
      <c r="H1986" t="s">
        <v>132</v>
      </c>
      <c r="I1986" t="s">
        <v>36</v>
      </c>
      <c r="J1986">
        <v>27.378082191780798</v>
      </c>
      <c r="K1986">
        <v>29.431000000000001</v>
      </c>
      <c r="L1986">
        <v>29.527999999999999</v>
      </c>
      <c r="M1986">
        <v>31.26</v>
      </c>
      <c r="N1986">
        <v>0.86599999999999999</v>
      </c>
    </row>
    <row r="1987" spans="1:14" x14ac:dyDescent="0.45">
      <c r="A1987" t="s">
        <v>149</v>
      </c>
      <c r="B1987">
        <v>2018</v>
      </c>
      <c r="C1987" s="9">
        <v>43198</v>
      </c>
      <c r="D1987" t="s">
        <v>646</v>
      </c>
      <c r="E1987" t="s">
        <v>643</v>
      </c>
      <c r="F1987">
        <v>2</v>
      </c>
      <c r="G1987">
        <v>2</v>
      </c>
      <c r="H1987" t="s">
        <v>137</v>
      </c>
      <c r="I1987" t="s">
        <v>29</v>
      </c>
      <c r="J1987">
        <v>20.887671232876698</v>
      </c>
      <c r="K1987">
        <v>18.542000000000002</v>
      </c>
      <c r="L1987">
        <v>19.631</v>
      </c>
      <c r="M1987">
        <v>22.965</v>
      </c>
      <c r="N1987">
        <v>1.667</v>
      </c>
    </row>
    <row r="1988" spans="1:14" x14ac:dyDescent="0.45">
      <c r="A1988" t="s">
        <v>149</v>
      </c>
      <c r="B1988">
        <v>2018</v>
      </c>
      <c r="C1988" s="9">
        <v>43198</v>
      </c>
      <c r="D1988" t="s">
        <v>646</v>
      </c>
      <c r="E1988" t="s">
        <v>643</v>
      </c>
      <c r="F1988">
        <v>2</v>
      </c>
      <c r="G1988">
        <v>3</v>
      </c>
      <c r="H1988" t="s">
        <v>176</v>
      </c>
      <c r="I1988" t="s">
        <v>27</v>
      </c>
      <c r="J1988">
        <v>25.698630136986299</v>
      </c>
      <c r="K1988">
        <v>15.577</v>
      </c>
      <c r="L1988">
        <v>16.744999999999902</v>
      </c>
      <c r="M1988">
        <v>20.132999999999999</v>
      </c>
      <c r="N1988">
        <v>1.694</v>
      </c>
    </row>
    <row r="1989" spans="1:14" x14ac:dyDescent="0.45">
      <c r="A1989" t="s">
        <v>149</v>
      </c>
      <c r="B1989">
        <v>2018</v>
      </c>
      <c r="C1989" s="9">
        <v>43198</v>
      </c>
      <c r="D1989" t="s">
        <v>646</v>
      </c>
      <c r="E1989" t="s">
        <v>643</v>
      </c>
      <c r="F1989">
        <v>2</v>
      </c>
      <c r="G1989">
        <v>4</v>
      </c>
      <c r="H1989" t="s">
        <v>146</v>
      </c>
      <c r="I1989" t="s">
        <v>56</v>
      </c>
      <c r="J1989">
        <v>28.013698630136901</v>
      </c>
      <c r="K1989">
        <v>18.587</v>
      </c>
      <c r="L1989">
        <v>19.017999999999901</v>
      </c>
      <c r="M1989">
        <v>23.33</v>
      </c>
      <c r="N1989">
        <v>2.1560000000000001</v>
      </c>
    </row>
    <row r="1990" spans="1:14" x14ac:dyDescent="0.45">
      <c r="A1990" t="s">
        <v>149</v>
      </c>
      <c r="B1990">
        <v>2018</v>
      </c>
      <c r="C1990" s="9">
        <v>43198</v>
      </c>
      <c r="D1990" t="s">
        <v>646</v>
      </c>
      <c r="E1990" t="s">
        <v>643</v>
      </c>
      <c r="F1990">
        <v>2</v>
      </c>
      <c r="G1990">
        <v>5</v>
      </c>
      <c r="H1990" t="s">
        <v>702</v>
      </c>
      <c r="I1990" t="s">
        <v>25</v>
      </c>
      <c r="J1990">
        <v>29.624657534246499</v>
      </c>
      <c r="K1990">
        <v>20.919</v>
      </c>
      <c r="L1990">
        <v>20.69</v>
      </c>
      <c r="M1990">
        <v>23.67</v>
      </c>
      <c r="N1990">
        <v>1.49</v>
      </c>
    </row>
    <row r="1991" spans="1:14" x14ac:dyDescent="0.45">
      <c r="A1991" t="s">
        <v>149</v>
      </c>
      <c r="B1991">
        <v>2018</v>
      </c>
      <c r="C1991" s="9">
        <v>43198</v>
      </c>
      <c r="D1991" t="s">
        <v>646</v>
      </c>
      <c r="E1991" t="s">
        <v>643</v>
      </c>
      <c r="F1991">
        <v>2</v>
      </c>
      <c r="G1991">
        <v>6</v>
      </c>
      <c r="H1991" t="s">
        <v>167</v>
      </c>
      <c r="I1991" t="s">
        <v>59</v>
      </c>
      <c r="J1991">
        <v>29.093150684931501</v>
      </c>
      <c r="K1991">
        <v>26.427999999999901</v>
      </c>
      <c r="L1991">
        <v>26.047999999999998</v>
      </c>
      <c r="M1991">
        <v>27.754000000000001</v>
      </c>
      <c r="N1991">
        <v>0.85299999999999998</v>
      </c>
    </row>
    <row r="1992" spans="1:14" x14ac:dyDescent="0.45">
      <c r="A1992" t="s">
        <v>149</v>
      </c>
      <c r="B1992">
        <v>2018</v>
      </c>
      <c r="C1992" s="9">
        <v>43198</v>
      </c>
      <c r="D1992" t="s">
        <v>646</v>
      </c>
      <c r="E1992" t="s">
        <v>370</v>
      </c>
      <c r="F1992">
        <v>1</v>
      </c>
      <c r="G1992">
        <v>1</v>
      </c>
      <c r="H1992" t="s">
        <v>132</v>
      </c>
      <c r="I1992" t="s">
        <v>36</v>
      </c>
      <c r="J1992">
        <v>27.378082191780798</v>
      </c>
      <c r="K1992">
        <v>29.527999999999999</v>
      </c>
      <c r="L1992">
        <v>29.702999999999999</v>
      </c>
      <c r="M1992">
        <v>31.425000000000001</v>
      </c>
      <c r="N1992">
        <v>0.86099999999999999</v>
      </c>
    </row>
    <row r="1993" spans="1:14" x14ac:dyDescent="0.45">
      <c r="A1993" t="s">
        <v>149</v>
      </c>
      <c r="B1993">
        <v>2018</v>
      </c>
      <c r="C1993" s="9">
        <v>43198</v>
      </c>
      <c r="D1993" t="s">
        <v>646</v>
      </c>
      <c r="E1993" t="s">
        <v>370</v>
      </c>
      <c r="F1993">
        <v>1</v>
      </c>
      <c r="G1993">
        <v>2</v>
      </c>
      <c r="H1993" t="s">
        <v>401</v>
      </c>
      <c r="I1993" t="s">
        <v>36</v>
      </c>
      <c r="J1993">
        <v>30.2356164383561</v>
      </c>
      <c r="K1993">
        <v>27.881</v>
      </c>
      <c r="L1993">
        <v>27.992999999999999</v>
      </c>
      <c r="M1993">
        <v>30.239000000000001</v>
      </c>
      <c r="N1993">
        <v>1.123</v>
      </c>
    </row>
    <row r="1994" spans="1:14" x14ac:dyDescent="0.45">
      <c r="A1994" t="s">
        <v>149</v>
      </c>
      <c r="B1994">
        <v>2018</v>
      </c>
      <c r="C1994" s="9">
        <v>43198</v>
      </c>
      <c r="D1994" t="s">
        <v>646</v>
      </c>
      <c r="E1994" t="s">
        <v>370</v>
      </c>
      <c r="F1994">
        <v>1</v>
      </c>
      <c r="G1994">
        <v>3</v>
      </c>
      <c r="H1994" t="s">
        <v>135</v>
      </c>
      <c r="I1994" t="s">
        <v>29</v>
      </c>
      <c r="J1994">
        <v>28.413698630136899</v>
      </c>
      <c r="K1994">
        <v>26.986000000000001</v>
      </c>
      <c r="L1994">
        <v>26.940999999999999</v>
      </c>
      <c r="M1994">
        <v>28.881</v>
      </c>
      <c r="N1994">
        <v>0.97</v>
      </c>
    </row>
    <row r="1995" spans="1:14" x14ac:dyDescent="0.45">
      <c r="A1995" t="s">
        <v>149</v>
      </c>
      <c r="B1995">
        <v>2018</v>
      </c>
      <c r="C1995" s="9">
        <v>43198</v>
      </c>
      <c r="D1995" t="s">
        <v>646</v>
      </c>
      <c r="E1995" t="s">
        <v>370</v>
      </c>
      <c r="F1995">
        <v>1</v>
      </c>
      <c r="G1995">
        <v>4</v>
      </c>
      <c r="H1995" t="s">
        <v>699</v>
      </c>
      <c r="I1995" t="s">
        <v>59</v>
      </c>
      <c r="J1995">
        <v>21.7397260273972</v>
      </c>
      <c r="K1995">
        <v>18.173999999999999</v>
      </c>
      <c r="L1995">
        <v>18.571999999999999</v>
      </c>
      <c r="M1995">
        <v>21.547999999999998</v>
      </c>
      <c r="N1995">
        <v>1.488</v>
      </c>
    </row>
    <row r="1996" spans="1:14" x14ac:dyDescent="0.45">
      <c r="A1996" t="s">
        <v>149</v>
      </c>
      <c r="B1996">
        <v>2018</v>
      </c>
      <c r="C1996" s="9">
        <v>43198</v>
      </c>
      <c r="D1996" t="s">
        <v>646</v>
      </c>
      <c r="E1996" t="s">
        <v>370</v>
      </c>
      <c r="F1996">
        <v>1</v>
      </c>
      <c r="G1996">
        <v>5</v>
      </c>
      <c r="H1996" t="s">
        <v>176</v>
      </c>
      <c r="I1996" t="s">
        <v>27</v>
      </c>
      <c r="J1996">
        <v>25.698630136986299</v>
      </c>
      <c r="K1996">
        <v>16.744999999999902</v>
      </c>
      <c r="L1996">
        <v>16.914000000000001</v>
      </c>
      <c r="M1996">
        <v>20.14</v>
      </c>
      <c r="N1996">
        <v>1.613</v>
      </c>
    </row>
    <row r="1997" spans="1:14" x14ac:dyDescent="0.45">
      <c r="A1997" t="s">
        <v>149</v>
      </c>
      <c r="B1997">
        <v>2018</v>
      </c>
      <c r="C1997" s="9">
        <v>43198</v>
      </c>
      <c r="D1997" t="s">
        <v>646</v>
      </c>
      <c r="E1997" t="s">
        <v>370</v>
      </c>
      <c r="F1997">
        <v>1</v>
      </c>
      <c r="G1997">
        <v>6</v>
      </c>
      <c r="H1997" t="s">
        <v>137</v>
      </c>
      <c r="I1997" t="s">
        <v>29</v>
      </c>
      <c r="J1997">
        <v>20.887671232876698</v>
      </c>
      <c r="K1997">
        <v>19.631</v>
      </c>
      <c r="L1997">
        <v>18.905000000000001</v>
      </c>
      <c r="M1997">
        <v>22.109000000000002</v>
      </c>
      <c r="N1997">
        <v>1.6020000000000001</v>
      </c>
    </row>
    <row r="1998" spans="1:14" x14ac:dyDescent="0.45">
      <c r="A1998" t="s">
        <v>149</v>
      </c>
      <c r="B1998">
        <v>2018</v>
      </c>
      <c r="C1998" s="9">
        <v>43198</v>
      </c>
      <c r="D1998" t="s">
        <v>646</v>
      </c>
      <c r="E1998" t="s">
        <v>370</v>
      </c>
      <c r="F1998">
        <v>2</v>
      </c>
      <c r="G1998">
        <v>1</v>
      </c>
      <c r="H1998" t="s">
        <v>26</v>
      </c>
      <c r="I1998" t="s">
        <v>27</v>
      </c>
      <c r="J1998">
        <v>19.876712328767098</v>
      </c>
      <c r="K1998">
        <v>14.983999999999901</v>
      </c>
      <c r="L1998">
        <v>19.884999999999899</v>
      </c>
      <c r="M1998">
        <v>25.856999999999999</v>
      </c>
      <c r="N1998">
        <v>2.9860000000000002</v>
      </c>
    </row>
    <row r="1999" spans="1:14" x14ac:dyDescent="0.45">
      <c r="A1999" t="s">
        <v>149</v>
      </c>
      <c r="B1999">
        <v>2018</v>
      </c>
      <c r="C1999" s="9">
        <v>43198</v>
      </c>
      <c r="D1999" t="s">
        <v>646</v>
      </c>
      <c r="E1999" t="s">
        <v>370</v>
      </c>
      <c r="F1999">
        <v>2</v>
      </c>
      <c r="G1999">
        <v>2</v>
      </c>
      <c r="H1999" t="s">
        <v>167</v>
      </c>
      <c r="I1999" t="s">
        <v>59</v>
      </c>
      <c r="J1999">
        <v>29.093150684931501</v>
      </c>
      <c r="K1999">
        <v>26.047999999999998</v>
      </c>
      <c r="L1999">
        <v>26.062999999999999</v>
      </c>
      <c r="M1999">
        <v>27.754999999999999</v>
      </c>
      <c r="N1999">
        <v>0.84599999999999997</v>
      </c>
    </row>
    <row r="2000" spans="1:14" x14ac:dyDescent="0.45">
      <c r="A2000" t="s">
        <v>149</v>
      </c>
      <c r="B2000">
        <v>2018</v>
      </c>
      <c r="C2000" s="9">
        <v>43198</v>
      </c>
      <c r="D2000" t="s">
        <v>646</v>
      </c>
      <c r="E2000" t="s">
        <v>370</v>
      </c>
      <c r="F2000">
        <v>2</v>
      </c>
      <c r="G2000">
        <v>3</v>
      </c>
      <c r="H2000" t="s">
        <v>702</v>
      </c>
      <c r="I2000" t="s">
        <v>25</v>
      </c>
      <c r="J2000">
        <v>29.624657534246499</v>
      </c>
      <c r="K2000">
        <v>20.69</v>
      </c>
      <c r="L2000">
        <v>20.908999999999999</v>
      </c>
      <c r="M2000">
        <v>23.768999999999998</v>
      </c>
      <c r="N2000">
        <v>1.43</v>
      </c>
    </row>
    <row r="2001" spans="1:14" x14ac:dyDescent="0.45">
      <c r="A2001" t="s">
        <v>149</v>
      </c>
      <c r="B2001">
        <v>2018</v>
      </c>
      <c r="C2001" s="9">
        <v>43198</v>
      </c>
      <c r="D2001" t="s">
        <v>646</v>
      </c>
      <c r="E2001" t="s">
        <v>370</v>
      </c>
      <c r="F2001">
        <v>2</v>
      </c>
      <c r="G2001">
        <v>4</v>
      </c>
      <c r="H2001" t="s">
        <v>182</v>
      </c>
      <c r="I2001" t="s">
        <v>25</v>
      </c>
      <c r="J2001">
        <v>18.4684931506849</v>
      </c>
      <c r="K2001">
        <v>14.263999999999999</v>
      </c>
      <c r="L2001">
        <v>15.404</v>
      </c>
      <c r="M2001">
        <v>19.888000000000002</v>
      </c>
      <c r="N2001">
        <v>2.242</v>
      </c>
    </row>
    <row r="2002" spans="1:14" x14ac:dyDescent="0.45">
      <c r="A2002" t="s">
        <v>149</v>
      </c>
      <c r="B2002">
        <v>2018</v>
      </c>
      <c r="C2002" s="9">
        <v>43198</v>
      </c>
      <c r="D2002" t="s">
        <v>646</v>
      </c>
      <c r="E2002" t="s">
        <v>370</v>
      </c>
      <c r="F2002">
        <v>2</v>
      </c>
      <c r="G2002">
        <v>5</v>
      </c>
      <c r="H2002" t="s">
        <v>694</v>
      </c>
      <c r="I2002" t="s">
        <v>29</v>
      </c>
      <c r="J2002">
        <v>20.142465753424599</v>
      </c>
      <c r="K2002">
        <v>16.646999999999998</v>
      </c>
      <c r="L2002">
        <v>16.486999999999998</v>
      </c>
      <c r="M2002">
        <v>20.765000000000001</v>
      </c>
      <c r="N2002">
        <v>2.1389999999999998</v>
      </c>
    </row>
    <row r="2003" spans="1:14" x14ac:dyDescent="0.45">
      <c r="A2003" t="s">
        <v>149</v>
      </c>
      <c r="B2003">
        <v>2018</v>
      </c>
      <c r="C2003" s="9">
        <v>43198</v>
      </c>
      <c r="D2003" t="s">
        <v>646</v>
      </c>
      <c r="E2003" t="s">
        <v>370</v>
      </c>
      <c r="F2003">
        <v>2</v>
      </c>
      <c r="G2003">
        <v>6</v>
      </c>
      <c r="H2003" t="s">
        <v>146</v>
      </c>
      <c r="I2003" t="s">
        <v>56</v>
      </c>
      <c r="J2003">
        <v>28.013698630136901</v>
      </c>
      <c r="K2003">
        <v>19.017999999999901</v>
      </c>
      <c r="L2003">
        <v>17.698</v>
      </c>
      <c r="M2003">
        <v>21.72</v>
      </c>
      <c r="N2003">
        <v>2.0110000000000001</v>
      </c>
    </row>
    <row r="2004" spans="1:14" x14ac:dyDescent="0.45">
      <c r="A2004" t="s">
        <v>693</v>
      </c>
      <c r="B2004">
        <v>2019</v>
      </c>
      <c r="C2004" s="9">
        <v>43385</v>
      </c>
      <c r="D2004" t="s">
        <v>658</v>
      </c>
      <c r="E2004" t="s">
        <v>454</v>
      </c>
      <c r="F2004">
        <v>1</v>
      </c>
      <c r="G2004">
        <v>1</v>
      </c>
      <c r="H2004" t="s">
        <v>132</v>
      </c>
      <c r="I2004" t="s">
        <v>36</v>
      </c>
      <c r="J2004">
        <v>27.890410958904098</v>
      </c>
      <c r="K2004">
        <v>29.702999999999999</v>
      </c>
      <c r="L2004">
        <v>29.760999999999999</v>
      </c>
      <c r="M2004">
        <v>31.481000000000002</v>
      </c>
      <c r="N2004">
        <v>0.86</v>
      </c>
    </row>
    <row r="2005" spans="1:14" x14ac:dyDescent="0.45">
      <c r="A2005" t="s">
        <v>693</v>
      </c>
      <c r="B2005">
        <v>2019</v>
      </c>
      <c r="C2005" s="9">
        <v>43385</v>
      </c>
      <c r="D2005" t="s">
        <v>658</v>
      </c>
      <c r="E2005" t="s">
        <v>454</v>
      </c>
      <c r="F2005">
        <v>1</v>
      </c>
      <c r="G2005">
        <v>2</v>
      </c>
      <c r="H2005" t="s">
        <v>179</v>
      </c>
      <c r="I2005" t="s">
        <v>36</v>
      </c>
      <c r="J2005">
        <v>22.824657534246501</v>
      </c>
      <c r="K2005">
        <v>19.047999999999998</v>
      </c>
      <c r="L2005">
        <v>19.905000000000001</v>
      </c>
      <c r="M2005">
        <v>24.568999999999999</v>
      </c>
      <c r="N2005">
        <v>2.3319999999999999</v>
      </c>
    </row>
    <row r="2006" spans="1:14" x14ac:dyDescent="0.45">
      <c r="A2006" t="s">
        <v>693</v>
      </c>
      <c r="B2006">
        <v>2019</v>
      </c>
      <c r="C2006" s="9">
        <v>43385</v>
      </c>
      <c r="D2006" t="s">
        <v>658</v>
      </c>
      <c r="E2006" t="s">
        <v>454</v>
      </c>
      <c r="F2006">
        <v>1</v>
      </c>
      <c r="G2006">
        <v>3</v>
      </c>
      <c r="H2006" t="s">
        <v>694</v>
      </c>
      <c r="I2006" t="s">
        <v>29</v>
      </c>
      <c r="J2006">
        <v>20.654794520547899</v>
      </c>
      <c r="K2006">
        <v>16.486999999999998</v>
      </c>
      <c r="L2006">
        <v>16.738</v>
      </c>
      <c r="M2006">
        <v>20.771999999999998</v>
      </c>
      <c r="N2006">
        <v>2.0169999999999999</v>
      </c>
    </row>
    <row r="2007" spans="1:14" x14ac:dyDescent="0.45">
      <c r="A2007" t="s">
        <v>693</v>
      </c>
      <c r="B2007">
        <v>2019</v>
      </c>
      <c r="C2007" s="9">
        <v>43385</v>
      </c>
      <c r="D2007" t="s">
        <v>658</v>
      </c>
      <c r="E2007" t="s">
        <v>454</v>
      </c>
      <c r="F2007">
        <v>1</v>
      </c>
      <c r="G2007">
        <v>4</v>
      </c>
      <c r="H2007" t="s">
        <v>679</v>
      </c>
      <c r="I2007" t="s">
        <v>36</v>
      </c>
      <c r="J2007">
        <v>37.4712328767123</v>
      </c>
      <c r="K2007">
        <v>6.9909999999999997</v>
      </c>
      <c r="L2007">
        <v>8.4740000000000002</v>
      </c>
      <c r="M2007">
        <v>15.206</v>
      </c>
      <c r="N2007">
        <v>3.3660000000000001</v>
      </c>
    </row>
    <row r="2008" spans="1:14" x14ac:dyDescent="0.45">
      <c r="A2008" t="s">
        <v>693</v>
      </c>
      <c r="B2008">
        <v>2019</v>
      </c>
      <c r="C2008" s="9">
        <v>43385</v>
      </c>
      <c r="D2008" t="s">
        <v>658</v>
      </c>
      <c r="E2008" t="s">
        <v>454</v>
      </c>
      <c r="F2008">
        <v>1</v>
      </c>
      <c r="G2008">
        <v>5</v>
      </c>
      <c r="H2008" t="s">
        <v>670</v>
      </c>
      <c r="I2008" t="s">
        <v>29</v>
      </c>
      <c r="J2008">
        <v>21.7753424657534</v>
      </c>
      <c r="K2008">
        <v>9</v>
      </c>
      <c r="L2008">
        <v>1.968</v>
      </c>
      <c r="M2008">
        <v>13.013999999999999</v>
      </c>
      <c r="N2008">
        <v>5.5229999999999997</v>
      </c>
    </row>
    <row r="2009" spans="1:14" x14ac:dyDescent="0.45">
      <c r="A2009" t="s">
        <v>693</v>
      </c>
      <c r="B2009">
        <v>2019</v>
      </c>
      <c r="C2009" s="9">
        <v>43385</v>
      </c>
      <c r="D2009" t="s">
        <v>658</v>
      </c>
      <c r="E2009" t="s">
        <v>454</v>
      </c>
      <c r="F2009">
        <v>2</v>
      </c>
      <c r="G2009">
        <v>1</v>
      </c>
      <c r="H2009" t="s">
        <v>135</v>
      </c>
      <c r="I2009" t="s">
        <v>29</v>
      </c>
      <c r="J2009">
        <v>28.926027397260199</v>
      </c>
      <c r="K2009">
        <v>26.940999999999999</v>
      </c>
      <c r="L2009">
        <v>27.190999999999999</v>
      </c>
      <c r="M2009">
        <v>29.114999999999998</v>
      </c>
      <c r="N2009">
        <v>0.96199999999999997</v>
      </c>
    </row>
    <row r="2010" spans="1:14" x14ac:dyDescent="0.45">
      <c r="A2010" t="s">
        <v>693</v>
      </c>
      <c r="B2010">
        <v>2019</v>
      </c>
      <c r="C2010" s="9">
        <v>43385</v>
      </c>
      <c r="D2010" t="s">
        <v>658</v>
      </c>
      <c r="E2010" t="s">
        <v>454</v>
      </c>
      <c r="F2010">
        <v>2</v>
      </c>
      <c r="G2010">
        <v>2</v>
      </c>
      <c r="H2010" t="s">
        <v>401</v>
      </c>
      <c r="I2010" t="s">
        <v>36</v>
      </c>
      <c r="J2010">
        <v>30.7479452054794</v>
      </c>
      <c r="K2010">
        <v>27.992999999999999</v>
      </c>
      <c r="L2010">
        <v>27.982999999999901</v>
      </c>
      <c r="M2010">
        <v>30.190999999999999</v>
      </c>
      <c r="N2010">
        <v>1.1040000000000001</v>
      </c>
    </row>
    <row r="2011" spans="1:14" x14ac:dyDescent="0.45">
      <c r="A2011" t="s">
        <v>693</v>
      </c>
      <c r="B2011">
        <v>2019</v>
      </c>
      <c r="C2011" s="9">
        <v>43385</v>
      </c>
      <c r="D2011" t="s">
        <v>658</v>
      </c>
      <c r="E2011" t="s">
        <v>454</v>
      </c>
      <c r="F2011">
        <v>2</v>
      </c>
      <c r="G2011">
        <v>3</v>
      </c>
      <c r="H2011" t="s">
        <v>695</v>
      </c>
      <c r="I2011" t="s">
        <v>36</v>
      </c>
      <c r="J2011">
        <v>17.9945205479452</v>
      </c>
      <c r="K2011">
        <v>19.216000000000001</v>
      </c>
      <c r="L2011">
        <v>19.658000000000001</v>
      </c>
      <c r="M2011">
        <v>26.478000000000002</v>
      </c>
      <c r="N2011">
        <v>3.41</v>
      </c>
    </row>
    <row r="2012" spans="1:14" x14ac:dyDescent="0.45">
      <c r="A2012" t="s">
        <v>693</v>
      </c>
      <c r="B2012">
        <v>2019</v>
      </c>
      <c r="C2012" s="9">
        <v>43385</v>
      </c>
      <c r="D2012" t="s">
        <v>658</v>
      </c>
      <c r="E2012" t="s">
        <v>454</v>
      </c>
      <c r="F2012">
        <v>2</v>
      </c>
      <c r="G2012">
        <v>4</v>
      </c>
      <c r="H2012" t="s">
        <v>662</v>
      </c>
      <c r="I2012" t="s">
        <v>36</v>
      </c>
      <c r="J2012">
        <v>19.131506849314999</v>
      </c>
      <c r="K2012">
        <v>12.738</v>
      </c>
      <c r="L2012">
        <v>13.561</v>
      </c>
      <c r="M2012">
        <v>19.867000000000001</v>
      </c>
      <c r="N2012">
        <v>3.153</v>
      </c>
    </row>
    <row r="2013" spans="1:14" x14ac:dyDescent="0.45">
      <c r="A2013" t="s">
        <v>693</v>
      </c>
      <c r="B2013">
        <v>2019</v>
      </c>
      <c r="C2013" s="9">
        <v>43385</v>
      </c>
      <c r="D2013" t="s">
        <v>658</v>
      </c>
      <c r="E2013" t="s">
        <v>454</v>
      </c>
      <c r="F2013">
        <v>2</v>
      </c>
      <c r="G2013">
        <v>5</v>
      </c>
      <c r="H2013" t="s">
        <v>665</v>
      </c>
      <c r="I2013" t="s">
        <v>29</v>
      </c>
      <c r="J2013">
        <v>25.517808219178001</v>
      </c>
      <c r="K2013">
        <v>9</v>
      </c>
      <c r="L2013">
        <v>4.1479999999999997</v>
      </c>
      <c r="M2013">
        <v>15.644</v>
      </c>
      <c r="N2013">
        <v>5.7480000000000002</v>
      </c>
    </row>
    <row r="2014" spans="1:14" x14ac:dyDescent="0.45">
      <c r="A2014" t="s">
        <v>693</v>
      </c>
      <c r="B2014">
        <v>2019</v>
      </c>
      <c r="C2014" s="9">
        <v>43385</v>
      </c>
      <c r="D2014" t="s">
        <v>658</v>
      </c>
      <c r="E2014" t="s">
        <v>454</v>
      </c>
      <c r="F2014">
        <v>3</v>
      </c>
      <c r="G2014">
        <v>1</v>
      </c>
      <c r="H2014" t="s">
        <v>137</v>
      </c>
      <c r="I2014" t="s">
        <v>29</v>
      </c>
      <c r="J2014">
        <v>21.4</v>
      </c>
      <c r="K2014">
        <v>18.905000000000001</v>
      </c>
      <c r="L2014">
        <v>19.914999999999999</v>
      </c>
      <c r="M2014">
        <v>23.004999999999999</v>
      </c>
      <c r="N2014">
        <v>1.5449999999999999</v>
      </c>
    </row>
    <row r="2015" spans="1:14" x14ac:dyDescent="0.45">
      <c r="A2015" t="s">
        <v>693</v>
      </c>
      <c r="B2015">
        <v>2019</v>
      </c>
      <c r="C2015" s="9">
        <v>43385</v>
      </c>
      <c r="D2015" t="s">
        <v>658</v>
      </c>
      <c r="E2015" t="s">
        <v>454</v>
      </c>
      <c r="F2015">
        <v>3</v>
      </c>
      <c r="G2015">
        <v>2</v>
      </c>
      <c r="H2015" t="s">
        <v>161</v>
      </c>
      <c r="I2015" t="s">
        <v>36</v>
      </c>
      <c r="J2015">
        <v>24.7095890410958</v>
      </c>
      <c r="K2015">
        <v>20.271000000000001</v>
      </c>
      <c r="L2015">
        <v>20.825999999999901</v>
      </c>
      <c r="M2015">
        <v>24.611999999999998</v>
      </c>
      <c r="N2015">
        <v>1.893</v>
      </c>
    </row>
    <row r="2016" spans="1:14" x14ac:dyDescent="0.45">
      <c r="A2016" t="s">
        <v>693</v>
      </c>
      <c r="B2016">
        <v>2019</v>
      </c>
      <c r="C2016" s="9">
        <v>43385</v>
      </c>
      <c r="D2016" t="s">
        <v>658</v>
      </c>
      <c r="E2016" t="s">
        <v>454</v>
      </c>
      <c r="F2016">
        <v>3</v>
      </c>
      <c r="G2016">
        <v>3</v>
      </c>
      <c r="H2016" t="s">
        <v>681</v>
      </c>
      <c r="I2016" t="s">
        <v>36</v>
      </c>
      <c r="J2016">
        <v>19.356164383561602</v>
      </c>
      <c r="K2016">
        <v>20.396999999999998</v>
      </c>
      <c r="L2016">
        <v>19.524999999999999</v>
      </c>
      <c r="M2016">
        <v>25.786999999999999</v>
      </c>
      <c r="N2016">
        <v>3.1309999999999998</v>
      </c>
    </row>
    <row r="2017" spans="1:14" x14ac:dyDescent="0.45">
      <c r="A2017" t="s">
        <v>693</v>
      </c>
      <c r="B2017">
        <v>2019</v>
      </c>
      <c r="C2017" s="9">
        <v>43385</v>
      </c>
      <c r="D2017" t="s">
        <v>658</v>
      </c>
      <c r="E2017" t="s">
        <v>454</v>
      </c>
      <c r="F2017">
        <v>3</v>
      </c>
      <c r="G2017">
        <v>4</v>
      </c>
      <c r="H2017" t="s">
        <v>696</v>
      </c>
      <c r="I2017" t="s">
        <v>36</v>
      </c>
      <c r="J2017">
        <v>22.553424657534201</v>
      </c>
      <c r="K2017">
        <v>15.865</v>
      </c>
      <c r="L2017">
        <v>15.351000000000001</v>
      </c>
      <c r="M2017">
        <v>21.399000000000001</v>
      </c>
      <c r="N2017">
        <v>3.024</v>
      </c>
    </row>
    <row r="2018" spans="1:14" x14ac:dyDescent="0.45">
      <c r="A2018" t="s">
        <v>693</v>
      </c>
      <c r="B2018">
        <v>2019</v>
      </c>
      <c r="C2018" s="9">
        <v>43385</v>
      </c>
      <c r="D2018" t="s">
        <v>658</v>
      </c>
      <c r="E2018" t="s">
        <v>454</v>
      </c>
      <c r="F2018">
        <v>3</v>
      </c>
      <c r="G2018">
        <v>5</v>
      </c>
      <c r="H2018" t="s">
        <v>697</v>
      </c>
      <c r="I2018" t="s">
        <v>698</v>
      </c>
      <c r="J2018">
        <v>41.202739726027303</v>
      </c>
      <c r="K2018">
        <v>9</v>
      </c>
      <c r="L2018">
        <v>4.1449999999999996</v>
      </c>
      <c r="M2018">
        <v>15.337</v>
      </c>
      <c r="N2018">
        <v>5.5960000000000001</v>
      </c>
    </row>
    <row r="2019" spans="1:14" x14ac:dyDescent="0.45">
      <c r="A2019" t="s">
        <v>693</v>
      </c>
      <c r="B2019">
        <v>2019</v>
      </c>
      <c r="C2019" s="9">
        <v>43385</v>
      </c>
      <c r="D2019" t="s">
        <v>658</v>
      </c>
      <c r="E2019" t="s">
        <v>642</v>
      </c>
      <c r="F2019">
        <v>1</v>
      </c>
      <c r="G2019">
        <v>1</v>
      </c>
      <c r="H2019" t="s">
        <v>694</v>
      </c>
      <c r="I2019" t="s">
        <v>29</v>
      </c>
      <c r="J2019">
        <v>20.654794520547899</v>
      </c>
      <c r="K2019">
        <v>16.738</v>
      </c>
      <c r="L2019">
        <v>17.902999999999999</v>
      </c>
      <c r="M2019">
        <v>21.751000000000001</v>
      </c>
      <c r="N2019">
        <v>1.9239999999999999</v>
      </c>
    </row>
    <row r="2020" spans="1:14" x14ac:dyDescent="0.45">
      <c r="A2020" t="s">
        <v>693</v>
      </c>
      <c r="B2020">
        <v>2019</v>
      </c>
      <c r="C2020" s="9">
        <v>43385</v>
      </c>
      <c r="D2020" t="s">
        <v>658</v>
      </c>
      <c r="E2020" t="s">
        <v>642</v>
      </c>
      <c r="F2020">
        <v>1</v>
      </c>
      <c r="G2020">
        <v>2</v>
      </c>
      <c r="H2020" t="s">
        <v>662</v>
      </c>
      <c r="I2020" t="s">
        <v>36</v>
      </c>
      <c r="J2020">
        <v>19.131506849314999</v>
      </c>
      <c r="K2020">
        <v>13.561</v>
      </c>
      <c r="L2020">
        <v>15.1169999999999</v>
      </c>
      <c r="M2020">
        <v>20.614999999999998</v>
      </c>
      <c r="N2020">
        <v>2.7490000000000001</v>
      </c>
    </row>
    <row r="2021" spans="1:14" x14ac:dyDescent="0.45">
      <c r="A2021" t="s">
        <v>693</v>
      </c>
      <c r="B2021">
        <v>2019</v>
      </c>
      <c r="C2021" s="9">
        <v>43385</v>
      </c>
      <c r="D2021" t="s">
        <v>658</v>
      </c>
      <c r="E2021" t="s">
        <v>642</v>
      </c>
      <c r="F2021">
        <v>1</v>
      </c>
      <c r="G2021">
        <v>3</v>
      </c>
      <c r="H2021" t="s">
        <v>697</v>
      </c>
      <c r="I2021" t="s">
        <v>698</v>
      </c>
      <c r="J2021">
        <v>41.202739726027303</v>
      </c>
      <c r="K2021">
        <v>4.1449999999999996</v>
      </c>
      <c r="L2021">
        <v>9.5500000000000007</v>
      </c>
      <c r="M2021">
        <v>17.384</v>
      </c>
      <c r="N2021">
        <v>3.9169999999999998</v>
      </c>
    </row>
    <row r="2022" spans="1:14" x14ac:dyDescent="0.45">
      <c r="A2022" t="s">
        <v>693</v>
      </c>
      <c r="B2022">
        <v>2019</v>
      </c>
      <c r="C2022" s="9">
        <v>43385</v>
      </c>
      <c r="D2022" t="s">
        <v>658</v>
      </c>
      <c r="E2022" t="s">
        <v>642</v>
      </c>
      <c r="F2022">
        <v>1</v>
      </c>
      <c r="G2022">
        <v>4</v>
      </c>
      <c r="H2022" t="s">
        <v>681</v>
      </c>
      <c r="I2022" t="s">
        <v>36</v>
      </c>
      <c r="J2022">
        <v>19.356164383561602</v>
      </c>
      <c r="K2022">
        <v>19.524999999999999</v>
      </c>
      <c r="L2022">
        <v>16.48</v>
      </c>
      <c r="M2022">
        <v>22.05</v>
      </c>
      <c r="N2022">
        <v>2.7850000000000001</v>
      </c>
    </row>
    <row r="2023" spans="1:14" x14ac:dyDescent="0.45">
      <c r="A2023" t="s">
        <v>693</v>
      </c>
      <c r="B2023">
        <v>2019</v>
      </c>
      <c r="C2023" s="9">
        <v>43385</v>
      </c>
      <c r="D2023" t="s">
        <v>658</v>
      </c>
      <c r="E2023" t="s">
        <v>642</v>
      </c>
      <c r="F2023">
        <v>2</v>
      </c>
      <c r="G2023">
        <v>1</v>
      </c>
      <c r="H2023" t="s">
        <v>665</v>
      </c>
      <c r="I2023" t="s">
        <v>29</v>
      </c>
      <c r="J2023">
        <v>25.517808219178001</v>
      </c>
      <c r="K2023">
        <v>4.1479999999999997</v>
      </c>
      <c r="L2023">
        <v>15.6</v>
      </c>
      <c r="M2023">
        <v>24.204000000000001</v>
      </c>
      <c r="N2023">
        <v>4.3019999999999996</v>
      </c>
    </row>
    <row r="2024" spans="1:14" x14ac:dyDescent="0.45">
      <c r="A2024" t="s">
        <v>693</v>
      </c>
      <c r="B2024">
        <v>2019</v>
      </c>
      <c r="C2024" s="9">
        <v>43385</v>
      </c>
      <c r="D2024" t="s">
        <v>658</v>
      </c>
      <c r="E2024" t="s">
        <v>642</v>
      </c>
      <c r="F2024">
        <v>2</v>
      </c>
      <c r="G2024">
        <v>2</v>
      </c>
      <c r="H2024" t="s">
        <v>695</v>
      </c>
      <c r="I2024" t="s">
        <v>36</v>
      </c>
      <c r="J2024">
        <v>17.9945205479452</v>
      </c>
      <c r="K2024">
        <v>19.658000000000001</v>
      </c>
      <c r="L2024">
        <v>19.785</v>
      </c>
      <c r="M2024">
        <v>25.734999999999999</v>
      </c>
      <c r="N2024">
        <v>2.9750000000000001</v>
      </c>
    </row>
    <row r="2025" spans="1:14" x14ac:dyDescent="0.45">
      <c r="A2025" t="s">
        <v>693</v>
      </c>
      <c r="B2025">
        <v>2019</v>
      </c>
      <c r="C2025" s="9">
        <v>43385</v>
      </c>
      <c r="D2025" t="s">
        <v>658</v>
      </c>
      <c r="E2025" t="s">
        <v>642</v>
      </c>
      <c r="F2025">
        <v>2</v>
      </c>
      <c r="G2025">
        <v>3</v>
      </c>
      <c r="H2025" t="s">
        <v>696</v>
      </c>
      <c r="I2025" t="s">
        <v>36</v>
      </c>
      <c r="J2025">
        <v>22.553424657534201</v>
      </c>
      <c r="K2025">
        <v>15.351000000000001</v>
      </c>
      <c r="L2025">
        <v>15.556999999999899</v>
      </c>
      <c r="M2025">
        <v>20.952999999999999</v>
      </c>
      <c r="N2025">
        <v>2.698</v>
      </c>
    </row>
    <row r="2026" spans="1:14" x14ac:dyDescent="0.45">
      <c r="A2026" t="s">
        <v>693</v>
      </c>
      <c r="B2026">
        <v>2019</v>
      </c>
      <c r="C2026" s="9">
        <v>43385</v>
      </c>
      <c r="D2026" t="s">
        <v>658</v>
      </c>
      <c r="E2026" t="s">
        <v>642</v>
      </c>
      <c r="F2026">
        <v>2</v>
      </c>
      <c r="G2026">
        <v>4</v>
      </c>
      <c r="H2026" t="s">
        <v>670</v>
      </c>
      <c r="I2026" t="s">
        <v>29</v>
      </c>
      <c r="J2026">
        <v>21.7753424657534</v>
      </c>
      <c r="K2026">
        <v>1.968</v>
      </c>
      <c r="L2026">
        <v>6.0119999999999996</v>
      </c>
      <c r="M2026">
        <v>14.154</v>
      </c>
      <c r="N2026">
        <v>4.0709999999999997</v>
      </c>
    </row>
    <row r="2027" spans="1:14" x14ac:dyDescent="0.45">
      <c r="A2027" t="s">
        <v>693</v>
      </c>
      <c r="B2027">
        <v>2019</v>
      </c>
      <c r="C2027" s="9">
        <v>43385</v>
      </c>
      <c r="D2027" t="s">
        <v>658</v>
      </c>
      <c r="E2027" t="s">
        <v>642</v>
      </c>
      <c r="F2027">
        <v>2</v>
      </c>
      <c r="G2027">
        <v>5</v>
      </c>
      <c r="H2027" t="s">
        <v>679</v>
      </c>
      <c r="I2027" t="s">
        <v>36</v>
      </c>
      <c r="J2027">
        <v>37.4712328767123</v>
      </c>
      <c r="K2027">
        <v>8.4740000000000002</v>
      </c>
      <c r="L2027">
        <v>7.0179999999999998</v>
      </c>
      <c r="M2027">
        <v>13.122</v>
      </c>
      <c r="N2027">
        <v>3.052</v>
      </c>
    </row>
    <row r="2028" spans="1:14" x14ac:dyDescent="0.45">
      <c r="A2028" t="s">
        <v>693</v>
      </c>
      <c r="B2028">
        <v>2019</v>
      </c>
      <c r="C2028" s="9">
        <v>43385</v>
      </c>
      <c r="D2028" t="s">
        <v>658</v>
      </c>
      <c r="E2028" t="s">
        <v>643</v>
      </c>
      <c r="F2028">
        <v>1</v>
      </c>
      <c r="G2028">
        <v>1</v>
      </c>
      <c r="H2028" t="s">
        <v>132</v>
      </c>
      <c r="I2028" t="s">
        <v>36</v>
      </c>
      <c r="J2028">
        <v>27.890410958904098</v>
      </c>
      <c r="K2028">
        <v>29.760999999999999</v>
      </c>
      <c r="L2028">
        <v>29.879000000000001</v>
      </c>
      <c r="M2028">
        <v>31.591000000000001</v>
      </c>
      <c r="N2028">
        <v>0.85599999999999998</v>
      </c>
    </row>
    <row r="2029" spans="1:14" x14ac:dyDescent="0.45">
      <c r="A2029" t="s">
        <v>693</v>
      </c>
      <c r="B2029">
        <v>2019</v>
      </c>
      <c r="C2029" s="9">
        <v>43385</v>
      </c>
      <c r="D2029" t="s">
        <v>658</v>
      </c>
      <c r="E2029" t="s">
        <v>643</v>
      </c>
      <c r="F2029">
        <v>1</v>
      </c>
      <c r="G2029">
        <v>2</v>
      </c>
      <c r="H2029" t="s">
        <v>694</v>
      </c>
      <c r="I2029" t="s">
        <v>29</v>
      </c>
      <c r="J2029">
        <v>20.654794520547899</v>
      </c>
      <c r="K2029">
        <v>17.902999999999999</v>
      </c>
      <c r="L2029">
        <v>19.472000000000001</v>
      </c>
      <c r="M2029">
        <v>23.068000000000001</v>
      </c>
      <c r="N2029">
        <v>1.798</v>
      </c>
    </row>
    <row r="2030" spans="1:14" x14ac:dyDescent="0.45">
      <c r="A2030" t="s">
        <v>693</v>
      </c>
      <c r="B2030">
        <v>2019</v>
      </c>
      <c r="C2030" s="9">
        <v>43385</v>
      </c>
      <c r="D2030" t="s">
        <v>658</v>
      </c>
      <c r="E2030" t="s">
        <v>643</v>
      </c>
      <c r="F2030">
        <v>1</v>
      </c>
      <c r="G2030">
        <v>3</v>
      </c>
      <c r="H2030" t="s">
        <v>161</v>
      </c>
      <c r="I2030" t="s">
        <v>36</v>
      </c>
      <c r="J2030">
        <v>24.7095890410958</v>
      </c>
      <c r="K2030">
        <v>20.825999999999901</v>
      </c>
      <c r="L2030">
        <v>21.440999999999999</v>
      </c>
      <c r="M2030">
        <v>24.977</v>
      </c>
      <c r="N2030">
        <v>1.768</v>
      </c>
    </row>
    <row r="2031" spans="1:14" x14ac:dyDescent="0.45">
      <c r="A2031" t="s">
        <v>693</v>
      </c>
      <c r="B2031">
        <v>2019</v>
      </c>
      <c r="C2031" s="9">
        <v>43385</v>
      </c>
      <c r="D2031" t="s">
        <v>658</v>
      </c>
      <c r="E2031" t="s">
        <v>643</v>
      </c>
      <c r="F2031">
        <v>1</v>
      </c>
      <c r="G2031">
        <v>4</v>
      </c>
      <c r="H2031" t="s">
        <v>401</v>
      </c>
      <c r="I2031" t="s">
        <v>36</v>
      </c>
      <c r="J2031">
        <v>30.7479452054794</v>
      </c>
      <c r="K2031">
        <v>27.982999999999901</v>
      </c>
      <c r="L2031">
        <v>27.655999999999999</v>
      </c>
      <c r="M2031">
        <v>29.815999999999999</v>
      </c>
      <c r="N2031">
        <v>1.08</v>
      </c>
    </row>
    <row r="2032" spans="1:14" x14ac:dyDescent="0.45">
      <c r="A2032" t="s">
        <v>693</v>
      </c>
      <c r="B2032">
        <v>2019</v>
      </c>
      <c r="C2032" s="9">
        <v>43385</v>
      </c>
      <c r="D2032" t="s">
        <v>658</v>
      </c>
      <c r="E2032" t="s">
        <v>643</v>
      </c>
      <c r="F2032">
        <v>1</v>
      </c>
      <c r="G2032">
        <v>5</v>
      </c>
      <c r="H2032" t="s">
        <v>696</v>
      </c>
      <c r="I2032" t="s">
        <v>36</v>
      </c>
      <c r="J2032">
        <v>22.553424657534201</v>
      </c>
      <c r="K2032">
        <v>15.556999999999899</v>
      </c>
      <c r="L2032">
        <v>16.231999999999999</v>
      </c>
      <c r="M2032">
        <v>21.015999999999998</v>
      </c>
      <c r="N2032">
        <v>2.3919999999999999</v>
      </c>
    </row>
    <row r="2033" spans="1:14" x14ac:dyDescent="0.45">
      <c r="A2033" t="s">
        <v>693</v>
      </c>
      <c r="B2033">
        <v>2019</v>
      </c>
      <c r="C2033" s="9">
        <v>43385</v>
      </c>
      <c r="D2033" t="s">
        <v>658</v>
      </c>
      <c r="E2033" t="s">
        <v>643</v>
      </c>
      <c r="F2033">
        <v>1</v>
      </c>
      <c r="G2033">
        <v>6</v>
      </c>
      <c r="H2033" t="s">
        <v>695</v>
      </c>
      <c r="I2033" t="s">
        <v>36</v>
      </c>
      <c r="J2033">
        <v>17.9945205479452</v>
      </c>
      <c r="K2033">
        <v>19.785</v>
      </c>
      <c r="L2033">
        <v>17.738999999999901</v>
      </c>
      <c r="M2033">
        <v>23.018999999999998</v>
      </c>
      <c r="N2033">
        <v>2.64</v>
      </c>
    </row>
    <row r="2034" spans="1:14" x14ac:dyDescent="0.45">
      <c r="A2034" t="s">
        <v>693</v>
      </c>
      <c r="B2034">
        <v>2019</v>
      </c>
      <c r="C2034" s="9">
        <v>43385</v>
      </c>
      <c r="D2034" t="s">
        <v>658</v>
      </c>
      <c r="E2034" t="s">
        <v>643</v>
      </c>
      <c r="F2034">
        <v>2</v>
      </c>
      <c r="G2034">
        <v>1</v>
      </c>
      <c r="H2034" t="s">
        <v>135</v>
      </c>
      <c r="I2034" t="s">
        <v>29</v>
      </c>
      <c r="J2034">
        <v>28.926027397260199</v>
      </c>
      <c r="K2034">
        <v>27.190999999999999</v>
      </c>
      <c r="L2034">
        <v>27.369999999999902</v>
      </c>
      <c r="M2034">
        <v>29.277999999999999</v>
      </c>
      <c r="N2034">
        <v>0.95399999999999996</v>
      </c>
    </row>
    <row r="2035" spans="1:14" x14ac:dyDescent="0.45">
      <c r="A2035" t="s">
        <v>693</v>
      </c>
      <c r="B2035">
        <v>2019</v>
      </c>
      <c r="C2035" s="9">
        <v>43385</v>
      </c>
      <c r="D2035" t="s">
        <v>658</v>
      </c>
      <c r="E2035" t="s">
        <v>643</v>
      </c>
      <c r="F2035">
        <v>2</v>
      </c>
      <c r="G2035">
        <v>2</v>
      </c>
      <c r="H2035" t="s">
        <v>179</v>
      </c>
      <c r="I2035" t="s">
        <v>36</v>
      </c>
      <c r="J2035">
        <v>22.824657534246501</v>
      </c>
      <c r="K2035">
        <v>19.905000000000001</v>
      </c>
      <c r="L2035">
        <v>21.064999999999898</v>
      </c>
      <c r="M2035">
        <v>25.324999999999999</v>
      </c>
      <c r="N2035">
        <v>2.13</v>
      </c>
    </row>
    <row r="2036" spans="1:14" x14ac:dyDescent="0.45">
      <c r="A2036" t="s">
        <v>693</v>
      </c>
      <c r="B2036">
        <v>2019</v>
      </c>
      <c r="C2036" s="9">
        <v>43385</v>
      </c>
      <c r="D2036" t="s">
        <v>658</v>
      </c>
      <c r="E2036" t="s">
        <v>643</v>
      </c>
      <c r="F2036">
        <v>2</v>
      </c>
      <c r="G2036">
        <v>3</v>
      </c>
      <c r="H2036" t="s">
        <v>137</v>
      </c>
      <c r="I2036" t="s">
        <v>29</v>
      </c>
      <c r="J2036">
        <v>21.4</v>
      </c>
      <c r="K2036">
        <v>19.914999999999999</v>
      </c>
      <c r="L2036">
        <v>20.222999999999999</v>
      </c>
      <c r="M2036">
        <v>23.183</v>
      </c>
      <c r="N2036">
        <v>1.48</v>
      </c>
    </row>
    <row r="2037" spans="1:14" x14ac:dyDescent="0.45">
      <c r="A2037" t="s">
        <v>693</v>
      </c>
      <c r="B2037">
        <v>2019</v>
      </c>
      <c r="C2037" s="9">
        <v>43385</v>
      </c>
      <c r="D2037" t="s">
        <v>658</v>
      </c>
      <c r="E2037" t="s">
        <v>643</v>
      </c>
      <c r="F2037">
        <v>2</v>
      </c>
      <c r="G2037">
        <v>4</v>
      </c>
      <c r="H2037" t="s">
        <v>662</v>
      </c>
      <c r="I2037" t="s">
        <v>36</v>
      </c>
      <c r="J2037">
        <v>19.131506849314999</v>
      </c>
      <c r="K2037">
        <v>15.1169999999999</v>
      </c>
      <c r="L2037">
        <v>16.071999999999999</v>
      </c>
      <c r="M2037">
        <v>20.908000000000001</v>
      </c>
      <c r="N2037">
        <v>2.4180000000000001</v>
      </c>
    </row>
    <row r="2038" spans="1:14" x14ac:dyDescent="0.45">
      <c r="A2038" t="s">
        <v>693</v>
      </c>
      <c r="B2038">
        <v>2019</v>
      </c>
      <c r="C2038" s="9">
        <v>43385</v>
      </c>
      <c r="D2038" t="s">
        <v>658</v>
      </c>
      <c r="E2038" t="s">
        <v>643</v>
      </c>
      <c r="F2038">
        <v>2</v>
      </c>
      <c r="G2038">
        <v>5</v>
      </c>
      <c r="H2038" t="s">
        <v>665</v>
      </c>
      <c r="I2038" t="s">
        <v>29</v>
      </c>
      <c r="J2038">
        <v>25.517808219178001</v>
      </c>
      <c r="K2038">
        <v>15.6</v>
      </c>
      <c r="L2038">
        <v>14.808999999999999</v>
      </c>
      <c r="M2038">
        <v>21.414999999999999</v>
      </c>
      <c r="N2038">
        <v>3.3029999999999999</v>
      </c>
    </row>
    <row r="2039" spans="1:14" x14ac:dyDescent="0.45">
      <c r="A2039" t="s">
        <v>693</v>
      </c>
      <c r="B2039">
        <v>2019</v>
      </c>
      <c r="C2039" s="9">
        <v>43385</v>
      </c>
      <c r="D2039" t="s">
        <v>658</v>
      </c>
      <c r="E2039" t="s">
        <v>643</v>
      </c>
      <c r="F2039">
        <v>2</v>
      </c>
      <c r="G2039">
        <v>6</v>
      </c>
      <c r="H2039" t="s">
        <v>681</v>
      </c>
      <c r="I2039" t="s">
        <v>36</v>
      </c>
      <c r="J2039">
        <v>19.356164383561602</v>
      </c>
      <c r="K2039">
        <v>16.48</v>
      </c>
      <c r="L2039">
        <v>14.869</v>
      </c>
      <c r="M2039">
        <v>19.905000000000001</v>
      </c>
      <c r="N2039">
        <v>2.5179999999999998</v>
      </c>
    </row>
    <row r="2040" spans="1:14" x14ac:dyDescent="0.45">
      <c r="A2040" t="s">
        <v>693</v>
      </c>
      <c r="B2040">
        <v>2019</v>
      </c>
      <c r="C2040" s="9">
        <v>43385</v>
      </c>
      <c r="D2040" t="s">
        <v>658</v>
      </c>
      <c r="E2040" t="s">
        <v>370</v>
      </c>
      <c r="F2040">
        <v>1</v>
      </c>
      <c r="G2040">
        <v>1</v>
      </c>
      <c r="H2040" t="s">
        <v>132</v>
      </c>
      <c r="I2040" t="s">
        <v>36</v>
      </c>
      <c r="J2040">
        <v>27.890410958904098</v>
      </c>
      <c r="K2040">
        <v>29.879000000000001</v>
      </c>
      <c r="L2040">
        <v>30.009999999999899</v>
      </c>
      <c r="M2040">
        <v>31.713999999999999</v>
      </c>
      <c r="N2040">
        <v>0.85199999999999998</v>
      </c>
    </row>
    <row r="2041" spans="1:14" x14ac:dyDescent="0.45">
      <c r="A2041" t="s">
        <v>693</v>
      </c>
      <c r="B2041">
        <v>2019</v>
      </c>
      <c r="C2041" s="9">
        <v>43385</v>
      </c>
      <c r="D2041" t="s">
        <v>658</v>
      </c>
      <c r="E2041" t="s">
        <v>370</v>
      </c>
      <c r="F2041">
        <v>1</v>
      </c>
      <c r="G2041">
        <v>2</v>
      </c>
      <c r="H2041" t="s">
        <v>137</v>
      </c>
      <c r="I2041" t="s">
        <v>29</v>
      </c>
      <c r="J2041">
        <v>21.4</v>
      </c>
      <c r="K2041">
        <v>20.222999999999999</v>
      </c>
      <c r="L2041">
        <v>21.103000000000002</v>
      </c>
      <c r="M2041">
        <v>23.945</v>
      </c>
      <c r="N2041">
        <v>1.421</v>
      </c>
    </row>
    <row r="2042" spans="1:14" x14ac:dyDescent="0.45">
      <c r="A2042" t="s">
        <v>693</v>
      </c>
      <c r="B2042">
        <v>2019</v>
      </c>
      <c r="C2042" s="9">
        <v>43385</v>
      </c>
      <c r="D2042" t="s">
        <v>658</v>
      </c>
      <c r="E2042" t="s">
        <v>370</v>
      </c>
      <c r="F2042">
        <v>1</v>
      </c>
      <c r="G2042">
        <v>3</v>
      </c>
      <c r="H2042" t="s">
        <v>135</v>
      </c>
      <c r="I2042" t="s">
        <v>29</v>
      </c>
      <c r="J2042">
        <v>28.926027397260199</v>
      </c>
      <c r="K2042">
        <v>27.369999999999902</v>
      </c>
      <c r="L2042">
        <v>27.31</v>
      </c>
      <c r="M2042">
        <v>29.19</v>
      </c>
      <c r="N2042">
        <v>0.94</v>
      </c>
    </row>
    <row r="2043" spans="1:14" x14ac:dyDescent="0.45">
      <c r="A2043" t="s">
        <v>693</v>
      </c>
      <c r="B2043">
        <v>2019</v>
      </c>
      <c r="C2043" s="9">
        <v>43385</v>
      </c>
      <c r="D2043" t="s">
        <v>658</v>
      </c>
      <c r="E2043" t="s">
        <v>370</v>
      </c>
      <c r="F2043">
        <v>1</v>
      </c>
      <c r="G2043">
        <v>4</v>
      </c>
      <c r="H2043" t="s">
        <v>179</v>
      </c>
      <c r="I2043" t="s">
        <v>36</v>
      </c>
      <c r="J2043">
        <v>22.824657534246501</v>
      </c>
      <c r="K2043">
        <v>21.064999999999898</v>
      </c>
      <c r="L2043">
        <v>21.300999999999998</v>
      </c>
      <c r="M2043">
        <v>25.213000000000001</v>
      </c>
      <c r="N2043">
        <v>1.956</v>
      </c>
    </row>
    <row r="2044" spans="1:14" x14ac:dyDescent="0.45">
      <c r="A2044" t="s">
        <v>693</v>
      </c>
      <c r="B2044">
        <v>2019</v>
      </c>
      <c r="C2044" s="9">
        <v>43385</v>
      </c>
      <c r="D2044" t="s">
        <v>658</v>
      </c>
      <c r="E2044" t="s">
        <v>370</v>
      </c>
      <c r="F2044">
        <v>1</v>
      </c>
      <c r="G2044">
        <v>5</v>
      </c>
      <c r="H2044" t="s">
        <v>161</v>
      </c>
      <c r="I2044" t="s">
        <v>36</v>
      </c>
      <c r="J2044">
        <v>24.7095890410958</v>
      </c>
      <c r="K2044">
        <v>21.440999999999999</v>
      </c>
      <c r="L2044">
        <v>21.169</v>
      </c>
      <c r="M2044">
        <v>24.510999999999999</v>
      </c>
      <c r="N2044">
        <v>1.671</v>
      </c>
    </row>
    <row r="2045" spans="1:14" x14ac:dyDescent="0.45">
      <c r="A2045" t="s">
        <v>693</v>
      </c>
      <c r="B2045">
        <v>2019</v>
      </c>
      <c r="C2045" s="9">
        <v>43385</v>
      </c>
      <c r="D2045" t="s">
        <v>658</v>
      </c>
      <c r="E2045" t="s">
        <v>370</v>
      </c>
      <c r="F2045">
        <v>1</v>
      </c>
      <c r="G2045">
        <v>6</v>
      </c>
      <c r="H2045" t="s">
        <v>694</v>
      </c>
      <c r="I2045" t="s">
        <v>29</v>
      </c>
      <c r="J2045">
        <v>20.654794520547899</v>
      </c>
      <c r="K2045">
        <v>19.472000000000001</v>
      </c>
      <c r="L2045">
        <v>18.841999999999999</v>
      </c>
      <c r="M2045">
        <v>22.28</v>
      </c>
      <c r="N2045">
        <v>1.7190000000000001</v>
      </c>
    </row>
    <row r="2046" spans="1:14" x14ac:dyDescent="0.45">
      <c r="A2046" t="s">
        <v>693</v>
      </c>
      <c r="B2046">
        <v>2019</v>
      </c>
      <c r="C2046" s="9">
        <v>43385</v>
      </c>
      <c r="D2046" t="s">
        <v>658</v>
      </c>
      <c r="E2046" t="s">
        <v>370</v>
      </c>
      <c r="F2046">
        <v>2</v>
      </c>
      <c r="G2046">
        <v>1</v>
      </c>
      <c r="H2046" t="s">
        <v>401</v>
      </c>
      <c r="I2046" t="s">
        <v>36</v>
      </c>
      <c r="J2046">
        <v>30.7479452054794</v>
      </c>
      <c r="K2046">
        <v>27.655999999999999</v>
      </c>
      <c r="L2046">
        <v>27.835999999999999</v>
      </c>
      <c r="M2046">
        <v>29.974</v>
      </c>
      <c r="N2046">
        <v>1.069</v>
      </c>
    </row>
    <row r="2047" spans="1:14" x14ac:dyDescent="0.45">
      <c r="A2047" t="s">
        <v>693</v>
      </c>
      <c r="B2047">
        <v>2019</v>
      </c>
      <c r="C2047" s="9">
        <v>43385</v>
      </c>
      <c r="D2047" t="s">
        <v>658</v>
      </c>
      <c r="E2047" t="s">
        <v>370</v>
      </c>
      <c r="F2047">
        <v>2</v>
      </c>
      <c r="G2047">
        <v>2</v>
      </c>
      <c r="H2047" t="s">
        <v>665</v>
      </c>
      <c r="I2047" t="s">
        <v>29</v>
      </c>
      <c r="J2047">
        <v>25.517808219178001</v>
      </c>
      <c r="K2047">
        <v>14.808999999999999</v>
      </c>
      <c r="L2047">
        <v>18.003</v>
      </c>
      <c r="M2047">
        <v>23.603000000000002</v>
      </c>
      <c r="N2047">
        <v>2.8</v>
      </c>
    </row>
    <row r="2048" spans="1:14" x14ac:dyDescent="0.45">
      <c r="A2048" t="s">
        <v>693</v>
      </c>
      <c r="B2048">
        <v>2019</v>
      </c>
      <c r="C2048" s="9">
        <v>43385</v>
      </c>
      <c r="D2048" t="s">
        <v>658</v>
      </c>
      <c r="E2048" t="s">
        <v>370</v>
      </c>
      <c r="F2048">
        <v>2</v>
      </c>
      <c r="G2048">
        <v>3</v>
      </c>
      <c r="H2048" t="s">
        <v>695</v>
      </c>
      <c r="I2048" t="s">
        <v>36</v>
      </c>
      <c r="J2048">
        <v>17.9945205479452</v>
      </c>
      <c r="K2048">
        <v>17.738999999999901</v>
      </c>
      <c r="L2048">
        <v>18.576999999999899</v>
      </c>
      <c r="M2048">
        <v>23.268999999999998</v>
      </c>
      <c r="N2048">
        <v>2.3460000000000001</v>
      </c>
    </row>
    <row r="2049" spans="1:15" x14ac:dyDescent="0.45">
      <c r="A2049" t="s">
        <v>693</v>
      </c>
      <c r="B2049">
        <v>2019</v>
      </c>
      <c r="C2049" s="9">
        <v>43385</v>
      </c>
      <c r="D2049" t="s">
        <v>658</v>
      </c>
      <c r="E2049" t="s">
        <v>370</v>
      </c>
      <c r="F2049">
        <v>2</v>
      </c>
      <c r="G2049">
        <v>4</v>
      </c>
      <c r="H2049" t="s">
        <v>696</v>
      </c>
      <c r="I2049" t="s">
        <v>36</v>
      </c>
      <c r="J2049">
        <v>22.553424657534201</v>
      </c>
      <c r="K2049">
        <v>16.231999999999999</v>
      </c>
      <c r="L2049">
        <v>16.662999999999901</v>
      </c>
      <c r="M2049">
        <v>20.992999999999999</v>
      </c>
      <c r="N2049">
        <v>2.165</v>
      </c>
    </row>
    <row r="2050" spans="1:15" x14ac:dyDescent="0.45">
      <c r="A2050" t="s">
        <v>693</v>
      </c>
      <c r="B2050">
        <v>2019</v>
      </c>
      <c r="C2050" s="9">
        <v>43385</v>
      </c>
      <c r="D2050" t="s">
        <v>658</v>
      </c>
      <c r="E2050" t="s">
        <v>370</v>
      </c>
      <c r="F2050">
        <v>2</v>
      </c>
      <c r="G2050">
        <v>5</v>
      </c>
      <c r="H2050" t="s">
        <v>681</v>
      </c>
      <c r="I2050" t="s">
        <v>36</v>
      </c>
      <c r="J2050">
        <v>19.356164383561602</v>
      </c>
      <c r="K2050">
        <v>14.869</v>
      </c>
      <c r="L2050">
        <v>14.84</v>
      </c>
      <c r="M2050">
        <v>19.373999999999999</v>
      </c>
      <c r="N2050">
        <v>2.2669999999999999</v>
      </c>
    </row>
    <row r="2051" spans="1:15" x14ac:dyDescent="0.45">
      <c r="A2051" t="s">
        <v>693</v>
      </c>
      <c r="B2051">
        <v>2019</v>
      </c>
      <c r="C2051" s="9">
        <v>43385</v>
      </c>
      <c r="D2051" t="s">
        <v>658</v>
      </c>
      <c r="E2051" t="s">
        <v>370</v>
      </c>
      <c r="F2051">
        <v>2</v>
      </c>
      <c r="G2051">
        <v>9</v>
      </c>
      <c r="H2051" t="s">
        <v>662</v>
      </c>
      <c r="I2051" t="s">
        <v>36</v>
      </c>
      <c r="J2051">
        <v>19.131506849314999</v>
      </c>
      <c r="K2051">
        <v>16.071999999999999</v>
      </c>
      <c r="L2051">
        <v>14.780999999999899</v>
      </c>
      <c r="M2051">
        <v>19.247</v>
      </c>
      <c r="N2051">
        <v>2.2330000000000001</v>
      </c>
    </row>
    <row r="2052" spans="1:15" x14ac:dyDescent="0.45">
      <c r="A2052" t="s">
        <v>12</v>
      </c>
      <c r="B2052">
        <v>2019</v>
      </c>
      <c r="C2052" s="9">
        <v>43394</v>
      </c>
      <c r="D2052" t="s">
        <v>653</v>
      </c>
      <c r="E2052" t="s">
        <v>454</v>
      </c>
      <c r="F2052">
        <v>1</v>
      </c>
      <c r="G2052">
        <v>1</v>
      </c>
      <c r="H2052" t="s">
        <v>34</v>
      </c>
      <c r="I2052" t="s">
        <v>19</v>
      </c>
      <c r="J2052">
        <v>31.2191780821917</v>
      </c>
      <c r="K2052">
        <v>27.375</v>
      </c>
      <c r="L2052">
        <v>27.599</v>
      </c>
      <c r="M2052">
        <v>29.533000000000001</v>
      </c>
      <c r="N2052">
        <v>0.96699999999999997</v>
      </c>
      <c r="O2052">
        <v>1</v>
      </c>
    </row>
    <row r="2053" spans="1:15" x14ac:dyDescent="0.45">
      <c r="A2053" t="s">
        <v>12</v>
      </c>
      <c r="B2053">
        <v>2019</v>
      </c>
      <c r="C2053" s="9">
        <v>43394</v>
      </c>
      <c r="D2053" t="s">
        <v>653</v>
      </c>
      <c r="E2053" t="s">
        <v>454</v>
      </c>
      <c r="F2053">
        <v>1</v>
      </c>
      <c r="G2053">
        <v>2</v>
      </c>
      <c r="H2053" t="s">
        <v>111</v>
      </c>
      <c r="I2053" t="s">
        <v>118</v>
      </c>
      <c r="J2053">
        <v>24.002739726027301</v>
      </c>
      <c r="K2053">
        <v>23.341999999999999</v>
      </c>
      <c r="L2053">
        <v>23.655999999999999</v>
      </c>
      <c r="M2053">
        <v>25.98</v>
      </c>
      <c r="N2053">
        <v>1.1619999999999999</v>
      </c>
      <c r="O2053">
        <v>2</v>
      </c>
    </row>
    <row r="2054" spans="1:15" x14ac:dyDescent="0.45">
      <c r="A2054" t="s">
        <v>12</v>
      </c>
      <c r="B2054">
        <v>2019</v>
      </c>
      <c r="C2054" s="9">
        <v>43394</v>
      </c>
      <c r="D2054" t="s">
        <v>653</v>
      </c>
      <c r="E2054" t="s">
        <v>454</v>
      </c>
      <c r="F2054">
        <v>1</v>
      </c>
      <c r="G2054">
        <v>3</v>
      </c>
      <c r="H2054" t="s">
        <v>39</v>
      </c>
      <c r="I2054" t="s">
        <v>40</v>
      </c>
      <c r="J2054">
        <v>24.194520547945199</v>
      </c>
      <c r="K2054">
        <v>14.313000000000001</v>
      </c>
      <c r="L2054">
        <v>16.853999999999999</v>
      </c>
      <c r="M2054">
        <v>21.492000000000001</v>
      </c>
      <c r="N2054">
        <v>2.319</v>
      </c>
      <c r="O2054">
        <v>12</v>
      </c>
    </row>
    <row r="2055" spans="1:15" x14ac:dyDescent="0.45">
      <c r="A2055" t="s">
        <v>12</v>
      </c>
      <c r="B2055">
        <v>2019</v>
      </c>
      <c r="C2055" s="9">
        <v>43394</v>
      </c>
      <c r="D2055" t="s">
        <v>653</v>
      </c>
      <c r="E2055" t="s">
        <v>454</v>
      </c>
      <c r="F2055">
        <v>1</v>
      </c>
      <c r="G2055">
        <v>4</v>
      </c>
      <c r="H2055" t="s">
        <v>167</v>
      </c>
      <c r="I2055" t="s">
        <v>59</v>
      </c>
      <c r="J2055">
        <v>29.630136986301299</v>
      </c>
      <c r="K2055">
        <v>26.062999999999999</v>
      </c>
      <c r="L2055">
        <v>25.934999999999999</v>
      </c>
      <c r="M2055">
        <v>27.611000000000001</v>
      </c>
      <c r="N2055">
        <v>0.83799999999999997</v>
      </c>
      <c r="O2055">
        <v>13</v>
      </c>
    </row>
    <row r="2056" spans="1:15" x14ac:dyDescent="0.45">
      <c r="A2056" t="s">
        <v>12</v>
      </c>
      <c r="B2056">
        <v>2019</v>
      </c>
      <c r="C2056" s="9">
        <v>43394</v>
      </c>
      <c r="D2056" t="s">
        <v>653</v>
      </c>
      <c r="E2056" t="s">
        <v>454</v>
      </c>
      <c r="F2056">
        <v>1</v>
      </c>
      <c r="G2056">
        <v>5</v>
      </c>
      <c r="H2056" t="s">
        <v>656</v>
      </c>
      <c r="I2056" t="s">
        <v>49</v>
      </c>
      <c r="J2056">
        <v>20.345205479452002</v>
      </c>
      <c r="K2056">
        <v>23.09</v>
      </c>
      <c r="L2056">
        <v>22.768999999999998</v>
      </c>
      <c r="M2056">
        <v>25.387</v>
      </c>
      <c r="N2056">
        <v>1.3089999999999999</v>
      </c>
      <c r="O2056">
        <v>21</v>
      </c>
    </row>
    <row r="2057" spans="1:15" x14ac:dyDescent="0.45">
      <c r="A2057" t="s">
        <v>12</v>
      </c>
      <c r="B2057">
        <v>2019</v>
      </c>
      <c r="C2057" s="9">
        <v>43394</v>
      </c>
      <c r="D2057" t="s">
        <v>653</v>
      </c>
      <c r="E2057" t="s">
        <v>454</v>
      </c>
      <c r="F2057">
        <v>1</v>
      </c>
      <c r="G2057">
        <v>6</v>
      </c>
      <c r="H2057" t="s">
        <v>14</v>
      </c>
      <c r="I2057" t="s">
        <v>15</v>
      </c>
      <c r="J2057">
        <v>18.8</v>
      </c>
      <c r="K2057">
        <v>9</v>
      </c>
      <c r="L2057">
        <v>9.4939999999999998</v>
      </c>
      <c r="M2057">
        <v>18.89</v>
      </c>
      <c r="N2057">
        <v>4.6980000000000004</v>
      </c>
      <c r="O2057">
        <v>11</v>
      </c>
    </row>
    <row r="2058" spans="1:15" x14ac:dyDescent="0.45">
      <c r="A2058" t="s">
        <v>12</v>
      </c>
      <c r="B2058">
        <v>2019</v>
      </c>
      <c r="C2058" s="9">
        <v>43394</v>
      </c>
      <c r="D2058" t="s">
        <v>653</v>
      </c>
      <c r="E2058" t="s">
        <v>454</v>
      </c>
      <c r="F2058">
        <v>1</v>
      </c>
      <c r="G2058">
        <v>7</v>
      </c>
      <c r="H2058" t="s">
        <v>402</v>
      </c>
      <c r="I2058" t="s">
        <v>142</v>
      </c>
      <c r="J2058">
        <v>30.901369863013699</v>
      </c>
      <c r="K2058">
        <v>9</v>
      </c>
      <c r="L2058">
        <v>3.0259999999999998</v>
      </c>
      <c r="M2058">
        <v>14.16</v>
      </c>
      <c r="N2058">
        <v>5.5670000000000002</v>
      </c>
      <c r="O2058">
        <v>25</v>
      </c>
    </row>
    <row r="2059" spans="1:15" x14ac:dyDescent="0.45">
      <c r="A2059" t="s">
        <v>12</v>
      </c>
      <c r="B2059">
        <v>2019</v>
      </c>
      <c r="C2059" s="9">
        <v>43394</v>
      </c>
      <c r="D2059" t="s">
        <v>653</v>
      </c>
      <c r="E2059" t="s">
        <v>454</v>
      </c>
      <c r="F2059">
        <v>2</v>
      </c>
      <c r="G2059">
        <v>1</v>
      </c>
      <c r="H2059" t="s">
        <v>132</v>
      </c>
      <c r="I2059" t="s">
        <v>36</v>
      </c>
      <c r="J2059">
        <v>27.915068493150599</v>
      </c>
      <c r="K2059">
        <v>30.009999999999899</v>
      </c>
      <c r="L2059">
        <v>30.143999999999998</v>
      </c>
      <c r="M2059">
        <v>31.84</v>
      </c>
      <c r="N2059">
        <v>0.84799999999999998</v>
      </c>
      <c r="O2059">
        <v>9</v>
      </c>
    </row>
    <row r="2060" spans="1:15" x14ac:dyDescent="0.45">
      <c r="A2060" t="s">
        <v>12</v>
      </c>
      <c r="B2060">
        <v>2019</v>
      </c>
      <c r="C2060" s="9">
        <v>43394</v>
      </c>
      <c r="D2060" t="s">
        <v>653</v>
      </c>
      <c r="E2060" t="s">
        <v>454</v>
      </c>
      <c r="F2060">
        <v>2</v>
      </c>
      <c r="G2060">
        <v>2</v>
      </c>
      <c r="H2060" t="s">
        <v>96</v>
      </c>
      <c r="I2060" t="s">
        <v>40</v>
      </c>
      <c r="J2060">
        <v>24.772602739726</v>
      </c>
      <c r="K2060">
        <v>22.824999999999999</v>
      </c>
      <c r="L2060">
        <v>23.396000000000001</v>
      </c>
      <c r="M2060">
        <v>26.12</v>
      </c>
      <c r="N2060">
        <v>1.3620000000000001</v>
      </c>
      <c r="O2060">
        <v>7</v>
      </c>
    </row>
    <row r="2061" spans="1:15" x14ac:dyDescent="0.45">
      <c r="A2061" t="s">
        <v>12</v>
      </c>
      <c r="B2061">
        <v>2019</v>
      </c>
      <c r="C2061" s="9">
        <v>43394</v>
      </c>
      <c r="D2061" t="s">
        <v>653</v>
      </c>
      <c r="E2061" t="s">
        <v>454</v>
      </c>
      <c r="F2061">
        <v>2</v>
      </c>
      <c r="G2061">
        <v>3</v>
      </c>
      <c r="H2061" t="s">
        <v>133</v>
      </c>
      <c r="I2061" t="s">
        <v>25</v>
      </c>
      <c r="J2061">
        <v>25.7397260273972</v>
      </c>
      <c r="K2061">
        <v>25.417000000000002</v>
      </c>
      <c r="L2061">
        <v>25.451999999999899</v>
      </c>
      <c r="M2061">
        <v>27.533999999999999</v>
      </c>
      <c r="N2061">
        <v>1.0409999999999999</v>
      </c>
      <c r="O2061">
        <v>13</v>
      </c>
    </row>
    <row r="2062" spans="1:15" x14ac:dyDescent="0.45">
      <c r="A2062" t="s">
        <v>12</v>
      </c>
      <c r="B2062">
        <v>2019</v>
      </c>
      <c r="C2062" s="9">
        <v>43394</v>
      </c>
      <c r="D2062" t="s">
        <v>653</v>
      </c>
      <c r="E2062" t="s">
        <v>454</v>
      </c>
      <c r="F2062">
        <v>2</v>
      </c>
      <c r="G2062">
        <v>4</v>
      </c>
      <c r="H2062" t="s">
        <v>164</v>
      </c>
      <c r="I2062" t="s">
        <v>118</v>
      </c>
      <c r="J2062">
        <v>25.876712328767098</v>
      </c>
      <c r="K2062">
        <v>28.576000000000001</v>
      </c>
      <c r="L2062">
        <v>28.375</v>
      </c>
      <c r="M2062">
        <v>30.013000000000002</v>
      </c>
      <c r="N2062">
        <v>0.81899999999999995</v>
      </c>
      <c r="O2062">
        <v>13</v>
      </c>
    </row>
    <row r="2063" spans="1:15" x14ac:dyDescent="0.45">
      <c r="A2063" t="s">
        <v>12</v>
      </c>
      <c r="B2063">
        <v>2019</v>
      </c>
      <c r="C2063" s="9">
        <v>43394</v>
      </c>
      <c r="D2063" t="s">
        <v>653</v>
      </c>
      <c r="E2063" t="s">
        <v>454</v>
      </c>
      <c r="F2063">
        <v>2</v>
      </c>
      <c r="G2063">
        <v>5</v>
      </c>
      <c r="H2063" t="s">
        <v>187</v>
      </c>
      <c r="I2063" t="s">
        <v>53</v>
      </c>
      <c r="J2063">
        <v>23.553424657534201</v>
      </c>
      <c r="K2063">
        <v>15.66</v>
      </c>
      <c r="L2063">
        <v>15.559999999999899</v>
      </c>
      <c r="M2063">
        <v>19.777999999999999</v>
      </c>
      <c r="N2063">
        <v>2.109</v>
      </c>
      <c r="O2063">
        <v>21</v>
      </c>
    </row>
    <row r="2064" spans="1:15" x14ac:dyDescent="0.45">
      <c r="A2064" t="s">
        <v>12</v>
      </c>
      <c r="B2064">
        <v>2019</v>
      </c>
      <c r="C2064" s="9">
        <v>43394</v>
      </c>
      <c r="D2064" t="s">
        <v>653</v>
      </c>
      <c r="E2064" t="s">
        <v>454</v>
      </c>
      <c r="F2064">
        <v>2</v>
      </c>
      <c r="G2064">
        <v>6</v>
      </c>
      <c r="H2064" t="s">
        <v>691</v>
      </c>
      <c r="I2064" t="s">
        <v>38</v>
      </c>
      <c r="J2064">
        <v>20.010958904109501</v>
      </c>
      <c r="K2064">
        <v>1.16899999999999</v>
      </c>
      <c r="L2064">
        <v>1.0999999999999901</v>
      </c>
      <c r="M2064">
        <v>8.5879999999999992</v>
      </c>
      <c r="N2064">
        <v>3.7440000000000002</v>
      </c>
      <c r="O2064">
        <v>13</v>
      </c>
    </row>
    <row r="2065" spans="1:15" x14ac:dyDescent="0.45">
      <c r="A2065" t="s">
        <v>12</v>
      </c>
      <c r="B2065">
        <v>2019</v>
      </c>
      <c r="C2065" s="9">
        <v>43394</v>
      </c>
      <c r="D2065" t="s">
        <v>653</v>
      </c>
      <c r="E2065" t="s">
        <v>454</v>
      </c>
      <c r="F2065">
        <v>3</v>
      </c>
      <c r="G2065">
        <v>1</v>
      </c>
      <c r="H2065" t="s">
        <v>79</v>
      </c>
      <c r="I2065" t="s">
        <v>65</v>
      </c>
      <c r="J2065">
        <v>31.4657534246575</v>
      </c>
      <c r="K2065">
        <v>31.417999999999999</v>
      </c>
      <c r="L2065">
        <v>31.5229999999999</v>
      </c>
      <c r="M2065">
        <v>33.040999999999997</v>
      </c>
      <c r="N2065">
        <v>0.75900000000000001</v>
      </c>
      <c r="O2065">
        <v>3</v>
      </c>
    </row>
    <row r="2066" spans="1:15" x14ac:dyDescent="0.45">
      <c r="A2066" t="s">
        <v>12</v>
      </c>
      <c r="B2066">
        <v>2019</v>
      </c>
      <c r="C2066" s="9">
        <v>43394</v>
      </c>
      <c r="D2066" t="s">
        <v>653</v>
      </c>
      <c r="E2066" t="s">
        <v>454</v>
      </c>
      <c r="F2066">
        <v>3</v>
      </c>
      <c r="G2066">
        <v>2</v>
      </c>
      <c r="H2066" t="s">
        <v>135</v>
      </c>
      <c r="I2066" t="s">
        <v>29</v>
      </c>
      <c r="J2066">
        <v>28.9506849315068</v>
      </c>
      <c r="K2066">
        <v>27.31</v>
      </c>
      <c r="L2066">
        <v>27.446999999999999</v>
      </c>
      <c r="M2066">
        <v>29.305</v>
      </c>
      <c r="N2066">
        <v>0.92900000000000005</v>
      </c>
      <c r="O2066">
        <v>5</v>
      </c>
    </row>
    <row r="2067" spans="1:15" x14ac:dyDescent="0.45">
      <c r="A2067" t="s">
        <v>12</v>
      </c>
      <c r="B2067">
        <v>2019</v>
      </c>
      <c r="C2067" s="9">
        <v>43394</v>
      </c>
      <c r="D2067" t="s">
        <v>653</v>
      </c>
      <c r="E2067" t="s">
        <v>454</v>
      </c>
      <c r="F2067">
        <v>3</v>
      </c>
      <c r="G2067">
        <v>3</v>
      </c>
      <c r="H2067" t="s">
        <v>20</v>
      </c>
      <c r="I2067" t="s">
        <v>21</v>
      </c>
      <c r="J2067">
        <v>23.2082191780821</v>
      </c>
      <c r="K2067">
        <v>27.297999999999998</v>
      </c>
      <c r="L2067">
        <v>27.238</v>
      </c>
      <c r="M2067">
        <v>29.623999999999999</v>
      </c>
      <c r="N2067">
        <v>1.1930000000000001</v>
      </c>
      <c r="O2067">
        <v>17</v>
      </c>
    </row>
    <row r="2068" spans="1:15" x14ac:dyDescent="0.45">
      <c r="A2068" t="s">
        <v>12</v>
      </c>
      <c r="B2068">
        <v>2019</v>
      </c>
      <c r="C2068" s="9">
        <v>43394</v>
      </c>
      <c r="D2068" t="s">
        <v>653</v>
      </c>
      <c r="E2068" t="s">
        <v>454</v>
      </c>
      <c r="F2068">
        <v>3</v>
      </c>
      <c r="G2068">
        <v>4</v>
      </c>
      <c r="H2068" t="s">
        <v>60</v>
      </c>
      <c r="I2068" t="s">
        <v>61</v>
      </c>
      <c r="J2068">
        <v>30.2630136986301</v>
      </c>
      <c r="K2068">
        <v>24.163</v>
      </c>
      <c r="L2068">
        <v>24.117999999999999</v>
      </c>
      <c r="M2068">
        <v>25.756</v>
      </c>
      <c r="N2068">
        <v>0.81899999999999995</v>
      </c>
      <c r="O2068">
        <v>17</v>
      </c>
    </row>
    <row r="2069" spans="1:15" x14ac:dyDescent="0.45">
      <c r="A2069" t="s">
        <v>12</v>
      </c>
      <c r="B2069">
        <v>2019</v>
      </c>
      <c r="C2069" s="9">
        <v>43394</v>
      </c>
      <c r="D2069" t="s">
        <v>653</v>
      </c>
      <c r="E2069" t="s">
        <v>454</v>
      </c>
      <c r="F2069">
        <v>3</v>
      </c>
      <c r="G2069">
        <v>5</v>
      </c>
      <c r="H2069" t="s">
        <v>146</v>
      </c>
      <c r="I2069" t="s">
        <v>56</v>
      </c>
      <c r="J2069">
        <v>28.550684931506801</v>
      </c>
      <c r="K2069">
        <v>17.698</v>
      </c>
      <c r="L2069">
        <v>17.434999999999999</v>
      </c>
      <c r="M2069">
        <v>21.265000000000001</v>
      </c>
      <c r="N2069">
        <v>1.915</v>
      </c>
      <c r="O2069">
        <v>17</v>
      </c>
    </row>
    <row r="2070" spans="1:15" x14ac:dyDescent="0.45">
      <c r="A2070" t="s">
        <v>12</v>
      </c>
      <c r="B2070">
        <v>2019</v>
      </c>
      <c r="C2070" s="9">
        <v>43394</v>
      </c>
      <c r="D2070" t="s">
        <v>653</v>
      </c>
      <c r="E2070" t="s">
        <v>454</v>
      </c>
      <c r="F2070">
        <v>3</v>
      </c>
      <c r="G2070">
        <v>6</v>
      </c>
      <c r="H2070" t="s">
        <v>692</v>
      </c>
      <c r="I2070" t="s">
        <v>53</v>
      </c>
      <c r="J2070">
        <v>20.504109589041001</v>
      </c>
      <c r="K2070">
        <v>3.137</v>
      </c>
      <c r="L2070">
        <v>3.0599999999999898</v>
      </c>
      <c r="M2070">
        <v>9.8079999999999998</v>
      </c>
      <c r="N2070">
        <v>3.3740000000000001</v>
      </c>
      <c r="O2070">
        <v>21</v>
      </c>
    </row>
    <row r="2071" spans="1:15" x14ac:dyDescent="0.45">
      <c r="A2071" t="s">
        <v>12</v>
      </c>
      <c r="B2071">
        <v>2019</v>
      </c>
      <c r="C2071" s="9">
        <v>43394</v>
      </c>
      <c r="D2071" t="s">
        <v>653</v>
      </c>
      <c r="E2071" t="s">
        <v>454</v>
      </c>
      <c r="F2071">
        <v>4</v>
      </c>
      <c r="G2071">
        <v>1</v>
      </c>
      <c r="H2071" t="s">
        <v>50</v>
      </c>
      <c r="I2071" t="s">
        <v>51</v>
      </c>
      <c r="J2071">
        <v>22.041095890410901</v>
      </c>
      <c r="K2071">
        <v>27.428999999999998</v>
      </c>
      <c r="L2071">
        <v>27.863</v>
      </c>
      <c r="M2071">
        <v>30.065000000000001</v>
      </c>
      <c r="N2071">
        <v>1.101</v>
      </c>
      <c r="O2071">
        <v>6</v>
      </c>
    </row>
    <row r="2072" spans="1:15" x14ac:dyDescent="0.45">
      <c r="A2072" t="s">
        <v>12</v>
      </c>
      <c r="B2072">
        <v>2019</v>
      </c>
      <c r="C2072" s="9">
        <v>43394</v>
      </c>
      <c r="D2072" t="s">
        <v>653</v>
      </c>
      <c r="E2072" t="s">
        <v>454</v>
      </c>
      <c r="F2072">
        <v>4</v>
      </c>
      <c r="G2072">
        <v>2</v>
      </c>
      <c r="H2072" t="s">
        <v>16</v>
      </c>
      <c r="I2072" t="s">
        <v>17</v>
      </c>
      <c r="J2072">
        <v>19.4986301369863</v>
      </c>
      <c r="K2072">
        <v>25.672999999999998</v>
      </c>
      <c r="L2072">
        <v>26.314999999999898</v>
      </c>
      <c r="M2072">
        <v>29.640999999999998</v>
      </c>
      <c r="N2072">
        <v>1.663</v>
      </c>
      <c r="O2072">
        <v>8</v>
      </c>
    </row>
    <row r="2073" spans="1:15" x14ac:dyDescent="0.45">
      <c r="A2073" t="s">
        <v>12</v>
      </c>
      <c r="B2073">
        <v>2019</v>
      </c>
      <c r="C2073" s="9">
        <v>43394</v>
      </c>
      <c r="D2073" t="s">
        <v>653</v>
      </c>
      <c r="E2073" t="s">
        <v>454</v>
      </c>
      <c r="F2073">
        <v>4</v>
      </c>
      <c r="G2073">
        <v>3</v>
      </c>
      <c r="H2073" t="s">
        <v>129</v>
      </c>
      <c r="I2073" t="s">
        <v>65</v>
      </c>
      <c r="J2073">
        <v>28.2712328767123</v>
      </c>
      <c r="K2073">
        <v>9</v>
      </c>
      <c r="L2073">
        <v>20.250999999999902</v>
      </c>
      <c r="M2073">
        <v>28.657</v>
      </c>
      <c r="N2073">
        <v>4.2030000000000003</v>
      </c>
      <c r="O2073">
        <v>17</v>
      </c>
    </row>
    <row r="2074" spans="1:15" x14ac:dyDescent="0.45">
      <c r="A2074" t="s">
        <v>12</v>
      </c>
      <c r="B2074">
        <v>2019</v>
      </c>
      <c r="C2074" s="9">
        <v>43394</v>
      </c>
      <c r="D2074" t="s">
        <v>653</v>
      </c>
      <c r="E2074" t="s">
        <v>454</v>
      </c>
      <c r="F2074">
        <v>4</v>
      </c>
      <c r="G2074">
        <v>4</v>
      </c>
      <c r="H2074" t="s">
        <v>147</v>
      </c>
      <c r="I2074" t="s">
        <v>31</v>
      </c>
      <c r="J2074">
        <v>30.284931506849301</v>
      </c>
      <c r="K2074">
        <v>28.954999999999998</v>
      </c>
      <c r="L2074">
        <v>28.835000000000001</v>
      </c>
      <c r="M2074">
        <v>30.475000000000001</v>
      </c>
      <c r="N2074">
        <v>0.82</v>
      </c>
      <c r="O2074">
        <v>21</v>
      </c>
    </row>
    <row r="2075" spans="1:15" x14ac:dyDescent="0.45">
      <c r="A2075" t="s">
        <v>12</v>
      </c>
      <c r="B2075">
        <v>2019</v>
      </c>
      <c r="C2075" s="9">
        <v>43394</v>
      </c>
      <c r="D2075" t="s">
        <v>653</v>
      </c>
      <c r="E2075" t="s">
        <v>454</v>
      </c>
      <c r="F2075">
        <v>4</v>
      </c>
      <c r="G2075">
        <v>5</v>
      </c>
      <c r="H2075" t="s">
        <v>100</v>
      </c>
      <c r="I2075" t="s">
        <v>47</v>
      </c>
      <c r="J2075">
        <v>24.687671232876699</v>
      </c>
      <c r="K2075">
        <v>15.194000000000001</v>
      </c>
      <c r="L2075">
        <v>16.501999999999999</v>
      </c>
      <c r="M2075">
        <v>20.533999999999999</v>
      </c>
      <c r="N2075">
        <v>2.016</v>
      </c>
      <c r="O2075">
        <v>10</v>
      </c>
    </row>
    <row r="2076" spans="1:15" x14ac:dyDescent="0.45">
      <c r="A2076" t="s">
        <v>12</v>
      </c>
      <c r="B2076">
        <v>2019</v>
      </c>
      <c r="C2076" s="9">
        <v>43394</v>
      </c>
      <c r="D2076" t="s">
        <v>653</v>
      </c>
      <c r="E2076" t="s">
        <v>454</v>
      </c>
      <c r="F2076">
        <v>4</v>
      </c>
      <c r="G2076">
        <v>6</v>
      </c>
      <c r="H2076" t="s">
        <v>655</v>
      </c>
      <c r="I2076" t="s">
        <v>120</v>
      </c>
      <c r="J2076">
        <v>35.879452054794498</v>
      </c>
      <c r="K2076">
        <v>29.073</v>
      </c>
      <c r="L2076">
        <v>28.712</v>
      </c>
      <c r="M2076">
        <v>30.396000000000001</v>
      </c>
      <c r="N2076">
        <v>0.84199999999999997</v>
      </c>
      <c r="O2076">
        <v>4</v>
      </c>
    </row>
    <row r="2077" spans="1:15" x14ac:dyDescent="0.45">
      <c r="A2077" t="s">
        <v>12</v>
      </c>
      <c r="B2077">
        <v>2019</v>
      </c>
      <c r="C2077" s="9">
        <v>43394</v>
      </c>
      <c r="D2077" t="s">
        <v>653</v>
      </c>
      <c r="E2077" t="s">
        <v>642</v>
      </c>
      <c r="F2077">
        <v>1</v>
      </c>
      <c r="G2077">
        <v>1</v>
      </c>
      <c r="H2077" t="s">
        <v>39</v>
      </c>
      <c r="I2077" t="s">
        <v>40</v>
      </c>
      <c r="J2077">
        <v>24.194520547945199</v>
      </c>
      <c r="K2077">
        <v>16.853999999999999</v>
      </c>
      <c r="L2077">
        <v>18.497</v>
      </c>
      <c r="M2077">
        <v>22.812999999999999</v>
      </c>
      <c r="N2077">
        <v>2.1579999999999999</v>
      </c>
      <c r="O2077">
        <v>12</v>
      </c>
    </row>
    <row r="2078" spans="1:15" x14ac:dyDescent="0.45">
      <c r="A2078" t="s">
        <v>12</v>
      </c>
      <c r="B2078">
        <v>2019</v>
      </c>
      <c r="C2078" s="9">
        <v>43394</v>
      </c>
      <c r="D2078" t="s">
        <v>653</v>
      </c>
      <c r="E2078" t="s">
        <v>642</v>
      </c>
      <c r="F2078">
        <v>1</v>
      </c>
      <c r="G2078">
        <v>2</v>
      </c>
      <c r="H2078" t="s">
        <v>691</v>
      </c>
      <c r="I2078" t="s">
        <v>38</v>
      </c>
      <c r="J2078">
        <v>20.010958904109501</v>
      </c>
      <c r="K2078">
        <v>1.0999999999999901</v>
      </c>
      <c r="L2078">
        <v>9.0879999999999992</v>
      </c>
      <c r="M2078">
        <v>15.106</v>
      </c>
      <c r="N2078">
        <v>3.0089999999999999</v>
      </c>
      <c r="O2078">
        <v>13</v>
      </c>
    </row>
    <row r="2079" spans="1:15" x14ac:dyDescent="0.45">
      <c r="A2079" t="s">
        <v>12</v>
      </c>
      <c r="B2079">
        <v>2019</v>
      </c>
      <c r="C2079" s="9">
        <v>43394</v>
      </c>
      <c r="D2079" t="s">
        <v>653</v>
      </c>
      <c r="E2079" t="s">
        <v>642</v>
      </c>
      <c r="F2079">
        <v>1</v>
      </c>
      <c r="G2079">
        <v>3</v>
      </c>
      <c r="H2079" t="s">
        <v>146</v>
      </c>
      <c r="I2079" t="s">
        <v>56</v>
      </c>
      <c r="J2079">
        <v>28.550684931506801</v>
      </c>
      <c r="K2079">
        <v>17.434999999999999</v>
      </c>
      <c r="L2079">
        <v>17.649999999999999</v>
      </c>
      <c r="M2079">
        <v>21.238</v>
      </c>
      <c r="N2079">
        <v>1.794</v>
      </c>
      <c r="O2079">
        <v>17</v>
      </c>
    </row>
    <row r="2080" spans="1:15" x14ac:dyDescent="0.45">
      <c r="A2080" t="s">
        <v>12</v>
      </c>
      <c r="B2080">
        <v>2019</v>
      </c>
      <c r="C2080" s="9">
        <v>43394</v>
      </c>
      <c r="D2080" t="s">
        <v>653</v>
      </c>
      <c r="E2080" t="s">
        <v>642</v>
      </c>
      <c r="F2080">
        <v>1</v>
      </c>
      <c r="G2080">
        <v>4</v>
      </c>
      <c r="H2080" t="s">
        <v>147</v>
      </c>
      <c r="I2080" t="s">
        <v>31</v>
      </c>
      <c r="J2080">
        <v>30.284931506849301</v>
      </c>
      <c r="K2080">
        <v>28.835000000000001</v>
      </c>
      <c r="L2080">
        <v>28.416</v>
      </c>
      <c r="M2080">
        <v>30.044</v>
      </c>
      <c r="N2080">
        <v>0.81399999999999995</v>
      </c>
      <c r="O2080">
        <v>21</v>
      </c>
    </row>
    <row r="2081" spans="1:15" x14ac:dyDescent="0.45">
      <c r="A2081" t="s">
        <v>12</v>
      </c>
      <c r="B2081">
        <v>2019</v>
      </c>
      <c r="C2081" s="9">
        <v>43394</v>
      </c>
      <c r="D2081" t="s">
        <v>653</v>
      </c>
      <c r="E2081" t="s">
        <v>642</v>
      </c>
      <c r="F2081">
        <v>1</v>
      </c>
      <c r="G2081">
        <v>5</v>
      </c>
      <c r="H2081" t="s">
        <v>402</v>
      </c>
      <c r="I2081" t="s">
        <v>142</v>
      </c>
      <c r="J2081">
        <v>30.901369863013699</v>
      </c>
      <c r="K2081">
        <v>3.0259999999999998</v>
      </c>
      <c r="L2081">
        <v>2.633</v>
      </c>
      <c r="M2081">
        <v>12.021000000000001</v>
      </c>
      <c r="N2081">
        <v>4.694</v>
      </c>
      <c r="O2081">
        <v>25</v>
      </c>
    </row>
    <row r="2082" spans="1:15" x14ac:dyDescent="0.45">
      <c r="A2082" t="s">
        <v>12</v>
      </c>
      <c r="B2082">
        <v>2019</v>
      </c>
      <c r="C2082" s="9">
        <v>43394</v>
      </c>
      <c r="D2082" t="s">
        <v>653</v>
      </c>
      <c r="E2082" t="s">
        <v>642</v>
      </c>
      <c r="F2082">
        <v>2</v>
      </c>
      <c r="G2082">
        <v>1</v>
      </c>
      <c r="H2082" t="s">
        <v>14</v>
      </c>
      <c r="I2082" t="s">
        <v>15</v>
      </c>
      <c r="J2082">
        <v>18.8</v>
      </c>
      <c r="K2082">
        <v>9.4939999999999998</v>
      </c>
      <c r="L2082">
        <v>18.041999999999899</v>
      </c>
      <c r="M2082">
        <v>25.4</v>
      </c>
      <c r="N2082">
        <v>3.6789999999999998</v>
      </c>
      <c r="O2082">
        <v>11</v>
      </c>
    </row>
    <row r="2083" spans="1:15" x14ac:dyDescent="0.45">
      <c r="A2083" t="s">
        <v>12</v>
      </c>
      <c r="B2083">
        <v>2019</v>
      </c>
      <c r="C2083" s="9">
        <v>43394</v>
      </c>
      <c r="D2083" t="s">
        <v>653</v>
      </c>
      <c r="E2083" t="s">
        <v>642</v>
      </c>
      <c r="F2083">
        <v>2</v>
      </c>
      <c r="G2083">
        <v>2</v>
      </c>
      <c r="H2083" t="s">
        <v>133</v>
      </c>
      <c r="I2083" t="s">
        <v>25</v>
      </c>
      <c r="J2083">
        <v>25.7397260273972</v>
      </c>
      <c r="K2083">
        <v>25.451999999999899</v>
      </c>
      <c r="L2083">
        <v>25.44</v>
      </c>
      <c r="M2083">
        <v>27.494</v>
      </c>
      <c r="N2083">
        <v>1.0269999999999999</v>
      </c>
      <c r="O2083">
        <v>13</v>
      </c>
    </row>
    <row r="2084" spans="1:15" x14ac:dyDescent="0.45">
      <c r="A2084" t="s">
        <v>12</v>
      </c>
      <c r="B2084">
        <v>2019</v>
      </c>
      <c r="C2084" s="9">
        <v>43394</v>
      </c>
      <c r="D2084" t="s">
        <v>653</v>
      </c>
      <c r="E2084" t="s">
        <v>642</v>
      </c>
      <c r="F2084">
        <v>2</v>
      </c>
      <c r="G2084">
        <v>3</v>
      </c>
      <c r="H2084" t="s">
        <v>60</v>
      </c>
      <c r="I2084" t="s">
        <v>61</v>
      </c>
      <c r="J2084">
        <v>30.2630136986301</v>
      </c>
      <c r="K2084">
        <v>24.117999999999999</v>
      </c>
      <c r="L2084">
        <v>24.027999999999999</v>
      </c>
      <c r="M2084">
        <v>25.658000000000001</v>
      </c>
      <c r="N2084">
        <v>0.81499999999999995</v>
      </c>
      <c r="O2084">
        <v>17</v>
      </c>
    </row>
    <row r="2085" spans="1:15" x14ac:dyDescent="0.45">
      <c r="A2085" t="s">
        <v>12</v>
      </c>
      <c r="B2085">
        <v>2019</v>
      </c>
      <c r="C2085" s="9">
        <v>43394</v>
      </c>
      <c r="D2085" t="s">
        <v>653</v>
      </c>
      <c r="E2085" t="s">
        <v>642</v>
      </c>
      <c r="F2085">
        <v>2</v>
      </c>
      <c r="G2085">
        <v>4</v>
      </c>
      <c r="H2085" t="s">
        <v>187</v>
      </c>
      <c r="I2085" t="s">
        <v>53</v>
      </c>
      <c r="J2085">
        <v>23.553424657534201</v>
      </c>
      <c r="K2085">
        <v>15.559999999999899</v>
      </c>
      <c r="L2085">
        <v>15.228999999999999</v>
      </c>
      <c r="M2085">
        <v>19.274999999999999</v>
      </c>
      <c r="N2085">
        <v>2.0230000000000001</v>
      </c>
      <c r="O2085">
        <v>21</v>
      </c>
    </row>
    <row r="2086" spans="1:15" x14ac:dyDescent="0.45">
      <c r="A2086" t="s">
        <v>12</v>
      </c>
      <c r="B2086">
        <v>2019</v>
      </c>
      <c r="C2086" s="9">
        <v>43394</v>
      </c>
      <c r="D2086" t="s">
        <v>653</v>
      </c>
      <c r="E2086" t="s">
        <v>642</v>
      </c>
      <c r="F2086">
        <v>3</v>
      </c>
      <c r="G2086">
        <v>1</v>
      </c>
      <c r="H2086" t="s">
        <v>655</v>
      </c>
      <c r="I2086" t="s">
        <v>120</v>
      </c>
      <c r="J2086">
        <v>35.879452054794498</v>
      </c>
      <c r="K2086">
        <v>28.712</v>
      </c>
      <c r="L2086">
        <v>28.89</v>
      </c>
      <c r="M2086">
        <v>30.565999999999999</v>
      </c>
      <c r="N2086">
        <v>0.83799999999999997</v>
      </c>
      <c r="O2086">
        <v>4</v>
      </c>
    </row>
    <row r="2087" spans="1:15" x14ac:dyDescent="0.45">
      <c r="A2087" t="s">
        <v>12</v>
      </c>
      <c r="B2087">
        <v>2019</v>
      </c>
      <c r="C2087" s="9">
        <v>43394</v>
      </c>
      <c r="D2087" t="s">
        <v>653</v>
      </c>
      <c r="E2087" t="s">
        <v>642</v>
      </c>
      <c r="F2087">
        <v>3</v>
      </c>
      <c r="G2087">
        <v>2</v>
      </c>
      <c r="H2087" t="s">
        <v>164</v>
      </c>
      <c r="I2087" t="s">
        <v>118</v>
      </c>
      <c r="J2087">
        <v>25.876712328767098</v>
      </c>
      <c r="K2087">
        <v>28.375</v>
      </c>
      <c r="L2087">
        <v>28.414000000000001</v>
      </c>
      <c r="M2087">
        <v>30.042000000000002</v>
      </c>
      <c r="N2087">
        <v>0.81399999999999995</v>
      </c>
      <c r="O2087">
        <v>13</v>
      </c>
    </row>
    <row r="2088" spans="1:15" x14ac:dyDescent="0.45">
      <c r="A2088" t="s">
        <v>12</v>
      </c>
      <c r="B2088">
        <v>2019</v>
      </c>
      <c r="C2088" s="9">
        <v>43394</v>
      </c>
      <c r="D2088" t="s">
        <v>653</v>
      </c>
      <c r="E2088" t="s">
        <v>642</v>
      </c>
      <c r="F2088">
        <v>3</v>
      </c>
      <c r="G2088">
        <v>3</v>
      </c>
      <c r="H2088" t="s">
        <v>20</v>
      </c>
      <c r="I2088" t="s">
        <v>21</v>
      </c>
      <c r="J2088">
        <v>23.2082191780821</v>
      </c>
      <c r="K2088">
        <v>27.238</v>
      </c>
      <c r="L2088">
        <v>27.111999999999998</v>
      </c>
      <c r="M2088">
        <v>29.446000000000002</v>
      </c>
      <c r="N2088">
        <v>1.167</v>
      </c>
      <c r="O2088">
        <v>17</v>
      </c>
    </row>
    <row r="2089" spans="1:15" x14ac:dyDescent="0.45">
      <c r="A2089" t="s">
        <v>12</v>
      </c>
      <c r="B2089">
        <v>2019</v>
      </c>
      <c r="C2089" s="9">
        <v>43394</v>
      </c>
      <c r="D2089" t="s">
        <v>653</v>
      </c>
      <c r="E2089" t="s">
        <v>642</v>
      </c>
      <c r="F2089">
        <v>3</v>
      </c>
      <c r="G2089">
        <v>4</v>
      </c>
      <c r="H2089" t="s">
        <v>656</v>
      </c>
      <c r="I2089" t="s">
        <v>49</v>
      </c>
      <c r="J2089">
        <v>20.345205479452002</v>
      </c>
      <c r="K2089">
        <v>22.768999999999998</v>
      </c>
      <c r="L2089">
        <v>22.547999999999998</v>
      </c>
      <c r="M2089">
        <v>25.117999999999999</v>
      </c>
      <c r="N2089">
        <v>1.2849999999999999</v>
      </c>
      <c r="O2089">
        <v>21</v>
      </c>
    </row>
    <row r="2090" spans="1:15" x14ac:dyDescent="0.45">
      <c r="A2090" t="s">
        <v>12</v>
      </c>
      <c r="B2090">
        <v>2019</v>
      </c>
      <c r="C2090" s="9">
        <v>43394</v>
      </c>
      <c r="D2090" t="s">
        <v>653</v>
      </c>
      <c r="E2090" t="s">
        <v>642</v>
      </c>
      <c r="F2090">
        <v>4</v>
      </c>
      <c r="G2090">
        <v>1</v>
      </c>
      <c r="H2090" t="s">
        <v>100</v>
      </c>
      <c r="I2090" t="s">
        <v>47</v>
      </c>
      <c r="J2090">
        <v>24.687671232876699</v>
      </c>
      <c r="K2090">
        <v>16.501999999999999</v>
      </c>
      <c r="L2090">
        <v>18.2</v>
      </c>
      <c r="M2090">
        <v>22.02</v>
      </c>
      <c r="N2090">
        <v>1.91</v>
      </c>
      <c r="O2090">
        <v>10</v>
      </c>
    </row>
    <row r="2091" spans="1:15" x14ac:dyDescent="0.45">
      <c r="A2091" t="s">
        <v>12</v>
      </c>
      <c r="B2091">
        <v>2019</v>
      </c>
      <c r="C2091" s="9">
        <v>43394</v>
      </c>
      <c r="D2091" t="s">
        <v>653</v>
      </c>
      <c r="E2091" t="s">
        <v>642</v>
      </c>
      <c r="F2091">
        <v>4</v>
      </c>
      <c r="G2091">
        <v>2</v>
      </c>
      <c r="H2091" t="s">
        <v>167</v>
      </c>
      <c r="I2091" t="s">
        <v>59</v>
      </c>
      <c r="J2091">
        <v>29.630136986301299</v>
      </c>
      <c r="K2091">
        <v>25.934999999999999</v>
      </c>
      <c r="L2091">
        <v>25.852</v>
      </c>
      <c r="M2091">
        <v>27.518000000000001</v>
      </c>
      <c r="N2091">
        <v>0.83299999999999996</v>
      </c>
      <c r="O2091">
        <v>13</v>
      </c>
    </row>
    <row r="2092" spans="1:15" x14ac:dyDescent="0.45">
      <c r="A2092" t="s">
        <v>12</v>
      </c>
      <c r="B2092">
        <v>2019</v>
      </c>
      <c r="C2092" s="9">
        <v>43394</v>
      </c>
      <c r="D2092" t="s">
        <v>653</v>
      </c>
      <c r="E2092" t="s">
        <v>642</v>
      </c>
      <c r="F2092">
        <v>4</v>
      </c>
      <c r="G2092">
        <v>3</v>
      </c>
      <c r="H2092" t="s">
        <v>129</v>
      </c>
      <c r="I2092" t="s">
        <v>65</v>
      </c>
      <c r="J2092">
        <v>28.2712328767123</v>
      </c>
      <c r="K2092">
        <v>20.250999999999902</v>
      </c>
      <c r="L2092">
        <v>17.945999999999898</v>
      </c>
      <c r="M2092">
        <v>24.846</v>
      </c>
      <c r="N2092">
        <v>3.45</v>
      </c>
      <c r="O2092">
        <v>17</v>
      </c>
    </row>
    <row r="2093" spans="1:15" x14ac:dyDescent="0.45">
      <c r="A2093" t="s">
        <v>12</v>
      </c>
      <c r="B2093">
        <v>2019</v>
      </c>
      <c r="C2093" s="9">
        <v>43394</v>
      </c>
      <c r="D2093" t="s">
        <v>653</v>
      </c>
      <c r="E2093" t="s">
        <v>642</v>
      </c>
      <c r="F2093">
        <v>4</v>
      </c>
      <c r="G2093">
        <v>4</v>
      </c>
      <c r="H2093" t="s">
        <v>692</v>
      </c>
      <c r="I2093" t="s">
        <v>53</v>
      </c>
      <c r="J2093">
        <v>20.504109589041001</v>
      </c>
      <c r="K2093">
        <v>3.0599999999999898</v>
      </c>
      <c r="L2093">
        <v>3.0390000000000001</v>
      </c>
      <c r="M2093">
        <v>9.5990000000000002</v>
      </c>
      <c r="N2093">
        <v>3.28</v>
      </c>
      <c r="O2093">
        <v>21</v>
      </c>
    </row>
    <row r="2094" spans="1:15" x14ac:dyDescent="0.45">
      <c r="A2094" t="s">
        <v>12</v>
      </c>
      <c r="B2094">
        <v>2019</v>
      </c>
      <c r="C2094" s="9">
        <v>43394</v>
      </c>
      <c r="D2094" t="s">
        <v>653</v>
      </c>
      <c r="E2094" t="s">
        <v>643</v>
      </c>
      <c r="F2094">
        <v>1</v>
      </c>
      <c r="G2094">
        <v>1</v>
      </c>
      <c r="H2094" t="s">
        <v>50</v>
      </c>
      <c r="I2094" t="s">
        <v>51</v>
      </c>
      <c r="J2094">
        <v>22.041095890410901</v>
      </c>
      <c r="K2094">
        <v>27.863</v>
      </c>
      <c r="L2094">
        <v>28.210999999999999</v>
      </c>
      <c r="M2094">
        <v>30.379000000000001</v>
      </c>
      <c r="N2094">
        <v>1.0840000000000001</v>
      </c>
      <c r="O2094">
        <v>6</v>
      </c>
    </row>
    <row r="2095" spans="1:15" x14ac:dyDescent="0.45">
      <c r="A2095" t="s">
        <v>12</v>
      </c>
      <c r="B2095">
        <v>2019</v>
      </c>
      <c r="C2095" s="9">
        <v>43394</v>
      </c>
      <c r="D2095" t="s">
        <v>653</v>
      </c>
      <c r="E2095" t="s">
        <v>643</v>
      </c>
      <c r="F2095">
        <v>1</v>
      </c>
      <c r="G2095">
        <v>2</v>
      </c>
      <c r="H2095" t="s">
        <v>135</v>
      </c>
      <c r="I2095" t="s">
        <v>29</v>
      </c>
      <c r="J2095">
        <v>28.9506849315068</v>
      </c>
      <c r="K2095">
        <v>27.446999999999999</v>
      </c>
      <c r="L2095">
        <v>27.556000000000001</v>
      </c>
      <c r="M2095">
        <v>29.391999999999999</v>
      </c>
      <c r="N2095">
        <v>0.91800000000000004</v>
      </c>
      <c r="O2095">
        <v>5</v>
      </c>
    </row>
    <row r="2096" spans="1:15" x14ac:dyDescent="0.45">
      <c r="A2096" t="s">
        <v>12</v>
      </c>
      <c r="B2096">
        <v>2019</v>
      </c>
      <c r="C2096" s="9">
        <v>43394</v>
      </c>
      <c r="D2096" t="s">
        <v>653</v>
      </c>
      <c r="E2096" t="s">
        <v>643</v>
      </c>
      <c r="F2096">
        <v>1</v>
      </c>
      <c r="G2096">
        <v>3</v>
      </c>
      <c r="H2096" t="s">
        <v>34</v>
      </c>
      <c r="I2096" t="s">
        <v>19</v>
      </c>
      <c r="J2096">
        <v>31.2191780821917</v>
      </c>
      <c r="K2096">
        <v>27.599</v>
      </c>
      <c r="L2096">
        <v>27.555</v>
      </c>
      <c r="M2096">
        <v>29.460999999999999</v>
      </c>
      <c r="N2096">
        <v>0.95299999999999996</v>
      </c>
      <c r="O2096">
        <v>1</v>
      </c>
    </row>
    <row r="2097" spans="1:15" x14ac:dyDescent="0.45">
      <c r="A2097" t="s">
        <v>12</v>
      </c>
      <c r="B2097">
        <v>2019</v>
      </c>
      <c r="C2097" s="9">
        <v>43394</v>
      </c>
      <c r="D2097" t="s">
        <v>653</v>
      </c>
      <c r="E2097" t="s">
        <v>643</v>
      </c>
      <c r="F2097">
        <v>1</v>
      </c>
      <c r="G2097">
        <v>4</v>
      </c>
      <c r="H2097" t="s">
        <v>100</v>
      </c>
      <c r="I2097" t="s">
        <v>47</v>
      </c>
      <c r="J2097">
        <v>24.687671232876699</v>
      </c>
      <c r="K2097">
        <v>18.2</v>
      </c>
      <c r="L2097">
        <v>18.927</v>
      </c>
      <c r="M2097">
        <v>22.497</v>
      </c>
      <c r="N2097">
        <v>1.7849999999999999</v>
      </c>
      <c r="O2097">
        <v>10</v>
      </c>
    </row>
    <row r="2098" spans="1:15" x14ac:dyDescent="0.45">
      <c r="A2098" t="s">
        <v>12</v>
      </c>
      <c r="B2098">
        <v>2019</v>
      </c>
      <c r="C2098" s="9">
        <v>43394</v>
      </c>
      <c r="D2098" t="s">
        <v>653</v>
      </c>
      <c r="E2098" t="s">
        <v>643</v>
      </c>
      <c r="F2098">
        <v>1</v>
      </c>
      <c r="G2098">
        <v>5</v>
      </c>
      <c r="H2098" t="s">
        <v>39</v>
      </c>
      <c r="I2098" t="s">
        <v>40</v>
      </c>
      <c r="J2098">
        <v>24.194520547945199</v>
      </c>
      <c r="K2098">
        <v>18.497</v>
      </c>
      <c r="L2098">
        <v>18.663999999999898</v>
      </c>
      <c r="M2098">
        <v>22.635999999999999</v>
      </c>
      <c r="N2098">
        <v>1.986</v>
      </c>
      <c r="O2098">
        <v>12</v>
      </c>
    </row>
    <row r="2099" spans="1:15" x14ac:dyDescent="0.45">
      <c r="A2099" t="s">
        <v>12</v>
      </c>
      <c r="B2099">
        <v>2019</v>
      </c>
      <c r="C2099" s="9">
        <v>43394</v>
      </c>
      <c r="D2099" t="s">
        <v>653</v>
      </c>
      <c r="E2099" t="s">
        <v>643</v>
      </c>
      <c r="F2099">
        <v>1</v>
      </c>
      <c r="G2099">
        <v>6</v>
      </c>
      <c r="H2099" t="s">
        <v>96</v>
      </c>
      <c r="I2099" t="s">
        <v>40</v>
      </c>
      <c r="J2099">
        <v>24.772602739726</v>
      </c>
      <c r="K2099">
        <v>23.396000000000001</v>
      </c>
      <c r="L2099">
        <v>22.777999999999999</v>
      </c>
      <c r="M2099">
        <v>25.425999999999998</v>
      </c>
      <c r="N2099">
        <v>1.3240000000000001</v>
      </c>
      <c r="O2099">
        <v>7</v>
      </c>
    </row>
    <row r="2100" spans="1:15" x14ac:dyDescent="0.45">
      <c r="A2100" t="s">
        <v>12</v>
      </c>
      <c r="B2100">
        <v>2019</v>
      </c>
      <c r="C2100" s="9">
        <v>43394</v>
      </c>
      <c r="D2100" t="s">
        <v>653</v>
      </c>
      <c r="E2100" t="s">
        <v>643</v>
      </c>
      <c r="F2100">
        <v>2</v>
      </c>
      <c r="G2100">
        <v>1</v>
      </c>
      <c r="H2100" t="s">
        <v>79</v>
      </c>
      <c r="I2100" t="s">
        <v>65</v>
      </c>
      <c r="J2100">
        <v>31.4657534246575</v>
      </c>
      <c r="K2100">
        <v>31.5229999999999</v>
      </c>
      <c r="L2100">
        <v>31.66</v>
      </c>
      <c r="M2100">
        <v>33.173999999999999</v>
      </c>
      <c r="N2100">
        <v>0.75700000000000001</v>
      </c>
      <c r="O2100">
        <v>3</v>
      </c>
    </row>
    <row r="2101" spans="1:15" x14ac:dyDescent="0.45">
      <c r="A2101" t="s">
        <v>12</v>
      </c>
      <c r="B2101">
        <v>2019</v>
      </c>
      <c r="C2101" s="9">
        <v>43394</v>
      </c>
      <c r="D2101" t="s">
        <v>653</v>
      </c>
      <c r="E2101" t="s">
        <v>643</v>
      </c>
      <c r="F2101">
        <v>2</v>
      </c>
      <c r="G2101">
        <v>2</v>
      </c>
      <c r="H2101" t="s">
        <v>655</v>
      </c>
      <c r="I2101" t="s">
        <v>120</v>
      </c>
      <c r="J2101">
        <v>35.879452054794498</v>
      </c>
      <c r="K2101">
        <v>28.89</v>
      </c>
      <c r="L2101">
        <v>29.006</v>
      </c>
      <c r="M2101">
        <v>30.667999999999999</v>
      </c>
      <c r="N2101">
        <v>0.83099999999999996</v>
      </c>
      <c r="O2101">
        <v>4</v>
      </c>
    </row>
    <row r="2102" spans="1:15" x14ac:dyDescent="0.45">
      <c r="A2102" t="s">
        <v>12</v>
      </c>
      <c r="B2102">
        <v>2019</v>
      </c>
      <c r="C2102" s="9">
        <v>43394</v>
      </c>
      <c r="D2102" t="s">
        <v>653</v>
      </c>
      <c r="E2102" t="s">
        <v>643</v>
      </c>
      <c r="F2102">
        <v>2</v>
      </c>
      <c r="G2102">
        <v>3</v>
      </c>
      <c r="H2102" t="s">
        <v>111</v>
      </c>
      <c r="I2102" t="s">
        <v>118</v>
      </c>
      <c r="J2102">
        <v>24.002739726027301</v>
      </c>
      <c r="K2102">
        <v>23.655999999999999</v>
      </c>
      <c r="L2102">
        <v>24.024999999999999</v>
      </c>
      <c r="M2102">
        <v>26.291</v>
      </c>
      <c r="N2102">
        <v>1.133</v>
      </c>
      <c r="O2102">
        <v>2</v>
      </c>
    </row>
    <row r="2103" spans="1:15" x14ac:dyDescent="0.45">
      <c r="A2103" t="s">
        <v>12</v>
      </c>
      <c r="B2103">
        <v>2019</v>
      </c>
      <c r="C2103" s="9">
        <v>43394</v>
      </c>
      <c r="D2103" t="s">
        <v>653</v>
      </c>
      <c r="E2103" t="s">
        <v>643</v>
      </c>
      <c r="F2103">
        <v>2</v>
      </c>
      <c r="G2103">
        <v>4</v>
      </c>
      <c r="H2103" t="s">
        <v>132</v>
      </c>
      <c r="I2103" t="s">
        <v>36</v>
      </c>
      <c r="J2103">
        <v>27.915068493150599</v>
      </c>
      <c r="K2103">
        <v>30.143999999999998</v>
      </c>
      <c r="L2103">
        <v>30.009</v>
      </c>
      <c r="M2103">
        <v>31.687000000000001</v>
      </c>
      <c r="N2103">
        <v>0.83899999999999997</v>
      </c>
      <c r="O2103">
        <v>9</v>
      </c>
    </row>
    <row r="2104" spans="1:15" x14ac:dyDescent="0.45">
      <c r="A2104" t="s">
        <v>12</v>
      </c>
      <c r="B2104">
        <v>2019</v>
      </c>
      <c r="C2104" s="9">
        <v>43394</v>
      </c>
      <c r="D2104" t="s">
        <v>653</v>
      </c>
      <c r="E2104" t="s">
        <v>643</v>
      </c>
      <c r="F2104">
        <v>2</v>
      </c>
      <c r="G2104">
        <v>5</v>
      </c>
      <c r="H2104" t="s">
        <v>16</v>
      </c>
      <c r="I2104" t="s">
        <v>17</v>
      </c>
      <c r="J2104">
        <v>19.4986301369863</v>
      </c>
      <c r="K2104">
        <v>26.314999999999898</v>
      </c>
      <c r="L2104">
        <v>25.858000000000001</v>
      </c>
      <c r="M2104">
        <v>29.024000000000001</v>
      </c>
      <c r="N2104">
        <v>1.583</v>
      </c>
      <c r="O2104">
        <v>8</v>
      </c>
    </row>
    <row r="2105" spans="1:15" x14ac:dyDescent="0.45">
      <c r="A2105" t="s">
        <v>12</v>
      </c>
      <c r="B2105">
        <v>2019</v>
      </c>
      <c r="C2105" s="9">
        <v>43394</v>
      </c>
      <c r="D2105" t="s">
        <v>653</v>
      </c>
      <c r="E2105" t="s">
        <v>643</v>
      </c>
      <c r="F2105">
        <v>2</v>
      </c>
      <c r="G2105">
        <v>6</v>
      </c>
      <c r="H2105" t="s">
        <v>14</v>
      </c>
      <c r="I2105" t="s">
        <v>15</v>
      </c>
      <c r="J2105">
        <v>18.8</v>
      </c>
      <c r="K2105">
        <v>18.041999999999899</v>
      </c>
      <c r="L2105">
        <v>16.762999999999899</v>
      </c>
      <c r="M2105">
        <v>23.126999999999999</v>
      </c>
      <c r="N2105">
        <v>3.1819999999999999</v>
      </c>
      <c r="O2105">
        <v>11</v>
      </c>
    </row>
    <row r="2106" spans="1:15" x14ac:dyDescent="0.45">
      <c r="A2106" t="s">
        <v>12</v>
      </c>
      <c r="B2106">
        <v>2019</v>
      </c>
      <c r="C2106" s="9">
        <v>43394</v>
      </c>
      <c r="D2106" t="s">
        <v>653</v>
      </c>
      <c r="E2106" t="s">
        <v>370</v>
      </c>
      <c r="F2106">
        <v>1</v>
      </c>
      <c r="G2106">
        <v>1</v>
      </c>
      <c r="H2106" t="s">
        <v>34</v>
      </c>
      <c r="I2106" t="s">
        <v>19</v>
      </c>
      <c r="J2106">
        <v>31.2191780821917</v>
      </c>
      <c r="K2106">
        <v>27.555</v>
      </c>
      <c r="L2106">
        <v>27.913999999999898</v>
      </c>
      <c r="M2106">
        <v>29.795999999999999</v>
      </c>
      <c r="N2106">
        <v>0.94099999999999995</v>
      </c>
      <c r="O2106">
        <v>1</v>
      </c>
    </row>
    <row r="2107" spans="1:15" x14ac:dyDescent="0.45">
      <c r="A2107" t="s">
        <v>12</v>
      </c>
      <c r="B2107">
        <v>2019</v>
      </c>
      <c r="C2107" s="9">
        <v>43394</v>
      </c>
      <c r="D2107" t="s">
        <v>653</v>
      </c>
      <c r="E2107" t="s">
        <v>370</v>
      </c>
      <c r="F2107">
        <v>1</v>
      </c>
      <c r="G2107">
        <v>2</v>
      </c>
      <c r="H2107" t="s">
        <v>111</v>
      </c>
      <c r="I2107" t="s">
        <v>118</v>
      </c>
      <c r="J2107">
        <v>24.002739726027301</v>
      </c>
      <c r="K2107">
        <v>24.024999999999999</v>
      </c>
      <c r="L2107">
        <v>24.552</v>
      </c>
      <c r="M2107">
        <v>26.763999999999999</v>
      </c>
      <c r="N2107">
        <v>1.1060000000000001</v>
      </c>
      <c r="O2107">
        <v>2</v>
      </c>
    </row>
    <row r="2108" spans="1:15" x14ac:dyDescent="0.45">
      <c r="A2108" t="s">
        <v>12</v>
      </c>
      <c r="B2108">
        <v>2019</v>
      </c>
      <c r="C2108" s="9">
        <v>43394</v>
      </c>
      <c r="D2108" t="s">
        <v>653</v>
      </c>
      <c r="E2108" t="s">
        <v>370</v>
      </c>
      <c r="F2108">
        <v>1</v>
      </c>
      <c r="G2108">
        <v>3</v>
      </c>
      <c r="H2108" t="s">
        <v>79</v>
      </c>
      <c r="I2108" t="s">
        <v>65</v>
      </c>
      <c r="J2108">
        <v>31.4657534246575</v>
      </c>
      <c r="K2108">
        <v>31.66</v>
      </c>
      <c r="L2108">
        <v>31.6039999999999</v>
      </c>
      <c r="M2108">
        <v>33.107999999999997</v>
      </c>
      <c r="N2108">
        <v>0.752</v>
      </c>
      <c r="O2108">
        <v>3</v>
      </c>
    </row>
    <row r="2109" spans="1:15" x14ac:dyDescent="0.45">
      <c r="A2109" t="s">
        <v>12</v>
      </c>
      <c r="B2109">
        <v>2019</v>
      </c>
      <c r="C2109" s="9">
        <v>43394</v>
      </c>
      <c r="D2109" t="s">
        <v>653</v>
      </c>
      <c r="E2109" t="s">
        <v>370</v>
      </c>
      <c r="F2109">
        <v>1</v>
      </c>
      <c r="G2109">
        <v>4</v>
      </c>
      <c r="H2109" t="s">
        <v>655</v>
      </c>
      <c r="I2109" t="s">
        <v>120</v>
      </c>
      <c r="J2109">
        <v>35.879452054794498</v>
      </c>
      <c r="K2109">
        <v>29.006</v>
      </c>
      <c r="L2109">
        <v>28.956</v>
      </c>
      <c r="M2109">
        <v>30.602</v>
      </c>
      <c r="N2109">
        <v>0.82299999999999995</v>
      </c>
      <c r="O2109">
        <v>4</v>
      </c>
    </row>
    <row r="2110" spans="1:15" x14ac:dyDescent="0.45">
      <c r="A2110" t="s">
        <v>12</v>
      </c>
      <c r="B2110">
        <v>2019</v>
      </c>
      <c r="C2110" s="9">
        <v>43394</v>
      </c>
      <c r="D2110" t="s">
        <v>653</v>
      </c>
      <c r="E2110" t="s">
        <v>370</v>
      </c>
      <c r="F2110">
        <v>1</v>
      </c>
      <c r="G2110">
        <v>5</v>
      </c>
      <c r="H2110" t="s">
        <v>135</v>
      </c>
      <c r="I2110" t="s">
        <v>29</v>
      </c>
      <c r="J2110">
        <v>28.9506849315068</v>
      </c>
      <c r="K2110">
        <v>27.556000000000001</v>
      </c>
      <c r="L2110">
        <v>27.448</v>
      </c>
      <c r="M2110">
        <v>29.26</v>
      </c>
      <c r="N2110">
        <v>0.90600000000000003</v>
      </c>
      <c r="O2110">
        <v>5</v>
      </c>
    </row>
    <row r="2111" spans="1:15" x14ac:dyDescent="0.45">
      <c r="A2111" t="s">
        <v>12</v>
      </c>
      <c r="B2111">
        <v>2019</v>
      </c>
      <c r="C2111" s="9">
        <v>43394</v>
      </c>
      <c r="D2111" t="s">
        <v>653</v>
      </c>
      <c r="E2111" t="s">
        <v>370</v>
      </c>
      <c r="F2111">
        <v>1</v>
      </c>
      <c r="G2111">
        <v>6</v>
      </c>
      <c r="H2111" t="s">
        <v>50</v>
      </c>
      <c r="I2111" t="s">
        <v>51</v>
      </c>
      <c r="J2111">
        <v>22.041095890410901</v>
      </c>
      <c r="K2111">
        <v>28.210999999999999</v>
      </c>
      <c r="L2111">
        <v>27.814</v>
      </c>
      <c r="M2111">
        <v>29.943999999999999</v>
      </c>
      <c r="N2111">
        <v>1.0649999999999999</v>
      </c>
      <c r="O2111">
        <v>6</v>
      </c>
    </row>
    <row r="2112" spans="1:15" x14ac:dyDescent="0.45">
      <c r="A2112" t="s">
        <v>12</v>
      </c>
      <c r="B2112">
        <v>2019</v>
      </c>
      <c r="C2112" s="9">
        <v>43394</v>
      </c>
      <c r="D2112" t="s">
        <v>653</v>
      </c>
      <c r="E2112" t="s">
        <v>370</v>
      </c>
      <c r="F2112">
        <v>2</v>
      </c>
      <c r="G2112">
        <v>1</v>
      </c>
      <c r="H2112" t="s">
        <v>96</v>
      </c>
      <c r="I2112" t="s">
        <v>40</v>
      </c>
      <c r="J2112">
        <v>24.772602739726</v>
      </c>
      <c r="K2112">
        <v>22.777999999999999</v>
      </c>
      <c r="L2112">
        <v>23.564</v>
      </c>
      <c r="M2112">
        <v>26.14</v>
      </c>
      <c r="N2112">
        <v>1.288</v>
      </c>
      <c r="O2112">
        <v>7</v>
      </c>
    </row>
    <row r="2113" spans="1:15" x14ac:dyDescent="0.45">
      <c r="A2113" t="s">
        <v>12</v>
      </c>
      <c r="B2113">
        <v>2019</v>
      </c>
      <c r="C2113" s="9">
        <v>43394</v>
      </c>
      <c r="D2113" t="s">
        <v>653</v>
      </c>
      <c r="E2113" t="s">
        <v>370</v>
      </c>
      <c r="F2113">
        <v>2</v>
      </c>
      <c r="G2113">
        <v>2</v>
      </c>
      <c r="H2113" t="s">
        <v>16</v>
      </c>
      <c r="I2113" t="s">
        <v>17</v>
      </c>
      <c r="J2113">
        <v>19.4986301369863</v>
      </c>
      <c r="K2113">
        <v>25.858000000000001</v>
      </c>
      <c r="L2113">
        <v>26.163</v>
      </c>
      <c r="M2113">
        <v>29.187000000000001</v>
      </c>
      <c r="N2113">
        <v>1.512</v>
      </c>
      <c r="O2113">
        <v>8</v>
      </c>
    </row>
    <row r="2114" spans="1:15" x14ac:dyDescent="0.45">
      <c r="A2114" t="s">
        <v>12</v>
      </c>
      <c r="B2114">
        <v>2019</v>
      </c>
      <c r="C2114" s="9">
        <v>43394</v>
      </c>
      <c r="D2114" t="s">
        <v>653</v>
      </c>
      <c r="E2114" t="s">
        <v>370</v>
      </c>
      <c r="F2114">
        <v>2</v>
      </c>
      <c r="G2114">
        <v>3</v>
      </c>
      <c r="H2114" t="s">
        <v>132</v>
      </c>
      <c r="I2114" t="s">
        <v>36</v>
      </c>
      <c r="J2114">
        <v>27.915068493150599</v>
      </c>
      <c r="K2114">
        <v>30.009</v>
      </c>
      <c r="L2114">
        <v>29.87</v>
      </c>
      <c r="M2114">
        <v>31.532</v>
      </c>
      <c r="N2114">
        <v>0.83099999999999996</v>
      </c>
      <c r="O2114">
        <v>9</v>
      </c>
    </row>
    <row r="2115" spans="1:15" x14ac:dyDescent="0.45">
      <c r="A2115" t="s">
        <v>12</v>
      </c>
      <c r="B2115">
        <v>2019</v>
      </c>
      <c r="C2115" s="9">
        <v>43394</v>
      </c>
      <c r="D2115" t="s">
        <v>653</v>
      </c>
      <c r="E2115" t="s">
        <v>370</v>
      </c>
      <c r="F2115">
        <v>2</v>
      </c>
      <c r="G2115">
        <v>4</v>
      </c>
      <c r="H2115" t="s">
        <v>100</v>
      </c>
      <c r="I2115" t="s">
        <v>47</v>
      </c>
      <c r="J2115">
        <v>24.687671232876699</v>
      </c>
      <c r="K2115">
        <v>18.927</v>
      </c>
      <c r="L2115">
        <v>19.384</v>
      </c>
      <c r="M2115">
        <v>22.756</v>
      </c>
      <c r="N2115">
        <v>1.6859999999999999</v>
      </c>
      <c r="O2115">
        <v>10</v>
      </c>
    </row>
    <row r="2116" spans="1:15" x14ac:dyDescent="0.45">
      <c r="A2116" t="s">
        <v>12</v>
      </c>
      <c r="B2116">
        <v>2019</v>
      </c>
      <c r="C2116" s="9">
        <v>43394</v>
      </c>
      <c r="D2116" t="s">
        <v>653</v>
      </c>
      <c r="E2116" t="s">
        <v>370</v>
      </c>
      <c r="F2116">
        <v>2</v>
      </c>
      <c r="G2116">
        <v>5</v>
      </c>
      <c r="H2116" t="s">
        <v>14</v>
      </c>
      <c r="I2116" t="s">
        <v>15</v>
      </c>
      <c r="J2116">
        <v>18.8</v>
      </c>
      <c r="K2116">
        <v>16.762999999999899</v>
      </c>
      <c r="L2116">
        <v>16.914000000000001</v>
      </c>
      <c r="M2116">
        <v>22.34</v>
      </c>
      <c r="N2116">
        <v>2.7130000000000001</v>
      </c>
      <c r="O2116">
        <v>11</v>
      </c>
    </row>
    <row r="2117" spans="1:15" x14ac:dyDescent="0.45">
      <c r="A2117" t="s">
        <v>12</v>
      </c>
      <c r="B2117">
        <v>2019</v>
      </c>
      <c r="C2117" s="9">
        <v>43394</v>
      </c>
      <c r="D2117" t="s">
        <v>653</v>
      </c>
      <c r="E2117" t="s">
        <v>370</v>
      </c>
      <c r="F2117">
        <v>2</v>
      </c>
      <c r="G2117">
        <v>6</v>
      </c>
      <c r="H2117" t="s">
        <v>39</v>
      </c>
      <c r="I2117" t="s">
        <v>40</v>
      </c>
      <c r="J2117">
        <v>24.194520547945199</v>
      </c>
      <c r="K2117">
        <v>18.663999999999898</v>
      </c>
      <c r="L2117">
        <v>17.858000000000001</v>
      </c>
      <c r="M2117">
        <v>21.626000000000001</v>
      </c>
      <c r="N2117">
        <v>1.8839999999999999</v>
      </c>
      <c r="O2117">
        <v>12</v>
      </c>
    </row>
    <row r="2118" spans="1:15" x14ac:dyDescent="0.45">
      <c r="A2118" t="s">
        <v>93</v>
      </c>
      <c r="B2118">
        <v>2019</v>
      </c>
      <c r="C2118" s="9">
        <v>43401</v>
      </c>
      <c r="D2118" t="s">
        <v>653</v>
      </c>
      <c r="E2118" t="s">
        <v>454</v>
      </c>
      <c r="F2118">
        <v>1</v>
      </c>
      <c r="G2118">
        <v>1</v>
      </c>
      <c r="H2118" t="s">
        <v>23</v>
      </c>
      <c r="I2118" t="s">
        <v>15</v>
      </c>
      <c r="J2118">
        <v>21.126027397260199</v>
      </c>
      <c r="K2118">
        <v>20.058</v>
      </c>
      <c r="L2118">
        <v>23.25</v>
      </c>
      <c r="M2118">
        <v>27.806000000000001</v>
      </c>
      <c r="N2118">
        <v>2.278</v>
      </c>
      <c r="O2118">
        <v>7</v>
      </c>
    </row>
    <row r="2119" spans="1:15" x14ac:dyDescent="0.45">
      <c r="A2119" t="s">
        <v>93</v>
      </c>
      <c r="B2119">
        <v>2019</v>
      </c>
      <c r="C2119" s="9">
        <v>43401</v>
      </c>
      <c r="D2119" t="s">
        <v>653</v>
      </c>
      <c r="E2119" t="s">
        <v>454</v>
      </c>
      <c r="F2119">
        <v>1</v>
      </c>
      <c r="G2119">
        <v>2</v>
      </c>
      <c r="H2119" t="s">
        <v>79</v>
      </c>
      <c r="I2119" t="s">
        <v>65</v>
      </c>
      <c r="J2119">
        <v>31.4849315068493</v>
      </c>
      <c r="K2119">
        <v>31.6039999999999</v>
      </c>
      <c r="L2119">
        <v>31.588999999999999</v>
      </c>
      <c r="M2119">
        <v>33.085000000000001</v>
      </c>
      <c r="N2119">
        <v>0.748</v>
      </c>
      <c r="O2119">
        <v>4</v>
      </c>
    </row>
    <row r="2120" spans="1:15" x14ac:dyDescent="0.45">
      <c r="A2120" t="s">
        <v>93</v>
      </c>
      <c r="B2120">
        <v>2019</v>
      </c>
      <c r="C2120" s="9">
        <v>43401</v>
      </c>
      <c r="D2120" t="s">
        <v>653</v>
      </c>
      <c r="E2120" t="s">
        <v>454</v>
      </c>
      <c r="F2120">
        <v>1</v>
      </c>
      <c r="G2120">
        <v>3</v>
      </c>
      <c r="H2120" t="s">
        <v>34</v>
      </c>
      <c r="I2120" t="s">
        <v>19</v>
      </c>
      <c r="J2120">
        <v>31.2383561643835</v>
      </c>
      <c r="K2120">
        <v>27.913999999999898</v>
      </c>
      <c r="L2120">
        <v>27.927</v>
      </c>
      <c r="M2120">
        <v>29.783000000000001</v>
      </c>
      <c r="N2120">
        <v>0.92800000000000005</v>
      </c>
      <c r="O2120">
        <v>11</v>
      </c>
    </row>
    <row r="2121" spans="1:15" x14ac:dyDescent="0.45">
      <c r="A2121" t="s">
        <v>93</v>
      </c>
      <c r="B2121">
        <v>2019</v>
      </c>
      <c r="C2121" s="9">
        <v>43401</v>
      </c>
      <c r="D2121" t="s">
        <v>653</v>
      </c>
      <c r="E2121" t="s">
        <v>454</v>
      </c>
      <c r="F2121">
        <v>1</v>
      </c>
      <c r="G2121">
        <v>4</v>
      </c>
      <c r="H2121" t="s">
        <v>39</v>
      </c>
      <c r="I2121" t="s">
        <v>40</v>
      </c>
      <c r="J2121">
        <v>24.2136986301369</v>
      </c>
      <c r="K2121">
        <v>17.858000000000001</v>
      </c>
      <c r="L2121">
        <v>18.963000000000001</v>
      </c>
      <c r="M2121">
        <v>22.478999999999999</v>
      </c>
      <c r="N2121">
        <v>1.758</v>
      </c>
      <c r="O2121">
        <v>13</v>
      </c>
    </row>
    <row r="2122" spans="1:15" x14ac:dyDescent="0.45">
      <c r="A2122" t="s">
        <v>93</v>
      </c>
      <c r="B2122">
        <v>2019</v>
      </c>
      <c r="C2122" s="9">
        <v>43401</v>
      </c>
      <c r="D2122" t="s">
        <v>653</v>
      </c>
      <c r="E2122" t="s">
        <v>454</v>
      </c>
      <c r="F2122">
        <v>1</v>
      </c>
      <c r="G2122">
        <v>5</v>
      </c>
      <c r="H2122" t="s">
        <v>135</v>
      </c>
      <c r="I2122" t="s">
        <v>29</v>
      </c>
      <c r="J2122">
        <v>28.9698630136986</v>
      </c>
      <c r="K2122">
        <v>27.448</v>
      </c>
      <c r="L2122">
        <v>27.25</v>
      </c>
      <c r="M2122">
        <v>29.04</v>
      </c>
      <c r="N2122">
        <v>0.89500000000000002</v>
      </c>
      <c r="O2122">
        <v>17</v>
      </c>
    </row>
    <row r="2123" spans="1:15" x14ac:dyDescent="0.45">
      <c r="A2123" t="s">
        <v>93</v>
      </c>
      <c r="B2123">
        <v>2019</v>
      </c>
      <c r="C2123" s="9">
        <v>43401</v>
      </c>
      <c r="D2123" t="s">
        <v>653</v>
      </c>
      <c r="E2123" t="s">
        <v>454</v>
      </c>
      <c r="F2123">
        <v>1</v>
      </c>
      <c r="G2123">
        <v>6</v>
      </c>
      <c r="H2123" t="s">
        <v>167</v>
      </c>
      <c r="I2123" t="s">
        <v>59</v>
      </c>
      <c r="J2123">
        <v>29.649315068493099</v>
      </c>
      <c r="K2123">
        <v>25.852</v>
      </c>
      <c r="L2123">
        <v>25.622</v>
      </c>
      <c r="M2123">
        <v>27.276</v>
      </c>
      <c r="N2123">
        <v>0.82699999999999996</v>
      </c>
      <c r="O2123">
        <v>17</v>
      </c>
    </row>
    <row r="2124" spans="1:15" x14ac:dyDescent="0.45">
      <c r="A2124" t="s">
        <v>93</v>
      </c>
      <c r="B2124">
        <v>2019</v>
      </c>
      <c r="C2124" s="9">
        <v>43401</v>
      </c>
      <c r="D2124" t="s">
        <v>653</v>
      </c>
      <c r="E2124" t="s">
        <v>454</v>
      </c>
      <c r="F2124">
        <v>2</v>
      </c>
      <c r="G2124">
        <v>1</v>
      </c>
      <c r="H2124" t="s">
        <v>77</v>
      </c>
      <c r="I2124" t="s">
        <v>19</v>
      </c>
      <c r="J2124">
        <v>27.4657534246575</v>
      </c>
      <c r="K2124">
        <v>27.593</v>
      </c>
      <c r="L2124">
        <v>27.855</v>
      </c>
      <c r="M2124">
        <v>29.760999999999999</v>
      </c>
      <c r="N2124">
        <v>0.95299999999999996</v>
      </c>
      <c r="O2124">
        <v>9</v>
      </c>
    </row>
    <row r="2125" spans="1:15" x14ac:dyDescent="0.45">
      <c r="A2125" t="s">
        <v>93</v>
      </c>
      <c r="B2125">
        <v>2019</v>
      </c>
      <c r="C2125" s="9">
        <v>43401</v>
      </c>
      <c r="D2125" t="s">
        <v>653</v>
      </c>
      <c r="E2125" t="s">
        <v>454</v>
      </c>
      <c r="F2125">
        <v>2</v>
      </c>
      <c r="G2125">
        <v>2</v>
      </c>
      <c r="H2125" t="s">
        <v>26</v>
      </c>
      <c r="I2125" t="s">
        <v>27</v>
      </c>
      <c r="J2125">
        <v>20.432876712328699</v>
      </c>
      <c r="K2125">
        <v>19.884999999999899</v>
      </c>
      <c r="L2125">
        <v>22.300999999999998</v>
      </c>
      <c r="M2125">
        <v>27.451000000000001</v>
      </c>
      <c r="N2125">
        <v>2.5750000000000002</v>
      </c>
      <c r="O2125">
        <v>6</v>
      </c>
    </row>
    <row r="2126" spans="1:15" x14ac:dyDescent="0.45">
      <c r="A2126" t="s">
        <v>93</v>
      </c>
      <c r="B2126">
        <v>2019</v>
      </c>
      <c r="C2126" s="9">
        <v>43401</v>
      </c>
      <c r="D2126" t="s">
        <v>653</v>
      </c>
      <c r="E2126" t="s">
        <v>454</v>
      </c>
      <c r="F2126">
        <v>2</v>
      </c>
      <c r="G2126">
        <v>3</v>
      </c>
      <c r="H2126" t="s">
        <v>655</v>
      </c>
      <c r="I2126" t="s">
        <v>120</v>
      </c>
      <c r="J2126">
        <v>35.898630136986299</v>
      </c>
      <c r="K2126">
        <v>28.956</v>
      </c>
      <c r="L2126">
        <v>28.863</v>
      </c>
      <c r="M2126">
        <v>30.497</v>
      </c>
      <c r="N2126">
        <v>0.81699999999999995</v>
      </c>
      <c r="O2126">
        <v>10</v>
      </c>
    </row>
    <row r="2127" spans="1:15" x14ac:dyDescent="0.45">
      <c r="A2127" t="s">
        <v>93</v>
      </c>
      <c r="B2127">
        <v>2019</v>
      </c>
      <c r="C2127" s="9">
        <v>43401</v>
      </c>
      <c r="D2127" t="s">
        <v>653</v>
      </c>
      <c r="E2127" t="s">
        <v>454</v>
      </c>
      <c r="F2127">
        <v>2</v>
      </c>
      <c r="G2127">
        <v>4</v>
      </c>
      <c r="H2127" t="s">
        <v>82</v>
      </c>
      <c r="I2127" t="s">
        <v>67</v>
      </c>
      <c r="J2127">
        <v>26.161643835616399</v>
      </c>
      <c r="K2127">
        <v>20.847000000000001</v>
      </c>
      <c r="L2127">
        <v>21.03</v>
      </c>
      <c r="M2127">
        <v>23.954000000000001</v>
      </c>
      <c r="N2127">
        <v>1.462</v>
      </c>
      <c r="O2127">
        <v>1</v>
      </c>
    </row>
    <row r="2128" spans="1:15" x14ac:dyDescent="0.45">
      <c r="A2128" t="s">
        <v>93</v>
      </c>
      <c r="B2128">
        <v>2019</v>
      </c>
      <c r="C2128" s="9">
        <v>43401</v>
      </c>
      <c r="D2128" t="s">
        <v>653</v>
      </c>
      <c r="E2128" t="s">
        <v>454</v>
      </c>
      <c r="F2128">
        <v>2</v>
      </c>
      <c r="G2128">
        <v>5</v>
      </c>
      <c r="H2128" t="s">
        <v>83</v>
      </c>
      <c r="I2128" t="s">
        <v>84</v>
      </c>
      <c r="J2128">
        <v>26.109589041095798</v>
      </c>
      <c r="K2128">
        <v>9</v>
      </c>
      <c r="L2128">
        <v>13.026</v>
      </c>
      <c r="M2128">
        <v>21.853999999999999</v>
      </c>
      <c r="N2128">
        <v>4.4139999999999997</v>
      </c>
      <c r="O2128">
        <v>21</v>
      </c>
    </row>
    <row r="2129" spans="1:15" x14ac:dyDescent="0.45">
      <c r="A2129" t="s">
        <v>93</v>
      </c>
      <c r="B2129">
        <v>2019</v>
      </c>
      <c r="C2129" s="9">
        <v>43401</v>
      </c>
      <c r="D2129" t="s">
        <v>653</v>
      </c>
      <c r="E2129" t="s">
        <v>454</v>
      </c>
      <c r="F2129">
        <v>2</v>
      </c>
      <c r="G2129">
        <v>6</v>
      </c>
      <c r="H2129" t="s">
        <v>100</v>
      </c>
      <c r="I2129" t="s">
        <v>47</v>
      </c>
      <c r="J2129">
        <v>24.7068493150684</v>
      </c>
      <c r="K2129">
        <v>19.384</v>
      </c>
      <c r="L2129">
        <v>18.736000000000001</v>
      </c>
      <c r="M2129">
        <v>21.992000000000001</v>
      </c>
      <c r="N2129">
        <v>1.6279999999999999</v>
      </c>
      <c r="O2129">
        <v>13</v>
      </c>
    </row>
    <row r="2130" spans="1:15" x14ac:dyDescent="0.45">
      <c r="A2130" t="s">
        <v>93</v>
      </c>
      <c r="B2130">
        <v>2019</v>
      </c>
      <c r="C2130" s="9">
        <v>43401</v>
      </c>
      <c r="D2130" t="s">
        <v>653</v>
      </c>
      <c r="E2130" t="s">
        <v>454</v>
      </c>
      <c r="F2130">
        <v>3</v>
      </c>
      <c r="G2130">
        <v>1</v>
      </c>
      <c r="H2130" t="s">
        <v>111</v>
      </c>
      <c r="I2130" t="s">
        <v>118</v>
      </c>
      <c r="J2130">
        <v>24.021917808219101</v>
      </c>
      <c r="K2130">
        <v>24.552</v>
      </c>
      <c r="L2130">
        <v>24.954999999999998</v>
      </c>
      <c r="M2130">
        <v>27.129000000000001</v>
      </c>
      <c r="N2130">
        <v>1.087</v>
      </c>
      <c r="O2130">
        <v>5</v>
      </c>
    </row>
    <row r="2131" spans="1:15" x14ac:dyDescent="0.45">
      <c r="A2131" t="s">
        <v>93</v>
      </c>
      <c r="B2131">
        <v>2019</v>
      </c>
      <c r="C2131" s="9">
        <v>43401</v>
      </c>
      <c r="D2131" t="s">
        <v>653</v>
      </c>
      <c r="E2131" t="s">
        <v>454</v>
      </c>
      <c r="F2131">
        <v>3</v>
      </c>
      <c r="G2131">
        <v>2</v>
      </c>
      <c r="H2131" t="s">
        <v>146</v>
      </c>
      <c r="I2131" t="s">
        <v>56</v>
      </c>
      <c r="J2131">
        <v>28.569863013698601</v>
      </c>
      <c r="K2131">
        <v>17.649999999999999</v>
      </c>
      <c r="L2131">
        <v>19.064</v>
      </c>
      <c r="M2131">
        <v>22.434000000000001</v>
      </c>
      <c r="N2131">
        <v>1.6850000000000001</v>
      </c>
      <c r="O2131">
        <v>12</v>
      </c>
    </row>
    <row r="2132" spans="1:15" x14ac:dyDescent="0.45">
      <c r="A2132" t="s">
        <v>93</v>
      </c>
      <c r="B2132">
        <v>2019</v>
      </c>
      <c r="C2132" s="9">
        <v>43401</v>
      </c>
      <c r="D2132" t="s">
        <v>653</v>
      </c>
      <c r="E2132" t="s">
        <v>454</v>
      </c>
      <c r="F2132">
        <v>3</v>
      </c>
      <c r="G2132">
        <v>3</v>
      </c>
      <c r="H2132" t="s">
        <v>96</v>
      </c>
      <c r="I2132" t="s">
        <v>40</v>
      </c>
      <c r="J2132">
        <v>24.791780821917801</v>
      </c>
      <c r="K2132">
        <v>23.564</v>
      </c>
      <c r="L2132">
        <v>23.701000000000001</v>
      </c>
      <c r="M2132">
        <v>26.195</v>
      </c>
      <c r="N2132">
        <v>1.2470000000000001</v>
      </c>
      <c r="O2132">
        <v>13</v>
      </c>
    </row>
    <row r="2133" spans="1:15" x14ac:dyDescent="0.45">
      <c r="A2133" t="s">
        <v>93</v>
      </c>
      <c r="B2133">
        <v>2019</v>
      </c>
      <c r="C2133" s="9">
        <v>43401</v>
      </c>
      <c r="D2133" t="s">
        <v>653</v>
      </c>
      <c r="E2133" t="s">
        <v>454</v>
      </c>
      <c r="F2133">
        <v>3</v>
      </c>
      <c r="G2133">
        <v>4</v>
      </c>
      <c r="H2133" t="s">
        <v>147</v>
      </c>
      <c r="I2133" t="s">
        <v>31</v>
      </c>
      <c r="J2133">
        <v>30.304109589041001</v>
      </c>
      <c r="K2133">
        <v>28.416</v>
      </c>
      <c r="L2133">
        <v>28.231999999999999</v>
      </c>
      <c r="M2133">
        <v>29.846</v>
      </c>
      <c r="N2133">
        <v>0.80700000000000005</v>
      </c>
      <c r="O2133">
        <v>13</v>
      </c>
    </row>
    <row r="2134" spans="1:15" x14ac:dyDescent="0.45">
      <c r="A2134" t="s">
        <v>93</v>
      </c>
      <c r="B2134">
        <v>2019</v>
      </c>
      <c r="C2134" s="9">
        <v>43401</v>
      </c>
      <c r="D2134" t="s">
        <v>653</v>
      </c>
      <c r="E2134" t="s">
        <v>454</v>
      </c>
      <c r="F2134">
        <v>3</v>
      </c>
      <c r="G2134">
        <v>5</v>
      </c>
      <c r="H2134" t="s">
        <v>656</v>
      </c>
      <c r="I2134" t="s">
        <v>49</v>
      </c>
      <c r="J2134">
        <v>20.364383561643798</v>
      </c>
      <c r="K2134">
        <v>22.547999999999998</v>
      </c>
      <c r="L2134">
        <v>22.346</v>
      </c>
      <c r="M2134">
        <v>24.84</v>
      </c>
      <c r="N2134">
        <v>1.2470000000000001</v>
      </c>
      <c r="O2134">
        <v>21</v>
      </c>
    </row>
    <row r="2135" spans="1:15" x14ac:dyDescent="0.45">
      <c r="A2135" t="s">
        <v>93</v>
      </c>
      <c r="B2135">
        <v>2019</v>
      </c>
      <c r="C2135" s="9">
        <v>43401</v>
      </c>
      <c r="D2135" t="s">
        <v>653</v>
      </c>
      <c r="E2135" t="s">
        <v>454</v>
      </c>
      <c r="F2135">
        <v>3</v>
      </c>
      <c r="G2135">
        <v>6</v>
      </c>
      <c r="H2135" t="s">
        <v>129</v>
      </c>
      <c r="I2135" t="s">
        <v>65</v>
      </c>
      <c r="J2135">
        <v>28.290410958904101</v>
      </c>
      <c r="K2135">
        <v>17.945999999999898</v>
      </c>
      <c r="L2135">
        <v>16.082999999999998</v>
      </c>
      <c r="M2135">
        <v>22.015000000000001</v>
      </c>
      <c r="N2135">
        <v>2.9660000000000002</v>
      </c>
      <c r="O2135">
        <v>17</v>
      </c>
    </row>
    <row r="2136" spans="1:15" x14ac:dyDescent="0.45">
      <c r="A2136" t="s">
        <v>93</v>
      </c>
      <c r="B2136">
        <v>2019</v>
      </c>
      <c r="C2136" s="9">
        <v>43401</v>
      </c>
      <c r="D2136" t="s">
        <v>653</v>
      </c>
      <c r="E2136" t="s">
        <v>454</v>
      </c>
      <c r="F2136">
        <v>4</v>
      </c>
      <c r="G2136">
        <v>1</v>
      </c>
      <c r="H2136" t="s">
        <v>20</v>
      </c>
      <c r="I2136" t="s">
        <v>21</v>
      </c>
      <c r="J2136">
        <v>23.2273972602739</v>
      </c>
      <c r="K2136">
        <v>27.111999999999998</v>
      </c>
      <c r="L2136">
        <v>27.582999999999998</v>
      </c>
      <c r="M2136">
        <v>29.870999999999999</v>
      </c>
      <c r="N2136">
        <v>1.1439999999999999</v>
      </c>
      <c r="O2136">
        <v>3</v>
      </c>
    </row>
    <row r="2137" spans="1:15" x14ac:dyDescent="0.45">
      <c r="A2137" t="s">
        <v>93</v>
      </c>
      <c r="B2137">
        <v>2019</v>
      </c>
      <c r="C2137" s="9">
        <v>43401</v>
      </c>
      <c r="D2137" t="s">
        <v>653</v>
      </c>
      <c r="E2137" t="s">
        <v>454</v>
      </c>
      <c r="F2137">
        <v>4</v>
      </c>
      <c r="G2137">
        <v>2</v>
      </c>
      <c r="H2137" t="s">
        <v>16</v>
      </c>
      <c r="I2137" t="s">
        <v>17</v>
      </c>
      <c r="J2137">
        <v>19.517808219178001</v>
      </c>
      <c r="K2137">
        <v>26.163</v>
      </c>
      <c r="L2137">
        <v>26.613</v>
      </c>
      <c r="M2137">
        <v>29.507000000000001</v>
      </c>
      <c r="N2137">
        <v>1.4470000000000001</v>
      </c>
      <c r="O2137">
        <v>8</v>
      </c>
    </row>
    <row r="2138" spans="1:15" x14ac:dyDescent="0.45">
      <c r="A2138" t="s">
        <v>93</v>
      </c>
      <c r="B2138">
        <v>2019</v>
      </c>
      <c r="C2138" s="9">
        <v>43401</v>
      </c>
      <c r="D2138" t="s">
        <v>653</v>
      </c>
      <c r="E2138" t="s">
        <v>454</v>
      </c>
      <c r="F2138">
        <v>4</v>
      </c>
      <c r="G2138">
        <v>3</v>
      </c>
      <c r="H2138" t="s">
        <v>133</v>
      </c>
      <c r="I2138" t="s">
        <v>25</v>
      </c>
      <c r="J2138">
        <v>25.758904109589</v>
      </c>
      <c r="K2138">
        <v>25.44</v>
      </c>
      <c r="L2138">
        <v>25.585000000000001</v>
      </c>
      <c r="M2138">
        <v>27.599</v>
      </c>
      <c r="N2138">
        <v>1.0069999999999999</v>
      </c>
      <c r="O2138">
        <v>21</v>
      </c>
    </row>
    <row r="2139" spans="1:15" x14ac:dyDescent="0.45">
      <c r="A2139" t="s">
        <v>93</v>
      </c>
      <c r="B2139">
        <v>2019</v>
      </c>
      <c r="C2139" s="9">
        <v>43401</v>
      </c>
      <c r="D2139" t="s">
        <v>653</v>
      </c>
      <c r="E2139" t="s">
        <v>454</v>
      </c>
      <c r="F2139">
        <v>4</v>
      </c>
      <c r="G2139">
        <v>4</v>
      </c>
      <c r="H2139" t="s">
        <v>43</v>
      </c>
      <c r="I2139" t="s">
        <v>44</v>
      </c>
      <c r="J2139">
        <v>25.939726027397199</v>
      </c>
      <c r="K2139">
        <v>23.730999999999899</v>
      </c>
      <c r="L2139">
        <v>23.812000000000001</v>
      </c>
      <c r="M2139">
        <v>25.486000000000001</v>
      </c>
      <c r="N2139">
        <v>0.83699999999999997</v>
      </c>
      <c r="O2139">
        <v>17</v>
      </c>
    </row>
    <row r="2140" spans="1:15" x14ac:dyDescent="0.45">
      <c r="A2140" t="s">
        <v>93</v>
      </c>
      <c r="B2140">
        <v>2019</v>
      </c>
      <c r="C2140" s="9">
        <v>43401</v>
      </c>
      <c r="D2140" t="s">
        <v>653</v>
      </c>
      <c r="E2140" t="s">
        <v>454</v>
      </c>
      <c r="F2140">
        <v>4</v>
      </c>
      <c r="G2140">
        <v>5</v>
      </c>
      <c r="H2140" t="s">
        <v>132</v>
      </c>
      <c r="I2140" t="s">
        <v>36</v>
      </c>
      <c r="J2140">
        <v>27.934246575342399</v>
      </c>
      <c r="K2140">
        <v>29.87</v>
      </c>
      <c r="L2140">
        <v>29.626999999999999</v>
      </c>
      <c r="M2140">
        <v>31.273</v>
      </c>
      <c r="N2140">
        <v>0.82299999999999995</v>
      </c>
      <c r="O2140">
        <v>2</v>
      </c>
    </row>
    <row r="2141" spans="1:15" x14ac:dyDescent="0.45">
      <c r="A2141" t="s">
        <v>93</v>
      </c>
      <c r="B2141">
        <v>2019</v>
      </c>
      <c r="C2141" s="9">
        <v>43401</v>
      </c>
      <c r="D2141" t="s">
        <v>653</v>
      </c>
      <c r="E2141" t="s">
        <v>454</v>
      </c>
      <c r="F2141">
        <v>4</v>
      </c>
      <c r="G2141">
        <v>6</v>
      </c>
      <c r="H2141" t="s">
        <v>139</v>
      </c>
      <c r="I2141" t="s">
        <v>61</v>
      </c>
      <c r="J2141">
        <v>26.383561643835598</v>
      </c>
      <c r="K2141">
        <v>23.765999999999998</v>
      </c>
      <c r="L2141">
        <v>23.59</v>
      </c>
      <c r="M2141">
        <v>25.367999999999999</v>
      </c>
      <c r="N2141">
        <v>0.88900000000000001</v>
      </c>
      <c r="O2141">
        <v>21</v>
      </c>
    </row>
    <row r="2142" spans="1:15" x14ac:dyDescent="0.45">
      <c r="A2142" t="s">
        <v>93</v>
      </c>
      <c r="B2142">
        <v>2019</v>
      </c>
      <c r="C2142" s="9">
        <v>43401</v>
      </c>
      <c r="D2142" t="s">
        <v>653</v>
      </c>
      <c r="E2142" t="s">
        <v>454</v>
      </c>
      <c r="F2142">
        <v>4</v>
      </c>
      <c r="G2142">
        <v>7</v>
      </c>
      <c r="H2142" t="s">
        <v>52</v>
      </c>
      <c r="I2142" t="s">
        <v>53</v>
      </c>
      <c r="J2142">
        <v>21.632876712328699</v>
      </c>
      <c r="K2142">
        <v>2.6230000000000002</v>
      </c>
      <c r="L2142">
        <v>2.6379999999999999</v>
      </c>
      <c r="M2142">
        <v>10.965999999999999</v>
      </c>
      <c r="N2142">
        <v>4.1639999999999997</v>
      </c>
      <c r="O2142">
        <v>25</v>
      </c>
    </row>
    <row r="2143" spans="1:15" x14ac:dyDescent="0.45">
      <c r="A2143" t="s">
        <v>93</v>
      </c>
      <c r="B2143">
        <v>2019</v>
      </c>
      <c r="C2143" s="9">
        <v>43401</v>
      </c>
      <c r="D2143" t="s">
        <v>653</v>
      </c>
      <c r="E2143" t="s">
        <v>642</v>
      </c>
      <c r="F2143">
        <v>1</v>
      </c>
      <c r="G2143">
        <v>1</v>
      </c>
      <c r="H2143" t="s">
        <v>34</v>
      </c>
      <c r="I2143" t="s">
        <v>19</v>
      </c>
      <c r="J2143">
        <v>31.2383561643835</v>
      </c>
      <c r="K2143">
        <v>27.927</v>
      </c>
      <c r="L2143">
        <v>28.045999999999999</v>
      </c>
      <c r="M2143">
        <v>29.891999999999999</v>
      </c>
      <c r="N2143">
        <v>0.92300000000000004</v>
      </c>
      <c r="O2143">
        <v>11</v>
      </c>
    </row>
    <row r="2144" spans="1:15" x14ac:dyDescent="0.45">
      <c r="A2144" t="s">
        <v>93</v>
      </c>
      <c r="B2144">
        <v>2019</v>
      </c>
      <c r="C2144" s="9">
        <v>43401</v>
      </c>
      <c r="D2144" t="s">
        <v>653</v>
      </c>
      <c r="E2144" t="s">
        <v>642</v>
      </c>
      <c r="F2144">
        <v>1</v>
      </c>
      <c r="G2144">
        <v>2</v>
      </c>
      <c r="H2144" t="s">
        <v>100</v>
      </c>
      <c r="I2144" t="s">
        <v>47</v>
      </c>
      <c r="J2144">
        <v>24.7068493150684</v>
      </c>
      <c r="K2144">
        <v>18.736000000000001</v>
      </c>
      <c r="L2144">
        <v>19.498999999999999</v>
      </c>
      <c r="M2144">
        <v>22.617000000000001</v>
      </c>
      <c r="N2144">
        <v>1.5589999999999999</v>
      </c>
      <c r="O2144">
        <v>13</v>
      </c>
    </row>
    <row r="2145" spans="1:15" x14ac:dyDescent="0.45">
      <c r="A2145" t="s">
        <v>93</v>
      </c>
      <c r="B2145">
        <v>2019</v>
      </c>
      <c r="C2145" s="9">
        <v>43401</v>
      </c>
      <c r="D2145" t="s">
        <v>653</v>
      </c>
      <c r="E2145" t="s">
        <v>642</v>
      </c>
      <c r="F2145">
        <v>1</v>
      </c>
      <c r="G2145">
        <v>3</v>
      </c>
      <c r="H2145" t="s">
        <v>43</v>
      </c>
      <c r="I2145" t="s">
        <v>44</v>
      </c>
      <c r="J2145">
        <v>25.939726027397199</v>
      </c>
      <c r="K2145">
        <v>23.812000000000001</v>
      </c>
      <c r="L2145">
        <v>23.751999999999999</v>
      </c>
      <c r="M2145">
        <v>25.414000000000001</v>
      </c>
      <c r="N2145">
        <v>0.83099999999999996</v>
      </c>
      <c r="O2145">
        <v>17</v>
      </c>
    </row>
    <row r="2146" spans="1:15" x14ac:dyDescent="0.45">
      <c r="A2146" t="s">
        <v>93</v>
      </c>
      <c r="B2146">
        <v>2019</v>
      </c>
      <c r="C2146" s="9">
        <v>43401</v>
      </c>
      <c r="D2146" t="s">
        <v>653</v>
      </c>
      <c r="E2146" t="s">
        <v>642</v>
      </c>
      <c r="F2146">
        <v>1</v>
      </c>
      <c r="G2146">
        <v>4</v>
      </c>
      <c r="H2146" t="s">
        <v>656</v>
      </c>
      <c r="I2146" t="s">
        <v>49</v>
      </c>
      <c r="J2146">
        <v>20.364383561643798</v>
      </c>
      <c r="K2146">
        <v>22.346</v>
      </c>
      <c r="L2146">
        <v>21.99</v>
      </c>
      <c r="M2146">
        <v>24.434000000000001</v>
      </c>
      <c r="N2146">
        <v>1.222</v>
      </c>
      <c r="O2146">
        <v>21</v>
      </c>
    </row>
    <row r="2147" spans="1:15" x14ac:dyDescent="0.45">
      <c r="A2147" t="s">
        <v>93</v>
      </c>
      <c r="B2147">
        <v>2019</v>
      </c>
      <c r="C2147" s="9">
        <v>43401</v>
      </c>
      <c r="D2147" t="s">
        <v>653</v>
      </c>
      <c r="E2147" t="s">
        <v>642</v>
      </c>
      <c r="F2147">
        <v>2</v>
      </c>
      <c r="G2147">
        <v>1</v>
      </c>
      <c r="H2147" t="s">
        <v>655</v>
      </c>
      <c r="I2147" t="s">
        <v>120</v>
      </c>
      <c r="J2147">
        <v>35.898630136986299</v>
      </c>
      <c r="K2147">
        <v>28.863</v>
      </c>
      <c r="L2147">
        <v>29.003</v>
      </c>
      <c r="M2147">
        <v>30.631</v>
      </c>
      <c r="N2147">
        <v>0.81399999999999995</v>
      </c>
      <c r="O2147">
        <v>10</v>
      </c>
    </row>
    <row r="2148" spans="1:15" x14ac:dyDescent="0.45">
      <c r="A2148" t="s">
        <v>93</v>
      </c>
      <c r="B2148">
        <v>2019</v>
      </c>
      <c r="C2148" s="9">
        <v>43401</v>
      </c>
      <c r="D2148" t="s">
        <v>653</v>
      </c>
      <c r="E2148" t="s">
        <v>642</v>
      </c>
      <c r="F2148">
        <v>2</v>
      </c>
      <c r="G2148">
        <v>2</v>
      </c>
      <c r="H2148" t="s">
        <v>147</v>
      </c>
      <c r="I2148" t="s">
        <v>31</v>
      </c>
      <c r="J2148">
        <v>30.304109589041001</v>
      </c>
      <c r="K2148">
        <v>28.231999999999999</v>
      </c>
      <c r="L2148">
        <v>28.236999999999998</v>
      </c>
      <c r="M2148">
        <v>29.843</v>
      </c>
      <c r="N2148">
        <v>0.80300000000000005</v>
      </c>
      <c r="O2148">
        <v>13</v>
      </c>
    </row>
    <row r="2149" spans="1:15" x14ac:dyDescent="0.45">
      <c r="A2149" t="s">
        <v>93</v>
      </c>
      <c r="B2149">
        <v>2019</v>
      </c>
      <c r="C2149" s="9">
        <v>43401</v>
      </c>
      <c r="D2149" t="s">
        <v>653</v>
      </c>
      <c r="E2149" t="s">
        <v>642</v>
      </c>
      <c r="F2149">
        <v>2</v>
      </c>
      <c r="G2149">
        <v>3</v>
      </c>
      <c r="H2149" t="s">
        <v>167</v>
      </c>
      <c r="I2149" t="s">
        <v>59</v>
      </c>
      <c r="J2149">
        <v>29.649315068493099</v>
      </c>
      <c r="K2149">
        <v>25.622</v>
      </c>
      <c r="L2149">
        <v>25.56</v>
      </c>
      <c r="M2149">
        <v>27.206</v>
      </c>
      <c r="N2149">
        <v>0.82299999999999995</v>
      </c>
      <c r="O2149">
        <v>17</v>
      </c>
    </row>
    <row r="2150" spans="1:15" x14ac:dyDescent="0.45">
      <c r="A2150" t="s">
        <v>93</v>
      </c>
      <c r="B2150">
        <v>2019</v>
      </c>
      <c r="C2150" s="9">
        <v>43401</v>
      </c>
      <c r="D2150" t="s">
        <v>653</v>
      </c>
      <c r="E2150" t="s">
        <v>642</v>
      </c>
      <c r="F2150">
        <v>2</v>
      </c>
      <c r="G2150">
        <v>4</v>
      </c>
      <c r="H2150" t="s">
        <v>83</v>
      </c>
      <c r="I2150" t="s">
        <v>84</v>
      </c>
      <c r="J2150">
        <v>26.109589041095798</v>
      </c>
      <c r="K2150">
        <v>13.026</v>
      </c>
      <c r="L2150">
        <v>12.3559999999999</v>
      </c>
      <c r="M2150">
        <v>20.065999999999999</v>
      </c>
      <c r="N2150">
        <v>3.855</v>
      </c>
      <c r="O2150">
        <v>21</v>
      </c>
    </row>
    <row r="2151" spans="1:15" x14ac:dyDescent="0.45">
      <c r="A2151" t="s">
        <v>93</v>
      </c>
      <c r="B2151">
        <v>2019</v>
      </c>
      <c r="C2151" s="9">
        <v>43401</v>
      </c>
      <c r="D2151" t="s">
        <v>653</v>
      </c>
      <c r="E2151" t="s">
        <v>642</v>
      </c>
      <c r="F2151">
        <v>3</v>
      </c>
      <c r="G2151">
        <v>1</v>
      </c>
      <c r="H2151" t="s">
        <v>82</v>
      </c>
      <c r="I2151" t="s">
        <v>67</v>
      </c>
      <c r="J2151">
        <v>26.161643835616399</v>
      </c>
      <c r="K2151">
        <v>21.03</v>
      </c>
      <c r="L2151">
        <v>21.888999999999999</v>
      </c>
      <c r="M2151">
        <v>24.721</v>
      </c>
      <c r="N2151">
        <v>1.4159999999999999</v>
      </c>
      <c r="O2151">
        <v>1</v>
      </c>
    </row>
    <row r="2152" spans="1:15" x14ac:dyDescent="0.45">
      <c r="A2152" t="s">
        <v>93</v>
      </c>
      <c r="B2152">
        <v>2019</v>
      </c>
      <c r="C2152" s="9">
        <v>43401</v>
      </c>
      <c r="D2152" t="s">
        <v>653</v>
      </c>
      <c r="E2152" t="s">
        <v>642</v>
      </c>
      <c r="F2152">
        <v>3</v>
      </c>
      <c r="G2152">
        <v>2</v>
      </c>
      <c r="H2152" t="s">
        <v>96</v>
      </c>
      <c r="I2152" t="s">
        <v>40</v>
      </c>
      <c r="J2152">
        <v>24.791780821917801</v>
      </c>
      <c r="K2152">
        <v>23.701000000000001</v>
      </c>
      <c r="L2152">
        <v>23.901999999999902</v>
      </c>
      <c r="M2152">
        <v>26.33</v>
      </c>
      <c r="N2152">
        <v>1.214</v>
      </c>
      <c r="O2152">
        <v>13</v>
      </c>
    </row>
    <row r="2153" spans="1:15" x14ac:dyDescent="0.45">
      <c r="A2153" t="s">
        <v>93</v>
      </c>
      <c r="B2153">
        <v>2019</v>
      </c>
      <c r="C2153" s="9">
        <v>43401</v>
      </c>
      <c r="D2153" t="s">
        <v>653</v>
      </c>
      <c r="E2153" t="s">
        <v>642</v>
      </c>
      <c r="F2153">
        <v>3</v>
      </c>
      <c r="G2153">
        <v>3</v>
      </c>
      <c r="H2153" t="s">
        <v>135</v>
      </c>
      <c r="I2153" t="s">
        <v>29</v>
      </c>
      <c r="J2153">
        <v>28.9698630136986</v>
      </c>
      <c r="K2153">
        <v>27.25</v>
      </c>
      <c r="L2153">
        <v>27.094999999999999</v>
      </c>
      <c r="M2153">
        <v>28.867000000000001</v>
      </c>
      <c r="N2153">
        <v>0.88600000000000001</v>
      </c>
      <c r="O2153">
        <v>17</v>
      </c>
    </row>
    <row r="2154" spans="1:15" x14ac:dyDescent="0.45">
      <c r="A2154" t="s">
        <v>93</v>
      </c>
      <c r="B2154">
        <v>2019</v>
      </c>
      <c r="C2154" s="9">
        <v>43401</v>
      </c>
      <c r="D2154" t="s">
        <v>653</v>
      </c>
      <c r="E2154" t="s">
        <v>642</v>
      </c>
      <c r="F2154">
        <v>3</v>
      </c>
      <c r="G2154">
        <v>4</v>
      </c>
      <c r="H2154" t="s">
        <v>139</v>
      </c>
      <c r="I2154" t="s">
        <v>61</v>
      </c>
      <c r="J2154">
        <v>26.383561643835598</v>
      </c>
      <c r="K2154">
        <v>23.59</v>
      </c>
      <c r="L2154">
        <v>23.418999999999901</v>
      </c>
      <c r="M2154">
        <v>25.184999999999999</v>
      </c>
      <c r="N2154">
        <v>0.88300000000000001</v>
      </c>
      <c r="O2154">
        <v>21</v>
      </c>
    </row>
    <row r="2155" spans="1:15" x14ac:dyDescent="0.45">
      <c r="A2155" t="s">
        <v>93</v>
      </c>
      <c r="B2155">
        <v>2019</v>
      </c>
      <c r="C2155" s="9">
        <v>43401</v>
      </c>
      <c r="D2155" t="s">
        <v>653</v>
      </c>
      <c r="E2155" t="s">
        <v>642</v>
      </c>
      <c r="F2155">
        <v>4</v>
      </c>
      <c r="G2155">
        <v>1</v>
      </c>
      <c r="H2155" t="s">
        <v>132</v>
      </c>
      <c r="I2155" t="s">
        <v>36</v>
      </c>
      <c r="J2155">
        <v>27.934246575342399</v>
      </c>
      <c r="K2155">
        <v>29.626999999999999</v>
      </c>
      <c r="L2155">
        <v>29.696999999999999</v>
      </c>
      <c r="M2155">
        <v>31.341000000000001</v>
      </c>
      <c r="N2155">
        <v>0.82199999999999995</v>
      </c>
      <c r="O2155">
        <v>2</v>
      </c>
    </row>
    <row r="2156" spans="1:15" x14ac:dyDescent="0.45">
      <c r="A2156" t="s">
        <v>93</v>
      </c>
      <c r="B2156">
        <v>2019</v>
      </c>
      <c r="C2156" s="9">
        <v>43401</v>
      </c>
      <c r="D2156" t="s">
        <v>653</v>
      </c>
      <c r="E2156" t="s">
        <v>642</v>
      </c>
      <c r="F2156">
        <v>4</v>
      </c>
      <c r="G2156">
        <v>2</v>
      </c>
      <c r="H2156" t="s">
        <v>39</v>
      </c>
      <c r="I2156" t="s">
        <v>40</v>
      </c>
      <c r="J2156">
        <v>24.2136986301369</v>
      </c>
      <c r="K2156">
        <v>18.963000000000001</v>
      </c>
      <c r="L2156">
        <v>19.824999999999999</v>
      </c>
      <c r="M2156">
        <v>23.175000000000001</v>
      </c>
      <c r="N2156">
        <v>1.675</v>
      </c>
      <c r="O2156">
        <v>13</v>
      </c>
    </row>
    <row r="2157" spans="1:15" x14ac:dyDescent="0.45">
      <c r="A2157" t="s">
        <v>93</v>
      </c>
      <c r="B2157">
        <v>2019</v>
      </c>
      <c r="C2157" s="9">
        <v>43401</v>
      </c>
      <c r="D2157" t="s">
        <v>653</v>
      </c>
      <c r="E2157" t="s">
        <v>642</v>
      </c>
      <c r="F2157">
        <v>4</v>
      </c>
      <c r="G2157">
        <v>3</v>
      </c>
      <c r="H2157" t="s">
        <v>129</v>
      </c>
      <c r="I2157" t="s">
        <v>65</v>
      </c>
      <c r="J2157">
        <v>28.290410958904101</v>
      </c>
      <c r="K2157">
        <v>16.082999999999998</v>
      </c>
      <c r="L2157">
        <v>17.456</v>
      </c>
      <c r="M2157">
        <v>22.62</v>
      </c>
      <c r="N2157">
        <v>2.5819999999999999</v>
      </c>
      <c r="O2157">
        <v>17</v>
      </c>
    </row>
    <row r="2158" spans="1:15" x14ac:dyDescent="0.45">
      <c r="A2158" t="s">
        <v>93</v>
      </c>
      <c r="B2158">
        <v>2019</v>
      </c>
      <c r="C2158" s="9">
        <v>43401</v>
      </c>
      <c r="D2158" t="s">
        <v>653</v>
      </c>
      <c r="E2158" t="s">
        <v>642</v>
      </c>
      <c r="F2158">
        <v>4</v>
      </c>
      <c r="G2158">
        <v>4</v>
      </c>
      <c r="H2158" t="s">
        <v>133</v>
      </c>
      <c r="I2158" t="s">
        <v>25</v>
      </c>
      <c r="J2158">
        <v>25.758904109589</v>
      </c>
      <c r="K2158">
        <v>25.585000000000001</v>
      </c>
      <c r="L2158">
        <v>25.236999999999998</v>
      </c>
      <c r="M2158">
        <v>27.225000000000001</v>
      </c>
      <c r="N2158">
        <v>0.99399999999999999</v>
      </c>
      <c r="O2158">
        <v>21</v>
      </c>
    </row>
    <row r="2159" spans="1:15" x14ac:dyDescent="0.45">
      <c r="A2159" t="s">
        <v>93</v>
      </c>
      <c r="B2159">
        <v>2019</v>
      </c>
      <c r="C2159" s="9">
        <v>43401</v>
      </c>
      <c r="D2159" t="s">
        <v>653</v>
      </c>
      <c r="E2159" t="s">
        <v>642</v>
      </c>
      <c r="F2159">
        <v>4</v>
      </c>
      <c r="G2159">
        <v>5</v>
      </c>
      <c r="H2159" t="s">
        <v>52</v>
      </c>
      <c r="I2159" t="s">
        <v>53</v>
      </c>
      <c r="J2159">
        <v>21.632876712328699</v>
      </c>
      <c r="K2159">
        <v>2.6379999999999999</v>
      </c>
      <c r="L2159">
        <v>2.6360000000000001</v>
      </c>
      <c r="M2159">
        <v>10.51</v>
      </c>
      <c r="N2159">
        <v>3.9369999999999998</v>
      </c>
      <c r="O2159">
        <v>25</v>
      </c>
    </row>
    <row r="2160" spans="1:15" x14ac:dyDescent="0.45">
      <c r="A2160" t="s">
        <v>93</v>
      </c>
      <c r="B2160">
        <v>2019</v>
      </c>
      <c r="C2160" s="9">
        <v>43401</v>
      </c>
      <c r="D2160" t="s">
        <v>653</v>
      </c>
      <c r="E2160" t="s">
        <v>643</v>
      </c>
      <c r="F2160">
        <v>1</v>
      </c>
      <c r="G2160">
        <v>1</v>
      </c>
      <c r="H2160" t="s">
        <v>132</v>
      </c>
      <c r="I2160" t="s">
        <v>36</v>
      </c>
      <c r="J2160">
        <v>27.934246575342399</v>
      </c>
      <c r="K2160">
        <v>29.696999999999999</v>
      </c>
      <c r="L2160">
        <v>29.873000000000001</v>
      </c>
      <c r="M2160">
        <v>31.509</v>
      </c>
      <c r="N2160">
        <v>0.81799999999999995</v>
      </c>
      <c r="O2160">
        <v>2</v>
      </c>
    </row>
    <row r="2161" spans="1:15" x14ac:dyDescent="0.45">
      <c r="A2161" t="s">
        <v>93</v>
      </c>
      <c r="B2161">
        <v>2019</v>
      </c>
      <c r="C2161" s="9">
        <v>43401</v>
      </c>
      <c r="D2161" t="s">
        <v>653</v>
      </c>
      <c r="E2161" t="s">
        <v>643</v>
      </c>
      <c r="F2161">
        <v>1</v>
      </c>
      <c r="G2161">
        <v>2</v>
      </c>
      <c r="H2161" t="s">
        <v>26</v>
      </c>
      <c r="I2161" t="s">
        <v>27</v>
      </c>
      <c r="J2161">
        <v>20.432876712328699</v>
      </c>
      <c r="K2161">
        <v>22.300999999999998</v>
      </c>
      <c r="L2161">
        <v>24.126999999999999</v>
      </c>
      <c r="M2161">
        <v>28.707000000000001</v>
      </c>
      <c r="N2161">
        <v>2.29</v>
      </c>
      <c r="O2161">
        <v>6</v>
      </c>
    </row>
    <row r="2162" spans="1:15" x14ac:dyDescent="0.45">
      <c r="A2162" t="s">
        <v>93</v>
      </c>
      <c r="B2162">
        <v>2019</v>
      </c>
      <c r="C2162" s="9">
        <v>43401</v>
      </c>
      <c r="D2162" t="s">
        <v>653</v>
      </c>
      <c r="E2162" t="s">
        <v>643</v>
      </c>
      <c r="F2162">
        <v>1</v>
      </c>
      <c r="G2162">
        <v>3</v>
      </c>
      <c r="H2162" t="s">
        <v>20</v>
      </c>
      <c r="I2162" t="s">
        <v>21</v>
      </c>
      <c r="J2162">
        <v>23.2273972602739</v>
      </c>
      <c r="K2162">
        <v>27.582999999999998</v>
      </c>
      <c r="L2162">
        <v>27.597000000000001</v>
      </c>
      <c r="M2162">
        <v>29.831</v>
      </c>
      <c r="N2162">
        <v>1.117</v>
      </c>
      <c r="O2162">
        <v>3</v>
      </c>
    </row>
    <row r="2163" spans="1:15" x14ac:dyDescent="0.45">
      <c r="A2163" t="s">
        <v>93</v>
      </c>
      <c r="B2163">
        <v>2019</v>
      </c>
      <c r="C2163" s="9">
        <v>43401</v>
      </c>
      <c r="D2163" t="s">
        <v>653</v>
      </c>
      <c r="E2163" t="s">
        <v>643</v>
      </c>
      <c r="F2163">
        <v>1</v>
      </c>
      <c r="G2163">
        <v>4</v>
      </c>
      <c r="H2163" t="s">
        <v>146</v>
      </c>
      <c r="I2163" t="s">
        <v>56</v>
      </c>
      <c r="J2163">
        <v>28.569863013698601</v>
      </c>
      <c r="K2163">
        <v>19.064</v>
      </c>
      <c r="L2163">
        <v>19.824000000000002</v>
      </c>
      <c r="M2163">
        <v>23.012</v>
      </c>
      <c r="N2163">
        <v>1.5940000000000001</v>
      </c>
      <c r="O2163">
        <v>12</v>
      </c>
    </row>
    <row r="2164" spans="1:15" x14ac:dyDescent="0.45">
      <c r="A2164" t="s">
        <v>93</v>
      </c>
      <c r="B2164">
        <v>2019</v>
      </c>
      <c r="C2164" s="9">
        <v>43401</v>
      </c>
      <c r="D2164" t="s">
        <v>653</v>
      </c>
      <c r="E2164" t="s">
        <v>643</v>
      </c>
      <c r="F2164">
        <v>1</v>
      </c>
      <c r="G2164">
        <v>5</v>
      </c>
      <c r="H2164" t="s">
        <v>23</v>
      </c>
      <c r="I2164" t="s">
        <v>15</v>
      </c>
      <c r="J2164">
        <v>21.126027397260199</v>
      </c>
      <c r="K2164">
        <v>23.25</v>
      </c>
      <c r="L2164">
        <v>22.867999999999999</v>
      </c>
      <c r="M2164">
        <v>27.001999999999999</v>
      </c>
      <c r="N2164">
        <v>2.0670000000000002</v>
      </c>
      <c r="O2164">
        <v>7</v>
      </c>
    </row>
    <row r="2165" spans="1:15" x14ac:dyDescent="0.45">
      <c r="A2165" t="s">
        <v>93</v>
      </c>
      <c r="B2165">
        <v>2019</v>
      </c>
      <c r="C2165" s="9">
        <v>43401</v>
      </c>
      <c r="D2165" t="s">
        <v>653</v>
      </c>
      <c r="E2165" t="s">
        <v>643</v>
      </c>
      <c r="F2165">
        <v>1</v>
      </c>
      <c r="G2165">
        <v>6</v>
      </c>
      <c r="H2165" t="s">
        <v>34</v>
      </c>
      <c r="I2165" t="s">
        <v>19</v>
      </c>
      <c r="J2165">
        <v>31.2383561643835</v>
      </c>
      <c r="K2165">
        <v>28.045999999999999</v>
      </c>
      <c r="L2165">
        <v>27.677</v>
      </c>
      <c r="M2165">
        <v>29.503</v>
      </c>
      <c r="N2165">
        <v>0.91300000000000003</v>
      </c>
      <c r="O2165">
        <v>11</v>
      </c>
    </row>
    <row r="2166" spans="1:15" x14ac:dyDescent="0.45">
      <c r="A2166" t="s">
        <v>93</v>
      </c>
      <c r="B2166">
        <v>2019</v>
      </c>
      <c r="C2166" s="9">
        <v>43401</v>
      </c>
      <c r="D2166" t="s">
        <v>653</v>
      </c>
      <c r="E2166" t="s">
        <v>643</v>
      </c>
      <c r="F2166">
        <v>2</v>
      </c>
      <c r="G2166">
        <v>1</v>
      </c>
      <c r="H2166" t="s">
        <v>79</v>
      </c>
      <c r="I2166" t="s">
        <v>65</v>
      </c>
      <c r="J2166">
        <v>31.4849315068493</v>
      </c>
      <c r="K2166">
        <v>31.588999999999999</v>
      </c>
      <c r="L2166">
        <v>31.701999999999899</v>
      </c>
      <c r="M2166">
        <v>33.195999999999998</v>
      </c>
      <c r="N2166">
        <v>0.747</v>
      </c>
      <c r="O2166">
        <v>4</v>
      </c>
    </row>
    <row r="2167" spans="1:15" x14ac:dyDescent="0.45">
      <c r="A2167" t="s">
        <v>93</v>
      </c>
      <c r="B2167">
        <v>2019</v>
      </c>
      <c r="C2167" s="9">
        <v>43401</v>
      </c>
      <c r="D2167" t="s">
        <v>653</v>
      </c>
      <c r="E2167" t="s">
        <v>643</v>
      </c>
      <c r="F2167">
        <v>2</v>
      </c>
      <c r="G2167">
        <v>2</v>
      </c>
      <c r="H2167" t="s">
        <v>111</v>
      </c>
      <c r="I2167" t="s">
        <v>118</v>
      </c>
      <c r="J2167">
        <v>24.021917808219101</v>
      </c>
      <c r="K2167">
        <v>24.954999999999998</v>
      </c>
      <c r="L2167">
        <v>25.334</v>
      </c>
      <c r="M2167">
        <v>27.462</v>
      </c>
      <c r="N2167">
        <v>1.0640000000000001</v>
      </c>
      <c r="O2167">
        <v>5</v>
      </c>
    </row>
    <row r="2168" spans="1:15" x14ac:dyDescent="0.45">
      <c r="A2168" t="s">
        <v>93</v>
      </c>
      <c r="B2168">
        <v>2019</v>
      </c>
      <c r="C2168" s="9">
        <v>43401</v>
      </c>
      <c r="D2168" t="s">
        <v>653</v>
      </c>
      <c r="E2168" t="s">
        <v>643</v>
      </c>
      <c r="F2168">
        <v>2</v>
      </c>
      <c r="G2168">
        <v>3</v>
      </c>
      <c r="H2168" t="s">
        <v>82</v>
      </c>
      <c r="I2168" t="s">
        <v>67</v>
      </c>
      <c r="J2168">
        <v>26.161643835616399</v>
      </c>
      <c r="K2168">
        <v>21.888999999999999</v>
      </c>
      <c r="L2168">
        <v>22.527999999999999</v>
      </c>
      <c r="M2168">
        <v>25.248000000000001</v>
      </c>
      <c r="N2168">
        <v>1.36</v>
      </c>
      <c r="O2168">
        <v>1</v>
      </c>
    </row>
    <row r="2169" spans="1:15" x14ac:dyDescent="0.45">
      <c r="A2169" t="s">
        <v>93</v>
      </c>
      <c r="B2169">
        <v>2019</v>
      </c>
      <c r="C2169" s="9">
        <v>43401</v>
      </c>
      <c r="D2169" t="s">
        <v>653</v>
      </c>
      <c r="E2169" t="s">
        <v>643</v>
      </c>
      <c r="F2169">
        <v>2</v>
      </c>
      <c r="G2169">
        <v>4</v>
      </c>
      <c r="H2169" t="s">
        <v>16</v>
      </c>
      <c r="I2169" t="s">
        <v>17</v>
      </c>
      <c r="J2169">
        <v>19.517808219178001</v>
      </c>
      <c r="K2169">
        <v>26.613</v>
      </c>
      <c r="L2169">
        <v>26.55</v>
      </c>
      <c r="M2169">
        <v>29.324000000000002</v>
      </c>
      <c r="N2169">
        <v>1.387</v>
      </c>
      <c r="O2169">
        <v>8</v>
      </c>
    </row>
    <row r="2170" spans="1:15" x14ac:dyDescent="0.45">
      <c r="A2170" t="s">
        <v>93</v>
      </c>
      <c r="B2170">
        <v>2019</v>
      </c>
      <c r="C2170" s="9">
        <v>43401</v>
      </c>
      <c r="D2170" t="s">
        <v>653</v>
      </c>
      <c r="E2170" t="s">
        <v>643</v>
      </c>
      <c r="F2170">
        <v>2</v>
      </c>
      <c r="G2170">
        <v>5</v>
      </c>
      <c r="H2170" t="s">
        <v>77</v>
      </c>
      <c r="I2170" t="s">
        <v>19</v>
      </c>
      <c r="J2170">
        <v>27.4657534246575</v>
      </c>
      <c r="K2170">
        <v>27.855</v>
      </c>
      <c r="L2170">
        <v>27.680999999999901</v>
      </c>
      <c r="M2170">
        <v>29.556999999999999</v>
      </c>
      <c r="N2170">
        <v>0.93799999999999994</v>
      </c>
      <c r="O2170">
        <v>9</v>
      </c>
    </row>
    <row r="2171" spans="1:15" x14ac:dyDescent="0.45">
      <c r="A2171" t="s">
        <v>93</v>
      </c>
      <c r="B2171">
        <v>2019</v>
      </c>
      <c r="C2171" s="9">
        <v>43401</v>
      </c>
      <c r="D2171" t="s">
        <v>653</v>
      </c>
      <c r="E2171" t="s">
        <v>643</v>
      </c>
      <c r="F2171">
        <v>2</v>
      </c>
      <c r="G2171">
        <v>6</v>
      </c>
      <c r="H2171" t="s">
        <v>655</v>
      </c>
      <c r="I2171" t="s">
        <v>120</v>
      </c>
      <c r="J2171">
        <v>35.898630136986299</v>
      </c>
      <c r="K2171">
        <v>29.003</v>
      </c>
      <c r="L2171">
        <v>28.728999999999999</v>
      </c>
      <c r="M2171">
        <v>30.344999999999999</v>
      </c>
      <c r="N2171">
        <v>0.80800000000000005</v>
      </c>
      <c r="O2171">
        <v>10</v>
      </c>
    </row>
    <row r="2172" spans="1:15" x14ac:dyDescent="0.45">
      <c r="A2172" t="s">
        <v>93</v>
      </c>
      <c r="B2172">
        <v>2019</v>
      </c>
      <c r="C2172" s="9">
        <v>43401</v>
      </c>
      <c r="D2172" t="s">
        <v>653</v>
      </c>
      <c r="E2172" t="s">
        <v>370</v>
      </c>
      <c r="F2172">
        <v>1</v>
      </c>
      <c r="G2172">
        <v>1</v>
      </c>
      <c r="H2172" t="s">
        <v>82</v>
      </c>
      <c r="I2172" t="s">
        <v>67</v>
      </c>
      <c r="J2172">
        <v>26.161643835616399</v>
      </c>
      <c r="K2172">
        <v>22.527999999999999</v>
      </c>
      <c r="L2172">
        <v>23.590999999999902</v>
      </c>
      <c r="M2172">
        <v>26.222999999999999</v>
      </c>
      <c r="N2172">
        <v>1.3160000000000001</v>
      </c>
      <c r="O2172">
        <v>1</v>
      </c>
    </row>
    <row r="2173" spans="1:15" x14ac:dyDescent="0.45">
      <c r="A2173" t="s">
        <v>93</v>
      </c>
      <c r="B2173">
        <v>2019</v>
      </c>
      <c r="C2173" s="9">
        <v>43401</v>
      </c>
      <c r="D2173" t="s">
        <v>653</v>
      </c>
      <c r="E2173" t="s">
        <v>370</v>
      </c>
      <c r="F2173">
        <v>1</v>
      </c>
      <c r="G2173">
        <v>2</v>
      </c>
      <c r="H2173" t="s">
        <v>132</v>
      </c>
      <c r="I2173" t="s">
        <v>36</v>
      </c>
      <c r="J2173">
        <v>27.934246575342399</v>
      </c>
      <c r="K2173">
        <v>29.873000000000001</v>
      </c>
      <c r="L2173">
        <v>29.937999999999999</v>
      </c>
      <c r="M2173">
        <v>31.56</v>
      </c>
      <c r="N2173">
        <v>0.81100000000000005</v>
      </c>
      <c r="O2173">
        <v>2</v>
      </c>
    </row>
    <row r="2174" spans="1:15" x14ac:dyDescent="0.45">
      <c r="A2174" t="s">
        <v>93</v>
      </c>
      <c r="B2174">
        <v>2019</v>
      </c>
      <c r="C2174" s="9">
        <v>43401</v>
      </c>
      <c r="D2174" t="s">
        <v>653</v>
      </c>
      <c r="E2174" t="s">
        <v>370</v>
      </c>
      <c r="F2174">
        <v>1</v>
      </c>
      <c r="G2174">
        <v>3</v>
      </c>
      <c r="H2174" t="s">
        <v>20</v>
      </c>
      <c r="I2174" t="s">
        <v>21</v>
      </c>
      <c r="J2174">
        <v>23.2273972602739</v>
      </c>
      <c r="K2174">
        <v>27.597000000000001</v>
      </c>
      <c r="L2174">
        <v>27.704999999999998</v>
      </c>
      <c r="M2174">
        <v>29.887</v>
      </c>
      <c r="N2174">
        <v>1.091</v>
      </c>
      <c r="O2174">
        <v>3</v>
      </c>
    </row>
    <row r="2175" spans="1:15" x14ac:dyDescent="0.45">
      <c r="A2175" t="s">
        <v>93</v>
      </c>
      <c r="B2175">
        <v>2019</v>
      </c>
      <c r="C2175" s="9">
        <v>43401</v>
      </c>
      <c r="D2175" t="s">
        <v>653</v>
      </c>
      <c r="E2175" t="s">
        <v>370</v>
      </c>
      <c r="F2175">
        <v>1</v>
      </c>
      <c r="G2175">
        <v>4</v>
      </c>
      <c r="H2175" t="s">
        <v>79</v>
      </c>
      <c r="I2175" t="s">
        <v>65</v>
      </c>
      <c r="J2175">
        <v>31.4849315068493</v>
      </c>
      <c r="K2175">
        <v>31.701999999999899</v>
      </c>
      <c r="L2175">
        <v>31.562999999999999</v>
      </c>
      <c r="M2175">
        <v>33.048999999999999</v>
      </c>
      <c r="N2175">
        <v>0.74299999999999999</v>
      </c>
      <c r="O2175">
        <v>4</v>
      </c>
    </row>
    <row r="2176" spans="1:15" x14ac:dyDescent="0.45">
      <c r="A2176" t="s">
        <v>93</v>
      </c>
      <c r="B2176">
        <v>2019</v>
      </c>
      <c r="C2176" s="9">
        <v>43401</v>
      </c>
      <c r="D2176" t="s">
        <v>653</v>
      </c>
      <c r="E2176" t="s">
        <v>370</v>
      </c>
      <c r="F2176">
        <v>1</v>
      </c>
      <c r="G2176">
        <v>5</v>
      </c>
      <c r="H2176" t="s">
        <v>111</v>
      </c>
      <c r="I2176" t="s">
        <v>118</v>
      </c>
      <c r="J2176">
        <v>24.021917808219101</v>
      </c>
      <c r="K2176">
        <v>25.334</v>
      </c>
      <c r="L2176">
        <v>25.265000000000001</v>
      </c>
      <c r="M2176">
        <v>27.353000000000002</v>
      </c>
      <c r="N2176">
        <v>1.044</v>
      </c>
      <c r="O2176">
        <v>5</v>
      </c>
    </row>
    <row r="2177" spans="1:15" x14ac:dyDescent="0.45">
      <c r="A2177" t="s">
        <v>93</v>
      </c>
      <c r="B2177">
        <v>2019</v>
      </c>
      <c r="C2177" s="9">
        <v>43401</v>
      </c>
      <c r="D2177" t="s">
        <v>653</v>
      </c>
      <c r="E2177" t="s">
        <v>370</v>
      </c>
      <c r="F2177">
        <v>1</v>
      </c>
      <c r="G2177">
        <v>6</v>
      </c>
      <c r="H2177" t="s">
        <v>26</v>
      </c>
      <c r="I2177" t="s">
        <v>27</v>
      </c>
      <c r="J2177">
        <v>20.432876712328699</v>
      </c>
      <c r="K2177">
        <v>24.126999999999999</v>
      </c>
      <c r="L2177">
        <v>22.951000000000001</v>
      </c>
      <c r="M2177">
        <v>27.187000000000001</v>
      </c>
      <c r="N2177">
        <v>2.1179999999999999</v>
      </c>
      <c r="O2177">
        <v>6</v>
      </c>
    </row>
    <row r="2178" spans="1:15" x14ac:dyDescent="0.45">
      <c r="A2178" t="s">
        <v>93</v>
      </c>
      <c r="B2178">
        <v>2019</v>
      </c>
      <c r="C2178" s="9">
        <v>43401</v>
      </c>
      <c r="D2178" t="s">
        <v>653</v>
      </c>
      <c r="E2178" t="s">
        <v>370</v>
      </c>
      <c r="F2178">
        <v>2</v>
      </c>
      <c r="G2178">
        <v>1</v>
      </c>
      <c r="H2178" t="s">
        <v>23</v>
      </c>
      <c r="I2178" t="s">
        <v>15</v>
      </c>
      <c r="J2178">
        <v>21.126027397260199</v>
      </c>
      <c r="K2178">
        <v>22.867999999999999</v>
      </c>
      <c r="L2178">
        <v>24.786000000000001</v>
      </c>
      <c r="M2178">
        <v>28.641999999999999</v>
      </c>
      <c r="N2178">
        <v>1.9279999999999999</v>
      </c>
      <c r="O2178">
        <v>7</v>
      </c>
    </row>
    <row r="2179" spans="1:15" x14ac:dyDescent="0.45">
      <c r="A2179" t="s">
        <v>93</v>
      </c>
      <c r="B2179">
        <v>2019</v>
      </c>
      <c r="C2179" s="9">
        <v>43401</v>
      </c>
      <c r="D2179" t="s">
        <v>653</v>
      </c>
      <c r="E2179" t="s">
        <v>370</v>
      </c>
      <c r="F2179">
        <v>2</v>
      </c>
      <c r="G2179">
        <v>2</v>
      </c>
      <c r="H2179" t="s">
        <v>16</v>
      </c>
      <c r="I2179" t="s">
        <v>17</v>
      </c>
      <c r="J2179">
        <v>19.517808219178001</v>
      </c>
      <c r="K2179">
        <v>26.55</v>
      </c>
      <c r="L2179">
        <v>26.949000000000002</v>
      </c>
      <c r="M2179">
        <v>29.623000000000001</v>
      </c>
      <c r="N2179">
        <v>1.337</v>
      </c>
      <c r="O2179">
        <v>8</v>
      </c>
    </row>
    <row r="2180" spans="1:15" x14ac:dyDescent="0.45">
      <c r="A2180" t="s">
        <v>93</v>
      </c>
      <c r="B2180">
        <v>2019</v>
      </c>
      <c r="C2180" s="9">
        <v>43401</v>
      </c>
      <c r="D2180" t="s">
        <v>653</v>
      </c>
      <c r="E2180" t="s">
        <v>370</v>
      </c>
      <c r="F2180">
        <v>2</v>
      </c>
      <c r="G2180">
        <v>3</v>
      </c>
      <c r="H2180" t="s">
        <v>77</v>
      </c>
      <c r="I2180" t="s">
        <v>19</v>
      </c>
      <c r="J2180">
        <v>27.4657534246575</v>
      </c>
      <c r="K2180">
        <v>27.680999999999901</v>
      </c>
      <c r="L2180">
        <v>27.728000000000002</v>
      </c>
      <c r="M2180">
        <v>29.576000000000001</v>
      </c>
      <c r="N2180">
        <v>0.92400000000000004</v>
      </c>
      <c r="O2180">
        <v>9</v>
      </c>
    </row>
    <row r="2181" spans="1:15" x14ac:dyDescent="0.45">
      <c r="A2181" t="s">
        <v>93</v>
      </c>
      <c r="B2181">
        <v>2019</v>
      </c>
      <c r="C2181" s="9">
        <v>43401</v>
      </c>
      <c r="D2181" t="s">
        <v>653</v>
      </c>
      <c r="E2181" t="s">
        <v>370</v>
      </c>
      <c r="F2181">
        <v>2</v>
      </c>
      <c r="G2181">
        <v>4</v>
      </c>
      <c r="H2181" t="s">
        <v>655</v>
      </c>
      <c r="I2181" t="s">
        <v>120</v>
      </c>
      <c r="J2181">
        <v>35.898630136986299</v>
      </c>
      <c r="K2181">
        <v>28.728999999999999</v>
      </c>
      <c r="L2181">
        <v>28.643999999999998</v>
      </c>
      <c r="M2181">
        <v>30.245999999999999</v>
      </c>
      <c r="N2181">
        <v>0.80100000000000005</v>
      </c>
      <c r="O2181">
        <v>10</v>
      </c>
    </row>
    <row r="2182" spans="1:15" x14ac:dyDescent="0.45">
      <c r="A2182" t="s">
        <v>93</v>
      </c>
      <c r="B2182">
        <v>2019</v>
      </c>
      <c r="C2182" s="9">
        <v>43401</v>
      </c>
      <c r="D2182" t="s">
        <v>653</v>
      </c>
      <c r="E2182" t="s">
        <v>370</v>
      </c>
      <c r="F2182">
        <v>2</v>
      </c>
      <c r="G2182">
        <v>5</v>
      </c>
      <c r="H2182" t="s">
        <v>34</v>
      </c>
      <c r="I2182" t="s">
        <v>19</v>
      </c>
      <c r="J2182">
        <v>31.2383561643835</v>
      </c>
      <c r="K2182">
        <v>27.677</v>
      </c>
      <c r="L2182">
        <v>27.484000000000002</v>
      </c>
      <c r="M2182">
        <v>29.288</v>
      </c>
      <c r="N2182">
        <v>0.90200000000000002</v>
      </c>
      <c r="O2182">
        <v>11</v>
      </c>
    </row>
    <row r="2183" spans="1:15" x14ac:dyDescent="0.45">
      <c r="A2183" t="s">
        <v>93</v>
      </c>
      <c r="B2183">
        <v>2019</v>
      </c>
      <c r="C2183" s="9">
        <v>43401</v>
      </c>
      <c r="D2183" t="s">
        <v>653</v>
      </c>
      <c r="E2183" t="s">
        <v>370</v>
      </c>
      <c r="F2183">
        <v>2</v>
      </c>
      <c r="G2183">
        <v>6</v>
      </c>
      <c r="H2183" t="s">
        <v>146</v>
      </c>
      <c r="I2183" t="s">
        <v>56</v>
      </c>
      <c r="J2183">
        <v>28.569863013698601</v>
      </c>
      <c r="K2183">
        <v>19.824000000000002</v>
      </c>
      <c r="L2183">
        <v>19.529</v>
      </c>
      <c r="M2183">
        <v>22.623000000000001</v>
      </c>
      <c r="N2183">
        <v>1.5469999999999999</v>
      </c>
      <c r="O2183">
        <v>12</v>
      </c>
    </row>
    <row r="2184" spans="1:15" x14ac:dyDescent="0.45">
      <c r="A2184" t="s">
        <v>131</v>
      </c>
      <c r="B2184">
        <v>2019</v>
      </c>
      <c r="C2184" s="9">
        <v>43436</v>
      </c>
      <c r="D2184" t="s">
        <v>653</v>
      </c>
      <c r="E2184" t="s">
        <v>454</v>
      </c>
      <c r="F2184">
        <v>1</v>
      </c>
      <c r="G2184">
        <v>1</v>
      </c>
      <c r="H2184" t="s">
        <v>655</v>
      </c>
      <c r="I2184" t="s">
        <v>120</v>
      </c>
      <c r="J2184">
        <v>35.9945205479452</v>
      </c>
      <c r="K2184">
        <v>28.643999999999998</v>
      </c>
      <c r="L2184">
        <v>28.783999999999999</v>
      </c>
      <c r="M2184">
        <v>30.38</v>
      </c>
      <c r="N2184">
        <v>0.79800000000000004</v>
      </c>
      <c r="O2184">
        <v>5</v>
      </c>
    </row>
    <row r="2185" spans="1:15" x14ac:dyDescent="0.45">
      <c r="A2185" t="s">
        <v>131</v>
      </c>
      <c r="B2185">
        <v>2019</v>
      </c>
      <c r="C2185" s="9">
        <v>43436</v>
      </c>
      <c r="D2185" t="s">
        <v>653</v>
      </c>
      <c r="E2185" t="s">
        <v>454</v>
      </c>
      <c r="F2185">
        <v>1</v>
      </c>
      <c r="G2185">
        <v>2</v>
      </c>
      <c r="H2185" t="s">
        <v>174</v>
      </c>
      <c r="I2185" t="s">
        <v>156</v>
      </c>
      <c r="J2185">
        <v>26.876712328767098</v>
      </c>
      <c r="K2185">
        <v>27.352999999999899</v>
      </c>
      <c r="L2185">
        <v>27.393999999999998</v>
      </c>
      <c r="M2185">
        <v>29.04</v>
      </c>
      <c r="N2185">
        <v>0.82299999999999995</v>
      </c>
      <c r="O2185">
        <v>8</v>
      </c>
    </row>
    <row r="2186" spans="1:15" x14ac:dyDescent="0.45">
      <c r="A2186" t="s">
        <v>131</v>
      </c>
      <c r="B2186">
        <v>2019</v>
      </c>
      <c r="C2186" s="9">
        <v>43436</v>
      </c>
      <c r="D2186" t="s">
        <v>653</v>
      </c>
      <c r="E2186" t="s">
        <v>454</v>
      </c>
      <c r="F2186">
        <v>1</v>
      </c>
      <c r="G2186">
        <v>3</v>
      </c>
      <c r="H2186" t="s">
        <v>43</v>
      </c>
      <c r="I2186" t="s">
        <v>44</v>
      </c>
      <c r="J2186">
        <v>26.035616438356101</v>
      </c>
      <c r="K2186">
        <v>23.751999999999999</v>
      </c>
      <c r="L2186">
        <v>23.792000000000002</v>
      </c>
      <c r="M2186">
        <v>25.44</v>
      </c>
      <c r="N2186">
        <v>0.82399999999999995</v>
      </c>
      <c r="O2186">
        <v>13</v>
      </c>
    </row>
    <row r="2187" spans="1:15" x14ac:dyDescent="0.45">
      <c r="A2187" t="s">
        <v>131</v>
      </c>
      <c r="B2187">
        <v>2019</v>
      </c>
      <c r="C2187" s="9">
        <v>43436</v>
      </c>
      <c r="D2187" t="s">
        <v>653</v>
      </c>
      <c r="E2187" t="s">
        <v>454</v>
      </c>
      <c r="F2187">
        <v>1</v>
      </c>
      <c r="G2187">
        <v>4</v>
      </c>
      <c r="H2187" t="s">
        <v>656</v>
      </c>
      <c r="I2187" t="s">
        <v>49</v>
      </c>
      <c r="J2187">
        <v>20.4602739726027</v>
      </c>
      <c r="K2187">
        <v>21.99</v>
      </c>
      <c r="L2187">
        <v>21.908000000000001</v>
      </c>
      <c r="M2187">
        <v>24.294</v>
      </c>
      <c r="N2187">
        <v>1.1930000000000001</v>
      </c>
      <c r="O2187">
        <v>13</v>
      </c>
    </row>
    <row r="2188" spans="1:15" x14ac:dyDescent="0.45">
      <c r="A2188" t="s">
        <v>131</v>
      </c>
      <c r="B2188">
        <v>2019</v>
      </c>
      <c r="C2188" s="9">
        <v>43436</v>
      </c>
      <c r="D2188" t="s">
        <v>653</v>
      </c>
      <c r="E2188" t="s">
        <v>454</v>
      </c>
      <c r="F2188">
        <v>1</v>
      </c>
      <c r="G2188">
        <v>5</v>
      </c>
      <c r="H2188" t="s">
        <v>187</v>
      </c>
      <c r="I2188" t="s">
        <v>53</v>
      </c>
      <c r="J2188">
        <v>23.668493150684899</v>
      </c>
      <c r="K2188">
        <v>15.228999999999999</v>
      </c>
      <c r="L2188">
        <v>15.263999999999999</v>
      </c>
      <c r="M2188">
        <v>19.091999999999999</v>
      </c>
      <c r="N2188">
        <v>1.9139999999999999</v>
      </c>
      <c r="O2188">
        <v>24</v>
      </c>
    </row>
    <row r="2189" spans="1:15" x14ac:dyDescent="0.45">
      <c r="A2189" t="s">
        <v>131</v>
      </c>
      <c r="B2189">
        <v>2019</v>
      </c>
      <c r="C2189" s="9">
        <v>43436</v>
      </c>
      <c r="D2189" t="s">
        <v>653</v>
      </c>
      <c r="E2189" t="s">
        <v>454</v>
      </c>
      <c r="F2189">
        <v>1</v>
      </c>
      <c r="G2189">
        <v>6</v>
      </c>
      <c r="H2189" t="s">
        <v>234</v>
      </c>
      <c r="I2189" t="s">
        <v>235</v>
      </c>
      <c r="J2189">
        <v>22.2</v>
      </c>
      <c r="K2189">
        <v>9</v>
      </c>
      <c r="L2189">
        <v>3.7690000000000001</v>
      </c>
      <c r="M2189">
        <v>14.771000000000001</v>
      </c>
      <c r="N2189">
        <v>5.5010000000000003</v>
      </c>
      <c r="O2189">
        <v>21</v>
      </c>
    </row>
    <row r="2190" spans="1:15" x14ac:dyDescent="0.45">
      <c r="A2190" t="s">
        <v>131</v>
      </c>
      <c r="B2190">
        <v>2019</v>
      </c>
      <c r="C2190" s="9">
        <v>43436</v>
      </c>
      <c r="D2190" t="s">
        <v>653</v>
      </c>
      <c r="E2190" t="s">
        <v>454</v>
      </c>
      <c r="F2190">
        <v>2</v>
      </c>
      <c r="G2190">
        <v>1</v>
      </c>
      <c r="H2190" t="s">
        <v>96</v>
      </c>
      <c r="I2190" t="s">
        <v>40</v>
      </c>
      <c r="J2190">
        <v>24.887671232876698</v>
      </c>
      <c r="K2190">
        <v>23.901999999999902</v>
      </c>
      <c r="L2190">
        <v>24.503</v>
      </c>
      <c r="M2190">
        <v>26.876999999999999</v>
      </c>
      <c r="N2190">
        <v>1.1870000000000001</v>
      </c>
      <c r="O2190">
        <v>3</v>
      </c>
    </row>
    <row r="2191" spans="1:15" x14ac:dyDescent="0.45">
      <c r="A2191" t="s">
        <v>131</v>
      </c>
      <c r="B2191">
        <v>2019</v>
      </c>
      <c r="C2191" s="9">
        <v>43436</v>
      </c>
      <c r="D2191" t="s">
        <v>653</v>
      </c>
      <c r="E2191" t="s">
        <v>454</v>
      </c>
      <c r="F2191">
        <v>2</v>
      </c>
      <c r="G2191">
        <v>2</v>
      </c>
      <c r="H2191" t="s">
        <v>34</v>
      </c>
      <c r="I2191" t="s">
        <v>19</v>
      </c>
      <c r="J2191">
        <v>31.334246575342402</v>
      </c>
      <c r="K2191">
        <v>27.484000000000002</v>
      </c>
      <c r="L2191">
        <v>27.55</v>
      </c>
      <c r="M2191">
        <v>29.332000000000001</v>
      </c>
      <c r="N2191">
        <v>0.89100000000000001</v>
      </c>
      <c r="O2191">
        <v>1</v>
      </c>
    </row>
    <row r="2192" spans="1:15" x14ac:dyDescent="0.45">
      <c r="A2192" t="s">
        <v>131</v>
      </c>
      <c r="B2192">
        <v>2019</v>
      </c>
      <c r="C2192" s="9">
        <v>43436</v>
      </c>
      <c r="D2192" t="s">
        <v>653</v>
      </c>
      <c r="E2192" t="s">
        <v>454</v>
      </c>
      <c r="F2192">
        <v>2</v>
      </c>
      <c r="G2192">
        <v>3</v>
      </c>
      <c r="H2192" t="s">
        <v>133</v>
      </c>
      <c r="I2192" t="s">
        <v>25</v>
      </c>
      <c r="J2192">
        <v>25.854794520547902</v>
      </c>
      <c r="K2192">
        <v>25.236999999999998</v>
      </c>
      <c r="L2192">
        <v>25.286000000000001</v>
      </c>
      <c r="M2192">
        <v>27.242000000000001</v>
      </c>
      <c r="N2192">
        <v>0.97799999999999998</v>
      </c>
      <c r="O2192">
        <v>13</v>
      </c>
    </row>
    <row r="2193" spans="1:15" x14ac:dyDescent="0.45">
      <c r="A2193" t="s">
        <v>131</v>
      </c>
      <c r="B2193">
        <v>2019</v>
      </c>
      <c r="C2193" s="9">
        <v>43436</v>
      </c>
      <c r="D2193" t="s">
        <v>653</v>
      </c>
      <c r="E2193" t="s">
        <v>454</v>
      </c>
      <c r="F2193">
        <v>2</v>
      </c>
      <c r="G2193">
        <v>4</v>
      </c>
      <c r="H2193" t="s">
        <v>99</v>
      </c>
      <c r="I2193" t="s">
        <v>47</v>
      </c>
      <c r="J2193">
        <v>21.794520547945201</v>
      </c>
      <c r="K2193">
        <v>9</v>
      </c>
      <c r="L2193">
        <v>16.495000000000001</v>
      </c>
      <c r="M2193">
        <v>24.887</v>
      </c>
      <c r="N2193">
        <v>4.1959999999999997</v>
      </c>
      <c r="O2193">
        <v>13</v>
      </c>
    </row>
    <row r="2194" spans="1:15" x14ac:dyDescent="0.45">
      <c r="A2194" t="s">
        <v>131</v>
      </c>
      <c r="B2194">
        <v>2019</v>
      </c>
      <c r="C2194" s="9">
        <v>43436</v>
      </c>
      <c r="D2194" t="s">
        <v>653</v>
      </c>
      <c r="E2194" t="s">
        <v>454</v>
      </c>
      <c r="F2194">
        <v>2</v>
      </c>
      <c r="G2194">
        <v>5</v>
      </c>
      <c r="H2194" t="s">
        <v>157</v>
      </c>
      <c r="I2194" t="s">
        <v>158</v>
      </c>
      <c r="J2194">
        <v>21.701369863013699</v>
      </c>
      <c r="K2194">
        <v>16.584</v>
      </c>
      <c r="L2194">
        <v>17.068000000000001</v>
      </c>
      <c r="M2194">
        <v>20.282</v>
      </c>
      <c r="N2194">
        <v>1.607</v>
      </c>
      <c r="O2194">
        <v>17</v>
      </c>
    </row>
    <row r="2195" spans="1:15" x14ac:dyDescent="0.45">
      <c r="A2195" t="s">
        <v>131</v>
      </c>
      <c r="B2195">
        <v>2019</v>
      </c>
      <c r="C2195" s="9">
        <v>43436</v>
      </c>
      <c r="D2195" t="s">
        <v>653</v>
      </c>
      <c r="E2195" t="s">
        <v>454</v>
      </c>
      <c r="F2195">
        <v>2</v>
      </c>
      <c r="G2195">
        <v>6</v>
      </c>
      <c r="H2195" t="s">
        <v>134</v>
      </c>
      <c r="I2195" t="s">
        <v>38</v>
      </c>
      <c r="J2195">
        <v>27.849315068493102</v>
      </c>
      <c r="K2195">
        <v>27.732999999999901</v>
      </c>
      <c r="L2195">
        <v>27.119999999999902</v>
      </c>
      <c r="M2195">
        <v>29.257999999999999</v>
      </c>
      <c r="N2195">
        <v>1.069</v>
      </c>
      <c r="O2195">
        <v>9</v>
      </c>
    </row>
    <row r="2196" spans="1:15" x14ac:dyDescent="0.45">
      <c r="A2196" t="s">
        <v>131</v>
      </c>
      <c r="B2196">
        <v>2019</v>
      </c>
      <c r="C2196" s="9">
        <v>43436</v>
      </c>
      <c r="D2196" t="s">
        <v>653</v>
      </c>
      <c r="E2196" t="s">
        <v>454</v>
      </c>
      <c r="F2196">
        <v>3</v>
      </c>
      <c r="G2196">
        <v>1</v>
      </c>
      <c r="H2196" t="s">
        <v>132</v>
      </c>
      <c r="I2196" t="s">
        <v>36</v>
      </c>
      <c r="J2196">
        <v>28.030136986301301</v>
      </c>
      <c r="K2196">
        <v>29.937999999999999</v>
      </c>
      <c r="L2196">
        <v>30.08</v>
      </c>
      <c r="M2196">
        <v>31.693999999999999</v>
      </c>
      <c r="N2196">
        <v>0.80700000000000005</v>
      </c>
      <c r="O2196">
        <v>6</v>
      </c>
    </row>
    <row r="2197" spans="1:15" x14ac:dyDescent="0.45">
      <c r="A2197" t="s">
        <v>131</v>
      </c>
      <c r="B2197">
        <v>2019</v>
      </c>
      <c r="C2197" s="9">
        <v>43436</v>
      </c>
      <c r="D2197" t="s">
        <v>653</v>
      </c>
      <c r="E2197" t="s">
        <v>454</v>
      </c>
      <c r="F2197">
        <v>3</v>
      </c>
      <c r="G2197">
        <v>2</v>
      </c>
      <c r="H2197" t="s">
        <v>39</v>
      </c>
      <c r="I2197" t="s">
        <v>40</v>
      </c>
      <c r="J2197">
        <v>24.309589041095801</v>
      </c>
      <c r="K2197">
        <v>19.824999999999999</v>
      </c>
      <c r="L2197">
        <v>21.096</v>
      </c>
      <c r="M2197">
        <v>24.268000000000001</v>
      </c>
      <c r="N2197">
        <v>1.5860000000000001</v>
      </c>
      <c r="O2197">
        <v>7</v>
      </c>
    </row>
    <row r="2198" spans="1:15" x14ac:dyDescent="0.45">
      <c r="A2198" t="s">
        <v>131</v>
      </c>
      <c r="B2198">
        <v>2019</v>
      </c>
      <c r="C2198" s="9">
        <v>43436</v>
      </c>
      <c r="D2198" t="s">
        <v>653</v>
      </c>
      <c r="E2198" t="s">
        <v>454</v>
      </c>
      <c r="F2198">
        <v>3</v>
      </c>
      <c r="G2198">
        <v>3</v>
      </c>
      <c r="H2198" t="s">
        <v>20</v>
      </c>
      <c r="I2198" t="s">
        <v>21</v>
      </c>
      <c r="J2198">
        <v>23.323287671232801</v>
      </c>
      <c r="K2198">
        <v>27.704999999999998</v>
      </c>
      <c r="L2198">
        <v>27.68</v>
      </c>
      <c r="M2198">
        <v>29.814</v>
      </c>
      <c r="N2198">
        <v>1.0669999999999999</v>
      </c>
      <c r="O2198">
        <v>12</v>
      </c>
    </row>
    <row r="2199" spans="1:15" x14ac:dyDescent="0.45">
      <c r="A2199" t="s">
        <v>131</v>
      </c>
      <c r="B2199">
        <v>2019</v>
      </c>
      <c r="C2199" s="9">
        <v>43436</v>
      </c>
      <c r="D2199" t="s">
        <v>653</v>
      </c>
      <c r="E2199" t="s">
        <v>454</v>
      </c>
      <c r="F2199">
        <v>3</v>
      </c>
      <c r="G2199">
        <v>4</v>
      </c>
      <c r="H2199" t="s">
        <v>129</v>
      </c>
      <c r="I2199" t="s">
        <v>65</v>
      </c>
      <c r="J2199">
        <v>28.386301369862998</v>
      </c>
      <c r="K2199">
        <v>17.456</v>
      </c>
      <c r="L2199">
        <v>19.141999999999999</v>
      </c>
      <c r="M2199">
        <v>23.67</v>
      </c>
      <c r="N2199">
        <v>2.2639999999999998</v>
      </c>
      <c r="O2199">
        <v>25</v>
      </c>
    </row>
    <row r="2200" spans="1:15" x14ac:dyDescent="0.45">
      <c r="A2200" t="s">
        <v>131</v>
      </c>
      <c r="B2200">
        <v>2019</v>
      </c>
      <c r="C2200" s="9">
        <v>43436</v>
      </c>
      <c r="D2200" t="s">
        <v>653</v>
      </c>
      <c r="E2200" t="s">
        <v>454</v>
      </c>
      <c r="F2200">
        <v>3</v>
      </c>
      <c r="G2200">
        <v>5</v>
      </c>
      <c r="H2200" t="s">
        <v>146</v>
      </c>
      <c r="I2200" t="s">
        <v>56</v>
      </c>
      <c r="J2200">
        <v>28.665753424657499</v>
      </c>
      <c r="K2200">
        <v>19.529</v>
      </c>
      <c r="L2200">
        <v>19.888999999999999</v>
      </c>
      <c r="M2200">
        <v>22.832999999999998</v>
      </c>
      <c r="N2200">
        <v>1.472</v>
      </c>
      <c r="O2200">
        <v>17</v>
      </c>
    </row>
    <row r="2201" spans="1:15" x14ac:dyDescent="0.45">
      <c r="A2201" t="s">
        <v>131</v>
      </c>
      <c r="B2201">
        <v>2019</v>
      </c>
      <c r="C2201" s="9">
        <v>43436</v>
      </c>
      <c r="D2201" t="s">
        <v>653</v>
      </c>
      <c r="E2201" t="s">
        <v>454</v>
      </c>
      <c r="F2201">
        <v>3</v>
      </c>
      <c r="G2201">
        <v>6</v>
      </c>
      <c r="H2201" t="s">
        <v>164</v>
      </c>
      <c r="I2201" t="s">
        <v>118</v>
      </c>
      <c r="J2201">
        <v>25.9917808219178</v>
      </c>
      <c r="K2201">
        <v>28.414000000000001</v>
      </c>
      <c r="L2201">
        <v>28.145</v>
      </c>
      <c r="M2201">
        <v>29.759</v>
      </c>
      <c r="N2201">
        <v>0.80700000000000005</v>
      </c>
      <c r="O2201">
        <v>10</v>
      </c>
    </row>
    <row r="2202" spans="1:15" x14ac:dyDescent="0.45">
      <c r="A2202" t="s">
        <v>131</v>
      </c>
      <c r="B2202">
        <v>2019</v>
      </c>
      <c r="C2202" s="9">
        <v>43436</v>
      </c>
      <c r="D2202" t="s">
        <v>653</v>
      </c>
      <c r="E2202" t="s">
        <v>454</v>
      </c>
      <c r="F2202">
        <v>3</v>
      </c>
      <c r="G2202">
        <v>7</v>
      </c>
      <c r="H2202" t="s">
        <v>60</v>
      </c>
      <c r="I2202" t="s">
        <v>61</v>
      </c>
      <c r="J2202">
        <v>30.378082191780798</v>
      </c>
      <c r="K2202">
        <v>24.027999999999999</v>
      </c>
      <c r="L2202">
        <v>23.803999999999998</v>
      </c>
      <c r="M2202">
        <v>25.422000000000001</v>
      </c>
      <c r="N2202">
        <v>0.80900000000000005</v>
      </c>
      <c r="O2202">
        <v>21</v>
      </c>
    </row>
    <row r="2203" spans="1:15" x14ac:dyDescent="0.45">
      <c r="A2203" t="s">
        <v>131</v>
      </c>
      <c r="B2203">
        <v>2019</v>
      </c>
      <c r="C2203" s="9">
        <v>43436</v>
      </c>
      <c r="D2203" t="s">
        <v>653</v>
      </c>
      <c r="E2203" t="s">
        <v>454</v>
      </c>
      <c r="F2203">
        <v>4</v>
      </c>
      <c r="G2203">
        <v>1</v>
      </c>
      <c r="H2203" t="s">
        <v>23</v>
      </c>
      <c r="I2203" t="s">
        <v>15</v>
      </c>
      <c r="J2203">
        <v>21.2219178082191</v>
      </c>
      <c r="K2203">
        <v>24.786000000000001</v>
      </c>
      <c r="L2203">
        <v>25.954999999999998</v>
      </c>
      <c r="M2203">
        <v>29.611000000000001</v>
      </c>
      <c r="N2203">
        <v>1.8280000000000001</v>
      </c>
      <c r="O2203">
        <v>2</v>
      </c>
    </row>
    <row r="2204" spans="1:15" x14ac:dyDescent="0.45">
      <c r="A2204" t="s">
        <v>131</v>
      </c>
      <c r="B2204">
        <v>2019</v>
      </c>
      <c r="C2204" s="9">
        <v>43436</v>
      </c>
      <c r="D2204" t="s">
        <v>653</v>
      </c>
      <c r="E2204" t="s">
        <v>454</v>
      </c>
      <c r="F2204">
        <v>4</v>
      </c>
      <c r="G2204">
        <v>2</v>
      </c>
      <c r="H2204" t="s">
        <v>77</v>
      </c>
      <c r="I2204" t="s">
        <v>19</v>
      </c>
      <c r="J2204">
        <v>27.561643835616401</v>
      </c>
      <c r="K2204">
        <v>27.728000000000002</v>
      </c>
      <c r="L2204">
        <v>27.788999999999898</v>
      </c>
      <c r="M2204">
        <v>29.614999999999998</v>
      </c>
      <c r="N2204">
        <v>0.91300000000000003</v>
      </c>
      <c r="O2204">
        <v>4</v>
      </c>
    </row>
    <row r="2205" spans="1:15" x14ac:dyDescent="0.45">
      <c r="A2205" t="s">
        <v>131</v>
      </c>
      <c r="B2205">
        <v>2019</v>
      </c>
      <c r="C2205" s="9">
        <v>43436</v>
      </c>
      <c r="D2205" t="s">
        <v>653</v>
      </c>
      <c r="E2205" t="s">
        <v>454</v>
      </c>
      <c r="F2205">
        <v>4</v>
      </c>
      <c r="G2205">
        <v>3</v>
      </c>
      <c r="H2205" t="s">
        <v>185</v>
      </c>
      <c r="I2205" t="s">
        <v>186</v>
      </c>
      <c r="J2205">
        <v>23.802739726027301</v>
      </c>
      <c r="K2205">
        <v>14.670999999999999</v>
      </c>
      <c r="L2205">
        <v>15.940999999999899</v>
      </c>
      <c r="M2205">
        <v>18.864999999999998</v>
      </c>
      <c r="N2205">
        <v>1.462</v>
      </c>
      <c r="O2205">
        <v>17</v>
      </c>
    </row>
    <row r="2206" spans="1:15" x14ac:dyDescent="0.45">
      <c r="A2206" t="s">
        <v>131</v>
      </c>
      <c r="B2206">
        <v>2019</v>
      </c>
      <c r="C2206" s="9">
        <v>43436</v>
      </c>
      <c r="D2206" t="s">
        <v>653</v>
      </c>
      <c r="E2206" t="s">
        <v>454</v>
      </c>
      <c r="F2206">
        <v>4</v>
      </c>
      <c r="G2206">
        <v>4</v>
      </c>
      <c r="H2206" t="s">
        <v>26</v>
      </c>
      <c r="I2206" t="s">
        <v>27</v>
      </c>
      <c r="J2206">
        <v>20.528767123287601</v>
      </c>
      <c r="K2206">
        <v>22.951000000000001</v>
      </c>
      <c r="L2206">
        <v>22.917999999999999</v>
      </c>
      <c r="M2206">
        <v>26.79</v>
      </c>
      <c r="N2206">
        <v>1.9359999999999999</v>
      </c>
      <c r="O2206">
        <v>25</v>
      </c>
    </row>
    <row r="2207" spans="1:15" x14ac:dyDescent="0.45">
      <c r="A2207" t="s">
        <v>131</v>
      </c>
      <c r="B2207">
        <v>2019</v>
      </c>
      <c r="C2207" s="9">
        <v>43436</v>
      </c>
      <c r="D2207" t="s">
        <v>653</v>
      </c>
      <c r="E2207" t="s">
        <v>454</v>
      </c>
      <c r="F2207">
        <v>4</v>
      </c>
      <c r="G2207">
        <v>5</v>
      </c>
      <c r="H2207" t="s">
        <v>147</v>
      </c>
      <c r="I2207" t="s">
        <v>31</v>
      </c>
      <c r="J2207">
        <v>30.4</v>
      </c>
      <c r="K2207">
        <v>28.236999999999998</v>
      </c>
      <c r="L2207">
        <v>28.010999999999999</v>
      </c>
      <c r="M2207">
        <v>29.603000000000002</v>
      </c>
      <c r="N2207">
        <v>0.79600000000000004</v>
      </c>
      <c r="O2207">
        <v>17</v>
      </c>
    </row>
    <row r="2208" spans="1:15" x14ac:dyDescent="0.45">
      <c r="A2208" t="s">
        <v>131</v>
      </c>
      <c r="B2208">
        <v>2019</v>
      </c>
      <c r="C2208" s="9">
        <v>43436</v>
      </c>
      <c r="D2208" t="s">
        <v>653</v>
      </c>
      <c r="E2208" t="s">
        <v>454</v>
      </c>
      <c r="F2208">
        <v>4</v>
      </c>
      <c r="G2208">
        <v>6</v>
      </c>
      <c r="H2208" t="s">
        <v>52</v>
      </c>
      <c r="I2208" t="s">
        <v>53</v>
      </c>
      <c r="J2208">
        <v>21.7287671232876</v>
      </c>
      <c r="K2208">
        <v>2.6360000000000001</v>
      </c>
      <c r="L2208">
        <v>8.8629999999999995</v>
      </c>
      <c r="M2208">
        <v>15.025</v>
      </c>
      <c r="N2208">
        <v>3.081</v>
      </c>
      <c r="O2208">
        <v>21</v>
      </c>
    </row>
    <row r="2209" spans="1:15" x14ac:dyDescent="0.45">
      <c r="A2209" t="s">
        <v>131</v>
      </c>
      <c r="B2209">
        <v>2019</v>
      </c>
      <c r="C2209" s="9">
        <v>43436</v>
      </c>
      <c r="D2209" t="s">
        <v>653</v>
      </c>
      <c r="E2209" t="s">
        <v>454</v>
      </c>
      <c r="F2209">
        <v>4</v>
      </c>
      <c r="G2209">
        <v>7</v>
      </c>
      <c r="H2209" t="s">
        <v>109</v>
      </c>
      <c r="I2209" t="s">
        <v>118</v>
      </c>
      <c r="J2209">
        <v>25.838356164383502</v>
      </c>
      <c r="K2209">
        <v>27.244</v>
      </c>
      <c r="L2209">
        <v>26.704000000000001</v>
      </c>
      <c r="M2209">
        <v>28.582000000000001</v>
      </c>
      <c r="N2209">
        <v>0.93899999999999995</v>
      </c>
      <c r="O2209">
        <v>11</v>
      </c>
    </row>
    <row r="2210" spans="1:15" x14ac:dyDescent="0.45">
      <c r="A2210" t="s">
        <v>131</v>
      </c>
      <c r="B2210">
        <v>2019</v>
      </c>
      <c r="C2210" s="9">
        <v>43436</v>
      </c>
      <c r="D2210" t="s">
        <v>653</v>
      </c>
      <c r="E2210" t="s">
        <v>642</v>
      </c>
      <c r="F2210">
        <v>1</v>
      </c>
      <c r="G2210">
        <v>1</v>
      </c>
      <c r="H2210" t="s">
        <v>134</v>
      </c>
      <c r="I2210" t="s">
        <v>38</v>
      </c>
      <c r="J2210">
        <v>27.849315068493102</v>
      </c>
      <c r="K2210">
        <v>27.119999999999902</v>
      </c>
      <c r="L2210">
        <v>27.323</v>
      </c>
      <c r="M2210">
        <v>29.439</v>
      </c>
      <c r="N2210">
        <v>1.0580000000000001</v>
      </c>
      <c r="O2210">
        <v>9</v>
      </c>
    </row>
    <row r="2211" spans="1:15" x14ac:dyDescent="0.45">
      <c r="A2211" t="s">
        <v>131</v>
      </c>
      <c r="B2211">
        <v>2019</v>
      </c>
      <c r="C2211" s="9">
        <v>43436</v>
      </c>
      <c r="D2211" t="s">
        <v>653</v>
      </c>
      <c r="E2211" t="s">
        <v>642</v>
      </c>
      <c r="F2211">
        <v>1</v>
      </c>
      <c r="G2211">
        <v>2</v>
      </c>
      <c r="H2211" t="s">
        <v>43</v>
      </c>
      <c r="I2211" t="s">
        <v>44</v>
      </c>
      <c r="J2211">
        <v>26.035616438356101</v>
      </c>
      <c r="K2211">
        <v>23.792000000000002</v>
      </c>
      <c r="L2211">
        <v>23.873999999999999</v>
      </c>
      <c r="M2211">
        <v>25.512</v>
      </c>
      <c r="N2211">
        <v>0.81899999999999995</v>
      </c>
      <c r="O2211">
        <v>13</v>
      </c>
    </row>
    <row r="2212" spans="1:15" x14ac:dyDescent="0.45">
      <c r="A2212" t="s">
        <v>131</v>
      </c>
      <c r="B2212">
        <v>2019</v>
      </c>
      <c r="C2212" s="9">
        <v>43436</v>
      </c>
      <c r="D2212" t="s">
        <v>653</v>
      </c>
      <c r="E2212" t="s">
        <v>642</v>
      </c>
      <c r="F2212">
        <v>1</v>
      </c>
      <c r="G2212">
        <v>3</v>
      </c>
      <c r="H2212" t="s">
        <v>146</v>
      </c>
      <c r="I2212" t="s">
        <v>56</v>
      </c>
      <c r="J2212">
        <v>28.665753424657499</v>
      </c>
      <c r="K2212">
        <v>19.888999999999999</v>
      </c>
      <c r="L2212">
        <v>20.088999999999999</v>
      </c>
      <c r="M2212">
        <v>22.931000000000001</v>
      </c>
      <c r="N2212">
        <v>1.421</v>
      </c>
      <c r="O2212">
        <v>17</v>
      </c>
    </row>
    <row r="2213" spans="1:15" x14ac:dyDescent="0.45">
      <c r="A2213" t="s">
        <v>131</v>
      </c>
      <c r="B2213">
        <v>2019</v>
      </c>
      <c r="C2213" s="9">
        <v>43436</v>
      </c>
      <c r="D2213" t="s">
        <v>653</v>
      </c>
      <c r="E2213" t="s">
        <v>642</v>
      </c>
      <c r="F2213">
        <v>1</v>
      </c>
      <c r="G2213">
        <v>4</v>
      </c>
      <c r="H2213" t="s">
        <v>26</v>
      </c>
      <c r="I2213" t="s">
        <v>27</v>
      </c>
      <c r="J2213">
        <v>20.528767123287601</v>
      </c>
      <c r="K2213">
        <v>22.917999999999999</v>
      </c>
      <c r="L2213">
        <v>21.957999999999998</v>
      </c>
      <c r="M2213">
        <v>25.634</v>
      </c>
      <c r="N2213">
        <v>1.8380000000000001</v>
      </c>
      <c r="O2213">
        <v>25</v>
      </c>
    </row>
    <row r="2214" spans="1:15" x14ac:dyDescent="0.45">
      <c r="A2214" t="s">
        <v>131</v>
      </c>
      <c r="B2214">
        <v>2019</v>
      </c>
      <c r="C2214" s="9">
        <v>43436</v>
      </c>
      <c r="D2214" t="s">
        <v>653</v>
      </c>
      <c r="E2214" t="s">
        <v>642</v>
      </c>
      <c r="F2214">
        <v>2</v>
      </c>
      <c r="G2214">
        <v>1</v>
      </c>
      <c r="H2214" t="s">
        <v>109</v>
      </c>
      <c r="I2214" t="s">
        <v>118</v>
      </c>
      <c r="J2214">
        <v>25.838356164383502</v>
      </c>
      <c r="K2214">
        <v>26.704000000000001</v>
      </c>
      <c r="L2214">
        <v>26.869</v>
      </c>
      <c r="M2214">
        <v>28.734999999999999</v>
      </c>
      <c r="N2214">
        <v>0.93300000000000005</v>
      </c>
      <c r="O2214">
        <v>11</v>
      </c>
    </row>
    <row r="2215" spans="1:15" x14ac:dyDescent="0.45">
      <c r="A2215" t="s">
        <v>131</v>
      </c>
      <c r="B2215">
        <v>2019</v>
      </c>
      <c r="C2215" s="9">
        <v>43436</v>
      </c>
      <c r="D2215" t="s">
        <v>653</v>
      </c>
      <c r="E2215" t="s">
        <v>642</v>
      </c>
      <c r="F2215">
        <v>2</v>
      </c>
      <c r="G2215">
        <v>2</v>
      </c>
      <c r="H2215" t="s">
        <v>133</v>
      </c>
      <c r="I2215" t="s">
        <v>25</v>
      </c>
      <c r="J2215">
        <v>25.854794520547902</v>
      </c>
      <c r="K2215">
        <v>25.286000000000001</v>
      </c>
      <c r="L2215">
        <v>25.298999999999999</v>
      </c>
      <c r="M2215">
        <v>27.233000000000001</v>
      </c>
      <c r="N2215">
        <v>0.96699999999999997</v>
      </c>
      <c r="O2215">
        <v>13</v>
      </c>
    </row>
    <row r="2216" spans="1:15" x14ac:dyDescent="0.45">
      <c r="A2216" t="s">
        <v>131</v>
      </c>
      <c r="B2216">
        <v>2019</v>
      </c>
      <c r="C2216" s="9">
        <v>43436</v>
      </c>
      <c r="D2216" t="s">
        <v>653</v>
      </c>
      <c r="E2216" t="s">
        <v>642</v>
      </c>
      <c r="F2216">
        <v>2</v>
      </c>
      <c r="G2216">
        <v>3</v>
      </c>
      <c r="H2216" t="s">
        <v>157</v>
      </c>
      <c r="I2216" t="s">
        <v>158</v>
      </c>
      <c r="J2216">
        <v>21.701369863013699</v>
      </c>
      <c r="K2216">
        <v>17.068000000000001</v>
      </c>
      <c r="L2216">
        <v>17.477</v>
      </c>
      <c r="M2216">
        <v>20.565000000000001</v>
      </c>
      <c r="N2216">
        <v>1.544</v>
      </c>
      <c r="O2216">
        <v>17</v>
      </c>
    </row>
    <row r="2217" spans="1:15" x14ac:dyDescent="0.45">
      <c r="A2217" t="s">
        <v>131</v>
      </c>
      <c r="B2217">
        <v>2019</v>
      </c>
      <c r="C2217" s="9">
        <v>43436</v>
      </c>
      <c r="D2217" t="s">
        <v>653</v>
      </c>
      <c r="E2217" t="s">
        <v>642</v>
      </c>
      <c r="F2217">
        <v>2</v>
      </c>
      <c r="G2217">
        <v>4</v>
      </c>
      <c r="H2217" t="s">
        <v>234</v>
      </c>
      <c r="I2217" t="s">
        <v>235</v>
      </c>
      <c r="J2217">
        <v>22.2</v>
      </c>
      <c r="K2217">
        <v>3.7690000000000001</v>
      </c>
      <c r="L2217">
        <v>9.6720000000000006</v>
      </c>
      <c r="M2217">
        <v>17.34</v>
      </c>
      <c r="N2217">
        <v>3.8340000000000001</v>
      </c>
      <c r="O2217">
        <v>21</v>
      </c>
    </row>
    <row r="2218" spans="1:15" x14ac:dyDescent="0.45">
      <c r="A2218" t="s">
        <v>131</v>
      </c>
      <c r="B2218">
        <v>2019</v>
      </c>
      <c r="C2218" s="9">
        <v>43436</v>
      </c>
      <c r="D2218" t="s">
        <v>653</v>
      </c>
      <c r="E2218" t="s">
        <v>642</v>
      </c>
      <c r="F2218">
        <v>2</v>
      </c>
      <c r="G2218">
        <v>5</v>
      </c>
      <c r="H2218" t="s">
        <v>129</v>
      </c>
      <c r="I2218" t="s">
        <v>65</v>
      </c>
      <c r="J2218">
        <v>28.386301369862998</v>
      </c>
      <c r="K2218">
        <v>19.141999999999999</v>
      </c>
      <c r="L2218">
        <v>17.597999999999999</v>
      </c>
      <c r="M2218">
        <v>21.838000000000001</v>
      </c>
      <c r="N2218">
        <v>2.12</v>
      </c>
      <c r="O2218">
        <v>25</v>
      </c>
    </row>
    <row r="2219" spans="1:15" x14ac:dyDescent="0.45">
      <c r="A2219" t="s">
        <v>131</v>
      </c>
      <c r="B2219">
        <v>2019</v>
      </c>
      <c r="C2219" s="9">
        <v>43436</v>
      </c>
      <c r="D2219" t="s">
        <v>653</v>
      </c>
      <c r="E2219" t="s">
        <v>642</v>
      </c>
      <c r="F2219">
        <v>3</v>
      </c>
      <c r="G2219">
        <v>1</v>
      </c>
      <c r="H2219" t="s">
        <v>20</v>
      </c>
      <c r="I2219" t="s">
        <v>21</v>
      </c>
      <c r="J2219">
        <v>23.323287671232801</v>
      </c>
      <c r="K2219">
        <v>27.68</v>
      </c>
      <c r="L2219">
        <v>27.966999999999999</v>
      </c>
      <c r="M2219">
        <v>30.074999999999999</v>
      </c>
      <c r="N2219">
        <v>1.054</v>
      </c>
      <c r="O2219">
        <v>12</v>
      </c>
    </row>
    <row r="2220" spans="1:15" x14ac:dyDescent="0.45">
      <c r="A2220" t="s">
        <v>131</v>
      </c>
      <c r="B2220">
        <v>2019</v>
      </c>
      <c r="C2220" s="9">
        <v>43436</v>
      </c>
      <c r="D2220" t="s">
        <v>653</v>
      </c>
      <c r="E2220" t="s">
        <v>642</v>
      </c>
      <c r="F2220">
        <v>3</v>
      </c>
      <c r="G2220">
        <v>2</v>
      </c>
      <c r="H2220" t="s">
        <v>99</v>
      </c>
      <c r="I2220" t="s">
        <v>47</v>
      </c>
      <c r="J2220">
        <v>21.794520547945201</v>
      </c>
      <c r="K2220">
        <v>16.495000000000001</v>
      </c>
      <c r="L2220">
        <v>20.93</v>
      </c>
      <c r="M2220">
        <v>27.457999999999998</v>
      </c>
      <c r="N2220">
        <v>3.2639999999999998</v>
      </c>
      <c r="O2220">
        <v>13</v>
      </c>
    </row>
    <row r="2221" spans="1:15" x14ac:dyDescent="0.45">
      <c r="A2221" t="s">
        <v>131</v>
      </c>
      <c r="B2221">
        <v>2019</v>
      </c>
      <c r="C2221" s="9">
        <v>43436</v>
      </c>
      <c r="D2221" t="s">
        <v>653</v>
      </c>
      <c r="E2221" t="s">
        <v>642</v>
      </c>
      <c r="F2221">
        <v>3</v>
      </c>
      <c r="G2221">
        <v>3</v>
      </c>
      <c r="H2221" t="s">
        <v>147</v>
      </c>
      <c r="I2221" t="s">
        <v>31</v>
      </c>
      <c r="J2221">
        <v>30.4</v>
      </c>
      <c r="K2221">
        <v>28.010999999999999</v>
      </c>
      <c r="L2221">
        <v>27.928000000000001</v>
      </c>
      <c r="M2221">
        <v>29.51</v>
      </c>
      <c r="N2221">
        <v>0.79100000000000004</v>
      </c>
      <c r="O2221">
        <v>17</v>
      </c>
    </row>
    <row r="2222" spans="1:15" x14ac:dyDescent="0.45">
      <c r="A2222" t="s">
        <v>131</v>
      </c>
      <c r="B2222">
        <v>2019</v>
      </c>
      <c r="C2222" s="9">
        <v>43436</v>
      </c>
      <c r="D2222" t="s">
        <v>653</v>
      </c>
      <c r="E2222" t="s">
        <v>642</v>
      </c>
      <c r="F2222">
        <v>3</v>
      </c>
      <c r="G2222">
        <v>4</v>
      </c>
      <c r="H2222" t="s">
        <v>60</v>
      </c>
      <c r="I2222" t="s">
        <v>61</v>
      </c>
      <c r="J2222">
        <v>30.378082191780798</v>
      </c>
      <c r="K2222">
        <v>23.803999999999998</v>
      </c>
      <c r="L2222">
        <v>23.727</v>
      </c>
      <c r="M2222">
        <v>25.337</v>
      </c>
      <c r="N2222">
        <v>0.80500000000000005</v>
      </c>
      <c r="O2222">
        <v>21</v>
      </c>
    </row>
    <row r="2223" spans="1:15" x14ac:dyDescent="0.45">
      <c r="A2223" t="s">
        <v>131</v>
      </c>
      <c r="B2223">
        <v>2019</v>
      </c>
      <c r="C2223" s="9">
        <v>43436</v>
      </c>
      <c r="D2223" t="s">
        <v>653</v>
      </c>
      <c r="E2223" t="s">
        <v>642</v>
      </c>
      <c r="F2223">
        <v>3</v>
      </c>
      <c r="G2223">
        <v>5</v>
      </c>
      <c r="H2223" t="s">
        <v>187</v>
      </c>
      <c r="I2223" t="s">
        <v>53</v>
      </c>
      <c r="J2223">
        <v>23.668493150684899</v>
      </c>
      <c r="K2223">
        <v>15.263999999999999</v>
      </c>
      <c r="L2223">
        <v>15.021000000000001</v>
      </c>
      <c r="M2223">
        <v>18.727</v>
      </c>
      <c r="N2223">
        <v>1.853</v>
      </c>
      <c r="O2223">
        <v>24</v>
      </c>
    </row>
    <row r="2224" spans="1:15" x14ac:dyDescent="0.45">
      <c r="A2224" t="s">
        <v>131</v>
      </c>
      <c r="B2224">
        <v>2019</v>
      </c>
      <c r="C2224" s="9">
        <v>43436</v>
      </c>
      <c r="D2224" t="s">
        <v>653</v>
      </c>
      <c r="E2224" t="s">
        <v>642</v>
      </c>
      <c r="F2224">
        <v>4</v>
      </c>
      <c r="G2224">
        <v>1</v>
      </c>
      <c r="H2224" t="s">
        <v>164</v>
      </c>
      <c r="I2224" t="s">
        <v>118</v>
      </c>
      <c r="J2224">
        <v>25.9917808219178</v>
      </c>
      <c r="K2224">
        <v>28.145</v>
      </c>
      <c r="L2224">
        <v>28.2</v>
      </c>
      <c r="M2224">
        <v>29.814</v>
      </c>
      <c r="N2224">
        <v>0.80700000000000005</v>
      </c>
      <c r="O2224">
        <v>10</v>
      </c>
    </row>
    <row r="2225" spans="1:15" x14ac:dyDescent="0.45">
      <c r="A2225" t="s">
        <v>131</v>
      </c>
      <c r="B2225">
        <v>2019</v>
      </c>
      <c r="C2225" s="9">
        <v>43436</v>
      </c>
      <c r="D2225" t="s">
        <v>653</v>
      </c>
      <c r="E2225" t="s">
        <v>642</v>
      </c>
      <c r="F2225">
        <v>4</v>
      </c>
      <c r="G2225">
        <v>2</v>
      </c>
      <c r="H2225" t="s">
        <v>656</v>
      </c>
      <c r="I2225" t="s">
        <v>49</v>
      </c>
      <c r="J2225">
        <v>20.4602739726027</v>
      </c>
      <c r="K2225">
        <v>21.908000000000001</v>
      </c>
      <c r="L2225">
        <v>21.972999999999999</v>
      </c>
      <c r="M2225">
        <v>24.323</v>
      </c>
      <c r="N2225">
        <v>1.175</v>
      </c>
      <c r="O2225">
        <v>13</v>
      </c>
    </row>
    <row r="2226" spans="1:15" x14ac:dyDescent="0.45">
      <c r="A2226" t="s">
        <v>131</v>
      </c>
      <c r="B2226">
        <v>2019</v>
      </c>
      <c r="C2226" s="9">
        <v>43436</v>
      </c>
      <c r="D2226" t="s">
        <v>653</v>
      </c>
      <c r="E2226" t="s">
        <v>642</v>
      </c>
      <c r="F2226">
        <v>4</v>
      </c>
      <c r="G2226">
        <v>3</v>
      </c>
      <c r="H2226" t="s">
        <v>185</v>
      </c>
      <c r="I2226" t="s">
        <v>186</v>
      </c>
      <c r="J2226">
        <v>23.802739726027301</v>
      </c>
      <c r="K2226">
        <v>15.940999999999899</v>
      </c>
      <c r="L2226">
        <v>16.003</v>
      </c>
      <c r="M2226">
        <v>18.856999999999999</v>
      </c>
      <c r="N2226">
        <v>1.427</v>
      </c>
      <c r="O2226">
        <v>17</v>
      </c>
    </row>
    <row r="2227" spans="1:15" x14ac:dyDescent="0.45">
      <c r="A2227" t="s">
        <v>131</v>
      </c>
      <c r="B2227">
        <v>2019</v>
      </c>
      <c r="C2227" s="9">
        <v>43436</v>
      </c>
      <c r="D2227" t="s">
        <v>653</v>
      </c>
      <c r="E2227" t="s">
        <v>642</v>
      </c>
      <c r="F2227">
        <v>4</v>
      </c>
      <c r="G2227">
        <v>4</v>
      </c>
      <c r="H2227" t="s">
        <v>52</v>
      </c>
      <c r="I2227" t="s">
        <v>53</v>
      </c>
      <c r="J2227">
        <v>21.7287671232876</v>
      </c>
      <c r="K2227">
        <v>8.8629999999999995</v>
      </c>
      <c r="L2227">
        <v>8.3450000000000006</v>
      </c>
      <c r="M2227">
        <v>14.073</v>
      </c>
      <c r="N2227">
        <v>2.8639999999999999</v>
      </c>
      <c r="O2227">
        <v>21</v>
      </c>
    </row>
    <row r="2228" spans="1:15" x14ac:dyDescent="0.45">
      <c r="A2228" t="s">
        <v>131</v>
      </c>
      <c r="B2228">
        <v>2019</v>
      </c>
      <c r="C2228" s="9">
        <v>43436</v>
      </c>
      <c r="D2228" t="s">
        <v>653</v>
      </c>
      <c r="E2228" t="s">
        <v>643</v>
      </c>
      <c r="F2228">
        <v>1</v>
      </c>
      <c r="G2228">
        <v>1</v>
      </c>
      <c r="H2228" t="s">
        <v>23</v>
      </c>
      <c r="I2228" t="s">
        <v>15</v>
      </c>
      <c r="J2228">
        <v>21.2219178082191</v>
      </c>
      <c r="K2228">
        <v>25.954999999999998</v>
      </c>
      <c r="L2228">
        <v>27.184000000000001</v>
      </c>
      <c r="M2228">
        <v>30.654</v>
      </c>
      <c r="N2228">
        <v>1.7350000000000001</v>
      </c>
      <c r="O2228">
        <v>2</v>
      </c>
    </row>
    <row r="2229" spans="1:15" x14ac:dyDescent="0.45">
      <c r="A2229" t="s">
        <v>131</v>
      </c>
      <c r="B2229">
        <v>2019</v>
      </c>
      <c r="C2229" s="9">
        <v>43436</v>
      </c>
      <c r="D2229" t="s">
        <v>653</v>
      </c>
      <c r="E2229" t="s">
        <v>643</v>
      </c>
      <c r="F2229">
        <v>1</v>
      </c>
      <c r="G2229">
        <v>2</v>
      </c>
      <c r="H2229" t="s">
        <v>34</v>
      </c>
      <c r="I2229" t="s">
        <v>19</v>
      </c>
      <c r="J2229">
        <v>31.334246575342402</v>
      </c>
      <c r="K2229">
        <v>27.55</v>
      </c>
      <c r="L2229">
        <v>27.719000000000001</v>
      </c>
      <c r="M2229">
        <v>29.481000000000002</v>
      </c>
      <c r="N2229">
        <v>0.88100000000000001</v>
      </c>
      <c r="O2229">
        <v>1</v>
      </c>
    </row>
    <row r="2230" spans="1:15" x14ac:dyDescent="0.45">
      <c r="A2230" t="s">
        <v>131</v>
      </c>
      <c r="B2230">
        <v>2019</v>
      </c>
      <c r="C2230" s="9">
        <v>43436</v>
      </c>
      <c r="D2230" t="s">
        <v>653</v>
      </c>
      <c r="E2230" t="s">
        <v>643</v>
      </c>
      <c r="F2230">
        <v>1</v>
      </c>
      <c r="G2230">
        <v>3</v>
      </c>
      <c r="H2230" t="s">
        <v>655</v>
      </c>
      <c r="I2230" t="s">
        <v>120</v>
      </c>
      <c r="J2230">
        <v>35.9945205479452</v>
      </c>
      <c r="K2230">
        <v>28.783999999999999</v>
      </c>
      <c r="L2230">
        <v>28.791</v>
      </c>
      <c r="M2230">
        <v>30.375</v>
      </c>
      <c r="N2230">
        <v>0.79200000000000004</v>
      </c>
      <c r="O2230">
        <v>5</v>
      </c>
    </row>
    <row r="2231" spans="1:15" x14ac:dyDescent="0.45">
      <c r="A2231" t="s">
        <v>131</v>
      </c>
      <c r="B2231">
        <v>2019</v>
      </c>
      <c r="C2231" s="9">
        <v>43436</v>
      </c>
      <c r="D2231" t="s">
        <v>653</v>
      </c>
      <c r="E2231" t="s">
        <v>643</v>
      </c>
      <c r="F2231">
        <v>1</v>
      </c>
      <c r="G2231">
        <v>4</v>
      </c>
      <c r="H2231" t="s">
        <v>164</v>
      </c>
      <c r="I2231" t="s">
        <v>118</v>
      </c>
      <c r="J2231">
        <v>25.9917808219178</v>
      </c>
      <c r="K2231">
        <v>28.2</v>
      </c>
      <c r="L2231">
        <v>28.137999999999899</v>
      </c>
      <c r="M2231">
        <v>29.738</v>
      </c>
      <c r="N2231">
        <v>0.8</v>
      </c>
      <c r="O2231">
        <v>10</v>
      </c>
    </row>
    <row r="2232" spans="1:15" x14ac:dyDescent="0.45">
      <c r="A2232" t="s">
        <v>131</v>
      </c>
      <c r="B2232">
        <v>2019</v>
      </c>
      <c r="C2232" s="9">
        <v>43436</v>
      </c>
      <c r="D2232" t="s">
        <v>653</v>
      </c>
      <c r="E2232" t="s">
        <v>643</v>
      </c>
      <c r="F2232">
        <v>1</v>
      </c>
      <c r="G2232">
        <v>5</v>
      </c>
      <c r="H2232" t="s">
        <v>39</v>
      </c>
      <c r="I2232" t="s">
        <v>40</v>
      </c>
      <c r="J2232">
        <v>24.309589041095801</v>
      </c>
      <c r="K2232">
        <v>21.096</v>
      </c>
      <c r="L2232">
        <v>21.315999999999999</v>
      </c>
      <c r="M2232">
        <v>24.341999999999999</v>
      </c>
      <c r="N2232">
        <v>1.5129999999999999</v>
      </c>
      <c r="O2232">
        <v>7</v>
      </c>
    </row>
    <row r="2233" spans="1:15" x14ac:dyDescent="0.45">
      <c r="A2233" t="s">
        <v>131</v>
      </c>
      <c r="B2233">
        <v>2019</v>
      </c>
      <c r="C2233" s="9">
        <v>43436</v>
      </c>
      <c r="D2233" t="s">
        <v>653</v>
      </c>
      <c r="E2233" t="s">
        <v>643</v>
      </c>
      <c r="F2233">
        <v>1</v>
      </c>
      <c r="G2233">
        <v>6</v>
      </c>
      <c r="H2233" t="s">
        <v>134</v>
      </c>
      <c r="I2233" t="s">
        <v>38</v>
      </c>
      <c r="J2233">
        <v>27.849315068493102</v>
      </c>
      <c r="K2233">
        <v>27.323</v>
      </c>
      <c r="L2233">
        <v>26.902999999999999</v>
      </c>
      <c r="M2233">
        <v>28.984999999999999</v>
      </c>
      <c r="N2233">
        <v>1.0409999999999999</v>
      </c>
      <c r="O2233">
        <v>9</v>
      </c>
    </row>
    <row r="2234" spans="1:15" x14ac:dyDescent="0.45">
      <c r="A2234" t="s">
        <v>131</v>
      </c>
      <c r="B2234">
        <v>2019</v>
      </c>
      <c r="C2234" s="9">
        <v>43436</v>
      </c>
      <c r="D2234" t="s">
        <v>653</v>
      </c>
      <c r="E2234" t="s">
        <v>643</v>
      </c>
      <c r="F2234">
        <v>2</v>
      </c>
      <c r="G2234">
        <v>1</v>
      </c>
      <c r="H2234" t="s">
        <v>132</v>
      </c>
      <c r="I2234" t="s">
        <v>36</v>
      </c>
      <c r="J2234">
        <v>28.030136986301301</v>
      </c>
      <c r="K2234">
        <v>30.08</v>
      </c>
      <c r="L2234">
        <v>30.261999999999901</v>
      </c>
      <c r="M2234">
        <v>31.867999999999999</v>
      </c>
      <c r="N2234">
        <v>0.80300000000000005</v>
      </c>
      <c r="O2234">
        <v>6</v>
      </c>
    </row>
    <row r="2235" spans="1:15" x14ac:dyDescent="0.45">
      <c r="A2235" t="s">
        <v>131</v>
      </c>
      <c r="B2235">
        <v>2019</v>
      </c>
      <c r="C2235" s="9">
        <v>43436</v>
      </c>
      <c r="D2235" t="s">
        <v>653</v>
      </c>
      <c r="E2235" t="s">
        <v>643</v>
      </c>
      <c r="F2235">
        <v>2</v>
      </c>
      <c r="G2235">
        <v>2</v>
      </c>
      <c r="H2235" t="s">
        <v>77</v>
      </c>
      <c r="I2235" t="s">
        <v>19</v>
      </c>
      <c r="J2235">
        <v>27.561643835616401</v>
      </c>
      <c r="K2235">
        <v>27.788999999999898</v>
      </c>
      <c r="L2235">
        <v>27.960999999999999</v>
      </c>
      <c r="M2235">
        <v>29.763000000000002</v>
      </c>
      <c r="N2235">
        <v>0.90100000000000002</v>
      </c>
      <c r="O2235">
        <v>4</v>
      </c>
    </row>
    <row r="2236" spans="1:15" x14ac:dyDescent="0.45">
      <c r="A2236" t="s">
        <v>131</v>
      </c>
      <c r="B2236">
        <v>2019</v>
      </c>
      <c r="C2236" s="9">
        <v>43436</v>
      </c>
      <c r="D2236" t="s">
        <v>653</v>
      </c>
      <c r="E2236" t="s">
        <v>643</v>
      </c>
      <c r="F2236">
        <v>2</v>
      </c>
      <c r="G2236">
        <v>3</v>
      </c>
      <c r="H2236" t="s">
        <v>96</v>
      </c>
      <c r="I2236" t="s">
        <v>40</v>
      </c>
      <c r="J2236">
        <v>24.887671232876698</v>
      </c>
      <c r="K2236">
        <v>24.503</v>
      </c>
      <c r="L2236">
        <v>24.817</v>
      </c>
      <c r="M2236">
        <v>27.126999999999999</v>
      </c>
      <c r="N2236">
        <v>1.155</v>
      </c>
      <c r="O2236">
        <v>3</v>
      </c>
    </row>
    <row r="2237" spans="1:15" x14ac:dyDescent="0.45">
      <c r="A2237" t="s">
        <v>131</v>
      </c>
      <c r="B2237">
        <v>2019</v>
      </c>
      <c r="C2237" s="9">
        <v>43436</v>
      </c>
      <c r="D2237" t="s">
        <v>653</v>
      </c>
      <c r="E2237" t="s">
        <v>643</v>
      </c>
      <c r="F2237">
        <v>2</v>
      </c>
      <c r="G2237">
        <v>4</v>
      </c>
      <c r="H2237" t="s">
        <v>174</v>
      </c>
      <c r="I2237" t="s">
        <v>156</v>
      </c>
      <c r="J2237">
        <v>26.876712328767098</v>
      </c>
      <c r="K2237">
        <v>27.393999999999998</v>
      </c>
      <c r="L2237">
        <v>27.370999999999999</v>
      </c>
      <c r="M2237">
        <v>29.001000000000001</v>
      </c>
      <c r="N2237">
        <v>0.81499999999999995</v>
      </c>
      <c r="O2237">
        <v>8</v>
      </c>
    </row>
    <row r="2238" spans="1:15" x14ac:dyDescent="0.45">
      <c r="A2238" t="s">
        <v>131</v>
      </c>
      <c r="B2238">
        <v>2019</v>
      </c>
      <c r="C2238" s="9">
        <v>43436</v>
      </c>
      <c r="D2238" t="s">
        <v>653</v>
      </c>
      <c r="E2238" t="s">
        <v>643</v>
      </c>
      <c r="F2238">
        <v>2</v>
      </c>
      <c r="G2238">
        <v>5</v>
      </c>
      <c r="H2238" t="s">
        <v>109</v>
      </c>
      <c r="I2238" t="s">
        <v>118</v>
      </c>
      <c r="J2238">
        <v>25.838356164383502</v>
      </c>
      <c r="K2238">
        <v>26.869</v>
      </c>
      <c r="L2238">
        <v>26.748999999999999</v>
      </c>
      <c r="M2238">
        <v>28.588999999999999</v>
      </c>
      <c r="N2238">
        <v>0.92</v>
      </c>
      <c r="O2238">
        <v>11</v>
      </c>
    </row>
    <row r="2239" spans="1:15" x14ac:dyDescent="0.45">
      <c r="A2239" t="s">
        <v>131</v>
      </c>
      <c r="B2239">
        <v>2019</v>
      </c>
      <c r="C2239" s="9">
        <v>43436</v>
      </c>
      <c r="D2239" t="s">
        <v>653</v>
      </c>
      <c r="E2239" t="s">
        <v>643</v>
      </c>
      <c r="F2239">
        <v>2</v>
      </c>
      <c r="G2239">
        <v>6</v>
      </c>
      <c r="H2239" t="s">
        <v>20</v>
      </c>
      <c r="I2239" t="s">
        <v>21</v>
      </c>
      <c r="J2239">
        <v>23.323287671232801</v>
      </c>
      <c r="K2239">
        <v>27.966999999999999</v>
      </c>
      <c r="L2239">
        <v>27.562999999999999</v>
      </c>
      <c r="M2239">
        <v>29.635000000000002</v>
      </c>
      <c r="N2239">
        <v>1.036</v>
      </c>
      <c r="O2239">
        <v>12</v>
      </c>
    </row>
    <row r="2240" spans="1:15" x14ac:dyDescent="0.45">
      <c r="A2240" t="s">
        <v>131</v>
      </c>
      <c r="B2240">
        <v>2019</v>
      </c>
      <c r="C2240" s="9">
        <v>43436</v>
      </c>
      <c r="D2240" t="s">
        <v>653</v>
      </c>
      <c r="E2240" t="s">
        <v>370</v>
      </c>
      <c r="F2240">
        <v>1</v>
      </c>
      <c r="G2240">
        <v>1</v>
      </c>
      <c r="H2240" t="s">
        <v>34</v>
      </c>
      <c r="I2240" t="s">
        <v>19</v>
      </c>
      <c r="J2240">
        <v>31.334246575342402</v>
      </c>
      <c r="K2240">
        <v>27.719000000000001</v>
      </c>
      <c r="L2240">
        <v>28.027999999999999</v>
      </c>
      <c r="M2240">
        <v>29.774000000000001</v>
      </c>
      <c r="N2240">
        <v>0.873</v>
      </c>
      <c r="O2240">
        <v>1</v>
      </c>
    </row>
    <row r="2241" spans="1:15" x14ac:dyDescent="0.45">
      <c r="A2241" t="s">
        <v>131</v>
      </c>
      <c r="B2241">
        <v>2019</v>
      </c>
      <c r="C2241" s="9">
        <v>43436</v>
      </c>
      <c r="D2241" t="s">
        <v>653</v>
      </c>
      <c r="E2241" t="s">
        <v>370</v>
      </c>
      <c r="F2241">
        <v>1</v>
      </c>
      <c r="G2241">
        <v>2</v>
      </c>
      <c r="H2241" t="s">
        <v>23</v>
      </c>
      <c r="I2241" t="s">
        <v>15</v>
      </c>
      <c r="J2241">
        <v>21.2219178082191</v>
      </c>
      <c r="K2241">
        <v>27.184000000000001</v>
      </c>
      <c r="L2241">
        <v>27.77</v>
      </c>
      <c r="M2241">
        <v>31.042000000000002</v>
      </c>
      <c r="N2241">
        <v>1.6359999999999999</v>
      </c>
      <c r="O2241">
        <v>2</v>
      </c>
    </row>
    <row r="2242" spans="1:15" x14ac:dyDescent="0.45">
      <c r="A2242" t="s">
        <v>131</v>
      </c>
      <c r="B2242">
        <v>2019</v>
      </c>
      <c r="C2242" s="9">
        <v>43436</v>
      </c>
      <c r="D2242" t="s">
        <v>653</v>
      </c>
      <c r="E2242" t="s">
        <v>370</v>
      </c>
      <c r="F2242">
        <v>1</v>
      </c>
      <c r="G2242">
        <v>3</v>
      </c>
      <c r="H2242" t="s">
        <v>96</v>
      </c>
      <c r="I2242" t="s">
        <v>40</v>
      </c>
      <c r="J2242">
        <v>24.887671232876698</v>
      </c>
      <c r="K2242">
        <v>24.817</v>
      </c>
      <c r="L2242">
        <v>25.141999999999999</v>
      </c>
      <c r="M2242">
        <v>27.391999999999999</v>
      </c>
      <c r="N2242">
        <v>1.125</v>
      </c>
      <c r="O2242">
        <v>3</v>
      </c>
    </row>
    <row r="2243" spans="1:15" x14ac:dyDescent="0.45">
      <c r="A2243" t="s">
        <v>131</v>
      </c>
      <c r="B2243">
        <v>2019</v>
      </c>
      <c r="C2243" s="9">
        <v>43436</v>
      </c>
      <c r="D2243" t="s">
        <v>653</v>
      </c>
      <c r="E2243" t="s">
        <v>370</v>
      </c>
      <c r="F2243">
        <v>1</v>
      </c>
      <c r="G2243">
        <v>4</v>
      </c>
      <c r="H2243" t="s">
        <v>77</v>
      </c>
      <c r="I2243" t="s">
        <v>19</v>
      </c>
      <c r="J2243">
        <v>27.561643835616401</v>
      </c>
      <c r="K2243">
        <v>27.960999999999999</v>
      </c>
      <c r="L2243">
        <v>27.940999999999999</v>
      </c>
      <c r="M2243">
        <v>29.719000000000001</v>
      </c>
      <c r="N2243">
        <v>0.88900000000000001</v>
      </c>
      <c r="O2243">
        <v>4</v>
      </c>
    </row>
    <row r="2244" spans="1:15" x14ac:dyDescent="0.45">
      <c r="A2244" t="s">
        <v>131</v>
      </c>
      <c r="B2244">
        <v>2019</v>
      </c>
      <c r="C2244" s="9">
        <v>43436</v>
      </c>
      <c r="D2244" t="s">
        <v>653</v>
      </c>
      <c r="E2244" t="s">
        <v>370</v>
      </c>
      <c r="F2244">
        <v>1</v>
      </c>
      <c r="G2244">
        <v>5</v>
      </c>
      <c r="H2244" t="s">
        <v>655</v>
      </c>
      <c r="I2244" t="s">
        <v>120</v>
      </c>
      <c r="J2244">
        <v>35.9945205479452</v>
      </c>
      <c r="K2244">
        <v>28.791</v>
      </c>
      <c r="L2244">
        <v>28.672000000000001</v>
      </c>
      <c r="M2244">
        <v>30.244</v>
      </c>
      <c r="N2244">
        <v>0.78600000000000003</v>
      </c>
      <c r="O2244">
        <v>5</v>
      </c>
    </row>
    <row r="2245" spans="1:15" x14ac:dyDescent="0.45">
      <c r="A2245" t="s">
        <v>131</v>
      </c>
      <c r="B2245">
        <v>2019</v>
      </c>
      <c r="C2245" s="9">
        <v>43436</v>
      </c>
      <c r="D2245" t="s">
        <v>653</v>
      </c>
      <c r="E2245" t="s">
        <v>370</v>
      </c>
      <c r="F2245">
        <v>1</v>
      </c>
      <c r="G2245">
        <v>6</v>
      </c>
      <c r="H2245" t="s">
        <v>132</v>
      </c>
      <c r="I2245" t="s">
        <v>36</v>
      </c>
      <c r="J2245">
        <v>28.030136986301301</v>
      </c>
      <c r="K2245">
        <v>30.261999999999901</v>
      </c>
      <c r="L2245">
        <v>29.984999999999999</v>
      </c>
      <c r="M2245">
        <v>31.581</v>
      </c>
      <c r="N2245">
        <v>0.79800000000000004</v>
      </c>
      <c r="O2245">
        <v>6</v>
      </c>
    </row>
    <row r="2246" spans="1:15" x14ac:dyDescent="0.45">
      <c r="A2246" t="s">
        <v>131</v>
      </c>
      <c r="B2246">
        <v>2019</v>
      </c>
      <c r="C2246" s="9">
        <v>43436</v>
      </c>
      <c r="D2246" t="s">
        <v>653</v>
      </c>
      <c r="E2246" t="s">
        <v>370</v>
      </c>
      <c r="F2246">
        <v>2</v>
      </c>
      <c r="G2246">
        <v>1</v>
      </c>
      <c r="H2246" t="s">
        <v>39</v>
      </c>
      <c r="I2246" t="s">
        <v>40</v>
      </c>
      <c r="J2246">
        <v>24.309589041095801</v>
      </c>
      <c r="K2246">
        <v>21.315999999999999</v>
      </c>
      <c r="L2246">
        <v>22.596</v>
      </c>
      <c r="M2246">
        <v>25.5</v>
      </c>
      <c r="N2246">
        <v>1.452</v>
      </c>
      <c r="O2246">
        <v>7</v>
      </c>
    </row>
    <row r="2247" spans="1:15" x14ac:dyDescent="0.45">
      <c r="A2247" t="s">
        <v>131</v>
      </c>
      <c r="B2247">
        <v>2019</v>
      </c>
      <c r="C2247" s="9">
        <v>43436</v>
      </c>
      <c r="D2247" t="s">
        <v>653</v>
      </c>
      <c r="E2247" t="s">
        <v>370</v>
      </c>
      <c r="F2247">
        <v>2</v>
      </c>
      <c r="G2247">
        <v>2</v>
      </c>
      <c r="H2247" t="s">
        <v>174</v>
      </c>
      <c r="I2247" t="s">
        <v>156</v>
      </c>
      <c r="J2247">
        <v>26.876712328767098</v>
      </c>
      <c r="K2247">
        <v>27.370999999999999</v>
      </c>
      <c r="L2247">
        <v>27.486999999999998</v>
      </c>
      <c r="M2247">
        <v>29.103000000000002</v>
      </c>
      <c r="N2247">
        <v>0.80800000000000005</v>
      </c>
      <c r="O2247">
        <v>8</v>
      </c>
    </row>
    <row r="2248" spans="1:15" x14ac:dyDescent="0.45">
      <c r="A2248" t="s">
        <v>131</v>
      </c>
      <c r="B2248">
        <v>2019</v>
      </c>
      <c r="C2248" s="9">
        <v>43436</v>
      </c>
      <c r="D2248" t="s">
        <v>653</v>
      </c>
      <c r="E2248" t="s">
        <v>370</v>
      </c>
      <c r="F2248">
        <v>2</v>
      </c>
      <c r="G2248">
        <v>3</v>
      </c>
      <c r="H2248" t="s">
        <v>134</v>
      </c>
      <c r="I2248" t="s">
        <v>38</v>
      </c>
      <c r="J2248">
        <v>27.849315068493102</v>
      </c>
      <c r="K2248">
        <v>26.902999999999999</v>
      </c>
      <c r="L2248">
        <v>26.983000000000001</v>
      </c>
      <c r="M2248">
        <v>29.023</v>
      </c>
      <c r="N2248">
        <v>1.02</v>
      </c>
      <c r="O2248">
        <v>9</v>
      </c>
    </row>
    <row r="2249" spans="1:15" x14ac:dyDescent="0.45">
      <c r="A2249" t="s">
        <v>131</v>
      </c>
      <c r="B2249">
        <v>2019</v>
      </c>
      <c r="C2249" s="9">
        <v>43436</v>
      </c>
      <c r="D2249" t="s">
        <v>653</v>
      </c>
      <c r="E2249" t="s">
        <v>370</v>
      </c>
      <c r="F2249">
        <v>2</v>
      </c>
      <c r="G2249">
        <v>4</v>
      </c>
      <c r="H2249" t="s">
        <v>164</v>
      </c>
      <c r="I2249" t="s">
        <v>118</v>
      </c>
      <c r="J2249">
        <v>25.9917808219178</v>
      </c>
      <c r="K2249">
        <v>28.137999999999899</v>
      </c>
      <c r="L2249">
        <v>28.074999999999999</v>
      </c>
      <c r="M2249">
        <v>29.661000000000001</v>
      </c>
      <c r="N2249">
        <v>0.79300000000000004</v>
      </c>
      <c r="O2249">
        <v>10</v>
      </c>
    </row>
    <row r="2250" spans="1:15" x14ac:dyDescent="0.45">
      <c r="A2250" t="s">
        <v>131</v>
      </c>
      <c r="B2250">
        <v>2019</v>
      </c>
      <c r="C2250" s="9">
        <v>43436</v>
      </c>
      <c r="D2250" t="s">
        <v>653</v>
      </c>
      <c r="E2250" t="s">
        <v>370</v>
      </c>
      <c r="F2250">
        <v>2</v>
      </c>
      <c r="G2250">
        <v>5</v>
      </c>
      <c r="H2250" t="s">
        <v>109</v>
      </c>
      <c r="I2250" t="s">
        <v>118</v>
      </c>
      <c r="J2250">
        <v>25.838356164383502</v>
      </c>
      <c r="K2250">
        <v>26.748999999999999</v>
      </c>
      <c r="L2250">
        <v>26.620999999999999</v>
      </c>
      <c r="M2250">
        <v>28.434999999999999</v>
      </c>
      <c r="N2250">
        <v>0.90700000000000003</v>
      </c>
      <c r="O2250">
        <v>11</v>
      </c>
    </row>
    <row r="2251" spans="1:15" x14ac:dyDescent="0.45">
      <c r="A2251" t="s">
        <v>131</v>
      </c>
      <c r="B2251">
        <v>2019</v>
      </c>
      <c r="C2251" s="9">
        <v>43436</v>
      </c>
      <c r="D2251" t="s">
        <v>653</v>
      </c>
      <c r="E2251" t="s">
        <v>370</v>
      </c>
      <c r="F2251">
        <v>2</v>
      </c>
      <c r="G2251">
        <v>6</v>
      </c>
      <c r="H2251" t="s">
        <v>20</v>
      </c>
      <c r="I2251" t="s">
        <v>21</v>
      </c>
      <c r="J2251">
        <v>23.323287671232801</v>
      </c>
      <c r="K2251">
        <v>27.562999999999999</v>
      </c>
      <c r="L2251">
        <v>27.172999999999998</v>
      </c>
      <c r="M2251">
        <v>29.210999999999999</v>
      </c>
      <c r="N2251">
        <v>1.0189999999999999</v>
      </c>
      <c r="O2251">
        <v>12</v>
      </c>
    </row>
    <row r="2252" spans="1:15" x14ac:dyDescent="0.45">
      <c r="A2252" t="s">
        <v>181</v>
      </c>
      <c r="B2252">
        <v>2019</v>
      </c>
      <c r="C2252" s="9">
        <v>43450</v>
      </c>
      <c r="D2252" t="s">
        <v>653</v>
      </c>
      <c r="E2252" t="s">
        <v>454</v>
      </c>
      <c r="F2252">
        <v>1</v>
      </c>
      <c r="G2252">
        <v>1</v>
      </c>
      <c r="H2252" t="s">
        <v>22</v>
      </c>
      <c r="I2252" t="s">
        <v>15</v>
      </c>
      <c r="J2252">
        <v>20.934246575342399</v>
      </c>
      <c r="K2252">
        <v>17.321999999999999</v>
      </c>
      <c r="L2252">
        <v>19.817999999999898</v>
      </c>
      <c r="M2252">
        <v>23.885999999999999</v>
      </c>
      <c r="N2252">
        <v>2.0339999999999998</v>
      </c>
      <c r="O2252">
        <v>9</v>
      </c>
    </row>
    <row r="2253" spans="1:15" x14ac:dyDescent="0.45">
      <c r="A2253" t="s">
        <v>181</v>
      </c>
      <c r="B2253">
        <v>2019</v>
      </c>
      <c r="C2253" s="9">
        <v>43450</v>
      </c>
      <c r="D2253" t="s">
        <v>653</v>
      </c>
      <c r="E2253" t="s">
        <v>454</v>
      </c>
      <c r="F2253">
        <v>1</v>
      </c>
      <c r="G2253">
        <v>2</v>
      </c>
      <c r="H2253" t="s">
        <v>50</v>
      </c>
      <c r="I2253" t="s">
        <v>51</v>
      </c>
      <c r="J2253">
        <v>22.194520547945199</v>
      </c>
      <c r="K2253">
        <v>27.814</v>
      </c>
      <c r="L2253">
        <v>27.788</v>
      </c>
      <c r="M2253">
        <v>29.876000000000001</v>
      </c>
      <c r="N2253">
        <v>1.044</v>
      </c>
      <c r="O2253">
        <v>10</v>
      </c>
    </row>
    <row r="2254" spans="1:15" x14ac:dyDescent="0.45">
      <c r="A2254" t="s">
        <v>181</v>
      </c>
      <c r="B2254">
        <v>2019</v>
      </c>
      <c r="C2254" s="9">
        <v>43450</v>
      </c>
      <c r="D2254" t="s">
        <v>653</v>
      </c>
      <c r="E2254" t="s">
        <v>454</v>
      </c>
      <c r="F2254">
        <v>1</v>
      </c>
      <c r="G2254">
        <v>3</v>
      </c>
      <c r="H2254" t="s">
        <v>176</v>
      </c>
      <c r="I2254" t="s">
        <v>27</v>
      </c>
      <c r="J2254">
        <v>26.389041095890398</v>
      </c>
      <c r="K2254">
        <v>16.914000000000001</v>
      </c>
      <c r="L2254">
        <v>17.844999999999999</v>
      </c>
      <c r="M2254">
        <v>20.905000000000001</v>
      </c>
      <c r="N2254">
        <v>1.53</v>
      </c>
      <c r="O2254">
        <v>17</v>
      </c>
    </row>
    <row r="2255" spans="1:15" x14ac:dyDescent="0.45">
      <c r="A2255" t="s">
        <v>181</v>
      </c>
      <c r="B2255">
        <v>2019</v>
      </c>
      <c r="C2255" s="9">
        <v>43450</v>
      </c>
      <c r="D2255" t="s">
        <v>653</v>
      </c>
      <c r="E2255" t="s">
        <v>454</v>
      </c>
      <c r="F2255">
        <v>1</v>
      </c>
      <c r="G2255">
        <v>4</v>
      </c>
      <c r="H2255" t="s">
        <v>187</v>
      </c>
      <c r="I2255" t="s">
        <v>53</v>
      </c>
      <c r="J2255">
        <v>23.7068493150684</v>
      </c>
      <c r="K2255">
        <v>15.021000000000001</v>
      </c>
      <c r="L2255">
        <v>16.13</v>
      </c>
      <c r="M2255">
        <v>19.585999999999999</v>
      </c>
      <c r="N2255">
        <v>1.728</v>
      </c>
      <c r="O2255">
        <v>13</v>
      </c>
    </row>
    <row r="2256" spans="1:15" x14ac:dyDescent="0.45">
      <c r="A2256" t="s">
        <v>181</v>
      </c>
      <c r="B2256">
        <v>2019</v>
      </c>
      <c r="C2256" s="9">
        <v>43450</v>
      </c>
      <c r="D2256" t="s">
        <v>653</v>
      </c>
      <c r="E2256" t="s">
        <v>454</v>
      </c>
      <c r="F2256">
        <v>1</v>
      </c>
      <c r="G2256">
        <v>5</v>
      </c>
      <c r="H2256" t="s">
        <v>147</v>
      </c>
      <c r="I2256" t="s">
        <v>31</v>
      </c>
      <c r="J2256">
        <v>30.438356164383499</v>
      </c>
      <c r="K2256">
        <v>27.928000000000001</v>
      </c>
      <c r="L2256">
        <v>27.681999999999999</v>
      </c>
      <c r="M2256">
        <v>29.251999999999999</v>
      </c>
      <c r="N2256">
        <v>0.78500000000000003</v>
      </c>
      <c r="O2256">
        <v>13</v>
      </c>
    </row>
    <row r="2257" spans="1:15" x14ac:dyDescent="0.45">
      <c r="A2257" t="s">
        <v>181</v>
      </c>
      <c r="B2257">
        <v>2019</v>
      </c>
      <c r="C2257" s="9">
        <v>43450</v>
      </c>
      <c r="D2257" t="s">
        <v>653</v>
      </c>
      <c r="E2257" t="s">
        <v>454</v>
      </c>
      <c r="F2257">
        <v>1</v>
      </c>
      <c r="G2257">
        <v>6</v>
      </c>
      <c r="H2257" t="s">
        <v>16</v>
      </c>
      <c r="I2257" t="s">
        <v>17</v>
      </c>
      <c r="J2257">
        <v>19.652054794520499</v>
      </c>
      <c r="K2257">
        <v>26.949000000000002</v>
      </c>
      <c r="L2257">
        <v>26.102</v>
      </c>
      <c r="M2257">
        <v>28.692</v>
      </c>
      <c r="N2257">
        <v>1.2949999999999999</v>
      </c>
      <c r="O2257">
        <v>13</v>
      </c>
    </row>
    <row r="2258" spans="1:15" x14ac:dyDescent="0.45">
      <c r="A2258" t="s">
        <v>181</v>
      </c>
      <c r="B2258">
        <v>2019</v>
      </c>
      <c r="C2258" s="9">
        <v>43450</v>
      </c>
      <c r="D2258" t="s">
        <v>653</v>
      </c>
      <c r="E2258" t="s">
        <v>454</v>
      </c>
      <c r="F2258">
        <v>2</v>
      </c>
      <c r="G2258">
        <v>1</v>
      </c>
      <c r="H2258" t="s">
        <v>34</v>
      </c>
      <c r="I2258" t="s">
        <v>19</v>
      </c>
      <c r="J2258">
        <v>31.372602739725998</v>
      </c>
      <c r="K2258">
        <v>28.027999999999999</v>
      </c>
      <c r="L2258">
        <v>28.22</v>
      </c>
      <c r="M2258">
        <v>29.954000000000001</v>
      </c>
      <c r="N2258">
        <v>0.86699999999999999</v>
      </c>
      <c r="O2258">
        <v>7</v>
      </c>
    </row>
    <row r="2259" spans="1:15" x14ac:dyDescent="0.45">
      <c r="A2259" t="s">
        <v>181</v>
      </c>
      <c r="B2259">
        <v>2019</v>
      </c>
      <c r="C2259" s="9">
        <v>43450</v>
      </c>
      <c r="D2259" t="s">
        <v>653</v>
      </c>
      <c r="E2259" t="s">
        <v>454</v>
      </c>
      <c r="F2259">
        <v>2</v>
      </c>
      <c r="G2259">
        <v>2</v>
      </c>
      <c r="H2259" t="s">
        <v>655</v>
      </c>
      <c r="I2259" t="s">
        <v>120</v>
      </c>
      <c r="J2259">
        <v>36.032876712328701</v>
      </c>
      <c r="K2259">
        <v>28.672000000000001</v>
      </c>
      <c r="L2259">
        <v>28.677</v>
      </c>
      <c r="M2259">
        <v>30.239000000000001</v>
      </c>
      <c r="N2259">
        <v>0.78100000000000003</v>
      </c>
      <c r="O2259">
        <v>12</v>
      </c>
    </row>
    <row r="2260" spans="1:15" x14ac:dyDescent="0.45">
      <c r="A2260" t="s">
        <v>181</v>
      </c>
      <c r="B2260">
        <v>2019</v>
      </c>
      <c r="C2260" s="9">
        <v>43450</v>
      </c>
      <c r="D2260" t="s">
        <v>653</v>
      </c>
      <c r="E2260" t="s">
        <v>454</v>
      </c>
      <c r="F2260">
        <v>2</v>
      </c>
      <c r="G2260">
        <v>3</v>
      </c>
      <c r="H2260" t="s">
        <v>52</v>
      </c>
      <c r="I2260" t="s">
        <v>53</v>
      </c>
      <c r="J2260">
        <v>21.7671232876712</v>
      </c>
      <c r="K2260">
        <v>8.3450000000000006</v>
      </c>
      <c r="L2260">
        <v>13.081</v>
      </c>
      <c r="M2260">
        <v>18.013000000000002</v>
      </c>
      <c r="N2260">
        <v>2.4660000000000002</v>
      </c>
      <c r="O2260">
        <v>21</v>
      </c>
    </row>
    <row r="2261" spans="1:15" x14ac:dyDescent="0.45">
      <c r="A2261" t="s">
        <v>181</v>
      </c>
      <c r="B2261">
        <v>2019</v>
      </c>
      <c r="C2261" s="9">
        <v>43450</v>
      </c>
      <c r="D2261" t="s">
        <v>653</v>
      </c>
      <c r="E2261" t="s">
        <v>454</v>
      </c>
      <c r="F2261">
        <v>2</v>
      </c>
      <c r="G2261">
        <v>4</v>
      </c>
      <c r="H2261" t="s">
        <v>129</v>
      </c>
      <c r="I2261" t="s">
        <v>65</v>
      </c>
      <c r="J2261">
        <v>28.424657534246499</v>
      </c>
      <c r="K2261">
        <v>17.597999999999999</v>
      </c>
      <c r="L2261">
        <v>18.460999999999999</v>
      </c>
      <c r="M2261">
        <v>22.344999999999999</v>
      </c>
      <c r="N2261">
        <v>1.9419999999999999</v>
      </c>
      <c r="O2261">
        <v>11</v>
      </c>
    </row>
    <row r="2262" spans="1:15" x14ac:dyDescent="0.45">
      <c r="A2262" t="s">
        <v>181</v>
      </c>
      <c r="B2262">
        <v>2019</v>
      </c>
      <c r="C2262" s="9">
        <v>43450</v>
      </c>
      <c r="D2262" t="s">
        <v>653</v>
      </c>
      <c r="E2262" t="s">
        <v>454</v>
      </c>
      <c r="F2262">
        <v>2</v>
      </c>
      <c r="G2262">
        <v>5</v>
      </c>
      <c r="H2262" t="s">
        <v>164</v>
      </c>
      <c r="I2262" t="s">
        <v>118</v>
      </c>
      <c r="J2262">
        <v>26.030136986301301</v>
      </c>
      <c r="K2262">
        <v>28.074999999999999</v>
      </c>
      <c r="L2262">
        <v>27.831</v>
      </c>
      <c r="M2262">
        <v>29.405000000000001</v>
      </c>
      <c r="N2262">
        <v>0.78700000000000003</v>
      </c>
      <c r="O2262">
        <v>17</v>
      </c>
    </row>
    <row r="2263" spans="1:15" x14ac:dyDescent="0.45">
      <c r="A2263" t="s">
        <v>181</v>
      </c>
      <c r="B2263">
        <v>2019</v>
      </c>
      <c r="C2263" s="9">
        <v>43450</v>
      </c>
      <c r="D2263" t="s">
        <v>653</v>
      </c>
      <c r="E2263" t="s">
        <v>454</v>
      </c>
      <c r="F2263">
        <v>2</v>
      </c>
      <c r="G2263">
        <v>6</v>
      </c>
      <c r="H2263" t="s">
        <v>133</v>
      </c>
      <c r="I2263" t="s">
        <v>25</v>
      </c>
      <c r="J2263">
        <v>25.893150684931499</v>
      </c>
      <c r="K2263">
        <v>25.298999999999999</v>
      </c>
      <c r="L2263">
        <v>24.933</v>
      </c>
      <c r="M2263">
        <v>26.841000000000001</v>
      </c>
      <c r="N2263">
        <v>0.95399999999999996</v>
      </c>
      <c r="O2263">
        <v>4</v>
      </c>
    </row>
    <row r="2264" spans="1:15" x14ac:dyDescent="0.45">
      <c r="A2264" t="s">
        <v>181</v>
      </c>
      <c r="B2264">
        <v>2019</v>
      </c>
      <c r="C2264" s="9">
        <v>43450</v>
      </c>
      <c r="D2264" t="s">
        <v>653</v>
      </c>
      <c r="E2264" t="s">
        <v>454</v>
      </c>
      <c r="F2264">
        <v>3</v>
      </c>
      <c r="G2264">
        <v>1</v>
      </c>
      <c r="H2264" t="s">
        <v>132</v>
      </c>
      <c r="I2264" t="s">
        <v>36</v>
      </c>
      <c r="J2264">
        <v>28.068493150684901</v>
      </c>
      <c r="K2264">
        <v>29.984999999999999</v>
      </c>
      <c r="L2264">
        <v>30.106000000000002</v>
      </c>
      <c r="M2264">
        <v>31.698</v>
      </c>
      <c r="N2264">
        <v>0.79600000000000004</v>
      </c>
      <c r="O2264">
        <v>1</v>
      </c>
    </row>
    <row r="2265" spans="1:15" x14ac:dyDescent="0.45">
      <c r="A2265" t="s">
        <v>181</v>
      </c>
      <c r="B2265">
        <v>2019</v>
      </c>
      <c r="C2265" s="9">
        <v>43450</v>
      </c>
      <c r="D2265" t="s">
        <v>653</v>
      </c>
      <c r="E2265" t="s">
        <v>454</v>
      </c>
      <c r="F2265">
        <v>3</v>
      </c>
      <c r="G2265">
        <v>2</v>
      </c>
      <c r="H2265" t="s">
        <v>20</v>
      </c>
      <c r="I2265" t="s">
        <v>21</v>
      </c>
      <c r="J2265">
        <v>23.361643835616398</v>
      </c>
      <c r="K2265">
        <v>27.172999999999998</v>
      </c>
      <c r="L2265">
        <v>27.268000000000001</v>
      </c>
      <c r="M2265">
        <v>29.276</v>
      </c>
      <c r="N2265">
        <v>1.004</v>
      </c>
      <c r="O2265">
        <v>6</v>
      </c>
    </row>
    <row r="2266" spans="1:15" x14ac:dyDescent="0.45">
      <c r="A2266" t="s">
        <v>181</v>
      </c>
      <c r="B2266">
        <v>2019</v>
      </c>
      <c r="C2266" s="9">
        <v>43450</v>
      </c>
      <c r="D2266" t="s">
        <v>653</v>
      </c>
      <c r="E2266" t="s">
        <v>454</v>
      </c>
      <c r="F2266">
        <v>3</v>
      </c>
      <c r="G2266">
        <v>3</v>
      </c>
      <c r="H2266" t="s">
        <v>43</v>
      </c>
      <c r="I2266" t="s">
        <v>44</v>
      </c>
      <c r="J2266">
        <v>26.073972602739701</v>
      </c>
      <c r="K2266">
        <v>23.873999999999999</v>
      </c>
      <c r="L2266">
        <v>23.93</v>
      </c>
      <c r="M2266">
        <v>25.556000000000001</v>
      </c>
      <c r="N2266">
        <v>0.81299999999999994</v>
      </c>
      <c r="O2266">
        <v>17</v>
      </c>
    </row>
    <row r="2267" spans="1:15" x14ac:dyDescent="0.45">
      <c r="A2267" t="s">
        <v>181</v>
      </c>
      <c r="B2267">
        <v>2019</v>
      </c>
      <c r="C2267" s="9">
        <v>43450</v>
      </c>
      <c r="D2267" t="s">
        <v>653</v>
      </c>
      <c r="E2267" t="s">
        <v>454</v>
      </c>
      <c r="F2267">
        <v>3</v>
      </c>
      <c r="G2267">
        <v>4</v>
      </c>
      <c r="H2267" t="s">
        <v>100</v>
      </c>
      <c r="I2267" t="s">
        <v>47</v>
      </c>
      <c r="J2267">
        <v>24.841095890410902</v>
      </c>
      <c r="K2267">
        <v>19.498999999999999</v>
      </c>
      <c r="L2267">
        <v>19.736000000000001</v>
      </c>
      <c r="M2267">
        <v>22.718</v>
      </c>
      <c r="N2267">
        <v>1.4910000000000001</v>
      </c>
      <c r="O2267">
        <v>3</v>
      </c>
    </row>
    <row r="2268" spans="1:15" x14ac:dyDescent="0.45">
      <c r="A2268" t="s">
        <v>181</v>
      </c>
      <c r="B2268">
        <v>2019</v>
      </c>
      <c r="C2268" s="9">
        <v>43450</v>
      </c>
      <c r="D2268" t="s">
        <v>653</v>
      </c>
      <c r="E2268" t="s">
        <v>454</v>
      </c>
      <c r="F2268">
        <v>3</v>
      </c>
      <c r="G2268">
        <v>5</v>
      </c>
      <c r="H2268" t="s">
        <v>146</v>
      </c>
      <c r="I2268" t="s">
        <v>56</v>
      </c>
      <c r="J2268">
        <v>28.704109589041</v>
      </c>
      <c r="K2268">
        <v>20.088999999999999</v>
      </c>
      <c r="L2268">
        <v>19.920000000000002</v>
      </c>
      <c r="M2268">
        <v>22.664000000000001</v>
      </c>
      <c r="N2268">
        <v>1.3720000000000001</v>
      </c>
      <c r="O2268">
        <v>13</v>
      </c>
    </row>
    <row r="2269" spans="1:15" x14ac:dyDescent="0.45">
      <c r="A2269" t="s">
        <v>181</v>
      </c>
      <c r="B2269">
        <v>2019</v>
      </c>
      <c r="C2269" s="9">
        <v>43450</v>
      </c>
      <c r="D2269" t="s">
        <v>653</v>
      </c>
      <c r="E2269" t="s">
        <v>454</v>
      </c>
      <c r="F2269">
        <v>3</v>
      </c>
      <c r="G2269">
        <v>6</v>
      </c>
      <c r="H2269" t="s">
        <v>157</v>
      </c>
      <c r="I2269" t="s">
        <v>158</v>
      </c>
      <c r="J2269">
        <v>21.7397260273972</v>
      </c>
      <c r="K2269">
        <v>17.477</v>
      </c>
      <c r="L2269">
        <v>17.050999999999998</v>
      </c>
      <c r="M2269">
        <v>20.045000000000002</v>
      </c>
      <c r="N2269">
        <v>1.4970000000000001</v>
      </c>
      <c r="O2269">
        <v>21</v>
      </c>
    </row>
    <row r="2270" spans="1:15" x14ac:dyDescent="0.45">
      <c r="A2270" t="s">
        <v>181</v>
      </c>
      <c r="B2270">
        <v>2019</v>
      </c>
      <c r="C2270" s="9">
        <v>43450</v>
      </c>
      <c r="D2270" t="s">
        <v>653</v>
      </c>
      <c r="E2270" t="s">
        <v>454</v>
      </c>
      <c r="F2270">
        <v>4</v>
      </c>
      <c r="G2270">
        <v>1</v>
      </c>
      <c r="H2270" t="s">
        <v>174</v>
      </c>
      <c r="I2270" t="s">
        <v>156</v>
      </c>
      <c r="J2270">
        <v>26.915068493150599</v>
      </c>
      <c r="K2270">
        <v>27.486999999999998</v>
      </c>
      <c r="L2270">
        <v>27.660999999999898</v>
      </c>
      <c r="M2270">
        <v>29.268999999999998</v>
      </c>
      <c r="N2270">
        <v>0.80400000000000005</v>
      </c>
      <c r="O2270">
        <v>6</v>
      </c>
    </row>
    <row r="2271" spans="1:15" x14ac:dyDescent="0.45">
      <c r="A2271" t="s">
        <v>181</v>
      </c>
      <c r="B2271">
        <v>2019</v>
      </c>
      <c r="C2271" s="9">
        <v>43450</v>
      </c>
      <c r="D2271" t="s">
        <v>653</v>
      </c>
      <c r="E2271" t="s">
        <v>454</v>
      </c>
      <c r="F2271">
        <v>4</v>
      </c>
      <c r="G2271">
        <v>2</v>
      </c>
      <c r="H2271" t="s">
        <v>111</v>
      </c>
      <c r="I2271" t="s">
        <v>118</v>
      </c>
      <c r="J2271">
        <v>24.156164383561599</v>
      </c>
      <c r="K2271">
        <v>25.265000000000001</v>
      </c>
      <c r="L2271">
        <v>25.452999999999999</v>
      </c>
      <c r="M2271">
        <v>27.503</v>
      </c>
      <c r="N2271">
        <v>1.0249999999999999</v>
      </c>
      <c r="O2271">
        <v>2</v>
      </c>
    </row>
    <row r="2272" spans="1:15" x14ac:dyDescent="0.45">
      <c r="A2272" t="s">
        <v>181</v>
      </c>
      <c r="B2272">
        <v>2019</v>
      </c>
      <c r="C2272" s="9">
        <v>43450</v>
      </c>
      <c r="D2272" t="s">
        <v>653</v>
      </c>
      <c r="E2272" t="s">
        <v>454</v>
      </c>
      <c r="F2272">
        <v>4</v>
      </c>
      <c r="G2272">
        <v>3</v>
      </c>
      <c r="H2272" t="s">
        <v>656</v>
      </c>
      <c r="I2272" t="s">
        <v>49</v>
      </c>
      <c r="J2272">
        <v>20.4986301369863</v>
      </c>
      <c r="K2272">
        <v>21.972999999999999</v>
      </c>
      <c r="L2272">
        <v>22.234000000000002</v>
      </c>
      <c r="M2272">
        <v>24.524000000000001</v>
      </c>
      <c r="N2272">
        <v>1.145</v>
      </c>
      <c r="O2272">
        <v>17</v>
      </c>
    </row>
    <row r="2273" spans="1:15" x14ac:dyDescent="0.45">
      <c r="A2273" t="s">
        <v>181</v>
      </c>
      <c r="B2273">
        <v>2019</v>
      </c>
      <c r="C2273" s="9">
        <v>43450</v>
      </c>
      <c r="D2273" t="s">
        <v>653</v>
      </c>
      <c r="E2273" t="s">
        <v>454</v>
      </c>
      <c r="F2273">
        <v>4</v>
      </c>
      <c r="G2273">
        <v>4</v>
      </c>
      <c r="H2273" t="s">
        <v>83</v>
      </c>
      <c r="I2273" t="s">
        <v>84</v>
      </c>
      <c r="J2273">
        <v>26.2438356164383</v>
      </c>
      <c r="K2273">
        <v>12.3559999999999</v>
      </c>
      <c r="L2273">
        <v>16.167999999999999</v>
      </c>
      <c r="M2273">
        <v>22.181999999999999</v>
      </c>
      <c r="N2273">
        <v>3.0070000000000001</v>
      </c>
      <c r="O2273">
        <v>21</v>
      </c>
    </row>
    <row r="2274" spans="1:15" x14ac:dyDescent="0.45">
      <c r="A2274" t="s">
        <v>181</v>
      </c>
      <c r="B2274">
        <v>2019</v>
      </c>
      <c r="C2274" s="9">
        <v>43450</v>
      </c>
      <c r="D2274" t="s">
        <v>653</v>
      </c>
      <c r="E2274" t="s">
        <v>454</v>
      </c>
      <c r="F2274">
        <v>4</v>
      </c>
      <c r="G2274">
        <v>5</v>
      </c>
      <c r="H2274" t="s">
        <v>134</v>
      </c>
      <c r="I2274" t="s">
        <v>38</v>
      </c>
      <c r="J2274">
        <v>27.887671232876698</v>
      </c>
      <c r="K2274">
        <v>26.983000000000001</v>
      </c>
      <c r="L2274">
        <v>26.651</v>
      </c>
      <c r="M2274">
        <v>28.655000000000001</v>
      </c>
      <c r="N2274">
        <v>1.002</v>
      </c>
      <c r="O2274">
        <v>8</v>
      </c>
    </row>
    <row r="2275" spans="1:15" x14ac:dyDescent="0.45">
      <c r="A2275" t="s">
        <v>181</v>
      </c>
      <c r="B2275">
        <v>2019</v>
      </c>
      <c r="C2275" s="9">
        <v>43450</v>
      </c>
      <c r="D2275" t="s">
        <v>653</v>
      </c>
      <c r="E2275" t="s">
        <v>454</v>
      </c>
      <c r="F2275">
        <v>4</v>
      </c>
      <c r="G2275">
        <v>6</v>
      </c>
      <c r="H2275" t="s">
        <v>139</v>
      </c>
      <c r="I2275" t="s">
        <v>61</v>
      </c>
      <c r="J2275">
        <v>26.517808219178001</v>
      </c>
      <c r="K2275">
        <v>23.418999999999901</v>
      </c>
      <c r="L2275">
        <v>23.18</v>
      </c>
      <c r="M2275">
        <v>24.93</v>
      </c>
      <c r="N2275">
        <v>0.875</v>
      </c>
      <c r="O2275">
        <v>21</v>
      </c>
    </row>
    <row r="2276" spans="1:15" x14ac:dyDescent="0.45">
      <c r="A2276" t="s">
        <v>181</v>
      </c>
      <c r="B2276">
        <v>2019</v>
      </c>
      <c r="C2276" s="9">
        <v>43450</v>
      </c>
      <c r="D2276" t="s">
        <v>653</v>
      </c>
      <c r="E2276" t="s">
        <v>642</v>
      </c>
      <c r="F2276">
        <v>1</v>
      </c>
      <c r="G2276">
        <v>1</v>
      </c>
      <c r="H2276" t="s">
        <v>133</v>
      </c>
      <c r="I2276" t="s">
        <v>25</v>
      </c>
      <c r="J2276">
        <v>25.893150684931499</v>
      </c>
      <c r="K2276">
        <v>24.933</v>
      </c>
      <c r="L2276">
        <v>25.079000000000001</v>
      </c>
      <c r="M2276">
        <v>26.975000000000001</v>
      </c>
      <c r="N2276">
        <v>0.94799999999999995</v>
      </c>
      <c r="O2276">
        <v>4</v>
      </c>
    </row>
    <row r="2277" spans="1:15" x14ac:dyDescent="0.45">
      <c r="A2277" t="s">
        <v>181</v>
      </c>
      <c r="B2277">
        <v>2019</v>
      </c>
      <c r="C2277" s="9">
        <v>43450</v>
      </c>
      <c r="D2277" t="s">
        <v>653</v>
      </c>
      <c r="E2277" t="s">
        <v>642</v>
      </c>
      <c r="F2277">
        <v>1</v>
      </c>
      <c r="G2277">
        <v>2</v>
      </c>
      <c r="H2277" t="s">
        <v>146</v>
      </c>
      <c r="I2277" t="s">
        <v>56</v>
      </c>
      <c r="J2277">
        <v>28.704109589041</v>
      </c>
      <c r="K2277">
        <v>19.920000000000002</v>
      </c>
      <c r="L2277">
        <v>20.170000000000002</v>
      </c>
      <c r="M2277">
        <v>22.838000000000001</v>
      </c>
      <c r="N2277">
        <v>1.3340000000000001</v>
      </c>
      <c r="O2277">
        <v>13</v>
      </c>
    </row>
    <row r="2278" spans="1:15" x14ac:dyDescent="0.45">
      <c r="A2278" t="s">
        <v>181</v>
      </c>
      <c r="B2278">
        <v>2019</v>
      </c>
      <c r="C2278" s="9">
        <v>43450</v>
      </c>
      <c r="D2278" t="s">
        <v>653</v>
      </c>
      <c r="E2278" t="s">
        <v>642</v>
      </c>
      <c r="F2278">
        <v>1</v>
      </c>
      <c r="G2278">
        <v>3</v>
      </c>
      <c r="H2278" t="s">
        <v>176</v>
      </c>
      <c r="I2278" t="s">
        <v>27</v>
      </c>
      <c r="J2278">
        <v>26.389041095890398</v>
      </c>
      <c r="K2278">
        <v>17.844999999999999</v>
      </c>
      <c r="L2278">
        <v>17.910999999999898</v>
      </c>
      <c r="M2278">
        <v>20.864999999999998</v>
      </c>
      <c r="N2278">
        <v>1.4770000000000001</v>
      </c>
      <c r="O2278">
        <v>17</v>
      </c>
    </row>
    <row r="2279" spans="1:15" x14ac:dyDescent="0.45">
      <c r="A2279" t="s">
        <v>181</v>
      </c>
      <c r="B2279">
        <v>2019</v>
      </c>
      <c r="C2279" s="9">
        <v>43450</v>
      </c>
      <c r="D2279" t="s">
        <v>653</v>
      </c>
      <c r="E2279" t="s">
        <v>642</v>
      </c>
      <c r="F2279">
        <v>1</v>
      </c>
      <c r="G2279">
        <v>4</v>
      </c>
      <c r="H2279" t="s">
        <v>83</v>
      </c>
      <c r="I2279" t="s">
        <v>84</v>
      </c>
      <c r="J2279">
        <v>26.2438356164383</v>
      </c>
      <c r="K2279">
        <v>16.167999999999999</v>
      </c>
      <c r="L2279">
        <v>14.767999999999899</v>
      </c>
      <c r="M2279">
        <v>20.181999999999999</v>
      </c>
      <c r="N2279">
        <v>2.7069999999999999</v>
      </c>
      <c r="O2279">
        <v>21</v>
      </c>
    </row>
    <row r="2280" spans="1:15" x14ac:dyDescent="0.45">
      <c r="A2280" t="s">
        <v>181</v>
      </c>
      <c r="B2280">
        <v>2019</v>
      </c>
      <c r="C2280" s="9">
        <v>43450</v>
      </c>
      <c r="D2280" t="s">
        <v>653</v>
      </c>
      <c r="E2280" t="s">
        <v>642</v>
      </c>
      <c r="F2280">
        <v>2</v>
      </c>
      <c r="G2280">
        <v>1</v>
      </c>
      <c r="H2280" t="s">
        <v>100</v>
      </c>
      <c r="I2280" t="s">
        <v>47</v>
      </c>
      <c r="J2280">
        <v>24.841095890410902</v>
      </c>
      <c r="K2280">
        <v>19.736000000000001</v>
      </c>
      <c r="L2280">
        <v>20.716000000000001</v>
      </c>
      <c r="M2280">
        <v>23.602</v>
      </c>
      <c r="N2280">
        <v>1.4430000000000001</v>
      </c>
      <c r="O2280">
        <v>3</v>
      </c>
    </row>
    <row r="2281" spans="1:15" x14ac:dyDescent="0.45">
      <c r="A2281" t="s">
        <v>181</v>
      </c>
      <c r="B2281">
        <v>2019</v>
      </c>
      <c r="C2281" s="9">
        <v>43450</v>
      </c>
      <c r="D2281" t="s">
        <v>653</v>
      </c>
      <c r="E2281" t="s">
        <v>642</v>
      </c>
      <c r="F2281">
        <v>2</v>
      </c>
      <c r="G2281">
        <v>2</v>
      </c>
      <c r="H2281" t="s">
        <v>16</v>
      </c>
      <c r="I2281" t="s">
        <v>17</v>
      </c>
      <c r="J2281">
        <v>19.652054794520499</v>
      </c>
      <c r="K2281">
        <v>26.102</v>
      </c>
      <c r="L2281">
        <v>26.068999999999999</v>
      </c>
      <c r="M2281">
        <v>28.591000000000001</v>
      </c>
      <c r="N2281">
        <v>1.2609999999999999</v>
      </c>
      <c r="O2281">
        <v>13</v>
      </c>
    </row>
    <row r="2282" spans="1:15" x14ac:dyDescent="0.45">
      <c r="A2282" t="s">
        <v>181</v>
      </c>
      <c r="B2282">
        <v>2019</v>
      </c>
      <c r="C2282" s="9">
        <v>43450</v>
      </c>
      <c r="D2282" t="s">
        <v>653</v>
      </c>
      <c r="E2282" t="s">
        <v>642</v>
      </c>
      <c r="F2282">
        <v>2</v>
      </c>
      <c r="G2282">
        <v>3</v>
      </c>
      <c r="H2282" t="s">
        <v>164</v>
      </c>
      <c r="I2282" t="s">
        <v>118</v>
      </c>
      <c r="J2282">
        <v>26.030136986301301</v>
      </c>
      <c r="K2282">
        <v>27.831</v>
      </c>
      <c r="L2282">
        <v>27.664000000000001</v>
      </c>
      <c r="M2282">
        <v>29.23</v>
      </c>
      <c r="N2282">
        <v>0.78300000000000003</v>
      </c>
      <c r="O2282">
        <v>17</v>
      </c>
    </row>
    <row r="2283" spans="1:15" x14ac:dyDescent="0.45">
      <c r="A2283" t="s">
        <v>181</v>
      </c>
      <c r="B2283">
        <v>2019</v>
      </c>
      <c r="C2283" s="9">
        <v>43450</v>
      </c>
      <c r="D2283" t="s">
        <v>653</v>
      </c>
      <c r="E2283" t="s">
        <v>642</v>
      </c>
      <c r="F2283">
        <v>2</v>
      </c>
      <c r="G2283">
        <v>4</v>
      </c>
      <c r="H2283" t="s">
        <v>52</v>
      </c>
      <c r="I2283" t="s">
        <v>53</v>
      </c>
      <c r="J2283">
        <v>21.7671232876712</v>
      </c>
      <c r="K2283">
        <v>13.081</v>
      </c>
      <c r="L2283">
        <v>12.920999999999999</v>
      </c>
      <c r="M2283">
        <v>17.664999999999999</v>
      </c>
      <c r="N2283">
        <v>2.3719999999999999</v>
      </c>
      <c r="O2283">
        <v>21</v>
      </c>
    </row>
    <row r="2284" spans="1:15" x14ac:dyDescent="0.45">
      <c r="A2284" t="s">
        <v>181</v>
      </c>
      <c r="B2284">
        <v>2019</v>
      </c>
      <c r="C2284" s="9">
        <v>43450</v>
      </c>
      <c r="D2284" t="s">
        <v>653</v>
      </c>
      <c r="E2284" t="s">
        <v>642</v>
      </c>
      <c r="F2284">
        <v>3</v>
      </c>
      <c r="G2284">
        <v>1</v>
      </c>
      <c r="H2284" t="s">
        <v>129</v>
      </c>
      <c r="I2284" t="s">
        <v>65</v>
      </c>
      <c r="J2284">
        <v>28.424657534246499</v>
      </c>
      <c r="K2284">
        <v>18.460999999999999</v>
      </c>
      <c r="L2284">
        <v>20.161000000000001</v>
      </c>
      <c r="M2284">
        <v>23.829000000000001</v>
      </c>
      <c r="N2284">
        <v>1.8340000000000001</v>
      </c>
      <c r="O2284">
        <v>11</v>
      </c>
    </row>
    <row r="2285" spans="1:15" x14ac:dyDescent="0.45">
      <c r="A2285" t="s">
        <v>181</v>
      </c>
      <c r="B2285">
        <v>2019</v>
      </c>
      <c r="C2285" s="9">
        <v>43450</v>
      </c>
      <c r="D2285" t="s">
        <v>653</v>
      </c>
      <c r="E2285" t="s">
        <v>642</v>
      </c>
      <c r="F2285">
        <v>3</v>
      </c>
      <c r="G2285">
        <v>2</v>
      </c>
      <c r="H2285" t="s">
        <v>147</v>
      </c>
      <c r="I2285" t="s">
        <v>31</v>
      </c>
      <c r="J2285">
        <v>30.438356164383499</v>
      </c>
      <c r="K2285">
        <v>27.681999999999999</v>
      </c>
      <c r="L2285">
        <v>27.635999999999999</v>
      </c>
      <c r="M2285">
        <v>29.198</v>
      </c>
      <c r="N2285">
        <v>0.78100000000000003</v>
      </c>
      <c r="O2285">
        <v>13</v>
      </c>
    </row>
    <row r="2286" spans="1:15" x14ac:dyDescent="0.45">
      <c r="A2286" t="s">
        <v>181</v>
      </c>
      <c r="B2286">
        <v>2019</v>
      </c>
      <c r="C2286" s="9">
        <v>43450</v>
      </c>
      <c r="D2286" t="s">
        <v>653</v>
      </c>
      <c r="E2286" t="s">
        <v>642</v>
      </c>
      <c r="F2286">
        <v>3</v>
      </c>
      <c r="G2286">
        <v>3</v>
      </c>
      <c r="H2286" t="s">
        <v>43</v>
      </c>
      <c r="I2286" t="s">
        <v>44</v>
      </c>
      <c r="J2286">
        <v>26.073972602739701</v>
      </c>
      <c r="K2286">
        <v>23.93</v>
      </c>
      <c r="L2286">
        <v>23.896999999999998</v>
      </c>
      <c r="M2286">
        <v>25.513000000000002</v>
      </c>
      <c r="N2286">
        <v>0.80800000000000005</v>
      </c>
      <c r="O2286">
        <v>17</v>
      </c>
    </row>
    <row r="2287" spans="1:15" x14ac:dyDescent="0.45">
      <c r="A2287" t="s">
        <v>181</v>
      </c>
      <c r="B2287">
        <v>2019</v>
      </c>
      <c r="C2287" s="9">
        <v>43450</v>
      </c>
      <c r="D2287" t="s">
        <v>653</v>
      </c>
      <c r="E2287" t="s">
        <v>642</v>
      </c>
      <c r="F2287">
        <v>3</v>
      </c>
      <c r="G2287">
        <v>4</v>
      </c>
      <c r="H2287" t="s">
        <v>139</v>
      </c>
      <c r="I2287" t="s">
        <v>61</v>
      </c>
      <c r="J2287">
        <v>26.517808219178001</v>
      </c>
      <c r="K2287">
        <v>23.18</v>
      </c>
      <c r="L2287">
        <v>23.004999999999999</v>
      </c>
      <c r="M2287">
        <v>24.742999999999999</v>
      </c>
      <c r="N2287">
        <v>0.86899999999999999</v>
      </c>
      <c r="O2287">
        <v>21</v>
      </c>
    </row>
    <row r="2288" spans="1:15" x14ac:dyDescent="0.45">
      <c r="A2288" t="s">
        <v>181</v>
      </c>
      <c r="B2288">
        <v>2019</v>
      </c>
      <c r="C2288" s="9">
        <v>43450</v>
      </c>
      <c r="D2288" t="s">
        <v>653</v>
      </c>
      <c r="E2288" t="s">
        <v>642</v>
      </c>
      <c r="F2288">
        <v>4</v>
      </c>
      <c r="G2288">
        <v>1</v>
      </c>
      <c r="H2288" t="s">
        <v>134</v>
      </c>
      <c r="I2288" t="s">
        <v>38</v>
      </c>
      <c r="J2288">
        <v>27.887671232876698</v>
      </c>
      <c r="K2288">
        <v>26.651</v>
      </c>
      <c r="L2288">
        <v>26.763999999999999</v>
      </c>
      <c r="M2288">
        <v>28.756</v>
      </c>
      <c r="N2288">
        <v>0.996</v>
      </c>
      <c r="O2288">
        <v>8</v>
      </c>
    </row>
    <row r="2289" spans="1:15" x14ac:dyDescent="0.45">
      <c r="A2289" t="s">
        <v>181</v>
      </c>
      <c r="B2289">
        <v>2019</v>
      </c>
      <c r="C2289" s="9">
        <v>43450</v>
      </c>
      <c r="D2289" t="s">
        <v>653</v>
      </c>
      <c r="E2289" t="s">
        <v>642</v>
      </c>
      <c r="F2289">
        <v>4</v>
      </c>
      <c r="G2289">
        <v>2</v>
      </c>
      <c r="H2289" t="s">
        <v>187</v>
      </c>
      <c r="I2289" t="s">
        <v>53</v>
      </c>
      <c r="J2289">
        <v>23.7068493150684</v>
      </c>
      <c r="K2289">
        <v>16.13</v>
      </c>
      <c r="L2289">
        <v>17.012999999999899</v>
      </c>
      <c r="M2289">
        <v>20.311</v>
      </c>
      <c r="N2289">
        <v>1.649</v>
      </c>
      <c r="O2289">
        <v>13</v>
      </c>
    </row>
    <row r="2290" spans="1:15" x14ac:dyDescent="0.45">
      <c r="A2290" t="s">
        <v>181</v>
      </c>
      <c r="B2290">
        <v>2019</v>
      </c>
      <c r="C2290" s="9">
        <v>43450</v>
      </c>
      <c r="D2290" t="s">
        <v>653</v>
      </c>
      <c r="E2290" t="s">
        <v>642</v>
      </c>
      <c r="F2290">
        <v>4</v>
      </c>
      <c r="G2290">
        <v>3</v>
      </c>
      <c r="H2290" t="s">
        <v>656</v>
      </c>
      <c r="I2290" t="s">
        <v>49</v>
      </c>
      <c r="J2290">
        <v>20.4986301369863</v>
      </c>
      <c r="K2290">
        <v>22.234000000000002</v>
      </c>
      <c r="L2290">
        <v>22.053999999999998</v>
      </c>
      <c r="M2290">
        <v>24.3</v>
      </c>
      <c r="N2290">
        <v>1.123</v>
      </c>
      <c r="O2290">
        <v>17</v>
      </c>
    </row>
    <row r="2291" spans="1:15" x14ac:dyDescent="0.45">
      <c r="A2291" t="s">
        <v>181</v>
      </c>
      <c r="B2291">
        <v>2019</v>
      </c>
      <c r="C2291" s="9">
        <v>43450</v>
      </c>
      <c r="D2291" t="s">
        <v>653</v>
      </c>
      <c r="E2291" t="s">
        <v>642</v>
      </c>
      <c r="F2291">
        <v>4</v>
      </c>
      <c r="G2291">
        <v>4</v>
      </c>
      <c r="H2291" t="s">
        <v>157</v>
      </c>
      <c r="I2291" t="s">
        <v>158</v>
      </c>
      <c r="J2291">
        <v>21.7397260273972</v>
      </c>
      <c r="K2291">
        <v>17.050999999999998</v>
      </c>
      <c r="L2291">
        <v>16.738</v>
      </c>
      <c r="M2291">
        <v>19.658000000000001</v>
      </c>
      <c r="N2291">
        <v>1.46</v>
      </c>
      <c r="O2291">
        <v>21</v>
      </c>
    </row>
    <row r="2292" spans="1:15" x14ac:dyDescent="0.45">
      <c r="A2292" t="s">
        <v>181</v>
      </c>
      <c r="B2292">
        <v>2019</v>
      </c>
      <c r="C2292" s="9">
        <v>43450</v>
      </c>
      <c r="D2292" t="s">
        <v>653</v>
      </c>
      <c r="E2292" t="s">
        <v>643</v>
      </c>
      <c r="F2292">
        <v>1</v>
      </c>
      <c r="G2292">
        <v>1</v>
      </c>
      <c r="H2292" t="s">
        <v>20</v>
      </c>
      <c r="I2292" t="s">
        <v>21</v>
      </c>
      <c r="J2292">
        <v>23.361643835616398</v>
      </c>
      <c r="K2292">
        <v>27.268000000000001</v>
      </c>
      <c r="L2292">
        <v>27.617999999999999</v>
      </c>
      <c r="M2292">
        <v>29.6</v>
      </c>
      <c r="N2292">
        <v>0.99099999999999999</v>
      </c>
      <c r="O2292">
        <v>6</v>
      </c>
    </row>
    <row r="2293" spans="1:15" x14ac:dyDescent="0.45">
      <c r="A2293" t="s">
        <v>181</v>
      </c>
      <c r="B2293">
        <v>2019</v>
      </c>
      <c r="C2293" s="9">
        <v>43450</v>
      </c>
      <c r="D2293" t="s">
        <v>653</v>
      </c>
      <c r="E2293" t="s">
        <v>643</v>
      </c>
      <c r="F2293">
        <v>1</v>
      </c>
      <c r="G2293">
        <v>2</v>
      </c>
      <c r="H2293" t="s">
        <v>174</v>
      </c>
      <c r="I2293" t="s">
        <v>156</v>
      </c>
      <c r="J2293">
        <v>26.915068493150599</v>
      </c>
      <c r="K2293">
        <v>27.660999999999898</v>
      </c>
      <c r="L2293">
        <v>27.766999999999999</v>
      </c>
      <c r="M2293">
        <v>29.363</v>
      </c>
      <c r="N2293">
        <v>0.79800000000000004</v>
      </c>
      <c r="O2293">
        <v>6</v>
      </c>
    </row>
    <row r="2294" spans="1:15" x14ac:dyDescent="0.45">
      <c r="A2294" t="s">
        <v>181</v>
      </c>
      <c r="B2294">
        <v>2019</v>
      </c>
      <c r="C2294" s="9">
        <v>43450</v>
      </c>
      <c r="D2294" t="s">
        <v>653</v>
      </c>
      <c r="E2294" t="s">
        <v>643</v>
      </c>
      <c r="F2294">
        <v>1</v>
      </c>
      <c r="G2294">
        <v>3</v>
      </c>
      <c r="H2294" t="s">
        <v>133</v>
      </c>
      <c r="I2294" t="s">
        <v>25</v>
      </c>
      <c r="J2294">
        <v>25.893150684931499</v>
      </c>
      <c r="K2294">
        <v>25.079000000000001</v>
      </c>
      <c r="L2294">
        <v>25.222000000000001</v>
      </c>
      <c r="M2294">
        <v>27.09</v>
      </c>
      <c r="N2294">
        <v>0.93400000000000005</v>
      </c>
      <c r="O2294">
        <v>4</v>
      </c>
    </row>
    <row r="2295" spans="1:15" x14ac:dyDescent="0.45">
      <c r="A2295" t="s">
        <v>181</v>
      </c>
      <c r="B2295">
        <v>2019</v>
      </c>
      <c r="C2295" s="9">
        <v>43450</v>
      </c>
      <c r="D2295" t="s">
        <v>653</v>
      </c>
      <c r="E2295" t="s">
        <v>643</v>
      </c>
      <c r="F2295">
        <v>1</v>
      </c>
      <c r="G2295">
        <v>4</v>
      </c>
      <c r="H2295" t="s">
        <v>134</v>
      </c>
      <c r="I2295" t="s">
        <v>38</v>
      </c>
      <c r="J2295">
        <v>27.887671232876698</v>
      </c>
      <c r="K2295">
        <v>26.763999999999999</v>
      </c>
      <c r="L2295">
        <v>26.704999999999998</v>
      </c>
      <c r="M2295">
        <v>28.663</v>
      </c>
      <c r="N2295">
        <v>0.97899999999999998</v>
      </c>
      <c r="O2295">
        <v>8</v>
      </c>
    </row>
    <row r="2296" spans="1:15" x14ac:dyDescent="0.45">
      <c r="A2296" t="s">
        <v>181</v>
      </c>
      <c r="B2296">
        <v>2019</v>
      </c>
      <c r="C2296" s="9">
        <v>43450</v>
      </c>
      <c r="D2296" t="s">
        <v>653</v>
      </c>
      <c r="E2296" t="s">
        <v>643</v>
      </c>
      <c r="F2296">
        <v>1</v>
      </c>
      <c r="G2296">
        <v>5</v>
      </c>
      <c r="H2296" t="s">
        <v>655</v>
      </c>
      <c r="I2296" t="s">
        <v>120</v>
      </c>
      <c r="J2296">
        <v>36.032876712328701</v>
      </c>
      <c r="K2296">
        <v>28.677</v>
      </c>
      <c r="L2296">
        <v>28.492000000000001</v>
      </c>
      <c r="M2296">
        <v>30.044</v>
      </c>
      <c r="N2296">
        <v>0.77600000000000002</v>
      </c>
      <c r="O2296">
        <v>12</v>
      </c>
    </row>
    <row r="2297" spans="1:15" x14ac:dyDescent="0.45">
      <c r="A2297" t="s">
        <v>181</v>
      </c>
      <c r="B2297">
        <v>2019</v>
      </c>
      <c r="C2297" s="9">
        <v>43450</v>
      </c>
      <c r="D2297" t="s">
        <v>653</v>
      </c>
      <c r="E2297" t="s">
        <v>643</v>
      </c>
      <c r="F2297">
        <v>1</v>
      </c>
      <c r="G2297">
        <v>6</v>
      </c>
      <c r="H2297" t="s">
        <v>22</v>
      </c>
      <c r="I2297" t="s">
        <v>15</v>
      </c>
      <c r="J2297">
        <v>20.934246575342399</v>
      </c>
      <c r="K2297">
        <v>19.817999999999898</v>
      </c>
      <c r="L2297">
        <v>19.282999999999902</v>
      </c>
      <c r="M2297">
        <v>23.140999999999998</v>
      </c>
      <c r="N2297">
        <v>1.929</v>
      </c>
      <c r="O2297">
        <v>9</v>
      </c>
    </row>
    <row r="2298" spans="1:15" x14ac:dyDescent="0.45">
      <c r="A2298" t="s">
        <v>181</v>
      </c>
      <c r="B2298">
        <v>2019</v>
      </c>
      <c r="C2298" s="9">
        <v>43450</v>
      </c>
      <c r="D2298" t="s">
        <v>653</v>
      </c>
      <c r="E2298" t="s">
        <v>643</v>
      </c>
      <c r="F2298">
        <v>2</v>
      </c>
      <c r="G2298">
        <v>1</v>
      </c>
      <c r="H2298" t="s">
        <v>132</v>
      </c>
      <c r="I2298" t="s">
        <v>36</v>
      </c>
      <c r="J2298">
        <v>28.068493150684901</v>
      </c>
      <c r="K2298">
        <v>30.106000000000002</v>
      </c>
      <c r="L2298">
        <v>30.247</v>
      </c>
      <c r="M2298">
        <v>31.832999999999998</v>
      </c>
      <c r="N2298">
        <v>0.79300000000000004</v>
      </c>
      <c r="O2298">
        <v>1</v>
      </c>
    </row>
    <row r="2299" spans="1:15" x14ac:dyDescent="0.45">
      <c r="A2299" t="s">
        <v>181</v>
      </c>
      <c r="B2299">
        <v>2019</v>
      </c>
      <c r="C2299" s="9">
        <v>43450</v>
      </c>
      <c r="D2299" t="s">
        <v>653</v>
      </c>
      <c r="E2299" t="s">
        <v>643</v>
      </c>
      <c r="F2299">
        <v>2</v>
      </c>
      <c r="G2299">
        <v>2</v>
      </c>
      <c r="H2299" t="s">
        <v>111</v>
      </c>
      <c r="I2299" t="s">
        <v>118</v>
      </c>
      <c r="J2299">
        <v>24.156164383561599</v>
      </c>
      <c r="K2299">
        <v>25.452999999999999</v>
      </c>
      <c r="L2299">
        <v>25.713000000000001</v>
      </c>
      <c r="M2299">
        <v>27.727</v>
      </c>
      <c r="N2299">
        <v>1.0069999999999999</v>
      </c>
      <c r="O2299">
        <v>2</v>
      </c>
    </row>
    <row r="2300" spans="1:15" x14ac:dyDescent="0.45">
      <c r="A2300" t="s">
        <v>181</v>
      </c>
      <c r="B2300">
        <v>2019</v>
      </c>
      <c r="C2300" s="9">
        <v>43450</v>
      </c>
      <c r="D2300" t="s">
        <v>653</v>
      </c>
      <c r="E2300" t="s">
        <v>643</v>
      </c>
      <c r="F2300">
        <v>2</v>
      </c>
      <c r="G2300">
        <v>3</v>
      </c>
      <c r="H2300" t="s">
        <v>100</v>
      </c>
      <c r="I2300" t="s">
        <v>47</v>
      </c>
      <c r="J2300">
        <v>24.841095890410902</v>
      </c>
      <c r="K2300">
        <v>20.716000000000001</v>
      </c>
      <c r="L2300">
        <v>21.381999999999898</v>
      </c>
      <c r="M2300">
        <v>24.15</v>
      </c>
      <c r="N2300">
        <v>1.3839999999999999</v>
      </c>
      <c r="O2300">
        <v>3</v>
      </c>
    </row>
    <row r="2301" spans="1:15" x14ac:dyDescent="0.45">
      <c r="A2301" t="s">
        <v>181</v>
      </c>
      <c r="B2301">
        <v>2019</v>
      </c>
      <c r="C2301" s="9">
        <v>43450</v>
      </c>
      <c r="D2301" t="s">
        <v>653</v>
      </c>
      <c r="E2301" t="s">
        <v>643</v>
      </c>
      <c r="F2301">
        <v>2</v>
      </c>
      <c r="G2301">
        <v>4</v>
      </c>
      <c r="H2301" t="s">
        <v>50</v>
      </c>
      <c r="I2301" t="s">
        <v>51</v>
      </c>
      <c r="J2301">
        <v>22.194520547945199</v>
      </c>
      <c r="K2301">
        <v>27.788</v>
      </c>
      <c r="L2301">
        <v>27.638000000000002</v>
      </c>
      <c r="M2301">
        <v>29.684000000000001</v>
      </c>
      <c r="N2301">
        <v>1.0229999999999999</v>
      </c>
      <c r="O2301">
        <v>10</v>
      </c>
    </row>
    <row r="2302" spans="1:15" x14ac:dyDescent="0.45">
      <c r="A2302" t="s">
        <v>181</v>
      </c>
      <c r="B2302">
        <v>2019</v>
      </c>
      <c r="C2302" s="9">
        <v>43450</v>
      </c>
      <c r="D2302" t="s">
        <v>653</v>
      </c>
      <c r="E2302" t="s">
        <v>643</v>
      </c>
      <c r="F2302">
        <v>2</v>
      </c>
      <c r="G2302">
        <v>5</v>
      </c>
      <c r="H2302" t="s">
        <v>34</v>
      </c>
      <c r="I2302" t="s">
        <v>19</v>
      </c>
      <c r="J2302">
        <v>31.372602739725998</v>
      </c>
      <c r="K2302">
        <v>28.22</v>
      </c>
      <c r="L2302">
        <v>27.997</v>
      </c>
      <c r="M2302">
        <v>29.713000000000001</v>
      </c>
      <c r="N2302">
        <v>0.85799999999999998</v>
      </c>
      <c r="O2302">
        <v>7</v>
      </c>
    </row>
    <row r="2303" spans="1:15" x14ac:dyDescent="0.45">
      <c r="A2303" t="s">
        <v>181</v>
      </c>
      <c r="B2303">
        <v>2019</v>
      </c>
      <c r="C2303" s="9">
        <v>43450</v>
      </c>
      <c r="D2303" t="s">
        <v>653</v>
      </c>
      <c r="E2303" t="s">
        <v>643</v>
      </c>
      <c r="F2303">
        <v>2</v>
      </c>
      <c r="G2303">
        <v>6</v>
      </c>
      <c r="H2303" t="s">
        <v>129</v>
      </c>
      <c r="I2303" t="s">
        <v>65</v>
      </c>
      <c r="J2303">
        <v>28.424657534246499</v>
      </c>
      <c r="K2303">
        <v>20.161000000000001</v>
      </c>
      <c r="L2303">
        <v>19.672000000000001</v>
      </c>
      <c r="M2303">
        <v>23.18</v>
      </c>
      <c r="N2303">
        <v>1.754</v>
      </c>
      <c r="O2303">
        <v>11</v>
      </c>
    </row>
    <row r="2304" spans="1:15" x14ac:dyDescent="0.45">
      <c r="A2304" t="s">
        <v>181</v>
      </c>
      <c r="B2304">
        <v>2019</v>
      </c>
      <c r="C2304" s="9">
        <v>43450</v>
      </c>
      <c r="D2304" t="s">
        <v>653</v>
      </c>
      <c r="E2304" t="s">
        <v>370</v>
      </c>
      <c r="F2304">
        <v>1</v>
      </c>
      <c r="G2304">
        <v>1</v>
      </c>
      <c r="H2304" t="s">
        <v>132</v>
      </c>
      <c r="I2304" t="s">
        <v>36</v>
      </c>
      <c r="J2304">
        <v>28.068493150684901</v>
      </c>
      <c r="K2304">
        <v>30.247</v>
      </c>
      <c r="L2304">
        <v>30.39</v>
      </c>
      <c r="M2304">
        <v>31.97</v>
      </c>
      <c r="N2304">
        <v>0.79</v>
      </c>
      <c r="O2304">
        <v>1</v>
      </c>
    </row>
    <row r="2305" spans="1:15" x14ac:dyDescent="0.45">
      <c r="A2305" t="s">
        <v>181</v>
      </c>
      <c r="B2305">
        <v>2019</v>
      </c>
      <c r="C2305" s="9">
        <v>43450</v>
      </c>
      <c r="D2305" t="s">
        <v>653</v>
      </c>
      <c r="E2305" t="s">
        <v>370</v>
      </c>
      <c r="F2305">
        <v>1</v>
      </c>
      <c r="G2305">
        <v>2</v>
      </c>
      <c r="H2305" t="s">
        <v>111</v>
      </c>
      <c r="I2305" t="s">
        <v>118</v>
      </c>
      <c r="J2305">
        <v>24.156164383561599</v>
      </c>
      <c r="K2305">
        <v>25.713000000000001</v>
      </c>
      <c r="L2305">
        <v>25.965</v>
      </c>
      <c r="M2305">
        <v>27.945</v>
      </c>
      <c r="N2305">
        <v>0.99</v>
      </c>
      <c r="O2305">
        <v>2</v>
      </c>
    </row>
    <row r="2306" spans="1:15" x14ac:dyDescent="0.45">
      <c r="A2306" t="s">
        <v>181</v>
      </c>
      <c r="B2306">
        <v>2019</v>
      </c>
      <c r="C2306" s="9">
        <v>43450</v>
      </c>
      <c r="D2306" t="s">
        <v>653</v>
      </c>
      <c r="E2306" t="s">
        <v>370</v>
      </c>
      <c r="F2306">
        <v>1</v>
      </c>
      <c r="G2306">
        <v>3</v>
      </c>
      <c r="H2306" t="s">
        <v>100</v>
      </c>
      <c r="I2306" t="s">
        <v>47</v>
      </c>
      <c r="J2306">
        <v>24.841095890410902</v>
      </c>
      <c r="K2306">
        <v>21.381999999999898</v>
      </c>
      <c r="L2306">
        <v>21.968</v>
      </c>
      <c r="M2306">
        <v>24.632000000000001</v>
      </c>
      <c r="N2306">
        <v>1.3320000000000001</v>
      </c>
      <c r="O2306">
        <v>3</v>
      </c>
    </row>
    <row r="2307" spans="1:15" x14ac:dyDescent="0.45">
      <c r="A2307" t="s">
        <v>181</v>
      </c>
      <c r="B2307">
        <v>2019</v>
      </c>
      <c r="C2307" s="9">
        <v>43450</v>
      </c>
      <c r="D2307" t="s">
        <v>653</v>
      </c>
      <c r="E2307" t="s">
        <v>370</v>
      </c>
      <c r="F2307">
        <v>1</v>
      </c>
      <c r="G2307">
        <v>4</v>
      </c>
      <c r="H2307" t="s">
        <v>133</v>
      </c>
      <c r="I2307" t="s">
        <v>25</v>
      </c>
      <c r="J2307">
        <v>25.893150684931499</v>
      </c>
      <c r="K2307">
        <v>25.222000000000001</v>
      </c>
      <c r="L2307">
        <v>25.241</v>
      </c>
      <c r="M2307">
        <v>27.081</v>
      </c>
      <c r="N2307">
        <v>0.92</v>
      </c>
      <c r="O2307">
        <v>4</v>
      </c>
    </row>
    <row r="2308" spans="1:15" x14ac:dyDescent="0.45">
      <c r="A2308" t="s">
        <v>181</v>
      </c>
      <c r="B2308">
        <v>2019</v>
      </c>
      <c r="C2308" s="9">
        <v>43450</v>
      </c>
      <c r="D2308" t="s">
        <v>653</v>
      </c>
      <c r="E2308" t="s">
        <v>370</v>
      </c>
      <c r="F2308">
        <v>1</v>
      </c>
      <c r="G2308">
        <v>5</v>
      </c>
      <c r="H2308" t="s">
        <v>20</v>
      </c>
      <c r="I2308" t="s">
        <v>21</v>
      </c>
      <c r="J2308">
        <v>23.361643835616398</v>
      </c>
      <c r="K2308">
        <v>27.617999999999999</v>
      </c>
      <c r="L2308">
        <v>27.393999999999998</v>
      </c>
      <c r="M2308">
        <v>29.341999999999999</v>
      </c>
      <c r="N2308">
        <v>0.97399999999999998</v>
      </c>
      <c r="O2308">
        <v>6</v>
      </c>
    </row>
    <row r="2309" spans="1:15" x14ac:dyDescent="0.45">
      <c r="A2309" t="s">
        <v>181</v>
      </c>
      <c r="B2309">
        <v>2019</v>
      </c>
      <c r="C2309" s="9">
        <v>43450</v>
      </c>
      <c r="D2309" t="s">
        <v>653</v>
      </c>
      <c r="E2309" t="s">
        <v>370</v>
      </c>
      <c r="F2309">
        <v>1</v>
      </c>
      <c r="G2309">
        <v>6</v>
      </c>
      <c r="H2309" t="s">
        <v>174</v>
      </c>
      <c r="I2309" t="s">
        <v>156</v>
      </c>
      <c r="J2309">
        <v>26.915068493150599</v>
      </c>
      <c r="K2309">
        <v>27.766999999999999</v>
      </c>
      <c r="L2309">
        <v>27.513000000000002</v>
      </c>
      <c r="M2309">
        <v>29.099</v>
      </c>
      <c r="N2309">
        <v>0.79300000000000004</v>
      </c>
      <c r="O2309">
        <v>6</v>
      </c>
    </row>
    <row r="2310" spans="1:15" x14ac:dyDescent="0.45">
      <c r="A2310" t="s">
        <v>181</v>
      </c>
      <c r="B2310">
        <v>2019</v>
      </c>
      <c r="C2310" s="9">
        <v>43450</v>
      </c>
      <c r="D2310" t="s">
        <v>653</v>
      </c>
      <c r="E2310" t="s">
        <v>370</v>
      </c>
      <c r="F2310">
        <v>2</v>
      </c>
      <c r="G2310">
        <v>1</v>
      </c>
      <c r="H2310" t="s">
        <v>34</v>
      </c>
      <c r="I2310" t="s">
        <v>19</v>
      </c>
      <c r="J2310">
        <v>31.372602739725998</v>
      </c>
      <c r="K2310">
        <v>27.997</v>
      </c>
      <c r="L2310">
        <v>28.213000000000001</v>
      </c>
      <c r="M2310">
        <v>29.917000000000002</v>
      </c>
      <c r="N2310">
        <v>0.85199999999999998</v>
      </c>
      <c r="O2310">
        <v>7</v>
      </c>
    </row>
    <row r="2311" spans="1:15" x14ac:dyDescent="0.45">
      <c r="A2311" t="s">
        <v>181</v>
      </c>
      <c r="B2311">
        <v>2019</v>
      </c>
      <c r="C2311" s="9">
        <v>43450</v>
      </c>
      <c r="D2311" t="s">
        <v>653</v>
      </c>
      <c r="E2311" t="s">
        <v>370</v>
      </c>
      <c r="F2311">
        <v>2</v>
      </c>
      <c r="G2311">
        <v>2</v>
      </c>
      <c r="H2311" t="s">
        <v>134</v>
      </c>
      <c r="I2311" t="s">
        <v>38</v>
      </c>
      <c r="J2311">
        <v>27.887671232876698</v>
      </c>
      <c r="K2311">
        <v>26.704999999999998</v>
      </c>
      <c r="L2311">
        <v>26.864000000000001</v>
      </c>
      <c r="M2311">
        <v>28.792000000000002</v>
      </c>
      <c r="N2311">
        <v>0.96399999999999997</v>
      </c>
      <c r="O2311">
        <v>8</v>
      </c>
    </row>
    <row r="2312" spans="1:15" x14ac:dyDescent="0.45">
      <c r="A2312" t="s">
        <v>181</v>
      </c>
      <c r="B2312">
        <v>2019</v>
      </c>
      <c r="C2312" s="9">
        <v>43450</v>
      </c>
      <c r="D2312" t="s">
        <v>653</v>
      </c>
      <c r="E2312" t="s">
        <v>370</v>
      </c>
      <c r="F2312">
        <v>2</v>
      </c>
      <c r="G2312">
        <v>3</v>
      </c>
      <c r="H2312" t="s">
        <v>22</v>
      </c>
      <c r="I2312" t="s">
        <v>15</v>
      </c>
      <c r="J2312">
        <v>20.934246575342399</v>
      </c>
      <c r="K2312">
        <v>19.282999999999902</v>
      </c>
      <c r="L2312">
        <v>20.481999999999999</v>
      </c>
      <c r="M2312">
        <v>24.064</v>
      </c>
      <c r="N2312">
        <v>1.7909999999999999</v>
      </c>
      <c r="O2312">
        <v>9</v>
      </c>
    </row>
    <row r="2313" spans="1:15" x14ac:dyDescent="0.45">
      <c r="A2313" t="s">
        <v>181</v>
      </c>
      <c r="B2313">
        <v>2019</v>
      </c>
      <c r="C2313" s="9">
        <v>43450</v>
      </c>
      <c r="D2313" t="s">
        <v>653</v>
      </c>
      <c r="E2313" t="s">
        <v>370</v>
      </c>
      <c r="F2313">
        <v>2</v>
      </c>
      <c r="G2313">
        <v>4</v>
      </c>
      <c r="H2313" t="s">
        <v>50</v>
      </c>
      <c r="I2313" t="s">
        <v>51</v>
      </c>
      <c r="J2313">
        <v>22.194520547945199</v>
      </c>
      <c r="K2313">
        <v>27.638000000000002</v>
      </c>
      <c r="L2313">
        <v>27.478999999999999</v>
      </c>
      <c r="M2313">
        <v>29.486999999999998</v>
      </c>
      <c r="N2313">
        <v>1.004</v>
      </c>
      <c r="O2313">
        <v>10</v>
      </c>
    </row>
    <row r="2314" spans="1:15" x14ac:dyDescent="0.45">
      <c r="A2314" t="s">
        <v>181</v>
      </c>
      <c r="B2314">
        <v>2019</v>
      </c>
      <c r="C2314" s="9">
        <v>43450</v>
      </c>
      <c r="D2314" t="s">
        <v>653</v>
      </c>
      <c r="E2314" t="s">
        <v>370</v>
      </c>
      <c r="F2314">
        <v>2</v>
      </c>
      <c r="G2314">
        <v>5</v>
      </c>
      <c r="H2314" t="s">
        <v>129</v>
      </c>
      <c r="I2314" t="s">
        <v>65</v>
      </c>
      <c r="J2314">
        <v>28.424657534246499</v>
      </c>
      <c r="K2314">
        <v>19.672000000000001</v>
      </c>
      <c r="L2314">
        <v>19.951999999999899</v>
      </c>
      <c r="M2314">
        <v>23.257999999999999</v>
      </c>
      <c r="N2314">
        <v>1.653</v>
      </c>
      <c r="O2314">
        <v>11</v>
      </c>
    </row>
    <row r="2315" spans="1:15" x14ac:dyDescent="0.45">
      <c r="A2315" t="s">
        <v>181</v>
      </c>
      <c r="B2315">
        <v>2019</v>
      </c>
      <c r="C2315" s="9">
        <v>43450</v>
      </c>
      <c r="D2315" t="s">
        <v>653</v>
      </c>
      <c r="E2315" t="s">
        <v>370</v>
      </c>
      <c r="F2315">
        <v>2</v>
      </c>
      <c r="G2315">
        <v>6</v>
      </c>
      <c r="H2315" t="s">
        <v>655</v>
      </c>
      <c r="I2315" t="s">
        <v>120</v>
      </c>
      <c r="J2315">
        <v>36.032876712328701</v>
      </c>
      <c r="K2315">
        <v>28.492000000000001</v>
      </c>
      <c r="L2315">
        <v>28.198999999999899</v>
      </c>
      <c r="M2315">
        <v>29.742999999999999</v>
      </c>
      <c r="N2315">
        <v>0.77200000000000002</v>
      </c>
      <c r="O2315">
        <v>12</v>
      </c>
    </row>
    <row r="2316" spans="1:15" x14ac:dyDescent="0.45">
      <c r="A2316" t="s">
        <v>159</v>
      </c>
      <c r="B2316">
        <v>2019</v>
      </c>
      <c r="C2316" s="9">
        <v>43483</v>
      </c>
      <c r="D2316" t="s">
        <v>653</v>
      </c>
      <c r="E2316" t="s">
        <v>454</v>
      </c>
      <c r="F2316">
        <v>1</v>
      </c>
      <c r="G2316">
        <v>1</v>
      </c>
      <c r="H2316" t="s">
        <v>82</v>
      </c>
      <c r="I2316" t="s">
        <v>67</v>
      </c>
      <c r="J2316">
        <v>26.386301369862998</v>
      </c>
      <c r="K2316">
        <v>23.590999999999902</v>
      </c>
      <c r="L2316">
        <v>24.238</v>
      </c>
      <c r="M2316">
        <v>26.803999999999998</v>
      </c>
      <c r="N2316">
        <v>1.2829999999999999</v>
      </c>
      <c r="O2316">
        <v>8</v>
      </c>
    </row>
    <row r="2317" spans="1:15" x14ac:dyDescent="0.45">
      <c r="A2317" t="s">
        <v>159</v>
      </c>
      <c r="B2317">
        <v>2019</v>
      </c>
      <c r="C2317" s="9">
        <v>43483</v>
      </c>
      <c r="D2317" t="s">
        <v>653</v>
      </c>
      <c r="E2317" t="s">
        <v>454</v>
      </c>
      <c r="F2317">
        <v>1</v>
      </c>
      <c r="G2317">
        <v>2</v>
      </c>
      <c r="H2317" t="s">
        <v>135</v>
      </c>
      <c r="I2317" t="s">
        <v>29</v>
      </c>
      <c r="J2317">
        <v>29.194520547945199</v>
      </c>
      <c r="K2317">
        <v>27.094999999999999</v>
      </c>
      <c r="L2317">
        <v>27.135999999999999</v>
      </c>
      <c r="M2317">
        <v>28.89</v>
      </c>
      <c r="N2317">
        <v>0.877</v>
      </c>
      <c r="O2317">
        <v>7</v>
      </c>
    </row>
    <row r="2318" spans="1:15" x14ac:dyDescent="0.45">
      <c r="A2318" t="s">
        <v>159</v>
      </c>
      <c r="B2318">
        <v>2019</v>
      </c>
      <c r="C2318" s="9">
        <v>43483</v>
      </c>
      <c r="D2318" t="s">
        <v>653</v>
      </c>
      <c r="E2318" t="s">
        <v>454</v>
      </c>
      <c r="F2318">
        <v>1</v>
      </c>
      <c r="G2318">
        <v>3</v>
      </c>
      <c r="H2318" t="s">
        <v>50</v>
      </c>
      <c r="I2318" t="s">
        <v>51</v>
      </c>
      <c r="J2318">
        <v>22.284931506849301</v>
      </c>
      <c r="K2318">
        <v>27.478999999999999</v>
      </c>
      <c r="L2318">
        <v>27.341000000000001</v>
      </c>
      <c r="M2318">
        <v>29.317</v>
      </c>
      <c r="N2318">
        <v>0.98799999999999999</v>
      </c>
      <c r="O2318">
        <v>10</v>
      </c>
    </row>
    <row r="2319" spans="1:15" x14ac:dyDescent="0.45">
      <c r="A2319" t="s">
        <v>159</v>
      </c>
      <c r="B2319">
        <v>2019</v>
      </c>
      <c r="C2319" s="9">
        <v>43483</v>
      </c>
      <c r="D2319" t="s">
        <v>653</v>
      </c>
      <c r="E2319" t="s">
        <v>454</v>
      </c>
      <c r="F2319">
        <v>1</v>
      </c>
      <c r="G2319">
        <v>4</v>
      </c>
      <c r="H2319" t="s">
        <v>187</v>
      </c>
      <c r="I2319" t="s">
        <v>53</v>
      </c>
      <c r="J2319">
        <v>23.797260273972601</v>
      </c>
      <c r="K2319">
        <v>17.012999999999899</v>
      </c>
      <c r="L2319">
        <v>17.445</v>
      </c>
      <c r="M2319">
        <v>20.588999999999999</v>
      </c>
      <c r="N2319">
        <v>1.5720000000000001</v>
      </c>
      <c r="O2319">
        <v>17</v>
      </c>
    </row>
    <row r="2320" spans="1:15" x14ac:dyDescent="0.45">
      <c r="A2320" t="s">
        <v>159</v>
      </c>
      <c r="B2320">
        <v>2019</v>
      </c>
      <c r="C2320" s="9">
        <v>43483</v>
      </c>
      <c r="D2320" t="s">
        <v>653</v>
      </c>
      <c r="E2320" t="s">
        <v>454</v>
      </c>
      <c r="F2320">
        <v>1</v>
      </c>
      <c r="G2320">
        <v>5</v>
      </c>
      <c r="H2320" t="s">
        <v>121</v>
      </c>
      <c r="I2320" t="s">
        <v>120</v>
      </c>
      <c r="J2320">
        <v>22.873972602739698</v>
      </c>
      <c r="K2320">
        <v>17.331</v>
      </c>
      <c r="L2320">
        <v>17.302</v>
      </c>
      <c r="M2320">
        <v>20.065999999999999</v>
      </c>
      <c r="N2320">
        <v>1.3819999999999999</v>
      </c>
      <c r="O2320">
        <v>15</v>
      </c>
    </row>
    <row r="2321" spans="1:15" x14ac:dyDescent="0.45">
      <c r="A2321" t="s">
        <v>159</v>
      </c>
      <c r="B2321">
        <v>2019</v>
      </c>
      <c r="C2321" s="9">
        <v>43483</v>
      </c>
      <c r="D2321" t="s">
        <v>653</v>
      </c>
      <c r="E2321" t="s">
        <v>454</v>
      </c>
      <c r="F2321">
        <v>1</v>
      </c>
      <c r="G2321">
        <v>6</v>
      </c>
      <c r="H2321" t="s">
        <v>157</v>
      </c>
      <c r="I2321" t="s">
        <v>158</v>
      </c>
      <c r="J2321">
        <v>21.830136986301302</v>
      </c>
      <c r="K2321">
        <v>16.738</v>
      </c>
      <c r="L2321">
        <v>16.314</v>
      </c>
      <c r="M2321">
        <v>19.154</v>
      </c>
      <c r="N2321">
        <v>1.42</v>
      </c>
      <c r="O2321">
        <v>13</v>
      </c>
    </row>
    <row r="2322" spans="1:15" x14ac:dyDescent="0.45">
      <c r="A2322" t="s">
        <v>159</v>
      </c>
      <c r="B2322">
        <v>2019</v>
      </c>
      <c r="C2322" s="9">
        <v>43483</v>
      </c>
      <c r="D2322" t="s">
        <v>653</v>
      </c>
      <c r="E2322" t="s">
        <v>454</v>
      </c>
      <c r="F2322">
        <v>2</v>
      </c>
      <c r="G2322">
        <v>1</v>
      </c>
      <c r="H2322" t="s">
        <v>79</v>
      </c>
      <c r="I2322" t="s">
        <v>65</v>
      </c>
      <c r="J2322">
        <v>31.7095890410958</v>
      </c>
      <c r="K2322">
        <v>31.562999999999999</v>
      </c>
      <c r="L2322">
        <v>31.638000000000002</v>
      </c>
      <c r="M2322">
        <v>33.124000000000002</v>
      </c>
      <c r="N2322">
        <v>0.74299999999999999</v>
      </c>
      <c r="O2322">
        <v>1</v>
      </c>
    </row>
    <row r="2323" spans="1:15" x14ac:dyDescent="0.45">
      <c r="A2323" t="s">
        <v>159</v>
      </c>
      <c r="B2323">
        <v>2019</v>
      </c>
      <c r="C2323" s="9">
        <v>43483</v>
      </c>
      <c r="D2323" t="s">
        <v>653</v>
      </c>
      <c r="E2323" t="s">
        <v>454</v>
      </c>
      <c r="F2323">
        <v>2</v>
      </c>
      <c r="G2323">
        <v>2</v>
      </c>
      <c r="H2323" t="s">
        <v>133</v>
      </c>
      <c r="I2323" t="s">
        <v>25</v>
      </c>
      <c r="J2323">
        <v>25.9835616438356</v>
      </c>
      <c r="K2323">
        <v>25.241</v>
      </c>
      <c r="L2323">
        <v>25.413999999999898</v>
      </c>
      <c r="M2323">
        <v>27.231999999999999</v>
      </c>
      <c r="N2323">
        <v>0.90900000000000003</v>
      </c>
      <c r="O2323">
        <v>2</v>
      </c>
    </row>
    <row r="2324" spans="1:15" x14ac:dyDescent="0.45">
      <c r="A2324" t="s">
        <v>159</v>
      </c>
      <c r="B2324">
        <v>2019</v>
      </c>
      <c r="C2324" s="9">
        <v>43483</v>
      </c>
      <c r="D2324" t="s">
        <v>653</v>
      </c>
      <c r="E2324" t="s">
        <v>454</v>
      </c>
      <c r="F2324">
        <v>2</v>
      </c>
      <c r="G2324">
        <v>3</v>
      </c>
      <c r="H2324" t="s">
        <v>100</v>
      </c>
      <c r="I2324" t="s">
        <v>47</v>
      </c>
      <c r="J2324">
        <v>24.931506849314999</v>
      </c>
      <c r="K2324">
        <v>21.968</v>
      </c>
      <c r="L2324">
        <v>22.280999999999999</v>
      </c>
      <c r="M2324">
        <v>24.859000000000002</v>
      </c>
      <c r="N2324">
        <v>1.2889999999999999</v>
      </c>
      <c r="O2324">
        <v>4</v>
      </c>
    </row>
    <row r="2325" spans="1:15" x14ac:dyDescent="0.45">
      <c r="A2325" t="s">
        <v>159</v>
      </c>
      <c r="B2325">
        <v>2019</v>
      </c>
      <c r="C2325" s="9">
        <v>43483</v>
      </c>
      <c r="D2325" t="s">
        <v>653</v>
      </c>
      <c r="E2325" t="s">
        <v>454</v>
      </c>
      <c r="F2325">
        <v>2</v>
      </c>
      <c r="G2325">
        <v>4</v>
      </c>
      <c r="H2325" t="s">
        <v>146</v>
      </c>
      <c r="I2325" t="s">
        <v>56</v>
      </c>
      <c r="J2325">
        <v>28.794520547945201</v>
      </c>
      <c r="K2325">
        <v>20.170000000000002</v>
      </c>
      <c r="L2325">
        <v>20.405000000000001</v>
      </c>
      <c r="M2325">
        <v>22.984999999999999</v>
      </c>
      <c r="N2325">
        <v>1.29</v>
      </c>
      <c r="O2325">
        <v>13</v>
      </c>
    </row>
    <row r="2326" spans="1:15" x14ac:dyDescent="0.45">
      <c r="A2326" t="s">
        <v>159</v>
      </c>
      <c r="B2326">
        <v>2019</v>
      </c>
      <c r="C2326" s="9">
        <v>43483</v>
      </c>
      <c r="D2326" t="s">
        <v>653</v>
      </c>
      <c r="E2326" t="s">
        <v>454</v>
      </c>
      <c r="F2326">
        <v>2</v>
      </c>
      <c r="G2326">
        <v>5</v>
      </c>
      <c r="H2326" t="s">
        <v>401</v>
      </c>
      <c r="I2326" t="s">
        <v>36</v>
      </c>
      <c r="J2326">
        <v>31.016438356164301</v>
      </c>
      <c r="K2326">
        <v>27.835999999999999</v>
      </c>
      <c r="L2326">
        <v>27.379000000000001</v>
      </c>
      <c r="M2326">
        <v>29.477</v>
      </c>
      <c r="N2326">
        <v>1.0489999999999999</v>
      </c>
      <c r="O2326">
        <v>5</v>
      </c>
    </row>
    <row r="2327" spans="1:15" x14ac:dyDescent="0.45">
      <c r="A2327" t="s">
        <v>159</v>
      </c>
      <c r="B2327">
        <v>2019</v>
      </c>
      <c r="C2327" s="9">
        <v>43483</v>
      </c>
      <c r="D2327" t="s">
        <v>653</v>
      </c>
      <c r="E2327" t="s">
        <v>454</v>
      </c>
      <c r="F2327">
        <v>2</v>
      </c>
      <c r="G2327">
        <v>6</v>
      </c>
      <c r="H2327" t="s">
        <v>52</v>
      </c>
      <c r="I2327" t="s">
        <v>53</v>
      </c>
      <c r="J2327">
        <v>21.857534246575302</v>
      </c>
      <c r="K2327">
        <v>12.920999999999999</v>
      </c>
      <c r="L2327">
        <v>12.648999999999999</v>
      </c>
      <c r="M2327">
        <v>17.163</v>
      </c>
      <c r="N2327">
        <v>2.2570000000000001</v>
      </c>
      <c r="O2327">
        <v>17</v>
      </c>
    </row>
    <row r="2328" spans="1:15" x14ac:dyDescent="0.45">
      <c r="A2328" t="s">
        <v>159</v>
      </c>
      <c r="B2328">
        <v>2019</v>
      </c>
      <c r="C2328" s="9">
        <v>43483</v>
      </c>
      <c r="D2328" t="s">
        <v>653</v>
      </c>
      <c r="E2328" t="s">
        <v>454</v>
      </c>
      <c r="F2328">
        <v>3</v>
      </c>
      <c r="G2328">
        <v>1</v>
      </c>
      <c r="H2328" t="s">
        <v>16</v>
      </c>
      <c r="I2328" t="s">
        <v>17</v>
      </c>
      <c r="J2328">
        <v>19.7424657534246</v>
      </c>
      <c r="K2328">
        <v>26.068999999999999</v>
      </c>
      <c r="L2328">
        <v>26.524999999999999</v>
      </c>
      <c r="M2328">
        <v>28.991</v>
      </c>
      <c r="N2328">
        <v>1.2330000000000001</v>
      </c>
      <c r="O2328">
        <v>6</v>
      </c>
    </row>
    <row r="2329" spans="1:15" x14ac:dyDescent="0.45">
      <c r="A2329" t="s">
        <v>159</v>
      </c>
      <c r="B2329">
        <v>2019</v>
      </c>
      <c r="C2329" s="9">
        <v>43483</v>
      </c>
      <c r="D2329" t="s">
        <v>653</v>
      </c>
      <c r="E2329" t="s">
        <v>454</v>
      </c>
      <c r="F2329">
        <v>3</v>
      </c>
      <c r="G2329">
        <v>2</v>
      </c>
      <c r="H2329" t="s">
        <v>137</v>
      </c>
      <c r="I2329" t="s">
        <v>29</v>
      </c>
      <c r="J2329">
        <v>21.668493150684899</v>
      </c>
      <c r="K2329">
        <v>21.103000000000002</v>
      </c>
      <c r="L2329">
        <v>21.797000000000001</v>
      </c>
      <c r="M2329">
        <v>24.533000000000001</v>
      </c>
      <c r="N2329">
        <v>1.3680000000000001</v>
      </c>
      <c r="O2329">
        <v>11</v>
      </c>
    </row>
    <row r="2330" spans="1:15" x14ac:dyDescent="0.45">
      <c r="A2330" t="s">
        <v>159</v>
      </c>
      <c r="B2330">
        <v>2019</v>
      </c>
      <c r="C2330" s="9">
        <v>43483</v>
      </c>
      <c r="D2330" t="s">
        <v>653</v>
      </c>
      <c r="E2330" t="s">
        <v>454</v>
      </c>
      <c r="F2330">
        <v>3</v>
      </c>
      <c r="G2330">
        <v>3</v>
      </c>
      <c r="H2330" t="s">
        <v>147</v>
      </c>
      <c r="I2330" t="s">
        <v>31</v>
      </c>
      <c r="J2330">
        <v>30.528767123287601</v>
      </c>
      <c r="K2330">
        <v>27.635999999999999</v>
      </c>
      <c r="L2330">
        <v>27.579000000000001</v>
      </c>
      <c r="M2330">
        <v>29.129000000000001</v>
      </c>
      <c r="N2330">
        <v>0.77500000000000002</v>
      </c>
      <c r="O2330">
        <v>3</v>
      </c>
    </row>
    <row r="2331" spans="1:15" x14ac:dyDescent="0.45">
      <c r="A2331" t="s">
        <v>159</v>
      </c>
      <c r="B2331">
        <v>2019</v>
      </c>
      <c r="C2331" s="9">
        <v>43483</v>
      </c>
      <c r="D2331" t="s">
        <v>653</v>
      </c>
      <c r="E2331" t="s">
        <v>454</v>
      </c>
      <c r="F2331">
        <v>3</v>
      </c>
      <c r="G2331">
        <v>4</v>
      </c>
      <c r="H2331" t="s">
        <v>60</v>
      </c>
      <c r="I2331" t="s">
        <v>61</v>
      </c>
      <c r="J2331">
        <v>30.506849315068401</v>
      </c>
      <c r="K2331">
        <v>23.727</v>
      </c>
      <c r="L2331">
        <v>23.712</v>
      </c>
      <c r="M2331">
        <v>25.308</v>
      </c>
      <c r="N2331">
        <v>0.79800000000000004</v>
      </c>
      <c r="O2331">
        <v>9</v>
      </c>
    </row>
    <row r="2332" spans="1:15" x14ac:dyDescent="0.45">
      <c r="A2332" t="s">
        <v>159</v>
      </c>
      <c r="B2332">
        <v>2019</v>
      </c>
      <c r="C2332" s="9">
        <v>43483</v>
      </c>
      <c r="D2332" t="s">
        <v>653</v>
      </c>
      <c r="E2332" t="s">
        <v>454</v>
      </c>
      <c r="F2332">
        <v>3</v>
      </c>
      <c r="G2332">
        <v>5</v>
      </c>
      <c r="H2332" t="s">
        <v>26</v>
      </c>
      <c r="I2332" t="s">
        <v>27</v>
      </c>
      <c r="J2332">
        <v>20.657534246575299</v>
      </c>
      <c r="K2332">
        <v>21.957999999999998</v>
      </c>
      <c r="L2332">
        <v>21.526</v>
      </c>
      <c r="M2332">
        <v>24.984000000000002</v>
      </c>
      <c r="N2332">
        <v>1.7290000000000001</v>
      </c>
      <c r="O2332">
        <v>12</v>
      </c>
    </row>
    <row r="2333" spans="1:15" x14ac:dyDescent="0.45">
      <c r="A2333" t="s">
        <v>159</v>
      </c>
      <c r="B2333">
        <v>2019</v>
      </c>
      <c r="C2333" s="9">
        <v>43483</v>
      </c>
      <c r="D2333" t="s">
        <v>653</v>
      </c>
      <c r="E2333" t="s">
        <v>454</v>
      </c>
      <c r="F2333">
        <v>3</v>
      </c>
      <c r="G2333">
        <v>6</v>
      </c>
      <c r="H2333" t="s">
        <v>94</v>
      </c>
      <c r="I2333" t="s">
        <v>38</v>
      </c>
      <c r="J2333">
        <v>21.2219178082191</v>
      </c>
      <c r="K2333">
        <v>18.222000000000001</v>
      </c>
      <c r="L2333">
        <v>17.908999999999999</v>
      </c>
      <c r="M2333">
        <v>20.649000000000001</v>
      </c>
      <c r="N2333">
        <v>1.37</v>
      </c>
      <c r="O2333">
        <v>15</v>
      </c>
    </row>
    <row r="2334" spans="1:15" x14ac:dyDescent="0.45">
      <c r="A2334" t="s">
        <v>159</v>
      </c>
      <c r="B2334">
        <v>2019</v>
      </c>
      <c r="C2334" s="9">
        <v>43483</v>
      </c>
      <c r="D2334" t="s">
        <v>653</v>
      </c>
      <c r="E2334" t="s">
        <v>642</v>
      </c>
      <c r="F2334">
        <v>1</v>
      </c>
      <c r="G2334">
        <v>1</v>
      </c>
      <c r="H2334" t="s">
        <v>26</v>
      </c>
      <c r="I2334" t="s">
        <v>27</v>
      </c>
      <c r="J2334">
        <v>20.657534246575299</v>
      </c>
      <c r="K2334">
        <v>21.526</v>
      </c>
      <c r="L2334">
        <v>22.638000000000002</v>
      </c>
      <c r="M2334">
        <v>25.942</v>
      </c>
      <c r="N2334">
        <v>1.6519999999999999</v>
      </c>
      <c r="O2334">
        <v>12</v>
      </c>
    </row>
    <row r="2335" spans="1:15" x14ac:dyDescent="0.45">
      <c r="A2335" t="s">
        <v>159</v>
      </c>
      <c r="B2335">
        <v>2019</v>
      </c>
      <c r="C2335" s="9">
        <v>43483</v>
      </c>
      <c r="D2335" t="s">
        <v>653</v>
      </c>
      <c r="E2335" t="s">
        <v>642</v>
      </c>
      <c r="F2335">
        <v>1</v>
      </c>
      <c r="G2335">
        <v>2</v>
      </c>
      <c r="H2335" t="s">
        <v>60</v>
      </c>
      <c r="I2335" t="s">
        <v>61</v>
      </c>
      <c r="J2335">
        <v>30.506849315068401</v>
      </c>
      <c r="K2335">
        <v>23.712</v>
      </c>
      <c r="L2335">
        <v>23.827000000000002</v>
      </c>
      <c r="M2335">
        <v>25.411000000000001</v>
      </c>
      <c r="N2335">
        <v>0.79200000000000004</v>
      </c>
      <c r="O2335">
        <v>9</v>
      </c>
    </row>
    <row r="2336" spans="1:15" x14ac:dyDescent="0.45">
      <c r="A2336" t="s">
        <v>159</v>
      </c>
      <c r="B2336">
        <v>2019</v>
      </c>
      <c r="C2336" s="9">
        <v>43483</v>
      </c>
      <c r="D2336" t="s">
        <v>653</v>
      </c>
      <c r="E2336" t="s">
        <v>642</v>
      </c>
      <c r="F2336">
        <v>1</v>
      </c>
      <c r="G2336">
        <v>3</v>
      </c>
      <c r="H2336" t="s">
        <v>50</v>
      </c>
      <c r="I2336" t="s">
        <v>51</v>
      </c>
      <c r="J2336">
        <v>22.284931506849301</v>
      </c>
      <c r="K2336">
        <v>27.341000000000001</v>
      </c>
      <c r="L2336">
        <v>27.175999999999998</v>
      </c>
      <c r="M2336">
        <v>29.12</v>
      </c>
      <c r="N2336">
        <v>0.97199999999999998</v>
      </c>
      <c r="O2336">
        <v>10</v>
      </c>
    </row>
    <row r="2337" spans="1:15" x14ac:dyDescent="0.45">
      <c r="A2337" t="s">
        <v>159</v>
      </c>
      <c r="B2337">
        <v>2019</v>
      </c>
      <c r="C2337" s="9">
        <v>43483</v>
      </c>
      <c r="D2337" t="s">
        <v>653</v>
      </c>
      <c r="E2337" t="s">
        <v>642</v>
      </c>
      <c r="F2337">
        <v>1</v>
      </c>
      <c r="G2337">
        <v>4</v>
      </c>
      <c r="H2337" t="s">
        <v>146</v>
      </c>
      <c r="I2337" t="s">
        <v>56</v>
      </c>
      <c r="J2337">
        <v>28.794520547945201</v>
      </c>
      <c r="K2337">
        <v>20.405000000000001</v>
      </c>
      <c r="L2337">
        <v>20.414000000000001</v>
      </c>
      <c r="M2337">
        <v>22.92</v>
      </c>
      <c r="N2337">
        <v>1.2529999999999999</v>
      </c>
      <c r="O2337">
        <v>13</v>
      </c>
    </row>
    <row r="2338" spans="1:15" x14ac:dyDescent="0.45">
      <c r="A2338" t="s">
        <v>159</v>
      </c>
      <c r="B2338">
        <v>2019</v>
      </c>
      <c r="C2338" s="9">
        <v>43483</v>
      </c>
      <c r="D2338" t="s">
        <v>653</v>
      </c>
      <c r="E2338" t="s">
        <v>642</v>
      </c>
      <c r="F2338">
        <v>1</v>
      </c>
      <c r="G2338">
        <v>5</v>
      </c>
      <c r="H2338" t="s">
        <v>121</v>
      </c>
      <c r="I2338" t="s">
        <v>120</v>
      </c>
      <c r="J2338">
        <v>22.873972602739698</v>
      </c>
      <c r="K2338">
        <v>17.302</v>
      </c>
      <c r="L2338">
        <v>17.231000000000002</v>
      </c>
      <c r="M2338">
        <v>19.911000000000001</v>
      </c>
      <c r="N2338">
        <v>1.34</v>
      </c>
      <c r="O2338">
        <v>15</v>
      </c>
    </row>
    <row r="2339" spans="1:15" x14ac:dyDescent="0.45">
      <c r="A2339" t="s">
        <v>159</v>
      </c>
      <c r="B2339">
        <v>2019</v>
      </c>
      <c r="C2339" s="9">
        <v>43483</v>
      </c>
      <c r="D2339" t="s">
        <v>653</v>
      </c>
      <c r="E2339" t="s">
        <v>642</v>
      </c>
      <c r="F2339">
        <v>1</v>
      </c>
      <c r="G2339">
        <v>6</v>
      </c>
      <c r="H2339" t="s">
        <v>52</v>
      </c>
      <c r="I2339" t="s">
        <v>53</v>
      </c>
      <c r="J2339">
        <v>21.857534246575302</v>
      </c>
      <c r="K2339">
        <v>12.648999999999999</v>
      </c>
      <c r="L2339">
        <v>12.086</v>
      </c>
      <c r="M2339">
        <v>16.350000000000001</v>
      </c>
      <c r="N2339">
        <v>2.1320000000000001</v>
      </c>
      <c r="O2339">
        <v>17</v>
      </c>
    </row>
    <row r="2340" spans="1:15" x14ac:dyDescent="0.45">
      <c r="A2340" t="s">
        <v>159</v>
      </c>
      <c r="B2340">
        <v>2019</v>
      </c>
      <c r="C2340" s="9">
        <v>43483</v>
      </c>
      <c r="D2340" t="s">
        <v>653</v>
      </c>
      <c r="E2340" t="s">
        <v>642</v>
      </c>
      <c r="F2340">
        <v>2</v>
      </c>
      <c r="G2340">
        <v>1</v>
      </c>
      <c r="H2340" t="s">
        <v>401</v>
      </c>
      <c r="I2340" t="s">
        <v>36</v>
      </c>
      <c r="J2340">
        <v>31.016438356164301</v>
      </c>
      <c r="K2340">
        <v>27.379000000000001</v>
      </c>
      <c r="L2340">
        <v>27.637999999999899</v>
      </c>
      <c r="M2340">
        <v>29.712</v>
      </c>
      <c r="N2340">
        <v>1.0369999999999999</v>
      </c>
      <c r="O2340">
        <v>5</v>
      </c>
    </row>
    <row r="2341" spans="1:15" x14ac:dyDescent="0.45">
      <c r="A2341" t="s">
        <v>159</v>
      </c>
      <c r="B2341">
        <v>2019</v>
      </c>
      <c r="C2341" s="9">
        <v>43483</v>
      </c>
      <c r="D2341" t="s">
        <v>653</v>
      </c>
      <c r="E2341" t="s">
        <v>642</v>
      </c>
      <c r="F2341">
        <v>2</v>
      </c>
      <c r="G2341">
        <v>2</v>
      </c>
      <c r="H2341" t="s">
        <v>147</v>
      </c>
      <c r="I2341" t="s">
        <v>31</v>
      </c>
      <c r="J2341">
        <v>30.528767123287601</v>
      </c>
      <c r="K2341">
        <v>27.579000000000001</v>
      </c>
      <c r="L2341">
        <v>27.590999999999902</v>
      </c>
      <c r="M2341">
        <v>29.132999999999999</v>
      </c>
      <c r="N2341">
        <v>0.77100000000000002</v>
      </c>
      <c r="O2341">
        <v>3</v>
      </c>
    </row>
    <row r="2342" spans="1:15" x14ac:dyDescent="0.45">
      <c r="A2342" t="s">
        <v>159</v>
      </c>
      <c r="B2342">
        <v>2019</v>
      </c>
      <c r="C2342" s="9">
        <v>43483</v>
      </c>
      <c r="D2342" t="s">
        <v>653</v>
      </c>
      <c r="E2342" t="s">
        <v>642</v>
      </c>
      <c r="F2342">
        <v>2</v>
      </c>
      <c r="G2342">
        <v>3</v>
      </c>
      <c r="H2342" t="s">
        <v>100</v>
      </c>
      <c r="I2342" t="s">
        <v>47</v>
      </c>
      <c r="J2342">
        <v>24.931506849314999</v>
      </c>
      <c r="K2342">
        <v>22.280999999999999</v>
      </c>
      <c r="L2342">
        <v>22.395</v>
      </c>
      <c r="M2342">
        <v>24.901</v>
      </c>
      <c r="N2342">
        <v>1.2529999999999999</v>
      </c>
      <c r="O2342">
        <v>4</v>
      </c>
    </row>
    <row r="2343" spans="1:15" x14ac:dyDescent="0.45">
      <c r="A2343" t="s">
        <v>159</v>
      </c>
      <c r="B2343">
        <v>2019</v>
      </c>
      <c r="C2343" s="9">
        <v>43483</v>
      </c>
      <c r="D2343" t="s">
        <v>653</v>
      </c>
      <c r="E2343" t="s">
        <v>642</v>
      </c>
      <c r="F2343">
        <v>2</v>
      </c>
      <c r="G2343">
        <v>4</v>
      </c>
      <c r="H2343" t="s">
        <v>157</v>
      </c>
      <c r="I2343" t="s">
        <v>158</v>
      </c>
      <c r="J2343">
        <v>21.830136986301302</v>
      </c>
      <c r="K2343">
        <v>16.314</v>
      </c>
      <c r="L2343">
        <v>16.68</v>
      </c>
      <c r="M2343">
        <v>19.417999999999999</v>
      </c>
      <c r="N2343">
        <v>1.369</v>
      </c>
      <c r="O2343">
        <v>13</v>
      </c>
    </row>
    <row r="2344" spans="1:15" x14ac:dyDescent="0.45">
      <c r="A2344" t="s">
        <v>159</v>
      </c>
      <c r="B2344">
        <v>2019</v>
      </c>
      <c r="C2344" s="9">
        <v>43483</v>
      </c>
      <c r="D2344" t="s">
        <v>653</v>
      </c>
      <c r="E2344" t="s">
        <v>642</v>
      </c>
      <c r="F2344">
        <v>2</v>
      </c>
      <c r="G2344">
        <v>5</v>
      </c>
      <c r="H2344" t="s">
        <v>94</v>
      </c>
      <c r="I2344" t="s">
        <v>38</v>
      </c>
      <c r="J2344">
        <v>21.2219178082191</v>
      </c>
      <c r="K2344">
        <v>17.908999999999999</v>
      </c>
      <c r="L2344">
        <v>17.811</v>
      </c>
      <c r="M2344">
        <v>20.463000000000001</v>
      </c>
      <c r="N2344">
        <v>1.3260000000000001</v>
      </c>
      <c r="O2344">
        <v>15</v>
      </c>
    </row>
    <row r="2345" spans="1:15" x14ac:dyDescent="0.45">
      <c r="A2345" t="s">
        <v>159</v>
      </c>
      <c r="B2345">
        <v>2019</v>
      </c>
      <c r="C2345" s="9">
        <v>43483</v>
      </c>
      <c r="D2345" t="s">
        <v>653</v>
      </c>
      <c r="E2345" t="s">
        <v>642</v>
      </c>
      <c r="F2345">
        <v>2</v>
      </c>
      <c r="G2345">
        <v>6</v>
      </c>
      <c r="H2345" t="s">
        <v>187</v>
      </c>
      <c r="I2345" t="s">
        <v>53</v>
      </c>
      <c r="J2345">
        <v>23.797260273972601</v>
      </c>
      <c r="K2345">
        <v>17.445</v>
      </c>
      <c r="L2345">
        <v>16.870999999999999</v>
      </c>
      <c r="M2345">
        <v>19.907</v>
      </c>
      <c r="N2345">
        <v>1.518</v>
      </c>
      <c r="O2345">
        <v>17</v>
      </c>
    </row>
    <row r="2346" spans="1:15" x14ac:dyDescent="0.45">
      <c r="A2346" t="s">
        <v>159</v>
      </c>
      <c r="B2346">
        <v>2019</v>
      </c>
      <c r="C2346" s="9">
        <v>43483</v>
      </c>
      <c r="D2346" t="s">
        <v>653</v>
      </c>
      <c r="E2346" t="s">
        <v>643</v>
      </c>
      <c r="F2346">
        <v>1</v>
      </c>
      <c r="G2346">
        <v>1</v>
      </c>
      <c r="H2346" t="s">
        <v>133</v>
      </c>
      <c r="I2346" t="s">
        <v>25</v>
      </c>
      <c r="J2346">
        <v>25.9835616438356</v>
      </c>
      <c r="K2346">
        <v>25.413999999999898</v>
      </c>
      <c r="L2346">
        <v>25.712</v>
      </c>
      <c r="M2346">
        <v>27.512</v>
      </c>
      <c r="N2346">
        <v>0.9</v>
      </c>
      <c r="O2346">
        <v>2</v>
      </c>
    </row>
    <row r="2347" spans="1:15" x14ac:dyDescent="0.45">
      <c r="A2347" t="s">
        <v>159</v>
      </c>
      <c r="B2347">
        <v>2019</v>
      </c>
      <c r="C2347" s="9">
        <v>43483</v>
      </c>
      <c r="D2347" t="s">
        <v>653</v>
      </c>
      <c r="E2347" t="s">
        <v>643</v>
      </c>
      <c r="F2347">
        <v>1</v>
      </c>
      <c r="G2347">
        <v>2</v>
      </c>
      <c r="H2347" t="s">
        <v>147</v>
      </c>
      <c r="I2347" t="s">
        <v>31</v>
      </c>
      <c r="J2347">
        <v>30.528767123287601</v>
      </c>
      <c r="K2347">
        <v>27.590999999999902</v>
      </c>
      <c r="L2347">
        <v>27.635999999999999</v>
      </c>
      <c r="M2347">
        <v>29.167999999999999</v>
      </c>
      <c r="N2347">
        <v>0.76600000000000001</v>
      </c>
      <c r="O2347">
        <v>3</v>
      </c>
    </row>
    <row r="2348" spans="1:15" x14ac:dyDescent="0.45">
      <c r="A2348" t="s">
        <v>159</v>
      </c>
      <c r="B2348">
        <v>2019</v>
      </c>
      <c r="C2348" s="9">
        <v>43483</v>
      </c>
      <c r="D2348" t="s">
        <v>653</v>
      </c>
      <c r="E2348" t="s">
        <v>643</v>
      </c>
      <c r="F2348">
        <v>1</v>
      </c>
      <c r="G2348">
        <v>3</v>
      </c>
      <c r="H2348" t="s">
        <v>100</v>
      </c>
      <c r="I2348" t="s">
        <v>47</v>
      </c>
      <c r="J2348">
        <v>24.931506849314999</v>
      </c>
      <c r="K2348">
        <v>22.395</v>
      </c>
      <c r="L2348">
        <v>22.675999999999998</v>
      </c>
      <c r="M2348">
        <v>25.106000000000002</v>
      </c>
      <c r="N2348">
        <v>1.2150000000000001</v>
      </c>
      <c r="O2348">
        <v>4</v>
      </c>
    </row>
    <row r="2349" spans="1:15" x14ac:dyDescent="0.45">
      <c r="A2349" t="s">
        <v>159</v>
      </c>
      <c r="B2349">
        <v>2019</v>
      </c>
      <c r="C2349" s="9">
        <v>43483</v>
      </c>
      <c r="D2349" t="s">
        <v>653</v>
      </c>
      <c r="E2349" t="s">
        <v>643</v>
      </c>
      <c r="F2349">
        <v>1</v>
      </c>
      <c r="G2349">
        <v>4</v>
      </c>
      <c r="H2349" t="s">
        <v>137</v>
      </c>
      <c r="I2349" t="s">
        <v>29</v>
      </c>
      <c r="J2349">
        <v>21.668493150684899</v>
      </c>
      <c r="K2349">
        <v>21.797000000000001</v>
      </c>
      <c r="L2349">
        <v>21.94</v>
      </c>
      <c r="M2349">
        <v>24.576000000000001</v>
      </c>
      <c r="N2349">
        <v>1.3180000000000001</v>
      </c>
      <c r="O2349">
        <v>11</v>
      </c>
    </row>
    <row r="2350" spans="1:15" x14ac:dyDescent="0.45">
      <c r="A2350" t="s">
        <v>159</v>
      </c>
      <c r="B2350">
        <v>2019</v>
      </c>
      <c r="C2350" s="9">
        <v>43483</v>
      </c>
      <c r="D2350" t="s">
        <v>653</v>
      </c>
      <c r="E2350" t="s">
        <v>643</v>
      </c>
      <c r="F2350">
        <v>1</v>
      </c>
      <c r="G2350">
        <v>5</v>
      </c>
      <c r="H2350" t="s">
        <v>82</v>
      </c>
      <c r="I2350" t="s">
        <v>67</v>
      </c>
      <c r="J2350">
        <v>26.386301369862998</v>
      </c>
      <c r="K2350">
        <v>24.238</v>
      </c>
      <c r="L2350">
        <v>23.952000000000002</v>
      </c>
      <c r="M2350">
        <v>26.44</v>
      </c>
      <c r="N2350">
        <v>1.244</v>
      </c>
      <c r="O2350">
        <v>8</v>
      </c>
    </row>
    <row r="2351" spans="1:15" x14ac:dyDescent="0.45">
      <c r="A2351" t="s">
        <v>159</v>
      </c>
      <c r="B2351">
        <v>2019</v>
      </c>
      <c r="C2351" s="9">
        <v>43483</v>
      </c>
      <c r="D2351" t="s">
        <v>653</v>
      </c>
      <c r="E2351" t="s">
        <v>643</v>
      </c>
      <c r="F2351">
        <v>1</v>
      </c>
      <c r="G2351">
        <v>6</v>
      </c>
      <c r="H2351" t="s">
        <v>26</v>
      </c>
      <c r="I2351" t="s">
        <v>27</v>
      </c>
      <c r="J2351">
        <v>20.657534246575299</v>
      </c>
      <c r="K2351">
        <v>22.638000000000002</v>
      </c>
      <c r="L2351">
        <v>21.882999999999999</v>
      </c>
      <c r="M2351">
        <v>25.047000000000001</v>
      </c>
      <c r="N2351">
        <v>1.5820000000000001</v>
      </c>
      <c r="O2351">
        <v>12</v>
      </c>
    </row>
    <row r="2352" spans="1:15" x14ac:dyDescent="0.45">
      <c r="A2352" t="s">
        <v>159</v>
      </c>
      <c r="B2352">
        <v>2019</v>
      </c>
      <c r="C2352" s="9">
        <v>43483</v>
      </c>
      <c r="D2352" t="s">
        <v>653</v>
      </c>
      <c r="E2352" t="s">
        <v>643</v>
      </c>
      <c r="F2352">
        <v>2</v>
      </c>
      <c r="G2352">
        <v>1</v>
      </c>
      <c r="H2352" t="s">
        <v>16</v>
      </c>
      <c r="I2352" t="s">
        <v>17</v>
      </c>
      <c r="J2352">
        <v>19.7424657534246</v>
      </c>
      <c r="K2352">
        <v>26.524999999999999</v>
      </c>
      <c r="L2352">
        <v>27.173999999999999</v>
      </c>
      <c r="M2352">
        <v>29.582000000000001</v>
      </c>
      <c r="N2352">
        <v>1.204</v>
      </c>
      <c r="O2352">
        <v>6</v>
      </c>
    </row>
    <row r="2353" spans="1:15" x14ac:dyDescent="0.45">
      <c r="A2353" t="s">
        <v>159</v>
      </c>
      <c r="B2353">
        <v>2019</v>
      </c>
      <c r="C2353" s="9">
        <v>43483</v>
      </c>
      <c r="D2353" t="s">
        <v>653</v>
      </c>
      <c r="E2353" t="s">
        <v>643</v>
      </c>
      <c r="F2353">
        <v>2</v>
      </c>
      <c r="G2353">
        <v>2</v>
      </c>
      <c r="H2353" t="s">
        <v>79</v>
      </c>
      <c r="I2353" t="s">
        <v>65</v>
      </c>
      <c r="J2353">
        <v>31.7095890410958</v>
      </c>
      <c r="K2353">
        <v>31.638000000000002</v>
      </c>
      <c r="L2353">
        <v>31.652999999999999</v>
      </c>
      <c r="M2353">
        <v>33.131</v>
      </c>
      <c r="N2353">
        <v>0.73899999999999999</v>
      </c>
      <c r="O2353">
        <v>1</v>
      </c>
    </row>
    <row r="2354" spans="1:15" x14ac:dyDescent="0.45">
      <c r="A2354" t="s">
        <v>159</v>
      </c>
      <c r="B2354">
        <v>2019</v>
      </c>
      <c r="C2354" s="9">
        <v>43483</v>
      </c>
      <c r="D2354" t="s">
        <v>653</v>
      </c>
      <c r="E2354" t="s">
        <v>643</v>
      </c>
      <c r="F2354">
        <v>2</v>
      </c>
      <c r="G2354">
        <v>3</v>
      </c>
      <c r="H2354" t="s">
        <v>401</v>
      </c>
      <c r="I2354" t="s">
        <v>36</v>
      </c>
      <c r="J2354">
        <v>31.016438356164301</v>
      </c>
      <c r="K2354">
        <v>27.637999999999899</v>
      </c>
      <c r="L2354">
        <v>27.728000000000002</v>
      </c>
      <c r="M2354">
        <v>29.762</v>
      </c>
      <c r="N2354">
        <v>1.0169999999999999</v>
      </c>
      <c r="O2354">
        <v>5</v>
      </c>
    </row>
    <row r="2355" spans="1:15" x14ac:dyDescent="0.45">
      <c r="A2355" t="s">
        <v>159</v>
      </c>
      <c r="B2355">
        <v>2019</v>
      </c>
      <c r="C2355" s="9">
        <v>43483</v>
      </c>
      <c r="D2355" t="s">
        <v>653</v>
      </c>
      <c r="E2355" t="s">
        <v>643</v>
      </c>
      <c r="F2355">
        <v>2</v>
      </c>
      <c r="G2355">
        <v>4</v>
      </c>
      <c r="H2355" t="s">
        <v>135</v>
      </c>
      <c r="I2355" t="s">
        <v>29</v>
      </c>
      <c r="J2355">
        <v>29.194520547945199</v>
      </c>
      <c r="K2355">
        <v>27.135999999999999</v>
      </c>
      <c r="L2355">
        <v>27.116</v>
      </c>
      <c r="M2355">
        <v>28.85</v>
      </c>
      <c r="N2355">
        <v>0.86699999999999999</v>
      </c>
      <c r="O2355">
        <v>7</v>
      </c>
    </row>
    <row r="2356" spans="1:15" x14ac:dyDescent="0.45">
      <c r="A2356" t="s">
        <v>159</v>
      </c>
      <c r="B2356">
        <v>2019</v>
      </c>
      <c r="C2356" s="9">
        <v>43483</v>
      </c>
      <c r="D2356" t="s">
        <v>653</v>
      </c>
      <c r="E2356" t="s">
        <v>643</v>
      </c>
      <c r="F2356">
        <v>2</v>
      </c>
      <c r="G2356">
        <v>5</v>
      </c>
      <c r="H2356" t="s">
        <v>60</v>
      </c>
      <c r="I2356" t="s">
        <v>61</v>
      </c>
      <c r="J2356">
        <v>30.506849315068401</v>
      </c>
      <c r="K2356">
        <v>23.827000000000002</v>
      </c>
      <c r="L2356">
        <v>23.83</v>
      </c>
      <c r="M2356">
        <v>25.402000000000001</v>
      </c>
      <c r="N2356">
        <v>0.78600000000000003</v>
      </c>
      <c r="O2356">
        <v>9</v>
      </c>
    </row>
    <row r="2357" spans="1:15" x14ac:dyDescent="0.45">
      <c r="A2357" t="s">
        <v>159</v>
      </c>
      <c r="B2357">
        <v>2019</v>
      </c>
      <c r="C2357" s="9">
        <v>43483</v>
      </c>
      <c r="D2357" t="s">
        <v>653</v>
      </c>
      <c r="E2357" t="s">
        <v>643</v>
      </c>
      <c r="F2357">
        <v>2</v>
      </c>
      <c r="G2357">
        <v>6</v>
      </c>
      <c r="H2357" t="s">
        <v>50</v>
      </c>
      <c r="I2357" t="s">
        <v>51</v>
      </c>
      <c r="J2357">
        <v>22.284931506849301</v>
      </c>
      <c r="K2357">
        <v>27.175999999999998</v>
      </c>
      <c r="L2357">
        <v>26.838999999999999</v>
      </c>
      <c r="M2357">
        <v>28.759</v>
      </c>
      <c r="N2357">
        <v>0.96</v>
      </c>
      <c r="O2357">
        <v>10</v>
      </c>
    </row>
    <row r="2358" spans="1:15" x14ac:dyDescent="0.45">
      <c r="A2358" t="s">
        <v>159</v>
      </c>
      <c r="B2358">
        <v>2019</v>
      </c>
      <c r="C2358" s="9">
        <v>43483</v>
      </c>
      <c r="D2358" t="s">
        <v>653</v>
      </c>
      <c r="E2358" t="s">
        <v>370</v>
      </c>
      <c r="F2358">
        <v>1</v>
      </c>
      <c r="G2358">
        <v>1</v>
      </c>
      <c r="H2358" t="s">
        <v>79</v>
      </c>
      <c r="I2358" t="s">
        <v>65</v>
      </c>
      <c r="J2358">
        <v>31.7095890410958</v>
      </c>
      <c r="K2358">
        <v>31.652999999999999</v>
      </c>
      <c r="L2358">
        <v>31.763999999999999</v>
      </c>
      <c r="M2358">
        <v>33.24</v>
      </c>
      <c r="N2358">
        <v>0.73799999999999999</v>
      </c>
      <c r="O2358">
        <v>1</v>
      </c>
    </row>
    <row r="2359" spans="1:15" x14ac:dyDescent="0.45">
      <c r="A2359" t="s">
        <v>159</v>
      </c>
      <c r="B2359">
        <v>2019</v>
      </c>
      <c r="C2359" s="9">
        <v>43483</v>
      </c>
      <c r="D2359" t="s">
        <v>653</v>
      </c>
      <c r="E2359" t="s">
        <v>370</v>
      </c>
      <c r="F2359">
        <v>1</v>
      </c>
      <c r="G2359">
        <v>2</v>
      </c>
      <c r="H2359" t="s">
        <v>133</v>
      </c>
      <c r="I2359" t="s">
        <v>25</v>
      </c>
      <c r="J2359">
        <v>25.9835616438356</v>
      </c>
      <c r="K2359">
        <v>25.712</v>
      </c>
      <c r="L2359">
        <v>25.954999999999998</v>
      </c>
      <c r="M2359">
        <v>27.733000000000001</v>
      </c>
      <c r="N2359">
        <v>0.88900000000000001</v>
      </c>
      <c r="O2359">
        <v>2</v>
      </c>
    </row>
    <row r="2360" spans="1:15" x14ac:dyDescent="0.45">
      <c r="A2360" t="s">
        <v>159</v>
      </c>
      <c r="B2360">
        <v>2019</v>
      </c>
      <c r="C2360" s="9">
        <v>43483</v>
      </c>
      <c r="D2360" t="s">
        <v>653</v>
      </c>
      <c r="E2360" t="s">
        <v>370</v>
      </c>
      <c r="F2360">
        <v>1</v>
      </c>
      <c r="G2360">
        <v>3</v>
      </c>
      <c r="H2360" t="s">
        <v>147</v>
      </c>
      <c r="I2360" t="s">
        <v>31</v>
      </c>
      <c r="J2360">
        <v>30.528767123287601</v>
      </c>
      <c r="K2360">
        <v>27.635999999999999</v>
      </c>
      <c r="L2360">
        <v>27.669</v>
      </c>
      <c r="M2360">
        <v>29.190999999999999</v>
      </c>
      <c r="N2360">
        <v>0.76100000000000001</v>
      </c>
      <c r="O2360">
        <v>3</v>
      </c>
    </row>
    <row r="2361" spans="1:15" x14ac:dyDescent="0.45">
      <c r="A2361" t="s">
        <v>159</v>
      </c>
      <c r="B2361">
        <v>2019</v>
      </c>
      <c r="C2361" s="9">
        <v>43483</v>
      </c>
      <c r="D2361" t="s">
        <v>653</v>
      </c>
      <c r="E2361" t="s">
        <v>370</v>
      </c>
      <c r="F2361">
        <v>1</v>
      </c>
      <c r="G2361">
        <v>4</v>
      </c>
      <c r="H2361" t="s">
        <v>100</v>
      </c>
      <c r="I2361" t="s">
        <v>47</v>
      </c>
      <c r="J2361">
        <v>24.931506849314999</v>
      </c>
      <c r="K2361">
        <v>22.675999999999998</v>
      </c>
      <c r="L2361">
        <v>22.928999999999998</v>
      </c>
      <c r="M2361">
        <v>25.289000000000001</v>
      </c>
      <c r="N2361">
        <v>1.18</v>
      </c>
      <c r="O2361">
        <v>4</v>
      </c>
    </row>
    <row r="2362" spans="1:15" x14ac:dyDescent="0.45">
      <c r="A2362" t="s">
        <v>159</v>
      </c>
      <c r="B2362">
        <v>2019</v>
      </c>
      <c r="C2362" s="9">
        <v>43483</v>
      </c>
      <c r="D2362" t="s">
        <v>653</v>
      </c>
      <c r="E2362" t="s">
        <v>370</v>
      </c>
      <c r="F2362">
        <v>1</v>
      </c>
      <c r="G2362">
        <v>5</v>
      </c>
      <c r="H2362" t="s">
        <v>401</v>
      </c>
      <c r="I2362" t="s">
        <v>36</v>
      </c>
      <c r="J2362">
        <v>31.016438356164301</v>
      </c>
      <c r="K2362">
        <v>27.728000000000002</v>
      </c>
      <c r="L2362">
        <v>27.509999999999899</v>
      </c>
      <c r="M2362">
        <v>29.507999999999999</v>
      </c>
      <c r="N2362">
        <v>0.999</v>
      </c>
      <c r="O2362">
        <v>5</v>
      </c>
    </row>
    <row r="2363" spans="1:15" x14ac:dyDescent="0.45">
      <c r="A2363" t="s">
        <v>159</v>
      </c>
      <c r="B2363">
        <v>2019</v>
      </c>
      <c r="C2363" s="9">
        <v>43483</v>
      </c>
      <c r="D2363" t="s">
        <v>653</v>
      </c>
      <c r="E2363" t="s">
        <v>370</v>
      </c>
      <c r="F2363">
        <v>1</v>
      </c>
      <c r="G2363">
        <v>6</v>
      </c>
      <c r="H2363" t="s">
        <v>16</v>
      </c>
      <c r="I2363" t="s">
        <v>17</v>
      </c>
      <c r="J2363">
        <v>19.7424657534246</v>
      </c>
      <c r="K2363">
        <v>27.173999999999999</v>
      </c>
      <c r="L2363">
        <v>26.667999999999999</v>
      </c>
      <c r="M2363">
        <v>29.02</v>
      </c>
      <c r="N2363">
        <v>1.1759999999999999</v>
      </c>
      <c r="O2363">
        <v>6</v>
      </c>
    </row>
    <row r="2364" spans="1:15" x14ac:dyDescent="0.45">
      <c r="A2364" t="s">
        <v>159</v>
      </c>
      <c r="B2364">
        <v>2019</v>
      </c>
      <c r="C2364" s="9">
        <v>43483</v>
      </c>
      <c r="D2364" t="s">
        <v>653</v>
      </c>
      <c r="E2364" t="s">
        <v>370</v>
      </c>
      <c r="F2364">
        <v>2</v>
      </c>
      <c r="G2364">
        <v>1</v>
      </c>
      <c r="H2364" t="s">
        <v>135</v>
      </c>
      <c r="I2364" t="s">
        <v>29</v>
      </c>
      <c r="J2364">
        <v>29.194520547945199</v>
      </c>
      <c r="K2364">
        <v>27.116</v>
      </c>
      <c r="L2364">
        <v>27.332999999999998</v>
      </c>
      <c r="M2364">
        <v>29.055</v>
      </c>
      <c r="N2364">
        <v>0.86099999999999999</v>
      </c>
      <c r="O2364">
        <v>7</v>
      </c>
    </row>
    <row r="2365" spans="1:15" x14ac:dyDescent="0.45">
      <c r="A2365" t="s">
        <v>159</v>
      </c>
      <c r="B2365">
        <v>2019</v>
      </c>
      <c r="C2365" s="9">
        <v>43483</v>
      </c>
      <c r="D2365" t="s">
        <v>653</v>
      </c>
      <c r="E2365" t="s">
        <v>370</v>
      </c>
      <c r="F2365">
        <v>2</v>
      </c>
      <c r="G2365">
        <v>2</v>
      </c>
      <c r="H2365" t="s">
        <v>82</v>
      </c>
      <c r="I2365" t="s">
        <v>67</v>
      </c>
      <c r="J2365">
        <v>26.386301369862998</v>
      </c>
      <c r="K2365">
        <v>23.952000000000002</v>
      </c>
      <c r="L2365">
        <v>24.327999999999999</v>
      </c>
      <c r="M2365">
        <v>26.745999999999999</v>
      </c>
      <c r="N2365">
        <v>1.2090000000000001</v>
      </c>
      <c r="O2365">
        <v>8</v>
      </c>
    </row>
    <row r="2366" spans="1:15" x14ac:dyDescent="0.45">
      <c r="A2366" t="s">
        <v>159</v>
      </c>
      <c r="B2366">
        <v>2019</v>
      </c>
      <c r="C2366" s="9">
        <v>43483</v>
      </c>
      <c r="D2366" t="s">
        <v>653</v>
      </c>
      <c r="E2366" t="s">
        <v>370</v>
      </c>
      <c r="F2366">
        <v>2</v>
      </c>
      <c r="G2366">
        <v>3</v>
      </c>
      <c r="H2366" t="s">
        <v>60</v>
      </c>
      <c r="I2366" t="s">
        <v>61</v>
      </c>
      <c r="J2366">
        <v>30.506849315068401</v>
      </c>
      <c r="K2366">
        <v>23.83</v>
      </c>
      <c r="L2366">
        <v>23.917999999999999</v>
      </c>
      <c r="M2366">
        <v>25.478000000000002</v>
      </c>
      <c r="N2366">
        <v>0.78</v>
      </c>
      <c r="O2366">
        <v>9</v>
      </c>
    </row>
    <row r="2367" spans="1:15" x14ac:dyDescent="0.45">
      <c r="A2367" t="s">
        <v>159</v>
      </c>
      <c r="B2367">
        <v>2019</v>
      </c>
      <c r="C2367" s="9">
        <v>43483</v>
      </c>
      <c r="D2367" t="s">
        <v>653</v>
      </c>
      <c r="E2367" t="s">
        <v>370</v>
      </c>
      <c r="F2367">
        <v>2</v>
      </c>
      <c r="G2367">
        <v>4</v>
      </c>
      <c r="H2367" t="s">
        <v>50</v>
      </c>
      <c r="I2367" t="s">
        <v>51</v>
      </c>
      <c r="J2367">
        <v>22.284931506849301</v>
      </c>
      <c r="K2367">
        <v>26.838999999999999</v>
      </c>
      <c r="L2367">
        <v>26.695999999999898</v>
      </c>
      <c r="M2367">
        <v>28.585999999999999</v>
      </c>
      <c r="N2367">
        <v>0.94499999999999995</v>
      </c>
      <c r="O2367">
        <v>10</v>
      </c>
    </row>
    <row r="2368" spans="1:15" x14ac:dyDescent="0.45">
      <c r="A2368" t="s">
        <v>159</v>
      </c>
      <c r="B2368">
        <v>2019</v>
      </c>
      <c r="C2368" s="9">
        <v>43483</v>
      </c>
      <c r="D2368" t="s">
        <v>653</v>
      </c>
      <c r="E2368" t="s">
        <v>370</v>
      </c>
      <c r="F2368">
        <v>2</v>
      </c>
      <c r="G2368">
        <v>5</v>
      </c>
      <c r="H2368" t="s">
        <v>137</v>
      </c>
      <c r="I2368" t="s">
        <v>29</v>
      </c>
      <c r="J2368">
        <v>21.668493150684899</v>
      </c>
      <c r="K2368">
        <v>21.94</v>
      </c>
      <c r="L2368">
        <v>21.841000000000001</v>
      </c>
      <c r="M2368">
        <v>24.393000000000001</v>
      </c>
      <c r="N2368">
        <v>1.276</v>
      </c>
      <c r="O2368">
        <v>11</v>
      </c>
    </row>
    <row r="2369" spans="1:15" x14ac:dyDescent="0.45">
      <c r="A2369" t="s">
        <v>159</v>
      </c>
      <c r="B2369">
        <v>2019</v>
      </c>
      <c r="C2369" s="9">
        <v>43483</v>
      </c>
      <c r="D2369" t="s">
        <v>653</v>
      </c>
      <c r="E2369" t="s">
        <v>370</v>
      </c>
      <c r="F2369">
        <v>2</v>
      </c>
      <c r="G2369">
        <v>6</v>
      </c>
      <c r="H2369" t="s">
        <v>26</v>
      </c>
      <c r="I2369" t="s">
        <v>27</v>
      </c>
      <c r="J2369">
        <v>20.657534246575299</v>
      </c>
      <c r="K2369">
        <v>21.882999999999999</v>
      </c>
      <c r="L2369">
        <v>21.254000000000001</v>
      </c>
      <c r="M2369">
        <v>24.3</v>
      </c>
      <c r="N2369">
        <v>1.5229999999999999</v>
      </c>
      <c r="O2369">
        <v>12</v>
      </c>
    </row>
    <row r="2370" spans="1:15" x14ac:dyDescent="0.45">
      <c r="A2370" t="s">
        <v>127</v>
      </c>
      <c r="B2370">
        <v>2019</v>
      </c>
      <c r="C2370" s="9">
        <v>43492</v>
      </c>
      <c r="D2370" t="s">
        <v>653</v>
      </c>
      <c r="E2370" t="s">
        <v>454</v>
      </c>
      <c r="F2370">
        <v>1</v>
      </c>
      <c r="G2370">
        <v>1</v>
      </c>
      <c r="H2370" t="s">
        <v>79</v>
      </c>
      <c r="I2370" t="s">
        <v>65</v>
      </c>
      <c r="J2370">
        <v>31.7342465753424</v>
      </c>
      <c r="K2370">
        <v>31.763999999999999</v>
      </c>
      <c r="L2370">
        <v>31.850999999999999</v>
      </c>
      <c r="M2370">
        <v>33.326999999999998</v>
      </c>
      <c r="N2370">
        <v>0.73799999999999999</v>
      </c>
      <c r="O2370">
        <v>1</v>
      </c>
    </row>
    <row r="2371" spans="1:15" x14ac:dyDescent="0.45">
      <c r="A2371" t="s">
        <v>127</v>
      </c>
      <c r="B2371">
        <v>2019</v>
      </c>
      <c r="C2371" s="9">
        <v>43492</v>
      </c>
      <c r="D2371" t="s">
        <v>653</v>
      </c>
      <c r="E2371" t="s">
        <v>454</v>
      </c>
      <c r="F2371">
        <v>1</v>
      </c>
      <c r="G2371">
        <v>2</v>
      </c>
      <c r="H2371" t="s">
        <v>147</v>
      </c>
      <c r="I2371" t="s">
        <v>31</v>
      </c>
      <c r="J2371">
        <v>30.553424657534201</v>
      </c>
      <c r="K2371">
        <v>27.669</v>
      </c>
      <c r="L2371">
        <v>27.745000000000001</v>
      </c>
      <c r="M2371">
        <v>29.259</v>
      </c>
      <c r="N2371">
        <v>0.75700000000000001</v>
      </c>
      <c r="O2371">
        <v>9</v>
      </c>
    </row>
    <row r="2372" spans="1:15" x14ac:dyDescent="0.45">
      <c r="A2372" t="s">
        <v>127</v>
      </c>
      <c r="B2372">
        <v>2019</v>
      </c>
      <c r="C2372" s="9">
        <v>43492</v>
      </c>
      <c r="D2372" t="s">
        <v>653</v>
      </c>
      <c r="E2372" t="s">
        <v>454</v>
      </c>
      <c r="F2372">
        <v>1</v>
      </c>
      <c r="G2372">
        <v>3</v>
      </c>
      <c r="H2372" t="s">
        <v>137</v>
      </c>
      <c r="I2372" t="s">
        <v>29</v>
      </c>
      <c r="J2372">
        <v>21.693150684931499</v>
      </c>
      <c r="K2372">
        <v>21.841000000000001</v>
      </c>
      <c r="L2372">
        <v>22.215</v>
      </c>
      <c r="M2372">
        <v>24.689</v>
      </c>
      <c r="N2372">
        <v>1.2370000000000001</v>
      </c>
      <c r="O2372">
        <v>8</v>
      </c>
    </row>
    <row r="2373" spans="1:15" x14ac:dyDescent="0.45">
      <c r="A2373" t="s">
        <v>127</v>
      </c>
      <c r="B2373">
        <v>2019</v>
      </c>
      <c r="C2373" s="9">
        <v>43492</v>
      </c>
      <c r="D2373" t="s">
        <v>653</v>
      </c>
      <c r="E2373" t="s">
        <v>454</v>
      </c>
      <c r="F2373">
        <v>1</v>
      </c>
      <c r="G2373">
        <v>4</v>
      </c>
      <c r="H2373" t="s">
        <v>656</v>
      </c>
      <c r="I2373" t="s">
        <v>49</v>
      </c>
      <c r="J2373">
        <v>20.613698630136899</v>
      </c>
      <c r="K2373">
        <v>22.053999999999998</v>
      </c>
      <c r="L2373">
        <v>22.17</v>
      </c>
      <c r="M2373">
        <v>24.364000000000001</v>
      </c>
      <c r="N2373">
        <v>1.097</v>
      </c>
      <c r="O2373">
        <v>17</v>
      </c>
    </row>
    <row r="2374" spans="1:15" x14ac:dyDescent="0.45">
      <c r="A2374" t="s">
        <v>127</v>
      </c>
      <c r="B2374">
        <v>2019</v>
      </c>
      <c r="C2374" s="9">
        <v>43492</v>
      </c>
      <c r="D2374" t="s">
        <v>653</v>
      </c>
      <c r="E2374" t="s">
        <v>454</v>
      </c>
      <c r="F2374">
        <v>1</v>
      </c>
      <c r="G2374">
        <v>5</v>
      </c>
      <c r="H2374" t="s">
        <v>139</v>
      </c>
      <c r="I2374" t="s">
        <v>61</v>
      </c>
      <c r="J2374">
        <v>26.632876712328699</v>
      </c>
      <c r="K2374">
        <v>23.004999999999999</v>
      </c>
      <c r="L2374">
        <v>22.943000000000001</v>
      </c>
      <c r="M2374">
        <v>24.661000000000001</v>
      </c>
      <c r="N2374">
        <v>0.85899999999999999</v>
      </c>
      <c r="O2374">
        <v>13</v>
      </c>
    </row>
    <row r="2375" spans="1:15" x14ac:dyDescent="0.45">
      <c r="A2375" t="s">
        <v>127</v>
      </c>
      <c r="B2375">
        <v>2019</v>
      </c>
      <c r="C2375" s="9">
        <v>43492</v>
      </c>
      <c r="D2375" t="s">
        <v>653</v>
      </c>
      <c r="E2375" t="s">
        <v>454</v>
      </c>
      <c r="F2375">
        <v>1</v>
      </c>
      <c r="G2375">
        <v>6</v>
      </c>
      <c r="H2375" t="s">
        <v>100</v>
      </c>
      <c r="I2375" t="s">
        <v>47</v>
      </c>
      <c r="J2375">
        <v>24.9561643835616</v>
      </c>
      <c r="K2375">
        <v>22.928999999999998</v>
      </c>
      <c r="L2375">
        <v>22.584</v>
      </c>
      <c r="M2375">
        <v>24.89</v>
      </c>
      <c r="N2375">
        <v>1.153</v>
      </c>
      <c r="O2375">
        <v>17</v>
      </c>
    </row>
    <row r="2376" spans="1:15" x14ac:dyDescent="0.45">
      <c r="A2376" t="s">
        <v>127</v>
      </c>
      <c r="B2376">
        <v>2019</v>
      </c>
      <c r="C2376" s="9">
        <v>43492</v>
      </c>
      <c r="D2376" t="s">
        <v>653</v>
      </c>
      <c r="E2376" t="s">
        <v>454</v>
      </c>
      <c r="F2376">
        <v>1</v>
      </c>
      <c r="G2376">
        <v>7</v>
      </c>
      <c r="H2376" t="s">
        <v>234</v>
      </c>
      <c r="I2376" t="s">
        <v>235</v>
      </c>
      <c r="J2376">
        <v>22.353424657534202</v>
      </c>
      <c r="K2376">
        <v>9.6720000000000006</v>
      </c>
      <c r="L2376">
        <v>8.9669999999999899</v>
      </c>
      <c r="M2376">
        <v>15.715</v>
      </c>
      <c r="N2376">
        <v>3.3740000000000001</v>
      </c>
      <c r="O2376">
        <v>25</v>
      </c>
    </row>
    <row r="2377" spans="1:15" x14ac:dyDescent="0.45">
      <c r="A2377" t="s">
        <v>127</v>
      </c>
      <c r="B2377">
        <v>2019</v>
      </c>
      <c r="C2377" s="9">
        <v>43492</v>
      </c>
      <c r="D2377" t="s">
        <v>653</v>
      </c>
      <c r="E2377" t="s">
        <v>454</v>
      </c>
      <c r="F2377">
        <v>2</v>
      </c>
      <c r="G2377">
        <v>1</v>
      </c>
      <c r="H2377" t="s">
        <v>161</v>
      </c>
      <c r="I2377" t="s">
        <v>36</v>
      </c>
      <c r="J2377">
        <v>25.002739726027301</v>
      </c>
      <c r="K2377">
        <v>21.169</v>
      </c>
      <c r="L2377">
        <v>22.427</v>
      </c>
      <c r="M2377">
        <v>25.619</v>
      </c>
      <c r="N2377">
        <v>1.5960000000000001</v>
      </c>
      <c r="O2377">
        <v>7</v>
      </c>
    </row>
    <row r="2378" spans="1:15" x14ac:dyDescent="0.45">
      <c r="A2378" t="s">
        <v>127</v>
      </c>
      <c r="B2378">
        <v>2019</v>
      </c>
      <c r="C2378" s="9">
        <v>43492</v>
      </c>
      <c r="D2378" t="s">
        <v>653</v>
      </c>
      <c r="E2378" t="s">
        <v>454</v>
      </c>
      <c r="F2378">
        <v>2</v>
      </c>
      <c r="G2378">
        <v>2</v>
      </c>
      <c r="H2378" t="s">
        <v>134</v>
      </c>
      <c r="I2378" t="s">
        <v>38</v>
      </c>
      <c r="J2378">
        <v>28.002739726027301</v>
      </c>
      <c r="K2378">
        <v>26.864000000000001</v>
      </c>
      <c r="L2378">
        <v>26.931999999999999</v>
      </c>
      <c r="M2378">
        <v>28.832000000000001</v>
      </c>
      <c r="N2378">
        <v>0.95</v>
      </c>
      <c r="O2378">
        <v>6</v>
      </c>
    </row>
    <row r="2379" spans="1:15" x14ac:dyDescent="0.45">
      <c r="A2379" t="s">
        <v>127</v>
      </c>
      <c r="B2379">
        <v>2019</v>
      </c>
      <c r="C2379" s="9">
        <v>43492</v>
      </c>
      <c r="D2379" t="s">
        <v>653</v>
      </c>
      <c r="E2379" t="s">
        <v>454</v>
      </c>
      <c r="F2379">
        <v>2</v>
      </c>
      <c r="G2379">
        <v>3</v>
      </c>
      <c r="H2379" t="s">
        <v>50</v>
      </c>
      <c r="I2379" t="s">
        <v>51</v>
      </c>
      <c r="J2379">
        <v>22.309589041095801</v>
      </c>
      <c r="K2379">
        <v>26.695999999999898</v>
      </c>
      <c r="L2379">
        <v>26.641999999999999</v>
      </c>
      <c r="M2379">
        <v>28.504000000000001</v>
      </c>
      <c r="N2379">
        <v>0.93100000000000005</v>
      </c>
      <c r="O2379">
        <v>5</v>
      </c>
    </row>
    <row r="2380" spans="1:15" x14ac:dyDescent="0.45">
      <c r="A2380" t="s">
        <v>127</v>
      </c>
      <c r="B2380">
        <v>2019</v>
      </c>
      <c r="C2380" s="9">
        <v>43492</v>
      </c>
      <c r="D2380" t="s">
        <v>653</v>
      </c>
      <c r="E2380" t="s">
        <v>454</v>
      </c>
      <c r="F2380">
        <v>2</v>
      </c>
      <c r="G2380">
        <v>4</v>
      </c>
      <c r="H2380" t="s">
        <v>52</v>
      </c>
      <c r="I2380" t="s">
        <v>53</v>
      </c>
      <c r="J2380">
        <v>21.882191780821898</v>
      </c>
      <c r="K2380">
        <v>12.086</v>
      </c>
      <c r="L2380">
        <v>14.042999999999999</v>
      </c>
      <c r="M2380">
        <v>17.934999999999999</v>
      </c>
      <c r="N2380">
        <v>1.946</v>
      </c>
      <c r="O2380">
        <v>17</v>
      </c>
    </row>
    <row r="2381" spans="1:15" x14ac:dyDescent="0.45">
      <c r="A2381" t="s">
        <v>127</v>
      </c>
      <c r="B2381">
        <v>2019</v>
      </c>
      <c r="C2381" s="9">
        <v>43492</v>
      </c>
      <c r="D2381" t="s">
        <v>653</v>
      </c>
      <c r="E2381" t="s">
        <v>454</v>
      </c>
      <c r="F2381">
        <v>2</v>
      </c>
      <c r="G2381">
        <v>5</v>
      </c>
      <c r="H2381" t="s">
        <v>146</v>
      </c>
      <c r="I2381" t="s">
        <v>56</v>
      </c>
      <c r="J2381">
        <v>28.819178082191701</v>
      </c>
      <c r="K2381">
        <v>20.414000000000001</v>
      </c>
      <c r="L2381">
        <v>20.41</v>
      </c>
      <c r="M2381">
        <v>22.838000000000001</v>
      </c>
      <c r="N2381">
        <v>1.214</v>
      </c>
      <c r="O2381">
        <v>21</v>
      </c>
    </row>
    <row r="2382" spans="1:15" x14ac:dyDescent="0.45">
      <c r="A2382" t="s">
        <v>127</v>
      </c>
      <c r="B2382">
        <v>2019</v>
      </c>
      <c r="C2382" s="9">
        <v>43492</v>
      </c>
      <c r="D2382" t="s">
        <v>653</v>
      </c>
      <c r="E2382" t="s">
        <v>454</v>
      </c>
      <c r="F2382">
        <v>2</v>
      </c>
      <c r="G2382">
        <v>6</v>
      </c>
      <c r="H2382" t="s">
        <v>187</v>
      </c>
      <c r="I2382" t="s">
        <v>53</v>
      </c>
      <c r="J2382">
        <v>23.821917808219101</v>
      </c>
      <c r="K2382">
        <v>16.870999999999999</v>
      </c>
      <c r="L2382">
        <v>16.994</v>
      </c>
      <c r="M2382">
        <v>19.893999999999998</v>
      </c>
      <c r="N2382">
        <v>1.45</v>
      </c>
      <c r="O2382">
        <v>21</v>
      </c>
    </row>
    <row r="2383" spans="1:15" x14ac:dyDescent="0.45">
      <c r="A2383" t="s">
        <v>127</v>
      </c>
      <c r="B2383">
        <v>2019</v>
      </c>
      <c r="C2383" s="9">
        <v>43492</v>
      </c>
      <c r="D2383" t="s">
        <v>653</v>
      </c>
      <c r="E2383" t="s">
        <v>454</v>
      </c>
      <c r="F2383">
        <v>2</v>
      </c>
      <c r="G2383">
        <v>7</v>
      </c>
      <c r="H2383" t="s">
        <v>174</v>
      </c>
      <c r="I2383" t="s">
        <v>156</v>
      </c>
      <c r="J2383">
        <v>27.030136986301301</v>
      </c>
      <c r="K2383">
        <v>27.513000000000002</v>
      </c>
      <c r="L2383">
        <v>27.119</v>
      </c>
      <c r="M2383">
        <v>28.693000000000001</v>
      </c>
      <c r="N2383">
        <v>0.78700000000000003</v>
      </c>
      <c r="O2383">
        <v>13</v>
      </c>
    </row>
    <row r="2384" spans="1:15" x14ac:dyDescent="0.45">
      <c r="A2384" t="s">
        <v>127</v>
      </c>
      <c r="B2384">
        <v>2019</v>
      </c>
      <c r="C2384" s="9">
        <v>43492</v>
      </c>
      <c r="D2384" t="s">
        <v>653</v>
      </c>
      <c r="E2384" t="s">
        <v>454</v>
      </c>
      <c r="F2384">
        <v>3</v>
      </c>
      <c r="G2384">
        <v>1</v>
      </c>
      <c r="H2384" t="s">
        <v>129</v>
      </c>
      <c r="I2384" t="s">
        <v>65</v>
      </c>
      <c r="J2384">
        <v>28.539726027397201</v>
      </c>
      <c r="K2384">
        <v>19.951999999999899</v>
      </c>
      <c r="L2384">
        <v>21.133999999999901</v>
      </c>
      <c r="M2384">
        <v>24.297999999999998</v>
      </c>
      <c r="N2384">
        <v>1.5820000000000001</v>
      </c>
      <c r="O2384">
        <v>3</v>
      </c>
    </row>
    <row r="2385" spans="1:15" x14ac:dyDescent="0.45">
      <c r="A2385" t="s">
        <v>127</v>
      </c>
      <c r="B2385">
        <v>2019</v>
      </c>
      <c r="C2385" s="9">
        <v>43492</v>
      </c>
      <c r="D2385" t="s">
        <v>653</v>
      </c>
      <c r="E2385" t="s">
        <v>454</v>
      </c>
      <c r="F2385">
        <v>3</v>
      </c>
      <c r="G2385">
        <v>2</v>
      </c>
      <c r="H2385" t="s">
        <v>39</v>
      </c>
      <c r="I2385" t="s">
        <v>40</v>
      </c>
      <c r="J2385">
        <v>24.4630136986301</v>
      </c>
      <c r="K2385">
        <v>22.596</v>
      </c>
      <c r="L2385">
        <v>22.966999999999999</v>
      </c>
      <c r="M2385">
        <v>25.760999999999999</v>
      </c>
      <c r="N2385">
        <v>1.397</v>
      </c>
      <c r="O2385">
        <v>2</v>
      </c>
    </row>
    <row r="2386" spans="1:15" x14ac:dyDescent="0.45">
      <c r="A2386" t="s">
        <v>127</v>
      </c>
      <c r="B2386">
        <v>2019</v>
      </c>
      <c r="C2386" s="9">
        <v>43492</v>
      </c>
      <c r="D2386" t="s">
        <v>653</v>
      </c>
      <c r="E2386" t="s">
        <v>454</v>
      </c>
      <c r="F2386">
        <v>3</v>
      </c>
      <c r="G2386">
        <v>3</v>
      </c>
      <c r="H2386" t="s">
        <v>655</v>
      </c>
      <c r="I2386" t="s">
        <v>120</v>
      </c>
      <c r="J2386">
        <v>36.147945205479402</v>
      </c>
      <c r="K2386">
        <v>28.198999999999899</v>
      </c>
      <c r="L2386">
        <v>28.064</v>
      </c>
      <c r="M2386">
        <v>29.597999999999999</v>
      </c>
      <c r="N2386">
        <v>0.76700000000000002</v>
      </c>
      <c r="O2386">
        <v>10</v>
      </c>
    </row>
    <row r="2387" spans="1:15" x14ac:dyDescent="0.45">
      <c r="A2387" t="s">
        <v>127</v>
      </c>
      <c r="B2387">
        <v>2019</v>
      </c>
      <c r="C2387" s="9">
        <v>43492</v>
      </c>
      <c r="D2387" t="s">
        <v>653</v>
      </c>
      <c r="E2387" t="s">
        <v>454</v>
      </c>
      <c r="F2387">
        <v>3</v>
      </c>
      <c r="G2387">
        <v>4</v>
      </c>
      <c r="H2387" t="s">
        <v>94</v>
      </c>
      <c r="I2387" t="s">
        <v>38</v>
      </c>
      <c r="J2387">
        <v>21.2465753424657</v>
      </c>
      <c r="K2387">
        <v>17.811</v>
      </c>
      <c r="L2387">
        <v>18.03</v>
      </c>
      <c r="M2387">
        <v>20.6</v>
      </c>
      <c r="N2387">
        <v>1.2849999999999999</v>
      </c>
      <c r="O2387">
        <v>13</v>
      </c>
    </row>
    <row r="2388" spans="1:15" x14ac:dyDescent="0.45">
      <c r="A2388" t="s">
        <v>127</v>
      </c>
      <c r="B2388">
        <v>2019</v>
      </c>
      <c r="C2388" s="9">
        <v>43492</v>
      </c>
      <c r="D2388" t="s">
        <v>653</v>
      </c>
      <c r="E2388" t="s">
        <v>454</v>
      </c>
      <c r="F2388">
        <v>3</v>
      </c>
      <c r="G2388">
        <v>5</v>
      </c>
      <c r="H2388" t="s">
        <v>83</v>
      </c>
      <c r="I2388" t="s">
        <v>84</v>
      </c>
      <c r="J2388">
        <v>26.358904109589002</v>
      </c>
      <c r="K2388">
        <v>14.767999999999899</v>
      </c>
      <c r="L2388">
        <v>14.992999999999901</v>
      </c>
      <c r="M2388">
        <v>19.780999999999999</v>
      </c>
      <c r="N2388">
        <v>2.3940000000000001</v>
      </c>
      <c r="O2388">
        <v>17</v>
      </c>
    </row>
    <row r="2389" spans="1:15" x14ac:dyDescent="0.45">
      <c r="A2389" t="s">
        <v>127</v>
      </c>
      <c r="B2389">
        <v>2019</v>
      </c>
      <c r="C2389" s="9">
        <v>43492</v>
      </c>
      <c r="D2389" t="s">
        <v>653</v>
      </c>
      <c r="E2389" t="s">
        <v>454</v>
      </c>
      <c r="F2389">
        <v>3</v>
      </c>
      <c r="G2389">
        <v>9</v>
      </c>
      <c r="H2389" t="s">
        <v>176</v>
      </c>
      <c r="I2389" t="s">
        <v>27</v>
      </c>
      <c r="J2389">
        <v>26.504109589041001</v>
      </c>
      <c r="K2389">
        <v>17.910999999999898</v>
      </c>
      <c r="L2389">
        <v>17.375</v>
      </c>
      <c r="M2389">
        <v>20.241</v>
      </c>
      <c r="N2389">
        <v>1.4330000000000001</v>
      </c>
    </row>
    <row r="2390" spans="1:15" x14ac:dyDescent="0.45">
      <c r="A2390" t="s">
        <v>127</v>
      </c>
      <c r="B2390">
        <v>2019</v>
      </c>
      <c r="C2390" s="9">
        <v>43492</v>
      </c>
      <c r="D2390" t="s">
        <v>653</v>
      </c>
      <c r="E2390" t="s">
        <v>454</v>
      </c>
      <c r="F2390">
        <v>4</v>
      </c>
      <c r="G2390">
        <v>1</v>
      </c>
      <c r="H2390" t="s">
        <v>96</v>
      </c>
      <c r="I2390" t="s">
        <v>40</v>
      </c>
      <c r="J2390">
        <v>25.041095890410901</v>
      </c>
      <c r="K2390">
        <v>25.141999999999999</v>
      </c>
      <c r="L2390">
        <v>25.6</v>
      </c>
      <c r="M2390">
        <v>27.812000000000001</v>
      </c>
      <c r="N2390">
        <v>1.1060000000000001</v>
      </c>
      <c r="O2390">
        <v>12</v>
      </c>
    </row>
    <row r="2391" spans="1:15" x14ac:dyDescent="0.45">
      <c r="A2391" t="s">
        <v>127</v>
      </c>
      <c r="B2391">
        <v>2019</v>
      </c>
      <c r="C2391" s="9">
        <v>43492</v>
      </c>
      <c r="D2391" t="s">
        <v>653</v>
      </c>
      <c r="E2391" t="s">
        <v>454</v>
      </c>
      <c r="F2391">
        <v>4</v>
      </c>
      <c r="G2391">
        <v>2</v>
      </c>
      <c r="H2391" t="s">
        <v>23</v>
      </c>
      <c r="I2391" t="s">
        <v>15</v>
      </c>
      <c r="J2391">
        <v>21.375342465753398</v>
      </c>
      <c r="K2391">
        <v>27.77</v>
      </c>
      <c r="L2391">
        <v>27.818000000000001</v>
      </c>
      <c r="M2391">
        <v>30.942</v>
      </c>
      <c r="N2391">
        <v>1.5620000000000001</v>
      </c>
      <c r="O2391">
        <v>4</v>
      </c>
    </row>
    <row r="2392" spans="1:15" x14ac:dyDescent="0.45">
      <c r="A2392" t="s">
        <v>127</v>
      </c>
      <c r="B2392">
        <v>2019</v>
      </c>
      <c r="C2392" s="9">
        <v>43492</v>
      </c>
      <c r="D2392" t="s">
        <v>653</v>
      </c>
      <c r="E2392" t="s">
        <v>454</v>
      </c>
      <c r="F2392">
        <v>4</v>
      </c>
      <c r="G2392">
        <v>3</v>
      </c>
      <c r="H2392" t="s">
        <v>109</v>
      </c>
      <c r="I2392" t="s">
        <v>118</v>
      </c>
      <c r="J2392">
        <v>25.9917808219178</v>
      </c>
      <c r="K2392">
        <v>26.620999999999999</v>
      </c>
      <c r="L2392">
        <v>26.571999999999999</v>
      </c>
      <c r="M2392">
        <v>28.366</v>
      </c>
      <c r="N2392">
        <v>0.89700000000000002</v>
      </c>
      <c r="O2392">
        <v>21</v>
      </c>
    </row>
    <row r="2393" spans="1:15" x14ac:dyDescent="0.45">
      <c r="A2393" t="s">
        <v>127</v>
      </c>
      <c r="B2393">
        <v>2019</v>
      </c>
      <c r="C2393" s="9">
        <v>43492</v>
      </c>
      <c r="D2393" t="s">
        <v>653</v>
      </c>
      <c r="E2393" t="s">
        <v>454</v>
      </c>
      <c r="F2393">
        <v>4</v>
      </c>
      <c r="G2393">
        <v>4</v>
      </c>
      <c r="H2393" t="s">
        <v>157</v>
      </c>
      <c r="I2393" t="s">
        <v>158</v>
      </c>
      <c r="J2393">
        <v>21.854794520547902</v>
      </c>
      <c r="K2393">
        <v>16.68</v>
      </c>
      <c r="L2393">
        <v>17.114999999999998</v>
      </c>
      <c r="M2393">
        <v>19.766999999999999</v>
      </c>
      <c r="N2393">
        <v>1.3260000000000001</v>
      </c>
      <c r="O2393">
        <v>13</v>
      </c>
    </row>
    <row r="2394" spans="1:15" x14ac:dyDescent="0.45">
      <c r="A2394" t="s">
        <v>127</v>
      </c>
      <c r="B2394">
        <v>2019</v>
      </c>
      <c r="C2394" s="9">
        <v>43492</v>
      </c>
      <c r="D2394" t="s">
        <v>653</v>
      </c>
      <c r="E2394" t="s">
        <v>454</v>
      </c>
      <c r="F2394">
        <v>4</v>
      </c>
      <c r="G2394">
        <v>5</v>
      </c>
      <c r="H2394" t="s">
        <v>82</v>
      </c>
      <c r="I2394" t="s">
        <v>67</v>
      </c>
      <c r="J2394">
        <v>26.410958904109499</v>
      </c>
      <c r="K2394">
        <v>24.327999999999999</v>
      </c>
      <c r="L2394">
        <v>23.86</v>
      </c>
      <c r="M2394">
        <v>26.225999999999999</v>
      </c>
      <c r="N2394">
        <v>1.1830000000000001</v>
      </c>
      <c r="O2394">
        <v>11</v>
      </c>
    </row>
    <row r="2395" spans="1:15" x14ac:dyDescent="0.45">
      <c r="A2395" t="s">
        <v>127</v>
      </c>
      <c r="B2395">
        <v>2019</v>
      </c>
      <c r="C2395" s="9">
        <v>43492</v>
      </c>
      <c r="D2395" t="s">
        <v>653</v>
      </c>
      <c r="E2395" t="s">
        <v>454</v>
      </c>
      <c r="F2395">
        <v>4</v>
      </c>
      <c r="G2395">
        <v>6</v>
      </c>
      <c r="H2395" t="s">
        <v>402</v>
      </c>
      <c r="I2395" t="s">
        <v>142</v>
      </c>
      <c r="J2395">
        <v>31.169863013698599</v>
      </c>
      <c r="K2395">
        <v>2.633</v>
      </c>
      <c r="L2395">
        <v>2.5670000000000002</v>
      </c>
      <c r="M2395">
        <v>11.119</v>
      </c>
      <c r="N2395">
        <v>4.2759999999999998</v>
      </c>
      <c r="O2395">
        <v>21</v>
      </c>
    </row>
    <row r="2396" spans="1:15" x14ac:dyDescent="0.45">
      <c r="A2396" t="s">
        <v>127</v>
      </c>
      <c r="B2396">
        <v>2019</v>
      </c>
      <c r="C2396" s="9">
        <v>43492</v>
      </c>
      <c r="D2396" t="s">
        <v>653</v>
      </c>
      <c r="E2396" t="s">
        <v>642</v>
      </c>
      <c r="F2396">
        <v>1</v>
      </c>
      <c r="G2396">
        <v>1</v>
      </c>
      <c r="H2396" t="s">
        <v>137</v>
      </c>
      <c r="I2396" t="s">
        <v>29</v>
      </c>
      <c r="J2396">
        <v>21.693150684931499</v>
      </c>
      <c r="K2396">
        <v>22.215</v>
      </c>
      <c r="L2396">
        <v>22.503</v>
      </c>
      <c r="M2396">
        <v>24.937000000000001</v>
      </c>
      <c r="N2396">
        <v>1.2170000000000001</v>
      </c>
      <c r="O2396">
        <v>8</v>
      </c>
    </row>
    <row r="2397" spans="1:15" x14ac:dyDescent="0.45">
      <c r="A2397" t="s">
        <v>127</v>
      </c>
      <c r="B2397">
        <v>2019</v>
      </c>
      <c r="C2397" s="9">
        <v>43492</v>
      </c>
      <c r="D2397" t="s">
        <v>653</v>
      </c>
      <c r="E2397" t="s">
        <v>642</v>
      </c>
      <c r="F2397">
        <v>1</v>
      </c>
      <c r="G2397">
        <v>2</v>
      </c>
      <c r="H2397" t="s">
        <v>157</v>
      </c>
      <c r="I2397" t="s">
        <v>158</v>
      </c>
      <c r="J2397">
        <v>21.854794520547902</v>
      </c>
      <c r="K2397">
        <v>17.114999999999998</v>
      </c>
      <c r="L2397">
        <v>17.481999999999999</v>
      </c>
      <c r="M2397">
        <v>20.059999999999999</v>
      </c>
      <c r="N2397">
        <v>1.2889999999999999</v>
      </c>
      <c r="O2397">
        <v>13</v>
      </c>
    </row>
    <row r="2398" spans="1:15" x14ac:dyDescent="0.45">
      <c r="A2398" t="s">
        <v>127</v>
      </c>
      <c r="B2398">
        <v>2019</v>
      </c>
      <c r="C2398" s="9">
        <v>43492</v>
      </c>
      <c r="D2398" t="s">
        <v>653</v>
      </c>
      <c r="E2398" t="s">
        <v>642</v>
      </c>
      <c r="F2398">
        <v>1</v>
      </c>
      <c r="G2398">
        <v>3</v>
      </c>
      <c r="H2398" t="s">
        <v>83</v>
      </c>
      <c r="I2398" t="s">
        <v>84</v>
      </c>
      <c r="J2398">
        <v>26.358904109589002</v>
      </c>
      <c r="K2398">
        <v>14.992999999999901</v>
      </c>
      <c r="L2398">
        <v>15.4279999999999</v>
      </c>
      <c r="M2398">
        <v>19.771999999999998</v>
      </c>
      <c r="N2398">
        <v>2.1720000000000002</v>
      </c>
      <c r="O2398">
        <v>17</v>
      </c>
    </row>
    <row r="2399" spans="1:15" x14ac:dyDescent="0.45">
      <c r="A2399" t="s">
        <v>127</v>
      </c>
      <c r="B2399">
        <v>2019</v>
      </c>
      <c r="C2399" s="9">
        <v>43492</v>
      </c>
      <c r="D2399" t="s">
        <v>653</v>
      </c>
      <c r="E2399" t="s">
        <v>642</v>
      </c>
      <c r="F2399">
        <v>1</v>
      </c>
      <c r="G2399">
        <v>4</v>
      </c>
      <c r="H2399" t="s">
        <v>187</v>
      </c>
      <c r="I2399" t="s">
        <v>53</v>
      </c>
      <c r="J2399">
        <v>23.821917808219101</v>
      </c>
      <c r="K2399">
        <v>16.994</v>
      </c>
      <c r="L2399">
        <v>16.724</v>
      </c>
      <c r="M2399">
        <v>19.527999999999999</v>
      </c>
      <c r="N2399">
        <v>1.4019999999999999</v>
      </c>
      <c r="O2399">
        <v>21</v>
      </c>
    </row>
    <row r="2400" spans="1:15" x14ac:dyDescent="0.45">
      <c r="A2400" t="s">
        <v>127</v>
      </c>
      <c r="B2400">
        <v>2019</v>
      </c>
      <c r="C2400" s="9">
        <v>43492</v>
      </c>
      <c r="D2400" t="s">
        <v>653</v>
      </c>
      <c r="E2400" t="s">
        <v>642</v>
      </c>
      <c r="F2400">
        <v>1</v>
      </c>
      <c r="G2400">
        <v>5</v>
      </c>
      <c r="H2400" t="s">
        <v>234</v>
      </c>
      <c r="I2400" t="s">
        <v>235</v>
      </c>
      <c r="J2400">
        <v>22.353424657534202</v>
      </c>
      <c r="K2400">
        <v>8.9669999999999899</v>
      </c>
      <c r="L2400">
        <v>7.9649999999999999</v>
      </c>
      <c r="M2400">
        <v>13.977</v>
      </c>
      <c r="N2400">
        <v>3.0059999999999998</v>
      </c>
      <c r="O2400">
        <v>25</v>
      </c>
    </row>
    <row r="2401" spans="1:15" x14ac:dyDescent="0.45">
      <c r="A2401" t="s">
        <v>127</v>
      </c>
      <c r="B2401">
        <v>2019</v>
      </c>
      <c r="C2401" s="9">
        <v>43492</v>
      </c>
      <c r="D2401" t="s">
        <v>653</v>
      </c>
      <c r="E2401" t="s">
        <v>642</v>
      </c>
      <c r="F2401">
        <v>2</v>
      </c>
      <c r="G2401">
        <v>1</v>
      </c>
      <c r="H2401" t="s">
        <v>50</v>
      </c>
      <c r="I2401" t="s">
        <v>51</v>
      </c>
      <c r="J2401">
        <v>22.309589041095801</v>
      </c>
      <c r="K2401">
        <v>26.641999999999999</v>
      </c>
      <c r="L2401">
        <v>26.759999999999899</v>
      </c>
      <c r="M2401">
        <v>28.611999999999998</v>
      </c>
      <c r="N2401">
        <v>0.92600000000000005</v>
      </c>
      <c r="O2401">
        <v>5</v>
      </c>
    </row>
    <row r="2402" spans="1:15" x14ac:dyDescent="0.45">
      <c r="A2402" t="s">
        <v>127</v>
      </c>
      <c r="B2402">
        <v>2019</v>
      </c>
      <c r="C2402" s="9">
        <v>43492</v>
      </c>
      <c r="D2402" t="s">
        <v>653</v>
      </c>
      <c r="E2402" t="s">
        <v>642</v>
      </c>
      <c r="F2402">
        <v>2</v>
      </c>
      <c r="G2402">
        <v>2</v>
      </c>
      <c r="H2402" t="s">
        <v>94</v>
      </c>
      <c r="I2402" t="s">
        <v>38</v>
      </c>
      <c r="J2402">
        <v>21.2465753424657</v>
      </c>
      <c r="K2402">
        <v>18.03</v>
      </c>
      <c r="L2402">
        <v>18.509</v>
      </c>
      <c r="M2402">
        <v>21.013000000000002</v>
      </c>
      <c r="N2402">
        <v>1.252</v>
      </c>
      <c r="O2402">
        <v>13</v>
      </c>
    </row>
    <row r="2403" spans="1:15" x14ac:dyDescent="0.45">
      <c r="A2403" t="s">
        <v>127</v>
      </c>
      <c r="B2403">
        <v>2019</v>
      </c>
      <c r="C2403" s="9">
        <v>43492</v>
      </c>
      <c r="D2403" t="s">
        <v>653</v>
      </c>
      <c r="E2403" t="s">
        <v>642</v>
      </c>
      <c r="F2403">
        <v>2</v>
      </c>
      <c r="G2403">
        <v>3</v>
      </c>
      <c r="H2403" t="s">
        <v>100</v>
      </c>
      <c r="I2403" t="s">
        <v>47</v>
      </c>
      <c r="J2403">
        <v>24.9561643835616</v>
      </c>
      <c r="K2403">
        <v>22.584</v>
      </c>
      <c r="L2403">
        <v>22.45</v>
      </c>
      <c r="M2403">
        <v>24.707999999999998</v>
      </c>
      <c r="N2403">
        <v>1.129</v>
      </c>
      <c r="O2403">
        <v>17</v>
      </c>
    </row>
    <row r="2404" spans="1:15" x14ac:dyDescent="0.45">
      <c r="A2404" t="s">
        <v>127</v>
      </c>
      <c r="B2404">
        <v>2019</v>
      </c>
      <c r="C2404" s="9">
        <v>43492</v>
      </c>
      <c r="D2404" t="s">
        <v>653</v>
      </c>
      <c r="E2404" t="s">
        <v>642</v>
      </c>
      <c r="F2404">
        <v>2</v>
      </c>
      <c r="G2404">
        <v>4</v>
      </c>
      <c r="H2404" t="s">
        <v>146</v>
      </c>
      <c r="I2404" t="s">
        <v>56</v>
      </c>
      <c r="J2404">
        <v>28.819178082191701</v>
      </c>
      <c r="K2404">
        <v>20.41</v>
      </c>
      <c r="L2404">
        <v>20.105</v>
      </c>
      <c r="M2404">
        <v>22.489000000000001</v>
      </c>
      <c r="N2404">
        <v>1.1919999999999999</v>
      </c>
      <c r="O2404">
        <v>21</v>
      </c>
    </row>
    <row r="2405" spans="1:15" x14ac:dyDescent="0.45">
      <c r="A2405" t="s">
        <v>127</v>
      </c>
      <c r="B2405">
        <v>2019</v>
      </c>
      <c r="C2405" s="9">
        <v>43492</v>
      </c>
      <c r="D2405" t="s">
        <v>653</v>
      </c>
      <c r="E2405" t="s">
        <v>642</v>
      </c>
      <c r="F2405">
        <v>3</v>
      </c>
      <c r="G2405">
        <v>1</v>
      </c>
      <c r="H2405" t="s">
        <v>655</v>
      </c>
      <c r="I2405" t="s">
        <v>120</v>
      </c>
      <c r="J2405">
        <v>36.147945205479402</v>
      </c>
      <c r="K2405">
        <v>28.064</v>
      </c>
      <c r="L2405">
        <v>28.111999999999998</v>
      </c>
      <c r="M2405">
        <v>29.648</v>
      </c>
      <c r="N2405">
        <v>0.76800000000000002</v>
      </c>
      <c r="O2405">
        <v>10</v>
      </c>
    </row>
    <row r="2406" spans="1:15" x14ac:dyDescent="0.45">
      <c r="A2406" t="s">
        <v>127</v>
      </c>
      <c r="B2406">
        <v>2019</v>
      </c>
      <c r="C2406" s="9">
        <v>43492</v>
      </c>
      <c r="D2406" t="s">
        <v>653</v>
      </c>
      <c r="E2406" t="s">
        <v>642</v>
      </c>
      <c r="F2406">
        <v>3</v>
      </c>
      <c r="G2406">
        <v>2</v>
      </c>
      <c r="H2406" t="s">
        <v>139</v>
      </c>
      <c r="I2406" t="s">
        <v>61</v>
      </c>
      <c r="J2406">
        <v>26.632876712328699</v>
      </c>
      <c r="K2406">
        <v>22.943000000000001</v>
      </c>
      <c r="L2406">
        <v>22.942</v>
      </c>
      <c r="M2406">
        <v>24.654</v>
      </c>
      <c r="N2406">
        <v>0.85599999999999998</v>
      </c>
      <c r="O2406">
        <v>13</v>
      </c>
    </row>
    <row r="2407" spans="1:15" x14ac:dyDescent="0.45">
      <c r="A2407" t="s">
        <v>127</v>
      </c>
      <c r="B2407">
        <v>2019</v>
      </c>
      <c r="C2407" s="9">
        <v>43492</v>
      </c>
      <c r="D2407" t="s">
        <v>653</v>
      </c>
      <c r="E2407" t="s">
        <v>642</v>
      </c>
      <c r="F2407">
        <v>3</v>
      </c>
      <c r="G2407">
        <v>3</v>
      </c>
      <c r="H2407" t="s">
        <v>52</v>
      </c>
      <c r="I2407" t="s">
        <v>53</v>
      </c>
      <c r="J2407">
        <v>21.882191780821898</v>
      </c>
      <c r="K2407">
        <v>14.042999999999999</v>
      </c>
      <c r="L2407">
        <v>14.12</v>
      </c>
      <c r="M2407">
        <v>17.876000000000001</v>
      </c>
      <c r="N2407">
        <v>1.8779999999999999</v>
      </c>
      <c r="O2407">
        <v>17</v>
      </c>
    </row>
    <row r="2408" spans="1:15" x14ac:dyDescent="0.45">
      <c r="A2408" t="s">
        <v>127</v>
      </c>
      <c r="B2408">
        <v>2019</v>
      </c>
      <c r="C2408" s="9">
        <v>43492</v>
      </c>
      <c r="D2408" t="s">
        <v>653</v>
      </c>
      <c r="E2408" t="s">
        <v>642</v>
      </c>
      <c r="F2408">
        <v>3</v>
      </c>
      <c r="G2408">
        <v>4</v>
      </c>
      <c r="H2408" t="s">
        <v>402</v>
      </c>
      <c r="I2408" t="s">
        <v>142</v>
      </c>
      <c r="J2408">
        <v>31.169863013698599</v>
      </c>
      <c r="K2408">
        <v>2.5670000000000002</v>
      </c>
      <c r="L2408">
        <v>2.2370000000000001</v>
      </c>
      <c r="M2408">
        <v>10.041</v>
      </c>
      <c r="N2408">
        <v>3.9020000000000001</v>
      </c>
      <c r="O2408">
        <v>21</v>
      </c>
    </row>
    <row r="2409" spans="1:15" x14ac:dyDescent="0.45">
      <c r="A2409" t="s">
        <v>127</v>
      </c>
      <c r="B2409">
        <v>2019</v>
      </c>
      <c r="C2409" s="9">
        <v>43492</v>
      </c>
      <c r="D2409" t="s">
        <v>653</v>
      </c>
      <c r="E2409" t="s">
        <v>642</v>
      </c>
      <c r="F2409">
        <v>4</v>
      </c>
      <c r="G2409">
        <v>1</v>
      </c>
      <c r="H2409" t="s">
        <v>82</v>
      </c>
      <c r="I2409" t="s">
        <v>67</v>
      </c>
      <c r="J2409">
        <v>26.410958904109499</v>
      </c>
      <c r="K2409">
        <v>23.86</v>
      </c>
      <c r="L2409">
        <v>24.334</v>
      </c>
      <c r="M2409">
        <v>26.655999999999999</v>
      </c>
      <c r="N2409">
        <v>1.161</v>
      </c>
      <c r="O2409">
        <v>11</v>
      </c>
    </row>
    <row r="2410" spans="1:15" x14ac:dyDescent="0.45">
      <c r="A2410" t="s">
        <v>127</v>
      </c>
      <c r="B2410">
        <v>2019</v>
      </c>
      <c r="C2410" s="9">
        <v>43492</v>
      </c>
      <c r="D2410" t="s">
        <v>653</v>
      </c>
      <c r="E2410" t="s">
        <v>642</v>
      </c>
      <c r="F2410">
        <v>4</v>
      </c>
      <c r="G2410">
        <v>2</v>
      </c>
      <c r="H2410" t="s">
        <v>174</v>
      </c>
      <c r="I2410" t="s">
        <v>156</v>
      </c>
      <c r="J2410">
        <v>27.030136986301301</v>
      </c>
      <c r="K2410">
        <v>27.119</v>
      </c>
      <c r="L2410">
        <v>27.125</v>
      </c>
      <c r="M2410">
        <v>28.689</v>
      </c>
      <c r="N2410">
        <v>0.78200000000000003</v>
      </c>
      <c r="O2410">
        <v>13</v>
      </c>
    </row>
    <row r="2411" spans="1:15" x14ac:dyDescent="0.45">
      <c r="A2411" t="s">
        <v>127</v>
      </c>
      <c r="B2411">
        <v>2019</v>
      </c>
      <c r="C2411" s="9">
        <v>43492</v>
      </c>
      <c r="D2411" t="s">
        <v>653</v>
      </c>
      <c r="E2411" t="s">
        <v>642</v>
      </c>
      <c r="F2411">
        <v>4</v>
      </c>
      <c r="G2411">
        <v>3</v>
      </c>
      <c r="H2411" t="s">
        <v>656</v>
      </c>
      <c r="I2411" t="s">
        <v>49</v>
      </c>
      <c r="J2411">
        <v>20.613698630136899</v>
      </c>
      <c r="K2411">
        <v>22.17</v>
      </c>
      <c r="L2411">
        <v>22.268999999999998</v>
      </c>
      <c r="M2411">
        <v>24.420999999999999</v>
      </c>
      <c r="N2411">
        <v>1.0760000000000001</v>
      </c>
      <c r="O2411">
        <v>17</v>
      </c>
    </row>
    <row r="2412" spans="1:15" x14ac:dyDescent="0.45">
      <c r="A2412" t="s">
        <v>127</v>
      </c>
      <c r="B2412">
        <v>2019</v>
      </c>
      <c r="C2412" s="9">
        <v>43492</v>
      </c>
      <c r="D2412" t="s">
        <v>653</v>
      </c>
      <c r="E2412" t="s">
        <v>642</v>
      </c>
      <c r="F2412">
        <v>4</v>
      </c>
      <c r="G2412">
        <v>4</v>
      </c>
      <c r="H2412" t="s">
        <v>109</v>
      </c>
      <c r="I2412" t="s">
        <v>118</v>
      </c>
      <c r="J2412">
        <v>25.9917808219178</v>
      </c>
      <c r="K2412">
        <v>26.571999999999999</v>
      </c>
      <c r="L2412">
        <v>26.306999999999999</v>
      </c>
      <c r="M2412">
        <v>28.085000000000001</v>
      </c>
      <c r="N2412">
        <v>0.88900000000000001</v>
      </c>
      <c r="O2412">
        <v>21</v>
      </c>
    </row>
    <row r="2413" spans="1:15" x14ac:dyDescent="0.45">
      <c r="A2413" t="s">
        <v>127</v>
      </c>
      <c r="B2413">
        <v>2019</v>
      </c>
      <c r="C2413" s="9">
        <v>43492</v>
      </c>
      <c r="D2413" t="s">
        <v>653</v>
      </c>
      <c r="E2413" t="s">
        <v>643</v>
      </c>
      <c r="F2413">
        <v>1</v>
      </c>
      <c r="G2413">
        <v>1</v>
      </c>
      <c r="H2413" t="s">
        <v>79</v>
      </c>
      <c r="I2413" t="s">
        <v>65</v>
      </c>
      <c r="J2413">
        <v>31.7342465753424</v>
      </c>
      <c r="K2413">
        <v>31.850999999999999</v>
      </c>
      <c r="L2413">
        <v>31.933999999999902</v>
      </c>
      <c r="M2413">
        <v>33.409999999999997</v>
      </c>
      <c r="N2413">
        <v>0.73799999999999999</v>
      </c>
      <c r="O2413">
        <v>1</v>
      </c>
    </row>
    <row r="2414" spans="1:15" x14ac:dyDescent="0.45">
      <c r="A2414" t="s">
        <v>127</v>
      </c>
      <c r="B2414">
        <v>2019</v>
      </c>
      <c r="C2414" s="9">
        <v>43492</v>
      </c>
      <c r="D2414" t="s">
        <v>653</v>
      </c>
      <c r="E2414" t="s">
        <v>643</v>
      </c>
      <c r="F2414">
        <v>1</v>
      </c>
      <c r="G2414">
        <v>2</v>
      </c>
      <c r="H2414" t="s">
        <v>39</v>
      </c>
      <c r="I2414" t="s">
        <v>40</v>
      </c>
      <c r="J2414">
        <v>24.4630136986301</v>
      </c>
      <c r="K2414">
        <v>22.966999999999999</v>
      </c>
      <c r="L2414">
        <v>23.61</v>
      </c>
      <c r="M2414">
        <v>26.306000000000001</v>
      </c>
      <c r="N2414">
        <v>1.3480000000000001</v>
      </c>
      <c r="O2414">
        <v>2</v>
      </c>
    </row>
    <row r="2415" spans="1:15" x14ac:dyDescent="0.45">
      <c r="A2415" t="s">
        <v>127</v>
      </c>
      <c r="B2415">
        <v>2019</v>
      </c>
      <c r="C2415" s="9">
        <v>43492</v>
      </c>
      <c r="D2415" t="s">
        <v>653</v>
      </c>
      <c r="E2415" t="s">
        <v>643</v>
      </c>
      <c r="F2415">
        <v>1</v>
      </c>
      <c r="G2415">
        <v>3</v>
      </c>
      <c r="H2415" t="s">
        <v>134</v>
      </c>
      <c r="I2415" t="s">
        <v>38</v>
      </c>
      <c r="J2415">
        <v>28.002739726027301</v>
      </c>
      <c r="K2415">
        <v>26.931999999999999</v>
      </c>
      <c r="L2415">
        <v>26.94</v>
      </c>
      <c r="M2415">
        <v>28.812000000000001</v>
      </c>
      <c r="N2415">
        <v>0.93600000000000005</v>
      </c>
      <c r="O2415">
        <v>6</v>
      </c>
    </row>
    <row r="2416" spans="1:15" x14ac:dyDescent="0.45">
      <c r="A2416" t="s">
        <v>127</v>
      </c>
      <c r="B2416">
        <v>2019</v>
      </c>
      <c r="C2416" s="9">
        <v>43492</v>
      </c>
      <c r="D2416" t="s">
        <v>653</v>
      </c>
      <c r="E2416" t="s">
        <v>643</v>
      </c>
      <c r="F2416">
        <v>1</v>
      </c>
      <c r="G2416">
        <v>4</v>
      </c>
      <c r="H2416" t="s">
        <v>137</v>
      </c>
      <c r="I2416" t="s">
        <v>29</v>
      </c>
      <c r="J2416">
        <v>21.693150684931499</v>
      </c>
      <c r="K2416">
        <v>22.503</v>
      </c>
      <c r="L2416">
        <v>22.63</v>
      </c>
      <c r="M2416">
        <v>24.995999999999999</v>
      </c>
      <c r="N2416">
        <v>1.1830000000000001</v>
      </c>
      <c r="O2416">
        <v>8</v>
      </c>
    </row>
    <row r="2417" spans="1:15" x14ac:dyDescent="0.45">
      <c r="A2417" t="s">
        <v>127</v>
      </c>
      <c r="B2417">
        <v>2019</v>
      </c>
      <c r="C2417" s="9">
        <v>43492</v>
      </c>
      <c r="D2417" t="s">
        <v>653</v>
      </c>
      <c r="E2417" t="s">
        <v>643</v>
      </c>
      <c r="F2417">
        <v>1</v>
      </c>
      <c r="G2417">
        <v>9</v>
      </c>
      <c r="H2417" t="s">
        <v>96</v>
      </c>
      <c r="I2417" t="s">
        <v>40</v>
      </c>
      <c r="J2417">
        <v>25.041095890410901</v>
      </c>
      <c r="K2417">
        <v>25.6</v>
      </c>
      <c r="L2417">
        <v>25.334</v>
      </c>
      <c r="M2417">
        <v>27.498000000000001</v>
      </c>
      <c r="N2417">
        <v>1.0820000000000001</v>
      </c>
      <c r="O2417">
        <v>12</v>
      </c>
    </row>
    <row r="2418" spans="1:15" x14ac:dyDescent="0.45">
      <c r="A2418" t="s">
        <v>127</v>
      </c>
      <c r="B2418">
        <v>2019</v>
      </c>
      <c r="C2418" s="9">
        <v>43492</v>
      </c>
      <c r="D2418" t="s">
        <v>653</v>
      </c>
      <c r="E2418" t="s">
        <v>643</v>
      </c>
      <c r="F2418">
        <v>1</v>
      </c>
      <c r="G2418">
        <v>9</v>
      </c>
      <c r="H2418" t="s">
        <v>82</v>
      </c>
      <c r="I2418" t="s">
        <v>67</v>
      </c>
      <c r="J2418">
        <v>26.410958904109499</v>
      </c>
      <c r="K2418">
        <v>24.334</v>
      </c>
      <c r="L2418">
        <v>24.131999999999898</v>
      </c>
      <c r="M2418">
        <v>26.398</v>
      </c>
      <c r="N2418">
        <v>1.133</v>
      </c>
      <c r="O2418">
        <v>11</v>
      </c>
    </row>
    <row r="2419" spans="1:15" x14ac:dyDescent="0.45">
      <c r="A2419" t="s">
        <v>127</v>
      </c>
      <c r="B2419">
        <v>2019</v>
      </c>
      <c r="C2419" s="9">
        <v>43492</v>
      </c>
      <c r="D2419" t="s">
        <v>653</v>
      </c>
      <c r="E2419" t="s">
        <v>643</v>
      </c>
      <c r="F2419">
        <v>2</v>
      </c>
      <c r="G2419">
        <v>1</v>
      </c>
      <c r="H2419" t="s">
        <v>129</v>
      </c>
      <c r="I2419" t="s">
        <v>65</v>
      </c>
      <c r="J2419">
        <v>28.539726027397201</v>
      </c>
      <c r="K2419">
        <v>21.133999999999901</v>
      </c>
      <c r="L2419">
        <v>22.526</v>
      </c>
      <c r="M2419">
        <v>25.553999999999998</v>
      </c>
      <c r="N2419">
        <v>1.514</v>
      </c>
      <c r="O2419">
        <v>3</v>
      </c>
    </row>
    <row r="2420" spans="1:15" x14ac:dyDescent="0.45">
      <c r="A2420" t="s">
        <v>127</v>
      </c>
      <c r="B2420">
        <v>2019</v>
      </c>
      <c r="C2420" s="9">
        <v>43492</v>
      </c>
      <c r="D2420" t="s">
        <v>653</v>
      </c>
      <c r="E2420" t="s">
        <v>643</v>
      </c>
      <c r="F2420">
        <v>2</v>
      </c>
      <c r="G2420">
        <v>2</v>
      </c>
      <c r="H2420" t="s">
        <v>23</v>
      </c>
      <c r="I2420" t="s">
        <v>15</v>
      </c>
      <c r="J2420">
        <v>21.375342465753398</v>
      </c>
      <c r="K2420">
        <v>27.818000000000001</v>
      </c>
      <c r="L2420">
        <v>28.058999999999902</v>
      </c>
      <c r="M2420">
        <v>31.036999999999999</v>
      </c>
      <c r="N2420">
        <v>1.4890000000000001</v>
      </c>
      <c r="O2420">
        <v>4</v>
      </c>
    </row>
    <row r="2421" spans="1:15" x14ac:dyDescent="0.45">
      <c r="A2421" t="s">
        <v>127</v>
      </c>
      <c r="B2421">
        <v>2019</v>
      </c>
      <c r="C2421" s="9">
        <v>43492</v>
      </c>
      <c r="D2421" t="s">
        <v>653</v>
      </c>
      <c r="E2421" t="s">
        <v>643</v>
      </c>
      <c r="F2421">
        <v>2</v>
      </c>
      <c r="G2421">
        <v>3</v>
      </c>
      <c r="H2421" t="s">
        <v>50</v>
      </c>
      <c r="I2421" t="s">
        <v>51</v>
      </c>
      <c r="J2421">
        <v>22.309589041095801</v>
      </c>
      <c r="K2421">
        <v>26.759999999999899</v>
      </c>
      <c r="L2421">
        <v>26.820999999999898</v>
      </c>
      <c r="M2421">
        <v>28.646999999999998</v>
      </c>
      <c r="N2421">
        <v>0.91300000000000003</v>
      </c>
      <c r="O2421">
        <v>5</v>
      </c>
    </row>
    <row r="2422" spans="1:15" x14ac:dyDescent="0.45">
      <c r="A2422" t="s">
        <v>127</v>
      </c>
      <c r="B2422">
        <v>2019</v>
      </c>
      <c r="C2422" s="9">
        <v>43492</v>
      </c>
      <c r="D2422" t="s">
        <v>653</v>
      </c>
      <c r="E2422" t="s">
        <v>643</v>
      </c>
      <c r="F2422">
        <v>2</v>
      </c>
      <c r="G2422">
        <v>4</v>
      </c>
      <c r="H2422" t="s">
        <v>161</v>
      </c>
      <c r="I2422" t="s">
        <v>36</v>
      </c>
      <c r="J2422">
        <v>25.002739726027301</v>
      </c>
      <c r="K2422">
        <v>22.427</v>
      </c>
      <c r="L2422">
        <v>22.779</v>
      </c>
      <c r="M2422">
        <v>25.809000000000001</v>
      </c>
      <c r="N2422">
        <v>1.5149999999999999</v>
      </c>
      <c r="O2422">
        <v>7</v>
      </c>
    </row>
    <row r="2423" spans="1:15" x14ac:dyDescent="0.45">
      <c r="A2423" t="s">
        <v>127</v>
      </c>
      <c r="B2423">
        <v>2019</v>
      </c>
      <c r="C2423" s="9">
        <v>43492</v>
      </c>
      <c r="D2423" t="s">
        <v>653</v>
      </c>
      <c r="E2423" t="s">
        <v>643</v>
      </c>
      <c r="F2423">
        <v>2</v>
      </c>
      <c r="G2423">
        <v>5</v>
      </c>
      <c r="H2423" t="s">
        <v>147</v>
      </c>
      <c r="I2423" t="s">
        <v>31</v>
      </c>
      <c r="J2423">
        <v>30.553424657534201</v>
      </c>
      <c r="K2423">
        <v>27.745000000000001</v>
      </c>
      <c r="L2423">
        <v>27.616999999999901</v>
      </c>
      <c r="M2423">
        <v>29.120999999999999</v>
      </c>
      <c r="N2423">
        <v>0.752</v>
      </c>
      <c r="O2423">
        <v>9</v>
      </c>
    </row>
    <row r="2424" spans="1:15" x14ac:dyDescent="0.45">
      <c r="A2424" t="s">
        <v>127</v>
      </c>
      <c r="B2424">
        <v>2019</v>
      </c>
      <c r="C2424" s="9">
        <v>43492</v>
      </c>
      <c r="D2424" t="s">
        <v>653</v>
      </c>
      <c r="E2424" t="s">
        <v>643</v>
      </c>
      <c r="F2424">
        <v>2</v>
      </c>
      <c r="G2424">
        <v>6</v>
      </c>
      <c r="H2424" t="s">
        <v>655</v>
      </c>
      <c r="I2424" t="s">
        <v>120</v>
      </c>
      <c r="J2424">
        <v>36.147945205479402</v>
      </c>
      <c r="K2424">
        <v>28.111999999999998</v>
      </c>
      <c r="L2424">
        <v>27.872</v>
      </c>
      <c r="M2424">
        <v>29.4</v>
      </c>
      <c r="N2424">
        <v>0.76400000000000001</v>
      </c>
      <c r="O2424">
        <v>10</v>
      </c>
    </row>
    <row r="2425" spans="1:15" x14ac:dyDescent="0.45">
      <c r="A2425" t="s">
        <v>127</v>
      </c>
      <c r="B2425">
        <v>2019</v>
      </c>
      <c r="C2425" s="9">
        <v>43492</v>
      </c>
      <c r="D2425" t="s">
        <v>653</v>
      </c>
      <c r="E2425" t="s">
        <v>370</v>
      </c>
      <c r="F2425">
        <v>1</v>
      </c>
      <c r="G2425">
        <v>1</v>
      </c>
      <c r="H2425" t="s">
        <v>79</v>
      </c>
      <c r="I2425" t="s">
        <v>65</v>
      </c>
      <c r="J2425">
        <v>31.7342465753424</v>
      </c>
      <c r="K2425">
        <v>31.933999999999902</v>
      </c>
      <c r="L2425">
        <v>32.036000000000001</v>
      </c>
      <c r="M2425">
        <v>33.51</v>
      </c>
      <c r="N2425">
        <v>0.73699999999999999</v>
      </c>
      <c r="O2425">
        <v>1</v>
      </c>
    </row>
    <row r="2426" spans="1:15" x14ac:dyDescent="0.45">
      <c r="A2426" t="s">
        <v>127</v>
      </c>
      <c r="B2426">
        <v>2019</v>
      </c>
      <c r="C2426" s="9">
        <v>43492</v>
      </c>
      <c r="D2426" t="s">
        <v>653</v>
      </c>
      <c r="E2426" t="s">
        <v>370</v>
      </c>
      <c r="F2426">
        <v>1</v>
      </c>
      <c r="G2426">
        <v>2</v>
      </c>
      <c r="H2426" t="s">
        <v>39</v>
      </c>
      <c r="I2426" t="s">
        <v>40</v>
      </c>
      <c r="J2426">
        <v>24.4630136986301</v>
      </c>
      <c r="K2426">
        <v>23.61</v>
      </c>
      <c r="L2426">
        <v>24.265999999999998</v>
      </c>
      <c r="M2426">
        <v>26.872</v>
      </c>
      <c r="N2426">
        <v>1.3029999999999999</v>
      </c>
      <c r="O2426">
        <v>2</v>
      </c>
    </row>
    <row r="2427" spans="1:15" x14ac:dyDescent="0.45">
      <c r="A2427" t="s">
        <v>127</v>
      </c>
      <c r="B2427">
        <v>2019</v>
      </c>
      <c r="C2427" s="9">
        <v>43492</v>
      </c>
      <c r="D2427" t="s">
        <v>653</v>
      </c>
      <c r="E2427" t="s">
        <v>370</v>
      </c>
      <c r="F2427">
        <v>1</v>
      </c>
      <c r="G2427">
        <v>3</v>
      </c>
      <c r="H2427" t="s">
        <v>129</v>
      </c>
      <c r="I2427" t="s">
        <v>65</v>
      </c>
      <c r="J2427">
        <v>28.539726027397201</v>
      </c>
      <c r="K2427">
        <v>22.526</v>
      </c>
      <c r="L2427">
        <v>23.154</v>
      </c>
      <c r="M2427">
        <v>26.045999999999999</v>
      </c>
      <c r="N2427">
        <v>1.446</v>
      </c>
      <c r="O2427">
        <v>3</v>
      </c>
    </row>
    <row r="2428" spans="1:15" x14ac:dyDescent="0.45">
      <c r="A2428" t="s">
        <v>127</v>
      </c>
      <c r="B2428">
        <v>2019</v>
      </c>
      <c r="C2428" s="9">
        <v>43492</v>
      </c>
      <c r="D2428" t="s">
        <v>653</v>
      </c>
      <c r="E2428" t="s">
        <v>370</v>
      </c>
      <c r="F2428">
        <v>1</v>
      </c>
      <c r="G2428">
        <v>4</v>
      </c>
      <c r="H2428" t="s">
        <v>23</v>
      </c>
      <c r="I2428" t="s">
        <v>15</v>
      </c>
      <c r="J2428">
        <v>21.375342465753398</v>
      </c>
      <c r="K2428">
        <v>28.058999999999902</v>
      </c>
      <c r="L2428">
        <v>27.814</v>
      </c>
      <c r="M2428">
        <v>30.661999999999999</v>
      </c>
      <c r="N2428">
        <v>1.4239999999999999</v>
      </c>
      <c r="O2428">
        <v>4</v>
      </c>
    </row>
    <row r="2429" spans="1:15" x14ac:dyDescent="0.45">
      <c r="A2429" t="s">
        <v>127</v>
      </c>
      <c r="B2429">
        <v>2019</v>
      </c>
      <c r="C2429" s="9">
        <v>43492</v>
      </c>
      <c r="D2429" t="s">
        <v>653</v>
      </c>
      <c r="E2429" t="s">
        <v>370</v>
      </c>
      <c r="F2429">
        <v>1</v>
      </c>
      <c r="G2429">
        <v>5</v>
      </c>
      <c r="H2429" t="s">
        <v>50</v>
      </c>
      <c r="I2429" t="s">
        <v>51</v>
      </c>
      <c r="J2429">
        <v>22.309589041095801</v>
      </c>
      <c r="K2429">
        <v>26.820999999999898</v>
      </c>
      <c r="L2429">
        <v>26.693000000000001</v>
      </c>
      <c r="M2429">
        <v>28.495000000000001</v>
      </c>
      <c r="N2429">
        <v>0.90100000000000002</v>
      </c>
      <c r="O2429">
        <v>5</v>
      </c>
    </row>
    <row r="2430" spans="1:15" x14ac:dyDescent="0.45">
      <c r="A2430" t="s">
        <v>127</v>
      </c>
      <c r="B2430">
        <v>2019</v>
      </c>
      <c r="C2430" s="9">
        <v>43492</v>
      </c>
      <c r="D2430" t="s">
        <v>653</v>
      </c>
      <c r="E2430" t="s">
        <v>370</v>
      </c>
      <c r="F2430">
        <v>1</v>
      </c>
      <c r="G2430">
        <v>6</v>
      </c>
      <c r="H2430" t="s">
        <v>134</v>
      </c>
      <c r="I2430" t="s">
        <v>38</v>
      </c>
      <c r="J2430">
        <v>28.002739726027301</v>
      </c>
      <c r="K2430">
        <v>26.94</v>
      </c>
      <c r="L2430">
        <v>26.646999999999998</v>
      </c>
      <c r="M2430">
        <v>28.497</v>
      </c>
      <c r="N2430">
        <v>0.92500000000000004</v>
      </c>
      <c r="O2430">
        <v>6</v>
      </c>
    </row>
    <row r="2431" spans="1:15" x14ac:dyDescent="0.45">
      <c r="A2431" t="s">
        <v>127</v>
      </c>
      <c r="B2431">
        <v>2019</v>
      </c>
      <c r="C2431" s="9">
        <v>43492</v>
      </c>
      <c r="D2431" t="s">
        <v>653</v>
      </c>
      <c r="E2431" t="s">
        <v>370</v>
      </c>
      <c r="F2431">
        <v>2</v>
      </c>
      <c r="G2431">
        <v>1</v>
      </c>
      <c r="H2431" t="s">
        <v>161</v>
      </c>
      <c r="I2431" t="s">
        <v>36</v>
      </c>
      <c r="J2431">
        <v>25.002739726027301</v>
      </c>
      <c r="K2431">
        <v>22.779</v>
      </c>
      <c r="L2431">
        <v>23.795999999999999</v>
      </c>
      <c r="M2431">
        <v>26.71</v>
      </c>
      <c r="N2431">
        <v>1.4570000000000001</v>
      </c>
      <c r="O2431">
        <v>7</v>
      </c>
    </row>
    <row r="2432" spans="1:15" x14ac:dyDescent="0.45">
      <c r="A2432" t="s">
        <v>127</v>
      </c>
      <c r="B2432">
        <v>2019</v>
      </c>
      <c r="C2432" s="9">
        <v>43492</v>
      </c>
      <c r="D2432" t="s">
        <v>653</v>
      </c>
      <c r="E2432" t="s">
        <v>370</v>
      </c>
      <c r="F2432">
        <v>2</v>
      </c>
      <c r="G2432">
        <v>2</v>
      </c>
      <c r="H2432" t="s">
        <v>137</v>
      </c>
      <c r="I2432" t="s">
        <v>29</v>
      </c>
      <c r="J2432">
        <v>21.693150684931499</v>
      </c>
      <c r="K2432">
        <v>22.63</v>
      </c>
      <c r="L2432">
        <v>23.111000000000001</v>
      </c>
      <c r="M2432">
        <v>25.414999999999999</v>
      </c>
      <c r="N2432">
        <v>1.1519999999999999</v>
      </c>
      <c r="O2432">
        <v>8</v>
      </c>
    </row>
    <row r="2433" spans="1:15" x14ac:dyDescent="0.45">
      <c r="A2433" t="s">
        <v>127</v>
      </c>
      <c r="B2433">
        <v>2019</v>
      </c>
      <c r="C2433" s="9">
        <v>43492</v>
      </c>
      <c r="D2433" t="s">
        <v>653</v>
      </c>
      <c r="E2433" t="s">
        <v>370</v>
      </c>
      <c r="F2433">
        <v>2</v>
      </c>
      <c r="G2433">
        <v>3</v>
      </c>
      <c r="H2433" t="s">
        <v>147</v>
      </c>
      <c r="I2433" t="s">
        <v>31</v>
      </c>
      <c r="J2433">
        <v>30.553424657534201</v>
      </c>
      <c r="K2433">
        <v>27.616999999999901</v>
      </c>
      <c r="L2433">
        <v>27.608000000000001</v>
      </c>
      <c r="M2433">
        <v>29.102</v>
      </c>
      <c r="N2433">
        <v>0.747</v>
      </c>
      <c r="O2433">
        <v>9</v>
      </c>
    </row>
    <row r="2434" spans="1:15" x14ac:dyDescent="0.45">
      <c r="A2434" t="s">
        <v>127</v>
      </c>
      <c r="B2434">
        <v>2019</v>
      </c>
      <c r="C2434" s="9">
        <v>43492</v>
      </c>
      <c r="D2434" t="s">
        <v>653</v>
      </c>
      <c r="E2434" t="s">
        <v>370</v>
      </c>
      <c r="F2434">
        <v>2</v>
      </c>
      <c r="G2434">
        <v>4</v>
      </c>
      <c r="H2434" t="s">
        <v>655</v>
      </c>
      <c r="I2434" t="s">
        <v>120</v>
      </c>
      <c r="J2434">
        <v>36.147945205479402</v>
      </c>
      <c r="K2434">
        <v>27.872</v>
      </c>
      <c r="L2434">
        <v>27.783999999999999</v>
      </c>
      <c r="M2434">
        <v>29.302</v>
      </c>
      <c r="N2434">
        <v>0.75900000000000001</v>
      </c>
      <c r="O2434">
        <v>10</v>
      </c>
    </row>
    <row r="2435" spans="1:15" x14ac:dyDescent="0.45">
      <c r="A2435" t="s">
        <v>127</v>
      </c>
      <c r="B2435">
        <v>2019</v>
      </c>
      <c r="C2435" s="9">
        <v>43492</v>
      </c>
      <c r="D2435" t="s">
        <v>653</v>
      </c>
      <c r="E2435" t="s">
        <v>370</v>
      </c>
      <c r="F2435">
        <v>2</v>
      </c>
      <c r="G2435">
        <v>5</v>
      </c>
      <c r="H2435" t="s">
        <v>82</v>
      </c>
      <c r="I2435" t="s">
        <v>67</v>
      </c>
      <c r="J2435">
        <v>26.410958904109499</v>
      </c>
      <c r="K2435">
        <v>24.131999999999898</v>
      </c>
      <c r="L2435">
        <v>24.015000000000001</v>
      </c>
      <c r="M2435">
        <v>26.227</v>
      </c>
      <c r="N2435">
        <v>1.1060000000000001</v>
      </c>
      <c r="O2435">
        <v>11</v>
      </c>
    </row>
    <row r="2436" spans="1:15" x14ac:dyDescent="0.45">
      <c r="A2436" t="s">
        <v>127</v>
      </c>
      <c r="B2436">
        <v>2019</v>
      </c>
      <c r="C2436" s="9">
        <v>43492</v>
      </c>
      <c r="D2436" t="s">
        <v>653</v>
      </c>
      <c r="E2436" t="s">
        <v>370</v>
      </c>
      <c r="F2436">
        <v>2</v>
      </c>
      <c r="G2436">
        <v>6</v>
      </c>
      <c r="H2436" t="s">
        <v>96</v>
      </c>
      <c r="I2436" t="s">
        <v>40</v>
      </c>
      <c r="J2436">
        <v>25.041095890410901</v>
      </c>
      <c r="K2436">
        <v>25.334</v>
      </c>
      <c r="L2436">
        <v>24.951000000000001</v>
      </c>
      <c r="M2436">
        <v>27.077000000000002</v>
      </c>
      <c r="N2436">
        <v>1.0629999999999999</v>
      </c>
      <c r="O2436">
        <v>12</v>
      </c>
    </row>
    <row r="2437" spans="1:15" x14ac:dyDescent="0.45">
      <c r="A2437" t="s">
        <v>173</v>
      </c>
      <c r="B2437">
        <v>2019</v>
      </c>
      <c r="C2437" s="9">
        <v>43527</v>
      </c>
      <c r="D2437" t="s">
        <v>641</v>
      </c>
      <c r="E2437" t="s">
        <v>454</v>
      </c>
      <c r="F2437">
        <v>1</v>
      </c>
      <c r="G2437">
        <v>1</v>
      </c>
      <c r="H2437" t="s">
        <v>77</v>
      </c>
      <c r="I2437" t="s">
        <v>19</v>
      </c>
      <c r="J2437">
        <v>27.810958904109501</v>
      </c>
      <c r="K2437">
        <v>27.940999999999999</v>
      </c>
      <c r="L2437">
        <v>28.143999999999998</v>
      </c>
      <c r="M2437">
        <v>29.91</v>
      </c>
      <c r="N2437">
        <v>0.88300000000000001</v>
      </c>
      <c r="O2437">
        <v>5</v>
      </c>
    </row>
    <row r="2438" spans="1:15" x14ac:dyDescent="0.45">
      <c r="A2438" t="s">
        <v>173</v>
      </c>
      <c r="B2438">
        <v>2019</v>
      </c>
      <c r="C2438" s="9">
        <v>43527</v>
      </c>
      <c r="D2438" t="s">
        <v>641</v>
      </c>
      <c r="E2438" t="s">
        <v>454</v>
      </c>
      <c r="F2438">
        <v>1</v>
      </c>
      <c r="G2438">
        <v>2</v>
      </c>
      <c r="H2438" t="s">
        <v>50</v>
      </c>
      <c r="I2438" t="s">
        <v>51</v>
      </c>
      <c r="J2438">
        <v>22.405479452054699</v>
      </c>
      <c r="K2438">
        <v>26.693000000000001</v>
      </c>
      <c r="L2438">
        <v>26.791</v>
      </c>
      <c r="M2438">
        <v>28.573</v>
      </c>
      <c r="N2438">
        <v>0.89100000000000001</v>
      </c>
      <c r="O2438">
        <v>10</v>
      </c>
    </row>
    <row r="2439" spans="1:15" x14ac:dyDescent="0.45">
      <c r="A2439" t="s">
        <v>173</v>
      </c>
      <c r="B2439">
        <v>2019</v>
      </c>
      <c r="C2439" s="9">
        <v>43527</v>
      </c>
      <c r="D2439" t="s">
        <v>641</v>
      </c>
      <c r="E2439" t="s">
        <v>454</v>
      </c>
      <c r="F2439">
        <v>1</v>
      </c>
      <c r="G2439">
        <v>3</v>
      </c>
      <c r="H2439" t="s">
        <v>26</v>
      </c>
      <c r="I2439" t="s">
        <v>27</v>
      </c>
      <c r="J2439">
        <v>20.778082191780801</v>
      </c>
      <c r="K2439">
        <v>21.254000000000001</v>
      </c>
      <c r="L2439">
        <v>21.716999999999999</v>
      </c>
      <c r="M2439">
        <v>24.632999999999999</v>
      </c>
      <c r="N2439">
        <v>1.458</v>
      </c>
      <c r="O2439">
        <v>13</v>
      </c>
    </row>
    <row r="2440" spans="1:15" x14ac:dyDescent="0.45">
      <c r="A2440" t="s">
        <v>173</v>
      </c>
      <c r="B2440">
        <v>2019</v>
      </c>
      <c r="C2440" s="9">
        <v>43527</v>
      </c>
      <c r="D2440" t="s">
        <v>641</v>
      </c>
      <c r="E2440" t="s">
        <v>454</v>
      </c>
      <c r="F2440">
        <v>1</v>
      </c>
      <c r="G2440">
        <v>4</v>
      </c>
      <c r="H2440" t="s">
        <v>174</v>
      </c>
      <c r="I2440" t="s">
        <v>156</v>
      </c>
      <c r="J2440">
        <v>27.126027397260199</v>
      </c>
      <c r="K2440">
        <v>27.125</v>
      </c>
      <c r="L2440">
        <v>26.992999999999999</v>
      </c>
      <c r="M2440">
        <v>28.547000000000001</v>
      </c>
      <c r="N2440">
        <v>0.77700000000000002</v>
      </c>
      <c r="O2440">
        <v>9</v>
      </c>
    </row>
    <row r="2441" spans="1:15" x14ac:dyDescent="0.45">
      <c r="A2441" t="s">
        <v>173</v>
      </c>
      <c r="B2441">
        <v>2019</v>
      </c>
      <c r="C2441" s="9">
        <v>43527</v>
      </c>
      <c r="D2441" t="s">
        <v>641</v>
      </c>
      <c r="E2441" t="s">
        <v>454</v>
      </c>
      <c r="F2441">
        <v>1</v>
      </c>
      <c r="G2441">
        <v>5</v>
      </c>
      <c r="H2441" t="s">
        <v>137</v>
      </c>
      <c r="I2441" t="s">
        <v>29</v>
      </c>
      <c r="J2441">
        <v>21.789041095890401</v>
      </c>
      <c r="K2441">
        <v>23.111000000000001</v>
      </c>
      <c r="L2441">
        <v>22.82</v>
      </c>
      <c r="M2441">
        <v>25.084</v>
      </c>
      <c r="N2441">
        <v>1.1319999999999999</v>
      </c>
      <c r="O2441">
        <v>23</v>
      </c>
    </row>
    <row r="2442" spans="1:15" x14ac:dyDescent="0.45">
      <c r="A2442" t="s">
        <v>173</v>
      </c>
      <c r="B2442">
        <v>2019</v>
      </c>
      <c r="C2442" s="9">
        <v>43527</v>
      </c>
      <c r="D2442" t="s">
        <v>641</v>
      </c>
      <c r="E2442" t="s">
        <v>454</v>
      </c>
      <c r="F2442">
        <v>2</v>
      </c>
      <c r="G2442">
        <v>1</v>
      </c>
      <c r="H2442" t="s">
        <v>79</v>
      </c>
      <c r="I2442" t="s">
        <v>65</v>
      </c>
      <c r="J2442">
        <v>31.830136986301302</v>
      </c>
      <c r="K2442">
        <v>32.036000000000001</v>
      </c>
      <c r="L2442">
        <v>32.143999999999998</v>
      </c>
      <c r="M2442">
        <v>33.616</v>
      </c>
      <c r="N2442">
        <v>0.73599999999999999</v>
      </c>
      <c r="O2442">
        <v>1</v>
      </c>
    </row>
    <row r="2443" spans="1:15" x14ac:dyDescent="0.45">
      <c r="A2443" t="s">
        <v>173</v>
      </c>
      <c r="B2443">
        <v>2019</v>
      </c>
      <c r="C2443" s="9">
        <v>43527</v>
      </c>
      <c r="D2443" t="s">
        <v>641</v>
      </c>
      <c r="E2443" t="s">
        <v>454</v>
      </c>
      <c r="F2443">
        <v>2</v>
      </c>
      <c r="G2443">
        <v>2</v>
      </c>
      <c r="H2443" t="s">
        <v>655</v>
      </c>
      <c r="I2443" t="s">
        <v>120</v>
      </c>
      <c r="J2443">
        <v>36.243835616438297</v>
      </c>
      <c r="K2443">
        <v>27.783999999999999</v>
      </c>
      <c r="L2443">
        <v>27.901</v>
      </c>
      <c r="M2443">
        <v>29.411000000000001</v>
      </c>
      <c r="N2443">
        <v>0.755</v>
      </c>
      <c r="O2443">
        <v>12</v>
      </c>
    </row>
    <row r="2444" spans="1:15" x14ac:dyDescent="0.45">
      <c r="A2444" t="s">
        <v>173</v>
      </c>
      <c r="B2444">
        <v>2019</v>
      </c>
      <c r="C2444" s="9">
        <v>43527</v>
      </c>
      <c r="D2444" t="s">
        <v>641</v>
      </c>
      <c r="E2444" t="s">
        <v>454</v>
      </c>
      <c r="F2444">
        <v>2</v>
      </c>
      <c r="G2444">
        <v>3</v>
      </c>
      <c r="H2444" t="s">
        <v>23</v>
      </c>
      <c r="I2444" t="s">
        <v>15</v>
      </c>
      <c r="J2444">
        <v>21.4712328767123</v>
      </c>
      <c r="K2444">
        <v>27.814</v>
      </c>
      <c r="L2444">
        <v>27.824000000000002</v>
      </c>
      <c r="M2444">
        <v>30.568000000000001</v>
      </c>
      <c r="N2444">
        <v>1.3720000000000001</v>
      </c>
      <c r="O2444">
        <v>19</v>
      </c>
    </row>
    <row r="2445" spans="1:15" x14ac:dyDescent="0.45">
      <c r="A2445" t="s">
        <v>173</v>
      </c>
      <c r="B2445">
        <v>2019</v>
      </c>
      <c r="C2445" s="9">
        <v>43527</v>
      </c>
      <c r="D2445" t="s">
        <v>641</v>
      </c>
      <c r="E2445" t="s">
        <v>454</v>
      </c>
      <c r="F2445">
        <v>2</v>
      </c>
      <c r="G2445">
        <v>4</v>
      </c>
      <c r="H2445" t="s">
        <v>133</v>
      </c>
      <c r="I2445" t="s">
        <v>25</v>
      </c>
      <c r="J2445">
        <v>26.104109589040998</v>
      </c>
      <c r="K2445">
        <v>25.954999999999998</v>
      </c>
      <c r="L2445">
        <v>25.925999999999998</v>
      </c>
      <c r="M2445">
        <v>27.686</v>
      </c>
      <c r="N2445">
        <v>0.88</v>
      </c>
      <c r="O2445">
        <v>16</v>
      </c>
    </row>
    <row r="2446" spans="1:15" x14ac:dyDescent="0.45">
      <c r="A2446" t="s">
        <v>173</v>
      </c>
      <c r="B2446">
        <v>2019</v>
      </c>
      <c r="C2446" s="9">
        <v>43527</v>
      </c>
      <c r="D2446" t="s">
        <v>641</v>
      </c>
      <c r="E2446" t="s">
        <v>454</v>
      </c>
      <c r="F2446">
        <v>2</v>
      </c>
      <c r="G2446">
        <v>5</v>
      </c>
      <c r="H2446" t="s">
        <v>109</v>
      </c>
      <c r="I2446" t="s">
        <v>118</v>
      </c>
      <c r="J2446">
        <v>26.087671232876701</v>
      </c>
      <c r="K2446">
        <v>26.306999999999999</v>
      </c>
      <c r="L2446">
        <v>26.100999999999999</v>
      </c>
      <c r="M2446">
        <v>27.864999999999998</v>
      </c>
      <c r="N2446">
        <v>0.88200000000000001</v>
      </c>
      <c r="O2446">
        <v>11</v>
      </c>
    </row>
    <row r="2447" spans="1:15" x14ac:dyDescent="0.45">
      <c r="A2447" t="s">
        <v>173</v>
      </c>
      <c r="B2447">
        <v>2019</v>
      </c>
      <c r="C2447" s="9">
        <v>43527</v>
      </c>
      <c r="D2447" t="s">
        <v>641</v>
      </c>
      <c r="E2447" t="s">
        <v>454</v>
      </c>
      <c r="F2447">
        <v>3</v>
      </c>
      <c r="G2447">
        <v>1</v>
      </c>
      <c r="H2447" t="s">
        <v>34</v>
      </c>
      <c r="I2447" t="s">
        <v>19</v>
      </c>
      <c r="J2447">
        <v>31.583561643835601</v>
      </c>
      <c r="K2447">
        <v>28.213000000000001</v>
      </c>
      <c r="L2447">
        <v>28.393000000000001</v>
      </c>
      <c r="M2447">
        <v>30.087</v>
      </c>
      <c r="N2447">
        <v>0.84699999999999998</v>
      </c>
      <c r="O2447">
        <v>7</v>
      </c>
    </row>
    <row r="2448" spans="1:15" x14ac:dyDescent="0.45">
      <c r="A2448" t="s">
        <v>173</v>
      </c>
      <c r="B2448">
        <v>2019</v>
      </c>
      <c r="C2448" s="9">
        <v>43527</v>
      </c>
      <c r="D2448" t="s">
        <v>641</v>
      </c>
      <c r="E2448" t="s">
        <v>454</v>
      </c>
      <c r="F2448">
        <v>3</v>
      </c>
      <c r="G2448">
        <v>2</v>
      </c>
      <c r="H2448" t="s">
        <v>96</v>
      </c>
      <c r="I2448" t="s">
        <v>40</v>
      </c>
      <c r="J2448">
        <v>25.136986301369799</v>
      </c>
      <c r="K2448">
        <v>24.951000000000001</v>
      </c>
      <c r="L2448">
        <v>25.18</v>
      </c>
      <c r="M2448">
        <v>27.268000000000001</v>
      </c>
      <c r="N2448">
        <v>1.044</v>
      </c>
      <c r="O2448">
        <v>13</v>
      </c>
    </row>
    <row r="2449" spans="1:15" x14ac:dyDescent="0.45">
      <c r="A2449" t="s">
        <v>173</v>
      </c>
      <c r="B2449">
        <v>2019</v>
      </c>
      <c r="C2449" s="9">
        <v>43527</v>
      </c>
      <c r="D2449" t="s">
        <v>641</v>
      </c>
      <c r="E2449" t="s">
        <v>454</v>
      </c>
      <c r="F2449">
        <v>3</v>
      </c>
      <c r="G2449">
        <v>3</v>
      </c>
      <c r="H2449" t="s">
        <v>16</v>
      </c>
      <c r="I2449" t="s">
        <v>17</v>
      </c>
      <c r="J2449">
        <v>19.863013698630098</v>
      </c>
      <c r="K2449">
        <v>26.667999999999999</v>
      </c>
      <c r="L2449">
        <v>26.600999999999999</v>
      </c>
      <c r="M2449">
        <v>28.896999999999998</v>
      </c>
      <c r="N2449">
        <v>1.1479999999999999</v>
      </c>
      <c r="O2449">
        <v>6</v>
      </c>
    </row>
    <row r="2450" spans="1:15" x14ac:dyDescent="0.45">
      <c r="A2450" t="s">
        <v>173</v>
      </c>
      <c r="B2450">
        <v>2019</v>
      </c>
      <c r="C2450" s="9">
        <v>43527</v>
      </c>
      <c r="D2450" t="s">
        <v>641</v>
      </c>
      <c r="E2450" t="s">
        <v>454</v>
      </c>
      <c r="F2450">
        <v>3</v>
      </c>
      <c r="G2450">
        <v>4</v>
      </c>
      <c r="H2450" t="s">
        <v>100</v>
      </c>
      <c r="I2450" t="s">
        <v>47</v>
      </c>
      <c r="J2450">
        <v>25.052054794520501</v>
      </c>
      <c r="K2450">
        <v>22.45</v>
      </c>
      <c r="L2450">
        <v>22.457000000000001</v>
      </c>
      <c r="M2450">
        <v>24.669</v>
      </c>
      <c r="N2450">
        <v>1.1060000000000001</v>
      </c>
      <c r="O2450">
        <v>23</v>
      </c>
    </row>
    <row r="2451" spans="1:15" x14ac:dyDescent="0.45">
      <c r="A2451" t="s">
        <v>173</v>
      </c>
      <c r="B2451">
        <v>2019</v>
      </c>
      <c r="C2451" s="9">
        <v>43527</v>
      </c>
      <c r="D2451" t="s">
        <v>641</v>
      </c>
      <c r="E2451" t="s">
        <v>454</v>
      </c>
      <c r="F2451">
        <v>3</v>
      </c>
      <c r="G2451">
        <v>5</v>
      </c>
      <c r="H2451" t="s">
        <v>129</v>
      </c>
      <c r="I2451" t="s">
        <v>65</v>
      </c>
      <c r="J2451">
        <v>28.635616438356099</v>
      </c>
      <c r="K2451">
        <v>23.154</v>
      </c>
      <c r="L2451">
        <v>22.648</v>
      </c>
      <c r="M2451">
        <v>25.456</v>
      </c>
      <c r="N2451">
        <v>1.4039999999999999</v>
      </c>
      <c r="O2451">
        <v>16</v>
      </c>
    </row>
    <row r="2452" spans="1:15" x14ac:dyDescent="0.45">
      <c r="A2452" t="s">
        <v>173</v>
      </c>
      <c r="B2452">
        <v>2019</v>
      </c>
      <c r="C2452" s="9">
        <v>43527</v>
      </c>
      <c r="D2452" t="s">
        <v>641</v>
      </c>
      <c r="E2452" t="s">
        <v>454</v>
      </c>
      <c r="F2452">
        <v>4</v>
      </c>
      <c r="G2452">
        <v>1</v>
      </c>
      <c r="H2452" t="s">
        <v>111</v>
      </c>
      <c r="I2452" t="s">
        <v>118</v>
      </c>
      <c r="J2452">
        <v>24.367123287671198</v>
      </c>
      <c r="K2452">
        <v>25.965</v>
      </c>
      <c r="L2452">
        <v>26.28</v>
      </c>
      <c r="M2452">
        <v>28.236000000000001</v>
      </c>
      <c r="N2452">
        <v>0.97799999999999998</v>
      </c>
      <c r="O2452">
        <v>3</v>
      </c>
    </row>
    <row r="2453" spans="1:15" x14ac:dyDescent="0.45">
      <c r="A2453" t="s">
        <v>173</v>
      </c>
      <c r="B2453">
        <v>2019</v>
      </c>
      <c r="C2453" s="9">
        <v>43527</v>
      </c>
      <c r="D2453" t="s">
        <v>641</v>
      </c>
      <c r="E2453" t="s">
        <v>454</v>
      </c>
      <c r="F2453">
        <v>4</v>
      </c>
      <c r="G2453">
        <v>2</v>
      </c>
      <c r="H2453" t="s">
        <v>82</v>
      </c>
      <c r="I2453" t="s">
        <v>67</v>
      </c>
      <c r="J2453">
        <v>26.506849315068401</v>
      </c>
      <c r="K2453">
        <v>24.015000000000001</v>
      </c>
      <c r="L2453">
        <v>24.305</v>
      </c>
      <c r="M2453">
        <v>26.471</v>
      </c>
      <c r="N2453">
        <v>1.083</v>
      </c>
      <c r="O2453">
        <v>8</v>
      </c>
    </row>
    <row r="2454" spans="1:15" x14ac:dyDescent="0.45">
      <c r="A2454" t="s">
        <v>173</v>
      </c>
      <c r="B2454">
        <v>2019</v>
      </c>
      <c r="C2454" s="9">
        <v>43527</v>
      </c>
      <c r="D2454" t="s">
        <v>641</v>
      </c>
      <c r="E2454" t="s">
        <v>454</v>
      </c>
      <c r="F2454">
        <v>4</v>
      </c>
      <c r="G2454">
        <v>3</v>
      </c>
      <c r="H2454" t="s">
        <v>154</v>
      </c>
      <c r="I2454" t="s">
        <v>38</v>
      </c>
      <c r="J2454">
        <v>28.2493150684931</v>
      </c>
      <c r="K2454">
        <v>25.271999999999998</v>
      </c>
      <c r="L2454">
        <v>25.314</v>
      </c>
      <c r="M2454">
        <v>27.411999999999999</v>
      </c>
      <c r="N2454">
        <v>1.0489999999999999</v>
      </c>
      <c r="O2454">
        <v>13</v>
      </c>
    </row>
    <row r="2455" spans="1:15" x14ac:dyDescent="0.45">
      <c r="A2455" t="s">
        <v>173</v>
      </c>
      <c r="B2455">
        <v>2019</v>
      </c>
      <c r="C2455" s="9">
        <v>43527</v>
      </c>
      <c r="D2455" t="s">
        <v>641</v>
      </c>
      <c r="E2455" t="s">
        <v>454</v>
      </c>
      <c r="F2455">
        <v>4</v>
      </c>
      <c r="G2455">
        <v>4</v>
      </c>
      <c r="H2455" t="s">
        <v>401</v>
      </c>
      <c r="I2455" t="s">
        <v>36</v>
      </c>
      <c r="J2455">
        <v>31.136986301369799</v>
      </c>
      <c r="K2455">
        <v>27.509999999999899</v>
      </c>
      <c r="L2455">
        <v>27.291</v>
      </c>
      <c r="M2455">
        <v>29.257000000000001</v>
      </c>
      <c r="N2455">
        <v>0.98299999999999998</v>
      </c>
      <c r="O2455">
        <v>2</v>
      </c>
    </row>
    <row r="2456" spans="1:15" x14ac:dyDescent="0.45">
      <c r="A2456" t="s">
        <v>173</v>
      </c>
      <c r="B2456">
        <v>2019</v>
      </c>
      <c r="C2456" s="9">
        <v>43527</v>
      </c>
      <c r="D2456" t="s">
        <v>641</v>
      </c>
      <c r="E2456" t="s">
        <v>454</v>
      </c>
      <c r="F2456">
        <v>4</v>
      </c>
      <c r="G2456">
        <v>5</v>
      </c>
      <c r="H2456" t="s">
        <v>60</v>
      </c>
      <c r="I2456" t="s">
        <v>61</v>
      </c>
      <c r="J2456">
        <v>30.627397260273899</v>
      </c>
      <c r="K2456">
        <v>23.917999999999999</v>
      </c>
      <c r="L2456">
        <v>23.774000000000001</v>
      </c>
      <c r="M2456">
        <v>25.327999999999999</v>
      </c>
      <c r="N2456">
        <v>0.77700000000000002</v>
      </c>
      <c r="O2456">
        <v>19</v>
      </c>
    </row>
    <row r="2457" spans="1:15" x14ac:dyDescent="0.45">
      <c r="A2457" t="s">
        <v>173</v>
      </c>
      <c r="B2457">
        <v>2019</v>
      </c>
      <c r="C2457" s="9">
        <v>43527</v>
      </c>
      <c r="D2457" t="s">
        <v>641</v>
      </c>
      <c r="E2457" t="s">
        <v>454</v>
      </c>
      <c r="F2457">
        <v>5</v>
      </c>
      <c r="G2457">
        <v>1</v>
      </c>
      <c r="H2457" t="s">
        <v>132</v>
      </c>
      <c r="I2457" t="s">
        <v>36</v>
      </c>
      <c r="J2457">
        <v>28.279452054794501</v>
      </c>
      <c r="K2457">
        <v>30.39</v>
      </c>
      <c r="L2457">
        <v>30.532999999999902</v>
      </c>
      <c r="M2457">
        <v>32.106999999999999</v>
      </c>
      <c r="N2457">
        <v>0.78700000000000003</v>
      </c>
      <c r="O2457">
        <v>4</v>
      </c>
    </row>
    <row r="2458" spans="1:15" x14ac:dyDescent="0.45">
      <c r="A2458" t="s">
        <v>173</v>
      </c>
      <c r="B2458">
        <v>2019</v>
      </c>
      <c r="C2458" s="9">
        <v>43527</v>
      </c>
      <c r="D2458" t="s">
        <v>641</v>
      </c>
      <c r="E2458" t="s">
        <v>454</v>
      </c>
      <c r="F2458">
        <v>5</v>
      </c>
      <c r="G2458">
        <v>2</v>
      </c>
      <c r="H2458" t="s">
        <v>39</v>
      </c>
      <c r="I2458" t="s">
        <v>40</v>
      </c>
      <c r="J2458">
        <v>24.558904109589001</v>
      </c>
      <c r="K2458">
        <v>24.265999999999998</v>
      </c>
      <c r="L2458">
        <v>24.788</v>
      </c>
      <c r="M2458">
        <v>27.314</v>
      </c>
      <c r="N2458">
        <v>1.2629999999999999</v>
      </c>
      <c r="O2458">
        <v>16</v>
      </c>
    </row>
    <row r="2459" spans="1:15" x14ac:dyDescent="0.45">
      <c r="A2459" t="s">
        <v>173</v>
      </c>
      <c r="B2459">
        <v>2019</v>
      </c>
      <c r="C2459" s="9">
        <v>43527</v>
      </c>
      <c r="D2459" t="s">
        <v>641</v>
      </c>
      <c r="E2459" t="s">
        <v>454</v>
      </c>
      <c r="F2459">
        <v>5</v>
      </c>
      <c r="G2459">
        <v>3</v>
      </c>
      <c r="H2459" t="s">
        <v>20</v>
      </c>
      <c r="I2459" t="s">
        <v>21</v>
      </c>
      <c r="J2459">
        <v>23.572602739726001</v>
      </c>
      <c r="K2459">
        <v>27.393999999999998</v>
      </c>
      <c r="L2459">
        <v>27.42</v>
      </c>
      <c r="M2459">
        <v>29.338000000000001</v>
      </c>
      <c r="N2459">
        <v>0.95899999999999996</v>
      </c>
      <c r="O2459">
        <v>19</v>
      </c>
    </row>
    <row r="2460" spans="1:15" x14ac:dyDescent="0.45">
      <c r="A2460" t="s">
        <v>173</v>
      </c>
      <c r="B2460">
        <v>2019</v>
      </c>
      <c r="C2460" s="9">
        <v>43527</v>
      </c>
      <c r="D2460" t="s">
        <v>641</v>
      </c>
      <c r="E2460" t="s">
        <v>454</v>
      </c>
      <c r="F2460">
        <v>5</v>
      </c>
      <c r="G2460">
        <v>4</v>
      </c>
      <c r="H2460" t="s">
        <v>147</v>
      </c>
      <c r="I2460" t="s">
        <v>31</v>
      </c>
      <c r="J2460">
        <v>30.649315068493099</v>
      </c>
      <c r="K2460">
        <v>27.608000000000001</v>
      </c>
      <c r="L2460">
        <v>27.541</v>
      </c>
      <c r="M2460">
        <v>29.027000000000001</v>
      </c>
      <c r="N2460">
        <v>0.74299999999999999</v>
      </c>
      <c r="O2460">
        <v>23</v>
      </c>
    </row>
    <row r="2461" spans="1:15" x14ac:dyDescent="0.45">
      <c r="A2461" t="s">
        <v>173</v>
      </c>
      <c r="B2461">
        <v>2019</v>
      </c>
      <c r="C2461" s="9">
        <v>43527</v>
      </c>
      <c r="D2461" t="s">
        <v>641</v>
      </c>
      <c r="E2461" t="s">
        <v>454</v>
      </c>
      <c r="F2461">
        <v>5</v>
      </c>
      <c r="G2461">
        <v>5</v>
      </c>
      <c r="H2461" t="s">
        <v>690</v>
      </c>
      <c r="I2461" t="s">
        <v>17</v>
      </c>
      <c r="J2461">
        <v>30.939726027397199</v>
      </c>
      <c r="K2461">
        <v>27.587</v>
      </c>
      <c r="L2461">
        <v>27.277000000000001</v>
      </c>
      <c r="M2461">
        <v>29.266999999999999</v>
      </c>
      <c r="N2461">
        <v>0.995</v>
      </c>
      <c r="O2461">
        <v>23</v>
      </c>
    </row>
    <row r="2462" spans="1:15" x14ac:dyDescent="0.45">
      <c r="A2462" t="s">
        <v>173</v>
      </c>
      <c r="B2462">
        <v>2019</v>
      </c>
      <c r="C2462" s="9">
        <v>43527</v>
      </c>
      <c r="D2462" t="s">
        <v>641</v>
      </c>
      <c r="E2462" t="s">
        <v>454</v>
      </c>
      <c r="F2462">
        <v>5</v>
      </c>
      <c r="G2462">
        <v>6</v>
      </c>
      <c r="H2462" t="s">
        <v>402</v>
      </c>
      <c r="I2462" t="s">
        <v>142</v>
      </c>
      <c r="J2462">
        <v>31.2657534246575</v>
      </c>
      <c r="K2462">
        <v>2.2370000000000001</v>
      </c>
      <c r="L2462">
        <v>2.2729999999999899</v>
      </c>
      <c r="M2462">
        <v>9.9109999999999996</v>
      </c>
      <c r="N2462">
        <v>3.819</v>
      </c>
      <c r="O2462">
        <v>19</v>
      </c>
    </row>
    <row r="2463" spans="1:15" x14ac:dyDescent="0.45">
      <c r="A2463" t="s">
        <v>173</v>
      </c>
      <c r="B2463">
        <v>2019</v>
      </c>
      <c r="C2463" s="9">
        <v>43527</v>
      </c>
      <c r="D2463" t="s">
        <v>641</v>
      </c>
      <c r="E2463" t="s">
        <v>642</v>
      </c>
      <c r="F2463">
        <v>1</v>
      </c>
      <c r="G2463">
        <v>1</v>
      </c>
      <c r="H2463" t="s">
        <v>401</v>
      </c>
      <c r="I2463" t="s">
        <v>36</v>
      </c>
      <c r="J2463">
        <v>31.136986301369799</v>
      </c>
      <c r="K2463">
        <v>27.291</v>
      </c>
      <c r="L2463">
        <v>27.420999999999999</v>
      </c>
      <c r="M2463">
        <v>29.375</v>
      </c>
      <c r="N2463">
        <v>0.97699999999999998</v>
      </c>
      <c r="O2463">
        <v>2</v>
      </c>
    </row>
    <row r="2464" spans="1:15" x14ac:dyDescent="0.45">
      <c r="A2464" t="s">
        <v>173</v>
      </c>
      <c r="B2464">
        <v>2019</v>
      </c>
      <c r="C2464" s="9">
        <v>43527</v>
      </c>
      <c r="D2464" t="s">
        <v>641</v>
      </c>
      <c r="E2464" t="s">
        <v>642</v>
      </c>
      <c r="F2464">
        <v>1</v>
      </c>
      <c r="G2464">
        <v>2</v>
      </c>
      <c r="H2464" t="s">
        <v>26</v>
      </c>
      <c r="I2464" t="s">
        <v>27</v>
      </c>
      <c r="J2464">
        <v>20.778082191780801</v>
      </c>
      <c r="K2464">
        <v>21.716999999999999</v>
      </c>
      <c r="L2464">
        <v>21.945</v>
      </c>
      <c r="M2464">
        <v>24.774999999999999</v>
      </c>
      <c r="N2464">
        <v>1.415</v>
      </c>
      <c r="O2464">
        <v>13</v>
      </c>
    </row>
    <row r="2465" spans="1:15" x14ac:dyDescent="0.45">
      <c r="A2465" t="s">
        <v>173</v>
      </c>
      <c r="B2465">
        <v>2019</v>
      </c>
      <c r="C2465" s="9">
        <v>43527</v>
      </c>
      <c r="D2465" t="s">
        <v>641</v>
      </c>
      <c r="E2465" t="s">
        <v>642</v>
      </c>
      <c r="F2465">
        <v>1</v>
      </c>
      <c r="G2465">
        <v>3</v>
      </c>
      <c r="H2465" t="s">
        <v>402</v>
      </c>
      <c r="I2465" t="s">
        <v>142</v>
      </c>
      <c r="J2465">
        <v>31.2657534246575</v>
      </c>
      <c r="K2465">
        <v>2.2729999999999899</v>
      </c>
      <c r="L2465">
        <v>9.0079999999999991</v>
      </c>
      <c r="M2465">
        <v>15.226000000000001</v>
      </c>
      <c r="N2465">
        <v>3.109</v>
      </c>
      <c r="O2465">
        <v>19</v>
      </c>
    </row>
    <row r="2466" spans="1:15" x14ac:dyDescent="0.45">
      <c r="A2466" t="s">
        <v>173</v>
      </c>
      <c r="B2466">
        <v>2019</v>
      </c>
      <c r="C2466" s="9">
        <v>43527</v>
      </c>
      <c r="D2466" t="s">
        <v>641</v>
      </c>
      <c r="E2466" t="s">
        <v>642</v>
      </c>
      <c r="F2466">
        <v>1</v>
      </c>
      <c r="G2466">
        <v>4</v>
      </c>
      <c r="H2466" t="s">
        <v>147</v>
      </c>
      <c r="I2466" t="s">
        <v>31</v>
      </c>
      <c r="J2466">
        <v>30.649315068493099</v>
      </c>
      <c r="K2466">
        <v>27.541</v>
      </c>
      <c r="L2466">
        <v>27.234000000000002</v>
      </c>
      <c r="M2466">
        <v>28.718</v>
      </c>
      <c r="N2466">
        <v>0.74199999999999999</v>
      </c>
      <c r="O2466">
        <v>23</v>
      </c>
    </row>
    <row r="2467" spans="1:15" x14ac:dyDescent="0.45">
      <c r="A2467" t="s">
        <v>173</v>
      </c>
      <c r="B2467">
        <v>2019</v>
      </c>
      <c r="C2467" s="9">
        <v>43527</v>
      </c>
      <c r="D2467" t="s">
        <v>641</v>
      </c>
      <c r="E2467" t="s">
        <v>642</v>
      </c>
      <c r="F2467">
        <v>2</v>
      </c>
      <c r="G2467">
        <v>1</v>
      </c>
      <c r="H2467" t="s">
        <v>16</v>
      </c>
      <c r="I2467" t="s">
        <v>17</v>
      </c>
      <c r="J2467">
        <v>19.863013698630098</v>
      </c>
      <c r="K2467">
        <v>26.600999999999999</v>
      </c>
      <c r="L2467">
        <v>27.021000000000001</v>
      </c>
      <c r="M2467">
        <v>29.277000000000001</v>
      </c>
      <c r="N2467">
        <v>1.1279999999999999</v>
      </c>
      <c r="O2467">
        <v>6</v>
      </c>
    </row>
    <row r="2468" spans="1:15" x14ac:dyDescent="0.45">
      <c r="A2468" t="s">
        <v>173</v>
      </c>
      <c r="B2468">
        <v>2019</v>
      </c>
      <c r="C2468" s="9">
        <v>43527</v>
      </c>
      <c r="D2468" t="s">
        <v>641</v>
      </c>
      <c r="E2468" t="s">
        <v>642</v>
      </c>
      <c r="F2468">
        <v>2</v>
      </c>
      <c r="G2468">
        <v>2</v>
      </c>
      <c r="H2468" t="s">
        <v>174</v>
      </c>
      <c r="I2468" t="s">
        <v>156</v>
      </c>
      <c r="J2468">
        <v>27.126027397260199</v>
      </c>
      <c r="K2468">
        <v>26.992999999999999</v>
      </c>
      <c r="L2468">
        <v>27.074999999999999</v>
      </c>
      <c r="M2468">
        <v>28.620999999999999</v>
      </c>
      <c r="N2468">
        <v>0.77300000000000002</v>
      </c>
      <c r="O2468">
        <v>9</v>
      </c>
    </row>
    <row r="2469" spans="1:15" x14ac:dyDescent="0.45">
      <c r="A2469" t="s">
        <v>173</v>
      </c>
      <c r="B2469">
        <v>2019</v>
      </c>
      <c r="C2469" s="9">
        <v>43527</v>
      </c>
      <c r="D2469" t="s">
        <v>641</v>
      </c>
      <c r="E2469" t="s">
        <v>642</v>
      </c>
      <c r="F2469">
        <v>2</v>
      </c>
      <c r="G2469">
        <v>3</v>
      </c>
      <c r="H2469" t="s">
        <v>23</v>
      </c>
      <c r="I2469" t="s">
        <v>15</v>
      </c>
      <c r="J2469">
        <v>21.4712328767123</v>
      </c>
      <c r="K2469">
        <v>27.824000000000002</v>
      </c>
      <c r="L2469">
        <v>27.652000000000001</v>
      </c>
      <c r="M2469">
        <v>30.308</v>
      </c>
      <c r="N2469">
        <v>1.3280000000000001</v>
      </c>
      <c r="O2469">
        <v>19</v>
      </c>
    </row>
    <row r="2470" spans="1:15" x14ac:dyDescent="0.45">
      <c r="A2470" t="s">
        <v>173</v>
      </c>
      <c r="B2470">
        <v>2019</v>
      </c>
      <c r="C2470" s="9">
        <v>43527</v>
      </c>
      <c r="D2470" t="s">
        <v>641</v>
      </c>
      <c r="E2470" t="s">
        <v>642</v>
      </c>
      <c r="F2470">
        <v>2</v>
      </c>
      <c r="G2470">
        <v>4</v>
      </c>
      <c r="H2470" t="s">
        <v>690</v>
      </c>
      <c r="I2470" t="s">
        <v>17</v>
      </c>
      <c r="J2470">
        <v>30.939726027397199</v>
      </c>
      <c r="K2470">
        <v>27.277000000000001</v>
      </c>
      <c r="L2470">
        <v>27.029</v>
      </c>
      <c r="M2470">
        <v>28.997</v>
      </c>
      <c r="N2470">
        <v>0.98399999999999999</v>
      </c>
      <c r="O2470">
        <v>23</v>
      </c>
    </row>
    <row r="2471" spans="1:15" x14ac:dyDescent="0.45">
      <c r="A2471" t="s">
        <v>173</v>
      </c>
      <c r="B2471">
        <v>2019</v>
      </c>
      <c r="C2471" s="9">
        <v>43527</v>
      </c>
      <c r="D2471" t="s">
        <v>641</v>
      </c>
      <c r="E2471" t="s">
        <v>642</v>
      </c>
      <c r="F2471">
        <v>3</v>
      </c>
      <c r="G2471">
        <v>1</v>
      </c>
      <c r="H2471" t="s">
        <v>129</v>
      </c>
      <c r="I2471" t="s">
        <v>65</v>
      </c>
      <c r="J2471">
        <v>28.635616438356099</v>
      </c>
      <c r="K2471">
        <v>22.648</v>
      </c>
      <c r="L2471">
        <v>23.31</v>
      </c>
      <c r="M2471">
        <v>26.042000000000002</v>
      </c>
      <c r="N2471">
        <v>1.3660000000000001</v>
      </c>
      <c r="O2471">
        <v>16</v>
      </c>
    </row>
    <row r="2472" spans="1:15" x14ac:dyDescent="0.45">
      <c r="A2472" t="s">
        <v>173</v>
      </c>
      <c r="B2472">
        <v>2019</v>
      </c>
      <c r="C2472" s="9">
        <v>43527</v>
      </c>
      <c r="D2472" t="s">
        <v>641</v>
      </c>
      <c r="E2472" t="s">
        <v>642</v>
      </c>
      <c r="F2472">
        <v>3</v>
      </c>
      <c r="G2472">
        <v>2</v>
      </c>
      <c r="H2472" t="s">
        <v>133</v>
      </c>
      <c r="I2472" t="s">
        <v>25</v>
      </c>
      <c r="J2472">
        <v>26.104109589040998</v>
      </c>
      <c r="K2472">
        <v>25.925999999999998</v>
      </c>
      <c r="L2472">
        <v>25.943000000000001</v>
      </c>
      <c r="M2472">
        <v>27.687000000000001</v>
      </c>
      <c r="N2472">
        <v>0.872</v>
      </c>
      <c r="O2472">
        <v>16</v>
      </c>
    </row>
    <row r="2473" spans="1:15" x14ac:dyDescent="0.45">
      <c r="A2473" t="s">
        <v>173</v>
      </c>
      <c r="B2473">
        <v>2019</v>
      </c>
      <c r="C2473" s="9">
        <v>43527</v>
      </c>
      <c r="D2473" t="s">
        <v>641</v>
      </c>
      <c r="E2473" t="s">
        <v>642</v>
      </c>
      <c r="F2473">
        <v>3</v>
      </c>
      <c r="G2473">
        <v>3</v>
      </c>
      <c r="H2473" t="s">
        <v>60</v>
      </c>
      <c r="I2473" t="s">
        <v>61</v>
      </c>
      <c r="J2473">
        <v>30.627397260273899</v>
      </c>
      <c r="K2473">
        <v>23.774000000000001</v>
      </c>
      <c r="L2473">
        <v>23.748999999999999</v>
      </c>
      <c r="M2473">
        <v>25.295000000000002</v>
      </c>
      <c r="N2473">
        <v>0.77300000000000002</v>
      </c>
      <c r="O2473">
        <v>19</v>
      </c>
    </row>
    <row r="2474" spans="1:15" x14ac:dyDescent="0.45">
      <c r="A2474" t="s">
        <v>173</v>
      </c>
      <c r="B2474">
        <v>2019</v>
      </c>
      <c r="C2474" s="9">
        <v>43527</v>
      </c>
      <c r="D2474" t="s">
        <v>641</v>
      </c>
      <c r="E2474" t="s">
        <v>642</v>
      </c>
      <c r="F2474">
        <v>3</v>
      </c>
      <c r="G2474">
        <v>4</v>
      </c>
      <c r="H2474" t="s">
        <v>137</v>
      </c>
      <c r="I2474" t="s">
        <v>29</v>
      </c>
      <c r="J2474">
        <v>21.789041095890401</v>
      </c>
      <c r="K2474">
        <v>22.82</v>
      </c>
      <c r="L2474">
        <v>22.538999999999898</v>
      </c>
      <c r="M2474">
        <v>24.768999999999998</v>
      </c>
      <c r="N2474">
        <v>1.115</v>
      </c>
      <c r="O2474">
        <v>23</v>
      </c>
    </row>
    <row r="2475" spans="1:15" x14ac:dyDescent="0.45">
      <c r="A2475" t="s">
        <v>173</v>
      </c>
      <c r="B2475">
        <v>2019</v>
      </c>
      <c r="C2475" s="9">
        <v>43527</v>
      </c>
      <c r="D2475" t="s">
        <v>641</v>
      </c>
      <c r="E2475" t="s">
        <v>642</v>
      </c>
      <c r="F2475">
        <v>4</v>
      </c>
      <c r="G2475">
        <v>1</v>
      </c>
      <c r="H2475" t="s">
        <v>109</v>
      </c>
      <c r="I2475" t="s">
        <v>118</v>
      </c>
      <c r="J2475">
        <v>26.087671232876701</v>
      </c>
      <c r="K2475">
        <v>26.100999999999999</v>
      </c>
      <c r="L2475">
        <v>26.323</v>
      </c>
      <c r="M2475">
        <v>28.074999999999999</v>
      </c>
      <c r="N2475">
        <v>0.876</v>
      </c>
      <c r="O2475">
        <v>11</v>
      </c>
    </row>
    <row r="2476" spans="1:15" x14ac:dyDescent="0.45">
      <c r="A2476" t="s">
        <v>173</v>
      </c>
      <c r="B2476">
        <v>2019</v>
      </c>
      <c r="C2476" s="9">
        <v>43527</v>
      </c>
      <c r="D2476" t="s">
        <v>641</v>
      </c>
      <c r="E2476" t="s">
        <v>642</v>
      </c>
      <c r="F2476">
        <v>4</v>
      </c>
      <c r="G2476">
        <v>2</v>
      </c>
      <c r="H2476" t="s">
        <v>154</v>
      </c>
      <c r="I2476" t="s">
        <v>38</v>
      </c>
      <c r="J2476">
        <v>28.2493150684931</v>
      </c>
      <c r="K2476">
        <v>25.314</v>
      </c>
      <c r="L2476">
        <v>25.446999999999999</v>
      </c>
      <c r="M2476">
        <v>27.510999999999999</v>
      </c>
      <c r="N2476">
        <v>1.032</v>
      </c>
      <c r="O2476">
        <v>13</v>
      </c>
    </row>
    <row r="2477" spans="1:15" x14ac:dyDescent="0.45">
      <c r="A2477" t="s">
        <v>173</v>
      </c>
      <c r="B2477">
        <v>2019</v>
      </c>
      <c r="C2477" s="9">
        <v>43527</v>
      </c>
      <c r="D2477" t="s">
        <v>641</v>
      </c>
      <c r="E2477" t="s">
        <v>642</v>
      </c>
      <c r="F2477">
        <v>4</v>
      </c>
      <c r="G2477">
        <v>3</v>
      </c>
      <c r="H2477" t="s">
        <v>20</v>
      </c>
      <c r="I2477" t="s">
        <v>21</v>
      </c>
      <c r="J2477">
        <v>23.572602739726001</v>
      </c>
      <c r="K2477">
        <v>27.42</v>
      </c>
      <c r="L2477">
        <v>27.274999999999999</v>
      </c>
      <c r="M2477">
        <v>29.169</v>
      </c>
      <c r="N2477">
        <v>0.94699999999999995</v>
      </c>
      <c r="O2477">
        <v>19</v>
      </c>
    </row>
    <row r="2478" spans="1:15" x14ac:dyDescent="0.45">
      <c r="A2478" t="s">
        <v>173</v>
      </c>
      <c r="B2478">
        <v>2019</v>
      </c>
      <c r="C2478" s="9">
        <v>43527</v>
      </c>
      <c r="D2478" t="s">
        <v>641</v>
      </c>
      <c r="E2478" t="s">
        <v>642</v>
      </c>
      <c r="F2478">
        <v>4</v>
      </c>
      <c r="G2478">
        <v>4</v>
      </c>
      <c r="H2478" t="s">
        <v>100</v>
      </c>
      <c r="I2478" t="s">
        <v>47</v>
      </c>
      <c r="J2478">
        <v>25.052054794520501</v>
      </c>
      <c r="K2478">
        <v>22.457000000000001</v>
      </c>
      <c r="L2478">
        <v>22.27</v>
      </c>
      <c r="M2478">
        <v>24.454000000000001</v>
      </c>
      <c r="N2478">
        <v>1.0920000000000001</v>
      </c>
      <c r="O2478">
        <v>23</v>
      </c>
    </row>
    <row r="2479" spans="1:15" x14ac:dyDescent="0.45">
      <c r="A2479" t="s">
        <v>173</v>
      </c>
      <c r="B2479">
        <v>2019</v>
      </c>
      <c r="C2479" s="9">
        <v>43527</v>
      </c>
      <c r="D2479" t="s">
        <v>641</v>
      </c>
      <c r="E2479" t="s">
        <v>643</v>
      </c>
      <c r="F2479">
        <v>1</v>
      </c>
      <c r="G2479">
        <v>1</v>
      </c>
      <c r="H2479" t="s">
        <v>16</v>
      </c>
      <c r="I2479" t="s">
        <v>17</v>
      </c>
      <c r="J2479">
        <v>19.863013698630098</v>
      </c>
      <c r="K2479">
        <v>27.021000000000001</v>
      </c>
      <c r="L2479">
        <v>27.486999999999998</v>
      </c>
      <c r="M2479">
        <v>29.701000000000001</v>
      </c>
      <c r="N2479">
        <v>1.107</v>
      </c>
      <c r="O2479">
        <v>6</v>
      </c>
    </row>
    <row r="2480" spans="1:15" x14ac:dyDescent="0.45">
      <c r="A2480" t="s">
        <v>173</v>
      </c>
      <c r="B2480">
        <v>2019</v>
      </c>
      <c r="C2480" s="9">
        <v>43527</v>
      </c>
      <c r="D2480" t="s">
        <v>641</v>
      </c>
      <c r="E2480" t="s">
        <v>643</v>
      </c>
      <c r="F2480">
        <v>1</v>
      </c>
      <c r="G2480">
        <v>2</v>
      </c>
      <c r="H2480" t="s">
        <v>655</v>
      </c>
      <c r="I2480" t="s">
        <v>120</v>
      </c>
      <c r="J2480">
        <v>36.243835616438297</v>
      </c>
      <c r="K2480">
        <v>27.901</v>
      </c>
      <c r="L2480">
        <v>28</v>
      </c>
      <c r="M2480">
        <v>29.501999999999999</v>
      </c>
      <c r="N2480">
        <v>0.751</v>
      </c>
      <c r="O2480">
        <v>12</v>
      </c>
    </row>
    <row r="2481" spans="1:15" x14ac:dyDescent="0.45">
      <c r="A2481" t="s">
        <v>173</v>
      </c>
      <c r="B2481">
        <v>2019</v>
      </c>
      <c r="C2481" s="9">
        <v>43527</v>
      </c>
      <c r="D2481" t="s">
        <v>641</v>
      </c>
      <c r="E2481" t="s">
        <v>643</v>
      </c>
      <c r="F2481">
        <v>1</v>
      </c>
      <c r="G2481">
        <v>3</v>
      </c>
      <c r="H2481" t="s">
        <v>77</v>
      </c>
      <c r="I2481" t="s">
        <v>19</v>
      </c>
      <c r="J2481">
        <v>27.810958904109501</v>
      </c>
      <c r="K2481">
        <v>28.143999999999998</v>
      </c>
      <c r="L2481">
        <v>28.158999999999999</v>
      </c>
      <c r="M2481">
        <v>29.902999999999999</v>
      </c>
      <c r="N2481">
        <v>0.872</v>
      </c>
      <c r="O2481">
        <v>5</v>
      </c>
    </row>
    <row r="2482" spans="1:15" x14ac:dyDescent="0.45">
      <c r="A2482" t="s">
        <v>173</v>
      </c>
      <c r="B2482">
        <v>2019</v>
      </c>
      <c r="C2482" s="9">
        <v>43527</v>
      </c>
      <c r="D2482" t="s">
        <v>641</v>
      </c>
      <c r="E2482" t="s">
        <v>643</v>
      </c>
      <c r="F2482">
        <v>1</v>
      </c>
      <c r="G2482">
        <v>4</v>
      </c>
      <c r="H2482" t="s">
        <v>111</v>
      </c>
      <c r="I2482" t="s">
        <v>118</v>
      </c>
      <c r="J2482">
        <v>24.367123287671198</v>
      </c>
      <c r="K2482">
        <v>26.28</v>
      </c>
      <c r="L2482">
        <v>26.26</v>
      </c>
      <c r="M2482">
        <v>28.184000000000001</v>
      </c>
      <c r="N2482">
        <v>0.96199999999999997</v>
      </c>
      <c r="O2482">
        <v>3</v>
      </c>
    </row>
    <row r="2483" spans="1:15" x14ac:dyDescent="0.45">
      <c r="A2483" t="s">
        <v>173</v>
      </c>
      <c r="B2483">
        <v>2019</v>
      </c>
      <c r="C2483" s="9">
        <v>43527</v>
      </c>
      <c r="D2483" t="s">
        <v>641</v>
      </c>
      <c r="E2483" t="s">
        <v>643</v>
      </c>
      <c r="F2483">
        <v>1</v>
      </c>
      <c r="G2483">
        <v>5</v>
      </c>
      <c r="H2483" t="s">
        <v>154</v>
      </c>
      <c r="I2483" t="s">
        <v>38</v>
      </c>
      <c r="J2483">
        <v>28.2493150684931</v>
      </c>
      <c r="K2483">
        <v>25.446999999999999</v>
      </c>
      <c r="L2483">
        <v>25.311</v>
      </c>
      <c r="M2483">
        <v>27.338999999999999</v>
      </c>
      <c r="N2483">
        <v>1.014</v>
      </c>
      <c r="O2483">
        <v>13</v>
      </c>
    </row>
    <row r="2484" spans="1:15" x14ac:dyDescent="0.45">
      <c r="A2484" t="s">
        <v>173</v>
      </c>
      <c r="B2484">
        <v>2019</v>
      </c>
      <c r="C2484" s="9">
        <v>43527</v>
      </c>
      <c r="D2484" t="s">
        <v>641</v>
      </c>
      <c r="E2484" t="s">
        <v>643</v>
      </c>
      <c r="F2484">
        <v>1</v>
      </c>
      <c r="G2484">
        <v>6</v>
      </c>
      <c r="H2484" t="s">
        <v>129</v>
      </c>
      <c r="I2484" t="s">
        <v>65</v>
      </c>
      <c r="J2484">
        <v>28.635616438356099</v>
      </c>
      <c r="K2484">
        <v>23.31</v>
      </c>
      <c r="L2484">
        <v>22.882999999999999</v>
      </c>
      <c r="M2484">
        <v>25.542999999999999</v>
      </c>
      <c r="N2484">
        <v>1.33</v>
      </c>
      <c r="O2484">
        <v>16</v>
      </c>
    </row>
    <row r="2485" spans="1:15" x14ac:dyDescent="0.45">
      <c r="A2485" t="s">
        <v>173</v>
      </c>
      <c r="B2485">
        <v>2019</v>
      </c>
      <c r="C2485" s="9">
        <v>43527</v>
      </c>
      <c r="D2485" t="s">
        <v>641</v>
      </c>
      <c r="E2485" t="s">
        <v>643</v>
      </c>
      <c r="F2485">
        <v>2</v>
      </c>
      <c r="G2485">
        <v>1</v>
      </c>
      <c r="H2485" t="s">
        <v>132</v>
      </c>
      <c r="I2485" t="s">
        <v>36</v>
      </c>
      <c r="J2485">
        <v>28.279452054794501</v>
      </c>
      <c r="K2485">
        <v>30.532999999999902</v>
      </c>
      <c r="L2485">
        <v>30.7259999999999</v>
      </c>
      <c r="M2485">
        <v>32.293999999999997</v>
      </c>
      <c r="N2485">
        <v>0.78400000000000003</v>
      </c>
      <c r="O2485">
        <v>4</v>
      </c>
    </row>
    <row r="2486" spans="1:15" x14ac:dyDescent="0.45">
      <c r="A2486" t="s">
        <v>173</v>
      </c>
      <c r="B2486">
        <v>2019</v>
      </c>
      <c r="C2486" s="9">
        <v>43527</v>
      </c>
      <c r="D2486" t="s">
        <v>641</v>
      </c>
      <c r="E2486" t="s">
        <v>643</v>
      </c>
      <c r="F2486">
        <v>2</v>
      </c>
      <c r="G2486">
        <v>2</v>
      </c>
      <c r="H2486" t="s">
        <v>79</v>
      </c>
      <c r="I2486" t="s">
        <v>65</v>
      </c>
      <c r="J2486">
        <v>31.830136986301302</v>
      </c>
      <c r="K2486">
        <v>32.143999999999998</v>
      </c>
      <c r="L2486">
        <v>32.162999999999997</v>
      </c>
      <c r="M2486">
        <v>33.628999999999998</v>
      </c>
      <c r="N2486">
        <v>0.73299999999999998</v>
      </c>
      <c r="O2486">
        <v>1</v>
      </c>
    </row>
    <row r="2487" spans="1:15" x14ac:dyDescent="0.45">
      <c r="A2487" t="s">
        <v>173</v>
      </c>
      <c r="B2487">
        <v>2019</v>
      </c>
      <c r="C2487" s="9">
        <v>43527</v>
      </c>
      <c r="D2487" t="s">
        <v>641</v>
      </c>
      <c r="E2487" t="s">
        <v>643</v>
      </c>
      <c r="F2487">
        <v>2</v>
      </c>
      <c r="G2487">
        <v>3</v>
      </c>
      <c r="H2487" t="s">
        <v>401</v>
      </c>
      <c r="I2487" t="s">
        <v>36</v>
      </c>
      <c r="J2487">
        <v>31.136986301369799</v>
      </c>
      <c r="K2487">
        <v>27.420999999999999</v>
      </c>
      <c r="L2487">
        <v>27.533999999999999</v>
      </c>
      <c r="M2487">
        <v>29.456</v>
      </c>
      <c r="N2487">
        <v>0.96099999999999997</v>
      </c>
      <c r="O2487">
        <v>2</v>
      </c>
    </row>
    <row r="2488" spans="1:15" x14ac:dyDescent="0.45">
      <c r="A2488" t="s">
        <v>173</v>
      </c>
      <c r="B2488">
        <v>2019</v>
      </c>
      <c r="C2488" s="9">
        <v>43527</v>
      </c>
      <c r="D2488" t="s">
        <v>641</v>
      </c>
      <c r="E2488" t="s">
        <v>643</v>
      </c>
      <c r="F2488">
        <v>2</v>
      </c>
      <c r="G2488">
        <v>4</v>
      </c>
      <c r="H2488" t="s">
        <v>109</v>
      </c>
      <c r="I2488" t="s">
        <v>118</v>
      </c>
      <c r="J2488">
        <v>26.087671232876701</v>
      </c>
      <c r="K2488">
        <v>26.323</v>
      </c>
      <c r="L2488">
        <v>26.347000000000001</v>
      </c>
      <c r="M2488">
        <v>28.079000000000001</v>
      </c>
      <c r="N2488">
        <v>0.86599999999999999</v>
      </c>
      <c r="O2488">
        <v>11</v>
      </c>
    </row>
    <row r="2489" spans="1:15" x14ac:dyDescent="0.45">
      <c r="A2489" t="s">
        <v>173</v>
      </c>
      <c r="B2489">
        <v>2019</v>
      </c>
      <c r="C2489" s="9">
        <v>43527</v>
      </c>
      <c r="D2489" t="s">
        <v>641</v>
      </c>
      <c r="E2489" t="s">
        <v>643</v>
      </c>
      <c r="F2489">
        <v>2</v>
      </c>
      <c r="G2489">
        <v>5</v>
      </c>
      <c r="H2489" t="s">
        <v>96</v>
      </c>
      <c r="I2489" t="s">
        <v>40</v>
      </c>
      <c r="J2489">
        <v>25.136986301369799</v>
      </c>
      <c r="K2489">
        <v>25.18</v>
      </c>
      <c r="L2489">
        <v>25.106999999999999</v>
      </c>
      <c r="M2489">
        <v>27.157</v>
      </c>
      <c r="N2489">
        <v>1.0249999999999999</v>
      </c>
      <c r="O2489">
        <v>13</v>
      </c>
    </row>
    <row r="2490" spans="1:15" x14ac:dyDescent="0.45">
      <c r="A2490" t="s">
        <v>173</v>
      </c>
      <c r="B2490">
        <v>2019</v>
      </c>
      <c r="C2490" s="9">
        <v>43527</v>
      </c>
      <c r="D2490" t="s">
        <v>641</v>
      </c>
      <c r="E2490" t="s">
        <v>643</v>
      </c>
      <c r="F2490">
        <v>2</v>
      </c>
      <c r="G2490">
        <v>6</v>
      </c>
      <c r="H2490" t="s">
        <v>133</v>
      </c>
      <c r="I2490" t="s">
        <v>25</v>
      </c>
      <c r="J2490">
        <v>26.104109589040998</v>
      </c>
      <c r="K2490">
        <v>25.943000000000001</v>
      </c>
      <c r="L2490">
        <v>25.719000000000001</v>
      </c>
      <c r="M2490">
        <v>27.449000000000002</v>
      </c>
      <c r="N2490">
        <v>0.86499999999999999</v>
      </c>
      <c r="O2490">
        <v>16</v>
      </c>
    </row>
    <row r="2491" spans="1:15" x14ac:dyDescent="0.45">
      <c r="A2491" t="s">
        <v>173</v>
      </c>
      <c r="B2491">
        <v>2019</v>
      </c>
      <c r="C2491" s="9">
        <v>43527</v>
      </c>
      <c r="D2491" t="s">
        <v>641</v>
      </c>
      <c r="E2491" t="s">
        <v>643</v>
      </c>
      <c r="F2491">
        <v>3</v>
      </c>
      <c r="G2491">
        <v>1</v>
      </c>
      <c r="H2491" t="s">
        <v>174</v>
      </c>
      <c r="I2491" t="s">
        <v>156</v>
      </c>
      <c r="J2491">
        <v>27.126027397260199</v>
      </c>
      <c r="K2491">
        <v>27.074999999999999</v>
      </c>
      <c r="L2491">
        <v>27.283999999999999</v>
      </c>
      <c r="M2491">
        <v>28.824000000000002</v>
      </c>
      <c r="N2491">
        <v>0.77</v>
      </c>
      <c r="O2491">
        <v>9</v>
      </c>
    </row>
    <row r="2492" spans="1:15" x14ac:dyDescent="0.45">
      <c r="A2492" t="s">
        <v>173</v>
      </c>
      <c r="B2492">
        <v>2019</v>
      </c>
      <c r="C2492" s="9">
        <v>43527</v>
      </c>
      <c r="D2492" t="s">
        <v>641</v>
      </c>
      <c r="E2492" t="s">
        <v>643</v>
      </c>
      <c r="F2492">
        <v>3</v>
      </c>
      <c r="G2492">
        <v>2</v>
      </c>
      <c r="H2492" t="s">
        <v>34</v>
      </c>
      <c r="I2492" t="s">
        <v>19</v>
      </c>
      <c r="J2492">
        <v>31.583561643835601</v>
      </c>
      <c r="K2492">
        <v>28.393000000000001</v>
      </c>
      <c r="L2492">
        <v>28.465</v>
      </c>
      <c r="M2492">
        <v>30.143000000000001</v>
      </c>
      <c r="N2492">
        <v>0.83899999999999997</v>
      </c>
      <c r="O2492">
        <v>7</v>
      </c>
    </row>
    <row r="2493" spans="1:15" x14ac:dyDescent="0.45">
      <c r="A2493" t="s">
        <v>173</v>
      </c>
      <c r="B2493">
        <v>2019</v>
      </c>
      <c r="C2493" s="9">
        <v>43527</v>
      </c>
      <c r="D2493" t="s">
        <v>641</v>
      </c>
      <c r="E2493" t="s">
        <v>643</v>
      </c>
      <c r="F2493">
        <v>3</v>
      </c>
      <c r="G2493">
        <v>3</v>
      </c>
      <c r="H2493" t="s">
        <v>82</v>
      </c>
      <c r="I2493" t="s">
        <v>67</v>
      </c>
      <c r="J2493">
        <v>26.506849315068401</v>
      </c>
      <c r="K2493">
        <v>24.305</v>
      </c>
      <c r="L2493">
        <v>24.495999999999999</v>
      </c>
      <c r="M2493">
        <v>26.616</v>
      </c>
      <c r="N2493">
        <v>1.06</v>
      </c>
      <c r="O2493">
        <v>8</v>
      </c>
    </row>
    <row r="2494" spans="1:15" x14ac:dyDescent="0.45">
      <c r="A2494" t="s">
        <v>173</v>
      </c>
      <c r="B2494">
        <v>2019</v>
      </c>
      <c r="C2494" s="9">
        <v>43527</v>
      </c>
      <c r="D2494" t="s">
        <v>641</v>
      </c>
      <c r="E2494" t="s">
        <v>643</v>
      </c>
      <c r="F2494">
        <v>3</v>
      </c>
      <c r="G2494">
        <v>4</v>
      </c>
      <c r="H2494" t="s">
        <v>50</v>
      </c>
      <c r="I2494" t="s">
        <v>51</v>
      </c>
      <c r="J2494">
        <v>22.405479452054699</v>
      </c>
      <c r="K2494">
        <v>26.791</v>
      </c>
      <c r="L2494">
        <v>26.715999999999902</v>
      </c>
      <c r="M2494">
        <v>28.475999999999999</v>
      </c>
      <c r="N2494">
        <v>0.88</v>
      </c>
      <c r="O2494">
        <v>10</v>
      </c>
    </row>
    <row r="2495" spans="1:15" x14ac:dyDescent="0.45">
      <c r="A2495" t="s">
        <v>173</v>
      </c>
      <c r="B2495">
        <v>2019</v>
      </c>
      <c r="C2495" s="9">
        <v>43527</v>
      </c>
      <c r="D2495" t="s">
        <v>641</v>
      </c>
      <c r="E2495" t="s">
        <v>643</v>
      </c>
      <c r="F2495">
        <v>3</v>
      </c>
      <c r="G2495">
        <v>5</v>
      </c>
      <c r="H2495" t="s">
        <v>26</v>
      </c>
      <c r="I2495" t="s">
        <v>27</v>
      </c>
      <c r="J2495">
        <v>20.778082191780801</v>
      </c>
      <c r="K2495">
        <v>21.945</v>
      </c>
      <c r="L2495">
        <v>21.931999999999999</v>
      </c>
      <c r="M2495">
        <v>24.658000000000001</v>
      </c>
      <c r="N2495">
        <v>1.363</v>
      </c>
      <c r="O2495">
        <v>13</v>
      </c>
    </row>
    <row r="2496" spans="1:15" x14ac:dyDescent="0.45">
      <c r="A2496" t="s">
        <v>173</v>
      </c>
      <c r="B2496">
        <v>2019</v>
      </c>
      <c r="C2496" s="9">
        <v>43527</v>
      </c>
      <c r="D2496" t="s">
        <v>641</v>
      </c>
      <c r="E2496" t="s">
        <v>643</v>
      </c>
      <c r="F2496">
        <v>3</v>
      </c>
      <c r="G2496">
        <v>6</v>
      </c>
      <c r="H2496" t="s">
        <v>39</v>
      </c>
      <c r="I2496" t="s">
        <v>40</v>
      </c>
      <c r="J2496">
        <v>24.558904109589001</v>
      </c>
      <c r="K2496">
        <v>24.788</v>
      </c>
      <c r="L2496">
        <v>24.279</v>
      </c>
      <c r="M2496">
        <v>26.742999999999999</v>
      </c>
      <c r="N2496">
        <v>1.232</v>
      </c>
      <c r="O2496">
        <v>16</v>
      </c>
    </row>
    <row r="2497" spans="1:15" x14ac:dyDescent="0.45">
      <c r="A2497" t="s">
        <v>173</v>
      </c>
      <c r="B2497">
        <v>2019</v>
      </c>
      <c r="C2497" s="9">
        <v>43527</v>
      </c>
      <c r="D2497" t="s">
        <v>641</v>
      </c>
      <c r="E2497" t="s">
        <v>644</v>
      </c>
      <c r="F2497">
        <v>1</v>
      </c>
      <c r="G2497">
        <v>1</v>
      </c>
      <c r="H2497" t="s">
        <v>79</v>
      </c>
      <c r="I2497" t="s">
        <v>65</v>
      </c>
      <c r="J2497">
        <v>31.830136986301302</v>
      </c>
      <c r="K2497">
        <v>32.162999999999997</v>
      </c>
      <c r="L2497">
        <v>32.28</v>
      </c>
      <c r="M2497">
        <v>33.744</v>
      </c>
      <c r="N2497">
        <v>0.73199999999999998</v>
      </c>
      <c r="O2497">
        <v>1</v>
      </c>
    </row>
    <row r="2498" spans="1:15" x14ac:dyDescent="0.45">
      <c r="A2498" t="s">
        <v>173</v>
      </c>
      <c r="B2498">
        <v>2019</v>
      </c>
      <c r="C2498" s="9">
        <v>43527</v>
      </c>
      <c r="D2498" t="s">
        <v>641</v>
      </c>
      <c r="E2498" t="s">
        <v>644</v>
      </c>
      <c r="F2498">
        <v>1</v>
      </c>
      <c r="G2498">
        <v>2</v>
      </c>
      <c r="H2498" t="s">
        <v>16</v>
      </c>
      <c r="I2498" t="s">
        <v>17</v>
      </c>
      <c r="J2498">
        <v>19.863013698630098</v>
      </c>
      <c r="K2498">
        <v>27.486999999999998</v>
      </c>
      <c r="L2498">
        <v>27.774000000000001</v>
      </c>
      <c r="M2498">
        <v>29.942</v>
      </c>
      <c r="N2498">
        <v>1.0840000000000001</v>
      </c>
      <c r="O2498">
        <v>6</v>
      </c>
    </row>
    <row r="2499" spans="1:15" x14ac:dyDescent="0.45">
      <c r="A2499" t="s">
        <v>173</v>
      </c>
      <c r="B2499">
        <v>2019</v>
      </c>
      <c r="C2499" s="9">
        <v>43527</v>
      </c>
      <c r="D2499" t="s">
        <v>641</v>
      </c>
      <c r="E2499" t="s">
        <v>644</v>
      </c>
      <c r="F2499">
        <v>1</v>
      </c>
      <c r="G2499">
        <v>3</v>
      </c>
      <c r="H2499" t="s">
        <v>401</v>
      </c>
      <c r="I2499" t="s">
        <v>36</v>
      </c>
      <c r="J2499">
        <v>31.136986301369799</v>
      </c>
      <c r="K2499">
        <v>27.533999999999999</v>
      </c>
      <c r="L2499">
        <v>27.62</v>
      </c>
      <c r="M2499">
        <v>29.512</v>
      </c>
      <c r="N2499">
        <v>0.94599999999999995</v>
      </c>
      <c r="O2499">
        <v>2</v>
      </c>
    </row>
    <row r="2500" spans="1:15" x14ac:dyDescent="0.45">
      <c r="A2500" t="s">
        <v>173</v>
      </c>
      <c r="B2500">
        <v>2019</v>
      </c>
      <c r="C2500" s="9">
        <v>43527</v>
      </c>
      <c r="D2500" t="s">
        <v>641</v>
      </c>
      <c r="E2500" t="s">
        <v>644</v>
      </c>
      <c r="F2500">
        <v>1</v>
      </c>
      <c r="G2500">
        <v>4</v>
      </c>
      <c r="H2500" t="s">
        <v>82</v>
      </c>
      <c r="I2500" t="s">
        <v>67</v>
      </c>
      <c r="J2500">
        <v>26.506849315068401</v>
      </c>
      <c r="K2500">
        <v>24.495999999999999</v>
      </c>
      <c r="L2500">
        <v>24.626000000000001</v>
      </c>
      <c r="M2500">
        <v>26.702000000000002</v>
      </c>
      <c r="N2500">
        <v>1.038</v>
      </c>
      <c r="O2500">
        <v>8</v>
      </c>
    </row>
    <row r="2501" spans="1:15" x14ac:dyDescent="0.45">
      <c r="A2501" t="s">
        <v>173</v>
      </c>
      <c r="B2501">
        <v>2019</v>
      </c>
      <c r="C2501" s="9">
        <v>43527</v>
      </c>
      <c r="D2501" t="s">
        <v>641</v>
      </c>
      <c r="E2501" t="s">
        <v>644</v>
      </c>
      <c r="F2501">
        <v>1</v>
      </c>
      <c r="G2501">
        <v>5</v>
      </c>
      <c r="H2501" t="s">
        <v>655</v>
      </c>
      <c r="I2501" t="s">
        <v>120</v>
      </c>
      <c r="J2501">
        <v>36.243835616438297</v>
      </c>
      <c r="K2501">
        <v>28</v>
      </c>
      <c r="L2501">
        <v>27.885999999999999</v>
      </c>
      <c r="M2501">
        <v>29.38</v>
      </c>
      <c r="N2501">
        <v>0.747</v>
      </c>
      <c r="O2501">
        <v>12</v>
      </c>
    </row>
    <row r="2502" spans="1:15" x14ac:dyDescent="0.45">
      <c r="A2502" t="s">
        <v>173</v>
      </c>
      <c r="B2502">
        <v>2019</v>
      </c>
      <c r="C2502" s="9">
        <v>43527</v>
      </c>
      <c r="D2502" t="s">
        <v>641</v>
      </c>
      <c r="E2502" t="s">
        <v>644</v>
      </c>
      <c r="F2502">
        <v>1</v>
      </c>
      <c r="G2502">
        <v>6</v>
      </c>
      <c r="H2502" t="s">
        <v>50</v>
      </c>
      <c r="I2502" t="s">
        <v>51</v>
      </c>
      <c r="J2502">
        <v>22.405479452054699</v>
      </c>
      <c r="K2502">
        <v>26.715999999999902</v>
      </c>
      <c r="L2502">
        <v>26.472999999999999</v>
      </c>
      <c r="M2502">
        <v>28.216999999999999</v>
      </c>
      <c r="N2502">
        <v>0.872</v>
      </c>
      <c r="O2502">
        <v>10</v>
      </c>
    </row>
    <row r="2503" spans="1:15" x14ac:dyDescent="0.45">
      <c r="A2503" t="s">
        <v>173</v>
      </c>
      <c r="B2503">
        <v>2019</v>
      </c>
      <c r="C2503" s="9">
        <v>43527</v>
      </c>
      <c r="D2503" t="s">
        <v>641</v>
      </c>
      <c r="E2503" t="s">
        <v>644</v>
      </c>
      <c r="F2503">
        <v>2</v>
      </c>
      <c r="G2503">
        <v>1</v>
      </c>
      <c r="H2503" t="s">
        <v>132</v>
      </c>
      <c r="I2503" t="s">
        <v>36</v>
      </c>
      <c r="J2503">
        <v>28.279452054794501</v>
      </c>
      <c r="K2503">
        <v>30.7259999999999</v>
      </c>
      <c r="L2503">
        <v>30.889999999999901</v>
      </c>
      <c r="M2503">
        <v>32.451999999999998</v>
      </c>
      <c r="N2503">
        <v>0.78100000000000003</v>
      </c>
      <c r="O2503">
        <v>4</v>
      </c>
    </row>
    <row r="2504" spans="1:15" x14ac:dyDescent="0.45">
      <c r="A2504" t="s">
        <v>173</v>
      </c>
      <c r="B2504">
        <v>2019</v>
      </c>
      <c r="C2504" s="9">
        <v>43527</v>
      </c>
      <c r="D2504" t="s">
        <v>641</v>
      </c>
      <c r="E2504" t="s">
        <v>644</v>
      </c>
      <c r="F2504">
        <v>2</v>
      </c>
      <c r="G2504">
        <v>2</v>
      </c>
      <c r="H2504" t="s">
        <v>77</v>
      </c>
      <c r="I2504" t="s">
        <v>19</v>
      </c>
      <c r="J2504">
        <v>27.810958904109501</v>
      </c>
      <c r="K2504">
        <v>28.158999999999999</v>
      </c>
      <c r="L2504">
        <v>28.314</v>
      </c>
      <c r="M2504">
        <v>30.04</v>
      </c>
      <c r="N2504">
        <v>0.86299999999999999</v>
      </c>
      <c r="O2504">
        <v>5</v>
      </c>
    </row>
    <row r="2505" spans="1:15" x14ac:dyDescent="0.45">
      <c r="A2505" t="s">
        <v>173</v>
      </c>
      <c r="B2505">
        <v>2019</v>
      </c>
      <c r="C2505" s="9">
        <v>43527</v>
      </c>
      <c r="D2505" t="s">
        <v>641</v>
      </c>
      <c r="E2505" t="s">
        <v>644</v>
      </c>
      <c r="F2505">
        <v>2</v>
      </c>
      <c r="G2505">
        <v>3</v>
      </c>
      <c r="H2505" t="s">
        <v>111</v>
      </c>
      <c r="I2505" t="s">
        <v>118</v>
      </c>
      <c r="J2505">
        <v>24.367123287671198</v>
      </c>
      <c r="K2505">
        <v>26.26</v>
      </c>
      <c r="L2505">
        <v>26.405999999999999</v>
      </c>
      <c r="M2505">
        <v>28.3</v>
      </c>
      <c r="N2505">
        <v>0.94699999999999995</v>
      </c>
      <c r="O2505">
        <v>3</v>
      </c>
    </row>
    <row r="2506" spans="1:15" x14ac:dyDescent="0.45">
      <c r="A2506" t="s">
        <v>173</v>
      </c>
      <c r="B2506">
        <v>2019</v>
      </c>
      <c r="C2506" s="9">
        <v>43527</v>
      </c>
      <c r="D2506" t="s">
        <v>641</v>
      </c>
      <c r="E2506" t="s">
        <v>644</v>
      </c>
      <c r="F2506">
        <v>2</v>
      </c>
      <c r="G2506">
        <v>4</v>
      </c>
      <c r="H2506" t="s">
        <v>109</v>
      </c>
      <c r="I2506" t="s">
        <v>118</v>
      </c>
      <c r="J2506">
        <v>26.087671232876701</v>
      </c>
      <c r="K2506">
        <v>26.347000000000001</v>
      </c>
      <c r="L2506">
        <v>26.370999999999999</v>
      </c>
      <c r="M2506">
        <v>28.082999999999998</v>
      </c>
      <c r="N2506">
        <v>0.85599999999999998</v>
      </c>
      <c r="O2506">
        <v>11</v>
      </c>
    </row>
    <row r="2507" spans="1:15" x14ac:dyDescent="0.45">
      <c r="A2507" t="s">
        <v>173</v>
      </c>
      <c r="B2507">
        <v>2019</v>
      </c>
      <c r="C2507" s="9">
        <v>43527</v>
      </c>
      <c r="D2507" t="s">
        <v>641</v>
      </c>
      <c r="E2507" t="s">
        <v>644</v>
      </c>
      <c r="F2507">
        <v>2</v>
      </c>
      <c r="G2507">
        <v>5</v>
      </c>
      <c r="H2507" t="s">
        <v>174</v>
      </c>
      <c r="I2507" t="s">
        <v>156</v>
      </c>
      <c r="J2507">
        <v>27.126027397260199</v>
      </c>
      <c r="K2507">
        <v>27.283999999999999</v>
      </c>
      <c r="L2507">
        <v>27.195</v>
      </c>
      <c r="M2507">
        <v>28.725000000000001</v>
      </c>
      <c r="N2507">
        <v>0.76500000000000001</v>
      </c>
      <c r="O2507">
        <v>9</v>
      </c>
    </row>
    <row r="2508" spans="1:15" x14ac:dyDescent="0.45">
      <c r="A2508" t="s">
        <v>173</v>
      </c>
      <c r="B2508">
        <v>2019</v>
      </c>
      <c r="C2508" s="9">
        <v>43527</v>
      </c>
      <c r="D2508" t="s">
        <v>641</v>
      </c>
      <c r="E2508" t="s">
        <v>644</v>
      </c>
      <c r="F2508">
        <v>2</v>
      </c>
      <c r="G2508">
        <v>6</v>
      </c>
      <c r="H2508" t="s">
        <v>34</v>
      </c>
      <c r="I2508" t="s">
        <v>19</v>
      </c>
      <c r="J2508">
        <v>31.583561643835601</v>
      </c>
      <c r="K2508">
        <v>28.465</v>
      </c>
      <c r="L2508">
        <v>28.196999999999999</v>
      </c>
      <c r="M2508">
        <v>29.861000000000001</v>
      </c>
      <c r="N2508">
        <v>0.83199999999999996</v>
      </c>
      <c r="O2508">
        <v>7</v>
      </c>
    </row>
    <row r="2509" spans="1:15" x14ac:dyDescent="0.45">
      <c r="A2509" t="s">
        <v>173</v>
      </c>
      <c r="B2509">
        <v>2019</v>
      </c>
      <c r="C2509" s="9">
        <v>43527</v>
      </c>
      <c r="D2509" t="s">
        <v>641</v>
      </c>
      <c r="E2509" t="s">
        <v>370</v>
      </c>
      <c r="F2509">
        <v>1</v>
      </c>
      <c r="G2509">
        <v>1</v>
      </c>
      <c r="H2509" t="s">
        <v>79</v>
      </c>
      <c r="I2509" t="s">
        <v>65</v>
      </c>
      <c r="J2509">
        <v>31.830136986301302</v>
      </c>
      <c r="K2509">
        <v>32.28</v>
      </c>
      <c r="L2509">
        <v>32.408999999999999</v>
      </c>
      <c r="M2509">
        <v>33.871000000000002</v>
      </c>
      <c r="N2509">
        <v>0.73099999999999998</v>
      </c>
      <c r="O2509">
        <v>1</v>
      </c>
    </row>
    <row r="2510" spans="1:15" x14ac:dyDescent="0.45">
      <c r="A2510" t="s">
        <v>173</v>
      </c>
      <c r="B2510">
        <v>2019</v>
      </c>
      <c r="C2510" s="9">
        <v>43527</v>
      </c>
      <c r="D2510" t="s">
        <v>641</v>
      </c>
      <c r="E2510" t="s">
        <v>370</v>
      </c>
      <c r="F2510">
        <v>1</v>
      </c>
      <c r="G2510">
        <v>2</v>
      </c>
      <c r="H2510" t="s">
        <v>401</v>
      </c>
      <c r="I2510" t="s">
        <v>36</v>
      </c>
      <c r="J2510">
        <v>31.136986301369799</v>
      </c>
      <c r="K2510">
        <v>27.62</v>
      </c>
      <c r="L2510">
        <v>27.873999999999999</v>
      </c>
      <c r="M2510">
        <v>29.738</v>
      </c>
      <c r="N2510">
        <v>0.93200000000000005</v>
      </c>
      <c r="O2510">
        <v>2</v>
      </c>
    </row>
    <row r="2511" spans="1:15" x14ac:dyDescent="0.45">
      <c r="A2511" t="s">
        <v>173</v>
      </c>
      <c r="B2511">
        <v>2019</v>
      </c>
      <c r="C2511" s="9">
        <v>43527</v>
      </c>
      <c r="D2511" t="s">
        <v>641</v>
      </c>
      <c r="E2511" t="s">
        <v>370</v>
      </c>
      <c r="F2511">
        <v>1</v>
      </c>
      <c r="G2511">
        <v>3</v>
      </c>
      <c r="H2511" t="s">
        <v>111</v>
      </c>
      <c r="I2511" t="s">
        <v>118</v>
      </c>
      <c r="J2511">
        <v>24.367123287671198</v>
      </c>
      <c r="K2511">
        <v>26.405999999999999</v>
      </c>
      <c r="L2511">
        <v>26.597999999999999</v>
      </c>
      <c r="M2511">
        <v>28.462</v>
      </c>
      <c r="N2511">
        <v>0.93200000000000005</v>
      </c>
      <c r="O2511">
        <v>3</v>
      </c>
    </row>
    <row r="2512" spans="1:15" x14ac:dyDescent="0.45">
      <c r="A2512" t="s">
        <v>173</v>
      </c>
      <c r="B2512">
        <v>2019</v>
      </c>
      <c r="C2512" s="9">
        <v>43527</v>
      </c>
      <c r="D2512" t="s">
        <v>641</v>
      </c>
      <c r="E2512" t="s">
        <v>370</v>
      </c>
      <c r="F2512">
        <v>1</v>
      </c>
      <c r="G2512">
        <v>4</v>
      </c>
      <c r="H2512" t="s">
        <v>132</v>
      </c>
      <c r="I2512" t="s">
        <v>36</v>
      </c>
      <c r="J2512">
        <v>28.279452054794501</v>
      </c>
      <c r="K2512">
        <v>30.889999999999901</v>
      </c>
      <c r="L2512">
        <v>30.8</v>
      </c>
      <c r="M2512">
        <v>32.35</v>
      </c>
      <c r="N2512">
        <v>0.77500000000000002</v>
      </c>
      <c r="O2512">
        <v>4</v>
      </c>
    </row>
    <row r="2513" spans="1:15" x14ac:dyDescent="0.45">
      <c r="A2513" t="s">
        <v>173</v>
      </c>
      <c r="B2513">
        <v>2019</v>
      </c>
      <c r="C2513" s="9">
        <v>43527</v>
      </c>
      <c r="D2513" t="s">
        <v>641</v>
      </c>
      <c r="E2513" t="s">
        <v>370</v>
      </c>
      <c r="F2513">
        <v>1</v>
      </c>
      <c r="G2513">
        <v>5</v>
      </c>
      <c r="H2513" t="s">
        <v>77</v>
      </c>
      <c r="I2513" t="s">
        <v>19</v>
      </c>
      <c r="J2513">
        <v>27.810958904109501</v>
      </c>
      <c r="K2513">
        <v>28.314</v>
      </c>
      <c r="L2513">
        <v>28.206</v>
      </c>
      <c r="M2513">
        <v>29.914000000000001</v>
      </c>
      <c r="N2513">
        <v>0.85399999999999998</v>
      </c>
      <c r="O2513">
        <v>5</v>
      </c>
    </row>
    <row r="2514" spans="1:15" x14ac:dyDescent="0.45">
      <c r="A2514" t="s">
        <v>173</v>
      </c>
      <c r="B2514">
        <v>2019</v>
      </c>
      <c r="C2514" s="9">
        <v>43527</v>
      </c>
      <c r="D2514" t="s">
        <v>641</v>
      </c>
      <c r="E2514" t="s">
        <v>370</v>
      </c>
      <c r="F2514">
        <v>1</v>
      </c>
      <c r="G2514">
        <v>6</v>
      </c>
      <c r="H2514" t="s">
        <v>16</v>
      </c>
      <c r="I2514" t="s">
        <v>17</v>
      </c>
      <c r="J2514">
        <v>19.863013698630098</v>
      </c>
      <c r="K2514">
        <v>27.774000000000001</v>
      </c>
      <c r="L2514">
        <v>27.418999999999901</v>
      </c>
      <c r="M2514">
        <v>29.550999999999998</v>
      </c>
      <c r="N2514">
        <v>1.0660000000000001</v>
      </c>
      <c r="O2514">
        <v>6</v>
      </c>
    </row>
    <row r="2515" spans="1:15" x14ac:dyDescent="0.45">
      <c r="A2515" t="s">
        <v>173</v>
      </c>
      <c r="B2515">
        <v>2019</v>
      </c>
      <c r="C2515" s="9">
        <v>43527</v>
      </c>
      <c r="D2515" t="s">
        <v>641</v>
      </c>
      <c r="E2515" t="s">
        <v>370</v>
      </c>
      <c r="F2515">
        <v>2</v>
      </c>
      <c r="G2515">
        <v>1</v>
      </c>
      <c r="H2515" t="s">
        <v>34</v>
      </c>
      <c r="I2515" t="s">
        <v>19</v>
      </c>
      <c r="J2515">
        <v>31.583561643835601</v>
      </c>
      <c r="K2515">
        <v>28.196999999999999</v>
      </c>
      <c r="L2515">
        <v>28.416</v>
      </c>
      <c r="M2515">
        <v>30.068000000000001</v>
      </c>
      <c r="N2515">
        <v>0.82599999999999996</v>
      </c>
      <c r="O2515">
        <v>7</v>
      </c>
    </row>
    <row r="2516" spans="1:15" x14ac:dyDescent="0.45">
      <c r="A2516" t="s">
        <v>173</v>
      </c>
      <c r="B2516">
        <v>2019</v>
      </c>
      <c r="C2516" s="9">
        <v>43527</v>
      </c>
      <c r="D2516" t="s">
        <v>641</v>
      </c>
      <c r="E2516" t="s">
        <v>370</v>
      </c>
      <c r="F2516">
        <v>2</v>
      </c>
      <c r="G2516">
        <v>2</v>
      </c>
      <c r="H2516" t="s">
        <v>82</v>
      </c>
      <c r="I2516" t="s">
        <v>67</v>
      </c>
      <c r="J2516">
        <v>26.506849315068401</v>
      </c>
      <c r="K2516">
        <v>24.626000000000001</v>
      </c>
      <c r="L2516">
        <v>24.965999999999902</v>
      </c>
      <c r="M2516">
        <v>27.001999999999999</v>
      </c>
      <c r="N2516">
        <v>1.018</v>
      </c>
      <c r="O2516">
        <v>8</v>
      </c>
    </row>
    <row r="2517" spans="1:15" x14ac:dyDescent="0.45">
      <c r="A2517" t="s">
        <v>173</v>
      </c>
      <c r="B2517">
        <v>2019</v>
      </c>
      <c r="C2517" s="9">
        <v>43527</v>
      </c>
      <c r="D2517" t="s">
        <v>641</v>
      </c>
      <c r="E2517" t="s">
        <v>370</v>
      </c>
      <c r="F2517">
        <v>2</v>
      </c>
      <c r="G2517">
        <v>3</v>
      </c>
      <c r="H2517" t="s">
        <v>174</v>
      </c>
      <c r="I2517" t="s">
        <v>156</v>
      </c>
      <c r="J2517">
        <v>27.126027397260199</v>
      </c>
      <c r="K2517">
        <v>27.195</v>
      </c>
      <c r="L2517">
        <v>27.231000000000002</v>
      </c>
      <c r="M2517">
        <v>28.751000000000001</v>
      </c>
      <c r="N2517">
        <v>0.76</v>
      </c>
      <c r="O2517">
        <v>9</v>
      </c>
    </row>
    <row r="2518" spans="1:15" x14ac:dyDescent="0.45">
      <c r="A2518" t="s">
        <v>173</v>
      </c>
      <c r="B2518">
        <v>2019</v>
      </c>
      <c r="C2518" s="9">
        <v>43527</v>
      </c>
      <c r="D2518" t="s">
        <v>641</v>
      </c>
      <c r="E2518" t="s">
        <v>370</v>
      </c>
      <c r="F2518">
        <v>2</v>
      </c>
      <c r="G2518">
        <v>4</v>
      </c>
      <c r="H2518" t="s">
        <v>50</v>
      </c>
      <c r="I2518" t="s">
        <v>51</v>
      </c>
      <c r="J2518">
        <v>22.405479452054699</v>
      </c>
      <c r="K2518">
        <v>26.472999999999999</v>
      </c>
      <c r="L2518">
        <v>26.457999999999998</v>
      </c>
      <c r="M2518">
        <v>28.18</v>
      </c>
      <c r="N2518">
        <v>0.86099999999999999</v>
      </c>
      <c r="O2518">
        <v>10</v>
      </c>
    </row>
    <row r="2519" spans="1:15" x14ac:dyDescent="0.45">
      <c r="A2519" t="s">
        <v>173</v>
      </c>
      <c r="B2519">
        <v>2019</v>
      </c>
      <c r="C2519" s="9">
        <v>43527</v>
      </c>
      <c r="D2519" t="s">
        <v>641</v>
      </c>
      <c r="E2519" t="s">
        <v>370</v>
      </c>
      <c r="F2519">
        <v>2</v>
      </c>
      <c r="G2519">
        <v>5</v>
      </c>
      <c r="H2519" t="s">
        <v>109</v>
      </c>
      <c r="I2519" t="s">
        <v>118</v>
      </c>
      <c r="J2519">
        <v>26.087671232876701</v>
      </c>
      <c r="K2519">
        <v>26.370999999999999</v>
      </c>
      <c r="L2519">
        <v>26.265000000000001</v>
      </c>
      <c r="M2519">
        <v>27.959</v>
      </c>
      <c r="N2519">
        <v>0.84699999999999998</v>
      </c>
      <c r="O2519">
        <v>11</v>
      </c>
    </row>
    <row r="2520" spans="1:15" x14ac:dyDescent="0.45">
      <c r="A2520" t="s">
        <v>173</v>
      </c>
      <c r="B2520">
        <v>2019</v>
      </c>
      <c r="C2520" s="9">
        <v>43527</v>
      </c>
      <c r="D2520" t="s">
        <v>641</v>
      </c>
      <c r="E2520" t="s">
        <v>370</v>
      </c>
      <c r="F2520">
        <v>2</v>
      </c>
      <c r="G2520">
        <v>6</v>
      </c>
      <c r="H2520" t="s">
        <v>655</v>
      </c>
      <c r="I2520" t="s">
        <v>120</v>
      </c>
      <c r="J2520">
        <v>36.243835616438297</v>
      </c>
      <c r="K2520">
        <v>27.885999999999999</v>
      </c>
      <c r="L2520">
        <v>27.664999999999999</v>
      </c>
      <c r="M2520">
        <v>29.152999999999999</v>
      </c>
      <c r="N2520">
        <v>0.74399999999999999</v>
      </c>
      <c r="O2520">
        <v>12</v>
      </c>
    </row>
    <row r="2521" spans="1:15" x14ac:dyDescent="0.45">
      <c r="A2521" t="s">
        <v>149</v>
      </c>
      <c r="B2521">
        <v>2019</v>
      </c>
      <c r="C2521" s="9">
        <v>43560</v>
      </c>
      <c r="D2521" t="s">
        <v>676</v>
      </c>
      <c r="E2521" t="s">
        <v>454</v>
      </c>
      <c r="F2521">
        <v>1</v>
      </c>
      <c r="G2521">
        <v>1</v>
      </c>
      <c r="H2521" t="s">
        <v>682</v>
      </c>
      <c r="I2521" t="s">
        <v>36</v>
      </c>
      <c r="K2521">
        <v>15.526999999999999</v>
      </c>
      <c r="L2521">
        <v>20.974</v>
      </c>
      <c r="M2521">
        <v>27.984000000000002</v>
      </c>
      <c r="N2521">
        <v>3.5049999999999999</v>
      </c>
      <c r="O2521">
        <v>2</v>
      </c>
    </row>
    <row r="2522" spans="1:15" x14ac:dyDescent="0.45">
      <c r="A2522" t="s">
        <v>149</v>
      </c>
      <c r="B2522">
        <v>2019</v>
      </c>
      <c r="C2522" s="9">
        <v>43560</v>
      </c>
      <c r="D2522" t="s">
        <v>676</v>
      </c>
      <c r="E2522" t="s">
        <v>454</v>
      </c>
      <c r="F2522">
        <v>1</v>
      </c>
      <c r="G2522">
        <v>2</v>
      </c>
      <c r="H2522" t="s">
        <v>667</v>
      </c>
      <c r="I2522" t="s">
        <v>36</v>
      </c>
      <c r="J2522">
        <v>17.646575342465699</v>
      </c>
      <c r="K2522">
        <v>23.888999999999999</v>
      </c>
      <c r="L2522">
        <v>23.513000000000002</v>
      </c>
      <c r="M2522">
        <v>30.251000000000001</v>
      </c>
      <c r="N2522">
        <v>3.3690000000000002</v>
      </c>
      <c r="O2522">
        <v>4</v>
      </c>
    </row>
    <row r="2523" spans="1:15" x14ac:dyDescent="0.45">
      <c r="A2523" t="s">
        <v>149</v>
      </c>
      <c r="B2523">
        <v>2019</v>
      </c>
      <c r="C2523" s="9">
        <v>43560</v>
      </c>
      <c r="D2523" t="s">
        <v>676</v>
      </c>
      <c r="E2523" t="s">
        <v>454</v>
      </c>
      <c r="F2523">
        <v>1</v>
      </c>
      <c r="G2523">
        <v>3</v>
      </c>
      <c r="H2523" t="s">
        <v>683</v>
      </c>
      <c r="I2523" t="s">
        <v>36</v>
      </c>
      <c r="K2523">
        <v>9</v>
      </c>
      <c r="L2523">
        <v>13.333</v>
      </c>
      <c r="M2523">
        <v>23.585000000000001</v>
      </c>
      <c r="N2523">
        <v>5.1260000000000003</v>
      </c>
      <c r="O2523">
        <v>6</v>
      </c>
    </row>
    <row r="2524" spans="1:15" x14ac:dyDescent="0.45">
      <c r="A2524" t="s">
        <v>149</v>
      </c>
      <c r="B2524">
        <v>2019</v>
      </c>
      <c r="C2524" s="9">
        <v>43560</v>
      </c>
      <c r="D2524" t="s">
        <v>676</v>
      </c>
      <c r="E2524" t="s">
        <v>454</v>
      </c>
      <c r="F2524">
        <v>1</v>
      </c>
      <c r="G2524">
        <v>4</v>
      </c>
      <c r="H2524" t="s">
        <v>684</v>
      </c>
      <c r="I2524" t="s">
        <v>36</v>
      </c>
      <c r="K2524">
        <v>9</v>
      </c>
      <c r="L2524">
        <v>7.8739999999999997</v>
      </c>
      <c r="M2524">
        <v>18.812000000000001</v>
      </c>
      <c r="N2524">
        <v>5.4690000000000003</v>
      </c>
      <c r="O2524">
        <v>8</v>
      </c>
    </row>
    <row r="2525" spans="1:15" x14ac:dyDescent="0.45">
      <c r="A2525" t="s">
        <v>149</v>
      </c>
      <c r="B2525">
        <v>2019</v>
      </c>
      <c r="C2525" s="9">
        <v>43560</v>
      </c>
      <c r="D2525" t="s">
        <v>676</v>
      </c>
      <c r="E2525" t="s">
        <v>454</v>
      </c>
      <c r="F2525">
        <v>1</v>
      </c>
      <c r="G2525">
        <v>5</v>
      </c>
      <c r="H2525" t="s">
        <v>671</v>
      </c>
      <c r="I2525" t="s">
        <v>36</v>
      </c>
      <c r="J2525">
        <v>17.336986301369802</v>
      </c>
      <c r="K2525">
        <v>0.220999999999998</v>
      </c>
      <c r="L2525">
        <v>-0.27599999999999902</v>
      </c>
      <c r="M2525">
        <v>8.5860000000000003</v>
      </c>
      <c r="N2525">
        <v>4.431</v>
      </c>
      <c r="O2525">
        <v>10</v>
      </c>
    </row>
    <row r="2526" spans="1:15" x14ac:dyDescent="0.45">
      <c r="A2526" t="s">
        <v>149</v>
      </c>
      <c r="B2526">
        <v>2019</v>
      </c>
      <c r="C2526" s="9">
        <v>43560</v>
      </c>
      <c r="D2526" t="s">
        <v>676</v>
      </c>
      <c r="E2526" t="s">
        <v>454</v>
      </c>
      <c r="F2526">
        <v>2</v>
      </c>
      <c r="G2526">
        <v>1</v>
      </c>
      <c r="H2526" t="s">
        <v>685</v>
      </c>
      <c r="I2526" t="s">
        <v>36</v>
      </c>
      <c r="J2526">
        <v>17.049315068493101</v>
      </c>
      <c r="K2526">
        <v>9</v>
      </c>
      <c r="L2526">
        <v>22.091000000000001</v>
      </c>
      <c r="M2526">
        <v>34.363</v>
      </c>
      <c r="N2526">
        <v>6.1360000000000001</v>
      </c>
      <c r="O2526">
        <v>3</v>
      </c>
    </row>
    <row r="2527" spans="1:15" x14ac:dyDescent="0.45">
      <c r="A2527" t="s">
        <v>149</v>
      </c>
      <c r="B2527">
        <v>2019</v>
      </c>
      <c r="C2527" s="9">
        <v>43560</v>
      </c>
      <c r="D2527" t="s">
        <v>676</v>
      </c>
      <c r="E2527" t="s">
        <v>454</v>
      </c>
      <c r="F2527">
        <v>2</v>
      </c>
      <c r="G2527">
        <v>2</v>
      </c>
      <c r="H2527" t="s">
        <v>686</v>
      </c>
      <c r="I2527" t="s">
        <v>36</v>
      </c>
      <c r="J2527">
        <v>17.671232876712299</v>
      </c>
      <c r="K2527">
        <v>9</v>
      </c>
      <c r="L2527">
        <v>17.986000000000001</v>
      </c>
      <c r="M2527">
        <v>29.058</v>
      </c>
      <c r="N2527">
        <v>5.5359999999999996</v>
      </c>
      <c r="O2527">
        <v>5</v>
      </c>
    </row>
    <row r="2528" spans="1:15" x14ac:dyDescent="0.45">
      <c r="A2528" t="s">
        <v>149</v>
      </c>
      <c r="B2528">
        <v>2019</v>
      </c>
      <c r="C2528" s="9">
        <v>43560</v>
      </c>
      <c r="D2528" t="s">
        <v>676</v>
      </c>
      <c r="E2528" t="s">
        <v>454</v>
      </c>
      <c r="F2528">
        <v>2</v>
      </c>
      <c r="G2528">
        <v>3</v>
      </c>
      <c r="H2528" t="s">
        <v>687</v>
      </c>
      <c r="I2528" t="s">
        <v>36</v>
      </c>
      <c r="K2528">
        <v>9</v>
      </c>
      <c r="L2528">
        <v>14.16</v>
      </c>
      <c r="M2528">
        <v>25</v>
      </c>
      <c r="N2528">
        <v>5.42</v>
      </c>
      <c r="O2528">
        <v>7</v>
      </c>
    </row>
    <row r="2529" spans="1:15" x14ac:dyDescent="0.45">
      <c r="A2529" t="s">
        <v>149</v>
      </c>
      <c r="B2529">
        <v>2019</v>
      </c>
      <c r="C2529" s="9">
        <v>43560</v>
      </c>
      <c r="D2529" t="s">
        <v>676</v>
      </c>
      <c r="E2529" t="s">
        <v>454</v>
      </c>
      <c r="F2529">
        <v>2</v>
      </c>
      <c r="G2529">
        <v>4</v>
      </c>
      <c r="H2529" t="s">
        <v>688</v>
      </c>
      <c r="I2529" t="s">
        <v>36</v>
      </c>
      <c r="J2529">
        <v>16.372602739725998</v>
      </c>
      <c r="K2529">
        <v>9</v>
      </c>
      <c r="L2529">
        <v>9.8699999999999992</v>
      </c>
      <c r="M2529">
        <v>20.942</v>
      </c>
      <c r="N2529">
        <v>5.5359999999999996</v>
      </c>
      <c r="O2529">
        <v>1</v>
      </c>
    </row>
    <row r="2530" spans="1:15" x14ac:dyDescent="0.45">
      <c r="A2530" t="s">
        <v>149</v>
      </c>
      <c r="B2530">
        <v>2019</v>
      </c>
      <c r="C2530" s="9">
        <v>43560</v>
      </c>
      <c r="D2530" t="s">
        <v>676</v>
      </c>
      <c r="E2530" t="s">
        <v>454</v>
      </c>
      <c r="F2530">
        <v>2</v>
      </c>
      <c r="G2530">
        <v>5</v>
      </c>
      <c r="H2530" t="s">
        <v>689</v>
      </c>
      <c r="I2530" t="s">
        <v>36</v>
      </c>
      <c r="K2530">
        <v>9</v>
      </c>
      <c r="L2530">
        <v>3.3650000000000002</v>
      </c>
      <c r="M2530">
        <v>15.637</v>
      </c>
      <c r="N2530">
        <v>6.1360000000000001</v>
      </c>
      <c r="O2530">
        <v>9</v>
      </c>
    </row>
    <row r="2531" spans="1:15" x14ac:dyDescent="0.45">
      <c r="A2531" t="s">
        <v>149</v>
      </c>
      <c r="B2531">
        <v>2019</v>
      </c>
      <c r="C2531" s="9">
        <v>43560</v>
      </c>
      <c r="D2531" t="s">
        <v>676</v>
      </c>
      <c r="E2531" t="s">
        <v>642</v>
      </c>
      <c r="F2531">
        <v>1</v>
      </c>
      <c r="G2531">
        <v>1</v>
      </c>
      <c r="H2531" t="s">
        <v>683</v>
      </c>
      <c r="I2531" t="s">
        <v>36</v>
      </c>
      <c r="K2531">
        <v>13.333</v>
      </c>
      <c r="L2531">
        <v>20.696000000000002</v>
      </c>
      <c r="M2531">
        <v>28.004000000000001</v>
      </c>
      <c r="N2531">
        <v>3.6539999999999999</v>
      </c>
      <c r="O2531">
        <v>6</v>
      </c>
    </row>
    <row r="2532" spans="1:15" x14ac:dyDescent="0.45">
      <c r="A2532" t="s">
        <v>149</v>
      </c>
      <c r="B2532">
        <v>2019</v>
      </c>
      <c r="C2532" s="9">
        <v>43560</v>
      </c>
      <c r="D2532" t="s">
        <v>676</v>
      </c>
      <c r="E2532" t="s">
        <v>370</v>
      </c>
      <c r="F2532">
        <v>1</v>
      </c>
      <c r="G2532">
        <v>1</v>
      </c>
      <c r="H2532" t="s">
        <v>688</v>
      </c>
      <c r="I2532" t="s">
        <v>36</v>
      </c>
      <c r="J2532">
        <v>16.372602739725998</v>
      </c>
      <c r="K2532">
        <v>9.8699999999999992</v>
      </c>
      <c r="L2532">
        <v>19.770999999999901</v>
      </c>
      <c r="M2532">
        <v>27.332999999999998</v>
      </c>
      <c r="N2532">
        <v>3.7810000000000001</v>
      </c>
      <c r="O2532">
        <v>1</v>
      </c>
    </row>
    <row r="2533" spans="1:15" x14ac:dyDescent="0.45">
      <c r="A2533" t="s">
        <v>149</v>
      </c>
      <c r="B2533">
        <v>2019</v>
      </c>
      <c r="C2533" s="9">
        <v>43560</v>
      </c>
      <c r="D2533" t="s">
        <v>676</v>
      </c>
      <c r="E2533" t="s">
        <v>642</v>
      </c>
      <c r="F2533">
        <v>1</v>
      </c>
      <c r="G2533">
        <v>2</v>
      </c>
      <c r="H2533" t="s">
        <v>688</v>
      </c>
      <c r="I2533" t="s">
        <v>36</v>
      </c>
      <c r="J2533">
        <v>16.372602739725998</v>
      </c>
      <c r="K2533">
        <v>19.770999999999901</v>
      </c>
      <c r="L2533">
        <v>18.074999999999999</v>
      </c>
      <c r="M2533">
        <v>25.399000000000001</v>
      </c>
      <c r="N2533">
        <v>3.6619999999999999</v>
      </c>
      <c r="O2533">
        <v>1</v>
      </c>
    </row>
    <row r="2534" spans="1:15" x14ac:dyDescent="0.45">
      <c r="A2534" t="s">
        <v>149</v>
      </c>
      <c r="B2534">
        <v>2019</v>
      </c>
      <c r="C2534" s="9">
        <v>43560</v>
      </c>
      <c r="D2534" t="s">
        <v>676</v>
      </c>
      <c r="E2534" t="s">
        <v>370</v>
      </c>
      <c r="F2534">
        <v>1</v>
      </c>
      <c r="G2534">
        <v>2</v>
      </c>
      <c r="H2534" t="s">
        <v>682</v>
      </c>
      <c r="I2534" t="s">
        <v>36</v>
      </c>
      <c r="K2534">
        <v>20.974</v>
      </c>
      <c r="L2534">
        <v>22.282</v>
      </c>
      <c r="M2534">
        <v>27.998000000000001</v>
      </c>
      <c r="N2534">
        <v>2.8580000000000001</v>
      </c>
      <c r="O2534">
        <v>2</v>
      </c>
    </row>
    <row r="2535" spans="1:15" x14ac:dyDescent="0.45">
      <c r="A2535" t="s">
        <v>149</v>
      </c>
      <c r="B2535">
        <v>2019</v>
      </c>
      <c r="C2535" s="9">
        <v>43560</v>
      </c>
      <c r="D2535" t="s">
        <v>676</v>
      </c>
      <c r="E2535" t="s">
        <v>642</v>
      </c>
      <c r="F2535">
        <v>1</v>
      </c>
      <c r="G2535">
        <v>3</v>
      </c>
      <c r="H2535" t="s">
        <v>684</v>
      </c>
      <c r="I2535" t="s">
        <v>36</v>
      </c>
      <c r="K2535">
        <v>7.8739999999999997</v>
      </c>
      <c r="L2535">
        <v>15.8509999999999</v>
      </c>
      <c r="M2535">
        <v>23.100999999999999</v>
      </c>
      <c r="N2535">
        <v>3.625</v>
      </c>
      <c r="O2535">
        <v>8</v>
      </c>
    </row>
    <row r="2536" spans="1:15" x14ac:dyDescent="0.45">
      <c r="A2536" t="s">
        <v>149</v>
      </c>
      <c r="B2536">
        <v>2019</v>
      </c>
      <c r="C2536" s="9">
        <v>43560</v>
      </c>
      <c r="D2536" t="s">
        <v>676</v>
      </c>
      <c r="E2536" t="s">
        <v>370</v>
      </c>
      <c r="F2536">
        <v>1</v>
      </c>
      <c r="G2536">
        <v>3</v>
      </c>
      <c r="H2536" t="s">
        <v>685</v>
      </c>
      <c r="I2536" t="s">
        <v>36</v>
      </c>
      <c r="J2536">
        <v>17.049315068493101</v>
      </c>
      <c r="K2536">
        <v>22.091000000000001</v>
      </c>
      <c r="L2536">
        <v>20.847999999999999</v>
      </c>
      <c r="M2536">
        <v>28.44</v>
      </c>
      <c r="N2536">
        <v>3.7959999999999998</v>
      </c>
      <c r="O2536">
        <v>3</v>
      </c>
    </row>
    <row r="2537" spans="1:15" x14ac:dyDescent="0.45">
      <c r="A2537" t="s">
        <v>149</v>
      </c>
      <c r="B2537">
        <v>2019</v>
      </c>
      <c r="C2537" s="9">
        <v>43560</v>
      </c>
      <c r="D2537" t="s">
        <v>676</v>
      </c>
      <c r="E2537" t="s">
        <v>642</v>
      </c>
      <c r="F2537">
        <v>1</v>
      </c>
      <c r="G2537">
        <v>4</v>
      </c>
      <c r="H2537" t="s">
        <v>687</v>
      </c>
      <c r="I2537" t="s">
        <v>36</v>
      </c>
      <c r="K2537">
        <v>14.16</v>
      </c>
      <c r="L2537">
        <v>16.654</v>
      </c>
      <c r="M2537">
        <v>23.898</v>
      </c>
      <c r="N2537">
        <v>3.6219999999999999</v>
      </c>
      <c r="O2537">
        <v>7</v>
      </c>
    </row>
    <row r="2538" spans="1:15" x14ac:dyDescent="0.45">
      <c r="A2538" t="s">
        <v>149</v>
      </c>
      <c r="B2538">
        <v>2019</v>
      </c>
      <c r="C2538" s="9">
        <v>43560</v>
      </c>
      <c r="D2538" t="s">
        <v>676</v>
      </c>
      <c r="E2538" t="s">
        <v>370</v>
      </c>
      <c r="F2538">
        <v>1</v>
      </c>
      <c r="G2538">
        <v>4</v>
      </c>
      <c r="H2538" t="s">
        <v>667</v>
      </c>
      <c r="I2538" t="s">
        <v>36</v>
      </c>
      <c r="J2538">
        <v>17.646575342465699</v>
      </c>
      <c r="K2538">
        <v>23.513000000000002</v>
      </c>
      <c r="L2538">
        <v>21.949000000000002</v>
      </c>
      <c r="M2538">
        <v>27.515000000000001</v>
      </c>
      <c r="N2538">
        <v>2.7829999999999999</v>
      </c>
      <c r="O2538">
        <v>4</v>
      </c>
    </row>
    <row r="2539" spans="1:15" x14ac:dyDescent="0.45">
      <c r="A2539" t="s">
        <v>149</v>
      </c>
      <c r="B2539">
        <v>2019</v>
      </c>
      <c r="C2539" s="9">
        <v>43560</v>
      </c>
      <c r="D2539" t="s">
        <v>676</v>
      </c>
      <c r="E2539" t="s">
        <v>642</v>
      </c>
      <c r="F2539">
        <v>1</v>
      </c>
      <c r="G2539">
        <v>5</v>
      </c>
      <c r="H2539" t="s">
        <v>689</v>
      </c>
      <c r="I2539" t="s">
        <v>36</v>
      </c>
      <c r="K2539">
        <v>3.3650000000000002</v>
      </c>
      <c r="L2539">
        <v>10.313000000000001</v>
      </c>
      <c r="M2539">
        <v>18.239000000000001</v>
      </c>
      <c r="N2539">
        <v>3.9630000000000001</v>
      </c>
      <c r="O2539">
        <v>9</v>
      </c>
    </row>
    <row r="2540" spans="1:15" x14ac:dyDescent="0.45">
      <c r="A2540" t="s">
        <v>149</v>
      </c>
      <c r="B2540">
        <v>2019</v>
      </c>
      <c r="C2540" s="9">
        <v>43560</v>
      </c>
      <c r="D2540" t="s">
        <v>676</v>
      </c>
      <c r="E2540" t="s">
        <v>370</v>
      </c>
      <c r="F2540">
        <v>1</v>
      </c>
      <c r="G2540">
        <v>5</v>
      </c>
      <c r="H2540" t="s">
        <v>686</v>
      </c>
      <c r="I2540" t="s">
        <v>36</v>
      </c>
      <c r="J2540">
        <v>17.671232876712299</v>
      </c>
      <c r="K2540">
        <v>17.986000000000001</v>
      </c>
      <c r="L2540">
        <v>15.353</v>
      </c>
      <c r="M2540">
        <v>22.951000000000001</v>
      </c>
      <c r="N2540">
        <v>3.7989999999999999</v>
      </c>
      <c r="O2540">
        <v>5</v>
      </c>
    </row>
    <row r="2541" spans="1:15" x14ac:dyDescent="0.45">
      <c r="A2541" t="s">
        <v>149</v>
      </c>
      <c r="B2541">
        <v>2019</v>
      </c>
      <c r="C2541" s="9">
        <v>43560</v>
      </c>
      <c r="D2541" t="s">
        <v>676</v>
      </c>
      <c r="E2541" t="s">
        <v>642</v>
      </c>
      <c r="F2541">
        <v>1</v>
      </c>
      <c r="G2541">
        <v>6</v>
      </c>
      <c r="H2541" t="s">
        <v>671</v>
      </c>
      <c r="I2541" t="s">
        <v>36</v>
      </c>
      <c r="J2541">
        <v>17.336986301369802</v>
      </c>
      <c r="K2541">
        <v>-0.27599999999999902</v>
      </c>
      <c r="L2541">
        <v>3.98999999999999</v>
      </c>
      <c r="M2541">
        <v>11.157999999999999</v>
      </c>
      <c r="N2541">
        <v>3.5840000000000001</v>
      </c>
      <c r="O2541">
        <v>10</v>
      </c>
    </row>
    <row r="2542" spans="1:15" x14ac:dyDescent="0.45">
      <c r="A2542" t="s">
        <v>149</v>
      </c>
      <c r="B2542">
        <v>2019</v>
      </c>
      <c r="C2542" s="9">
        <v>43560</v>
      </c>
      <c r="D2542" t="s">
        <v>676</v>
      </c>
      <c r="E2542" t="s">
        <v>370</v>
      </c>
      <c r="F2542">
        <v>1</v>
      </c>
      <c r="G2542">
        <v>6</v>
      </c>
      <c r="H2542" t="s">
        <v>683</v>
      </c>
      <c r="I2542" t="s">
        <v>36</v>
      </c>
      <c r="K2542">
        <v>20.696000000000002</v>
      </c>
      <c r="L2542">
        <v>9.7099999999999902</v>
      </c>
      <c r="M2542">
        <v>17.495999999999999</v>
      </c>
      <c r="N2542">
        <v>3.8929999999999998</v>
      </c>
      <c r="O2542">
        <v>6</v>
      </c>
    </row>
    <row r="2543" spans="1:15" x14ac:dyDescent="0.45">
      <c r="A2543" t="s">
        <v>149</v>
      </c>
      <c r="B2543">
        <v>2019</v>
      </c>
      <c r="C2543" s="9">
        <v>43560</v>
      </c>
      <c r="D2543" t="s">
        <v>676</v>
      </c>
      <c r="E2543" t="s">
        <v>370</v>
      </c>
      <c r="F2543">
        <v>2</v>
      </c>
      <c r="G2543">
        <v>1</v>
      </c>
      <c r="H2543" t="s">
        <v>687</v>
      </c>
      <c r="I2543" t="s">
        <v>36</v>
      </c>
      <c r="K2543">
        <v>16.654</v>
      </c>
      <c r="L2543">
        <v>19.213999999999999</v>
      </c>
      <c r="M2543">
        <v>25.751999999999999</v>
      </c>
      <c r="N2543">
        <v>3.2690000000000001</v>
      </c>
      <c r="O2543">
        <v>7</v>
      </c>
    </row>
    <row r="2544" spans="1:15" x14ac:dyDescent="0.45">
      <c r="A2544" t="s">
        <v>149</v>
      </c>
      <c r="B2544">
        <v>2019</v>
      </c>
      <c r="C2544" s="9">
        <v>43560</v>
      </c>
      <c r="D2544" t="s">
        <v>676</v>
      </c>
      <c r="E2544" t="s">
        <v>370</v>
      </c>
      <c r="F2544">
        <v>2</v>
      </c>
      <c r="G2544">
        <v>2</v>
      </c>
      <c r="H2544" t="s">
        <v>684</v>
      </c>
      <c r="I2544" t="s">
        <v>36</v>
      </c>
      <c r="K2544">
        <v>15.8509999999999</v>
      </c>
      <c r="L2544">
        <v>16.533000000000001</v>
      </c>
      <c r="M2544">
        <v>22.863</v>
      </c>
      <c r="N2544">
        <v>3.165</v>
      </c>
      <c r="O2544">
        <v>8</v>
      </c>
    </row>
    <row r="2545" spans="1:15" x14ac:dyDescent="0.45">
      <c r="A2545" t="s">
        <v>149</v>
      </c>
      <c r="B2545">
        <v>2019</v>
      </c>
      <c r="C2545" s="9">
        <v>43560</v>
      </c>
      <c r="D2545" t="s">
        <v>676</v>
      </c>
      <c r="E2545" t="s">
        <v>370</v>
      </c>
      <c r="F2545">
        <v>2</v>
      </c>
      <c r="G2545">
        <v>3</v>
      </c>
      <c r="H2545" t="s">
        <v>689</v>
      </c>
      <c r="I2545" t="s">
        <v>36</v>
      </c>
      <c r="K2545">
        <v>10.313000000000001</v>
      </c>
      <c r="L2545">
        <v>10.653</v>
      </c>
      <c r="M2545">
        <v>17.475000000000001</v>
      </c>
      <c r="N2545">
        <v>3.411</v>
      </c>
      <c r="O2545">
        <v>9</v>
      </c>
    </row>
    <row r="2546" spans="1:15" x14ac:dyDescent="0.45">
      <c r="A2546" t="s">
        <v>149</v>
      </c>
      <c r="B2546">
        <v>2019</v>
      </c>
      <c r="C2546" s="9">
        <v>43560</v>
      </c>
      <c r="D2546" t="s">
        <v>676</v>
      </c>
      <c r="E2546" t="s">
        <v>370</v>
      </c>
      <c r="F2546">
        <v>2</v>
      </c>
      <c r="G2546">
        <v>4</v>
      </c>
      <c r="H2546" t="s">
        <v>671</v>
      </c>
      <c r="I2546" t="s">
        <v>36</v>
      </c>
      <c r="J2546">
        <v>17.336986301369802</v>
      </c>
      <c r="K2546">
        <v>3.98999999999999</v>
      </c>
      <c r="L2546">
        <v>3.5390000000000001</v>
      </c>
      <c r="M2546">
        <v>10.201000000000001</v>
      </c>
      <c r="N2546">
        <v>3.331</v>
      </c>
      <c r="O2546">
        <v>10</v>
      </c>
    </row>
    <row r="2547" spans="1:15" x14ac:dyDescent="0.45">
      <c r="A2547" t="s">
        <v>149</v>
      </c>
      <c r="B2547">
        <v>2019</v>
      </c>
      <c r="C2547" s="9">
        <v>43561</v>
      </c>
      <c r="D2547" t="s">
        <v>676</v>
      </c>
      <c r="E2547" t="s">
        <v>454</v>
      </c>
      <c r="F2547">
        <v>1</v>
      </c>
      <c r="G2547">
        <v>1</v>
      </c>
      <c r="H2547" t="s">
        <v>662</v>
      </c>
      <c r="I2547" t="s">
        <v>36</v>
      </c>
      <c r="J2547">
        <v>19.613698630136899</v>
      </c>
      <c r="K2547">
        <v>14.780999999999899</v>
      </c>
      <c r="L2547">
        <v>17.128999999999898</v>
      </c>
      <c r="M2547">
        <v>21.376999999999999</v>
      </c>
      <c r="N2547">
        <v>2.1240000000000001</v>
      </c>
      <c r="O2547">
        <v>5</v>
      </c>
    </row>
    <row r="2548" spans="1:15" x14ac:dyDescent="0.45">
      <c r="A2548" t="s">
        <v>149</v>
      </c>
      <c r="B2548">
        <v>2019</v>
      </c>
      <c r="C2548" s="9">
        <v>43561</v>
      </c>
      <c r="D2548" t="s">
        <v>676</v>
      </c>
      <c r="E2548" t="s">
        <v>454</v>
      </c>
      <c r="F2548">
        <v>1</v>
      </c>
      <c r="G2548">
        <v>2</v>
      </c>
      <c r="H2548" t="s">
        <v>677</v>
      </c>
      <c r="I2548" t="s">
        <v>678</v>
      </c>
      <c r="K2548">
        <v>9</v>
      </c>
      <c r="L2548">
        <v>16.294999999999899</v>
      </c>
      <c r="M2548">
        <v>25.716999999999999</v>
      </c>
      <c r="N2548">
        <v>4.7110000000000003</v>
      </c>
      <c r="O2548">
        <v>4</v>
      </c>
    </row>
    <row r="2549" spans="1:15" x14ac:dyDescent="0.45">
      <c r="A2549" t="s">
        <v>149</v>
      </c>
      <c r="B2549">
        <v>2019</v>
      </c>
      <c r="C2549" s="9">
        <v>43561</v>
      </c>
      <c r="D2549" t="s">
        <v>676</v>
      </c>
      <c r="E2549" t="s">
        <v>454</v>
      </c>
      <c r="F2549">
        <v>1</v>
      </c>
      <c r="G2549">
        <v>3</v>
      </c>
      <c r="H2549" t="s">
        <v>666</v>
      </c>
      <c r="I2549" t="s">
        <v>36</v>
      </c>
      <c r="J2549">
        <v>18.698630136986299</v>
      </c>
      <c r="K2549">
        <v>29.971999999999898</v>
      </c>
      <c r="L2549">
        <v>22.585000000000001</v>
      </c>
      <c r="M2549">
        <v>30.157</v>
      </c>
      <c r="N2549">
        <v>3.786</v>
      </c>
      <c r="O2549">
        <v>7</v>
      </c>
    </row>
    <row r="2550" spans="1:15" x14ac:dyDescent="0.45">
      <c r="A2550" t="s">
        <v>149</v>
      </c>
      <c r="B2550">
        <v>2019</v>
      </c>
      <c r="C2550" s="9">
        <v>43561</v>
      </c>
      <c r="D2550" t="s">
        <v>676</v>
      </c>
      <c r="E2550" t="s">
        <v>454</v>
      </c>
      <c r="F2550">
        <v>1</v>
      </c>
      <c r="G2550">
        <v>4</v>
      </c>
      <c r="H2550" t="s">
        <v>679</v>
      </c>
      <c r="I2550" t="s">
        <v>36</v>
      </c>
      <c r="J2550">
        <v>37.9534246575342</v>
      </c>
      <c r="K2550">
        <v>7.0179999999999998</v>
      </c>
      <c r="L2550">
        <v>6.9479999999999897</v>
      </c>
      <c r="M2550">
        <v>12.87</v>
      </c>
      <c r="N2550">
        <v>2.9609999999999999</v>
      </c>
      <c r="O2550">
        <v>8</v>
      </c>
    </row>
    <row r="2551" spans="1:15" x14ac:dyDescent="0.45">
      <c r="A2551" t="s">
        <v>149</v>
      </c>
      <c r="B2551">
        <v>2019</v>
      </c>
      <c r="C2551" s="9">
        <v>43561</v>
      </c>
      <c r="D2551" t="s">
        <v>676</v>
      </c>
      <c r="E2551" t="s">
        <v>454</v>
      </c>
      <c r="F2551">
        <v>2</v>
      </c>
      <c r="G2551">
        <v>1</v>
      </c>
      <c r="H2551" t="s">
        <v>161</v>
      </c>
      <c r="I2551" t="s">
        <v>36</v>
      </c>
      <c r="J2551">
        <v>25.191780821917799</v>
      </c>
      <c r="K2551">
        <v>23.795999999999999</v>
      </c>
      <c r="L2551">
        <v>24.327000000000002</v>
      </c>
      <c r="M2551">
        <v>27.175000000000001</v>
      </c>
      <c r="N2551">
        <v>1.4239999999999999</v>
      </c>
      <c r="O2551">
        <v>1</v>
      </c>
    </row>
    <row r="2552" spans="1:15" x14ac:dyDescent="0.45">
      <c r="A2552" t="s">
        <v>149</v>
      </c>
      <c r="B2552">
        <v>2019</v>
      </c>
      <c r="C2552" s="9">
        <v>43561</v>
      </c>
      <c r="D2552" t="s">
        <v>676</v>
      </c>
      <c r="E2552" t="s">
        <v>454</v>
      </c>
      <c r="F2552">
        <v>2</v>
      </c>
      <c r="G2552">
        <v>2</v>
      </c>
      <c r="H2552" t="s">
        <v>680</v>
      </c>
      <c r="I2552" t="s">
        <v>36</v>
      </c>
      <c r="J2552">
        <v>24.904109589040999</v>
      </c>
      <c r="K2552">
        <v>18.384</v>
      </c>
      <c r="L2552">
        <v>19.995999999999999</v>
      </c>
      <c r="M2552">
        <v>25.79</v>
      </c>
      <c r="N2552">
        <v>2.8969999999999998</v>
      </c>
      <c r="O2552">
        <v>6</v>
      </c>
    </row>
    <row r="2553" spans="1:15" x14ac:dyDescent="0.45">
      <c r="A2553" t="s">
        <v>149</v>
      </c>
      <c r="B2553">
        <v>2019</v>
      </c>
      <c r="C2553" s="9">
        <v>43561</v>
      </c>
      <c r="D2553" t="s">
        <v>676</v>
      </c>
      <c r="E2553" t="s">
        <v>454</v>
      </c>
      <c r="F2553">
        <v>2</v>
      </c>
      <c r="G2553">
        <v>3</v>
      </c>
      <c r="H2553" t="s">
        <v>103</v>
      </c>
      <c r="I2553" t="s">
        <v>36</v>
      </c>
      <c r="J2553">
        <v>36.178082191780803</v>
      </c>
      <c r="K2553">
        <v>9</v>
      </c>
      <c r="L2553">
        <v>14.427</v>
      </c>
      <c r="M2553">
        <v>23.457000000000001</v>
      </c>
      <c r="N2553">
        <v>4.5149999999999997</v>
      </c>
      <c r="O2553">
        <v>2</v>
      </c>
    </row>
    <row r="2554" spans="1:15" x14ac:dyDescent="0.45">
      <c r="A2554" t="s">
        <v>149</v>
      </c>
      <c r="B2554">
        <v>2019</v>
      </c>
      <c r="C2554" s="9">
        <v>43561</v>
      </c>
      <c r="D2554" t="s">
        <v>676</v>
      </c>
      <c r="E2554" t="s">
        <v>454</v>
      </c>
      <c r="F2554">
        <v>2</v>
      </c>
      <c r="G2554">
        <v>4</v>
      </c>
      <c r="H2554" t="s">
        <v>681</v>
      </c>
      <c r="I2554" t="s">
        <v>36</v>
      </c>
      <c r="J2554">
        <v>19.838356164383502</v>
      </c>
      <c r="K2554">
        <v>14.84</v>
      </c>
      <c r="L2554">
        <v>15.109</v>
      </c>
      <c r="M2554">
        <v>19.335000000000001</v>
      </c>
      <c r="N2554">
        <v>2.113</v>
      </c>
      <c r="O2554">
        <v>9</v>
      </c>
    </row>
    <row r="2555" spans="1:15" x14ac:dyDescent="0.45">
      <c r="A2555" t="s">
        <v>149</v>
      </c>
      <c r="B2555">
        <v>2019</v>
      </c>
      <c r="C2555" s="9">
        <v>43561</v>
      </c>
      <c r="D2555" t="s">
        <v>676</v>
      </c>
      <c r="E2555" t="s">
        <v>454</v>
      </c>
      <c r="F2555">
        <v>2</v>
      </c>
      <c r="G2555">
        <v>5</v>
      </c>
      <c r="H2555" t="s">
        <v>664</v>
      </c>
      <c r="I2555" t="s">
        <v>36</v>
      </c>
      <c r="J2555">
        <v>24.410958904109499</v>
      </c>
      <c r="K2555">
        <v>15.3119999999999</v>
      </c>
      <c r="L2555">
        <v>12.898</v>
      </c>
      <c r="M2555">
        <v>19.378</v>
      </c>
      <c r="N2555">
        <v>3.24</v>
      </c>
      <c r="O2555">
        <v>3</v>
      </c>
    </row>
    <row r="2556" spans="1:15" x14ac:dyDescent="0.45">
      <c r="A2556" t="s">
        <v>149</v>
      </c>
      <c r="B2556">
        <v>2019</v>
      </c>
      <c r="C2556" s="9">
        <v>43561</v>
      </c>
      <c r="D2556" t="s">
        <v>676</v>
      </c>
      <c r="E2556" t="s">
        <v>642</v>
      </c>
      <c r="F2556">
        <v>1</v>
      </c>
      <c r="G2556">
        <v>1</v>
      </c>
      <c r="H2556" t="s">
        <v>664</v>
      </c>
      <c r="I2556" t="s">
        <v>36</v>
      </c>
      <c r="J2556">
        <v>24.410958904109499</v>
      </c>
      <c r="K2556">
        <v>12.898</v>
      </c>
      <c r="L2556">
        <v>17.186</v>
      </c>
      <c r="M2556">
        <v>22.602</v>
      </c>
      <c r="N2556">
        <v>2.7080000000000002</v>
      </c>
      <c r="O2556">
        <v>3</v>
      </c>
    </row>
    <row r="2557" spans="1:15" x14ac:dyDescent="0.45">
      <c r="A2557" t="s">
        <v>149</v>
      </c>
      <c r="B2557">
        <v>2019</v>
      </c>
      <c r="C2557" s="9">
        <v>43561</v>
      </c>
      <c r="D2557" t="s">
        <v>676</v>
      </c>
      <c r="E2557" t="s">
        <v>370</v>
      </c>
      <c r="F2557">
        <v>1</v>
      </c>
      <c r="G2557">
        <v>1</v>
      </c>
      <c r="H2557" t="s">
        <v>161</v>
      </c>
      <c r="I2557" t="s">
        <v>36</v>
      </c>
      <c r="J2557">
        <v>25.191780821917799</v>
      </c>
      <c r="K2557">
        <v>24.327000000000002</v>
      </c>
      <c r="L2557">
        <v>24.515999999999998</v>
      </c>
      <c r="M2557">
        <v>27.26</v>
      </c>
      <c r="N2557">
        <v>1.3720000000000001</v>
      </c>
      <c r="O2557">
        <v>1</v>
      </c>
    </row>
    <row r="2558" spans="1:15" x14ac:dyDescent="0.45">
      <c r="A2558" t="s">
        <v>149</v>
      </c>
      <c r="B2558">
        <v>2019</v>
      </c>
      <c r="C2558" s="9">
        <v>43561</v>
      </c>
      <c r="D2558" t="s">
        <v>676</v>
      </c>
      <c r="E2558" t="s">
        <v>642</v>
      </c>
      <c r="F2558">
        <v>1</v>
      </c>
      <c r="G2558">
        <v>2</v>
      </c>
      <c r="H2558" t="s">
        <v>103</v>
      </c>
      <c r="I2558" t="s">
        <v>36</v>
      </c>
      <c r="J2558">
        <v>36.178082191780803</v>
      </c>
      <c r="K2558">
        <v>14.427</v>
      </c>
      <c r="L2558">
        <v>17.762999999999899</v>
      </c>
      <c r="M2558">
        <v>24.280999999999999</v>
      </c>
      <c r="N2558">
        <v>3.2589999999999999</v>
      </c>
      <c r="O2558">
        <v>2</v>
      </c>
    </row>
    <row r="2559" spans="1:15" x14ac:dyDescent="0.45">
      <c r="A2559" t="s">
        <v>149</v>
      </c>
      <c r="B2559">
        <v>2019</v>
      </c>
      <c r="C2559" s="9">
        <v>43561</v>
      </c>
      <c r="D2559" t="s">
        <v>676</v>
      </c>
      <c r="E2559" t="s">
        <v>370</v>
      </c>
      <c r="F2559">
        <v>1</v>
      </c>
      <c r="G2559">
        <v>2</v>
      </c>
      <c r="H2559" t="s">
        <v>103</v>
      </c>
      <c r="I2559" t="s">
        <v>36</v>
      </c>
      <c r="J2559">
        <v>36.178082191780803</v>
      </c>
      <c r="K2559">
        <v>17.762999999999899</v>
      </c>
      <c r="L2559">
        <v>17.805</v>
      </c>
      <c r="M2559">
        <v>24.318999999999999</v>
      </c>
      <c r="N2559">
        <v>3.2570000000000001</v>
      </c>
      <c r="O2559">
        <v>2</v>
      </c>
    </row>
    <row r="2560" spans="1:15" x14ac:dyDescent="0.45">
      <c r="A2560" t="s">
        <v>149</v>
      </c>
      <c r="B2560">
        <v>2019</v>
      </c>
      <c r="C2560" s="9">
        <v>43561</v>
      </c>
      <c r="D2560" t="s">
        <v>676</v>
      </c>
      <c r="E2560" t="s">
        <v>642</v>
      </c>
      <c r="F2560">
        <v>1</v>
      </c>
      <c r="G2560">
        <v>3</v>
      </c>
      <c r="H2560" t="s">
        <v>681</v>
      </c>
      <c r="I2560" t="s">
        <v>36</v>
      </c>
      <c r="J2560">
        <v>19.838356164383502</v>
      </c>
      <c r="K2560">
        <v>15.109</v>
      </c>
      <c r="L2560">
        <v>16.120999999999999</v>
      </c>
      <c r="M2560">
        <v>19.969000000000001</v>
      </c>
      <c r="N2560">
        <v>1.9239999999999999</v>
      </c>
      <c r="O2560">
        <v>9</v>
      </c>
    </row>
    <row r="2561" spans="1:15" x14ac:dyDescent="0.45">
      <c r="A2561" t="s">
        <v>149</v>
      </c>
      <c r="B2561">
        <v>2019</v>
      </c>
      <c r="C2561" s="9">
        <v>43561</v>
      </c>
      <c r="D2561" t="s">
        <v>676</v>
      </c>
      <c r="E2561" t="s">
        <v>370</v>
      </c>
      <c r="F2561">
        <v>1</v>
      </c>
      <c r="G2561">
        <v>3</v>
      </c>
      <c r="H2561" t="s">
        <v>664</v>
      </c>
      <c r="I2561" t="s">
        <v>36</v>
      </c>
      <c r="J2561">
        <v>24.410958904109499</v>
      </c>
      <c r="K2561">
        <v>17.186</v>
      </c>
      <c r="L2561">
        <v>15.2629999999999</v>
      </c>
      <c r="M2561">
        <v>20.568999999999999</v>
      </c>
      <c r="N2561">
        <v>2.653</v>
      </c>
      <c r="O2561">
        <v>3</v>
      </c>
    </row>
    <row r="2562" spans="1:15" x14ac:dyDescent="0.45">
      <c r="A2562" t="s">
        <v>149</v>
      </c>
      <c r="B2562">
        <v>2019</v>
      </c>
      <c r="C2562" s="9">
        <v>43561</v>
      </c>
      <c r="D2562" t="s">
        <v>676</v>
      </c>
      <c r="E2562" t="s">
        <v>642</v>
      </c>
      <c r="F2562">
        <v>1</v>
      </c>
      <c r="G2562">
        <v>4</v>
      </c>
      <c r="H2562" t="s">
        <v>679</v>
      </c>
      <c r="I2562" t="s">
        <v>36</v>
      </c>
      <c r="J2562">
        <v>37.9534246575342</v>
      </c>
      <c r="K2562">
        <v>6.9479999999999897</v>
      </c>
      <c r="L2562">
        <v>10.4439999999999</v>
      </c>
      <c r="M2562">
        <v>15.432</v>
      </c>
      <c r="N2562">
        <v>2.4940000000000002</v>
      </c>
      <c r="O2562">
        <v>8</v>
      </c>
    </row>
    <row r="2563" spans="1:15" x14ac:dyDescent="0.45">
      <c r="A2563" t="s">
        <v>149</v>
      </c>
      <c r="B2563">
        <v>2019</v>
      </c>
      <c r="C2563" s="9">
        <v>43561</v>
      </c>
      <c r="D2563" t="s">
        <v>676</v>
      </c>
      <c r="E2563" t="s">
        <v>370</v>
      </c>
      <c r="F2563">
        <v>1</v>
      </c>
      <c r="G2563">
        <v>4</v>
      </c>
      <c r="H2563" t="s">
        <v>677</v>
      </c>
      <c r="I2563" t="s">
        <v>678</v>
      </c>
      <c r="K2563">
        <v>16.294999999999899</v>
      </c>
      <c r="L2563">
        <v>16.302</v>
      </c>
      <c r="M2563">
        <v>22.888000000000002</v>
      </c>
      <c r="N2563">
        <v>3.2930000000000001</v>
      </c>
      <c r="O2563">
        <v>4</v>
      </c>
    </row>
    <row r="2564" spans="1:15" x14ac:dyDescent="0.45">
      <c r="A2564" t="s">
        <v>149</v>
      </c>
      <c r="B2564">
        <v>2019</v>
      </c>
      <c r="C2564" s="9">
        <v>43561</v>
      </c>
      <c r="D2564" t="s">
        <v>676</v>
      </c>
      <c r="E2564" t="s">
        <v>642</v>
      </c>
      <c r="F2564">
        <v>1</v>
      </c>
      <c r="G2564">
        <v>5</v>
      </c>
      <c r="H2564" t="s">
        <v>666</v>
      </c>
      <c r="I2564" t="s">
        <v>36</v>
      </c>
      <c r="J2564">
        <v>18.698630136986299</v>
      </c>
      <c r="K2564">
        <v>22.585000000000001</v>
      </c>
      <c r="L2564">
        <v>19.166</v>
      </c>
      <c r="M2564">
        <v>25.04</v>
      </c>
      <c r="N2564">
        <v>2.9369999999999998</v>
      </c>
      <c r="O2564">
        <v>7</v>
      </c>
    </row>
    <row r="2565" spans="1:15" x14ac:dyDescent="0.45">
      <c r="A2565" t="s">
        <v>149</v>
      </c>
      <c r="B2565">
        <v>2019</v>
      </c>
      <c r="C2565" s="9">
        <v>43561</v>
      </c>
      <c r="D2565" t="s">
        <v>676</v>
      </c>
      <c r="E2565" t="s">
        <v>370</v>
      </c>
      <c r="F2565">
        <v>1</v>
      </c>
      <c r="G2565">
        <v>5</v>
      </c>
      <c r="H2565" t="s">
        <v>662</v>
      </c>
      <c r="I2565" t="s">
        <v>36</v>
      </c>
      <c r="J2565">
        <v>19.613698630136899</v>
      </c>
      <c r="K2565">
        <v>17.128999999999898</v>
      </c>
      <c r="L2565">
        <v>17.001000000000001</v>
      </c>
      <c r="M2565">
        <v>20.873000000000001</v>
      </c>
      <c r="N2565">
        <v>1.9359999999999999</v>
      </c>
      <c r="O2565">
        <v>5</v>
      </c>
    </row>
    <row r="2566" spans="1:15" x14ac:dyDescent="0.45">
      <c r="A2566" t="s">
        <v>149</v>
      </c>
      <c r="B2566">
        <v>2019</v>
      </c>
      <c r="C2566" s="9">
        <v>43561</v>
      </c>
      <c r="D2566" t="s">
        <v>676</v>
      </c>
      <c r="E2566" t="s">
        <v>370</v>
      </c>
      <c r="F2566">
        <v>1</v>
      </c>
      <c r="G2566">
        <v>6</v>
      </c>
      <c r="H2566" t="s">
        <v>680</v>
      </c>
      <c r="I2566" t="s">
        <v>36</v>
      </c>
      <c r="J2566">
        <v>24.904109589040999</v>
      </c>
      <c r="K2566">
        <v>19.995999999999999</v>
      </c>
      <c r="L2566">
        <v>17.526</v>
      </c>
      <c r="M2566">
        <v>22.576000000000001</v>
      </c>
      <c r="N2566">
        <v>2.5249999999999999</v>
      </c>
      <c r="O2566">
        <v>6</v>
      </c>
    </row>
    <row r="2567" spans="1:15" x14ac:dyDescent="0.45">
      <c r="A2567" t="s">
        <v>149</v>
      </c>
      <c r="B2567">
        <v>2019</v>
      </c>
      <c r="C2567" s="9">
        <v>43561</v>
      </c>
      <c r="D2567" t="s">
        <v>676</v>
      </c>
      <c r="E2567" t="s">
        <v>370</v>
      </c>
      <c r="F2567">
        <v>2</v>
      </c>
      <c r="G2567">
        <v>1</v>
      </c>
      <c r="H2567" t="s">
        <v>666</v>
      </c>
      <c r="I2567" t="s">
        <v>36</v>
      </c>
      <c r="J2567">
        <v>18.698630136986299</v>
      </c>
      <c r="K2567">
        <v>19.166</v>
      </c>
      <c r="L2567">
        <v>20.068999999999999</v>
      </c>
      <c r="M2567">
        <v>25.635000000000002</v>
      </c>
      <c r="N2567">
        <v>2.7829999999999999</v>
      </c>
      <c r="O2567">
        <v>7</v>
      </c>
    </row>
    <row r="2568" spans="1:15" x14ac:dyDescent="0.45">
      <c r="A2568" t="s">
        <v>149</v>
      </c>
      <c r="B2568">
        <v>2019</v>
      </c>
      <c r="C2568" s="9">
        <v>43561</v>
      </c>
      <c r="D2568" t="s">
        <v>676</v>
      </c>
      <c r="E2568" t="s">
        <v>370</v>
      </c>
      <c r="F2568">
        <v>2</v>
      </c>
      <c r="G2568">
        <v>2</v>
      </c>
      <c r="H2568" t="s">
        <v>679</v>
      </c>
      <c r="I2568" t="s">
        <v>36</v>
      </c>
      <c r="J2568">
        <v>37.9534246575342</v>
      </c>
      <c r="K2568">
        <v>10.4439999999999</v>
      </c>
      <c r="L2568">
        <v>11.805</v>
      </c>
      <c r="M2568">
        <v>16.440999999999999</v>
      </c>
      <c r="N2568">
        <v>2.3180000000000001</v>
      </c>
      <c r="O2568">
        <v>8</v>
      </c>
    </row>
    <row r="2569" spans="1:15" x14ac:dyDescent="0.45">
      <c r="A2569" t="s">
        <v>149</v>
      </c>
      <c r="B2569">
        <v>2019</v>
      </c>
      <c r="C2569" s="9">
        <v>43561</v>
      </c>
      <c r="D2569" t="s">
        <v>676</v>
      </c>
      <c r="E2569" t="s">
        <v>370</v>
      </c>
      <c r="F2569">
        <v>2</v>
      </c>
      <c r="G2569">
        <v>3</v>
      </c>
      <c r="H2569" t="s">
        <v>681</v>
      </c>
      <c r="I2569" t="s">
        <v>36</v>
      </c>
      <c r="J2569">
        <v>19.838356164383502</v>
      </c>
      <c r="K2569">
        <v>16.120999999999999</v>
      </c>
      <c r="L2569">
        <v>15.408999999999899</v>
      </c>
      <c r="M2569">
        <v>19.113</v>
      </c>
      <c r="N2569">
        <v>1.8520000000000001</v>
      </c>
      <c r="O2569">
        <v>9</v>
      </c>
    </row>
    <row r="2570" spans="1:15" x14ac:dyDescent="0.45">
      <c r="A2570" t="s">
        <v>672</v>
      </c>
      <c r="B2570">
        <v>2020</v>
      </c>
      <c r="C2570" s="9">
        <v>43700</v>
      </c>
      <c r="D2570" t="s">
        <v>673</v>
      </c>
      <c r="E2570" t="s">
        <v>454</v>
      </c>
      <c r="F2570">
        <v>1</v>
      </c>
      <c r="G2570">
        <v>1</v>
      </c>
      <c r="H2570" t="s">
        <v>174</v>
      </c>
      <c r="I2570" t="s">
        <v>156</v>
      </c>
      <c r="J2570">
        <v>27.6</v>
      </c>
      <c r="K2570">
        <v>27.231000000000002</v>
      </c>
      <c r="L2570">
        <v>27.466999999999999</v>
      </c>
      <c r="M2570">
        <v>28.983000000000001</v>
      </c>
      <c r="N2570">
        <v>0.75800000000000001</v>
      </c>
    </row>
    <row r="2571" spans="1:15" x14ac:dyDescent="0.45">
      <c r="A2571" t="s">
        <v>672</v>
      </c>
      <c r="B2571">
        <v>2020</v>
      </c>
      <c r="C2571" s="9">
        <v>43700</v>
      </c>
      <c r="D2571" t="s">
        <v>673</v>
      </c>
      <c r="E2571" t="s">
        <v>454</v>
      </c>
      <c r="F2571">
        <v>1</v>
      </c>
      <c r="G2571">
        <v>2</v>
      </c>
      <c r="H2571" t="s">
        <v>155</v>
      </c>
      <c r="I2571" t="s">
        <v>156</v>
      </c>
      <c r="J2571">
        <v>20.838356164383502</v>
      </c>
      <c r="K2571">
        <v>9</v>
      </c>
      <c r="L2571">
        <v>22.824999999999999</v>
      </c>
      <c r="M2571">
        <v>31.363</v>
      </c>
      <c r="N2571">
        <v>4.2690000000000001</v>
      </c>
    </row>
    <row r="2572" spans="1:15" x14ac:dyDescent="0.45">
      <c r="A2572" t="s">
        <v>672</v>
      </c>
      <c r="B2572">
        <v>2020</v>
      </c>
      <c r="C2572" s="9">
        <v>43700</v>
      </c>
      <c r="D2572" t="s">
        <v>673</v>
      </c>
      <c r="E2572" t="s">
        <v>454</v>
      </c>
      <c r="F2572">
        <v>1</v>
      </c>
      <c r="G2572">
        <v>3</v>
      </c>
      <c r="H2572" t="s">
        <v>132</v>
      </c>
      <c r="I2572" t="s">
        <v>36</v>
      </c>
      <c r="J2572">
        <v>28.7534246575342</v>
      </c>
      <c r="K2572">
        <v>30.8</v>
      </c>
      <c r="L2572">
        <v>30.744</v>
      </c>
      <c r="M2572">
        <v>32.283999999999999</v>
      </c>
      <c r="N2572">
        <v>0.77</v>
      </c>
    </row>
    <row r="2573" spans="1:15" x14ac:dyDescent="0.45">
      <c r="A2573" t="s">
        <v>672</v>
      </c>
      <c r="B2573">
        <v>2020</v>
      </c>
      <c r="C2573" s="9">
        <v>43700</v>
      </c>
      <c r="D2573" t="s">
        <v>673</v>
      </c>
      <c r="E2573" t="s">
        <v>454</v>
      </c>
      <c r="F2573">
        <v>1</v>
      </c>
      <c r="G2573">
        <v>4</v>
      </c>
      <c r="H2573" t="s">
        <v>401</v>
      </c>
      <c r="I2573" t="s">
        <v>36</v>
      </c>
      <c r="J2573">
        <v>31.610958904109498</v>
      </c>
      <c r="K2573">
        <v>27.873999999999999</v>
      </c>
      <c r="L2573">
        <v>27.79</v>
      </c>
      <c r="M2573">
        <v>29.63</v>
      </c>
      <c r="N2573">
        <v>0.92</v>
      </c>
    </row>
    <row r="2574" spans="1:15" x14ac:dyDescent="0.45">
      <c r="A2574" t="s">
        <v>672</v>
      </c>
      <c r="B2574">
        <v>2020</v>
      </c>
      <c r="C2574" s="9">
        <v>43700</v>
      </c>
      <c r="D2574" t="s">
        <v>673</v>
      </c>
      <c r="E2574" t="s">
        <v>454</v>
      </c>
      <c r="F2574">
        <v>1</v>
      </c>
      <c r="G2574">
        <v>5</v>
      </c>
      <c r="H2574" t="s">
        <v>39</v>
      </c>
      <c r="I2574" t="s">
        <v>40</v>
      </c>
      <c r="J2574">
        <v>25.032876712328701</v>
      </c>
      <c r="K2574">
        <v>24.279</v>
      </c>
      <c r="L2574">
        <v>24.103999999999999</v>
      </c>
      <c r="M2574">
        <v>26.51</v>
      </c>
      <c r="N2574">
        <v>1.2030000000000001</v>
      </c>
    </row>
    <row r="2575" spans="1:15" x14ac:dyDescent="0.45">
      <c r="A2575" t="s">
        <v>672</v>
      </c>
      <c r="B2575">
        <v>2020</v>
      </c>
      <c r="C2575" s="9">
        <v>43700</v>
      </c>
      <c r="D2575" t="s">
        <v>673</v>
      </c>
      <c r="E2575" t="s">
        <v>454</v>
      </c>
      <c r="F2575">
        <v>1</v>
      </c>
      <c r="G2575">
        <v>6</v>
      </c>
      <c r="H2575" t="s">
        <v>121</v>
      </c>
      <c r="I2575" t="s">
        <v>120</v>
      </c>
      <c r="J2575">
        <v>23.4684931506849</v>
      </c>
      <c r="K2575">
        <v>17.231000000000002</v>
      </c>
      <c r="L2575">
        <v>17.088000000000001</v>
      </c>
      <c r="M2575">
        <v>19.725999999999999</v>
      </c>
      <c r="N2575">
        <v>1.319</v>
      </c>
    </row>
    <row r="2576" spans="1:15" x14ac:dyDescent="0.45">
      <c r="A2576" t="s">
        <v>672</v>
      </c>
      <c r="B2576">
        <v>2020</v>
      </c>
      <c r="C2576" s="9">
        <v>43700</v>
      </c>
      <c r="D2576" t="s">
        <v>673</v>
      </c>
      <c r="E2576" t="s">
        <v>454</v>
      </c>
      <c r="F2576">
        <v>2</v>
      </c>
      <c r="G2576">
        <v>1</v>
      </c>
      <c r="H2576" t="s">
        <v>133</v>
      </c>
      <c r="I2576" t="s">
        <v>25</v>
      </c>
      <c r="J2576">
        <v>26.578082191780801</v>
      </c>
      <c r="K2576">
        <v>25.719000000000001</v>
      </c>
      <c r="L2576">
        <v>25.96</v>
      </c>
      <c r="M2576">
        <v>27.678000000000001</v>
      </c>
      <c r="N2576">
        <v>0.85899999999999999</v>
      </c>
    </row>
    <row r="2577" spans="1:14" x14ac:dyDescent="0.45">
      <c r="A2577" t="s">
        <v>672</v>
      </c>
      <c r="B2577">
        <v>2020</v>
      </c>
      <c r="C2577" s="9">
        <v>43700</v>
      </c>
      <c r="D2577" t="s">
        <v>673</v>
      </c>
      <c r="E2577" t="s">
        <v>454</v>
      </c>
      <c r="F2577">
        <v>2</v>
      </c>
      <c r="G2577">
        <v>2</v>
      </c>
      <c r="H2577" t="s">
        <v>129</v>
      </c>
      <c r="I2577" t="s">
        <v>65</v>
      </c>
      <c r="J2577">
        <v>29.109589041095798</v>
      </c>
      <c r="K2577">
        <v>22.882999999999999</v>
      </c>
      <c r="L2577">
        <v>23.34</v>
      </c>
      <c r="M2577">
        <v>25.916</v>
      </c>
      <c r="N2577">
        <v>1.288</v>
      </c>
    </row>
    <row r="2578" spans="1:14" x14ac:dyDescent="0.45">
      <c r="A2578" t="s">
        <v>672</v>
      </c>
      <c r="B2578">
        <v>2020</v>
      </c>
      <c r="C2578" s="9">
        <v>43700</v>
      </c>
      <c r="D2578" t="s">
        <v>673</v>
      </c>
      <c r="E2578" t="s">
        <v>454</v>
      </c>
      <c r="F2578">
        <v>2</v>
      </c>
      <c r="G2578">
        <v>3</v>
      </c>
      <c r="H2578" t="s">
        <v>96</v>
      </c>
      <c r="I2578" t="s">
        <v>40</v>
      </c>
      <c r="J2578">
        <v>25.610958904109498</v>
      </c>
      <c r="K2578">
        <v>25.106999999999999</v>
      </c>
      <c r="L2578">
        <v>25.14</v>
      </c>
      <c r="M2578">
        <v>27.154</v>
      </c>
      <c r="N2578">
        <v>1.0069999999999999</v>
      </c>
    </row>
    <row r="2579" spans="1:14" x14ac:dyDescent="0.45">
      <c r="A2579" t="s">
        <v>672</v>
      </c>
      <c r="B2579">
        <v>2020</v>
      </c>
      <c r="C2579" s="9">
        <v>43700</v>
      </c>
      <c r="D2579" t="s">
        <v>673</v>
      </c>
      <c r="E2579" t="s">
        <v>454</v>
      </c>
      <c r="F2579">
        <v>2</v>
      </c>
      <c r="G2579">
        <v>4</v>
      </c>
      <c r="H2579" t="s">
        <v>674</v>
      </c>
      <c r="I2579" t="s">
        <v>27</v>
      </c>
      <c r="J2579">
        <v>34.326027397260198</v>
      </c>
      <c r="K2579">
        <v>9</v>
      </c>
      <c r="L2579">
        <v>16.242999999999999</v>
      </c>
      <c r="M2579">
        <v>24.702999999999999</v>
      </c>
      <c r="N2579">
        <v>4.2300000000000004</v>
      </c>
    </row>
    <row r="2580" spans="1:14" x14ac:dyDescent="0.45">
      <c r="A2580" t="s">
        <v>672</v>
      </c>
      <c r="B2580">
        <v>2020</v>
      </c>
      <c r="C2580" s="9">
        <v>43700</v>
      </c>
      <c r="D2580" t="s">
        <v>673</v>
      </c>
      <c r="E2580" t="s">
        <v>454</v>
      </c>
      <c r="F2580">
        <v>2</v>
      </c>
      <c r="G2580">
        <v>5</v>
      </c>
      <c r="H2580" t="s">
        <v>655</v>
      </c>
      <c r="I2580" t="s">
        <v>120</v>
      </c>
      <c r="J2580">
        <v>36.717808219178004</v>
      </c>
      <c r="K2580">
        <v>27.664999999999999</v>
      </c>
      <c r="L2580">
        <v>27.451000000000001</v>
      </c>
      <c r="M2580">
        <v>28.933</v>
      </c>
      <c r="N2580">
        <v>0.74099999999999999</v>
      </c>
    </row>
    <row r="2581" spans="1:14" x14ac:dyDescent="0.45">
      <c r="A2581" t="s">
        <v>672</v>
      </c>
      <c r="B2581">
        <v>2020</v>
      </c>
      <c r="C2581" s="9">
        <v>43700</v>
      </c>
      <c r="D2581" t="s">
        <v>673</v>
      </c>
      <c r="E2581" t="s">
        <v>454</v>
      </c>
      <c r="F2581">
        <v>2</v>
      </c>
      <c r="G2581">
        <v>6</v>
      </c>
      <c r="H2581" t="s">
        <v>675</v>
      </c>
      <c r="I2581" t="s">
        <v>40</v>
      </c>
      <c r="K2581">
        <v>9</v>
      </c>
      <c r="L2581">
        <v>5.6749999999999901</v>
      </c>
      <c r="M2581">
        <v>17.042999999999999</v>
      </c>
      <c r="N2581">
        <v>5.6840000000000002</v>
      </c>
    </row>
    <row r="2582" spans="1:14" x14ac:dyDescent="0.45">
      <c r="A2582" t="s">
        <v>672</v>
      </c>
      <c r="B2582">
        <v>2020</v>
      </c>
      <c r="C2582" s="9">
        <v>43700</v>
      </c>
      <c r="D2582" t="s">
        <v>673</v>
      </c>
      <c r="E2582" t="s">
        <v>370</v>
      </c>
      <c r="F2582">
        <v>1</v>
      </c>
      <c r="G2582">
        <v>1</v>
      </c>
      <c r="H2582" t="s">
        <v>174</v>
      </c>
      <c r="I2582" t="s">
        <v>156</v>
      </c>
      <c r="J2582">
        <v>27.6</v>
      </c>
      <c r="K2582">
        <v>27.466999999999999</v>
      </c>
      <c r="L2582">
        <v>27.664999999999999</v>
      </c>
      <c r="M2582">
        <v>29.175000000000001</v>
      </c>
      <c r="N2582">
        <v>0.755</v>
      </c>
    </row>
    <row r="2583" spans="1:14" x14ac:dyDescent="0.45">
      <c r="A2583" t="s">
        <v>672</v>
      </c>
      <c r="B2583">
        <v>2020</v>
      </c>
      <c r="C2583" s="9">
        <v>43700</v>
      </c>
      <c r="D2583" t="s">
        <v>673</v>
      </c>
      <c r="E2583" t="s">
        <v>370</v>
      </c>
      <c r="F2583">
        <v>1</v>
      </c>
      <c r="G2583">
        <v>2</v>
      </c>
      <c r="H2583" t="s">
        <v>129</v>
      </c>
      <c r="I2583" t="s">
        <v>65</v>
      </c>
      <c r="J2583">
        <v>29.109589041095798</v>
      </c>
      <c r="K2583">
        <v>23.34</v>
      </c>
      <c r="L2583">
        <v>23.93</v>
      </c>
      <c r="M2583">
        <v>26.423999999999999</v>
      </c>
      <c r="N2583">
        <v>1.2470000000000001</v>
      </c>
    </row>
    <row r="2584" spans="1:14" x14ac:dyDescent="0.45">
      <c r="A2584" t="s">
        <v>672</v>
      </c>
      <c r="B2584">
        <v>2020</v>
      </c>
      <c r="C2584" s="9">
        <v>43700</v>
      </c>
      <c r="D2584" t="s">
        <v>673</v>
      </c>
      <c r="E2584" t="s">
        <v>370</v>
      </c>
      <c r="F2584">
        <v>1</v>
      </c>
      <c r="G2584">
        <v>3</v>
      </c>
      <c r="H2584" t="s">
        <v>133</v>
      </c>
      <c r="I2584" t="s">
        <v>25</v>
      </c>
      <c r="J2584">
        <v>26.578082191780801</v>
      </c>
      <c r="K2584">
        <v>25.96</v>
      </c>
      <c r="L2584">
        <v>26.058</v>
      </c>
      <c r="M2584">
        <v>27.756</v>
      </c>
      <c r="N2584">
        <v>0.84899999999999998</v>
      </c>
    </row>
    <row r="2585" spans="1:14" x14ac:dyDescent="0.45">
      <c r="A2585" t="s">
        <v>672</v>
      </c>
      <c r="B2585">
        <v>2020</v>
      </c>
      <c r="C2585" s="9">
        <v>43700</v>
      </c>
      <c r="D2585" t="s">
        <v>673</v>
      </c>
      <c r="E2585" t="s">
        <v>370</v>
      </c>
      <c r="F2585">
        <v>1</v>
      </c>
      <c r="G2585">
        <v>4</v>
      </c>
      <c r="H2585" t="s">
        <v>132</v>
      </c>
      <c r="I2585" t="s">
        <v>36</v>
      </c>
      <c r="J2585">
        <v>28.7534246575342</v>
      </c>
      <c r="K2585">
        <v>30.744</v>
      </c>
      <c r="L2585">
        <v>30.597000000000001</v>
      </c>
      <c r="M2585">
        <v>32.127000000000002</v>
      </c>
      <c r="N2585">
        <v>0.76500000000000001</v>
      </c>
    </row>
    <row r="2586" spans="1:14" x14ac:dyDescent="0.45">
      <c r="A2586" t="s">
        <v>672</v>
      </c>
      <c r="B2586">
        <v>2020</v>
      </c>
      <c r="C2586" s="9">
        <v>43700</v>
      </c>
      <c r="D2586" t="s">
        <v>673</v>
      </c>
      <c r="E2586" t="s">
        <v>370</v>
      </c>
      <c r="F2586">
        <v>1</v>
      </c>
      <c r="G2586">
        <v>5</v>
      </c>
      <c r="H2586" t="s">
        <v>155</v>
      </c>
      <c r="I2586" t="s">
        <v>156</v>
      </c>
      <c r="J2586">
        <v>20.838356164383502</v>
      </c>
      <c r="K2586">
        <v>22.824999999999999</v>
      </c>
      <c r="L2586">
        <v>21.683</v>
      </c>
      <c r="M2586">
        <v>28.117000000000001</v>
      </c>
      <c r="N2586">
        <v>3.2170000000000001</v>
      </c>
    </row>
    <row r="2587" spans="1:14" x14ac:dyDescent="0.45">
      <c r="A2587" t="s">
        <v>672</v>
      </c>
      <c r="B2587">
        <v>2020</v>
      </c>
      <c r="C2587" s="9">
        <v>43700</v>
      </c>
      <c r="D2587" t="s">
        <v>673</v>
      </c>
      <c r="E2587" t="s">
        <v>370</v>
      </c>
      <c r="F2587">
        <v>1</v>
      </c>
      <c r="G2587">
        <v>6</v>
      </c>
      <c r="H2587" t="s">
        <v>96</v>
      </c>
      <c r="I2587" t="s">
        <v>40</v>
      </c>
      <c r="J2587">
        <v>25.610958904109498</v>
      </c>
      <c r="K2587">
        <v>25.14</v>
      </c>
      <c r="L2587">
        <v>24.859000000000002</v>
      </c>
      <c r="M2587">
        <v>26.847000000000001</v>
      </c>
      <c r="N2587">
        <v>0.99399999999999999</v>
      </c>
    </row>
    <row r="2588" spans="1:14" x14ac:dyDescent="0.45">
      <c r="A2588" t="s">
        <v>672</v>
      </c>
      <c r="B2588">
        <v>2020</v>
      </c>
      <c r="C2588" s="9">
        <v>43700</v>
      </c>
      <c r="D2588" t="s">
        <v>673</v>
      </c>
      <c r="E2588" t="s">
        <v>370</v>
      </c>
      <c r="F2588">
        <v>2</v>
      </c>
      <c r="G2588">
        <v>1</v>
      </c>
      <c r="H2588" t="s">
        <v>39</v>
      </c>
      <c r="I2588" t="s">
        <v>40</v>
      </c>
      <c r="J2588">
        <v>25.032876712328701</v>
      </c>
      <c r="K2588">
        <v>24.103999999999999</v>
      </c>
      <c r="L2588">
        <v>24.550999999999998</v>
      </c>
      <c r="M2588">
        <v>26.908999999999999</v>
      </c>
      <c r="N2588">
        <v>1.179</v>
      </c>
    </row>
    <row r="2589" spans="1:14" x14ac:dyDescent="0.45">
      <c r="A2589" t="s">
        <v>672</v>
      </c>
      <c r="B2589">
        <v>2020</v>
      </c>
      <c r="C2589" s="9">
        <v>43700</v>
      </c>
      <c r="D2589" t="s">
        <v>673</v>
      </c>
      <c r="E2589" t="s">
        <v>370</v>
      </c>
      <c r="F2589">
        <v>2</v>
      </c>
      <c r="G2589">
        <v>2</v>
      </c>
      <c r="H2589" t="s">
        <v>121</v>
      </c>
      <c r="I2589" t="s">
        <v>120</v>
      </c>
      <c r="J2589">
        <v>23.4684931506849</v>
      </c>
      <c r="K2589">
        <v>17.088000000000001</v>
      </c>
      <c r="L2589">
        <v>17.937999999999999</v>
      </c>
      <c r="M2589">
        <v>20.492000000000001</v>
      </c>
      <c r="N2589">
        <v>1.2769999999999999</v>
      </c>
    </row>
    <row r="2590" spans="1:14" x14ac:dyDescent="0.45">
      <c r="A2590" t="s">
        <v>672</v>
      </c>
      <c r="B2590">
        <v>2020</v>
      </c>
      <c r="C2590" s="9">
        <v>43700</v>
      </c>
      <c r="D2590" t="s">
        <v>673</v>
      </c>
      <c r="E2590" t="s">
        <v>370</v>
      </c>
      <c r="F2590">
        <v>2</v>
      </c>
      <c r="G2590">
        <v>3</v>
      </c>
      <c r="H2590" t="s">
        <v>401</v>
      </c>
      <c r="I2590" t="s">
        <v>36</v>
      </c>
      <c r="J2590">
        <v>31.610958904109498</v>
      </c>
      <c r="K2590">
        <v>27.79</v>
      </c>
      <c r="L2590">
        <v>27.646999999999998</v>
      </c>
      <c r="M2590">
        <v>29.463000000000001</v>
      </c>
      <c r="N2590">
        <v>0.90800000000000003</v>
      </c>
    </row>
    <row r="2591" spans="1:14" x14ac:dyDescent="0.45">
      <c r="A2591" t="s">
        <v>672</v>
      </c>
      <c r="B2591">
        <v>2020</v>
      </c>
      <c r="C2591" s="9">
        <v>43700</v>
      </c>
      <c r="D2591" t="s">
        <v>673</v>
      </c>
      <c r="E2591" t="s">
        <v>370</v>
      </c>
      <c r="F2591">
        <v>2</v>
      </c>
      <c r="G2591">
        <v>4</v>
      </c>
      <c r="H2591" t="s">
        <v>674</v>
      </c>
      <c r="I2591" t="s">
        <v>27</v>
      </c>
      <c r="J2591">
        <v>34.326027397260198</v>
      </c>
      <c r="K2591">
        <v>16.242999999999999</v>
      </c>
      <c r="L2591">
        <v>17.771000000000001</v>
      </c>
      <c r="M2591">
        <v>24.161000000000001</v>
      </c>
      <c r="N2591">
        <v>3.1949999999999998</v>
      </c>
    </row>
    <row r="2592" spans="1:14" x14ac:dyDescent="0.45">
      <c r="A2592" t="s">
        <v>672</v>
      </c>
      <c r="B2592">
        <v>2020</v>
      </c>
      <c r="C2592" s="9">
        <v>43700</v>
      </c>
      <c r="D2592" t="s">
        <v>673</v>
      </c>
      <c r="E2592" t="s">
        <v>370</v>
      </c>
      <c r="F2592">
        <v>2</v>
      </c>
      <c r="G2592">
        <v>5</v>
      </c>
      <c r="H2592" t="s">
        <v>675</v>
      </c>
      <c r="I2592" t="s">
        <v>40</v>
      </c>
      <c r="K2592">
        <v>5.6749999999999901</v>
      </c>
      <c r="L2592">
        <v>12.212999999999999</v>
      </c>
      <c r="M2592">
        <v>19.675000000000001</v>
      </c>
      <c r="N2592">
        <v>3.7309999999999999</v>
      </c>
    </row>
    <row r="2593" spans="1:15" x14ac:dyDescent="0.45">
      <c r="A2593" t="s">
        <v>672</v>
      </c>
      <c r="B2593">
        <v>2020</v>
      </c>
      <c r="C2593" s="9">
        <v>43700</v>
      </c>
      <c r="D2593" t="s">
        <v>673</v>
      </c>
      <c r="E2593" t="s">
        <v>370</v>
      </c>
      <c r="F2593">
        <v>2</v>
      </c>
      <c r="G2593">
        <v>6</v>
      </c>
      <c r="H2593" t="s">
        <v>655</v>
      </c>
      <c r="I2593" t="s">
        <v>120</v>
      </c>
      <c r="J2593">
        <v>36.717808219178004</v>
      </c>
      <c r="K2593">
        <v>27.451000000000001</v>
      </c>
      <c r="L2593">
        <v>27.138999999999999</v>
      </c>
      <c r="M2593">
        <v>28.617000000000001</v>
      </c>
      <c r="N2593">
        <v>0.73899999999999999</v>
      </c>
    </row>
    <row r="2594" spans="1:15" x14ac:dyDescent="0.45">
      <c r="A2594" t="s">
        <v>672</v>
      </c>
      <c r="B2594">
        <v>2020</v>
      </c>
      <c r="C2594" s="9">
        <v>43702</v>
      </c>
      <c r="D2594" t="s">
        <v>673</v>
      </c>
      <c r="E2594" t="s">
        <v>454</v>
      </c>
      <c r="F2594">
        <v>1</v>
      </c>
      <c r="G2594">
        <v>1</v>
      </c>
      <c r="H2594" t="s">
        <v>79</v>
      </c>
      <c r="I2594" t="s">
        <v>65</v>
      </c>
      <c r="J2594">
        <v>32.309589041095798</v>
      </c>
      <c r="K2594">
        <v>32.408999999999999</v>
      </c>
      <c r="L2594">
        <v>32.510999999999903</v>
      </c>
      <c r="M2594">
        <v>33.970999999999997</v>
      </c>
      <c r="N2594">
        <v>0.73</v>
      </c>
      <c r="O2594">
        <v>1</v>
      </c>
    </row>
    <row r="2595" spans="1:15" x14ac:dyDescent="0.45">
      <c r="A2595" t="s">
        <v>672</v>
      </c>
      <c r="B2595">
        <v>2020</v>
      </c>
      <c r="C2595" s="9">
        <v>43702</v>
      </c>
      <c r="D2595" t="s">
        <v>673</v>
      </c>
      <c r="E2595" t="s">
        <v>454</v>
      </c>
      <c r="F2595">
        <v>1</v>
      </c>
      <c r="G2595">
        <v>2</v>
      </c>
      <c r="H2595" t="s">
        <v>96</v>
      </c>
      <c r="I2595" t="s">
        <v>40</v>
      </c>
      <c r="J2595">
        <v>25.616438356164299</v>
      </c>
      <c r="K2595">
        <v>24.859000000000002</v>
      </c>
      <c r="L2595">
        <v>25.213000000000001</v>
      </c>
      <c r="M2595">
        <v>27.169</v>
      </c>
      <c r="N2595">
        <v>0.97799999999999998</v>
      </c>
      <c r="O2595">
        <v>6</v>
      </c>
    </row>
    <row r="2596" spans="1:15" x14ac:dyDescent="0.45">
      <c r="A2596" t="s">
        <v>672</v>
      </c>
      <c r="B2596">
        <v>2020</v>
      </c>
      <c r="C2596" s="9">
        <v>43702</v>
      </c>
      <c r="D2596" t="s">
        <v>673</v>
      </c>
      <c r="E2596" t="s">
        <v>454</v>
      </c>
      <c r="F2596">
        <v>1</v>
      </c>
      <c r="G2596">
        <v>3</v>
      </c>
      <c r="H2596" t="s">
        <v>133</v>
      </c>
      <c r="I2596" t="s">
        <v>25</v>
      </c>
      <c r="J2596">
        <v>26.583561643835601</v>
      </c>
      <c r="K2596">
        <v>26.058</v>
      </c>
      <c r="L2596">
        <v>26.18</v>
      </c>
      <c r="M2596">
        <v>27.86</v>
      </c>
      <c r="N2596">
        <v>0.84</v>
      </c>
      <c r="O2596">
        <v>3</v>
      </c>
    </row>
    <row r="2597" spans="1:15" x14ac:dyDescent="0.45">
      <c r="A2597" t="s">
        <v>672</v>
      </c>
      <c r="B2597">
        <v>2020</v>
      </c>
      <c r="C2597" s="9">
        <v>43702</v>
      </c>
      <c r="D2597" t="s">
        <v>673</v>
      </c>
      <c r="E2597" t="s">
        <v>454</v>
      </c>
      <c r="F2597">
        <v>1</v>
      </c>
      <c r="G2597">
        <v>4</v>
      </c>
      <c r="H2597" t="s">
        <v>155</v>
      </c>
      <c r="I2597" t="s">
        <v>156</v>
      </c>
      <c r="J2597">
        <v>20.843835616438302</v>
      </c>
      <c r="K2597">
        <v>21.683</v>
      </c>
      <c r="L2597">
        <v>22.84</v>
      </c>
      <c r="M2597">
        <v>28.158000000000001</v>
      </c>
      <c r="N2597">
        <v>2.6589999999999998</v>
      </c>
      <c r="O2597">
        <v>12</v>
      </c>
    </row>
    <row r="2598" spans="1:15" x14ac:dyDescent="0.45">
      <c r="A2598" t="s">
        <v>672</v>
      </c>
      <c r="B2598">
        <v>2020</v>
      </c>
      <c r="C2598" s="9">
        <v>43702</v>
      </c>
      <c r="D2598" t="s">
        <v>673</v>
      </c>
      <c r="E2598" t="s">
        <v>454</v>
      </c>
      <c r="F2598">
        <v>1</v>
      </c>
      <c r="G2598">
        <v>5</v>
      </c>
      <c r="H2598" t="s">
        <v>401</v>
      </c>
      <c r="I2598" t="s">
        <v>36</v>
      </c>
      <c r="J2598">
        <v>31.616438356164299</v>
      </c>
      <c r="K2598">
        <v>27.646999999999998</v>
      </c>
      <c r="L2598">
        <v>27.517999999999901</v>
      </c>
      <c r="M2598">
        <v>29.31</v>
      </c>
      <c r="N2598">
        <v>0.89600000000000002</v>
      </c>
      <c r="O2598">
        <v>9</v>
      </c>
    </row>
    <row r="2599" spans="1:15" x14ac:dyDescent="0.45">
      <c r="A2599" t="s">
        <v>672</v>
      </c>
      <c r="B2599">
        <v>2020</v>
      </c>
      <c r="C2599" s="9">
        <v>43702</v>
      </c>
      <c r="D2599" t="s">
        <v>673</v>
      </c>
      <c r="E2599" t="s">
        <v>454</v>
      </c>
      <c r="F2599">
        <v>1</v>
      </c>
      <c r="G2599">
        <v>6</v>
      </c>
      <c r="H2599" t="s">
        <v>655</v>
      </c>
      <c r="I2599" t="s">
        <v>120</v>
      </c>
      <c r="J2599">
        <v>36.723287671232796</v>
      </c>
      <c r="K2599">
        <v>27.138999999999999</v>
      </c>
      <c r="L2599">
        <v>26.988999999999901</v>
      </c>
      <c r="M2599">
        <v>28.460999999999999</v>
      </c>
      <c r="N2599">
        <v>0.73599999999999999</v>
      </c>
      <c r="O2599">
        <v>8</v>
      </c>
    </row>
    <row r="2600" spans="1:15" x14ac:dyDescent="0.45">
      <c r="A2600" t="s">
        <v>672</v>
      </c>
      <c r="B2600">
        <v>2020</v>
      </c>
      <c r="C2600" s="9">
        <v>43702</v>
      </c>
      <c r="D2600" t="s">
        <v>673</v>
      </c>
      <c r="E2600" t="s">
        <v>454</v>
      </c>
      <c r="F2600">
        <v>1</v>
      </c>
      <c r="G2600">
        <v>7</v>
      </c>
      <c r="H2600" t="s">
        <v>674</v>
      </c>
      <c r="I2600" t="s">
        <v>27</v>
      </c>
      <c r="J2600">
        <v>34.331506849314998</v>
      </c>
      <c r="K2600">
        <v>17.771000000000001</v>
      </c>
      <c r="L2600">
        <v>16.591999999999999</v>
      </c>
      <c r="M2600">
        <v>22.242000000000001</v>
      </c>
      <c r="N2600">
        <v>2.8250000000000002</v>
      </c>
      <c r="O2600">
        <v>13</v>
      </c>
    </row>
    <row r="2601" spans="1:15" x14ac:dyDescent="0.45">
      <c r="A2601" t="s">
        <v>672</v>
      </c>
      <c r="B2601">
        <v>2020</v>
      </c>
      <c r="C2601" s="9">
        <v>43702</v>
      </c>
      <c r="D2601" t="s">
        <v>673</v>
      </c>
      <c r="E2601" t="s">
        <v>454</v>
      </c>
      <c r="F2601">
        <v>2</v>
      </c>
      <c r="G2601">
        <v>1</v>
      </c>
      <c r="H2601" t="s">
        <v>39</v>
      </c>
      <c r="I2601" t="s">
        <v>40</v>
      </c>
      <c r="J2601">
        <v>25.038356164383501</v>
      </c>
      <c r="K2601">
        <v>24.550999999999998</v>
      </c>
      <c r="L2601">
        <v>25.12</v>
      </c>
      <c r="M2601">
        <v>27.43</v>
      </c>
      <c r="N2601">
        <v>1.155</v>
      </c>
      <c r="O2601">
        <v>5</v>
      </c>
    </row>
    <row r="2602" spans="1:15" x14ac:dyDescent="0.45">
      <c r="A2602" t="s">
        <v>672</v>
      </c>
      <c r="B2602">
        <v>2020</v>
      </c>
      <c r="C2602" s="9">
        <v>43702</v>
      </c>
      <c r="D2602" t="s">
        <v>673</v>
      </c>
      <c r="E2602" t="s">
        <v>454</v>
      </c>
      <c r="F2602">
        <v>2</v>
      </c>
      <c r="G2602">
        <v>2</v>
      </c>
      <c r="H2602" t="s">
        <v>174</v>
      </c>
      <c r="I2602" t="s">
        <v>156</v>
      </c>
      <c r="J2602">
        <v>27.605479452054698</v>
      </c>
      <c r="K2602">
        <v>27.664999999999999</v>
      </c>
      <c r="L2602">
        <v>27.728000000000002</v>
      </c>
      <c r="M2602">
        <v>29.23</v>
      </c>
      <c r="N2602">
        <v>0.751</v>
      </c>
      <c r="O2602">
        <v>2</v>
      </c>
    </row>
    <row r="2603" spans="1:15" x14ac:dyDescent="0.45">
      <c r="A2603" t="s">
        <v>672</v>
      </c>
      <c r="B2603">
        <v>2020</v>
      </c>
      <c r="C2603" s="9">
        <v>43702</v>
      </c>
      <c r="D2603" t="s">
        <v>673</v>
      </c>
      <c r="E2603" t="s">
        <v>454</v>
      </c>
      <c r="F2603">
        <v>2</v>
      </c>
      <c r="G2603">
        <v>3</v>
      </c>
      <c r="H2603" t="s">
        <v>132</v>
      </c>
      <c r="I2603" t="s">
        <v>36</v>
      </c>
      <c r="J2603">
        <v>28.758904109589</v>
      </c>
      <c r="K2603">
        <v>30.597000000000001</v>
      </c>
      <c r="L2603">
        <v>30.478999999999999</v>
      </c>
      <c r="M2603">
        <v>32.000999999999998</v>
      </c>
      <c r="N2603">
        <v>0.76100000000000001</v>
      </c>
      <c r="O2603">
        <v>4</v>
      </c>
    </row>
    <row r="2604" spans="1:15" x14ac:dyDescent="0.45">
      <c r="A2604" t="s">
        <v>672</v>
      </c>
      <c r="B2604">
        <v>2020</v>
      </c>
      <c r="C2604" s="9">
        <v>43702</v>
      </c>
      <c r="D2604" t="s">
        <v>673</v>
      </c>
      <c r="E2604" t="s">
        <v>454</v>
      </c>
      <c r="F2604">
        <v>2</v>
      </c>
      <c r="G2604">
        <v>4</v>
      </c>
      <c r="H2604" t="s">
        <v>129</v>
      </c>
      <c r="I2604" t="s">
        <v>65</v>
      </c>
      <c r="J2604">
        <v>29.115068493150599</v>
      </c>
      <c r="K2604">
        <v>23.93</v>
      </c>
      <c r="L2604">
        <v>23.855</v>
      </c>
      <c r="M2604">
        <v>26.285</v>
      </c>
      <c r="N2604">
        <v>1.2150000000000001</v>
      </c>
      <c r="O2604">
        <v>7</v>
      </c>
    </row>
    <row r="2605" spans="1:15" x14ac:dyDescent="0.45">
      <c r="A2605" t="s">
        <v>672</v>
      </c>
      <c r="B2605">
        <v>2020</v>
      </c>
      <c r="C2605" s="9">
        <v>43702</v>
      </c>
      <c r="D2605" t="s">
        <v>673</v>
      </c>
      <c r="E2605" t="s">
        <v>454</v>
      </c>
      <c r="F2605">
        <v>2</v>
      </c>
      <c r="G2605">
        <v>5</v>
      </c>
      <c r="H2605" t="s">
        <v>121</v>
      </c>
      <c r="I2605" t="s">
        <v>120</v>
      </c>
      <c r="J2605">
        <v>23.4739726027397</v>
      </c>
      <c r="K2605">
        <v>17.937999999999999</v>
      </c>
      <c r="L2605">
        <v>17.972000000000001</v>
      </c>
      <c r="M2605">
        <v>20.468</v>
      </c>
      <c r="N2605">
        <v>1.248</v>
      </c>
      <c r="O2605">
        <v>10</v>
      </c>
    </row>
    <row r="2606" spans="1:15" x14ac:dyDescent="0.45">
      <c r="A2606" t="s">
        <v>672</v>
      </c>
      <c r="B2606">
        <v>2020</v>
      </c>
      <c r="C2606" s="9">
        <v>43702</v>
      </c>
      <c r="D2606" t="s">
        <v>673</v>
      </c>
      <c r="E2606" t="s">
        <v>454</v>
      </c>
      <c r="F2606">
        <v>2</v>
      </c>
      <c r="G2606">
        <v>6</v>
      </c>
      <c r="H2606" t="s">
        <v>675</v>
      </c>
      <c r="I2606" t="s">
        <v>40</v>
      </c>
      <c r="K2606">
        <v>12.212999999999999</v>
      </c>
      <c r="L2606">
        <v>11.023</v>
      </c>
      <c r="M2606">
        <v>17.559000000000001</v>
      </c>
      <c r="N2606">
        <v>3.2679999999999998</v>
      </c>
      <c r="O2606">
        <v>11</v>
      </c>
    </row>
    <row r="2607" spans="1:15" x14ac:dyDescent="0.45">
      <c r="A2607" t="s">
        <v>672</v>
      </c>
      <c r="B2607">
        <v>2020</v>
      </c>
      <c r="C2607" s="9">
        <v>43702</v>
      </c>
      <c r="D2607" t="s">
        <v>673</v>
      </c>
      <c r="E2607" t="s">
        <v>370</v>
      </c>
      <c r="F2607">
        <v>1</v>
      </c>
      <c r="G2607">
        <v>1</v>
      </c>
      <c r="H2607" t="s">
        <v>79</v>
      </c>
      <c r="I2607" t="s">
        <v>65</v>
      </c>
      <c r="J2607">
        <v>32.309589041095798</v>
      </c>
      <c r="K2607">
        <v>32.510999999999903</v>
      </c>
      <c r="L2607">
        <v>32.621000000000002</v>
      </c>
      <c r="M2607">
        <v>34.079000000000001</v>
      </c>
      <c r="N2607">
        <v>0.72899999999999998</v>
      </c>
      <c r="O2607">
        <v>1</v>
      </c>
    </row>
    <row r="2608" spans="1:15" x14ac:dyDescent="0.45">
      <c r="A2608" t="s">
        <v>672</v>
      </c>
      <c r="B2608">
        <v>2020</v>
      </c>
      <c r="C2608" s="9">
        <v>43702</v>
      </c>
      <c r="D2608" t="s">
        <v>673</v>
      </c>
      <c r="E2608" t="s">
        <v>370</v>
      </c>
      <c r="F2608">
        <v>1</v>
      </c>
      <c r="G2608">
        <v>2</v>
      </c>
      <c r="H2608" t="s">
        <v>174</v>
      </c>
      <c r="I2608" t="s">
        <v>156</v>
      </c>
      <c r="J2608">
        <v>27.605479452054698</v>
      </c>
      <c r="K2608">
        <v>27.728000000000002</v>
      </c>
      <c r="L2608">
        <v>27.867000000000001</v>
      </c>
      <c r="M2608">
        <v>29.361000000000001</v>
      </c>
      <c r="N2608">
        <v>0.747</v>
      </c>
      <c r="O2608">
        <v>2</v>
      </c>
    </row>
    <row r="2609" spans="1:15" x14ac:dyDescent="0.45">
      <c r="A2609" t="s">
        <v>672</v>
      </c>
      <c r="B2609">
        <v>2020</v>
      </c>
      <c r="C2609" s="9">
        <v>43702</v>
      </c>
      <c r="D2609" t="s">
        <v>673</v>
      </c>
      <c r="E2609" t="s">
        <v>370</v>
      </c>
      <c r="F2609">
        <v>1</v>
      </c>
      <c r="G2609">
        <v>3</v>
      </c>
      <c r="H2609" t="s">
        <v>133</v>
      </c>
      <c r="I2609" t="s">
        <v>25</v>
      </c>
      <c r="J2609">
        <v>26.583561643835601</v>
      </c>
      <c r="K2609">
        <v>26.18</v>
      </c>
      <c r="L2609">
        <v>26.305999999999901</v>
      </c>
      <c r="M2609">
        <v>27.97</v>
      </c>
      <c r="N2609">
        <v>0.83199999999999996</v>
      </c>
      <c r="O2609">
        <v>3</v>
      </c>
    </row>
    <row r="2610" spans="1:15" x14ac:dyDescent="0.45">
      <c r="A2610" t="s">
        <v>672</v>
      </c>
      <c r="B2610">
        <v>2020</v>
      </c>
      <c r="C2610" s="9">
        <v>43702</v>
      </c>
      <c r="D2610" t="s">
        <v>673</v>
      </c>
      <c r="E2610" t="s">
        <v>370</v>
      </c>
      <c r="F2610">
        <v>1</v>
      </c>
      <c r="G2610">
        <v>4</v>
      </c>
      <c r="H2610" t="s">
        <v>132</v>
      </c>
      <c r="I2610" t="s">
        <v>36</v>
      </c>
      <c r="J2610">
        <v>28.758904109589</v>
      </c>
      <c r="K2610">
        <v>30.478999999999999</v>
      </c>
      <c r="L2610">
        <v>30.370999999999999</v>
      </c>
      <c r="M2610">
        <v>31.882999999999999</v>
      </c>
      <c r="N2610">
        <v>0.75600000000000001</v>
      </c>
      <c r="O2610">
        <v>4</v>
      </c>
    </row>
    <row r="2611" spans="1:15" x14ac:dyDescent="0.45">
      <c r="A2611" t="s">
        <v>672</v>
      </c>
      <c r="B2611">
        <v>2020</v>
      </c>
      <c r="C2611" s="9">
        <v>43702</v>
      </c>
      <c r="D2611" t="s">
        <v>673</v>
      </c>
      <c r="E2611" t="s">
        <v>370</v>
      </c>
      <c r="F2611">
        <v>1</v>
      </c>
      <c r="G2611">
        <v>5</v>
      </c>
      <c r="H2611" t="s">
        <v>39</v>
      </c>
      <c r="I2611" t="s">
        <v>40</v>
      </c>
      <c r="J2611">
        <v>25.038356164383501</v>
      </c>
      <c r="K2611">
        <v>25.12</v>
      </c>
      <c r="L2611">
        <v>25.038</v>
      </c>
      <c r="M2611">
        <v>27.294</v>
      </c>
      <c r="N2611">
        <v>1.1279999999999999</v>
      </c>
      <c r="O2611">
        <v>5</v>
      </c>
    </row>
    <row r="2612" spans="1:15" x14ac:dyDescent="0.45">
      <c r="A2612" t="s">
        <v>672</v>
      </c>
      <c r="B2612">
        <v>2020</v>
      </c>
      <c r="C2612" s="9">
        <v>43702</v>
      </c>
      <c r="D2612" t="s">
        <v>673</v>
      </c>
      <c r="E2612" t="s">
        <v>370</v>
      </c>
      <c r="F2612">
        <v>1</v>
      </c>
      <c r="G2612">
        <v>6</v>
      </c>
      <c r="H2612" t="s">
        <v>96</v>
      </c>
      <c r="I2612" t="s">
        <v>40</v>
      </c>
      <c r="J2612">
        <v>25.616438356164299</v>
      </c>
      <c r="K2612">
        <v>25.213000000000001</v>
      </c>
      <c r="L2612">
        <v>24.963999999999999</v>
      </c>
      <c r="M2612">
        <v>26.898</v>
      </c>
      <c r="N2612">
        <v>0.96699999999999997</v>
      </c>
      <c r="O2612">
        <v>6</v>
      </c>
    </row>
    <row r="2613" spans="1:15" x14ac:dyDescent="0.45">
      <c r="A2613" t="s">
        <v>672</v>
      </c>
      <c r="B2613">
        <v>2020</v>
      </c>
      <c r="C2613" s="9">
        <v>43702</v>
      </c>
      <c r="D2613" t="s">
        <v>673</v>
      </c>
      <c r="E2613" t="s">
        <v>370</v>
      </c>
      <c r="F2613">
        <v>2</v>
      </c>
      <c r="G2613">
        <v>1</v>
      </c>
      <c r="H2613" t="s">
        <v>129</v>
      </c>
      <c r="I2613" t="s">
        <v>65</v>
      </c>
      <c r="J2613">
        <v>29.115068493150599</v>
      </c>
      <c r="K2613">
        <v>23.855</v>
      </c>
      <c r="L2613">
        <v>24.405999999999999</v>
      </c>
      <c r="M2613">
        <v>26.783999999999999</v>
      </c>
      <c r="N2613">
        <v>1.1890000000000001</v>
      </c>
      <c r="O2613">
        <v>7</v>
      </c>
    </row>
    <row r="2614" spans="1:15" x14ac:dyDescent="0.45">
      <c r="A2614" t="s">
        <v>672</v>
      </c>
      <c r="B2614">
        <v>2020</v>
      </c>
      <c r="C2614" s="9">
        <v>43702</v>
      </c>
      <c r="D2614" t="s">
        <v>673</v>
      </c>
      <c r="E2614" t="s">
        <v>370</v>
      </c>
      <c r="F2614">
        <v>2</v>
      </c>
      <c r="G2614">
        <v>2</v>
      </c>
      <c r="H2614" t="s">
        <v>655</v>
      </c>
      <c r="I2614" t="s">
        <v>120</v>
      </c>
      <c r="J2614">
        <v>36.723287671232796</v>
      </c>
      <c r="K2614">
        <v>26.988999999999901</v>
      </c>
      <c r="L2614">
        <v>27.023999999999901</v>
      </c>
      <c r="M2614">
        <v>28.49</v>
      </c>
      <c r="N2614">
        <v>0.73299999999999998</v>
      </c>
      <c r="O2614">
        <v>8</v>
      </c>
    </row>
    <row r="2615" spans="1:15" x14ac:dyDescent="0.45">
      <c r="A2615" t="s">
        <v>672</v>
      </c>
      <c r="B2615">
        <v>2020</v>
      </c>
      <c r="C2615" s="9">
        <v>43702</v>
      </c>
      <c r="D2615" t="s">
        <v>673</v>
      </c>
      <c r="E2615" t="s">
        <v>370</v>
      </c>
      <c r="F2615">
        <v>2</v>
      </c>
      <c r="G2615">
        <v>3</v>
      </c>
      <c r="H2615" t="s">
        <v>401</v>
      </c>
      <c r="I2615" t="s">
        <v>36</v>
      </c>
      <c r="J2615">
        <v>31.616438356164299</v>
      </c>
      <c r="K2615">
        <v>27.517999999999901</v>
      </c>
      <c r="L2615">
        <v>27.414999999999999</v>
      </c>
      <c r="M2615">
        <v>29.187000000000001</v>
      </c>
      <c r="N2615">
        <v>0.88600000000000001</v>
      </c>
      <c r="O2615">
        <v>9</v>
      </c>
    </row>
    <row r="2616" spans="1:15" x14ac:dyDescent="0.45">
      <c r="A2616" t="s">
        <v>672</v>
      </c>
      <c r="B2616">
        <v>2020</v>
      </c>
      <c r="C2616" s="9">
        <v>43702</v>
      </c>
      <c r="D2616" t="s">
        <v>673</v>
      </c>
      <c r="E2616" t="s">
        <v>370</v>
      </c>
      <c r="F2616">
        <v>2</v>
      </c>
      <c r="G2616">
        <v>4</v>
      </c>
      <c r="H2616" t="s">
        <v>121</v>
      </c>
      <c r="I2616" t="s">
        <v>120</v>
      </c>
      <c r="J2616">
        <v>23.4739726027397</v>
      </c>
      <c r="K2616">
        <v>17.972000000000001</v>
      </c>
      <c r="L2616">
        <v>18.239000000000001</v>
      </c>
      <c r="M2616">
        <v>20.669</v>
      </c>
      <c r="N2616">
        <v>1.2150000000000001</v>
      </c>
      <c r="O2616">
        <v>10</v>
      </c>
    </row>
    <row r="2617" spans="1:15" x14ac:dyDescent="0.45">
      <c r="A2617" t="s">
        <v>672</v>
      </c>
      <c r="B2617">
        <v>2020</v>
      </c>
      <c r="C2617" s="9">
        <v>43702</v>
      </c>
      <c r="D2617" t="s">
        <v>673</v>
      </c>
      <c r="E2617" t="s">
        <v>370</v>
      </c>
      <c r="F2617">
        <v>2</v>
      </c>
      <c r="G2617">
        <v>5</v>
      </c>
      <c r="H2617" t="s">
        <v>675</v>
      </c>
      <c r="I2617" t="s">
        <v>40</v>
      </c>
      <c r="K2617">
        <v>11.023</v>
      </c>
      <c r="L2617">
        <v>12.936</v>
      </c>
      <c r="M2617">
        <v>18.45</v>
      </c>
      <c r="N2617">
        <v>2.7570000000000001</v>
      </c>
      <c r="O2617">
        <v>11</v>
      </c>
    </row>
    <row r="2618" spans="1:15" x14ac:dyDescent="0.45">
      <c r="A2618" t="s">
        <v>672</v>
      </c>
      <c r="B2618">
        <v>2020</v>
      </c>
      <c r="C2618" s="9">
        <v>43702</v>
      </c>
      <c r="D2618" t="s">
        <v>673</v>
      </c>
      <c r="E2618" t="s">
        <v>370</v>
      </c>
      <c r="F2618">
        <v>2</v>
      </c>
      <c r="G2618">
        <v>6</v>
      </c>
      <c r="H2618" t="s">
        <v>155</v>
      </c>
      <c r="I2618" t="s">
        <v>156</v>
      </c>
      <c r="J2618">
        <v>20.843835616438302</v>
      </c>
      <c r="K2618">
        <v>22.84</v>
      </c>
      <c r="L2618">
        <v>20.186</v>
      </c>
      <c r="M2618">
        <v>24.972000000000001</v>
      </c>
      <c r="N2618">
        <v>2.3929999999999998</v>
      </c>
      <c r="O2618">
        <v>12</v>
      </c>
    </row>
    <row r="2619" spans="1:15" x14ac:dyDescent="0.45">
      <c r="A2619" t="s">
        <v>660</v>
      </c>
      <c r="B2619">
        <v>2020</v>
      </c>
      <c r="C2619" s="9">
        <v>43756</v>
      </c>
      <c r="D2619" t="s">
        <v>658</v>
      </c>
      <c r="E2619" t="s">
        <v>454</v>
      </c>
      <c r="F2619">
        <v>1</v>
      </c>
      <c r="G2619">
        <v>1</v>
      </c>
      <c r="H2619" t="s">
        <v>28</v>
      </c>
      <c r="I2619" t="s">
        <v>29</v>
      </c>
      <c r="J2619">
        <v>19.810958904109501</v>
      </c>
      <c r="K2619">
        <v>9</v>
      </c>
      <c r="L2619">
        <v>23.418999999999901</v>
      </c>
      <c r="M2619">
        <v>34.594999999999999</v>
      </c>
      <c r="N2619">
        <v>5.5880000000000001</v>
      </c>
    </row>
    <row r="2620" spans="1:15" x14ac:dyDescent="0.45">
      <c r="A2620" t="s">
        <v>660</v>
      </c>
      <c r="B2620">
        <v>2020</v>
      </c>
      <c r="C2620" s="9">
        <v>43756</v>
      </c>
      <c r="D2620" t="s">
        <v>658</v>
      </c>
      <c r="E2620" t="s">
        <v>454</v>
      </c>
      <c r="F2620">
        <v>1</v>
      </c>
      <c r="G2620">
        <v>2</v>
      </c>
      <c r="H2620" t="s">
        <v>401</v>
      </c>
      <c r="I2620" t="s">
        <v>36</v>
      </c>
      <c r="J2620">
        <v>31.7643835616438</v>
      </c>
      <c r="K2620">
        <v>27.414999999999999</v>
      </c>
      <c r="L2620">
        <v>27.488</v>
      </c>
      <c r="M2620">
        <v>29.25</v>
      </c>
      <c r="N2620">
        <v>0.88100000000000001</v>
      </c>
    </row>
    <row r="2621" spans="1:15" x14ac:dyDescent="0.45">
      <c r="A2621" t="s">
        <v>660</v>
      </c>
      <c r="B2621">
        <v>2020</v>
      </c>
      <c r="C2621" s="9">
        <v>43756</v>
      </c>
      <c r="D2621" t="s">
        <v>658</v>
      </c>
      <c r="E2621" t="s">
        <v>454</v>
      </c>
      <c r="F2621">
        <v>1</v>
      </c>
      <c r="G2621">
        <v>3</v>
      </c>
      <c r="H2621" t="s">
        <v>907</v>
      </c>
      <c r="I2621" t="s">
        <v>29</v>
      </c>
      <c r="J2621">
        <v>19.052054794520501</v>
      </c>
      <c r="K2621">
        <v>9</v>
      </c>
      <c r="L2621">
        <v>17.045000000000002</v>
      </c>
      <c r="M2621">
        <v>26.143000000000001</v>
      </c>
      <c r="N2621">
        <v>4.5490000000000004</v>
      </c>
    </row>
    <row r="2622" spans="1:15" x14ac:dyDescent="0.45">
      <c r="A2622" t="s">
        <v>660</v>
      </c>
      <c r="B2622">
        <v>2020</v>
      </c>
      <c r="C2622" s="9">
        <v>43756</v>
      </c>
      <c r="D2622" t="s">
        <v>658</v>
      </c>
      <c r="E2622" t="s">
        <v>454</v>
      </c>
      <c r="F2622">
        <v>1</v>
      </c>
      <c r="G2622">
        <v>4</v>
      </c>
      <c r="H2622" t="s">
        <v>662</v>
      </c>
      <c r="I2622" t="s">
        <v>36</v>
      </c>
      <c r="J2622">
        <v>20.147945205479399</v>
      </c>
      <c r="K2622">
        <v>17.001000000000001</v>
      </c>
      <c r="L2622">
        <v>17.473999999999901</v>
      </c>
      <c r="M2622">
        <v>21.143999999999998</v>
      </c>
      <c r="N2622">
        <v>1.835</v>
      </c>
    </row>
    <row r="2623" spans="1:15" x14ac:dyDescent="0.45">
      <c r="A2623" t="s">
        <v>660</v>
      </c>
      <c r="B2623">
        <v>2020</v>
      </c>
      <c r="C2623" s="9">
        <v>43756</v>
      </c>
      <c r="D2623" t="s">
        <v>658</v>
      </c>
      <c r="E2623" t="s">
        <v>454</v>
      </c>
      <c r="F2623">
        <v>1</v>
      </c>
      <c r="G2623">
        <v>5</v>
      </c>
      <c r="H2623" t="s">
        <v>663</v>
      </c>
      <c r="I2623" t="s">
        <v>29</v>
      </c>
      <c r="J2623">
        <v>19.4794520547945</v>
      </c>
      <c r="K2623">
        <v>9</v>
      </c>
      <c r="L2623">
        <v>10.997</v>
      </c>
      <c r="M2623">
        <v>20.125</v>
      </c>
      <c r="N2623">
        <v>4.5640000000000001</v>
      </c>
    </row>
    <row r="2624" spans="1:15" x14ac:dyDescent="0.45">
      <c r="A2624" t="s">
        <v>660</v>
      </c>
      <c r="B2624">
        <v>2020</v>
      </c>
      <c r="C2624" s="9">
        <v>43756</v>
      </c>
      <c r="D2624" t="s">
        <v>658</v>
      </c>
      <c r="E2624" t="s">
        <v>454</v>
      </c>
      <c r="F2624">
        <v>1</v>
      </c>
      <c r="G2624">
        <v>9</v>
      </c>
      <c r="H2624" t="s">
        <v>664</v>
      </c>
      <c r="I2624" t="s">
        <v>36</v>
      </c>
      <c r="J2624">
        <v>24.945205479452</v>
      </c>
      <c r="K2624">
        <v>15.2629999999999</v>
      </c>
      <c r="L2624">
        <v>13.978999999999999</v>
      </c>
      <c r="M2624">
        <v>18.902999999999999</v>
      </c>
      <c r="N2624">
        <v>2.4620000000000002</v>
      </c>
    </row>
    <row r="2625" spans="1:14" x14ac:dyDescent="0.45">
      <c r="A2625" t="s">
        <v>660</v>
      </c>
      <c r="B2625">
        <v>2020</v>
      </c>
      <c r="C2625" s="9">
        <v>43756</v>
      </c>
      <c r="D2625" t="s">
        <v>658</v>
      </c>
      <c r="E2625" t="s">
        <v>454</v>
      </c>
      <c r="F2625">
        <v>2</v>
      </c>
      <c r="G2625">
        <v>1</v>
      </c>
      <c r="H2625" t="s">
        <v>132</v>
      </c>
      <c r="I2625" t="s">
        <v>36</v>
      </c>
      <c r="J2625">
        <v>28.906849315068399</v>
      </c>
      <c r="K2625">
        <v>30.370999999999999</v>
      </c>
      <c r="L2625">
        <v>30.451999999999899</v>
      </c>
      <c r="M2625">
        <v>31.963999999999999</v>
      </c>
      <c r="N2625">
        <v>0.75600000000000001</v>
      </c>
    </row>
    <row r="2626" spans="1:14" x14ac:dyDescent="0.45">
      <c r="A2626" t="s">
        <v>660</v>
      </c>
      <c r="B2626">
        <v>2020</v>
      </c>
      <c r="C2626" s="9">
        <v>43756</v>
      </c>
      <c r="D2626" t="s">
        <v>658</v>
      </c>
      <c r="E2626" t="s">
        <v>454</v>
      </c>
      <c r="F2626">
        <v>2</v>
      </c>
      <c r="G2626">
        <v>2</v>
      </c>
      <c r="H2626" t="s">
        <v>665</v>
      </c>
      <c r="I2626" t="s">
        <v>29</v>
      </c>
      <c r="J2626">
        <v>26.534246575342401</v>
      </c>
      <c r="K2626">
        <v>18.003</v>
      </c>
      <c r="L2626">
        <v>20.398</v>
      </c>
      <c r="M2626">
        <v>25.364000000000001</v>
      </c>
      <c r="N2626">
        <v>2.4830000000000001</v>
      </c>
    </row>
    <row r="2627" spans="1:14" x14ac:dyDescent="0.45">
      <c r="A2627" t="s">
        <v>660</v>
      </c>
      <c r="B2627">
        <v>2020</v>
      </c>
      <c r="C2627" s="9">
        <v>43756</v>
      </c>
      <c r="D2627" t="s">
        <v>658</v>
      </c>
      <c r="E2627" t="s">
        <v>454</v>
      </c>
      <c r="F2627">
        <v>2</v>
      </c>
      <c r="G2627">
        <v>3</v>
      </c>
      <c r="H2627" t="s">
        <v>666</v>
      </c>
      <c r="I2627" t="s">
        <v>36</v>
      </c>
      <c r="J2627">
        <v>19.2328767123287</v>
      </c>
      <c r="K2627">
        <v>20.068999999999999</v>
      </c>
      <c r="L2627">
        <v>20.885999999999999</v>
      </c>
      <c r="M2627">
        <v>25.81</v>
      </c>
      <c r="N2627">
        <v>2.4620000000000002</v>
      </c>
    </row>
    <row r="2628" spans="1:14" x14ac:dyDescent="0.45">
      <c r="A2628" t="s">
        <v>660</v>
      </c>
      <c r="B2628">
        <v>2020</v>
      </c>
      <c r="C2628" s="9">
        <v>43756</v>
      </c>
      <c r="D2628" t="s">
        <v>658</v>
      </c>
      <c r="E2628" t="s">
        <v>454</v>
      </c>
      <c r="F2628">
        <v>2</v>
      </c>
      <c r="G2628">
        <v>4</v>
      </c>
      <c r="H2628" t="s">
        <v>667</v>
      </c>
      <c r="I2628" t="s">
        <v>36</v>
      </c>
      <c r="J2628">
        <v>18.183561643835599</v>
      </c>
      <c r="K2628">
        <v>21.949000000000002</v>
      </c>
      <c r="L2628">
        <v>21.233000000000001</v>
      </c>
      <c r="M2628">
        <v>26.193000000000001</v>
      </c>
      <c r="N2628">
        <v>2.48</v>
      </c>
    </row>
    <row r="2629" spans="1:14" x14ac:dyDescent="0.45">
      <c r="A2629" t="s">
        <v>660</v>
      </c>
      <c r="B2629">
        <v>2020</v>
      </c>
      <c r="C2629" s="9">
        <v>43756</v>
      </c>
      <c r="D2629" t="s">
        <v>658</v>
      </c>
      <c r="E2629" t="s">
        <v>454</v>
      </c>
      <c r="F2629">
        <v>2</v>
      </c>
      <c r="G2629">
        <v>5</v>
      </c>
      <c r="H2629" t="s">
        <v>668</v>
      </c>
      <c r="I2629" t="s">
        <v>29</v>
      </c>
      <c r="J2629">
        <v>19.284931506849301</v>
      </c>
      <c r="K2629">
        <v>9</v>
      </c>
      <c r="L2629">
        <v>10.212999999999999</v>
      </c>
      <c r="M2629">
        <v>19.969000000000001</v>
      </c>
      <c r="N2629">
        <v>4.8780000000000001</v>
      </c>
    </row>
    <row r="2630" spans="1:14" x14ac:dyDescent="0.45">
      <c r="A2630" t="s">
        <v>660</v>
      </c>
      <c r="B2630">
        <v>2020</v>
      </c>
      <c r="C2630" s="9">
        <v>43756</v>
      </c>
      <c r="D2630" t="s">
        <v>658</v>
      </c>
      <c r="E2630" t="s">
        <v>454</v>
      </c>
      <c r="F2630">
        <v>2</v>
      </c>
      <c r="G2630">
        <v>6</v>
      </c>
      <c r="H2630" t="s">
        <v>669</v>
      </c>
      <c r="I2630" t="s">
        <v>29</v>
      </c>
      <c r="J2630">
        <v>40.109589041095802</v>
      </c>
      <c r="K2630">
        <v>9</v>
      </c>
      <c r="L2630">
        <v>3.5069999999999899</v>
      </c>
      <c r="M2630">
        <v>14.977</v>
      </c>
      <c r="N2630">
        <v>5.7350000000000003</v>
      </c>
    </row>
    <row r="2631" spans="1:14" x14ac:dyDescent="0.45">
      <c r="A2631" t="s">
        <v>660</v>
      </c>
      <c r="B2631">
        <v>2020</v>
      </c>
      <c r="C2631" s="9">
        <v>43756</v>
      </c>
      <c r="D2631" t="s">
        <v>658</v>
      </c>
      <c r="E2631" t="s">
        <v>454</v>
      </c>
      <c r="F2631">
        <v>3</v>
      </c>
      <c r="G2631">
        <v>1</v>
      </c>
      <c r="H2631" t="s">
        <v>135</v>
      </c>
      <c r="I2631" t="s">
        <v>29</v>
      </c>
      <c r="J2631">
        <v>29.942465753424599</v>
      </c>
      <c r="K2631">
        <v>27.332999999999998</v>
      </c>
      <c r="L2631">
        <v>27.439999999999898</v>
      </c>
      <c r="M2631">
        <v>29.155999999999999</v>
      </c>
      <c r="N2631">
        <v>0.85799999999999998</v>
      </c>
    </row>
    <row r="2632" spans="1:14" x14ac:dyDescent="0.45">
      <c r="A2632" t="s">
        <v>660</v>
      </c>
      <c r="B2632">
        <v>2020</v>
      </c>
      <c r="C2632" s="9">
        <v>43756</v>
      </c>
      <c r="D2632" t="s">
        <v>658</v>
      </c>
      <c r="E2632" t="s">
        <v>454</v>
      </c>
      <c r="F2632">
        <v>3</v>
      </c>
      <c r="G2632">
        <v>2</v>
      </c>
      <c r="H2632" t="s">
        <v>137</v>
      </c>
      <c r="I2632" t="s">
        <v>29</v>
      </c>
      <c r="J2632">
        <v>22.416438356164299</v>
      </c>
      <c r="K2632">
        <v>22.538999999999898</v>
      </c>
      <c r="L2632">
        <v>22.673999999999999</v>
      </c>
      <c r="M2632">
        <v>24.867999999999999</v>
      </c>
      <c r="N2632">
        <v>1.097</v>
      </c>
    </row>
    <row r="2633" spans="1:14" x14ac:dyDescent="0.45">
      <c r="A2633" t="s">
        <v>660</v>
      </c>
      <c r="B2633">
        <v>2020</v>
      </c>
      <c r="C2633" s="9">
        <v>43756</v>
      </c>
      <c r="D2633" t="s">
        <v>658</v>
      </c>
      <c r="E2633" t="s">
        <v>454</v>
      </c>
      <c r="F2633">
        <v>3</v>
      </c>
      <c r="G2633">
        <v>3</v>
      </c>
      <c r="H2633" t="s">
        <v>179</v>
      </c>
      <c r="I2633" t="s">
        <v>36</v>
      </c>
      <c r="J2633">
        <v>23.841095890410902</v>
      </c>
      <c r="K2633">
        <v>21.300999999999998</v>
      </c>
      <c r="L2633">
        <v>20.939</v>
      </c>
      <c r="M2633">
        <v>24.651</v>
      </c>
      <c r="N2633">
        <v>1.8560000000000001</v>
      </c>
    </row>
    <row r="2634" spans="1:14" x14ac:dyDescent="0.45">
      <c r="A2634" t="s">
        <v>660</v>
      </c>
      <c r="B2634">
        <v>2020</v>
      </c>
      <c r="C2634" s="9">
        <v>43756</v>
      </c>
      <c r="D2634" t="s">
        <v>658</v>
      </c>
      <c r="E2634" t="s">
        <v>454</v>
      </c>
      <c r="F2634">
        <v>3</v>
      </c>
      <c r="G2634">
        <v>4</v>
      </c>
      <c r="H2634" t="s">
        <v>670</v>
      </c>
      <c r="I2634" t="s">
        <v>29</v>
      </c>
      <c r="J2634">
        <v>22.791780821917801</v>
      </c>
      <c r="K2634">
        <v>6.0119999999999996</v>
      </c>
      <c r="L2634">
        <v>7.4929999999999897</v>
      </c>
      <c r="M2634">
        <v>14.484999999999999</v>
      </c>
      <c r="N2634">
        <v>3.496</v>
      </c>
    </row>
    <row r="2635" spans="1:14" x14ac:dyDescent="0.45">
      <c r="A2635" t="s">
        <v>660</v>
      </c>
      <c r="B2635">
        <v>2020</v>
      </c>
      <c r="C2635" s="9">
        <v>43756</v>
      </c>
      <c r="D2635" t="s">
        <v>658</v>
      </c>
      <c r="E2635" t="s">
        <v>454</v>
      </c>
      <c r="F2635">
        <v>3</v>
      </c>
      <c r="G2635">
        <v>5</v>
      </c>
      <c r="H2635" t="s">
        <v>671</v>
      </c>
      <c r="I2635" t="s">
        <v>36</v>
      </c>
      <c r="J2635">
        <v>17.873972602739698</v>
      </c>
      <c r="K2635">
        <v>3.5390000000000001</v>
      </c>
      <c r="L2635">
        <v>2.9969999999999901</v>
      </c>
      <c r="M2635">
        <v>9.2189999999999994</v>
      </c>
      <c r="N2635">
        <v>3.1110000000000002</v>
      </c>
    </row>
    <row r="2636" spans="1:14" x14ac:dyDescent="0.45">
      <c r="A2636" t="s">
        <v>660</v>
      </c>
      <c r="B2636">
        <v>2020</v>
      </c>
      <c r="C2636" s="9">
        <v>43756</v>
      </c>
      <c r="D2636" t="s">
        <v>658</v>
      </c>
      <c r="E2636" t="s">
        <v>642</v>
      </c>
      <c r="F2636">
        <v>1</v>
      </c>
      <c r="G2636">
        <v>1</v>
      </c>
      <c r="H2636" t="s">
        <v>907</v>
      </c>
      <c r="I2636" t="s">
        <v>29</v>
      </c>
      <c r="J2636">
        <v>19.052054794520501</v>
      </c>
      <c r="K2636">
        <v>17.045000000000002</v>
      </c>
      <c r="L2636">
        <v>20.533000000000001</v>
      </c>
      <c r="M2636">
        <v>28.361000000000001</v>
      </c>
      <c r="N2636">
        <v>3.9140000000000001</v>
      </c>
    </row>
    <row r="2637" spans="1:14" x14ac:dyDescent="0.45">
      <c r="A2637" t="s">
        <v>660</v>
      </c>
      <c r="B2637">
        <v>2020</v>
      </c>
      <c r="C2637" s="9">
        <v>43756</v>
      </c>
      <c r="D2637" t="s">
        <v>658</v>
      </c>
      <c r="E2637" t="s">
        <v>642</v>
      </c>
      <c r="F2637">
        <v>1</v>
      </c>
      <c r="G2637">
        <v>2</v>
      </c>
      <c r="H2637" t="s">
        <v>670</v>
      </c>
      <c r="I2637" t="s">
        <v>29</v>
      </c>
      <c r="J2637">
        <v>22.791780821917801</v>
      </c>
      <c r="K2637">
        <v>7.4929999999999897</v>
      </c>
      <c r="L2637">
        <v>12.340999999999999</v>
      </c>
      <c r="M2637">
        <v>18.286999999999999</v>
      </c>
      <c r="N2637">
        <v>2.9729999999999999</v>
      </c>
    </row>
    <row r="2638" spans="1:14" x14ac:dyDescent="0.45">
      <c r="A2638" t="s">
        <v>660</v>
      </c>
      <c r="B2638">
        <v>2020</v>
      </c>
      <c r="C2638" s="9">
        <v>43756</v>
      </c>
      <c r="D2638" t="s">
        <v>658</v>
      </c>
      <c r="E2638" t="s">
        <v>642</v>
      </c>
      <c r="F2638">
        <v>1</v>
      </c>
      <c r="G2638">
        <v>3</v>
      </c>
      <c r="H2638" t="s">
        <v>663</v>
      </c>
      <c r="I2638" t="s">
        <v>29</v>
      </c>
      <c r="J2638">
        <v>19.4794520547945</v>
      </c>
      <c r="K2638">
        <v>10.997</v>
      </c>
      <c r="L2638">
        <v>13.526</v>
      </c>
      <c r="M2638">
        <v>20.5</v>
      </c>
      <c r="N2638">
        <v>3.4870000000000001</v>
      </c>
    </row>
    <row r="2639" spans="1:14" x14ac:dyDescent="0.45">
      <c r="A2639" t="s">
        <v>660</v>
      </c>
      <c r="B2639">
        <v>2020</v>
      </c>
      <c r="C2639" s="9">
        <v>43756</v>
      </c>
      <c r="D2639" t="s">
        <v>658</v>
      </c>
      <c r="E2639" t="s">
        <v>642</v>
      </c>
      <c r="F2639">
        <v>1</v>
      </c>
      <c r="G2639">
        <v>4</v>
      </c>
      <c r="H2639" t="s">
        <v>667</v>
      </c>
      <c r="I2639" t="s">
        <v>36</v>
      </c>
      <c r="J2639">
        <v>18.183561643835599</v>
      </c>
      <c r="K2639">
        <v>21.233000000000001</v>
      </c>
      <c r="L2639">
        <v>19.497</v>
      </c>
      <c r="M2639">
        <v>24.053000000000001</v>
      </c>
      <c r="N2639">
        <v>2.278</v>
      </c>
    </row>
    <row r="2640" spans="1:14" x14ac:dyDescent="0.45">
      <c r="A2640" t="s">
        <v>660</v>
      </c>
      <c r="B2640">
        <v>2020</v>
      </c>
      <c r="C2640" s="9">
        <v>43756</v>
      </c>
      <c r="D2640" t="s">
        <v>658</v>
      </c>
      <c r="E2640" t="s">
        <v>642</v>
      </c>
      <c r="F2640">
        <v>1</v>
      </c>
      <c r="G2640">
        <v>5</v>
      </c>
      <c r="H2640" t="s">
        <v>669</v>
      </c>
      <c r="I2640" t="s">
        <v>29</v>
      </c>
      <c r="J2640">
        <v>40.109589041095802</v>
      </c>
      <c r="K2640">
        <v>3.5069999999999899</v>
      </c>
      <c r="L2640">
        <v>2.6299999999999901</v>
      </c>
      <c r="M2640">
        <v>12.068</v>
      </c>
      <c r="N2640">
        <v>4.7190000000000003</v>
      </c>
    </row>
    <row r="2641" spans="1:14" x14ac:dyDescent="0.45">
      <c r="A2641" t="s">
        <v>660</v>
      </c>
      <c r="B2641">
        <v>2020</v>
      </c>
      <c r="C2641" s="9">
        <v>43756</v>
      </c>
      <c r="D2641" t="s">
        <v>658</v>
      </c>
      <c r="E2641" t="s">
        <v>642</v>
      </c>
      <c r="F2641">
        <v>2</v>
      </c>
      <c r="G2641">
        <v>1</v>
      </c>
      <c r="H2641" t="s">
        <v>179</v>
      </c>
      <c r="I2641" t="s">
        <v>36</v>
      </c>
      <c r="J2641">
        <v>23.841095890410902</v>
      </c>
      <c r="K2641">
        <v>20.939</v>
      </c>
      <c r="L2641">
        <v>21.765999999999998</v>
      </c>
      <c r="M2641">
        <v>25.33</v>
      </c>
      <c r="N2641">
        <v>1.782</v>
      </c>
    </row>
    <row r="2642" spans="1:14" x14ac:dyDescent="0.45">
      <c r="A2642" t="s">
        <v>660</v>
      </c>
      <c r="B2642">
        <v>2020</v>
      </c>
      <c r="C2642" s="9">
        <v>43756</v>
      </c>
      <c r="D2642" t="s">
        <v>658</v>
      </c>
      <c r="E2642" t="s">
        <v>642</v>
      </c>
      <c r="F2642">
        <v>2</v>
      </c>
      <c r="G2642">
        <v>2</v>
      </c>
      <c r="H2642" t="s">
        <v>662</v>
      </c>
      <c r="I2642" t="s">
        <v>36</v>
      </c>
      <c r="J2642">
        <v>20.147945205479399</v>
      </c>
      <c r="K2642">
        <v>17.473999999999901</v>
      </c>
      <c r="L2642">
        <v>18.178999999999998</v>
      </c>
      <c r="M2642">
        <v>21.663</v>
      </c>
      <c r="N2642">
        <v>1.742</v>
      </c>
    </row>
    <row r="2643" spans="1:14" x14ac:dyDescent="0.45">
      <c r="A2643" t="s">
        <v>660</v>
      </c>
      <c r="B2643">
        <v>2020</v>
      </c>
      <c r="C2643" s="9">
        <v>43756</v>
      </c>
      <c r="D2643" t="s">
        <v>658</v>
      </c>
      <c r="E2643" t="s">
        <v>642</v>
      </c>
      <c r="F2643">
        <v>2</v>
      </c>
      <c r="G2643">
        <v>3</v>
      </c>
      <c r="H2643" t="s">
        <v>666</v>
      </c>
      <c r="I2643" t="s">
        <v>36</v>
      </c>
      <c r="J2643">
        <v>19.2328767123287</v>
      </c>
      <c r="K2643">
        <v>20.885999999999999</v>
      </c>
      <c r="L2643">
        <v>20.117999999999999</v>
      </c>
      <c r="M2643">
        <v>24.614000000000001</v>
      </c>
      <c r="N2643">
        <v>2.2480000000000002</v>
      </c>
    </row>
    <row r="2644" spans="1:14" x14ac:dyDescent="0.45">
      <c r="A2644" t="s">
        <v>660</v>
      </c>
      <c r="B2644">
        <v>2020</v>
      </c>
      <c r="C2644" s="9">
        <v>43756</v>
      </c>
      <c r="D2644" t="s">
        <v>658</v>
      </c>
      <c r="E2644" t="s">
        <v>642</v>
      </c>
      <c r="F2644">
        <v>2</v>
      </c>
      <c r="G2644">
        <v>4</v>
      </c>
      <c r="H2644" t="s">
        <v>668</v>
      </c>
      <c r="I2644" t="s">
        <v>29</v>
      </c>
      <c r="J2644">
        <v>19.284931506849301</v>
      </c>
      <c r="K2644">
        <v>10.212999999999999</v>
      </c>
      <c r="L2644">
        <v>10.023</v>
      </c>
      <c r="M2644">
        <v>17.681000000000001</v>
      </c>
      <c r="N2644">
        <v>3.8290000000000002</v>
      </c>
    </row>
    <row r="2645" spans="1:14" x14ac:dyDescent="0.45">
      <c r="A2645" t="s">
        <v>660</v>
      </c>
      <c r="B2645">
        <v>2020</v>
      </c>
      <c r="C2645" s="9">
        <v>43756</v>
      </c>
      <c r="D2645" t="s">
        <v>658</v>
      </c>
      <c r="E2645" t="s">
        <v>642</v>
      </c>
      <c r="F2645">
        <v>2</v>
      </c>
      <c r="G2645">
        <v>5</v>
      </c>
      <c r="H2645" t="s">
        <v>671</v>
      </c>
      <c r="I2645" t="s">
        <v>36</v>
      </c>
      <c r="J2645">
        <v>17.873972602739698</v>
      </c>
      <c r="K2645">
        <v>2.9969999999999901</v>
      </c>
      <c r="L2645">
        <v>2.7480000000000002</v>
      </c>
      <c r="M2645">
        <v>8.6620000000000008</v>
      </c>
      <c r="N2645">
        <v>2.9569999999999999</v>
      </c>
    </row>
    <row r="2646" spans="1:14" x14ac:dyDescent="0.45">
      <c r="A2646" t="s">
        <v>660</v>
      </c>
      <c r="B2646">
        <v>2020</v>
      </c>
      <c r="C2646" s="9">
        <v>43756</v>
      </c>
      <c r="D2646" t="s">
        <v>658</v>
      </c>
      <c r="E2646" t="s">
        <v>643</v>
      </c>
      <c r="F2646">
        <v>1</v>
      </c>
      <c r="G2646">
        <v>1</v>
      </c>
      <c r="H2646" t="s">
        <v>135</v>
      </c>
      <c r="I2646" t="s">
        <v>29</v>
      </c>
      <c r="J2646">
        <v>29.942465753424599</v>
      </c>
      <c r="K2646">
        <v>27.439999999999898</v>
      </c>
      <c r="L2646">
        <v>27.692</v>
      </c>
      <c r="M2646">
        <v>29.4</v>
      </c>
      <c r="N2646">
        <v>0.85399999999999998</v>
      </c>
    </row>
    <row r="2647" spans="1:14" x14ac:dyDescent="0.45">
      <c r="A2647" t="s">
        <v>660</v>
      </c>
      <c r="B2647">
        <v>2020</v>
      </c>
      <c r="C2647" s="9">
        <v>43756</v>
      </c>
      <c r="D2647" t="s">
        <v>658</v>
      </c>
      <c r="E2647" t="s">
        <v>643</v>
      </c>
      <c r="F2647">
        <v>1</v>
      </c>
      <c r="G2647">
        <v>2</v>
      </c>
      <c r="H2647" t="s">
        <v>28</v>
      </c>
      <c r="I2647" t="s">
        <v>29</v>
      </c>
      <c r="J2647">
        <v>19.810958904109501</v>
      </c>
      <c r="K2647">
        <v>23.418999999999901</v>
      </c>
      <c r="L2647">
        <v>25.088999999999999</v>
      </c>
      <c r="M2647">
        <v>32.790999999999997</v>
      </c>
      <c r="N2647">
        <v>3.851</v>
      </c>
    </row>
    <row r="2648" spans="1:14" x14ac:dyDescent="0.45">
      <c r="A2648" t="s">
        <v>660</v>
      </c>
      <c r="B2648">
        <v>2020</v>
      </c>
      <c r="C2648" s="9">
        <v>43756</v>
      </c>
      <c r="D2648" t="s">
        <v>658</v>
      </c>
      <c r="E2648" t="s">
        <v>643</v>
      </c>
      <c r="F2648">
        <v>1</v>
      </c>
      <c r="G2648">
        <v>3</v>
      </c>
      <c r="H2648" t="s">
        <v>907</v>
      </c>
      <c r="I2648" t="s">
        <v>29</v>
      </c>
      <c r="J2648">
        <v>19.052054794520501</v>
      </c>
      <c r="K2648">
        <v>20.533000000000001</v>
      </c>
      <c r="L2648">
        <v>21.959</v>
      </c>
      <c r="M2648">
        <v>28.254999999999999</v>
      </c>
      <c r="N2648">
        <v>3.1480000000000001</v>
      </c>
    </row>
    <row r="2649" spans="1:14" x14ac:dyDescent="0.45">
      <c r="A2649" t="s">
        <v>660</v>
      </c>
      <c r="B2649">
        <v>2020</v>
      </c>
      <c r="C2649" s="9">
        <v>43756</v>
      </c>
      <c r="D2649" t="s">
        <v>658</v>
      </c>
      <c r="E2649" t="s">
        <v>643</v>
      </c>
      <c r="F2649">
        <v>1</v>
      </c>
      <c r="G2649">
        <v>4</v>
      </c>
      <c r="H2649" t="s">
        <v>665</v>
      </c>
      <c r="I2649" t="s">
        <v>29</v>
      </c>
      <c r="J2649">
        <v>26.534246575342401</v>
      </c>
      <c r="K2649">
        <v>20.398</v>
      </c>
      <c r="L2649">
        <v>20.625</v>
      </c>
      <c r="M2649">
        <v>25.131</v>
      </c>
      <c r="N2649">
        <v>2.2530000000000001</v>
      </c>
    </row>
    <row r="2650" spans="1:14" x14ac:dyDescent="0.45">
      <c r="A2650" t="s">
        <v>660</v>
      </c>
      <c r="B2650">
        <v>2020</v>
      </c>
      <c r="C2650" s="9">
        <v>43756</v>
      </c>
      <c r="D2650" t="s">
        <v>658</v>
      </c>
      <c r="E2650" t="s">
        <v>643</v>
      </c>
      <c r="F2650">
        <v>1</v>
      </c>
      <c r="G2650">
        <v>5</v>
      </c>
      <c r="H2650" t="s">
        <v>662</v>
      </c>
      <c r="I2650" t="s">
        <v>36</v>
      </c>
      <c r="J2650">
        <v>20.147945205479399</v>
      </c>
      <c r="K2650">
        <v>18.178999999999998</v>
      </c>
      <c r="L2650">
        <v>18.158999999999999</v>
      </c>
      <c r="M2650">
        <v>21.489000000000001</v>
      </c>
      <c r="N2650">
        <v>1.665</v>
      </c>
    </row>
    <row r="2651" spans="1:14" x14ac:dyDescent="0.45">
      <c r="A2651" t="s">
        <v>660</v>
      </c>
      <c r="B2651">
        <v>2020</v>
      </c>
      <c r="C2651" s="9">
        <v>43756</v>
      </c>
      <c r="D2651" t="s">
        <v>658</v>
      </c>
      <c r="E2651" t="s">
        <v>643</v>
      </c>
      <c r="F2651">
        <v>1</v>
      </c>
      <c r="G2651">
        <v>6</v>
      </c>
      <c r="H2651" t="s">
        <v>663</v>
      </c>
      <c r="I2651" t="s">
        <v>29</v>
      </c>
      <c r="J2651">
        <v>19.4794520547945</v>
      </c>
      <c r="K2651">
        <v>13.526</v>
      </c>
      <c r="L2651">
        <v>12.282</v>
      </c>
      <c r="M2651">
        <v>18.45</v>
      </c>
      <c r="N2651">
        <v>3.0840000000000001</v>
      </c>
    </row>
    <row r="2652" spans="1:14" x14ac:dyDescent="0.45">
      <c r="A2652" t="s">
        <v>660</v>
      </c>
      <c r="B2652">
        <v>2020</v>
      </c>
      <c r="C2652" s="9">
        <v>43756</v>
      </c>
      <c r="D2652" t="s">
        <v>658</v>
      </c>
      <c r="E2652" t="s">
        <v>643</v>
      </c>
      <c r="F2652">
        <v>2</v>
      </c>
      <c r="G2652">
        <v>1</v>
      </c>
      <c r="H2652" t="s">
        <v>132</v>
      </c>
      <c r="I2652" t="s">
        <v>36</v>
      </c>
      <c r="J2652">
        <v>28.906849315068399</v>
      </c>
      <c r="K2652">
        <v>30.451999999999899</v>
      </c>
      <c r="L2652">
        <v>30.553999999999998</v>
      </c>
      <c r="M2652">
        <v>32.064</v>
      </c>
      <c r="N2652">
        <v>0.755</v>
      </c>
    </row>
    <row r="2653" spans="1:14" x14ac:dyDescent="0.45">
      <c r="A2653" t="s">
        <v>660</v>
      </c>
      <c r="B2653">
        <v>2020</v>
      </c>
      <c r="C2653" s="9">
        <v>43756</v>
      </c>
      <c r="D2653" t="s">
        <v>658</v>
      </c>
      <c r="E2653" t="s">
        <v>643</v>
      </c>
      <c r="F2653">
        <v>2</v>
      </c>
      <c r="G2653">
        <v>2</v>
      </c>
      <c r="H2653" t="s">
        <v>401</v>
      </c>
      <c r="I2653" t="s">
        <v>36</v>
      </c>
      <c r="J2653">
        <v>31.7643835616438</v>
      </c>
      <c r="K2653">
        <v>27.488</v>
      </c>
      <c r="L2653">
        <v>27.558</v>
      </c>
      <c r="M2653">
        <v>29.303999999999998</v>
      </c>
      <c r="N2653">
        <v>0.873</v>
      </c>
    </row>
    <row r="2654" spans="1:14" x14ac:dyDescent="0.45">
      <c r="A2654" t="s">
        <v>660</v>
      </c>
      <c r="B2654">
        <v>2020</v>
      </c>
      <c r="C2654" s="9">
        <v>43756</v>
      </c>
      <c r="D2654" t="s">
        <v>658</v>
      </c>
      <c r="E2654" t="s">
        <v>643</v>
      </c>
      <c r="F2654">
        <v>2</v>
      </c>
      <c r="G2654">
        <v>3</v>
      </c>
      <c r="H2654" t="s">
        <v>137</v>
      </c>
      <c r="I2654" t="s">
        <v>29</v>
      </c>
      <c r="J2654">
        <v>22.416438356164299</v>
      </c>
      <c r="K2654">
        <v>22.673999999999999</v>
      </c>
      <c r="L2654">
        <v>22.844000000000001</v>
      </c>
      <c r="M2654">
        <v>24.994</v>
      </c>
      <c r="N2654">
        <v>1.075</v>
      </c>
    </row>
    <row r="2655" spans="1:14" x14ac:dyDescent="0.45">
      <c r="A2655" t="s">
        <v>660</v>
      </c>
      <c r="B2655">
        <v>2020</v>
      </c>
      <c r="C2655" s="9">
        <v>43756</v>
      </c>
      <c r="D2655" t="s">
        <v>658</v>
      </c>
      <c r="E2655" t="s">
        <v>643</v>
      </c>
      <c r="F2655">
        <v>2</v>
      </c>
      <c r="G2655">
        <v>4</v>
      </c>
      <c r="H2655" t="s">
        <v>179</v>
      </c>
      <c r="I2655" t="s">
        <v>36</v>
      </c>
      <c r="J2655">
        <v>23.841095890410902</v>
      </c>
      <c r="K2655">
        <v>21.765999999999998</v>
      </c>
      <c r="L2655">
        <v>21.718</v>
      </c>
      <c r="M2655">
        <v>25.084</v>
      </c>
      <c r="N2655">
        <v>1.6830000000000001</v>
      </c>
    </row>
    <row r="2656" spans="1:14" x14ac:dyDescent="0.45">
      <c r="A2656" t="s">
        <v>660</v>
      </c>
      <c r="B2656">
        <v>2020</v>
      </c>
      <c r="C2656" s="9">
        <v>43756</v>
      </c>
      <c r="D2656" t="s">
        <v>658</v>
      </c>
      <c r="E2656" t="s">
        <v>643</v>
      </c>
      <c r="F2656">
        <v>2</v>
      </c>
      <c r="G2656">
        <v>5</v>
      </c>
      <c r="H2656" t="s">
        <v>670</v>
      </c>
      <c r="I2656" t="s">
        <v>29</v>
      </c>
      <c r="J2656">
        <v>22.791780821917801</v>
      </c>
      <c r="K2656">
        <v>12.340999999999999</v>
      </c>
      <c r="L2656">
        <v>13.757999999999999</v>
      </c>
      <c r="M2656">
        <v>18.928000000000001</v>
      </c>
      <c r="N2656">
        <v>2.585</v>
      </c>
    </row>
    <row r="2657" spans="1:15" x14ac:dyDescent="0.45">
      <c r="A2657" t="s">
        <v>660</v>
      </c>
      <c r="B2657">
        <v>2020</v>
      </c>
      <c r="C2657" s="9">
        <v>43756</v>
      </c>
      <c r="D2657" t="s">
        <v>658</v>
      </c>
      <c r="E2657" t="s">
        <v>643</v>
      </c>
      <c r="F2657">
        <v>2</v>
      </c>
      <c r="G2657">
        <v>6</v>
      </c>
      <c r="H2657" t="s">
        <v>666</v>
      </c>
      <c r="I2657" t="s">
        <v>36</v>
      </c>
      <c r="J2657">
        <v>19.2328767123287</v>
      </c>
      <c r="K2657">
        <v>20.117999999999999</v>
      </c>
      <c r="L2657">
        <v>18.698</v>
      </c>
      <c r="M2657">
        <v>22.885999999999999</v>
      </c>
      <c r="N2657">
        <v>2.0939999999999999</v>
      </c>
    </row>
    <row r="2658" spans="1:15" x14ac:dyDescent="0.45">
      <c r="A2658" t="s">
        <v>660</v>
      </c>
      <c r="B2658">
        <v>2020</v>
      </c>
      <c r="C2658" s="9">
        <v>43756</v>
      </c>
      <c r="D2658" t="s">
        <v>658</v>
      </c>
      <c r="E2658" t="s">
        <v>370</v>
      </c>
      <c r="F2658">
        <v>1</v>
      </c>
      <c r="G2658">
        <v>1</v>
      </c>
      <c r="H2658" t="s">
        <v>28</v>
      </c>
      <c r="I2658" t="s">
        <v>29</v>
      </c>
      <c r="J2658">
        <v>19.810958904109501</v>
      </c>
      <c r="K2658">
        <v>25.088999999999999</v>
      </c>
      <c r="L2658">
        <v>28.5839999999999</v>
      </c>
      <c r="M2658">
        <v>35.165999999999997</v>
      </c>
      <c r="N2658">
        <v>3.2909999999999999</v>
      </c>
    </row>
    <row r="2659" spans="1:15" x14ac:dyDescent="0.45">
      <c r="A2659" t="s">
        <v>660</v>
      </c>
      <c r="B2659">
        <v>2020</v>
      </c>
      <c r="C2659" s="9">
        <v>43756</v>
      </c>
      <c r="D2659" t="s">
        <v>658</v>
      </c>
      <c r="E2659" t="s">
        <v>370</v>
      </c>
      <c r="F2659">
        <v>1</v>
      </c>
      <c r="G2659">
        <v>2</v>
      </c>
      <c r="H2659" t="s">
        <v>137</v>
      </c>
      <c r="I2659" t="s">
        <v>29</v>
      </c>
      <c r="J2659">
        <v>22.416438356164299</v>
      </c>
      <c r="K2659">
        <v>22.844000000000001</v>
      </c>
      <c r="L2659">
        <v>23.38</v>
      </c>
      <c r="M2659">
        <v>25.488</v>
      </c>
      <c r="N2659">
        <v>1.054</v>
      </c>
    </row>
    <row r="2660" spans="1:15" x14ac:dyDescent="0.45">
      <c r="A2660" t="s">
        <v>660</v>
      </c>
      <c r="B2660">
        <v>2020</v>
      </c>
      <c r="C2660" s="9">
        <v>43756</v>
      </c>
      <c r="D2660" t="s">
        <v>658</v>
      </c>
      <c r="E2660" t="s">
        <v>370</v>
      </c>
      <c r="F2660">
        <v>1</v>
      </c>
      <c r="G2660">
        <v>3</v>
      </c>
      <c r="H2660" t="s">
        <v>135</v>
      </c>
      <c r="I2660" t="s">
        <v>29</v>
      </c>
      <c r="J2660">
        <v>29.942465753424599</v>
      </c>
      <c r="K2660">
        <v>27.692</v>
      </c>
      <c r="L2660">
        <v>27.757999999999999</v>
      </c>
      <c r="M2660">
        <v>29.448</v>
      </c>
      <c r="N2660">
        <v>0.84499999999999997</v>
      </c>
    </row>
    <row r="2661" spans="1:15" x14ac:dyDescent="0.45">
      <c r="A2661" t="s">
        <v>660</v>
      </c>
      <c r="B2661">
        <v>2020</v>
      </c>
      <c r="C2661" s="9">
        <v>43756</v>
      </c>
      <c r="D2661" t="s">
        <v>658</v>
      </c>
      <c r="E2661" t="s">
        <v>370</v>
      </c>
      <c r="F2661">
        <v>1</v>
      </c>
      <c r="G2661">
        <v>4</v>
      </c>
      <c r="H2661" t="s">
        <v>132</v>
      </c>
      <c r="I2661" t="s">
        <v>36</v>
      </c>
      <c r="J2661">
        <v>28.906849315068399</v>
      </c>
      <c r="K2661">
        <v>30.553999999999998</v>
      </c>
      <c r="L2661">
        <v>30.448</v>
      </c>
      <c r="M2661">
        <v>31.948</v>
      </c>
      <c r="N2661">
        <v>0.75</v>
      </c>
    </row>
    <row r="2662" spans="1:15" x14ac:dyDescent="0.45">
      <c r="A2662" t="s">
        <v>660</v>
      </c>
      <c r="B2662">
        <v>2020</v>
      </c>
      <c r="C2662" s="9">
        <v>43756</v>
      </c>
      <c r="D2662" t="s">
        <v>658</v>
      </c>
      <c r="E2662" t="s">
        <v>370</v>
      </c>
      <c r="F2662">
        <v>1</v>
      </c>
      <c r="G2662">
        <v>5</v>
      </c>
      <c r="H2662" t="s">
        <v>907</v>
      </c>
      <c r="I2662" t="s">
        <v>29</v>
      </c>
      <c r="J2662">
        <v>19.052054794520501</v>
      </c>
      <c r="K2662">
        <v>21.959</v>
      </c>
      <c r="L2662">
        <v>22.064999999999898</v>
      </c>
      <c r="M2662">
        <v>27.370999999999999</v>
      </c>
      <c r="N2662">
        <v>2.653</v>
      </c>
    </row>
    <row r="2663" spans="1:15" x14ac:dyDescent="0.45">
      <c r="A2663" t="s">
        <v>660</v>
      </c>
      <c r="B2663">
        <v>2020</v>
      </c>
      <c r="C2663" s="9">
        <v>43756</v>
      </c>
      <c r="D2663" t="s">
        <v>658</v>
      </c>
      <c r="E2663" t="s">
        <v>370</v>
      </c>
      <c r="F2663">
        <v>1</v>
      </c>
      <c r="G2663">
        <v>6</v>
      </c>
      <c r="H2663" t="s">
        <v>401</v>
      </c>
      <c r="I2663" t="s">
        <v>36</v>
      </c>
      <c r="J2663">
        <v>31.7643835616438</v>
      </c>
      <c r="K2663">
        <v>27.558</v>
      </c>
      <c r="L2663">
        <v>27.295000000000002</v>
      </c>
      <c r="M2663">
        <v>29.027000000000001</v>
      </c>
      <c r="N2663">
        <v>0.86599999999999999</v>
      </c>
    </row>
    <row r="2664" spans="1:15" x14ac:dyDescent="0.45">
      <c r="A2664" t="s">
        <v>660</v>
      </c>
      <c r="B2664">
        <v>2020</v>
      </c>
      <c r="C2664" s="9">
        <v>43756</v>
      </c>
      <c r="D2664" t="s">
        <v>658</v>
      </c>
      <c r="E2664" t="s">
        <v>370</v>
      </c>
      <c r="F2664">
        <v>2</v>
      </c>
      <c r="G2664">
        <v>1</v>
      </c>
      <c r="H2664" t="s">
        <v>665</v>
      </c>
      <c r="I2664" t="s">
        <v>29</v>
      </c>
      <c r="J2664">
        <v>26.534246575342401</v>
      </c>
      <c r="K2664">
        <v>20.625</v>
      </c>
      <c r="L2664">
        <v>22.149000000000001</v>
      </c>
      <c r="M2664">
        <v>26.361000000000001</v>
      </c>
      <c r="N2664">
        <v>2.1059999999999999</v>
      </c>
    </row>
    <row r="2665" spans="1:15" x14ac:dyDescent="0.45">
      <c r="A2665" t="s">
        <v>660</v>
      </c>
      <c r="B2665">
        <v>2020</v>
      </c>
      <c r="C2665" s="9">
        <v>43756</v>
      </c>
      <c r="D2665" t="s">
        <v>658</v>
      </c>
      <c r="E2665" t="s">
        <v>370</v>
      </c>
      <c r="F2665">
        <v>2</v>
      </c>
      <c r="G2665">
        <v>2</v>
      </c>
      <c r="H2665" t="s">
        <v>179</v>
      </c>
      <c r="I2665" t="s">
        <v>36</v>
      </c>
      <c r="J2665">
        <v>23.841095890410902</v>
      </c>
      <c r="K2665">
        <v>21.718</v>
      </c>
      <c r="L2665">
        <v>22.094000000000001</v>
      </c>
      <c r="M2665">
        <v>25.302</v>
      </c>
      <c r="N2665">
        <v>1.6040000000000001</v>
      </c>
    </row>
    <row r="2666" spans="1:15" x14ac:dyDescent="0.45">
      <c r="A2666" t="s">
        <v>660</v>
      </c>
      <c r="B2666">
        <v>2020</v>
      </c>
      <c r="C2666" s="9">
        <v>43756</v>
      </c>
      <c r="D2666" t="s">
        <v>658</v>
      </c>
      <c r="E2666" t="s">
        <v>370</v>
      </c>
      <c r="F2666">
        <v>2</v>
      </c>
      <c r="G2666">
        <v>3</v>
      </c>
      <c r="H2666" t="s">
        <v>666</v>
      </c>
      <c r="I2666" t="s">
        <v>36</v>
      </c>
      <c r="J2666">
        <v>19.2328767123287</v>
      </c>
      <c r="K2666">
        <v>18.698</v>
      </c>
      <c r="L2666">
        <v>19.119</v>
      </c>
      <c r="M2666">
        <v>22.991</v>
      </c>
      <c r="N2666">
        <v>1.9359999999999999</v>
      </c>
    </row>
    <row r="2667" spans="1:15" x14ac:dyDescent="0.45">
      <c r="A2667" t="s">
        <v>660</v>
      </c>
      <c r="B2667">
        <v>2020</v>
      </c>
      <c r="C2667" s="9">
        <v>43756</v>
      </c>
      <c r="D2667" t="s">
        <v>658</v>
      </c>
      <c r="E2667" t="s">
        <v>370</v>
      </c>
      <c r="F2667">
        <v>2</v>
      </c>
      <c r="G2667">
        <v>4</v>
      </c>
      <c r="H2667" t="s">
        <v>670</v>
      </c>
      <c r="I2667" t="s">
        <v>29</v>
      </c>
      <c r="J2667">
        <v>22.791780821917801</v>
      </c>
      <c r="K2667">
        <v>13.757999999999999</v>
      </c>
      <c r="L2667">
        <v>14.717000000000001</v>
      </c>
      <c r="M2667">
        <v>19.317</v>
      </c>
      <c r="N2667">
        <v>2.2999999999999998</v>
      </c>
    </row>
    <row r="2668" spans="1:15" x14ac:dyDescent="0.45">
      <c r="A2668" t="s">
        <v>660</v>
      </c>
      <c r="B2668">
        <v>2020</v>
      </c>
      <c r="C2668" s="9">
        <v>43756</v>
      </c>
      <c r="D2668" t="s">
        <v>658</v>
      </c>
      <c r="E2668" t="s">
        <v>370</v>
      </c>
      <c r="F2668">
        <v>2</v>
      </c>
      <c r="G2668">
        <v>5</v>
      </c>
      <c r="H2668" t="s">
        <v>662</v>
      </c>
      <c r="I2668" t="s">
        <v>36</v>
      </c>
      <c r="J2668">
        <v>20.147945205479399</v>
      </c>
      <c r="K2668">
        <v>18.158999999999999</v>
      </c>
      <c r="L2668">
        <v>17.759</v>
      </c>
      <c r="M2668">
        <v>20.934999999999999</v>
      </c>
      <c r="N2668">
        <v>1.5880000000000001</v>
      </c>
    </row>
    <row r="2669" spans="1:15" x14ac:dyDescent="0.45">
      <c r="A2669" t="s">
        <v>660</v>
      </c>
      <c r="B2669">
        <v>2020</v>
      </c>
      <c r="C2669" s="9">
        <v>43756</v>
      </c>
      <c r="D2669" t="s">
        <v>658</v>
      </c>
      <c r="E2669" t="s">
        <v>370</v>
      </c>
      <c r="F2669">
        <v>2</v>
      </c>
      <c r="G2669">
        <v>6</v>
      </c>
      <c r="H2669" t="s">
        <v>663</v>
      </c>
      <c r="I2669" t="s">
        <v>29</v>
      </c>
      <c r="J2669">
        <v>19.4794520547945</v>
      </c>
      <c r="K2669">
        <v>12.282</v>
      </c>
      <c r="L2669">
        <v>11.026</v>
      </c>
      <c r="M2669">
        <v>16.536000000000001</v>
      </c>
      <c r="N2669">
        <v>2.7549999999999999</v>
      </c>
    </row>
    <row r="2670" spans="1:15" x14ac:dyDescent="0.45">
      <c r="A2670" t="s">
        <v>657</v>
      </c>
      <c r="B2670">
        <v>2020</v>
      </c>
      <c r="C2670" s="9">
        <v>43757</v>
      </c>
      <c r="D2670" t="s">
        <v>658</v>
      </c>
      <c r="E2670" t="s">
        <v>454</v>
      </c>
      <c r="F2670">
        <v>1</v>
      </c>
      <c r="G2670">
        <v>1</v>
      </c>
      <c r="H2670" t="s">
        <v>77</v>
      </c>
      <c r="I2670" t="s">
        <v>19</v>
      </c>
      <c r="J2670">
        <v>28.441095890410899</v>
      </c>
      <c r="K2670">
        <v>28.206</v>
      </c>
      <c r="L2670">
        <v>28.341000000000001</v>
      </c>
      <c r="M2670">
        <v>30.041</v>
      </c>
      <c r="N2670">
        <v>0.85</v>
      </c>
      <c r="O2670">
        <v>4</v>
      </c>
    </row>
    <row r="2671" spans="1:15" x14ac:dyDescent="0.45">
      <c r="A2671" t="s">
        <v>657</v>
      </c>
      <c r="B2671">
        <v>2020</v>
      </c>
      <c r="C2671" s="9">
        <v>43757</v>
      </c>
      <c r="D2671" t="s">
        <v>658</v>
      </c>
      <c r="E2671" t="s">
        <v>454</v>
      </c>
      <c r="F2671">
        <v>1</v>
      </c>
      <c r="G2671">
        <v>2</v>
      </c>
      <c r="H2671" t="s">
        <v>111</v>
      </c>
      <c r="I2671" t="s">
        <v>118</v>
      </c>
      <c r="J2671">
        <v>24.9972602739726</v>
      </c>
      <c r="K2671">
        <v>26.597999999999999</v>
      </c>
      <c r="L2671">
        <v>26.613</v>
      </c>
      <c r="M2671">
        <v>28.459</v>
      </c>
      <c r="N2671">
        <v>0.92300000000000004</v>
      </c>
      <c r="O2671">
        <v>3</v>
      </c>
    </row>
    <row r="2672" spans="1:15" x14ac:dyDescent="0.45">
      <c r="A2672" t="s">
        <v>657</v>
      </c>
      <c r="B2672">
        <v>2020</v>
      </c>
      <c r="C2672" s="9">
        <v>43757</v>
      </c>
      <c r="D2672" t="s">
        <v>658</v>
      </c>
      <c r="E2672" t="s">
        <v>454</v>
      </c>
      <c r="F2672">
        <v>1</v>
      </c>
      <c r="G2672">
        <v>3</v>
      </c>
      <c r="H2672" t="s">
        <v>121</v>
      </c>
      <c r="I2672" t="s">
        <v>120</v>
      </c>
      <c r="J2672">
        <v>23.624657534246499</v>
      </c>
      <c r="K2672">
        <v>18.239000000000001</v>
      </c>
      <c r="L2672">
        <v>18.550999999999998</v>
      </c>
      <c r="M2672">
        <v>20.925000000000001</v>
      </c>
      <c r="N2672">
        <v>1.1870000000000001</v>
      </c>
      <c r="O2672">
        <v>9</v>
      </c>
    </row>
    <row r="2673" spans="1:15" x14ac:dyDescent="0.45">
      <c r="A2673" t="s">
        <v>657</v>
      </c>
      <c r="B2673">
        <v>2020</v>
      </c>
      <c r="C2673" s="9">
        <v>43757</v>
      </c>
      <c r="D2673" t="s">
        <v>658</v>
      </c>
      <c r="E2673" t="s">
        <v>454</v>
      </c>
      <c r="F2673">
        <v>1</v>
      </c>
      <c r="G2673">
        <v>4</v>
      </c>
      <c r="H2673" t="s">
        <v>139</v>
      </c>
      <c r="I2673" t="s">
        <v>61</v>
      </c>
      <c r="J2673">
        <v>27.358904109589002</v>
      </c>
      <c r="K2673">
        <v>22.942</v>
      </c>
      <c r="L2673">
        <v>22.794</v>
      </c>
      <c r="M2673">
        <v>24.494</v>
      </c>
      <c r="N2673">
        <v>0.85</v>
      </c>
      <c r="O2673">
        <v>13</v>
      </c>
    </row>
    <row r="2674" spans="1:15" x14ac:dyDescent="0.45">
      <c r="A2674" t="s">
        <v>657</v>
      </c>
      <c r="B2674">
        <v>2020</v>
      </c>
      <c r="C2674" s="9">
        <v>43757</v>
      </c>
      <c r="D2674" t="s">
        <v>658</v>
      </c>
      <c r="E2674" t="s">
        <v>454</v>
      </c>
      <c r="F2674">
        <v>1</v>
      </c>
      <c r="G2674">
        <v>5</v>
      </c>
      <c r="H2674" t="s">
        <v>48</v>
      </c>
      <c r="I2674" t="s">
        <v>49</v>
      </c>
      <c r="J2674">
        <v>18.7205479452054</v>
      </c>
      <c r="K2674">
        <v>9</v>
      </c>
      <c r="L2674">
        <v>5.0270000000000001</v>
      </c>
      <c r="M2674">
        <v>16.245000000000001</v>
      </c>
      <c r="N2674">
        <v>5.609</v>
      </c>
      <c r="O2674">
        <v>17</v>
      </c>
    </row>
    <row r="2675" spans="1:15" x14ac:dyDescent="0.45">
      <c r="A2675" t="s">
        <v>657</v>
      </c>
      <c r="B2675">
        <v>2020</v>
      </c>
      <c r="C2675" s="9">
        <v>43757</v>
      </c>
      <c r="D2675" t="s">
        <v>658</v>
      </c>
      <c r="E2675" t="s">
        <v>454</v>
      </c>
      <c r="F2675">
        <v>2</v>
      </c>
      <c r="G2675">
        <v>1</v>
      </c>
      <c r="H2675" t="s">
        <v>14</v>
      </c>
      <c r="I2675" t="s">
        <v>15</v>
      </c>
      <c r="J2675">
        <v>19.794520547945201</v>
      </c>
      <c r="K2675">
        <v>16.914000000000001</v>
      </c>
      <c r="L2675">
        <v>20.474</v>
      </c>
      <c r="M2675">
        <v>25.332000000000001</v>
      </c>
      <c r="N2675">
        <v>2.4289999999999998</v>
      </c>
      <c r="O2675">
        <v>2</v>
      </c>
    </row>
    <row r="2676" spans="1:15" x14ac:dyDescent="0.45">
      <c r="A2676" t="s">
        <v>657</v>
      </c>
      <c r="B2676">
        <v>2020</v>
      </c>
      <c r="C2676" s="9">
        <v>43757</v>
      </c>
      <c r="D2676" t="s">
        <v>658</v>
      </c>
      <c r="E2676" t="s">
        <v>454</v>
      </c>
      <c r="F2676">
        <v>2</v>
      </c>
      <c r="G2676">
        <v>2</v>
      </c>
      <c r="H2676" t="s">
        <v>16</v>
      </c>
      <c r="I2676" t="s">
        <v>17</v>
      </c>
      <c r="J2676">
        <v>20.4931506849315</v>
      </c>
      <c r="K2676">
        <v>27.418999999999901</v>
      </c>
      <c r="L2676">
        <v>27.451999999999899</v>
      </c>
      <c r="M2676">
        <v>29.545999999999999</v>
      </c>
      <c r="N2676">
        <v>1.0469999999999999</v>
      </c>
      <c r="O2676">
        <v>1</v>
      </c>
    </row>
    <row r="2677" spans="1:15" x14ac:dyDescent="0.45">
      <c r="A2677" t="s">
        <v>657</v>
      </c>
      <c r="B2677">
        <v>2020</v>
      </c>
      <c r="C2677" s="9">
        <v>43757</v>
      </c>
      <c r="D2677" t="s">
        <v>658</v>
      </c>
      <c r="E2677" t="s">
        <v>454</v>
      </c>
      <c r="F2677">
        <v>2</v>
      </c>
      <c r="G2677">
        <v>3</v>
      </c>
      <c r="H2677" t="s">
        <v>147</v>
      </c>
      <c r="I2677" t="s">
        <v>31</v>
      </c>
      <c r="J2677">
        <v>31.279452054794501</v>
      </c>
      <c r="K2677">
        <v>27.234000000000002</v>
      </c>
      <c r="L2677">
        <v>27.174999999999901</v>
      </c>
      <c r="M2677">
        <v>28.652999999999999</v>
      </c>
      <c r="N2677">
        <v>0.73899999999999999</v>
      </c>
      <c r="O2677">
        <v>13</v>
      </c>
    </row>
    <row r="2678" spans="1:15" x14ac:dyDescent="0.45">
      <c r="A2678" t="s">
        <v>657</v>
      </c>
      <c r="B2678">
        <v>2020</v>
      </c>
      <c r="C2678" s="9">
        <v>43757</v>
      </c>
      <c r="D2678" t="s">
        <v>658</v>
      </c>
      <c r="E2678" t="s">
        <v>454</v>
      </c>
      <c r="F2678">
        <v>2</v>
      </c>
      <c r="G2678">
        <v>4</v>
      </c>
      <c r="H2678" t="s">
        <v>100</v>
      </c>
      <c r="I2678" t="s">
        <v>47</v>
      </c>
      <c r="J2678">
        <v>25.682191780821899</v>
      </c>
      <c r="K2678">
        <v>22.27</v>
      </c>
      <c r="L2678">
        <v>22.225999999999999</v>
      </c>
      <c r="M2678">
        <v>24.372</v>
      </c>
      <c r="N2678">
        <v>1.073</v>
      </c>
      <c r="O2678">
        <v>21</v>
      </c>
    </row>
    <row r="2679" spans="1:15" x14ac:dyDescent="0.45">
      <c r="A2679" t="s">
        <v>657</v>
      </c>
      <c r="B2679">
        <v>2020</v>
      </c>
      <c r="C2679" s="9">
        <v>43757</v>
      </c>
      <c r="D2679" t="s">
        <v>658</v>
      </c>
      <c r="E2679" t="s">
        <v>454</v>
      </c>
      <c r="F2679">
        <v>2</v>
      </c>
      <c r="G2679">
        <v>5</v>
      </c>
      <c r="H2679" t="s">
        <v>24</v>
      </c>
      <c r="I2679" t="s">
        <v>25</v>
      </c>
      <c r="J2679">
        <v>21.136986301369799</v>
      </c>
      <c r="K2679">
        <v>9</v>
      </c>
      <c r="L2679">
        <v>10.286</v>
      </c>
      <c r="M2679">
        <v>19.946000000000002</v>
      </c>
      <c r="N2679">
        <v>4.83</v>
      </c>
      <c r="O2679">
        <v>11</v>
      </c>
    </row>
    <row r="2680" spans="1:15" x14ac:dyDescent="0.45">
      <c r="A2680" t="s">
        <v>657</v>
      </c>
      <c r="B2680">
        <v>2020</v>
      </c>
      <c r="C2680" s="9">
        <v>43757</v>
      </c>
      <c r="D2680" t="s">
        <v>658</v>
      </c>
      <c r="E2680" t="s">
        <v>454</v>
      </c>
      <c r="F2680">
        <v>2</v>
      </c>
      <c r="G2680">
        <v>6</v>
      </c>
      <c r="H2680" t="s">
        <v>659</v>
      </c>
      <c r="I2680" t="s">
        <v>56</v>
      </c>
      <c r="J2680">
        <v>22.558904109589001</v>
      </c>
      <c r="K2680">
        <v>9</v>
      </c>
      <c r="L2680">
        <v>3.5459999999999998</v>
      </c>
      <c r="M2680">
        <v>14.964</v>
      </c>
      <c r="N2680">
        <v>5.7089999999999996</v>
      </c>
      <c r="O2680">
        <v>21</v>
      </c>
    </row>
    <row r="2681" spans="1:15" x14ac:dyDescent="0.45">
      <c r="A2681" t="s">
        <v>657</v>
      </c>
      <c r="B2681">
        <v>2020</v>
      </c>
      <c r="C2681" s="9">
        <v>43757</v>
      </c>
      <c r="D2681" t="s">
        <v>658</v>
      </c>
      <c r="E2681" t="s">
        <v>454</v>
      </c>
      <c r="F2681">
        <v>3</v>
      </c>
      <c r="G2681">
        <v>1</v>
      </c>
      <c r="H2681" t="s">
        <v>50</v>
      </c>
      <c r="I2681" t="s">
        <v>51</v>
      </c>
      <c r="J2681">
        <v>23.035616438356101</v>
      </c>
      <c r="K2681">
        <v>26.457999999999998</v>
      </c>
      <c r="L2681">
        <v>26.63</v>
      </c>
      <c r="M2681">
        <v>28.341999999999999</v>
      </c>
      <c r="N2681">
        <v>0.85599999999999998</v>
      </c>
      <c r="O2681">
        <v>5</v>
      </c>
    </row>
    <row r="2682" spans="1:15" x14ac:dyDescent="0.45">
      <c r="A2682" t="s">
        <v>657</v>
      </c>
      <c r="B2682">
        <v>2020</v>
      </c>
      <c r="C2682" s="9">
        <v>43757</v>
      </c>
      <c r="D2682" t="s">
        <v>658</v>
      </c>
      <c r="E2682" t="s">
        <v>454</v>
      </c>
      <c r="F2682">
        <v>3</v>
      </c>
      <c r="G2682">
        <v>2</v>
      </c>
      <c r="H2682" t="s">
        <v>656</v>
      </c>
      <c r="I2682" t="s">
        <v>49</v>
      </c>
      <c r="J2682">
        <v>21.339726027397202</v>
      </c>
      <c r="K2682">
        <v>22.268999999999998</v>
      </c>
      <c r="L2682">
        <v>22.536999999999999</v>
      </c>
      <c r="M2682">
        <v>24.649000000000001</v>
      </c>
      <c r="N2682">
        <v>1.056</v>
      </c>
      <c r="O2682">
        <v>12</v>
      </c>
    </row>
    <row r="2683" spans="1:15" x14ac:dyDescent="0.45">
      <c r="A2683" t="s">
        <v>657</v>
      </c>
      <c r="B2683">
        <v>2020</v>
      </c>
      <c r="C2683" s="9">
        <v>43757</v>
      </c>
      <c r="D2683" t="s">
        <v>658</v>
      </c>
      <c r="E2683" t="s">
        <v>454</v>
      </c>
      <c r="F2683">
        <v>3</v>
      </c>
      <c r="G2683">
        <v>3</v>
      </c>
      <c r="H2683" t="s">
        <v>133</v>
      </c>
      <c r="I2683" t="s">
        <v>25</v>
      </c>
      <c r="J2683">
        <v>26.7342465753424</v>
      </c>
      <c r="K2683">
        <v>26.305999999999901</v>
      </c>
      <c r="L2683">
        <v>26.215</v>
      </c>
      <c r="M2683">
        <v>27.864999999999998</v>
      </c>
      <c r="N2683">
        <v>0.82499999999999996</v>
      </c>
      <c r="O2683">
        <v>8</v>
      </c>
    </row>
    <row r="2684" spans="1:15" x14ac:dyDescent="0.45">
      <c r="A2684" t="s">
        <v>657</v>
      </c>
      <c r="B2684">
        <v>2020</v>
      </c>
      <c r="C2684" s="9">
        <v>43757</v>
      </c>
      <c r="D2684" t="s">
        <v>658</v>
      </c>
      <c r="E2684" t="s">
        <v>454</v>
      </c>
      <c r="F2684">
        <v>3</v>
      </c>
      <c r="G2684">
        <v>4</v>
      </c>
      <c r="H2684" t="s">
        <v>630</v>
      </c>
      <c r="I2684" t="s">
        <v>53</v>
      </c>
      <c r="J2684">
        <v>22.786301369863001</v>
      </c>
      <c r="K2684">
        <v>15.047000000000001</v>
      </c>
      <c r="L2684">
        <v>15.882999999999999</v>
      </c>
      <c r="M2684">
        <v>19.879000000000001</v>
      </c>
      <c r="N2684">
        <v>1.998</v>
      </c>
      <c r="O2684">
        <v>17</v>
      </c>
    </row>
    <row r="2685" spans="1:15" x14ac:dyDescent="0.45">
      <c r="A2685" t="s">
        <v>657</v>
      </c>
      <c r="B2685">
        <v>2020</v>
      </c>
      <c r="C2685" s="9">
        <v>43757</v>
      </c>
      <c r="D2685" t="s">
        <v>658</v>
      </c>
      <c r="E2685" t="s">
        <v>454</v>
      </c>
      <c r="F2685">
        <v>3</v>
      </c>
      <c r="G2685">
        <v>5</v>
      </c>
      <c r="H2685" t="s">
        <v>60</v>
      </c>
      <c r="I2685" t="s">
        <v>61</v>
      </c>
      <c r="J2685">
        <v>31.2575342465753</v>
      </c>
      <c r="K2685">
        <v>23.748999999999999</v>
      </c>
      <c r="L2685">
        <v>23.532</v>
      </c>
      <c r="M2685">
        <v>25.071999999999999</v>
      </c>
      <c r="N2685">
        <v>0.77</v>
      </c>
      <c r="O2685">
        <v>17</v>
      </c>
    </row>
    <row r="2686" spans="1:15" x14ac:dyDescent="0.45">
      <c r="A2686" t="s">
        <v>657</v>
      </c>
      <c r="B2686">
        <v>2020</v>
      </c>
      <c r="C2686" s="9">
        <v>43757</v>
      </c>
      <c r="D2686" t="s">
        <v>658</v>
      </c>
      <c r="E2686" t="s">
        <v>454</v>
      </c>
      <c r="F2686">
        <v>4</v>
      </c>
      <c r="G2686">
        <v>1</v>
      </c>
      <c r="H2686" t="s">
        <v>109</v>
      </c>
      <c r="I2686" t="s">
        <v>118</v>
      </c>
      <c r="J2686">
        <v>26.717808219178</v>
      </c>
      <c r="K2686">
        <v>26.265000000000001</v>
      </c>
      <c r="L2686">
        <v>26.462</v>
      </c>
      <c r="M2686">
        <v>28.143999999999998</v>
      </c>
      <c r="N2686">
        <v>0.84099999999999997</v>
      </c>
      <c r="O2686">
        <v>6</v>
      </c>
    </row>
    <row r="2687" spans="1:15" x14ac:dyDescent="0.45">
      <c r="A2687" t="s">
        <v>657</v>
      </c>
      <c r="B2687">
        <v>2020</v>
      </c>
      <c r="C2687" s="9">
        <v>43757</v>
      </c>
      <c r="D2687" t="s">
        <v>658</v>
      </c>
      <c r="E2687" t="s">
        <v>454</v>
      </c>
      <c r="F2687">
        <v>4</v>
      </c>
      <c r="G2687">
        <v>2</v>
      </c>
      <c r="H2687" t="s">
        <v>146</v>
      </c>
      <c r="I2687" t="s">
        <v>56</v>
      </c>
      <c r="J2687">
        <v>29.545205479452001</v>
      </c>
      <c r="K2687">
        <v>20.105</v>
      </c>
      <c r="L2687">
        <v>20.654</v>
      </c>
      <c r="M2687">
        <v>22.975999999999999</v>
      </c>
      <c r="N2687">
        <v>1.161</v>
      </c>
      <c r="O2687">
        <v>10</v>
      </c>
    </row>
    <row r="2688" spans="1:15" x14ac:dyDescent="0.45">
      <c r="A2688" t="s">
        <v>657</v>
      </c>
      <c r="B2688">
        <v>2020</v>
      </c>
      <c r="C2688" s="9">
        <v>43757</v>
      </c>
      <c r="D2688" t="s">
        <v>658</v>
      </c>
      <c r="E2688" t="s">
        <v>454</v>
      </c>
      <c r="F2688">
        <v>4</v>
      </c>
      <c r="G2688">
        <v>3</v>
      </c>
      <c r="H2688" t="s">
        <v>99</v>
      </c>
      <c r="I2688" t="s">
        <v>47</v>
      </c>
      <c r="J2688">
        <v>22.673972602739699</v>
      </c>
      <c r="K2688">
        <v>20.93</v>
      </c>
      <c r="L2688">
        <v>21.762999999999899</v>
      </c>
      <c r="M2688">
        <v>27.152999999999999</v>
      </c>
      <c r="N2688">
        <v>2.6949999999999998</v>
      </c>
      <c r="O2688">
        <v>17</v>
      </c>
    </row>
    <row r="2689" spans="1:15" x14ac:dyDescent="0.45">
      <c r="A2689" t="s">
        <v>657</v>
      </c>
      <c r="B2689">
        <v>2020</v>
      </c>
      <c r="C2689" s="9">
        <v>43757</v>
      </c>
      <c r="D2689" t="s">
        <v>658</v>
      </c>
      <c r="E2689" t="s">
        <v>454</v>
      </c>
      <c r="F2689">
        <v>4</v>
      </c>
      <c r="G2689">
        <v>4</v>
      </c>
      <c r="H2689" t="s">
        <v>52</v>
      </c>
      <c r="I2689" t="s">
        <v>53</v>
      </c>
      <c r="J2689">
        <v>22.608219178082098</v>
      </c>
      <c r="K2689">
        <v>14.12</v>
      </c>
      <c r="L2689">
        <v>15.4759999999999</v>
      </c>
      <c r="M2689">
        <v>18.974</v>
      </c>
      <c r="N2689">
        <v>1.7490000000000001</v>
      </c>
      <c r="O2689">
        <v>13</v>
      </c>
    </row>
    <row r="2690" spans="1:15" x14ac:dyDescent="0.45">
      <c r="A2690" t="s">
        <v>657</v>
      </c>
      <c r="B2690">
        <v>2020</v>
      </c>
      <c r="C2690" s="9">
        <v>43757</v>
      </c>
      <c r="D2690" t="s">
        <v>658</v>
      </c>
      <c r="E2690" t="s">
        <v>454</v>
      </c>
      <c r="F2690">
        <v>4</v>
      </c>
      <c r="G2690">
        <v>5</v>
      </c>
      <c r="H2690" t="s">
        <v>655</v>
      </c>
      <c r="I2690" t="s">
        <v>120</v>
      </c>
      <c r="J2690">
        <v>36.873972602739698</v>
      </c>
      <c r="K2690">
        <v>27.023999999999901</v>
      </c>
      <c r="L2690">
        <v>26.852</v>
      </c>
      <c r="M2690">
        <v>28.31</v>
      </c>
      <c r="N2690">
        <v>0.72899999999999998</v>
      </c>
      <c r="O2690">
        <v>7</v>
      </c>
    </row>
    <row r="2691" spans="1:15" x14ac:dyDescent="0.45">
      <c r="A2691" t="s">
        <v>657</v>
      </c>
      <c r="B2691">
        <v>2020</v>
      </c>
      <c r="C2691" s="9">
        <v>43757</v>
      </c>
      <c r="D2691" t="s">
        <v>658</v>
      </c>
      <c r="E2691" t="s">
        <v>454</v>
      </c>
      <c r="F2691">
        <v>4</v>
      </c>
      <c r="G2691">
        <v>6</v>
      </c>
      <c r="H2691" t="s">
        <v>34</v>
      </c>
      <c r="I2691" t="s">
        <v>19</v>
      </c>
      <c r="J2691">
        <v>32.213698630136903</v>
      </c>
      <c r="K2691">
        <v>28.416</v>
      </c>
      <c r="L2691">
        <v>28.052</v>
      </c>
      <c r="M2691">
        <v>29.69</v>
      </c>
      <c r="N2691">
        <v>0.81899999999999995</v>
      </c>
      <c r="O2691">
        <v>13</v>
      </c>
    </row>
    <row r="2692" spans="1:15" x14ac:dyDescent="0.45">
      <c r="A2692" t="s">
        <v>657</v>
      </c>
      <c r="B2692">
        <v>2020</v>
      </c>
      <c r="C2692" s="9">
        <v>43757</v>
      </c>
      <c r="D2692" t="s">
        <v>658</v>
      </c>
      <c r="E2692" t="s">
        <v>642</v>
      </c>
      <c r="F2692">
        <v>1</v>
      </c>
      <c r="G2692">
        <v>1</v>
      </c>
      <c r="H2692" t="s">
        <v>121</v>
      </c>
      <c r="I2692" t="s">
        <v>120</v>
      </c>
      <c r="J2692">
        <v>23.624657534246499</v>
      </c>
      <c r="K2692">
        <v>18.550999999999998</v>
      </c>
      <c r="L2692">
        <v>18.931000000000001</v>
      </c>
      <c r="M2692">
        <v>21.266999999999999</v>
      </c>
      <c r="N2692">
        <v>1.1679999999999999</v>
      </c>
      <c r="O2692">
        <v>9</v>
      </c>
    </row>
    <row r="2693" spans="1:15" x14ac:dyDescent="0.45">
      <c r="A2693" t="s">
        <v>657</v>
      </c>
      <c r="B2693">
        <v>2020</v>
      </c>
      <c r="C2693" s="9">
        <v>43757</v>
      </c>
      <c r="D2693" t="s">
        <v>658</v>
      </c>
      <c r="E2693" t="s">
        <v>642</v>
      </c>
      <c r="F2693">
        <v>1</v>
      </c>
      <c r="G2693">
        <v>2</v>
      </c>
      <c r="H2693" t="s">
        <v>52</v>
      </c>
      <c r="I2693" t="s">
        <v>53</v>
      </c>
      <c r="J2693">
        <v>22.608219178082098</v>
      </c>
      <c r="K2693">
        <v>15.4759999999999</v>
      </c>
      <c r="L2693">
        <v>16.024000000000001</v>
      </c>
      <c r="M2693">
        <v>19.36</v>
      </c>
      <c r="N2693">
        <v>1.6679999999999999</v>
      </c>
      <c r="O2693">
        <v>13</v>
      </c>
    </row>
    <row r="2694" spans="1:15" x14ac:dyDescent="0.45">
      <c r="A2694" t="s">
        <v>657</v>
      </c>
      <c r="B2694">
        <v>2020</v>
      </c>
      <c r="C2694" s="9">
        <v>43757</v>
      </c>
      <c r="D2694" t="s">
        <v>658</v>
      </c>
      <c r="E2694" t="s">
        <v>642</v>
      </c>
      <c r="F2694">
        <v>1</v>
      </c>
      <c r="G2694">
        <v>3</v>
      </c>
      <c r="H2694" t="s">
        <v>60</v>
      </c>
      <c r="I2694" t="s">
        <v>61</v>
      </c>
      <c r="J2694">
        <v>31.2575342465753</v>
      </c>
      <c r="K2694">
        <v>23.532</v>
      </c>
      <c r="L2694">
        <v>23.315999999999999</v>
      </c>
      <c r="M2694">
        <v>24.852</v>
      </c>
      <c r="N2694">
        <v>0.76800000000000002</v>
      </c>
      <c r="O2694">
        <v>17</v>
      </c>
    </row>
    <row r="2695" spans="1:15" x14ac:dyDescent="0.45">
      <c r="A2695" t="s">
        <v>657</v>
      </c>
      <c r="B2695">
        <v>2020</v>
      </c>
      <c r="C2695" s="9">
        <v>43757</v>
      </c>
      <c r="D2695" t="s">
        <v>658</v>
      </c>
      <c r="E2695" t="s">
        <v>642</v>
      </c>
      <c r="F2695">
        <v>2</v>
      </c>
      <c r="G2695">
        <v>1</v>
      </c>
      <c r="H2695" t="s">
        <v>24</v>
      </c>
      <c r="I2695" t="s">
        <v>25</v>
      </c>
      <c r="J2695">
        <v>21.136986301369799</v>
      </c>
      <c r="K2695">
        <v>10.286</v>
      </c>
      <c r="L2695">
        <v>17.840999999999902</v>
      </c>
      <c r="M2695">
        <v>25.588999999999999</v>
      </c>
      <c r="N2695">
        <v>3.8740000000000001</v>
      </c>
      <c r="O2695">
        <v>11</v>
      </c>
    </row>
    <row r="2696" spans="1:15" x14ac:dyDescent="0.45">
      <c r="A2696" t="s">
        <v>657</v>
      </c>
      <c r="B2696">
        <v>2020</v>
      </c>
      <c r="C2696" s="9">
        <v>43757</v>
      </c>
      <c r="D2696" t="s">
        <v>658</v>
      </c>
      <c r="E2696" t="s">
        <v>642</v>
      </c>
      <c r="F2696">
        <v>2</v>
      </c>
      <c r="G2696">
        <v>2</v>
      </c>
      <c r="H2696" t="s">
        <v>147</v>
      </c>
      <c r="I2696" t="s">
        <v>31</v>
      </c>
      <c r="J2696">
        <v>31.279452054794501</v>
      </c>
      <c r="K2696">
        <v>27.174999999999901</v>
      </c>
      <c r="L2696">
        <v>27.081</v>
      </c>
      <c r="M2696">
        <v>28.559000000000001</v>
      </c>
      <c r="N2696">
        <v>0.73899999999999999</v>
      </c>
      <c r="O2696">
        <v>13</v>
      </c>
    </row>
    <row r="2697" spans="1:15" x14ac:dyDescent="0.45">
      <c r="A2697" t="s">
        <v>657</v>
      </c>
      <c r="B2697">
        <v>2020</v>
      </c>
      <c r="C2697" s="9">
        <v>43757</v>
      </c>
      <c r="D2697" t="s">
        <v>658</v>
      </c>
      <c r="E2697" t="s">
        <v>642</v>
      </c>
      <c r="F2697">
        <v>2</v>
      </c>
      <c r="G2697">
        <v>3</v>
      </c>
      <c r="H2697" t="s">
        <v>630</v>
      </c>
      <c r="I2697" t="s">
        <v>53</v>
      </c>
      <c r="J2697">
        <v>22.786301369863001</v>
      </c>
      <c r="K2697">
        <v>15.882999999999999</v>
      </c>
      <c r="L2697">
        <v>15.702</v>
      </c>
      <c r="M2697">
        <v>19.594000000000001</v>
      </c>
      <c r="N2697">
        <v>1.946</v>
      </c>
      <c r="O2697">
        <v>17</v>
      </c>
    </row>
    <row r="2698" spans="1:15" x14ac:dyDescent="0.45">
      <c r="A2698" t="s">
        <v>657</v>
      </c>
      <c r="B2698">
        <v>2020</v>
      </c>
      <c r="C2698" s="9">
        <v>43757</v>
      </c>
      <c r="D2698" t="s">
        <v>658</v>
      </c>
      <c r="E2698" t="s">
        <v>642</v>
      </c>
      <c r="F2698">
        <v>3</v>
      </c>
      <c r="G2698">
        <v>1</v>
      </c>
      <c r="H2698" t="s">
        <v>133</v>
      </c>
      <c r="I2698" t="s">
        <v>25</v>
      </c>
      <c r="J2698">
        <v>26.7342465753424</v>
      </c>
      <c r="K2698">
        <v>26.215</v>
      </c>
      <c r="L2698">
        <v>26.381</v>
      </c>
      <c r="M2698">
        <v>28.024999999999999</v>
      </c>
      <c r="N2698">
        <v>0.82199999999999995</v>
      </c>
      <c r="O2698">
        <v>8</v>
      </c>
    </row>
    <row r="2699" spans="1:15" x14ac:dyDescent="0.45">
      <c r="A2699" t="s">
        <v>657</v>
      </c>
      <c r="B2699">
        <v>2020</v>
      </c>
      <c r="C2699" s="9">
        <v>43757</v>
      </c>
      <c r="D2699" t="s">
        <v>658</v>
      </c>
      <c r="E2699" t="s">
        <v>642</v>
      </c>
      <c r="F2699">
        <v>3</v>
      </c>
      <c r="G2699">
        <v>2</v>
      </c>
      <c r="H2699" t="s">
        <v>34</v>
      </c>
      <c r="I2699" t="s">
        <v>19</v>
      </c>
      <c r="J2699">
        <v>32.213698630136903</v>
      </c>
      <c r="K2699">
        <v>28.052</v>
      </c>
      <c r="L2699">
        <v>27.998000000000001</v>
      </c>
      <c r="M2699">
        <v>29.628</v>
      </c>
      <c r="N2699">
        <v>0.81499999999999995</v>
      </c>
      <c r="O2699">
        <v>13</v>
      </c>
    </row>
    <row r="2700" spans="1:15" x14ac:dyDescent="0.45">
      <c r="A2700" t="s">
        <v>657</v>
      </c>
      <c r="B2700">
        <v>2020</v>
      </c>
      <c r="C2700" s="9">
        <v>43757</v>
      </c>
      <c r="D2700" t="s">
        <v>658</v>
      </c>
      <c r="E2700" t="s">
        <v>642</v>
      </c>
      <c r="F2700">
        <v>3</v>
      </c>
      <c r="G2700">
        <v>3</v>
      </c>
      <c r="H2700" t="s">
        <v>48</v>
      </c>
      <c r="I2700" t="s">
        <v>49</v>
      </c>
      <c r="J2700">
        <v>18.7205479452054</v>
      </c>
      <c r="K2700">
        <v>5.0270000000000001</v>
      </c>
      <c r="L2700">
        <v>12.645</v>
      </c>
      <c r="M2700">
        <v>20.548999999999999</v>
      </c>
      <c r="N2700">
        <v>3.952</v>
      </c>
      <c r="O2700">
        <v>17</v>
      </c>
    </row>
    <row r="2701" spans="1:15" x14ac:dyDescent="0.45">
      <c r="A2701" t="s">
        <v>657</v>
      </c>
      <c r="B2701">
        <v>2020</v>
      </c>
      <c r="C2701" s="9">
        <v>43757</v>
      </c>
      <c r="D2701" t="s">
        <v>658</v>
      </c>
      <c r="E2701" t="s">
        <v>642</v>
      </c>
      <c r="F2701">
        <v>3</v>
      </c>
      <c r="G2701">
        <v>4</v>
      </c>
      <c r="H2701" t="s">
        <v>100</v>
      </c>
      <c r="I2701" t="s">
        <v>47</v>
      </c>
      <c r="J2701">
        <v>25.682191780821899</v>
      </c>
      <c r="K2701">
        <v>22.225999999999999</v>
      </c>
      <c r="L2701">
        <v>21.925999999999998</v>
      </c>
      <c r="M2701">
        <v>24.05</v>
      </c>
      <c r="N2701">
        <v>1.0620000000000001</v>
      </c>
      <c r="O2701">
        <v>21</v>
      </c>
    </row>
    <row r="2702" spans="1:15" x14ac:dyDescent="0.45">
      <c r="A2702" t="s">
        <v>657</v>
      </c>
      <c r="B2702">
        <v>2020</v>
      </c>
      <c r="C2702" s="9">
        <v>43757</v>
      </c>
      <c r="D2702" t="s">
        <v>658</v>
      </c>
      <c r="E2702" t="s">
        <v>642</v>
      </c>
      <c r="F2702">
        <v>4</v>
      </c>
      <c r="G2702">
        <v>1</v>
      </c>
      <c r="H2702" t="s">
        <v>655</v>
      </c>
      <c r="I2702" t="s">
        <v>120</v>
      </c>
      <c r="J2702">
        <v>36.873972602739698</v>
      </c>
      <c r="K2702">
        <v>26.852</v>
      </c>
      <c r="L2702">
        <v>26.936</v>
      </c>
      <c r="M2702">
        <v>28.393999999999998</v>
      </c>
      <c r="N2702">
        <v>0.72899999999999998</v>
      </c>
      <c r="O2702">
        <v>7</v>
      </c>
    </row>
    <row r="2703" spans="1:15" x14ac:dyDescent="0.45">
      <c r="A2703" t="s">
        <v>657</v>
      </c>
      <c r="B2703">
        <v>2020</v>
      </c>
      <c r="C2703" s="9">
        <v>43757</v>
      </c>
      <c r="D2703" t="s">
        <v>658</v>
      </c>
      <c r="E2703" t="s">
        <v>642</v>
      </c>
      <c r="F2703">
        <v>4</v>
      </c>
      <c r="G2703">
        <v>2</v>
      </c>
      <c r="H2703" t="s">
        <v>139</v>
      </c>
      <c r="I2703" t="s">
        <v>61</v>
      </c>
      <c r="J2703">
        <v>27.358904109589002</v>
      </c>
      <c r="K2703">
        <v>22.794</v>
      </c>
      <c r="L2703">
        <v>22.870999999999999</v>
      </c>
      <c r="M2703">
        <v>24.561</v>
      </c>
      <c r="N2703">
        <v>0.84499999999999997</v>
      </c>
      <c r="O2703">
        <v>13</v>
      </c>
    </row>
    <row r="2704" spans="1:15" x14ac:dyDescent="0.45">
      <c r="A2704" t="s">
        <v>657</v>
      </c>
      <c r="B2704">
        <v>2020</v>
      </c>
      <c r="C2704" s="9">
        <v>43757</v>
      </c>
      <c r="D2704" t="s">
        <v>658</v>
      </c>
      <c r="E2704" t="s">
        <v>642</v>
      </c>
      <c r="F2704">
        <v>4</v>
      </c>
      <c r="G2704">
        <v>3</v>
      </c>
      <c r="H2704" t="s">
        <v>99</v>
      </c>
      <c r="I2704" t="s">
        <v>47</v>
      </c>
      <c r="J2704">
        <v>22.673972602739699</v>
      </c>
      <c r="K2704">
        <v>21.762999999999899</v>
      </c>
      <c r="L2704">
        <v>20.797999999999998</v>
      </c>
      <c r="M2704">
        <v>25.707999999999998</v>
      </c>
      <c r="N2704">
        <v>2.4550000000000001</v>
      </c>
      <c r="O2704">
        <v>17</v>
      </c>
    </row>
    <row r="2705" spans="1:15" x14ac:dyDescent="0.45">
      <c r="A2705" t="s">
        <v>657</v>
      </c>
      <c r="B2705">
        <v>2020</v>
      </c>
      <c r="C2705" s="9">
        <v>43757</v>
      </c>
      <c r="D2705" t="s">
        <v>658</v>
      </c>
      <c r="E2705" t="s">
        <v>642</v>
      </c>
      <c r="F2705">
        <v>4</v>
      </c>
      <c r="G2705">
        <v>4</v>
      </c>
      <c r="H2705" t="s">
        <v>659</v>
      </c>
      <c r="I2705" t="s">
        <v>56</v>
      </c>
      <c r="J2705">
        <v>22.558904109589001</v>
      </c>
      <c r="K2705">
        <v>3.5459999999999998</v>
      </c>
      <c r="L2705">
        <v>3.3759999999999999</v>
      </c>
      <c r="M2705">
        <v>13.374000000000001</v>
      </c>
      <c r="N2705">
        <v>4.9989999999999997</v>
      </c>
      <c r="O2705">
        <v>21</v>
      </c>
    </row>
    <row r="2706" spans="1:15" x14ac:dyDescent="0.45">
      <c r="A2706" t="s">
        <v>657</v>
      </c>
      <c r="B2706">
        <v>2020</v>
      </c>
      <c r="C2706" s="9">
        <v>43757</v>
      </c>
      <c r="D2706" t="s">
        <v>658</v>
      </c>
      <c r="E2706" t="s">
        <v>643</v>
      </c>
      <c r="F2706">
        <v>1</v>
      </c>
      <c r="G2706">
        <v>1</v>
      </c>
      <c r="H2706" t="s">
        <v>109</v>
      </c>
      <c r="I2706" t="s">
        <v>118</v>
      </c>
      <c r="J2706">
        <v>26.717808219178</v>
      </c>
      <c r="K2706">
        <v>26.462</v>
      </c>
      <c r="L2706">
        <v>26.718</v>
      </c>
      <c r="M2706">
        <v>28.388000000000002</v>
      </c>
      <c r="N2706">
        <v>0.83499999999999996</v>
      </c>
      <c r="O2706">
        <v>6</v>
      </c>
    </row>
    <row r="2707" spans="1:15" x14ac:dyDescent="0.45">
      <c r="A2707" t="s">
        <v>657</v>
      </c>
      <c r="B2707">
        <v>2020</v>
      </c>
      <c r="C2707" s="9">
        <v>43757</v>
      </c>
      <c r="D2707" t="s">
        <v>658</v>
      </c>
      <c r="E2707" t="s">
        <v>643</v>
      </c>
      <c r="F2707">
        <v>1</v>
      </c>
      <c r="G2707">
        <v>2</v>
      </c>
      <c r="H2707" t="s">
        <v>16</v>
      </c>
      <c r="I2707" t="s">
        <v>17</v>
      </c>
      <c r="J2707">
        <v>20.4931506849315</v>
      </c>
      <c r="K2707">
        <v>27.451999999999899</v>
      </c>
      <c r="L2707">
        <v>27.587</v>
      </c>
      <c r="M2707">
        <v>29.643000000000001</v>
      </c>
      <c r="N2707">
        <v>1.028</v>
      </c>
      <c r="O2707">
        <v>1</v>
      </c>
    </row>
    <row r="2708" spans="1:15" x14ac:dyDescent="0.45">
      <c r="A2708" t="s">
        <v>657</v>
      </c>
      <c r="B2708">
        <v>2020</v>
      </c>
      <c r="C2708" s="9">
        <v>43757</v>
      </c>
      <c r="D2708" t="s">
        <v>658</v>
      </c>
      <c r="E2708" t="s">
        <v>643</v>
      </c>
      <c r="F2708">
        <v>1</v>
      </c>
      <c r="G2708">
        <v>3</v>
      </c>
      <c r="H2708" t="s">
        <v>77</v>
      </c>
      <c r="I2708" t="s">
        <v>19</v>
      </c>
      <c r="J2708">
        <v>28.441095890410899</v>
      </c>
      <c r="K2708">
        <v>28.341000000000001</v>
      </c>
      <c r="L2708">
        <v>28.297000000000001</v>
      </c>
      <c r="M2708">
        <v>29.978999999999999</v>
      </c>
      <c r="N2708">
        <v>0.84099999999999997</v>
      </c>
      <c r="O2708">
        <v>4</v>
      </c>
    </row>
    <row r="2709" spans="1:15" x14ac:dyDescent="0.45">
      <c r="A2709" t="s">
        <v>657</v>
      </c>
      <c r="B2709">
        <v>2020</v>
      </c>
      <c r="C2709" s="9">
        <v>43757</v>
      </c>
      <c r="D2709" t="s">
        <v>658</v>
      </c>
      <c r="E2709" t="s">
        <v>643</v>
      </c>
      <c r="F2709">
        <v>1</v>
      </c>
      <c r="G2709">
        <v>4</v>
      </c>
      <c r="H2709" t="s">
        <v>656</v>
      </c>
      <c r="I2709" t="s">
        <v>49</v>
      </c>
      <c r="J2709">
        <v>21.339726027397202</v>
      </c>
      <c r="K2709">
        <v>22.536999999999999</v>
      </c>
      <c r="L2709">
        <v>22.631</v>
      </c>
      <c r="M2709">
        <v>24.701000000000001</v>
      </c>
      <c r="N2709">
        <v>1.0349999999999999</v>
      </c>
      <c r="O2709">
        <v>12</v>
      </c>
    </row>
    <row r="2710" spans="1:15" x14ac:dyDescent="0.45">
      <c r="A2710" t="s">
        <v>657</v>
      </c>
      <c r="B2710">
        <v>2020</v>
      </c>
      <c r="C2710" s="9">
        <v>43757</v>
      </c>
      <c r="D2710" t="s">
        <v>658</v>
      </c>
      <c r="E2710" t="s">
        <v>643</v>
      </c>
      <c r="F2710">
        <v>1</v>
      </c>
      <c r="G2710">
        <v>5</v>
      </c>
      <c r="H2710" t="s">
        <v>121</v>
      </c>
      <c r="I2710" t="s">
        <v>120</v>
      </c>
      <c r="J2710">
        <v>23.624657534246499</v>
      </c>
      <c r="K2710">
        <v>18.931000000000001</v>
      </c>
      <c r="L2710">
        <v>19.09</v>
      </c>
      <c r="M2710">
        <v>21.37</v>
      </c>
      <c r="N2710">
        <v>1.1399999999999999</v>
      </c>
      <c r="O2710">
        <v>9</v>
      </c>
    </row>
    <row r="2711" spans="1:15" x14ac:dyDescent="0.45">
      <c r="A2711" t="s">
        <v>657</v>
      </c>
      <c r="B2711">
        <v>2020</v>
      </c>
      <c r="C2711" s="9">
        <v>43757</v>
      </c>
      <c r="D2711" t="s">
        <v>658</v>
      </c>
      <c r="E2711" t="s">
        <v>643</v>
      </c>
      <c r="F2711">
        <v>1</v>
      </c>
      <c r="G2711">
        <v>6</v>
      </c>
      <c r="H2711" t="s">
        <v>655</v>
      </c>
      <c r="I2711" t="s">
        <v>120</v>
      </c>
      <c r="J2711">
        <v>36.873972602739698</v>
      </c>
      <c r="K2711">
        <v>26.936</v>
      </c>
      <c r="L2711">
        <v>26.689</v>
      </c>
      <c r="M2711">
        <v>28.143000000000001</v>
      </c>
      <c r="N2711">
        <v>0.72699999999999998</v>
      </c>
      <c r="O2711">
        <v>7</v>
      </c>
    </row>
    <row r="2712" spans="1:15" x14ac:dyDescent="0.45">
      <c r="A2712" t="s">
        <v>657</v>
      </c>
      <c r="B2712">
        <v>2020</v>
      </c>
      <c r="C2712" s="9">
        <v>43757</v>
      </c>
      <c r="D2712" t="s">
        <v>658</v>
      </c>
      <c r="E2712" t="s">
        <v>643</v>
      </c>
      <c r="F2712">
        <v>2</v>
      </c>
      <c r="G2712">
        <v>1</v>
      </c>
      <c r="H2712" t="s">
        <v>50</v>
      </c>
      <c r="I2712" t="s">
        <v>51</v>
      </c>
      <c r="J2712">
        <v>23.035616438356101</v>
      </c>
      <c r="K2712">
        <v>26.63</v>
      </c>
      <c r="L2712">
        <v>26.856999999999999</v>
      </c>
      <c r="M2712">
        <v>28.556999999999999</v>
      </c>
      <c r="N2712">
        <v>0.85</v>
      </c>
      <c r="O2712">
        <v>5</v>
      </c>
    </row>
    <row r="2713" spans="1:15" x14ac:dyDescent="0.45">
      <c r="A2713" t="s">
        <v>657</v>
      </c>
      <c r="B2713">
        <v>2020</v>
      </c>
      <c r="C2713" s="9">
        <v>43757</v>
      </c>
      <c r="D2713" t="s">
        <v>658</v>
      </c>
      <c r="E2713" t="s">
        <v>643</v>
      </c>
      <c r="F2713">
        <v>2</v>
      </c>
      <c r="G2713">
        <v>2</v>
      </c>
      <c r="H2713" t="s">
        <v>111</v>
      </c>
      <c r="I2713" t="s">
        <v>118</v>
      </c>
      <c r="J2713">
        <v>24.9972602739726</v>
      </c>
      <c r="K2713">
        <v>26.613</v>
      </c>
      <c r="L2713">
        <v>26.716000000000001</v>
      </c>
      <c r="M2713">
        <v>28.538</v>
      </c>
      <c r="N2713">
        <v>0.91100000000000003</v>
      </c>
      <c r="O2713">
        <v>3</v>
      </c>
    </row>
    <row r="2714" spans="1:15" x14ac:dyDescent="0.45">
      <c r="A2714" t="s">
        <v>657</v>
      </c>
      <c r="B2714">
        <v>2020</v>
      </c>
      <c r="C2714" s="9">
        <v>43757</v>
      </c>
      <c r="D2714" t="s">
        <v>658</v>
      </c>
      <c r="E2714" t="s">
        <v>643</v>
      </c>
      <c r="F2714">
        <v>2</v>
      </c>
      <c r="G2714">
        <v>3</v>
      </c>
      <c r="H2714" t="s">
        <v>14</v>
      </c>
      <c r="I2714" t="s">
        <v>15</v>
      </c>
      <c r="J2714">
        <v>19.794520547945201</v>
      </c>
      <c r="K2714">
        <v>20.474</v>
      </c>
      <c r="L2714">
        <v>21.475999999999999</v>
      </c>
      <c r="M2714">
        <v>25.826000000000001</v>
      </c>
      <c r="N2714">
        <v>2.1749999999999998</v>
      </c>
      <c r="O2714">
        <v>2</v>
      </c>
    </row>
    <row r="2715" spans="1:15" x14ac:dyDescent="0.45">
      <c r="A2715" t="s">
        <v>657</v>
      </c>
      <c r="B2715">
        <v>2020</v>
      </c>
      <c r="C2715" s="9">
        <v>43757</v>
      </c>
      <c r="D2715" t="s">
        <v>658</v>
      </c>
      <c r="E2715" t="s">
        <v>643</v>
      </c>
      <c r="F2715">
        <v>2</v>
      </c>
      <c r="G2715">
        <v>4</v>
      </c>
      <c r="H2715" t="s">
        <v>146</v>
      </c>
      <c r="I2715" t="s">
        <v>56</v>
      </c>
      <c r="J2715">
        <v>29.545205479452001</v>
      </c>
      <c r="K2715">
        <v>20.654</v>
      </c>
      <c r="L2715">
        <v>20.835999999999999</v>
      </c>
      <c r="M2715">
        <v>23.102</v>
      </c>
      <c r="N2715">
        <v>1.133</v>
      </c>
      <c r="O2715">
        <v>10</v>
      </c>
    </row>
    <row r="2716" spans="1:15" x14ac:dyDescent="0.45">
      <c r="A2716" t="s">
        <v>657</v>
      </c>
      <c r="B2716">
        <v>2020</v>
      </c>
      <c r="C2716" s="9">
        <v>43757</v>
      </c>
      <c r="D2716" t="s">
        <v>658</v>
      </c>
      <c r="E2716" t="s">
        <v>643</v>
      </c>
      <c r="F2716">
        <v>2</v>
      </c>
      <c r="G2716">
        <v>5</v>
      </c>
      <c r="H2716" t="s">
        <v>24</v>
      </c>
      <c r="I2716" t="s">
        <v>25</v>
      </c>
      <c r="J2716">
        <v>21.136986301369799</v>
      </c>
      <c r="K2716">
        <v>17.840999999999902</v>
      </c>
      <c r="L2716">
        <v>18.018000000000001</v>
      </c>
      <c r="M2716">
        <v>24.097999999999999</v>
      </c>
      <c r="N2716">
        <v>3.04</v>
      </c>
      <c r="O2716">
        <v>11</v>
      </c>
    </row>
    <row r="2717" spans="1:15" x14ac:dyDescent="0.45">
      <c r="A2717" t="s">
        <v>657</v>
      </c>
      <c r="B2717">
        <v>2020</v>
      </c>
      <c r="C2717" s="9">
        <v>43757</v>
      </c>
      <c r="D2717" t="s">
        <v>658</v>
      </c>
      <c r="E2717" t="s">
        <v>643</v>
      </c>
      <c r="F2717">
        <v>2</v>
      </c>
      <c r="G2717">
        <v>6</v>
      </c>
      <c r="H2717" t="s">
        <v>133</v>
      </c>
      <c r="I2717" t="s">
        <v>25</v>
      </c>
      <c r="J2717">
        <v>26.7342465753424</v>
      </c>
      <c r="K2717">
        <v>26.381</v>
      </c>
      <c r="L2717">
        <v>26.078999999999901</v>
      </c>
      <c r="M2717">
        <v>27.710999999999999</v>
      </c>
      <c r="N2717">
        <v>0.81599999999999995</v>
      </c>
      <c r="O2717">
        <v>8</v>
      </c>
    </row>
    <row r="2718" spans="1:15" x14ac:dyDescent="0.45">
      <c r="A2718" t="s">
        <v>657</v>
      </c>
      <c r="B2718">
        <v>2020</v>
      </c>
      <c r="C2718" s="9">
        <v>43757</v>
      </c>
      <c r="D2718" t="s">
        <v>658</v>
      </c>
      <c r="E2718" t="s">
        <v>370</v>
      </c>
      <c r="F2718">
        <v>1</v>
      </c>
      <c r="G2718">
        <v>1</v>
      </c>
      <c r="H2718" t="s">
        <v>16</v>
      </c>
      <c r="I2718" t="s">
        <v>17</v>
      </c>
      <c r="J2718">
        <v>20.4931506849315</v>
      </c>
      <c r="K2718">
        <v>27.587</v>
      </c>
      <c r="L2718">
        <v>27.946000000000002</v>
      </c>
      <c r="M2718">
        <v>29.972000000000001</v>
      </c>
      <c r="N2718">
        <v>1.0129999999999999</v>
      </c>
      <c r="O2718">
        <v>1</v>
      </c>
    </row>
    <row r="2719" spans="1:15" x14ac:dyDescent="0.45">
      <c r="A2719" t="s">
        <v>657</v>
      </c>
      <c r="B2719">
        <v>2020</v>
      </c>
      <c r="C2719" s="9">
        <v>43757</v>
      </c>
      <c r="D2719" t="s">
        <v>658</v>
      </c>
      <c r="E2719" t="s">
        <v>370</v>
      </c>
      <c r="F2719">
        <v>1</v>
      </c>
      <c r="G2719">
        <v>2</v>
      </c>
      <c r="H2719" t="s">
        <v>14</v>
      </c>
      <c r="I2719" t="s">
        <v>15</v>
      </c>
      <c r="J2719">
        <v>19.794520547945201</v>
      </c>
      <c r="K2719">
        <v>21.475999999999999</v>
      </c>
      <c r="L2719">
        <v>23.18</v>
      </c>
      <c r="M2719">
        <v>27.152000000000001</v>
      </c>
      <c r="N2719">
        <v>1.986</v>
      </c>
      <c r="O2719">
        <v>2</v>
      </c>
    </row>
    <row r="2720" spans="1:15" x14ac:dyDescent="0.45">
      <c r="A2720" t="s">
        <v>657</v>
      </c>
      <c r="B2720">
        <v>2020</v>
      </c>
      <c r="C2720" s="9">
        <v>43757</v>
      </c>
      <c r="D2720" t="s">
        <v>658</v>
      </c>
      <c r="E2720" t="s">
        <v>370</v>
      </c>
      <c r="F2720">
        <v>1</v>
      </c>
      <c r="G2720">
        <v>3</v>
      </c>
      <c r="H2720" t="s">
        <v>111</v>
      </c>
      <c r="I2720" t="s">
        <v>118</v>
      </c>
      <c r="J2720">
        <v>24.9972602739726</v>
      </c>
      <c r="K2720">
        <v>26.716000000000001</v>
      </c>
      <c r="L2720">
        <v>26.795999999999999</v>
      </c>
      <c r="M2720">
        <v>28.594000000000001</v>
      </c>
      <c r="N2720">
        <v>0.89900000000000002</v>
      </c>
      <c r="O2720">
        <v>3</v>
      </c>
    </row>
    <row r="2721" spans="1:15" x14ac:dyDescent="0.45">
      <c r="A2721" t="s">
        <v>657</v>
      </c>
      <c r="B2721">
        <v>2020</v>
      </c>
      <c r="C2721" s="9">
        <v>43757</v>
      </c>
      <c r="D2721" t="s">
        <v>658</v>
      </c>
      <c r="E2721" t="s">
        <v>370</v>
      </c>
      <c r="F2721">
        <v>1</v>
      </c>
      <c r="G2721">
        <v>4</v>
      </c>
      <c r="H2721" t="s">
        <v>77</v>
      </c>
      <c r="I2721" t="s">
        <v>19</v>
      </c>
      <c r="J2721">
        <v>28.441095890410899</v>
      </c>
      <c r="K2721">
        <v>28.297000000000001</v>
      </c>
      <c r="L2721">
        <v>28.222999999999999</v>
      </c>
      <c r="M2721">
        <v>29.887</v>
      </c>
      <c r="N2721">
        <v>0.83199999999999996</v>
      </c>
      <c r="O2721">
        <v>4</v>
      </c>
    </row>
    <row r="2722" spans="1:15" x14ac:dyDescent="0.45">
      <c r="A2722" t="s">
        <v>657</v>
      </c>
      <c r="B2722">
        <v>2020</v>
      </c>
      <c r="C2722" s="9">
        <v>43757</v>
      </c>
      <c r="D2722" t="s">
        <v>658</v>
      </c>
      <c r="E2722" t="s">
        <v>370</v>
      </c>
      <c r="F2722">
        <v>1</v>
      </c>
      <c r="G2722">
        <v>5</v>
      </c>
      <c r="H2722" t="s">
        <v>50</v>
      </c>
      <c r="I2722" t="s">
        <v>51</v>
      </c>
      <c r="J2722">
        <v>23.035616438356101</v>
      </c>
      <c r="K2722">
        <v>26.856999999999999</v>
      </c>
      <c r="L2722">
        <v>26.742000000000001</v>
      </c>
      <c r="M2722">
        <v>28.423999999999999</v>
      </c>
      <c r="N2722">
        <v>0.84099999999999997</v>
      </c>
      <c r="O2722">
        <v>5</v>
      </c>
    </row>
    <row r="2723" spans="1:15" x14ac:dyDescent="0.45">
      <c r="A2723" t="s">
        <v>657</v>
      </c>
      <c r="B2723">
        <v>2020</v>
      </c>
      <c r="C2723" s="9">
        <v>43757</v>
      </c>
      <c r="D2723" t="s">
        <v>658</v>
      </c>
      <c r="E2723" t="s">
        <v>370</v>
      </c>
      <c r="F2723">
        <v>1</v>
      </c>
      <c r="G2723">
        <v>6</v>
      </c>
      <c r="H2723" t="s">
        <v>109</v>
      </c>
      <c r="I2723" t="s">
        <v>118</v>
      </c>
      <c r="J2723">
        <v>26.717808219178</v>
      </c>
      <c r="K2723">
        <v>26.718</v>
      </c>
      <c r="L2723">
        <v>26.486999999999998</v>
      </c>
      <c r="M2723">
        <v>28.145</v>
      </c>
      <c r="N2723">
        <v>0.82899999999999996</v>
      </c>
      <c r="O2723">
        <v>6</v>
      </c>
    </row>
    <row r="2724" spans="1:15" x14ac:dyDescent="0.45">
      <c r="A2724" t="s">
        <v>657</v>
      </c>
      <c r="B2724">
        <v>2020</v>
      </c>
      <c r="C2724" s="9">
        <v>43757</v>
      </c>
      <c r="D2724" t="s">
        <v>658</v>
      </c>
      <c r="E2724" t="s">
        <v>370</v>
      </c>
      <c r="F2724">
        <v>2</v>
      </c>
      <c r="G2724">
        <v>1</v>
      </c>
      <c r="H2724" t="s">
        <v>655</v>
      </c>
      <c r="I2724" t="s">
        <v>120</v>
      </c>
      <c r="J2724">
        <v>36.873972602739698</v>
      </c>
      <c r="K2724">
        <v>26.689</v>
      </c>
      <c r="L2724">
        <v>26.821999999999999</v>
      </c>
      <c r="M2724">
        <v>28.274000000000001</v>
      </c>
      <c r="N2724">
        <v>0.72599999999999998</v>
      </c>
      <c r="O2724">
        <v>7</v>
      </c>
    </row>
    <row r="2725" spans="1:15" x14ac:dyDescent="0.45">
      <c r="A2725" t="s">
        <v>657</v>
      </c>
      <c r="B2725">
        <v>2020</v>
      </c>
      <c r="C2725" s="9">
        <v>43757</v>
      </c>
      <c r="D2725" t="s">
        <v>658</v>
      </c>
      <c r="E2725" t="s">
        <v>370</v>
      </c>
      <c r="F2725">
        <v>2</v>
      </c>
      <c r="G2725">
        <v>2</v>
      </c>
      <c r="H2725" t="s">
        <v>133</v>
      </c>
      <c r="I2725" t="s">
        <v>25</v>
      </c>
      <c r="J2725">
        <v>26.7342465753424</v>
      </c>
      <c r="K2725">
        <v>26.078999999999901</v>
      </c>
      <c r="L2725">
        <v>26.128</v>
      </c>
      <c r="M2725">
        <v>27.748000000000001</v>
      </c>
      <c r="N2725">
        <v>0.81</v>
      </c>
      <c r="O2725">
        <v>8</v>
      </c>
    </row>
    <row r="2726" spans="1:15" x14ac:dyDescent="0.45">
      <c r="A2726" t="s">
        <v>657</v>
      </c>
      <c r="B2726">
        <v>2020</v>
      </c>
      <c r="C2726" s="9">
        <v>43757</v>
      </c>
      <c r="D2726" t="s">
        <v>658</v>
      </c>
      <c r="E2726" t="s">
        <v>370</v>
      </c>
      <c r="F2726">
        <v>2</v>
      </c>
      <c r="G2726">
        <v>3</v>
      </c>
      <c r="H2726" t="s">
        <v>121</v>
      </c>
      <c r="I2726" t="s">
        <v>120</v>
      </c>
      <c r="J2726">
        <v>23.624657534246499</v>
      </c>
      <c r="K2726">
        <v>19.09</v>
      </c>
      <c r="L2726">
        <v>19.43</v>
      </c>
      <c r="M2726">
        <v>21.655999999999999</v>
      </c>
      <c r="N2726">
        <v>1.113</v>
      </c>
      <c r="O2726">
        <v>9</v>
      </c>
    </row>
    <row r="2727" spans="1:15" x14ac:dyDescent="0.45">
      <c r="A2727" t="s">
        <v>657</v>
      </c>
      <c r="B2727">
        <v>2020</v>
      </c>
      <c r="C2727" s="9">
        <v>43757</v>
      </c>
      <c r="D2727" t="s">
        <v>658</v>
      </c>
      <c r="E2727" t="s">
        <v>370</v>
      </c>
      <c r="F2727">
        <v>2</v>
      </c>
      <c r="G2727">
        <v>4</v>
      </c>
      <c r="H2727" t="s">
        <v>146</v>
      </c>
      <c r="I2727" t="s">
        <v>56</v>
      </c>
      <c r="J2727">
        <v>29.545205479452001</v>
      </c>
      <c r="K2727">
        <v>20.835999999999999</v>
      </c>
      <c r="L2727">
        <v>20.885000000000002</v>
      </c>
      <c r="M2727">
        <v>23.097000000000001</v>
      </c>
      <c r="N2727">
        <v>1.1060000000000001</v>
      </c>
      <c r="O2727">
        <v>10</v>
      </c>
    </row>
    <row r="2728" spans="1:15" x14ac:dyDescent="0.45">
      <c r="A2728" t="s">
        <v>657</v>
      </c>
      <c r="B2728">
        <v>2020</v>
      </c>
      <c r="C2728" s="9">
        <v>43757</v>
      </c>
      <c r="D2728" t="s">
        <v>658</v>
      </c>
      <c r="E2728" t="s">
        <v>370</v>
      </c>
      <c r="F2728">
        <v>2</v>
      </c>
      <c r="G2728">
        <v>5</v>
      </c>
      <c r="H2728" t="s">
        <v>24</v>
      </c>
      <c r="I2728" t="s">
        <v>25</v>
      </c>
      <c r="J2728">
        <v>21.136986301369799</v>
      </c>
      <c r="K2728">
        <v>18.018000000000001</v>
      </c>
      <c r="L2728">
        <v>17.704999999999998</v>
      </c>
      <c r="M2728">
        <v>22.879000000000001</v>
      </c>
      <c r="N2728">
        <v>2.5870000000000002</v>
      </c>
      <c r="O2728">
        <v>11</v>
      </c>
    </row>
    <row r="2729" spans="1:15" x14ac:dyDescent="0.45">
      <c r="A2729" t="s">
        <v>657</v>
      </c>
      <c r="B2729">
        <v>2020</v>
      </c>
      <c r="C2729" s="9">
        <v>43757</v>
      </c>
      <c r="D2729" t="s">
        <v>658</v>
      </c>
      <c r="E2729" t="s">
        <v>370</v>
      </c>
      <c r="F2729">
        <v>2</v>
      </c>
      <c r="G2729">
        <v>6</v>
      </c>
      <c r="H2729" t="s">
        <v>656</v>
      </c>
      <c r="I2729" t="s">
        <v>49</v>
      </c>
      <c r="J2729">
        <v>21.339726027397202</v>
      </c>
      <c r="K2729">
        <v>22.631</v>
      </c>
      <c r="L2729">
        <v>22.248000000000001</v>
      </c>
      <c r="M2729">
        <v>24.288</v>
      </c>
      <c r="N2729">
        <v>1.02</v>
      </c>
      <c r="O2729">
        <v>12</v>
      </c>
    </row>
    <row r="2730" spans="1:15" x14ac:dyDescent="0.45">
      <c r="A2730" t="s">
        <v>170</v>
      </c>
      <c r="B2730">
        <v>2020</v>
      </c>
      <c r="C2730" s="9">
        <v>43772</v>
      </c>
      <c r="D2730" t="s">
        <v>653</v>
      </c>
      <c r="E2730" t="s">
        <v>454</v>
      </c>
      <c r="F2730">
        <v>1</v>
      </c>
      <c r="G2730">
        <v>1</v>
      </c>
      <c r="H2730" t="s">
        <v>79</v>
      </c>
      <c r="I2730" t="s">
        <v>65</v>
      </c>
      <c r="J2730">
        <v>32.5013698630137</v>
      </c>
      <c r="K2730">
        <v>32.621000000000002</v>
      </c>
      <c r="L2730">
        <v>32.652999999999999</v>
      </c>
      <c r="M2730">
        <v>34.115000000000002</v>
      </c>
      <c r="N2730">
        <v>0.73099999999999998</v>
      </c>
      <c r="O2730">
        <v>5</v>
      </c>
    </row>
    <row r="2731" spans="1:15" x14ac:dyDescent="0.45">
      <c r="A2731" t="s">
        <v>170</v>
      </c>
      <c r="B2731">
        <v>2020</v>
      </c>
      <c r="C2731" s="9">
        <v>43772</v>
      </c>
      <c r="D2731" t="s">
        <v>653</v>
      </c>
      <c r="E2731" t="s">
        <v>454</v>
      </c>
      <c r="F2731">
        <v>1</v>
      </c>
      <c r="G2731">
        <v>2</v>
      </c>
      <c r="H2731" t="s">
        <v>52</v>
      </c>
      <c r="I2731" t="s">
        <v>53</v>
      </c>
      <c r="J2731">
        <v>22.649315068493099</v>
      </c>
      <c r="K2731">
        <v>16.024000000000001</v>
      </c>
      <c r="L2731">
        <v>17.433999999999902</v>
      </c>
      <c r="M2731">
        <v>20.611999999999998</v>
      </c>
      <c r="N2731">
        <v>1.589</v>
      </c>
      <c r="O2731">
        <v>25</v>
      </c>
    </row>
    <row r="2732" spans="1:15" x14ac:dyDescent="0.45">
      <c r="A2732" t="s">
        <v>170</v>
      </c>
      <c r="B2732">
        <v>2020</v>
      </c>
      <c r="C2732" s="9">
        <v>43772</v>
      </c>
      <c r="D2732" t="s">
        <v>653</v>
      </c>
      <c r="E2732" t="s">
        <v>454</v>
      </c>
      <c r="F2732">
        <v>1</v>
      </c>
      <c r="G2732">
        <v>3</v>
      </c>
      <c r="H2732" t="s">
        <v>34</v>
      </c>
      <c r="I2732" t="s">
        <v>19</v>
      </c>
      <c r="J2732">
        <v>32.254794520547897</v>
      </c>
      <c r="K2732">
        <v>27.998000000000001</v>
      </c>
      <c r="L2732">
        <v>27.872</v>
      </c>
      <c r="M2732">
        <v>29.49</v>
      </c>
      <c r="N2732">
        <v>0.80900000000000005</v>
      </c>
      <c r="O2732">
        <v>13</v>
      </c>
    </row>
    <row r="2733" spans="1:15" x14ac:dyDescent="0.45">
      <c r="A2733" t="s">
        <v>170</v>
      </c>
      <c r="B2733">
        <v>2020</v>
      </c>
      <c r="C2733" s="9">
        <v>43772</v>
      </c>
      <c r="D2733" t="s">
        <v>653</v>
      </c>
      <c r="E2733" t="s">
        <v>454</v>
      </c>
      <c r="F2733">
        <v>1</v>
      </c>
      <c r="G2733">
        <v>4</v>
      </c>
      <c r="H2733" t="s">
        <v>98</v>
      </c>
      <c r="I2733" t="s">
        <v>67</v>
      </c>
      <c r="J2733">
        <v>28.2602739726027</v>
      </c>
      <c r="K2733">
        <v>14.954999999999901</v>
      </c>
      <c r="L2733">
        <v>15.974</v>
      </c>
      <c r="M2733">
        <v>19.827999999999999</v>
      </c>
      <c r="N2733">
        <v>1.927</v>
      </c>
      <c r="O2733">
        <v>19</v>
      </c>
    </row>
    <row r="2734" spans="1:15" x14ac:dyDescent="0.45">
      <c r="A2734" t="s">
        <v>170</v>
      </c>
      <c r="B2734">
        <v>2020</v>
      </c>
      <c r="C2734" s="9">
        <v>43772</v>
      </c>
      <c r="D2734" t="s">
        <v>653</v>
      </c>
      <c r="E2734" t="s">
        <v>454</v>
      </c>
      <c r="F2734">
        <v>1</v>
      </c>
      <c r="G2734">
        <v>9</v>
      </c>
      <c r="H2734" t="s">
        <v>147</v>
      </c>
      <c r="I2734" t="s">
        <v>31</v>
      </c>
      <c r="J2734">
        <v>31.320547945205401</v>
      </c>
      <c r="K2734">
        <v>27.081</v>
      </c>
      <c r="L2734">
        <v>26.823</v>
      </c>
      <c r="M2734">
        <v>28.297000000000001</v>
      </c>
      <c r="N2734">
        <v>0.73699999999999999</v>
      </c>
    </row>
    <row r="2735" spans="1:15" x14ac:dyDescent="0.45">
      <c r="A2735" t="s">
        <v>170</v>
      </c>
      <c r="B2735">
        <v>2020</v>
      </c>
      <c r="C2735" s="9">
        <v>43772</v>
      </c>
      <c r="D2735" t="s">
        <v>653</v>
      </c>
      <c r="E2735" t="s">
        <v>454</v>
      </c>
      <c r="F2735">
        <v>2</v>
      </c>
      <c r="G2735">
        <v>1</v>
      </c>
      <c r="H2735" t="s">
        <v>174</v>
      </c>
      <c r="I2735" t="s">
        <v>156</v>
      </c>
      <c r="J2735">
        <v>27.797260273972601</v>
      </c>
      <c r="K2735">
        <v>27.867000000000001</v>
      </c>
      <c r="L2735">
        <v>27.966999999999999</v>
      </c>
      <c r="M2735">
        <v>29.459</v>
      </c>
      <c r="N2735">
        <v>0.746</v>
      </c>
      <c r="O2735">
        <v>2</v>
      </c>
    </row>
    <row r="2736" spans="1:15" x14ac:dyDescent="0.45">
      <c r="A2736" t="s">
        <v>170</v>
      </c>
      <c r="B2736">
        <v>2020</v>
      </c>
      <c r="C2736" s="9">
        <v>43772</v>
      </c>
      <c r="D2736" t="s">
        <v>653</v>
      </c>
      <c r="E2736" t="s">
        <v>454</v>
      </c>
      <c r="F2736">
        <v>2</v>
      </c>
      <c r="G2736">
        <v>2</v>
      </c>
      <c r="H2736" t="s">
        <v>100</v>
      </c>
      <c r="I2736" t="s">
        <v>47</v>
      </c>
      <c r="J2736">
        <v>25.7232876712328</v>
      </c>
      <c r="K2736">
        <v>21.925999999999998</v>
      </c>
      <c r="L2736">
        <v>22.192</v>
      </c>
      <c r="M2736">
        <v>24.283999999999999</v>
      </c>
      <c r="N2736">
        <v>1.046</v>
      </c>
      <c r="O2736">
        <v>13</v>
      </c>
    </row>
    <row r="2737" spans="1:15" x14ac:dyDescent="0.45">
      <c r="A2737" t="s">
        <v>170</v>
      </c>
      <c r="B2737">
        <v>2020</v>
      </c>
      <c r="C2737" s="9">
        <v>43772</v>
      </c>
      <c r="D2737" t="s">
        <v>653</v>
      </c>
      <c r="E2737" t="s">
        <v>454</v>
      </c>
      <c r="F2737">
        <v>2</v>
      </c>
      <c r="G2737">
        <v>3</v>
      </c>
      <c r="H2737" t="s">
        <v>144</v>
      </c>
      <c r="I2737" t="s">
        <v>145</v>
      </c>
      <c r="J2737">
        <v>21.545205479452001</v>
      </c>
      <c r="K2737">
        <v>9</v>
      </c>
      <c r="L2737">
        <v>16.134</v>
      </c>
      <c r="M2737">
        <v>24.898</v>
      </c>
      <c r="N2737">
        <v>4.3819999999999997</v>
      </c>
      <c r="O2737">
        <v>9</v>
      </c>
    </row>
    <row r="2738" spans="1:15" x14ac:dyDescent="0.45">
      <c r="A2738" t="s">
        <v>170</v>
      </c>
      <c r="B2738">
        <v>2020</v>
      </c>
      <c r="C2738" s="9">
        <v>43772</v>
      </c>
      <c r="D2738" t="s">
        <v>653</v>
      </c>
      <c r="E2738" t="s">
        <v>454</v>
      </c>
      <c r="F2738">
        <v>2</v>
      </c>
      <c r="G2738">
        <v>4</v>
      </c>
      <c r="H2738" t="s">
        <v>129</v>
      </c>
      <c r="I2738" t="s">
        <v>65</v>
      </c>
      <c r="J2738">
        <v>29.306849315068401</v>
      </c>
      <c r="K2738">
        <v>24.405999999999999</v>
      </c>
      <c r="L2738">
        <v>24.077000000000002</v>
      </c>
      <c r="M2738">
        <v>26.411000000000001</v>
      </c>
      <c r="N2738">
        <v>1.167</v>
      </c>
      <c r="O2738">
        <v>19</v>
      </c>
    </row>
    <row r="2739" spans="1:15" x14ac:dyDescent="0.45">
      <c r="A2739" t="s">
        <v>170</v>
      </c>
      <c r="B2739">
        <v>2020</v>
      </c>
      <c r="C2739" s="9">
        <v>43772</v>
      </c>
      <c r="D2739" t="s">
        <v>653</v>
      </c>
      <c r="E2739" t="s">
        <v>454</v>
      </c>
      <c r="F2739">
        <v>2</v>
      </c>
      <c r="G2739">
        <v>5</v>
      </c>
      <c r="H2739" t="s">
        <v>58</v>
      </c>
      <c r="I2739" t="s">
        <v>59</v>
      </c>
      <c r="J2739">
        <v>21.8</v>
      </c>
      <c r="K2739">
        <v>9</v>
      </c>
      <c r="L2739">
        <v>5.4459999999999997</v>
      </c>
      <c r="M2739">
        <v>16.88</v>
      </c>
      <c r="N2739">
        <v>5.7169999999999996</v>
      </c>
      <c r="O2739">
        <v>19</v>
      </c>
    </row>
    <row r="2740" spans="1:15" x14ac:dyDescent="0.45">
      <c r="A2740" t="s">
        <v>170</v>
      </c>
      <c r="B2740">
        <v>2020</v>
      </c>
      <c r="C2740" s="9">
        <v>43772</v>
      </c>
      <c r="D2740" t="s">
        <v>653</v>
      </c>
      <c r="E2740" t="s">
        <v>454</v>
      </c>
      <c r="F2740">
        <v>3</v>
      </c>
      <c r="G2740">
        <v>1</v>
      </c>
      <c r="H2740" t="s">
        <v>146</v>
      </c>
      <c r="I2740" t="s">
        <v>56</v>
      </c>
      <c r="J2740">
        <v>29.586301369863001</v>
      </c>
      <c r="K2740">
        <v>20.885000000000002</v>
      </c>
      <c r="L2740">
        <v>21.466000000000001</v>
      </c>
      <c r="M2740">
        <v>23.638000000000002</v>
      </c>
      <c r="N2740">
        <v>1.0860000000000001</v>
      </c>
      <c r="O2740">
        <v>8</v>
      </c>
    </row>
    <row r="2741" spans="1:15" x14ac:dyDescent="0.45">
      <c r="A2741" t="s">
        <v>170</v>
      </c>
      <c r="B2741">
        <v>2020</v>
      </c>
      <c r="C2741" s="9">
        <v>43772</v>
      </c>
      <c r="D2741" t="s">
        <v>653</v>
      </c>
      <c r="E2741" t="s">
        <v>454</v>
      </c>
      <c r="F2741">
        <v>3</v>
      </c>
      <c r="G2741">
        <v>2</v>
      </c>
      <c r="H2741" t="s">
        <v>39</v>
      </c>
      <c r="I2741" t="s">
        <v>40</v>
      </c>
      <c r="J2741">
        <v>25.2301369863013</v>
      </c>
      <c r="K2741">
        <v>25.038</v>
      </c>
      <c r="L2741">
        <v>25.171999999999901</v>
      </c>
      <c r="M2741">
        <v>27.38</v>
      </c>
      <c r="N2741">
        <v>1.1040000000000001</v>
      </c>
      <c r="O2741">
        <v>10</v>
      </c>
    </row>
    <row r="2742" spans="1:15" x14ac:dyDescent="0.45">
      <c r="A2742" t="s">
        <v>170</v>
      </c>
      <c r="B2742">
        <v>2020</v>
      </c>
      <c r="C2742" s="9">
        <v>43772</v>
      </c>
      <c r="D2742" t="s">
        <v>653</v>
      </c>
      <c r="E2742" t="s">
        <v>454</v>
      </c>
      <c r="F2742">
        <v>3</v>
      </c>
      <c r="G2742">
        <v>3</v>
      </c>
      <c r="H2742" t="s">
        <v>14</v>
      </c>
      <c r="I2742" t="s">
        <v>15</v>
      </c>
      <c r="J2742">
        <v>19.835616438356102</v>
      </c>
      <c r="K2742">
        <v>23.18</v>
      </c>
      <c r="L2742">
        <v>23.253</v>
      </c>
      <c r="M2742">
        <v>26.951000000000001</v>
      </c>
      <c r="N2742">
        <v>1.849</v>
      </c>
      <c r="O2742">
        <v>7</v>
      </c>
    </row>
    <row r="2743" spans="1:15" x14ac:dyDescent="0.45">
      <c r="A2743" t="s">
        <v>170</v>
      </c>
      <c r="B2743">
        <v>2020</v>
      </c>
      <c r="C2743" s="9">
        <v>43772</v>
      </c>
      <c r="D2743" t="s">
        <v>653</v>
      </c>
      <c r="E2743" t="s">
        <v>454</v>
      </c>
      <c r="F2743">
        <v>3</v>
      </c>
      <c r="G2743">
        <v>4</v>
      </c>
      <c r="H2743" t="s">
        <v>148</v>
      </c>
      <c r="I2743" t="s">
        <v>63</v>
      </c>
      <c r="K2743">
        <v>9</v>
      </c>
      <c r="L2743">
        <v>15.151999999999999</v>
      </c>
      <c r="M2743">
        <v>23.716000000000001</v>
      </c>
      <c r="N2743">
        <v>4.282</v>
      </c>
      <c r="O2743">
        <v>25</v>
      </c>
    </row>
    <row r="2744" spans="1:15" x14ac:dyDescent="0.45">
      <c r="A2744" t="s">
        <v>170</v>
      </c>
      <c r="B2744">
        <v>2020</v>
      </c>
      <c r="C2744" s="9">
        <v>43772</v>
      </c>
      <c r="D2744" t="s">
        <v>653</v>
      </c>
      <c r="E2744" t="s">
        <v>454</v>
      </c>
      <c r="F2744">
        <v>3</v>
      </c>
      <c r="G2744">
        <v>5</v>
      </c>
      <c r="H2744" t="s">
        <v>111</v>
      </c>
      <c r="I2744" t="s">
        <v>118</v>
      </c>
      <c r="J2744">
        <v>25.038356164383501</v>
      </c>
      <c r="K2744">
        <v>26.795999999999999</v>
      </c>
      <c r="L2744">
        <v>26.454999999999998</v>
      </c>
      <c r="M2744">
        <v>28.236999999999998</v>
      </c>
      <c r="N2744">
        <v>0.89100000000000001</v>
      </c>
      <c r="O2744">
        <v>25</v>
      </c>
    </row>
    <row r="2745" spans="1:15" x14ac:dyDescent="0.45">
      <c r="A2745" t="s">
        <v>170</v>
      </c>
      <c r="B2745">
        <v>2020</v>
      </c>
      <c r="C2745" s="9">
        <v>43772</v>
      </c>
      <c r="D2745" t="s">
        <v>653</v>
      </c>
      <c r="E2745" t="s">
        <v>454</v>
      </c>
      <c r="F2745">
        <v>4</v>
      </c>
      <c r="G2745">
        <v>1</v>
      </c>
      <c r="H2745" t="s">
        <v>109</v>
      </c>
      <c r="I2745" t="s">
        <v>118</v>
      </c>
      <c r="J2745">
        <v>26.758904109589</v>
      </c>
      <c r="K2745">
        <v>26.486999999999998</v>
      </c>
      <c r="L2745">
        <v>26.687999999999999</v>
      </c>
      <c r="M2745">
        <v>28.335999999999999</v>
      </c>
      <c r="N2745">
        <v>0.82399999999999995</v>
      </c>
      <c r="O2745">
        <v>12</v>
      </c>
    </row>
    <row r="2746" spans="1:15" x14ac:dyDescent="0.45">
      <c r="A2746" t="s">
        <v>170</v>
      </c>
      <c r="B2746">
        <v>2020</v>
      </c>
      <c r="C2746" s="9">
        <v>43772</v>
      </c>
      <c r="D2746" t="s">
        <v>653</v>
      </c>
      <c r="E2746" t="s">
        <v>454</v>
      </c>
      <c r="F2746">
        <v>4</v>
      </c>
      <c r="G2746">
        <v>2</v>
      </c>
      <c r="H2746" t="s">
        <v>24</v>
      </c>
      <c r="I2746" t="s">
        <v>25</v>
      </c>
      <c r="J2746">
        <v>21.178082191780799</v>
      </c>
      <c r="K2746">
        <v>17.704999999999998</v>
      </c>
      <c r="L2746">
        <v>20.145</v>
      </c>
      <c r="M2746">
        <v>24.736999999999998</v>
      </c>
      <c r="N2746">
        <v>2.2959999999999998</v>
      </c>
      <c r="O2746">
        <v>13</v>
      </c>
    </row>
    <row r="2747" spans="1:15" x14ac:dyDescent="0.45">
      <c r="A2747" t="s">
        <v>170</v>
      </c>
      <c r="B2747">
        <v>2020</v>
      </c>
      <c r="C2747" s="9">
        <v>43772</v>
      </c>
      <c r="D2747" t="s">
        <v>653</v>
      </c>
      <c r="E2747" t="s">
        <v>454</v>
      </c>
      <c r="F2747">
        <v>4</v>
      </c>
      <c r="G2747">
        <v>3</v>
      </c>
      <c r="H2747" t="s">
        <v>655</v>
      </c>
      <c r="I2747" t="s">
        <v>120</v>
      </c>
      <c r="J2747">
        <v>36.915068493150599</v>
      </c>
      <c r="K2747">
        <v>26.821999999999999</v>
      </c>
      <c r="L2747">
        <v>26.795999999999999</v>
      </c>
      <c r="M2747">
        <v>28.242000000000001</v>
      </c>
      <c r="N2747">
        <v>0.72299999999999998</v>
      </c>
      <c r="O2747">
        <v>13</v>
      </c>
    </row>
    <row r="2748" spans="1:15" x14ac:dyDescent="0.45">
      <c r="A2748" t="s">
        <v>170</v>
      </c>
      <c r="B2748">
        <v>2020</v>
      </c>
      <c r="C2748" s="9">
        <v>43772</v>
      </c>
      <c r="D2748" t="s">
        <v>653</v>
      </c>
      <c r="E2748" t="s">
        <v>454</v>
      </c>
      <c r="F2748">
        <v>4</v>
      </c>
      <c r="G2748">
        <v>4</v>
      </c>
      <c r="H2748" t="s">
        <v>16</v>
      </c>
      <c r="I2748" t="s">
        <v>17</v>
      </c>
      <c r="J2748">
        <v>20.534246575342401</v>
      </c>
      <c r="K2748">
        <v>27.946000000000002</v>
      </c>
      <c r="L2748">
        <v>27.683</v>
      </c>
      <c r="M2748">
        <v>29.675000000000001</v>
      </c>
      <c r="N2748">
        <v>0.996</v>
      </c>
      <c r="O2748">
        <v>2</v>
      </c>
    </row>
    <row r="2749" spans="1:15" x14ac:dyDescent="0.45">
      <c r="A2749" t="s">
        <v>170</v>
      </c>
      <c r="B2749">
        <v>2020</v>
      </c>
      <c r="C2749" s="9">
        <v>43772</v>
      </c>
      <c r="D2749" t="s">
        <v>653</v>
      </c>
      <c r="E2749" t="s">
        <v>454</v>
      </c>
      <c r="F2749">
        <v>4</v>
      </c>
      <c r="G2749">
        <v>5</v>
      </c>
      <c r="H2749" t="s">
        <v>656</v>
      </c>
      <c r="I2749" t="s">
        <v>49</v>
      </c>
      <c r="J2749">
        <v>21.380821917808198</v>
      </c>
      <c r="K2749">
        <v>22.248000000000001</v>
      </c>
      <c r="L2749">
        <v>22.056999999999999</v>
      </c>
      <c r="M2749">
        <v>24.073</v>
      </c>
      <c r="N2749">
        <v>1.008</v>
      </c>
      <c r="O2749">
        <v>13</v>
      </c>
    </row>
    <row r="2750" spans="1:15" x14ac:dyDescent="0.45">
      <c r="A2750" t="s">
        <v>170</v>
      </c>
      <c r="B2750">
        <v>2020</v>
      </c>
      <c r="C2750" s="9">
        <v>43772</v>
      </c>
      <c r="D2750" t="s">
        <v>653</v>
      </c>
      <c r="E2750" t="s">
        <v>454</v>
      </c>
      <c r="F2750">
        <v>5</v>
      </c>
      <c r="G2750">
        <v>1</v>
      </c>
      <c r="H2750" t="s">
        <v>20</v>
      </c>
      <c r="I2750" t="s">
        <v>21</v>
      </c>
      <c r="J2750">
        <v>24.2438356164383</v>
      </c>
      <c r="K2750">
        <v>27.274999999999999</v>
      </c>
      <c r="L2750">
        <v>27.503</v>
      </c>
      <c r="M2750">
        <v>29.379000000000001</v>
      </c>
      <c r="N2750">
        <v>0.93799999999999994</v>
      </c>
      <c r="O2750">
        <v>4</v>
      </c>
    </row>
    <row r="2751" spans="1:15" x14ac:dyDescent="0.45">
      <c r="A2751" t="s">
        <v>170</v>
      </c>
      <c r="B2751">
        <v>2020</v>
      </c>
      <c r="C2751" s="9">
        <v>43772</v>
      </c>
      <c r="D2751" t="s">
        <v>653</v>
      </c>
      <c r="E2751" t="s">
        <v>454</v>
      </c>
      <c r="F2751">
        <v>5</v>
      </c>
      <c r="G2751">
        <v>2</v>
      </c>
      <c r="H2751" t="s">
        <v>167</v>
      </c>
      <c r="I2751" t="s">
        <v>59</v>
      </c>
      <c r="J2751">
        <v>30.665753424657499</v>
      </c>
      <c r="K2751">
        <v>25.56</v>
      </c>
      <c r="L2751">
        <v>25.658000000000001</v>
      </c>
      <c r="M2751">
        <v>27.292000000000002</v>
      </c>
      <c r="N2751">
        <v>0.81699999999999995</v>
      </c>
      <c r="O2751">
        <v>13</v>
      </c>
    </row>
    <row r="2752" spans="1:15" x14ac:dyDescent="0.45">
      <c r="A2752" t="s">
        <v>170</v>
      </c>
      <c r="B2752">
        <v>2020</v>
      </c>
      <c r="C2752" s="9">
        <v>43772</v>
      </c>
      <c r="D2752" t="s">
        <v>653</v>
      </c>
      <c r="E2752" t="s">
        <v>454</v>
      </c>
      <c r="F2752">
        <v>5</v>
      </c>
      <c r="G2752">
        <v>3</v>
      </c>
      <c r="H2752" t="s">
        <v>50</v>
      </c>
      <c r="I2752" t="s">
        <v>51</v>
      </c>
      <c r="J2752">
        <v>23.076712328767101</v>
      </c>
      <c r="K2752">
        <v>26.742000000000001</v>
      </c>
      <c r="L2752">
        <v>26.678000000000001</v>
      </c>
      <c r="M2752">
        <v>28.346</v>
      </c>
      <c r="N2752">
        <v>0.83399999999999996</v>
      </c>
      <c r="O2752">
        <v>19</v>
      </c>
    </row>
    <row r="2753" spans="1:15" x14ac:dyDescent="0.45">
      <c r="A2753" t="s">
        <v>170</v>
      </c>
      <c r="B2753">
        <v>2020</v>
      </c>
      <c r="C2753" s="9">
        <v>43772</v>
      </c>
      <c r="D2753" t="s">
        <v>653</v>
      </c>
      <c r="E2753" t="s">
        <v>454</v>
      </c>
      <c r="F2753">
        <v>5</v>
      </c>
      <c r="G2753">
        <v>4</v>
      </c>
      <c r="H2753" t="s">
        <v>60</v>
      </c>
      <c r="I2753" t="s">
        <v>61</v>
      </c>
      <c r="J2753">
        <v>31.298630136986301</v>
      </c>
      <c r="K2753">
        <v>23.315999999999999</v>
      </c>
      <c r="L2753">
        <v>23.253</v>
      </c>
      <c r="M2753">
        <v>24.783000000000001</v>
      </c>
      <c r="N2753">
        <v>0.76500000000000001</v>
      </c>
      <c r="O2753">
        <v>19</v>
      </c>
    </row>
    <row r="2754" spans="1:15" x14ac:dyDescent="0.45">
      <c r="A2754" t="s">
        <v>170</v>
      </c>
      <c r="B2754">
        <v>2020</v>
      </c>
      <c r="C2754" s="9">
        <v>43772</v>
      </c>
      <c r="D2754" t="s">
        <v>653</v>
      </c>
      <c r="E2754" t="s">
        <v>454</v>
      </c>
      <c r="F2754">
        <v>5</v>
      </c>
      <c r="G2754">
        <v>5</v>
      </c>
      <c r="H2754" t="s">
        <v>157</v>
      </c>
      <c r="I2754" t="s">
        <v>158</v>
      </c>
      <c r="J2754">
        <v>22.621917808219099</v>
      </c>
      <c r="K2754">
        <v>17.481999999999999</v>
      </c>
      <c r="L2754">
        <v>17.302</v>
      </c>
      <c r="M2754">
        <v>19.838000000000001</v>
      </c>
      <c r="N2754">
        <v>1.268</v>
      </c>
      <c r="O2754">
        <v>25</v>
      </c>
    </row>
    <row r="2755" spans="1:15" x14ac:dyDescent="0.45">
      <c r="A2755" t="s">
        <v>170</v>
      </c>
      <c r="B2755">
        <v>2020</v>
      </c>
      <c r="C2755" s="9">
        <v>43772</v>
      </c>
      <c r="D2755" t="s">
        <v>653</v>
      </c>
      <c r="E2755" t="s">
        <v>454</v>
      </c>
      <c r="F2755">
        <v>6</v>
      </c>
      <c r="G2755">
        <v>1</v>
      </c>
      <c r="H2755" t="s">
        <v>23</v>
      </c>
      <c r="I2755" t="s">
        <v>15</v>
      </c>
      <c r="J2755">
        <v>22.142465753424599</v>
      </c>
      <c r="K2755">
        <v>27.652000000000001</v>
      </c>
      <c r="L2755">
        <v>28.010999999999999</v>
      </c>
      <c r="M2755">
        <v>30.617000000000001</v>
      </c>
      <c r="N2755">
        <v>1.3029999999999999</v>
      </c>
      <c r="O2755">
        <v>1</v>
      </c>
    </row>
    <row r="2756" spans="1:15" x14ac:dyDescent="0.45">
      <c r="A2756" t="s">
        <v>170</v>
      </c>
      <c r="B2756">
        <v>2020</v>
      </c>
      <c r="C2756" s="9">
        <v>43772</v>
      </c>
      <c r="D2756" t="s">
        <v>653</v>
      </c>
      <c r="E2756" t="s">
        <v>454</v>
      </c>
      <c r="F2756">
        <v>6</v>
      </c>
      <c r="G2756">
        <v>2</v>
      </c>
      <c r="H2756" t="s">
        <v>133</v>
      </c>
      <c r="I2756" t="s">
        <v>25</v>
      </c>
      <c r="J2756">
        <v>26.7753424657534</v>
      </c>
      <c r="K2756">
        <v>26.128</v>
      </c>
      <c r="L2756">
        <v>26.181999999999999</v>
      </c>
      <c r="M2756">
        <v>27.794</v>
      </c>
      <c r="N2756">
        <v>0.80600000000000005</v>
      </c>
      <c r="O2756">
        <v>11</v>
      </c>
    </row>
    <row r="2757" spans="1:15" x14ac:dyDescent="0.45">
      <c r="A2757" t="s">
        <v>170</v>
      </c>
      <c r="B2757">
        <v>2020</v>
      </c>
      <c r="C2757" s="9">
        <v>43772</v>
      </c>
      <c r="D2757" t="s">
        <v>653</v>
      </c>
      <c r="E2757" t="s">
        <v>454</v>
      </c>
      <c r="F2757">
        <v>6</v>
      </c>
      <c r="G2757">
        <v>3</v>
      </c>
      <c r="H2757" t="s">
        <v>134</v>
      </c>
      <c r="I2757" t="s">
        <v>38</v>
      </c>
      <c r="J2757">
        <v>28.7698630136986</v>
      </c>
      <c r="K2757">
        <v>26.646999999999998</v>
      </c>
      <c r="L2757">
        <v>26.506</v>
      </c>
      <c r="M2757">
        <v>28.34</v>
      </c>
      <c r="N2757">
        <v>0.91700000000000004</v>
      </c>
      <c r="O2757">
        <v>6</v>
      </c>
    </row>
    <row r="2758" spans="1:15" x14ac:dyDescent="0.45">
      <c r="A2758" t="s">
        <v>170</v>
      </c>
      <c r="B2758">
        <v>2020</v>
      </c>
      <c r="C2758" s="9">
        <v>43772</v>
      </c>
      <c r="D2758" t="s">
        <v>653</v>
      </c>
      <c r="E2758" t="s">
        <v>454</v>
      </c>
      <c r="F2758">
        <v>6</v>
      </c>
      <c r="G2758">
        <v>4</v>
      </c>
      <c r="H2758" t="s">
        <v>402</v>
      </c>
      <c r="I2758" t="s">
        <v>142</v>
      </c>
      <c r="J2758">
        <v>31.936986301369799</v>
      </c>
      <c r="K2758">
        <v>9.0079999999999991</v>
      </c>
      <c r="L2758">
        <v>10.385999999999999</v>
      </c>
      <c r="M2758">
        <v>16.114000000000001</v>
      </c>
      <c r="N2758">
        <v>2.8639999999999999</v>
      </c>
      <c r="O2758">
        <v>19</v>
      </c>
    </row>
    <row r="2759" spans="1:15" x14ac:dyDescent="0.45">
      <c r="A2759" t="s">
        <v>170</v>
      </c>
      <c r="B2759">
        <v>2020</v>
      </c>
      <c r="C2759" s="9">
        <v>43772</v>
      </c>
      <c r="D2759" t="s">
        <v>653</v>
      </c>
      <c r="E2759" t="s">
        <v>454</v>
      </c>
      <c r="F2759">
        <v>6</v>
      </c>
      <c r="G2759">
        <v>5</v>
      </c>
      <c r="H2759" t="s">
        <v>171</v>
      </c>
      <c r="I2759" t="s">
        <v>172</v>
      </c>
      <c r="J2759">
        <v>18.517808219178001</v>
      </c>
      <c r="K2759">
        <v>9</v>
      </c>
      <c r="L2759">
        <v>2.99</v>
      </c>
      <c r="M2759">
        <v>14.36</v>
      </c>
      <c r="N2759">
        <v>5.6849999999999996</v>
      </c>
      <c r="O2759">
        <v>25</v>
      </c>
    </row>
    <row r="2760" spans="1:15" x14ac:dyDescent="0.45">
      <c r="A2760" t="s">
        <v>170</v>
      </c>
      <c r="B2760">
        <v>2020</v>
      </c>
      <c r="C2760" s="9">
        <v>43772</v>
      </c>
      <c r="D2760" t="s">
        <v>653</v>
      </c>
      <c r="E2760" t="s">
        <v>642</v>
      </c>
      <c r="F2760">
        <v>1</v>
      </c>
      <c r="G2760">
        <v>1</v>
      </c>
      <c r="H2760" t="s">
        <v>134</v>
      </c>
      <c r="I2760" t="s">
        <v>38</v>
      </c>
      <c r="J2760">
        <v>28.7698630136986</v>
      </c>
      <c r="K2760">
        <v>26.506</v>
      </c>
      <c r="L2760">
        <v>26.645999999999901</v>
      </c>
      <c r="M2760">
        <v>28.47</v>
      </c>
      <c r="N2760">
        <v>0.91200000000000003</v>
      </c>
      <c r="O2760">
        <v>6</v>
      </c>
    </row>
    <row r="2761" spans="1:15" x14ac:dyDescent="0.45">
      <c r="A2761" t="s">
        <v>170</v>
      </c>
      <c r="B2761">
        <v>2020</v>
      </c>
      <c r="C2761" s="9">
        <v>43772</v>
      </c>
      <c r="D2761" t="s">
        <v>653</v>
      </c>
      <c r="E2761" t="s">
        <v>642</v>
      </c>
      <c r="F2761">
        <v>1</v>
      </c>
      <c r="G2761">
        <v>2</v>
      </c>
      <c r="H2761" t="s">
        <v>656</v>
      </c>
      <c r="I2761" t="s">
        <v>49</v>
      </c>
      <c r="J2761">
        <v>21.380821917808198</v>
      </c>
      <c r="K2761">
        <v>22.056999999999999</v>
      </c>
      <c r="L2761">
        <v>22.204000000000001</v>
      </c>
      <c r="M2761">
        <v>24.192</v>
      </c>
      <c r="N2761">
        <v>0.99399999999999999</v>
      </c>
      <c r="O2761">
        <v>13</v>
      </c>
    </row>
    <row r="2762" spans="1:15" x14ac:dyDescent="0.45">
      <c r="A2762" t="s">
        <v>170</v>
      </c>
      <c r="B2762">
        <v>2020</v>
      </c>
      <c r="C2762" s="9">
        <v>43772</v>
      </c>
      <c r="D2762" t="s">
        <v>653</v>
      </c>
      <c r="E2762" t="s">
        <v>642</v>
      </c>
      <c r="F2762">
        <v>1</v>
      </c>
      <c r="G2762">
        <v>3</v>
      </c>
      <c r="H2762" t="s">
        <v>60</v>
      </c>
      <c r="I2762" t="s">
        <v>61</v>
      </c>
      <c r="J2762">
        <v>31.298630136986301</v>
      </c>
      <c r="K2762">
        <v>23.253</v>
      </c>
      <c r="L2762">
        <v>23.187999999999999</v>
      </c>
      <c r="M2762">
        <v>24.712</v>
      </c>
      <c r="N2762">
        <v>0.76200000000000001</v>
      </c>
      <c r="O2762">
        <v>19</v>
      </c>
    </row>
    <row r="2763" spans="1:15" x14ac:dyDescent="0.45">
      <c r="A2763" t="s">
        <v>170</v>
      </c>
      <c r="B2763">
        <v>2020</v>
      </c>
      <c r="C2763" s="9">
        <v>43772</v>
      </c>
      <c r="D2763" t="s">
        <v>653</v>
      </c>
      <c r="E2763" t="s">
        <v>642</v>
      </c>
      <c r="F2763">
        <v>1</v>
      </c>
      <c r="G2763">
        <v>4</v>
      </c>
      <c r="H2763" t="s">
        <v>52</v>
      </c>
      <c r="I2763" t="s">
        <v>53</v>
      </c>
      <c r="J2763">
        <v>22.649315068493099</v>
      </c>
      <c r="K2763">
        <v>17.433999999999902</v>
      </c>
      <c r="L2763">
        <v>17.14</v>
      </c>
      <c r="M2763">
        <v>20.231999999999999</v>
      </c>
      <c r="N2763">
        <v>1.546</v>
      </c>
      <c r="O2763">
        <v>25</v>
      </c>
    </row>
    <row r="2764" spans="1:15" x14ac:dyDescent="0.45">
      <c r="A2764" t="s">
        <v>170</v>
      </c>
      <c r="B2764">
        <v>2020</v>
      </c>
      <c r="C2764" s="9">
        <v>43772</v>
      </c>
      <c r="D2764" t="s">
        <v>653</v>
      </c>
      <c r="E2764" t="s">
        <v>642</v>
      </c>
      <c r="F2764">
        <v>2</v>
      </c>
      <c r="G2764">
        <v>1</v>
      </c>
      <c r="H2764" t="s">
        <v>16</v>
      </c>
      <c r="I2764" t="s">
        <v>17</v>
      </c>
      <c r="J2764">
        <v>20.534246575342401</v>
      </c>
      <c r="K2764">
        <v>27.683</v>
      </c>
      <c r="L2764">
        <v>27.891999999999999</v>
      </c>
      <c r="M2764">
        <v>29.864000000000001</v>
      </c>
      <c r="N2764">
        <v>0.98599999999999999</v>
      </c>
      <c r="O2764">
        <v>2</v>
      </c>
    </row>
    <row r="2765" spans="1:15" x14ac:dyDescent="0.45">
      <c r="A2765" t="s">
        <v>170</v>
      </c>
      <c r="B2765">
        <v>2020</v>
      </c>
      <c r="C2765" s="9">
        <v>43772</v>
      </c>
      <c r="D2765" t="s">
        <v>653</v>
      </c>
      <c r="E2765" t="s">
        <v>642</v>
      </c>
      <c r="F2765">
        <v>2</v>
      </c>
      <c r="G2765">
        <v>2</v>
      </c>
      <c r="H2765" t="s">
        <v>100</v>
      </c>
      <c r="I2765" t="s">
        <v>47</v>
      </c>
      <c r="J2765">
        <v>25.7232876712328</v>
      </c>
      <c r="K2765">
        <v>22.192</v>
      </c>
      <c r="L2765">
        <v>22.495999999999999</v>
      </c>
      <c r="M2765">
        <v>24.552</v>
      </c>
      <c r="N2765">
        <v>1.028</v>
      </c>
      <c r="O2765">
        <v>13</v>
      </c>
    </row>
    <row r="2766" spans="1:15" x14ac:dyDescent="0.45">
      <c r="A2766" t="s">
        <v>170</v>
      </c>
      <c r="B2766">
        <v>2020</v>
      </c>
      <c r="C2766" s="9">
        <v>43772</v>
      </c>
      <c r="D2766" t="s">
        <v>653</v>
      </c>
      <c r="E2766" t="s">
        <v>642</v>
      </c>
      <c r="F2766">
        <v>2</v>
      </c>
      <c r="G2766">
        <v>3</v>
      </c>
      <c r="H2766" t="s">
        <v>50</v>
      </c>
      <c r="I2766" t="s">
        <v>51</v>
      </c>
      <c r="J2766">
        <v>23.076712328767101</v>
      </c>
      <c r="K2766">
        <v>26.678000000000001</v>
      </c>
      <c r="L2766">
        <v>26.603000000000002</v>
      </c>
      <c r="M2766">
        <v>28.257000000000001</v>
      </c>
      <c r="N2766">
        <v>0.82699999999999996</v>
      </c>
      <c r="O2766">
        <v>19</v>
      </c>
    </row>
    <row r="2767" spans="1:15" x14ac:dyDescent="0.45">
      <c r="A2767" t="s">
        <v>170</v>
      </c>
      <c r="B2767">
        <v>2020</v>
      </c>
      <c r="C2767" s="9">
        <v>43772</v>
      </c>
      <c r="D2767" t="s">
        <v>653</v>
      </c>
      <c r="E2767" t="s">
        <v>642</v>
      </c>
      <c r="F2767">
        <v>2</v>
      </c>
      <c r="G2767">
        <v>4</v>
      </c>
      <c r="H2767" t="s">
        <v>111</v>
      </c>
      <c r="I2767" t="s">
        <v>118</v>
      </c>
      <c r="J2767">
        <v>25.038356164383501</v>
      </c>
      <c r="K2767">
        <v>26.454999999999998</v>
      </c>
      <c r="L2767">
        <v>26.224</v>
      </c>
      <c r="M2767">
        <v>27.992000000000001</v>
      </c>
      <c r="N2767">
        <v>0.88400000000000001</v>
      </c>
      <c r="O2767">
        <v>25</v>
      </c>
    </row>
    <row r="2768" spans="1:15" x14ac:dyDescent="0.45">
      <c r="A2768" t="s">
        <v>170</v>
      </c>
      <c r="B2768">
        <v>2020</v>
      </c>
      <c r="C2768" s="9">
        <v>43772</v>
      </c>
      <c r="D2768" t="s">
        <v>653</v>
      </c>
      <c r="E2768" t="s">
        <v>642</v>
      </c>
      <c r="F2768">
        <v>3</v>
      </c>
      <c r="G2768">
        <v>1</v>
      </c>
      <c r="H2768" t="s">
        <v>39</v>
      </c>
      <c r="I2768" t="s">
        <v>40</v>
      </c>
      <c r="J2768">
        <v>25.2301369863013</v>
      </c>
      <c r="K2768">
        <v>25.171999999999901</v>
      </c>
      <c r="L2768">
        <v>25.446999999999999</v>
      </c>
      <c r="M2768">
        <v>27.629000000000001</v>
      </c>
      <c r="N2768">
        <v>1.091</v>
      </c>
      <c r="O2768">
        <v>10</v>
      </c>
    </row>
    <row r="2769" spans="1:15" x14ac:dyDescent="0.45">
      <c r="A2769" t="s">
        <v>170</v>
      </c>
      <c r="B2769">
        <v>2020</v>
      </c>
      <c r="C2769" s="9">
        <v>43772</v>
      </c>
      <c r="D2769" t="s">
        <v>653</v>
      </c>
      <c r="E2769" t="s">
        <v>642</v>
      </c>
      <c r="F2769">
        <v>3</v>
      </c>
      <c r="G2769">
        <v>2</v>
      </c>
      <c r="H2769" t="s">
        <v>655</v>
      </c>
      <c r="I2769" t="s">
        <v>120</v>
      </c>
      <c r="J2769">
        <v>36.915068493150599</v>
      </c>
      <c r="K2769">
        <v>26.795999999999999</v>
      </c>
      <c r="L2769">
        <v>26.754999999999999</v>
      </c>
      <c r="M2769">
        <v>28.199000000000002</v>
      </c>
      <c r="N2769">
        <v>0.72199999999999998</v>
      </c>
      <c r="O2769">
        <v>13</v>
      </c>
    </row>
    <row r="2770" spans="1:15" x14ac:dyDescent="0.45">
      <c r="A2770" t="s">
        <v>170</v>
      </c>
      <c r="B2770">
        <v>2020</v>
      </c>
      <c r="C2770" s="9">
        <v>43772</v>
      </c>
      <c r="D2770" t="s">
        <v>653</v>
      </c>
      <c r="E2770" t="s">
        <v>642</v>
      </c>
      <c r="F2770">
        <v>3</v>
      </c>
      <c r="G2770">
        <v>3</v>
      </c>
      <c r="H2770" t="s">
        <v>58</v>
      </c>
      <c r="I2770" t="s">
        <v>59</v>
      </c>
      <c r="J2770">
        <v>21.8</v>
      </c>
      <c r="K2770">
        <v>5.4459999999999997</v>
      </c>
      <c r="L2770">
        <v>11.236999999999901</v>
      </c>
      <c r="M2770">
        <v>19.594999999999999</v>
      </c>
      <c r="N2770">
        <v>4.1790000000000003</v>
      </c>
      <c r="O2770">
        <v>19</v>
      </c>
    </row>
    <row r="2771" spans="1:15" x14ac:dyDescent="0.45">
      <c r="A2771" t="s">
        <v>170</v>
      </c>
      <c r="B2771">
        <v>2020</v>
      </c>
      <c r="C2771" s="9">
        <v>43772</v>
      </c>
      <c r="D2771" t="s">
        <v>653</v>
      </c>
      <c r="E2771" t="s">
        <v>642</v>
      </c>
      <c r="F2771">
        <v>3</v>
      </c>
      <c r="G2771">
        <v>4</v>
      </c>
      <c r="H2771" t="s">
        <v>148</v>
      </c>
      <c r="I2771" t="s">
        <v>63</v>
      </c>
      <c r="K2771">
        <v>15.151999999999999</v>
      </c>
      <c r="L2771">
        <v>12.599</v>
      </c>
      <c r="M2771">
        <v>19.951000000000001</v>
      </c>
      <c r="N2771">
        <v>3.6760000000000002</v>
      </c>
      <c r="O2771">
        <v>25</v>
      </c>
    </row>
    <row r="2772" spans="1:15" x14ac:dyDescent="0.45">
      <c r="A2772" t="s">
        <v>170</v>
      </c>
      <c r="B2772">
        <v>2020</v>
      </c>
      <c r="C2772" s="9">
        <v>43772</v>
      </c>
      <c r="D2772" t="s">
        <v>653</v>
      </c>
      <c r="E2772" t="s">
        <v>642</v>
      </c>
      <c r="F2772">
        <v>4</v>
      </c>
      <c r="G2772">
        <v>1</v>
      </c>
      <c r="H2772" t="s">
        <v>14</v>
      </c>
      <c r="I2772" t="s">
        <v>15</v>
      </c>
      <c r="J2772">
        <v>19.835616438356102</v>
      </c>
      <c r="K2772">
        <v>23.253</v>
      </c>
      <c r="L2772">
        <v>24.001999999999999</v>
      </c>
      <c r="M2772">
        <v>27.565999999999999</v>
      </c>
      <c r="N2772">
        <v>1.782</v>
      </c>
      <c r="O2772">
        <v>7</v>
      </c>
    </row>
    <row r="2773" spans="1:15" x14ac:dyDescent="0.45">
      <c r="A2773" t="s">
        <v>170</v>
      </c>
      <c r="B2773">
        <v>2020</v>
      </c>
      <c r="C2773" s="9">
        <v>43772</v>
      </c>
      <c r="D2773" t="s">
        <v>653</v>
      </c>
      <c r="E2773" t="s">
        <v>642</v>
      </c>
      <c r="F2773">
        <v>4</v>
      </c>
      <c r="G2773">
        <v>2</v>
      </c>
      <c r="H2773" t="s">
        <v>24</v>
      </c>
      <c r="I2773" t="s">
        <v>25</v>
      </c>
      <c r="J2773">
        <v>21.178082191780799</v>
      </c>
      <c r="K2773">
        <v>20.145</v>
      </c>
      <c r="L2773">
        <v>20.766999999999999</v>
      </c>
      <c r="M2773">
        <v>25.033000000000001</v>
      </c>
      <c r="N2773">
        <v>2.133</v>
      </c>
      <c r="O2773">
        <v>13</v>
      </c>
    </row>
    <row r="2774" spans="1:15" x14ac:dyDescent="0.45">
      <c r="A2774" t="s">
        <v>170</v>
      </c>
      <c r="B2774">
        <v>2020</v>
      </c>
      <c r="C2774" s="9">
        <v>43772</v>
      </c>
      <c r="D2774" t="s">
        <v>653</v>
      </c>
      <c r="E2774" t="s">
        <v>642</v>
      </c>
      <c r="F2774">
        <v>4</v>
      </c>
      <c r="G2774">
        <v>3</v>
      </c>
      <c r="H2774" t="s">
        <v>129</v>
      </c>
      <c r="I2774" t="s">
        <v>65</v>
      </c>
      <c r="J2774">
        <v>29.306849315068401</v>
      </c>
      <c r="K2774">
        <v>24.077000000000002</v>
      </c>
      <c r="L2774">
        <v>23.786000000000001</v>
      </c>
      <c r="M2774">
        <v>26.088000000000001</v>
      </c>
      <c r="N2774">
        <v>1.151</v>
      </c>
      <c r="O2774">
        <v>19</v>
      </c>
    </row>
    <row r="2775" spans="1:15" x14ac:dyDescent="0.45">
      <c r="A2775" t="s">
        <v>170</v>
      </c>
      <c r="B2775">
        <v>2020</v>
      </c>
      <c r="C2775" s="9">
        <v>43772</v>
      </c>
      <c r="D2775" t="s">
        <v>653</v>
      </c>
      <c r="E2775" t="s">
        <v>642</v>
      </c>
      <c r="F2775">
        <v>5</v>
      </c>
      <c r="G2775">
        <v>1</v>
      </c>
      <c r="H2775" t="s">
        <v>144</v>
      </c>
      <c r="I2775" t="s">
        <v>145</v>
      </c>
      <c r="J2775">
        <v>21.545205479452001</v>
      </c>
      <c r="K2775">
        <v>16.134</v>
      </c>
      <c r="L2775">
        <v>20.710999999999999</v>
      </c>
      <c r="M2775">
        <v>28.117000000000001</v>
      </c>
      <c r="N2775">
        <v>3.7029999999999998</v>
      </c>
      <c r="O2775">
        <v>9</v>
      </c>
    </row>
    <row r="2776" spans="1:15" x14ac:dyDescent="0.45">
      <c r="A2776" t="s">
        <v>170</v>
      </c>
      <c r="B2776">
        <v>2020</v>
      </c>
      <c r="C2776" s="9">
        <v>43772</v>
      </c>
      <c r="D2776" t="s">
        <v>653</v>
      </c>
      <c r="E2776" t="s">
        <v>642</v>
      </c>
      <c r="F2776">
        <v>5</v>
      </c>
      <c r="G2776">
        <v>2</v>
      </c>
      <c r="H2776" t="s">
        <v>167</v>
      </c>
      <c r="I2776" t="s">
        <v>59</v>
      </c>
      <c r="J2776">
        <v>30.665753424657499</v>
      </c>
      <c r="K2776">
        <v>25.658000000000001</v>
      </c>
      <c r="L2776">
        <v>25.609000000000002</v>
      </c>
      <c r="M2776">
        <v>27.239000000000001</v>
      </c>
      <c r="N2776">
        <v>0.81499999999999995</v>
      </c>
      <c r="O2776">
        <v>13</v>
      </c>
    </row>
    <row r="2777" spans="1:15" x14ac:dyDescent="0.45">
      <c r="A2777" t="s">
        <v>170</v>
      </c>
      <c r="B2777">
        <v>2020</v>
      </c>
      <c r="C2777" s="9">
        <v>43772</v>
      </c>
      <c r="D2777" t="s">
        <v>653</v>
      </c>
      <c r="E2777" t="s">
        <v>642</v>
      </c>
      <c r="F2777">
        <v>5</v>
      </c>
      <c r="G2777">
        <v>3</v>
      </c>
      <c r="H2777" t="s">
        <v>98</v>
      </c>
      <c r="I2777" t="s">
        <v>67</v>
      </c>
      <c r="J2777">
        <v>28.2602739726027</v>
      </c>
      <c r="K2777">
        <v>15.974</v>
      </c>
      <c r="L2777">
        <v>16.038</v>
      </c>
      <c r="M2777">
        <v>19.756</v>
      </c>
      <c r="N2777">
        <v>1.859</v>
      </c>
      <c r="O2777">
        <v>19</v>
      </c>
    </row>
    <row r="2778" spans="1:15" x14ac:dyDescent="0.45">
      <c r="A2778" t="s">
        <v>170</v>
      </c>
      <c r="B2778">
        <v>2020</v>
      </c>
      <c r="C2778" s="9">
        <v>43772</v>
      </c>
      <c r="D2778" t="s">
        <v>653</v>
      </c>
      <c r="E2778" t="s">
        <v>642</v>
      </c>
      <c r="F2778">
        <v>5</v>
      </c>
      <c r="G2778">
        <v>4</v>
      </c>
      <c r="H2778" t="s">
        <v>171</v>
      </c>
      <c r="I2778" t="s">
        <v>172</v>
      </c>
      <c r="J2778">
        <v>18.517808219178001</v>
      </c>
      <c r="K2778">
        <v>2.99</v>
      </c>
      <c r="L2778">
        <v>2.4169999999999998</v>
      </c>
      <c r="M2778">
        <v>12.125</v>
      </c>
      <c r="N2778">
        <v>4.8540000000000001</v>
      </c>
      <c r="O2778">
        <v>25</v>
      </c>
    </row>
    <row r="2779" spans="1:15" x14ac:dyDescent="0.45">
      <c r="A2779" t="s">
        <v>170</v>
      </c>
      <c r="B2779">
        <v>2020</v>
      </c>
      <c r="C2779" s="9">
        <v>43772</v>
      </c>
      <c r="D2779" t="s">
        <v>653</v>
      </c>
      <c r="E2779" t="s">
        <v>642</v>
      </c>
      <c r="F2779">
        <v>6</v>
      </c>
      <c r="G2779">
        <v>1</v>
      </c>
      <c r="H2779" t="s">
        <v>133</v>
      </c>
      <c r="I2779" t="s">
        <v>25</v>
      </c>
      <c r="J2779">
        <v>26.7753424657534</v>
      </c>
      <c r="K2779">
        <v>26.181999999999999</v>
      </c>
      <c r="L2779">
        <v>26.317</v>
      </c>
      <c r="M2779">
        <v>27.925000000000001</v>
      </c>
      <c r="N2779">
        <v>0.80400000000000005</v>
      </c>
      <c r="O2779">
        <v>11</v>
      </c>
    </row>
    <row r="2780" spans="1:15" x14ac:dyDescent="0.45">
      <c r="A2780" t="s">
        <v>170</v>
      </c>
      <c r="B2780">
        <v>2020</v>
      </c>
      <c r="C2780" s="9">
        <v>43772</v>
      </c>
      <c r="D2780" t="s">
        <v>653</v>
      </c>
      <c r="E2780" t="s">
        <v>642</v>
      </c>
      <c r="F2780">
        <v>6</v>
      </c>
      <c r="G2780">
        <v>2</v>
      </c>
      <c r="H2780" t="s">
        <v>34</v>
      </c>
      <c r="I2780" t="s">
        <v>19</v>
      </c>
      <c r="J2780">
        <v>32.254794520547897</v>
      </c>
      <c r="K2780">
        <v>27.872</v>
      </c>
      <c r="L2780">
        <v>27.786999999999999</v>
      </c>
      <c r="M2780">
        <v>29.399000000000001</v>
      </c>
      <c r="N2780">
        <v>0.80600000000000005</v>
      </c>
      <c r="O2780">
        <v>13</v>
      </c>
    </row>
    <row r="2781" spans="1:15" x14ac:dyDescent="0.45">
      <c r="A2781" t="s">
        <v>170</v>
      </c>
      <c r="B2781">
        <v>2020</v>
      </c>
      <c r="C2781" s="9">
        <v>43772</v>
      </c>
      <c r="D2781" t="s">
        <v>653</v>
      </c>
      <c r="E2781" t="s">
        <v>642</v>
      </c>
      <c r="F2781">
        <v>6</v>
      </c>
      <c r="G2781">
        <v>3</v>
      </c>
      <c r="H2781" t="s">
        <v>402</v>
      </c>
      <c r="I2781" t="s">
        <v>142</v>
      </c>
      <c r="J2781">
        <v>31.936986301369799</v>
      </c>
      <c r="K2781">
        <v>10.385999999999999</v>
      </c>
      <c r="L2781">
        <v>12.196999999999999</v>
      </c>
      <c r="M2781">
        <v>17.370999999999999</v>
      </c>
      <c r="N2781">
        <v>2.5870000000000002</v>
      </c>
      <c r="O2781">
        <v>19</v>
      </c>
    </row>
    <row r="2782" spans="1:15" x14ac:dyDescent="0.45">
      <c r="A2782" t="s">
        <v>170</v>
      </c>
      <c r="B2782">
        <v>2020</v>
      </c>
      <c r="C2782" s="9">
        <v>43772</v>
      </c>
      <c r="D2782" t="s">
        <v>653</v>
      </c>
      <c r="E2782" t="s">
        <v>642</v>
      </c>
      <c r="F2782">
        <v>6</v>
      </c>
      <c r="G2782">
        <v>4</v>
      </c>
      <c r="H2782" t="s">
        <v>157</v>
      </c>
      <c r="I2782" t="s">
        <v>158</v>
      </c>
      <c r="J2782">
        <v>22.621917808219099</v>
      </c>
      <c r="K2782">
        <v>17.302</v>
      </c>
      <c r="L2782">
        <v>16.991999999999901</v>
      </c>
      <c r="M2782">
        <v>19.489999999999998</v>
      </c>
      <c r="N2782">
        <v>1.2490000000000001</v>
      </c>
      <c r="O2782">
        <v>25</v>
      </c>
    </row>
    <row r="2783" spans="1:15" x14ac:dyDescent="0.45">
      <c r="A2783" t="s">
        <v>170</v>
      </c>
      <c r="B2783">
        <v>2020</v>
      </c>
      <c r="C2783" s="9">
        <v>43772</v>
      </c>
      <c r="D2783" t="s">
        <v>653</v>
      </c>
      <c r="E2783" t="s">
        <v>643</v>
      </c>
      <c r="F2783">
        <v>1</v>
      </c>
      <c r="G2783">
        <v>1</v>
      </c>
      <c r="H2783" t="s">
        <v>79</v>
      </c>
      <c r="I2783" t="s">
        <v>65</v>
      </c>
      <c r="J2783">
        <v>32.5013698630137</v>
      </c>
      <c r="K2783">
        <v>32.652999999999999</v>
      </c>
      <c r="L2783">
        <v>32.756</v>
      </c>
      <c r="M2783">
        <v>34.216000000000001</v>
      </c>
      <c r="N2783">
        <v>0.73</v>
      </c>
      <c r="O2783">
        <v>5</v>
      </c>
    </row>
    <row r="2784" spans="1:15" x14ac:dyDescent="0.45">
      <c r="A2784" t="s">
        <v>170</v>
      </c>
      <c r="B2784">
        <v>2020</v>
      </c>
      <c r="C2784" s="9">
        <v>43772</v>
      </c>
      <c r="D2784" t="s">
        <v>653</v>
      </c>
      <c r="E2784" t="s">
        <v>643</v>
      </c>
      <c r="F2784">
        <v>1</v>
      </c>
      <c r="G2784">
        <v>2</v>
      </c>
      <c r="H2784" t="s">
        <v>20</v>
      </c>
      <c r="I2784" t="s">
        <v>21</v>
      </c>
      <c r="J2784">
        <v>24.2438356164383</v>
      </c>
      <c r="K2784">
        <v>27.503</v>
      </c>
      <c r="L2784">
        <v>27.707999999999998</v>
      </c>
      <c r="M2784">
        <v>29.56</v>
      </c>
      <c r="N2784">
        <v>0.92600000000000005</v>
      </c>
      <c r="O2784">
        <v>4</v>
      </c>
    </row>
    <row r="2785" spans="1:15" x14ac:dyDescent="0.45">
      <c r="A2785" t="s">
        <v>170</v>
      </c>
      <c r="B2785">
        <v>2020</v>
      </c>
      <c r="C2785" s="9">
        <v>43772</v>
      </c>
      <c r="D2785" t="s">
        <v>653</v>
      </c>
      <c r="E2785" t="s">
        <v>643</v>
      </c>
      <c r="F2785">
        <v>1</v>
      </c>
      <c r="G2785">
        <v>3</v>
      </c>
      <c r="H2785" t="s">
        <v>134</v>
      </c>
      <c r="I2785" t="s">
        <v>38</v>
      </c>
      <c r="J2785">
        <v>28.7698630136986</v>
      </c>
      <c r="K2785">
        <v>26.645999999999901</v>
      </c>
      <c r="L2785">
        <v>26.751999999999999</v>
      </c>
      <c r="M2785">
        <v>28.552</v>
      </c>
      <c r="N2785">
        <v>0.9</v>
      </c>
      <c r="O2785">
        <v>6</v>
      </c>
    </row>
    <row r="2786" spans="1:15" x14ac:dyDescent="0.45">
      <c r="A2786" t="s">
        <v>170</v>
      </c>
      <c r="B2786">
        <v>2020</v>
      </c>
      <c r="C2786" s="9">
        <v>43772</v>
      </c>
      <c r="D2786" t="s">
        <v>653</v>
      </c>
      <c r="E2786" t="s">
        <v>643</v>
      </c>
      <c r="F2786">
        <v>1</v>
      </c>
      <c r="G2786">
        <v>4</v>
      </c>
      <c r="H2786" t="s">
        <v>144</v>
      </c>
      <c r="I2786" t="s">
        <v>145</v>
      </c>
      <c r="J2786">
        <v>21.545205479452001</v>
      </c>
      <c r="K2786">
        <v>20.710999999999999</v>
      </c>
      <c r="L2786">
        <v>22.071999999999999</v>
      </c>
      <c r="M2786">
        <v>27.956</v>
      </c>
      <c r="N2786">
        <v>2.9420000000000002</v>
      </c>
      <c r="O2786">
        <v>9</v>
      </c>
    </row>
    <row r="2787" spans="1:15" x14ac:dyDescent="0.45">
      <c r="A2787" t="s">
        <v>170</v>
      </c>
      <c r="B2787">
        <v>2020</v>
      </c>
      <c r="C2787" s="9">
        <v>43772</v>
      </c>
      <c r="D2787" t="s">
        <v>653</v>
      </c>
      <c r="E2787" t="s">
        <v>643</v>
      </c>
      <c r="F2787">
        <v>1</v>
      </c>
      <c r="G2787">
        <v>5</v>
      </c>
      <c r="H2787" t="s">
        <v>39</v>
      </c>
      <c r="I2787" t="s">
        <v>40</v>
      </c>
      <c r="J2787">
        <v>25.2301369863013</v>
      </c>
      <c r="K2787">
        <v>25.446999999999999</v>
      </c>
      <c r="L2787">
        <v>25.335000000000001</v>
      </c>
      <c r="M2787">
        <v>27.472999999999999</v>
      </c>
      <c r="N2787">
        <v>1.069</v>
      </c>
      <c r="O2787">
        <v>10</v>
      </c>
    </row>
    <row r="2788" spans="1:15" x14ac:dyDescent="0.45">
      <c r="A2788" t="s">
        <v>170</v>
      </c>
      <c r="B2788">
        <v>2020</v>
      </c>
      <c r="C2788" s="9">
        <v>43772</v>
      </c>
      <c r="D2788" t="s">
        <v>653</v>
      </c>
      <c r="E2788" t="s">
        <v>643</v>
      </c>
      <c r="F2788">
        <v>1</v>
      </c>
      <c r="G2788">
        <v>6</v>
      </c>
      <c r="H2788" t="s">
        <v>109</v>
      </c>
      <c r="I2788" t="s">
        <v>118</v>
      </c>
      <c r="J2788">
        <v>26.758904109589</v>
      </c>
      <c r="K2788">
        <v>26.687999999999999</v>
      </c>
      <c r="L2788">
        <v>26.46</v>
      </c>
      <c r="M2788">
        <v>28.097999999999999</v>
      </c>
      <c r="N2788">
        <v>0.81899999999999995</v>
      </c>
      <c r="O2788">
        <v>12</v>
      </c>
    </row>
    <row r="2789" spans="1:15" x14ac:dyDescent="0.45">
      <c r="A2789" t="s">
        <v>170</v>
      </c>
      <c r="B2789">
        <v>2020</v>
      </c>
      <c r="C2789" s="9">
        <v>43772</v>
      </c>
      <c r="D2789" t="s">
        <v>653</v>
      </c>
      <c r="E2789" t="s">
        <v>643</v>
      </c>
      <c r="F2789">
        <v>2</v>
      </c>
      <c r="G2789">
        <v>1</v>
      </c>
      <c r="H2789" t="s">
        <v>174</v>
      </c>
      <c r="I2789" t="s">
        <v>156</v>
      </c>
      <c r="J2789">
        <v>27.797260273972601</v>
      </c>
      <c r="K2789">
        <v>27.966999999999999</v>
      </c>
      <c r="L2789">
        <v>28.158999999999999</v>
      </c>
      <c r="M2789">
        <v>29.646999999999998</v>
      </c>
      <c r="N2789">
        <v>0.74399999999999999</v>
      </c>
      <c r="O2789">
        <v>2</v>
      </c>
    </row>
    <row r="2790" spans="1:15" x14ac:dyDescent="0.45">
      <c r="A2790" t="s">
        <v>170</v>
      </c>
      <c r="B2790">
        <v>2020</v>
      </c>
      <c r="C2790" s="9">
        <v>43772</v>
      </c>
      <c r="D2790" t="s">
        <v>653</v>
      </c>
      <c r="E2790" t="s">
        <v>643</v>
      </c>
      <c r="F2790">
        <v>2</v>
      </c>
      <c r="G2790">
        <v>2</v>
      </c>
      <c r="H2790" t="s">
        <v>23</v>
      </c>
      <c r="I2790" t="s">
        <v>15</v>
      </c>
      <c r="J2790">
        <v>22.142465753424599</v>
      </c>
      <c r="K2790">
        <v>28.010999999999999</v>
      </c>
      <c r="L2790">
        <v>28.238</v>
      </c>
      <c r="M2790">
        <v>30.763999999999999</v>
      </c>
      <c r="N2790">
        <v>1.2629999999999999</v>
      </c>
      <c r="O2790">
        <v>1</v>
      </c>
    </row>
    <row r="2791" spans="1:15" x14ac:dyDescent="0.45">
      <c r="A2791" t="s">
        <v>170</v>
      </c>
      <c r="B2791">
        <v>2020</v>
      </c>
      <c r="C2791" s="9">
        <v>43772</v>
      </c>
      <c r="D2791" t="s">
        <v>653</v>
      </c>
      <c r="E2791" t="s">
        <v>643</v>
      </c>
      <c r="F2791">
        <v>2</v>
      </c>
      <c r="G2791">
        <v>3</v>
      </c>
      <c r="H2791" t="s">
        <v>16</v>
      </c>
      <c r="I2791" t="s">
        <v>17</v>
      </c>
      <c r="J2791">
        <v>20.534246575342401</v>
      </c>
      <c r="K2791">
        <v>27.891999999999999</v>
      </c>
      <c r="L2791">
        <v>27.907</v>
      </c>
      <c r="M2791">
        <v>29.847000000000001</v>
      </c>
      <c r="N2791">
        <v>0.97</v>
      </c>
      <c r="O2791">
        <v>2</v>
      </c>
    </row>
    <row r="2792" spans="1:15" x14ac:dyDescent="0.45">
      <c r="A2792" t="s">
        <v>170</v>
      </c>
      <c r="B2792">
        <v>2020</v>
      </c>
      <c r="C2792" s="9">
        <v>43772</v>
      </c>
      <c r="D2792" t="s">
        <v>653</v>
      </c>
      <c r="E2792" t="s">
        <v>643</v>
      </c>
      <c r="F2792">
        <v>2</v>
      </c>
      <c r="G2792">
        <v>4</v>
      </c>
      <c r="H2792" t="s">
        <v>133</v>
      </c>
      <c r="I2792" t="s">
        <v>25</v>
      </c>
      <c r="J2792">
        <v>26.7753424657534</v>
      </c>
      <c r="K2792">
        <v>26.317</v>
      </c>
      <c r="L2792">
        <v>26.286999999999999</v>
      </c>
      <c r="M2792">
        <v>27.882999999999999</v>
      </c>
      <c r="N2792">
        <v>0.79800000000000004</v>
      </c>
      <c r="O2792">
        <v>11</v>
      </c>
    </row>
    <row r="2793" spans="1:15" x14ac:dyDescent="0.45">
      <c r="A2793" t="s">
        <v>170</v>
      </c>
      <c r="B2793">
        <v>2020</v>
      </c>
      <c r="C2793" s="9">
        <v>43772</v>
      </c>
      <c r="D2793" t="s">
        <v>653</v>
      </c>
      <c r="E2793" t="s">
        <v>643</v>
      </c>
      <c r="F2793">
        <v>2</v>
      </c>
      <c r="G2793">
        <v>5</v>
      </c>
      <c r="H2793" t="s">
        <v>146</v>
      </c>
      <c r="I2793" t="s">
        <v>56</v>
      </c>
      <c r="J2793">
        <v>29.586301369863001</v>
      </c>
      <c r="K2793">
        <v>21.466000000000001</v>
      </c>
      <c r="L2793">
        <v>21.513000000000002</v>
      </c>
      <c r="M2793">
        <v>23.643000000000001</v>
      </c>
      <c r="N2793">
        <v>1.0649999999999999</v>
      </c>
      <c r="O2793">
        <v>8</v>
      </c>
    </row>
    <row r="2794" spans="1:15" x14ac:dyDescent="0.45">
      <c r="A2794" t="s">
        <v>170</v>
      </c>
      <c r="B2794">
        <v>2020</v>
      </c>
      <c r="C2794" s="9">
        <v>43772</v>
      </c>
      <c r="D2794" t="s">
        <v>653</v>
      </c>
      <c r="E2794" t="s">
        <v>643</v>
      </c>
      <c r="F2794">
        <v>2</v>
      </c>
      <c r="G2794">
        <v>6</v>
      </c>
      <c r="H2794" t="s">
        <v>14</v>
      </c>
      <c r="I2794" t="s">
        <v>15</v>
      </c>
      <c r="J2794">
        <v>19.835616438356102</v>
      </c>
      <c r="K2794">
        <v>24.001999999999999</v>
      </c>
      <c r="L2794">
        <v>23.084</v>
      </c>
      <c r="M2794">
        <v>26.475999999999999</v>
      </c>
      <c r="N2794">
        <v>1.696</v>
      </c>
      <c r="O2794">
        <v>7</v>
      </c>
    </row>
    <row r="2795" spans="1:15" x14ac:dyDescent="0.45">
      <c r="A2795" t="s">
        <v>170</v>
      </c>
      <c r="B2795">
        <v>2020</v>
      </c>
      <c r="C2795" s="9">
        <v>43772</v>
      </c>
      <c r="D2795" t="s">
        <v>653</v>
      </c>
      <c r="E2795" t="s">
        <v>370</v>
      </c>
      <c r="F2795">
        <v>1</v>
      </c>
      <c r="G2795">
        <v>1</v>
      </c>
      <c r="H2795" t="s">
        <v>23</v>
      </c>
      <c r="I2795" t="s">
        <v>15</v>
      </c>
      <c r="J2795">
        <v>22.142465753424599</v>
      </c>
      <c r="K2795">
        <v>28.238</v>
      </c>
      <c r="L2795">
        <v>28.734999999999999</v>
      </c>
      <c r="M2795">
        <v>31.199000000000002</v>
      </c>
      <c r="N2795">
        <v>1.232</v>
      </c>
      <c r="O2795">
        <v>1</v>
      </c>
    </row>
    <row r="2796" spans="1:15" x14ac:dyDescent="0.45">
      <c r="A2796" t="s">
        <v>170</v>
      </c>
      <c r="B2796">
        <v>2020</v>
      </c>
      <c r="C2796" s="9">
        <v>43772</v>
      </c>
      <c r="D2796" t="s">
        <v>653</v>
      </c>
      <c r="E2796" t="s">
        <v>370</v>
      </c>
      <c r="F2796">
        <v>1</v>
      </c>
      <c r="G2796">
        <v>2</v>
      </c>
      <c r="H2796" t="s">
        <v>174</v>
      </c>
      <c r="I2796" t="s">
        <v>156</v>
      </c>
      <c r="J2796">
        <v>27.797260273972601</v>
      </c>
      <c r="K2796">
        <v>28.158999999999999</v>
      </c>
      <c r="L2796">
        <v>28.251999999999999</v>
      </c>
      <c r="M2796">
        <v>29.731999999999999</v>
      </c>
      <c r="N2796">
        <v>0.74</v>
      </c>
      <c r="O2796">
        <v>2</v>
      </c>
    </row>
    <row r="2797" spans="1:15" x14ac:dyDescent="0.45">
      <c r="A2797" t="s">
        <v>170</v>
      </c>
      <c r="B2797">
        <v>2020</v>
      </c>
      <c r="C2797" s="9">
        <v>43772</v>
      </c>
      <c r="D2797" t="s">
        <v>653</v>
      </c>
      <c r="E2797" t="s">
        <v>370</v>
      </c>
      <c r="F2797">
        <v>1</v>
      </c>
      <c r="G2797">
        <v>2</v>
      </c>
      <c r="H2797" t="s">
        <v>16</v>
      </c>
      <c r="I2797" t="s">
        <v>17</v>
      </c>
      <c r="J2797">
        <v>20.534246575342401</v>
      </c>
      <c r="K2797">
        <v>27.907</v>
      </c>
      <c r="L2797">
        <v>28.073</v>
      </c>
      <c r="M2797">
        <v>29.981000000000002</v>
      </c>
      <c r="N2797">
        <v>0.95399999999999996</v>
      </c>
      <c r="O2797">
        <v>2</v>
      </c>
    </row>
    <row r="2798" spans="1:15" x14ac:dyDescent="0.45">
      <c r="A2798" t="s">
        <v>170</v>
      </c>
      <c r="B2798">
        <v>2020</v>
      </c>
      <c r="C2798" s="9">
        <v>43772</v>
      </c>
      <c r="D2798" t="s">
        <v>653</v>
      </c>
      <c r="E2798" t="s">
        <v>370</v>
      </c>
      <c r="F2798">
        <v>1</v>
      </c>
      <c r="G2798">
        <v>4</v>
      </c>
      <c r="H2798" t="s">
        <v>20</v>
      </c>
      <c r="I2798" t="s">
        <v>21</v>
      </c>
      <c r="J2798">
        <v>24.2438356164383</v>
      </c>
      <c r="K2798">
        <v>27.707999999999998</v>
      </c>
      <c r="L2798">
        <v>27.763999999999999</v>
      </c>
      <c r="M2798">
        <v>29.588000000000001</v>
      </c>
      <c r="N2798">
        <v>0.91200000000000003</v>
      </c>
      <c r="O2798">
        <v>4</v>
      </c>
    </row>
    <row r="2799" spans="1:15" x14ac:dyDescent="0.45">
      <c r="A2799" t="s">
        <v>170</v>
      </c>
      <c r="B2799">
        <v>2020</v>
      </c>
      <c r="C2799" s="9">
        <v>43772</v>
      </c>
      <c r="D2799" t="s">
        <v>653</v>
      </c>
      <c r="E2799" t="s">
        <v>370</v>
      </c>
      <c r="F2799">
        <v>1</v>
      </c>
      <c r="G2799">
        <v>5</v>
      </c>
      <c r="H2799" t="s">
        <v>79</v>
      </c>
      <c r="I2799" t="s">
        <v>65</v>
      </c>
      <c r="J2799">
        <v>32.5013698630137</v>
      </c>
      <c r="K2799">
        <v>32.756</v>
      </c>
      <c r="L2799">
        <v>32.573999999999998</v>
      </c>
      <c r="M2799">
        <v>34.026000000000003</v>
      </c>
      <c r="N2799">
        <v>0.72599999999999998</v>
      </c>
      <c r="O2799">
        <v>5</v>
      </c>
    </row>
    <row r="2800" spans="1:15" x14ac:dyDescent="0.45">
      <c r="A2800" t="s">
        <v>170</v>
      </c>
      <c r="B2800">
        <v>2020</v>
      </c>
      <c r="C2800" s="9">
        <v>43772</v>
      </c>
      <c r="D2800" t="s">
        <v>653</v>
      </c>
      <c r="E2800" t="s">
        <v>370</v>
      </c>
      <c r="F2800">
        <v>1</v>
      </c>
      <c r="G2800">
        <v>6</v>
      </c>
      <c r="H2800" t="s">
        <v>134</v>
      </c>
      <c r="I2800" t="s">
        <v>38</v>
      </c>
      <c r="J2800">
        <v>28.7698630136986</v>
      </c>
      <c r="K2800">
        <v>26.751999999999999</v>
      </c>
      <c r="L2800">
        <v>26.568999999999999</v>
      </c>
      <c r="M2800">
        <v>28.353000000000002</v>
      </c>
      <c r="N2800">
        <v>0.89200000000000002</v>
      </c>
      <c r="O2800">
        <v>6</v>
      </c>
    </row>
    <row r="2801" spans="1:15" x14ac:dyDescent="0.45">
      <c r="A2801" t="s">
        <v>170</v>
      </c>
      <c r="B2801">
        <v>2020</v>
      </c>
      <c r="C2801" s="9">
        <v>43772</v>
      </c>
      <c r="D2801" t="s">
        <v>653</v>
      </c>
      <c r="E2801" t="s">
        <v>370</v>
      </c>
      <c r="F2801">
        <v>2</v>
      </c>
      <c r="G2801">
        <v>1</v>
      </c>
      <c r="H2801" t="s">
        <v>14</v>
      </c>
      <c r="I2801" t="s">
        <v>15</v>
      </c>
      <c r="J2801">
        <v>19.835616438356102</v>
      </c>
      <c r="K2801">
        <v>23.084</v>
      </c>
      <c r="L2801">
        <v>24.216999999999999</v>
      </c>
      <c r="M2801">
        <v>27.452999999999999</v>
      </c>
      <c r="N2801">
        <v>1.6180000000000001</v>
      </c>
      <c r="O2801">
        <v>7</v>
      </c>
    </row>
    <row r="2802" spans="1:15" x14ac:dyDescent="0.45">
      <c r="A2802" t="s">
        <v>170</v>
      </c>
      <c r="B2802">
        <v>2020</v>
      </c>
      <c r="C2802" s="9">
        <v>43772</v>
      </c>
      <c r="D2802" t="s">
        <v>653</v>
      </c>
      <c r="E2802" t="s">
        <v>370</v>
      </c>
      <c r="F2802">
        <v>2</v>
      </c>
      <c r="G2802">
        <v>2</v>
      </c>
      <c r="H2802" t="s">
        <v>146</v>
      </c>
      <c r="I2802" t="s">
        <v>56</v>
      </c>
      <c r="J2802">
        <v>29.586301369863001</v>
      </c>
      <c r="K2802">
        <v>21.513000000000002</v>
      </c>
      <c r="L2802">
        <v>21.959</v>
      </c>
      <c r="M2802">
        <v>24.045000000000002</v>
      </c>
      <c r="N2802">
        <v>1.0429999999999999</v>
      </c>
      <c r="O2802">
        <v>8</v>
      </c>
    </row>
    <row r="2803" spans="1:15" x14ac:dyDescent="0.45">
      <c r="A2803" t="s">
        <v>170</v>
      </c>
      <c r="B2803">
        <v>2020</v>
      </c>
      <c r="C2803" s="9">
        <v>43772</v>
      </c>
      <c r="D2803" t="s">
        <v>653</v>
      </c>
      <c r="E2803" t="s">
        <v>370</v>
      </c>
      <c r="F2803">
        <v>2</v>
      </c>
      <c r="G2803">
        <v>3</v>
      </c>
      <c r="H2803" t="s">
        <v>144</v>
      </c>
      <c r="I2803" t="s">
        <v>145</v>
      </c>
      <c r="J2803">
        <v>21.545205479452001</v>
      </c>
      <c r="K2803">
        <v>22.071999999999999</v>
      </c>
      <c r="L2803">
        <v>22.998999999999999</v>
      </c>
      <c r="M2803">
        <v>28.001000000000001</v>
      </c>
      <c r="N2803">
        <v>2.5009999999999999</v>
      </c>
      <c r="O2803">
        <v>9</v>
      </c>
    </row>
    <row r="2804" spans="1:15" x14ac:dyDescent="0.45">
      <c r="A2804" t="s">
        <v>170</v>
      </c>
      <c r="B2804">
        <v>2020</v>
      </c>
      <c r="C2804" s="9">
        <v>43772</v>
      </c>
      <c r="D2804" t="s">
        <v>653</v>
      </c>
      <c r="E2804" t="s">
        <v>370</v>
      </c>
      <c r="F2804">
        <v>2</v>
      </c>
      <c r="G2804">
        <v>4</v>
      </c>
      <c r="H2804" t="s">
        <v>39</v>
      </c>
      <c r="I2804" t="s">
        <v>40</v>
      </c>
      <c r="J2804">
        <v>25.2301369863013</v>
      </c>
      <c r="K2804">
        <v>25.335000000000001</v>
      </c>
      <c r="L2804">
        <v>25.292000000000002</v>
      </c>
      <c r="M2804">
        <v>27.384</v>
      </c>
      <c r="N2804">
        <v>1.046</v>
      </c>
      <c r="O2804">
        <v>10</v>
      </c>
    </row>
    <row r="2805" spans="1:15" x14ac:dyDescent="0.45">
      <c r="A2805" t="s">
        <v>170</v>
      </c>
      <c r="B2805">
        <v>2020</v>
      </c>
      <c r="C2805" s="9">
        <v>43772</v>
      </c>
      <c r="D2805" t="s">
        <v>653</v>
      </c>
      <c r="E2805" t="s">
        <v>370</v>
      </c>
      <c r="F2805">
        <v>2</v>
      </c>
      <c r="G2805">
        <v>5</v>
      </c>
      <c r="H2805" t="s">
        <v>133</v>
      </c>
      <c r="I2805" t="s">
        <v>25</v>
      </c>
      <c r="J2805">
        <v>26.7753424657534</v>
      </c>
      <c r="K2805">
        <v>26.286999999999999</v>
      </c>
      <c r="L2805">
        <v>26.155000000000001</v>
      </c>
      <c r="M2805">
        <v>27.739000000000001</v>
      </c>
      <c r="N2805">
        <v>0.79200000000000004</v>
      </c>
      <c r="O2805">
        <v>11</v>
      </c>
    </row>
    <row r="2806" spans="1:15" x14ac:dyDescent="0.45">
      <c r="A2806" t="s">
        <v>170</v>
      </c>
      <c r="B2806">
        <v>2020</v>
      </c>
      <c r="C2806" s="9">
        <v>43772</v>
      </c>
      <c r="D2806" t="s">
        <v>653</v>
      </c>
      <c r="E2806" t="s">
        <v>370</v>
      </c>
      <c r="F2806">
        <v>2</v>
      </c>
      <c r="G2806">
        <v>9</v>
      </c>
      <c r="H2806" t="s">
        <v>109</v>
      </c>
      <c r="I2806" t="s">
        <v>118</v>
      </c>
      <c r="J2806">
        <v>26.758904109589</v>
      </c>
      <c r="K2806">
        <v>26.46</v>
      </c>
      <c r="L2806">
        <v>26.203999999999901</v>
      </c>
      <c r="M2806">
        <v>27.83</v>
      </c>
      <c r="N2806">
        <v>0.81299999999999994</v>
      </c>
      <c r="O2806">
        <v>12</v>
      </c>
    </row>
    <row r="2807" spans="1:15" x14ac:dyDescent="0.45">
      <c r="A2807" t="s">
        <v>102</v>
      </c>
      <c r="B2807">
        <v>2020</v>
      </c>
      <c r="C2807" s="9">
        <v>43778</v>
      </c>
      <c r="D2807" t="s">
        <v>653</v>
      </c>
      <c r="E2807" t="s">
        <v>454</v>
      </c>
      <c r="F2807">
        <v>1</v>
      </c>
      <c r="G2807">
        <v>1</v>
      </c>
      <c r="H2807" t="s">
        <v>77</v>
      </c>
      <c r="I2807" t="s">
        <v>19</v>
      </c>
      <c r="J2807">
        <v>28.4986301369863</v>
      </c>
      <c r="K2807">
        <v>28.222999999999999</v>
      </c>
      <c r="L2807">
        <v>28.404</v>
      </c>
      <c r="M2807">
        <v>30.06</v>
      </c>
      <c r="N2807">
        <v>0.82799999999999996</v>
      </c>
      <c r="O2807">
        <v>10</v>
      </c>
    </row>
    <row r="2808" spans="1:15" x14ac:dyDescent="0.45">
      <c r="A2808" t="s">
        <v>102</v>
      </c>
      <c r="B2808">
        <v>2020</v>
      </c>
      <c r="C2808" s="9">
        <v>43778</v>
      </c>
      <c r="D2808" t="s">
        <v>653</v>
      </c>
      <c r="E2808" t="s">
        <v>454</v>
      </c>
      <c r="F2808">
        <v>1</v>
      </c>
      <c r="G2808">
        <v>2</v>
      </c>
      <c r="H2808" t="s">
        <v>24</v>
      </c>
      <c r="I2808" t="s">
        <v>25</v>
      </c>
      <c r="J2808">
        <v>21.194520547945199</v>
      </c>
      <c r="K2808">
        <v>20.766999999999999</v>
      </c>
      <c r="L2808">
        <v>22.234999999999999</v>
      </c>
      <c r="M2808">
        <v>26.177</v>
      </c>
      <c r="N2808">
        <v>1.9710000000000001</v>
      </c>
      <c r="O2808">
        <v>19</v>
      </c>
    </row>
    <row r="2809" spans="1:15" x14ac:dyDescent="0.45">
      <c r="A2809" t="s">
        <v>102</v>
      </c>
      <c r="B2809">
        <v>2020</v>
      </c>
      <c r="C2809" s="9">
        <v>43778</v>
      </c>
      <c r="D2809" t="s">
        <v>653</v>
      </c>
      <c r="E2809" t="s">
        <v>454</v>
      </c>
      <c r="F2809">
        <v>1</v>
      </c>
      <c r="G2809">
        <v>3</v>
      </c>
      <c r="H2809" t="s">
        <v>79</v>
      </c>
      <c r="I2809" t="s">
        <v>65</v>
      </c>
      <c r="J2809">
        <v>32.517808219178001</v>
      </c>
      <c r="K2809">
        <v>32.573999999999998</v>
      </c>
      <c r="L2809">
        <v>32.399000000000001</v>
      </c>
      <c r="M2809">
        <v>33.847000000000001</v>
      </c>
      <c r="N2809">
        <v>0.72399999999999998</v>
      </c>
      <c r="O2809">
        <v>8</v>
      </c>
    </row>
    <row r="2810" spans="1:15" x14ac:dyDescent="0.45">
      <c r="A2810" t="s">
        <v>102</v>
      </c>
      <c r="B2810">
        <v>2020</v>
      </c>
      <c r="C2810" s="9">
        <v>43778</v>
      </c>
      <c r="D2810" t="s">
        <v>653</v>
      </c>
      <c r="E2810" t="s">
        <v>454</v>
      </c>
      <c r="F2810">
        <v>1</v>
      </c>
      <c r="G2810">
        <v>4</v>
      </c>
      <c r="H2810" t="s">
        <v>100</v>
      </c>
      <c r="I2810" t="s">
        <v>47</v>
      </c>
      <c r="J2810">
        <v>25.7397260273972</v>
      </c>
      <c r="K2810">
        <v>22.495999999999999</v>
      </c>
      <c r="L2810">
        <v>22.460999999999999</v>
      </c>
      <c r="M2810">
        <v>24.489000000000001</v>
      </c>
      <c r="N2810">
        <v>1.014</v>
      </c>
      <c r="O2810">
        <v>4</v>
      </c>
    </row>
    <row r="2811" spans="1:15" x14ac:dyDescent="0.45">
      <c r="A2811" t="s">
        <v>102</v>
      </c>
      <c r="B2811">
        <v>2020</v>
      </c>
      <c r="C2811" s="9">
        <v>43778</v>
      </c>
      <c r="D2811" t="s">
        <v>653</v>
      </c>
      <c r="E2811" t="s">
        <v>454</v>
      </c>
      <c r="F2811">
        <v>1</v>
      </c>
      <c r="G2811">
        <v>5</v>
      </c>
      <c r="H2811" t="s">
        <v>157</v>
      </c>
      <c r="I2811" t="s">
        <v>158</v>
      </c>
      <c r="J2811">
        <v>22.638356164383499</v>
      </c>
      <c r="K2811">
        <v>16.991999999999901</v>
      </c>
      <c r="L2811">
        <v>16.861999999999998</v>
      </c>
      <c r="M2811">
        <v>19.327999999999999</v>
      </c>
      <c r="N2811">
        <v>1.2330000000000001</v>
      </c>
      <c r="O2811">
        <v>19</v>
      </c>
    </row>
    <row r="2812" spans="1:15" x14ac:dyDescent="0.45">
      <c r="A2812" t="s">
        <v>102</v>
      </c>
      <c r="B2812">
        <v>2020</v>
      </c>
      <c r="C2812" s="9">
        <v>43778</v>
      </c>
      <c r="D2812" t="s">
        <v>653</v>
      </c>
      <c r="E2812" t="s">
        <v>454</v>
      </c>
      <c r="F2812">
        <v>2</v>
      </c>
      <c r="G2812">
        <v>1</v>
      </c>
      <c r="H2812" t="s">
        <v>23</v>
      </c>
      <c r="I2812" t="s">
        <v>15</v>
      </c>
      <c r="J2812">
        <v>22.158904109588999</v>
      </c>
      <c r="K2812">
        <v>28.734999999999999</v>
      </c>
      <c r="L2812">
        <v>29.013999999999999</v>
      </c>
      <c r="M2812">
        <v>31.437999999999999</v>
      </c>
      <c r="N2812">
        <v>1.212</v>
      </c>
      <c r="O2812">
        <v>2</v>
      </c>
    </row>
    <row r="2813" spans="1:15" x14ac:dyDescent="0.45">
      <c r="A2813" t="s">
        <v>102</v>
      </c>
      <c r="B2813">
        <v>2020</v>
      </c>
      <c r="C2813" s="9">
        <v>43778</v>
      </c>
      <c r="D2813" t="s">
        <v>653</v>
      </c>
      <c r="E2813" t="s">
        <v>454</v>
      </c>
      <c r="F2813">
        <v>2</v>
      </c>
      <c r="G2813">
        <v>2</v>
      </c>
      <c r="H2813" t="s">
        <v>656</v>
      </c>
      <c r="I2813" t="s">
        <v>49</v>
      </c>
      <c r="J2813">
        <v>21.397260273972599</v>
      </c>
      <c r="K2813">
        <v>22.204000000000001</v>
      </c>
      <c r="L2813">
        <v>22.509999999999899</v>
      </c>
      <c r="M2813">
        <v>24.47</v>
      </c>
      <c r="N2813">
        <v>0.98</v>
      </c>
      <c r="O2813">
        <v>25</v>
      </c>
    </row>
    <row r="2814" spans="1:15" x14ac:dyDescent="0.45">
      <c r="A2814" t="s">
        <v>102</v>
      </c>
      <c r="B2814">
        <v>2020</v>
      </c>
      <c r="C2814" s="9">
        <v>43778</v>
      </c>
      <c r="D2814" t="s">
        <v>653</v>
      </c>
      <c r="E2814" t="s">
        <v>454</v>
      </c>
      <c r="F2814">
        <v>2</v>
      </c>
      <c r="G2814">
        <v>3</v>
      </c>
      <c r="H2814" t="s">
        <v>174</v>
      </c>
      <c r="I2814" t="s">
        <v>156</v>
      </c>
      <c r="J2814">
        <v>27.813698630136901</v>
      </c>
      <c r="K2814">
        <v>28.251999999999999</v>
      </c>
      <c r="L2814">
        <v>28.161000000000001</v>
      </c>
      <c r="M2814">
        <v>29.635000000000002</v>
      </c>
      <c r="N2814">
        <v>0.73699999999999999</v>
      </c>
      <c r="O2814">
        <v>13</v>
      </c>
    </row>
    <row r="2815" spans="1:15" x14ac:dyDescent="0.45">
      <c r="A2815" t="s">
        <v>102</v>
      </c>
      <c r="B2815">
        <v>2020</v>
      </c>
      <c r="C2815" s="9">
        <v>43778</v>
      </c>
      <c r="D2815" t="s">
        <v>653</v>
      </c>
      <c r="E2815" t="s">
        <v>454</v>
      </c>
      <c r="F2815">
        <v>2</v>
      </c>
      <c r="G2815">
        <v>4</v>
      </c>
      <c r="H2815" t="s">
        <v>129</v>
      </c>
      <c r="I2815" t="s">
        <v>65</v>
      </c>
      <c r="J2815">
        <v>29.323287671232801</v>
      </c>
      <c r="K2815">
        <v>23.786000000000001</v>
      </c>
      <c r="L2815">
        <v>23.609000000000002</v>
      </c>
      <c r="M2815">
        <v>25.867000000000001</v>
      </c>
      <c r="N2815">
        <v>1.129</v>
      </c>
      <c r="O2815">
        <v>13</v>
      </c>
    </row>
    <row r="2816" spans="1:15" x14ac:dyDescent="0.45">
      <c r="A2816" t="s">
        <v>102</v>
      </c>
      <c r="B2816">
        <v>2020</v>
      </c>
      <c r="C2816" s="9">
        <v>43778</v>
      </c>
      <c r="D2816" t="s">
        <v>653</v>
      </c>
      <c r="E2816" t="s">
        <v>454</v>
      </c>
      <c r="F2816">
        <v>2</v>
      </c>
      <c r="G2816">
        <v>5</v>
      </c>
      <c r="H2816" t="s">
        <v>58</v>
      </c>
      <c r="I2816" t="s">
        <v>59</v>
      </c>
      <c r="J2816">
        <v>21.816438356164301</v>
      </c>
      <c r="K2816">
        <v>11.236999999999901</v>
      </c>
      <c r="L2816">
        <v>10.590999999999999</v>
      </c>
      <c r="M2816">
        <v>17.925000000000001</v>
      </c>
      <c r="N2816">
        <v>3.6669999999999998</v>
      </c>
      <c r="O2816">
        <v>25</v>
      </c>
    </row>
    <row r="2817" spans="1:15" x14ac:dyDescent="0.45">
      <c r="A2817" t="s">
        <v>102</v>
      </c>
      <c r="B2817">
        <v>2020</v>
      </c>
      <c r="C2817" s="9">
        <v>43778</v>
      </c>
      <c r="D2817" t="s">
        <v>653</v>
      </c>
      <c r="E2817" t="s">
        <v>454</v>
      </c>
      <c r="F2817">
        <v>3</v>
      </c>
      <c r="G2817">
        <v>1</v>
      </c>
      <c r="H2817" t="s">
        <v>133</v>
      </c>
      <c r="I2817" t="s">
        <v>25</v>
      </c>
      <c r="J2817">
        <v>26.791780821917801</v>
      </c>
      <c r="K2817">
        <v>26.155000000000001</v>
      </c>
      <c r="L2817">
        <v>26.321000000000002</v>
      </c>
      <c r="M2817">
        <v>27.899000000000001</v>
      </c>
      <c r="N2817">
        <v>0.78900000000000003</v>
      </c>
      <c r="O2817">
        <v>1</v>
      </c>
    </row>
    <row r="2818" spans="1:15" x14ac:dyDescent="0.45">
      <c r="A2818" t="s">
        <v>102</v>
      </c>
      <c r="B2818">
        <v>2020</v>
      </c>
      <c r="C2818" s="9">
        <v>43778</v>
      </c>
      <c r="D2818" t="s">
        <v>653</v>
      </c>
      <c r="E2818" t="s">
        <v>454</v>
      </c>
      <c r="F2818">
        <v>3</v>
      </c>
      <c r="G2818">
        <v>2</v>
      </c>
      <c r="H2818" t="s">
        <v>146</v>
      </c>
      <c r="I2818" t="s">
        <v>56</v>
      </c>
      <c r="J2818">
        <v>29.602739726027298</v>
      </c>
      <c r="K2818">
        <v>21.959</v>
      </c>
      <c r="L2818">
        <v>22.262</v>
      </c>
      <c r="M2818">
        <v>24.312000000000001</v>
      </c>
      <c r="N2818">
        <v>1.0249999999999999</v>
      </c>
      <c r="O2818">
        <v>19</v>
      </c>
    </row>
    <row r="2819" spans="1:15" x14ac:dyDescent="0.45">
      <c r="A2819" t="s">
        <v>102</v>
      </c>
      <c r="B2819">
        <v>2020</v>
      </c>
      <c r="C2819" s="9">
        <v>43778</v>
      </c>
      <c r="D2819" t="s">
        <v>653</v>
      </c>
      <c r="E2819" t="s">
        <v>454</v>
      </c>
      <c r="F2819">
        <v>3</v>
      </c>
      <c r="G2819">
        <v>3</v>
      </c>
      <c r="H2819" t="s">
        <v>16</v>
      </c>
      <c r="I2819" t="s">
        <v>17</v>
      </c>
      <c r="J2819">
        <v>20.550684931506801</v>
      </c>
      <c r="K2819">
        <v>28.073</v>
      </c>
      <c r="L2819">
        <v>27.901</v>
      </c>
      <c r="M2819">
        <v>29.783000000000001</v>
      </c>
      <c r="N2819">
        <v>0.94099999999999995</v>
      </c>
      <c r="O2819">
        <v>3</v>
      </c>
    </row>
    <row r="2820" spans="1:15" x14ac:dyDescent="0.45">
      <c r="A2820" t="s">
        <v>102</v>
      </c>
      <c r="B2820">
        <v>2020</v>
      </c>
      <c r="C2820" s="9">
        <v>43778</v>
      </c>
      <c r="D2820" t="s">
        <v>653</v>
      </c>
      <c r="E2820" t="s">
        <v>454</v>
      </c>
      <c r="F2820">
        <v>3</v>
      </c>
      <c r="G2820">
        <v>4</v>
      </c>
      <c r="H2820" t="s">
        <v>148</v>
      </c>
      <c r="I2820" t="s">
        <v>63</v>
      </c>
      <c r="K2820">
        <v>12.599</v>
      </c>
      <c r="L2820">
        <v>15.0769999999999</v>
      </c>
      <c r="M2820">
        <v>21.082999999999998</v>
      </c>
      <c r="N2820">
        <v>3.0030000000000001</v>
      </c>
      <c r="O2820">
        <v>19</v>
      </c>
    </row>
    <row r="2821" spans="1:15" x14ac:dyDescent="0.45">
      <c r="A2821" t="s">
        <v>102</v>
      </c>
      <c r="B2821">
        <v>2020</v>
      </c>
      <c r="C2821" s="9">
        <v>43778</v>
      </c>
      <c r="D2821" t="s">
        <v>653</v>
      </c>
      <c r="E2821" t="s">
        <v>454</v>
      </c>
      <c r="F2821">
        <v>3</v>
      </c>
      <c r="G2821">
        <v>5</v>
      </c>
      <c r="H2821" t="s">
        <v>144</v>
      </c>
      <c r="I2821" t="s">
        <v>145</v>
      </c>
      <c r="J2821">
        <v>21.561643835616401</v>
      </c>
      <c r="K2821">
        <v>22.998999999999999</v>
      </c>
      <c r="L2821">
        <v>21.143000000000001</v>
      </c>
      <c r="M2821">
        <v>25.725000000000001</v>
      </c>
      <c r="N2821">
        <v>2.2909999999999999</v>
      </c>
      <c r="O2821">
        <v>13</v>
      </c>
    </row>
    <row r="2822" spans="1:15" x14ac:dyDescent="0.45">
      <c r="A2822" t="s">
        <v>102</v>
      </c>
      <c r="B2822">
        <v>2020</v>
      </c>
      <c r="C2822" s="9">
        <v>43778</v>
      </c>
      <c r="D2822" t="s">
        <v>653</v>
      </c>
      <c r="E2822" t="s">
        <v>454</v>
      </c>
      <c r="F2822">
        <v>4</v>
      </c>
      <c r="G2822">
        <v>1</v>
      </c>
      <c r="H2822" t="s">
        <v>34</v>
      </c>
      <c r="I2822" t="s">
        <v>19</v>
      </c>
      <c r="J2822">
        <v>32.271232876712297</v>
      </c>
      <c r="K2822">
        <v>27.786999999999999</v>
      </c>
      <c r="L2822">
        <v>27.931999999999999</v>
      </c>
      <c r="M2822">
        <v>29.538</v>
      </c>
      <c r="N2822">
        <v>0.80300000000000005</v>
      </c>
      <c r="O2822">
        <v>12</v>
      </c>
    </row>
    <row r="2823" spans="1:15" x14ac:dyDescent="0.45">
      <c r="A2823" t="s">
        <v>102</v>
      </c>
      <c r="B2823">
        <v>2020</v>
      </c>
      <c r="C2823" s="9">
        <v>43778</v>
      </c>
      <c r="D2823" t="s">
        <v>653</v>
      </c>
      <c r="E2823" t="s">
        <v>454</v>
      </c>
      <c r="F2823">
        <v>4</v>
      </c>
      <c r="G2823">
        <v>2</v>
      </c>
      <c r="H2823" t="s">
        <v>20</v>
      </c>
      <c r="I2823" t="s">
        <v>21</v>
      </c>
      <c r="J2823">
        <v>24.2602739726027</v>
      </c>
      <c r="K2823">
        <v>27.763999999999999</v>
      </c>
      <c r="L2823">
        <v>27.757999999999999</v>
      </c>
      <c r="M2823">
        <v>29.564</v>
      </c>
      <c r="N2823">
        <v>0.90300000000000002</v>
      </c>
      <c r="O2823">
        <v>13</v>
      </c>
    </row>
    <row r="2824" spans="1:15" x14ac:dyDescent="0.45">
      <c r="A2824" t="s">
        <v>102</v>
      </c>
      <c r="B2824">
        <v>2020</v>
      </c>
      <c r="C2824" s="9">
        <v>43778</v>
      </c>
      <c r="D2824" t="s">
        <v>653</v>
      </c>
      <c r="E2824" t="s">
        <v>454</v>
      </c>
      <c r="F2824">
        <v>4</v>
      </c>
      <c r="G2824">
        <v>3</v>
      </c>
      <c r="H2824" t="s">
        <v>630</v>
      </c>
      <c r="I2824" t="s">
        <v>53</v>
      </c>
      <c r="J2824">
        <v>22.843835616438302</v>
      </c>
      <c r="K2824">
        <v>15.702</v>
      </c>
      <c r="L2824">
        <v>16.876999999999999</v>
      </c>
      <c r="M2824">
        <v>20.524999999999999</v>
      </c>
      <c r="N2824">
        <v>1.8240000000000001</v>
      </c>
      <c r="O2824">
        <v>6</v>
      </c>
    </row>
    <row r="2825" spans="1:15" x14ac:dyDescent="0.45">
      <c r="A2825" t="s">
        <v>102</v>
      </c>
      <c r="B2825">
        <v>2020</v>
      </c>
      <c r="C2825" s="9">
        <v>43778</v>
      </c>
      <c r="D2825" t="s">
        <v>653</v>
      </c>
      <c r="E2825" t="s">
        <v>454</v>
      </c>
      <c r="F2825">
        <v>4</v>
      </c>
      <c r="G2825">
        <v>4</v>
      </c>
      <c r="H2825" t="s">
        <v>50</v>
      </c>
      <c r="I2825" t="s">
        <v>51</v>
      </c>
      <c r="J2825">
        <v>23.093150684931501</v>
      </c>
      <c r="K2825">
        <v>26.603000000000002</v>
      </c>
      <c r="L2825">
        <v>26.376000000000001</v>
      </c>
      <c r="M2825">
        <v>28.018000000000001</v>
      </c>
      <c r="N2825">
        <v>0.82099999999999995</v>
      </c>
      <c r="O2825">
        <v>19</v>
      </c>
    </row>
    <row r="2826" spans="1:15" x14ac:dyDescent="0.45">
      <c r="A2826" t="s">
        <v>102</v>
      </c>
      <c r="B2826">
        <v>2020</v>
      </c>
      <c r="C2826" s="9">
        <v>43778</v>
      </c>
      <c r="D2826" t="s">
        <v>653</v>
      </c>
      <c r="E2826" t="s">
        <v>454</v>
      </c>
      <c r="F2826">
        <v>4</v>
      </c>
      <c r="G2826">
        <v>5</v>
      </c>
      <c r="H2826" t="s">
        <v>402</v>
      </c>
      <c r="I2826" t="s">
        <v>142</v>
      </c>
      <c r="J2826">
        <v>31.9534246575342</v>
      </c>
      <c r="K2826">
        <v>12.196999999999999</v>
      </c>
      <c r="L2826">
        <v>11.91</v>
      </c>
      <c r="M2826">
        <v>16.812000000000001</v>
      </c>
      <c r="N2826">
        <v>2.4510000000000001</v>
      </c>
      <c r="O2826">
        <v>25</v>
      </c>
    </row>
    <row r="2827" spans="1:15" x14ac:dyDescent="0.45">
      <c r="A2827" t="s">
        <v>102</v>
      </c>
      <c r="B2827">
        <v>2020</v>
      </c>
      <c r="C2827" s="9">
        <v>43778</v>
      </c>
      <c r="D2827" t="s">
        <v>653</v>
      </c>
      <c r="E2827" t="s">
        <v>454</v>
      </c>
      <c r="F2827">
        <v>5</v>
      </c>
      <c r="G2827">
        <v>1</v>
      </c>
      <c r="H2827" t="s">
        <v>111</v>
      </c>
      <c r="I2827" t="s">
        <v>118</v>
      </c>
      <c r="J2827">
        <v>25.054794520547901</v>
      </c>
      <c r="K2827">
        <v>26.224</v>
      </c>
      <c r="L2827">
        <v>26.460999999999999</v>
      </c>
      <c r="M2827">
        <v>28.215</v>
      </c>
      <c r="N2827">
        <v>0.877</v>
      </c>
      <c r="O2827">
        <v>5</v>
      </c>
    </row>
    <row r="2828" spans="1:15" x14ac:dyDescent="0.45">
      <c r="A2828" t="s">
        <v>102</v>
      </c>
      <c r="B2828">
        <v>2020</v>
      </c>
      <c r="C2828" s="9">
        <v>43778</v>
      </c>
      <c r="D2828" t="s">
        <v>653</v>
      </c>
      <c r="E2828" t="s">
        <v>454</v>
      </c>
      <c r="F2828">
        <v>5</v>
      </c>
      <c r="G2828">
        <v>2</v>
      </c>
      <c r="H2828" t="s">
        <v>14</v>
      </c>
      <c r="I2828" t="s">
        <v>15</v>
      </c>
      <c r="J2828">
        <v>19.852054794520502</v>
      </c>
      <c r="K2828">
        <v>24.216999999999999</v>
      </c>
      <c r="L2828">
        <v>24.646999999999998</v>
      </c>
      <c r="M2828">
        <v>27.734999999999999</v>
      </c>
      <c r="N2828">
        <v>1.544</v>
      </c>
      <c r="O2828">
        <v>9</v>
      </c>
    </row>
    <row r="2829" spans="1:15" x14ac:dyDescent="0.45">
      <c r="A2829" t="s">
        <v>102</v>
      </c>
      <c r="B2829">
        <v>2020</v>
      </c>
      <c r="C2829" s="9">
        <v>43778</v>
      </c>
      <c r="D2829" t="s">
        <v>653</v>
      </c>
      <c r="E2829" t="s">
        <v>454</v>
      </c>
      <c r="F2829">
        <v>5</v>
      </c>
      <c r="G2829">
        <v>3</v>
      </c>
      <c r="H2829" t="s">
        <v>134</v>
      </c>
      <c r="I2829" t="s">
        <v>38</v>
      </c>
      <c r="J2829">
        <v>28.786301369863001</v>
      </c>
      <c r="K2829">
        <v>26.568999999999999</v>
      </c>
      <c r="L2829">
        <v>26.516999999999999</v>
      </c>
      <c r="M2829">
        <v>28.280999999999999</v>
      </c>
      <c r="N2829">
        <v>0.88200000000000001</v>
      </c>
      <c r="O2829">
        <v>13</v>
      </c>
    </row>
    <row r="2830" spans="1:15" x14ac:dyDescent="0.45">
      <c r="A2830" t="s">
        <v>102</v>
      </c>
      <c r="B2830">
        <v>2020</v>
      </c>
      <c r="C2830" s="9">
        <v>43778</v>
      </c>
      <c r="D2830" t="s">
        <v>653</v>
      </c>
      <c r="E2830" t="s">
        <v>454</v>
      </c>
      <c r="F2830">
        <v>5</v>
      </c>
      <c r="G2830">
        <v>4</v>
      </c>
      <c r="H2830" t="s">
        <v>82</v>
      </c>
      <c r="I2830" t="s">
        <v>67</v>
      </c>
      <c r="J2830">
        <v>27.194520547945199</v>
      </c>
      <c r="K2830">
        <v>24.965999999999902</v>
      </c>
      <c r="L2830">
        <v>24.791999999999899</v>
      </c>
      <c r="M2830">
        <v>26.797999999999998</v>
      </c>
      <c r="N2830">
        <v>1.0029999999999999</v>
      </c>
      <c r="O2830">
        <v>13</v>
      </c>
    </row>
    <row r="2831" spans="1:15" x14ac:dyDescent="0.45">
      <c r="A2831" t="s">
        <v>102</v>
      </c>
      <c r="B2831">
        <v>2020</v>
      </c>
      <c r="C2831" s="9">
        <v>43778</v>
      </c>
      <c r="D2831" t="s">
        <v>653</v>
      </c>
      <c r="E2831" t="s">
        <v>454</v>
      </c>
      <c r="F2831">
        <v>5</v>
      </c>
      <c r="G2831">
        <v>5</v>
      </c>
      <c r="H2831" t="s">
        <v>83</v>
      </c>
      <c r="I2831" t="s">
        <v>84</v>
      </c>
      <c r="J2831">
        <v>27.142465753424599</v>
      </c>
      <c r="K2831">
        <v>15.4279999999999</v>
      </c>
      <c r="L2831">
        <v>15.119</v>
      </c>
      <c r="M2831">
        <v>19.274999999999999</v>
      </c>
      <c r="N2831">
        <v>2.0779999999999998</v>
      </c>
      <c r="O2831">
        <v>25</v>
      </c>
    </row>
    <row r="2832" spans="1:15" x14ac:dyDescent="0.45">
      <c r="A2832" t="s">
        <v>102</v>
      </c>
      <c r="B2832">
        <v>2020</v>
      </c>
      <c r="C2832" s="9">
        <v>43778</v>
      </c>
      <c r="D2832" t="s">
        <v>653</v>
      </c>
      <c r="E2832" t="s">
        <v>454</v>
      </c>
      <c r="F2832">
        <v>6</v>
      </c>
      <c r="G2832">
        <v>1</v>
      </c>
      <c r="H2832" t="s">
        <v>161</v>
      </c>
      <c r="I2832" t="s">
        <v>36</v>
      </c>
      <c r="J2832">
        <v>25.786301369863001</v>
      </c>
      <c r="K2832">
        <v>24.515999999999998</v>
      </c>
      <c r="L2832">
        <v>25.207999999999998</v>
      </c>
      <c r="M2832">
        <v>27.873999999999999</v>
      </c>
      <c r="N2832">
        <v>1.333</v>
      </c>
      <c r="O2832">
        <v>7</v>
      </c>
    </row>
    <row r="2833" spans="1:15" x14ac:dyDescent="0.45">
      <c r="A2833" t="s">
        <v>102</v>
      </c>
      <c r="B2833">
        <v>2020</v>
      </c>
      <c r="C2833" s="9">
        <v>43778</v>
      </c>
      <c r="D2833" t="s">
        <v>653</v>
      </c>
      <c r="E2833" t="s">
        <v>454</v>
      </c>
      <c r="F2833">
        <v>6</v>
      </c>
      <c r="G2833">
        <v>2</v>
      </c>
      <c r="H2833" t="s">
        <v>655</v>
      </c>
      <c r="I2833" t="s">
        <v>120</v>
      </c>
      <c r="J2833">
        <v>36.931506849314999</v>
      </c>
      <c r="K2833">
        <v>26.754999999999999</v>
      </c>
      <c r="L2833">
        <v>26.821999999999999</v>
      </c>
      <c r="M2833">
        <v>28.26</v>
      </c>
      <c r="N2833">
        <v>0.71899999999999997</v>
      </c>
      <c r="O2833">
        <v>25</v>
      </c>
    </row>
    <row r="2834" spans="1:15" x14ac:dyDescent="0.45">
      <c r="A2834" t="s">
        <v>102</v>
      </c>
      <c r="B2834">
        <v>2020</v>
      </c>
      <c r="C2834" s="9">
        <v>43778</v>
      </c>
      <c r="D2834" t="s">
        <v>653</v>
      </c>
      <c r="E2834" t="s">
        <v>454</v>
      </c>
      <c r="F2834">
        <v>6</v>
      </c>
      <c r="G2834">
        <v>3</v>
      </c>
      <c r="H2834" t="s">
        <v>147</v>
      </c>
      <c r="I2834" t="s">
        <v>31</v>
      </c>
      <c r="J2834">
        <v>31.336986301369802</v>
      </c>
      <c r="K2834">
        <v>26.823</v>
      </c>
      <c r="L2834">
        <v>26.81</v>
      </c>
      <c r="M2834">
        <v>28.276</v>
      </c>
      <c r="N2834">
        <v>0.73299999999999998</v>
      </c>
      <c r="O2834">
        <v>11</v>
      </c>
    </row>
    <row r="2835" spans="1:15" x14ac:dyDescent="0.45">
      <c r="A2835" t="s">
        <v>102</v>
      </c>
      <c r="B2835">
        <v>2020</v>
      </c>
      <c r="C2835" s="9">
        <v>43778</v>
      </c>
      <c r="D2835" t="s">
        <v>653</v>
      </c>
      <c r="E2835" t="s">
        <v>454</v>
      </c>
      <c r="F2835">
        <v>6</v>
      </c>
      <c r="G2835">
        <v>4</v>
      </c>
      <c r="H2835" t="s">
        <v>60</v>
      </c>
      <c r="I2835" t="s">
        <v>61</v>
      </c>
      <c r="J2835">
        <v>31.315068493150601</v>
      </c>
      <c r="K2835">
        <v>23.187999999999999</v>
      </c>
      <c r="L2835">
        <v>23.2</v>
      </c>
      <c r="M2835">
        <v>24.716000000000001</v>
      </c>
      <c r="N2835">
        <v>0.75800000000000001</v>
      </c>
      <c r="O2835">
        <v>25</v>
      </c>
    </row>
    <row r="2836" spans="1:15" x14ac:dyDescent="0.45">
      <c r="A2836" t="s">
        <v>102</v>
      </c>
      <c r="B2836">
        <v>2020</v>
      </c>
      <c r="C2836" s="9">
        <v>43778</v>
      </c>
      <c r="D2836" t="s">
        <v>653</v>
      </c>
      <c r="E2836" t="s">
        <v>454</v>
      </c>
      <c r="F2836">
        <v>6</v>
      </c>
      <c r="G2836">
        <v>5</v>
      </c>
      <c r="H2836" t="s">
        <v>39</v>
      </c>
      <c r="I2836" t="s">
        <v>40</v>
      </c>
      <c r="J2836">
        <v>25.2465753424657</v>
      </c>
      <c r="K2836">
        <v>25.292000000000002</v>
      </c>
      <c r="L2836">
        <v>25.004000000000001</v>
      </c>
      <c r="M2836">
        <v>27.062000000000001</v>
      </c>
      <c r="N2836">
        <v>1.0289999999999999</v>
      </c>
      <c r="O2836">
        <v>19</v>
      </c>
    </row>
    <row r="2837" spans="1:15" x14ac:dyDescent="0.45">
      <c r="A2837" t="s">
        <v>102</v>
      </c>
      <c r="B2837">
        <v>2020</v>
      </c>
      <c r="C2837" s="9">
        <v>43778</v>
      </c>
      <c r="D2837" t="s">
        <v>653</v>
      </c>
      <c r="E2837" t="s">
        <v>454</v>
      </c>
      <c r="F2837">
        <v>6</v>
      </c>
      <c r="G2837">
        <v>6</v>
      </c>
      <c r="H2837" t="s">
        <v>75</v>
      </c>
      <c r="I2837" t="s">
        <v>38</v>
      </c>
      <c r="J2837">
        <v>20.668493150684899</v>
      </c>
      <c r="K2837">
        <v>9</v>
      </c>
      <c r="L2837">
        <v>5.6479999999999997</v>
      </c>
      <c r="M2837">
        <v>16.972000000000001</v>
      </c>
      <c r="N2837">
        <v>5.6619999999999999</v>
      </c>
      <c r="O2837">
        <v>31</v>
      </c>
    </row>
    <row r="2838" spans="1:15" x14ac:dyDescent="0.45">
      <c r="A2838" t="s">
        <v>102</v>
      </c>
      <c r="B2838">
        <v>2020</v>
      </c>
      <c r="C2838" s="9">
        <v>43778</v>
      </c>
      <c r="D2838" t="s">
        <v>653</v>
      </c>
      <c r="E2838" t="s">
        <v>642</v>
      </c>
      <c r="F2838">
        <v>1</v>
      </c>
      <c r="G2838">
        <v>1</v>
      </c>
      <c r="H2838" t="s">
        <v>147</v>
      </c>
      <c r="I2838" t="s">
        <v>31</v>
      </c>
      <c r="J2838">
        <v>31.336986301369802</v>
      </c>
      <c r="K2838">
        <v>26.81</v>
      </c>
      <c r="L2838">
        <v>26.908999999999999</v>
      </c>
      <c r="M2838">
        <v>28.375</v>
      </c>
      <c r="N2838">
        <v>0.73299999999999998</v>
      </c>
      <c r="O2838">
        <v>11</v>
      </c>
    </row>
    <row r="2839" spans="1:15" x14ac:dyDescent="0.45">
      <c r="A2839" t="s">
        <v>102</v>
      </c>
      <c r="B2839">
        <v>2020</v>
      </c>
      <c r="C2839" s="9">
        <v>43778</v>
      </c>
      <c r="D2839" t="s">
        <v>653</v>
      </c>
      <c r="E2839" t="s">
        <v>642</v>
      </c>
      <c r="F2839">
        <v>1</v>
      </c>
      <c r="G2839">
        <v>2</v>
      </c>
      <c r="H2839" t="s">
        <v>129</v>
      </c>
      <c r="I2839" t="s">
        <v>65</v>
      </c>
      <c r="J2839">
        <v>29.323287671232801</v>
      </c>
      <c r="K2839">
        <v>23.609000000000002</v>
      </c>
      <c r="L2839">
        <v>23.728000000000002</v>
      </c>
      <c r="M2839">
        <v>25.946000000000002</v>
      </c>
      <c r="N2839">
        <v>1.109</v>
      </c>
      <c r="O2839">
        <v>13</v>
      </c>
    </row>
    <row r="2840" spans="1:15" x14ac:dyDescent="0.45">
      <c r="A2840" t="s">
        <v>102</v>
      </c>
      <c r="B2840">
        <v>2020</v>
      </c>
      <c r="C2840" s="9">
        <v>43778</v>
      </c>
      <c r="D2840" t="s">
        <v>653</v>
      </c>
      <c r="E2840" t="s">
        <v>642</v>
      </c>
      <c r="F2840">
        <v>1</v>
      </c>
      <c r="G2840">
        <v>3</v>
      </c>
      <c r="H2840" t="s">
        <v>24</v>
      </c>
      <c r="I2840" t="s">
        <v>25</v>
      </c>
      <c r="J2840">
        <v>21.194520547945199</v>
      </c>
      <c r="K2840">
        <v>22.234999999999999</v>
      </c>
      <c r="L2840">
        <v>21.904999999999902</v>
      </c>
      <c r="M2840">
        <v>25.626999999999999</v>
      </c>
      <c r="N2840">
        <v>1.861</v>
      </c>
      <c r="O2840">
        <v>19</v>
      </c>
    </row>
    <row r="2841" spans="1:15" x14ac:dyDescent="0.45">
      <c r="A2841" t="s">
        <v>102</v>
      </c>
      <c r="B2841">
        <v>2020</v>
      </c>
      <c r="C2841" s="9">
        <v>43778</v>
      </c>
      <c r="D2841" t="s">
        <v>653</v>
      </c>
      <c r="E2841" t="s">
        <v>642</v>
      </c>
      <c r="F2841">
        <v>1</v>
      </c>
      <c r="G2841">
        <v>4</v>
      </c>
      <c r="H2841" t="s">
        <v>83</v>
      </c>
      <c r="I2841" t="s">
        <v>84</v>
      </c>
      <c r="J2841">
        <v>27.142465753424599</v>
      </c>
      <c r="K2841">
        <v>15.119</v>
      </c>
      <c r="L2841">
        <v>14.832000000000001</v>
      </c>
      <c r="M2841">
        <v>18.834</v>
      </c>
      <c r="N2841">
        <v>2.0009999999999999</v>
      </c>
      <c r="O2841">
        <v>25</v>
      </c>
    </row>
    <row r="2842" spans="1:15" x14ac:dyDescent="0.45">
      <c r="A2842" t="s">
        <v>102</v>
      </c>
      <c r="B2842">
        <v>2020</v>
      </c>
      <c r="C2842" s="9">
        <v>43778</v>
      </c>
      <c r="D2842" t="s">
        <v>653</v>
      </c>
      <c r="E2842" t="s">
        <v>642</v>
      </c>
      <c r="F2842">
        <v>2</v>
      </c>
      <c r="G2842">
        <v>1</v>
      </c>
      <c r="H2842" t="s">
        <v>100</v>
      </c>
      <c r="I2842" t="s">
        <v>47</v>
      </c>
      <c r="J2842">
        <v>25.7397260273972</v>
      </c>
      <c r="K2842">
        <v>22.460999999999999</v>
      </c>
      <c r="L2842">
        <v>22.855</v>
      </c>
      <c r="M2842">
        <v>24.856999999999999</v>
      </c>
      <c r="N2842">
        <v>1.0009999999999999</v>
      </c>
      <c r="O2842">
        <v>4</v>
      </c>
    </row>
    <row r="2843" spans="1:15" x14ac:dyDescent="0.45">
      <c r="A2843" t="s">
        <v>102</v>
      </c>
      <c r="B2843">
        <v>2020</v>
      </c>
      <c r="C2843" s="9">
        <v>43778</v>
      </c>
      <c r="D2843" t="s">
        <v>653</v>
      </c>
      <c r="E2843" t="s">
        <v>642</v>
      </c>
      <c r="F2843">
        <v>2</v>
      </c>
      <c r="G2843">
        <v>2</v>
      </c>
      <c r="H2843" t="s">
        <v>134</v>
      </c>
      <c r="I2843" t="s">
        <v>38</v>
      </c>
      <c r="J2843">
        <v>28.786301369863001</v>
      </c>
      <c r="K2843">
        <v>26.516999999999999</v>
      </c>
      <c r="L2843">
        <v>26.518999999999998</v>
      </c>
      <c r="M2843">
        <v>28.265000000000001</v>
      </c>
      <c r="N2843">
        <v>0.873</v>
      </c>
      <c r="O2843">
        <v>13</v>
      </c>
    </row>
    <row r="2844" spans="1:15" x14ac:dyDescent="0.45">
      <c r="A2844" t="s">
        <v>102</v>
      </c>
      <c r="B2844">
        <v>2020</v>
      </c>
      <c r="C2844" s="9">
        <v>43778</v>
      </c>
      <c r="D2844" t="s">
        <v>653</v>
      </c>
      <c r="E2844" t="s">
        <v>642</v>
      </c>
      <c r="F2844">
        <v>2</v>
      </c>
      <c r="G2844">
        <v>3</v>
      </c>
      <c r="H2844" t="s">
        <v>39</v>
      </c>
      <c r="I2844" t="s">
        <v>40</v>
      </c>
      <c r="J2844">
        <v>25.2465753424657</v>
      </c>
      <c r="K2844">
        <v>25.004000000000001</v>
      </c>
      <c r="L2844">
        <v>24.902999999999999</v>
      </c>
      <c r="M2844">
        <v>26.928999999999998</v>
      </c>
      <c r="N2844">
        <v>1.0129999999999999</v>
      </c>
      <c r="O2844">
        <v>19</v>
      </c>
    </row>
    <row r="2845" spans="1:15" x14ac:dyDescent="0.45">
      <c r="A2845" t="s">
        <v>102</v>
      </c>
      <c r="B2845">
        <v>2020</v>
      </c>
      <c r="C2845" s="9">
        <v>43778</v>
      </c>
      <c r="D2845" t="s">
        <v>653</v>
      </c>
      <c r="E2845" t="s">
        <v>642</v>
      </c>
      <c r="F2845">
        <v>2</v>
      </c>
      <c r="G2845">
        <v>4</v>
      </c>
      <c r="H2845" t="s">
        <v>656</v>
      </c>
      <c r="I2845" t="s">
        <v>49</v>
      </c>
      <c r="J2845">
        <v>21.397260273972599</v>
      </c>
      <c r="K2845">
        <v>22.509999999999899</v>
      </c>
      <c r="L2845">
        <v>22.323999999999899</v>
      </c>
      <c r="M2845">
        <v>24.265999999999998</v>
      </c>
      <c r="N2845">
        <v>0.97099999999999997</v>
      </c>
      <c r="O2845">
        <v>25</v>
      </c>
    </row>
    <row r="2846" spans="1:15" x14ac:dyDescent="0.45">
      <c r="A2846" t="s">
        <v>102</v>
      </c>
      <c r="B2846">
        <v>2020</v>
      </c>
      <c r="C2846" s="9">
        <v>43778</v>
      </c>
      <c r="D2846" t="s">
        <v>653</v>
      </c>
      <c r="E2846" t="s">
        <v>642</v>
      </c>
      <c r="F2846">
        <v>3</v>
      </c>
      <c r="G2846">
        <v>1</v>
      </c>
      <c r="H2846" t="s">
        <v>630</v>
      </c>
      <c r="I2846" t="s">
        <v>53</v>
      </c>
      <c r="J2846">
        <v>22.843835616438302</v>
      </c>
      <c r="K2846">
        <v>16.876999999999999</v>
      </c>
      <c r="L2846">
        <v>18.259999999999899</v>
      </c>
      <c r="M2846">
        <v>21.738</v>
      </c>
      <c r="N2846">
        <v>1.7390000000000001</v>
      </c>
      <c r="O2846">
        <v>6</v>
      </c>
    </row>
    <row r="2847" spans="1:15" x14ac:dyDescent="0.45">
      <c r="A2847" t="s">
        <v>102</v>
      </c>
      <c r="B2847">
        <v>2020</v>
      </c>
      <c r="C2847" s="9">
        <v>43778</v>
      </c>
      <c r="D2847" t="s">
        <v>653</v>
      </c>
      <c r="E2847" t="s">
        <v>642</v>
      </c>
      <c r="F2847">
        <v>3</v>
      </c>
      <c r="G2847">
        <v>2</v>
      </c>
      <c r="H2847" t="s">
        <v>82</v>
      </c>
      <c r="I2847" t="s">
        <v>67</v>
      </c>
      <c r="J2847">
        <v>27.194520547945199</v>
      </c>
      <c r="K2847">
        <v>24.791999999999899</v>
      </c>
      <c r="L2847">
        <v>24.718</v>
      </c>
      <c r="M2847">
        <v>26.696000000000002</v>
      </c>
      <c r="N2847">
        <v>0.98899999999999999</v>
      </c>
      <c r="O2847">
        <v>13</v>
      </c>
    </row>
    <row r="2848" spans="1:15" x14ac:dyDescent="0.45">
      <c r="A2848" t="s">
        <v>102</v>
      </c>
      <c r="B2848">
        <v>2020</v>
      </c>
      <c r="C2848" s="9">
        <v>43778</v>
      </c>
      <c r="D2848" t="s">
        <v>653</v>
      </c>
      <c r="E2848" t="s">
        <v>642</v>
      </c>
      <c r="F2848">
        <v>3</v>
      </c>
      <c r="G2848">
        <v>3</v>
      </c>
      <c r="H2848" t="s">
        <v>146</v>
      </c>
      <c r="I2848" t="s">
        <v>56</v>
      </c>
      <c r="J2848">
        <v>29.602739726027298</v>
      </c>
      <c r="K2848">
        <v>22.262</v>
      </c>
      <c r="L2848">
        <v>22.114999999999998</v>
      </c>
      <c r="M2848">
        <v>24.138999999999999</v>
      </c>
      <c r="N2848">
        <v>1.012</v>
      </c>
      <c r="O2848">
        <v>19</v>
      </c>
    </row>
    <row r="2849" spans="1:15" x14ac:dyDescent="0.45">
      <c r="A2849" t="s">
        <v>102</v>
      </c>
      <c r="B2849">
        <v>2020</v>
      </c>
      <c r="C2849" s="9">
        <v>43778</v>
      </c>
      <c r="D2849" t="s">
        <v>653</v>
      </c>
      <c r="E2849" t="s">
        <v>642</v>
      </c>
      <c r="F2849">
        <v>3</v>
      </c>
      <c r="G2849">
        <v>4</v>
      </c>
      <c r="H2849" t="s">
        <v>58</v>
      </c>
      <c r="I2849" t="s">
        <v>59</v>
      </c>
      <c r="J2849">
        <v>21.816438356164301</v>
      </c>
      <c r="K2849">
        <v>10.590999999999999</v>
      </c>
      <c r="L2849">
        <v>9.9879999999999995</v>
      </c>
      <c r="M2849">
        <v>16.577999999999999</v>
      </c>
      <c r="N2849">
        <v>3.2949999999999999</v>
      </c>
      <c r="O2849">
        <v>25</v>
      </c>
    </row>
    <row r="2850" spans="1:15" x14ac:dyDescent="0.45">
      <c r="A2850" t="s">
        <v>102</v>
      </c>
      <c r="B2850">
        <v>2020</v>
      </c>
      <c r="C2850" s="9">
        <v>43778</v>
      </c>
      <c r="D2850" t="s">
        <v>653</v>
      </c>
      <c r="E2850" t="s">
        <v>642</v>
      </c>
      <c r="F2850">
        <v>4</v>
      </c>
      <c r="G2850">
        <v>1</v>
      </c>
      <c r="H2850" t="s">
        <v>16</v>
      </c>
      <c r="I2850" t="s">
        <v>17</v>
      </c>
      <c r="J2850">
        <v>20.550684931506801</v>
      </c>
      <c r="K2850">
        <v>27.901</v>
      </c>
      <c r="L2850">
        <v>28.07</v>
      </c>
      <c r="M2850">
        <v>29.94</v>
      </c>
      <c r="N2850">
        <v>0.93500000000000005</v>
      </c>
      <c r="O2850">
        <v>3</v>
      </c>
    </row>
    <row r="2851" spans="1:15" x14ac:dyDescent="0.45">
      <c r="A2851" t="s">
        <v>102</v>
      </c>
      <c r="B2851">
        <v>2020</v>
      </c>
      <c r="C2851" s="9">
        <v>43778</v>
      </c>
      <c r="D2851" t="s">
        <v>653</v>
      </c>
      <c r="E2851" t="s">
        <v>642</v>
      </c>
      <c r="F2851">
        <v>4</v>
      </c>
      <c r="G2851">
        <v>2</v>
      </c>
      <c r="H2851" t="s">
        <v>20</v>
      </c>
      <c r="I2851" t="s">
        <v>21</v>
      </c>
      <c r="J2851">
        <v>24.2602739726027</v>
      </c>
      <c r="K2851">
        <v>27.757999999999999</v>
      </c>
      <c r="L2851">
        <v>27.716999999999999</v>
      </c>
      <c r="M2851">
        <v>29.509</v>
      </c>
      <c r="N2851">
        <v>0.89600000000000002</v>
      </c>
      <c r="O2851">
        <v>13</v>
      </c>
    </row>
    <row r="2852" spans="1:15" x14ac:dyDescent="0.45">
      <c r="A2852" t="s">
        <v>102</v>
      </c>
      <c r="B2852">
        <v>2020</v>
      </c>
      <c r="C2852" s="9">
        <v>43778</v>
      </c>
      <c r="D2852" t="s">
        <v>653</v>
      </c>
      <c r="E2852" t="s">
        <v>642</v>
      </c>
      <c r="F2852">
        <v>4</v>
      </c>
      <c r="G2852">
        <v>3</v>
      </c>
      <c r="H2852" t="s">
        <v>157</v>
      </c>
      <c r="I2852" t="s">
        <v>158</v>
      </c>
      <c r="J2852">
        <v>22.638356164383499</v>
      </c>
      <c r="K2852">
        <v>16.861999999999998</v>
      </c>
      <c r="L2852">
        <v>17.200999999999901</v>
      </c>
      <c r="M2852">
        <v>19.614999999999998</v>
      </c>
      <c r="N2852">
        <v>1.2070000000000001</v>
      </c>
      <c r="O2852">
        <v>19</v>
      </c>
    </row>
    <row r="2853" spans="1:15" x14ac:dyDescent="0.45">
      <c r="A2853" t="s">
        <v>102</v>
      </c>
      <c r="B2853">
        <v>2020</v>
      </c>
      <c r="C2853" s="9">
        <v>43778</v>
      </c>
      <c r="D2853" t="s">
        <v>653</v>
      </c>
      <c r="E2853" t="s">
        <v>642</v>
      </c>
      <c r="F2853">
        <v>4</v>
      </c>
      <c r="G2853">
        <v>4</v>
      </c>
      <c r="H2853" t="s">
        <v>60</v>
      </c>
      <c r="I2853" t="s">
        <v>61</v>
      </c>
      <c r="J2853">
        <v>31.315068493150601</v>
      </c>
      <c r="K2853">
        <v>23.2</v>
      </c>
      <c r="L2853">
        <v>23.030999999999999</v>
      </c>
      <c r="M2853">
        <v>24.542999999999999</v>
      </c>
      <c r="N2853">
        <v>0.75600000000000001</v>
      </c>
      <c r="O2853">
        <v>25</v>
      </c>
    </row>
    <row r="2854" spans="1:15" x14ac:dyDescent="0.45">
      <c r="A2854" t="s">
        <v>102</v>
      </c>
      <c r="B2854">
        <v>2020</v>
      </c>
      <c r="C2854" s="9">
        <v>43778</v>
      </c>
      <c r="D2854" t="s">
        <v>653</v>
      </c>
      <c r="E2854" t="s">
        <v>642</v>
      </c>
      <c r="F2854">
        <v>5</v>
      </c>
      <c r="G2854">
        <v>1</v>
      </c>
      <c r="H2854" t="s">
        <v>14</v>
      </c>
      <c r="I2854" t="s">
        <v>15</v>
      </c>
      <c r="J2854">
        <v>19.852054794520502</v>
      </c>
      <c r="K2854">
        <v>24.646999999999998</v>
      </c>
      <c r="L2854">
        <v>25.239000000000001</v>
      </c>
      <c r="M2854">
        <v>28.245000000000001</v>
      </c>
      <c r="N2854">
        <v>1.5029999999999999</v>
      </c>
      <c r="O2854">
        <v>9</v>
      </c>
    </row>
    <row r="2855" spans="1:15" x14ac:dyDescent="0.45">
      <c r="A2855" t="s">
        <v>102</v>
      </c>
      <c r="B2855">
        <v>2020</v>
      </c>
      <c r="C2855" s="9">
        <v>43778</v>
      </c>
      <c r="D2855" t="s">
        <v>653</v>
      </c>
      <c r="E2855" t="s">
        <v>642</v>
      </c>
      <c r="F2855">
        <v>5</v>
      </c>
      <c r="G2855">
        <v>2</v>
      </c>
      <c r="H2855" t="s">
        <v>174</v>
      </c>
      <c r="I2855" t="s">
        <v>156</v>
      </c>
      <c r="J2855">
        <v>27.813698630136901</v>
      </c>
      <c r="K2855">
        <v>28.161000000000001</v>
      </c>
      <c r="L2855">
        <v>28.103999999999999</v>
      </c>
      <c r="M2855">
        <v>29.576000000000001</v>
      </c>
      <c r="N2855">
        <v>0.73599999999999999</v>
      </c>
      <c r="O2855">
        <v>13</v>
      </c>
    </row>
    <row r="2856" spans="1:15" x14ac:dyDescent="0.45">
      <c r="A2856" t="s">
        <v>102</v>
      </c>
      <c r="B2856">
        <v>2020</v>
      </c>
      <c r="C2856" s="9">
        <v>43778</v>
      </c>
      <c r="D2856" t="s">
        <v>653</v>
      </c>
      <c r="E2856" t="s">
        <v>642</v>
      </c>
      <c r="F2856">
        <v>5</v>
      </c>
      <c r="G2856">
        <v>3</v>
      </c>
      <c r="H2856" t="s">
        <v>148</v>
      </c>
      <c r="I2856" t="s">
        <v>63</v>
      </c>
      <c r="K2856">
        <v>15.0769999999999</v>
      </c>
      <c r="L2856">
        <v>16.018999999999998</v>
      </c>
      <c r="M2856">
        <v>21.379000000000001</v>
      </c>
      <c r="N2856">
        <v>2.68</v>
      </c>
      <c r="O2856">
        <v>19</v>
      </c>
    </row>
    <row r="2857" spans="1:15" x14ac:dyDescent="0.45">
      <c r="A2857" t="s">
        <v>102</v>
      </c>
      <c r="B2857">
        <v>2020</v>
      </c>
      <c r="C2857" s="9">
        <v>43778</v>
      </c>
      <c r="D2857" t="s">
        <v>653</v>
      </c>
      <c r="E2857" t="s">
        <v>642</v>
      </c>
      <c r="F2857">
        <v>5</v>
      </c>
      <c r="G2857">
        <v>4</v>
      </c>
      <c r="H2857" t="s">
        <v>402</v>
      </c>
      <c r="I2857" t="s">
        <v>142</v>
      </c>
      <c r="J2857">
        <v>31.9534246575342</v>
      </c>
      <c r="K2857">
        <v>11.91</v>
      </c>
      <c r="L2857">
        <v>12.186999999999999</v>
      </c>
      <c r="M2857">
        <v>16.765000000000001</v>
      </c>
      <c r="N2857">
        <v>2.2890000000000001</v>
      </c>
      <c r="O2857">
        <v>25</v>
      </c>
    </row>
    <row r="2858" spans="1:15" x14ac:dyDescent="0.45">
      <c r="A2858" t="s">
        <v>102</v>
      </c>
      <c r="B2858">
        <v>2020</v>
      </c>
      <c r="C2858" s="9">
        <v>43778</v>
      </c>
      <c r="D2858" t="s">
        <v>653</v>
      </c>
      <c r="E2858" t="s">
        <v>642</v>
      </c>
      <c r="F2858">
        <v>5</v>
      </c>
      <c r="G2858">
        <v>5</v>
      </c>
      <c r="H2858" t="s">
        <v>75</v>
      </c>
      <c r="I2858" t="s">
        <v>38</v>
      </c>
      <c r="J2858">
        <v>20.668493150684899</v>
      </c>
      <c r="K2858">
        <v>5.6479999999999997</v>
      </c>
      <c r="L2858">
        <v>3.69999999999999</v>
      </c>
      <c r="M2858">
        <v>12.766</v>
      </c>
      <c r="N2858">
        <v>4.5330000000000004</v>
      </c>
      <c r="O2858">
        <v>31</v>
      </c>
    </row>
    <row r="2859" spans="1:15" x14ac:dyDescent="0.45">
      <c r="A2859" t="s">
        <v>102</v>
      </c>
      <c r="B2859">
        <v>2020</v>
      </c>
      <c r="C2859" s="9">
        <v>43778</v>
      </c>
      <c r="D2859" t="s">
        <v>653</v>
      </c>
      <c r="E2859" t="s">
        <v>642</v>
      </c>
      <c r="F2859">
        <v>6</v>
      </c>
      <c r="G2859">
        <v>1</v>
      </c>
      <c r="H2859" t="s">
        <v>79</v>
      </c>
      <c r="I2859" t="s">
        <v>65</v>
      </c>
      <c r="J2859">
        <v>32.517808219178001</v>
      </c>
      <c r="K2859">
        <v>32.399000000000001</v>
      </c>
      <c r="L2859">
        <v>32.458999999999897</v>
      </c>
      <c r="M2859">
        <v>33.908999999999999</v>
      </c>
      <c r="N2859">
        <v>0.72499999999999998</v>
      </c>
      <c r="O2859">
        <v>8</v>
      </c>
    </row>
    <row r="2860" spans="1:15" x14ac:dyDescent="0.45">
      <c r="A2860" t="s">
        <v>102</v>
      </c>
      <c r="B2860">
        <v>2020</v>
      </c>
      <c r="C2860" s="9">
        <v>43778</v>
      </c>
      <c r="D2860" t="s">
        <v>653</v>
      </c>
      <c r="E2860" t="s">
        <v>642</v>
      </c>
      <c r="F2860">
        <v>6</v>
      </c>
      <c r="G2860">
        <v>2</v>
      </c>
      <c r="H2860" t="s">
        <v>144</v>
      </c>
      <c r="I2860" t="s">
        <v>145</v>
      </c>
      <c r="J2860">
        <v>21.561643835616401</v>
      </c>
      <c r="K2860">
        <v>21.143000000000001</v>
      </c>
      <c r="L2860">
        <v>22.582999999999998</v>
      </c>
      <c r="M2860">
        <v>26.800999999999998</v>
      </c>
      <c r="N2860">
        <v>2.109</v>
      </c>
      <c r="O2860">
        <v>13</v>
      </c>
    </row>
    <row r="2861" spans="1:15" x14ac:dyDescent="0.45">
      <c r="A2861" t="s">
        <v>102</v>
      </c>
      <c r="B2861">
        <v>2020</v>
      </c>
      <c r="C2861" s="9">
        <v>43778</v>
      </c>
      <c r="D2861" t="s">
        <v>653</v>
      </c>
      <c r="E2861" t="s">
        <v>642</v>
      </c>
      <c r="F2861">
        <v>6</v>
      </c>
      <c r="G2861">
        <v>3</v>
      </c>
      <c r="H2861" t="s">
        <v>50</v>
      </c>
      <c r="I2861" t="s">
        <v>51</v>
      </c>
      <c r="J2861">
        <v>23.093150684931501</v>
      </c>
      <c r="K2861">
        <v>26.376000000000001</v>
      </c>
      <c r="L2861">
        <v>26.350999999999999</v>
      </c>
      <c r="M2861">
        <v>27.983000000000001</v>
      </c>
      <c r="N2861">
        <v>0.81599999999999995</v>
      </c>
      <c r="O2861">
        <v>19</v>
      </c>
    </row>
    <row r="2862" spans="1:15" x14ac:dyDescent="0.45">
      <c r="A2862" t="s">
        <v>102</v>
      </c>
      <c r="B2862">
        <v>2020</v>
      </c>
      <c r="C2862" s="9">
        <v>43778</v>
      </c>
      <c r="D2862" t="s">
        <v>653</v>
      </c>
      <c r="E2862" t="s">
        <v>642</v>
      </c>
      <c r="F2862">
        <v>6</v>
      </c>
      <c r="G2862">
        <v>4</v>
      </c>
      <c r="H2862" t="s">
        <v>655</v>
      </c>
      <c r="I2862" t="s">
        <v>120</v>
      </c>
      <c r="J2862">
        <v>36.931506849314999</v>
      </c>
      <c r="K2862">
        <v>26.821999999999999</v>
      </c>
      <c r="L2862">
        <v>26.683</v>
      </c>
      <c r="M2862">
        <v>28.119</v>
      </c>
      <c r="N2862">
        <v>0.71799999999999997</v>
      </c>
      <c r="O2862">
        <v>25</v>
      </c>
    </row>
    <row r="2863" spans="1:15" x14ac:dyDescent="0.45">
      <c r="A2863" t="s">
        <v>102</v>
      </c>
      <c r="B2863">
        <v>2020</v>
      </c>
      <c r="C2863" s="9">
        <v>43778</v>
      </c>
      <c r="D2863" t="s">
        <v>653</v>
      </c>
      <c r="E2863" t="s">
        <v>643</v>
      </c>
      <c r="F2863">
        <v>1</v>
      </c>
      <c r="G2863">
        <v>1</v>
      </c>
      <c r="H2863" t="s">
        <v>630</v>
      </c>
      <c r="I2863" t="s">
        <v>53</v>
      </c>
      <c r="J2863">
        <v>22.843835616438302</v>
      </c>
      <c r="K2863">
        <v>18.259999999999899</v>
      </c>
      <c r="L2863">
        <v>20.189999999999898</v>
      </c>
      <c r="M2863">
        <v>23.475999999999999</v>
      </c>
      <c r="N2863">
        <v>1.643</v>
      </c>
      <c r="O2863">
        <v>6</v>
      </c>
    </row>
    <row r="2864" spans="1:15" x14ac:dyDescent="0.45">
      <c r="A2864" t="s">
        <v>102</v>
      </c>
      <c r="B2864">
        <v>2020</v>
      </c>
      <c r="C2864" s="9">
        <v>43778</v>
      </c>
      <c r="D2864" t="s">
        <v>653</v>
      </c>
      <c r="E2864" t="s">
        <v>643</v>
      </c>
      <c r="F2864">
        <v>1</v>
      </c>
      <c r="G2864">
        <v>2</v>
      </c>
      <c r="H2864" t="s">
        <v>111</v>
      </c>
      <c r="I2864" t="s">
        <v>118</v>
      </c>
      <c r="J2864">
        <v>25.054794520547901</v>
      </c>
      <c r="K2864">
        <v>26.460999999999999</v>
      </c>
      <c r="L2864">
        <v>26.606000000000002</v>
      </c>
      <c r="M2864">
        <v>28.338000000000001</v>
      </c>
      <c r="N2864">
        <v>0.86599999999999999</v>
      </c>
      <c r="O2864">
        <v>5</v>
      </c>
    </row>
    <row r="2865" spans="1:15" x14ac:dyDescent="0.45">
      <c r="A2865" t="s">
        <v>102</v>
      </c>
      <c r="B2865">
        <v>2020</v>
      </c>
      <c r="C2865" s="9">
        <v>43778</v>
      </c>
      <c r="D2865" t="s">
        <v>653</v>
      </c>
      <c r="E2865" t="s">
        <v>643</v>
      </c>
      <c r="F2865">
        <v>1</v>
      </c>
      <c r="G2865">
        <v>3</v>
      </c>
      <c r="H2865" t="s">
        <v>100</v>
      </c>
      <c r="I2865" t="s">
        <v>47</v>
      </c>
      <c r="J2865">
        <v>25.7397260273972</v>
      </c>
      <c r="K2865">
        <v>22.855</v>
      </c>
      <c r="L2865">
        <v>23.126000000000001</v>
      </c>
      <c r="M2865">
        <v>25.09</v>
      </c>
      <c r="N2865">
        <v>0.98199999999999998</v>
      </c>
      <c r="O2865">
        <v>4</v>
      </c>
    </row>
    <row r="2866" spans="1:15" x14ac:dyDescent="0.45">
      <c r="A2866" t="s">
        <v>102</v>
      </c>
      <c r="B2866">
        <v>2020</v>
      </c>
      <c r="C2866" s="9">
        <v>43778</v>
      </c>
      <c r="D2866" t="s">
        <v>653</v>
      </c>
      <c r="E2866" t="s">
        <v>643</v>
      </c>
      <c r="F2866">
        <v>1</v>
      </c>
      <c r="G2866">
        <v>4</v>
      </c>
      <c r="H2866" t="s">
        <v>34</v>
      </c>
      <c r="I2866" t="s">
        <v>19</v>
      </c>
      <c r="J2866">
        <v>32.271232876712297</v>
      </c>
      <c r="K2866">
        <v>27.931999999999999</v>
      </c>
      <c r="L2866">
        <v>27.867999999999999</v>
      </c>
      <c r="M2866">
        <v>29.46</v>
      </c>
      <c r="N2866">
        <v>0.79600000000000004</v>
      </c>
      <c r="O2866">
        <v>12</v>
      </c>
    </row>
    <row r="2867" spans="1:15" x14ac:dyDescent="0.45">
      <c r="A2867" t="s">
        <v>102</v>
      </c>
      <c r="B2867">
        <v>2020</v>
      </c>
      <c r="C2867" s="9">
        <v>43778</v>
      </c>
      <c r="D2867" t="s">
        <v>653</v>
      </c>
      <c r="E2867" t="s">
        <v>643</v>
      </c>
      <c r="F2867">
        <v>1</v>
      </c>
      <c r="G2867">
        <v>5</v>
      </c>
      <c r="H2867" t="s">
        <v>77</v>
      </c>
      <c r="I2867" t="s">
        <v>19</v>
      </c>
      <c r="J2867">
        <v>28.4986301369863</v>
      </c>
      <c r="K2867">
        <v>28.404</v>
      </c>
      <c r="L2867">
        <v>28.247</v>
      </c>
      <c r="M2867">
        <v>29.887</v>
      </c>
      <c r="N2867">
        <v>0.82</v>
      </c>
      <c r="O2867">
        <v>10</v>
      </c>
    </row>
    <row r="2868" spans="1:15" x14ac:dyDescent="0.45">
      <c r="A2868" t="s">
        <v>102</v>
      </c>
      <c r="B2868">
        <v>2020</v>
      </c>
      <c r="C2868" s="9">
        <v>43778</v>
      </c>
      <c r="D2868" t="s">
        <v>653</v>
      </c>
      <c r="E2868" t="s">
        <v>643</v>
      </c>
      <c r="F2868">
        <v>1</v>
      </c>
      <c r="G2868">
        <v>6</v>
      </c>
      <c r="H2868" t="s">
        <v>79</v>
      </c>
      <c r="I2868" t="s">
        <v>65</v>
      </c>
      <c r="J2868">
        <v>32.517808219178001</v>
      </c>
      <c r="K2868">
        <v>32.458999999999897</v>
      </c>
      <c r="L2868">
        <v>32.149000000000001</v>
      </c>
      <c r="M2868">
        <v>33.593000000000004</v>
      </c>
      <c r="N2868">
        <v>0.72199999999999998</v>
      </c>
      <c r="O2868">
        <v>8</v>
      </c>
    </row>
    <row r="2869" spans="1:15" x14ac:dyDescent="0.45">
      <c r="A2869" t="s">
        <v>102</v>
      </c>
      <c r="B2869">
        <v>2020</v>
      </c>
      <c r="C2869" s="9">
        <v>43778</v>
      </c>
      <c r="D2869" t="s">
        <v>653</v>
      </c>
      <c r="E2869" t="s">
        <v>643</v>
      </c>
      <c r="F2869">
        <v>2</v>
      </c>
      <c r="G2869">
        <v>1</v>
      </c>
      <c r="H2869" t="s">
        <v>16</v>
      </c>
      <c r="I2869" t="s">
        <v>17</v>
      </c>
      <c r="J2869">
        <v>20.550684931506801</v>
      </c>
      <c r="K2869">
        <v>28.07</v>
      </c>
      <c r="L2869">
        <v>28.382999999999999</v>
      </c>
      <c r="M2869">
        <v>30.233000000000001</v>
      </c>
      <c r="N2869">
        <v>0.92500000000000004</v>
      </c>
      <c r="O2869">
        <v>3</v>
      </c>
    </row>
    <row r="2870" spans="1:15" x14ac:dyDescent="0.45">
      <c r="A2870" t="s">
        <v>102</v>
      </c>
      <c r="B2870">
        <v>2020</v>
      </c>
      <c r="C2870" s="9">
        <v>43778</v>
      </c>
      <c r="D2870" t="s">
        <v>653</v>
      </c>
      <c r="E2870" t="s">
        <v>643</v>
      </c>
      <c r="F2870">
        <v>2</v>
      </c>
      <c r="G2870">
        <v>2</v>
      </c>
      <c r="H2870" t="s">
        <v>23</v>
      </c>
      <c r="I2870" t="s">
        <v>15</v>
      </c>
      <c r="J2870">
        <v>22.158904109588999</v>
      </c>
      <c r="K2870">
        <v>29.013999999999999</v>
      </c>
      <c r="L2870">
        <v>29.184999999999999</v>
      </c>
      <c r="M2870">
        <v>31.545000000000002</v>
      </c>
      <c r="N2870">
        <v>1.18</v>
      </c>
      <c r="O2870">
        <v>2</v>
      </c>
    </row>
    <row r="2871" spans="1:15" x14ac:dyDescent="0.45">
      <c r="A2871" t="s">
        <v>102</v>
      </c>
      <c r="B2871">
        <v>2020</v>
      </c>
      <c r="C2871" s="9">
        <v>43778</v>
      </c>
      <c r="D2871" t="s">
        <v>653</v>
      </c>
      <c r="E2871" t="s">
        <v>643</v>
      </c>
      <c r="F2871">
        <v>2</v>
      </c>
      <c r="G2871">
        <v>3</v>
      </c>
      <c r="H2871" t="s">
        <v>133</v>
      </c>
      <c r="I2871" t="s">
        <v>25</v>
      </c>
      <c r="J2871">
        <v>26.791780821917801</v>
      </c>
      <c r="K2871">
        <v>26.321000000000002</v>
      </c>
      <c r="L2871">
        <v>26.408000000000001</v>
      </c>
      <c r="M2871">
        <v>27.974</v>
      </c>
      <c r="N2871">
        <v>0.78300000000000003</v>
      </c>
      <c r="O2871">
        <v>1</v>
      </c>
    </row>
    <row r="2872" spans="1:15" x14ac:dyDescent="0.45">
      <c r="A2872" t="s">
        <v>102</v>
      </c>
      <c r="B2872">
        <v>2020</v>
      </c>
      <c r="C2872" s="9">
        <v>43778</v>
      </c>
      <c r="D2872" t="s">
        <v>653</v>
      </c>
      <c r="E2872" t="s">
        <v>643</v>
      </c>
      <c r="F2872">
        <v>2</v>
      </c>
      <c r="G2872">
        <v>4</v>
      </c>
      <c r="H2872" t="s">
        <v>14</v>
      </c>
      <c r="I2872" t="s">
        <v>15</v>
      </c>
      <c r="J2872">
        <v>19.852054794520502</v>
      </c>
      <c r="K2872">
        <v>25.239000000000001</v>
      </c>
      <c r="L2872">
        <v>25.302</v>
      </c>
      <c r="M2872">
        <v>28.175999999999998</v>
      </c>
      <c r="N2872">
        <v>1.4370000000000001</v>
      </c>
      <c r="O2872">
        <v>9</v>
      </c>
    </row>
    <row r="2873" spans="1:15" x14ac:dyDescent="0.45">
      <c r="A2873" t="s">
        <v>102</v>
      </c>
      <c r="B2873">
        <v>2020</v>
      </c>
      <c r="C2873" s="9">
        <v>43778</v>
      </c>
      <c r="D2873" t="s">
        <v>653</v>
      </c>
      <c r="E2873" t="s">
        <v>643</v>
      </c>
      <c r="F2873">
        <v>2</v>
      </c>
      <c r="G2873">
        <v>5</v>
      </c>
      <c r="H2873" t="s">
        <v>147</v>
      </c>
      <c r="I2873" t="s">
        <v>31</v>
      </c>
      <c r="J2873">
        <v>31.336986301369802</v>
      </c>
      <c r="K2873">
        <v>26.908999999999999</v>
      </c>
      <c r="L2873">
        <v>26.817</v>
      </c>
      <c r="M2873">
        <v>28.277000000000001</v>
      </c>
      <c r="N2873">
        <v>0.73</v>
      </c>
      <c r="O2873">
        <v>11</v>
      </c>
    </row>
    <row r="2874" spans="1:15" x14ac:dyDescent="0.45">
      <c r="A2874" t="s">
        <v>102</v>
      </c>
      <c r="B2874">
        <v>2020</v>
      </c>
      <c r="C2874" s="9">
        <v>43778</v>
      </c>
      <c r="D2874" t="s">
        <v>653</v>
      </c>
      <c r="E2874" t="s">
        <v>643</v>
      </c>
      <c r="F2874">
        <v>2</v>
      </c>
      <c r="G2874">
        <v>6</v>
      </c>
      <c r="H2874" t="s">
        <v>161</v>
      </c>
      <c r="I2874" t="s">
        <v>36</v>
      </c>
      <c r="J2874">
        <v>25.786301369863001</v>
      </c>
      <c r="K2874">
        <v>25.207999999999998</v>
      </c>
      <c r="L2874">
        <v>24.718999999999902</v>
      </c>
      <c r="M2874">
        <v>27.312999999999999</v>
      </c>
      <c r="N2874">
        <v>1.2969999999999999</v>
      </c>
      <c r="O2874">
        <v>7</v>
      </c>
    </row>
    <row r="2875" spans="1:15" x14ac:dyDescent="0.45">
      <c r="A2875" t="s">
        <v>102</v>
      </c>
      <c r="B2875">
        <v>2020</v>
      </c>
      <c r="C2875" s="9">
        <v>43778</v>
      </c>
      <c r="D2875" t="s">
        <v>653</v>
      </c>
      <c r="E2875" t="s">
        <v>370</v>
      </c>
      <c r="F2875">
        <v>1</v>
      </c>
      <c r="G2875">
        <v>1</v>
      </c>
      <c r="H2875" t="s">
        <v>133</v>
      </c>
      <c r="I2875" t="s">
        <v>25</v>
      </c>
      <c r="J2875">
        <v>26.791780821917801</v>
      </c>
      <c r="K2875">
        <v>26.408000000000001</v>
      </c>
      <c r="L2875">
        <v>26.658000000000001</v>
      </c>
      <c r="M2875">
        <v>28.216000000000001</v>
      </c>
      <c r="N2875">
        <v>0.77900000000000003</v>
      </c>
      <c r="O2875">
        <v>1</v>
      </c>
    </row>
    <row r="2876" spans="1:15" x14ac:dyDescent="0.45">
      <c r="A2876" t="s">
        <v>102</v>
      </c>
      <c r="B2876">
        <v>2020</v>
      </c>
      <c r="C2876" s="9">
        <v>43778</v>
      </c>
      <c r="D2876" t="s">
        <v>653</v>
      </c>
      <c r="E2876" t="s">
        <v>370</v>
      </c>
      <c r="F2876">
        <v>1</v>
      </c>
      <c r="G2876">
        <v>2</v>
      </c>
      <c r="H2876" t="s">
        <v>23</v>
      </c>
      <c r="I2876" t="s">
        <v>15</v>
      </c>
      <c r="J2876">
        <v>22.158904109588999</v>
      </c>
      <c r="K2876">
        <v>29.184999999999999</v>
      </c>
      <c r="L2876">
        <v>29.283000000000001</v>
      </c>
      <c r="M2876">
        <v>31.585000000000001</v>
      </c>
      <c r="N2876">
        <v>1.151</v>
      </c>
      <c r="O2876">
        <v>2</v>
      </c>
    </row>
    <row r="2877" spans="1:15" x14ac:dyDescent="0.45">
      <c r="A2877" t="s">
        <v>102</v>
      </c>
      <c r="B2877">
        <v>2020</v>
      </c>
      <c r="C2877" s="9">
        <v>43778</v>
      </c>
      <c r="D2877" t="s">
        <v>653</v>
      </c>
      <c r="E2877" t="s">
        <v>370</v>
      </c>
      <c r="F2877">
        <v>1</v>
      </c>
      <c r="G2877">
        <v>3</v>
      </c>
      <c r="H2877" t="s">
        <v>16</v>
      </c>
      <c r="I2877" t="s">
        <v>17</v>
      </c>
      <c r="J2877">
        <v>20.550684931506801</v>
      </c>
      <c r="K2877">
        <v>28.382999999999999</v>
      </c>
      <c r="L2877">
        <v>28.366999999999901</v>
      </c>
      <c r="M2877">
        <v>30.190999999999999</v>
      </c>
      <c r="N2877">
        <v>0.91200000000000003</v>
      </c>
      <c r="O2877">
        <v>3</v>
      </c>
    </row>
    <row r="2878" spans="1:15" x14ac:dyDescent="0.45">
      <c r="A2878" t="s">
        <v>102</v>
      </c>
      <c r="B2878">
        <v>2020</v>
      </c>
      <c r="C2878" s="9">
        <v>43778</v>
      </c>
      <c r="D2878" t="s">
        <v>653</v>
      </c>
      <c r="E2878" t="s">
        <v>370</v>
      </c>
      <c r="F2878">
        <v>1</v>
      </c>
      <c r="G2878">
        <v>4</v>
      </c>
      <c r="H2878" t="s">
        <v>100</v>
      </c>
      <c r="I2878" t="s">
        <v>47</v>
      </c>
      <c r="J2878">
        <v>25.7397260273972</v>
      </c>
      <c r="K2878">
        <v>23.126000000000001</v>
      </c>
      <c r="L2878">
        <v>23.231000000000002</v>
      </c>
      <c r="M2878">
        <v>25.163</v>
      </c>
      <c r="N2878">
        <v>0.96599999999999997</v>
      </c>
      <c r="O2878">
        <v>4</v>
      </c>
    </row>
    <row r="2879" spans="1:15" x14ac:dyDescent="0.45">
      <c r="A2879" t="s">
        <v>102</v>
      </c>
      <c r="B2879">
        <v>2020</v>
      </c>
      <c r="C2879" s="9">
        <v>43778</v>
      </c>
      <c r="D2879" t="s">
        <v>653</v>
      </c>
      <c r="E2879" t="s">
        <v>370</v>
      </c>
      <c r="F2879">
        <v>1</v>
      </c>
      <c r="G2879">
        <v>5</v>
      </c>
      <c r="H2879" t="s">
        <v>111</v>
      </c>
      <c r="I2879" t="s">
        <v>118</v>
      </c>
      <c r="J2879">
        <v>25.054794520547901</v>
      </c>
      <c r="K2879">
        <v>26.606000000000002</v>
      </c>
      <c r="L2879">
        <v>26.434999999999999</v>
      </c>
      <c r="M2879">
        <v>28.149000000000001</v>
      </c>
      <c r="N2879">
        <v>0.85699999999999998</v>
      </c>
      <c r="O2879">
        <v>5</v>
      </c>
    </row>
    <row r="2880" spans="1:15" x14ac:dyDescent="0.45">
      <c r="A2880" t="s">
        <v>102</v>
      </c>
      <c r="B2880">
        <v>2020</v>
      </c>
      <c r="C2880" s="9">
        <v>43778</v>
      </c>
      <c r="D2880" t="s">
        <v>653</v>
      </c>
      <c r="E2880" t="s">
        <v>370</v>
      </c>
      <c r="F2880">
        <v>1</v>
      </c>
      <c r="G2880">
        <v>6</v>
      </c>
      <c r="H2880" t="s">
        <v>630</v>
      </c>
      <c r="I2880" t="s">
        <v>53</v>
      </c>
      <c r="J2880">
        <v>22.843835616438302</v>
      </c>
      <c r="K2880">
        <v>20.189999999999898</v>
      </c>
      <c r="L2880">
        <v>19.771000000000001</v>
      </c>
      <c r="M2880">
        <v>22.943000000000001</v>
      </c>
      <c r="N2880">
        <v>1.5860000000000001</v>
      </c>
      <c r="O2880">
        <v>6</v>
      </c>
    </row>
    <row r="2881" spans="1:15" x14ac:dyDescent="0.45">
      <c r="A2881" t="s">
        <v>102</v>
      </c>
      <c r="B2881">
        <v>2020</v>
      </c>
      <c r="C2881" s="9">
        <v>43778</v>
      </c>
      <c r="D2881" t="s">
        <v>653</v>
      </c>
      <c r="E2881" t="s">
        <v>370</v>
      </c>
      <c r="F2881">
        <v>2</v>
      </c>
      <c r="G2881">
        <v>1</v>
      </c>
      <c r="H2881" t="s">
        <v>161</v>
      </c>
      <c r="I2881" t="s">
        <v>36</v>
      </c>
      <c r="J2881">
        <v>25.786301369863001</v>
      </c>
      <c r="K2881">
        <v>24.718999999999902</v>
      </c>
      <c r="L2881">
        <v>25.562000000000001</v>
      </c>
      <c r="M2881">
        <v>28.084</v>
      </c>
      <c r="N2881">
        <v>1.2609999999999999</v>
      </c>
      <c r="O2881">
        <v>7</v>
      </c>
    </row>
    <row r="2882" spans="1:15" x14ac:dyDescent="0.45">
      <c r="A2882" t="s">
        <v>102</v>
      </c>
      <c r="B2882">
        <v>2020</v>
      </c>
      <c r="C2882" s="9">
        <v>43778</v>
      </c>
      <c r="D2882" t="s">
        <v>653</v>
      </c>
      <c r="E2882" t="s">
        <v>370</v>
      </c>
      <c r="F2882">
        <v>2</v>
      </c>
      <c r="G2882">
        <v>2</v>
      </c>
      <c r="H2882" t="s">
        <v>79</v>
      </c>
      <c r="I2882" t="s">
        <v>65</v>
      </c>
      <c r="J2882">
        <v>32.517808219178001</v>
      </c>
      <c r="K2882">
        <v>32.149000000000001</v>
      </c>
      <c r="L2882">
        <v>32.147999999999897</v>
      </c>
      <c r="M2882">
        <v>33.585999999999999</v>
      </c>
      <c r="N2882">
        <v>0.71899999999999997</v>
      </c>
      <c r="O2882">
        <v>8</v>
      </c>
    </row>
    <row r="2883" spans="1:15" x14ac:dyDescent="0.45">
      <c r="A2883" t="s">
        <v>102</v>
      </c>
      <c r="B2883">
        <v>2020</v>
      </c>
      <c r="C2883" s="9">
        <v>43778</v>
      </c>
      <c r="D2883" t="s">
        <v>653</v>
      </c>
      <c r="E2883" t="s">
        <v>370</v>
      </c>
      <c r="F2883">
        <v>2</v>
      </c>
      <c r="G2883">
        <v>3</v>
      </c>
      <c r="H2883" t="s">
        <v>14</v>
      </c>
      <c r="I2883" t="s">
        <v>15</v>
      </c>
      <c r="J2883">
        <v>19.852054794520502</v>
      </c>
      <c r="K2883">
        <v>25.302</v>
      </c>
      <c r="L2883">
        <v>25.69</v>
      </c>
      <c r="M2883">
        <v>28.446000000000002</v>
      </c>
      <c r="N2883">
        <v>1.3779999999999999</v>
      </c>
      <c r="O2883">
        <v>9</v>
      </c>
    </row>
    <row r="2884" spans="1:15" x14ac:dyDescent="0.45">
      <c r="A2884" t="s">
        <v>102</v>
      </c>
      <c r="B2884">
        <v>2020</v>
      </c>
      <c r="C2884" s="9">
        <v>43778</v>
      </c>
      <c r="D2884" t="s">
        <v>653</v>
      </c>
      <c r="E2884" t="s">
        <v>370</v>
      </c>
      <c r="F2884">
        <v>2</v>
      </c>
      <c r="G2884">
        <v>4</v>
      </c>
      <c r="H2884" t="s">
        <v>77</v>
      </c>
      <c r="I2884" t="s">
        <v>19</v>
      </c>
      <c r="J2884">
        <v>28.4986301369863</v>
      </c>
      <c r="K2884">
        <v>28.247</v>
      </c>
      <c r="L2884">
        <v>28.209</v>
      </c>
      <c r="M2884">
        <v>29.832999999999998</v>
      </c>
      <c r="N2884">
        <v>0.81200000000000006</v>
      </c>
      <c r="O2884">
        <v>10</v>
      </c>
    </row>
    <row r="2885" spans="1:15" x14ac:dyDescent="0.45">
      <c r="A2885" t="s">
        <v>102</v>
      </c>
      <c r="B2885">
        <v>2020</v>
      </c>
      <c r="C2885" s="9">
        <v>43778</v>
      </c>
      <c r="D2885" t="s">
        <v>653</v>
      </c>
      <c r="E2885" t="s">
        <v>370</v>
      </c>
      <c r="F2885">
        <v>2</v>
      </c>
      <c r="G2885">
        <v>5</v>
      </c>
      <c r="H2885" t="s">
        <v>147</v>
      </c>
      <c r="I2885" t="s">
        <v>31</v>
      </c>
      <c r="J2885">
        <v>31.336986301369802</v>
      </c>
      <c r="K2885">
        <v>26.817</v>
      </c>
      <c r="L2885">
        <v>26.753</v>
      </c>
      <c r="M2885">
        <v>28.207000000000001</v>
      </c>
      <c r="N2885">
        <v>0.72699999999999998</v>
      </c>
      <c r="O2885">
        <v>11</v>
      </c>
    </row>
    <row r="2886" spans="1:15" x14ac:dyDescent="0.45">
      <c r="A2886" t="s">
        <v>102</v>
      </c>
      <c r="B2886">
        <v>2020</v>
      </c>
      <c r="C2886" s="9">
        <v>43778</v>
      </c>
      <c r="D2886" t="s">
        <v>653</v>
      </c>
      <c r="E2886" t="s">
        <v>370</v>
      </c>
      <c r="F2886">
        <v>2</v>
      </c>
      <c r="G2886">
        <v>6</v>
      </c>
      <c r="H2886" t="s">
        <v>34</v>
      </c>
      <c r="I2886" t="s">
        <v>19</v>
      </c>
      <c r="J2886">
        <v>32.271232876712297</v>
      </c>
      <c r="K2886">
        <v>27.867999999999999</v>
      </c>
      <c r="L2886">
        <v>27.645</v>
      </c>
      <c r="M2886">
        <v>29.227</v>
      </c>
      <c r="N2886">
        <v>0.79100000000000004</v>
      </c>
      <c r="O2886">
        <v>12</v>
      </c>
    </row>
    <row r="2887" spans="1:15" x14ac:dyDescent="0.45">
      <c r="A2887" t="s">
        <v>127</v>
      </c>
      <c r="B2887">
        <v>2019</v>
      </c>
      <c r="C2887" s="9">
        <v>43800</v>
      </c>
      <c r="D2887" t="s">
        <v>653</v>
      </c>
      <c r="E2887" t="s">
        <v>454</v>
      </c>
      <c r="F2887">
        <v>1</v>
      </c>
      <c r="G2887">
        <v>1</v>
      </c>
      <c r="H2887" t="s">
        <v>79</v>
      </c>
      <c r="I2887" t="s">
        <v>65</v>
      </c>
      <c r="J2887">
        <v>32.578082191780801</v>
      </c>
      <c r="K2887">
        <v>32.147999999999897</v>
      </c>
      <c r="L2887">
        <v>32.198999999999998</v>
      </c>
      <c r="M2887">
        <v>33.639000000000003</v>
      </c>
      <c r="N2887">
        <v>0.72</v>
      </c>
      <c r="O2887">
        <v>5</v>
      </c>
    </row>
    <row r="2888" spans="1:15" x14ac:dyDescent="0.45">
      <c r="A2888" t="s">
        <v>127</v>
      </c>
      <c r="B2888">
        <v>2019</v>
      </c>
      <c r="C2888" s="9">
        <v>43800</v>
      </c>
      <c r="D2888" t="s">
        <v>653</v>
      </c>
      <c r="E2888" t="s">
        <v>454</v>
      </c>
      <c r="F2888">
        <v>1</v>
      </c>
      <c r="G2888">
        <v>2</v>
      </c>
      <c r="H2888" t="s">
        <v>26</v>
      </c>
      <c r="I2888" t="s">
        <v>27</v>
      </c>
      <c r="J2888">
        <v>21.526027397260201</v>
      </c>
      <c r="K2888">
        <v>21.931999999999999</v>
      </c>
      <c r="L2888">
        <v>22.474</v>
      </c>
      <c r="M2888">
        <v>25.123999999999999</v>
      </c>
      <c r="N2888">
        <v>1.325</v>
      </c>
      <c r="O2888">
        <v>9</v>
      </c>
    </row>
    <row r="2889" spans="1:15" x14ac:dyDescent="0.45">
      <c r="A2889" t="s">
        <v>127</v>
      </c>
      <c r="B2889">
        <v>2019</v>
      </c>
      <c r="C2889" s="9">
        <v>43800</v>
      </c>
      <c r="D2889" t="s">
        <v>653</v>
      </c>
      <c r="E2889" t="s">
        <v>454</v>
      </c>
      <c r="F2889">
        <v>1</v>
      </c>
      <c r="G2889">
        <v>3</v>
      </c>
      <c r="H2889" t="s">
        <v>34</v>
      </c>
      <c r="I2889" t="s">
        <v>74</v>
      </c>
      <c r="J2889">
        <v>32.331506849314998</v>
      </c>
      <c r="K2889">
        <v>27.645</v>
      </c>
      <c r="L2889">
        <v>27.552</v>
      </c>
      <c r="M2889">
        <v>29.126000000000001</v>
      </c>
      <c r="N2889">
        <v>0.78700000000000003</v>
      </c>
      <c r="O2889">
        <v>13</v>
      </c>
    </row>
    <row r="2890" spans="1:15" x14ac:dyDescent="0.45">
      <c r="A2890" t="s">
        <v>127</v>
      </c>
      <c r="B2890">
        <v>2019</v>
      </c>
      <c r="C2890" s="9">
        <v>43800</v>
      </c>
      <c r="D2890" t="s">
        <v>653</v>
      </c>
      <c r="E2890" t="s">
        <v>454</v>
      </c>
      <c r="F2890">
        <v>1</v>
      </c>
      <c r="G2890">
        <v>4</v>
      </c>
      <c r="H2890" t="s">
        <v>399</v>
      </c>
      <c r="I2890" t="s">
        <v>118</v>
      </c>
      <c r="J2890">
        <v>24.536986301369801</v>
      </c>
      <c r="K2890">
        <v>9</v>
      </c>
      <c r="L2890">
        <v>13.106</v>
      </c>
      <c r="M2890">
        <v>22.414000000000001</v>
      </c>
      <c r="N2890">
        <v>4.6539999999999999</v>
      </c>
      <c r="O2890">
        <v>11</v>
      </c>
    </row>
    <row r="2891" spans="1:15" x14ac:dyDescent="0.45">
      <c r="A2891" t="s">
        <v>127</v>
      </c>
      <c r="B2891">
        <v>2019</v>
      </c>
      <c r="C2891" s="9">
        <v>43800</v>
      </c>
      <c r="D2891" t="s">
        <v>653</v>
      </c>
      <c r="E2891" t="s">
        <v>454</v>
      </c>
      <c r="F2891">
        <v>1</v>
      </c>
      <c r="G2891">
        <v>5</v>
      </c>
      <c r="H2891" t="s">
        <v>98</v>
      </c>
      <c r="I2891" t="s">
        <v>67</v>
      </c>
      <c r="J2891">
        <v>28.336986301369802</v>
      </c>
      <c r="K2891">
        <v>16.038</v>
      </c>
      <c r="L2891">
        <v>15.619</v>
      </c>
      <c r="M2891">
        <v>19.225000000000001</v>
      </c>
      <c r="N2891">
        <v>1.8029999999999999</v>
      </c>
      <c r="O2891">
        <v>25</v>
      </c>
    </row>
    <row r="2892" spans="1:15" x14ac:dyDescent="0.45">
      <c r="A2892" t="s">
        <v>127</v>
      </c>
      <c r="B2892">
        <v>2019</v>
      </c>
      <c r="C2892" s="9">
        <v>43800</v>
      </c>
      <c r="D2892" t="s">
        <v>653</v>
      </c>
      <c r="E2892" t="s">
        <v>454</v>
      </c>
      <c r="F2892">
        <v>2</v>
      </c>
      <c r="G2892">
        <v>1</v>
      </c>
      <c r="H2892" t="s">
        <v>147</v>
      </c>
      <c r="I2892" t="s">
        <v>31</v>
      </c>
      <c r="J2892">
        <v>31.397260273972599</v>
      </c>
      <c r="K2892">
        <v>26.753</v>
      </c>
      <c r="L2892">
        <v>26.895</v>
      </c>
      <c r="M2892">
        <v>28.347000000000001</v>
      </c>
      <c r="N2892">
        <v>0.72599999999999998</v>
      </c>
      <c r="O2892">
        <v>2</v>
      </c>
    </row>
    <row r="2893" spans="1:15" x14ac:dyDescent="0.45">
      <c r="A2893" t="s">
        <v>127</v>
      </c>
      <c r="B2893">
        <v>2019</v>
      </c>
      <c r="C2893" s="9">
        <v>43800</v>
      </c>
      <c r="D2893" t="s">
        <v>653</v>
      </c>
      <c r="E2893" t="s">
        <v>454</v>
      </c>
      <c r="F2893">
        <v>2</v>
      </c>
      <c r="G2893">
        <v>2</v>
      </c>
      <c r="H2893" t="s">
        <v>129</v>
      </c>
      <c r="I2893" t="s">
        <v>153</v>
      </c>
      <c r="J2893">
        <v>29.383561643835598</v>
      </c>
      <c r="K2893">
        <v>23.728000000000002</v>
      </c>
      <c r="L2893">
        <v>23.988</v>
      </c>
      <c r="M2893">
        <v>26.161999999999999</v>
      </c>
      <c r="N2893">
        <v>1.087</v>
      </c>
      <c r="O2893">
        <v>25</v>
      </c>
    </row>
    <row r="2894" spans="1:15" x14ac:dyDescent="0.45">
      <c r="A2894" t="s">
        <v>127</v>
      </c>
      <c r="B2894">
        <v>2019</v>
      </c>
      <c r="C2894" s="9">
        <v>43800</v>
      </c>
      <c r="D2894" t="s">
        <v>653</v>
      </c>
      <c r="E2894" t="s">
        <v>454</v>
      </c>
      <c r="F2894">
        <v>2</v>
      </c>
      <c r="G2894">
        <v>3</v>
      </c>
      <c r="H2894" t="s">
        <v>24</v>
      </c>
      <c r="I2894" t="s">
        <v>151</v>
      </c>
      <c r="J2894">
        <v>21.2547945205479</v>
      </c>
      <c r="K2894">
        <v>21.904999999999902</v>
      </c>
      <c r="L2894">
        <v>22.273999999999901</v>
      </c>
      <c r="M2894">
        <v>25.771999999999998</v>
      </c>
      <c r="N2894">
        <v>1.7490000000000001</v>
      </c>
      <c r="O2894">
        <v>13</v>
      </c>
    </row>
    <row r="2895" spans="1:15" x14ac:dyDescent="0.45">
      <c r="A2895" t="s">
        <v>127</v>
      </c>
      <c r="B2895">
        <v>2019</v>
      </c>
      <c r="C2895" s="9">
        <v>43800</v>
      </c>
      <c r="D2895" t="s">
        <v>653</v>
      </c>
      <c r="E2895" t="s">
        <v>454</v>
      </c>
      <c r="F2895">
        <v>2</v>
      </c>
      <c r="G2895">
        <v>4</v>
      </c>
      <c r="H2895" t="s">
        <v>33</v>
      </c>
      <c r="I2895" t="s">
        <v>143</v>
      </c>
      <c r="J2895">
        <v>26.030136986301301</v>
      </c>
      <c r="K2895">
        <v>9</v>
      </c>
      <c r="L2895">
        <v>15.553999999999901</v>
      </c>
      <c r="M2895">
        <v>24.117999999999999</v>
      </c>
      <c r="N2895">
        <v>4.282</v>
      </c>
      <c r="O2895">
        <v>10</v>
      </c>
    </row>
    <row r="2896" spans="1:15" x14ac:dyDescent="0.45">
      <c r="A2896" t="s">
        <v>127</v>
      </c>
      <c r="B2896">
        <v>2019</v>
      </c>
      <c r="C2896" s="9">
        <v>43800</v>
      </c>
      <c r="D2896" t="s">
        <v>653</v>
      </c>
      <c r="E2896" t="s">
        <v>454</v>
      </c>
      <c r="F2896">
        <v>2</v>
      </c>
      <c r="G2896">
        <v>5</v>
      </c>
      <c r="H2896" t="s">
        <v>174</v>
      </c>
      <c r="I2896" t="s">
        <v>156</v>
      </c>
      <c r="J2896">
        <v>27.873972602739698</v>
      </c>
      <c r="K2896">
        <v>28.103999999999999</v>
      </c>
      <c r="L2896">
        <v>27.853000000000002</v>
      </c>
      <c r="M2896">
        <v>29.321000000000002</v>
      </c>
      <c r="N2896">
        <v>0.73399999999999999</v>
      </c>
      <c r="O2896">
        <v>1</v>
      </c>
    </row>
    <row r="2897" spans="1:15" x14ac:dyDescent="0.45">
      <c r="A2897" t="s">
        <v>127</v>
      </c>
      <c r="B2897">
        <v>2019</v>
      </c>
      <c r="C2897" s="9">
        <v>43800</v>
      </c>
      <c r="D2897" t="s">
        <v>653</v>
      </c>
      <c r="E2897" t="s">
        <v>454</v>
      </c>
      <c r="F2897">
        <v>3</v>
      </c>
      <c r="G2897">
        <v>1</v>
      </c>
      <c r="H2897" t="s">
        <v>23</v>
      </c>
      <c r="I2897" t="s">
        <v>15</v>
      </c>
      <c r="J2897">
        <v>22.2191780821917</v>
      </c>
      <c r="K2897">
        <v>29.283000000000001</v>
      </c>
      <c r="L2897">
        <v>29.542999999999999</v>
      </c>
      <c r="M2897">
        <v>31.812999999999999</v>
      </c>
      <c r="N2897">
        <v>1.135</v>
      </c>
      <c r="O2897">
        <v>4</v>
      </c>
    </row>
    <row r="2898" spans="1:15" x14ac:dyDescent="0.45">
      <c r="A2898" t="s">
        <v>127</v>
      </c>
      <c r="B2898">
        <v>2019</v>
      </c>
      <c r="C2898" s="9">
        <v>43800</v>
      </c>
      <c r="D2898" t="s">
        <v>653</v>
      </c>
      <c r="E2898" t="s">
        <v>454</v>
      </c>
      <c r="F2898">
        <v>3</v>
      </c>
      <c r="G2898">
        <v>2</v>
      </c>
      <c r="H2898" t="s">
        <v>167</v>
      </c>
      <c r="I2898" t="s">
        <v>59</v>
      </c>
      <c r="J2898">
        <v>30.7424657534246</v>
      </c>
      <c r="K2898">
        <v>25.609000000000002</v>
      </c>
      <c r="L2898">
        <v>25.73</v>
      </c>
      <c r="M2898">
        <v>27.347999999999999</v>
      </c>
      <c r="N2898">
        <v>0.80900000000000005</v>
      </c>
      <c r="O2898">
        <v>13</v>
      </c>
    </row>
    <row r="2899" spans="1:15" x14ac:dyDescent="0.45">
      <c r="A2899" t="s">
        <v>127</v>
      </c>
      <c r="B2899">
        <v>2019</v>
      </c>
      <c r="C2899" s="9">
        <v>43800</v>
      </c>
      <c r="D2899" t="s">
        <v>653</v>
      </c>
      <c r="E2899" t="s">
        <v>454</v>
      </c>
      <c r="F2899">
        <v>3</v>
      </c>
      <c r="G2899">
        <v>3</v>
      </c>
      <c r="H2899" t="s">
        <v>144</v>
      </c>
      <c r="I2899" t="s">
        <v>145</v>
      </c>
      <c r="J2899">
        <v>21.621917808219099</v>
      </c>
      <c r="K2899">
        <v>22.582999999999998</v>
      </c>
      <c r="L2899">
        <v>22.954000000000001</v>
      </c>
      <c r="M2899">
        <v>26.847999999999999</v>
      </c>
      <c r="N2899">
        <v>1.9470000000000001</v>
      </c>
      <c r="O2899">
        <v>19</v>
      </c>
    </row>
    <row r="2900" spans="1:15" x14ac:dyDescent="0.45">
      <c r="A2900" t="s">
        <v>127</v>
      </c>
      <c r="B2900">
        <v>2019</v>
      </c>
      <c r="C2900" s="9">
        <v>43800</v>
      </c>
      <c r="D2900" t="s">
        <v>653</v>
      </c>
      <c r="E2900" t="s">
        <v>454</v>
      </c>
      <c r="F2900">
        <v>3</v>
      </c>
      <c r="G2900">
        <v>4</v>
      </c>
      <c r="H2900" t="s">
        <v>630</v>
      </c>
      <c r="I2900" t="s">
        <v>53</v>
      </c>
      <c r="J2900">
        <v>22.904109589040999</v>
      </c>
      <c r="K2900">
        <v>19.771000000000001</v>
      </c>
      <c r="L2900">
        <v>20.038</v>
      </c>
      <c r="M2900">
        <v>23.071999999999999</v>
      </c>
      <c r="N2900">
        <v>1.5169999999999999</v>
      </c>
      <c r="O2900">
        <v>25</v>
      </c>
    </row>
    <row r="2901" spans="1:15" x14ac:dyDescent="0.45">
      <c r="A2901" t="s">
        <v>127</v>
      </c>
      <c r="B2901">
        <v>2019</v>
      </c>
      <c r="C2901" s="9">
        <v>43800</v>
      </c>
      <c r="D2901" t="s">
        <v>653</v>
      </c>
      <c r="E2901" t="s">
        <v>454</v>
      </c>
      <c r="F2901">
        <v>3</v>
      </c>
      <c r="G2901">
        <v>5</v>
      </c>
      <c r="H2901" t="s">
        <v>655</v>
      </c>
      <c r="I2901" t="s">
        <v>120</v>
      </c>
      <c r="J2901">
        <v>36.9917808219178</v>
      </c>
      <c r="K2901">
        <v>26.683</v>
      </c>
      <c r="L2901">
        <v>26.477999999999899</v>
      </c>
      <c r="M2901">
        <v>27.911999999999999</v>
      </c>
      <c r="N2901">
        <v>0.71699999999999997</v>
      </c>
      <c r="O2901">
        <v>13</v>
      </c>
    </row>
    <row r="2902" spans="1:15" x14ac:dyDescent="0.45">
      <c r="A2902" t="s">
        <v>127</v>
      </c>
      <c r="B2902">
        <v>2019</v>
      </c>
      <c r="C2902" s="9">
        <v>43800</v>
      </c>
      <c r="D2902" t="s">
        <v>653</v>
      </c>
      <c r="E2902" t="s">
        <v>454</v>
      </c>
      <c r="F2902">
        <v>4</v>
      </c>
      <c r="G2902">
        <v>1</v>
      </c>
      <c r="H2902" t="s">
        <v>77</v>
      </c>
      <c r="I2902" t="s">
        <v>19</v>
      </c>
      <c r="J2902">
        <v>28.558904109589001</v>
      </c>
      <c r="K2902">
        <v>28.209</v>
      </c>
      <c r="L2902">
        <v>28.41</v>
      </c>
      <c r="M2902">
        <v>30.027999999999999</v>
      </c>
      <c r="N2902">
        <v>0.80900000000000005</v>
      </c>
      <c r="O2902">
        <v>6</v>
      </c>
    </row>
    <row r="2903" spans="1:15" x14ac:dyDescent="0.45">
      <c r="A2903" t="s">
        <v>127</v>
      </c>
      <c r="B2903">
        <v>2019</v>
      </c>
      <c r="C2903" s="9">
        <v>43800</v>
      </c>
      <c r="D2903" t="s">
        <v>653</v>
      </c>
      <c r="E2903" t="s">
        <v>454</v>
      </c>
      <c r="F2903">
        <v>4</v>
      </c>
      <c r="G2903">
        <v>2</v>
      </c>
      <c r="H2903" t="s">
        <v>28</v>
      </c>
      <c r="I2903" t="s">
        <v>29</v>
      </c>
      <c r="J2903">
        <v>19.931506849314999</v>
      </c>
      <c r="K2903">
        <v>28.5839999999999</v>
      </c>
      <c r="L2903">
        <v>28.139999999999901</v>
      </c>
      <c r="M2903">
        <v>33.781999999999996</v>
      </c>
      <c r="N2903">
        <v>2.8210000000000002</v>
      </c>
      <c r="O2903">
        <v>13</v>
      </c>
    </row>
    <row r="2904" spans="1:15" x14ac:dyDescent="0.45">
      <c r="A2904" t="s">
        <v>127</v>
      </c>
      <c r="B2904">
        <v>2019</v>
      </c>
      <c r="C2904" s="9">
        <v>43800</v>
      </c>
      <c r="D2904" t="s">
        <v>653</v>
      </c>
      <c r="E2904" t="s">
        <v>454</v>
      </c>
      <c r="F2904">
        <v>4</v>
      </c>
      <c r="G2904">
        <v>3</v>
      </c>
      <c r="H2904" t="s">
        <v>39</v>
      </c>
      <c r="I2904" t="s">
        <v>40</v>
      </c>
      <c r="J2904">
        <v>25.306849315068401</v>
      </c>
      <c r="K2904">
        <v>24.902999999999999</v>
      </c>
      <c r="L2904">
        <v>24.928000000000001</v>
      </c>
      <c r="M2904">
        <v>26.928000000000001</v>
      </c>
      <c r="N2904">
        <v>1</v>
      </c>
      <c r="O2904">
        <v>19</v>
      </c>
    </row>
    <row r="2905" spans="1:15" x14ac:dyDescent="0.45">
      <c r="A2905" t="s">
        <v>127</v>
      </c>
      <c r="B2905">
        <v>2019</v>
      </c>
      <c r="C2905" s="9">
        <v>43800</v>
      </c>
      <c r="D2905" t="s">
        <v>653</v>
      </c>
      <c r="E2905" t="s">
        <v>454</v>
      </c>
      <c r="F2905">
        <v>4</v>
      </c>
      <c r="G2905">
        <v>4</v>
      </c>
      <c r="H2905" t="s">
        <v>60</v>
      </c>
      <c r="I2905" t="s">
        <v>61</v>
      </c>
      <c r="J2905">
        <v>31.375342465753398</v>
      </c>
      <c r="K2905">
        <v>23.030999999999999</v>
      </c>
      <c r="L2905">
        <v>22.956999999999901</v>
      </c>
      <c r="M2905">
        <v>24.466999999999999</v>
      </c>
      <c r="N2905">
        <v>0.755</v>
      </c>
      <c r="O2905">
        <v>19</v>
      </c>
    </row>
    <row r="2906" spans="1:15" x14ac:dyDescent="0.45">
      <c r="A2906" t="s">
        <v>127</v>
      </c>
      <c r="B2906">
        <v>2019</v>
      </c>
      <c r="C2906" s="9">
        <v>43800</v>
      </c>
      <c r="D2906" t="s">
        <v>653</v>
      </c>
      <c r="E2906" t="s">
        <v>454</v>
      </c>
      <c r="F2906">
        <v>4</v>
      </c>
      <c r="G2906">
        <v>5</v>
      </c>
      <c r="H2906" t="s">
        <v>75</v>
      </c>
      <c r="I2906" t="s">
        <v>152</v>
      </c>
      <c r="J2906">
        <v>20.7287671232876</v>
      </c>
      <c r="K2906">
        <v>3.69999999999999</v>
      </c>
      <c r="L2906">
        <v>3.67</v>
      </c>
      <c r="M2906">
        <v>12.116</v>
      </c>
      <c r="N2906">
        <v>4.2229999999999999</v>
      </c>
      <c r="O2906">
        <v>13</v>
      </c>
    </row>
    <row r="2907" spans="1:15" x14ac:dyDescent="0.45">
      <c r="A2907" t="s">
        <v>127</v>
      </c>
      <c r="B2907">
        <v>2019</v>
      </c>
      <c r="C2907" s="9">
        <v>43800</v>
      </c>
      <c r="D2907" t="s">
        <v>653</v>
      </c>
      <c r="E2907" t="s">
        <v>454</v>
      </c>
      <c r="F2907">
        <v>5</v>
      </c>
      <c r="G2907">
        <v>1</v>
      </c>
      <c r="H2907" t="s">
        <v>134</v>
      </c>
      <c r="I2907" t="s">
        <v>38</v>
      </c>
      <c r="J2907">
        <v>28.846575342465702</v>
      </c>
      <c r="K2907">
        <v>26.518999999999998</v>
      </c>
      <c r="L2907">
        <v>26.664999999999999</v>
      </c>
      <c r="M2907">
        <v>28.402999999999999</v>
      </c>
      <c r="N2907">
        <v>0.86899999999999999</v>
      </c>
      <c r="O2907">
        <v>12</v>
      </c>
    </row>
    <row r="2908" spans="1:15" x14ac:dyDescent="0.45">
      <c r="A2908" t="s">
        <v>127</v>
      </c>
      <c r="B2908">
        <v>2019</v>
      </c>
      <c r="C2908" s="9">
        <v>43800</v>
      </c>
      <c r="D2908" t="s">
        <v>653</v>
      </c>
      <c r="E2908" t="s">
        <v>454</v>
      </c>
      <c r="F2908">
        <v>5</v>
      </c>
      <c r="G2908">
        <v>2</v>
      </c>
      <c r="H2908" t="s">
        <v>43</v>
      </c>
      <c r="I2908" t="s">
        <v>44</v>
      </c>
      <c r="J2908">
        <v>27.032876712328701</v>
      </c>
      <c r="K2908">
        <v>23.896999999999998</v>
      </c>
      <c r="L2908">
        <v>23.959999999999901</v>
      </c>
      <c r="M2908">
        <v>25.565999999999999</v>
      </c>
      <c r="N2908">
        <v>0.80300000000000005</v>
      </c>
      <c r="O2908">
        <v>19</v>
      </c>
    </row>
    <row r="2909" spans="1:15" x14ac:dyDescent="0.45">
      <c r="A2909" t="s">
        <v>127</v>
      </c>
      <c r="B2909">
        <v>2019</v>
      </c>
      <c r="C2909" s="9">
        <v>43800</v>
      </c>
      <c r="D2909" t="s">
        <v>653</v>
      </c>
      <c r="E2909" t="s">
        <v>454</v>
      </c>
      <c r="F2909">
        <v>5</v>
      </c>
      <c r="G2909">
        <v>3</v>
      </c>
      <c r="H2909" t="s">
        <v>100</v>
      </c>
      <c r="I2909" t="s">
        <v>47</v>
      </c>
      <c r="J2909">
        <v>25.8</v>
      </c>
      <c r="K2909">
        <v>23.231000000000002</v>
      </c>
      <c r="L2909">
        <v>23.161999999999999</v>
      </c>
      <c r="M2909">
        <v>25.07</v>
      </c>
      <c r="N2909">
        <v>0.95399999999999996</v>
      </c>
      <c r="O2909">
        <v>7</v>
      </c>
    </row>
    <row r="2910" spans="1:15" x14ac:dyDescent="0.45">
      <c r="A2910" t="s">
        <v>127</v>
      </c>
      <c r="B2910">
        <v>2019</v>
      </c>
      <c r="C2910" s="9">
        <v>43800</v>
      </c>
      <c r="D2910" t="s">
        <v>653</v>
      </c>
      <c r="E2910" t="s">
        <v>454</v>
      </c>
      <c r="F2910">
        <v>5</v>
      </c>
      <c r="G2910">
        <v>4</v>
      </c>
      <c r="H2910" t="s">
        <v>402</v>
      </c>
      <c r="I2910" t="s">
        <v>142</v>
      </c>
      <c r="J2910">
        <v>32.013698630136901</v>
      </c>
      <c r="K2910">
        <v>12.186999999999999</v>
      </c>
      <c r="L2910">
        <v>13.0049999999999</v>
      </c>
      <c r="M2910">
        <v>17.228999999999999</v>
      </c>
      <c r="N2910">
        <v>2.1120000000000001</v>
      </c>
      <c r="O2910">
        <v>25</v>
      </c>
    </row>
    <row r="2911" spans="1:15" x14ac:dyDescent="0.45">
      <c r="A2911" t="s">
        <v>127</v>
      </c>
      <c r="B2911">
        <v>2019</v>
      </c>
      <c r="C2911" s="9">
        <v>43800</v>
      </c>
      <c r="D2911" t="s">
        <v>653</v>
      </c>
      <c r="E2911" t="s">
        <v>454</v>
      </c>
      <c r="F2911">
        <v>5</v>
      </c>
      <c r="G2911">
        <v>5</v>
      </c>
      <c r="H2911" t="s">
        <v>157</v>
      </c>
      <c r="I2911" t="s">
        <v>158</v>
      </c>
      <c r="J2911">
        <v>22.698630136986299</v>
      </c>
      <c r="K2911">
        <v>17.200999999999901</v>
      </c>
      <c r="L2911">
        <v>16.876000000000001</v>
      </c>
      <c r="M2911">
        <v>19.25</v>
      </c>
      <c r="N2911">
        <v>1.1870000000000001</v>
      </c>
      <c r="O2911">
        <v>19</v>
      </c>
    </row>
    <row r="2912" spans="1:15" x14ac:dyDescent="0.45">
      <c r="A2912" t="s">
        <v>127</v>
      </c>
      <c r="B2912">
        <v>2019</v>
      </c>
      <c r="C2912" s="9">
        <v>43800</v>
      </c>
      <c r="D2912" t="s">
        <v>653</v>
      </c>
      <c r="E2912" t="s">
        <v>454</v>
      </c>
      <c r="F2912">
        <v>6</v>
      </c>
      <c r="G2912">
        <v>1</v>
      </c>
      <c r="H2912" t="s">
        <v>96</v>
      </c>
      <c r="I2912" t="s">
        <v>150</v>
      </c>
      <c r="J2912">
        <v>25.884931506849298</v>
      </c>
      <c r="K2912">
        <v>24.963999999999999</v>
      </c>
      <c r="L2912">
        <v>25.253999999999898</v>
      </c>
      <c r="M2912">
        <v>27.167999999999999</v>
      </c>
      <c r="N2912">
        <v>0.95699999999999996</v>
      </c>
      <c r="O2912">
        <v>3</v>
      </c>
    </row>
    <row r="2913" spans="1:15" x14ac:dyDescent="0.45">
      <c r="A2913" t="s">
        <v>127</v>
      </c>
      <c r="B2913">
        <v>2019</v>
      </c>
      <c r="C2913" s="9">
        <v>43800</v>
      </c>
      <c r="D2913" t="s">
        <v>653</v>
      </c>
      <c r="E2913" t="s">
        <v>454</v>
      </c>
      <c r="F2913">
        <v>6</v>
      </c>
      <c r="G2913">
        <v>2</v>
      </c>
      <c r="H2913" t="s">
        <v>50</v>
      </c>
      <c r="I2913" t="s">
        <v>51</v>
      </c>
      <c r="J2913">
        <v>23.153424657534199</v>
      </c>
      <c r="K2913">
        <v>26.350999999999999</v>
      </c>
      <c r="L2913">
        <v>26.387</v>
      </c>
      <c r="M2913">
        <v>28.007000000000001</v>
      </c>
      <c r="N2913">
        <v>0.81</v>
      </c>
      <c r="O2913">
        <v>25</v>
      </c>
    </row>
    <row r="2914" spans="1:15" x14ac:dyDescent="0.45">
      <c r="A2914" t="s">
        <v>127</v>
      </c>
      <c r="B2914">
        <v>2019</v>
      </c>
      <c r="C2914" s="9">
        <v>43800</v>
      </c>
      <c r="D2914" t="s">
        <v>653</v>
      </c>
      <c r="E2914" t="s">
        <v>454</v>
      </c>
      <c r="F2914">
        <v>6</v>
      </c>
      <c r="G2914">
        <v>3</v>
      </c>
      <c r="H2914" t="s">
        <v>656</v>
      </c>
      <c r="I2914" t="s">
        <v>49</v>
      </c>
      <c r="J2914">
        <v>21.4575342465753</v>
      </c>
      <c r="K2914">
        <v>22.323999999999899</v>
      </c>
      <c r="L2914">
        <v>22.41</v>
      </c>
      <c r="M2914">
        <v>24.326000000000001</v>
      </c>
      <c r="N2914">
        <v>0.95799999999999996</v>
      </c>
      <c r="O2914">
        <v>19</v>
      </c>
    </row>
    <row r="2915" spans="1:15" x14ac:dyDescent="0.45">
      <c r="A2915" t="s">
        <v>127</v>
      </c>
      <c r="B2915">
        <v>2019</v>
      </c>
      <c r="C2915" s="9">
        <v>43800</v>
      </c>
      <c r="D2915" t="s">
        <v>653</v>
      </c>
      <c r="E2915" t="s">
        <v>454</v>
      </c>
      <c r="F2915">
        <v>6</v>
      </c>
      <c r="G2915">
        <v>4</v>
      </c>
      <c r="H2915" t="s">
        <v>135</v>
      </c>
      <c r="I2915" t="s">
        <v>162</v>
      </c>
      <c r="J2915">
        <v>30.063013698630101</v>
      </c>
      <c r="K2915">
        <v>27.757999999999999</v>
      </c>
      <c r="L2915">
        <v>27.492000000000001</v>
      </c>
      <c r="M2915">
        <v>29.17</v>
      </c>
      <c r="N2915">
        <v>0.83899999999999997</v>
      </c>
      <c r="O2915">
        <v>8</v>
      </c>
    </row>
    <row r="2916" spans="1:15" x14ac:dyDescent="0.45">
      <c r="A2916" t="s">
        <v>127</v>
      </c>
      <c r="B2916">
        <v>2019</v>
      </c>
      <c r="C2916" s="9">
        <v>43800</v>
      </c>
      <c r="D2916" t="s">
        <v>653</v>
      </c>
      <c r="E2916" t="s">
        <v>642</v>
      </c>
      <c r="F2916">
        <v>1</v>
      </c>
      <c r="G2916">
        <v>1</v>
      </c>
      <c r="H2916" t="s">
        <v>26</v>
      </c>
      <c r="I2916" t="s">
        <v>27</v>
      </c>
      <c r="J2916">
        <v>21.526027397260201</v>
      </c>
      <c r="K2916">
        <v>22.474</v>
      </c>
      <c r="L2916">
        <v>22.745000000000001</v>
      </c>
      <c r="M2916">
        <v>25.353000000000002</v>
      </c>
      <c r="N2916">
        <v>1.304</v>
      </c>
      <c r="O2916">
        <v>9</v>
      </c>
    </row>
    <row r="2917" spans="1:15" x14ac:dyDescent="0.45">
      <c r="A2917" t="s">
        <v>127</v>
      </c>
      <c r="B2917">
        <v>2019</v>
      </c>
      <c r="C2917" s="9">
        <v>43800</v>
      </c>
      <c r="D2917" t="s">
        <v>653</v>
      </c>
      <c r="E2917" t="s">
        <v>642</v>
      </c>
      <c r="F2917">
        <v>1</v>
      </c>
      <c r="G2917">
        <v>2</v>
      </c>
      <c r="H2917" t="s">
        <v>75</v>
      </c>
      <c r="I2917" t="s">
        <v>152</v>
      </c>
      <c r="J2917">
        <v>20.7287671232876</v>
      </c>
      <c r="K2917">
        <v>3.67</v>
      </c>
      <c r="L2917">
        <v>10.574</v>
      </c>
      <c r="M2917">
        <v>17.222000000000001</v>
      </c>
      <c r="N2917">
        <v>3.3239999999999998</v>
      </c>
      <c r="O2917">
        <v>13</v>
      </c>
    </row>
    <row r="2918" spans="1:15" x14ac:dyDescent="0.45">
      <c r="A2918" t="s">
        <v>127</v>
      </c>
      <c r="B2918">
        <v>2019</v>
      </c>
      <c r="C2918" s="9">
        <v>43800</v>
      </c>
      <c r="D2918" t="s">
        <v>653</v>
      </c>
      <c r="E2918" t="s">
        <v>642</v>
      </c>
      <c r="F2918">
        <v>1</v>
      </c>
      <c r="G2918">
        <v>3</v>
      </c>
      <c r="H2918" t="s">
        <v>656</v>
      </c>
      <c r="I2918" t="s">
        <v>49</v>
      </c>
      <c r="J2918">
        <v>21.4575342465753</v>
      </c>
      <c r="K2918">
        <v>22.41</v>
      </c>
      <c r="L2918">
        <v>22.177</v>
      </c>
      <c r="M2918">
        <v>24.073</v>
      </c>
      <c r="N2918">
        <v>0.94799999999999995</v>
      </c>
      <c r="O2918">
        <v>19</v>
      </c>
    </row>
    <row r="2919" spans="1:15" x14ac:dyDescent="0.45">
      <c r="A2919" t="s">
        <v>127</v>
      </c>
      <c r="B2919">
        <v>2019</v>
      </c>
      <c r="C2919" s="9">
        <v>43800</v>
      </c>
      <c r="D2919" t="s">
        <v>653</v>
      </c>
      <c r="E2919" t="s">
        <v>642</v>
      </c>
      <c r="F2919">
        <v>1</v>
      </c>
      <c r="G2919">
        <v>4</v>
      </c>
      <c r="H2919" t="s">
        <v>402</v>
      </c>
      <c r="I2919" t="s">
        <v>142</v>
      </c>
      <c r="J2919">
        <v>32.013698630136901</v>
      </c>
      <c r="K2919">
        <v>13.0049999999999</v>
      </c>
      <c r="L2919">
        <v>12.557</v>
      </c>
      <c r="M2919">
        <v>16.591000000000001</v>
      </c>
      <c r="N2919">
        <v>2.0169999999999999</v>
      </c>
      <c r="O2919">
        <v>25</v>
      </c>
    </row>
    <row r="2920" spans="1:15" x14ac:dyDescent="0.45">
      <c r="A2920" t="s">
        <v>127</v>
      </c>
      <c r="B2920">
        <v>2019</v>
      </c>
      <c r="C2920" s="9">
        <v>43800</v>
      </c>
      <c r="D2920" t="s">
        <v>653</v>
      </c>
      <c r="E2920" t="s">
        <v>642</v>
      </c>
      <c r="F2920">
        <v>2</v>
      </c>
      <c r="G2920">
        <v>1</v>
      </c>
      <c r="H2920" t="s">
        <v>100</v>
      </c>
      <c r="I2920" t="s">
        <v>47</v>
      </c>
      <c r="J2920">
        <v>25.8</v>
      </c>
      <c r="K2920">
        <v>23.161999999999999</v>
      </c>
      <c r="L2920">
        <v>23.473999999999901</v>
      </c>
      <c r="M2920">
        <v>25.361999999999998</v>
      </c>
      <c r="N2920">
        <v>0.94399999999999995</v>
      </c>
      <c r="O2920">
        <v>7</v>
      </c>
    </row>
    <row r="2921" spans="1:15" x14ac:dyDescent="0.45">
      <c r="A2921" t="s">
        <v>127</v>
      </c>
      <c r="B2921">
        <v>2019</v>
      </c>
      <c r="C2921" s="9">
        <v>43800</v>
      </c>
      <c r="D2921" t="s">
        <v>653</v>
      </c>
      <c r="E2921" t="s">
        <v>642</v>
      </c>
      <c r="F2921">
        <v>2</v>
      </c>
      <c r="G2921">
        <v>2</v>
      </c>
      <c r="H2921" t="s">
        <v>655</v>
      </c>
      <c r="I2921" t="s">
        <v>120</v>
      </c>
      <c r="J2921">
        <v>36.9917808219178</v>
      </c>
      <c r="K2921">
        <v>26.477999999999899</v>
      </c>
      <c r="L2921">
        <v>26.472999999999999</v>
      </c>
      <c r="M2921">
        <v>27.902999999999999</v>
      </c>
      <c r="N2921">
        <v>0.71499999999999997</v>
      </c>
      <c r="O2921">
        <v>13</v>
      </c>
    </row>
    <row r="2922" spans="1:15" x14ac:dyDescent="0.45">
      <c r="A2922" t="s">
        <v>127</v>
      </c>
      <c r="B2922">
        <v>2019</v>
      </c>
      <c r="C2922" s="9">
        <v>43800</v>
      </c>
      <c r="D2922" t="s">
        <v>653</v>
      </c>
      <c r="E2922" t="s">
        <v>642</v>
      </c>
      <c r="F2922">
        <v>2</v>
      </c>
      <c r="G2922">
        <v>3</v>
      </c>
      <c r="H2922" t="s">
        <v>60</v>
      </c>
      <c r="I2922" t="s">
        <v>61</v>
      </c>
      <c r="J2922">
        <v>31.375342465753398</v>
      </c>
      <c r="K2922">
        <v>22.956999999999901</v>
      </c>
      <c r="L2922">
        <v>22.956999999999901</v>
      </c>
      <c r="M2922">
        <v>24.460999999999999</v>
      </c>
      <c r="N2922">
        <v>0.752</v>
      </c>
      <c r="O2922">
        <v>19</v>
      </c>
    </row>
    <row r="2923" spans="1:15" x14ac:dyDescent="0.45">
      <c r="A2923" t="s">
        <v>127</v>
      </c>
      <c r="B2923">
        <v>2019</v>
      </c>
      <c r="C2923" s="9">
        <v>43800</v>
      </c>
      <c r="D2923" t="s">
        <v>653</v>
      </c>
      <c r="E2923" t="s">
        <v>642</v>
      </c>
      <c r="F2923">
        <v>2</v>
      </c>
      <c r="G2923">
        <v>4</v>
      </c>
      <c r="H2923" t="s">
        <v>129</v>
      </c>
      <c r="I2923" t="s">
        <v>153</v>
      </c>
      <c r="J2923">
        <v>29.383561643835598</v>
      </c>
      <c r="K2923">
        <v>23.988</v>
      </c>
      <c r="L2923">
        <v>23.675000000000001</v>
      </c>
      <c r="M2923">
        <v>25.817</v>
      </c>
      <c r="N2923">
        <v>1.071</v>
      </c>
      <c r="O2923">
        <v>25</v>
      </c>
    </row>
    <row r="2924" spans="1:15" x14ac:dyDescent="0.45">
      <c r="A2924" t="s">
        <v>127</v>
      </c>
      <c r="B2924">
        <v>2019</v>
      </c>
      <c r="C2924" s="9">
        <v>43800</v>
      </c>
      <c r="D2924" t="s">
        <v>653</v>
      </c>
      <c r="E2924" t="s">
        <v>642</v>
      </c>
      <c r="F2924">
        <v>3</v>
      </c>
      <c r="G2924">
        <v>1</v>
      </c>
      <c r="H2924" t="s">
        <v>174</v>
      </c>
      <c r="I2924" t="s">
        <v>156</v>
      </c>
      <c r="J2924">
        <v>27.873972602739698</v>
      </c>
      <c r="K2924">
        <v>27.853000000000002</v>
      </c>
      <c r="L2924">
        <v>27.962999999999901</v>
      </c>
      <c r="M2924">
        <v>29.428999999999998</v>
      </c>
      <c r="N2924">
        <v>0.73299999999999998</v>
      </c>
      <c r="O2924">
        <v>1</v>
      </c>
    </row>
    <row r="2925" spans="1:15" x14ac:dyDescent="0.45">
      <c r="A2925" t="s">
        <v>127</v>
      </c>
      <c r="B2925">
        <v>2019</v>
      </c>
      <c r="C2925" s="9">
        <v>43800</v>
      </c>
      <c r="D2925" t="s">
        <v>653</v>
      </c>
      <c r="E2925" t="s">
        <v>642</v>
      </c>
      <c r="F2925">
        <v>3</v>
      </c>
      <c r="G2925">
        <v>2</v>
      </c>
      <c r="H2925" t="s">
        <v>167</v>
      </c>
      <c r="I2925" t="s">
        <v>59</v>
      </c>
      <c r="J2925">
        <v>30.7424657534246</v>
      </c>
      <c r="K2925">
        <v>25.73</v>
      </c>
      <c r="L2925">
        <v>25.783999999999999</v>
      </c>
      <c r="M2925">
        <v>27.391999999999999</v>
      </c>
      <c r="N2925">
        <v>0.80400000000000005</v>
      </c>
      <c r="O2925">
        <v>13</v>
      </c>
    </row>
    <row r="2926" spans="1:15" x14ac:dyDescent="0.45">
      <c r="A2926" t="s">
        <v>127</v>
      </c>
      <c r="B2926">
        <v>2019</v>
      </c>
      <c r="C2926" s="9">
        <v>43800</v>
      </c>
      <c r="D2926" t="s">
        <v>653</v>
      </c>
      <c r="E2926" t="s">
        <v>642</v>
      </c>
      <c r="F2926">
        <v>3</v>
      </c>
      <c r="G2926">
        <v>3</v>
      </c>
      <c r="H2926" t="s">
        <v>39</v>
      </c>
      <c r="I2926" t="s">
        <v>40</v>
      </c>
      <c r="J2926">
        <v>25.306849315068401</v>
      </c>
      <c r="K2926">
        <v>24.928000000000001</v>
      </c>
      <c r="L2926">
        <v>24.844999999999999</v>
      </c>
      <c r="M2926">
        <v>26.818999999999999</v>
      </c>
      <c r="N2926">
        <v>0.98699999999999999</v>
      </c>
      <c r="O2926">
        <v>19</v>
      </c>
    </row>
    <row r="2927" spans="1:15" x14ac:dyDescent="0.45">
      <c r="A2927" t="s">
        <v>127</v>
      </c>
      <c r="B2927">
        <v>2019</v>
      </c>
      <c r="C2927" s="9">
        <v>43800</v>
      </c>
      <c r="D2927" t="s">
        <v>653</v>
      </c>
      <c r="E2927" t="s">
        <v>642</v>
      </c>
      <c r="F2927">
        <v>3</v>
      </c>
      <c r="G2927">
        <v>4</v>
      </c>
      <c r="H2927" t="s">
        <v>630</v>
      </c>
      <c r="I2927" t="s">
        <v>53</v>
      </c>
      <c r="J2927">
        <v>22.904109589040999</v>
      </c>
      <c r="K2927">
        <v>20.038</v>
      </c>
      <c r="L2927">
        <v>19.754999999999999</v>
      </c>
      <c r="M2927">
        <v>22.713000000000001</v>
      </c>
      <c r="N2927">
        <v>1.4790000000000001</v>
      </c>
      <c r="O2927">
        <v>25</v>
      </c>
    </row>
    <row r="2928" spans="1:15" x14ac:dyDescent="0.45">
      <c r="A2928" t="s">
        <v>127</v>
      </c>
      <c r="B2928">
        <v>2019</v>
      </c>
      <c r="C2928" s="9">
        <v>43800</v>
      </c>
      <c r="D2928" t="s">
        <v>653</v>
      </c>
      <c r="E2928" t="s">
        <v>642</v>
      </c>
      <c r="F2928">
        <v>4</v>
      </c>
      <c r="G2928">
        <v>1</v>
      </c>
      <c r="H2928" t="s">
        <v>33</v>
      </c>
      <c r="I2928" t="s">
        <v>143</v>
      </c>
      <c r="J2928">
        <v>26.030136986301301</v>
      </c>
      <c r="K2928">
        <v>15.553999999999901</v>
      </c>
      <c r="L2928">
        <v>22.168999999999901</v>
      </c>
      <c r="M2928">
        <v>29.268999999999998</v>
      </c>
      <c r="N2928">
        <v>3.55</v>
      </c>
      <c r="O2928">
        <v>10</v>
      </c>
    </row>
    <row r="2929" spans="1:15" x14ac:dyDescent="0.45">
      <c r="A2929" t="s">
        <v>127</v>
      </c>
      <c r="B2929">
        <v>2019</v>
      </c>
      <c r="C2929" s="9">
        <v>43800</v>
      </c>
      <c r="D2929" t="s">
        <v>653</v>
      </c>
      <c r="E2929" t="s">
        <v>642</v>
      </c>
      <c r="F2929">
        <v>4</v>
      </c>
      <c r="G2929">
        <v>2</v>
      </c>
      <c r="H2929" t="s">
        <v>28</v>
      </c>
      <c r="I2929" t="s">
        <v>29</v>
      </c>
      <c r="J2929">
        <v>19.931506849314999</v>
      </c>
      <c r="K2929">
        <v>28.139999999999901</v>
      </c>
      <c r="L2929">
        <v>27.5929999999999</v>
      </c>
      <c r="M2929">
        <v>32.704999999999998</v>
      </c>
      <c r="N2929">
        <v>2.556</v>
      </c>
      <c r="O2929">
        <v>13</v>
      </c>
    </row>
    <row r="2930" spans="1:15" x14ac:dyDescent="0.45">
      <c r="A2930" t="s">
        <v>127</v>
      </c>
      <c r="B2930">
        <v>2019</v>
      </c>
      <c r="C2930" s="9">
        <v>43800</v>
      </c>
      <c r="D2930" t="s">
        <v>653</v>
      </c>
      <c r="E2930" t="s">
        <v>642</v>
      </c>
      <c r="F2930">
        <v>4</v>
      </c>
      <c r="G2930">
        <v>3</v>
      </c>
      <c r="H2930" t="s">
        <v>144</v>
      </c>
      <c r="I2930" t="s">
        <v>145</v>
      </c>
      <c r="J2930">
        <v>21.621917808219099</v>
      </c>
      <c r="K2930">
        <v>22.954000000000001</v>
      </c>
      <c r="L2930">
        <v>22.827999999999999</v>
      </c>
      <c r="M2930">
        <v>26.55</v>
      </c>
      <c r="N2930">
        <v>1.861</v>
      </c>
      <c r="O2930">
        <v>19</v>
      </c>
    </row>
    <row r="2931" spans="1:15" x14ac:dyDescent="0.45">
      <c r="A2931" t="s">
        <v>127</v>
      </c>
      <c r="B2931">
        <v>2019</v>
      </c>
      <c r="C2931" s="9">
        <v>43800</v>
      </c>
      <c r="D2931" t="s">
        <v>653</v>
      </c>
      <c r="E2931" t="s">
        <v>642</v>
      </c>
      <c r="F2931">
        <v>4</v>
      </c>
      <c r="G2931">
        <v>4</v>
      </c>
      <c r="H2931" t="s">
        <v>98</v>
      </c>
      <c r="I2931" t="s">
        <v>67</v>
      </c>
      <c r="J2931">
        <v>28.336986301369802</v>
      </c>
      <c r="K2931">
        <v>15.619</v>
      </c>
      <c r="L2931">
        <v>15.474</v>
      </c>
      <c r="M2931">
        <v>19.006</v>
      </c>
      <c r="N2931">
        <v>1.766</v>
      </c>
      <c r="O2931">
        <v>25</v>
      </c>
    </row>
    <row r="2932" spans="1:15" x14ac:dyDescent="0.45">
      <c r="A2932" t="s">
        <v>127</v>
      </c>
      <c r="B2932">
        <v>2019</v>
      </c>
      <c r="C2932" s="9">
        <v>43800</v>
      </c>
      <c r="D2932" t="s">
        <v>653</v>
      </c>
      <c r="E2932" t="s">
        <v>642</v>
      </c>
      <c r="F2932">
        <v>5</v>
      </c>
      <c r="G2932">
        <v>1</v>
      </c>
      <c r="H2932" t="s">
        <v>399</v>
      </c>
      <c r="I2932" t="s">
        <v>118</v>
      </c>
      <c r="J2932">
        <v>24.536986301369801</v>
      </c>
      <c r="K2932">
        <v>13.106</v>
      </c>
      <c r="L2932">
        <v>19.324999999999999</v>
      </c>
      <c r="M2932">
        <v>26.902999999999999</v>
      </c>
      <c r="N2932">
        <v>3.7890000000000001</v>
      </c>
      <c r="O2932">
        <v>11</v>
      </c>
    </row>
    <row r="2933" spans="1:15" x14ac:dyDescent="0.45">
      <c r="A2933" t="s">
        <v>127</v>
      </c>
      <c r="B2933">
        <v>2019</v>
      </c>
      <c r="C2933" s="9">
        <v>43800</v>
      </c>
      <c r="D2933" t="s">
        <v>653</v>
      </c>
      <c r="E2933" t="s">
        <v>642</v>
      </c>
      <c r="F2933">
        <v>5</v>
      </c>
      <c r="G2933">
        <v>2</v>
      </c>
      <c r="H2933" t="s">
        <v>24</v>
      </c>
      <c r="I2933" t="s">
        <v>151</v>
      </c>
      <c r="J2933">
        <v>21.2547945205479</v>
      </c>
      <c r="K2933">
        <v>22.273999999999901</v>
      </c>
      <c r="L2933">
        <v>22.433</v>
      </c>
      <c r="M2933">
        <v>25.795000000000002</v>
      </c>
      <c r="N2933">
        <v>1.681</v>
      </c>
      <c r="O2933">
        <v>13</v>
      </c>
    </row>
    <row r="2934" spans="1:15" x14ac:dyDescent="0.45">
      <c r="A2934" t="s">
        <v>127</v>
      </c>
      <c r="B2934">
        <v>2019</v>
      </c>
      <c r="C2934" s="9">
        <v>43800</v>
      </c>
      <c r="D2934" t="s">
        <v>653</v>
      </c>
      <c r="E2934" t="s">
        <v>642</v>
      </c>
      <c r="F2934">
        <v>5</v>
      </c>
      <c r="G2934">
        <v>3</v>
      </c>
      <c r="H2934" t="s">
        <v>43</v>
      </c>
      <c r="I2934" t="s">
        <v>44</v>
      </c>
      <c r="J2934">
        <v>27.032876712328701</v>
      </c>
      <c r="K2934">
        <v>23.959999999999901</v>
      </c>
      <c r="L2934">
        <v>23.823999999999899</v>
      </c>
      <c r="M2934">
        <v>25.425999999999998</v>
      </c>
      <c r="N2934">
        <v>0.80100000000000005</v>
      </c>
      <c r="O2934">
        <v>19</v>
      </c>
    </row>
    <row r="2935" spans="1:15" x14ac:dyDescent="0.45">
      <c r="A2935" t="s">
        <v>127</v>
      </c>
      <c r="B2935">
        <v>2019</v>
      </c>
      <c r="C2935" s="9">
        <v>43800</v>
      </c>
      <c r="D2935" t="s">
        <v>653</v>
      </c>
      <c r="E2935" t="s">
        <v>642</v>
      </c>
      <c r="F2935">
        <v>6</v>
      </c>
      <c r="G2935">
        <v>1</v>
      </c>
      <c r="H2935" t="s">
        <v>135</v>
      </c>
      <c r="I2935" t="s">
        <v>162</v>
      </c>
      <c r="J2935">
        <v>30.063013698630101</v>
      </c>
      <c r="K2935">
        <v>27.492000000000001</v>
      </c>
      <c r="L2935">
        <v>27.637999999999899</v>
      </c>
      <c r="M2935">
        <v>29.31</v>
      </c>
      <c r="N2935">
        <v>0.83599999999999997</v>
      </c>
      <c r="O2935">
        <v>8</v>
      </c>
    </row>
    <row r="2936" spans="1:15" x14ac:dyDescent="0.45">
      <c r="A2936" t="s">
        <v>127</v>
      </c>
      <c r="B2936">
        <v>2019</v>
      </c>
      <c r="C2936" s="9">
        <v>43800</v>
      </c>
      <c r="D2936" t="s">
        <v>653</v>
      </c>
      <c r="E2936" t="s">
        <v>642</v>
      </c>
      <c r="F2936">
        <v>6</v>
      </c>
      <c r="G2936">
        <v>2</v>
      </c>
      <c r="H2936" t="s">
        <v>34</v>
      </c>
      <c r="I2936" t="s">
        <v>74</v>
      </c>
      <c r="J2936">
        <v>32.331506849314998</v>
      </c>
      <c r="K2936">
        <v>27.552</v>
      </c>
      <c r="L2936">
        <v>27.535</v>
      </c>
      <c r="M2936">
        <v>29.100999999999999</v>
      </c>
      <c r="N2936">
        <v>0.78300000000000003</v>
      </c>
      <c r="O2936">
        <v>13</v>
      </c>
    </row>
    <row r="2937" spans="1:15" x14ac:dyDescent="0.45">
      <c r="A2937" t="s">
        <v>127</v>
      </c>
      <c r="B2937">
        <v>2019</v>
      </c>
      <c r="C2937" s="9">
        <v>43800</v>
      </c>
      <c r="D2937" t="s">
        <v>653</v>
      </c>
      <c r="E2937" t="s">
        <v>642</v>
      </c>
      <c r="F2937">
        <v>6</v>
      </c>
      <c r="G2937">
        <v>3</v>
      </c>
      <c r="H2937" t="s">
        <v>157</v>
      </c>
      <c r="I2937" t="s">
        <v>158</v>
      </c>
      <c r="J2937">
        <v>22.698630136986299</v>
      </c>
      <c r="K2937">
        <v>16.876000000000001</v>
      </c>
      <c r="L2937">
        <v>17.266999999999999</v>
      </c>
      <c r="M2937">
        <v>19.591000000000001</v>
      </c>
      <c r="N2937">
        <v>1.1619999999999999</v>
      </c>
      <c r="O2937">
        <v>19</v>
      </c>
    </row>
    <row r="2938" spans="1:15" x14ac:dyDescent="0.45">
      <c r="A2938" t="s">
        <v>127</v>
      </c>
      <c r="B2938">
        <v>2019</v>
      </c>
      <c r="C2938" s="9">
        <v>43800</v>
      </c>
      <c r="D2938" t="s">
        <v>653</v>
      </c>
      <c r="E2938" t="s">
        <v>642</v>
      </c>
      <c r="F2938">
        <v>6</v>
      </c>
      <c r="G2938">
        <v>4</v>
      </c>
      <c r="H2938" t="s">
        <v>50</v>
      </c>
      <c r="I2938" t="s">
        <v>51</v>
      </c>
      <c r="J2938">
        <v>23.153424657534199</v>
      </c>
      <c r="K2938">
        <v>26.387</v>
      </c>
      <c r="L2938">
        <v>26.131</v>
      </c>
      <c r="M2938">
        <v>27.742999999999999</v>
      </c>
      <c r="N2938">
        <v>0.80600000000000005</v>
      </c>
      <c r="O2938">
        <v>25</v>
      </c>
    </row>
    <row r="2939" spans="1:15" x14ac:dyDescent="0.45">
      <c r="A2939" t="s">
        <v>127</v>
      </c>
      <c r="B2939">
        <v>2019</v>
      </c>
      <c r="C2939" s="9">
        <v>43800</v>
      </c>
      <c r="D2939" t="s">
        <v>653</v>
      </c>
      <c r="E2939" t="s">
        <v>643</v>
      </c>
      <c r="F2939">
        <v>1</v>
      </c>
      <c r="G2939">
        <v>1</v>
      </c>
      <c r="H2939" t="s">
        <v>174</v>
      </c>
      <c r="I2939" t="s">
        <v>156</v>
      </c>
      <c r="J2939">
        <v>27.873972602739698</v>
      </c>
      <c r="K2939">
        <v>27.962999999999901</v>
      </c>
      <c r="L2939">
        <v>28.170999999999999</v>
      </c>
      <c r="M2939">
        <v>29.632999999999999</v>
      </c>
      <c r="N2939">
        <v>0.73099999999999998</v>
      </c>
      <c r="O2939">
        <v>1</v>
      </c>
    </row>
    <row r="2940" spans="1:15" x14ac:dyDescent="0.45">
      <c r="A2940" t="s">
        <v>127</v>
      </c>
      <c r="B2940">
        <v>2019</v>
      </c>
      <c r="C2940" s="9">
        <v>43800</v>
      </c>
      <c r="D2940" t="s">
        <v>653</v>
      </c>
      <c r="E2940" t="s">
        <v>643</v>
      </c>
      <c r="F2940">
        <v>1</v>
      </c>
      <c r="G2940">
        <v>2</v>
      </c>
      <c r="H2940" t="s">
        <v>77</v>
      </c>
      <c r="I2940" t="s">
        <v>19</v>
      </c>
      <c r="J2940">
        <v>28.558904109589001</v>
      </c>
      <c r="K2940">
        <v>28.41</v>
      </c>
      <c r="L2940">
        <v>28.538</v>
      </c>
      <c r="M2940">
        <v>30.141999999999999</v>
      </c>
      <c r="N2940">
        <v>0.80200000000000005</v>
      </c>
      <c r="O2940">
        <v>6</v>
      </c>
    </row>
    <row r="2941" spans="1:15" x14ac:dyDescent="0.45">
      <c r="A2941" t="s">
        <v>127</v>
      </c>
      <c r="B2941">
        <v>2019</v>
      </c>
      <c r="C2941" s="9">
        <v>43800</v>
      </c>
      <c r="D2941" t="s">
        <v>653</v>
      </c>
      <c r="E2941" t="s">
        <v>643</v>
      </c>
      <c r="F2941">
        <v>1</v>
      </c>
      <c r="G2941">
        <v>3</v>
      </c>
      <c r="H2941" t="s">
        <v>79</v>
      </c>
      <c r="I2941" t="s">
        <v>65</v>
      </c>
      <c r="J2941">
        <v>32.578082191780801</v>
      </c>
      <c r="K2941">
        <v>32.198999999999998</v>
      </c>
      <c r="L2941">
        <v>32.122</v>
      </c>
      <c r="M2941">
        <v>33.555999999999997</v>
      </c>
      <c r="N2941">
        <v>0.71699999999999997</v>
      </c>
      <c r="O2941">
        <v>5</v>
      </c>
    </row>
    <row r="2942" spans="1:15" x14ac:dyDescent="0.45">
      <c r="A2942" t="s">
        <v>127</v>
      </c>
      <c r="B2942">
        <v>2019</v>
      </c>
      <c r="C2942" s="9">
        <v>43800</v>
      </c>
      <c r="D2942" t="s">
        <v>653</v>
      </c>
      <c r="E2942" t="s">
        <v>643</v>
      </c>
      <c r="F2942">
        <v>1</v>
      </c>
      <c r="G2942">
        <v>4</v>
      </c>
      <c r="H2942" t="s">
        <v>100</v>
      </c>
      <c r="I2942" t="s">
        <v>47</v>
      </c>
      <c r="J2942">
        <v>25.8</v>
      </c>
      <c r="K2942">
        <v>23.473999999999901</v>
      </c>
      <c r="L2942">
        <v>23.632000000000001</v>
      </c>
      <c r="M2942">
        <v>25.492000000000001</v>
      </c>
      <c r="N2942">
        <v>0.93</v>
      </c>
      <c r="O2942">
        <v>7</v>
      </c>
    </row>
    <row r="2943" spans="1:15" x14ac:dyDescent="0.45">
      <c r="A2943" t="s">
        <v>127</v>
      </c>
      <c r="B2943">
        <v>2019</v>
      </c>
      <c r="C2943" s="9">
        <v>43800</v>
      </c>
      <c r="D2943" t="s">
        <v>653</v>
      </c>
      <c r="E2943" t="s">
        <v>643</v>
      </c>
      <c r="F2943">
        <v>1</v>
      </c>
      <c r="G2943">
        <v>5</v>
      </c>
      <c r="H2943" t="s">
        <v>135</v>
      </c>
      <c r="I2943" t="s">
        <v>162</v>
      </c>
      <c r="J2943">
        <v>30.063013698630101</v>
      </c>
      <c r="K2943">
        <v>27.637999999999899</v>
      </c>
      <c r="L2943">
        <v>27.51</v>
      </c>
      <c r="M2943">
        <v>29.166</v>
      </c>
      <c r="N2943">
        <v>0.82799999999999996</v>
      </c>
      <c r="O2943">
        <v>8</v>
      </c>
    </row>
    <row r="2944" spans="1:15" x14ac:dyDescent="0.45">
      <c r="A2944" t="s">
        <v>127</v>
      </c>
      <c r="B2944">
        <v>2019</v>
      </c>
      <c r="C2944" s="9">
        <v>43800</v>
      </c>
      <c r="D2944" t="s">
        <v>653</v>
      </c>
      <c r="E2944" t="s">
        <v>643</v>
      </c>
      <c r="F2944">
        <v>1</v>
      </c>
      <c r="G2944">
        <v>6</v>
      </c>
      <c r="H2944" t="s">
        <v>134</v>
      </c>
      <c r="I2944" t="s">
        <v>38</v>
      </c>
      <c r="J2944">
        <v>28.846575342465702</v>
      </c>
      <c r="K2944">
        <v>26.664999999999999</v>
      </c>
      <c r="L2944">
        <v>26.428000000000001</v>
      </c>
      <c r="M2944">
        <v>28.152000000000001</v>
      </c>
      <c r="N2944">
        <v>0.86199999999999999</v>
      </c>
      <c r="O2944">
        <v>12</v>
      </c>
    </row>
    <row r="2945" spans="1:15" x14ac:dyDescent="0.45">
      <c r="A2945" t="s">
        <v>127</v>
      </c>
      <c r="B2945">
        <v>2019</v>
      </c>
      <c r="C2945" s="9">
        <v>43800</v>
      </c>
      <c r="D2945" t="s">
        <v>653</v>
      </c>
      <c r="E2945" t="s">
        <v>643</v>
      </c>
      <c r="F2945">
        <v>2</v>
      </c>
      <c r="G2945">
        <v>1</v>
      </c>
      <c r="H2945" t="s">
        <v>23</v>
      </c>
      <c r="I2945" t="s">
        <v>15</v>
      </c>
      <c r="J2945">
        <v>22.2191780821917</v>
      </c>
      <c r="K2945">
        <v>29.542999999999999</v>
      </c>
      <c r="L2945">
        <v>29.837</v>
      </c>
      <c r="M2945">
        <v>32.073</v>
      </c>
      <c r="N2945">
        <v>1.1180000000000001</v>
      </c>
      <c r="O2945">
        <v>4</v>
      </c>
    </row>
    <row r="2946" spans="1:15" x14ac:dyDescent="0.45">
      <c r="A2946" t="s">
        <v>127</v>
      </c>
      <c r="B2946">
        <v>2019</v>
      </c>
      <c r="C2946" s="9">
        <v>43800</v>
      </c>
      <c r="D2946" t="s">
        <v>653</v>
      </c>
      <c r="E2946" t="s">
        <v>643</v>
      </c>
      <c r="F2946">
        <v>2</v>
      </c>
      <c r="G2946">
        <v>2</v>
      </c>
      <c r="H2946" t="s">
        <v>147</v>
      </c>
      <c r="I2946" t="s">
        <v>31</v>
      </c>
      <c r="J2946">
        <v>31.397260273972599</v>
      </c>
      <c r="K2946">
        <v>26.895</v>
      </c>
      <c r="L2946">
        <v>26.988999999999901</v>
      </c>
      <c r="M2946">
        <v>28.434999999999999</v>
      </c>
      <c r="N2946">
        <v>0.72299999999999998</v>
      </c>
      <c r="O2946">
        <v>2</v>
      </c>
    </row>
    <row r="2947" spans="1:15" x14ac:dyDescent="0.45">
      <c r="A2947" t="s">
        <v>127</v>
      </c>
      <c r="B2947">
        <v>2019</v>
      </c>
      <c r="C2947" s="9">
        <v>43800</v>
      </c>
      <c r="D2947" t="s">
        <v>653</v>
      </c>
      <c r="E2947" t="s">
        <v>643</v>
      </c>
      <c r="F2947">
        <v>2</v>
      </c>
      <c r="G2947">
        <v>3</v>
      </c>
      <c r="H2947" t="s">
        <v>96</v>
      </c>
      <c r="I2947" t="s">
        <v>150</v>
      </c>
      <c r="J2947">
        <v>25.884931506849298</v>
      </c>
      <c r="K2947">
        <v>25.253999999999898</v>
      </c>
      <c r="L2947">
        <v>25.341999999999999</v>
      </c>
      <c r="M2947">
        <v>27.228000000000002</v>
      </c>
      <c r="N2947">
        <v>0.94299999999999995</v>
      </c>
      <c r="O2947">
        <v>3</v>
      </c>
    </row>
    <row r="2948" spans="1:15" x14ac:dyDescent="0.45">
      <c r="A2948" t="s">
        <v>127</v>
      </c>
      <c r="B2948">
        <v>2019</v>
      </c>
      <c r="C2948" s="9">
        <v>43800</v>
      </c>
      <c r="D2948" t="s">
        <v>653</v>
      </c>
      <c r="E2948" t="s">
        <v>643</v>
      </c>
      <c r="F2948">
        <v>2</v>
      </c>
      <c r="G2948">
        <v>4</v>
      </c>
      <c r="H2948" t="s">
        <v>26</v>
      </c>
      <c r="I2948" t="s">
        <v>27</v>
      </c>
      <c r="J2948">
        <v>21.526027397260201</v>
      </c>
      <c r="K2948">
        <v>22.745000000000001</v>
      </c>
      <c r="L2948">
        <v>22.853000000000002</v>
      </c>
      <c r="M2948">
        <v>25.381</v>
      </c>
      <c r="N2948">
        <v>1.264</v>
      </c>
      <c r="O2948">
        <v>9</v>
      </c>
    </row>
    <row r="2949" spans="1:15" x14ac:dyDescent="0.45">
      <c r="A2949" t="s">
        <v>127</v>
      </c>
      <c r="B2949">
        <v>2019</v>
      </c>
      <c r="C2949" s="9">
        <v>43800</v>
      </c>
      <c r="D2949" t="s">
        <v>653</v>
      </c>
      <c r="E2949" t="s">
        <v>643</v>
      </c>
      <c r="F2949">
        <v>2</v>
      </c>
      <c r="G2949">
        <v>5</v>
      </c>
      <c r="H2949" t="s">
        <v>399</v>
      </c>
      <c r="I2949" t="s">
        <v>118</v>
      </c>
      <c r="J2949">
        <v>24.536986301369801</v>
      </c>
      <c r="K2949">
        <v>19.324999999999999</v>
      </c>
      <c r="L2949">
        <v>19.05</v>
      </c>
      <c r="M2949">
        <v>25.122</v>
      </c>
      <c r="N2949">
        <v>3.036</v>
      </c>
      <c r="O2949">
        <v>11</v>
      </c>
    </row>
    <row r="2950" spans="1:15" x14ac:dyDescent="0.45">
      <c r="A2950" t="s">
        <v>127</v>
      </c>
      <c r="B2950">
        <v>2019</v>
      </c>
      <c r="C2950" s="9">
        <v>43800</v>
      </c>
      <c r="D2950" t="s">
        <v>653</v>
      </c>
      <c r="E2950" t="s">
        <v>643</v>
      </c>
      <c r="F2950">
        <v>2</v>
      </c>
      <c r="G2950">
        <v>6</v>
      </c>
      <c r="H2950" t="s">
        <v>33</v>
      </c>
      <c r="I2950" t="s">
        <v>143</v>
      </c>
      <c r="J2950">
        <v>26.030136986301301</v>
      </c>
      <c r="K2950">
        <v>22.168999999999901</v>
      </c>
      <c r="L2950">
        <v>19.181000000000001</v>
      </c>
      <c r="M2950">
        <v>25.193000000000001</v>
      </c>
      <c r="N2950">
        <v>3.0059999999999998</v>
      </c>
      <c r="O2950">
        <v>10</v>
      </c>
    </row>
    <row r="2951" spans="1:15" x14ac:dyDescent="0.45">
      <c r="A2951" t="s">
        <v>127</v>
      </c>
      <c r="B2951">
        <v>2019</v>
      </c>
      <c r="C2951" s="9">
        <v>43800</v>
      </c>
      <c r="D2951" t="s">
        <v>653</v>
      </c>
      <c r="E2951" t="s">
        <v>370</v>
      </c>
      <c r="F2951">
        <v>1</v>
      </c>
      <c r="G2951">
        <v>1</v>
      </c>
      <c r="H2951" t="s">
        <v>174</v>
      </c>
      <c r="I2951" t="s">
        <v>156</v>
      </c>
      <c r="J2951">
        <v>27.873972602739698</v>
      </c>
      <c r="K2951">
        <v>28.170999999999999</v>
      </c>
      <c r="L2951">
        <v>28.373999999999999</v>
      </c>
      <c r="M2951">
        <v>29.832000000000001</v>
      </c>
      <c r="N2951">
        <v>0.72899999999999998</v>
      </c>
      <c r="O2951">
        <v>1</v>
      </c>
    </row>
    <row r="2952" spans="1:15" x14ac:dyDescent="0.45">
      <c r="A2952" t="s">
        <v>127</v>
      </c>
      <c r="B2952">
        <v>2019</v>
      </c>
      <c r="C2952" s="9">
        <v>43800</v>
      </c>
      <c r="D2952" t="s">
        <v>653</v>
      </c>
      <c r="E2952" t="s">
        <v>370</v>
      </c>
      <c r="F2952">
        <v>1</v>
      </c>
      <c r="G2952">
        <v>2</v>
      </c>
      <c r="H2952" t="s">
        <v>147</v>
      </c>
      <c r="I2952" t="s">
        <v>31</v>
      </c>
      <c r="J2952">
        <v>31.397260273972599</v>
      </c>
      <c r="K2952">
        <v>26.988999999999901</v>
      </c>
      <c r="L2952">
        <v>27.137</v>
      </c>
      <c r="M2952">
        <v>28.577000000000002</v>
      </c>
      <c r="N2952">
        <v>0.72</v>
      </c>
      <c r="O2952">
        <v>2</v>
      </c>
    </row>
    <row r="2953" spans="1:15" x14ac:dyDescent="0.45">
      <c r="A2953" t="s">
        <v>127</v>
      </c>
      <c r="B2953">
        <v>2019</v>
      </c>
      <c r="C2953" s="9">
        <v>43800</v>
      </c>
      <c r="D2953" t="s">
        <v>653</v>
      </c>
      <c r="E2953" t="s">
        <v>370</v>
      </c>
      <c r="F2953">
        <v>1</v>
      </c>
      <c r="G2953">
        <v>3</v>
      </c>
      <c r="H2953" t="s">
        <v>96</v>
      </c>
      <c r="I2953" t="s">
        <v>150</v>
      </c>
      <c r="J2953">
        <v>25.884931506849298</v>
      </c>
      <c r="K2953">
        <v>25.341999999999999</v>
      </c>
      <c r="L2953">
        <v>25.561</v>
      </c>
      <c r="M2953">
        <v>27.417000000000002</v>
      </c>
      <c r="N2953">
        <v>0.92800000000000005</v>
      </c>
      <c r="O2953">
        <v>3</v>
      </c>
    </row>
    <row r="2954" spans="1:15" x14ac:dyDescent="0.45">
      <c r="A2954" t="s">
        <v>127</v>
      </c>
      <c r="B2954">
        <v>2019</v>
      </c>
      <c r="C2954" s="9">
        <v>43800</v>
      </c>
      <c r="D2954" t="s">
        <v>653</v>
      </c>
      <c r="E2954" t="s">
        <v>370</v>
      </c>
      <c r="F2954">
        <v>1</v>
      </c>
      <c r="G2954">
        <v>4</v>
      </c>
      <c r="H2954" t="s">
        <v>23</v>
      </c>
      <c r="I2954" t="s">
        <v>15</v>
      </c>
      <c r="J2954">
        <v>22.2191780821917</v>
      </c>
      <c r="K2954">
        <v>29.837</v>
      </c>
      <c r="L2954">
        <v>29.7</v>
      </c>
      <c r="M2954">
        <v>31.882000000000001</v>
      </c>
      <c r="N2954">
        <v>1.091</v>
      </c>
      <c r="O2954">
        <v>4</v>
      </c>
    </row>
    <row r="2955" spans="1:15" x14ac:dyDescent="0.45">
      <c r="A2955" t="s">
        <v>127</v>
      </c>
      <c r="B2955">
        <v>2019</v>
      </c>
      <c r="C2955" s="9">
        <v>43800</v>
      </c>
      <c r="D2955" t="s">
        <v>653</v>
      </c>
      <c r="E2955" t="s">
        <v>370</v>
      </c>
      <c r="F2955">
        <v>1</v>
      </c>
      <c r="G2955">
        <v>5</v>
      </c>
      <c r="H2955" t="s">
        <v>79</v>
      </c>
      <c r="I2955" t="s">
        <v>65</v>
      </c>
      <c r="J2955">
        <v>32.578082191780801</v>
      </c>
      <c r="K2955">
        <v>32.122</v>
      </c>
      <c r="L2955">
        <v>31.943000000000001</v>
      </c>
      <c r="M2955">
        <v>33.371000000000002</v>
      </c>
      <c r="N2955">
        <v>0.71399999999999997</v>
      </c>
      <c r="O2955">
        <v>5</v>
      </c>
    </row>
    <row r="2956" spans="1:15" x14ac:dyDescent="0.45">
      <c r="A2956" t="s">
        <v>127</v>
      </c>
      <c r="B2956">
        <v>2019</v>
      </c>
      <c r="C2956" s="9">
        <v>43800</v>
      </c>
      <c r="D2956" t="s">
        <v>653</v>
      </c>
      <c r="E2956" t="s">
        <v>370</v>
      </c>
      <c r="F2956">
        <v>1</v>
      </c>
      <c r="G2956">
        <v>6</v>
      </c>
      <c r="H2956" t="s">
        <v>77</v>
      </c>
      <c r="I2956" t="s">
        <v>19</v>
      </c>
      <c r="J2956">
        <v>28.558904109589001</v>
      </c>
      <c r="K2956">
        <v>28.538</v>
      </c>
      <c r="L2956">
        <v>28.327999999999999</v>
      </c>
      <c r="M2956">
        <v>29.922000000000001</v>
      </c>
      <c r="N2956">
        <v>0.79700000000000004</v>
      </c>
      <c r="O2956">
        <v>6</v>
      </c>
    </row>
    <row r="2957" spans="1:15" x14ac:dyDescent="0.45">
      <c r="A2957" t="s">
        <v>127</v>
      </c>
      <c r="B2957">
        <v>2019</v>
      </c>
      <c r="C2957" s="9">
        <v>43800</v>
      </c>
      <c r="D2957" t="s">
        <v>653</v>
      </c>
      <c r="E2957" t="s">
        <v>370</v>
      </c>
      <c r="F2957">
        <v>2</v>
      </c>
      <c r="G2957">
        <v>1</v>
      </c>
      <c r="H2957" t="s">
        <v>100</v>
      </c>
      <c r="I2957" t="s">
        <v>47</v>
      </c>
      <c r="J2957">
        <v>25.8</v>
      </c>
      <c r="K2957">
        <v>23.632000000000001</v>
      </c>
      <c r="L2957">
        <v>24.003</v>
      </c>
      <c r="M2957">
        <v>25.843</v>
      </c>
      <c r="N2957">
        <v>0.92</v>
      </c>
      <c r="O2957">
        <v>7</v>
      </c>
    </row>
    <row r="2958" spans="1:15" x14ac:dyDescent="0.45">
      <c r="A2958" t="s">
        <v>127</v>
      </c>
      <c r="B2958">
        <v>2019</v>
      </c>
      <c r="C2958" s="9">
        <v>43800</v>
      </c>
      <c r="D2958" t="s">
        <v>653</v>
      </c>
      <c r="E2958" t="s">
        <v>370</v>
      </c>
      <c r="F2958">
        <v>2</v>
      </c>
      <c r="G2958">
        <v>2</v>
      </c>
      <c r="H2958" t="s">
        <v>135</v>
      </c>
      <c r="I2958" t="s">
        <v>162</v>
      </c>
      <c r="J2958">
        <v>30.063013698630101</v>
      </c>
      <c r="K2958">
        <v>27.51</v>
      </c>
      <c r="L2958">
        <v>27.555</v>
      </c>
      <c r="M2958">
        <v>29.196999999999999</v>
      </c>
      <c r="N2958">
        <v>0.82099999999999995</v>
      </c>
      <c r="O2958">
        <v>8</v>
      </c>
    </row>
    <row r="2959" spans="1:15" x14ac:dyDescent="0.45">
      <c r="A2959" t="s">
        <v>127</v>
      </c>
      <c r="B2959">
        <v>2019</v>
      </c>
      <c r="C2959" s="9">
        <v>43800</v>
      </c>
      <c r="D2959" t="s">
        <v>653</v>
      </c>
      <c r="E2959" t="s">
        <v>370</v>
      </c>
      <c r="F2959">
        <v>2</v>
      </c>
      <c r="G2959">
        <v>3</v>
      </c>
      <c r="H2959" t="s">
        <v>26</v>
      </c>
      <c r="I2959" t="s">
        <v>27</v>
      </c>
      <c r="J2959">
        <v>21.526027397260201</v>
      </c>
      <c r="K2959">
        <v>22.853000000000002</v>
      </c>
      <c r="L2959">
        <v>23.095999999999901</v>
      </c>
      <c r="M2959">
        <v>25.547999999999998</v>
      </c>
      <c r="N2959">
        <v>1.226</v>
      </c>
      <c r="O2959">
        <v>9</v>
      </c>
    </row>
    <row r="2960" spans="1:15" x14ac:dyDescent="0.45">
      <c r="A2960" t="s">
        <v>127</v>
      </c>
      <c r="B2960">
        <v>2019</v>
      </c>
      <c r="C2960" s="9">
        <v>43800</v>
      </c>
      <c r="D2960" t="s">
        <v>653</v>
      </c>
      <c r="E2960" t="s">
        <v>370</v>
      </c>
      <c r="F2960">
        <v>2</v>
      </c>
      <c r="G2960">
        <v>4</v>
      </c>
      <c r="H2960" t="s">
        <v>33</v>
      </c>
      <c r="I2960" t="s">
        <v>143</v>
      </c>
      <c r="J2960">
        <v>26.030136986301301</v>
      </c>
      <c r="K2960">
        <v>19.181000000000001</v>
      </c>
      <c r="L2960">
        <v>20.029</v>
      </c>
      <c r="M2960">
        <v>25.132999999999999</v>
      </c>
      <c r="N2960">
        <v>2.552</v>
      </c>
      <c r="O2960">
        <v>10</v>
      </c>
    </row>
    <row r="2961" spans="1:15" x14ac:dyDescent="0.45">
      <c r="A2961" t="s">
        <v>127</v>
      </c>
      <c r="B2961">
        <v>2019</v>
      </c>
      <c r="C2961" s="9">
        <v>43800</v>
      </c>
      <c r="D2961" t="s">
        <v>653</v>
      </c>
      <c r="E2961" t="s">
        <v>370</v>
      </c>
      <c r="F2961">
        <v>2</v>
      </c>
      <c r="G2961">
        <v>5</v>
      </c>
      <c r="H2961" t="s">
        <v>399</v>
      </c>
      <c r="I2961" t="s">
        <v>118</v>
      </c>
      <c r="J2961">
        <v>24.536986301369801</v>
      </c>
      <c r="K2961">
        <v>19.05</v>
      </c>
      <c r="L2961">
        <v>19.097999999999999</v>
      </c>
      <c r="M2961">
        <v>24.263999999999999</v>
      </c>
      <c r="N2961">
        <v>2.5830000000000002</v>
      </c>
      <c r="O2961">
        <v>11</v>
      </c>
    </row>
    <row r="2962" spans="1:15" x14ac:dyDescent="0.45">
      <c r="A2962" t="s">
        <v>127</v>
      </c>
      <c r="B2962">
        <v>2019</v>
      </c>
      <c r="C2962" s="9">
        <v>43800</v>
      </c>
      <c r="D2962" t="s">
        <v>653</v>
      </c>
      <c r="E2962" t="s">
        <v>370</v>
      </c>
      <c r="F2962">
        <v>2</v>
      </c>
      <c r="G2962">
        <v>6</v>
      </c>
      <c r="H2962" t="s">
        <v>134</v>
      </c>
      <c r="I2962" t="s">
        <v>38</v>
      </c>
      <c r="J2962">
        <v>28.846575342465702</v>
      </c>
      <c r="K2962">
        <v>26.428000000000001</v>
      </c>
      <c r="L2962">
        <v>26.102999999999899</v>
      </c>
      <c r="M2962">
        <v>27.812999999999999</v>
      </c>
      <c r="N2962">
        <v>0.85499999999999998</v>
      </c>
      <c r="O2962">
        <v>12</v>
      </c>
    </row>
    <row r="2963" spans="1:15" x14ac:dyDescent="0.45">
      <c r="A2963" t="s">
        <v>159</v>
      </c>
      <c r="B2963">
        <v>2020</v>
      </c>
      <c r="C2963" s="9">
        <v>43807</v>
      </c>
      <c r="D2963" t="s">
        <v>653</v>
      </c>
      <c r="E2963" t="s">
        <v>454</v>
      </c>
      <c r="F2963">
        <v>1</v>
      </c>
      <c r="G2963">
        <v>1</v>
      </c>
      <c r="H2963" t="s">
        <v>132</v>
      </c>
      <c r="I2963" t="s">
        <v>36</v>
      </c>
      <c r="J2963">
        <v>29.046575342465701</v>
      </c>
      <c r="K2963">
        <v>30.448</v>
      </c>
      <c r="L2963">
        <v>30.562000000000001</v>
      </c>
      <c r="M2963">
        <v>32.06</v>
      </c>
      <c r="N2963">
        <v>0.749</v>
      </c>
      <c r="O2963">
        <v>3</v>
      </c>
    </row>
    <row r="2964" spans="1:15" x14ac:dyDescent="0.45">
      <c r="A2964" t="s">
        <v>159</v>
      </c>
      <c r="B2964">
        <v>2020</v>
      </c>
      <c r="C2964" s="9">
        <v>43807</v>
      </c>
      <c r="D2964" t="s">
        <v>653</v>
      </c>
      <c r="E2964" t="s">
        <v>454</v>
      </c>
      <c r="F2964">
        <v>1</v>
      </c>
      <c r="G2964">
        <v>2</v>
      </c>
      <c r="H2964" t="s">
        <v>174</v>
      </c>
      <c r="I2964" t="s">
        <v>156</v>
      </c>
      <c r="J2964">
        <v>27.893150684931499</v>
      </c>
      <c r="K2964">
        <v>28.373999999999999</v>
      </c>
      <c r="L2964">
        <v>28.417999999999999</v>
      </c>
      <c r="M2964">
        <v>29.872</v>
      </c>
      <c r="N2964">
        <v>0.72699999999999998</v>
      </c>
      <c r="O2964">
        <v>1</v>
      </c>
    </row>
    <row r="2965" spans="1:15" x14ac:dyDescent="0.45">
      <c r="A2965" t="s">
        <v>159</v>
      </c>
      <c r="B2965">
        <v>2020</v>
      </c>
      <c r="C2965" s="9">
        <v>43807</v>
      </c>
      <c r="D2965" t="s">
        <v>653</v>
      </c>
      <c r="E2965" t="s">
        <v>454</v>
      </c>
      <c r="F2965">
        <v>1</v>
      </c>
      <c r="G2965">
        <v>3</v>
      </c>
      <c r="H2965" t="s">
        <v>109</v>
      </c>
      <c r="I2965" t="s">
        <v>118</v>
      </c>
      <c r="J2965">
        <v>26.854794520547902</v>
      </c>
      <c r="K2965">
        <v>26.203999999999901</v>
      </c>
      <c r="L2965">
        <v>26.210999999999999</v>
      </c>
      <c r="M2965">
        <v>27.824999999999999</v>
      </c>
      <c r="N2965">
        <v>0.80700000000000005</v>
      </c>
      <c r="O2965">
        <v>6</v>
      </c>
    </row>
    <row r="2966" spans="1:15" x14ac:dyDescent="0.45">
      <c r="A2966" t="s">
        <v>159</v>
      </c>
      <c r="B2966">
        <v>2020</v>
      </c>
      <c r="C2966" s="9">
        <v>43807</v>
      </c>
      <c r="D2966" t="s">
        <v>653</v>
      </c>
      <c r="E2966" t="s">
        <v>454</v>
      </c>
      <c r="F2966">
        <v>1</v>
      </c>
      <c r="G2966">
        <v>4</v>
      </c>
      <c r="H2966" t="s">
        <v>402</v>
      </c>
      <c r="I2966" t="s">
        <v>142</v>
      </c>
      <c r="J2966">
        <v>32.032876712328701</v>
      </c>
      <c r="K2966">
        <v>12.557</v>
      </c>
      <c r="L2966">
        <v>14.313000000000001</v>
      </c>
      <c r="M2966">
        <v>18.047000000000001</v>
      </c>
      <c r="N2966">
        <v>1.867</v>
      </c>
      <c r="O2966">
        <v>21</v>
      </c>
    </row>
    <row r="2967" spans="1:15" x14ac:dyDescent="0.45">
      <c r="A2967" t="s">
        <v>159</v>
      </c>
      <c r="B2967">
        <v>2020</v>
      </c>
      <c r="C2967" s="9">
        <v>43807</v>
      </c>
      <c r="D2967" t="s">
        <v>653</v>
      </c>
      <c r="E2967" t="s">
        <v>454</v>
      </c>
      <c r="F2967">
        <v>1</v>
      </c>
      <c r="G2967">
        <v>5</v>
      </c>
      <c r="H2967" t="s">
        <v>26</v>
      </c>
      <c r="I2967" t="s">
        <v>27</v>
      </c>
      <c r="J2967">
        <v>21.545205479452001</v>
      </c>
      <c r="K2967">
        <v>23.095999999999901</v>
      </c>
      <c r="L2967">
        <v>22.882000000000001</v>
      </c>
      <c r="M2967">
        <v>25.268000000000001</v>
      </c>
      <c r="N2967">
        <v>1.1930000000000001</v>
      </c>
      <c r="O2967">
        <v>2</v>
      </c>
    </row>
    <row r="2968" spans="1:15" x14ac:dyDescent="0.45">
      <c r="A2968" t="s">
        <v>159</v>
      </c>
      <c r="B2968">
        <v>2020</v>
      </c>
      <c r="C2968" s="9">
        <v>43807</v>
      </c>
      <c r="D2968" t="s">
        <v>653</v>
      </c>
      <c r="E2968" t="s">
        <v>454</v>
      </c>
      <c r="F2968">
        <v>1</v>
      </c>
      <c r="G2968">
        <v>6</v>
      </c>
      <c r="H2968" t="s">
        <v>154</v>
      </c>
      <c r="I2968" t="s">
        <v>38</v>
      </c>
      <c r="J2968">
        <v>29.016438356164301</v>
      </c>
      <c r="K2968">
        <v>25.311</v>
      </c>
      <c r="L2968">
        <v>24.888999999999999</v>
      </c>
      <c r="M2968">
        <v>26.887</v>
      </c>
      <c r="N2968">
        <v>0.999</v>
      </c>
      <c r="O2968">
        <v>21</v>
      </c>
    </row>
    <row r="2969" spans="1:15" x14ac:dyDescent="0.45">
      <c r="A2969" t="s">
        <v>159</v>
      </c>
      <c r="B2969">
        <v>2020</v>
      </c>
      <c r="C2969" s="9">
        <v>43807</v>
      </c>
      <c r="D2969" t="s">
        <v>653</v>
      </c>
      <c r="E2969" t="s">
        <v>454</v>
      </c>
      <c r="F2969">
        <v>2</v>
      </c>
      <c r="G2969">
        <v>1</v>
      </c>
      <c r="H2969" t="s">
        <v>111</v>
      </c>
      <c r="I2969" t="s">
        <v>118</v>
      </c>
      <c r="J2969">
        <v>25.134246575342399</v>
      </c>
      <c r="K2969">
        <v>26.434999999999999</v>
      </c>
      <c r="L2969">
        <v>26.713999999999999</v>
      </c>
      <c r="M2969">
        <v>28.416</v>
      </c>
      <c r="N2969">
        <v>0.85099999999999998</v>
      </c>
      <c r="O2969">
        <v>12</v>
      </c>
    </row>
    <row r="2970" spans="1:15" x14ac:dyDescent="0.45">
      <c r="A2970" t="s">
        <v>159</v>
      </c>
      <c r="B2970">
        <v>2020</v>
      </c>
      <c r="C2970" s="9">
        <v>43807</v>
      </c>
      <c r="D2970" t="s">
        <v>653</v>
      </c>
      <c r="E2970" t="s">
        <v>454</v>
      </c>
      <c r="F2970">
        <v>2</v>
      </c>
      <c r="G2970">
        <v>2</v>
      </c>
      <c r="H2970" t="s">
        <v>28</v>
      </c>
      <c r="I2970" t="s">
        <v>29</v>
      </c>
      <c r="J2970">
        <v>19.9506849315068</v>
      </c>
      <c r="K2970">
        <v>27.5929999999999</v>
      </c>
      <c r="L2970">
        <v>27.837</v>
      </c>
      <c r="M2970">
        <v>32.399000000000001</v>
      </c>
      <c r="N2970">
        <v>2.2810000000000001</v>
      </c>
      <c r="O2970">
        <v>7</v>
      </c>
    </row>
    <row r="2971" spans="1:15" x14ac:dyDescent="0.45">
      <c r="A2971" t="s">
        <v>159</v>
      </c>
      <c r="B2971">
        <v>2020</v>
      </c>
      <c r="C2971" s="9">
        <v>43807</v>
      </c>
      <c r="D2971" t="s">
        <v>653</v>
      </c>
      <c r="E2971" t="s">
        <v>454</v>
      </c>
      <c r="F2971">
        <v>2</v>
      </c>
      <c r="G2971">
        <v>3</v>
      </c>
      <c r="H2971" t="s">
        <v>39</v>
      </c>
      <c r="I2971" t="s">
        <v>40</v>
      </c>
      <c r="J2971">
        <v>25.326027397260201</v>
      </c>
      <c r="K2971">
        <v>24.844999999999999</v>
      </c>
      <c r="L2971">
        <v>24.96</v>
      </c>
      <c r="M2971">
        <v>26.902000000000001</v>
      </c>
      <c r="N2971">
        <v>0.97099999999999997</v>
      </c>
      <c r="O2971">
        <v>17</v>
      </c>
    </row>
    <row r="2972" spans="1:15" x14ac:dyDescent="0.45">
      <c r="A2972" t="s">
        <v>159</v>
      </c>
      <c r="B2972">
        <v>2020</v>
      </c>
      <c r="C2972" s="9">
        <v>43807</v>
      </c>
      <c r="D2972" t="s">
        <v>653</v>
      </c>
      <c r="E2972" t="s">
        <v>454</v>
      </c>
      <c r="F2972">
        <v>2</v>
      </c>
      <c r="G2972">
        <v>4</v>
      </c>
      <c r="H2972" t="s">
        <v>60</v>
      </c>
      <c r="I2972" t="s">
        <v>61</v>
      </c>
      <c r="J2972">
        <v>31.394520547945199</v>
      </c>
      <c r="K2972">
        <v>22.956999999999901</v>
      </c>
      <c r="L2972">
        <v>23.001000000000001</v>
      </c>
      <c r="M2972">
        <v>24.497</v>
      </c>
      <c r="N2972">
        <v>0.748</v>
      </c>
      <c r="O2972">
        <v>13</v>
      </c>
    </row>
    <row r="2973" spans="1:15" x14ac:dyDescent="0.45">
      <c r="A2973" t="s">
        <v>159</v>
      </c>
      <c r="B2973">
        <v>2020</v>
      </c>
      <c r="C2973" s="9">
        <v>43807</v>
      </c>
      <c r="D2973" t="s">
        <v>653</v>
      </c>
      <c r="E2973" t="s">
        <v>454</v>
      </c>
      <c r="F2973">
        <v>2</v>
      </c>
      <c r="G2973">
        <v>5</v>
      </c>
      <c r="H2973" t="s">
        <v>43</v>
      </c>
      <c r="I2973" t="s">
        <v>44</v>
      </c>
      <c r="J2973">
        <v>27.052054794520501</v>
      </c>
      <c r="K2973">
        <v>23.823999999999899</v>
      </c>
      <c r="L2973">
        <v>23.748999999999999</v>
      </c>
      <c r="M2973">
        <v>25.338999999999999</v>
      </c>
      <c r="N2973">
        <v>0.79500000000000004</v>
      </c>
      <c r="O2973">
        <v>13</v>
      </c>
    </row>
    <row r="2974" spans="1:15" x14ac:dyDescent="0.45">
      <c r="A2974" t="s">
        <v>159</v>
      </c>
      <c r="B2974">
        <v>2020</v>
      </c>
      <c r="C2974" s="9">
        <v>43807</v>
      </c>
      <c r="D2974" t="s">
        <v>653</v>
      </c>
      <c r="E2974" t="s">
        <v>454</v>
      </c>
      <c r="F2974">
        <v>2</v>
      </c>
      <c r="G2974">
        <v>6</v>
      </c>
      <c r="H2974" t="s">
        <v>129</v>
      </c>
      <c r="I2974" t="s">
        <v>65</v>
      </c>
      <c r="J2974">
        <v>29.402739726027399</v>
      </c>
      <c r="K2974">
        <v>23.675000000000001</v>
      </c>
      <c r="L2974">
        <v>23.332000000000001</v>
      </c>
      <c r="M2974">
        <v>25.44</v>
      </c>
      <c r="N2974">
        <v>1.054</v>
      </c>
      <c r="O2974">
        <v>13</v>
      </c>
    </row>
    <row r="2975" spans="1:15" x14ac:dyDescent="0.45">
      <c r="A2975" t="s">
        <v>159</v>
      </c>
      <c r="B2975">
        <v>2020</v>
      </c>
      <c r="C2975" s="9">
        <v>43807</v>
      </c>
      <c r="D2975" t="s">
        <v>653</v>
      </c>
      <c r="E2975" t="s">
        <v>454</v>
      </c>
      <c r="F2975">
        <v>3</v>
      </c>
      <c r="G2975">
        <v>1</v>
      </c>
      <c r="H2975" t="s">
        <v>147</v>
      </c>
      <c r="I2975" t="s">
        <v>31</v>
      </c>
      <c r="J2975">
        <v>31.416438356164299</v>
      </c>
      <c r="K2975">
        <v>27.137</v>
      </c>
      <c r="L2975">
        <v>27.279</v>
      </c>
      <c r="M2975">
        <v>28.716999999999999</v>
      </c>
      <c r="N2975">
        <v>0.71899999999999997</v>
      </c>
      <c r="O2975">
        <v>5</v>
      </c>
    </row>
    <row r="2976" spans="1:15" x14ac:dyDescent="0.45">
      <c r="A2976" t="s">
        <v>159</v>
      </c>
      <c r="B2976">
        <v>2020</v>
      </c>
      <c r="C2976" s="9">
        <v>43807</v>
      </c>
      <c r="D2976" t="s">
        <v>653</v>
      </c>
      <c r="E2976" t="s">
        <v>454</v>
      </c>
      <c r="F2976">
        <v>3</v>
      </c>
      <c r="G2976">
        <v>2</v>
      </c>
      <c r="H2976" t="s">
        <v>100</v>
      </c>
      <c r="I2976" t="s">
        <v>47</v>
      </c>
      <c r="J2976">
        <v>25.819178082191701</v>
      </c>
      <c r="K2976">
        <v>24.003</v>
      </c>
      <c r="L2976">
        <v>24.21</v>
      </c>
      <c r="M2976">
        <v>26.026</v>
      </c>
      <c r="N2976">
        <v>0.90800000000000003</v>
      </c>
      <c r="O2976">
        <v>10</v>
      </c>
    </row>
    <row r="2977" spans="1:15" x14ac:dyDescent="0.45">
      <c r="A2977" t="s">
        <v>159</v>
      </c>
      <c r="B2977">
        <v>2020</v>
      </c>
      <c r="C2977" s="9">
        <v>43807</v>
      </c>
      <c r="D2977" t="s">
        <v>653</v>
      </c>
      <c r="E2977" t="s">
        <v>454</v>
      </c>
      <c r="F2977">
        <v>3</v>
      </c>
      <c r="G2977">
        <v>3</v>
      </c>
      <c r="H2977" t="s">
        <v>20</v>
      </c>
      <c r="I2977" t="s">
        <v>21</v>
      </c>
      <c r="J2977">
        <v>24.339726027397202</v>
      </c>
      <c r="K2977">
        <v>27.716999999999999</v>
      </c>
      <c r="L2977">
        <v>27.637</v>
      </c>
      <c r="M2977">
        <v>29.407</v>
      </c>
      <c r="N2977">
        <v>0.88500000000000001</v>
      </c>
      <c r="O2977">
        <v>17</v>
      </c>
    </row>
    <row r="2978" spans="1:15" x14ac:dyDescent="0.45">
      <c r="A2978" t="s">
        <v>159</v>
      </c>
      <c r="B2978">
        <v>2020</v>
      </c>
      <c r="C2978" s="9">
        <v>43807</v>
      </c>
      <c r="D2978" t="s">
        <v>653</v>
      </c>
      <c r="E2978" t="s">
        <v>454</v>
      </c>
      <c r="F2978">
        <v>3</v>
      </c>
      <c r="G2978">
        <v>4</v>
      </c>
      <c r="H2978" t="s">
        <v>137</v>
      </c>
      <c r="I2978" t="s">
        <v>29</v>
      </c>
      <c r="J2978">
        <v>22.556164383561601</v>
      </c>
      <c r="K2978">
        <v>23.38</v>
      </c>
      <c r="L2978">
        <v>23.344999999999999</v>
      </c>
      <c r="M2978">
        <v>25.413</v>
      </c>
      <c r="N2978">
        <v>1.034</v>
      </c>
      <c r="O2978">
        <v>9</v>
      </c>
    </row>
    <row r="2979" spans="1:15" x14ac:dyDescent="0.45">
      <c r="A2979" t="s">
        <v>159</v>
      </c>
      <c r="B2979">
        <v>2020</v>
      </c>
      <c r="C2979" s="9">
        <v>43807</v>
      </c>
      <c r="D2979" t="s">
        <v>653</v>
      </c>
      <c r="E2979" t="s">
        <v>454</v>
      </c>
      <c r="F2979">
        <v>3</v>
      </c>
      <c r="G2979">
        <v>5</v>
      </c>
      <c r="H2979" t="s">
        <v>52</v>
      </c>
      <c r="I2979" t="s">
        <v>53</v>
      </c>
      <c r="J2979">
        <v>22.745205479452</v>
      </c>
      <c r="K2979">
        <v>17.14</v>
      </c>
      <c r="L2979">
        <v>17.343</v>
      </c>
      <c r="M2979">
        <v>20.309000000000001</v>
      </c>
      <c r="N2979">
        <v>1.4830000000000001</v>
      </c>
      <c r="O2979">
        <v>17</v>
      </c>
    </row>
    <row r="2980" spans="1:15" x14ac:dyDescent="0.45">
      <c r="A2980" t="s">
        <v>159</v>
      </c>
      <c r="B2980">
        <v>2020</v>
      </c>
      <c r="C2980" s="9">
        <v>43807</v>
      </c>
      <c r="D2980" t="s">
        <v>653</v>
      </c>
      <c r="E2980" t="s">
        <v>454</v>
      </c>
      <c r="F2980">
        <v>3</v>
      </c>
      <c r="G2980">
        <v>6</v>
      </c>
      <c r="H2980" t="s">
        <v>33</v>
      </c>
      <c r="I2980" t="s">
        <v>27</v>
      </c>
      <c r="J2980">
        <v>26.049315068493101</v>
      </c>
      <c r="K2980">
        <v>20.029</v>
      </c>
      <c r="L2980">
        <v>18.4009999999999</v>
      </c>
      <c r="M2980">
        <v>23.050999999999998</v>
      </c>
      <c r="N2980">
        <v>2.3250000000000002</v>
      </c>
      <c r="O2980">
        <v>11</v>
      </c>
    </row>
    <row r="2981" spans="1:15" x14ac:dyDescent="0.45">
      <c r="A2981" t="s">
        <v>159</v>
      </c>
      <c r="B2981">
        <v>2020</v>
      </c>
      <c r="C2981" s="9">
        <v>43807</v>
      </c>
      <c r="D2981" t="s">
        <v>653</v>
      </c>
      <c r="E2981" t="s">
        <v>454</v>
      </c>
      <c r="F2981">
        <v>4</v>
      </c>
      <c r="G2981">
        <v>1</v>
      </c>
      <c r="H2981" t="s">
        <v>144</v>
      </c>
      <c r="I2981" t="s">
        <v>145</v>
      </c>
      <c r="J2981">
        <v>21.641095890410899</v>
      </c>
      <c r="K2981">
        <v>22.827999999999999</v>
      </c>
      <c r="L2981">
        <v>23.942</v>
      </c>
      <c r="M2981">
        <v>27.484000000000002</v>
      </c>
      <c r="N2981">
        <v>1.7709999999999999</v>
      </c>
      <c r="O2981">
        <v>4</v>
      </c>
    </row>
    <row r="2982" spans="1:15" x14ac:dyDescent="0.45">
      <c r="A2982" t="s">
        <v>159</v>
      </c>
      <c r="B2982">
        <v>2020</v>
      </c>
      <c r="C2982" s="9">
        <v>43807</v>
      </c>
      <c r="D2982" t="s">
        <v>653</v>
      </c>
      <c r="E2982" t="s">
        <v>454</v>
      </c>
      <c r="F2982">
        <v>4</v>
      </c>
      <c r="G2982">
        <v>2</v>
      </c>
      <c r="H2982" t="s">
        <v>96</v>
      </c>
      <c r="I2982" t="s">
        <v>40</v>
      </c>
      <c r="J2982">
        <v>25.904109589040999</v>
      </c>
      <c r="K2982">
        <v>25.561</v>
      </c>
      <c r="L2982">
        <v>25.634</v>
      </c>
      <c r="M2982">
        <v>27.468</v>
      </c>
      <c r="N2982">
        <v>0.91700000000000004</v>
      </c>
      <c r="O2982">
        <v>8</v>
      </c>
    </row>
    <row r="2983" spans="1:15" x14ac:dyDescent="0.45">
      <c r="A2983" t="s">
        <v>159</v>
      </c>
      <c r="B2983">
        <v>2020</v>
      </c>
      <c r="C2983" s="9">
        <v>43807</v>
      </c>
      <c r="D2983" t="s">
        <v>653</v>
      </c>
      <c r="E2983" t="s">
        <v>454</v>
      </c>
      <c r="F2983">
        <v>4</v>
      </c>
      <c r="G2983">
        <v>3</v>
      </c>
      <c r="H2983" t="s">
        <v>146</v>
      </c>
      <c r="I2983" t="s">
        <v>56</v>
      </c>
      <c r="J2983">
        <v>29.682191780821899</v>
      </c>
      <c r="K2983">
        <v>22.114999999999998</v>
      </c>
      <c r="L2983">
        <v>22.216999999999999</v>
      </c>
      <c r="M2983">
        <v>24.207000000000001</v>
      </c>
      <c r="N2983">
        <v>0.995</v>
      </c>
      <c r="O2983">
        <v>17</v>
      </c>
    </row>
    <row r="2984" spans="1:15" x14ac:dyDescent="0.45">
      <c r="A2984" t="s">
        <v>159</v>
      </c>
      <c r="B2984">
        <v>2020</v>
      </c>
      <c r="C2984" s="9">
        <v>43807</v>
      </c>
      <c r="D2984" t="s">
        <v>653</v>
      </c>
      <c r="E2984" t="s">
        <v>454</v>
      </c>
      <c r="F2984">
        <v>4</v>
      </c>
      <c r="G2984">
        <v>4</v>
      </c>
      <c r="H2984" t="s">
        <v>58</v>
      </c>
      <c r="I2984" t="s">
        <v>59</v>
      </c>
      <c r="J2984">
        <v>21.895890410958899</v>
      </c>
      <c r="K2984">
        <v>9.9879999999999995</v>
      </c>
      <c r="L2984">
        <v>13.409000000000001</v>
      </c>
      <c r="M2984">
        <v>18.873000000000001</v>
      </c>
      <c r="N2984">
        <v>2.7320000000000002</v>
      </c>
      <c r="O2984">
        <v>21</v>
      </c>
    </row>
    <row r="2985" spans="1:15" x14ac:dyDescent="0.45">
      <c r="A2985" t="s">
        <v>159</v>
      </c>
      <c r="B2985">
        <v>2020</v>
      </c>
      <c r="C2985" s="9">
        <v>43807</v>
      </c>
      <c r="D2985" t="s">
        <v>653</v>
      </c>
      <c r="E2985" t="s">
        <v>454</v>
      </c>
      <c r="F2985">
        <v>4</v>
      </c>
      <c r="G2985">
        <v>5</v>
      </c>
      <c r="H2985" t="s">
        <v>50</v>
      </c>
      <c r="I2985" t="s">
        <v>51</v>
      </c>
      <c r="J2985">
        <v>23.172602739725999</v>
      </c>
      <c r="K2985">
        <v>26.131</v>
      </c>
      <c r="L2985">
        <v>25.872</v>
      </c>
      <c r="M2985">
        <v>27.472000000000001</v>
      </c>
      <c r="N2985">
        <v>0.8</v>
      </c>
      <c r="O2985">
        <v>13</v>
      </c>
    </row>
    <row r="2986" spans="1:15" x14ac:dyDescent="0.45">
      <c r="A2986" t="s">
        <v>159</v>
      </c>
      <c r="B2986">
        <v>2020</v>
      </c>
      <c r="C2986" s="9">
        <v>43807</v>
      </c>
      <c r="D2986" t="s">
        <v>653</v>
      </c>
      <c r="E2986" t="s">
        <v>454</v>
      </c>
      <c r="F2986">
        <v>4</v>
      </c>
      <c r="G2986">
        <v>6</v>
      </c>
      <c r="H2986" t="s">
        <v>157</v>
      </c>
      <c r="I2986" t="s">
        <v>158</v>
      </c>
      <c r="J2986">
        <v>22.717808219178</v>
      </c>
      <c r="K2986">
        <v>17.266999999999999</v>
      </c>
      <c r="L2986">
        <v>17.042999999999999</v>
      </c>
      <c r="M2986">
        <v>19.329000000000001</v>
      </c>
      <c r="N2986">
        <v>1.143</v>
      </c>
      <c r="O2986">
        <v>21</v>
      </c>
    </row>
    <row r="2987" spans="1:15" x14ac:dyDescent="0.45">
      <c r="A2987" t="s">
        <v>159</v>
      </c>
      <c r="B2987">
        <v>2020</v>
      </c>
      <c r="C2987" s="9">
        <v>43807</v>
      </c>
      <c r="D2987" t="s">
        <v>653</v>
      </c>
      <c r="E2987" t="s">
        <v>642</v>
      </c>
      <c r="F2987">
        <v>1</v>
      </c>
      <c r="G2987">
        <v>1</v>
      </c>
      <c r="H2987" t="s">
        <v>109</v>
      </c>
      <c r="I2987" t="s">
        <v>118</v>
      </c>
      <c r="J2987">
        <v>26.854794520547902</v>
      </c>
      <c r="K2987">
        <v>26.210999999999999</v>
      </c>
      <c r="L2987">
        <v>26.312000000000001</v>
      </c>
      <c r="M2987">
        <v>27.922000000000001</v>
      </c>
      <c r="N2987">
        <v>0.80500000000000005</v>
      </c>
      <c r="O2987">
        <v>6</v>
      </c>
    </row>
    <row r="2988" spans="1:15" x14ac:dyDescent="0.45">
      <c r="A2988" t="s">
        <v>159</v>
      </c>
      <c r="B2988">
        <v>2020</v>
      </c>
      <c r="C2988" s="9">
        <v>43807</v>
      </c>
      <c r="D2988" t="s">
        <v>653</v>
      </c>
      <c r="E2988" t="s">
        <v>642</v>
      </c>
      <c r="F2988">
        <v>1</v>
      </c>
      <c r="G2988">
        <v>2</v>
      </c>
      <c r="H2988" t="s">
        <v>129</v>
      </c>
      <c r="I2988" t="s">
        <v>65</v>
      </c>
      <c r="J2988">
        <v>29.402739726027399</v>
      </c>
      <c r="K2988">
        <v>23.332000000000001</v>
      </c>
      <c r="L2988">
        <v>23.356999999999999</v>
      </c>
      <c r="M2988">
        <v>25.437000000000001</v>
      </c>
      <c r="N2988">
        <v>1.04</v>
      </c>
      <c r="O2988">
        <v>13</v>
      </c>
    </row>
    <row r="2989" spans="1:15" x14ac:dyDescent="0.45">
      <c r="A2989" t="s">
        <v>159</v>
      </c>
      <c r="B2989">
        <v>2020</v>
      </c>
      <c r="C2989" s="9">
        <v>43807</v>
      </c>
      <c r="D2989" t="s">
        <v>653</v>
      </c>
      <c r="E2989" t="s">
        <v>642</v>
      </c>
      <c r="F2989">
        <v>1</v>
      </c>
      <c r="G2989">
        <v>3</v>
      </c>
      <c r="H2989" t="s">
        <v>52</v>
      </c>
      <c r="I2989" t="s">
        <v>53</v>
      </c>
      <c r="J2989">
        <v>22.745205479452</v>
      </c>
      <c r="K2989">
        <v>17.343</v>
      </c>
      <c r="L2989">
        <v>17.440000000000001</v>
      </c>
      <c r="M2989">
        <v>20.32</v>
      </c>
      <c r="N2989">
        <v>1.44</v>
      </c>
      <c r="O2989">
        <v>17</v>
      </c>
    </row>
    <row r="2990" spans="1:15" x14ac:dyDescent="0.45">
      <c r="A2990" t="s">
        <v>159</v>
      </c>
      <c r="B2990">
        <v>2020</v>
      </c>
      <c r="C2990" s="9">
        <v>43807</v>
      </c>
      <c r="D2990" t="s">
        <v>653</v>
      </c>
      <c r="E2990" t="s">
        <v>642</v>
      </c>
      <c r="F2990">
        <v>1</v>
      </c>
      <c r="G2990">
        <v>4</v>
      </c>
      <c r="H2990" t="s">
        <v>58</v>
      </c>
      <c r="I2990" t="s">
        <v>59</v>
      </c>
      <c r="J2990">
        <v>21.895890410958899</v>
      </c>
      <c r="K2990">
        <v>13.409000000000001</v>
      </c>
      <c r="L2990">
        <v>12.682</v>
      </c>
      <c r="M2990">
        <v>17.760000000000002</v>
      </c>
      <c r="N2990">
        <v>2.5390000000000001</v>
      </c>
      <c r="O2990">
        <v>21</v>
      </c>
    </row>
    <row r="2991" spans="1:15" x14ac:dyDescent="0.45">
      <c r="A2991" t="s">
        <v>159</v>
      </c>
      <c r="B2991">
        <v>2020</v>
      </c>
      <c r="C2991" s="9">
        <v>43807</v>
      </c>
      <c r="D2991" t="s">
        <v>653</v>
      </c>
      <c r="E2991" t="s">
        <v>642</v>
      </c>
      <c r="F2991">
        <v>2</v>
      </c>
      <c r="G2991">
        <v>1</v>
      </c>
      <c r="H2991" t="s">
        <v>137</v>
      </c>
      <c r="I2991" t="s">
        <v>29</v>
      </c>
      <c r="J2991">
        <v>22.556164383561601</v>
      </c>
      <c r="K2991">
        <v>23.344999999999999</v>
      </c>
      <c r="L2991">
        <v>23.695</v>
      </c>
      <c r="M2991">
        <v>25.734999999999999</v>
      </c>
      <c r="N2991">
        <v>1.02</v>
      </c>
      <c r="O2991">
        <v>9</v>
      </c>
    </row>
    <row r="2992" spans="1:15" x14ac:dyDescent="0.45">
      <c r="A2992" t="s">
        <v>159</v>
      </c>
      <c r="B2992">
        <v>2020</v>
      </c>
      <c r="C2992" s="9">
        <v>43807</v>
      </c>
      <c r="D2992" t="s">
        <v>653</v>
      </c>
      <c r="E2992" t="s">
        <v>642</v>
      </c>
      <c r="F2992">
        <v>2</v>
      </c>
      <c r="G2992">
        <v>2</v>
      </c>
      <c r="H2992" t="s">
        <v>43</v>
      </c>
      <c r="I2992" t="s">
        <v>44</v>
      </c>
      <c r="J2992">
        <v>27.052054794520501</v>
      </c>
      <c r="K2992">
        <v>23.748999999999999</v>
      </c>
      <c r="L2992">
        <v>23.835999999999999</v>
      </c>
      <c r="M2992">
        <v>25.416</v>
      </c>
      <c r="N2992">
        <v>0.79</v>
      </c>
      <c r="O2992">
        <v>13</v>
      </c>
    </row>
    <row r="2993" spans="1:15" x14ac:dyDescent="0.45">
      <c r="A2993" t="s">
        <v>159</v>
      </c>
      <c r="B2993">
        <v>2020</v>
      </c>
      <c r="C2993" s="9">
        <v>43807</v>
      </c>
      <c r="D2993" t="s">
        <v>653</v>
      </c>
      <c r="E2993" t="s">
        <v>642</v>
      </c>
      <c r="F2993">
        <v>2</v>
      </c>
      <c r="G2993">
        <v>3</v>
      </c>
      <c r="H2993" t="s">
        <v>39</v>
      </c>
      <c r="I2993" t="s">
        <v>40</v>
      </c>
      <c r="J2993">
        <v>25.326027397260201</v>
      </c>
      <c r="K2993">
        <v>24.96</v>
      </c>
      <c r="L2993">
        <v>24.875999999999902</v>
      </c>
      <c r="M2993">
        <v>26.79</v>
      </c>
      <c r="N2993">
        <v>0.95699999999999996</v>
      </c>
      <c r="O2993">
        <v>17</v>
      </c>
    </row>
    <row r="2994" spans="1:15" x14ac:dyDescent="0.45">
      <c r="A2994" t="s">
        <v>159</v>
      </c>
      <c r="B2994">
        <v>2020</v>
      </c>
      <c r="C2994" s="9">
        <v>43807</v>
      </c>
      <c r="D2994" t="s">
        <v>653</v>
      </c>
      <c r="E2994" t="s">
        <v>642</v>
      </c>
      <c r="F2994">
        <v>2</v>
      </c>
      <c r="G2994">
        <v>4</v>
      </c>
      <c r="H2994" t="s">
        <v>154</v>
      </c>
      <c r="I2994" t="s">
        <v>38</v>
      </c>
      <c r="J2994">
        <v>29.016438356164301</v>
      </c>
      <c r="K2994">
        <v>24.888999999999999</v>
      </c>
      <c r="L2994">
        <v>24.61</v>
      </c>
      <c r="M2994">
        <v>26.584</v>
      </c>
      <c r="N2994">
        <v>0.98699999999999999</v>
      </c>
      <c r="O2994">
        <v>21</v>
      </c>
    </row>
    <row r="2995" spans="1:15" x14ac:dyDescent="0.45">
      <c r="A2995" t="s">
        <v>159</v>
      </c>
      <c r="B2995">
        <v>2020</v>
      </c>
      <c r="C2995" s="9">
        <v>43807</v>
      </c>
      <c r="D2995" t="s">
        <v>653</v>
      </c>
      <c r="E2995" t="s">
        <v>642</v>
      </c>
      <c r="F2995">
        <v>3</v>
      </c>
      <c r="G2995">
        <v>1</v>
      </c>
      <c r="H2995" t="s">
        <v>26</v>
      </c>
      <c r="I2995" t="s">
        <v>27</v>
      </c>
      <c r="J2995">
        <v>21.545205479452001</v>
      </c>
      <c r="K2995">
        <v>22.882000000000001</v>
      </c>
      <c r="L2995">
        <v>23.314</v>
      </c>
      <c r="M2995">
        <v>25.655999999999999</v>
      </c>
      <c r="N2995">
        <v>1.171</v>
      </c>
      <c r="O2995">
        <v>2</v>
      </c>
    </row>
    <row r="2996" spans="1:15" x14ac:dyDescent="0.45">
      <c r="A2996" t="s">
        <v>159</v>
      </c>
      <c r="B2996">
        <v>2020</v>
      </c>
      <c r="C2996" s="9">
        <v>43807</v>
      </c>
      <c r="D2996" t="s">
        <v>653</v>
      </c>
      <c r="E2996" t="s">
        <v>642</v>
      </c>
      <c r="F2996">
        <v>3</v>
      </c>
      <c r="G2996">
        <v>2</v>
      </c>
      <c r="H2996" t="s">
        <v>60</v>
      </c>
      <c r="I2996" t="s">
        <v>61</v>
      </c>
      <c r="J2996">
        <v>31.394520547945199</v>
      </c>
      <c r="K2996">
        <v>23.001000000000001</v>
      </c>
      <c r="L2996">
        <v>23.077999999999999</v>
      </c>
      <c r="M2996">
        <v>24.568000000000001</v>
      </c>
      <c r="N2996">
        <v>0.745</v>
      </c>
      <c r="O2996">
        <v>13</v>
      </c>
    </row>
    <row r="2997" spans="1:15" x14ac:dyDescent="0.45">
      <c r="A2997" t="s">
        <v>159</v>
      </c>
      <c r="B2997">
        <v>2020</v>
      </c>
      <c r="C2997" s="9">
        <v>43807</v>
      </c>
      <c r="D2997" t="s">
        <v>653</v>
      </c>
      <c r="E2997" t="s">
        <v>642</v>
      </c>
      <c r="F2997">
        <v>3</v>
      </c>
      <c r="G2997">
        <v>3</v>
      </c>
      <c r="H2997" t="s">
        <v>20</v>
      </c>
      <c r="I2997" t="s">
        <v>21</v>
      </c>
      <c r="J2997">
        <v>24.339726027397202</v>
      </c>
      <c r="K2997">
        <v>27.637</v>
      </c>
      <c r="L2997">
        <v>27.410999999999898</v>
      </c>
      <c r="M2997">
        <v>29.164999999999999</v>
      </c>
      <c r="N2997">
        <v>0.877</v>
      </c>
      <c r="O2997">
        <v>17</v>
      </c>
    </row>
    <row r="2998" spans="1:15" x14ac:dyDescent="0.45">
      <c r="A2998" t="s">
        <v>159</v>
      </c>
      <c r="B2998">
        <v>2020</v>
      </c>
      <c r="C2998" s="9">
        <v>43807</v>
      </c>
      <c r="D2998" t="s">
        <v>653</v>
      </c>
      <c r="E2998" t="s">
        <v>642</v>
      </c>
      <c r="F2998">
        <v>3</v>
      </c>
      <c r="G2998">
        <v>4</v>
      </c>
      <c r="H2998" t="s">
        <v>157</v>
      </c>
      <c r="I2998" t="s">
        <v>158</v>
      </c>
      <c r="J2998">
        <v>22.717808219178</v>
      </c>
      <c r="K2998">
        <v>17.042999999999999</v>
      </c>
      <c r="L2998">
        <v>16.946999999999999</v>
      </c>
      <c r="M2998">
        <v>19.210999999999999</v>
      </c>
      <c r="N2998">
        <v>1.1319999999999999</v>
      </c>
      <c r="O2998">
        <v>21</v>
      </c>
    </row>
    <row r="2999" spans="1:15" x14ac:dyDescent="0.45">
      <c r="A2999" t="s">
        <v>159</v>
      </c>
      <c r="B2999">
        <v>2020</v>
      </c>
      <c r="C2999" s="9">
        <v>43807</v>
      </c>
      <c r="D2999" t="s">
        <v>653</v>
      </c>
      <c r="E2999" t="s">
        <v>642</v>
      </c>
      <c r="F2999">
        <v>4</v>
      </c>
      <c r="G2999">
        <v>1</v>
      </c>
      <c r="H2999" t="s">
        <v>33</v>
      </c>
      <c r="I2999" t="s">
        <v>27</v>
      </c>
      <c r="J2999">
        <v>26.049315068493101</v>
      </c>
      <c r="K2999">
        <v>18.4009999999999</v>
      </c>
      <c r="L2999">
        <v>20.298999999999999</v>
      </c>
      <c r="M2999">
        <v>24.626999999999999</v>
      </c>
      <c r="N2999">
        <v>2.1640000000000001</v>
      </c>
      <c r="O2999">
        <v>11</v>
      </c>
    </row>
    <row r="3000" spans="1:15" x14ac:dyDescent="0.45">
      <c r="A3000" t="s">
        <v>159</v>
      </c>
      <c r="B3000">
        <v>2020</v>
      </c>
      <c r="C3000" s="9">
        <v>43807</v>
      </c>
      <c r="D3000" t="s">
        <v>653</v>
      </c>
      <c r="E3000" t="s">
        <v>642</v>
      </c>
      <c r="F3000">
        <v>4</v>
      </c>
      <c r="G3000">
        <v>2</v>
      </c>
      <c r="H3000" t="s">
        <v>50</v>
      </c>
      <c r="I3000" t="s">
        <v>51</v>
      </c>
      <c r="J3000">
        <v>23.172602739725999</v>
      </c>
      <c r="K3000">
        <v>25.872</v>
      </c>
      <c r="L3000">
        <v>25.831</v>
      </c>
      <c r="M3000">
        <v>27.422999999999998</v>
      </c>
      <c r="N3000">
        <v>0.79600000000000004</v>
      </c>
      <c r="O3000">
        <v>13</v>
      </c>
    </row>
    <row r="3001" spans="1:15" x14ac:dyDescent="0.45">
      <c r="A3001" t="s">
        <v>159</v>
      </c>
      <c r="B3001">
        <v>2020</v>
      </c>
      <c r="C3001" s="9">
        <v>43807</v>
      </c>
      <c r="D3001" t="s">
        <v>653</v>
      </c>
      <c r="E3001" t="s">
        <v>642</v>
      </c>
      <c r="F3001">
        <v>4</v>
      </c>
      <c r="G3001">
        <v>3</v>
      </c>
      <c r="H3001" t="s">
        <v>146</v>
      </c>
      <c r="I3001" t="s">
        <v>56</v>
      </c>
      <c r="J3001">
        <v>29.682191780821899</v>
      </c>
      <c r="K3001">
        <v>22.216999999999999</v>
      </c>
      <c r="L3001">
        <v>22.125</v>
      </c>
      <c r="M3001">
        <v>24.091000000000001</v>
      </c>
      <c r="N3001">
        <v>0.98299999999999998</v>
      </c>
      <c r="O3001">
        <v>17</v>
      </c>
    </row>
    <row r="3002" spans="1:15" x14ac:dyDescent="0.45">
      <c r="A3002" t="s">
        <v>159</v>
      </c>
      <c r="B3002">
        <v>2020</v>
      </c>
      <c r="C3002" s="9">
        <v>43807</v>
      </c>
      <c r="D3002" t="s">
        <v>653</v>
      </c>
      <c r="E3002" t="s">
        <v>642</v>
      </c>
      <c r="F3002">
        <v>4</v>
      </c>
      <c r="G3002">
        <v>4</v>
      </c>
      <c r="H3002" t="s">
        <v>402</v>
      </c>
      <c r="I3002" t="s">
        <v>142</v>
      </c>
      <c r="J3002">
        <v>32.032876712328701</v>
      </c>
      <c r="K3002">
        <v>14.313000000000001</v>
      </c>
      <c r="L3002">
        <v>14.076000000000001</v>
      </c>
      <c r="M3002">
        <v>17.698</v>
      </c>
      <c r="N3002">
        <v>1.8109999999999999</v>
      </c>
      <c r="O3002">
        <v>21</v>
      </c>
    </row>
    <row r="3003" spans="1:15" x14ac:dyDescent="0.45">
      <c r="A3003" t="s">
        <v>159</v>
      </c>
      <c r="B3003">
        <v>2020</v>
      </c>
      <c r="C3003" s="9">
        <v>43807</v>
      </c>
      <c r="D3003" t="s">
        <v>653</v>
      </c>
      <c r="E3003" t="s">
        <v>643</v>
      </c>
      <c r="F3003">
        <v>1</v>
      </c>
      <c r="G3003">
        <v>1</v>
      </c>
      <c r="H3003" t="s">
        <v>109</v>
      </c>
      <c r="I3003" t="s">
        <v>118</v>
      </c>
      <c r="J3003">
        <v>26.854794520547902</v>
      </c>
      <c r="K3003">
        <v>26.312000000000001</v>
      </c>
      <c r="L3003">
        <v>26.581999999999901</v>
      </c>
      <c r="M3003">
        <v>28.181999999999999</v>
      </c>
      <c r="N3003">
        <v>0.8</v>
      </c>
      <c r="O3003">
        <v>6</v>
      </c>
    </row>
    <row r="3004" spans="1:15" x14ac:dyDescent="0.45">
      <c r="A3004" t="s">
        <v>159</v>
      </c>
      <c r="B3004">
        <v>2020</v>
      </c>
      <c r="C3004" s="9">
        <v>43807</v>
      </c>
      <c r="D3004" t="s">
        <v>653</v>
      </c>
      <c r="E3004" t="s">
        <v>643</v>
      </c>
      <c r="F3004">
        <v>1</v>
      </c>
      <c r="G3004">
        <v>2</v>
      </c>
      <c r="H3004" t="s">
        <v>144</v>
      </c>
      <c r="I3004" t="s">
        <v>145</v>
      </c>
      <c r="J3004">
        <v>21.641095890410899</v>
      </c>
      <c r="K3004">
        <v>23.942</v>
      </c>
      <c r="L3004">
        <v>24.873000000000001</v>
      </c>
      <c r="M3004">
        <v>28.207000000000001</v>
      </c>
      <c r="N3004">
        <v>1.667</v>
      </c>
      <c r="O3004">
        <v>4</v>
      </c>
    </row>
    <row r="3005" spans="1:15" x14ac:dyDescent="0.45">
      <c r="A3005" t="s">
        <v>159</v>
      </c>
      <c r="B3005">
        <v>2020</v>
      </c>
      <c r="C3005" s="9">
        <v>43807</v>
      </c>
      <c r="D3005" t="s">
        <v>653</v>
      </c>
      <c r="E3005" t="s">
        <v>643</v>
      </c>
      <c r="F3005">
        <v>1</v>
      </c>
      <c r="G3005">
        <v>3</v>
      </c>
      <c r="H3005" t="s">
        <v>132</v>
      </c>
      <c r="I3005" t="s">
        <v>36</v>
      </c>
      <c r="J3005">
        <v>29.046575342465701</v>
      </c>
      <c r="K3005">
        <v>30.562000000000001</v>
      </c>
      <c r="L3005">
        <v>30.504999999999999</v>
      </c>
      <c r="M3005">
        <v>31.995000000000001</v>
      </c>
      <c r="N3005">
        <v>0.745</v>
      </c>
      <c r="O3005">
        <v>3</v>
      </c>
    </row>
    <row r="3006" spans="1:15" x14ac:dyDescent="0.45">
      <c r="A3006" t="s">
        <v>159</v>
      </c>
      <c r="B3006">
        <v>2020</v>
      </c>
      <c r="C3006" s="9">
        <v>43807</v>
      </c>
      <c r="D3006" t="s">
        <v>653</v>
      </c>
      <c r="E3006" t="s">
        <v>643</v>
      </c>
      <c r="F3006">
        <v>1</v>
      </c>
      <c r="G3006">
        <v>4</v>
      </c>
      <c r="H3006" t="s">
        <v>28</v>
      </c>
      <c r="I3006" t="s">
        <v>29</v>
      </c>
      <c r="J3006">
        <v>19.9506849315068</v>
      </c>
      <c r="K3006">
        <v>27.837</v>
      </c>
      <c r="L3006">
        <v>27.155999999999999</v>
      </c>
      <c r="M3006">
        <v>31.29</v>
      </c>
      <c r="N3006">
        <v>2.0670000000000002</v>
      </c>
      <c r="O3006">
        <v>7</v>
      </c>
    </row>
    <row r="3007" spans="1:15" x14ac:dyDescent="0.45">
      <c r="A3007" t="s">
        <v>159</v>
      </c>
      <c r="B3007">
        <v>2020</v>
      </c>
      <c r="C3007" s="9">
        <v>43807</v>
      </c>
      <c r="D3007" t="s">
        <v>653</v>
      </c>
      <c r="E3007" t="s">
        <v>643</v>
      </c>
      <c r="F3007">
        <v>1</v>
      </c>
      <c r="G3007">
        <v>5</v>
      </c>
      <c r="H3007" t="s">
        <v>100</v>
      </c>
      <c r="I3007" t="s">
        <v>47</v>
      </c>
      <c r="J3007">
        <v>25.819178082191701</v>
      </c>
      <c r="K3007">
        <v>24.21</v>
      </c>
      <c r="L3007">
        <v>24.152000000000001</v>
      </c>
      <c r="M3007">
        <v>25.948</v>
      </c>
      <c r="N3007">
        <v>0.89800000000000002</v>
      </c>
      <c r="O3007">
        <v>10</v>
      </c>
    </row>
    <row r="3008" spans="1:15" x14ac:dyDescent="0.45">
      <c r="A3008" t="s">
        <v>159</v>
      </c>
      <c r="B3008">
        <v>2020</v>
      </c>
      <c r="C3008" s="9">
        <v>43807</v>
      </c>
      <c r="D3008" t="s">
        <v>653</v>
      </c>
      <c r="E3008" t="s">
        <v>643</v>
      </c>
      <c r="F3008">
        <v>1</v>
      </c>
      <c r="G3008">
        <v>6</v>
      </c>
      <c r="H3008" t="s">
        <v>33</v>
      </c>
      <c r="I3008" t="s">
        <v>27</v>
      </c>
      <c r="J3008">
        <v>26.049315068493101</v>
      </c>
      <c r="K3008">
        <v>20.298999999999999</v>
      </c>
      <c r="L3008">
        <v>19.582000000000001</v>
      </c>
      <c r="M3008">
        <v>23.655999999999999</v>
      </c>
      <c r="N3008">
        <v>2.0369999999999999</v>
      </c>
      <c r="O3008">
        <v>11</v>
      </c>
    </row>
    <row r="3009" spans="1:15" x14ac:dyDescent="0.45">
      <c r="A3009" t="s">
        <v>159</v>
      </c>
      <c r="B3009">
        <v>2020</v>
      </c>
      <c r="C3009" s="9">
        <v>43807</v>
      </c>
      <c r="D3009" t="s">
        <v>653</v>
      </c>
      <c r="E3009" t="s">
        <v>643</v>
      </c>
      <c r="F3009">
        <v>2</v>
      </c>
      <c r="G3009">
        <v>1</v>
      </c>
      <c r="H3009" t="s">
        <v>26</v>
      </c>
      <c r="I3009" t="s">
        <v>27</v>
      </c>
      <c r="J3009">
        <v>21.545205479452001</v>
      </c>
      <c r="K3009">
        <v>23.314</v>
      </c>
      <c r="L3009">
        <v>23.975000000000001</v>
      </c>
      <c r="M3009">
        <v>26.265000000000001</v>
      </c>
      <c r="N3009">
        <v>1.145</v>
      </c>
      <c r="O3009">
        <v>2</v>
      </c>
    </row>
    <row r="3010" spans="1:15" x14ac:dyDescent="0.45">
      <c r="A3010" t="s">
        <v>159</v>
      </c>
      <c r="B3010">
        <v>2020</v>
      </c>
      <c r="C3010" s="9">
        <v>43807</v>
      </c>
      <c r="D3010" t="s">
        <v>653</v>
      </c>
      <c r="E3010" t="s">
        <v>643</v>
      </c>
      <c r="F3010">
        <v>2</v>
      </c>
      <c r="G3010">
        <v>2</v>
      </c>
      <c r="H3010" t="s">
        <v>147</v>
      </c>
      <c r="I3010" t="s">
        <v>31</v>
      </c>
      <c r="J3010">
        <v>31.416438356164299</v>
      </c>
      <c r="K3010">
        <v>27.279</v>
      </c>
      <c r="L3010">
        <v>27.359000000000002</v>
      </c>
      <c r="M3010">
        <v>28.791</v>
      </c>
      <c r="N3010">
        <v>0.71599999999999997</v>
      </c>
      <c r="O3010">
        <v>5</v>
      </c>
    </row>
    <row r="3011" spans="1:15" x14ac:dyDescent="0.45">
      <c r="A3011" t="s">
        <v>159</v>
      </c>
      <c r="B3011">
        <v>2020</v>
      </c>
      <c r="C3011" s="9">
        <v>43807</v>
      </c>
      <c r="D3011" t="s">
        <v>653</v>
      </c>
      <c r="E3011" t="s">
        <v>643</v>
      </c>
      <c r="F3011">
        <v>2</v>
      </c>
      <c r="G3011">
        <v>3</v>
      </c>
      <c r="H3011" t="s">
        <v>174</v>
      </c>
      <c r="I3011" t="s">
        <v>156</v>
      </c>
      <c r="J3011">
        <v>27.893150684931499</v>
      </c>
      <c r="K3011">
        <v>28.417999999999999</v>
      </c>
      <c r="L3011">
        <v>28.398999999999901</v>
      </c>
      <c r="M3011">
        <v>29.844999999999999</v>
      </c>
      <c r="N3011">
        <v>0.72299999999999998</v>
      </c>
      <c r="O3011">
        <v>1</v>
      </c>
    </row>
    <row r="3012" spans="1:15" x14ac:dyDescent="0.45">
      <c r="A3012" t="s">
        <v>159</v>
      </c>
      <c r="B3012">
        <v>2020</v>
      </c>
      <c r="C3012" s="9">
        <v>43807</v>
      </c>
      <c r="D3012" t="s">
        <v>653</v>
      </c>
      <c r="E3012" t="s">
        <v>643</v>
      </c>
      <c r="F3012">
        <v>2</v>
      </c>
      <c r="G3012">
        <v>4</v>
      </c>
      <c r="H3012" t="s">
        <v>96</v>
      </c>
      <c r="I3012" t="s">
        <v>40</v>
      </c>
      <c r="J3012">
        <v>25.904109589040999</v>
      </c>
      <c r="K3012">
        <v>25.634</v>
      </c>
      <c r="L3012">
        <v>25.62</v>
      </c>
      <c r="M3012">
        <v>27.428000000000001</v>
      </c>
      <c r="N3012">
        <v>0.90400000000000003</v>
      </c>
      <c r="O3012">
        <v>8</v>
      </c>
    </row>
    <row r="3013" spans="1:15" x14ac:dyDescent="0.45">
      <c r="A3013" t="s">
        <v>159</v>
      </c>
      <c r="B3013">
        <v>2020</v>
      </c>
      <c r="C3013" s="9">
        <v>43807</v>
      </c>
      <c r="D3013" t="s">
        <v>653</v>
      </c>
      <c r="E3013" t="s">
        <v>643</v>
      </c>
      <c r="F3013">
        <v>2</v>
      </c>
      <c r="G3013">
        <v>5</v>
      </c>
      <c r="H3013" t="s">
        <v>137</v>
      </c>
      <c r="I3013" t="s">
        <v>29</v>
      </c>
      <c r="J3013">
        <v>22.556164383561601</v>
      </c>
      <c r="K3013">
        <v>23.695</v>
      </c>
      <c r="L3013">
        <v>23.638999999999999</v>
      </c>
      <c r="M3013">
        <v>25.643000000000001</v>
      </c>
      <c r="N3013">
        <v>1.002</v>
      </c>
      <c r="O3013">
        <v>9</v>
      </c>
    </row>
    <row r="3014" spans="1:15" x14ac:dyDescent="0.45">
      <c r="A3014" t="s">
        <v>159</v>
      </c>
      <c r="B3014">
        <v>2020</v>
      </c>
      <c r="C3014" s="9">
        <v>43807</v>
      </c>
      <c r="D3014" t="s">
        <v>653</v>
      </c>
      <c r="E3014" t="s">
        <v>643</v>
      </c>
      <c r="F3014">
        <v>2</v>
      </c>
      <c r="G3014">
        <v>6</v>
      </c>
      <c r="H3014" t="s">
        <v>111</v>
      </c>
      <c r="I3014" t="s">
        <v>118</v>
      </c>
      <c r="J3014">
        <v>25.134246575342399</v>
      </c>
      <c r="K3014">
        <v>26.713999999999999</v>
      </c>
      <c r="L3014">
        <v>26.437999999999999</v>
      </c>
      <c r="M3014">
        <v>28.126000000000001</v>
      </c>
      <c r="N3014">
        <v>0.84399999999999997</v>
      </c>
      <c r="O3014">
        <v>12</v>
      </c>
    </row>
    <row r="3015" spans="1:15" x14ac:dyDescent="0.45">
      <c r="A3015" t="s">
        <v>159</v>
      </c>
      <c r="B3015">
        <v>2020</v>
      </c>
      <c r="C3015" s="9">
        <v>43807</v>
      </c>
      <c r="D3015" t="s">
        <v>653</v>
      </c>
      <c r="E3015" t="s">
        <v>370</v>
      </c>
      <c r="F3015">
        <v>1</v>
      </c>
      <c r="G3015">
        <v>1</v>
      </c>
      <c r="H3015" t="s">
        <v>174</v>
      </c>
      <c r="I3015" t="s">
        <v>156</v>
      </c>
      <c r="J3015">
        <v>27.893150684931499</v>
      </c>
      <c r="K3015">
        <v>28.398999999999901</v>
      </c>
      <c r="L3015">
        <v>28.571999999999999</v>
      </c>
      <c r="M3015">
        <v>30.013999999999999</v>
      </c>
      <c r="N3015">
        <v>0.72099999999999997</v>
      </c>
      <c r="O3015">
        <v>1</v>
      </c>
    </row>
    <row r="3016" spans="1:15" x14ac:dyDescent="0.45">
      <c r="A3016" t="s">
        <v>159</v>
      </c>
      <c r="B3016">
        <v>2020</v>
      </c>
      <c r="C3016" s="9">
        <v>43807</v>
      </c>
      <c r="D3016" t="s">
        <v>653</v>
      </c>
      <c r="E3016" t="s">
        <v>370</v>
      </c>
      <c r="F3016">
        <v>1</v>
      </c>
      <c r="G3016">
        <v>2</v>
      </c>
      <c r="H3016" t="s">
        <v>26</v>
      </c>
      <c r="I3016" t="s">
        <v>27</v>
      </c>
      <c r="J3016">
        <v>21.545205479452001</v>
      </c>
      <c r="K3016">
        <v>23.975000000000001</v>
      </c>
      <c r="L3016">
        <v>24.457000000000001</v>
      </c>
      <c r="M3016">
        <v>26.690999999999999</v>
      </c>
      <c r="N3016">
        <v>1.117</v>
      </c>
      <c r="O3016">
        <v>2</v>
      </c>
    </row>
    <row r="3017" spans="1:15" x14ac:dyDescent="0.45">
      <c r="A3017" t="s">
        <v>159</v>
      </c>
      <c r="B3017">
        <v>2020</v>
      </c>
      <c r="C3017" s="9">
        <v>43807</v>
      </c>
      <c r="D3017" t="s">
        <v>653</v>
      </c>
      <c r="E3017" t="s">
        <v>370</v>
      </c>
      <c r="F3017">
        <v>1</v>
      </c>
      <c r="G3017">
        <v>3</v>
      </c>
      <c r="H3017" t="s">
        <v>132</v>
      </c>
      <c r="I3017" t="s">
        <v>36</v>
      </c>
      <c r="J3017">
        <v>29.046575342465701</v>
      </c>
      <c r="K3017">
        <v>30.504999999999999</v>
      </c>
      <c r="L3017">
        <v>30.454999999999998</v>
      </c>
      <c r="M3017">
        <v>31.937000000000001</v>
      </c>
      <c r="N3017">
        <v>0.74099999999999999</v>
      </c>
      <c r="O3017">
        <v>3</v>
      </c>
    </row>
    <row r="3018" spans="1:15" x14ac:dyDescent="0.45">
      <c r="A3018" t="s">
        <v>159</v>
      </c>
      <c r="B3018">
        <v>2020</v>
      </c>
      <c r="C3018" s="9">
        <v>43807</v>
      </c>
      <c r="D3018" t="s">
        <v>653</v>
      </c>
      <c r="E3018" t="s">
        <v>370</v>
      </c>
      <c r="F3018">
        <v>1</v>
      </c>
      <c r="G3018">
        <v>4</v>
      </c>
      <c r="H3018" t="s">
        <v>144</v>
      </c>
      <c r="I3018" t="s">
        <v>145</v>
      </c>
      <c r="J3018">
        <v>21.641095890410899</v>
      </c>
      <c r="K3018">
        <v>24.873000000000001</v>
      </c>
      <c r="L3018">
        <v>25.000999999999902</v>
      </c>
      <c r="M3018">
        <v>28.152999999999999</v>
      </c>
      <c r="N3018">
        <v>1.5760000000000001</v>
      </c>
      <c r="O3018">
        <v>4</v>
      </c>
    </row>
    <row r="3019" spans="1:15" x14ac:dyDescent="0.45">
      <c r="A3019" t="s">
        <v>159</v>
      </c>
      <c r="B3019">
        <v>2020</v>
      </c>
      <c r="C3019" s="9">
        <v>43807</v>
      </c>
      <c r="D3019" t="s">
        <v>653</v>
      </c>
      <c r="E3019" t="s">
        <v>370</v>
      </c>
      <c r="F3019">
        <v>1</v>
      </c>
      <c r="G3019">
        <v>5</v>
      </c>
      <c r="H3019" t="s">
        <v>147</v>
      </c>
      <c r="I3019" t="s">
        <v>31</v>
      </c>
      <c r="J3019">
        <v>31.416438356164299</v>
      </c>
      <c r="K3019">
        <v>27.359000000000002</v>
      </c>
      <c r="L3019">
        <v>27.266999999999999</v>
      </c>
      <c r="M3019">
        <v>28.693000000000001</v>
      </c>
      <c r="N3019">
        <v>0.71299999999999997</v>
      </c>
      <c r="O3019">
        <v>5</v>
      </c>
    </row>
    <row r="3020" spans="1:15" x14ac:dyDescent="0.45">
      <c r="A3020" t="s">
        <v>159</v>
      </c>
      <c r="B3020">
        <v>2020</v>
      </c>
      <c r="C3020" s="9">
        <v>43807</v>
      </c>
      <c r="D3020" t="s">
        <v>653</v>
      </c>
      <c r="E3020" t="s">
        <v>370</v>
      </c>
      <c r="F3020">
        <v>1</v>
      </c>
      <c r="G3020">
        <v>6</v>
      </c>
      <c r="H3020" t="s">
        <v>109</v>
      </c>
      <c r="I3020" t="s">
        <v>118</v>
      </c>
      <c r="J3020">
        <v>26.854794520547902</v>
      </c>
      <c r="K3020">
        <v>26.581999999999901</v>
      </c>
      <c r="L3020">
        <v>26.378</v>
      </c>
      <c r="M3020">
        <v>27.968</v>
      </c>
      <c r="N3020">
        <v>0.79500000000000004</v>
      </c>
      <c r="O3020">
        <v>6</v>
      </c>
    </row>
    <row r="3021" spans="1:15" x14ac:dyDescent="0.45">
      <c r="A3021" t="s">
        <v>159</v>
      </c>
      <c r="B3021">
        <v>2020</v>
      </c>
      <c r="C3021" s="9">
        <v>43807</v>
      </c>
      <c r="D3021" t="s">
        <v>653</v>
      </c>
      <c r="E3021" t="s">
        <v>370</v>
      </c>
      <c r="F3021">
        <v>2</v>
      </c>
      <c r="G3021">
        <v>1</v>
      </c>
      <c r="H3021" t="s">
        <v>28</v>
      </c>
      <c r="I3021" t="s">
        <v>29</v>
      </c>
      <c r="J3021">
        <v>19.9506849315068</v>
      </c>
      <c r="K3021">
        <v>27.155999999999999</v>
      </c>
      <c r="L3021">
        <v>28.170999999999999</v>
      </c>
      <c r="M3021">
        <v>32.087000000000003</v>
      </c>
      <c r="N3021">
        <v>1.958</v>
      </c>
      <c r="O3021">
        <v>8</v>
      </c>
    </row>
    <row r="3022" spans="1:15" x14ac:dyDescent="0.45">
      <c r="A3022" t="s">
        <v>159</v>
      </c>
      <c r="B3022">
        <v>2020</v>
      </c>
      <c r="C3022" s="9">
        <v>43807</v>
      </c>
      <c r="D3022" t="s">
        <v>653</v>
      </c>
      <c r="E3022" t="s">
        <v>370</v>
      </c>
      <c r="F3022">
        <v>2</v>
      </c>
      <c r="G3022">
        <v>2</v>
      </c>
      <c r="H3022" t="s">
        <v>96</v>
      </c>
      <c r="I3022" t="s">
        <v>40</v>
      </c>
      <c r="J3022">
        <v>25.904109589040999</v>
      </c>
      <c r="K3022">
        <v>25.62</v>
      </c>
      <c r="L3022">
        <v>25.794999999999899</v>
      </c>
      <c r="M3022">
        <v>27.582999999999998</v>
      </c>
      <c r="N3022">
        <v>0.89400000000000002</v>
      </c>
      <c r="O3022">
        <v>10</v>
      </c>
    </row>
    <row r="3023" spans="1:15" x14ac:dyDescent="0.45">
      <c r="A3023" t="s">
        <v>159</v>
      </c>
      <c r="B3023">
        <v>2020</v>
      </c>
      <c r="C3023" s="9">
        <v>43807</v>
      </c>
      <c r="D3023" t="s">
        <v>653</v>
      </c>
      <c r="E3023" t="s">
        <v>370</v>
      </c>
      <c r="F3023">
        <v>2</v>
      </c>
      <c r="G3023">
        <v>3</v>
      </c>
      <c r="H3023" t="s">
        <v>137</v>
      </c>
      <c r="I3023" t="s">
        <v>29</v>
      </c>
      <c r="J3023">
        <v>22.556164383561601</v>
      </c>
      <c r="K3023">
        <v>23.638999999999999</v>
      </c>
      <c r="L3023">
        <v>23.798999999999999</v>
      </c>
      <c r="M3023">
        <v>25.768999999999998</v>
      </c>
      <c r="N3023">
        <v>0.98499999999999999</v>
      </c>
      <c r="O3023">
        <v>9</v>
      </c>
    </row>
    <row r="3024" spans="1:15" x14ac:dyDescent="0.45">
      <c r="A3024" t="s">
        <v>159</v>
      </c>
      <c r="B3024">
        <v>2020</v>
      </c>
      <c r="C3024" s="9">
        <v>43807</v>
      </c>
      <c r="D3024" t="s">
        <v>653</v>
      </c>
      <c r="E3024" t="s">
        <v>370</v>
      </c>
      <c r="F3024">
        <v>2</v>
      </c>
      <c r="G3024">
        <v>4</v>
      </c>
      <c r="H3024" t="s">
        <v>100</v>
      </c>
      <c r="I3024" t="s">
        <v>47</v>
      </c>
      <c r="J3024">
        <v>25.819178082191701</v>
      </c>
      <c r="K3024">
        <v>24.152000000000001</v>
      </c>
      <c r="L3024">
        <v>24.152999999999999</v>
      </c>
      <c r="M3024">
        <v>25.927</v>
      </c>
      <c r="N3024">
        <v>0.88700000000000001</v>
      </c>
      <c r="O3024">
        <v>11</v>
      </c>
    </row>
    <row r="3025" spans="1:15" x14ac:dyDescent="0.45">
      <c r="A3025" t="s">
        <v>159</v>
      </c>
      <c r="B3025">
        <v>2020</v>
      </c>
      <c r="C3025" s="9">
        <v>43807</v>
      </c>
      <c r="D3025" t="s">
        <v>653</v>
      </c>
      <c r="E3025" t="s">
        <v>370</v>
      </c>
      <c r="F3025">
        <v>2</v>
      </c>
      <c r="G3025">
        <v>5</v>
      </c>
      <c r="H3025" t="s">
        <v>33</v>
      </c>
      <c r="I3025" t="s">
        <v>27</v>
      </c>
      <c r="J3025">
        <v>26.049315068493101</v>
      </c>
      <c r="K3025">
        <v>19.582000000000001</v>
      </c>
      <c r="L3025">
        <v>19.747999999999902</v>
      </c>
      <c r="M3025">
        <v>23.513999999999999</v>
      </c>
      <c r="N3025">
        <v>1.883</v>
      </c>
      <c r="O3025">
        <v>7</v>
      </c>
    </row>
    <row r="3026" spans="1:15" x14ac:dyDescent="0.45">
      <c r="A3026" t="s">
        <v>159</v>
      </c>
      <c r="B3026">
        <v>2020</v>
      </c>
      <c r="C3026" s="9">
        <v>43807</v>
      </c>
      <c r="D3026" t="s">
        <v>653</v>
      </c>
      <c r="E3026" t="s">
        <v>370</v>
      </c>
      <c r="F3026">
        <v>2</v>
      </c>
      <c r="G3026">
        <v>9</v>
      </c>
      <c r="H3026" t="s">
        <v>111</v>
      </c>
      <c r="I3026" t="s">
        <v>118</v>
      </c>
      <c r="J3026">
        <v>25.134246575342399</v>
      </c>
      <c r="K3026">
        <v>26.437999999999999</v>
      </c>
      <c r="L3026">
        <v>26.135999999999999</v>
      </c>
      <c r="M3026">
        <v>27.81</v>
      </c>
      <c r="N3026">
        <v>0.83699999999999997</v>
      </c>
      <c r="O3026">
        <v>12</v>
      </c>
    </row>
    <row r="3027" spans="1:15" x14ac:dyDescent="0.45">
      <c r="A3027" t="s">
        <v>149</v>
      </c>
      <c r="B3027">
        <v>2020</v>
      </c>
      <c r="C3027" s="9">
        <v>43814</v>
      </c>
      <c r="D3027" t="s">
        <v>653</v>
      </c>
      <c r="E3027" t="s">
        <v>454</v>
      </c>
      <c r="F3027">
        <v>1</v>
      </c>
      <c r="G3027">
        <v>1</v>
      </c>
      <c r="H3027" t="s">
        <v>43</v>
      </c>
      <c r="I3027" t="s">
        <v>44</v>
      </c>
      <c r="J3027">
        <v>27.071232876712301</v>
      </c>
      <c r="K3027">
        <v>23.835999999999999</v>
      </c>
      <c r="L3027">
        <v>24.128</v>
      </c>
      <c r="M3027">
        <v>25.698</v>
      </c>
      <c r="N3027">
        <v>0.78500000000000003</v>
      </c>
      <c r="O3027">
        <v>10</v>
      </c>
    </row>
    <row r="3028" spans="1:15" x14ac:dyDescent="0.45">
      <c r="A3028" t="s">
        <v>149</v>
      </c>
      <c r="B3028">
        <v>2020</v>
      </c>
      <c r="C3028" s="9">
        <v>43814</v>
      </c>
      <c r="D3028" t="s">
        <v>653</v>
      </c>
      <c r="E3028" t="s">
        <v>454</v>
      </c>
      <c r="F3028">
        <v>1</v>
      </c>
      <c r="G3028">
        <v>2</v>
      </c>
      <c r="H3028" t="s">
        <v>33</v>
      </c>
      <c r="I3028" t="s">
        <v>27</v>
      </c>
      <c r="J3028">
        <v>26.068493150684901</v>
      </c>
      <c r="K3028">
        <v>19.747999999999902</v>
      </c>
      <c r="L3028">
        <v>21.248000000000001</v>
      </c>
      <c r="M3028">
        <v>24.748000000000001</v>
      </c>
      <c r="N3028">
        <v>1.75</v>
      </c>
      <c r="O3028">
        <v>13</v>
      </c>
    </row>
    <row r="3029" spans="1:15" x14ac:dyDescent="0.45">
      <c r="A3029" t="s">
        <v>149</v>
      </c>
      <c r="B3029">
        <v>2020</v>
      </c>
      <c r="C3029" s="9">
        <v>43814</v>
      </c>
      <c r="D3029" t="s">
        <v>653</v>
      </c>
      <c r="E3029" t="s">
        <v>454</v>
      </c>
      <c r="F3029">
        <v>1</v>
      </c>
      <c r="G3029">
        <v>3</v>
      </c>
      <c r="H3029" t="s">
        <v>146</v>
      </c>
      <c r="I3029" t="s">
        <v>56</v>
      </c>
      <c r="J3029">
        <v>29.701369863013699</v>
      </c>
      <c r="K3029">
        <v>22.125</v>
      </c>
      <c r="L3029">
        <v>22.414999999999999</v>
      </c>
      <c r="M3029">
        <v>24.344999999999999</v>
      </c>
      <c r="N3029">
        <v>0.96499999999999997</v>
      </c>
      <c r="O3029">
        <v>22</v>
      </c>
    </row>
    <row r="3030" spans="1:15" x14ac:dyDescent="0.45">
      <c r="A3030" t="s">
        <v>149</v>
      </c>
      <c r="B3030">
        <v>2020</v>
      </c>
      <c r="C3030" s="9">
        <v>43814</v>
      </c>
      <c r="D3030" t="s">
        <v>653</v>
      </c>
      <c r="E3030" t="s">
        <v>454</v>
      </c>
      <c r="F3030">
        <v>1</v>
      </c>
      <c r="G3030">
        <v>4</v>
      </c>
      <c r="H3030" t="s">
        <v>79</v>
      </c>
      <c r="I3030" t="s">
        <v>65</v>
      </c>
      <c r="J3030">
        <v>32.616438356164302</v>
      </c>
      <c r="K3030">
        <v>31.943000000000001</v>
      </c>
      <c r="L3030">
        <v>31.774000000000001</v>
      </c>
      <c r="M3030">
        <v>33.194000000000003</v>
      </c>
      <c r="N3030">
        <v>0.71</v>
      </c>
      <c r="O3030">
        <v>11</v>
      </c>
    </row>
    <row r="3031" spans="1:15" x14ac:dyDescent="0.45">
      <c r="A3031" t="s">
        <v>149</v>
      </c>
      <c r="B3031">
        <v>2020</v>
      </c>
      <c r="C3031" s="9">
        <v>43814</v>
      </c>
      <c r="D3031" t="s">
        <v>653</v>
      </c>
      <c r="E3031" t="s">
        <v>454</v>
      </c>
      <c r="F3031">
        <v>1</v>
      </c>
      <c r="G3031">
        <v>5</v>
      </c>
      <c r="H3031" t="s">
        <v>39</v>
      </c>
      <c r="I3031" t="s">
        <v>40</v>
      </c>
      <c r="J3031">
        <v>25.345205479452002</v>
      </c>
      <c r="K3031">
        <v>24.875999999999902</v>
      </c>
      <c r="L3031">
        <v>24.83</v>
      </c>
      <c r="M3031">
        <v>26.712</v>
      </c>
      <c r="N3031">
        <v>0.94099999999999995</v>
      </c>
      <c r="O3031">
        <v>14</v>
      </c>
    </row>
    <row r="3032" spans="1:15" x14ac:dyDescent="0.45">
      <c r="A3032" t="s">
        <v>149</v>
      </c>
      <c r="B3032">
        <v>2020</v>
      </c>
      <c r="C3032" s="9">
        <v>43814</v>
      </c>
      <c r="D3032" t="s">
        <v>653</v>
      </c>
      <c r="E3032" t="s">
        <v>454</v>
      </c>
      <c r="F3032">
        <v>1</v>
      </c>
      <c r="G3032">
        <v>6</v>
      </c>
      <c r="H3032" t="s">
        <v>109</v>
      </c>
      <c r="I3032" t="s">
        <v>118</v>
      </c>
      <c r="J3032">
        <v>26.873972602739698</v>
      </c>
      <c r="K3032">
        <v>26.378</v>
      </c>
      <c r="L3032">
        <v>26.219000000000001</v>
      </c>
      <c r="M3032">
        <v>27.795000000000002</v>
      </c>
      <c r="N3032">
        <v>0.78800000000000003</v>
      </c>
      <c r="O3032">
        <v>8</v>
      </c>
    </row>
    <row r="3033" spans="1:15" x14ac:dyDescent="0.45">
      <c r="A3033" t="s">
        <v>149</v>
      </c>
      <c r="B3033">
        <v>2020</v>
      </c>
      <c r="C3033" s="9">
        <v>43814</v>
      </c>
      <c r="D3033" t="s">
        <v>653</v>
      </c>
      <c r="E3033" t="s">
        <v>454</v>
      </c>
      <c r="F3033">
        <v>1</v>
      </c>
      <c r="G3033">
        <v>7</v>
      </c>
      <c r="H3033" t="s">
        <v>154</v>
      </c>
      <c r="I3033" t="s">
        <v>38</v>
      </c>
      <c r="J3033">
        <v>29.035616438356101</v>
      </c>
      <c r="K3033">
        <v>24.61</v>
      </c>
      <c r="L3033">
        <v>24.286999999999999</v>
      </c>
      <c r="M3033">
        <v>26.233000000000001</v>
      </c>
      <c r="N3033">
        <v>0.97299999999999998</v>
      </c>
      <c r="O3033">
        <v>26</v>
      </c>
    </row>
    <row r="3034" spans="1:15" x14ac:dyDescent="0.45">
      <c r="A3034" t="s">
        <v>149</v>
      </c>
      <c r="B3034">
        <v>2020</v>
      </c>
      <c r="C3034" s="9">
        <v>43814</v>
      </c>
      <c r="D3034" t="s">
        <v>653</v>
      </c>
      <c r="E3034" t="s">
        <v>454</v>
      </c>
      <c r="F3034">
        <v>2</v>
      </c>
      <c r="G3034">
        <v>1</v>
      </c>
      <c r="H3034" t="s">
        <v>135</v>
      </c>
      <c r="I3034" t="s">
        <v>29</v>
      </c>
      <c r="J3034">
        <v>30.101369863013598</v>
      </c>
      <c r="K3034">
        <v>27.555</v>
      </c>
      <c r="L3034">
        <v>27.734999999999999</v>
      </c>
      <c r="M3034">
        <v>29.367000000000001</v>
      </c>
      <c r="N3034">
        <v>0.81599999999999995</v>
      </c>
      <c r="O3034">
        <v>5</v>
      </c>
    </row>
    <row r="3035" spans="1:15" x14ac:dyDescent="0.45">
      <c r="A3035" t="s">
        <v>149</v>
      </c>
      <c r="B3035">
        <v>2020</v>
      </c>
      <c r="C3035" s="9">
        <v>43814</v>
      </c>
      <c r="D3035" t="s">
        <v>653</v>
      </c>
      <c r="E3035" t="s">
        <v>454</v>
      </c>
      <c r="F3035">
        <v>2</v>
      </c>
      <c r="G3035">
        <v>2</v>
      </c>
      <c r="H3035" t="s">
        <v>50</v>
      </c>
      <c r="I3035" t="s">
        <v>51</v>
      </c>
      <c r="J3035">
        <v>23.191780821917799</v>
      </c>
      <c r="K3035">
        <v>25.831</v>
      </c>
      <c r="L3035">
        <v>25.933</v>
      </c>
      <c r="M3035">
        <v>27.513000000000002</v>
      </c>
      <c r="N3035">
        <v>0.79</v>
      </c>
      <c r="O3035">
        <v>3</v>
      </c>
    </row>
    <row r="3036" spans="1:15" x14ac:dyDescent="0.45">
      <c r="A3036" t="s">
        <v>149</v>
      </c>
      <c r="B3036">
        <v>2020</v>
      </c>
      <c r="C3036" s="9">
        <v>43814</v>
      </c>
      <c r="D3036" t="s">
        <v>653</v>
      </c>
      <c r="E3036" t="s">
        <v>454</v>
      </c>
      <c r="F3036">
        <v>2</v>
      </c>
      <c r="G3036">
        <v>2</v>
      </c>
      <c r="H3036" t="s">
        <v>46</v>
      </c>
      <c r="I3036" t="s">
        <v>47</v>
      </c>
      <c r="J3036">
        <v>19.4958904109589</v>
      </c>
      <c r="K3036">
        <v>9</v>
      </c>
      <c r="L3036">
        <v>20.751000000000001</v>
      </c>
      <c r="M3036">
        <v>29.021000000000001</v>
      </c>
      <c r="N3036">
        <v>4.1349999999999998</v>
      </c>
      <c r="O3036">
        <v>6</v>
      </c>
    </row>
    <row r="3037" spans="1:15" x14ac:dyDescent="0.45">
      <c r="A3037" t="s">
        <v>149</v>
      </c>
      <c r="B3037">
        <v>2020</v>
      </c>
      <c r="C3037" s="9">
        <v>43814</v>
      </c>
      <c r="D3037" t="s">
        <v>653</v>
      </c>
      <c r="E3037" t="s">
        <v>454</v>
      </c>
      <c r="F3037">
        <v>2</v>
      </c>
      <c r="G3037">
        <v>4</v>
      </c>
      <c r="H3037" t="s">
        <v>26</v>
      </c>
      <c r="I3037" t="s">
        <v>27</v>
      </c>
      <c r="J3037">
        <v>21.564383561643801</v>
      </c>
      <c r="K3037">
        <v>24.457000000000001</v>
      </c>
      <c r="L3037">
        <v>24.556999999999999</v>
      </c>
      <c r="M3037">
        <v>26.739000000000001</v>
      </c>
      <c r="N3037">
        <v>1.091</v>
      </c>
      <c r="O3037">
        <v>12</v>
      </c>
    </row>
    <row r="3038" spans="1:15" x14ac:dyDescent="0.45">
      <c r="A3038" t="s">
        <v>149</v>
      </c>
      <c r="B3038">
        <v>2020</v>
      </c>
      <c r="C3038" s="9">
        <v>43814</v>
      </c>
      <c r="D3038" t="s">
        <v>653</v>
      </c>
      <c r="E3038" t="s">
        <v>454</v>
      </c>
      <c r="F3038">
        <v>2</v>
      </c>
      <c r="G3038">
        <v>5</v>
      </c>
      <c r="H3038" t="s">
        <v>144</v>
      </c>
      <c r="I3038" t="s">
        <v>145</v>
      </c>
      <c r="J3038">
        <v>21.660273972602699</v>
      </c>
      <c r="K3038">
        <v>25.000999999999902</v>
      </c>
      <c r="L3038">
        <v>24.741999999999901</v>
      </c>
      <c r="M3038">
        <v>27.745999999999999</v>
      </c>
      <c r="N3038">
        <v>1.502</v>
      </c>
      <c r="O3038">
        <v>22</v>
      </c>
    </row>
    <row r="3039" spans="1:15" x14ac:dyDescent="0.45">
      <c r="A3039" t="s">
        <v>149</v>
      </c>
      <c r="B3039">
        <v>2020</v>
      </c>
      <c r="C3039" s="9">
        <v>43814</v>
      </c>
      <c r="D3039" t="s">
        <v>653</v>
      </c>
      <c r="E3039" t="s">
        <v>454</v>
      </c>
      <c r="F3039">
        <v>2</v>
      </c>
      <c r="G3039">
        <v>6</v>
      </c>
      <c r="H3039" t="s">
        <v>60</v>
      </c>
      <c r="I3039" t="s">
        <v>61</v>
      </c>
      <c r="J3039">
        <v>31.413698630136899</v>
      </c>
      <c r="K3039">
        <v>23.077999999999999</v>
      </c>
      <c r="L3039">
        <v>22.995999999999999</v>
      </c>
      <c r="M3039">
        <v>24.48</v>
      </c>
      <c r="N3039">
        <v>0.74199999999999999</v>
      </c>
      <c r="O3039">
        <v>18</v>
      </c>
    </row>
    <row r="3040" spans="1:15" x14ac:dyDescent="0.45">
      <c r="A3040" t="s">
        <v>149</v>
      </c>
      <c r="B3040">
        <v>2020</v>
      </c>
      <c r="C3040" s="9">
        <v>43814</v>
      </c>
      <c r="D3040" t="s">
        <v>653</v>
      </c>
      <c r="E3040" t="s">
        <v>454</v>
      </c>
      <c r="F3040">
        <v>2</v>
      </c>
      <c r="G3040">
        <v>7</v>
      </c>
      <c r="H3040" t="s">
        <v>52</v>
      </c>
      <c r="I3040" t="s">
        <v>53</v>
      </c>
      <c r="J3040">
        <v>22.7643835616438</v>
      </c>
      <c r="K3040">
        <v>17.440000000000001</v>
      </c>
      <c r="L3040">
        <v>17.163</v>
      </c>
      <c r="M3040">
        <v>19.972999999999999</v>
      </c>
      <c r="N3040">
        <v>1.405</v>
      </c>
      <c r="O3040">
        <v>26</v>
      </c>
    </row>
    <row r="3041" spans="1:15" x14ac:dyDescent="0.45">
      <c r="A3041" t="s">
        <v>149</v>
      </c>
      <c r="B3041">
        <v>2020</v>
      </c>
      <c r="C3041" s="9">
        <v>43814</v>
      </c>
      <c r="D3041" t="s">
        <v>653</v>
      </c>
      <c r="E3041" t="s">
        <v>454</v>
      </c>
      <c r="F3041">
        <v>3</v>
      </c>
      <c r="G3041">
        <v>1</v>
      </c>
      <c r="H3041" t="s">
        <v>28</v>
      </c>
      <c r="I3041" t="s">
        <v>29</v>
      </c>
      <c r="J3041">
        <v>19.9698630136986</v>
      </c>
      <c r="K3041">
        <v>28.170999999999999</v>
      </c>
      <c r="L3041">
        <v>29.1329999999999</v>
      </c>
      <c r="M3041">
        <v>32.866999999999997</v>
      </c>
      <c r="N3041">
        <v>1.867</v>
      </c>
      <c r="O3041">
        <v>9</v>
      </c>
    </row>
    <row r="3042" spans="1:15" x14ac:dyDescent="0.45">
      <c r="A3042" t="s">
        <v>149</v>
      </c>
      <c r="B3042">
        <v>2020</v>
      </c>
      <c r="C3042" s="9">
        <v>43814</v>
      </c>
      <c r="D3042" t="s">
        <v>653</v>
      </c>
      <c r="E3042" t="s">
        <v>454</v>
      </c>
      <c r="F3042">
        <v>3</v>
      </c>
      <c r="G3042">
        <v>2</v>
      </c>
      <c r="H3042" t="s">
        <v>132</v>
      </c>
      <c r="I3042" t="s">
        <v>36</v>
      </c>
      <c r="J3042">
        <v>29.065753424657501</v>
      </c>
      <c r="K3042">
        <v>30.454999999999998</v>
      </c>
      <c r="L3042">
        <v>30.462999999999901</v>
      </c>
      <c r="M3042">
        <v>31.940999999999999</v>
      </c>
      <c r="N3042">
        <v>0.73899999999999999</v>
      </c>
      <c r="O3042">
        <v>2</v>
      </c>
    </row>
    <row r="3043" spans="1:15" x14ac:dyDescent="0.45">
      <c r="A3043" t="s">
        <v>149</v>
      </c>
      <c r="B3043">
        <v>2020</v>
      </c>
      <c r="C3043" s="9">
        <v>43814</v>
      </c>
      <c r="D3043" t="s">
        <v>653</v>
      </c>
      <c r="E3043" t="s">
        <v>454</v>
      </c>
      <c r="F3043">
        <v>3</v>
      </c>
      <c r="G3043">
        <v>3</v>
      </c>
      <c r="H3043" t="s">
        <v>133</v>
      </c>
      <c r="I3043" t="s">
        <v>25</v>
      </c>
      <c r="J3043">
        <v>26.890410958904098</v>
      </c>
      <c r="K3043">
        <v>26.658000000000001</v>
      </c>
      <c r="L3043">
        <v>26.661999999999999</v>
      </c>
      <c r="M3043">
        <v>28.212</v>
      </c>
      <c r="N3043">
        <v>0.77500000000000002</v>
      </c>
      <c r="O3043">
        <v>26</v>
      </c>
    </row>
    <row r="3044" spans="1:15" x14ac:dyDescent="0.45">
      <c r="A3044" t="s">
        <v>149</v>
      </c>
      <c r="B3044">
        <v>2020</v>
      </c>
      <c r="C3044" s="9">
        <v>43814</v>
      </c>
      <c r="D3044" t="s">
        <v>653</v>
      </c>
      <c r="E3044" t="s">
        <v>454</v>
      </c>
      <c r="F3044">
        <v>3</v>
      </c>
      <c r="G3044">
        <v>4</v>
      </c>
      <c r="H3044" t="s">
        <v>75</v>
      </c>
      <c r="I3044" t="s">
        <v>38</v>
      </c>
      <c r="J3044">
        <v>20.7671232876712</v>
      </c>
      <c r="K3044">
        <v>10.574</v>
      </c>
      <c r="L3044">
        <v>14.393999999999901</v>
      </c>
      <c r="M3044">
        <v>19.911999999999999</v>
      </c>
      <c r="N3044">
        <v>2.7589999999999999</v>
      </c>
      <c r="O3044">
        <v>18</v>
      </c>
    </row>
    <row r="3045" spans="1:15" x14ac:dyDescent="0.45">
      <c r="A3045" t="s">
        <v>149</v>
      </c>
      <c r="B3045">
        <v>2020</v>
      </c>
      <c r="C3045" s="9">
        <v>43814</v>
      </c>
      <c r="D3045" t="s">
        <v>653</v>
      </c>
      <c r="E3045" t="s">
        <v>454</v>
      </c>
      <c r="F3045">
        <v>3</v>
      </c>
      <c r="G3045">
        <v>5</v>
      </c>
      <c r="H3045" t="s">
        <v>157</v>
      </c>
      <c r="I3045" t="s">
        <v>158</v>
      </c>
      <c r="J3045">
        <v>22.7369863013698</v>
      </c>
      <c r="K3045">
        <v>16.946999999999999</v>
      </c>
      <c r="L3045">
        <v>17.155999999999999</v>
      </c>
      <c r="M3045">
        <v>19.367999999999999</v>
      </c>
      <c r="N3045">
        <v>1.1060000000000001</v>
      </c>
      <c r="O3045">
        <v>14</v>
      </c>
    </row>
    <row r="3046" spans="1:15" x14ac:dyDescent="0.45">
      <c r="A3046" t="s">
        <v>149</v>
      </c>
      <c r="B3046">
        <v>2020</v>
      </c>
      <c r="C3046" s="9">
        <v>43814</v>
      </c>
      <c r="D3046" t="s">
        <v>653</v>
      </c>
      <c r="E3046" t="s">
        <v>454</v>
      </c>
      <c r="F3046">
        <v>3</v>
      </c>
      <c r="G3046">
        <v>6</v>
      </c>
      <c r="H3046" t="s">
        <v>148</v>
      </c>
      <c r="I3046" t="s">
        <v>63</v>
      </c>
      <c r="K3046">
        <v>16.018999999999998</v>
      </c>
      <c r="L3046">
        <v>16.02</v>
      </c>
      <c r="M3046">
        <v>20.734000000000002</v>
      </c>
      <c r="N3046">
        <v>2.3570000000000002</v>
      </c>
      <c r="O3046">
        <v>18</v>
      </c>
    </row>
    <row r="3047" spans="1:15" x14ac:dyDescent="0.45">
      <c r="A3047" t="s">
        <v>149</v>
      </c>
      <c r="B3047">
        <v>2020</v>
      </c>
      <c r="C3047" s="9">
        <v>43814</v>
      </c>
      <c r="D3047" t="s">
        <v>653</v>
      </c>
      <c r="E3047" t="s">
        <v>454</v>
      </c>
      <c r="F3047">
        <v>3</v>
      </c>
      <c r="G3047">
        <v>7</v>
      </c>
      <c r="H3047" t="s">
        <v>129</v>
      </c>
      <c r="I3047" t="s">
        <v>65</v>
      </c>
      <c r="J3047">
        <v>29.421917808219099</v>
      </c>
      <c r="K3047">
        <v>23.356999999999999</v>
      </c>
      <c r="L3047">
        <v>22.866999999999901</v>
      </c>
      <c r="M3047">
        <v>24.914999999999999</v>
      </c>
      <c r="N3047">
        <v>1.024</v>
      </c>
      <c r="O3047">
        <v>18</v>
      </c>
    </row>
    <row r="3048" spans="1:15" x14ac:dyDescent="0.45">
      <c r="A3048" t="s">
        <v>149</v>
      </c>
      <c r="B3048">
        <v>2020</v>
      </c>
      <c r="C3048" s="9">
        <v>43814</v>
      </c>
      <c r="D3048" t="s">
        <v>653</v>
      </c>
      <c r="E3048" t="s">
        <v>454</v>
      </c>
      <c r="F3048">
        <v>4</v>
      </c>
      <c r="G3048">
        <v>1</v>
      </c>
      <c r="H3048" t="s">
        <v>96</v>
      </c>
      <c r="I3048" t="s">
        <v>40</v>
      </c>
      <c r="J3048">
        <v>25.923287671232799</v>
      </c>
      <c r="K3048">
        <v>25.794999999999899</v>
      </c>
      <c r="L3048">
        <v>26.1</v>
      </c>
      <c r="M3048">
        <v>27.87</v>
      </c>
      <c r="N3048">
        <v>0.88500000000000001</v>
      </c>
      <c r="O3048">
        <v>7</v>
      </c>
    </row>
    <row r="3049" spans="1:15" x14ac:dyDescent="0.45">
      <c r="A3049" t="s">
        <v>149</v>
      </c>
      <c r="B3049">
        <v>2020</v>
      </c>
      <c r="C3049" s="9">
        <v>43814</v>
      </c>
      <c r="D3049" t="s">
        <v>653</v>
      </c>
      <c r="E3049" t="s">
        <v>454</v>
      </c>
      <c r="F3049">
        <v>4</v>
      </c>
      <c r="G3049">
        <v>2</v>
      </c>
      <c r="H3049" t="s">
        <v>20</v>
      </c>
      <c r="I3049" t="s">
        <v>21</v>
      </c>
      <c r="J3049">
        <v>24.358904109589002</v>
      </c>
      <c r="K3049">
        <v>27.410999999999898</v>
      </c>
      <c r="L3049">
        <v>27.507999999999999</v>
      </c>
      <c r="M3049">
        <v>29.242000000000001</v>
      </c>
      <c r="N3049">
        <v>0.86699999999999999</v>
      </c>
      <c r="O3049">
        <v>1</v>
      </c>
    </row>
    <row r="3050" spans="1:15" x14ac:dyDescent="0.45">
      <c r="A3050" t="s">
        <v>149</v>
      </c>
      <c r="B3050">
        <v>2020</v>
      </c>
      <c r="C3050" s="9">
        <v>43814</v>
      </c>
      <c r="D3050" t="s">
        <v>653</v>
      </c>
      <c r="E3050" t="s">
        <v>454</v>
      </c>
      <c r="F3050">
        <v>4</v>
      </c>
      <c r="G3050">
        <v>3</v>
      </c>
      <c r="H3050" t="s">
        <v>155</v>
      </c>
      <c r="I3050" t="s">
        <v>156</v>
      </c>
      <c r="J3050">
        <v>21.150684931506799</v>
      </c>
      <c r="K3050">
        <v>20.186</v>
      </c>
      <c r="L3050">
        <v>21.538</v>
      </c>
      <c r="M3050">
        <v>25.818000000000001</v>
      </c>
      <c r="N3050">
        <v>2.14</v>
      </c>
      <c r="O3050">
        <v>22</v>
      </c>
    </row>
    <row r="3051" spans="1:15" x14ac:dyDescent="0.45">
      <c r="A3051" t="s">
        <v>149</v>
      </c>
      <c r="B3051">
        <v>2020</v>
      </c>
      <c r="C3051" s="9">
        <v>43814</v>
      </c>
      <c r="D3051" t="s">
        <v>653</v>
      </c>
      <c r="E3051" t="s">
        <v>454</v>
      </c>
      <c r="F3051">
        <v>4</v>
      </c>
      <c r="G3051">
        <v>4</v>
      </c>
      <c r="H3051" t="s">
        <v>147</v>
      </c>
      <c r="I3051" t="s">
        <v>31</v>
      </c>
      <c r="J3051">
        <v>31.435616438356099</v>
      </c>
      <c r="K3051">
        <v>27.266999999999999</v>
      </c>
      <c r="L3051">
        <v>27.2</v>
      </c>
      <c r="M3051">
        <v>28.62</v>
      </c>
      <c r="N3051">
        <v>0.71</v>
      </c>
      <c r="O3051">
        <v>4</v>
      </c>
    </row>
    <row r="3052" spans="1:15" x14ac:dyDescent="0.45">
      <c r="A3052" t="s">
        <v>149</v>
      </c>
      <c r="B3052">
        <v>2020</v>
      </c>
      <c r="C3052" s="9">
        <v>43814</v>
      </c>
      <c r="D3052" t="s">
        <v>653</v>
      </c>
      <c r="E3052" t="s">
        <v>454</v>
      </c>
      <c r="F3052">
        <v>4</v>
      </c>
      <c r="G3052">
        <v>5</v>
      </c>
      <c r="H3052" t="s">
        <v>24</v>
      </c>
      <c r="I3052" t="s">
        <v>25</v>
      </c>
      <c r="J3052">
        <v>21.293150684931501</v>
      </c>
      <c r="K3052">
        <v>22.433</v>
      </c>
      <c r="L3052">
        <v>22.311</v>
      </c>
      <c r="M3052">
        <v>25.489000000000001</v>
      </c>
      <c r="N3052">
        <v>1.589</v>
      </c>
      <c r="O3052">
        <v>14</v>
      </c>
    </row>
    <row r="3053" spans="1:15" x14ac:dyDescent="0.45">
      <c r="A3053" t="s">
        <v>149</v>
      </c>
      <c r="B3053">
        <v>2020</v>
      </c>
      <c r="C3053" s="9">
        <v>43814</v>
      </c>
      <c r="D3053" t="s">
        <v>653</v>
      </c>
      <c r="E3053" t="s">
        <v>454</v>
      </c>
      <c r="F3053">
        <v>4</v>
      </c>
      <c r="G3053">
        <v>6</v>
      </c>
      <c r="H3053" t="s">
        <v>58</v>
      </c>
      <c r="I3053" t="s">
        <v>59</v>
      </c>
      <c r="J3053">
        <v>21.915068493150599</v>
      </c>
      <c r="K3053">
        <v>12.682</v>
      </c>
      <c r="L3053">
        <v>14.010999999999999</v>
      </c>
      <c r="M3053">
        <v>18.535</v>
      </c>
      <c r="N3053">
        <v>2.262</v>
      </c>
      <c r="O3053">
        <v>22</v>
      </c>
    </row>
    <row r="3054" spans="1:15" x14ac:dyDescent="0.45">
      <c r="A3054" t="s">
        <v>149</v>
      </c>
      <c r="B3054">
        <v>2020</v>
      </c>
      <c r="C3054" s="9">
        <v>43814</v>
      </c>
      <c r="D3054" t="s">
        <v>653</v>
      </c>
      <c r="E3054" t="s">
        <v>454</v>
      </c>
      <c r="F3054">
        <v>4</v>
      </c>
      <c r="G3054">
        <v>9</v>
      </c>
      <c r="H3054" t="s">
        <v>82</v>
      </c>
      <c r="I3054" t="s">
        <v>67</v>
      </c>
      <c r="J3054">
        <v>27.293150684931501</v>
      </c>
      <c r="K3054">
        <v>24.718</v>
      </c>
      <c r="L3054">
        <v>24.277000000000001</v>
      </c>
      <c r="M3054">
        <v>26.228999999999999</v>
      </c>
      <c r="N3054">
        <v>0.97599999999999998</v>
      </c>
      <c r="O3054">
        <v>14</v>
      </c>
    </row>
    <row r="3055" spans="1:15" x14ac:dyDescent="0.45">
      <c r="A3055" t="s">
        <v>149</v>
      </c>
      <c r="B3055">
        <v>2020</v>
      </c>
      <c r="C3055" s="9">
        <v>43814</v>
      </c>
      <c r="D3055" t="s">
        <v>653</v>
      </c>
      <c r="E3055" t="s">
        <v>642</v>
      </c>
      <c r="F3055">
        <v>1</v>
      </c>
      <c r="G3055">
        <v>1</v>
      </c>
      <c r="H3055" t="s">
        <v>147</v>
      </c>
      <c r="I3055" t="s">
        <v>31</v>
      </c>
      <c r="J3055">
        <v>31.435616438356099</v>
      </c>
      <c r="K3055">
        <v>27.2</v>
      </c>
      <c r="L3055">
        <v>27.279</v>
      </c>
      <c r="M3055">
        <v>28.699000000000002</v>
      </c>
      <c r="N3055">
        <v>0.71</v>
      </c>
      <c r="O3055">
        <v>4</v>
      </c>
    </row>
    <row r="3056" spans="1:15" x14ac:dyDescent="0.45">
      <c r="A3056" t="s">
        <v>149</v>
      </c>
      <c r="B3056">
        <v>2020</v>
      </c>
      <c r="C3056" s="9">
        <v>43814</v>
      </c>
      <c r="D3056" t="s">
        <v>653</v>
      </c>
      <c r="E3056" t="s">
        <v>642</v>
      </c>
      <c r="F3056">
        <v>1</v>
      </c>
      <c r="G3056">
        <v>2</v>
      </c>
      <c r="H3056" t="s">
        <v>157</v>
      </c>
      <c r="I3056" t="s">
        <v>158</v>
      </c>
      <c r="J3056">
        <v>22.7369863013698</v>
      </c>
      <c r="K3056">
        <v>17.155999999999999</v>
      </c>
      <c r="L3056">
        <v>17.681999999999999</v>
      </c>
      <c r="M3056">
        <v>19.847999999999999</v>
      </c>
      <c r="N3056">
        <v>1.083</v>
      </c>
      <c r="O3056">
        <v>14</v>
      </c>
    </row>
    <row r="3057" spans="1:15" x14ac:dyDescent="0.45">
      <c r="A3057" t="s">
        <v>149</v>
      </c>
      <c r="B3057">
        <v>2020</v>
      </c>
      <c r="C3057" s="9">
        <v>43814</v>
      </c>
      <c r="D3057" t="s">
        <v>653</v>
      </c>
      <c r="E3057" t="s">
        <v>642</v>
      </c>
      <c r="F3057">
        <v>1</v>
      </c>
      <c r="G3057">
        <v>3</v>
      </c>
      <c r="H3057" t="s">
        <v>60</v>
      </c>
      <c r="I3057" t="s">
        <v>61</v>
      </c>
      <c r="J3057">
        <v>31.413698630136899</v>
      </c>
      <c r="K3057">
        <v>22.995999999999999</v>
      </c>
      <c r="L3057">
        <v>22.997</v>
      </c>
      <c r="M3057">
        <v>24.472999999999999</v>
      </c>
      <c r="N3057">
        <v>0.73799999999999999</v>
      </c>
      <c r="O3057">
        <v>18</v>
      </c>
    </row>
    <row r="3058" spans="1:15" x14ac:dyDescent="0.45">
      <c r="A3058" t="s">
        <v>149</v>
      </c>
      <c r="B3058">
        <v>2020</v>
      </c>
      <c r="C3058" s="9">
        <v>43814</v>
      </c>
      <c r="D3058" t="s">
        <v>653</v>
      </c>
      <c r="E3058" t="s">
        <v>642</v>
      </c>
      <c r="F3058">
        <v>1</v>
      </c>
      <c r="G3058">
        <v>4</v>
      </c>
      <c r="H3058" t="s">
        <v>146</v>
      </c>
      <c r="I3058" t="s">
        <v>56</v>
      </c>
      <c r="J3058">
        <v>29.701369863013699</v>
      </c>
      <c r="K3058">
        <v>22.414999999999999</v>
      </c>
      <c r="L3058">
        <v>22.315999999999999</v>
      </c>
      <c r="M3058">
        <v>24.218</v>
      </c>
      <c r="N3058">
        <v>0.95099999999999996</v>
      </c>
      <c r="O3058">
        <v>22</v>
      </c>
    </row>
    <row r="3059" spans="1:15" x14ac:dyDescent="0.45">
      <c r="A3059" t="s">
        <v>149</v>
      </c>
      <c r="B3059">
        <v>2020</v>
      </c>
      <c r="C3059" s="9">
        <v>43814</v>
      </c>
      <c r="D3059" t="s">
        <v>653</v>
      </c>
      <c r="E3059" t="s">
        <v>642</v>
      </c>
      <c r="F3059">
        <v>1</v>
      </c>
      <c r="G3059">
        <v>5</v>
      </c>
      <c r="H3059" t="s">
        <v>154</v>
      </c>
      <c r="I3059" t="s">
        <v>38</v>
      </c>
      <c r="J3059">
        <v>29.035616438356101</v>
      </c>
      <c r="K3059">
        <v>24.286999999999999</v>
      </c>
      <c r="L3059">
        <v>23.934999999999999</v>
      </c>
      <c r="M3059">
        <v>25.855</v>
      </c>
      <c r="N3059">
        <v>0.96</v>
      </c>
      <c r="O3059">
        <v>26</v>
      </c>
    </row>
    <row r="3060" spans="1:15" x14ac:dyDescent="0.45">
      <c r="A3060" t="s">
        <v>149</v>
      </c>
      <c r="B3060">
        <v>2020</v>
      </c>
      <c r="C3060" s="9">
        <v>43814</v>
      </c>
      <c r="D3060" t="s">
        <v>653</v>
      </c>
      <c r="E3060" t="s">
        <v>642</v>
      </c>
      <c r="F3060">
        <v>2</v>
      </c>
      <c r="G3060">
        <v>1</v>
      </c>
      <c r="H3060" t="s">
        <v>109</v>
      </c>
      <c r="I3060" t="s">
        <v>118</v>
      </c>
      <c r="J3060">
        <v>26.873972602739698</v>
      </c>
      <c r="K3060">
        <v>26.219000000000001</v>
      </c>
      <c r="L3060">
        <v>26.347999999999999</v>
      </c>
      <c r="M3060">
        <v>27.92</v>
      </c>
      <c r="N3060">
        <v>0.78600000000000003</v>
      </c>
      <c r="O3060">
        <v>8</v>
      </c>
    </row>
    <row r="3061" spans="1:15" x14ac:dyDescent="0.45">
      <c r="A3061" t="s">
        <v>149</v>
      </c>
      <c r="B3061">
        <v>2020</v>
      </c>
      <c r="C3061" s="9">
        <v>43814</v>
      </c>
      <c r="D3061" t="s">
        <v>653</v>
      </c>
      <c r="E3061" t="s">
        <v>642</v>
      </c>
      <c r="F3061">
        <v>2</v>
      </c>
      <c r="G3061">
        <v>2</v>
      </c>
      <c r="H3061" t="s">
        <v>82</v>
      </c>
      <c r="I3061" t="s">
        <v>67</v>
      </c>
      <c r="J3061">
        <v>27.293150684931501</v>
      </c>
      <c r="K3061">
        <v>24.277000000000001</v>
      </c>
      <c r="L3061">
        <v>24.344999999999999</v>
      </c>
      <c r="M3061">
        <v>26.273</v>
      </c>
      <c r="N3061">
        <v>0.96399999999999997</v>
      </c>
      <c r="O3061">
        <v>14</v>
      </c>
    </row>
    <row r="3062" spans="1:15" x14ac:dyDescent="0.45">
      <c r="A3062" t="s">
        <v>149</v>
      </c>
      <c r="B3062">
        <v>2020</v>
      </c>
      <c r="C3062" s="9">
        <v>43814</v>
      </c>
      <c r="D3062" t="s">
        <v>653</v>
      </c>
      <c r="E3062" t="s">
        <v>642</v>
      </c>
      <c r="F3062">
        <v>2</v>
      </c>
      <c r="G3062">
        <v>3</v>
      </c>
      <c r="H3062" t="s">
        <v>75</v>
      </c>
      <c r="I3062" t="s">
        <v>38</v>
      </c>
      <c r="J3062">
        <v>20.7671232876712</v>
      </c>
      <c r="K3062">
        <v>14.393999999999901</v>
      </c>
      <c r="L3062">
        <v>16.047000000000001</v>
      </c>
      <c r="M3062">
        <v>20.945</v>
      </c>
      <c r="N3062">
        <v>2.4489999999999998</v>
      </c>
      <c r="O3062">
        <v>18</v>
      </c>
    </row>
    <row r="3063" spans="1:15" x14ac:dyDescent="0.45">
      <c r="A3063" t="s">
        <v>149</v>
      </c>
      <c r="B3063">
        <v>2020</v>
      </c>
      <c r="C3063" s="9">
        <v>43814</v>
      </c>
      <c r="D3063" t="s">
        <v>653</v>
      </c>
      <c r="E3063" t="s">
        <v>642</v>
      </c>
      <c r="F3063">
        <v>2</v>
      </c>
      <c r="G3063">
        <v>4</v>
      </c>
      <c r="H3063" t="s">
        <v>144</v>
      </c>
      <c r="I3063" t="s">
        <v>145</v>
      </c>
      <c r="J3063">
        <v>21.660273972602699</v>
      </c>
      <c r="K3063">
        <v>24.741999999999901</v>
      </c>
      <c r="L3063">
        <v>23.975000000000001</v>
      </c>
      <c r="M3063">
        <v>26.885000000000002</v>
      </c>
      <c r="N3063">
        <v>1.4550000000000001</v>
      </c>
      <c r="O3063">
        <v>22</v>
      </c>
    </row>
    <row r="3064" spans="1:15" x14ac:dyDescent="0.45">
      <c r="A3064" t="s">
        <v>149</v>
      </c>
      <c r="B3064">
        <v>2020</v>
      </c>
      <c r="C3064" s="9">
        <v>43814</v>
      </c>
      <c r="D3064" t="s">
        <v>653</v>
      </c>
      <c r="E3064" t="s">
        <v>642</v>
      </c>
      <c r="F3064">
        <v>3</v>
      </c>
      <c r="G3064">
        <v>1</v>
      </c>
      <c r="H3064" t="s">
        <v>26</v>
      </c>
      <c r="I3064" t="s">
        <v>27</v>
      </c>
      <c r="J3064">
        <v>21.564383561643801</v>
      </c>
      <c r="K3064">
        <v>24.556999999999999</v>
      </c>
      <c r="L3064">
        <v>24.908999999999999</v>
      </c>
      <c r="M3064">
        <v>27.059000000000001</v>
      </c>
      <c r="N3064">
        <v>1.075</v>
      </c>
      <c r="O3064">
        <v>12</v>
      </c>
    </row>
    <row r="3065" spans="1:15" x14ac:dyDescent="0.45">
      <c r="A3065" t="s">
        <v>149</v>
      </c>
      <c r="B3065">
        <v>2020</v>
      </c>
      <c r="C3065" s="9">
        <v>43814</v>
      </c>
      <c r="D3065" t="s">
        <v>653</v>
      </c>
      <c r="E3065" t="s">
        <v>642</v>
      </c>
      <c r="F3065">
        <v>3</v>
      </c>
      <c r="G3065">
        <v>2</v>
      </c>
      <c r="H3065" t="s">
        <v>39</v>
      </c>
      <c r="I3065" t="s">
        <v>40</v>
      </c>
      <c r="J3065">
        <v>25.345205479452002</v>
      </c>
      <c r="K3065">
        <v>24.83</v>
      </c>
      <c r="L3065">
        <v>24.919</v>
      </c>
      <c r="M3065">
        <v>26.777000000000001</v>
      </c>
      <c r="N3065">
        <v>0.92900000000000005</v>
      </c>
      <c r="O3065">
        <v>14</v>
      </c>
    </row>
    <row r="3066" spans="1:15" x14ac:dyDescent="0.45">
      <c r="A3066" t="s">
        <v>149</v>
      </c>
      <c r="B3066">
        <v>2020</v>
      </c>
      <c r="C3066" s="9">
        <v>43814</v>
      </c>
      <c r="D3066" t="s">
        <v>653</v>
      </c>
      <c r="E3066" t="s">
        <v>642</v>
      </c>
      <c r="F3066">
        <v>3</v>
      </c>
      <c r="G3066">
        <v>3</v>
      </c>
      <c r="H3066" t="s">
        <v>129</v>
      </c>
      <c r="I3066" t="s">
        <v>65</v>
      </c>
      <c r="J3066">
        <v>29.421917808219099</v>
      </c>
      <c r="K3066">
        <v>22.866999999999901</v>
      </c>
      <c r="L3066">
        <v>22.904</v>
      </c>
      <c r="M3066">
        <v>24.917999999999999</v>
      </c>
      <c r="N3066">
        <v>1.0069999999999999</v>
      </c>
      <c r="O3066">
        <v>18</v>
      </c>
    </row>
    <row r="3067" spans="1:15" x14ac:dyDescent="0.45">
      <c r="A3067" t="s">
        <v>149</v>
      </c>
      <c r="B3067">
        <v>2020</v>
      </c>
      <c r="C3067" s="9">
        <v>43814</v>
      </c>
      <c r="D3067" t="s">
        <v>653</v>
      </c>
      <c r="E3067" t="s">
        <v>642</v>
      </c>
      <c r="F3067">
        <v>3</v>
      </c>
      <c r="G3067">
        <v>4</v>
      </c>
      <c r="H3067" t="s">
        <v>58</v>
      </c>
      <c r="I3067" t="s">
        <v>59</v>
      </c>
      <c r="J3067">
        <v>21.915068493150599</v>
      </c>
      <c r="K3067">
        <v>14.010999999999999</v>
      </c>
      <c r="L3067">
        <v>15.170999999999999</v>
      </c>
      <c r="M3067">
        <v>19.303000000000001</v>
      </c>
      <c r="N3067">
        <v>2.0659999999999998</v>
      </c>
      <c r="O3067">
        <v>22</v>
      </c>
    </row>
    <row r="3068" spans="1:15" x14ac:dyDescent="0.45">
      <c r="A3068" t="s">
        <v>149</v>
      </c>
      <c r="B3068">
        <v>2020</v>
      </c>
      <c r="C3068" s="9">
        <v>43814</v>
      </c>
      <c r="D3068" t="s">
        <v>653</v>
      </c>
      <c r="E3068" t="s">
        <v>642</v>
      </c>
      <c r="F3068">
        <v>3</v>
      </c>
      <c r="G3068">
        <v>5</v>
      </c>
      <c r="H3068" t="s">
        <v>133</v>
      </c>
      <c r="I3068" t="s">
        <v>25</v>
      </c>
      <c r="J3068">
        <v>26.890410958904098</v>
      </c>
      <c r="K3068">
        <v>26.661999999999999</v>
      </c>
      <c r="L3068">
        <v>26.369999999999902</v>
      </c>
      <c r="M3068">
        <v>27.911999999999999</v>
      </c>
      <c r="N3068">
        <v>0.77100000000000002</v>
      </c>
      <c r="O3068">
        <v>26</v>
      </c>
    </row>
    <row r="3069" spans="1:15" x14ac:dyDescent="0.45">
      <c r="A3069" t="s">
        <v>149</v>
      </c>
      <c r="B3069">
        <v>2020</v>
      </c>
      <c r="C3069" s="9">
        <v>43814</v>
      </c>
      <c r="D3069" t="s">
        <v>653</v>
      </c>
      <c r="E3069" t="s">
        <v>642</v>
      </c>
      <c r="F3069">
        <v>4</v>
      </c>
      <c r="G3069">
        <v>1</v>
      </c>
      <c r="H3069" t="s">
        <v>79</v>
      </c>
      <c r="I3069" t="s">
        <v>65</v>
      </c>
      <c r="J3069">
        <v>32.616438356164302</v>
      </c>
      <c r="K3069">
        <v>31.774000000000001</v>
      </c>
      <c r="L3069">
        <v>31.812999999999999</v>
      </c>
      <c r="M3069">
        <v>33.237000000000002</v>
      </c>
      <c r="N3069">
        <v>0.71199999999999997</v>
      </c>
      <c r="O3069">
        <v>11</v>
      </c>
    </row>
    <row r="3070" spans="1:15" x14ac:dyDescent="0.45">
      <c r="A3070" t="s">
        <v>149</v>
      </c>
      <c r="B3070">
        <v>2020</v>
      </c>
      <c r="C3070" s="9">
        <v>43814</v>
      </c>
      <c r="D3070" t="s">
        <v>653</v>
      </c>
      <c r="E3070" t="s">
        <v>642</v>
      </c>
      <c r="F3070">
        <v>4</v>
      </c>
      <c r="G3070">
        <v>2</v>
      </c>
      <c r="H3070" t="s">
        <v>24</v>
      </c>
      <c r="I3070" t="s">
        <v>25</v>
      </c>
      <c r="J3070">
        <v>21.293150684931501</v>
      </c>
      <c r="K3070">
        <v>22.311</v>
      </c>
      <c r="L3070">
        <v>22.782</v>
      </c>
      <c r="M3070">
        <v>25.841999999999999</v>
      </c>
      <c r="N3070">
        <v>1.53</v>
      </c>
      <c r="O3070">
        <v>14</v>
      </c>
    </row>
    <row r="3071" spans="1:15" x14ac:dyDescent="0.45">
      <c r="A3071" t="s">
        <v>149</v>
      </c>
      <c r="B3071">
        <v>2020</v>
      </c>
      <c r="C3071" s="9">
        <v>43814</v>
      </c>
      <c r="D3071" t="s">
        <v>653</v>
      </c>
      <c r="E3071" t="s">
        <v>642</v>
      </c>
      <c r="F3071">
        <v>4</v>
      </c>
      <c r="G3071">
        <v>3</v>
      </c>
      <c r="H3071" t="s">
        <v>148</v>
      </c>
      <c r="I3071" t="s">
        <v>63</v>
      </c>
      <c r="K3071">
        <v>16.02</v>
      </c>
      <c r="L3071">
        <v>17.294</v>
      </c>
      <c r="M3071">
        <v>21.596</v>
      </c>
      <c r="N3071">
        <v>2.1509999999999998</v>
      </c>
      <c r="O3071">
        <v>18</v>
      </c>
    </row>
    <row r="3072" spans="1:15" x14ac:dyDescent="0.45">
      <c r="A3072" t="s">
        <v>149</v>
      </c>
      <c r="B3072">
        <v>2020</v>
      </c>
      <c r="C3072" s="9">
        <v>43814</v>
      </c>
      <c r="D3072" t="s">
        <v>653</v>
      </c>
      <c r="E3072" t="s">
        <v>642</v>
      </c>
      <c r="F3072">
        <v>4</v>
      </c>
      <c r="G3072">
        <v>4</v>
      </c>
      <c r="H3072" t="s">
        <v>155</v>
      </c>
      <c r="I3072" t="s">
        <v>156</v>
      </c>
      <c r="J3072">
        <v>21.150684931506799</v>
      </c>
      <c r="K3072">
        <v>21.538</v>
      </c>
      <c r="L3072">
        <v>20.902999999999999</v>
      </c>
      <c r="M3072">
        <v>24.875</v>
      </c>
      <c r="N3072">
        <v>1.986</v>
      </c>
      <c r="O3072">
        <v>22</v>
      </c>
    </row>
    <row r="3073" spans="1:15" x14ac:dyDescent="0.45">
      <c r="A3073" t="s">
        <v>149</v>
      </c>
      <c r="B3073">
        <v>2020</v>
      </c>
      <c r="C3073" s="9">
        <v>43814</v>
      </c>
      <c r="D3073" t="s">
        <v>653</v>
      </c>
      <c r="E3073" t="s">
        <v>642</v>
      </c>
      <c r="F3073">
        <v>4</v>
      </c>
      <c r="G3073">
        <v>5</v>
      </c>
      <c r="H3073" t="s">
        <v>52</v>
      </c>
      <c r="I3073" t="s">
        <v>53</v>
      </c>
      <c r="J3073">
        <v>22.7643835616438</v>
      </c>
      <c r="K3073">
        <v>17.163</v>
      </c>
      <c r="L3073">
        <v>16.884</v>
      </c>
      <c r="M3073">
        <v>19.632000000000001</v>
      </c>
      <c r="N3073">
        <v>1.3740000000000001</v>
      </c>
      <c r="O3073">
        <v>26</v>
      </c>
    </row>
    <row r="3074" spans="1:15" x14ac:dyDescent="0.45">
      <c r="A3074" t="s">
        <v>149</v>
      </c>
      <c r="B3074">
        <v>2020</v>
      </c>
      <c r="C3074" s="9">
        <v>43814</v>
      </c>
      <c r="D3074" t="s">
        <v>653</v>
      </c>
      <c r="E3074" t="s">
        <v>643</v>
      </c>
      <c r="F3074">
        <v>1</v>
      </c>
      <c r="G3074">
        <v>1</v>
      </c>
      <c r="H3074" t="s">
        <v>132</v>
      </c>
      <c r="I3074" t="s">
        <v>36</v>
      </c>
      <c r="J3074">
        <v>29.065753424657501</v>
      </c>
      <c r="K3074">
        <v>30.462999999999901</v>
      </c>
      <c r="L3074">
        <v>30.606999999999999</v>
      </c>
      <c r="M3074">
        <v>32.082999999999998</v>
      </c>
      <c r="N3074">
        <v>0.73799999999999999</v>
      </c>
      <c r="O3074">
        <v>2</v>
      </c>
    </row>
    <row r="3075" spans="1:15" x14ac:dyDescent="0.45">
      <c r="A3075" t="s">
        <v>149</v>
      </c>
      <c r="B3075">
        <v>2020</v>
      </c>
      <c r="C3075" s="9">
        <v>43814</v>
      </c>
      <c r="D3075" t="s">
        <v>653</v>
      </c>
      <c r="E3075" t="s">
        <v>643</v>
      </c>
      <c r="F3075">
        <v>1</v>
      </c>
      <c r="G3075">
        <v>2</v>
      </c>
      <c r="H3075" t="s">
        <v>46</v>
      </c>
      <c r="I3075" t="s">
        <v>47</v>
      </c>
      <c r="J3075">
        <v>19.4958904109589</v>
      </c>
      <c r="K3075">
        <v>20.751000000000001</v>
      </c>
      <c r="L3075">
        <v>24.501999999999999</v>
      </c>
      <c r="M3075">
        <v>30.893999999999998</v>
      </c>
      <c r="N3075">
        <v>3.1960000000000002</v>
      </c>
      <c r="O3075">
        <v>6</v>
      </c>
    </row>
    <row r="3076" spans="1:15" x14ac:dyDescent="0.45">
      <c r="A3076" t="s">
        <v>149</v>
      </c>
      <c r="B3076">
        <v>2020</v>
      </c>
      <c r="C3076" s="9">
        <v>43814</v>
      </c>
      <c r="D3076" t="s">
        <v>653</v>
      </c>
      <c r="E3076" t="s">
        <v>643</v>
      </c>
      <c r="F3076">
        <v>1</v>
      </c>
      <c r="G3076">
        <v>3</v>
      </c>
      <c r="H3076" t="s">
        <v>147</v>
      </c>
      <c r="I3076" t="s">
        <v>31</v>
      </c>
      <c r="J3076">
        <v>31.435616438356099</v>
      </c>
      <c r="K3076">
        <v>27.279</v>
      </c>
      <c r="L3076">
        <v>27.314</v>
      </c>
      <c r="M3076">
        <v>28.73</v>
      </c>
      <c r="N3076">
        <v>0.70799999999999996</v>
      </c>
      <c r="O3076">
        <v>4</v>
      </c>
    </row>
    <row r="3077" spans="1:15" x14ac:dyDescent="0.45">
      <c r="A3077" t="s">
        <v>149</v>
      </c>
      <c r="B3077">
        <v>2020</v>
      </c>
      <c r="C3077" s="9">
        <v>43814</v>
      </c>
      <c r="D3077" t="s">
        <v>653</v>
      </c>
      <c r="E3077" t="s">
        <v>643</v>
      </c>
      <c r="F3077">
        <v>1</v>
      </c>
      <c r="G3077">
        <v>4</v>
      </c>
      <c r="H3077" t="s">
        <v>26</v>
      </c>
      <c r="I3077" t="s">
        <v>27</v>
      </c>
      <c r="J3077">
        <v>21.564383561643801</v>
      </c>
      <c r="K3077">
        <v>24.908999999999999</v>
      </c>
      <c r="L3077">
        <v>24.956</v>
      </c>
      <c r="M3077">
        <v>27.062000000000001</v>
      </c>
      <c r="N3077">
        <v>1.0529999999999999</v>
      </c>
      <c r="O3077">
        <v>12</v>
      </c>
    </row>
    <row r="3078" spans="1:15" x14ac:dyDescent="0.45">
      <c r="A3078" t="s">
        <v>149</v>
      </c>
      <c r="B3078">
        <v>2020</v>
      </c>
      <c r="C3078" s="9">
        <v>43814</v>
      </c>
      <c r="D3078" t="s">
        <v>653</v>
      </c>
      <c r="E3078" t="s">
        <v>643</v>
      </c>
      <c r="F3078">
        <v>1</v>
      </c>
      <c r="G3078">
        <v>5</v>
      </c>
      <c r="H3078" t="s">
        <v>43</v>
      </c>
      <c r="I3078" t="s">
        <v>44</v>
      </c>
      <c r="J3078">
        <v>27.071232876712301</v>
      </c>
      <c r="K3078">
        <v>24.128</v>
      </c>
      <c r="L3078">
        <v>24.094000000000001</v>
      </c>
      <c r="M3078">
        <v>25.654</v>
      </c>
      <c r="N3078">
        <v>0.78</v>
      </c>
      <c r="O3078">
        <v>10</v>
      </c>
    </row>
    <row r="3079" spans="1:15" x14ac:dyDescent="0.45">
      <c r="A3079" t="s">
        <v>149</v>
      </c>
      <c r="B3079">
        <v>2020</v>
      </c>
      <c r="C3079" s="9">
        <v>43814</v>
      </c>
      <c r="D3079" t="s">
        <v>653</v>
      </c>
      <c r="E3079" t="s">
        <v>643</v>
      </c>
      <c r="F3079">
        <v>1</v>
      </c>
      <c r="G3079">
        <v>6</v>
      </c>
      <c r="H3079" t="s">
        <v>96</v>
      </c>
      <c r="I3079" t="s">
        <v>40</v>
      </c>
      <c r="J3079">
        <v>25.923287671232799</v>
      </c>
      <c r="K3079">
        <v>26.1</v>
      </c>
      <c r="L3079">
        <v>25.831999999999901</v>
      </c>
      <c r="M3079">
        <v>27.585999999999999</v>
      </c>
      <c r="N3079">
        <v>0.877</v>
      </c>
      <c r="O3079">
        <v>7</v>
      </c>
    </row>
    <row r="3080" spans="1:15" x14ac:dyDescent="0.45">
      <c r="A3080" t="s">
        <v>149</v>
      </c>
      <c r="B3080">
        <v>2020</v>
      </c>
      <c r="C3080" s="9">
        <v>43814</v>
      </c>
      <c r="D3080" t="s">
        <v>653</v>
      </c>
      <c r="E3080" t="s">
        <v>643</v>
      </c>
      <c r="F3080">
        <v>2</v>
      </c>
      <c r="G3080">
        <v>1</v>
      </c>
      <c r="H3080" t="s">
        <v>135</v>
      </c>
      <c r="I3080" t="s">
        <v>29</v>
      </c>
      <c r="J3080">
        <v>30.101369863013598</v>
      </c>
      <c r="K3080">
        <v>27.734999999999999</v>
      </c>
      <c r="L3080">
        <v>27.994999999999902</v>
      </c>
      <c r="M3080">
        <v>29.614999999999998</v>
      </c>
      <c r="N3080">
        <v>0.81</v>
      </c>
      <c r="O3080">
        <v>5</v>
      </c>
    </row>
    <row r="3081" spans="1:15" x14ac:dyDescent="0.45">
      <c r="A3081" t="s">
        <v>149</v>
      </c>
      <c r="B3081">
        <v>2020</v>
      </c>
      <c r="C3081" s="9">
        <v>43814</v>
      </c>
      <c r="D3081" t="s">
        <v>653</v>
      </c>
      <c r="E3081" t="s">
        <v>643</v>
      </c>
      <c r="F3081">
        <v>2</v>
      </c>
      <c r="G3081">
        <v>2</v>
      </c>
      <c r="H3081" t="s">
        <v>50</v>
      </c>
      <c r="I3081" t="s">
        <v>51</v>
      </c>
      <c r="J3081">
        <v>23.191780821917799</v>
      </c>
      <c r="K3081">
        <v>25.933</v>
      </c>
      <c r="L3081">
        <v>26.138999999999999</v>
      </c>
      <c r="M3081">
        <v>27.707000000000001</v>
      </c>
      <c r="N3081">
        <v>0.78400000000000003</v>
      </c>
      <c r="O3081">
        <v>3</v>
      </c>
    </row>
    <row r="3082" spans="1:15" x14ac:dyDescent="0.45">
      <c r="A3082" t="s">
        <v>149</v>
      </c>
      <c r="B3082">
        <v>2020</v>
      </c>
      <c r="C3082" s="9">
        <v>43814</v>
      </c>
      <c r="D3082" t="s">
        <v>653</v>
      </c>
      <c r="E3082" t="s">
        <v>643</v>
      </c>
      <c r="F3082">
        <v>2</v>
      </c>
      <c r="G3082">
        <v>3</v>
      </c>
      <c r="H3082" t="s">
        <v>20</v>
      </c>
      <c r="I3082" t="s">
        <v>21</v>
      </c>
      <c r="J3082">
        <v>24.358904109589002</v>
      </c>
      <c r="K3082">
        <v>27.507999999999999</v>
      </c>
      <c r="L3082">
        <v>27.602</v>
      </c>
      <c r="M3082">
        <v>29.314</v>
      </c>
      <c r="N3082">
        <v>0.85599999999999998</v>
      </c>
      <c r="O3082">
        <v>1</v>
      </c>
    </row>
    <row r="3083" spans="1:15" x14ac:dyDescent="0.45">
      <c r="A3083" t="s">
        <v>149</v>
      </c>
      <c r="B3083">
        <v>2020</v>
      </c>
      <c r="C3083" s="9">
        <v>43814</v>
      </c>
      <c r="D3083" t="s">
        <v>653</v>
      </c>
      <c r="E3083" t="s">
        <v>643</v>
      </c>
      <c r="F3083">
        <v>2</v>
      </c>
      <c r="G3083">
        <v>4</v>
      </c>
      <c r="H3083" t="s">
        <v>33</v>
      </c>
      <c r="I3083" t="s">
        <v>27</v>
      </c>
      <c r="J3083">
        <v>26.068493150684901</v>
      </c>
      <c r="K3083">
        <v>21.248000000000001</v>
      </c>
      <c r="L3083">
        <v>22.114999999999998</v>
      </c>
      <c r="M3083">
        <v>25.393000000000001</v>
      </c>
      <c r="N3083">
        <v>1.639</v>
      </c>
      <c r="O3083">
        <v>13</v>
      </c>
    </row>
    <row r="3084" spans="1:15" x14ac:dyDescent="0.45">
      <c r="A3084" t="s">
        <v>149</v>
      </c>
      <c r="B3084">
        <v>2020</v>
      </c>
      <c r="C3084" s="9">
        <v>43814</v>
      </c>
      <c r="D3084" t="s">
        <v>653</v>
      </c>
      <c r="E3084" t="s">
        <v>643</v>
      </c>
      <c r="F3084">
        <v>2</v>
      </c>
      <c r="G3084">
        <v>5</v>
      </c>
      <c r="H3084" t="s">
        <v>28</v>
      </c>
      <c r="I3084" t="s">
        <v>29</v>
      </c>
      <c r="J3084">
        <v>19.9698630136986</v>
      </c>
      <c r="K3084">
        <v>29.1329999999999</v>
      </c>
      <c r="L3084">
        <v>28.474</v>
      </c>
      <c r="M3084">
        <v>31.942</v>
      </c>
      <c r="N3084">
        <v>1.734</v>
      </c>
      <c r="O3084">
        <v>9</v>
      </c>
    </row>
    <row r="3085" spans="1:15" x14ac:dyDescent="0.45">
      <c r="A3085" t="s">
        <v>149</v>
      </c>
      <c r="B3085">
        <v>2020</v>
      </c>
      <c r="C3085" s="9">
        <v>43814</v>
      </c>
      <c r="D3085" t="s">
        <v>653</v>
      </c>
      <c r="E3085" t="s">
        <v>643</v>
      </c>
      <c r="F3085">
        <v>2</v>
      </c>
      <c r="G3085">
        <v>6</v>
      </c>
      <c r="H3085" t="s">
        <v>109</v>
      </c>
      <c r="I3085" t="s">
        <v>118</v>
      </c>
      <c r="J3085">
        <v>26.873972602739698</v>
      </c>
      <c r="K3085">
        <v>26.347999999999999</v>
      </c>
      <c r="L3085">
        <v>26.27</v>
      </c>
      <c r="M3085">
        <v>27.83</v>
      </c>
      <c r="N3085">
        <v>0.78</v>
      </c>
      <c r="O3085">
        <v>8</v>
      </c>
    </row>
    <row r="3086" spans="1:15" x14ac:dyDescent="0.45">
      <c r="A3086" t="s">
        <v>149</v>
      </c>
      <c r="B3086">
        <v>2020</v>
      </c>
      <c r="C3086" s="9">
        <v>43814</v>
      </c>
      <c r="D3086" t="s">
        <v>653</v>
      </c>
      <c r="E3086" t="s">
        <v>643</v>
      </c>
      <c r="F3086">
        <v>2</v>
      </c>
      <c r="G3086">
        <v>7</v>
      </c>
      <c r="H3086" t="s">
        <v>79</v>
      </c>
      <c r="I3086" t="s">
        <v>65</v>
      </c>
      <c r="J3086">
        <v>32.616438356164302</v>
      </c>
      <c r="K3086">
        <v>31.812999999999999</v>
      </c>
      <c r="L3086">
        <v>31.524999999999999</v>
      </c>
      <c r="M3086">
        <v>32.942999999999998</v>
      </c>
      <c r="N3086">
        <v>0.70899999999999996</v>
      </c>
      <c r="O3086">
        <v>11</v>
      </c>
    </row>
    <row r="3087" spans="1:15" x14ac:dyDescent="0.45">
      <c r="A3087" t="s">
        <v>149</v>
      </c>
      <c r="B3087">
        <v>2020</v>
      </c>
      <c r="C3087" s="9">
        <v>43814</v>
      </c>
      <c r="D3087" t="s">
        <v>653</v>
      </c>
      <c r="E3087" t="s">
        <v>370</v>
      </c>
      <c r="F3087">
        <v>1</v>
      </c>
      <c r="G3087">
        <v>1</v>
      </c>
      <c r="H3087" t="s">
        <v>20</v>
      </c>
      <c r="I3087" t="s">
        <v>21</v>
      </c>
      <c r="J3087">
        <v>24.358904109589002</v>
      </c>
      <c r="K3087">
        <v>27.602</v>
      </c>
      <c r="L3087">
        <v>27.890999999999998</v>
      </c>
      <c r="M3087">
        <v>29.588999999999999</v>
      </c>
      <c r="N3087">
        <v>0.84899999999999998</v>
      </c>
      <c r="O3087">
        <v>1</v>
      </c>
    </row>
    <row r="3088" spans="1:15" x14ac:dyDescent="0.45">
      <c r="A3088" t="s">
        <v>149</v>
      </c>
      <c r="B3088">
        <v>2020</v>
      </c>
      <c r="C3088" s="9">
        <v>43814</v>
      </c>
      <c r="D3088" t="s">
        <v>653</v>
      </c>
      <c r="E3088" t="s">
        <v>370</v>
      </c>
      <c r="F3088">
        <v>1</v>
      </c>
      <c r="G3088">
        <v>2</v>
      </c>
      <c r="H3088" t="s">
        <v>132</v>
      </c>
      <c r="I3088" t="s">
        <v>36</v>
      </c>
      <c r="J3088">
        <v>29.065753424657501</v>
      </c>
      <c r="K3088">
        <v>30.606999999999999</v>
      </c>
      <c r="L3088">
        <v>30.643999999999998</v>
      </c>
      <c r="M3088">
        <v>32.112000000000002</v>
      </c>
      <c r="N3088">
        <v>0.73399999999999999</v>
      </c>
      <c r="O3088">
        <v>2</v>
      </c>
    </row>
    <row r="3089" spans="1:15" x14ac:dyDescent="0.45">
      <c r="A3089" t="s">
        <v>149</v>
      </c>
      <c r="B3089">
        <v>2020</v>
      </c>
      <c r="C3089" s="9">
        <v>43814</v>
      </c>
      <c r="D3089" t="s">
        <v>653</v>
      </c>
      <c r="E3089" t="s">
        <v>370</v>
      </c>
      <c r="F3089">
        <v>1</v>
      </c>
      <c r="G3089">
        <v>3</v>
      </c>
      <c r="H3089" t="s">
        <v>50</v>
      </c>
      <c r="I3089" t="s">
        <v>51</v>
      </c>
      <c r="J3089">
        <v>23.191780821917799</v>
      </c>
      <c r="K3089">
        <v>26.138999999999999</v>
      </c>
      <c r="L3089">
        <v>26.241999999999901</v>
      </c>
      <c r="M3089">
        <v>27.797999999999998</v>
      </c>
      <c r="N3089">
        <v>0.77800000000000002</v>
      </c>
      <c r="O3089">
        <v>3</v>
      </c>
    </row>
    <row r="3090" spans="1:15" x14ac:dyDescent="0.45">
      <c r="A3090" t="s">
        <v>149</v>
      </c>
      <c r="B3090">
        <v>2020</v>
      </c>
      <c r="C3090" s="9">
        <v>43814</v>
      </c>
      <c r="D3090" t="s">
        <v>653</v>
      </c>
      <c r="E3090" t="s">
        <v>370</v>
      </c>
      <c r="F3090">
        <v>1</v>
      </c>
      <c r="G3090">
        <v>4</v>
      </c>
      <c r="H3090" t="s">
        <v>147</v>
      </c>
      <c r="I3090" t="s">
        <v>31</v>
      </c>
      <c r="J3090">
        <v>31.435616438356099</v>
      </c>
      <c r="K3090">
        <v>27.314</v>
      </c>
      <c r="L3090">
        <v>27.300999999999998</v>
      </c>
      <c r="M3090">
        <v>28.710999999999999</v>
      </c>
      <c r="N3090">
        <v>0.70499999999999996</v>
      </c>
      <c r="O3090">
        <v>4</v>
      </c>
    </row>
    <row r="3091" spans="1:15" x14ac:dyDescent="0.45">
      <c r="A3091" t="s">
        <v>149</v>
      </c>
      <c r="B3091">
        <v>2020</v>
      </c>
      <c r="C3091" s="9">
        <v>43814</v>
      </c>
      <c r="D3091" t="s">
        <v>653</v>
      </c>
      <c r="E3091" t="s">
        <v>370</v>
      </c>
      <c r="F3091">
        <v>1</v>
      </c>
      <c r="G3091">
        <v>5</v>
      </c>
      <c r="H3091" t="s">
        <v>135</v>
      </c>
      <c r="I3091" t="s">
        <v>29</v>
      </c>
      <c r="J3091">
        <v>30.101369863013598</v>
      </c>
      <c r="K3091">
        <v>27.994999999999902</v>
      </c>
      <c r="L3091">
        <v>27.863999999999901</v>
      </c>
      <c r="M3091">
        <v>29.47</v>
      </c>
      <c r="N3091">
        <v>0.80300000000000005</v>
      </c>
      <c r="O3091">
        <v>5</v>
      </c>
    </row>
    <row r="3092" spans="1:15" x14ac:dyDescent="0.45">
      <c r="A3092" t="s">
        <v>149</v>
      </c>
      <c r="B3092">
        <v>2020</v>
      </c>
      <c r="C3092" s="9">
        <v>43814</v>
      </c>
      <c r="D3092" t="s">
        <v>653</v>
      </c>
      <c r="E3092" t="s">
        <v>370</v>
      </c>
      <c r="F3092">
        <v>1</v>
      </c>
      <c r="G3092">
        <v>6</v>
      </c>
      <c r="H3092" t="s">
        <v>46</v>
      </c>
      <c r="I3092" t="s">
        <v>47</v>
      </c>
      <c r="J3092">
        <v>19.4958904109589</v>
      </c>
      <c r="K3092">
        <v>24.501999999999999</v>
      </c>
      <c r="L3092">
        <v>22.173999999999999</v>
      </c>
      <c r="M3092">
        <v>27.692</v>
      </c>
      <c r="N3092">
        <v>2.7589999999999999</v>
      </c>
      <c r="O3092">
        <v>6</v>
      </c>
    </row>
    <row r="3093" spans="1:15" x14ac:dyDescent="0.45">
      <c r="A3093" t="s">
        <v>149</v>
      </c>
      <c r="B3093">
        <v>2020</v>
      </c>
      <c r="C3093" s="9">
        <v>43814</v>
      </c>
      <c r="D3093" t="s">
        <v>653</v>
      </c>
      <c r="E3093" t="s">
        <v>370</v>
      </c>
      <c r="F3093">
        <v>2</v>
      </c>
      <c r="G3093">
        <v>1</v>
      </c>
      <c r="H3093" t="s">
        <v>96</v>
      </c>
      <c r="I3093" t="s">
        <v>40</v>
      </c>
      <c r="J3093">
        <v>25.923287671232799</v>
      </c>
      <c r="K3093">
        <v>25.831999999999901</v>
      </c>
      <c r="L3093">
        <v>26.184000000000001</v>
      </c>
      <c r="M3093">
        <v>27.92</v>
      </c>
      <c r="N3093">
        <v>0.86799999999999999</v>
      </c>
      <c r="O3093">
        <v>7</v>
      </c>
    </row>
    <row r="3094" spans="1:15" x14ac:dyDescent="0.45">
      <c r="A3094" t="s">
        <v>149</v>
      </c>
      <c r="B3094">
        <v>2020</v>
      </c>
      <c r="C3094" s="9">
        <v>43814</v>
      </c>
      <c r="D3094" t="s">
        <v>653</v>
      </c>
      <c r="E3094" t="s">
        <v>370</v>
      </c>
      <c r="F3094">
        <v>2</v>
      </c>
      <c r="G3094">
        <v>2</v>
      </c>
      <c r="H3094" t="s">
        <v>109</v>
      </c>
      <c r="I3094" t="s">
        <v>118</v>
      </c>
      <c r="J3094">
        <v>26.873972602739698</v>
      </c>
      <c r="K3094">
        <v>26.27</v>
      </c>
      <c r="L3094">
        <v>26.446999999999999</v>
      </c>
      <c r="M3094">
        <v>27.995000000000001</v>
      </c>
      <c r="N3094">
        <v>0.77400000000000002</v>
      </c>
      <c r="O3094">
        <v>8</v>
      </c>
    </row>
    <row r="3095" spans="1:15" x14ac:dyDescent="0.45">
      <c r="A3095" t="s">
        <v>149</v>
      </c>
      <c r="B3095">
        <v>2020</v>
      </c>
      <c r="C3095" s="9">
        <v>43814</v>
      </c>
      <c r="D3095" t="s">
        <v>653</v>
      </c>
      <c r="E3095" t="s">
        <v>370</v>
      </c>
      <c r="F3095">
        <v>2</v>
      </c>
      <c r="G3095">
        <v>3</v>
      </c>
      <c r="H3095" t="s">
        <v>28</v>
      </c>
      <c r="I3095" t="s">
        <v>29</v>
      </c>
      <c r="J3095">
        <v>19.9698630136986</v>
      </c>
      <c r="K3095">
        <v>28.474</v>
      </c>
      <c r="L3095">
        <v>28.486999999999998</v>
      </c>
      <c r="M3095">
        <v>31.742999999999999</v>
      </c>
      <c r="N3095">
        <v>1.6279999999999999</v>
      </c>
      <c r="O3095">
        <v>9</v>
      </c>
    </row>
    <row r="3096" spans="1:15" x14ac:dyDescent="0.45">
      <c r="A3096" t="s">
        <v>149</v>
      </c>
      <c r="B3096">
        <v>2020</v>
      </c>
      <c r="C3096" s="9">
        <v>43814</v>
      </c>
      <c r="D3096" t="s">
        <v>653</v>
      </c>
      <c r="E3096" t="s">
        <v>370</v>
      </c>
      <c r="F3096">
        <v>2</v>
      </c>
      <c r="G3096">
        <v>4</v>
      </c>
      <c r="H3096" t="s">
        <v>43</v>
      </c>
      <c r="I3096" t="s">
        <v>44</v>
      </c>
      <c r="J3096">
        <v>27.071232876712301</v>
      </c>
      <c r="K3096">
        <v>24.094000000000001</v>
      </c>
      <c r="L3096">
        <v>24.201999999999899</v>
      </c>
      <c r="M3096">
        <v>25.75</v>
      </c>
      <c r="N3096">
        <v>0.77400000000000002</v>
      </c>
      <c r="O3096">
        <v>10</v>
      </c>
    </row>
    <row r="3097" spans="1:15" x14ac:dyDescent="0.45">
      <c r="A3097" t="s">
        <v>149</v>
      </c>
      <c r="B3097">
        <v>2020</v>
      </c>
      <c r="C3097" s="9">
        <v>43814</v>
      </c>
      <c r="D3097" t="s">
        <v>653</v>
      </c>
      <c r="E3097" t="s">
        <v>370</v>
      </c>
      <c r="F3097">
        <v>2</v>
      </c>
      <c r="G3097">
        <v>5</v>
      </c>
      <c r="H3097" t="s">
        <v>79</v>
      </c>
      <c r="I3097" t="s">
        <v>65</v>
      </c>
      <c r="J3097">
        <v>32.616438356164302</v>
      </c>
      <c r="K3097">
        <v>31.524999999999999</v>
      </c>
      <c r="L3097">
        <v>31.349</v>
      </c>
      <c r="M3097">
        <v>32.761000000000003</v>
      </c>
      <c r="N3097">
        <v>0.70599999999999996</v>
      </c>
      <c r="O3097">
        <v>11</v>
      </c>
    </row>
    <row r="3098" spans="1:15" x14ac:dyDescent="0.45">
      <c r="A3098" t="s">
        <v>149</v>
      </c>
      <c r="B3098">
        <v>2020</v>
      </c>
      <c r="C3098" s="9">
        <v>43814</v>
      </c>
      <c r="D3098" t="s">
        <v>653</v>
      </c>
      <c r="E3098" t="s">
        <v>370</v>
      </c>
      <c r="F3098">
        <v>2</v>
      </c>
      <c r="G3098">
        <v>6</v>
      </c>
      <c r="H3098" t="s">
        <v>26</v>
      </c>
      <c r="I3098" t="s">
        <v>27</v>
      </c>
      <c r="J3098">
        <v>21.564383561643801</v>
      </c>
      <c r="K3098">
        <v>24.956</v>
      </c>
      <c r="L3098">
        <v>24.806999999999999</v>
      </c>
      <c r="M3098">
        <v>26.870999999999999</v>
      </c>
      <c r="N3098">
        <v>1.032</v>
      </c>
      <c r="O3098">
        <v>12</v>
      </c>
    </row>
    <row r="3099" spans="1:15" x14ac:dyDescent="0.45">
      <c r="A3099" t="s">
        <v>149</v>
      </c>
      <c r="B3099">
        <v>2020</v>
      </c>
      <c r="C3099" s="9">
        <v>43814</v>
      </c>
      <c r="D3099" t="s">
        <v>653</v>
      </c>
      <c r="E3099" t="s">
        <v>370</v>
      </c>
      <c r="F3099">
        <v>2</v>
      </c>
      <c r="G3099">
        <v>7</v>
      </c>
      <c r="H3099" t="s">
        <v>33</v>
      </c>
      <c r="I3099" t="s">
        <v>27</v>
      </c>
      <c r="J3099">
        <v>26.068493150684901</v>
      </c>
      <c r="K3099">
        <v>22.114999999999998</v>
      </c>
      <c r="L3099">
        <v>21.547000000000001</v>
      </c>
      <c r="M3099">
        <v>24.695</v>
      </c>
      <c r="N3099">
        <v>1.5740000000000001</v>
      </c>
      <c r="O3099">
        <v>13</v>
      </c>
    </row>
    <row r="3100" spans="1:15" x14ac:dyDescent="0.45">
      <c r="A3100" t="s">
        <v>131</v>
      </c>
      <c r="B3100">
        <v>2020</v>
      </c>
      <c r="C3100" s="9">
        <v>43891</v>
      </c>
      <c r="D3100" t="s">
        <v>641</v>
      </c>
      <c r="E3100" t="s">
        <v>454</v>
      </c>
      <c r="F3100">
        <v>1</v>
      </c>
      <c r="G3100">
        <v>1</v>
      </c>
      <c r="H3100" t="s">
        <v>133</v>
      </c>
      <c r="I3100" t="s">
        <v>25</v>
      </c>
      <c r="J3100">
        <v>27.101369863013598</v>
      </c>
      <c r="K3100">
        <v>26.369999999999902</v>
      </c>
      <c r="L3100">
        <v>26.613999999999901</v>
      </c>
      <c r="M3100">
        <v>28.15</v>
      </c>
      <c r="N3100">
        <v>0.76800000000000002</v>
      </c>
      <c r="O3100">
        <v>8</v>
      </c>
    </row>
    <row r="3101" spans="1:15" x14ac:dyDescent="0.45">
      <c r="A3101" t="s">
        <v>131</v>
      </c>
      <c r="B3101">
        <v>2020</v>
      </c>
      <c r="C3101" s="9">
        <v>43891</v>
      </c>
      <c r="D3101" t="s">
        <v>641</v>
      </c>
      <c r="E3101" t="s">
        <v>454</v>
      </c>
      <c r="F3101">
        <v>1</v>
      </c>
      <c r="G3101">
        <v>2</v>
      </c>
      <c r="H3101" t="s">
        <v>79</v>
      </c>
      <c r="I3101" t="s">
        <v>65</v>
      </c>
      <c r="J3101">
        <v>32.827397260273898</v>
      </c>
      <c r="K3101">
        <v>31.349</v>
      </c>
      <c r="L3101">
        <v>31.3339999999999</v>
      </c>
      <c r="M3101">
        <v>32.741999999999997</v>
      </c>
      <c r="N3101">
        <v>0.70399999999999996</v>
      </c>
      <c r="O3101">
        <v>4</v>
      </c>
    </row>
    <row r="3102" spans="1:15" x14ac:dyDescent="0.45">
      <c r="A3102" t="s">
        <v>131</v>
      </c>
      <c r="B3102">
        <v>2020</v>
      </c>
      <c r="C3102" s="9">
        <v>43891</v>
      </c>
      <c r="D3102" t="s">
        <v>641</v>
      </c>
      <c r="E3102" t="s">
        <v>454</v>
      </c>
      <c r="F3102">
        <v>1</v>
      </c>
      <c r="G3102">
        <v>3</v>
      </c>
      <c r="H3102" t="s">
        <v>147</v>
      </c>
      <c r="I3102" t="s">
        <v>31</v>
      </c>
      <c r="J3102">
        <v>31.646575342465699</v>
      </c>
      <c r="K3102">
        <v>27.300999999999998</v>
      </c>
      <c r="L3102">
        <v>27.317</v>
      </c>
      <c r="M3102">
        <v>28.722999999999999</v>
      </c>
      <c r="N3102">
        <v>0.70299999999999996</v>
      </c>
      <c r="O3102">
        <v>19</v>
      </c>
    </row>
    <row r="3103" spans="1:15" x14ac:dyDescent="0.45">
      <c r="A3103" t="s">
        <v>131</v>
      </c>
      <c r="B3103">
        <v>2020</v>
      </c>
      <c r="C3103" s="9">
        <v>43891</v>
      </c>
      <c r="D3103" t="s">
        <v>641</v>
      </c>
      <c r="E3103" t="s">
        <v>454</v>
      </c>
      <c r="F3103">
        <v>1</v>
      </c>
      <c r="G3103">
        <v>4</v>
      </c>
      <c r="H3103" t="s">
        <v>655</v>
      </c>
      <c r="I3103" t="s">
        <v>120</v>
      </c>
      <c r="J3103">
        <v>37.241095890410897</v>
      </c>
      <c r="K3103">
        <v>26.472999999999999</v>
      </c>
      <c r="L3103">
        <v>26.428999999999998</v>
      </c>
      <c r="M3103">
        <v>27.855</v>
      </c>
      <c r="N3103">
        <v>0.71299999999999997</v>
      </c>
      <c r="O3103">
        <v>27</v>
      </c>
    </row>
    <row r="3104" spans="1:15" x14ac:dyDescent="0.45">
      <c r="A3104" t="s">
        <v>131</v>
      </c>
      <c r="B3104">
        <v>2020</v>
      </c>
      <c r="C3104" s="9">
        <v>43891</v>
      </c>
      <c r="D3104" t="s">
        <v>641</v>
      </c>
      <c r="E3104" t="s">
        <v>454</v>
      </c>
      <c r="F3104">
        <v>1</v>
      </c>
      <c r="G3104">
        <v>5</v>
      </c>
      <c r="H3104" t="s">
        <v>109</v>
      </c>
      <c r="I3104" t="s">
        <v>118</v>
      </c>
      <c r="J3104">
        <v>27.084931506849301</v>
      </c>
      <c r="K3104">
        <v>26.446999999999999</v>
      </c>
      <c r="L3104">
        <v>26.276999999999902</v>
      </c>
      <c r="M3104">
        <v>27.818999999999999</v>
      </c>
      <c r="N3104">
        <v>0.77100000000000002</v>
      </c>
      <c r="O3104">
        <v>13</v>
      </c>
    </row>
    <row r="3105" spans="1:15" x14ac:dyDescent="0.45">
      <c r="A3105" t="s">
        <v>131</v>
      </c>
      <c r="B3105">
        <v>2020</v>
      </c>
      <c r="C3105" s="9">
        <v>43891</v>
      </c>
      <c r="D3105" t="s">
        <v>641</v>
      </c>
      <c r="E3105" t="s">
        <v>454</v>
      </c>
      <c r="F3105">
        <v>2</v>
      </c>
      <c r="G3105">
        <v>1</v>
      </c>
      <c r="H3105" t="s">
        <v>50</v>
      </c>
      <c r="I3105" t="s">
        <v>51</v>
      </c>
      <c r="J3105">
        <v>23.402739726027399</v>
      </c>
      <c r="K3105">
        <v>26.241999999999901</v>
      </c>
      <c r="L3105">
        <v>26.442999999999898</v>
      </c>
      <c r="M3105">
        <v>27.992999999999999</v>
      </c>
      <c r="N3105">
        <v>0.77500000000000002</v>
      </c>
      <c r="O3105">
        <v>11</v>
      </c>
    </row>
    <row r="3106" spans="1:15" x14ac:dyDescent="0.45">
      <c r="A3106" t="s">
        <v>131</v>
      </c>
      <c r="B3106">
        <v>2020</v>
      </c>
      <c r="C3106" s="9">
        <v>43891</v>
      </c>
      <c r="D3106" t="s">
        <v>641</v>
      </c>
      <c r="E3106" t="s">
        <v>454</v>
      </c>
      <c r="F3106">
        <v>2</v>
      </c>
      <c r="G3106">
        <v>2</v>
      </c>
      <c r="H3106" t="s">
        <v>174</v>
      </c>
      <c r="I3106" t="s">
        <v>156</v>
      </c>
      <c r="J3106">
        <v>28.123287671232799</v>
      </c>
      <c r="K3106">
        <v>28.571999999999999</v>
      </c>
      <c r="L3106">
        <v>28.582999999999998</v>
      </c>
      <c r="M3106">
        <v>30.021000000000001</v>
      </c>
      <c r="N3106">
        <v>0.71899999999999997</v>
      </c>
      <c r="O3106">
        <v>2</v>
      </c>
    </row>
    <row r="3107" spans="1:15" x14ac:dyDescent="0.45">
      <c r="A3107" t="s">
        <v>131</v>
      </c>
      <c r="B3107">
        <v>2020</v>
      </c>
      <c r="C3107" s="9">
        <v>43891</v>
      </c>
      <c r="D3107" t="s">
        <v>641</v>
      </c>
      <c r="E3107" t="s">
        <v>454</v>
      </c>
      <c r="F3107">
        <v>2</v>
      </c>
      <c r="G3107">
        <v>3</v>
      </c>
      <c r="H3107" t="s">
        <v>39</v>
      </c>
      <c r="I3107" t="s">
        <v>40</v>
      </c>
      <c r="J3107">
        <v>25.556164383561601</v>
      </c>
      <c r="K3107">
        <v>24.919</v>
      </c>
      <c r="L3107">
        <v>24.96</v>
      </c>
      <c r="M3107">
        <v>26.794</v>
      </c>
      <c r="N3107">
        <v>0.91700000000000004</v>
      </c>
      <c r="O3107">
        <v>19</v>
      </c>
    </row>
    <row r="3108" spans="1:15" x14ac:dyDescent="0.45">
      <c r="A3108" t="s">
        <v>131</v>
      </c>
      <c r="B3108">
        <v>2020</v>
      </c>
      <c r="C3108" s="9">
        <v>43891</v>
      </c>
      <c r="D3108" t="s">
        <v>641</v>
      </c>
      <c r="E3108" t="s">
        <v>454</v>
      </c>
      <c r="F3108">
        <v>2</v>
      </c>
      <c r="G3108">
        <v>4</v>
      </c>
      <c r="H3108" t="s">
        <v>100</v>
      </c>
      <c r="I3108" t="s">
        <v>47</v>
      </c>
      <c r="J3108">
        <v>26.049315068493101</v>
      </c>
      <c r="K3108">
        <v>24.152999999999999</v>
      </c>
      <c r="L3108">
        <v>24.091000000000001</v>
      </c>
      <c r="M3108">
        <v>25.847000000000001</v>
      </c>
      <c r="N3108">
        <v>0.878</v>
      </c>
      <c r="O3108">
        <v>19</v>
      </c>
    </row>
    <row r="3109" spans="1:15" x14ac:dyDescent="0.45">
      <c r="A3109" t="s">
        <v>131</v>
      </c>
      <c r="B3109">
        <v>2020</v>
      </c>
      <c r="C3109" s="9">
        <v>43891</v>
      </c>
      <c r="D3109" t="s">
        <v>641</v>
      </c>
      <c r="E3109" t="s">
        <v>454</v>
      </c>
      <c r="F3109">
        <v>2</v>
      </c>
      <c r="G3109">
        <v>5</v>
      </c>
      <c r="H3109" t="s">
        <v>129</v>
      </c>
      <c r="I3109" t="s">
        <v>65</v>
      </c>
      <c r="J3109">
        <v>29.632876712328699</v>
      </c>
      <c r="K3109">
        <v>22.904</v>
      </c>
      <c r="L3109">
        <v>22.672999999999998</v>
      </c>
      <c r="M3109">
        <v>24.663</v>
      </c>
      <c r="N3109">
        <v>0.995</v>
      </c>
      <c r="O3109">
        <v>23</v>
      </c>
    </row>
    <row r="3110" spans="1:15" x14ac:dyDescent="0.45">
      <c r="A3110" t="s">
        <v>131</v>
      </c>
      <c r="B3110">
        <v>2020</v>
      </c>
      <c r="C3110" s="9">
        <v>43891</v>
      </c>
      <c r="D3110" t="s">
        <v>641</v>
      </c>
      <c r="E3110" t="s">
        <v>454</v>
      </c>
      <c r="F3110">
        <v>3</v>
      </c>
      <c r="G3110">
        <v>1</v>
      </c>
      <c r="H3110" t="s">
        <v>77</v>
      </c>
      <c r="I3110" t="s">
        <v>19</v>
      </c>
      <c r="J3110">
        <v>28.808219178082101</v>
      </c>
      <c r="K3110">
        <v>28.327999999999999</v>
      </c>
      <c r="L3110">
        <v>28.544</v>
      </c>
      <c r="M3110">
        <v>30.13</v>
      </c>
      <c r="N3110">
        <v>0.79300000000000004</v>
      </c>
      <c r="O3110">
        <v>13</v>
      </c>
    </row>
    <row r="3111" spans="1:15" x14ac:dyDescent="0.45">
      <c r="A3111" t="s">
        <v>131</v>
      </c>
      <c r="B3111">
        <v>2020</v>
      </c>
      <c r="C3111" s="9">
        <v>43891</v>
      </c>
      <c r="D3111" t="s">
        <v>641</v>
      </c>
      <c r="E3111" t="s">
        <v>454</v>
      </c>
      <c r="F3111">
        <v>3</v>
      </c>
      <c r="G3111">
        <v>2</v>
      </c>
      <c r="H3111" t="s">
        <v>132</v>
      </c>
      <c r="I3111" t="s">
        <v>36</v>
      </c>
      <c r="J3111">
        <v>29.276712328767101</v>
      </c>
      <c r="K3111">
        <v>30.643999999999998</v>
      </c>
      <c r="L3111">
        <v>30.660999999999898</v>
      </c>
      <c r="M3111">
        <v>32.122999999999998</v>
      </c>
      <c r="N3111">
        <v>0.73099999999999998</v>
      </c>
      <c r="O3111">
        <v>3</v>
      </c>
    </row>
    <row r="3112" spans="1:15" x14ac:dyDescent="0.45">
      <c r="A3112" t="s">
        <v>131</v>
      </c>
      <c r="B3112">
        <v>2020</v>
      </c>
      <c r="C3112" s="9">
        <v>43891</v>
      </c>
      <c r="D3112" t="s">
        <v>641</v>
      </c>
      <c r="E3112" t="s">
        <v>454</v>
      </c>
      <c r="F3112">
        <v>3</v>
      </c>
      <c r="G3112">
        <v>3</v>
      </c>
      <c r="H3112" t="s">
        <v>20</v>
      </c>
      <c r="I3112" t="s">
        <v>21</v>
      </c>
      <c r="J3112">
        <v>24.569863013698601</v>
      </c>
      <c r="K3112">
        <v>27.890999999999998</v>
      </c>
      <c r="L3112">
        <v>27.901</v>
      </c>
      <c r="M3112">
        <v>29.582999999999998</v>
      </c>
      <c r="N3112">
        <v>0.84099999999999997</v>
      </c>
      <c r="O3112">
        <v>13</v>
      </c>
    </row>
    <row r="3113" spans="1:15" x14ac:dyDescent="0.45">
      <c r="A3113" t="s">
        <v>131</v>
      </c>
      <c r="B3113">
        <v>2020</v>
      </c>
      <c r="C3113" s="9">
        <v>43891</v>
      </c>
      <c r="D3113" t="s">
        <v>641</v>
      </c>
      <c r="E3113" t="s">
        <v>454</v>
      </c>
      <c r="F3113">
        <v>3</v>
      </c>
      <c r="G3113">
        <v>4</v>
      </c>
      <c r="H3113" t="s">
        <v>135</v>
      </c>
      <c r="I3113" t="s">
        <v>29</v>
      </c>
      <c r="J3113">
        <v>30.312328767123201</v>
      </c>
      <c r="K3113">
        <v>27.863999999999901</v>
      </c>
      <c r="L3113">
        <v>27.76</v>
      </c>
      <c r="M3113">
        <v>29.356000000000002</v>
      </c>
      <c r="N3113">
        <v>0.79800000000000004</v>
      </c>
      <c r="O3113">
        <v>12</v>
      </c>
    </row>
    <row r="3114" spans="1:15" x14ac:dyDescent="0.45">
      <c r="A3114" t="s">
        <v>131</v>
      </c>
      <c r="B3114">
        <v>2020</v>
      </c>
      <c r="C3114" s="9">
        <v>43891</v>
      </c>
      <c r="D3114" t="s">
        <v>641</v>
      </c>
      <c r="E3114" t="s">
        <v>454</v>
      </c>
      <c r="F3114">
        <v>3</v>
      </c>
      <c r="G3114">
        <v>5</v>
      </c>
      <c r="H3114" t="s">
        <v>60</v>
      </c>
      <c r="I3114" t="s">
        <v>61</v>
      </c>
      <c r="J3114">
        <v>31.624657534246499</v>
      </c>
      <c r="K3114">
        <v>22.997</v>
      </c>
      <c r="L3114">
        <v>22.908000000000001</v>
      </c>
      <c r="M3114">
        <v>24.384</v>
      </c>
      <c r="N3114">
        <v>0.73799999999999999</v>
      </c>
      <c r="O3114">
        <v>16</v>
      </c>
    </row>
    <row r="3115" spans="1:15" x14ac:dyDescent="0.45">
      <c r="A3115" t="s">
        <v>131</v>
      </c>
      <c r="B3115">
        <v>2020</v>
      </c>
      <c r="C3115" s="9">
        <v>43891</v>
      </c>
      <c r="D3115" t="s">
        <v>641</v>
      </c>
      <c r="E3115" t="s">
        <v>454</v>
      </c>
      <c r="F3115">
        <v>4</v>
      </c>
      <c r="G3115">
        <v>1</v>
      </c>
      <c r="H3115" t="s">
        <v>14</v>
      </c>
      <c r="I3115" t="s">
        <v>15</v>
      </c>
      <c r="J3115">
        <v>20.161643835616399</v>
      </c>
      <c r="K3115">
        <v>25.69</v>
      </c>
      <c r="L3115">
        <v>26.474</v>
      </c>
      <c r="M3115">
        <v>29.148</v>
      </c>
      <c r="N3115">
        <v>1.337</v>
      </c>
      <c r="O3115">
        <v>6</v>
      </c>
    </row>
    <row r="3116" spans="1:15" x14ac:dyDescent="0.45">
      <c r="A3116" t="s">
        <v>131</v>
      </c>
      <c r="B3116">
        <v>2020</v>
      </c>
      <c r="C3116" s="9">
        <v>43891</v>
      </c>
      <c r="D3116" t="s">
        <v>641</v>
      </c>
      <c r="E3116" t="s">
        <v>454</v>
      </c>
      <c r="F3116">
        <v>4</v>
      </c>
      <c r="G3116">
        <v>2</v>
      </c>
      <c r="H3116" t="s">
        <v>28</v>
      </c>
      <c r="I3116" t="s">
        <v>29</v>
      </c>
      <c r="J3116">
        <v>20.180821917808199</v>
      </c>
      <c r="K3116">
        <v>28.486999999999998</v>
      </c>
      <c r="L3116">
        <v>28.748999999999999</v>
      </c>
      <c r="M3116">
        <v>31.844999999999999</v>
      </c>
      <c r="N3116">
        <v>1.548</v>
      </c>
      <c r="O3116">
        <v>5</v>
      </c>
    </row>
    <row r="3117" spans="1:15" x14ac:dyDescent="0.45">
      <c r="A3117" t="s">
        <v>131</v>
      </c>
      <c r="B3117">
        <v>2020</v>
      </c>
      <c r="C3117" s="9">
        <v>43891</v>
      </c>
      <c r="D3117" t="s">
        <v>641</v>
      </c>
      <c r="E3117" t="s">
        <v>454</v>
      </c>
      <c r="F3117">
        <v>4</v>
      </c>
      <c r="G3117">
        <v>3</v>
      </c>
      <c r="H3117" t="s">
        <v>33</v>
      </c>
      <c r="I3117" t="s">
        <v>27</v>
      </c>
      <c r="J3117">
        <v>26.279452054794501</v>
      </c>
      <c r="K3117">
        <v>21.547000000000001</v>
      </c>
      <c r="L3117">
        <v>22.334</v>
      </c>
      <c r="M3117">
        <v>25.327999999999999</v>
      </c>
      <c r="N3117">
        <v>1.4970000000000001</v>
      </c>
      <c r="O3117">
        <v>16</v>
      </c>
    </row>
    <row r="3118" spans="1:15" x14ac:dyDescent="0.45">
      <c r="A3118" t="s">
        <v>131</v>
      </c>
      <c r="B3118">
        <v>2020</v>
      </c>
      <c r="C3118" s="9">
        <v>43891</v>
      </c>
      <c r="D3118" t="s">
        <v>641</v>
      </c>
      <c r="E3118" t="s">
        <v>454</v>
      </c>
      <c r="F3118">
        <v>4</v>
      </c>
      <c r="G3118">
        <v>4</v>
      </c>
      <c r="H3118" t="s">
        <v>16</v>
      </c>
      <c r="I3118" t="s">
        <v>17</v>
      </c>
      <c r="J3118">
        <v>20.860273972602702</v>
      </c>
      <c r="K3118">
        <v>28.366999999999901</v>
      </c>
      <c r="L3118">
        <v>28.274000000000001</v>
      </c>
      <c r="M3118">
        <v>30.074000000000002</v>
      </c>
      <c r="N3118">
        <v>0.9</v>
      </c>
      <c r="O3118">
        <v>9</v>
      </c>
    </row>
    <row r="3119" spans="1:15" x14ac:dyDescent="0.45">
      <c r="A3119" t="s">
        <v>131</v>
      </c>
      <c r="B3119">
        <v>2020</v>
      </c>
      <c r="C3119" s="9">
        <v>43891</v>
      </c>
      <c r="D3119" t="s">
        <v>641</v>
      </c>
      <c r="E3119" t="s">
        <v>454</v>
      </c>
      <c r="F3119">
        <v>4</v>
      </c>
      <c r="G3119">
        <v>5</v>
      </c>
      <c r="H3119" t="s">
        <v>111</v>
      </c>
      <c r="I3119" t="s">
        <v>118</v>
      </c>
      <c r="J3119">
        <v>25.364383561643798</v>
      </c>
      <c r="K3119">
        <v>26.135999999999999</v>
      </c>
      <c r="L3119">
        <v>26.050999999999998</v>
      </c>
      <c r="M3119">
        <v>27.709</v>
      </c>
      <c r="N3119">
        <v>0.82899999999999996</v>
      </c>
      <c r="O3119">
        <v>23</v>
      </c>
    </row>
    <row r="3120" spans="1:15" x14ac:dyDescent="0.45">
      <c r="A3120" t="s">
        <v>131</v>
      </c>
      <c r="B3120">
        <v>2020</v>
      </c>
      <c r="C3120" s="9">
        <v>43891</v>
      </c>
      <c r="D3120" t="s">
        <v>641</v>
      </c>
      <c r="E3120" t="s">
        <v>454</v>
      </c>
      <c r="F3120">
        <v>4</v>
      </c>
      <c r="G3120">
        <v>9</v>
      </c>
      <c r="H3120" t="s">
        <v>34</v>
      </c>
      <c r="I3120" t="s">
        <v>19</v>
      </c>
      <c r="J3120">
        <v>32.580821917808201</v>
      </c>
      <c r="K3120">
        <v>27.535</v>
      </c>
      <c r="L3120">
        <v>27.308</v>
      </c>
      <c r="M3120">
        <v>28.866</v>
      </c>
      <c r="N3120">
        <v>0.77900000000000003</v>
      </c>
      <c r="O3120">
        <v>7</v>
      </c>
    </row>
    <row r="3121" spans="1:15" x14ac:dyDescent="0.45">
      <c r="A3121" t="s">
        <v>131</v>
      </c>
      <c r="B3121">
        <v>2020</v>
      </c>
      <c r="C3121" s="9">
        <v>43891</v>
      </c>
      <c r="D3121" t="s">
        <v>641</v>
      </c>
      <c r="E3121" t="s">
        <v>454</v>
      </c>
      <c r="F3121">
        <v>5</v>
      </c>
      <c r="G3121">
        <v>1</v>
      </c>
      <c r="H3121" t="s">
        <v>23</v>
      </c>
      <c r="I3121" t="s">
        <v>15</v>
      </c>
      <c r="J3121">
        <v>22.4684931506849</v>
      </c>
      <c r="K3121">
        <v>29.7</v>
      </c>
      <c r="L3121">
        <v>29.93</v>
      </c>
      <c r="M3121">
        <v>32.084000000000003</v>
      </c>
      <c r="N3121">
        <v>1.077</v>
      </c>
      <c r="O3121">
        <v>1</v>
      </c>
    </row>
    <row r="3122" spans="1:15" x14ac:dyDescent="0.45">
      <c r="A3122" t="s">
        <v>131</v>
      </c>
      <c r="B3122">
        <v>2020</v>
      </c>
      <c r="C3122" s="9">
        <v>43891</v>
      </c>
      <c r="D3122" t="s">
        <v>641</v>
      </c>
      <c r="E3122" t="s">
        <v>454</v>
      </c>
      <c r="F3122">
        <v>5</v>
      </c>
      <c r="G3122">
        <v>2</v>
      </c>
      <c r="H3122" t="s">
        <v>82</v>
      </c>
      <c r="I3122" t="s">
        <v>67</v>
      </c>
      <c r="J3122">
        <v>27.504109589041001</v>
      </c>
      <c r="K3122">
        <v>24.344999999999999</v>
      </c>
      <c r="L3122">
        <v>24.581</v>
      </c>
      <c r="M3122">
        <v>26.483000000000001</v>
      </c>
      <c r="N3122">
        <v>0.95099999999999996</v>
      </c>
      <c r="O3122">
        <v>10</v>
      </c>
    </row>
    <row r="3123" spans="1:15" x14ac:dyDescent="0.45">
      <c r="A3123" t="s">
        <v>131</v>
      </c>
      <c r="B3123">
        <v>2020</v>
      </c>
      <c r="C3123" s="9">
        <v>43891</v>
      </c>
      <c r="D3123" t="s">
        <v>641</v>
      </c>
      <c r="E3123" t="s">
        <v>454</v>
      </c>
      <c r="F3123">
        <v>5</v>
      </c>
      <c r="G3123">
        <v>3</v>
      </c>
      <c r="H3123" t="s">
        <v>96</v>
      </c>
      <c r="I3123" t="s">
        <v>40</v>
      </c>
      <c r="J3123">
        <v>26.134246575342399</v>
      </c>
      <c r="K3123">
        <v>26.184000000000001</v>
      </c>
      <c r="L3123">
        <v>26.186</v>
      </c>
      <c r="M3123">
        <v>27.904</v>
      </c>
      <c r="N3123">
        <v>0.85899999999999999</v>
      </c>
      <c r="O3123">
        <v>19</v>
      </c>
    </row>
    <row r="3124" spans="1:15" x14ac:dyDescent="0.45">
      <c r="A3124" t="s">
        <v>131</v>
      </c>
      <c r="B3124">
        <v>2020</v>
      </c>
      <c r="C3124" s="9">
        <v>43891</v>
      </c>
      <c r="D3124" t="s">
        <v>641</v>
      </c>
      <c r="E3124" t="s">
        <v>454</v>
      </c>
      <c r="F3124">
        <v>5</v>
      </c>
      <c r="G3124">
        <v>4</v>
      </c>
      <c r="H3124" t="s">
        <v>26</v>
      </c>
      <c r="I3124" t="s">
        <v>27</v>
      </c>
      <c r="J3124">
        <v>21.7753424657534</v>
      </c>
      <c r="K3124">
        <v>24.806999999999999</v>
      </c>
      <c r="L3124">
        <v>24.713000000000001</v>
      </c>
      <c r="M3124">
        <v>26.741</v>
      </c>
      <c r="N3124">
        <v>1.014</v>
      </c>
      <c r="O3124">
        <v>16</v>
      </c>
    </row>
    <row r="3125" spans="1:15" x14ac:dyDescent="0.45">
      <c r="A3125" t="s">
        <v>131</v>
      </c>
      <c r="B3125">
        <v>2020</v>
      </c>
      <c r="C3125" s="9">
        <v>43891</v>
      </c>
      <c r="D3125" t="s">
        <v>641</v>
      </c>
      <c r="E3125" t="s">
        <v>454</v>
      </c>
      <c r="F3125">
        <v>5</v>
      </c>
      <c r="G3125">
        <v>5</v>
      </c>
      <c r="H3125" t="s">
        <v>402</v>
      </c>
      <c r="I3125" t="s">
        <v>142</v>
      </c>
      <c r="J3125">
        <v>32.263013698630097</v>
      </c>
      <c r="K3125">
        <v>14.076000000000001</v>
      </c>
      <c r="L3125">
        <v>14.811999999999999</v>
      </c>
      <c r="M3125">
        <v>18.23</v>
      </c>
      <c r="N3125">
        <v>1.7090000000000001</v>
      </c>
      <c r="O3125">
        <v>23</v>
      </c>
    </row>
    <row r="3126" spans="1:15" x14ac:dyDescent="0.45">
      <c r="A3126" t="s">
        <v>131</v>
      </c>
      <c r="B3126">
        <v>2020</v>
      </c>
      <c r="C3126" s="9">
        <v>43891</v>
      </c>
      <c r="D3126" t="s">
        <v>641</v>
      </c>
      <c r="E3126" t="s">
        <v>454</v>
      </c>
      <c r="F3126">
        <v>5</v>
      </c>
      <c r="G3126">
        <v>6</v>
      </c>
      <c r="H3126" t="s">
        <v>137</v>
      </c>
      <c r="I3126" t="s">
        <v>29</v>
      </c>
      <c r="J3126">
        <v>22.786301369863001</v>
      </c>
      <c r="K3126">
        <v>23.798999999999999</v>
      </c>
      <c r="L3126">
        <v>23.419999999999899</v>
      </c>
      <c r="M3126">
        <v>25.366</v>
      </c>
      <c r="N3126">
        <v>0.97299999999999998</v>
      </c>
      <c r="O3126">
        <v>23</v>
      </c>
    </row>
    <row r="3127" spans="1:15" x14ac:dyDescent="0.45">
      <c r="A3127" t="s">
        <v>131</v>
      </c>
      <c r="B3127">
        <v>2020</v>
      </c>
      <c r="C3127" s="9">
        <v>43891</v>
      </c>
      <c r="D3127" t="s">
        <v>641</v>
      </c>
      <c r="E3127" t="s">
        <v>642</v>
      </c>
      <c r="F3127">
        <v>1</v>
      </c>
      <c r="G3127">
        <v>1</v>
      </c>
      <c r="H3127" t="s">
        <v>26</v>
      </c>
      <c r="I3127" t="s">
        <v>27</v>
      </c>
      <c r="J3127">
        <v>21.7753424657534</v>
      </c>
      <c r="K3127">
        <v>24.713000000000001</v>
      </c>
      <c r="L3127">
        <v>25.100999999999999</v>
      </c>
      <c r="M3127">
        <v>27.103000000000002</v>
      </c>
      <c r="N3127">
        <v>1.0009999999999999</v>
      </c>
      <c r="O3127">
        <v>16</v>
      </c>
    </row>
    <row r="3128" spans="1:15" x14ac:dyDescent="0.45">
      <c r="A3128" t="s">
        <v>131</v>
      </c>
      <c r="B3128">
        <v>2020</v>
      </c>
      <c r="C3128" s="9">
        <v>43891</v>
      </c>
      <c r="D3128" t="s">
        <v>641</v>
      </c>
      <c r="E3128" t="s">
        <v>642</v>
      </c>
      <c r="F3128">
        <v>1</v>
      </c>
      <c r="G3128">
        <v>2</v>
      </c>
      <c r="H3128" t="s">
        <v>16</v>
      </c>
      <c r="I3128" t="s">
        <v>17</v>
      </c>
      <c r="J3128">
        <v>20.860273972602702</v>
      </c>
      <c r="K3128">
        <v>28.274000000000001</v>
      </c>
      <c r="L3128">
        <v>28.292999999999999</v>
      </c>
      <c r="M3128">
        <v>30.073</v>
      </c>
      <c r="N3128">
        <v>0.89</v>
      </c>
      <c r="O3128">
        <v>9</v>
      </c>
    </row>
    <row r="3129" spans="1:15" x14ac:dyDescent="0.45">
      <c r="A3129" t="s">
        <v>131</v>
      </c>
      <c r="B3129">
        <v>2020</v>
      </c>
      <c r="C3129" s="9">
        <v>43891</v>
      </c>
      <c r="D3129" t="s">
        <v>641</v>
      </c>
      <c r="E3129" t="s">
        <v>642</v>
      </c>
      <c r="F3129">
        <v>1</v>
      </c>
      <c r="G3129">
        <v>3</v>
      </c>
      <c r="H3129" t="s">
        <v>147</v>
      </c>
      <c r="I3129" t="s">
        <v>31</v>
      </c>
      <c r="J3129">
        <v>31.646575342465699</v>
      </c>
      <c r="K3129">
        <v>27.317</v>
      </c>
      <c r="L3129">
        <v>27.271999999999998</v>
      </c>
      <c r="M3129">
        <v>28.673999999999999</v>
      </c>
      <c r="N3129">
        <v>0.70099999999999996</v>
      </c>
      <c r="O3129">
        <v>19</v>
      </c>
    </row>
    <row r="3130" spans="1:15" x14ac:dyDescent="0.45">
      <c r="A3130" t="s">
        <v>131</v>
      </c>
      <c r="B3130">
        <v>2020</v>
      </c>
      <c r="C3130" s="9">
        <v>43891</v>
      </c>
      <c r="D3130" t="s">
        <v>641</v>
      </c>
      <c r="E3130" t="s">
        <v>642</v>
      </c>
      <c r="F3130">
        <v>1</v>
      </c>
      <c r="G3130">
        <v>4</v>
      </c>
      <c r="H3130" t="s">
        <v>111</v>
      </c>
      <c r="I3130" t="s">
        <v>118</v>
      </c>
      <c r="J3130">
        <v>25.364383561643798</v>
      </c>
      <c r="K3130">
        <v>26.050999999999998</v>
      </c>
      <c r="L3130">
        <v>25.885000000000002</v>
      </c>
      <c r="M3130">
        <v>27.535</v>
      </c>
      <c r="N3130">
        <v>0.82499999999999996</v>
      </c>
      <c r="O3130">
        <v>23</v>
      </c>
    </row>
    <row r="3131" spans="1:15" x14ac:dyDescent="0.45">
      <c r="A3131" t="s">
        <v>131</v>
      </c>
      <c r="B3131">
        <v>2020</v>
      </c>
      <c r="C3131" s="9">
        <v>43891</v>
      </c>
      <c r="D3131" t="s">
        <v>641</v>
      </c>
      <c r="E3131" t="s">
        <v>642</v>
      </c>
      <c r="F3131">
        <v>2</v>
      </c>
      <c r="G3131">
        <v>1</v>
      </c>
      <c r="H3131" t="s">
        <v>34</v>
      </c>
      <c r="I3131" t="s">
        <v>19</v>
      </c>
      <c r="J3131">
        <v>32.580821917808201</v>
      </c>
      <c r="K3131">
        <v>27.308</v>
      </c>
      <c r="L3131">
        <v>27.47</v>
      </c>
      <c r="M3131">
        <v>29.021999999999998</v>
      </c>
      <c r="N3131">
        <v>0.77600000000000002</v>
      </c>
      <c r="O3131">
        <v>7</v>
      </c>
    </row>
    <row r="3132" spans="1:15" x14ac:dyDescent="0.45">
      <c r="A3132" t="s">
        <v>131</v>
      </c>
      <c r="B3132">
        <v>2020</v>
      </c>
      <c r="C3132" s="9">
        <v>43891</v>
      </c>
      <c r="D3132" t="s">
        <v>641</v>
      </c>
      <c r="E3132" t="s">
        <v>642</v>
      </c>
      <c r="F3132">
        <v>2</v>
      </c>
      <c r="G3132">
        <v>2</v>
      </c>
      <c r="H3132" t="s">
        <v>135</v>
      </c>
      <c r="I3132" t="s">
        <v>29</v>
      </c>
      <c r="J3132">
        <v>30.312328767123201</v>
      </c>
      <c r="K3132">
        <v>27.76</v>
      </c>
      <c r="L3132">
        <v>27.782</v>
      </c>
      <c r="M3132">
        <v>29.367999999999999</v>
      </c>
      <c r="N3132">
        <v>0.79300000000000004</v>
      </c>
      <c r="O3132">
        <v>12</v>
      </c>
    </row>
    <row r="3133" spans="1:15" x14ac:dyDescent="0.45">
      <c r="A3133" t="s">
        <v>131</v>
      </c>
      <c r="B3133">
        <v>2020</v>
      </c>
      <c r="C3133" s="9">
        <v>43891</v>
      </c>
      <c r="D3133" t="s">
        <v>641</v>
      </c>
      <c r="E3133" t="s">
        <v>642</v>
      </c>
      <c r="F3133">
        <v>2</v>
      </c>
      <c r="G3133">
        <v>3</v>
      </c>
      <c r="H3133" t="s">
        <v>39</v>
      </c>
      <c r="I3133" t="s">
        <v>40</v>
      </c>
      <c r="J3133">
        <v>25.556164383561601</v>
      </c>
      <c r="K3133">
        <v>24.96</v>
      </c>
      <c r="L3133">
        <v>24.954999999999998</v>
      </c>
      <c r="M3133">
        <v>26.766999999999999</v>
      </c>
      <c r="N3133">
        <v>0.90600000000000003</v>
      </c>
      <c r="O3133">
        <v>19</v>
      </c>
    </row>
    <row r="3134" spans="1:15" x14ac:dyDescent="0.45">
      <c r="A3134" t="s">
        <v>131</v>
      </c>
      <c r="B3134">
        <v>2020</v>
      </c>
      <c r="C3134" s="9">
        <v>43891</v>
      </c>
      <c r="D3134" t="s">
        <v>641</v>
      </c>
      <c r="E3134" t="s">
        <v>642</v>
      </c>
      <c r="F3134">
        <v>2</v>
      </c>
      <c r="G3134">
        <v>4</v>
      </c>
      <c r="H3134" t="s">
        <v>402</v>
      </c>
      <c r="I3134" t="s">
        <v>142</v>
      </c>
      <c r="J3134">
        <v>32.263013698630097</v>
      </c>
      <c r="K3134">
        <v>14.811999999999999</v>
      </c>
      <c r="L3134">
        <v>15.5979999999999</v>
      </c>
      <c r="M3134">
        <v>18.846</v>
      </c>
      <c r="N3134">
        <v>1.6240000000000001</v>
      </c>
      <c r="O3134">
        <v>23</v>
      </c>
    </row>
    <row r="3135" spans="1:15" x14ac:dyDescent="0.45">
      <c r="A3135" t="s">
        <v>131</v>
      </c>
      <c r="B3135">
        <v>2020</v>
      </c>
      <c r="C3135" s="9">
        <v>43891</v>
      </c>
      <c r="D3135" t="s">
        <v>641</v>
      </c>
      <c r="E3135" t="s">
        <v>642</v>
      </c>
      <c r="F3135">
        <v>2</v>
      </c>
      <c r="G3135">
        <v>5</v>
      </c>
      <c r="H3135" t="s">
        <v>655</v>
      </c>
      <c r="I3135" t="s">
        <v>120</v>
      </c>
      <c r="J3135">
        <v>37.241095890410897</v>
      </c>
      <c r="K3135">
        <v>26.428999999999998</v>
      </c>
      <c r="L3135">
        <v>26.199000000000002</v>
      </c>
      <c r="M3135">
        <v>27.623000000000001</v>
      </c>
      <c r="N3135">
        <v>0.71199999999999997</v>
      </c>
      <c r="O3135">
        <v>27</v>
      </c>
    </row>
    <row r="3136" spans="1:15" x14ac:dyDescent="0.45">
      <c r="A3136" t="s">
        <v>131</v>
      </c>
      <c r="B3136">
        <v>2020</v>
      </c>
      <c r="C3136" s="9">
        <v>43891</v>
      </c>
      <c r="D3136" t="s">
        <v>641</v>
      </c>
      <c r="E3136" t="s">
        <v>642</v>
      </c>
      <c r="F3136">
        <v>3</v>
      </c>
      <c r="G3136">
        <v>1</v>
      </c>
      <c r="H3136" t="s">
        <v>109</v>
      </c>
      <c r="I3136" t="s">
        <v>118</v>
      </c>
      <c r="J3136">
        <v>27.084931506849301</v>
      </c>
      <c r="K3136">
        <v>26.276999999999902</v>
      </c>
      <c r="L3136">
        <v>26.445</v>
      </c>
      <c r="M3136">
        <v>27.983000000000001</v>
      </c>
      <c r="N3136">
        <v>0.76900000000000002</v>
      </c>
      <c r="O3136">
        <v>13</v>
      </c>
    </row>
    <row r="3137" spans="1:15" x14ac:dyDescent="0.45">
      <c r="A3137" t="s">
        <v>131</v>
      </c>
      <c r="B3137">
        <v>2020</v>
      </c>
      <c r="C3137" s="9">
        <v>43891</v>
      </c>
      <c r="D3137" t="s">
        <v>641</v>
      </c>
      <c r="E3137" t="s">
        <v>642</v>
      </c>
      <c r="F3137">
        <v>3</v>
      </c>
      <c r="G3137">
        <v>2</v>
      </c>
      <c r="H3137" t="s">
        <v>20</v>
      </c>
      <c r="I3137" t="s">
        <v>21</v>
      </c>
      <c r="J3137">
        <v>24.569863013698601</v>
      </c>
      <c r="K3137">
        <v>27.901</v>
      </c>
      <c r="L3137">
        <v>27.893999999999998</v>
      </c>
      <c r="M3137">
        <v>29.564</v>
      </c>
      <c r="N3137">
        <v>0.83499999999999996</v>
      </c>
      <c r="O3137">
        <v>13</v>
      </c>
    </row>
    <row r="3138" spans="1:15" x14ac:dyDescent="0.45">
      <c r="A3138" t="s">
        <v>131</v>
      </c>
      <c r="B3138">
        <v>2020</v>
      </c>
      <c r="C3138" s="9">
        <v>43891</v>
      </c>
      <c r="D3138" t="s">
        <v>641</v>
      </c>
      <c r="E3138" t="s">
        <v>642</v>
      </c>
      <c r="F3138">
        <v>3</v>
      </c>
      <c r="G3138">
        <v>3</v>
      </c>
      <c r="H3138" t="s">
        <v>100</v>
      </c>
      <c r="I3138" t="s">
        <v>47</v>
      </c>
      <c r="J3138">
        <v>26.049315068493101</v>
      </c>
      <c r="K3138">
        <v>24.091000000000001</v>
      </c>
      <c r="L3138">
        <v>24.087</v>
      </c>
      <c r="M3138">
        <v>25.827000000000002</v>
      </c>
      <c r="N3138">
        <v>0.87</v>
      </c>
      <c r="O3138">
        <v>19</v>
      </c>
    </row>
    <row r="3139" spans="1:15" x14ac:dyDescent="0.45">
      <c r="A3139" t="s">
        <v>131</v>
      </c>
      <c r="B3139">
        <v>2020</v>
      </c>
      <c r="C3139" s="9">
        <v>43891</v>
      </c>
      <c r="D3139" t="s">
        <v>641</v>
      </c>
      <c r="E3139" t="s">
        <v>642</v>
      </c>
      <c r="F3139">
        <v>3</v>
      </c>
      <c r="G3139">
        <v>4</v>
      </c>
      <c r="H3139" t="s">
        <v>137</v>
      </c>
      <c r="I3139" t="s">
        <v>29</v>
      </c>
      <c r="J3139">
        <v>22.786301369863001</v>
      </c>
      <c r="K3139">
        <v>23.419999999999899</v>
      </c>
      <c r="L3139">
        <v>23.227</v>
      </c>
      <c r="M3139">
        <v>25.155000000000001</v>
      </c>
      <c r="N3139">
        <v>0.96399999999999997</v>
      </c>
      <c r="O3139">
        <v>23</v>
      </c>
    </row>
    <row r="3140" spans="1:15" x14ac:dyDescent="0.45">
      <c r="A3140" t="s">
        <v>131</v>
      </c>
      <c r="B3140">
        <v>2020</v>
      </c>
      <c r="C3140" s="9">
        <v>43891</v>
      </c>
      <c r="D3140" t="s">
        <v>641</v>
      </c>
      <c r="E3140" t="s">
        <v>642</v>
      </c>
      <c r="F3140">
        <v>4</v>
      </c>
      <c r="G3140">
        <v>1</v>
      </c>
      <c r="H3140" t="s">
        <v>33</v>
      </c>
      <c r="I3140" t="s">
        <v>27</v>
      </c>
      <c r="J3140">
        <v>26.279452054794501</v>
      </c>
      <c r="K3140">
        <v>22.334</v>
      </c>
      <c r="L3140">
        <v>23.045999999999999</v>
      </c>
      <c r="M3140">
        <v>25.946000000000002</v>
      </c>
      <c r="N3140">
        <v>1.45</v>
      </c>
      <c r="O3140">
        <v>16</v>
      </c>
    </row>
    <row r="3141" spans="1:15" x14ac:dyDescent="0.45">
      <c r="A3141" t="s">
        <v>131</v>
      </c>
      <c r="B3141">
        <v>2020</v>
      </c>
      <c r="C3141" s="9">
        <v>43891</v>
      </c>
      <c r="D3141" t="s">
        <v>641</v>
      </c>
      <c r="E3141" t="s">
        <v>642</v>
      </c>
      <c r="F3141">
        <v>4</v>
      </c>
      <c r="G3141">
        <v>2</v>
      </c>
      <c r="H3141" t="s">
        <v>60</v>
      </c>
      <c r="I3141" t="s">
        <v>61</v>
      </c>
      <c r="J3141">
        <v>31.624657534246499</v>
      </c>
      <c r="K3141">
        <v>22.908000000000001</v>
      </c>
      <c r="L3141">
        <v>22.998000000000001</v>
      </c>
      <c r="M3141">
        <v>24.468</v>
      </c>
      <c r="N3141">
        <v>0.73499999999999999</v>
      </c>
      <c r="O3141">
        <v>16</v>
      </c>
    </row>
    <row r="3142" spans="1:15" x14ac:dyDescent="0.45">
      <c r="A3142" t="s">
        <v>131</v>
      </c>
      <c r="B3142">
        <v>2020</v>
      </c>
      <c r="C3142" s="9">
        <v>43891</v>
      </c>
      <c r="D3142" t="s">
        <v>641</v>
      </c>
      <c r="E3142" t="s">
        <v>642</v>
      </c>
      <c r="F3142">
        <v>4</v>
      </c>
      <c r="G3142">
        <v>3</v>
      </c>
      <c r="H3142" t="s">
        <v>96</v>
      </c>
      <c r="I3142" t="s">
        <v>40</v>
      </c>
      <c r="J3142">
        <v>26.134246575342399</v>
      </c>
      <c r="K3142">
        <v>26.186</v>
      </c>
      <c r="L3142">
        <v>26.055999999999901</v>
      </c>
      <c r="M3142">
        <v>27.757999999999999</v>
      </c>
      <c r="N3142">
        <v>0.85099999999999998</v>
      </c>
      <c r="O3142">
        <v>19</v>
      </c>
    </row>
    <row r="3143" spans="1:15" x14ac:dyDescent="0.45">
      <c r="A3143" t="s">
        <v>131</v>
      </c>
      <c r="B3143">
        <v>2020</v>
      </c>
      <c r="C3143" s="9">
        <v>43891</v>
      </c>
      <c r="D3143" t="s">
        <v>641</v>
      </c>
      <c r="E3143" t="s">
        <v>642</v>
      </c>
      <c r="F3143">
        <v>4</v>
      </c>
      <c r="G3143">
        <v>4</v>
      </c>
      <c r="H3143" t="s">
        <v>129</v>
      </c>
      <c r="I3143" t="s">
        <v>65</v>
      </c>
      <c r="J3143">
        <v>29.632876712328699</v>
      </c>
      <c r="K3143">
        <v>22.672999999999998</v>
      </c>
      <c r="L3143">
        <v>22.463999999999999</v>
      </c>
      <c r="M3143">
        <v>24.431999999999999</v>
      </c>
      <c r="N3143">
        <v>0.98399999999999999</v>
      </c>
      <c r="O3143">
        <v>23</v>
      </c>
    </row>
    <row r="3144" spans="1:15" x14ac:dyDescent="0.45">
      <c r="A3144" t="s">
        <v>131</v>
      </c>
      <c r="B3144">
        <v>2020</v>
      </c>
      <c r="C3144" s="9">
        <v>43891</v>
      </c>
      <c r="D3144" t="s">
        <v>641</v>
      </c>
      <c r="E3144" t="s">
        <v>643</v>
      </c>
      <c r="F3144">
        <v>1</v>
      </c>
      <c r="G3144">
        <v>1</v>
      </c>
      <c r="H3144" t="s">
        <v>14</v>
      </c>
      <c r="I3144" t="s">
        <v>15</v>
      </c>
      <c r="J3144">
        <v>20.161643835616399</v>
      </c>
      <c r="K3144">
        <v>26.474</v>
      </c>
      <c r="L3144">
        <v>27.134999999999899</v>
      </c>
      <c r="M3144">
        <v>29.734999999999999</v>
      </c>
      <c r="N3144">
        <v>1.3</v>
      </c>
      <c r="O3144">
        <v>6</v>
      </c>
    </row>
    <row r="3145" spans="1:15" x14ac:dyDescent="0.45">
      <c r="A3145" t="s">
        <v>131</v>
      </c>
      <c r="B3145">
        <v>2020</v>
      </c>
      <c r="C3145" s="9">
        <v>43891</v>
      </c>
      <c r="D3145" t="s">
        <v>641</v>
      </c>
      <c r="E3145" t="s">
        <v>643</v>
      </c>
      <c r="F3145">
        <v>1</v>
      </c>
      <c r="G3145">
        <v>2</v>
      </c>
      <c r="H3145" t="s">
        <v>174</v>
      </c>
      <c r="I3145" t="s">
        <v>156</v>
      </c>
      <c r="J3145">
        <v>28.123287671232799</v>
      </c>
      <c r="K3145">
        <v>28.582999999999998</v>
      </c>
      <c r="L3145">
        <v>28.652000000000001</v>
      </c>
      <c r="M3145">
        <v>30.084</v>
      </c>
      <c r="N3145">
        <v>0.71599999999999997</v>
      </c>
      <c r="O3145">
        <v>2</v>
      </c>
    </row>
    <row r="3146" spans="1:15" x14ac:dyDescent="0.45">
      <c r="A3146" t="s">
        <v>131</v>
      </c>
      <c r="B3146">
        <v>2020</v>
      </c>
      <c r="C3146" s="9">
        <v>43891</v>
      </c>
      <c r="D3146" t="s">
        <v>641</v>
      </c>
      <c r="E3146" t="s">
        <v>643</v>
      </c>
      <c r="F3146">
        <v>1</v>
      </c>
      <c r="G3146">
        <v>3</v>
      </c>
      <c r="H3146" t="s">
        <v>133</v>
      </c>
      <c r="I3146" t="s">
        <v>25</v>
      </c>
      <c r="J3146">
        <v>27.101369863013598</v>
      </c>
      <c r="K3146">
        <v>26.613999999999901</v>
      </c>
      <c r="L3146">
        <v>26.67</v>
      </c>
      <c r="M3146">
        <v>28.196000000000002</v>
      </c>
      <c r="N3146">
        <v>0.76300000000000001</v>
      </c>
      <c r="O3146">
        <v>8</v>
      </c>
    </row>
    <row r="3147" spans="1:15" x14ac:dyDescent="0.45">
      <c r="A3147" t="s">
        <v>131</v>
      </c>
      <c r="B3147">
        <v>2020</v>
      </c>
      <c r="C3147" s="9">
        <v>43891</v>
      </c>
      <c r="D3147" t="s">
        <v>641</v>
      </c>
      <c r="E3147" t="s">
        <v>643</v>
      </c>
      <c r="F3147">
        <v>1</v>
      </c>
      <c r="G3147">
        <v>4</v>
      </c>
      <c r="H3147" t="s">
        <v>34</v>
      </c>
      <c r="I3147" t="s">
        <v>19</v>
      </c>
      <c r="J3147">
        <v>32.580821917808201</v>
      </c>
      <c r="K3147">
        <v>27.47</v>
      </c>
      <c r="L3147">
        <v>27.419</v>
      </c>
      <c r="M3147">
        <v>28.959</v>
      </c>
      <c r="N3147">
        <v>0.77</v>
      </c>
      <c r="O3147">
        <v>7</v>
      </c>
    </row>
    <row r="3148" spans="1:15" x14ac:dyDescent="0.45">
      <c r="A3148" t="s">
        <v>131</v>
      </c>
      <c r="B3148">
        <v>2020</v>
      </c>
      <c r="C3148" s="9">
        <v>43891</v>
      </c>
      <c r="D3148" t="s">
        <v>641</v>
      </c>
      <c r="E3148" t="s">
        <v>643</v>
      </c>
      <c r="F3148">
        <v>1</v>
      </c>
      <c r="G3148">
        <v>5</v>
      </c>
      <c r="H3148" t="s">
        <v>109</v>
      </c>
      <c r="I3148" t="s">
        <v>118</v>
      </c>
      <c r="J3148">
        <v>27.084931506849301</v>
      </c>
      <c r="K3148">
        <v>26.445</v>
      </c>
      <c r="L3148">
        <v>26.337</v>
      </c>
      <c r="M3148">
        <v>27.864999999999998</v>
      </c>
      <c r="N3148">
        <v>0.76400000000000001</v>
      </c>
      <c r="O3148">
        <v>13</v>
      </c>
    </row>
    <row r="3149" spans="1:15" x14ac:dyDescent="0.45">
      <c r="A3149" t="s">
        <v>131</v>
      </c>
      <c r="B3149">
        <v>2020</v>
      </c>
      <c r="C3149" s="9">
        <v>43891</v>
      </c>
      <c r="D3149" t="s">
        <v>641</v>
      </c>
      <c r="E3149" t="s">
        <v>643</v>
      </c>
      <c r="F3149">
        <v>1</v>
      </c>
      <c r="G3149">
        <v>6</v>
      </c>
      <c r="H3149" t="s">
        <v>60</v>
      </c>
      <c r="I3149" t="s">
        <v>61</v>
      </c>
      <c r="J3149">
        <v>31.624657534246499</v>
      </c>
      <c r="K3149">
        <v>22.998000000000001</v>
      </c>
      <c r="L3149">
        <v>22.878</v>
      </c>
      <c r="M3149">
        <v>24.346</v>
      </c>
      <c r="N3149">
        <v>0.73399999999999999</v>
      </c>
      <c r="O3149">
        <v>16</v>
      </c>
    </row>
    <row r="3150" spans="1:15" x14ac:dyDescent="0.45">
      <c r="A3150" t="s">
        <v>131</v>
      </c>
      <c r="B3150">
        <v>2020</v>
      </c>
      <c r="C3150" s="9">
        <v>43891</v>
      </c>
      <c r="D3150" t="s">
        <v>641</v>
      </c>
      <c r="E3150" t="s">
        <v>643</v>
      </c>
      <c r="F3150">
        <v>2</v>
      </c>
      <c r="G3150">
        <v>1</v>
      </c>
      <c r="H3150" t="s">
        <v>23</v>
      </c>
      <c r="I3150" t="s">
        <v>15</v>
      </c>
      <c r="J3150">
        <v>22.4684931506849</v>
      </c>
      <c r="K3150">
        <v>29.93</v>
      </c>
      <c r="L3150">
        <v>30.290999999999901</v>
      </c>
      <c r="M3150">
        <v>32.412999999999997</v>
      </c>
      <c r="N3150">
        <v>1.0609999999999999</v>
      </c>
      <c r="O3150">
        <v>1</v>
      </c>
    </row>
    <row r="3151" spans="1:15" x14ac:dyDescent="0.45">
      <c r="A3151" t="s">
        <v>131</v>
      </c>
      <c r="B3151">
        <v>2020</v>
      </c>
      <c r="C3151" s="9">
        <v>43891</v>
      </c>
      <c r="D3151" t="s">
        <v>641</v>
      </c>
      <c r="E3151" t="s">
        <v>643</v>
      </c>
      <c r="F3151">
        <v>2</v>
      </c>
      <c r="G3151">
        <v>2</v>
      </c>
      <c r="H3151" t="s">
        <v>132</v>
      </c>
      <c r="I3151" t="s">
        <v>36</v>
      </c>
      <c r="J3151">
        <v>29.276712328767101</v>
      </c>
      <c r="K3151">
        <v>30.660999999999898</v>
      </c>
      <c r="L3151">
        <v>30.716999999999999</v>
      </c>
      <c r="M3151">
        <v>32.173000000000002</v>
      </c>
      <c r="N3151">
        <v>0.72799999999999998</v>
      </c>
      <c r="O3151">
        <v>3</v>
      </c>
    </row>
    <row r="3152" spans="1:15" x14ac:dyDescent="0.45">
      <c r="A3152" t="s">
        <v>131</v>
      </c>
      <c r="B3152">
        <v>2020</v>
      </c>
      <c r="C3152" s="9">
        <v>43891</v>
      </c>
      <c r="D3152" t="s">
        <v>641</v>
      </c>
      <c r="E3152" t="s">
        <v>643</v>
      </c>
      <c r="F3152">
        <v>2</v>
      </c>
      <c r="G3152">
        <v>3</v>
      </c>
      <c r="H3152" t="s">
        <v>135</v>
      </c>
      <c r="I3152" t="s">
        <v>29</v>
      </c>
      <c r="J3152">
        <v>30.312328767123201</v>
      </c>
      <c r="K3152">
        <v>27.782</v>
      </c>
      <c r="L3152">
        <v>27.847999999999999</v>
      </c>
      <c r="M3152">
        <v>29.422000000000001</v>
      </c>
      <c r="N3152">
        <v>0.78700000000000003</v>
      </c>
      <c r="O3152">
        <v>12</v>
      </c>
    </row>
    <row r="3153" spans="1:15" x14ac:dyDescent="0.45">
      <c r="A3153" t="s">
        <v>131</v>
      </c>
      <c r="B3153">
        <v>2020</v>
      </c>
      <c r="C3153" s="9">
        <v>43891</v>
      </c>
      <c r="D3153" t="s">
        <v>641</v>
      </c>
      <c r="E3153" t="s">
        <v>643</v>
      </c>
      <c r="F3153">
        <v>2</v>
      </c>
      <c r="G3153">
        <v>4</v>
      </c>
      <c r="H3153" t="s">
        <v>50</v>
      </c>
      <c r="I3153" t="s">
        <v>51</v>
      </c>
      <c r="J3153">
        <v>23.402739726027399</v>
      </c>
      <c r="K3153">
        <v>26.442999999999898</v>
      </c>
      <c r="L3153">
        <v>26.463999999999999</v>
      </c>
      <c r="M3153">
        <v>28.004000000000001</v>
      </c>
      <c r="N3153">
        <v>0.77</v>
      </c>
      <c r="O3153">
        <v>11</v>
      </c>
    </row>
    <row r="3154" spans="1:15" x14ac:dyDescent="0.45">
      <c r="A3154" t="s">
        <v>131</v>
      </c>
      <c r="B3154">
        <v>2020</v>
      </c>
      <c r="C3154" s="9">
        <v>43891</v>
      </c>
      <c r="D3154" t="s">
        <v>641</v>
      </c>
      <c r="E3154" t="s">
        <v>643</v>
      </c>
      <c r="F3154">
        <v>2</v>
      </c>
      <c r="G3154">
        <v>5</v>
      </c>
      <c r="H3154" t="s">
        <v>20</v>
      </c>
      <c r="I3154" t="s">
        <v>21</v>
      </c>
      <c r="J3154">
        <v>24.569863013698601</v>
      </c>
      <c r="K3154">
        <v>27.893999999999998</v>
      </c>
      <c r="L3154">
        <v>27.763000000000002</v>
      </c>
      <c r="M3154">
        <v>29.417000000000002</v>
      </c>
      <c r="N3154">
        <v>0.82699999999999996</v>
      </c>
      <c r="O3154">
        <v>13</v>
      </c>
    </row>
    <row r="3155" spans="1:15" x14ac:dyDescent="0.45">
      <c r="A3155" t="s">
        <v>131</v>
      </c>
      <c r="B3155">
        <v>2020</v>
      </c>
      <c r="C3155" s="9">
        <v>43891</v>
      </c>
      <c r="D3155" t="s">
        <v>641</v>
      </c>
      <c r="E3155" t="s">
        <v>643</v>
      </c>
      <c r="F3155">
        <v>2</v>
      </c>
      <c r="G3155">
        <v>6</v>
      </c>
      <c r="H3155" t="s">
        <v>26</v>
      </c>
      <c r="I3155" t="s">
        <v>27</v>
      </c>
      <c r="J3155">
        <v>21.7753424657534</v>
      </c>
      <c r="K3155">
        <v>25.100999999999999</v>
      </c>
      <c r="L3155">
        <v>24.853999999999999</v>
      </c>
      <c r="M3155">
        <v>26.832000000000001</v>
      </c>
      <c r="N3155">
        <v>0.98899999999999999</v>
      </c>
      <c r="O3155">
        <v>16</v>
      </c>
    </row>
    <row r="3156" spans="1:15" x14ac:dyDescent="0.45">
      <c r="A3156" t="s">
        <v>131</v>
      </c>
      <c r="B3156">
        <v>2020</v>
      </c>
      <c r="C3156" s="9">
        <v>43891</v>
      </c>
      <c r="D3156" t="s">
        <v>641</v>
      </c>
      <c r="E3156" t="s">
        <v>643</v>
      </c>
      <c r="F3156">
        <v>3</v>
      </c>
      <c r="G3156">
        <v>1</v>
      </c>
      <c r="H3156" t="s">
        <v>79</v>
      </c>
      <c r="I3156" t="s">
        <v>65</v>
      </c>
      <c r="J3156">
        <v>32.827397260273898</v>
      </c>
      <c r="K3156">
        <v>31.3339999999999</v>
      </c>
      <c r="L3156">
        <v>31.454000000000001</v>
      </c>
      <c r="M3156">
        <v>32.86</v>
      </c>
      <c r="N3156">
        <v>0.70299999999999996</v>
      </c>
      <c r="O3156">
        <v>4</v>
      </c>
    </row>
    <row r="3157" spans="1:15" x14ac:dyDescent="0.45">
      <c r="A3157" t="s">
        <v>131</v>
      </c>
      <c r="B3157">
        <v>2020</v>
      </c>
      <c r="C3157" s="9">
        <v>43891</v>
      </c>
      <c r="D3157" t="s">
        <v>641</v>
      </c>
      <c r="E3157" t="s">
        <v>643</v>
      </c>
      <c r="F3157">
        <v>3</v>
      </c>
      <c r="G3157">
        <v>2</v>
      </c>
      <c r="H3157" t="s">
        <v>82</v>
      </c>
      <c r="I3157" t="s">
        <v>67</v>
      </c>
      <c r="J3157">
        <v>27.504109589041001</v>
      </c>
      <c r="K3157">
        <v>24.581</v>
      </c>
      <c r="L3157">
        <v>24.937000000000001</v>
      </c>
      <c r="M3157">
        <v>26.811</v>
      </c>
      <c r="N3157">
        <v>0.93700000000000006</v>
      </c>
      <c r="O3157">
        <v>10</v>
      </c>
    </row>
    <row r="3158" spans="1:15" x14ac:dyDescent="0.45">
      <c r="A3158" t="s">
        <v>131</v>
      </c>
      <c r="B3158">
        <v>2020</v>
      </c>
      <c r="C3158" s="9">
        <v>43891</v>
      </c>
      <c r="D3158" t="s">
        <v>641</v>
      </c>
      <c r="E3158" t="s">
        <v>643</v>
      </c>
      <c r="F3158">
        <v>3</v>
      </c>
      <c r="G3158">
        <v>3</v>
      </c>
      <c r="H3158" t="s">
        <v>28</v>
      </c>
      <c r="I3158" t="s">
        <v>29</v>
      </c>
      <c r="J3158">
        <v>20.180821917808199</v>
      </c>
      <c r="K3158">
        <v>28.748999999999999</v>
      </c>
      <c r="L3158">
        <v>28.768999999999998</v>
      </c>
      <c r="M3158">
        <v>31.719000000000001</v>
      </c>
      <c r="N3158">
        <v>1.4750000000000001</v>
      </c>
      <c r="O3158">
        <v>5</v>
      </c>
    </row>
    <row r="3159" spans="1:15" x14ac:dyDescent="0.45">
      <c r="A3159" t="s">
        <v>131</v>
      </c>
      <c r="B3159">
        <v>2020</v>
      </c>
      <c r="C3159" s="9">
        <v>43891</v>
      </c>
      <c r="D3159" t="s">
        <v>641</v>
      </c>
      <c r="E3159" t="s">
        <v>643</v>
      </c>
      <c r="F3159">
        <v>3</v>
      </c>
      <c r="G3159">
        <v>4</v>
      </c>
      <c r="H3159" t="s">
        <v>16</v>
      </c>
      <c r="I3159" t="s">
        <v>17</v>
      </c>
      <c r="J3159">
        <v>20.860273972602702</v>
      </c>
      <c r="K3159">
        <v>28.292999999999999</v>
      </c>
      <c r="L3159">
        <v>28.244</v>
      </c>
      <c r="M3159">
        <v>30.001999999999999</v>
      </c>
      <c r="N3159">
        <v>0.879</v>
      </c>
      <c r="O3159">
        <v>9</v>
      </c>
    </row>
    <row r="3160" spans="1:15" x14ac:dyDescent="0.45">
      <c r="A3160" t="s">
        <v>131</v>
      </c>
      <c r="B3160">
        <v>2020</v>
      </c>
      <c r="C3160" s="9">
        <v>43891</v>
      </c>
      <c r="D3160" t="s">
        <v>641</v>
      </c>
      <c r="E3160" t="s">
        <v>643</v>
      </c>
      <c r="F3160">
        <v>3</v>
      </c>
      <c r="G3160">
        <v>5</v>
      </c>
      <c r="H3160" t="s">
        <v>77</v>
      </c>
      <c r="I3160" t="s">
        <v>19</v>
      </c>
      <c r="J3160">
        <v>28.808219178082101</v>
      </c>
      <c r="K3160">
        <v>28.544</v>
      </c>
      <c r="L3160">
        <v>28.404999999999902</v>
      </c>
      <c r="M3160">
        <v>29.978999999999999</v>
      </c>
      <c r="N3160">
        <v>0.78700000000000003</v>
      </c>
      <c r="O3160">
        <v>13</v>
      </c>
    </row>
    <row r="3161" spans="1:15" x14ac:dyDescent="0.45">
      <c r="A3161" t="s">
        <v>131</v>
      </c>
      <c r="B3161">
        <v>2020</v>
      </c>
      <c r="C3161" s="9">
        <v>43891</v>
      </c>
      <c r="D3161" t="s">
        <v>641</v>
      </c>
      <c r="E3161" t="s">
        <v>643</v>
      </c>
      <c r="F3161">
        <v>3</v>
      </c>
      <c r="G3161">
        <v>6</v>
      </c>
      <c r="H3161" t="s">
        <v>33</v>
      </c>
      <c r="I3161" t="s">
        <v>27</v>
      </c>
      <c r="J3161">
        <v>26.279452054794501</v>
      </c>
      <c r="K3161">
        <v>23.045999999999999</v>
      </c>
      <c r="L3161">
        <v>22.674999999999901</v>
      </c>
      <c r="M3161">
        <v>25.492999999999999</v>
      </c>
      <c r="N3161">
        <v>1.409</v>
      </c>
      <c r="O3161">
        <v>16</v>
      </c>
    </row>
    <row r="3162" spans="1:15" x14ac:dyDescent="0.45">
      <c r="A3162" t="s">
        <v>131</v>
      </c>
      <c r="B3162">
        <v>2020</v>
      </c>
      <c r="C3162" s="9">
        <v>43891</v>
      </c>
      <c r="D3162" t="s">
        <v>641</v>
      </c>
      <c r="E3162" t="s">
        <v>644</v>
      </c>
      <c r="F3162">
        <v>1</v>
      </c>
      <c r="G3162">
        <v>1</v>
      </c>
      <c r="H3162" t="s">
        <v>132</v>
      </c>
      <c r="I3162" t="s">
        <v>36</v>
      </c>
      <c r="J3162">
        <v>29.276712328767101</v>
      </c>
      <c r="K3162">
        <v>30.716999999999999</v>
      </c>
      <c r="L3162">
        <v>30.872</v>
      </c>
      <c r="M3162">
        <v>32.323999999999998</v>
      </c>
      <c r="N3162">
        <v>0.72599999999999998</v>
      </c>
      <c r="O3162">
        <v>3</v>
      </c>
    </row>
    <row r="3163" spans="1:15" x14ac:dyDescent="0.45">
      <c r="A3163" t="s">
        <v>131</v>
      </c>
      <c r="B3163">
        <v>2020</v>
      </c>
      <c r="C3163" s="9">
        <v>43891</v>
      </c>
      <c r="D3163" t="s">
        <v>641</v>
      </c>
      <c r="E3163" t="s">
        <v>644</v>
      </c>
      <c r="F3163">
        <v>1</v>
      </c>
      <c r="G3163">
        <v>2</v>
      </c>
      <c r="H3163" t="s">
        <v>174</v>
      </c>
      <c r="I3163" t="s">
        <v>156</v>
      </c>
      <c r="J3163">
        <v>28.123287671232799</v>
      </c>
      <c r="K3163">
        <v>28.652000000000001</v>
      </c>
      <c r="L3163">
        <v>28.762</v>
      </c>
      <c r="M3163">
        <v>30.187999999999999</v>
      </c>
      <c r="N3163">
        <v>0.71299999999999997</v>
      </c>
      <c r="O3163">
        <v>2</v>
      </c>
    </row>
    <row r="3164" spans="1:15" x14ac:dyDescent="0.45">
      <c r="A3164" t="s">
        <v>131</v>
      </c>
      <c r="B3164">
        <v>2020</v>
      </c>
      <c r="C3164" s="9">
        <v>43891</v>
      </c>
      <c r="D3164" t="s">
        <v>641</v>
      </c>
      <c r="E3164" t="s">
        <v>644</v>
      </c>
      <c r="F3164">
        <v>1</v>
      </c>
      <c r="G3164">
        <v>3</v>
      </c>
      <c r="H3164" t="s">
        <v>14</v>
      </c>
      <c r="I3164" t="s">
        <v>15</v>
      </c>
      <c r="J3164">
        <v>20.161643835616399</v>
      </c>
      <c r="K3164">
        <v>27.134999999999899</v>
      </c>
      <c r="L3164">
        <v>27.347999999999999</v>
      </c>
      <c r="M3164">
        <v>29.861999999999998</v>
      </c>
      <c r="N3164">
        <v>1.2569999999999999</v>
      </c>
      <c r="O3164">
        <v>6</v>
      </c>
    </row>
    <row r="3165" spans="1:15" x14ac:dyDescent="0.45">
      <c r="A3165" t="s">
        <v>131</v>
      </c>
      <c r="B3165">
        <v>2020</v>
      </c>
      <c r="C3165" s="9">
        <v>43891</v>
      </c>
      <c r="D3165" t="s">
        <v>641</v>
      </c>
      <c r="E3165" t="s">
        <v>644</v>
      </c>
      <c r="F3165">
        <v>1</v>
      </c>
      <c r="G3165">
        <v>4</v>
      </c>
      <c r="H3165" t="s">
        <v>16</v>
      </c>
      <c r="I3165" t="s">
        <v>17</v>
      </c>
      <c r="J3165">
        <v>20.860273972602702</v>
      </c>
      <c r="K3165">
        <v>28.244</v>
      </c>
      <c r="L3165">
        <v>28.216999999999999</v>
      </c>
      <c r="M3165">
        <v>29.952999999999999</v>
      </c>
      <c r="N3165">
        <v>0.86799999999999999</v>
      </c>
      <c r="O3165">
        <v>9</v>
      </c>
    </row>
    <row r="3166" spans="1:15" x14ac:dyDescent="0.45">
      <c r="A3166" t="s">
        <v>131</v>
      </c>
      <c r="B3166">
        <v>2020</v>
      </c>
      <c r="C3166" s="9">
        <v>43891</v>
      </c>
      <c r="D3166" t="s">
        <v>641</v>
      </c>
      <c r="E3166" t="s">
        <v>644</v>
      </c>
      <c r="F3166">
        <v>1</v>
      </c>
      <c r="G3166">
        <v>5</v>
      </c>
      <c r="H3166" t="s">
        <v>135</v>
      </c>
      <c r="I3166" t="s">
        <v>29</v>
      </c>
      <c r="J3166">
        <v>30.312328767123201</v>
      </c>
      <c r="K3166">
        <v>27.847999999999999</v>
      </c>
      <c r="L3166">
        <v>27.753999999999898</v>
      </c>
      <c r="M3166">
        <v>29.315999999999999</v>
      </c>
      <c r="N3166">
        <v>0.78100000000000003</v>
      </c>
      <c r="O3166">
        <v>12</v>
      </c>
    </row>
    <row r="3167" spans="1:15" x14ac:dyDescent="0.45">
      <c r="A3167" t="s">
        <v>131</v>
      </c>
      <c r="B3167">
        <v>2020</v>
      </c>
      <c r="C3167" s="9">
        <v>43891</v>
      </c>
      <c r="D3167" t="s">
        <v>641</v>
      </c>
      <c r="E3167" t="s">
        <v>644</v>
      </c>
      <c r="F3167">
        <v>1</v>
      </c>
      <c r="G3167">
        <v>6</v>
      </c>
      <c r="H3167" t="s">
        <v>34</v>
      </c>
      <c r="I3167" t="s">
        <v>19</v>
      </c>
      <c r="J3167">
        <v>32.580821917808201</v>
      </c>
      <c r="K3167">
        <v>27.419</v>
      </c>
      <c r="L3167">
        <v>27.231000000000002</v>
      </c>
      <c r="M3167">
        <v>28.765000000000001</v>
      </c>
      <c r="N3167">
        <v>0.76700000000000002</v>
      </c>
      <c r="O3167">
        <v>7</v>
      </c>
    </row>
    <row r="3168" spans="1:15" x14ac:dyDescent="0.45">
      <c r="A3168" t="s">
        <v>131</v>
      </c>
      <c r="B3168">
        <v>2020</v>
      </c>
      <c r="C3168" s="9">
        <v>43891</v>
      </c>
      <c r="D3168" t="s">
        <v>641</v>
      </c>
      <c r="E3168" t="s">
        <v>644</v>
      </c>
      <c r="F3168">
        <v>2</v>
      </c>
      <c r="G3168">
        <v>1</v>
      </c>
      <c r="H3168" t="s">
        <v>23</v>
      </c>
      <c r="I3168" t="s">
        <v>15</v>
      </c>
      <c r="J3168">
        <v>22.4684931506849</v>
      </c>
      <c r="K3168">
        <v>30.290999999999901</v>
      </c>
      <c r="L3168">
        <v>30.654999999999902</v>
      </c>
      <c r="M3168">
        <v>32.744999999999997</v>
      </c>
      <c r="N3168">
        <v>1.0449999999999999</v>
      </c>
      <c r="O3168">
        <v>1</v>
      </c>
    </row>
    <row r="3169" spans="1:15" x14ac:dyDescent="0.45">
      <c r="A3169" t="s">
        <v>131</v>
      </c>
      <c r="B3169">
        <v>2020</v>
      </c>
      <c r="C3169" s="9">
        <v>43891</v>
      </c>
      <c r="D3169" t="s">
        <v>641</v>
      </c>
      <c r="E3169" t="s">
        <v>644</v>
      </c>
      <c r="F3169">
        <v>2</v>
      </c>
      <c r="G3169">
        <v>2</v>
      </c>
      <c r="H3169" t="s">
        <v>79</v>
      </c>
      <c r="I3169" t="s">
        <v>65</v>
      </c>
      <c r="J3169">
        <v>32.827397260273898</v>
      </c>
      <c r="K3169">
        <v>31.454000000000001</v>
      </c>
      <c r="L3169">
        <v>31.500999999999902</v>
      </c>
      <c r="M3169">
        <v>32.902999999999999</v>
      </c>
      <c r="N3169">
        <v>0.70099999999999996</v>
      </c>
      <c r="O3169">
        <v>4</v>
      </c>
    </row>
    <row r="3170" spans="1:15" x14ac:dyDescent="0.45">
      <c r="A3170" t="s">
        <v>131</v>
      </c>
      <c r="B3170">
        <v>2020</v>
      </c>
      <c r="C3170" s="9">
        <v>43891</v>
      </c>
      <c r="D3170" t="s">
        <v>641</v>
      </c>
      <c r="E3170" t="s">
        <v>644</v>
      </c>
      <c r="F3170">
        <v>2</v>
      </c>
      <c r="G3170">
        <v>3</v>
      </c>
      <c r="H3170" t="s">
        <v>28</v>
      </c>
      <c r="I3170" t="s">
        <v>29</v>
      </c>
      <c r="J3170">
        <v>20.180821917808199</v>
      </c>
      <c r="K3170">
        <v>28.768999999999998</v>
      </c>
      <c r="L3170">
        <v>28.863</v>
      </c>
      <c r="M3170">
        <v>31.693000000000001</v>
      </c>
      <c r="N3170">
        <v>1.415</v>
      </c>
      <c r="O3170">
        <v>5</v>
      </c>
    </row>
    <row r="3171" spans="1:15" x14ac:dyDescent="0.45">
      <c r="A3171" t="s">
        <v>131</v>
      </c>
      <c r="B3171">
        <v>2020</v>
      </c>
      <c r="C3171" s="9">
        <v>43891</v>
      </c>
      <c r="D3171" t="s">
        <v>641</v>
      </c>
      <c r="E3171" t="s">
        <v>644</v>
      </c>
      <c r="F3171">
        <v>2</v>
      </c>
      <c r="G3171">
        <v>4</v>
      </c>
      <c r="H3171" t="s">
        <v>133</v>
      </c>
      <c r="I3171" t="s">
        <v>25</v>
      </c>
      <c r="J3171">
        <v>27.101369863013598</v>
      </c>
      <c r="K3171">
        <v>26.67</v>
      </c>
      <c r="L3171">
        <v>26.692999999999898</v>
      </c>
      <c r="M3171">
        <v>28.209</v>
      </c>
      <c r="N3171">
        <v>0.75800000000000001</v>
      </c>
      <c r="O3171">
        <v>8</v>
      </c>
    </row>
    <row r="3172" spans="1:15" x14ac:dyDescent="0.45">
      <c r="A3172" t="s">
        <v>131</v>
      </c>
      <c r="B3172">
        <v>2020</v>
      </c>
      <c r="C3172" s="9">
        <v>43891</v>
      </c>
      <c r="D3172" t="s">
        <v>641</v>
      </c>
      <c r="E3172" t="s">
        <v>644</v>
      </c>
      <c r="F3172">
        <v>2</v>
      </c>
      <c r="G3172">
        <v>5</v>
      </c>
      <c r="H3172" t="s">
        <v>50</v>
      </c>
      <c r="I3172" t="s">
        <v>51</v>
      </c>
      <c r="J3172">
        <v>23.402739726027399</v>
      </c>
      <c r="K3172">
        <v>26.463999999999999</v>
      </c>
      <c r="L3172">
        <v>26.398</v>
      </c>
      <c r="M3172">
        <v>27.928000000000001</v>
      </c>
      <c r="N3172">
        <v>0.76500000000000001</v>
      </c>
      <c r="O3172">
        <v>11</v>
      </c>
    </row>
    <row r="3173" spans="1:15" x14ac:dyDescent="0.45">
      <c r="A3173" t="s">
        <v>131</v>
      </c>
      <c r="B3173">
        <v>2020</v>
      </c>
      <c r="C3173" s="9">
        <v>43891</v>
      </c>
      <c r="D3173" t="s">
        <v>641</v>
      </c>
      <c r="E3173" t="s">
        <v>644</v>
      </c>
      <c r="F3173">
        <v>2</v>
      </c>
      <c r="G3173">
        <v>6</v>
      </c>
      <c r="H3173" t="s">
        <v>82</v>
      </c>
      <c r="I3173" t="s">
        <v>67</v>
      </c>
      <c r="J3173">
        <v>27.504109589041001</v>
      </c>
      <c r="K3173">
        <v>24.937000000000001</v>
      </c>
      <c r="L3173">
        <v>24.723999999999901</v>
      </c>
      <c r="M3173">
        <v>26.58</v>
      </c>
      <c r="N3173">
        <v>0.92800000000000005</v>
      </c>
      <c r="O3173">
        <v>10</v>
      </c>
    </row>
    <row r="3174" spans="1:15" x14ac:dyDescent="0.45">
      <c r="A3174" t="s">
        <v>131</v>
      </c>
      <c r="B3174">
        <v>2020</v>
      </c>
      <c r="C3174" s="9">
        <v>43891</v>
      </c>
      <c r="D3174" t="s">
        <v>641</v>
      </c>
      <c r="E3174" t="s">
        <v>370</v>
      </c>
      <c r="F3174">
        <v>1</v>
      </c>
      <c r="G3174">
        <v>1</v>
      </c>
      <c r="H3174" t="s">
        <v>23</v>
      </c>
      <c r="I3174" t="s">
        <v>15</v>
      </c>
      <c r="J3174">
        <v>22.4684931506849</v>
      </c>
      <c r="K3174">
        <v>30.654999999999902</v>
      </c>
      <c r="L3174">
        <v>31.023</v>
      </c>
      <c r="M3174">
        <v>33.081000000000003</v>
      </c>
      <c r="N3174">
        <v>1.0289999999999999</v>
      </c>
      <c r="O3174">
        <v>1</v>
      </c>
    </row>
    <row r="3175" spans="1:15" x14ac:dyDescent="0.45">
      <c r="A3175" t="s">
        <v>131</v>
      </c>
      <c r="B3175">
        <v>2020</v>
      </c>
      <c r="C3175" s="9">
        <v>43891</v>
      </c>
      <c r="D3175" t="s">
        <v>641</v>
      </c>
      <c r="E3175" t="s">
        <v>370</v>
      </c>
      <c r="F3175">
        <v>1</v>
      </c>
      <c r="G3175">
        <v>2</v>
      </c>
      <c r="H3175" t="s">
        <v>174</v>
      </c>
      <c r="I3175" t="s">
        <v>156</v>
      </c>
      <c r="J3175">
        <v>28.123287671232799</v>
      </c>
      <c r="K3175">
        <v>28.762</v>
      </c>
      <c r="L3175">
        <v>28.908000000000001</v>
      </c>
      <c r="M3175">
        <v>30.327999999999999</v>
      </c>
      <c r="N3175">
        <v>0.71</v>
      </c>
      <c r="O3175">
        <v>2</v>
      </c>
    </row>
    <row r="3176" spans="1:15" x14ac:dyDescent="0.45">
      <c r="A3176" t="s">
        <v>131</v>
      </c>
      <c r="B3176">
        <v>2020</v>
      </c>
      <c r="C3176" s="9">
        <v>43891</v>
      </c>
      <c r="D3176" t="s">
        <v>641</v>
      </c>
      <c r="E3176" t="s">
        <v>370</v>
      </c>
      <c r="F3176">
        <v>1</v>
      </c>
      <c r="G3176">
        <v>3</v>
      </c>
      <c r="H3176" t="s">
        <v>132</v>
      </c>
      <c r="I3176" t="s">
        <v>36</v>
      </c>
      <c r="J3176">
        <v>29.276712328767101</v>
      </c>
      <c r="K3176">
        <v>30.872</v>
      </c>
      <c r="L3176">
        <v>30.893000000000001</v>
      </c>
      <c r="M3176">
        <v>32.337000000000003</v>
      </c>
      <c r="N3176">
        <v>0.72199999999999998</v>
      </c>
      <c r="O3176">
        <v>3</v>
      </c>
    </row>
    <row r="3177" spans="1:15" x14ac:dyDescent="0.45">
      <c r="A3177" t="s">
        <v>131</v>
      </c>
      <c r="B3177">
        <v>2020</v>
      </c>
      <c r="C3177" s="9">
        <v>43891</v>
      </c>
      <c r="D3177" t="s">
        <v>641</v>
      </c>
      <c r="E3177" t="s">
        <v>370</v>
      </c>
      <c r="F3177">
        <v>1</v>
      </c>
      <c r="G3177">
        <v>4</v>
      </c>
      <c r="H3177" t="s">
        <v>79</v>
      </c>
      <c r="I3177" t="s">
        <v>65</v>
      </c>
      <c r="J3177">
        <v>32.827397260273898</v>
      </c>
      <c r="K3177">
        <v>31.500999999999902</v>
      </c>
      <c r="L3177">
        <v>31.442</v>
      </c>
      <c r="M3177">
        <v>32.838000000000001</v>
      </c>
      <c r="N3177">
        <v>0.69799999999999995</v>
      </c>
      <c r="O3177">
        <v>4</v>
      </c>
    </row>
    <row r="3178" spans="1:15" x14ac:dyDescent="0.45">
      <c r="A3178" t="s">
        <v>131</v>
      </c>
      <c r="B3178">
        <v>2020</v>
      </c>
      <c r="C3178" s="9">
        <v>43891</v>
      </c>
      <c r="D3178" t="s">
        <v>641</v>
      </c>
      <c r="E3178" t="s">
        <v>370</v>
      </c>
      <c r="F3178">
        <v>1</v>
      </c>
      <c r="G3178">
        <v>5</v>
      </c>
      <c r="H3178" t="s">
        <v>28</v>
      </c>
      <c r="I3178" t="s">
        <v>29</v>
      </c>
      <c r="J3178">
        <v>20.180821917808199</v>
      </c>
      <c r="K3178">
        <v>28.863</v>
      </c>
      <c r="L3178">
        <v>28.588000000000001</v>
      </c>
      <c r="M3178">
        <v>31.312000000000001</v>
      </c>
      <c r="N3178">
        <v>1.3620000000000001</v>
      </c>
      <c r="O3178">
        <v>5</v>
      </c>
    </row>
    <row r="3179" spans="1:15" x14ac:dyDescent="0.45">
      <c r="A3179" t="s">
        <v>131</v>
      </c>
      <c r="B3179">
        <v>2020</v>
      </c>
      <c r="C3179" s="9">
        <v>43891</v>
      </c>
      <c r="D3179" t="s">
        <v>641</v>
      </c>
      <c r="E3179" t="s">
        <v>370</v>
      </c>
      <c r="F3179">
        <v>1</v>
      </c>
      <c r="G3179">
        <v>6</v>
      </c>
      <c r="H3179" t="s">
        <v>14</v>
      </c>
      <c r="I3179" t="s">
        <v>15</v>
      </c>
      <c r="J3179">
        <v>20.161643835616399</v>
      </c>
      <c r="K3179">
        <v>27.347999999999999</v>
      </c>
      <c r="L3179">
        <v>26.957000000000001</v>
      </c>
      <c r="M3179">
        <v>29.413</v>
      </c>
      <c r="N3179">
        <v>1.228</v>
      </c>
      <c r="O3179">
        <v>6</v>
      </c>
    </row>
    <row r="3180" spans="1:15" x14ac:dyDescent="0.45">
      <c r="A3180" t="s">
        <v>131</v>
      </c>
      <c r="B3180">
        <v>2020</v>
      </c>
      <c r="C3180" s="9">
        <v>43891</v>
      </c>
      <c r="D3180" t="s">
        <v>641</v>
      </c>
      <c r="E3180" t="s">
        <v>370</v>
      </c>
      <c r="F3180">
        <v>2</v>
      </c>
      <c r="G3180">
        <v>1</v>
      </c>
      <c r="H3180" t="s">
        <v>34</v>
      </c>
      <c r="I3180" t="s">
        <v>19</v>
      </c>
      <c r="J3180">
        <v>32.580821917808201</v>
      </c>
      <c r="K3180">
        <v>27.231000000000002</v>
      </c>
      <c r="L3180">
        <v>27.443999999999999</v>
      </c>
      <c r="M3180">
        <v>28.972000000000001</v>
      </c>
      <c r="N3180">
        <v>0.76400000000000001</v>
      </c>
      <c r="O3180">
        <v>7</v>
      </c>
    </row>
    <row r="3181" spans="1:15" x14ac:dyDescent="0.45">
      <c r="A3181" t="s">
        <v>131</v>
      </c>
      <c r="B3181">
        <v>2020</v>
      </c>
      <c r="C3181" s="9">
        <v>43891</v>
      </c>
      <c r="D3181" t="s">
        <v>641</v>
      </c>
      <c r="E3181" t="s">
        <v>370</v>
      </c>
      <c r="F3181">
        <v>2</v>
      </c>
      <c r="G3181">
        <v>2</v>
      </c>
      <c r="H3181" t="s">
        <v>133</v>
      </c>
      <c r="I3181" t="s">
        <v>25</v>
      </c>
      <c r="J3181">
        <v>27.101369863013598</v>
      </c>
      <c r="K3181">
        <v>26.692999999999898</v>
      </c>
      <c r="L3181">
        <v>26.823</v>
      </c>
      <c r="M3181">
        <v>28.329000000000001</v>
      </c>
      <c r="N3181">
        <v>0.753</v>
      </c>
      <c r="O3181">
        <v>8</v>
      </c>
    </row>
    <row r="3182" spans="1:15" x14ac:dyDescent="0.45">
      <c r="A3182" t="s">
        <v>131</v>
      </c>
      <c r="B3182">
        <v>2020</v>
      </c>
      <c r="C3182" s="9">
        <v>43891</v>
      </c>
      <c r="D3182" t="s">
        <v>641</v>
      </c>
      <c r="E3182" t="s">
        <v>370</v>
      </c>
      <c r="F3182">
        <v>2</v>
      </c>
      <c r="G3182">
        <v>3</v>
      </c>
      <c r="H3182" t="s">
        <v>16</v>
      </c>
      <c r="I3182" t="s">
        <v>17</v>
      </c>
      <c r="J3182">
        <v>20.860273972602702</v>
      </c>
      <c r="K3182">
        <v>28.216999999999999</v>
      </c>
      <c r="L3182">
        <v>28.221</v>
      </c>
      <c r="M3182">
        <v>29.937000000000001</v>
      </c>
      <c r="N3182">
        <v>0.85799999999999998</v>
      </c>
      <c r="O3182">
        <v>9</v>
      </c>
    </row>
    <row r="3183" spans="1:15" x14ac:dyDescent="0.45">
      <c r="A3183" t="s">
        <v>131</v>
      </c>
      <c r="B3183">
        <v>2020</v>
      </c>
      <c r="C3183" s="9">
        <v>43891</v>
      </c>
      <c r="D3183" t="s">
        <v>641</v>
      </c>
      <c r="E3183" t="s">
        <v>370</v>
      </c>
      <c r="F3183">
        <v>2</v>
      </c>
      <c r="G3183">
        <v>4</v>
      </c>
      <c r="H3183" t="s">
        <v>82</v>
      </c>
      <c r="I3183" t="s">
        <v>67</v>
      </c>
      <c r="J3183">
        <v>27.504109589041001</v>
      </c>
      <c r="K3183">
        <v>24.723999999999901</v>
      </c>
      <c r="L3183">
        <v>24.783000000000001</v>
      </c>
      <c r="M3183">
        <v>26.611000000000001</v>
      </c>
      <c r="N3183">
        <v>0.91400000000000003</v>
      </c>
      <c r="O3183">
        <v>10</v>
      </c>
    </row>
    <row r="3184" spans="1:15" x14ac:dyDescent="0.45">
      <c r="A3184" t="s">
        <v>131</v>
      </c>
      <c r="B3184">
        <v>2020</v>
      </c>
      <c r="C3184" s="9">
        <v>43891</v>
      </c>
      <c r="D3184" t="s">
        <v>641</v>
      </c>
      <c r="E3184" t="s">
        <v>370</v>
      </c>
      <c r="F3184">
        <v>2</v>
      </c>
      <c r="G3184">
        <v>5</v>
      </c>
      <c r="H3184" t="s">
        <v>50</v>
      </c>
      <c r="I3184" t="s">
        <v>51</v>
      </c>
      <c r="J3184">
        <v>23.402739726027399</v>
      </c>
      <c r="K3184">
        <v>26.398</v>
      </c>
      <c r="L3184">
        <v>26.309000000000001</v>
      </c>
      <c r="M3184">
        <v>27.829000000000001</v>
      </c>
      <c r="N3184">
        <v>0.76</v>
      </c>
      <c r="O3184">
        <v>11</v>
      </c>
    </row>
    <row r="3185" spans="1:15" x14ac:dyDescent="0.45">
      <c r="A3185" t="s">
        <v>131</v>
      </c>
      <c r="B3185">
        <v>2020</v>
      </c>
      <c r="C3185" s="9">
        <v>43891</v>
      </c>
      <c r="D3185" t="s">
        <v>641</v>
      </c>
      <c r="E3185" t="s">
        <v>370</v>
      </c>
      <c r="F3185">
        <v>2</v>
      </c>
      <c r="G3185">
        <v>6</v>
      </c>
      <c r="H3185" t="s">
        <v>135</v>
      </c>
      <c r="I3185" t="s">
        <v>29</v>
      </c>
      <c r="J3185">
        <v>30.312328767123201</v>
      </c>
      <c r="K3185">
        <v>27.753999999999898</v>
      </c>
      <c r="L3185">
        <v>27.513999999999999</v>
      </c>
      <c r="M3185">
        <v>29.068000000000001</v>
      </c>
      <c r="N3185">
        <v>0.77700000000000002</v>
      </c>
      <c r="O3185">
        <v>12</v>
      </c>
    </row>
    <row r="3186" spans="1:15" x14ac:dyDescent="0.45">
      <c r="A3186" t="s">
        <v>93</v>
      </c>
      <c r="B3186">
        <v>2020</v>
      </c>
      <c r="C3186" s="9">
        <v>44130</v>
      </c>
      <c r="D3186" t="s">
        <v>653</v>
      </c>
      <c r="E3186" t="s">
        <v>454</v>
      </c>
      <c r="F3186">
        <v>1</v>
      </c>
      <c r="G3186">
        <v>1</v>
      </c>
      <c r="H3186" t="s">
        <v>20</v>
      </c>
      <c r="I3186" t="s">
        <v>21</v>
      </c>
      <c r="J3186">
        <v>25.2246575342465</v>
      </c>
      <c r="K3186">
        <v>27.763000000000002</v>
      </c>
      <c r="L3186">
        <v>27.942</v>
      </c>
      <c r="M3186">
        <v>29.588000000000001</v>
      </c>
      <c r="N3186">
        <v>0.82299999999999995</v>
      </c>
      <c r="O3186">
        <v>5</v>
      </c>
    </row>
    <row r="3187" spans="1:15" x14ac:dyDescent="0.45">
      <c r="A3187" t="s">
        <v>93</v>
      </c>
      <c r="B3187">
        <v>2020</v>
      </c>
      <c r="C3187" s="9">
        <v>44130</v>
      </c>
      <c r="D3187" t="s">
        <v>653</v>
      </c>
      <c r="E3187" t="s">
        <v>454</v>
      </c>
      <c r="F3187">
        <v>1</v>
      </c>
      <c r="G3187">
        <v>2</v>
      </c>
      <c r="H3187" t="s">
        <v>147</v>
      </c>
      <c r="I3187" t="s">
        <v>31</v>
      </c>
      <c r="J3187">
        <v>32.301369863013697</v>
      </c>
      <c r="K3187">
        <v>27.271999999999998</v>
      </c>
      <c r="L3187">
        <v>27.312999999999999</v>
      </c>
      <c r="M3187">
        <v>28.713000000000001</v>
      </c>
      <c r="N3187">
        <v>0.7</v>
      </c>
      <c r="O3187">
        <v>6</v>
      </c>
    </row>
    <row r="3188" spans="1:15" x14ac:dyDescent="0.45">
      <c r="A3188" t="s">
        <v>93</v>
      </c>
      <c r="B3188">
        <v>2020</v>
      </c>
      <c r="C3188" s="9">
        <v>44130</v>
      </c>
      <c r="D3188" t="s">
        <v>653</v>
      </c>
      <c r="E3188" t="s">
        <v>454</v>
      </c>
      <c r="F3188">
        <v>1</v>
      </c>
      <c r="G3188">
        <v>3</v>
      </c>
      <c r="H3188" t="s">
        <v>41</v>
      </c>
      <c r="I3188" t="s">
        <v>143</v>
      </c>
      <c r="J3188">
        <v>25.030136986301301</v>
      </c>
      <c r="K3188">
        <v>9</v>
      </c>
      <c r="L3188">
        <v>17.861000000000001</v>
      </c>
      <c r="M3188">
        <v>26.481000000000002</v>
      </c>
      <c r="N3188">
        <v>4.3099999999999996</v>
      </c>
      <c r="O3188">
        <v>13</v>
      </c>
    </row>
    <row r="3189" spans="1:15" x14ac:dyDescent="0.45">
      <c r="A3189" t="s">
        <v>93</v>
      </c>
      <c r="B3189">
        <v>2020</v>
      </c>
      <c r="C3189" s="9">
        <v>44130</v>
      </c>
      <c r="D3189" t="s">
        <v>653</v>
      </c>
      <c r="E3189" t="s">
        <v>454</v>
      </c>
      <c r="F3189">
        <v>1</v>
      </c>
      <c r="G3189">
        <v>4</v>
      </c>
      <c r="H3189" t="s">
        <v>656</v>
      </c>
      <c r="I3189" t="s">
        <v>49</v>
      </c>
      <c r="J3189">
        <v>22.361643835616398</v>
      </c>
      <c r="K3189">
        <v>22.177</v>
      </c>
      <c r="L3189">
        <v>22.181999999999999</v>
      </c>
      <c r="M3189">
        <v>24.056000000000001</v>
      </c>
      <c r="N3189">
        <v>0.93700000000000006</v>
      </c>
      <c r="O3189">
        <v>9</v>
      </c>
    </row>
    <row r="3190" spans="1:15" x14ac:dyDescent="0.45">
      <c r="A3190" t="s">
        <v>93</v>
      </c>
      <c r="B3190">
        <v>2020</v>
      </c>
      <c r="C3190" s="9">
        <v>44130</v>
      </c>
      <c r="D3190" t="s">
        <v>653</v>
      </c>
      <c r="E3190" t="s">
        <v>454</v>
      </c>
      <c r="F3190">
        <v>1</v>
      </c>
      <c r="G3190">
        <v>5</v>
      </c>
      <c r="H3190" t="s">
        <v>144</v>
      </c>
      <c r="I3190" t="s">
        <v>145</v>
      </c>
      <c r="J3190">
        <v>22.526027397260201</v>
      </c>
      <c r="K3190">
        <v>23.975000000000001</v>
      </c>
      <c r="L3190">
        <v>23.361999999999998</v>
      </c>
      <c r="M3190">
        <v>26.186</v>
      </c>
      <c r="N3190">
        <v>1.4119999999999999</v>
      </c>
      <c r="O3190">
        <v>12</v>
      </c>
    </row>
    <row r="3191" spans="1:15" x14ac:dyDescent="0.45">
      <c r="A3191" t="s">
        <v>93</v>
      </c>
      <c r="B3191">
        <v>2020</v>
      </c>
      <c r="C3191" s="9">
        <v>44130</v>
      </c>
      <c r="D3191" t="s">
        <v>653</v>
      </c>
      <c r="E3191" t="s">
        <v>454</v>
      </c>
      <c r="F3191">
        <v>2</v>
      </c>
      <c r="G3191">
        <v>1</v>
      </c>
      <c r="H3191" t="s">
        <v>82</v>
      </c>
      <c r="I3191" t="s">
        <v>67</v>
      </c>
      <c r="J3191">
        <v>28.158904109588999</v>
      </c>
      <c r="K3191">
        <v>24.783000000000001</v>
      </c>
      <c r="L3191">
        <v>25.044</v>
      </c>
      <c r="M3191">
        <v>26.856000000000002</v>
      </c>
      <c r="N3191">
        <v>0.90600000000000003</v>
      </c>
      <c r="O3191">
        <v>3</v>
      </c>
    </row>
    <row r="3192" spans="1:15" x14ac:dyDescent="0.45">
      <c r="A3192" t="s">
        <v>93</v>
      </c>
      <c r="B3192">
        <v>2020</v>
      </c>
      <c r="C3192" s="9">
        <v>44130</v>
      </c>
      <c r="D3192" t="s">
        <v>653</v>
      </c>
      <c r="E3192" t="s">
        <v>454</v>
      </c>
      <c r="F3192">
        <v>2</v>
      </c>
      <c r="G3192">
        <v>2</v>
      </c>
      <c r="H3192" t="s">
        <v>655</v>
      </c>
      <c r="I3192" t="s">
        <v>120</v>
      </c>
      <c r="J3192">
        <v>37.895890410958899</v>
      </c>
      <c r="K3192">
        <v>26.199000000000002</v>
      </c>
      <c r="L3192">
        <v>26.225999999999999</v>
      </c>
      <c r="M3192">
        <v>27.646000000000001</v>
      </c>
      <c r="N3192">
        <v>0.71</v>
      </c>
      <c r="O3192">
        <v>8</v>
      </c>
    </row>
    <row r="3193" spans="1:15" x14ac:dyDescent="0.45">
      <c r="A3193" t="s">
        <v>93</v>
      </c>
      <c r="B3193">
        <v>2020</v>
      </c>
      <c r="C3193" s="9">
        <v>44130</v>
      </c>
      <c r="D3193" t="s">
        <v>653</v>
      </c>
      <c r="E3193" t="s">
        <v>454</v>
      </c>
      <c r="F3193">
        <v>2</v>
      </c>
      <c r="G3193">
        <v>3</v>
      </c>
      <c r="H3193" t="s">
        <v>630</v>
      </c>
      <c r="I3193" t="s">
        <v>53</v>
      </c>
      <c r="J3193">
        <v>23.808219178082101</v>
      </c>
      <c r="K3193">
        <v>19.754999999999999</v>
      </c>
      <c r="L3193">
        <v>20.169999999999899</v>
      </c>
      <c r="M3193">
        <v>23.007999999999999</v>
      </c>
      <c r="N3193">
        <v>1.419</v>
      </c>
      <c r="O3193">
        <v>15</v>
      </c>
    </row>
    <row r="3194" spans="1:15" x14ac:dyDescent="0.45">
      <c r="A3194" t="s">
        <v>93</v>
      </c>
      <c r="B3194">
        <v>2020</v>
      </c>
      <c r="C3194" s="9">
        <v>44130</v>
      </c>
      <c r="D3194" t="s">
        <v>653</v>
      </c>
      <c r="E3194" t="s">
        <v>454</v>
      </c>
      <c r="F3194">
        <v>2</v>
      </c>
      <c r="G3194">
        <v>4</v>
      </c>
      <c r="H3194" t="s">
        <v>60</v>
      </c>
      <c r="I3194" t="s">
        <v>61</v>
      </c>
      <c r="J3194">
        <v>32.279452054794497</v>
      </c>
      <c r="K3194">
        <v>22.878</v>
      </c>
      <c r="L3194">
        <v>22.835999999999999</v>
      </c>
      <c r="M3194">
        <v>24.297999999999998</v>
      </c>
      <c r="N3194">
        <v>0.73099999999999998</v>
      </c>
      <c r="O3194">
        <v>2</v>
      </c>
    </row>
    <row r="3195" spans="1:15" x14ac:dyDescent="0.45">
      <c r="A3195" t="s">
        <v>93</v>
      </c>
      <c r="B3195">
        <v>2020</v>
      </c>
      <c r="C3195" s="9">
        <v>44130</v>
      </c>
      <c r="D3195" t="s">
        <v>653</v>
      </c>
      <c r="E3195" t="s">
        <v>454</v>
      </c>
      <c r="F3195">
        <v>2</v>
      </c>
      <c r="G3195">
        <v>5</v>
      </c>
      <c r="H3195" t="s">
        <v>26</v>
      </c>
      <c r="I3195" t="s">
        <v>27</v>
      </c>
      <c r="J3195">
        <v>22.430136986301299</v>
      </c>
      <c r="K3195">
        <v>24.853999999999999</v>
      </c>
      <c r="L3195">
        <v>24.503</v>
      </c>
      <c r="M3195">
        <v>26.454999999999998</v>
      </c>
      <c r="N3195">
        <v>0.97599999999999998</v>
      </c>
      <c r="O3195">
        <v>7</v>
      </c>
    </row>
    <row r="3196" spans="1:15" x14ac:dyDescent="0.45">
      <c r="A3196" t="s">
        <v>93</v>
      </c>
      <c r="B3196">
        <v>2020</v>
      </c>
      <c r="C3196" s="9">
        <v>44130</v>
      </c>
      <c r="D3196" t="s">
        <v>653</v>
      </c>
      <c r="E3196" t="s">
        <v>454</v>
      </c>
      <c r="F3196">
        <v>3</v>
      </c>
      <c r="G3196">
        <v>1</v>
      </c>
      <c r="H3196" t="s">
        <v>34</v>
      </c>
      <c r="I3196" t="s">
        <v>19</v>
      </c>
      <c r="J3196">
        <v>33.235616438356097</v>
      </c>
      <c r="K3196">
        <v>27.443999999999999</v>
      </c>
      <c r="L3196">
        <v>27.606999999999999</v>
      </c>
      <c r="M3196">
        <v>29.131</v>
      </c>
      <c r="N3196">
        <v>0.76200000000000001</v>
      </c>
      <c r="O3196">
        <v>1</v>
      </c>
    </row>
    <row r="3197" spans="1:15" x14ac:dyDescent="0.45">
      <c r="A3197" t="s">
        <v>93</v>
      </c>
      <c r="B3197">
        <v>2020</v>
      </c>
      <c r="C3197" s="9">
        <v>44130</v>
      </c>
      <c r="D3197" t="s">
        <v>653</v>
      </c>
      <c r="E3197" t="s">
        <v>454</v>
      </c>
      <c r="F3197">
        <v>3</v>
      </c>
      <c r="G3197">
        <v>2</v>
      </c>
      <c r="H3197" t="s">
        <v>50</v>
      </c>
      <c r="I3197" t="s">
        <v>51</v>
      </c>
      <c r="J3197">
        <v>24.057534246575301</v>
      </c>
      <c r="K3197">
        <v>26.309000000000001</v>
      </c>
      <c r="L3197">
        <v>26.393999999999998</v>
      </c>
      <c r="M3197">
        <v>27.905999999999999</v>
      </c>
      <c r="N3197">
        <v>0.75600000000000001</v>
      </c>
      <c r="O3197">
        <v>4</v>
      </c>
    </row>
    <row r="3198" spans="1:15" x14ac:dyDescent="0.45">
      <c r="A3198" t="s">
        <v>93</v>
      </c>
      <c r="B3198">
        <v>2020</v>
      </c>
      <c r="C3198" s="9">
        <v>44130</v>
      </c>
      <c r="D3198" t="s">
        <v>653</v>
      </c>
      <c r="E3198" t="s">
        <v>454</v>
      </c>
      <c r="F3198">
        <v>3</v>
      </c>
      <c r="G3198">
        <v>3</v>
      </c>
      <c r="H3198" t="s">
        <v>16</v>
      </c>
      <c r="I3198" t="s">
        <v>17</v>
      </c>
      <c r="J3198">
        <v>21.515068493150601</v>
      </c>
      <c r="K3198">
        <v>28.221</v>
      </c>
      <c r="L3198">
        <v>28.132000000000001</v>
      </c>
      <c r="M3198">
        <v>29.832000000000001</v>
      </c>
      <c r="N3198">
        <v>0.85</v>
      </c>
      <c r="O3198">
        <v>11</v>
      </c>
    </row>
    <row r="3199" spans="1:15" x14ac:dyDescent="0.45">
      <c r="A3199" t="s">
        <v>93</v>
      </c>
      <c r="B3199">
        <v>2020</v>
      </c>
      <c r="C3199" s="9">
        <v>44130</v>
      </c>
      <c r="D3199" t="s">
        <v>653</v>
      </c>
      <c r="E3199" t="s">
        <v>454</v>
      </c>
      <c r="F3199">
        <v>3</v>
      </c>
      <c r="G3199">
        <v>4</v>
      </c>
      <c r="H3199" t="s">
        <v>146</v>
      </c>
      <c r="I3199" t="s">
        <v>56</v>
      </c>
      <c r="J3199">
        <v>30.567123287671201</v>
      </c>
      <c r="K3199">
        <v>22.315999999999999</v>
      </c>
      <c r="L3199">
        <v>22.321000000000002</v>
      </c>
      <c r="M3199">
        <v>24.199000000000002</v>
      </c>
      <c r="N3199">
        <v>0.93899999999999995</v>
      </c>
      <c r="O3199">
        <v>10</v>
      </c>
    </row>
    <row r="3200" spans="1:15" x14ac:dyDescent="0.45">
      <c r="A3200" t="s">
        <v>93</v>
      </c>
      <c r="B3200">
        <v>2020</v>
      </c>
      <c r="C3200" s="9">
        <v>44130</v>
      </c>
      <c r="D3200" t="s">
        <v>653</v>
      </c>
      <c r="E3200" t="s">
        <v>454</v>
      </c>
      <c r="F3200">
        <v>3</v>
      </c>
      <c r="G3200">
        <v>5</v>
      </c>
      <c r="H3200" t="s">
        <v>148</v>
      </c>
      <c r="I3200" t="s">
        <v>63</v>
      </c>
      <c r="K3200">
        <v>17.294</v>
      </c>
      <c r="L3200">
        <v>17.276</v>
      </c>
      <c r="M3200">
        <v>21.27</v>
      </c>
      <c r="N3200">
        <v>1.9970000000000001</v>
      </c>
      <c r="O3200">
        <v>17</v>
      </c>
    </row>
    <row r="3201" spans="1:15" x14ac:dyDescent="0.45">
      <c r="A3201" t="s">
        <v>93</v>
      </c>
      <c r="B3201">
        <v>2020</v>
      </c>
      <c r="C3201" s="9">
        <v>44130</v>
      </c>
      <c r="D3201" t="s">
        <v>653</v>
      </c>
      <c r="E3201" t="s">
        <v>454</v>
      </c>
      <c r="F3201">
        <v>3</v>
      </c>
      <c r="G3201">
        <v>6</v>
      </c>
      <c r="H3201" t="s">
        <v>83</v>
      </c>
      <c r="I3201" t="s">
        <v>84</v>
      </c>
      <c r="J3201">
        <v>28.106849315068398</v>
      </c>
      <c r="K3201">
        <v>14.832000000000001</v>
      </c>
      <c r="L3201">
        <v>14.339</v>
      </c>
      <c r="M3201">
        <v>18.163</v>
      </c>
      <c r="N3201">
        <v>1.9119999999999999</v>
      </c>
      <c r="O3201">
        <v>15</v>
      </c>
    </row>
    <row r="3202" spans="1:15" x14ac:dyDescent="0.45">
      <c r="A3202" t="s">
        <v>93</v>
      </c>
      <c r="B3202">
        <v>2020</v>
      </c>
      <c r="C3202" s="9">
        <v>44130</v>
      </c>
      <c r="D3202" t="s">
        <v>653</v>
      </c>
      <c r="E3202" t="s">
        <v>642</v>
      </c>
      <c r="F3202">
        <v>1</v>
      </c>
      <c r="G3202">
        <v>1</v>
      </c>
      <c r="H3202" t="s">
        <v>60</v>
      </c>
      <c r="I3202" t="s">
        <v>61</v>
      </c>
      <c r="J3202">
        <v>32.279452054794497</v>
      </c>
      <c r="K3202">
        <v>22.835999999999999</v>
      </c>
      <c r="L3202">
        <v>23.010999999999999</v>
      </c>
      <c r="M3202">
        <v>24.471</v>
      </c>
      <c r="N3202">
        <v>0.73</v>
      </c>
      <c r="O3202">
        <v>2</v>
      </c>
    </row>
    <row r="3203" spans="1:15" x14ac:dyDescent="0.45">
      <c r="A3203" t="s">
        <v>93</v>
      </c>
      <c r="B3203">
        <v>2020</v>
      </c>
      <c r="C3203" s="9">
        <v>44130</v>
      </c>
      <c r="D3203" t="s">
        <v>653</v>
      </c>
      <c r="E3203" t="s">
        <v>642</v>
      </c>
      <c r="F3203">
        <v>1</v>
      </c>
      <c r="G3203">
        <v>2</v>
      </c>
      <c r="H3203" t="s">
        <v>144</v>
      </c>
      <c r="I3203" t="s">
        <v>145</v>
      </c>
      <c r="J3203">
        <v>22.526027397260201</v>
      </c>
      <c r="K3203">
        <v>23.361999999999998</v>
      </c>
      <c r="L3203">
        <v>23.512999999999899</v>
      </c>
      <c r="M3203">
        <v>26.241</v>
      </c>
      <c r="N3203">
        <v>1.3640000000000001</v>
      </c>
      <c r="O3203">
        <v>12</v>
      </c>
    </row>
    <row r="3204" spans="1:15" x14ac:dyDescent="0.45">
      <c r="A3204" t="s">
        <v>93</v>
      </c>
      <c r="B3204">
        <v>2020</v>
      </c>
      <c r="C3204" s="9">
        <v>44130</v>
      </c>
      <c r="D3204" t="s">
        <v>653</v>
      </c>
      <c r="E3204" t="s">
        <v>642</v>
      </c>
      <c r="F3204">
        <v>1</v>
      </c>
      <c r="G3204">
        <v>3</v>
      </c>
      <c r="H3204" t="s">
        <v>146</v>
      </c>
      <c r="I3204" t="s">
        <v>56</v>
      </c>
      <c r="J3204">
        <v>30.567123287671201</v>
      </c>
      <c r="K3204">
        <v>22.321000000000002</v>
      </c>
      <c r="L3204">
        <v>22.315999999999999</v>
      </c>
      <c r="M3204">
        <v>24.172000000000001</v>
      </c>
      <c r="N3204">
        <v>0.92800000000000005</v>
      </c>
      <c r="O3204">
        <v>10</v>
      </c>
    </row>
    <row r="3205" spans="1:15" x14ac:dyDescent="0.45">
      <c r="A3205" t="s">
        <v>93</v>
      </c>
      <c r="B3205">
        <v>2020</v>
      </c>
      <c r="C3205" s="9">
        <v>44130</v>
      </c>
      <c r="D3205" t="s">
        <v>653</v>
      </c>
      <c r="E3205" t="s">
        <v>642</v>
      </c>
      <c r="F3205">
        <v>1</v>
      </c>
      <c r="G3205">
        <v>4</v>
      </c>
      <c r="H3205" t="s">
        <v>41</v>
      </c>
      <c r="I3205" t="s">
        <v>143</v>
      </c>
      <c r="J3205">
        <v>25.030136986301301</v>
      </c>
      <c r="K3205">
        <v>17.861000000000001</v>
      </c>
      <c r="L3205">
        <v>16.61</v>
      </c>
      <c r="M3205">
        <v>23.29</v>
      </c>
      <c r="N3205">
        <v>3.34</v>
      </c>
      <c r="O3205">
        <v>13</v>
      </c>
    </row>
    <row r="3206" spans="1:15" x14ac:dyDescent="0.45">
      <c r="A3206" t="s">
        <v>93</v>
      </c>
      <c r="B3206">
        <v>2020</v>
      </c>
      <c r="C3206" s="9">
        <v>44130</v>
      </c>
      <c r="D3206" t="s">
        <v>653</v>
      </c>
      <c r="E3206" t="s">
        <v>642</v>
      </c>
      <c r="F3206">
        <v>1</v>
      </c>
      <c r="G3206">
        <v>5</v>
      </c>
      <c r="H3206" t="s">
        <v>83</v>
      </c>
      <c r="I3206" t="s">
        <v>84</v>
      </c>
      <c r="J3206">
        <v>28.106849315068398</v>
      </c>
      <c r="K3206">
        <v>14.339</v>
      </c>
      <c r="L3206">
        <v>13.952999999999999</v>
      </c>
      <c r="M3206">
        <v>17.635000000000002</v>
      </c>
      <c r="N3206">
        <v>1.841</v>
      </c>
      <c r="O3206">
        <v>15</v>
      </c>
    </row>
    <row r="3207" spans="1:15" x14ac:dyDescent="0.45">
      <c r="A3207" t="s">
        <v>93</v>
      </c>
      <c r="B3207">
        <v>2020</v>
      </c>
      <c r="C3207" s="9">
        <v>44130</v>
      </c>
      <c r="D3207" t="s">
        <v>653</v>
      </c>
      <c r="E3207" t="s">
        <v>642</v>
      </c>
      <c r="F3207">
        <v>2</v>
      </c>
      <c r="G3207">
        <v>1</v>
      </c>
      <c r="H3207" t="s">
        <v>16</v>
      </c>
      <c r="I3207" t="s">
        <v>17</v>
      </c>
      <c r="J3207">
        <v>21.515068493150601</v>
      </c>
      <c r="K3207">
        <v>28.132000000000001</v>
      </c>
      <c r="L3207">
        <v>28.268000000000001</v>
      </c>
      <c r="M3207">
        <v>29.96</v>
      </c>
      <c r="N3207">
        <v>0.84599999999999997</v>
      </c>
      <c r="O3207">
        <v>11</v>
      </c>
    </row>
    <row r="3208" spans="1:15" x14ac:dyDescent="0.45">
      <c r="A3208" t="s">
        <v>93</v>
      </c>
      <c r="B3208">
        <v>2020</v>
      </c>
      <c r="C3208" s="9">
        <v>44130</v>
      </c>
      <c r="D3208" t="s">
        <v>653</v>
      </c>
      <c r="E3208" t="s">
        <v>642</v>
      </c>
      <c r="F3208">
        <v>2</v>
      </c>
      <c r="G3208">
        <v>2</v>
      </c>
      <c r="H3208" t="s">
        <v>26</v>
      </c>
      <c r="I3208" t="s">
        <v>27</v>
      </c>
      <c r="J3208">
        <v>22.430136986301299</v>
      </c>
      <c r="K3208">
        <v>24.503</v>
      </c>
      <c r="L3208">
        <v>24.632999999999999</v>
      </c>
      <c r="M3208">
        <v>26.559000000000001</v>
      </c>
      <c r="N3208">
        <v>0.96299999999999997</v>
      </c>
      <c r="O3208">
        <v>7</v>
      </c>
    </row>
    <row r="3209" spans="1:15" x14ac:dyDescent="0.45">
      <c r="A3209" t="s">
        <v>93</v>
      </c>
      <c r="B3209">
        <v>2020</v>
      </c>
      <c r="C3209" s="9">
        <v>44130</v>
      </c>
      <c r="D3209" t="s">
        <v>653</v>
      </c>
      <c r="E3209" t="s">
        <v>642</v>
      </c>
      <c r="F3209">
        <v>2</v>
      </c>
      <c r="G3209">
        <v>3</v>
      </c>
      <c r="H3209" t="s">
        <v>656</v>
      </c>
      <c r="I3209" t="s">
        <v>49</v>
      </c>
      <c r="J3209">
        <v>22.361643835616398</v>
      </c>
      <c r="K3209">
        <v>22.181999999999999</v>
      </c>
      <c r="L3209">
        <v>22.256</v>
      </c>
      <c r="M3209">
        <v>24.103999999999999</v>
      </c>
      <c r="N3209">
        <v>0.92400000000000004</v>
      </c>
      <c r="O3209">
        <v>9</v>
      </c>
    </row>
    <row r="3210" spans="1:15" x14ac:dyDescent="0.45">
      <c r="A3210" t="s">
        <v>93</v>
      </c>
      <c r="B3210">
        <v>2020</v>
      </c>
      <c r="C3210" s="9">
        <v>44130</v>
      </c>
      <c r="D3210" t="s">
        <v>653</v>
      </c>
      <c r="E3210" t="s">
        <v>642</v>
      </c>
      <c r="F3210">
        <v>2</v>
      </c>
      <c r="G3210">
        <v>4</v>
      </c>
      <c r="H3210" t="s">
        <v>157</v>
      </c>
      <c r="I3210" t="s">
        <v>158</v>
      </c>
      <c r="J3210">
        <v>23.602739726027298</v>
      </c>
      <c r="K3210">
        <v>17.681999999999999</v>
      </c>
      <c r="L3210">
        <v>17.861999999999998</v>
      </c>
      <c r="M3210">
        <v>19.984000000000002</v>
      </c>
      <c r="N3210">
        <v>1.0609999999999999</v>
      </c>
      <c r="O3210">
        <v>13</v>
      </c>
    </row>
    <row r="3211" spans="1:15" x14ac:dyDescent="0.45">
      <c r="A3211" t="s">
        <v>93</v>
      </c>
      <c r="B3211">
        <v>2020</v>
      </c>
      <c r="C3211" s="9">
        <v>44130</v>
      </c>
      <c r="D3211" t="s">
        <v>653</v>
      </c>
      <c r="E3211" t="s">
        <v>642</v>
      </c>
      <c r="F3211">
        <v>2</v>
      </c>
      <c r="G3211">
        <v>5</v>
      </c>
      <c r="H3211" t="s">
        <v>630</v>
      </c>
      <c r="I3211" t="s">
        <v>53</v>
      </c>
      <c r="J3211">
        <v>23.808219178082101</v>
      </c>
      <c r="K3211">
        <v>20.169999999999899</v>
      </c>
      <c r="L3211">
        <v>19.890999999999998</v>
      </c>
      <c r="M3211">
        <v>22.626999999999999</v>
      </c>
      <c r="N3211">
        <v>1.3680000000000001</v>
      </c>
      <c r="O3211">
        <v>15</v>
      </c>
    </row>
    <row r="3212" spans="1:15" x14ac:dyDescent="0.45">
      <c r="A3212" t="s">
        <v>93</v>
      </c>
      <c r="B3212">
        <v>2020</v>
      </c>
      <c r="C3212" s="9">
        <v>44130</v>
      </c>
      <c r="D3212" t="s">
        <v>653</v>
      </c>
      <c r="E3212" t="s">
        <v>642</v>
      </c>
      <c r="F3212">
        <v>2</v>
      </c>
      <c r="G3212">
        <v>6</v>
      </c>
      <c r="H3212" t="s">
        <v>148</v>
      </c>
      <c r="I3212" t="s">
        <v>63</v>
      </c>
      <c r="K3212">
        <v>17.276</v>
      </c>
      <c r="L3212">
        <v>16.445</v>
      </c>
      <c r="M3212">
        <v>20.216999999999999</v>
      </c>
      <c r="N3212">
        <v>1.8859999999999999</v>
      </c>
      <c r="O3212">
        <v>17</v>
      </c>
    </row>
    <row r="3213" spans="1:15" x14ac:dyDescent="0.45">
      <c r="A3213" t="s">
        <v>93</v>
      </c>
      <c r="B3213">
        <v>2020</v>
      </c>
      <c r="C3213" s="9">
        <v>44130</v>
      </c>
      <c r="D3213" t="s">
        <v>653</v>
      </c>
      <c r="E3213" t="s">
        <v>643</v>
      </c>
      <c r="F3213">
        <v>1</v>
      </c>
      <c r="G3213">
        <v>1</v>
      </c>
      <c r="H3213" t="s">
        <v>20</v>
      </c>
      <c r="I3213" t="s">
        <v>21</v>
      </c>
      <c r="J3213">
        <v>25.2246575342465</v>
      </c>
      <c r="K3213">
        <v>27.942</v>
      </c>
      <c r="L3213">
        <v>28.126000000000001</v>
      </c>
      <c r="M3213">
        <v>29.762</v>
      </c>
      <c r="N3213">
        <v>0.81799999999999995</v>
      </c>
      <c r="O3213">
        <v>5</v>
      </c>
    </row>
    <row r="3214" spans="1:15" x14ac:dyDescent="0.45">
      <c r="A3214" t="s">
        <v>93</v>
      </c>
      <c r="B3214">
        <v>2020</v>
      </c>
      <c r="C3214" s="9">
        <v>44130</v>
      </c>
      <c r="D3214" t="s">
        <v>653</v>
      </c>
      <c r="E3214" t="s">
        <v>643</v>
      </c>
      <c r="F3214">
        <v>1</v>
      </c>
      <c r="G3214">
        <v>2</v>
      </c>
      <c r="H3214" t="s">
        <v>50</v>
      </c>
      <c r="I3214" t="s">
        <v>51</v>
      </c>
      <c r="J3214">
        <v>24.057534246575301</v>
      </c>
      <c r="K3214">
        <v>26.393999999999998</v>
      </c>
      <c r="L3214">
        <v>26.483999999999899</v>
      </c>
      <c r="M3214">
        <v>27.988</v>
      </c>
      <c r="N3214">
        <v>0.752</v>
      </c>
      <c r="O3214">
        <v>4</v>
      </c>
    </row>
    <row r="3215" spans="1:15" x14ac:dyDescent="0.45">
      <c r="A3215" t="s">
        <v>93</v>
      </c>
      <c r="B3215">
        <v>2020</v>
      </c>
      <c r="C3215" s="9">
        <v>44130</v>
      </c>
      <c r="D3215" t="s">
        <v>653</v>
      </c>
      <c r="E3215" t="s">
        <v>643</v>
      </c>
      <c r="F3215">
        <v>1</v>
      </c>
      <c r="G3215">
        <v>3</v>
      </c>
      <c r="H3215" t="s">
        <v>60</v>
      </c>
      <c r="I3215" t="s">
        <v>61</v>
      </c>
      <c r="J3215">
        <v>32.279452054794497</v>
      </c>
      <c r="K3215">
        <v>23.010999999999999</v>
      </c>
      <c r="L3215">
        <v>23.114999999999998</v>
      </c>
      <c r="M3215">
        <v>24.567</v>
      </c>
      <c r="N3215">
        <v>0.72599999999999998</v>
      </c>
      <c r="O3215">
        <v>2</v>
      </c>
    </row>
    <row r="3216" spans="1:15" x14ac:dyDescent="0.45">
      <c r="A3216" t="s">
        <v>93</v>
      </c>
      <c r="B3216">
        <v>2020</v>
      </c>
      <c r="C3216" s="9">
        <v>44130</v>
      </c>
      <c r="D3216" t="s">
        <v>653</v>
      </c>
      <c r="E3216" t="s">
        <v>643</v>
      </c>
      <c r="F3216">
        <v>1</v>
      </c>
      <c r="G3216">
        <v>4</v>
      </c>
      <c r="H3216" t="s">
        <v>655</v>
      </c>
      <c r="I3216" t="s">
        <v>120</v>
      </c>
      <c r="J3216">
        <v>37.895890410958899</v>
      </c>
      <c r="K3216">
        <v>26.225999999999999</v>
      </c>
      <c r="L3216">
        <v>26.166999999999899</v>
      </c>
      <c r="M3216">
        <v>27.581</v>
      </c>
      <c r="N3216">
        <v>0.70699999999999996</v>
      </c>
      <c r="O3216">
        <v>8</v>
      </c>
    </row>
    <row r="3217" spans="1:15" x14ac:dyDescent="0.45">
      <c r="A3217" t="s">
        <v>93</v>
      </c>
      <c r="B3217">
        <v>2020</v>
      </c>
      <c r="C3217" s="9">
        <v>44130</v>
      </c>
      <c r="D3217" t="s">
        <v>653</v>
      </c>
      <c r="E3217" t="s">
        <v>643</v>
      </c>
      <c r="F3217">
        <v>1</v>
      </c>
      <c r="G3217">
        <v>5</v>
      </c>
      <c r="H3217" t="s">
        <v>146</v>
      </c>
      <c r="I3217" t="s">
        <v>56</v>
      </c>
      <c r="J3217">
        <v>30.567123287671201</v>
      </c>
      <c r="K3217">
        <v>22.315999999999999</v>
      </c>
      <c r="L3217">
        <v>22.274999999999999</v>
      </c>
      <c r="M3217">
        <v>24.105</v>
      </c>
      <c r="N3217">
        <v>0.91500000000000004</v>
      </c>
      <c r="O3217">
        <v>10</v>
      </c>
    </row>
    <row r="3218" spans="1:15" x14ac:dyDescent="0.45">
      <c r="A3218" t="s">
        <v>93</v>
      </c>
      <c r="B3218">
        <v>2020</v>
      </c>
      <c r="C3218" s="9">
        <v>44130</v>
      </c>
      <c r="D3218" t="s">
        <v>653</v>
      </c>
      <c r="E3218" t="s">
        <v>643</v>
      </c>
      <c r="F3218">
        <v>1</v>
      </c>
      <c r="G3218">
        <v>6</v>
      </c>
      <c r="H3218" t="s">
        <v>26</v>
      </c>
      <c r="I3218" t="s">
        <v>27</v>
      </c>
      <c r="J3218">
        <v>22.430136986301299</v>
      </c>
      <c r="K3218">
        <v>24.632999999999999</v>
      </c>
      <c r="L3218">
        <v>24.31</v>
      </c>
      <c r="M3218">
        <v>26.212</v>
      </c>
      <c r="N3218">
        <v>0.95099999999999996</v>
      </c>
      <c r="O3218">
        <v>7</v>
      </c>
    </row>
    <row r="3219" spans="1:15" x14ac:dyDescent="0.45">
      <c r="A3219" t="s">
        <v>93</v>
      </c>
      <c r="B3219">
        <v>2020</v>
      </c>
      <c r="C3219" s="9">
        <v>44130</v>
      </c>
      <c r="D3219" t="s">
        <v>653</v>
      </c>
      <c r="E3219" t="s">
        <v>643</v>
      </c>
      <c r="F3219">
        <v>2</v>
      </c>
      <c r="G3219">
        <v>1</v>
      </c>
      <c r="H3219" t="s">
        <v>34</v>
      </c>
      <c r="I3219" t="s">
        <v>19</v>
      </c>
      <c r="J3219">
        <v>33.235616438356097</v>
      </c>
      <c r="K3219">
        <v>27.606999999999999</v>
      </c>
      <c r="L3219">
        <v>27.763000000000002</v>
      </c>
      <c r="M3219">
        <v>29.283000000000001</v>
      </c>
      <c r="N3219">
        <v>0.76</v>
      </c>
      <c r="O3219">
        <v>1</v>
      </c>
    </row>
    <row r="3220" spans="1:15" x14ac:dyDescent="0.45">
      <c r="A3220" t="s">
        <v>93</v>
      </c>
      <c r="B3220">
        <v>2020</v>
      </c>
      <c r="C3220" s="9">
        <v>44130</v>
      </c>
      <c r="D3220" t="s">
        <v>653</v>
      </c>
      <c r="E3220" t="s">
        <v>643</v>
      </c>
      <c r="F3220">
        <v>2</v>
      </c>
      <c r="G3220">
        <v>2</v>
      </c>
      <c r="H3220" t="s">
        <v>147</v>
      </c>
      <c r="I3220" t="s">
        <v>31</v>
      </c>
      <c r="J3220">
        <v>32.301369863013697</v>
      </c>
      <c r="K3220">
        <v>27.312999999999999</v>
      </c>
      <c r="L3220">
        <v>27.355</v>
      </c>
      <c r="M3220">
        <v>28.751000000000001</v>
      </c>
      <c r="N3220">
        <v>0.69799999999999995</v>
      </c>
      <c r="O3220">
        <v>6</v>
      </c>
    </row>
    <row r="3221" spans="1:15" x14ac:dyDescent="0.45">
      <c r="A3221" t="s">
        <v>93</v>
      </c>
      <c r="B3221">
        <v>2020</v>
      </c>
      <c r="C3221" s="9">
        <v>44130</v>
      </c>
      <c r="D3221" t="s">
        <v>653</v>
      </c>
      <c r="E3221" t="s">
        <v>643</v>
      </c>
      <c r="F3221">
        <v>2</v>
      </c>
      <c r="G3221">
        <v>3</v>
      </c>
      <c r="H3221" t="s">
        <v>82</v>
      </c>
      <c r="I3221" t="s">
        <v>67</v>
      </c>
      <c r="J3221">
        <v>28.158904109588999</v>
      </c>
      <c r="K3221">
        <v>25.044</v>
      </c>
      <c r="L3221">
        <v>25.071000000000002</v>
      </c>
      <c r="M3221">
        <v>26.861000000000001</v>
      </c>
      <c r="N3221">
        <v>0.89500000000000002</v>
      </c>
      <c r="O3221">
        <v>3</v>
      </c>
    </row>
    <row r="3222" spans="1:15" x14ac:dyDescent="0.45">
      <c r="A3222" t="s">
        <v>93</v>
      </c>
      <c r="B3222">
        <v>2020</v>
      </c>
      <c r="C3222" s="9">
        <v>44130</v>
      </c>
      <c r="D3222" t="s">
        <v>653</v>
      </c>
      <c r="E3222" t="s">
        <v>643</v>
      </c>
      <c r="F3222">
        <v>2</v>
      </c>
      <c r="G3222">
        <v>4</v>
      </c>
      <c r="H3222" t="s">
        <v>656</v>
      </c>
      <c r="I3222" t="s">
        <v>49</v>
      </c>
      <c r="J3222">
        <v>22.361643835616398</v>
      </c>
      <c r="K3222">
        <v>22.256</v>
      </c>
      <c r="L3222">
        <v>22.270999999999901</v>
      </c>
      <c r="M3222">
        <v>24.094999999999999</v>
      </c>
      <c r="N3222">
        <v>0.91200000000000003</v>
      </c>
      <c r="O3222">
        <v>9</v>
      </c>
    </row>
    <row r="3223" spans="1:15" x14ac:dyDescent="0.45">
      <c r="A3223" t="s">
        <v>93</v>
      </c>
      <c r="B3223">
        <v>2020</v>
      </c>
      <c r="C3223" s="9">
        <v>44130</v>
      </c>
      <c r="D3223" t="s">
        <v>653</v>
      </c>
      <c r="E3223" t="s">
        <v>643</v>
      </c>
      <c r="F3223">
        <v>2</v>
      </c>
      <c r="G3223">
        <v>4</v>
      </c>
      <c r="H3223" t="s">
        <v>16</v>
      </c>
      <c r="I3223" t="s">
        <v>17</v>
      </c>
      <c r="J3223">
        <v>21.515068493150601</v>
      </c>
      <c r="K3223">
        <v>28.268000000000001</v>
      </c>
      <c r="L3223">
        <v>28.045000000000002</v>
      </c>
      <c r="M3223">
        <v>29.721</v>
      </c>
      <c r="N3223">
        <v>0.83799999999999997</v>
      </c>
      <c r="O3223">
        <v>11</v>
      </c>
    </row>
    <row r="3224" spans="1:15" x14ac:dyDescent="0.45">
      <c r="A3224" t="s">
        <v>93</v>
      </c>
      <c r="B3224">
        <v>2020</v>
      </c>
      <c r="C3224" s="9">
        <v>44130</v>
      </c>
      <c r="D3224" t="s">
        <v>653</v>
      </c>
      <c r="E3224" t="s">
        <v>370</v>
      </c>
      <c r="F3224">
        <v>1</v>
      </c>
      <c r="G3224">
        <v>1</v>
      </c>
      <c r="H3224" t="s">
        <v>34</v>
      </c>
      <c r="I3224" t="s">
        <v>19</v>
      </c>
      <c r="J3224">
        <v>33.235616438356097</v>
      </c>
      <c r="K3224">
        <v>27.763000000000002</v>
      </c>
      <c r="L3224">
        <v>27.934999999999999</v>
      </c>
      <c r="M3224">
        <v>29.449000000000002</v>
      </c>
      <c r="N3224">
        <v>0.75700000000000001</v>
      </c>
      <c r="O3224">
        <v>1</v>
      </c>
    </row>
    <row r="3225" spans="1:15" x14ac:dyDescent="0.45">
      <c r="A3225" t="s">
        <v>93</v>
      </c>
      <c r="B3225">
        <v>2020</v>
      </c>
      <c r="C3225" s="9">
        <v>44130</v>
      </c>
      <c r="D3225" t="s">
        <v>653</v>
      </c>
      <c r="E3225" t="s">
        <v>370</v>
      </c>
      <c r="F3225">
        <v>1</v>
      </c>
      <c r="G3225">
        <v>2</v>
      </c>
      <c r="H3225" t="s">
        <v>60</v>
      </c>
      <c r="I3225" t="s">
        <v>61</v>
      </c>
      <c r="J3225">
        <v>32.279452054794497</v>
      </c>
      <c r="K3225">
        <v>23.114999999999998</v>
      </c>
      <c r="L3225">
        <v>23.312000000000001</v>
      </c>
      <c r="M3225">
        <v>24.756</v>
      </c>
      <c r="N3225">
        <v>0.72199999999999998</v>
      </c>
      <c r="O3225">
        <v>2</v>
      </c>
    </row>
    <row r="3226" spans="1:15" x14ac:dyDescent="0.45">
      <c r="A3226" t="s">
        <v>93</v>
      </c>
      <c r="B3226">
        <v>2020</v>
      </c>
      <c r="C3226" s="9">
        <v>44130</v>
      </c>
      <c r="D3226" t="s">
        <v>653</v>
      </c>
      <c r="E3226" t="s">
        <v>370</v>
      </c>
      <c r="F3226">
        <v>1</v>
      </c>
      <c r="G3226">
        <v>3</v>
      </c>
      <c r="H3226" t="s">
        <v>82</v>
      </c>
      <c r="I3226" t="s">
        <v>67</v>
      </c>
      <c r="J3226">
        <v>28.158904109588999</v>
      </c>
      <c r="K3226">
        <v>25.071000000000002</v>
      </c>
      <c r="L3226">
        <v>25.178999999999998</v>
      </c>
      <c r="M3226">
        <v>26.945</v>
      </c>
      <c r="N3226">
        <v>0.88300000000000001</v>
      </c>
      <c r="O3226">
        <v>3</v>
      </c>
    </row>
    <row r="3227" spans="1:15" x14ac:dyDescent="0.45">
      <c r="A3227" t="s">
        <v>93</v>
      </c>
      <c r="B3227">
        <v>2020</v>
      </c>
      <c r="C3227" s="9">
        <v>44130</v>
      </c>
      <c r="D3227" t="s">
        <v>653</v>
      </c>
      <c r="E3227" t="s">
        <v>370</v>
      </c>
      <c r="F3227">
        <v>1</v>
      </c>
      <c r="G3227">
        <v>4</v>
      </c>
      <c r="H3227" t="s">
        <v>50</v>
      </c>
      <c r="I3227" t="s">
        <v>51</v>
      </c>
      <c r="J3227">
        <v>24.057534246575301</v>
      </c>
      <c r="K3227">
        <v>26.483999999999899</v>
      </c>
      <c r="L3227">
        <v>26.454999999999998</v>
      </c>
      <c r="M3227">
        <v>27.949000000000002</v>
      </c>
      <c r="N3227">
        <v>0.747</v>
      </c>
      <c r="O3227">
        <v>4</v>
      </c>
    </row>
    <row r="3228" spans="1:15" x14ac:dyDescent="0.45">
      <c r="A3228" t="s">
        <v>93</v>
      </c>
      <c r="B3228">
        <v>2020</v>
      </c>
      <c r="C3228" s="9">
        <v>44130</v>
      </c>
      <c r="D3228" t="s">
        <v>653</v>
      </c>
      <c r="E3228" t="s">
        <v>370</v>
      </c>
      <c r="F3228">
        <v>1</v>
      </c>
      <c r="G3228">
        <v>5</v>
      </c>
      <c r="H3228" t="s">
        <v>20</v>
      </c>
      <c r="I3228" t="s">
        <v>21</v>
      </c>
      <c r="J3228">
        <v>25.2246575342465</v>
      </c>
      <c r="K3228">
        <v>28.126000000000001</v>
      </c>
      <c r="L3228">
        <v>27.951999999999899</v>
      </c>
      <c r="M3228">
        <v>29.571999999999999</v>
      </c>
      <c r="N3228">
        <v>0.81</v>
      </c>
      <c r="O3228">
        <v>5</v>
      </c>
    </row>
    <row r="3229" spans="1:15" x14ac:dyDescent="0.45">
      <c r="A3229" t="s">
        <v>93</v>
      </c>
      <c r="B3229">
        <v>2020</v>
      </c>
      <c r="C3229" s="9">
        <v>44130</v>
      </c>
      <c r="D3229" t="s">
        <v>653</v>
      </c>
      <c r="E3229" t="s">
        <v>370</v>
      </c>
      <c r="F3229">
        <v>1</v>
      </c>
      <c r="G3229">
        <v>6</v>
      </c>
      <c r="H3229" t="s">
        <v>147</v>
      </c>
      <c r="I3229" t="s">
        <v>31</v>
      </c>
      <c r="J3229">
        <v>32.301369863013697</v>
      </c>
      <c r="K3229">
        <v>27.355</v>
      </c>
      <c r="L3229">
        <v>27.164000000000001</v>
      </c>
      <c r="M3229">
        <v>28.558</v>
      </c>
      <c r="N3229">
        <v>0.69699999999999995</v>
      </c>
      <c r="O3229">
        <v>6</v>
      </c>
    </row>
    <row r="3230" spans="1:15" x14ac:dyDescent="0.45">
      <c r="A3230" t="s">
        <v>93</v>
      </c>
      <c r="B3230">
        <v>2020</v>
      </c>
      <c r="C3230" s="9">
        <v>44130</v>
      </c>
      <c r="D3230" t="s">
        <v>653</v>
      </c>
      <c r="E3230" t="s">
        <v>370</v>
      </c>
      <c r="F3230">
        <v>2</v>
      </c>
      <c r="G3230">
        <v>1</v>
      </c>
      <c r="H3230" t="s">
        <v>26</v>
      </c>
      <c r="I3230" t="s">
        <v>27</v>
      </c>
      <c r="J3230">
        <v>22.430136986301299</v>
      </c>
      <c r="K3230">
        <v>24.31</v>
      </c>
      <c r="L3230">
        <v>24.57</v>
      </c>
      <c r="M3230">
        <v>26.454000000000001</v>
      </c>
      <c r="N3230">
        <v>0.94199999999999995</v>
      </c>
      <c r="O3230">
        <v>7</v>
      </c>
    </row>
    <row r="3231" spans="1:15" x14ac:dyDescent="0.45">
      <c r="A3231" t="s">
        <v>93</v>
      </c>
      <c r="B3231">
        <v>2020</v>
      </c>
      <c r="C3231" s="9">
        <v>44130</v>
      </c>
      <c r="D3231" t="s">
        <v>653</v>
      </c>
      <c r="E3231" t="s">
        <v>370</v>
      </c>
      <c r="F3231">
        <v>2</v>
      </c>
      <c r="G3231">
        <v>2</v>
      </c>
      <c r="H3231" t="s">
        <v>655</v>
      </c>
      <c r="I3231" t="s">
        <v>120</v>
      </c>
      <c r="J3231">
        <v>37.895890410958899</v>
      </c>
      <c r="K3231">
        <v>26.166999999999899</v>
      </c>
      <c r="L3231">
        <v>26.164000000000001</v>
      </c>
      <c r="M3231">
        <v>27.576000000000001</v>
      </c>
      <c r="N3231">
        <v>0.70599999999999996</v>
      </c>
      <c r="O3231">
        <v>8</v>
      </c>
    </row>
    <row r="3232" spans="1:15" x14ac:dyDescent="0.45">
      <c r="A3232" t="s">
        <v>93</v>
      </c>
      <c r="B3232">
        <v>2020</v>
      </c>
      <c r="C3232" s="9">
        <v>44130</v>
      </c>
      <c r="D3232" t="s">
        <v>653</v>
      </c>
      <c r="E3232" t="s">
        <v>370</v>
      </c>
      <c r="F3232">
        <v>2</v>
      </c>
      <c r="G3232">
        <v>3</v>
      </c>
      <c r="H3232" t="s">
        <v>656</v>
      </c>
      <c r="I3232" t="s">
        <v>49</v>
      </c>
      <c r="J3232">
        <v>22.361643835616398</v>
      </c>
      <c r="K3232">
        <v>22.270999999999901</v>
      </c>
      <c r="L3232">
        <v>22.273</v>
      </c>
      <c r="M3232">
        <v>24.079000000000001</v>
      </c>
      <c r="N3232">
        <v>0.90300000000000002</v>
      </c>
      <c r="O3232">
        <v>9</v>
      </c>
    </row>
    <row r="3233" spans="1:15" x14ac:dyDescent="0.45">
      <c r="A3233" t="s">
        <v>93</v>
      </c>
      <c r="B3233">
        <v>2020</v>
      </c>
      <c r="C3233" s="9">
        <v>44130</v>
      </c>
      <c r="D3233" t="s">
        <v>653</v>
      </c>
      <c r="E3233" t="s">
        <v>370</v>
      </c>
      <c r="F3233">
        <v>2</v>
      </c>
      <c r="G3233">
        <v>4</v>
      </c>
      <c r="H3233" t="s">
        <v>146</v>
      </c>
      <c r="I3233" t="s">
        <v>56</v>
      </c>
      <c r="J3233">
        <v>30.567123287671201</v>
      </c>
      <c r="K3233">
        <v>22.274999999999999</v>
      </c>
      <c r="L3233">
        <v>22.09</v>
      </c>
      <c r="M3233">
        <v>23.905999999999999</v>
      </c>
      <c r="N3233">
        <v>0.90800000000000003</v>
      </c>
      <c r="O3233">
        <v>10</v>
      </c>
    </row>
    <row r="3234" spans="1:15" x14ac:dyDescent="0.45">
      <c r="A3234" t="s">
        <v>862</v>
      </c>
      <c r="B3234">
        <v>2021</v>
      </c>
      <c r="C3234" s="9">
        <v>44412</v>
      </c>
      <c r="D3234" t="s">
        <v>654</v>
      </c>
      <c r="E3234" t="s">
        <v>454</v>
      </c>
      <c r="F3234">
        <v>1</v>
      </c>
      <c r="G3234">
        <v>1</v>
      </c>
      <c r="H3234" t="s">
        <v>34</v>
      </c>
      <c r="I3234" t="s">
        <v>19</v>
      </c>
      <c r="J3234">
        <v>34.008219178082101</v>
      </c>
      <c r="K3234">
        <v>27.934999999999999</v>
      </c>
      <c r="L3234">
        <v>28.099</v>
      </c>
      <c r="M3234">
        <v>29.609000000000002</v>
      </c>
      <c r="N3234">
        <v>0.755</v>
      </c>
      <c r="O3234">
        <v>16</v>
      </c>
    </row>
    <row r="3235" spans="1:15" x14ac:dyDescent="0.45">
      <c r="A3235" t="s">
        <v>862</v>
      </c>
      <c r="B3235">
        <v>2021</v>
      </c>
      <c r="C3235" s="9">
        <v>44412</v>
      </c>
      <c r="D3235" t="s">
        <v>654</v>
      </c>
      <c r="E3235" t="s">
        <v>454</v>
      </c>
      <c r="F3235">
        <v>1</v>
      </c>
      <c r="G3235">
        <v>2</v>
      </c>
      <c r="H3235" t="s">
        <v>134</v>
      </c>
      <c r="I3235" t="s">
        <v>38</v>
      </c>
      <c r="J3235">
        <v>30.523287671232801</v>
      </c>
      <c r="K3235">
        <v>26.102999999999899</v>
      </c>
      <c r="L3235">
        <v>26.242000000000001</v>
      </c>
      <c r="M3235">
        <v>27.936</v>
      </c>
      <c r="N3235">
        <v>0.84699999999999998</v>
      </c>
      <c r="O3235">
        <v>12</v>
      </c>
    </row>
    <row r="3236" spans="1:15" x14ac:dyDescent="0.45">
      <c r="A3236" t="s">
        <v>862</v>
      </c>
      <c r="B3236">
        <v>2021</v>
      </c>
      <c r="C3236" s="9">
        <v>44412</v>
      </c>
      <c r="D3236" t="s">
        <v>654</v>
      </c>
      <c r="E3236" t="s">
        <v>454</v>
      </c>
      <c r="F3236">
        <v>1</v>
      </c>
      <c r="G3236">
        <v>3</v>
      </c>
      <c r="H3236" t="s">
        <v>174</v>
      </c>
      <c r="I3236" t="s">
        <v>156</v>
      </c>
      <c r="J3236">
        <v>29.550684931506801</v>
      </c>
      <c r="K3236">
        <v>28.908000000000001</v>
      </c>
      <c r="L3236">
        <v>28.850999999999999</v>
      </c>
      <c r="M3236">
        <v>30.266999999999999</v>
      </c>
      <c r="N3236">
        <v>0.70799999999999996</v>
      </c>
      <c r="O3236">
        <v>19</v>
      </c>
    </row>
    <row r="3237" spans="1:15" x14ac:dyDescent="0.45">
      <c r="A3237" t="s">
        <v>862</v>
      </c>
      <c r="B3237">
        <v>2021</v>
      </c>
      <c r="C3237" s="9">
        <v>44412</v>
      </c>
      <c r="D3237" t="s">
        <v>654</v>
      </c>
      <c r="E3237" t="s">
        <v>454</v>
      </c>
      <c r="F3237">
        <v>1</v>
      </c>
      <c r="G3237">
        <v>4</v>
      </c>
      <c r="H3237" t="s">
        <v>129</v>
      </c>
      <c r="I3237" t="s">
        <v>65</v>
      </c>
      <c r="J3237">
        <v>31.060273972602701</v>
      </c>
      <c r="K3237">
        <v>22.463999999999999</v>
      </c>
      <c r="L3237">
        <v>22.526</v>
      </c>
      <c r="M3237">
        <v>24.463999999999999</v>
      </c>
      <c r="N3237">
        <v>0.96899999999999997</v>
      </c>
      <c r="O3237">
        <v>23</v>
      </c>
    </row>
    <row r="3238" spans="1:15" x14ac:dyDescent="0.45">
      <c r="A3238" t="s">
        <v>862</v>
      </c>
      <c r="B3238">
        <v>2021</v>
      </c>
      <c r="C3238" s="9">
        <v>44412</v>
      </c>
      <c r="D3238" t="s">
        <v>654</v>
      </c>
      <c r="E3238" t="s">
        <v>454</v>
      </c>
      <c r="F3238">
        <v>1</v>
      </c>
      <c r="G3238">
        <v>5</v>
      </c>
      <c r="H3238" t="s">
        <v>133</v>
      </c>
      <c r="I3238" t="s">
        <v>25</v>
      </c>
      <c r="J3238">
        <v>28.528767123287601</v>
      </c>
      <c r="K3238">
        <v>26.823</v>
      </c>
      <c r="L3238">
        <v>26.625</v>
      </c>
      <c r="M3238">
        <v>28.125</v>
      </c>
      <c r="N3238">
        <v>0.75</v>
      </c>
      <c r="O3238">
        <v>13</v>
      </c>
    </row>
    <row r="3239" spans="1:15" x14ac:dyDescent="0.45">
      <c r="A3239" t="s">
        <v>862</v>
      </c>
      <c r="B3239">
        <v>2021</v>
      </c>
      <c r="C3239" s="9">
        <v>44412</v>
      </c>
      <c r="D3239" t="s">
        <v>654</v>
      </c>
      <c r="E3239" t="s">
        <v>454</v>
      </c>
      <c r="F3239">
        <v>2</v>
      </c>
      <c r="G3239">
        <v>1</v>
      </c>
      <c r="H3239" t="s">
        <v>14</v>
      </c>
      <c r="I3239" t="s">
        <v>15</v>
      </c>
      <c r="J3239">
        <v>21.589041095890401</v>
      </c>
      <c r="K3239">
        <v>26.957000000000001</v>
      </c>
      <c r="L3239">
        <v>27.395</v>
      </c>
      <c r="M3239">
        <v>29.803000000000001</v>
      </c>
      <c r="N3239">
        <v>1.204</v>
      </c>
      <c r="O3239">
        <v>16</v>
      </c>
    </row>
    <row r="3240" spans="1:15" x14ac:dyDescent="0.45">
      <c r="A3240" t="s">
        <v>862</v>
      </c>
      <c r="B3240">
        <v>2021</v>
      </c>
      <c r="C3240" s="9">
        <v>44412</v>
      </c>
      <c r="D3240" t="s">
        <v>654</v>
      </c>
      <c r="E3240" t="s">
        <v>454</v>
      </c>
      <c r="F3240">
        <v>2</v>
      </c>
      <c r="G3240">
        <v>2</v>
      </c>
      <c r="H3240" t="s">
        <v>111</v>
      </c>
      <c r="I3240" t="s">
        <v>118</v>
      </c>
      <c r="J3240">
        <v>26.791780821917801</v>
      </c>
      <c r="K3240">
        <v>25.885000000000002</v>
      </c>
      <c r="L3240">
        <v>26.010999999999999</v>
      </c>
      <c r="M3240">
        <v>27.649000000000001</v>
      </c>
      <c r="N3240">
        <v>0.81899999999999995</v>
      </c>
      <c r="O3240">
        <v>10</v>
      </c>
    </row>
    <row r="3241" spans="1:15" x14ac:dyDescent="0.45">
      <c r="A3241" t="s">
        <v>862</v>
      </c>
      <c r="B3241">
        <v>2021</v>
      </c>
      <c r="C3241" s="9">
        <v>44412</v>
      </c>
      <c r="D3241" t="s">
        <v>654</v>
      </c>
      <c r="E3241" t="s">
        <v>454</v>
      </c>
      <c r="F3241">
        <v>2</v>
      </c>
      <c r="G3241">
        <v>3</v>
      </c>
      <c r="H3241" t="s">
        <v>79</v>
      </c>
      <c r="I3241" t="s">
        <v>65</v>
      </c>
      <c r="J3241">
        <v>34.254794520547897</v>
      </c>
      <c r="K3241">
        <v>31.442</v>
      </c>
      <c r="L3241">
        <v>31.303999999999998</v>
      </c>
      <c r="M3241">
        <v>32.698</v>
      </c>
      <c r="N3241">
        <v>0.69699999999999995</v>
      </c>
      <c r="O3241">
        <v>8</v>
      </c>
    </row>
    <row r="3242" spans="1:15" x14ac:dyDescent="0.45">
      <c r="A3242" t="s">
        <v>862</v>
      </c>
      <c r="B3242">
        <v>2021</v>
      </c>
      <c r="C3242" s="9">
        <v>44412</v>
      </c>
      <c r="D3242" t="s">
        <v>654</v>
      </c>
      <c r="E3242" t="s">
        <v>454</v>
      </c>
      <c r="F3242">
        <v>2</v>
      </c>
      <c r="G3242">
        <v>4</v>
      </c>
      <c r="H3242" t="s">
        <v>402</v>
      </c>
      <c r="I3242" t="s">
        <v>142</v>
      </c>
      <c r="J3242">
        <v>33.690410958904103</v>
      </c>
      <c r="K3242">
        <v>15.5979999999999</v>
      </c>
      <c r="L3242">
        <v>16.282999999999902</v>
      </c>
      <c r="M3242">
        <v>19.396999999999998</v>
      </c>
      <c r="N3242">
        <v>1.5569999999999999</v>
      </c>
      <c r="O3242">
        <v>27</v>
      </c>
    </row>
    <row r="3243" spans="1:15" x14ac:dyDescent="0.45">
      <c r="A3243" t="s">
        <v>862</v>
      </c>
      <c r="B3243">
        <v>2021</v>
      </c>
      <c r="C3243" s="9">
        <v>44412</v>
      </c>
      <c r="D3243" t="s">
        <v>654</v>
      </c>
      <c r="E3243" t="s">
        <v>454</v>
      </c>
      <c r="F3243">
        <v>2</v>
      </c>
      <c r="G3243">
        <v>5</v>
      </c>
      <c r="H3243" t="s">
        <v>327</v>
      </c>
      <c r="I3243" t="s">
        <v>17</v>
      </c>
      <c r="J3243">
        <v>28.835616438356102</v>
      </c>
      <c r="K3243">
        <v>9</v>
      </c>
      <c r="L3243">
        <v>12.0209999999999</v>
      </c>
      <c r="M3243">
        <v>20.870999999999999</v>
      </c>
      <c r="N3243">
        <v>4.4249999999999998</v>
      </c>
      <c r="O3243">
        <v>23</v>
      </c>
    </row>
    <row r="3244" spans="1:15" x14ac:dyDescent="0.45">
      <c r="A3244" t="s">
        <v>862</v>
      </c>
      <c r="B3244">
        <v>2021</v>
      </c>
      <c r="C3244" s="9">
        <v>44412</v>
      </c>
      <c r="D3244" t="s">
        <v>654</v>
      </c>
      <c r="E3244" t="s">
        <v>454</v>
      </c>
      <c r="F3244">
        <v>2</v>
      </c>
      <c r="G3244">
        <v>6</v>
      </c>
      <c r="H3244" t="s">
        <v>121</v>
      </c>
      <c r="I3244" t="s">
        <v>120</v>
      </c>
      <c r="J3244">
        <v>25.419178082191699</v>
      </c>
      <c r="K3244">
        <v>19.43</v>
      </c>
      <c r="L3244">
        <v>19.099999999999898</v>
      </c>
      <c r="M3244">
        <v>21.295999999999999</v>
      </c>
      <c r="N3244">
        <v>1.0980000000000001</v>
      </c>
      <c r="O3244">
        <v>27</v>
      </c>
    </row>
    <row r="3245" spans="1:15" x14ac:dyDescent="0.45">
      <c r="A3245" t="s">
        <v>862</v>
      </c>
      <c r="B3245">
        <v>2021</v>
      </c>
      <c r="C3245" s="9">
        <v>44412</v>
      </c>
      <c r="D3245" t="s">
        <v>654</v>
      </c>
      <c r="E3245" t="s">
        <v>454</v>
      </c>
      <c r="F3245">
        <v>3</v>
      </c>
      <c r="G3245">
        <v>1</v>
      </c>
      <c r="H3245" t="s">
        <v>33</v>
      </c>
      <c r="I3245" t="s">
        <v>27</v>
      </c>
      <c r="J3245">
        <v>27.7068493150684</v>
      </c>
      <c r="K3245">
        <v>22.674999999999901</v>
      </c>
      <c r="L3245">
        <v>23.547999999999998</v>
      </c>
      <c r="M3245">
        <v>26.271999999999998</v>
      </c>
      <c r="N3245">
        <v>1.3620000000000001</v>
      </c>
      <c r="O3245">
        <v>5</v>
      </c>
    </row>
    <row r="3246" spans="1:15" x14ac:dyDescent="0.45">
      <c r="A3246" t="s">
        <v>862</v>
      </c>
      <c r="B3246">
        <v>2021</v>
      </c>
      <c r="C3246" s="9">
        <v>44412</v>
      </c>
      <c r="D3246" t="s">
        <v>654</v>
      </c>
      <c r="E3246" t="s">
        <v>454</v>
      </c>
      <c r="F3246">
        <v>3</v>
      </c>
      <c r="G3246">
        <v>2</v>
      </c>
      <c r="H3246" t="s">
        <v>43</v>
      </c>
      <c r="I3246" t="s">
        <v>44</v>
      </c>
      <c r="J3246">
        <v>28.7095890410958</v>
      </c>
      <c r="K3246">
        <v>24.201999999999899</v>
      </c>
      <c r="L3246">
        <v>24.361999999999998</v>
      </c>
      <c r="M3246">
        <v>25.898</v>
      </c>
      <c r="N3246">
        <v>0.76800000000000002</v>
      </c>
      <c r="O3246">
        <v>11</v>
      </c>
    </row>
    <row r="3247" spans="1:15" x14ac:dyDescent="0.45">
      <c r="A3247" t="s">
        <v>862</v>
      </c>
      <c r="B3247">
        <v>2021</v>
      </c>
      <c r="C3247" s="9">
        <v>44412</v>
      </c>
      <c r="D3247" t="s">
        <v>654</v>
      </c>
      <c r="E3247" t="s">
        <v>454</v>
      </c>
      <c r="F3247">
        <v>3</v>
      </c>
      <c r="G3247">
        <v>3</v>
      </c>
      <c r="H3247" t="s">
        <v>109</v>
      </c>
      <c r="I3247" t="s">
        <v>118</v>
      </c>
      <c r="J3247">
        <v>28.512328767123201</v>
      </c>
      <c r="K3247">
        <v>26.337</v>
      </c>
      <c r="L3247">
        <v>26.350999999999999</v>
      </c>
      <c r="M3247">
        <v>27.869</v>
      </c>
      <c r="N3247">
        <v>0.75900000000000001</v>
      </c>
      <c r="O3247">
        <v>19</v>
      </c>
    </row>
    <row r="3248" spans="1:15" x14ac:dyDescent="0.45">
      <c r="A3248" t="s">
        <v>862</v>
      </c>
      <c r="B3248">
        <v>2021</v>
      </c>
      <c r="C3248" s="9">
        <v>44412</v>
      </c>
      <c r="D3248" t="s">
        <v>654</v>
      </c>
      <c r="E3248" t="s">
        <v>454</v>
      </c>
      <c r="F3248">
        <v>3</v>
      </c>
      <c r="G3248">
        <v>4</v>
      </c>
      <c r="H3248" t="s">
        <v>94</v>
      </c>
      <c r="I3248" t="s">
        <v>38</v>
      </c>
      <c r="J3248">
        <v>23.7671232876712</v>
      </c>
      <c r="K3248">
        <v>18.509</v>
      </c>
      <c r="L3248">
        <v>18.989999999999998</v>
      </c>
      <c r="M3248">
        <v>21.416</v>
      </c>
      <c r="N3248">
        <v>1.2130000000000001</v>
      </c>
      <c r="O3248">
        <v>27</v>
      </c>
    </row>
    <row r="3249" spans="1:15" x14ac:dyDescent="0.45">
      <c r="A3249" t="s">
        <v>862</v>
      </c>
      <c r="B3249">
        <v>2021</v>
      </c>
      <c r="C3249" s="9">
        <v>44412</v>
      </c>
      <c r="D3249" t="s">
        <v>654</v>
      </c>
      <c r="E3249" t="s">
        <v>454</v>
      </c>
      <c r="F3249">
        <v>3</v>
      </c>
      <c r="G3249">
        <v>5</v>
      </c>
      <c r="H3249" t="s">
        <v>23</v>
      </c>
      <c r="I3249" t="s">
        <v>15</v>
      </c>
      <c r="J3249">
        <v>23.895890410958899</v>
      </c>
      <c r="K3249">
        <v>31.023</v>
      </c>
      <c r="L3249">
        <v>30.542000000000002</v>
      </c>
      <c r="M3249">
        <v>32.56</v>
      </c>
      <c r="N3249">
        <v>1.0089999999999999</v>
      </c>
      <c r="O3249">
        <v>7</v>
      </c>
    </row>
    <row r="3250" spans="1:15" x14ac:dyDescent="0.45">
      <c r="A3250" t="s">
        <v>862</v>
      </c>
      <c r="B3250">
        <v>2021</v>
      </c>
      <c r="C3250" s="9">
        <v>44412</v>
      </c>
      <c r="D3250" t="s">
        <v>654</v>
      </c>
      <c r="E3250" t="s">
        <v>454</v>
      </c>
      <c r="F3250">
        <v>3</v>
      </c>
      <c r="G3250">
        <v>6</v>
      </c>
      <c r="H3250" t="s">
        <v>147</v>
      </c>
      <c r="I3250" t="s">
        <v>31</v>
      </c>
      <c r="J3250">
        <v>33.073972602739701</v>
      </c>
      <c r="K3250">
        <v>27.164000000000001</v>
      </c>
      <c r="L3250">
        <v>26.963999999999999</v>
      </c>
      <c r="M3250">
        <v>28.356000000000002</v>
      </c>
      <c r="N3250">
        <v>0.69599999999999995</v>
      </c>
      <c r="O3250">
        <v>6</v>
      </c>
    </row>
    <row r="3251" spans="1:15" x14ac:dyDescent="0.45">
      <c r="A3251" t="s">
        <v>862</v>
      </c>
      <c r="B3251">
        <v>2021</v>
      </c>
      <c r="C3251" s="9">
        <v>44412</v>
      </c>
      <c r="D3251" t="s">
        <v>654</v>
      </c>
      <c r="E3251" t="s">
        <v>454</v>
      </c>
      <c r="F3251">
        <v>4</v>
      </c>
      <c r="G3251">
        <v>1</v>
      </c>
      <c r="H3251" t="s">
        <v>30</v>
      </c>
      <c r="I3251" t="s">
        <v>31</v>
      </c>
      <c r="J3251">
        <v>25.301369863013601</v>
      </c>
      <c r="K3251">
        <v>12.753</v>
      </c>
      <c r="L3251">
        <v>16.23</v>
      </c>
      <c r="M3251">
        <v>20.13</v>
      </c>
      <c r="N3251">
        <v>1.95</v>
      </c>
      <c r="O3251">
        <v>4</v>
      </c>
    </row>
    <row r="3252" spans="1:15" x14ac:dyDescent="0.45">
      <c r="A3252" t="s">
        <v>862</v>
      </c>
      <c r="B3252">
        <v>2021</v>
      </c>
      <c r="C3252" s="9">
        <v>44412</v>
      </c>
      <c r="D3252" t="s">
        <v>654</v>
      </c>
      <c r="E3252" t="s">
        <v>454</v>
      </c>
      <c r="F3252">
        <v>4</v>
      </c>
      <c r="G3252">
        <v>2</v>
      </c>
      <c r="H3252" t="s">
        <v>96</v>
      </c>
      <c r="I3252" t="s">
        <v>40</v>
      </c>
      <c r="J3252">
        <v>27.561643835616401</v>
      </c>
      <c r="K3252">
        <v>26.055999999999901</v>
      </c>
      <c r="L3252">
        <v>26.169</v>
      </c>
      <c r="M3252">
        <v>27.853000000000002</v>
      </c>
      <c r="N3252">
        <v>0.84199999999999997</v>
      </c>
      <c r="O3252">
        <v>16</v>
      </c>
    </row>
    <row r="3253" spans="1:15" x14ac:dyDescent="0.45">
      <c r="A3253" t="s">
        <v>862</v>
      </c>
      <c r="B3253">
        <v>2021</v>
      </c>
      <c r="C3253" s="9">
        <v>44412</v>
      </c>
      <c r="D3253" t="s">
        <v>654</v>
      </c>
      <c r="E3253" t="s">
        <v>454</v>
      </c>
      <c r="F3253">
        <v>4</v>
      </c>
      <c r="G3253">
        <v>3</v>
      </c>
      <c r="H3253" t="s">
        <v>77</v>
      </c>
      <c r="I3253" t="s">
        <v>19</v>
      </c>
      <c r="J3253">
        <v>30.2356164383561</v>
      </c>
      <c r="K3253">
        <v>28.404999999999902</v>
      </c>
      <c r="L3253">
        <v>28.356999999999999</v>
      </c>
      <c r="M3253">
        <v>29.919</v>
      </c>
      <c r="N3253">
        <v>0.78100000000000003</v>
      </c>
      <c r="O3253">
        <v>1</v>
      </c>
    </row>
    <row r="3254" spans="1:15" x14ac:dyDescent="0.45">
      <c r="A3254" t="s">
        <v>862</v>
      </c>
      <c r="B3254">
        <v>2021</v>
      </c>
      <c r="C3254" s="9">
        <v>44412</v>
      </c>
      <c r="D3254" t="s">
        <v>654</v>
      </c>
      <c r="E3254" t="s">
        <v>454</v>
      </c>
      <c r="F3254">
        <v>4</v>
      </c>
      <c r="G3254">
        <v>4</v>
      </c>
      <c r="H3254" t="s">
        <v>28</v>
      </c>
      <c r="I3254" t="s">
        <v>29</v>
      </c>
      <c r="J3254">
        <v>21.608219178082098</v>
      </c>
      <c r="K3254">
        <v>28.588000000000001</v>
      </c>
      <c r="L3254">
        <v>28.199000000000002</v>
      </c>
      <c r="M3254">
        <v>30.823</v>
      </c>
      <c r="N3254">
        <v>1.3120000000000001</v>
      </c>
      <c r="O3254">
        <v>2</v>
      </c>
    </row>
    <row r="3255" spans="1:15" x14ac:dyDescent="0.45">
      <c r="A3255" t="s">
        <v>862</v>
      </c>
      <c r="B3255">
        <v>2021</v>
      </c>
      <c r="C3255" s="9">
        <v>44412</v>
      </c>
      <c r="D3255" t="s">
        <v>654</v>
      </c>
      <c r="E3255" t="s">
        <v>454</v>
      </c>
      <c r="F3255">
        <v>4</v>
      </c>
      <c r="G3255">
        <v>5</v>
      </c>
      <c r="H3255" t="s">
        <v>99</v>
      </c>
      <c r="I3255" t="s">
        <v>47</v>
      </c>
      <c r="J3255">
        <v>24.4684931506849</v>
      </c>
      <c r="K3255">
        <v>20.797999999999998</v>
      </c>
      <c r="L3255">
        <v>20.805</v>
      </c>
      <c r="M3255">
        <v>25.190999999999999</v>
      </c>
      <c r="N3255">
        <v>2.1930000000000001</v>
      </c>
      <c r="O3255">
        <v>23</v>
      </c>
    </row>
    <row r="3256" spans="1:15" x14ac:dyDescent="0.45">
      <c r="A3256" t="s">
        <v>862</v>
      </c>
      <c r="B3256">
        <v>2021</v>
      </c>
      <c r="C3256" s="9">
        <v>44412</v>
      </c>
      <c r="D3256" t="s">
        <v>654</v>
      </c>
      <c r="E3256" t="s">
        <v>454</v>
      </c>
      <c r="F3256">
        <v>4</v>
      </c>
      <c r="G3256">
        <v>6</v>
      </c>
      <c r="H3256" t="s">
        <v>655</v>
      </c>
      <c r="I3256" t="s">
        <v>120</v>
      </c>
      <c r="J3256">
        <v>38.668493150684903</v>
      </c>
      <c r="K3256">
        <v>26.164000000000001</v>
      </c>
      <c r="L3256">
        <v>25.972999999999999</v>
      </c>
      <c r="M3256">
        <v>27.382999999999999</v>
      </c>
      <c r="N3256">
        <v>0.70499999999999996</v>
      </c>
      <c r="O3256">
        <v>19</v>
      </c>
    </row>
    <row r="3257" spans="1:15" x14ac:dyDescent="0.45">
      <c r="A3257" t="s">
        <v>862</v>
      </c>
      <c r="B3257">
        <v>2021</v>
      </c>
      <c r="C3257" s="9">
        <v>44412</v>
      </c>
      <c r="D3257" t="s">
        <v>654</v>
      </c>
      <c r="E3257" t="s">
        <v>454</v>
      </c>
      <c r="F3257">
        <v>5</v>
      </c>
      <c r="G3257">
        <v>1</v>
      </c>
      <c r="H3257" t="s">
        <v>26</v>
      </c>
      <c r="I3257" t="s">
        <v>27</v>
      </c>
      <c r="J3257">
        <v>23.2027397260273</v>
      </c>
      <c r="K3257">
        <v>24.57</v>
      </c>
      <c r="L3257">
        <v>24.928999999999998</v>
      </c>
      <c r="M3257">
        <v>26.791</v>
      </c>
      <c r="N3257">
        <v>0.93100000000000005</v>
      </c>
      <c r="O3257">
        <v>3</v>
      </c>
    </row>
    <row r="3258" spans="1:15" x14ac:dyDescent="0.45">
      <c r="A3258" t="s">
        <v>862</v>
      </c>
      <c r="B3258">
        <v>2021</v>
      </c>
      <c r="C3258" s="9">
        <v>44412</v>
      </c>
      <c r="D3258" t="s">
        <v>654</v>
      </c>
      <c r="E3258" t="s">
        <v>454</v>
      </c>
      <c r="F3258">
        <v>5</v>
      </c>
      <c r="G3258">
        <v>2</v>
      </c>
      <c r="H3258" t="s">
        <v>82</v>
      </c>
      <c r="I3258" t="s">
        <v>67</v>
      </c>
      <c r="J3258">
        <v>28.931506849314999</v>
      </c>
      <c r="K3258">
        <v>25.178999999999998</v>
      </c>
      <c r="L3258">
        <v>25.349</v>
      </c>
      <c r="M3258">
        <v>27.093</v>
      </c>
      <c r="N3258">
        <v>0.872</v>
      </c>
      <c r="O3258">
        <v>13</v>
      </c>
    </row>
    <row r="3259" spans="1:15" x14ac:dyDescent="0.45">
      <c r="A3259" t="s">
        <v>862</v>
      </c>
      <c r="B3259">
        <v>2021</v>
      </c>
      <c r="C3259" s="9">
        <v>44412</v>
      </c>
      <c r="D3259" t="s">
        <v>654</v>
      </c>
      <c r="E3259" t="s">
        <v>454</v>
      </c>
      <c r="F3259">
        <v>5</v>
      </c>
      <c r="G3259">
        <v>3</v>
      </c>
      <c r="H3259" t="s">
        <v>100</v>
      </c>
      <c r="I3259" t="s">
        <v>47</v>
      </c>
      <c r="J3259">
        <v>27.4767123287671</v>
      </c>
      <c r="K3259">
        <v>24.087</v>
      </c>
      <c r="L3259">
        <v>24.201000000000001</v>
      </c>
      <c r="M3259">
        <v>25.920999999999999</v>
      </c>
      <c r="N3259">
        <v>0.86</v>
      </c>
      <c r="O3259">
        <v>19</v>
      </c>
    </row>
    <row r="3260" spans="1:15" x14ac:dyDescent="0.45">
      <c r="A3260" t="s">
        <v>862</v>
      </c>
      <c r="B3260">
        <v>2021</v>
      </c>
      <c r="C3260" s="9">
        <v>44412</v>
      </c>
      <c r="D3260" t="s">
        <v>654</v>
      </c>
      <c r="E3260" t="s">
        <v>454</v>
      </c>
      <c r="F3260">
        <v>5</v>
      </c>
      <c r="G3260">
        <v>4</v>
      </c>
      <c r="H3260" t="s">
        <v>401</v>
      </c>
      <c r="I3260" t="s">
        <v>36</v>
      </c>
      <c r="J3260">
        <v>33.561643835616401</v>
      </c>
      <c r="K3260">
        <v>27.295000000000002</v>
      </c>
      <c r="L3260">
        <v>27.189</v>
      </c>
      <c r="M3260">
        <v>28.901</v>
      </c>
      <c r="N3260">
        <v>0.85599999999999998</v>
      </c>
      <c r="O3260">
        <v>9</v>
      </c>
    </row>
    <row r="3261" spans="1:15" x14ac:dyDescent="0.45">
      <c r="A3261" t="s">
        <v>862</v>
      </c>
      <c r="B3261">
        <v>2021</v>
      </c>
      <c r="C3261" s="9">
        <v>44412</v>
      </c>
      <c r="D3261" t="s">
        <v>654</v>
      </c>
      <c r="E3261" t="s">
        <v>454</v>
      </c>
      <c r="F3261">
        <v>5</v>
      </c>
      <c r="G3261">
        <v>5</v>
      </c>
      <c r="H3261" t="s">
        <v>54</v>
      </c>
      <c r="I3261" t="s">
        <v>44</v>
      </c>
      <c r="J3261">
        <v>24.115068493150599</v>
      </c>
      <c r="K3261">
        <v>18.045999999999999</v>
      </c>
      <c r="L3261">
        <v>18.779</v>
      </c>
      <c r="M3261">
        <v>24.248999999999999</v>
      </c>
      <c r="N3261">
        <v>2.7349999999999999</v>
      </c>
      <c r="O3261">
        <v>23</v>
      </c>
    </row>
    <row r="3262" spans="1:15" x14ac:dyDescent="0.45">
      <c r="A3262" t="s">
        <v>862</v>
      </c>
      <c r="B3262">
        <v>2021</v>
      </c>
      <c r="C3262" s="9">
        <v>44412</v>
      </c>
      <c r="D3262" t="s">
        <v>654</v>
      </c>
      <c r="E3262" t="s">
        <v>454</v>
      </c>
      <c r="F3262">
        <v>5</v>
      </c>
      <c r="G3262">
        <v>6</v>
      </c>
      <c r="H3262" t="s">
        <v>16</v>
      </c>
      <c r="I3262" t="s">
        <v>17</v>
      </c>
      <c r="J3262">
        <v>22.287671232876701</v>
      </c>
      <c r="K3262">
        <v>28.045000000000002</v>
      </c>
      <c r="L3262">
        <v>27.716999999999999</v>
      </c>
      <c r="M3262">
        <v>29.379000000000001</v>
      </c>
      <c r="N3262">
        <v>0.83099999999999996</v>
      </c>
      <c r="O3262">
        <v>13</v>
      </c>
    </row>
    <row r="3263" spans="1:15" x14ac:dyDescent="0.45">
      <c r="A3263" t="s">
        <v>862</v>
      </c>
      <c r="B3263">
        <v>2021</v>
      </c>
      <c r="C3263" s="9">
        <v>44412</v>
      </c>
      <c r="D3263" t="s">
        <v>654</v>
      </c>
      <c r="E3263" t="s">
        <v>642</v>
      </c>
      <c r="F3263">
        <v>1</v>
      </c>
      <c r="G3263">
        <v>1</v>
      </c>
      <c r="H3263" t="s">
        <v>28</v>
      </c>
      <c r="I3263" t="s">
        <v>29</v>
      </c>
      <c r="J3263">
        <v>21.608219178082098</v>
      </c>
      <c r="K3263">
        <v>28.199000000000002</v>
      </c>
      <c r="L3263">
        <v>28.622</v>
      </c>
      <c r="M3263">
        <v>31.19</v>
      </c>
      <c r="N3263">
        <v>1.284</v>
      </c>
      <c r="O3263">
        <v>2</v>
      </c>
    </row>
    <row r="3264" spans="1:15" x14ac:dyDescent="0.45">
      <c r="A3264" t="s">
        <v>862</v>
      </c>
      <c r="B3264">
        <v>2021</v>
      </c>
      <c r="C3264" s="9">
        <v>44412</v>
      </c>
      <c r="D3264" t="s">
        <v>654</v>
      </c>
      <c r="E3264" t="s">
        <v>642</v>
      </c>
      <c r="F3264">
        <v>1</v>
      </c>
      <c r="G3264">
        <v>2</v>
      </c>
      <c r="H3264" t="s">
        <v>147</v>
      </c>
      <c r="I3264" t="s">
        <v>31</v>
      </c>
      <c r="J3264">
        <v>33.073972602739701</v>
      </c>
      <c r="K3264">
        <v>26.963999999999999</v>
      </c>
      <c r="L3264">
        <v>27.030999999999999</v>
      </c>
      <c r="M3264">
        <v>28.420999999999999</v>
      </c>
      <c r="N3264">
        <v>0.69499999999999995</v>
      </c>
      <c r="O3264">
        <v>6</v>
      </c>
    </row>
    <row r="3265" spans="1:15" x14ac:dyDescent="0.45">
      <c r="A3265" t="s">
        <v>862</v>
      </c>
      <c r="B3265">
        <v>2021</v>
      </c>
      <c r="C3265" s="9">
        <v>44412</v>
      </c>
      <c r="D3265" t="s">
        <v>654</v>
      </c>
      <c r="E3265" t="s">
        <v>642</v>
      </c>
      <c r="F3265">
        <v>1</v>
      </c>
      <c r="G3265">
        <v>3</v>
      </c>
      <c r="H3265" t="s">
        <v>174</v>
      </c>
      <c r="I3265" t="s">
        <v>156</v>
      </c>
      <c r="J3265">
        <v>29.550684931506801</v>
      </c>
      <c r="K3265">
        <v>28.850999999999999</v>
      </c>
      <c r="L3265">
        <v>28.78</v>
      </c>
      <c r="M3265">
        <v>30.192</v>
      </c>
      <c r="N3265">
        <v>0.70599999999999996</v>
      </c>
      <c r="O3265">
        <v>19</v>
      </c>
    </row>
    <row r="3266" spans="1:15" x14ac:dyDescent="0.45">
      <c r="A3266" t="s">
        <v>862</v>
      </c>
      <c r="B3266">
        <v>2021</v>
      </c>
      <c r="C3266" s="9">
        <v>44412</v>
      </c>
      <c r="D3266" t="s">
        <v>654</v>
      </c>
      <c r="E3266" t="s">
        <v>642</v>
      </c>
      <c r="F3266">
        <v>1</v>
      </c>
      <c r="G3266">
        <v>4</v>
      </c>
      <c r="H3266" t="s">
        <v>129</v>
      </c>
      <c r="I3266" t="s">
        <v>65</v>
      </c>
      <c r="J3266">
        <v>31.060273972602701</v>
      </c>
      <c r="K3266">
        <v>22.526</v>
      </c>
      <c r="L3266">
        <v>22.501999999999999</v>
      </c>
      <c r="M3266">
        <v>24.416</v>
      </c>
      <c r="N3266">
        <v>0.95699999999999996</v>
      </c>
      <c r="O3266">
        <v>23</v>
      </c>
    </row>
    <row r="3267" spans="1:15" x14ac:dyDescent="0.45">
      <c r="A3267" t="s">
        <v>862</v>
      </c>
      <c r="B3267">
        <v>2021</v>
      </c>
      <c r="C3267" s="9">
        <v>44412</v>
      </c>
      <c r="D3267" t="s">
        <v>654</v>
      </c>
      <c r="E3267" t="s">
        <v>642</v>
      </c>
      <c r="F3267">
        <v>1</v>
      </c>
      <c r="G3267">
        <v>5</v>
      </c>
      <c r="H3267" t="s">
        <v>121</v>
      </c>
      <c r="I3267" t="s">
        <v>120</v>
      </c>
      <c r="J3267">
        <v>25.419178082191699</v>
      </c>
      <c r="K3267">
        <v>19.099999999999898</v>
      </c>
      <c r="L3267">
        <v>18.943999999999999</v>
      </c>
      <c r="M3267">
        <v>21.116</v>
      </c>
      <c r="N3267">
        <v>1.0860000000000001</v>
      </c>
      <c r="O3267">
        <v>27</v>
      </c>
    </row>
    <row r="3268" spans="1:15" x14ac:dyDescent="0.45">
      <c r="A3268" t="s">
        <v>862</v>
      </c>
      <c r="B3268">
        <v>2021</v>
      </c>
      <c r="C3268" s="9">
        <v>44412</v>
      </c>
      <c r="D3268" t="s">
        <v>654</v>
      </c>
      <c r="E3268" t="s">
        <v>642</v>
      </c>
      <c r="F3268">
        <v>2</v>
      </c>
      <c r="G3268">
        <v>1</v>
      </c>
      <c r="H3268" t="s">
        <v>79</v>
      </c>
      <c r="I3268" t="s">
        <v>65</v>
      </c>
      <c r="J3268">
        <v>34.254794520547897</v>
      </c>
      <c r="K3268">
        <v>31.303999999999998</v>
      </c>
      <c r="L3268">
        <v>31.378</v>
      </c>
      <c r="M3268">
        <v>32.774000000000001</v>
      </c>
      <c r="N3268">
        <v>0.69799999999999995</v>
      </c>
      <c r="O3268">
        <v>8</v>
      </c>
    </row>
    <row r="3269" spans="1:15" x14ac:dyDescent="0.45">
      <c r="A3269" t="s">
        <v>862</v>
      </c>
      <c r="B3269">
        <v>2021</v>
      </c>
      <c r="C3269" s="9">
        <v>44412</v>
      </c>
      <c r="D3269" t="s">
        <v>654</v>
      </c>
      <c r="E3269" t="s">
        <v>642</v>
      </c>
      <c r="F3269">
        <v>2</v>
      </c>
      <c r="G3269">
        <v>2</v>
      </c>
      <c r="H3269" t="s">
        <v>401</v>
      </c>
      <c r="I3269" t="s">
        <v>36</v>
      </c>
      <c r="J3269">
        <v>33.561643835616401</v>
      </c>
      <c r="K3269">
        <v>27.189</v>
      </c>
      <c r="L3269">
        <v>27.273</v>
      </c>
      <c r="M3269">
        <v>28.971</v>
      </c>
      <c r="N3269">
        <v>0.84899999999999998</v>
      </c>
      <c r="O3269">
        <v>9</v>
      </c>
    </row>
    <row r="3270" spans="1:15" x14ac:dyDescent="0.45">
      <c r="A3270" t="s">
        <v>862</v>
      </c>
      <c r="B3270">
        <v>2021</v>
      </c>
      <c r="C3270" s="9">
        <v>44412</v>
      </c>
      <c r="D3270" t="s">
        <v>654</v>
      </c>
      <c r="E3270" t="s">
        <v>642</v>
      </c>
      <c r="F3270">
        <v>2</v>
      </c>
      <c r="G3270">
        <v>3</v>
      </c>
      <c r="H3270" t="s">
        <v>655</v>
      </c>
      <c r="I3270" t="s">
        <v>120</v>
      </c>
      <c r="J3270">
        <v>38.668493150684903</v>
      </c>
      <c r="K3270">
        <v>25.972999999999999</v>
      </c>
      <c r="L3270">
        <v>25.962</v>
      </c>
      <c r="M3270">
        <v>27.37</v>
      </c>
      <c r="N3270">
        <v>0.70399999999999996</v>
      </c>
      <c r="O3270">
        <v>19</v>
      </c>
    </row>
    <row r="3271" spans="1:15" x14ac:dyDescent="0.45">
      <c r="A3271" t="s">
        <v>862</v>
      </c>
      <c r="B3271">
        <v>2021</v>
      </c>
      <c r="C3271" s="9">
        <v>44412</v>
      </c>
      <c r="D3271" t="s">
        <v>654</v>
      </c>
      <c r="E3271" t="s">
        <v>642</v>
      </c>
      <c r="F3271">
        <v>2</v>
      </c>
      <c r="G3271">
        <v>4</v>
      </c>
      <c r="H3271" t="s">
        <v>54</v>
      </c>
      <c r="I3271" t="s">
        <v>44</v>
      </c>
      <c r="J3271">
        <v>24.115068493150599</v>
      </c>
      <c r="K3271">
        <v>18.779</v>
      </c>
      <c r="L3271">
        <v>18.971</v>
      </c>
      <c r="M3271">
        <v>23.855</v>
      </c>
      <c r="N3271">
        <v>2.4420000000000002</v>
      </c>
      <c r="O3271">
        <v>23</v>
      </c>
    </row>
    <row r="3272" spans="1:15" x14ac:dyDescent="0.45">
      <c r="A3272" t="s">
        <v>862</v>
      </c>
      <c r="B3272">
        <v>2021</v>
      </c>
      <c r="C3272" s="9">
        <v>44412</v>
      </c>
      <c r="D3272" t="s">
        <v>654</v>
      </c>
      <c r="E3272" t="s">
        <v>642</v>
      </c>
      <c r="F3272">
        <v>2</v>
      </c>
      <c r="G3272">
        <v>5</v>
      </c>
      <c r="H3272" t="s">
        <v>94</v>
      </c>
      <c r="I3272" t="s">
        <v>38</v>
      </c>
      <c r="J3272">
        <v>23.7671232876712</v>
      </c>
      <c r="K3272">
        <v>18.989999999999998</v>
      </c>
      <c r="L3272">
        <v>18.774999999999999</v>
      </c>
      <c r="M3272">
        <v>21.164999999999999</v>
      </c>
      <c r="N3272">
        <v>1.1950000000000001</v>
      </c>
      <c r="O3272">
        <v>27</v>
      </c>
    </row>
    <row r="3273" spans="1:15" x14ac:dyDescent="0.45">
      <c r="A3273" t="s">
        <v>862</v>
      </c>
      <c r="B3273">
        <v>2021</v>
      </c>
      <c r="C3273" s="9">
        <v>44412</v>
      </c>
      <c r="D3273" t="s">
        <v>654</v>
      </c>
      <c r="E3273" t="s">
        <v>642</v>
      </c>
      <c r="F3273">
        <v>3</v>
      </c>
      <c r="G3273">
        <v>1</v>
      </c>
      <c r="H3273" t="s">
        <v>133</v>
      </c>
      <c r="I3273" t="s">
        <v>25</v>
      </c>
      <c r="J3273">
        <v>28.528767123287601</v>
      </c>
      <c r="K3273">
        <v>26.625</v>
      </c>
      <c r="L3273">
        <v>26.792999999999999</v>
      </c>
      <c r="M3273">
        <v>28.289000000000001</v>
      </c>
      <c r="N3273">
        <v>0.748</v>
      </c>
      <c r="O3273">
        <v>13</v>
      </c>
    </row>
    <row r="3274" spans="1:15" x14ac:dyDescent="0.45">
      <c r="A3274" t="s">
        <v>862</v>
      </c>
      <c r="B3274">
        <v>2021</v>
      </c>
      <c r="C3274" s="9">
        <v>44412</v>
      </c>
      <c r="D3274" t="s">
        <v>654</v>
      </c>
      <c r="E3274" t="s">
        <v>642</v>
      </c>
      <c r="F3274">
        <v>3</v>
      </c>
      <c r="G3274">
        <v>2</v>
      </c>
      <c r="H3274" t="s">
        <v>16</v>
      </c>
      <c r="I3274" t="s">
        <v>17</v>
      </c>
      <c r="J3274">
        <v>22.287671232876701</v>
      </c>
      <c r="K3274">
        <v>27.716999999999999</v>
      </c>
      <c r="L3274">
        <v>27.744</v>
      </c>
      <c r="M3274">
        <v>29.393999999999998</v>
      </c>
      <c r="N3274">
        <v>0.82499999999999996</v>
      </c>
      <c r="O3274">
        <v>13</v>
      </c>
    </row>
    <row r="3275" spans="1:15" x14ac:dyDescent="0.45">
      <c r="A3275" t="s">
        <v>862</v>
      </c>
      <c r="B3275">
        <v>2021</v>
      </c>
      <c r="C3275" s="9">
        <v>44412</v>
      </c>
      <c r="D3275" t="s">
        <v>654</v>
      </c>
      <c r="E3275" t="s">
        <v>642</v>
      </c>
      <c r="F3275">
        <v>3</v>
      </c>
      <c r="G3275">
        <v>3</v>
      </c>
      <c r="H3275" t="s">
        <v>109</v>
      </c>
      <c r="I3275" t="s">
        <v>118</v>
      </c>
      <c r="J3275">
        <v>28.512328767123201</v>
      </c>
      <c r="K3275">
        <v>26.350999999999999</v>
      </c>
      <c r="L3275">
        <v>26.314999999999898</v>
      </c>
      <c r="M3275">
        <v>27.824999999999999</v>
      </c>
      <c r="N3275">
        <v>0.755</v>
      </c>
      <c r="O3275">
        <v>19</v>
      </c>
    </row>
    <row r="3276" spans="1:15" x14ac:dyDescent="0.45">
      <c r="A3276" t="s">
        <v>862</v>
      </c>
      <c r="B3276">
        <v>2021</v>
      </c>
      <c r="C3276" s="9">
        <v>44412</v>
      </c>
      <c r="D3276" t="s">
        <v>654</v>
      </c>
      <c r="E3276" t="s">
        <v>642</v>
      </c>
      <c r="F3276">
        <v>3</v>
      </c>
      <c r="G3276">
        <v>4</v>
      </c>
      <c r="H3276" t="s">
        <v>99</v>
      </c>
      <c r="I3276" t="s">
        <v>47</v>
      </c>
      <c r="J3276">
        <v>24.4684931506849</v>
      </c>
      <c r="K3276">
        <v>20.805</v>
      </c>
      <c r="L3276">
        <v>20.57</v>
      </c>
      <c r="M3276">
        <v>24.64</v>
      </c>
      <c r="N3276">
        <v>2.0350000000000001</v>
      </c>
      <c r="O3276">
        <v>23</v>
      </c>
    </row>
    <row r="3277" spans="1:15" x14ac:dyDescent="0.45">
      <c r="A3277" t="s">
        <v>862</v>
      </c>
      <c r="B3277">
        <v>2021</v>
      </c>
      <c r="C3277" s="9">
        <v>44412</v>
      </c>
      <c r="D3277" t="s">
        <v>654</v>
      </c>
      <c r="E3277" t="s">
        <v>642</v>
      </c>
      <c r="F3277">
        <v>3</v>
      </c>
      <c r="G3277">
        <v>5</v>
      </c>
      <c r="H3277" t="s">
        <v>402</v>
      </c>
      <c r="I3277" t="s">
        <v>142</v>
      </c>
      <c r="J3277">
        <v>33.690410958904103</v>
      </c>
      <c r="K3277">
        <v>16.282999999999902</v>
      </c>
      <c r="L3277">
        <v>16.064</v>
      </c>
      <c r="M3277">
        <v>19.108000000000001</v>
      </c>
      <c r="N3277">
        <v>1.522</v>
      </c>
      <c r="O3277">
        <v>27</v>
      </c>
    </row>
    <row r="3278" spans="1:15" x14ac:dyDescent="0.45">
      <c r="A3278" t="s">
        <v>862</v>
      </c>
      <c r="B3278">
        <v>2021</v>
      </c>
      <c r="C3278" s="9">
        <v>44412</v>
      </c>
      <c r="D3278" t="s">
        <v>654</v>
      </c>
      <c r="E3278" t="s">
        <v>642</v>
      </c>
      <c r="F3278">
        <v>4</v>
      </c>
      <c r="G3278">
        <v>1</v>
      </c>
      <c r="H3278" t="s">
        <v>77</v>
      </c>
      <c r="I3278" t="s">
        <v>19</v>
      </c>
      <c r="J3278">
        <v>30.2356164383561</v>
      </c>
      <c r="K3278">
        <v>28.356999999999999</v>
      </c>
      <c r="L3278">
        <v>28.512</v>
      </c>
      <c r="M3278">
        <v>30.07</v>
      </c>
      <c r="N3278">
        <v>0.77900000000000003</v>
      </c>
      <c r="O3278">
        <v>1</v>
      </c>
    </row>
    <row r="3279" spans="1:15" x14ac:dyDescent="0.45">
      <c r="A3279" t="s">
        <v>862</v>
      </c>
      <c r="B3279">
        <v>2021</v>
      </c>
      <c r="C3279" s="9">
        <v>44412</v>
      </c>
      <c r="D3279" t="s">
        <v>654</v>
      </c>
      <c r="E3279" t="s">
        <v>642</v>
      </c>
      <c r="F3279">
        <v>4</v>
      </c>
      <c r="G3279">
        <v>2</v>
      </c>
      <c r="H3279" t="s">
        <v>23</v>
      </c>
      <c r="I3279" t="s">
        <v>15</v>
      </c>
      <c r="J3279">
        <v>23.895890410958899</v>
      </c>
      <c r="K3279">
        <v>30.542000000000002</v>
      </c>
      <c r="L3279">
        <v>30.445999999999898</v>
      </c>
      <c r="M3279">
        <v>32.44</v>
      </c>
      <c r="N3279">
        <v>0.997</v>
      </c>
      <c r="O3279">
        <v>7</v>
      </c>
    </row>
    <row r="3280" spans="1:15" x14ac:dyDescent="0.45">
      <c r="A3280" t="s">
        <v>862</v>
      </c>
      <c r="B3280">
        <v>2021</v>
      </c>
      <c r="C3280" s="9">
        <v>44412</v>
      </c>
      <c r="D3280" t="s">
        <v>654</v>
      </c>
      <c r="E3280" t="s">
        <v>642</v>
      </c>
      <c r="F3280">
        <v>4</v>
      </c>
      <c r="G3280">
        <v>3</v>
      </c>
      <c r="H3280" t="s">
        <v>100</v>
      </c>
      <c r="I3280" t="s">
        <v>47</v>
      </c>
      <c r="J3280">
        <v>27.4767123287671</v>
      </c>
      <c r="K3280">
        <v>24.201000000000001</v>
      </c>
      <c r="L3280">
        <v>24.175999999999998</v>
      </c>
      <c r="M3280">
        <v>25.888000000000002</v>
      </c>
      <c r="N3280">
        <v>0.85599999999999998</v>
      </c>
      <c r="O3280">
        <v>19</v>
      </c>
    </row>
    <row r="3281" spans="1:15" x14ac:dyDescent="0.45">
      <c r="A3281" t="s">
        <v>862</v>
      </c>
      <c r="B3281">
        <v>2021</v>
      </c>
      <c r="C3281" s="9">
        <v>44412</v>
      </c>
      <c r="D3281" t="s">
        <v>654</v>
      </c>
      <c r="E3281" t="s">
        <v>642</v>
      </c>
      <c r="F3281">
        <v>4</v>
      </c>
      <c r="G3281">
        <v>4</v>
      </c>
      <c r="H3281" t="s">
        <v>327</v>
      </c>
      <c r="I3281" t="s">
        <v>17</v>
      </c>
      <c r="J3281">
        <v>28.835616438356102</v>
      </c>
      <c r="K3281">
        <v>12.0209999999999</v>
      </c>
      <c r="L3281">
        <v>11.438000000000001</v>
      </c>
      <c r="M3281">
        <v>19.242000000000001</v>
      </c>
      <c r="N3281">
        <v>3.9020000000000001</v>
      </c>
      <c r="O3281">
        <v>23</v>
      </c>
    </row>
    <row r="3282" spans="1:15" x14ac:dyDescent="0.45">
      <c r="A3282" t="s">
        <v>862</v>
      </c>
      <c r="B3282">
        <v>2021</v>
      </c>
      <c r="C3282" s="9">
        <v>44413</v>
      </c>
      <c r="D3282" t="s">
        <v>654</v>
      </c>
      <c r="E3282" t="s">
        <v>643</v>
      </c>
      <c r="F3282">
        <v>1</v>
      </c>
      <c r="G3282">
        <v>1</v>
      </c>
      <c r="H3282" t="s">
        <v>79</v>
      </c>
      <c r="I3282" t="s">
        <v>65</v>
      </c>
      <c r="J3282">
        <v>34.257534246575297</v>
      </c>
      <c r="K3282">
        <v>31.378</v>
      </c>
      <c r="L3282">
        <v>31.466000000000001</v>
      </c>
      <c r="M3282">
        <v>32.862000000000002</v>
      </c>
      <c r="N3282">
        <v>0.69799999999999995</v>
      </c>
      <c r="O3282">
        <v>8</v>
      </c>
    </row>
    <row r="3283" spans="1:15" x14ac:dyDescent="0.45">
      <c r="A3283" t="s">
        <v>862</v>
      </c>
      <c r="B3283">
        <v>2021</v>
      </c>
      <c r="C3283" s="9">
        <v>44413</v>
      </c>
      <c r="D3283" t="s">
        <v>654</v>
      </c>
      <c r="E3283" t="s">
        <v>643</v>
      </c>
      <c r="F3283">
        <v>1</v>
      </c>
      <c r="G3283">
        <v>2</v>
      </c>
      <c r="H3283" t="s">
        <v>30</v>
      </c>
      <c r="I3283" t="s">
        <v>31</v>
      </c>
      <c r="J3283">
        <v>25.304109589041001</v>
      </c>
      <c r="K3283">
        <v>16.23</v>
      </c>
      <c r="L3283">
        <v>18.565999999999999</v>
      </c>
      <c r="M3283">
        <v>22.184000000000001</v>
      </c>
      <c r="N3283">
        <v>1.8089999999999999</v>
      </c>
      <c r="O3283">
        <v>4</v>
      </c>
    </row>
    <row r="3284" spans="1:15" x14ac:dyDescent="0.45">
      <c r="A3284" t="s">
        <v>862</v>
      </c>
      <c r="B3284">
        <v>2021</v>
      </c>
      <c r="C3284" s="9">
        <v>44413</v>
      </c>
      <c r="D3284" t="s">
        <v>654</v>
      </c>
      <c r="E3284" t="s">
        <v>643</v>
      </c>
      <c r="F3284">
        <v>1</v>
      </c>
      <c r="G3284">
        <v>3</v>
      </c>
      <c r="H3284" t="s">
        <v>111</v>
      </c>
      <c r="I3284" t="s">
        <v>118</v>
      </c>
      <c r="J3284">
        <v>26.794520547945201</v>
      </c>
      <c r="K3284">
        <v>26.010999999999999</v>
      </c>
      <c r="L3284">
        <v>26.097000000000001</v>
      </c>
      <c r="M3284">
        <v>27.719000000000001</v>
      </c>
      <c r="N3284">
        <v>0.81100000000000005</v>
      </c>
      <c r="O3284">
        <v>10</v>
      </c>
    </row>
    <row r="3285" spans="1:15" x14ac:dyDescent="0.45">
      <c r="A3285" t="s">
        <v>862</v>
      </c>
      <c r="B3285">
        <v>2021</v>
      </c>
      <c r="C3285" s="9">
        <v>44413</v>
      </c>
      <c r="D3285" t="s">
        <v>654</v>
      </c>
      <c r="E3285" t="s">
        <v>643</v>
      </c>
      <c r="F3285">
        <v>1</v>
      </c>
      <c r="G3285">
        <v>4</v>
      </c>
      <c r="H3285" t="s">
        <v>23</v>
      </c>
      <c r="I3285" t="s">
        <v>15</v>
      </c>
      <c r="J3285">
        <v>23.898630136986299</v>
      </c>
      <c r="K3285">
        <v>30.445999999999898</v>
      </c>
      <c r="L3285">
        <v>30.221</v>
      </c>
      <c r="M3285">
        <v>32.179000000000002</v>
      </c>
      <c r="N3285">
        <v>0.97899999999999998</v>
      </c>
      <c r="O3285">
        <v>7</v>
      </c>
    </row>
    <row r="3286" spans="1:15" x14ac:dyDescent="0.45">
      <c r="A3286" t="s">
        <v>862</v>
      </c>
      <c r="B3286">
        <v>2021</v>
      </c>
      <c r="C3286" s="9">
        <v>44413</v>
      </c>
      <c r="D3286" t="s">
        <v>654</v>
      </c>
      <c r="E3286" t="s">
        <v>643</v>
      </c>
      <c r="F3286">
        <v>1</v>
      </c>
      <c r="G3286">
        <v>5</v>
      </c>
      <c r="H3286" t="s">
        <v>133</v>
      </c>
      <c r="I3286" t="s">
        <v>25</v>
      </c>
      <c r="J3286">
        <v>28.531506849315001</v>
      </c>
      <c r="K3286">
        <v>26.792999999999999</v>
      </c>
      <c r="L3286">
        <v>26.707999999999998</v>
      </c>
      <c r="M3286">
        <v>28.196000000000002</v>
      </c>
      <c r="N3286">
        <v>0.74399999999999999</v>
      </c>
      <c r="O3286">
        <v>13</v>
      </c>
    </row>
    <row r="3287" spans="1:15" x14ac:dyDescent="0.45">
      <c r="A3287" t="s">
        <v>862</v>
      </c>
      <c r="B3287">
        <v>2021</v>
      </c>
      <c r="C3287" s="9">
        <v>44413</v>
      </c>
      <c r="D3287" t="s">
        <v>654</v>
      </c>
      <c r="E3287" t="s">
        <v>643</v>
      </c>
      <c r="F3287">
        <v>1</v>
      </c>
      <c r="G3287">
        <v>6</v>
      </c>
      <c r="H3287" t="s">
        <v>34</v>
      </c>
      <c r="I3287" t="s">
        <v>19</v>
      </c>
      <c r="J3287">
        <v>34.010958904109501</v>
      </c>
      <c r="K3287">
        <v>28.099</v>
      </c>
      <c r="L3287">
        <v>27.875999999999902</v>
      </c>
      <c r="M3287">
        <v>29.38</v>
      </c>
      <c r="N3287">
        <v>0.752</v>
      </c>
      <c r="O3287">
        <v>16</v>
      </c>
    </row>
    <row r="3288" spans="1:15" x14ac:dyDescent="0.45">
      <c r="A3288" t="s">
        <v>862</v>
      </c>
      <c r="B3288">
        <v>2021</v>
      </c>
      <c r="C3288" s="9">
        <v>44413</v>
      </c>
      <c r="D3288" t="s">
        <v>654</v>
      </c>
      <c r="E3288" t="s">
        <v>643</v>
      </c>
      <c r="F3288">
        <v>2</v>
      </c>
      <c r="G3288">
        <v>1</v>
      </c>
      <c r="H3288" t="s">
        <v>77</v>
      </c>
      <c r="I3288" t="s">
        <v>19</v>
      </c>
      <c r="J3288">
        <v>30.2383561643835</v>
      </c>
      <c r="K3288">
        <v>28.512</v>
      </c>
      <c r="L3288">
        <v>28.712</v>
      </c>
      <c r="M3288">
        <v>30.263999999999999</v>
      </c>
      <c r="N3288">
        <v>0.77600000000000002</v>
      </c>
      <c r="O3288">
        <v>1</v>
      </c>
    </row>
    <row r="3289" spans="1:15" x14ac:dyDescent="0.45">
      <c r="A3289" t="s">
        <v>862</v>
      </c>
      <c r="B3289">
        <v>2021</v>
      </c>
      <c r="C3289" s="9">
        <v>44413</v>
      </c>
      <c r="D3289" t="s">
        <v>654</v>
      </c>
      <c r="E3289" t="s">
        <v>643</v>
      </c>
      <c r="F3289">
        <v>2</v>
      </c>
      <c r="G3289">
        <v>2</v>
      </c>
      <c r="H3289" t="s">
        <v>28</v>
      </c>
      <c r="I3289" t="s">
        <v>29</v>
      </c>
      <c r="J3289">
        <v>21.610958904109498</v>
      </c>
      <c r="K3289">
        <v>28.622</v>
      </c>
      <c r="L3289">
        <v>28.811999999999902</v>
      </c>
      <c r="M3289">
        <v>31.302</v>
      </c>
      <c r="N3289">
        <v>1.2450000000000001</v>
      </c>
      <c r="O3289">
        <v>2</v>
      </c>
    </row>
    <row r="3290" spans="1:15" x14ac:dyDescent="0.45">
      <c r="A3290" t="s">
        <v>862</v>
      </c>
      <c r="B3290">
        <v>2021</v>
      </c>
      <c r="C3290" s="9">
        <v>44413</v>
      </c>
      <c r="D3290" t="s">
        <v>654</v>
      </c>
      <c r="E3290" t="s">
        <v>643</v>
      </c>
      <c r="F3290">
        <v>2</v>
      </c>
      <c r="G3290">
        <v>3</v>
      </c>
      <c r="H3290" t="s">
        <v>43</v>
      </c>
      <c r="I3290" t="s">
        <v>44</v>
      </c>
      <c r="J3290">
        <v>28.7123287671232</v>
      </c>
      <c r="K3290">
        <v>24.361999999999998</v>
      </c>
      <c r="L3290">
        <v>24.495999999999999</v>
      </c>
      <c r="M3290">
        <v>26.021999999999998</v>
      </c>
      <c r="N3290">
        <v>0.76300000000000001</v>
      </c>
      <c r="O3290">
        <v>11</v>
      </c>
    </row>
    <row r="3291" spans="1:15" x14ac:dyDescent="0.45">
      <c r="A3291" t="s">
        <v>862</v>
      </c>
      <c r="B3291">
        <v>2021</v>
      </c>
      <c r="C3291" s="9">
        <v>44413</v>
      </c>
      <c r="D3291" t="s">
        <v>654</v>
      </c>
      <c r="E3291" t="s">
        <v>643</v>
      </c>
      <c r="F3291">
        <v>2</v>
      </c>
      <c r="G3291">
        <v>4</v>
      </c>
      <c r="H3291" t="s">
        <v>26</v>
      </c>
      <c r="I3291" t="s">
        <v>27</v>
      </c>
      <c r="J3291">
        <v>23.2054794520547</v>
      </c>
      <c r="K3291">
        <v>24.928999999999998</v>
      </c>
      <c r="L3291">
        <v>24.986999999999998</v>
      </c>
      <c r="M3291">
        <v>26.821000000000002</v>
      </c>
      <c r="N3291">
        <v>0.91700000000000004</v>
      </c>
      <c r="O3291">
        <v>3</v>
      </c>
    </row>
    <row r="3292" spans="1:15" x14ac:dyDescent="0.45">
      <c r="A3292" t="s">
        <v>862</v>
      </c>
      <c r="B3292">
        <v>2021</v>
      </c>
      <c r="C3292" s="9">
        <v>44413</v>
      </c>
      <c r="D3292" t="s">
        <v>654</v>
      </c>
      <c r="E3292" t="s">
        <v>643</v>
      </c>
      <c r="F3292">
        <v>2</v>
      </c>
      <c r="G3292">
        <v>5</v>
      </c>
      <c r="H3292" t="s">
        <v>16</v>
      </c>
      <c r="I3292" t="s">
        <v>17</v>
      </c>
      <c r="J3292">
        <v>22.290410958904101</v>
      </c>
      <c r="K3292">
        <v>27.744</v>
      </c>
      <c r="L3292">
        <v>27.602</v>
      </c>
      <c r="M3292">
        <v>29.236000000000001</v>
      </c>
      <c r="N3292">
        <v>0.81699999999999995</v>
      </c>
      <c r="O3292">
        <v>13</v>
      </c>
    </row>
    <row r="3293" spans="1:15" x14ac:dyDescent="0.45">
      <c r="A3293" t="s">
        <v>862</v>
      </c>
      <c r="B3293">
        <v>2021</v>
      </c>
      <c r="C3293" s="9">
        <v>44413</v>
      </c>
      <c r="D3293" t="s">
        <v>654</v>
      </c>
      <c r="E3293" t="s">
        <v>643</v>
      </c>
      <c r="F3293">
        <v>2</v>
      </c>
      <c r="G3293">
        <v>6</v>
      </c>
      <c r="H3293" t="s">
        <v>14</v>
      </c>
      <c r="I3293" t="s">
        <v>15</v>
      </c>
      <c r="J3293">
        <v>21.591780821917801</v>
      </c>
      <c r="K3293">
        <v>27.395</v>
      </c>
      <c r="L3293">
        <v>26.873999999999999</v>
      </c>
      <c r="M3293">
        <v>29.225999999999999</v>
      </c>
      <c r="N3293">
        <v>1.1759999999999999</v>
      </c>
      <c r="O3293">
        <v>16</v>
      </c>
    </row>
    <row r="3294" spans="1:15" x14ac:dyDescent="0.45">
      <c r="A3294" t="s">
        <v>862</v>
      </c>
      <c r="B3294">
        <v>2021</v>
      </c>
      <c r="C3294" s="9">
        <v>44413</v>
      </c>
      <c r="D3294" t="s">
        <v>654</v>
      </c>
      <c r="E3294" t="s">
        <v>643</v>
      </c>
      <c r="F3294">
        <v>3</v>
      </c>
      <c r="G3294">
        <v>1</v>
      </c>
      <c r="H3294" t="s">
        <v>33</v>
      </c>
      <c r="I3294" t="s">
        <v>27</v>
      </c>
      <c r="J3294">
        <v>27.7095890410958</v>
      </c>
      <c r="K3294">
        <v>23.547999999999998</v>
      </c>
      <c r="L3294">
        <v>24.398</v>
      </c>
      <c r="M3294">
        <v>27.038</v>
      </c>
      <c r="N3294">
        <v>1.32</v>
      </c>
      <c r="O3294">
        <v>5</v>
      </c>
    </row>
    <row r="3295" spans="1:15" x14ac:dyDescent="0.45">
      <c r="A3295" t="s">
        <v>862</v>
      </c>
      <c r="B3295">
        <v>2021</v>
      </c>
      <c r="C3295" s="9">
        <v>44413</v>
      </c>
      <c r="D3295" t="s">
        <v>654</v>
      </c>
      <c r="E3295" t="s">
        <v>643</v>
      </c>
      <c r="F3295">
        <v>3</v>
      </c>
      <c r="G3295">
        <v>2</v>
      </c>
      <c r="H3295" t="s">
        <v>401</v>
      </c>
      <c r="I3295" t="s">
        <v>36</v>
      </c>
      <c r="J3295">
        <v>33.564383561643801</v>
      </c>
      <c r="K3295">
        <v>27.273</v>
      </c>
      <c r="L3295">
        <v>27.387</v>
      </c>
      <c r="M3295">
        <v>29.067</v>
      </c>
      <c r="N3295">
        <v>0.84</v>
      </c>
      <c r="O3295">
        <v>9</v>
      </c>
    </row>
    <row r="3296" spans="1:15" x14ac:dyDescent="0.45">
      <c r="A3296" t="s">
        <v>862</v>
      </c>
      <c r="B3296">
        <v>2021</v>
      </c>
      <c r="C3296" s="9">
        <v>44413</v>
      </c>
      <c r="D3296" t="s">
        <v>654</v>
      </c>
      <c r="E3296" t="s">
        <v>643</v>
      </c>
      <c r="F3296">
        <v>3</v>
      </c>
      <c r="G3296">
        <v>3</v>
      </c>
      <c r="H3296" t="s">
        <v>134</v>
      </c>
      <c r="I3296" t="s">
        <v>38</v>
      </c>
      <c r="J3296">
        <v>30.526027397260201</v>
      </c>
      <c r="K3296">
        <v>26.242000000000001</v>
      </c>
      <c r="L3296">
        <v>26.303000000000001</v>
      </c>
      <c r="M3296">
        <v>27.978999999999999</v>
      </c>
      <c r="N3296">
        <v>0.83799999999999997</v>
      </c>
      <c r="O3296">
        <v>12</v>
      </c>
    </row>
    <row r="3297" spans="1:15" x14ac:dyDescent="0.45">
      <c r="A3297" t="s">
        <v>862</v>
      </c>
      <c r="B3297">
        <v>2021</v>
      </c>
      <c r="C3297" s="9">
        <v>44413</v>
      </c>
      <c r="D3297" t="s">
        <v>654</v>
      </c>
      <c r="E3297" t="s">
        <v>643</v>
      </c>
      <c r="F3297">
        <v>3</v>
      </c>
      <c r="G3297">
        <v>4</v>
      </c>
      <c r="H3297" t="s">
        <v>147</v>
      </c>
      <c r="I3297" t="s">
        <v>31</v>
      </c>
      <c r="J3297">
        <v>33.076712328767101</v>
      </c>
      <c r="K3297">
        <v>27.030999999999999</v>
      </c>
      <c r="L3297">
        <v>26.99</v>
      </c>
      <c r="M3297">
        <v>28.376000000000001</v>
      </c>
      <c r="N3297">
        <v>0.69299999999999995</v>
      </c>
      <c r="O3297">
        <v>6</v>
      </c>
    </row>
    <row r="3298" spans="1:15" x14ac:dyDescent="0.45">
      <c r="A3298" t="s">
        <v>862</v>
      </c>
      <c r="B3298">
        <v>2021</v>
      </c>
      <c r="C3298" s="9">
        <v>44413</v>
      </c>
      <c r="D3298" t="s">
        <v>654</v>
      </c>
      <c r="E3298" t="s">
        <v>643</v>
      </c>
      <c r="F3298">
        <v>3</v>
      </c>
      <c r="G3298">
        <v>5</v>
      </c>
      <c r="H3298" t="s">
        <v>82</v>
      </c>
      <c r="I3298" t="s">
        <v>67</v>
      </c>
      <c r="J3298">
        <v>28.934246575342399</v>
      </c>
      <c r="K3298">
        <v>25.349</v>
      </c>
      <c r="L3298">
        <v>25.254000000000001</v>
      </c>
      <c r="M3298">
        <v>26.978000000000002</v>
      </c>
      <c r="N3298">
        <v>0.86199999999999999</v>
      </c>
      <c r="O3298">
        <v>13</v>
      </c>
    </row>
    <row r="3299" spans="1:15" x14ac:dyDescent="0.45">
      <c r="A3299" t="s">
        <v>862</v>
      </c>
      <c r="B3299">
        <v>2021</v>
      </c>
      <c r="C3299" s="9">
        <v>44413</v>
      </c>
      <c r="D3299" t="s">
        <v>654</v>
      </c>
      <c r="E3299" t="s">
        <v>643</v>
      </c>
      <c r="F3299">
        <v>3</v>
      </c>
      <c r="G3299">
        <v>6</v>
      </c>
      <c r="H3299" t="s">
        <v>96</v>
      </c>
      <c r="I3299" t="s">
        <v>40</v>
      </c>
      <c r="J3299">
        <v>27.564383561643801</v>
      </c>
      <c r="K3299">
        <v>26.169</v>
      </c>
      <c r="L3299">
        <v>25.922000000000001</v>
      </c>
      <c r="M3299">
        <v>27.594000000000001</v>
      </c>
      <c r="N3299">
        <v>0.83599999999999997</v>
      </c>
      <c r="O3299">
        <v>16</v>
      </c>
    </row>
    <row r="3300" spans="1:15" x14ac:dyDescent="0.45">
      <c r="A3300" t="s">
        <v>862</v>
      </c>
      <c r="B3300">
        <v>2021</v>
      </c>
      <c r="C3300" s="9">
        <v>44413</v>
      </c>
      <c r="D3300" t="s">
        <v>654</v>
      </c>
      <c r="E3300" t="s">
        <v>644</v>
      </c>
      <c r="F3300">
        <v>1</v>
      </c>
      <c r="G3300">
        <v>1</v>
      </c>
      <c r="H3300" t="s">
        <v>30</v>
      </c>
      <c r="I3300" t="s">
        <v>31</v>
      </c>
      <c r="J3300">
        <v>25.304109589041001</v>
      </c>
      <c r="K3300">
        <v>18.565999999999999</v>
      </c>
      <c r="L3300">
        <v>20.663</v>
      </c>
      <c r="M3300">
        <v>24.071000000000002</v>
      </c>
      <c r="N3300">
        <v>1.704</v>
      </c>
      <c r="O3300">
        <v>4</v>
      </c>
    </row>
    <row r="3301" spans="1:15" x14ac:dyDescent="0.45">
      <c r="A3301" t="s">
        <v>862</v>
      </c>
      <c r="B3301">
        <v>2021</v>
      </c>
      <c r="C3301" s="9">
        <v>44413</v>
      </c>
      <c r="D3301" t="s">
        <v>654</v>
      </c>
      <c r="E3301" t="s">
        <v>644</v>
      </c>
      <c r="F3301">
        <v>1</v>
      </c>
      <c r="G3301">
        <v>2</v>
      </c>
      <c r="H3301" t="s">
        <v>28</v>
      </c>
      <c r="I3301" t="s">
        <v>29</v>
      </c>
      <c r="J3301">
        <v>21.610958904109498</v>
      </c>
      <c r="K3301">
        <v>28.811999999999902</v>
      </c>
      <c r="L3301">
        <v>28.920999999999999</v>
      </c>
      <c r="M3301">
        <v>31.337</v>
      </c>
      <c r="N3301">
        <v>1.208</v>
      </c>
      <c r="O3301">
        <v>2</v>
      </c>
    </row>
    <row r="3302" spans="1:15" x14ac:dyDescent="0.45">
      <c r="A3302" t="s">
        <v>862</v>
      </c>
      <c r="B3302">
        <v>2021</v>
      </c>
      <c r="C3302" s="9">
        <v>44413</v>
      </c>
      <c r="D3302" t="s">
        <v>654</v>
      </c>
      <c r="E3302" t="s">
        <v>644</v>
      </c>
      <c r="F3302">
        <v>1</v>
      </c>
      <c r="G3302">
        <v>3</v>
      </c>
      <c r="H3302" t="s">
        <v>147</v>
      </c>
      <c r="I3302" t="s">
        <v>31</v>
      </c>
      <c r="J3302">
        <v>33.076712328767101</v>
      </c>
      <c r="K3302">
        <v>26.99</v>
      </c>
      <c r="L3302">
        <v>27.024999999999999</v>
      </c>
      <c r="M3302">
        <v>28.407</v>
      </c>
      <c r="N3302">
        <v>0.69099999999999995</v>
      </c>
      <c r="O3302">
        <v>6</v>
      </c>
    </row>
    <row r="3303" spans="1:15" x14ac:dyDescent="0.45">
      <c r="A3303" t="s">
        <v>862</v>
      </c>
      <c r="B3303">
        <v>2021</v>
      </c>
      <c r="C3303" s="9">
        <v>44413</v>
      </c>
      <c r="D3303" t="s">
        <v>654</v>
      </c>
      <c r="E3303" t="s">
        <v>644</v>
      </c>
      <c r="F3303">
        <v>1</v>
      </c>
      <c r="G3303">
        <v>4</v>
      </c>
      <c r="H3303" t="s">
        <v>43</v>
      </c>
      <c r="I3303" t="s">
        <v>44</v>
      </c>
      <c r="J3303">
        <v>28.7123287671232</v>
      </c>
      <c r="K3303">
        <v>24.495999999999999</v>
      </c>
      <c r="L3303">
        <v>24.550999999999998</v>
      </c>
      <c r="M3303">
        <v>26.067</v>
      </c>
      <c r="N3303">
        <v>0.75800000000000001</v>
      </c>
      <c r="O3303">
        <v>11</v>
      </c>
    </row>
    <row r="3304" spans="1:15" x14ac:dyDescent="0.45">
      <c r="A3304" t="s">
        <v>862</v>
      </c>
      <c r="B3304">
        <v>2021</v>
      </c>
      <c r="C3304" s="9">
        <v>44413</v>
      </c>
      <c r="D3304" t="s">
        <v>654</v>
      </c>
      <c r="E3304" t="s">
        <v>644</v>
      </c>
      <c r="F3304">
        <v>1</v>
      </c>
      <c r="G3304">
        <v>5</v>
      </c>
      <c r="H3304" t="s">
        <v>79</v>
      </c>
      <c r="I3304" t="s">
        <v>65</v>
      </c>
      <c r="J3304">
        <v>34.257534246575297</v>
      </c>
      <c r="K3304">
        <v>31.466000000000001</v>
      </c>
      <c r="L3304">
        <v>31.263999999999999</v>
      </c>
      <c r="M3304">
        <v>32.655999999999999</v>
      </c>
      <c r="N3304">
        <v>0.69599999999999995</v>
      </c>
      <c r="O3304">
        <v>8</v>
      </c>
    </row>
    <row r="3305" spans="1:15" x14ac:dyDescent="0.45">
      <c r="A3305" t="s">
        <v>862</v>
      </c>
      <c r="B3305">
        <v>2021</v>
      </c>
      <c r="C3305" s="9">
        <v>44413</v>
      </c>
      <c r="D3305" t="s">
        <v>654</v>
      </c>
      <c r="E3305" t="s">
        <v>644</v>
      </c>
      <c r="F3305">
        <v>1</v>
      </c>
      <c r="G3305">
        <v>6</v>
      </c>
      <c r="H3305" t="s">
        <v>134</v>
      </c>
      <c r="I3305" t="s">
        <v>38</v>
      </c>
      <c r="J3305">
        <v>30.526027397260201</v>
      </c>
      <c r="K3305">
        <v>26.303000000000001</v>
      </c>
      <c r="L3305">
        <v>26.087</v>
      </c>
      <c r="M3305">
        <v>27.751000000000001</v>
      </c>
      <c r="N3305">
        <v>0.83199999999999996</v>
      </c>
      <c r="O3305">
        <v>12</v>
      </c>
    </row>
    <row r="3306" spans="1:15" x14ac:dyDescent="0.45">
      <c r="A3306" t="s">
        <v>862</v>
      </c>
      <c r="B3306">
        <v>2021</v>
      </c>
      <c r="C3306" s="9">
        <v>44413</v>
      </c>
      <c r="D3306" t="s">
        <v>654</v>
      </c>
      <c r="E3306" t="s">
        <v>644</v>
      </c>
      <c r="F3306">
        <v>2</v>
      </c>
      <c r="G3306">
        <v>1</v>
      </c>
      <c r="H3306" t="s">
        <v>77</v>
      </c>
      <c r="I3306" t="s">
        <v>19</v>
      </c>
      <c r="J3306">
        <v>30.2383561643835</v>
      </c>
      <c r="K3306">
        <v>28.712</v>
      </c>
      <c r="L3306">
        <v>28.893000000000001</v>
      </c>
      <c r="M3306">
        <v>30.439</v>
      </c>
      <c r="N3306">
        <v>0.77300000000000002</v>
      </c>
      <c r="O3306">
        <v>1</v>
      </c>
    </row>
    <row r="3307" spans="1:15" x14ac:dyDescent="0.45">
      <c r="A3307" t="s">
        <v>862</v>
      </c>
      <c r="B3307">
        <v>2021</v>
      </c>
      <c r="C3307" s="9">
        <v>44413</v>
      </c>
      <c r="D3307" t="s">
        <v>654</v>
      </c>
      <c r="E3307" t="s">
        <v>644</v>
      </c>
      <c r="F3307">
        <v>2</v>
      </c>
      <c r="G3307">
        <v>2</v>
      </c>
      <c r="H3307" t="s">
        <v>33</v>
      </c>
      <c r="I3307" t="s">
        <v>27</v>
      </c>
      <c r="J3307">
        <v>27.7095890410958</v>
      </c>
      <c r="K3307">
        <v>24.398</v>
      </c>
      <c r="L3307">
        <v>24.937999999999999</v>
      </c>
      <c r="M3307">
        <v>27.49</v>
      </c>
      <c r="N3307">
        <v>1.276</v>
      </c>
      <c r="O3307">
        <v>5</v>
      </c>
    </row>
    <row r="3308" spans="1:15" x14ac:dyDescent="0.45">
      <c r="A3308" t="s">
        <v>862</v>
      </c>
      <c r="B3308">
        <v>2021</v>
      </c>
      <c r="C3308" s="9">
        <v>44413</v>
      </c>
      <c r="D3308" t="s">
        <v>654</v>
      </c>
      <c r="E3308" t="s">
        <v>644</v>
      </c>
      <c r="F3308">
        <v>2</v>
      </c>
      <c r="G3308">
        <v>3</v>
      </c>
      <c r="H3308" t="s">
        <v>26</v>
      </c>
      <c r="I3308" t="s">
        <v>27</v>
      </c>
      <c r="J3308">
        <v>23.2054794520547</v>
      </c>
      <c r="K3308">
        <v>24.986999999999998</v>
      </c>
      <c r="L3308">
        <v>25.143999999999998</v>
      </c>
      <c r="M3308">
        <v>26.952000000000002</v>
      </c>
      <c r="N3308">
        <v>0.90400000000000003</v>
      </c>
      <c r="O3308">
        <v>3</v>
      </c>
    </row>
    <row r="3309" spans="1:15" x14ac:dyDescent="0.45">
      <c r="A3309" t="s">
        <v>862</v>
      </c>
      <c r="B3309">
        <v>2021</v>
      </c>
      <c r="C3309" s="9">
        <v>44413</v>
      </c>
      <c r="D3309" t="s">
        <v>654</v>
      </c>
      <c r="E3309" t="s">
        <v>644</v>
      </c>
      <c r="F3309">
        <v>2</v>
      </c>
      <c r="G3309">
        <v>4</v>
      </c>
      <c r="H3309" t="s">
        <v>111</v>
      </c>
      <c r="I3309" t="s">
        <v>118</v>
      </c>
      <c r="J3309">
        <v>26.794520547945201</v>
      </c>
      <c r="K3309">
        <v>26.097000000000001</v>
      </c>
      <c r="L3309">
        <v>26.108999999999899</v>
      </c>
      <c r="M3309">
        <v>27.715</v>
      </c>
      <c r="N3309">
        <v>0.80300000000000005</v>
      </c>
      <c r="O3309">
        <v>10</v>
      </c>
    </row>
    <row r="3310" spans="1:15" x14ac:dyDescent="0.45">
      <c r="A3310" t="s">
        <v>862</v>
      </c>
      <c r="B3310">
        <v>2021</v>
      </c>
      <c r="C3310" s="9">
        <v>44413</v>
      </c>
      <c r="D3310" t="s">
        <v>654</v>
      </c>
      <c r="E3310" t="s">
        <v>644</v>
      </c>
      <c r="F3310">
        <v>2</v>
      </c>
      <c r="G3310">
        <v>5</v>
      </c>
      <c r="H3310" t="s">
        <v>401</v>
      </c>
      <c r="I3310" t="s">
        <v>36</v>
      </c>
      <c r="J3310">
        <v>33.564383561643801</v>
      </c>
      <c r="K3310">
        <v>27.387</v>
      </c>
      <c r="L3310">
        <v>27.265999999999998</v>
      </c>
      <c r="M3310">
        <v>28.928000000000001</v>
      </c>
      <c r="N3310">
        <v>0.83099999999999996</v>
      </c>
      <c r="O3310">
        <v>9</v>
      </c>
    </row>
    <row r="3311" spans="1:15" x14ac:dyDescent="0.45">
      <c r="A3311" t="s">
        <v>862</v>
      </c>
      <c r="B3311">
        <v>2021</v>
      </c>
      <c r="C3311" s="9">
        <v>44413</v>
      </c>
      <c r="D3311" t="s">
        <v>654</v>
      </c>
      <c r="E3311" t="s">
        <v>644</v>
      </c>
      <c r="F3311">
        <v>2</v>
      </c>
      <c r="G3311">
        <v>6</v>
      </c>
      <c r="H3311" t="s">
        <v>23</v>
      </c>
      <c r="I3311" t="s">
        <v>15</v>
      </c>
      <c r="J3311">
        <v>23.898630136986299</v>
      </c>
      <c r="K3311">
        <v>30.221</v>
      </c>
      <c r="L3311">
        <v>29.766999999999999</v>
      </c>
      <c r="M3311">
        <v>31.696999999999999</v>
      </c>
      <c r="N3311">
        <v>0.96499999999999997</v>
      </c>
      <c r="O3311">
        <v>7</v>
      </c>
    </row>
    <row r="3312" spans="1:15" x14ac:dyDescent="0.45">
      <c r="A3312" t="s">
        <v>862</v>
      </c>
      <c r="B3312">
        <v>2021</v>
      </c>
      <c r="C3312" s="9">
        <v>44413</v>
      </c>
      <c r="D3312" t="s">
        <v>654</v>
      </c>
      <c r="E3312" t="s">
        <v>370</v>
      </c>
      <c r="F3312">
        <v>1</v>
      </c>
      <c r="G3312">
        <v>1</v>
      </c>
      <c r="H3312" t="s">
        <v>77</v>
      </c>
      <c r="I3312" t="s">
        <v>19</v>
      </c>
      <c r="J3312">
        <v>30.2383561643835</v>
      </c>
      <c r="K3312">
        <v>28.893000000000001</v>
      </c>
      <c r="L3312">
        <v>29.074000000000002</v>
      </c>
      <c r="M3312">
        <v>30.614000000000001</v>
      </c>
      <c r="N3312">
        <v>0.77</v>
      </c>
      <c r="O3312">
        <v>1</v>
      </c>
    </row>
    <row r="3313" spans="1:15" x14ac:dyDescent="0.45">
      <c r="A3313" t="s">
        <v>862</v>
      </c>
      <c r="B3313">
        <v>2021</v>
      </c>
      <c r="C3313" s="9">
        <v>44413</v>
      </c>
      <c r="D3313" t="s">
        <v>654</v>
      </c>
      <c r="E3313" t="s">
        <v>370</v>
      </c>
      <c r="F3313">
        <v>1</v>
      </c>
      <c r="G3313">
        <v>2</v>
      </c>
      <c r="H3313" t="s">
        <v>28</v>
      </c>
      <c r="I3313" t="s">
        <v>29</v>
      </c>
      <c r="J3313">
        <v>21.610958904109498</v>
      </c>
      <c r="K3313">
        <v>28.920999999999999</v>
      </c>
      <c r="L3313">
        <v>29.047999999999998</v>
      </c>
      <c r="M3313">
        <v>31.402000000000001</v>
      </c>
      <c r="N3313">
        <v>1.177</v>
      </c>
      <c r="O3313">
        <v>2</v>
      </c>
    </row>
    <row r="3314" spans="1:15" x14ac:dyDescent="0.45">
      <c r="A3314" t="s">
        <v>862</v>
      </c>
      <c r="B3314">
        <v>2021</v>
      </c>
      <c r="C3314" s="9">
        <v>44413</v>
      </c>
      <c r="D3314" t="s">
        <v>654</v>
      </c>
      <c r="E3314" t="s">
        <v>370</v>
      </c>
      <c r="F3314">
        <v>1</v>
      </c>
      <c r="G3314">
        <v>3</v>
      </c>
      <c r="H3314" t="s">
        <v>26</v>
      </c>
      <c r="I3314" t="s">
        <v>27</v>
      </c>
      <c r="J3314">
        <v>23.2054794520547</v>
      </c>
      <c r="K3314">
        <v>25.143999999999998</v>
      </c>
      <c r="L3314">
        <v>25.265000000000001</v>
      </c>
      <c r="M3314">
        <v>27.048999999999999</v>
      </c>
      <c r="N3314">
        <v>0.89200000000000002</v>
      </c>
      <c r="O3314">
        <v>3</v>
      </c>
    </row>
    <row r="3315" spans="1:15" x14ac:dyDescent="0.45">
      <c r="A3315" t="s">
        <v>862</v>
      </c>
      <c r="B3315">
        <v>2021</v>
      </c>
      <c r="C3315" s="9">
        <v>44413</v>
      </c>
      <c r="D3315" t="s">
        <v>654</v>
      </c>
      <c r="E3315" t="s">
        <v>370</v>
      </c>
      <c r="F3315">
        <v>1</v>
      </c>
      <c r="G3315">
        <v>4</v>
      </c>
      <c r="H3315" t="s">
        <v>30</v>
      </c>
      <c r="I3315" t="s">
        <v>31</v>
      </c>
      <c r="J3315">
        <v>25.304109589041001</v>
      </c>
      <c r="K3315">
        <v>20.663</v>
      </c>
      <c r="L3315">
        <v>21.201000000000001</v>
      </c>
      <c r="M3315">
        <v>24.419</v>
      </c>
      <c r="N3315">
        <v>1.609</v>
      </c>
      <c r="O3315">
        <v>4</v>
      </c>
    </row>
    <row r="3316" spans="1:15" x14ac:dyDescent="0.45">
      <c r="A3316" t="s">
        <v>862</v>
      </c>
      <c r="B3316">
        <v>2021</v>
      </c>
      <c r="C3316" s="9">
        <v>44413</v>
      </c>
      <c r="D3316" t="s">
        <v>654</v>
      </c>
      <c r="E3316" t="s">
        <v>370</v>
      </c>
      <c r="F3316">
        <v>1</v>
      </c>
      <c r="G3316">
        <v>5</v>
      </c>
      <c r="H3316" t="s">
        <v>33</v>
      </c>
      <c r="I3316" t="s">
        <v>27</v>
      </c>
      <c r="J3316">
        <v>27.7095890410958</v>
      </c>
      <c r="K3316">
        <v>24.937999999999999</v>
      </c>
      <c r="L3316">
        <v>24.733000000000001</v>
      </c>
      <c r="M3316">
        <v>27.207000000000001</v>
      </c>
      <c r="N3316">
        <v>1.2370000000000001</v>
      </c>
      <c r="O3316">
        <v>5</v>
      </c>
    </row>
    <row r="3317" spans="1:15" x14ac:dyDescent="0.45">
      <c r="A3317" t="s">
        <v>862</v>
      </c>
      <c r="B3317">
        <v>2021</v>
      </c>
      <c r="C3317" s="9">
        <v>44413</v>
      </c>
      <c r="D3317" t="s">
        <v>654</v>
      </c>
      <c r="E3317" t="s">
        <v>370</v>
      </c>
      <c r="F3317">
        <v>1</v>
      </c>
      <c r="G3317">
        <v>6</v>
      </c>
      <c r="H3317" t="s">
        <v>147</v>
      </c>
      <c r="I3317" t="s">
        <v>31</v>
      </c>
      <c r="J3317">
        <v>33.076712328767101</v>
      </c>
      <c r="K3317">
        <v>27.024999999999999</v>
      </c>
      <c r="L3317">
        <v>26.834</v>
      </c>
      <c r="M3317">
        <v>28.213999999999999</v>
      </c>
      <c r="N3317">
        <v>0.69</v>
      </c>
      <c r="O3317">
        <v>6</v>
      </c>
    </row>
    <row r="3318" spans="1:15" x14ac:dyDescent="0.45">
      <c r="A3318" t="s">
        <v>862</v>
      </c>
      <c r="B3318">
        <v>2021</v>
      </c>
      <c r="C3318" s="9">
        <v>44413</v>
      </c>
      <c r="D3318" t="s">
        <v>654</v>
      </c>
      <c r="E3318" t="s">
        <v>370</v>
      </c>
      <c r="F3318">
        <v>2</v>
      </c>
      <c r="G3318">
        <v>1</v>
      </c>
      <c r="H3318" t="s">
        <v>23</v>
      </c>
      <c r="I3318" t="s">
        <v>15</v>
      </c>
      <c r="J3318">
        <v>23.898630136986299</v>
      </c>
      <c r="K3318">
        <v>29.766999999999999</v>
      </c>
      <c r="L3318">
        <v>30.058</v>
      </c>
      <c r="M3318">
        <v>31.966000000000001</v>
      </c>
      <c r="N3318">
        <v>0.95399999999999996</v>
      </c>
      <c r="O3318">
        <v>7</v>
      </c>
    </row>
    <row r="3319" spans="1:15" x14ac:dyDescent="0.45">
      <c r="A3319" t="s">
        <v>862</v>
      </c>
      <c r="B3319">
        <v>2021</v>
      </c>
      <c r="C3319" s="9">
        <v>44413</v>
      </c>
      <c r="D3319" t="s">
        <v>654</v>
      </c>
      <c r="E3319" t="s">
        <v>370</v>
      </c>
      <c r="F3319">
        <v>2</v>
      </c>
      <c r="G3319">
        <v>2</v>
      </c>
      <c r="H3319" t="s">
        <v>79</v>
      </c>
      <c r="I3319" t="s">
        <v>65</v>
      </c>
      <c r="J3319">
        <v>34.257534246575297</v>
      </c>
      <c r="K3319">
        <v>31.263999999999999</v>
      </c>
      <c r="L3319">
        <v>31.29</v>
      </c>
      <c r="M3319">
        <v>32.677999999999997</v>
      </c>
      <c r="N3319">
        <v>0.69399999999999995</v>
      </c>
      <c r="O3319">
        <v>8</v>
      </c>
    </row>
    <row r="3320" spans="1:15" x14ac:dyDescent="0.45">
      <c r="A3320" t="s">
        <v>862</v>
      </c>
      <c r="B3320">
        <v>2021</v>
      </c>
      <c r="C3320" s="9">
        <v>44413</v>
      </c>
      <c r="D3320" t="s">
        <v>654</v>
      </c>
      <c r="E3320" t="s">
        <v>370</v>
      </c>
      <c r="F3320">
        <v>2</v>
      </c>
      <c r="G3320">
        <v>3</v>
      </c>
      <c r="H3320" t="s">
        <v>401</v>
      </c>
      <c r="I3320" t="s">
        <v>36</v>
      </c>
      <c r="J3320">
        <v>33.564383561643801</v>
      </c>
      <c r="K3320">
        <v>27.265999999999998</v>
      </c>
      <c r="L3320">
        <v>27.337</v>
      </c>
      <c r="M3320">
        <v>28.983000000000001</v>
      </c>
      <c r="N3320">
        <v>0.82299999999999995</v>
      </c>
      <c r="O3320">
        <v>9</v>
      </c>
    </row>
    <row r="3321" spans="1:15" x14ac:dyDescent="0.45">
      <c r="A3321" t="s">
        <v>862</v>
      </c>
      <c r="B3321">
        <v>2021</v>
      </c>
      <c r="C3321" s="9">
        <v>44413</v>
      </c>
      <c r="D3321" t="s">
        <v>654</v>
      </c>
      <c r="E3321" t="s">
        <v>370</v>
      </c>
      <c r="F3321">
        <v>2</v>
      </c>
      <c r="G3321">
        <v>4</v>
      </c>
      <c r="H3321" t="s">
        <v>111</v>
      </c>
      <c r="I3321" t="s">
        <v>118</v>
      </c>
      <c r="J3321">
        <v>26.794520547945201</v>
      </c>
      <c r="K3321">
        <v>26.108999999999899</v>
      </c>
      <c r="L3321">
        <v>26.12</v>
      </c>
      <c r="M3321">
        <v>27.712</v>
      </c>
      <c r="N3321">
        <v>0.79600000000000004</v>
      </c>
      <c r="O3321">
        <v>10</v>
      </c>
    </row>
    <row r="3322" spans="1:15" x14ac:dyDescent="0.45">
      <c r="A3322" t="s">
        <v>862</v>
      </c>
      <c r="B3322">
        <v>2021</v>
      </c>
      <c r="C3322" s="9">
        <v>44413</v>
      </c>
      <c r="D3322" t="s">
        <v>654</v>
      </c>
      <c r="E3322" t="s">
        <v>370</v>
      </c>
      <c r="F3322">
        <v>2</v>
      </c>
      <c r="G3322">
        <v>5</v>
      </c>
      <c r="H3322" t="s">
        <v>43</v>
      </c>
      <c r="I3322" t="s">
        <v>44</v>
      </c>
      <c r="J3322">
        <v>28.7123287671232</v>
      </c>
      <c r="K3322">
        <v>24.550999999999998</v>
      </c>
      <c r="L3322">
        <v>24.518999999999998</v>
      </c>
      <c r="M3322">
        <v>26.027000000000001</v>
      </c>
      <c r="N3322">
        <v>0.754</v>
      </c>
      <c r="O3322">
        <v>11</v>
      </c>
    </row>
    <row r="3323" spans="1:15" x14ac:dyDescent="0.45">
      <c r="A3323" t="s">
        <v>862</v>
      </c>
      <c r="B3323">
        <v>2021</v>
      </c>
      <c r="C3323" s="9">
        <v>44413</v>
      </c>
      <c r="D3323" t="s">
        <v>654</v>
      </c>
      <c r="E3323" t="s">
        <v>370</v>
      </c>
      <c r="F3323">
        <v>2</v>
      </c>
      <c r="G3323">
        <v>6</v>
      </c>
      <c r="H3323" t="s">
        <v>134</v>
      </c>
      <c r="I3323" t="s">
        <v>38</v>
      </c>
      <c r="J3323">
        <v>30.526027397260201</v>
      </c>
      <c r="K3323">
        <v>26.087</v>
      </c>
      <c r="L3323">
        <v>25.863999999999901</v>
      </c>
      <c r="M3323">
        <v>27.515999999999998</v>
      </c>
      <c r="N3323">
        <v>0.82599999999999996</v>
      </c>
      <c r="O3323">
        <v>12</v>
      </c>
    </row>
    <row r="3324" spans="1:15" x14ac:dyDescent="0.45">
      <c r="A3324" t="s">
        <v>108</v>
      </c>
      <c r="B3324">
        <v>2021</v>
      </c>
      <c r="C3324" s="9">
        <v>44493</v>
      </c>
      <c r="D3324" t="s">
        <v>641</v>
      </c>
      <c r="E3324" t="s">
        <v>454</v>
      </c>
      <c r="F3324">
        <v>1</v>
      </c>
      <c r="G3324">
        <v>1</v>
      </c>
      <c r="H3324" t="s">
        <v>26</v>
      </c>
      <c r="I3324" t="s">
        <v>27</v>
      </c>
      <c r="J3324">
        <v>23.424657534246499</v>
      </c>
      <c r="K3324">
        <v>25.265000000000001</v>
      </c>
      <c r="L3324">
        <v>25.45</v>
      </c>
      <c r="M3324">
        <v>27.228000000000002</v>
      </c>
      <c r="N3324">
        <v>0.88900000000000001</v>
      </c>
      <c r="O3324">
        <v>10</v>
      </c>
    </row>
    <row r="3325" spans="1:15" x14ac:dyDescent="0.45">
      <c r="A3325" t="s">
        <v>108</v>
      </c>
      <c r="B3325">
        <v>2021</v>
      </c>
      <c r="C3325" s="9">
        <v>44493</v>
      </c>
      <c r="D3325" t="s">
        <v>641</v>
      </c>
      <c r="E3325" t="s">
        <v>454</v>
      </c>
      <c r="F3325">
        <v>1</v>
      </c>
      <c r="G3325">
        <v>2</v>
      </c>
      <c r="H3325" t="s">
        <v>122</v>
      </c>
      <c r="I3325" t="s">
        <v>110</v>
      </c>
      <c r="K3325">
        <v>9</v>
      </c>
      <c r="L3325">
        <v>16.917000000000002</v>
      </c>
      <c r="M3325">
        <v>26.445</v>
      </c>
      <c r="N3325">
        <v>4.7640000000000002</v>
      </c>
      <c r="O3325">
        <v>3</v>
      </c>
    </row>
    <row r="3326" spans="1:15" x14ac:dyDescent="0.45">
      <c r="A3326" t="s">
        <v>108</v>
      </c>
      <c r="B3326">
        <v>2021</v>
      </c>
      <c r="C3326" s="9">
        <v>44493</v>
      </c>
      <c r="D3326" t="s">
        <v>641</v>
      </c>
      <c r="E3326" t="s">
        <v>454</v>
      </c>
      <c r="F3326">
        <v>1</v>
      </c>
      <c r="G3326">
        <v>3</v>
      </c>
      <c r="H3326" t="s">
        <v>106</v>
      </c>
      <c r="I3326" t="s">
        <v>63</v>
      </c>
      <c r="K3326">
        <v>9</v>
      </c>
      <c r="L3326">
        <v>13.5209999999999</v>
      </c>
      <c r="M3326">
        <v>23.151</v>
      </c>
      <c r="N3326">
        <v>4.8150000000000004</v>
      </c>
      <c r="O3326">
        <v>17</v>
      </c>
    </row>
    <row r="3327" spans="1:15" x14ac:dyDescent="0.45">
      <c r="A3327" t="s">
        <v>108</v>
      </c>
      <c r="B3327">
        <v>2021</v>
      </c>
      <c r="C3327" s="9">
        <v>44493</v>
      </c>
      <c r="D3327" t="s">
        <v>641</v>
      </c>
      <c r="E3327" t="s">
        <v>454</v>
      </c>
      <c r="F3327">
        <v>1</v>
      </c>
      <c r="G3327">
        <v>4</v>
      </c>
      <c r="H3327" t="s">
        <v>48</v>
      </c>
      <c r="I3327" t="s">
        <v>49</v>
      </c>
      <c r="J3327">
        <v>20.7369863013698</v>
      </c>
      <c r="K3327">
        <v>12.645</v>
      </c>
      <c r="L3327">
        <v>12.666</v>
      </c>
      <c r="M3327">
        <v>19.468</v>
      </c>
      <c r="N3327">
        <v>3.4009999999999998</v>
      </c>
      <c r="O3327">
        <v>13</v>
      </c>
    </row>
    <row r="3328" spans="1:15" x14ac:dyDescent="0.45">
      <c r="A3328" t="s">
        <v>108</v>
      </c>
      <c r="B3328">
        <v>2021</v>
      </c>
      <c r="C3328" s="9">
        <v>44493</v>
      </c>
      <c r="D3328" t="s">
        <v>641</v>
      </c>
      <c r="E3328" t="s">
        <v>454</v>
      </c>
      <c r="F3328">
        <v>1</v>
      </c>
      <c r="G3328">
        <v>5</v>
      </c>
      <c r="H3328" t="s">
        <v>113</v>
      </c>
      <c r="I3328" t="s">
        <v>31</v>
      </c>
      <c r="J3328">
        <v>18.4465753424657</v>
      </c>
      <c r="K3328">
        <v>9</v>
      </c>
      <c r="L3328">
        <v>3.3260000000000001</v>
      </c>
      <c r="M3328">
        <v>14.708</v>
      </c>
      <c r="N3328">
        <v>5.6909999999999998</v>
      </c>
      <c r="O3328">
        <v>21</v>
      </c>
    </row>
    <row r="3329" spans="1:15" x14ac:dyDescent="0.45">
      <c r="A3329" t="s">
        <v>108</v>
      </c>
      <c r="B3329">
        <v>2021</v>
      </c>
      <c r="C3329" s="9">
        <v>44493</v>
      </c>
      <c r="D3329" t="s">
        <v>641</v>
      </c>
      <c r="E3329" t="s">
        <v>454</v>
      </c>
      <c r="F3329">
        <v>2</v>
      </c>
      <c r="G3329">
        <v>1</v>
      </c>
      <c r="H3329" t="s">
        <v>20</v>
      </c>
      <c r="I3329" t="s">
        <v>21</v>
      </c>
      <c r="J3329">
        <v>26.2191780821917</v>
      </c>
      <c r="K3329">
        <v>27.951999999999899</v>
      </c>
      <c r="L3329">
        <v>28.135999999999999</v>
      </c>
      <c r="M3329">
        <v>29.748000000000001</v>
      </c>
      <c r="N3329">
        <v>0.80600000000000005</v>
      </c>
      <c r="O3329">
        <v>8</v>
      </c>
    </row>
    <row r="3330" spans="1:15" x14ac:dyDescent="0.45">
      <c r="A3330" t="s">
        <v>108</v>
      </c>
      <c r="B3330">
        <v>2021</v>
      </c>
      <c r="C3330" s="9">
        <v>44493</v>
      </c>
      <c r="D3330" t="s">
        <v>641</v>
      </c>
      <c r="E3330" t="s">
        <v>454</v>
      </c>
      <c r="F3330">
        <v>2</v>
      </c>
      <c r="G3330">
        <v>2</v>
      </c>
      <c r="H3330" t="s">
        <v>14</v>
      </c>
      <c r="I3330" t="s">
        <v>15</v>
      </c>
      <c r="J3330">
        <v>21.810958904109501</v>
      </c>
      <c r="K3330">
        <v>26.873999999999999</v>
      </c>
      <c r="L3330">
        <v>27.039000000000001</v>
      </c>
      <c r="M3330">
        <v>29.335000000000001</v>
      </c>
      <c r="N3330">
        <v>1.1479999999999999</v>
      </c>
      <c r="O3330">
        <v>1</v>
      </c>
    </row>
    <row r="3331" spans="1:15" x14ac:dyDescent="0.45">
      <c r="A3331" t="s">
        <v>108</v>
      </c>
      <c r="B3331">
        <v>2021</v>
      </c>
      <c r="C3331" s="9">
        <v>44493</v>
      </c>
      <c r="D3331" t="s">
        <v>641</v>
      </c>
      <c r="E3331" t="s">
        <v>454</v>
      </c>
      <c r="F3331">
        <v>2</v>
      </c>
      <c r="G3331">
        <v>3</v>
      </c>
      <c r="H3331" t="s">
        <v>50</v>
      </c>
      <c r="I3331" t="s">
        <v>51</v>
      </c>
      <c r="J3331">
        <v>25.052054794520501</v>
      </c>
      <c r="K3331">
        <v>26.454999999999998</v>
      </c>
      <c r="L3331">
        <v>26.454000000000001</v>
      </c>
      <c r="M3331">
        <v>27.94</v>
      </c>
      <c r="N3331">
        <v>0.74299999999999999</v>
      </c>
      <c r="O3331">
        <v>13</v>
      </c>
    </row>
    <row r="3332" spans="1:15" x14ac:dyDescent="0.45">
      <c r="A3332" t="s">
        <v>108</v>
      </c>
      <c r="B3332">
        <v>2021</v>
      </c>
      <c r="C3332" s="9">
        <v>44493</v>
      </c>
      <c r="D3332" t="s">
        <v>641</v>
      </c>
      <c r="E3332" t="s">
        <v>454</v>
      </c>
      <c r="F3332">
        <v>2</v>
      </c>
      <c r="G3332">
        <v>4</v>
      </c>
      <c r="H3332" t="s">
        <v>98</v>
      </c>
      <c r="I3332" t="s">
        <v>67</v>
      </c>
      <c r="J3332">
        <v>30.2356164383561</v>
      </c>
      <c r="K3332">
        <v>15.474</v>
      </c>
      <c r="L3332">
        <v>16.527999999999999</v>
      </c>
      <c r="M3332">
        <v>19.853999999999999</v>
      </c>
      <c r="N3332">
        <v>1.663</v>
      </c>
      <c r="O3332">
        <v>17</v>
      </c>
    </row>
    <row r="3333" spans="1:15" x14ac:dyDescent="0.45">
      <c r="A3333" t="s">
        <v>108</v>
      </c>
      <c r="B3333">
        <v>2021</v>
      </c>
      <c r="C3333" s="9">
        <v>44493</v>
      </c>
      <c r="D3333" t="s">
        <v>641</v>
      </c>
      <c r="E3333" t="s">
        <v>454</v>
      </c>
      <c r="F3333">
        <v>2</v>
      </c>
      <c r="G3333">
        <v>5</v>
      </c>
      <c r="H3333" t="s">
        <v>33</v>
      </c>
      <c r="I3333" t="s">
        <v>27</v>
      </c>
      <c r="J3333">
        <v>27.928767123287599</v>
      </c>
      <c r="K3333">
        <v>24.733000000000001</v>
      </c>
      <c r="L3333">
        <v>24.404</v>
      </c>
      <c r="M3333">
        <v>26.81</v>
      </c>
      <c r="N3333">
        <v>1.2030000000000001</v>
      </c>
      <c r="O3333">
        <v>5</v>
      </c>
    </row>
    <row r="3334" spans="1:15" x14ac:dyDescent="0.45">
      <c r="A3334" t="s">
        <v>108</v>
      </c>
      <c r="B3334">
        <v>2021</v>
      </c>
      <c r="C3334" s="9">
        <v>44493</v>
      </c>
      <c r="D3334" t="s">
        <v>641</v>
      </c>
      <c r="E3334" t="s">
        <v>454</v>
      </c>
      <c r="F3334">
        <v>2</v>
      </c>
      <c r="G3334">
        <v>6</v>
      </c>
      <c r="H3334" t="s">
        <v>24</v>
      </c>
      <c r="I3334" t="s">
        <v>25</v>
      </c>
      <c r="J3334">
        <v>23.153424657534199</v>
      </c>
      <c r="K3334">
        <v>22.782</v>
      </c>
      <c r="L3334">
        <v>22.096</v>
      </c>
      <c r="M3334">
        <v>25.044</v>
      </c>
      <c r="N3334">
        <v>1.474</v>
      </c>
      <c r="O3334">
        <v>13</v>
      </c>
    </row>
    <row r="3335" spans="1:15" x14ac:dyDescent="0.45">
      <c r="A3335" t="s">
        <v>108</v>
      </c>
      <c r="B3335">
        <v>2021</v>
      </c>
      <c r="C3335" s="9">
        <v>44493</v>
      </c>
      <c r="D3335" t="s">
        <v>641</v>
      </c>
      <c r="E3335" t="s">
        <v>454</v>
      </c>
      <c r="F3335">
        <v>3</v>
      </c>
      <c r="G3335">
        <v>1</v>
      </c>
      <c r="H3335" t="s">
        <v>16</v>
      </c>
      <c r="I3335" t="s">
        <v>17</v>
      </c>
      <c r="J3335">
        <v>22.509589041095801</v>
      </c>
      <c r="K3335">
        <v>27.602</v>
      </c>
      <c r="L3335">
        <v>27.776</v>
      </c>
      <c r="M3335">
        <v>29.402000000000001</v>
      </c>
      <c r="N3335">
        <v>0.81299999999999994</v>
      </c>
      <c r="O3335">
        <v>9</v>
      </c>
    </row>
    <row r="3336" spans="1:15" x14ac:dyDescent="0.45">
      <c r="A3336" t="s">
        <v>108</v>
      </c>
      <c r="B3336">
        <v>2021</v>
      </c>
      <c r="C3336" s="9">
        <v>44493</v>
      </c>
      <c r="D3336" t="s">
        <v>641</v>
      </c>
      <c r="E3336" t="s">
        <v>454</v>
      </c>
      <c r="F3336">
        <v>3</v>
      </c>
      <c r="G3336">
        <v>2</v>
      </c>
      <c r="H3336" t="s">
        <v>54</v>
      </c>
      <c r="I3336" t="s">
        <v>44</v>
      </c>
      <c r="J3336">
        <v>24.336986301369802</v>
      </c>
      <c r="K3336">
        <v>18.971</v>
      </c>
      <c r="L3336">
        <v>21.003</v>
      </c>
      <c r="M3336">
        <v>25.393000000000001</v>
      </c>
      <c r="N3336">
        <v>2.1949999999999998</v>
      </c>
      <c r="O3336">
        <v>12</v>
      </c>
    </row>
    <row r="3337" spans="1:15" x14ac:dyDescent="0.45">
      <c r="A3337" t="s">
        <v>108</v>
      </c>
      <c r="B3337">
        <v>2021</v>
      </c>
      <c r="C3337" s="9">
        <v>44493</v>
      </c>
      <c r="D3337" t="s">
        <v>641</v>
      </c>
      <c r="E3337" t="s">
        <v>454</v>
      </c>
      <c r="F3337">
        <v>3</v>
      </c>
      <c r="G3337">
        <v>3</v>
      </c>
      <c r="H3337" t="s">
        <v>34</v>
      </c>
      <c r="I3337" t="s">
        <v>19</v>
      </c>
      <c r="J3337">
        <v>34.230136986301297</v>
      </c>
      <c r="K3337">
        <v>27.875999999999902</v>
      </c>
      <c r="L3337">
        <v>27.82</v>
      </c>
      <c r="M3337">
        <v>29.315999999999999</v>
      </c>
      <c r="N3337">
        <v>0.748</v>
      </c>
      <c r="O3337">
        <v>11</v>
      </c>
    </row>
    <row r="3338" spans="1:15" x14ac:dyDescent="0.45">
      <c r="A3338" t="s">
        <v>108</v>
      </c>
      <c r="B3338">
        <v>2021</v>
      </c>
      <c r="C3338" s="9">
        <v>44493</v>
      </c>
      <c r="D3338" t="s">
        <v>641</v>
      </c>
      <c r="E3338" t="s">
        <v>454</v>
      </c>
      <c r="F3338">
        <v>3</v>
      </c>
      <c r="G3338">
        <v>4</v>
      </c>
      <c r="H3338" t="s">
        <v>100</v>
      </c>
      <c r="I3338" t="s">
        <v>47</v>
      </c>
      <c r="J3338">
        <v>27.698630136986299</v>
      </c>
      <c r="K3338">
        <v>24.175999999999998</v>
      </c>
      <c r="L3338">
        <v>24.136999999999901</v>
      </c>
      <c r="M3338">
        <v>25.832999999999998</v>
      </c>
      <c r="N3338">
        <v>0.84799999999999998</v>
      </c>
      <c r="O3338">
        <v>17</v>
      </c>
    </row>
    <row r="3339" spans="1:15" x14ac:dyDescent="0.45">
      <c r="A3339" t="s">
        <v>108</v>
      </c>
      <c r="B3339">
        <v>2021</v>
      </c>
      <c r="C3339" s="9">
        <v>44493</v>
      </c>
      <c r="D3339" t="s">
        <v>641</v>
      </c>
      <c r="E3339" t="s">
        <v>454</v>
      </c>
      <c r="F3339">
        <v>3</v>
      </c>
      <c r="G3339">
        <v>5</v>
      </c>
      <c r="H3339" t="s">
        <v>82</v>
      </c>
      <c r="I3339" t="s">
        <v>67</v>
      </c>
      <c r="J3339">
        <v>29.153424657534199</v>
      </c>
      <c r="K3339">
        <v>25.254000000000001</v>
      </c>
      <c r="L3339">
        <v>25.027999999999999</v>
      </c>
      <c r="M3339">
        <v>26.74</v>
      </c>
      <c r="N3339">
        <v>0.85599999999999998</v>
      </c>
      <c r="O3339">
        <v>4</v>
      </c>
    </row>
    <row r="3340" spans="1:15" x14ac:dyDescent="0.45">
      <c r="A3340" t="s">
        <v>108</v>
      </c>
      <c r="B3340">
        <v>2021</v>
      </c>
      <c r="C3340" s="9">
        <v>44493</v>
      </c>
      <c r="D3340" t="s">
        <v>641</v>
      </c>
      <c r="E3340" t="s">
        <v>454</v>
      </c>
      <c r="F3340">
        <v>4</v>
      </c>
      <c r="G3340">
        <v>1</v>
      </c>
      <c r="H3340" t="s">
        <v>77</v>
      </c>
      <c r="I3340" t="s">
        <v>19</v>
      </c>
      <c r="J3340">
        <v>30.4575342465753</v>
      </c>
      <c r="K3340">
        <v>29.074000000000002</v>
      </c>
      <c r="L3340">
        <v>29.238999999999901</v>
      </c>
      <c r="M3340">
        <v>30.774999999999999</v>
      </c>
      <c r="N3340">
        <v>0.76800000000000002</v>
      </c>
      <c r="O3340">
        <v>7</v>
      </c>
    </row>
    <row r="3341" spans="1:15" x14ac:dyDescent="0.45">
      <c r="A3341" t="s">
        <v>108</v>
      </c>
      <c r="B3341">
        <v>2021</v>
      </c>
      <c r="C3341" s="9">
        <v>44493</v>
      </c>
      <c r="D3341" t="s">
        <v>641</v>
      </c>
      <c r="E3341" t="s">
        <v>454</v>
      </c>
      <c r="F3341">
        <v>4</v>
      </c>
      <c r="G3341">
        <v>2</v>
      </c>
      <c r="H3341" t="s">
        <v>42</v>
      </c>
      <c r="I3341" t="s">
        <v>40</v>
      </c>
      <c r="J3341">
        <v>22.895890410958899</v>
      </c>
      <c r="K3341">
        <v>9</v>
      </c>
      <c r="L3341">
        <v>21.658999999999999</v>
      </c>
      <c r="M3341">
        <v>30.387</v>
      </c>
      <c r="N3341">
        <v>4.3639999999999999</v>
      </c>
      <c r="O3341">
        <v>2</v>
      </c>
    </row>
    <row r="3342" spans="1:15" x14ac:dyDescent="0.45">
      <c r="A3342" t="s">
        <v>108</v>
      </c>
      <c r="B3342">
        <v>2021</v>
      </c>
      <c r="C3342" s="9">
        <v>44493</v>
      </c>
      <c r="D3342" t="s">
        <v>641</v>
      </c>
      <c r="E3342" t="s">
        <v>454</v>
      </c>
      <c r="F3342">
        <v>4</v>
      </c>
      <c r="G3342">
        <v>3</v>
      </c>
      <c r="H3342" t="s">
        <v>116</v>
      </c>
      <c r="I3342" t="s">
        <v>21</v>
      </c>
      <c r="J3342">
        <v>30.589041095890401</v>
      </c>
      <c r="K3342">
        <v>23.751000000000001</v>
      </c>
      <c r="L3342">
        <v>23.954000000000001</v>
      </c>
      <c r="M3342">
        <v>26.033999999999999</v>
      </c>
      <c r="N3342">
        <v>1.04</v>
      </c>
      <c r="O3342">
        <v>17</v>
      </c>
    </row>
    <row r="3343" spans="1:15" x14ac:dyDescent="0.45">
      <c r="A3343" t="s">
        <v>108</v>
      </c>
      <c r="B3343">
        <v>2021</v>
      </c>
      <c r="C3343" s="9">
        <v>44493</v>
      </c>
      <c r="D3343" t="s">
        <v>641</v>
      </c>
      <c r="E3343" t="s">
        <v>454</v>
      </c>
      <c r="F3343">
        <v>4</v>
      </c>
      <c r="G3343">
        <v>4</v>
      </c>
      <c r="H3343" t="s">
        <v>382</v>
      </c>
      <c r="I3343" t="s">
        <v>15</v>
      </c>
      <c r="J3343">
        <v>20.654794520547899</v>
      </c>
      <c r="K3343">
        <v>9</v>
      </c>
      <c r="L3343">
        <v>17.361000000000001</v>
      </c>
      <c r="M3343">
        <v>25.823</v>
      </c>
      <c r="N3343">
        <v>4.2309999999999999</v>
      </c>
      <c r="O3343">
        <v>21</v>
      </c>
    </row>
    <row r="3344" spans="1:15" x14ac:dyDescent="0.45">
      <c r="A3344" t="s">
        <v>108</v>
      </c>
      <c r="B3344">
        <v>2021</v>
      </c>
      <c r="C3344" s="9">
        <v>44493</v>
      </c>
      <c r="D3344" t="s">
        <v>641</v>
      </c>
      <c r="E3344" t="s">
        <v>454</v>
      </c>
      <c r="F3344">
        <v>4</v>
      </c>
      <c r="G3344">
        <v>5</v>
      </c>
      <c r="H3344" t="s">
        <v>111</v>
      </c>
      <c r="I3344" t="s">
        <v>110</v>
      </c>
      <c r="J3344">
        <v>27.013698630136901</v>
      </c>
      <c r="K3344">
        <v>26.12</v>
      </c>
      <c r="L3344">
        <v>25.980999999999899</v>
      </c>
      <c r="M3344">
        <v>27.562999999999999</v>
      </c>
      <c r="N3344">
        <v>0.79100000000000004</v>
      </c>
      <c r="O3344">
        <v>6</v>
      </c>
    </row>
    <row r="3345" spans="1:15" x14ac:dyDescent="0.45">
      <c r="A3345" t="s">
        <v>108</v>
      </c>
      <c r="B3345">
        <v>2021</v>
      </c>
      <c r="C3345" s="9">
        <v>44493</v>
      </c>
      <c r="D3345" t="s">
        <v>641</v>
      </c>
      <c r="E3345" t="s">
        <v>454</v>
      </c>
      <c r="F3345">
        <v>4</v>
      </c>
      <c r="G3345">
        <v>6</v>
      </c>
      <c r="H3345" t="s">
        <v>60</v>
      </c>
      <c r="I3345" t="s">
        <v>61</v>
      </c>
      <c r="J3345">
        <v>33.273972602739697</v>
      </c>
      <c r="K3345">
        <v>23.312000000000001</v>
      </c>
      <c r="L3345">
        <v>23.170999999999999</v>
      </c>
      <c r="M3345">
        <v>24.613</v>
      </c>
      <c r="N3345">
        <v>0.72099999999999997</v>
      </c>
      <c r="O3345">
        <v>13</v>
      </c>
    </row>
    <row r="3346" spans="1:15" x14ac:dyDescent="0.45">
      <c r="A3346" t="s">
        <v>108</v>
      </c>
      <c r="B3346">
        <v>2021</v>
      </c>
      <c r="C3346" s="9">
        <v>44493</v>
      </c>
      <c r="D3346" t="s">
        <v>641</v>
      </c>
      <c r="E3346" t="s">
        <v>642</v>
      </c>
      <c r="F3346">
        <v>1</v>
      </c>
      <c r="G3346">
        <v>1</v>
      </c>
      <c r="H3346" t="s">
        <v>82</v>
      </c>
      <c r="I3346" t="s">
        <v>67</v>
      </c>
      <c r="J3346">
        <v>29.153424657534199</v>
      </c>
      <c r="K3346">
        <v>25.027999999999999</v>
      </c>
      <c r="L3346">
        <v>25.184000000000001</v>
      </c>
      <c r="M3346">
        <v>26.888000000000002</v>
      </c>
      <c r="N3346">
        <v>0.85199999999999998</v>
      </c>
      <c r="O3346">
        <v>4</v>
      </c>
    </row>
    <row r="3347" spans="1:15" x14ac:dyDescent="0.45">
      <c r="A3347" t="s">
        <v>108</v>
      </c>
      <c r="B3347">
        <v>2021</v>
      </c>
      <c r="C3347" s="9">
        <v>44493</v>
      </c>
      <c r="D3347" t="s">
        <v>641</v>
      </c>
      <c r="E3347" t="s">
        <v>642</v>
      </c>
      <c r="F3347">
        <v>1</v>
      </c>
      <c r="G3347">
        <v>2</v>
      </c>
      <c r="H3347" t="s">
        <v>24</v>
      </c>
      <c r="I3347" t="s">
        <v>25</v>
      </c>
      <c r="J3347">
        <v>23.153424657534199</v>
      </c>
      <c r="K3347">
        <v>22.096</v>
      </c>
      <c r="L3347">
        <v>22.295999999999999</v>
      </c>
      <c r="M3347">
        <v>25.154</v>
      </c>
      <c r="N3347">
        <v>1.429</v>
      </c>
      <c r="O3347">
        <v>13</v>
      </c>
    </row>
    <row r="3348" spans="1:15" x14ac:dyDescent="0.45">
      <c r="A3348" t="s">
        <v>108</v>
      </c>
      <c r="B3348">
        <v>2021</v>
      </c>
      <c r="C3348" s="9">
        <v>44493</v>
      </c>
      <c r="D3348" t="s">
        <v>641</v>
      </c>
      <c r="E3348" t="s">
        <v>642</v>
      </c>
      <c r="F3348">
        <v>1</v>
      </c>
      <c r="G3348">
        <v>3</v>
      </c>
      <c r="H3348" t="s">
        <v>106</v>
      </c>
      <c r="I3348" t="s">
        <v>63</v>
      </c>
      <c r="K3348">
        <v>13.5209999999999</v>
      </c>
      <c r="L3348">
        <v>15.257</v>
      </c>
      <c r="M3348">
        <v>22.577000000000002</v>
      </c>
      <c r="N3348">
        <v>3.66</v>
      </c>
      <c r="O3348">
        <v>17</v>
      </c>
    </row>
    <row r="3349" spans="1:15" x14ac:dyDescent="0.45">
      <c r="A3349" t="s">
        <v>108</v>
      </c>
      <c r="B3349">
        <v>2021</v>
      </c>
      <c r="C3349" s="9">
        <v>44493</v>
      </c>
      <c r="D3349" t="s">
        <v>641</v>
      </c>
      <c r="E3349" t="s">
        <v>642</v>
      </c>
      <c r="F3349">
        <v>1</v>
      </c>
      <c r="G3349">
        <v>4</v>
      </c>
      <c r="H3349" t="s">
        <v>382</v>
      </c>
      <c r="I3349" t="s">
        <v>15</v>
      </c>
      <c r="J3349">
        <v>20.654794520547899</v>
      </c>
      <c r="K3349">
        <v>17.361000000000001</v>
      </c>
      <c r="L3349">
        <v>14.6639999999999</v>
      </c>
      <c r="M3349">
        <v>21.765999999999998</v>
      </c>
      <c r="N3349">
        <v>3.5510000000000002</v>
      </c>
      <c r="O3349">
        <v>21</v>
      </c>
    </row>
    <row r="3350" spans="1:15" x14ac:dyDescent="0.45">
      <c r="A3350" t="s">
        <v>108</v>
      </c>
      <c r="B3350">
        <v>2021</v>
      </c>
      <c r="C3350" s="9">
        <v>44493</v>
      </c>
      <c r="D3350" t="s">
        <v>641</v>
      </c>
      <c r="E3350" t="s">
        <v>642</v>
      </c>
      <c r="F3350">
        <v>2</v>
      </c>
      <c r="G3350">
        <v>1</v>
      </c>
      <c r="H3350" t="s">
        <v>33</v>
      </c>
      <c r="I3350" t="s">
        <v>27</v>
      </c>
      <c r="J3350">
        <v>27.928767123287599</v>
      </c>
      <c r="K3350">
        <v>24.404</v>
      </c>
      <c r="L3350">
        <v>24.776</v>
      </c>
      <c r="M3350">
        <v>27.143999999999998</v>
      </c>
      <c r="N3350">
        <v>1.1839999999999999</v>
      </c>
      <c r="O3350">
        <v>5</v>
      </c>
    </row>
    <row r="3351" spans="1:15" x14ac:dyDescent="0.45">
      <c r="A3351" t="s">
        <v>108</v>
      </c>
      <c r="B3351">
        <v>2021</v>
      </c>
      <c r="C3351" s="9">
        <v>44493</v>
      </c>
      <c r="D3351" t="s">
        <v>641</v>
      </c>
      <c r="E3351" t="s">
        <v>642</v>
      </c>
      <c r="F3351">
        <v>2</v>
      </c>
      <c r="G3351">
        <v>2</v>
      </c>
      <c r="H3351" t="s">
        <v>50</v>
      </c>
      <c r="I3351" t="s">
        <v>51</v>
      </c>
      <c r="J3351">
        <v>25.052054794520501</v>
      </c>
      <c r="K3351">
        <v>26.454000000000001</v>
      </c>
      <c r="L3351">
        <v>26.431000000000001</v>
      </c>
      <c r="M3351">
        <v>27.913</v>
      </c>
      <c r="N3351">
        <v>0.74099999999999999</v>
      </c>
      <c r="O3351">
        <v>13</v>
      </c>
    </row>
    <row r="3352" spans="1:15" x14ac:dyDescent="0.45">
      <c r="A3352" t="s">
        <v>108</v>
      </c>
      <c r="B3352">
        <v>2021</v>
      </c>
      <c r="C3352" s="9">
        <v>44493</v>
      </c>
      <c r="D3352" t="s">
        <v>641</v>
      </c>
      <c r="E3352" t="s">
        <v>642</v>
      </c>
      <c r="F3352">
        <v>2</v>
      </c>
      <c r="G3352">
        <v>3</v>
      </c>
      <c r="H3352" t="s">
        <v>100</v>
      </c>
      <c r="I3352" t="s">
        <v>47</v>
      </c>
      <c r="J3352">
        <v>27.698630136986299</v>
      </c>
      <c r="K3352">
        <v>24.136999999999901</v>
      </c>
      <c r="L3352">
        <v>24.010999999999999</v>
      </c>
      <c r="M3352">
        <v>25.701000000000001</v>
      </c>
      <c r="N3352">
        <v>0.84499999999999997</v>
      </c>
      <c r="O3352">
        <v>17</v>
      </c>
    </row>
    <row r="3353" spans="1:15" x14ac:dyDescent="0.45">
      <c r="A3353" t="s">
        <v>108</v>
      </c>
      <c r="B3353">
        <v>2021</v>
      </c>
      <c r="C3353" s="9">
        <v>44493</v>
      </c>
      <c r="D3353" t="s">
        <v>641</v>
      </c>
      <c r="E3353" t="s">
        <v>642</v>
      </c>
      <c r="F3353">
        <v>3</v>
      </c>
      <c r="G3353">
        <v>1</v>
      </c>
      <c r="H3353" t="s">
        <v>34</v>
      </c>
      <c r="I3353" t="s">
        <v>19</v>
      </c>
      <c r="J3353">
        <v>34.230136986301297</v>
      </c>
      <c r="K3353">
        <v>27.82</v>
      </c>
      <c r="L3353">
        <v>27.872999999999902</v>
      </c>
      <c r="M3353">
        <v>29.370999999999999</v>
      </c>
      <c r="N3353">
        <v>0.749</v>
      </c>
      <c r="O3353">
        <v>11</v>
      </c>
    </row>
    <row r="3354" spans="1:15" x14ac:dyDescent="0.45">
      <c r="A3354" t="s">
        <v>108</v>
      </c>
      <c r="B3354">
        <v>2021</v>
      </c>
      <c r="C3354" s="9">
        <v>44493</v>
      </c>
      <c r="D3354" t="s">
        <v>641</v>
      </c>
      <c r="E3354" t="s">
        <v>642</v>
      </c>
      <c r="F3354">
        <v>3</v>
      </c>
      <c r="G3354">
        <v>2</v>
      </c>
      <c r="H3354" t="s">
        <v>60</v>
      </c>
      <c r="I3354" t="s">
        <v>61</v>
      </c>
      <c r="J3354">
        <v>33.273972602739697</v>
      </c>
      <c r="K3354">
        <v>23.170999999999999</v>
      </c>
      <c r="L3354">
        <v>23.178999999999998</v>
      </c>
      <c r="M3354">
        <v>24.620999999999999</v>
      </c>
      <c r="N3354">
        <v>0.72099999999999997</v>
      </c>
      <c r="O3354">
        <v>13</v>
      </c>
    </row>
    <row r="3355" spans="1:15" x14ac:dyDescent="0.45">
      <c r="A3355" t="s">
        <v>108</v>
      </c>
      <c r="B3355">
        <v>2021</v>
      </c>
      <c r="C3355" s="9">
        <v>44493</v>
      </c>
      <c r="D3355" t="s">
        <v>641</v>
      </c>
      <c r="E3355" t="s">
        <v>642</v>
      </c>
      <c r="F3355">
        <v>3</v>
      </c>
      <c r="G3355">
        <v>3</v>
      </c>
      <c r="H3355" t="s">
        <v>98</v>
      </c>
      <c r="I3355" t="s">
        <v>67</v>
      </c>
      <c r="J3355">
        <v>30.2356164383561</v>
      </c>
      <c r="K3355">
        <v>16.527999999999999</v>
      </c>
      <c r="L3355">
        <v>16.521999999999998</v>
      </c>
      <c r="M3355">
        <v>19.751999999999999</v>
      </c>
      <c r="N3355">
        <v>1.615</v>
      </c>
      <c r="O3355">
        <v>17</v>
      </c>
    </row>
    <row r="3356" spans="1:15" x14ac:dyDescent="0.45">
      <c r="A3356" t="s">
        <v>108</v>
      </c>
      <c r="B3356">
        <v>2021</v>
      </c>
      <c r="C3356" s="9">
        <v>44493</v>
      </c>
      <c r="D3356" t="s">
        <v>641</v>
      </c>
      <c r="E3356" t="s">
        <v>642</v>
      </c>
      <c r="F3356">
        <v>3</v>
      </c>
      <c r="G3356">
        <v>4</v>
      </c>
      <c r="H3356" t="s">
        <v>113</v>
      </c>
      <c r="I3356" t="s">
        <v>31</v>
      </c>
      <c r="J3356">
        <v>18.4465753424657</v>
      </c>
      <c r="K3356">
        <v>3.3260000000000001</v>
      </c>
      <c r="L3356">
        <v>2.6659999999999999</v>
      </c>
      <c r="M3356">
        <v>12.276</v>
      </c>
      <c r="N3356">
        <v>4.8049999999999997</v>
      </c>
      <c r="O3356">
        <v>21</v>
      </c>
    </row>
    <row r="3357" spans="1:15" x14ac:dyDescent="0.45">
      <c r="A3357" t="s">
        <v>108</v>
      </c>
      <c r="B3357">
        <v>2021</v>
      </c>
      <c r="C3357" s="9">
        <v>44493</v>
      </c>
      <c r="D3357" t="s">
        <v>641</v>
      </c>
      <c r="E3357" t="s">
        <v>642</v>
      </c>
      <c r="F3357">
        <v>4</v>
      </c>
      <c r="G3357">
        <v>1</v>
      </c>
      <c r="H3357" t="s">
        <v>111</v>
      </c>
      <c r="I3357" t="s">
        <v>110</v>
      </c>
      <c r="J3357">
        <v>27.013698630136901</v>
      </c>
      <c r="K3357">
        <v>25.980999999999899</v>
      </c>
      <c r="L3357">
        <v>26.06</v>
      </c>
      <c r="M3357">
        <v>27.641999999999999</v>
      </c>
      <c r="N3357">
        <v>0.79100000000000004</v>
      </c>
      <c r="O3357">
        <v>6</v>
      </c>
    </row>
    <row r="3358" spans="1:15" x14ac:dyDescent="0.45">
      <c r="A3358" t="s">
        <v>108</v>
      </c>
      <c r="B3358">
        <v>2021</v>
      </c>
      <c r="C3358" s="9">
        <v>44493</v>
      </c>
      <c r="D3358" t="s">
        <v>641</v>
      </c>
      <c r="E3358" t="s">
        <v>642</v>
      </c>
      <c r="F3358">
        <v>4</v>
      </c>
      <c r="G3358">
        <v>2</v>
      </c>
      <c r="H3358" t="s">
        <v>48</v>
      </c>
      <c r="I3358" t="s">
        <v>49</v>
      </c>
      <c r="J3358">
        <v>20.7369863013698</v>
      </c>
      <c r="K3358">
        <v>12.666</v>
      </c>
      <c r="L3358">
        <v>15.532</v>
      </c>
      <c r="M3358">
        <v>21.384</v>
      </c>
      <c r="N3358">
        <v>2.9260000000000002</v>
      </c>
      <c r="O3358">
        <v>13</v>
      </c>
    </row>
    <row r="3359" spans="1:15" x14ac:dyDescent="0.45">
      <c r="A3359" t="s">
        <v>108</v>
      </c>
      <c r="B3359">
        <v>2021</v>
      </c>
      <c r="C3359" s="9">
        <v>44493</v>
      </c>
      <c r="D3359" t="s">
        <v>641</v>
      </c>
      <c r="E3359" t="s">
        <v>642</v>
      </c>
      <c r="F3359">
        <v>4</v>
      </c>
      <c r="G3359">
        <v>3</v>
      </c>
      <c r="H3359" t="s">
        <v>116</v>
      </c>
      <c r="I3359" t="s">
        <v>21</v>
      </c>
      <c r="J3359">
        <v>30.589041095890401</v>
      </c>
      <c r="K3359">
        <v>23.954000000000001</v>
      </c>
      <c r="L3359">
        <v>23.658000000000001</v>
      </c>
      <c r="M3359">
        <v>25.718</v>
      </c>
      <c r="N3359">
        <v>1.03</v>
      </c>
      <c r="O3359">
        <v>17</v>
      </c>
    </row>
    <row r="3360" spans="1:15" x14ac:dyDescent="0.45">
      <c r="A3360" t="s">
        <v>108</v>
      </c>
      <c r="B3360">
        <v>2021</v>
      </c>
      <c r="C3360" s="9">
        <v>44493</v>
      </c>
      <c r="D3360" t="s">
        <v>641</v>
      </c>
      <c r="E3360" t="s">
        <v>643</v>
      </c>
      <c r="F3360">
        <v>1</v>
      </c>
      <c r="G3360">
        <v>1</v>
      </c>
      <c r="H3360" t="s">
        <v>14</v>
      </c>
      <c r="I3360" t="s">
        <v>15</v>
      </c>
      <c r="J3360">
        <v>21.810958904109501</v>
      </c>
      <c r="K3360">
        <v>27.039000000000001</v>
      </c>
      <c r="L3360">
        <v>27.472999999999999</v>
      </c>
      <c r="M3360">
        <v>29.725000000000001</v>
      </c>
      <c r="N3360">
        <v>1.1259999999999999</v>
      </c>
      <c r="O3360">
        <v>1</v>
      </c>
    </row>
    <row r="3361" spans="1:15" x14ac:dyDescent="0.45">
      <c r="A3361" t="s">
        <v>108</v>
      </c>
      <c r="B3361">
        <v>2021</v>
      </c>
      <c r="C3361" s="9">
        <v>44493</v>
      </c>
      <c r="D3361" t="s">
        <v>641</v>
      </c>
      <c r="E3361" t="s">
        <v>643</v>
      </c>
      <c r="F3361">
        <v>1</v>
      </c>
      <c r="G3361">
        <v>2</v>
      </c>
      <c r="H3361" t="s">
        <v>82</v>
      </c>
      <c r="I3361" t="s">
        <v>67</v>
      </c>
      <c r="J3361">
        <v>29.153424657534199</v>
      </c>
      <c r="K3361">
        <v>25.184000000000001</v>
      </c>
      <c r="L3361">
        <v>25.385000000000002</v>
      </c>
      <c r="M3361">
        <v>27.071000000000002</v>
      </c>
      <c r="N3361">
        <v>0.84299999999999997</v>
      </c>
      <c r="O3361">
        <v>4</v>
      </c>
    </row>
    <row r="3362" spans="1:15" x14ac:dyDescent="0.45">
      <c r="A3362" t="s">
        <v>108</v>
      </c>
      <c r="B3362">
        <v>2021</v>
      </c>
      <c r="C3362" s="9">
        <v>44493</v>
      </c>
      <c r="D3362" t="s">
        <v>641</v>
      </c>
      <c r="E3362" t="s">
        <v>643</v>
      </c>
      <c r="F3362">
        <v>1</v>
      </c>
      <c r="G3362">
        <v>3</v>
      </c>
      <c r="H3362" t="s">
        <v>111</v>
      </c>
      <c r="I3362" t="s">
        <v>110</v>
      </c>
      <c r="J3362">
        <v>27.013698630136901</v>
      </c>
      <c r="K3362">
        <v>26.06</v>
      </c>
      <c r="L3362">
        <v>26.122</v>
      </c>
      <c r="M3362">
        <v>27.692</v>
      </c>
      <c r="N3362">
        <v>0.78500000000000003</v>
      </c>
      <c r="O3362">
        <v>6</v>
      </c>
    </row>
    <row r="3363" spans="1:15" x14ac:dyDescent="0.45">
      <c r="A3363" t="s">
        <v>108</v>
      </c>
      <c r="B3363">
        <v>2021</v>
      </c>
      <c r="C3363" s="9">
        <v>44493</v>
      </c>
      <c r="D3363" t="s">
        <v>641</v>
      </c>
      <c r="E3363" t="s">
        <v>643</v>
      </c>
      <c r="F3363">
        <v>1</v>
      </c>
      <c r="G3363">
        <v>4</v>
      </c>
      <c r="H3363" t="s">
        <v>77</v>
      </c>
      <c r="I3363" t="s">
        <v>19</v>
      </c>
      <c r="J3363">
        <v>30.4575342465753</v>
      </c>
      <c r="K3363">
        <v>29.238999999999901</v>
      </c>
      <c r="L3363">
        <v>29.12</v>
      </c>
      <c r="M3363">
        <v>30.646000000000001</v>
      </c>
      <c r="N3363">
        <v>0.76300000000000001</v>
      </c>
      <c r="O3363">
        <v>7</v>
      </c>
    </row>
    <row r="3364" spans="1:15" x14ac:dyDescent="0.45">
      <c r="A3364" t="s">
        <v>108</v>
      </c>
      <c r="B3364">
        <v>2021</v>
      </c>
      <c r="C3364" s="9">
        <v>44493</v>
      </c>
      <c r="D3364" t="s">
        <v>641</v>
      </c>
      <c r="E3364" t="s">
        <v>643</v>
      </c>
      <c r="F3364">
        <v>1</v>
      </c>
      <c r="G3364">
        <v>5</v>
      </c>
      <c r="H3364" t="s">
        <v>26</v>
      </c>
      <c r="I3364" t="s">
        <v>27</v>
      </c>
      <c r="J3364">
        <v>23.424657534246499</v>
      </c>
      <c r="K3364">
        <v>25.45</v>
      </c>
      <c r="L3364">
        <v>25.332999999999998</v>
      </c>
      <c r="M3364">
        <v>27.091000000000001</v>
      </c>
      <c r="N3364">
        <v>0.879</v>
      </c>
      <c r="O3364">
        <v>10</v>
      </c>
    </row>
    <row r="3365" spans="1:15" x14ac:dyDescent="0.45">
      <c r="A3365" t="s">
        <v>108</v>
      </c>
      <c r="B3365">
        <v>2021</v>
      </c>
      <c r="C3365" s="9">
        <v>44493</v>
      </c>
      <c r="D3365" t="s">
        <v>641</v>
      </c>
      <c r="E3365" t="s">
        <v>643</v>
      </c>
      <c r="F3365">
        <v>1</v>
      </c>
      <c r="G3365">
        <v>6</v>
      </c>
      <c r="H3365" t="s">
        <v>54</v>
      </c>
      <c r="I3365" t="s">
        <v>44</v>
      </c>
      <c r="J3365">
        <v>24.336986301369802</v>
      </c>
      <c r="K3365">
        <v>21.003</v>
      </c>
      <c r="L3365">
        <v>20.152999999999999</v>
      </c>
      <c r="M3365">
        <v>24.257000000000001</v>
      </c>
      <c r="N3365">
        <v>2.052</v>
      </c>
      <c r="O3365">
        <v>12</v>
      </c>
    </row>
    <row r="3366" spans="1:15" x14ac:dyDescent="0.45">
      <c r="A3366" t="s">
        <v>108</v>
      </c>
      <c r="B3366">
        <v>2021</v>
      </c>
      <c r="C3366" s="9">
        <v>44493</v>
      </c>
      <c r="D3366" t="s">
        <v>641</v>
      </c>
      <c r="E3366" t="s">
        <v>643</v>
      </c>
      <c r="F3366">
        <v>2</v>
      </c>
      <c r="G3366">
        <v>1</v>
      </c>
      <c r="H3366" t="s">
        <v>33</v>
      </c>
      <c r="I3366" t="s">
        <v>27</v>
      </c>
      <c r="J3366">
        <v>27.928767123287599</v>
      </c>
      <c r="K3366">
        <v>24.776</v>
      </c>
      <c r="L3366">
        <v>25.457999999999998</v>
      </c>
      <c r="M3366">
        <v>27.776</v>
      </c>
      <c r="N3366">
        <v>1.159</v>
      </c>
      <c r="O3366">
        <v>5</v>
      </c>
    </row>
    <row r="3367" spans="1:15" x14ac:dyDescent="0.45">
      <c r="A3367" t="s">
        <v>108</v>
      </c>
      <c r="B3367">
        <v>2021</v>
      </c>
      <c r="C3367" s="9">
        <v>44493</v>
      </c>
      <c r="D3367" t="s">
        <v>641</v>
      </c>
      <c r="E3367" t="s">
        <v>643</v>
      </c>
      <c r="F3367">
        <v>2</v>
      </c>
      <c r="G3367">
        <v>2</v>
      </c>
      <c r="H3367" t="s">
        <v>122</v>
      </c>
      <c r="I3367" t="s">
        <v>110</v>
      </c>
      <c r="K3367">
        <v>16.917000000000002</v>
      </c>
      <c r="L3367">
        <v>23.238999999999901</v>
      </c>
      <c r="M3367">
        <v>30.074999999999999</v>
      </c>
      <c r="N3367">
        <v>3.4180000000000001</v>
      </c>
      <c r="O3367">
        <v>3</v>
      </c>
    </row>
    <row r="3368" spans="1:15" x14ac:dyDescent="0.45">
      <c r="A3368" t="s">
        <v>108</v>
      </c>
      <c r="B3368">
        <v>2021</v>
      </c>
      <c r="C3368" s="9">
        <v>44493</v>
      </c>
      <c r="D3368" t="s">
        <v>641</v>
      </c>
      <c r="E3368" t="s">
        <v>643</v>
      </c>
      <c r="F3368">
        <v>2</v>
      </c>
      <c r="G3368">
        <v>3</v>
      </c>
      <c r="H3368" t="s">
        <v>42</v>
      </c>
      <c r="I3368" t="s">
        <v>40</v>
      </c>
      <c r="J3368">
        <v>22.895890410958899</v>
      </c>
      <c r="K3368">
        <v>21.658999999999999</v>
      </c>
      <c r="L3368">
        <v>24.029</v>
      </c>
      <c r="M3368">
        <v>30.504999999999999</v>
      </c>
      <c r="N3368">
        <v>3.238</v>
      </c>
      <c r="O3368">
        <v>2</v>
      </c>
    </row>
    <row r="3369" spans="1:15" x14ac:dyDescent="0.45">
      <c r="A3369" t="s">
        <v>108</v>
      </c>
      <c r="B3369">
        <v>2021</v>
      </c>
      <c r="C3369" s="9">
        <v>44493</v>
      </c>
      <c r="D3369" t="s">
        <v>641</v>
      </c>
      <c r="E3369" t="s">
        <v>643</v>
      </c>
      <c r="F3369">
        <v>2</v>
      </c>
      <c r="G3369">
        <v>4</v>
      </c>
      <c r="H3369" t="s">
        <v>16</v>
      </c>
      <c r="I3369" t="s">
        <v>17</v>
      </c>
      <c r="J3369">
        <v>22.509589041095801</v>
      </c>
      <c r="K3369">
        <v>27.776</v>
      </c>
      <c r="L3369">
        <v>27.753</v>
      </c>
      <c r="M3369">
        <v>29.364999999999998</v>
      </c>
      <c r="N3369">
        <v>0.80600000000000005</v>
      </c>
      <c r="O3369">
        <v>9</v>
      </c>
    </row>
    <row r="3370" spans="1:15" x14ac:dyDescent="0.45">
      <c r="A3370" t="s">
        <v>108</v>
      </c>
      <c r="B3370">
        <v>2021</v>
      </c>
      <c r="C3370" s="9">
        <v>44493</v>
      </c>
      <c r="D3370" t="s">
        <v>641</v>
      </c>
      <c r="E3370" t="s">
        <v>643</v>
      </c>
      <c r="F3370">
        <v>2</v>
      </c>
      <c r="G3370">
        <v>5</v>
      </c>
      <c r="H3370" t="s">
        <v>20</v>
      </c>
      <c r="I3370" t="s">
        <v>21</v>
      </c>
      <c r="J3370">
        <v>26.2191780821917</v>
      </c>
      <c r="K3370">
        <v>28.135999999999999</v>
      </c>
      <c r="L3370">
        <v>28.013999999999999</v>
      </c>
      <c r="M3370">
        <v>29.614000000000001</v>
      </c>
      <c r="N3370">
        <v>0.8</v>
      </c>
      <c r="O3370">
        <v>8</v>
      </c>
    </row>
    <row r="3371" spans="1:15" x14ac:dyDescent="0.45">
      <c r="A3371" t="s">
        <v>108</v>
      </c>
      <c r="B3371">
        <v>2021</v>
      </c>
      <c r="C3371" s="9">
        <v>44493</v>
      </c>
      <c r="D3371" t="s">
        <v>641</v>
      </c>
      <c r="E3371" t="s">
        <v>643</v>
      </c>
      <c r="F3371">
        <v>2</v>
      </c>
      <c r="G3371">
        <v>6</v>
      </c>
      <c r="H3371" t="s">
        <v>34</v>
      </c>
      <c r="I3371" t="s">
        <v>19</v>
      </c>
      <c r="J3371">
        <v>34.230136986301297</v>
      </c>
      <c r="K3371">
        <v>27.872999999999902</v>
      </c>
      <c r="L3371">
        <v>27.677</v>
      </c>
      <c r="M3371">
        <v>29.169</v>
      </c>
      <c r="N3371">
        <v>0.746</v>
      </c>
      <c r="O3371">
        <v>11</v>
      </c>
    </row>
    <row r="3372" spans="1:15" x14ac:dyDescent="0.45">
      <c r="A3372" t="s">
        <v>108</v>
      </c>
      <c r="B3372">
        <v>2021</v>
      </c>
      <c r="C3372" s="9">
        <v>44493</v>
      </c>
      <c r="D3372" t="s">
        <v>641</v>
      </c>
      <c r="E3372" t="s">
        <v>370</v>
      </c>
      <c r="F3372">
        <v>1</v>
      </c>
      <c r="G3372">
        <v>1</v>
      </c>
      <c r="H3372" t="s">
        <v>14</v>
      </c>
      <c r="I3372" t="s">
        <v>15</v>
      </c>
      <c r="J3372">
        <v>21.810958904109501</v>
      </c>
      <c r="K3372">
        <v>27.472999999999999</v>
      </c>
      <c r="L3372">
        <v>27.905999999999999</v>
      </c>
      <c r="M3372">
        <v>30.122</v>
      </c>
      <c r="N3372">
        <v>1.1080000000000001</v>
      </c>
      <c r="O3372">
        <v>1</v>
      </c>
    </row>
    <row r="3373" spans="1:15" x14ac:dyDescent="0.45">
      <c r="A3373" t="s">
        <v>108</v>
      </c>
      <c r="B3373">
        <v>2021</v>
      </c>
      <c r="C3373" s="9">
        <v>44493</v>
      </c>
      <c r="D3373" t="s">
        <v>641</v>
      </c>
      <c r="E3373" t="s">
        <v>370</v>
      </c>
      <c r="F3373">
        <v>1</v>
      </c>
      <c r="G3373">
        <v>2</v>
      </c>
      <c r="H3373" t="s">
        <v>42</v>
      </c>
      <c r="I3373" t="s">
        <v>40</v>
      </c>
      <c r="J3373">
        <v>22.895890410958899</v>
      </c>
      <c r="K3373">
        <v>24.029</v>
      </c>
      <c r="L3373">
        <v>25.638999999999999</v>
      </c>
      <c r="M3373">
        <v>31.126999999999999</v>
      </c>
      <c r="N3373">
        <v>2.7440000000000002</v>
      </c>
      <c r="O3373">
        <v>2</v>
      </c>
    </row>
    <row r="3374" spans="1:15" x14ac:dyDescent="0.45">
      <c r="A3374" t="s">
        <v>108</v>
      </c>
      <c r="B3374">
        <v>2021</v>
      </c>
      <c r="C3374" s="9">
        <v>44493</v>
      </c>
      <c r="D3374" t="s">
        <v>641</v>
      </c>
      <c r="E3374" t="s">
        <v>370</v>
      </c>
      <c r="F3374">
        <v>1</v>
      </c>
      <c r="G3374">
        <v>3</v>
      </c>
      <c r="H3374" t="s">
        <v>122</v>
      </c>
      <c r="I3374" t="s">
        <v>110</v>
      </c>
      <c r="K3374">
        <v>23.238999999999901</v>
      </c>
      <c r="L3374">
        <v>24.039000000000001</v>
      </c>
      <c r="M3374">
        <v>29.709</v>
      </c>
      <c r="N3374">
        <v>2.835</v>
      </c>
      <c r="O3374">
        <v>3</v>
      </c>
    </row>
    <row r="3375" spans="1:15" x14ac:dyDescent="0.45">
      <c r="A3375" t="s">
        <v>108</v>
      </c>
      <c r="B3375">
        <v>2021</v>
      </c>
      <c r="C3375" s="9">
        <v>44493</v>
      </c>
      <c r="D3375" t="s">
        <v>641</v>
      </c>
      <c r="E3375" t="s">
        <v>370</v>
      </c>
      <c r="F3375">
        <v>1</v>
      </c>
      <c r="G3375">
        <v>4</v>
      </c>
      <c r="H3375" t="s">
        <v>82</v>
      </c>
      <c r="I3375" t="s">
        <v>67</v>
      </c>
      <c r="J3375">
        <v>29.153424657534199</v>
      </c>
      <c r="K3375">
        <v>25.385000000000002</v>
      </c>
      <c r="L3375">
        <v>25.358000000000001</v>
      </c>
      <c r="M3375">
        <v>27.03</v>
      </c>
      <c r="N3375">
        <v>0.83599999999999997</v>
      </c>
      <c r="O3375">
        <v>4</v>
      </c>
    </row>
    <row r="3376" spans="1:15" x14ac:dyDescent="0.45">
      <c r="A3376" t="s">
        <v>108</v>
      </c>
      <c r="B3376">
        <v>2021</v>
      </c>
      <c r="C3376" s="9">
        <v>44493</v>
      </c>
      <c r="D3376" t="s">
        <v>641</v>
      </c>
      <c r="E3376" t="s">
        <v>370</v>
      </c>
      <c r="F3376">
        <v>1</v>
      </c>
      <c r="G3376">
        <v>5</v>
      </c>
      <c r="H3376" t="s">
        <v>33</v>
      </c>
      <c r="I3376" t="s">
        <v>27</v>
      </c>
      <c r="J3376">
        <v>27.928767123287599</v>
      </c>
      <c r="K3376">
        <v>25.457999999999998</v>
      </c>
      <c r="L3376">
        <v>25.117000000000001</v>
      </c>
      <c r="M3376">
        <v>27.395</v>
      </c>
      <c r="N3376">
        <v>1.139</v>
      </c>
      <c r="O3376">
        <v>5</v>
      </c>
    </row>
    <row r="3377" spans="1:15" x14ac:dyDescent="0.45">
      <c r="A3377" t="s">
        <v>108</v>
      </c>
      <c r="B3377">
        <v>2021</v>
      </c>
      <c r="C3377" s="9">
        <v>44493</v>
      </c>
      <c r="D3377" t="s">
        <v>641</v>
      </c>
      <c r="E3377" t="s">
        <v>370</v>
      </c>
      <c r="F3377">
        <v>2</v>
      </c>
      <c r="G3377">
        <v>1</v>
      </c>
      <c r="H3377" t="s">
        <v>77</v>
      </c>
      <c r="I3377" t="s">
        <v>19</v>
      </c>
      <c r="J3377">
        <v>30.4575342465753</v>
      </c>
      <c r="K3377">
        <v>29.12</v>
      </c>
      <c r="L3377">
        <v>29.295000000000002</v>
      </c>
      <c r="M3377">
        <v>30.815000000000001</v>
      </c>
      <c r="N3377">
        <v>0.76</v>
      </c>
      <c r="O3377">
        <v>7</v>
      </c>
    </row>
    <row r="3378" spans="1:15" x14ac:dyDescent="0.45">
      <c r="A3378" t="s">
        <v>108</v>
      </c>
      <c r="B3378">
        <v>2021</v>
      </c>
      <c r="C3378" s="9">
        <v>44493</v>
      </c>
      <c r="D3378" t="s">
        <v>641</v>
      </c>
      <c r="E3378" t="s">
        <v>370</v>
      </c>
      <c r="F3378">
        <v>2</v>
      </c>
      <c r="G3378">
        <v>2</v>
      </c>
      <c r="H3378" t="s">
        <v>20</v>
      </c>
      <c r="I3378" t="s">
        <v>21</v>
      </c>
      <c r="J3378">
        <v>26.2191780821917</v>
      </c>
      <c r="K3378">
        <v>28.013999999999999</v>
      </c>
      <c r="L3378">
        <v>28.122999999999902</v>
      </c>
      <c r="M3378">
        <v>29.710999999999999</v>
      </c>
      <c r="N3378">
        <v>0.79400000000000004</v>
      </c>
      <c r="O3378">
        <v>8</v>
      </c>
    </row>
    <row r="3379" spans="1:15" x14ac:dyDescent="0.45">
      <c r="A3379" t="s">
        <v>108</v>
      </c>
      <c r="B3379">
        <v>2021</v>
      </c>
      <c r="C3379" s="9">
        <v>44493</v>
      </c>
      <c r="D3379" t="s">
        <v>641</v>
      </c>
      <c r="E3379" t="s">
        <v>370</v>
      </c>
      <c r="F3379">
        <v>2</v>
      </c>
      <c r="G3379">
        <v>3</v>
      </c>
      <c r="H3379" t="s">
        <v>16</v>
      </c>
      <c r="I3379" t="s">
        <v>17</v>
      </c>
      <c r="J3379">
        <v>22.509589041095801</v>
      </c>
      <c r="K3379">
        <v>27.753</v>
      </c>
      <c r="L3379">
        <v>27.777999999999999</v>
      </c>
      <c r="M3379">
        <v>29.376000000000001</v>
      </c>
      <c r="N3379">
        <v>0.79900000000000004</v>
      </c>
      <c r="O3379">
        <v>9</v>
      </c>
    </row>
    <row r="3380" spans="1:15" x14ac:dyDescent="0.45">
      <c r="A3380" t="s">
        <v>108</v>
      </c>
      <c r="B3380">
        <v>2021</v>
      </c>
      <c r="C3380" s="9">
        <v>44493</v>
      </c>
      <c r="D3380" t="s">
        <v>641</v>
      </c>
      <c r="E3380" t="s">
        <v>370</v>
      </c>
      <c r="F3380">
        <v>2</v>
      </c>
      <c r="G3380">
        <v>4</v>
      </c>
      <c r="H3380" t="s">
        <v>26</v>
      </c>
      <c r="I3380" t="s">
        <v>27</v>
      </c>
      <c r="J3380">
        <v>23.424657534246499</v>
      </c>
      <c r="K3380">
        <v>25.332999999999998</v>
      </c>
      <c r="L3380">
        <v>25.353000000000002</v>
      </c>
      <c r="M3380">
        <v>27.091000000000001</v>
      </c>
      <c r="N3380">
        <v>0.86899999999999999</v>
      </c>
      <c r="O3380">
        <v>10</v>
      </c>
    </row>
    <row r="3381" spans="1:15" x14ac:dyDescent="0.45">
      <c r="A3381" t="s">
        <v>108</v>
      </c>
      <c r="B3381">
        <v>2021</v>
      </c>
      <c r="C3381" s="9">
        <v>44493</v>
      </c>
      <c r="D3381" t="s">
        <v>641</v>
      </c>
      <c r="E3381" t="s">
        <v>370</v>
      </c>
      <c r="F3381">
        <v>2</v>
      </c>
      <c r="G3381">
        <v>5</v>
      </c>
      <c r="H3381" t="s">
        <v>34</v>
      </c>
      <c r="I3381" t="s">
        <v>19</v>
      </c>
      <c r="J3381">
        <v>34.230136986301297</v>
      </c>
      <c r="K3381">
        <v>27.677</v>
      </c>
      <c r="L3381">
        <v>27.536999999999999</v>
      </c>
      <c r="M3381">
        <v>29.021000000000001</v>
      </c>
      <c r="N3381">
        <v>0.74199999999999999</v>
      </c>
      <c r="O3381">
        <v>11</v>
      </c>
    </row>
    <row r="3382" spans="1:15" x14ac:dyDescent="0.45">
      <c r="A3382" t="s">
        <v>108</v>
      </c>
      <c r="B3382">
        <v>2021</v>
      </c>
      <c r="C3382" s="9">
        <v>44493</v>
      </c>
      <c r="D3382" t="s">
        <v>641</v>
      </c>
      <c r="E3382" t="s">
        <v>370</v>
      </c>
      <c r="F3382">
        <v>2</v>
      </c>
      <c r="G3382">
        <v>6</v>
      </c>
      <c r="H3382" t="s">
        <v>54</v>
      </c>
      <c r="I3382" t="s">
        <v>44</v>
      </c>
      <c r="J3382">
        <v>24.336986301369802</v>
      </c>
      <c r="K3382">
        <v>20.152999999999999</v>
      </c>
      <c r="L3382">
        <v>19.559000000000001</v>
      </c>
      <c r="M3382">
        <v>23.443000000000001</v>
      </c>
      <c r="N3382">
        <v>1.9419999999999999</v>
      </c>
      <c r="O3382">
        <v>12</v>
      </c>
    </row>
    <row r="3383" spans="1:15" x14ac:dyDescent="0.45">
      <c r="A3383" t="s">
        <v>102</v>
      </c>
      <c r="B3383">
        <v>2022</v>
      </c>
      <c r="C3383" s="9">
        <v>44675</v>
      </c>
      <c r="D3383" t="s">
        <v>653</v>
      </c>
      <c r="E3383" t="s">
        <v>454</v>
      </c>
      <c r="F3383">
        <v>1</v>
      </c>
      <c r="G3383">
        <v>1</v>
      </c>
      <c r="H3383" t="s">
        <v>20</v>
      </c>
      <c r="I3383" t="s">
        <v>21</v>
      </c>
      <c r="J3383">
        <v>26.717808219178</v>
      </c>
      <c r="K3383">
        <v>28.122999999999902</v>
      </c>
      <c r="L3383">
        <v>28.251000000000001</v>
      </c>
      <c r="M3383">
        <v>29.835000000000001</v>
      </c>
      <c r="N3383">
        <v>0.79200000000000004</v>
      </c>
      <c r="O3383">
        <v>2</v>
      </c>
    </row>
    <row r="3384" spans="1:15" x14ac:dyDescent="0.45">
      <c r="A3384" t="s">
        <v>102</v>
      </c>
      <c r="B3384">
        <v>2022</v>
      </c>
      <c r="C3384" s="9">
        <v>44675</v>
      </c>
      <c r="D3384" t="s">
        <v>653</v>
      </c>
      <c r="E3384" t="s">
        <v>454</v>
      </c>
      <c r="F3384">
        <v>1</v>
      </c>
      <c r="G3384">
        <v>2</v>
      </c>
      <c r="H3384" t="s">
        <v>382</v>
      </c>
      <c r="I3384" t="s">
        <v>15</v>
      </c>
      <c r="J3384">
        <v>21.153424657534199</v>
      </c>
      <c r="K3384">
        <v>14.6639999999999</v>
      </c>
      <c r="L3384">
        <v>18.948</v>
      </c>
      <c r="M3384">
        <v>24.757999999999999</v>
      </c>
      <c r="N3384">
        <v>2.9049999999999998</v>
      </c>
      <c r="O3384">
        <v>7</v>
      </c>
    </row>
    <row r="3385" spans="1:15" x14ac:dyDescent="0.45">
      <c r="A3385" t="s">
        <v>102</v>
      </c>
      <c r="B3385">
        <v>2022</v>
      </c>
      <c r="C3385" s="9">
        <v>44675</v>
      </c>
      <c r="D3385" t="s">
        <v>653</v>
      </c>
      <c r="E3385" t="s">
        <v>454</v>
      </c>
      <c r="F3385">
        <v>1</v>
      </c>
      <c r="G3385">
        <v>3</v>
      </c>
      <c r="H3385" t="s">
        <v>60</v>
      </c>
      <c r="I3385" t="s">
        <v>61</v>
      </c>
      <c r="J3385">
        <v>33.772602739725997</v>
      </c>
      <c r="K3385">
        <v>23.178999999999998</v>
      </c>
      <c r="L3385">
        <v>23.23</v>
      </c>
      <c r="M3385">
        <v>24.666</v>
      </c>
      <c r="N3385">
        <v>0.71799999999999997</v>
      </c>
      <c r="O3385">
        <v>17</v>
      </c>
    </row>
    <row r="3386" spans="1:15" x14ac:dyDescent="0.45">
      <c r="A3386" t="s">
        <v>102</v>
      </c>
      <c r="B3386">
        <v>2022</v>
      </c>
      <c r="C3386" s="9">
        <v>44675</v>
      </c>
      <c r="D3386" t="s">
        <v>653</v>
      </c>
      <c r="E3386" t="s">
        <v>454</v>
      </c>
      <c r="F3386">
        <v>1</v>
      </c>
      <c r="G3386">
        <v>4</v>
      </c>
      <c r="H3386" t="s">
        <v>390</v>
      </c>
      <c r="I3386" t="s">
        <v>36</v>
      </c>
      <c r="J3386">
        <v>19.013698630136901</v>
      </c>
      <c r="K3386">
        <v>9</v>
      </c>
      <c r="L3386">
        <v>15.607999999999899</v>
      </c>
      <c r="M3386">
        <v>23.956</v>
      </c>
      <c r="N3386">
        <v>4.1740000000000004</v>
      </c>
      <c r="O3386">
        <v>13</v>
      </c>
    </row>
    <row r="3387" spans="1:15" x14ac:dyDescent="0.45">
      <c r="A3387" t="s">
        <v>102</v>
      </c>
      <c r="B3387">
        <v>2022</v>
      </c>
      <c r="C3387" s="9">
        <v>44675</v>
      </c>
      <c r="D3387" t="s">
        <v>653</v>
      </c>
      <c r="E3387" t="s">
        <v>454</v>
      </c>
      <c r="F3387">
        <v>1</v>
      </c>
      <c r="G3387">
        <v>5</v>
      </c>
      <c r="H3387" t="s">
        <v>58</v>
      </c>
      <c r="I3387" t="s">
        <v>59</v>
      </c>
      <c r="J3387">
        <v>24.2739726027397</v>
      </c>
      <c r="K3387">
        <v>15.170999999999999</v>
      </c>
      <c r="L3387">
        <v>15.864000000000001</v>
      </c>
      <c r="M3387">
        <v>19.68</v>
      </c>
      <c r="N3387">
        <v>1.9079999999999999</v>
      </c>
      <c r="O3387">
        <v>25</v>
      </c>
    </row>
    <row r="3388" spans="1:15" x14ac:dyDescent="0.45">
      <c r="A3388" t="s">
        <v>102</v>
      </c>
      <c r="B3388">
        <v>2022</v>
      </c>
      <c r="C3388" s="9">
        <v>44675</v>
      </c>
      <c r="D3388" t="s">
        <v>653</v>
      </c>
      <c r="E3388" t="s">
        <v>454</v>
      </c>
      <c r="F3388">
        <v>1</v>
      </c>
      <c r="G3388">
        <v>6</v>
      </c>
      <c r="H3388" t="s">
        <v>46</v>
      </c>
      <c r="I3388" t="s">
        <v>47</v>
      </c>
      <c r="J3388">
        <v>21.854794520547902</v>
      </c>
      <c r="K3388">
        <v>22.173999999999999</v>
      </c>
      <c r="L3388">
        <v>20.187999999999999</v>
      </c>
      <c r="M3388">
        <v>25.02</v>
      </c>
      <c r="N3388">
        <v>2.4159999999999999</v>
      </c>
      <c r="O3388">
        <v>21</v>
      </c>
    </row>
    <row r="3389" spans="1:15" x14ac:dyDescent="0.45">
      <c r="A3389" t="s">
        <v>102</v>
      </c>
      <c r="B3389">
        <v>2022</v>
      </c>
      <c r="C3389" s="9">
        <v>44675</v>
      </c>
      <c r="D3389" t="s">
        <v>653</v>
      </c>
      <c r="E3389" t="s">
        <v>454</v>
      </c>
      <c r="F3389">
        <v>1</v>
      </c>
      <c r="G3389">
        <v>7</v>
      </c>
      <c r="H3389" t="s">
        <v>52</v>
      </c>
      <c r="I3389" t="s">
        <v>53</v>
      </c>
      <c r="J3389">
        <v>25.123287671232799</v>
      </c>
      <c r="K3389">
        <v>16.884</v>
      </c>
      <c r="L3389">
        <v>16.501999999999999</v>
      </c>
      <c r="M3389">
        <v>19.18</v>
      </c>
      <c r="N3389">
        <v>1.339</v>
      </c>
      <c r="O3389">
        <v>21</v>
      </c>
    </row>
    <row r="3390" spans="1:15" x14ac:dyDescent="0.45">
      <c r="A3390" t="s">
        <v>102</v>
      </c>
      <c r="B3390">
        <v>2022</v>
      </c>
      <c r="C3390" s="9">
        <v>44675</v>
      </c>
      <c r="D3390" t="s">
        <v>653</v>
      </c>
      <c r="E3390" t="s">
        <v>454</v>
      </c>
      <c r="F3390">
        <v>2</v>
      </c>
      <c r="G3390">
        <v>1</v>
      </c>
      <c r="H3390" t="s">
        <v>16</v>
      </c>
      <c r="I3390" t="s">
        <v>17</v>
      </c>
      <c r="J3390">
        <v>23.008219178082101</v>
      </c>
      <c r="K3390">
        <v>27.777999999999999</v>
      </c>
      <c r="L3390">
        <v>27.923999999999999</v>
      </c>
      <c r="M3390">
        <v>29.515999999999998</v>
      </c>
      <c r="N3390">
        <v>0.79600000000000004</v>
      </c>
      <c r="O3390">
        <v>1</v>
      </c>
    </row>
    <row r="3391" spans="1:15" x14ac:dyDescent="0.45">
      <c r="A3391" t="s">
        <v>102</v>
      </c>
      <c r="B3391">
        <v>2022</v>
      </c>
      <c r="C3391" s="9">
        <v>44675</v>
      </c>
      <c r="D3391" t="s">
        <v>653</v>
      </c>
      <c r="E3391" t="s">
        <v>454</v>
      </c>
      <c r="F3391">
        <v>2</v>
      </c>
      <c r="G3391">
        <v>2</v>
      </c>
      <c r="H3391" t="s">
        <v>26</v>
      </c>
      <c r="I3391" t="s">
        <v>27</v>
      </c>
      <c r="J3391">
        <v>23.923287671232799</v>
      </c>
      <c r="K3391">
        <v>25.353000000000002</v>
      </c>
      <c r="L3391">
        <v>25.456999999999901</v>
      </c>
      <c r="M3391">
        <v>27.178999999999998</v>
      </c>
      <c r="N3391">
        <v>0.86099999999999999</v>
      </c>
      <c r="O3391">
        <v>3</v>
      </c>
    </row>
    <row r="3392" spans="1:15" x14ac:dyDescent="0.45">
      <c r="A3392" t="s">
        <v>102</v>
      </c>
      <c r="B3392">
        <v>2022</v>
      </c>
      <c r="C3392" s="9">
        <v>44675</v>
      </c>
      <c r="D3392" t="s">
        <v>653</v>
      </c>
      <c r="E3392" t="s">
        <v>454</v>
      </c>
      <c r="F3392">
        <v>2</v>
      </c>
      <c r="G3392">
        <v>3</v>
      </c>
      <c r="H3392" t="s">
        <v>35</v>
      </c>
      <c r="I3392" t="s">
        <v>36</v>
      </c>
      <c r="J3392">
        <v>24.046575342465701</v>
      </c>
      <c r="K3392">
        <v>9</v>
      </c>
      <c r="L3392">
        <v>17.212</v>
      </c>
      <c r="M3392">
        <v>25.802</v>
      </c>
      <c r="N3392">
        <v>4.2949999999999999</v>
      </c>
      <c r="O3392">
        <v>8</v>
      </c>
    </row>
    <row r="3393" spans="1:15" x14ac:dyDescent="0.45">
      <c r="A3393" t="s">
        <v>102</v>
      </c>
      <c r="B3393">
        <v>2022</v>
      </c>
      <c r="C3393" s="9">
        <v>44675</v>
      </c>
      <c r="D3393" t="s">
        <v>653</v>
      </c>
      <c r="E3393" t="s">
        <v>454</v>
      </c>
      <c r="F3393">
        <v>2</v>
      </c>
      <c r="G3393">
        <v>4</v>
      </c>
      <c r="H3393" t="s">
        <v>83</v>
      </c>
      <c r="I3393" t="s">
        <v>84</v>
      </c>
      <c r="J3393">
        <v>29.6</v>
      </c>
      <c r="K3393">
        <v>13.952999999999999</v>
      </c>
      <c r="L3393">
        <v>15.0229999999999</v>
      </c>
      <c r="M3393">
        <v>18.492999999999999</v>
      </c>
      <c r="N3393">
        <v>1.7350000000000001</v>
      </c>
      <c r="O3393">
        <v>17</v>
      </c>
    </row>
    <row r="3394" spans="1:15" x14ac:dyDescent="0.45">
      <c r="A3394" t="s">
        <v>102</v>
      </c>
      <c r="B3394">
        <v>2022</v>
      </c>
      <c r="C3394" s="9">
        <v>44675</v>
      </c>
      <c r="D3394" t="s">
        <v>653</v>
      </c>
      <c r="E3394" t="s">
        <v>454</v>
      </c>
      <c r="F3394">
        <v>2</v>
      </c>
      <c r="G3394">
        <v>5</v>
      </c>
      <c r="H3394" t="s">
        <v>34</v>
      </c>
      <c r="I3394" t="s">
        <v>74</v>
      </c>
      <c r="J3394">
        <v>34.728767123287597</v>
      </c>
      <c r="K3394">
        <v>27.536999999999999</v>
      </c>
      <c r="L3394">
        <v>27.280999999999999</v>
      </c>
      <c r="M3394">
        <v>28.759</v>
      </c>
      <c r="N3394">
        <v>0.73899999999999999</v>
      </c>
      <c r="O3394">
        <v>9</v>
      </c>
    </row>
    <row r="3395" spans="1:15" x14ac:dyDescent="0.45">
      <c r="A3395" t="s">
        <v>102</v>
      </c>
      <c r="B3395">
        <v>2022</v>
      </c>
      <c r="C3395" s="9">
        <v>44675</v>
      </c>
      <c r="D3395" t="s">
        <v>653</v>
      </c>
      <c r="E3395" t="s">
        <v>454</v>
      </c>
      <c r="F3395">
        <v>2</v>
      </c>
      <c r="G3395">
        <v>6</v>
      </c>
      <c r="H3395" t="s">
        <v>289</v>
      </c>
      <c r="I3395" t="s">
        <v>70</v>
      </c>
      <c r="J3395">
        <v>23.109589041095798</v>
      </c>
      <c r="K3395">
        <v>9</v>
      </c>
      <c r="L3395">
        <v>5.0409999999999897</v>
      </c>
      <c r="M3395">
        <v>16.164999999999999</v>
      </c>
      <c r="N3395">
        <v>5.5620000000000003</v>
      </c>
      <c r="O3395">
        <v>25</v>
      </c>
    </row>
    <row r="3396" spans="1:15" x14ac:dyDescent="0.45">
      <c r="A3396" t="s">
        <v>102</v>
      </c>
      <c r="B3396">
        <v>2022</v>
      </c>
      <c r="C3396" s="9">
        <v>44675</v>
      </c>
      <c r="D3396" t="s">
        <v>653</v>
      </c>
      <c r="E3396" t="s">
        <v>454</v>
      </c>
      <c r="F3396">
        <v>3</v>
      </c>
      <c r="G3396">
        <v>1</v>
      </c>
      <c r="H3396" t="s">
        <v>33</v>
      </c>
      <c r="I3396" t="s">
        <v>27</v>
      </c>
      <c r="J3396">
        <v>28.427397260273899</v>
      </c>
      <c r="K3396">
        <v>25.117000000000001</v>
      </c>
      <c r="L3396">
        <v>25.559000000000001</v>
      </c>
      <c r="M3396">
        <v>27.803000000000001</v>
      </c>
      <c r="N3396">
        <v>1.1220000000000001</v>
      </c>
      <c r="O3396">
        <v>6</v>
      </c>
    </row>
    <row r="3397" spans="1:15" x14ac:dyDescent="0.45">
      <c r="A3397" t="s">
        <v>102</v>
      </c>
      <c r="B3397">
        <v>2022</v>
      </c>
      <c r="C3397" s="9">
        <v>44675</v>
      </c>
      <c r="D3397" t="s">
        <v>653</v>
      </c>
      <c r="E3397" t="s">
        <v>454</v>
      </c>
      <c r="F3397">
        <v>3</v>
      </c>
      <c r="G3397">
        <v>2</v>
      </c>
      <c r="H3397" t="s">
        <v>381</v>
      </c>
      <c r="I3397" t="s">
        <v>105</v>
      </c>
      <c r="J3397">
        <v>19.350684931506802</v>
      </c>
      <c r="K3397">
        <v>9</v>
      </c>
      <c r="L3397">
        <v>20.068999999999999</v>
      </c>
      <c r="M3397">
        <v>28.867000000000001</v>
      </c>
      <c r="N3397">
        <v>4.399</v>
      </c>
      <c r="O3397">
        <v>12</v>
      </c>
    </row>
    <row r="3398" spans="1:15" x14ac:dyDescent="0.45">
      <c r="A3398" t="s">
        <v>102</v>
      </c>
      <c r="B3398">
        <v>2022</v>
      </c>
      <c r="C3398" s="9">
        <v>44675</v>
      </c>
      <c r="D3398" t="s">
        <v>653</v>
      </c>
      <c r="E3398" t="s">
        <v>454</v>
      </c>
      <c r="F3398">
        <v>3</v>
      </c>
      <c r="G3398">
        <v>3</v>
      </c>
      <c r="H3398" t="s">
        <v>50</v>
      </c>
      <c r="I3398" t="s">
        <v>51</v>
      </c>
      <c r="J3398">
        <v>25.550684931506801</v>
      </c>
      <c r="K3398">
        <v>26.431000000000001</v>
      </c>
      <c r="L3398">
        <v>26.398999999999901</v>
      </c>
      <c r="M3398">
        <v>27.876999999999999</v>
      </c>
      <c r="N3398">
        <v>0.73899999999999999</v>
      </c>
      <c r="O3398">
        <v>11</v>
      </c>
    </row>
    <row r="3399" spans="1:15" x14ac:dyDescent="0.45">
      <c r="A3399" t="s">
        <v>102</v>
      </c>
      <c r="B3399">
        <v>2022</v>
      </c>
      <c r="C3399" s="9">
        <v>44675</v>
      </c>
      <c r="D3399" t="s">
        <v>653</v>
      </c>
      <c r="E3399" t="s">
        <v>454</v>
      </c>
      <c r="F3399">
        <v>3</v>
      </c>
      <c r="G3399">
        <v>4</v>
      </c>
      <c r="H3399" t="s">
        <v>106</v>
      </c>
      <c r="I3399" t="s">
        <v>63</v>
      </c>
      <c r="K3399">
        <v>15.257</v>
      </c>
      <c r="L3399">
        <v>16.853000000000002</v>
      </c>
      <c r="M3399">
        <v>22.917000000000002</v>
      </c>
      <c r="N3399">
        <v>3.032</v>
      </c>
      <c r="O3399">
        <v>17</v>
      </c>
    </row>
    <row r="3400" spans="1:15" x14ac:dyDescent="0.45">
      <c r="A3400" t="s">
        <v>102</v>
      </c>
      <c r="B3400">
        <v>2022</v>
      </c>
      <c r="C3400" s="9">
        <v>44675</v>
      </c>
      <c r="D3400" t="s">
        <v>653</v>
      </c>
      <c r="E3400" t="s">
        <v>454</v>
      </c>
      <c r="F3400">
        <v>3</v>
      </c>
      <c r="G3400">
        <v>5</v>
      </c>
      <c r="H3400" t="s">
        <v>18</v>
      </c>
      <c r="I3400" t="s">
        <v>19</v>
      </c>
      <c r="J3400">
        <v>23.920547945205399</v>
      </c>
      <c r="K3400">
        <v>9</v>
      </c>
      <c r="L3400">
        <v>11.744</v>
      </c>
      <c r="M3400">
        <v>20.972000000000001</v>
      </c>
      <c r="N3400">
        <v>4.6139999999999999</v>
      </c>
      <c r="O3400">
        <v>13</v>
      </c>
    </row>
    <row r="3401" spans="1:15" x14ac:dyDescent="0.45">
      <c r="A3401" t="s">
        <v>102</v>
      </c>
      <c r="B3401">
        <v>2022</v>
      </c>
      <c r="C3401" s="9">
        <v>44675</v>
      </c>
      <c r="D3401" t="s">
        <v>653</v>
      </c>
      <c r="E3401" t="s">
        <v>454</v>
      </c>
      <c r="F3401">
        <v>3</v>
      </c>
      <c r="G3401">
        <v>6</v>
      </c>
      <c r="H3401" t="s">
        <v>86</v>
      </c>
      <c r="I3401" t="s">
        <v>87</v>
      </c>
      <c r="J3401">
        <v>21.643835616438299</v>
      </c>
      <c r="K3401">
        <v>9</v>
      </c>
      <c r="L3401">
        <v>8.0009999999999994</v>
      </c>
      <c r="M3401">
        <v>17.821000000000002</v>
      </c>
      <c r="N3401">
        <v>4.91</v>
      </c>
      <c r="O3401">
        <v>25</v>
      </c>
    </row>
    <row r="3402" spans="1:15" x14ac:dyDescent="0.45">
      <c r="A3402" t="s">
        <v>102</v>
      </c>
      <c r="B3402">
        <v>2022</v>
      </c>
      <c r="C3402" s="9">
        <v>44675</v>
      </c>
      <c r="D3402" t="s">
        <v>653</v>
      </c>
      <c r="E3402" t="s">
        <v>454</v>
      </c>
      <c r="F3402">
        <v>3</v>
      </c>
      <c r="G3402">
        <v>7</v>
      </c>
      <c r="H3402" t="s">
        <v>80</v>
      </c>
      <c r="I3402" t="s">
        <v>17</v>
      </c>
      <c r="J3402">
        <v>20.2082191780821</v>
      </c>
      <c r="K3402">
        <v>9</v>
      </c>
      <c r="L3402">
        <v>2.0529999999999999</v>
      </c>
      <c r="M3402">
        <v>13.297000000000001</v>
      </c>
      <c r="N3402">
        <v>5.6219999999999999</v>
      </c>
      <c r="O3402">
        <v>17</v>
      </c>
    </row>
    <row r="3403" spans="1:15" x14ac:dyDescent="0.45">
      <c r="A3403" t="s">
        <v>102</v>
      </c>
      <c r="B3403">
        <v>2022</v>
      </c>
      <c r="C3403" s="9">
        <v>44675</v>
      </c>
      <c r="D3403" t="s">
        <v>653</v>
      </c>
      <c r="E3403" t="s">
        <v>454</v>
      </c>
      <c r="F3403">
        <v>4</v>
      </c>
      <c r="G3403">
        <v>1</v>
      </c>
      <c r="H3403" t="s">
        <v>384</v>
      </c>
      <c r="I3403" t="s">
        <v>19</v>
      </c>
      <c r="J3403">
        <v>22.635616438356099</v>
      </c>
      <c r="K3403">
        <v>9</v>
      </c>
      <c r="L3403">
        <v>22.635999999999999</v>
      </c>
      <c r="M3403">
        <v>33.816000000000003</v>
      </c>
      <c r="N3403">
        <v>5.59</v>
      </c>
      <c r="O3403">
        <v>4</v>
      </c>
    </row>
    <row r="3404" spans="1:15" x14ac:dyDescent="0.45">
      <c r="A3404" t="s">
        <v>102</v>
      </c>
      <c r="B3404">
        <v>2022</v>
      </c>
      <c r="C3404" s="9">
        <v>44675</v>
      </c>
      <c r="D3404" t="s">
        <v>653</v>
      </c>
      <c r="E3404" t="s">
        <v>454</v>
      </c>
      <c r="F3404">
        <v>4</v>
      </c>
      <c r="G3404">
        <v>2</v>
      </c>
      <c r="H3404" t="s">
        <v>30</v>
      </c>
      <c r="I3404" t="s">
        <v>31</v>
      </c>
      <c r="J3404">
        <v>26.021917808219101</v>
      </c>
      <c r="K3404">
        <v>21.201000000000001</v>
      </c>
      <c r="L3404">
        <v>21.971</v>
      </c>
      <c r="M3404">
        <v>25.061</v>
      </c>
      <c r="N3404">
        <v>1.5449999999999999</v>
      </c>
      <c r="O3404">
        <v>5</v>
      </c>
    </row>
    <row r="3405" spans="1:15" x14ac:dyDescent="0.45">
      <c r="A3405" t="s">
        <v>102</v>
      </c>
      <c r="B3405">
        <v>2022</v>
      </c>
      <c r="C3405" s="9">
        <v>44675</v>
      </c>
      <c r="D3405" t="s">
        <v>653</v>
      </c>
      <c r="E3405" t="s">
        <v>454</v>
      </c>
      <c r="F3405">
        <v>4</v>
      </c>
      <c r="G3405">
        <v>3</v>
      </c>
      <c r="H3405" t="s">
        <v>116</v>
      </c>
      <c r="I3405" t="s">
        <v>21</v>
      </c>
      <c r="J3405">
        <v>31.087671232876701</v>
      </c>
      <c r="K3405">
        <v>23.658000000000001</v>
      </c>
      <c r="L3405">
        <v>23.728999999999999</v>
      </c>
      <c r="M3405">
        <v>25.754999999999999</v>
      </c>
      <c r="N3405">
        <v>1.0129999999999999</v>
      </c>
      <c r="O3405">
        <v>13</v>
      </c>
    </row>
    <row r="3406" spans="1:15" x14ac:dyDescent="0.45">
      <c r="A3406" t="s">
        <v>102</v>
      </c>
      <c r="B3406">
        <v>2022</v>
      </c>
      <c r="C3406" s="9">
        <v>44675</v>
      </c>
      <c r="D3406" t="s">
        <v>653</v>
      </c>
      <c r="E3406" t="s">
        <v>454</v>
      </c>
      <c r="F3406">
        <v>4</v>
      </c>
      <c r="G3406">
        <v>4</v>
      </c>
      <c r="H3406" t="s">
        <v>24</v>
      </c>
      <c r="I3406" t="s">
        <v>25</v>
      </c>
      <c r="J3406">
        <v>23.652054794520499</v>
      </c>
      <c r="K3406">
        <v>22.295999999999999</v>
      </c>
      <c r="L3406">
        <v>22.22</v>
      </c>
      <c r="M3406">
        <v>24.981999999999999</v>
      </c>
      <c r="N3406">
        <v>1.381</v>
      </c>
      <c r="O3406">
        <v>10</v>
      </c>
    </row>
    <row r="3407" spans="1:15" x14ac:dyDescent="0.45">
      <c r="A3407" t="s">
        <v>102</v>
      </c>
      <c r="B3407">
        <v>2022</v>
      </c>
      <c r="C3407" s="9">
        <v>44675</v>
      </c>
      <c r="D3407" t="s">
        <v>653</v>
      </c>
      <c r="E3407" t="s">
        <v>454</v>
      </c>
      <c r="F3407">
        <v>4</v>
      </c>
      <c r="G3407">
        <v>5</v>
      </c>
      <c r="H3407" t="s">
        <v>32</v>
      </c>
      <c r="I3407" t="s">
        <v>78</v>
      </c>
      <c r="J3407">
        <v>19.7479452054794</v>
      </c>
      <c r="K3407">
        <v>9</v>
      </c>
      <c r="L3407">
        <v>12.044</v>
      </c>
      <c r="M3407">
        <v>21.096</v>
      </c>
      <c r="N3407">
        <v>4.5259999999999998</v>
      </c>
      <c r="O3407">
        <v>21</v>
      </c>
    </row>
    <row r="3408" spans="1:15" x14ac:dyDescent="0.45">
      <c r="A3408" t="s">
        <v>102</v>
      </c>
      <c r="B3408">
        <v>2022</v>
      </c>
      <c r="C3408" s="9">
        <v>44675</v>
      </c>
      <c r="D3408" t="s">
        <v>653</v>
      </c>
      <c r="E3408" t="s">
        <v>454</v>
      </c>
      <c r="F3408">
        <v>4</v>
      </c>
      <c r="G3408">
        <v>6</v>
      </c>
      <c r="H3408" t="s">
        <v>107</v>
      </c>
      <c r="I3408" t="s">
        <v>59</v>
      </c>
      <c r="J3408">
        <v>18.630136986301299</v>
      </c>
      <c r="K3408">
        <v>9</v>
      </c>
      <c r="L3408">
        <v>8.2210000000000001</v>
      </c>
      <c r="M3408">
        <v>17.931000000000001</v>
      </c>
      <c r="N3408">
        <v>4.8550000000000004</v>
      </c>
      <c r="O3408">
        <v>21</v>
      </c>
    </row>
    <row r="3409" spans="1:15" x14ac:dyDescent="0.45">
      <c r="A3409" t="s">
        <v>102</v>
      </c>
      <c r="B3409">
        <v>2022</v>
      </c>
      <c r="C3409" s="9">
        <v>44675</v>
      </c>
      <c r="D3409" t="s">
        <v>653</v>
      </c>
      <c r="E3409" t="s">
        <v>454</v>
      </c>
      <c r="F3409">
        <v>4</v>
      </c>
      <c r="G3409">
        <v>7</v>
      </c>
      <c r="H3409" t="s">
        <v>476</v>
      </c>
      <c r="I3409" t="s">
        <v>70</v>
      </c>
      <c r="J3409">
        <v>20.7424657534246</v>
      </c>
      <c r="K3409">
        <v>9</v>
      </c>
      <c r="L3409">
        <v>2.1969999999999898</v>
      </c>
      <c r="M3409">
        <v>13.388999999999999</v>
      </c>
      <c r="N3409">
        <v>5.5960000000000001</v>
      </c>
      <c r="O3409">
        <v>25</v>
      </c>
    </row>
    <row r="3410" spans="1:15" x14ac:dyDescent="0.45">
      <c r="A3410" t="s">
        <v>102</v>
      </c>
      <c r="B3410">
        <v>2022</v>
      </c>
      <c r="C3410" s="9">
        <v>44675</v>
      </c>
      <c r="D3410" t="s">
        <v>653</v>
      </c>
      <c r="E3410" t="s">
        <v>642</v>
      </c>
      <c r="F3410">
        <v>1</v>
      </c>
      <c r="G3410">
        <v>1</v>
      </c>
      <c r="H3410" t="s">
        <v>24</v>
      </c>
      <c r="I3410" t="s">
        <v>25</v>
      </c>
      <c r="J3410">
        <v>23.652054794520499</v>
      </c>
      <c r="K3410">
        <v>22.22</v>
      </c>
      <c r="L3410">
        <v>22.710999999999999</v>
      </c>
      <c r="M3410">
        <v>25.413</v>
      </c>
      <c r="N3410">
        <v>1.351</v>
      </c>
      <c r="O3410">
        <v>10</v>
      </c>
    </row>
    <row r="3411" spans="1:15" x14ac:dyDescent="0.45">
      <c r="A3411" t="s">
        <v>102</v>
      </c>
      <c r="B3411">
        <v>2022</v>
      </c>
      <c r="C3411" s="9">
        <v>44675</v>
      </c>
      <c r="D3411" t="s">
        <v>653</v>
      </c>
      <c r="E3411" t="s">
        <v>642</v>
      </c>
      <c r="F3411">
        <v>1</v>
      </c>
      <c r="G3411">
        <v>2</v>
      </c>
      <c r="H3411" t="s">
        <v>18</v>
      </c>
      <c r="I3411" t="s">
        <v>19</v>
      </c>
      <c r="J3411">
        <v>23.920547945205399</v>
      </c>
      <c r="K3411">
        <v>11.744</v>
      </c>
      <c r="L3411">
        <v>16.375</v>
      </c>
      <c r="M3411">
        <v>23.323</v>
      </c>
      <c r="N3411">
        <v>3.4740000000000002</v>
      </c>
      <c r="O3411">
        <v>13</v>
      </c>
    </row>
    <row r="3412" spans="1:15" x14ac:dyDescent="0.45">
      <c r="A3412" t="s">
        <v>102</v>
      </c>
      <c r="B3412">
        <v>2022</v>
      </c>
      <c r="C3412" s="9">
        <v>44675</v>
      </c>
      <c r="D3412" t="s">
        <v>653</v>
      </c>
      <c r="E3412" t="s">
        <v>642</v>
      </c>
      <c r="F3412">
        <v>1</v>
      </c>
      <c r="G3412">
        <v>3</v>
      </c>
      <c r="H3412" t="s">
        <v>60</v>
      </c>
      <c r="I3412" t="s">
        <v>61</v>
      </c>
      <c r="J3412">
        <v>33.772602739725997</v>
      </c>
      <c r="K3412">
        <v>23.23</v>
      </c>
      <c r="L3412">
        <v>23.154999999999902</v>
      </c>
      <c r="M3412">
        <v>24.588999999999999</v>
      </c>
      <c r="N3412">
        <v>0.71699999999999997</v>
      </c>
      <c r="O3412">
        <v>17</v>
      </c>
    </row>
    <row r="3413" spans="1:15" x14ac:dyDescent="0.45">
      <c r="A3413" t="s">
        <v>102</v>
      </c>
      <c r="B3413">
        <v>2022</v>
      </c>
      <c r="C3413" s="9">
        <v>44675</v>
      </c>
      <c r="D3413" t="s">
        <v>653</v>
      </c>
      <c r="E3413" t="s">
        <v>642</v>
      </c>
      <c r="F3413">
        <v>1</v>
      </c>
      <c r="G3413">
        <v>4</v>
      </c>
      <c r="H3413" t="s">
        <v>52</v>
      </c>
      <c r="I3413" t="s">
        <v>53</v>
      </c>
      <c r="J3413">
        <v>25.123287671232799</v>
      </c>
      <c r="K3413">
        <v>16.501999999999999</v>
      </c>
      <c r="L3413">
        <v>16.420000000000002</v>
      </c>
      <c r="M3413">
        <v>19.036000000000001</v>
      </c>
      <c r="N3413">
        <v>1.3080000000000001</v>
      </c>
      <c r="O3413">
        <v>21</v>
      </c>
    </row>
    <row r="3414" spans="1:15" x14ac:dyDescent="0.45">
      <c r="A3414" t="s">
        <v>102</v>
      </c>
      <c r="B3414">
        <v>2022</v>
      </c>
      <c r="C3414" s="9">
        <v>44675</v>
      </c>
      <c r="D3414" t="s">
        <v>653</v>
      </c>
      <c r="E3414" t="s">
        <v>642</v>
      </c>
      <c r="F3414">
        <v>1</v>
      </c>
      <c r="G3414">
        <v>5</v>
      </c>
      <c r="H3414" t="s">
        <v>289</v>
      </c>
      <c r="I3414" t="s">
        <v>70</v>
      </c>
      <c r="J3414">
        <v>23.109589041095798</v>
      </c>
      <c r="K3414">
        <v>5.0409999999999897</v>
      </c>
      <c r="L3414">
        <v>3.7919999999999998</v>
      </c>
      <c r="M3414">
        <v>12.816000000000001</v>
      </c>
      <c r="N3414">
        <v>4.5119999999999996</v>
      </c>
      <c r="O3414">
        <v>25</v>
      </c>
    </row>
    <row r="3415" spans="1:15" x14ac:dyDescent="0.45">
      <c r="A3415" t="s">
        <v>102</v>
      </c>
      <c r="B3415">
        <v>2022</v>
      </c>
      <c r="C3415" s="9">
        <v>44675</v>
      </c>
      <c r="D3415" t="s">
        <v>653</v>
      </c>
      <c r="E3415" t="s">
        <v>642</v>
      </c>
      <c r="F3415">
        <v>2</v>
      </c>
      <c r="G3415">
        <v>1</v>
      </c>
      <c r="H3415" t="s">
        <v>35</v>
      </c>
      <c r="I3415" t="s">
        <v>36</v>
      </c>
      <c r="J3415">
        <v>24.046575342465701</v>
      </c>
      <c r="K3415">
        <v>17.212</v>
      </c>
      <c r="L3415">
        <v>21.134999999999899</v>
      </c>
      <c r="M3415">
        <v>28.651</v>
      </c>
      <c r="N3415">
        <v>3.758</v>
      </c>
      <c r="O3415">
        <v>8</v>
      </c>
    </row>
    <row r="3416" spans="1:15" x14ac:dyDescent="0.45">
      <c r="A3416" t="s">
        <v>102</v>
      </c>
      <c r="B3416">
        <v>2022</v>
      </c>
      <c r="C3416" s="9">
        <v>44675</v>
      </c>
      <c r="D3416" t="s">
        <v>653</v>
      </c>
      <c r="E3416" t="s">
        <v>642</v>
      </c>
      <c r="F3416">
        <v>2</v>
      </c>
      <c r="G3416">
        <v>2</v>
      </c>
      <c r="H3416" t="s">
        <v>57</v>
      </c>
      <c r="I3416" t="s">
        <v>47</v>
      </c>
      <c r="J3416">
        <v>22.2356164383561</v>
      </c>
      <c r="K3416">
        <v>9</v>
      </c>
      <c r="L3416">
        <v>15.821999999999999</v>
      </c>
      <c r="M3416">
        <v>25.641999999999999</v>
      </c>
      <c r="N3416">
        <v>4.91</v>
      </c>
      <c r="O3416">
        <v>13</v>
      </c>
    </row>
    <row r="3417" spans="1:15" x14ac:dyDescent="0.45">
      <c r="A3417" t="s">
        <v>102</v>
      </c>
      <c r="B3417">
        <v>2022</v>
      </c>
      <c r="C3417" s="9">
        <v>44675</v>
      </c>
      <c r="D3417" t="s">
        <v>653</v>
      </c>
      <c r="E3417" t="s">
        <v>642</v>
      </c>
      <c r="F3417">
        <v>2</v>
      </c>
      <c r="G3417">
        <v>3</v>
      </c>
      <c r="H3417" t="s">
        <v>83</v>
      </c>
      <c r="I3417" t="s">
        <v>84</v>
      </c>
      <c r="J3417">
        <v>29.6</v>
      </c>
      <c r="K3417">
        <v>15.0229999999999</v>
      </c>
      <c r="L3417">
        <v>15.468999999999999</v>
      </c>
      <c r="M3417">
        <v>18.809000000000001</v>
      </c>
      <c r="N3417">
        <v>1.67</v>
      </c>
      <c r="O3417">
        <v>17</v>
      </c>
    </row>
    <row r="3418" spans="1:15" x14ac:dyDescent="0.45">
      <c r="A3418" t="s">
        <v>102</v>
      </c>
      <c r="B3418">
        <v>2022</v>
      </c>
      <c r="C3418" s="9">
        <v>44675</v>
      </c>
      <c r="D3418" t="s">
        <v>653</v>
      </c>
      <c r="E3418" t="s">
        <v>642</v>
      </c>
      <c r="F3418">
        <v>2</v>
      </c>
      <c r="G3418">
        <v>4</v>
      </c>
      <c r="H3418" t="s">
        <v>32</v>
      </c>
      <c r="I3418" t="s">
        <v>78</v>
      </c>
      <c r="J3418">
        <v>19.7479452054794</v>
      </c>
      <c r="K3418">
        <v>12.044</v>
      </c>
      <c r="L3418">
        <v>11.632999999999999</v>
      </c>
      <c r="M3418">
        <v>18.789000000000001</v>
      </c>
      <c r="N3418">
        <v>3.5779999999999998</v>
      </c>
      <c r="O3418">
        <v>21</v>
      </c>
    </row>
    <row r="3419" spans="1:15" x14ac:dyDescent="0.45">
      <c r="A3419" t="s">
        <v>102</v>
      </c>
      <c r="B3419">
        <v>2022</v>
      </c>
      <c r="C3419" s="9">
        <v>44675</v>
      </c>
      <c r="D3419" t="s">
        <v>653</v>
      </c>
      <c r="E3419" t="s">
        <v>642</v>
      </c>
      <c r="F3419">
        <v>2</v>
      </c>
      <c r="G3419">
        <v>5</v>
      </c>
      <c r="H3419" t="s">
        <v>86</v>
      </c>
      <c r="I3419" t="s">
        <v>87</v>
      </c>
      <c r="J3419">
        <v>21.643835616438299</v>
      </c>
      <c r="K3419">
        <v>8.0009999999999994</v>
      </c>
      <c r="L3419">
        <v>5.9569999999999999</v>
      </c>
      <c r="M3419">
        <v>14.067</v>
      </c>
      <c r="N3419">
        <v>4.0549999999999997</v>
      </c>
      <c r="O3419">
        <v>25</v>
      </c>
    </row>
    <row r="3420" spans="1:15" x14ac:dyDescent="0.45">
      <c r="A3420" t="s">
        <v>102</v>
      </c>
      <c r="B3420">
        <v>2022</v>
      </c>
      <c r="C3420" s="9">
        <v>44675</v>
      </c>
      <c r="D3420" t="s">
        <v>653</v>
      </c>
      <c r="E3420" t="s">
        <v>642</v>
      </c>
      <c r="F3420">
        <v>3</v>
      </c>
      <c r="G3420">
        <v>1</v>
      </c>
      <c r="H3420" t="s">
        <v>50</v>
      </c>
      <c r="I3420" t="s">
        <v>51</v>
      </c>
      <c r="J3420">
        <v>25.550684931506801</v>
      </c>
      <c r="K3420">
        <v>26.398999999999901</v>
      </c>
      <c r="L3420">
        <v>26.497</v>
      </c>
      <c r="M3420">
        <v>27.975000000000001</v>
      </c>
      <c r="N3420">
        <v>0.73899999999999999</v>
      </c>
      <c r="O3420">
        <v>11</v>
      </c>
    </row>
    <row r="3421" spans="1:15" x14ac:dyDescent="0.45">
      <c r="A3421" t="s">
        <v>102</v>
      </c>
      <c r="B3421">
        <v>2022</v>
      </c>
      <c r="C3421" s="9">
        <v>44675</v>
      </c>
      <c r="D3421" t="s">
        <v>653</v>
      </c>
      <c r="E3421" t="s">
        <v>642</v>
      </c>
      <c r="F3421">
        <v>3</v>
      </c>
      <c r="G3421">
        <v>2</v>
      </c>
      <c r="H3421" t="s">
        <v>390</v>
      </c>
      <c r="I3421" t="s">
        <v>36</v>
      </c>
      <c r="J3421">
        <v>19.013698630136901</v>
      </c>
      <c r="K3421">
        <v>15.607999999999899</v>
      </c>
      <c r="L3421">
        <v>18.513999999999999</v>
      </c>
      <c r="M3421">
        <v>25.164000000000001</v>
      </c>
      <c r="N3421">
        <v>3.3250000000000002</v>
      </c>
      <c r="O3421">
        <v>13</v>
      </c>
    </row>
    <row r="3422" spans="1:15" x14ac:dyDescent="0.45">
      <c r="A3422" t="s">
        <v>102</v>
      </c>
      <c r="B3422">
        <v>2022</v>
      </c>
      <c r="C3422" s="9">
        <v>44675</v>
      </c>
      <c r="D3422" t="s">
        <v>653</v>
      </c>
      <c r="E3422" t="s">
        <v>642</v>
      </c>
      <c r="F3422">
        <v>3</v>
      </c>
      <c r="G3422">
        <v>3</v>
      </c>
      <c r="H3422" t="s">
        <v>80</v>
      </c>
      <c r="I3422" t="s">
        <v>17</v>
      </c>
      <c r="J3422">
        <v>20.2082191780821</v>
      </c>
      <c r="K3422">
        <v>2.0529999999999999</v>
      </c>
      <c r="L3422">
        <v>11.55</v>
      </c>
      <c r="M3422">
        <v>19.234000000000002</v>
      </c>
      <c r="N3422">
        <v>3.8420000000000001</v>
      </c>
      <c r="O3422">
        <v>17</v>
      </c>
    </row>
    <row r="3423" spans="1:15" x14ac:dyDescent="0.45">
      <c r="A3423" t="s">
        <v>102</v>
      </c>
      <c r="B3423">
        <v>2022</v>
      </c>
      <c r="C3423" s="9">
        <v>44675</v>
      </c>
      <c r="D3423" t="s">
        <v>653</v>
      </c>
      <c r="E3423" t="s">
        <v>642</v>
      </c>
      <c r="F3423">
        <v>3</v>
      </c>
      <c r="G3423">
        <v>4</v>
      </c>
      <c r="H3423" t="s">
        <v>46</v>
      </c>
      <c r="I3423" t="s">
        <v>47</v>
      </c>
      <c r="J3423">
        <v>21.854794520547902</v>
      </c>
      <c r="K3423">
        <v>20.187999999999999</v>
      </c>
      <c r="L3423">
        <v>19.260999999999999</v>
      </c>
      <c r="M3423">
        <v>23.683</v>
      </c>
      <c r="N3423">
        <v>2.2109999999999999</v>
      </c>
      <c r="O3423">
        <v>21</v>
      </c>
    </row>
    <row r="3424" spans="1:15" x14ac:dyDescent="0.45">
      <c r="A3424" t="s">
        <v>102</v>
      </c>
      <c r="B3424">
        <v>2022</v>
      </c>
      <c r="C3424" s="9">
        <v>44675</v>
      </c>
      <c r="D3424" t="s">
        <v>653</v>
      </c>
      <c r="E3424" t="s">
        <v>642</v>
      </c>
      <c r="F3424">
        <v>3</v>
      </c>
      <c r="G3424">
        <v>5</v>
      </c>
      <c r="H3424" t="s">
        <v>58</v>
      </c>
      <c r="I3424" t="s">
        <v>59</v>
      </c>
      <c r="J3424">
        <v>24.2739726027397</v>
      </c>
      <c r="K3424">
        <v>15.864000000000001</v>
      </c>
      <c r="L3424">
        <v>15.276999999999999</v>
      </c>
      <c r="M3424">
        <v>18.933</v>
      </c>
      <c r="N3424">
        <v>1.8280000000000001</v>
      </c>
      <c r="O3424">
        <v>25</v>
      </c>
    </row>
    <row r="3425" spans="1:15" x14ac:dyDescent="0.45">
      <c r="A3425" t="s">
        <v>102</v>
      </c>
      <c r="B3425">
        <v>2022</v>
      </c>
      <c r="C3425" s="9">
        <v>44675</v>
      </c>
      <c r="D3425" t="s">
        <v>653</v>
      </c>
      <c r="E3425" t="s">
        <v>642</v>
      </c>
      <c r="F3425">
        <v>4</v>
      </c>
      <c r="G3425">
        <v>1</v>
      </c>
      <c r="H3425" t="s">
        <v>34</v>
      </c>
      <c r="I3425" t="s">
        <v>74</v>
      </c>
      <c r="J3425">
        <v>34.728767123287597</v>
      </c>
      <c r="K3425">
        <v>27.280999999999999</v>
      </c>
      <c r="L3425">
        <v>27.363</v>
      </c>
      <c r="M3425">
        <v>28.841000000000001</v>
      </c>
      <c r="N3425">
        <v>0.73899999999999999</v>
      </c>
      <c r="O3425">
        <v>9</v>
      </c>
    </row>
    <row r="3426" spans="1:15" x14ac:dyDescent="0.45">
      <c r="A3426" t="s">
        <v>102</v>
      </c>
      <c r="B3426">
        <v>2022</v>
      </c>
      <c r="C3426" s="9">
        <v>44675</v>
      </c>
      <c r="D3426" t="s">
        <v>653</v>
      </c>
      <c r="E3426" t="s">
        <v>642</v>
      </c>
      <c r="F3426">
        <v>4</v>
      </c>
      <c r="G3426">
        <v>2</v>
      </c>
      <c r="H3426" t="s">
        <v>116</v>
      </c>
      <c r="I3426" t="s">
        <v>21</v>
      </c>
      <c r="J3426">
        <v>31.087671232876701</v>
      </c>
      <c r="K3426">
        <v>23.728999999999999</v>
      </c>
      <c r="L3426">
        <v>23.786000000000001</v>
      </c>
      <c r="M3426">
        <v>25.788</v>
      </c>
      <c r="N3426">
        <v>1.0009999999999999</v>
      </c>
      <c r="O3426">
        <v>13</v>
      </c>
    </row>
    <row r="3427" spans="1:15" x14ac:dyDescent="0.45">
      <c r="A3427" t="s">
        <v>102</v>
      </c>
      <c r="B3427">
        <v>2022</v>
      </c>
      <c r="C3427" s="9">
        <v>44675</v>
      </c>
      <c r="D3427" t="s">
        <v>653</v>
      </c>
      <c r="E3427" t="s">
        <v>642</v>
      </c>
      <c r="F3427">
        <v>4</v>
      </c>
      <c r="G3427">
        <v>3</v>
      </c>
      <c r="H3427" t="s">
        <v>106</v>
      </c>
      <c r="I3427" t="s">
        <v>63</v>
      </c>
      <c r="K3427">
        <v>16.853000000000002</v>
      </c>
      <c r="L3427">
        <v>17.137999999999899</v>
      </c>
      <c r="M3427">
        <v>22.52</v>
      </c>
      <c r="N3427">
        <v>2.6909999999999998</v>
      </c>
      <c r="O3427">
        <v>17</v>
      </c>
    </row>
    <row r="3428" spans="1:15" x14ac:dyDescent="0.45">
      <c r="A3428" t="s">
        <v>102</v>
      </c>
      <c r="B3428">
        <v>2022</v>
      </c>
      <c r="C3428" s="9">
        <v>44675</v>
      </c>
      <c r="D3428" t="s">
        <v>653</v>
      </c>
      <c r="E3428" t="s">
        <v>642</v>
      </c>
      <c r="F3428">
        <v>4</v>
      </c>
      <c r="G3428">
        <v>4</v>
      </c>
      <c r="H3428" t="s">
        <v>107</v>
      </c>
      <c r="I3428" t="s">
        <v>59</v>
      </c>
      <c r="J3428">
        <v>18.630136986301299</v>
      </c>
      <c r="K3428">
        <v>8.2210000000000001</v>
      </c>
      <c r="L3428">
        <v>9.1649999999999991</v>
      </c>
      <c r="M3428">
        <v>16.931000000000001</v>
      </c>
      <c r="N3428">
        <v>3.883</v>
      </c>
      <c r="O3428">
        <v>21</v>
      </c>
    </row>
    <row r="3429" spans="1:15" x14ac:dyDescent="0.45">
      <c r="A3429" t="s">
        <v>102</v>
      </c>
      <c r="B3429">
        <v>2022</v>
      </c>
      <c r="C3429" s="9">
        <v>44675</v>
      </c>
      <c r="D3429" t="s">
        <v>653</v>
      </c>
      <c r="E3429" t="s">
        <v>642</v>
      </c>
      <c r="F3429">
        <v>4</v>
      </c>
      <c r="G3429">
        <v>5</v>
      </c>
      <c r="H3429" t="s">
        <v>476</v>
      </c>
      <c r="I3429" t="s">
        <v>70</v>
      </c>
      <c r="J3429">
        <v>20.7424657534246</v>
      </c>
      <c r="K3429">
        <v>2.1969999999999898</v>
      </c>
      <c r="L3429">
        <v>1.01999999999999</v>
      </c>
      <c r="M3429">
        <v>10.433999999999999</v>
      </c>
      <c r="N3429">
        <v>4.7069999999999999</v>
      </c>
      <c r="O3429">
        <v>25</v>
      </c>
    </row>
    <row r="3430" spans="1:15" x14ac:dyDescent="0.45">
      <c r="A3430" t="s">
        <v>102</v>
      </c>
      <c r="B3430">
        <v>2022</v>
      </c>
      <c r="C3430" s="9">
        <v>44675</v>
      </c>
      <c r="D3430" t="s">
        <v>653</v>
      </c>
      <c r="E3430" t="s">
        <v>643</v>
      </c>
      <c r="F3430">
        <v>1</v>
      </c>
      <c r="G3430">
        <v>1</v>
      </c>
      <c r="H3430" t="s">
        <v>20</v>
      </c>
      <c r="I3430" t="s">
        <v>21</v>
      </c>
      <c r="J3430">
        <v>26.717808219178</v>
      </c>
      <c r="K3430">
        <v>28.251000000000001</v>
      </c>
      <c r="L3430">
        <v>28.414000000000001</v>
      </c>
      <c r="M3430">
        <v>29.992000000000001</v>
      </c>
      <c r="N3430">
        <v>0.78900000000000003</v>
      </c>
      <c r="O3430">
        <v>2</v>
      </c>
    </row>
    <row r="3431" spans="1:15" x14ac:dyDescent="0.45">
      <c r="A3431" t="s">
        <v>102</v>
      </c>
      <c r="B3431">
        <v>2022</v>
      </c>
      <c r="C3431" s="9">
        <v>44675</v>
      </c>
      <c r="D3431" t="s">
        <v>653</v>
      </c>
      <c r="E3431" t="s">
        <v>643</v>
      </c>
      <c r="F3431">
        <v>1</v>
      </c>
      <c r="G3431">
        <v>2</v>
      </c>
      <c r="H3431" t="s">
        <v>30</v>
      </c>
      <c r="I3431" t="s">
        <v>31</v>
      </c>
      <c r="J3431">
        <v>26.021917808219101</v>
      </c>
      <c r="K3431">
        <v>21.971</v>
      </c>
      <c r="L3431">
        <v>22.771000000000001</v>
      </c>
      <c r="M3431">
        <v>25.722999999999999</v>
      </c>
      <c r="N3431">
        <v>1.476</v>
      </c>
      <c r="O3431">
        <v>5</v>
      </c>
    </row>
    <row r="3432" spans="1:15" x14ac:dyDescent="0.45">
      <c r="A3432" t="s">
        <v>102</v>
      </c>
      <c r="B3432">
        <v>2022</v>
      </c>
      <c r="C3432" s="9">
        <v>44675</v>
      </c>
      <c r="D3432" t="s">
        <v>653</v>
      </c>
      <c r="E3432" t="s">
        <v>643</v>
      </c>
      <c r="F3432">
        <v>1</v>
      </c>
      <c r="G3432">
        <v>3</v>
      </c>
      <c r="H3432" t="s">
        <v>33</v>
      </c>
      <c r="I3432" t="s">
        <v>27</v>
      </c>
      <c r="J3432">
        <v>28.427397260273899</v>
      </c>
      <c r="K3432">
        <v>25.559000000000001</v>
      </c>
      <c r="L3432">
        <v>25.632000000000001</v>
      </c>
      <c r="M3432">
        <v>27.824000000000002</v>
      </c>
      <c r="N3432">
        <v>1.0960000000000001</v>
      </c>
      <c r="O3432">
        <v>6</v>
      </c>
    </row>
    <row r="3433" spans="1:15" x14ac:dyDescent="0.45">
      <c r="A3433" t="s">
        <v>102</v>
      </c>
      <c r="B3433">
        <v>2022</v>
      </c>
      <c r="C3433" s="9">
        <v>44675</v>
      </c>
      <c r="D3433" t="s">
        <v>653</v>
      </c>
      <c r="E3433" t="s">
        <v>643</v>
      </c>
      <c r="F3433">
        <v>1</v>
      </c>
      <c r="G3433">
        <v>4</v>
      </c>
      <c r="H3433" t="s">
        <v>34</v>
      </c>
      <c r="I3433" t="s">
        <v>74</v>
      </c>
      <c r="J3433">
        <v>34.728767123287597</v>
      </c>
      <c r="K3433">
        <v>27.363</v>
      </c>
      <c r="L3433">
        <v>27.276</v>
      </c>
      <c r="M3433">
        <v>28.745999999999999</v>
      </c>
      <c r="N3433">
        <v>0.73499999999999999</v>
      </c>
      <c r="O3433">
        <v>9</v>
      </c>
    </row>
    <row r="3434" spans="1:15" x14ac:dyDescent="0.45">
      <c r="A3434" t="s">
        <v>102</v>
      </c>
      <c r="B3434">
        <v>2022</v>
      </c>
      <c r="C3434" s="9">
        <v>44675</v>
      </c>
      <c r="D3434" t="s">
        <v>653</v>
      </c>
      <c r="E3434" t="s">
        <v>643</v>
      </c>
      <c r="F3434">
        <v>1</v>
      </c>
      <c r="G3434">
        <v>5</v>
      </c>
      <c r="H3434" t="s">
        <v>24</v>
      </c>
      <c r="I3434" t="s">
        <v>25</v>
      </c>
      <c r="J3434">
        <v>23.652054794520499</v>
      </c>
      <c r="K3434">
        <v>22.710999999999999</v>
      </c>
      <c r="L3434">
        <v>22.547999999999998</v>
      </c>
      <c r="M3434">
        <v>25.164000000000001</v>
      </c>
      <c r="N3434">
        <v>1.3080000000000001</v>
      </c>
      <c r="O3434">
        <v>10</v>
      </c>
    </row>
    <row r="3435" spans="1:15" x14ac:dyDescent="0.45">
      <c r="A3435" t="s">
        <v>102</v>
      </c>
      <c r="B3435">
        <v>2022</v>
      </c>
      <c r="C3435" s="9">
        <v>44675</v>
      </c>
      <c r="D3435" t="s">
        <v>653</v>
      </c>
      <c r="E3435" t="s">
        <v>643</v>
      </c>
      <c r="F3435">
        <v>1</v>
      </c>
      <c r="G3435">
        <v>6</v>
      </c>
      <c r="H3435" t="s">
        <v>382</v>
      </c>
      <c r="I3435" t="s">
        <v>15</v>
      </c>
      <c r="J3435">
        <v>21.153424657534199</v>
      </c>
      <c r="K3435">
        <v>18.948</v>
      </c>
      <c r="L3435">
        <v>17.59</v>
      </c>
      <c r="M3435">
        <v>22.794</v>
      </c>
      <c r="N3435">
        <v>2.6019999999999999</v>
      </c>
      <c r="O3435">
        <v>7</v>
      </c>
    </row>
    <row r="3436" spans="1:15" x14ac:dyDescent="0.45">
      <c r="A3436" t="s">
        <v>102</v>
      </c>
      <c r="B3436">
        <v>2022</v>
      </c>
      <c r="C3436" s="9">
        <v>44675</v>
      </c>
      <c r="D3436" t="s">
        <v>653</v>
      </c>
      <c r="E3436" t="s">
        <v>643</v>
      </c>
      <c r="F3436">
        <v>2</v>
      </c>
      <c r="G3436">
        <v>1</v>
      </c>
      <c r="H3436" t="s">
        <v>16</v>
      </c>
      <c r="I3436" t="s">
        <v>17</v>
      </c>
      <c r="J3436">
        <v>23.008219178082101</v>
      </c>
      <c r="K3436">
        <v>27.923999999999999</v>
      </c>
      <c r="L3436">
        <v>28.155999999999999</v>
      </c>
      <c r="M3436">
        <v>29.742000000000001</v>
      </c>
      <c r="N3436">
        <v>0.79300000000000004</v>
      </c>
      <c r="O3436">
        <v>1</v>
      </c>
    </row>
    <row r="3437" spans="1:15" x14ac:dyDescent="0.45">
      <c r="A3437" t="s">
        <v>102</v>
      </c>
      <c r="B3437">
        <v>2022</v>
      </c>
      <c r="C3437" s="9">
        <v>44675</v>
      </c>
      <c r="D3437" t="s">
        <v>653</v>
      </c>
      <c r="E3437" t="s">
        <v>643</v>
      </c>
      <c r="F3437">
        <v>2</v>
      </c>
      <c r="G3437">
        <v>2</v>
      </c>
      <c r="H3437" t="s">
        <v>384</v>
      </c>
      <c r="I3437" t="s">
        <v>19</v>
      </c>
      <c r="J3437">
        <v>22.635616438356099</v>
      </c>
      <c r="K3437">
        <v>22.635999999999999</v>
      </c>
      <c r="L3437">
        <v>25.597999999999999</v>
      </c>
      <c r="M3437">
        <v>33.113999999999997</v>
      </c>
      <c r="N3437">
        <v>3.758</v>
      </c>
      <c r="O3437">
        <v>4</v>
      </c>
    </row>
    <row r="3438" spans="1:15" x14ac:dyDescent="0.45">
      <c r="A3438" t="s">
        <v>102</v>
      </c>
      <c r="B3438">
        <v>2022</v>
      </c>
      <c r="C3438" s="9">
        <v>44675</v>
      </c>
      <c r="D3438" t="s">
        <v>653</v>
      </c>
      <c r="E3438" t="s">
        <v>643</v>
      </c>
      <c r="F3438">
        <v>2</v>
      </c>
      <c r="G3438">
        <v>3</v>
      </c>
      <c r="H3438" t="s">
        <v>26</v>
      </c>
      <c r="I3438" t="s">
        <v>27</v>
      </c>
      <c r="J3438">
        <v>23.923287671232799</v>
      </c>
      <c r="K3438">
        <v>25.456999999999901</v>
      </c>
      <c r="L3438">
        <v>25.57</v>
      </c>
      <c r="M3438">
        <v>27.276</v>
      </c>
      <c r="N3438">
        <v>0.85299999999999998</v>
      </c>
      <c r="O3438">
        <v>3</v>
      </c>
    </row>
    <row r="3439" spans="1:15" x14ac:dyDescent="0.45">
      <c r="A3439" t="s">
        <v>102</v>
      </c>
      <c r="B3439">
        <v>2022</v>
      </c>
      <c r="C3439" s="9">
        <v>44675</v>
      </c>
      <c r="D3439" t="s">
        <v>653</v>
      </c>
      <c r="E3439" t="s">
        <v>643</v>
      </c>
      <c r="F3439">
        <v>2</v>
      </c>
      <c r="G3439">
        <v>4</v>
      </c>
      <c r="H3439" t="s">
        <v>50</v>
      </c>
      <c r="I3439" t="s">
        <v>51</v>
      </c>
      <c r="J3439">
        <v>25.550684931506801</v>
      </c>
      <c r="K3439">
        <v>26.497</v>
      </c>
      <c r="L3439">
        <v>26.47</v>
      </c>
      <c r="M3439">
        <v>27.942</v>
      </c>
      <c r="N3439">
        <v>0.73599999999999999</v>
      </c>
      <c r="O3439">
        <v>11</v>
      </c>
    </row>
    <row r="3440" spans="1:15" x14ac:dyDescent="0.45">
      <c r="A3440" t="s">
        <v>102</v>
      </c>
      <c r="B3440">
        <v>2022</v>
      </c>
      <c r="C3440" s="9">
        <v>44675</v>
      </c>
      <c r="D3440" t="s">
        <v>653</v>
      </c>
      <c r="E3440" t="s">
        <v>643</v>
      </c>
      <c r="F3440">
        <v>2</v>
      </c>
      <c r="G3440">
        <v>5</v>
      </c>
      <c r="H3440" t="s">
        <v>381</v>
      </c>
      <c r="I3440" t="s">
        <v>105</v>
      </c>
      <c r="J3440">
        <v>19.350684931506802</v>
      </c>
      <c r="K3440">
        <v>20.068999999999999</v>
      </c>
      <c r="L3440">
        <v>19.623000000000001</v>
      </c>
      <c r="M3440">
        <v>26.311</v>
      </c>
      <c r="N3440">
        <v>3.3439999999999999</v>
      </c>
      <c r="O3440">
        <v>12</v>
      </c>
    </row>
    <row r="3441" spans="1:15" x14ac:dyDescent="0.45">
      <c r="A3441" t="s">
        <v>102</v>
      </c>
      <c r="B3441">
        <v>2022</v>
      </c>
      <c r="C3441" s="9">
        <v>44675</v>
      </c>
      <c r="D3441" t="s">
        <v>653</v>
      </c>
      <c r="E3441" t="s">
        <v>643</v>
      </c>
      <c r="F3441">
        <v>2</v>
      </c>
      <c r="G3441">
        <v>6</v>
      </c>
      <c r="H3441" t="s">
        <v>35</v>
      </c>
      <c r="I3441" t="s">
        <v>36</v>
      </c>
      <c r="J3441">
        <v>24.046575342465701</v>
      </c>
      <c r="K3441">
        <v>21.134999999999899</v>
      </c>
      <c r="L3441">
        <v>18.518000000000001</v>
      </c>
      <c r="M3441">
        <v>24.86</v>
      </c>
      <c r="N3441">
        <v>3.1709999999999998</v>
      </c>
      <c r="O3441">
        <v>8</v>
      </c>
    </row>
    <row r="3442" spans="1:15" x14ac:dyDescent="0.45">
      <c r="A3442" t="s">
        <v>102</v>
      </c>
      <c r="B3442">
        <v>2022</v>
      </c>
      <c r="C3442" s="9">
        <v>44675</v>
      </c>
      <c r="D3442" t="s">
        <v>653</v>
      </c>
      <c r="E3442" t="s">
        <v>370</v>
      </c>
      <c r="G3442">
        <v>1</v>
      </c>
      <c r="H3442" t="s">
        <v>16</v>
      </c>
      <c r="I3442" t="s">
        <v>17</v>
      </c>
      <c r="J3442">
        <v>23.008219178082101</v>
      </c>
      <c r="K3442">
        <v>28.155999999999999</v>
      </c>
      <c r="L3442">
        <v>28.369</v>
      </c>
      <c r="M3442">
        <v>29.946999999999999</v>
      </c>
      <c r="N3442">
        <v>0.78900000000000003</v>
      </c>
      <c r="O3442">
        <v>1</v>
      </c>
    </row>
    <row r="3443" spans="1:15" x14ac:dyDescent="0.45">
      <c r="A3443" t="s">
        <v>102</v>
      </c>
      <c r="B3443">
        <v>2022</v>
      </c>
      <c r="C3443" s="9">
        <v>44675</v>
      </c>
      <c r="D3443" t="s">
        <v>653</v>
      </c>
      <c r="E3443" t="s">
        <v>370</v>
      </c>
      <c r="G3443">
        <v>2</v>
      </c>
      <c r="H3443" t="s">
        <v>20</v>
      </c>
      <c r="I3443" t="s">
        <v>21</v>
      </c>
      <c r="J3443">
        <v>26.717808219178</v>
      </c>
      <c r="K3443">
        <v>28.414000000000001</v>
      </c>
      <c r="L3443">
        <v>28.506</v>
      </c>
      <c r="M3443">
        <v>30.071999999999999</v>
      </c>
      <c r="N3443">
        <v>0.78300000000000003</v>
      </c>
      <c r="O3443">
        <v>2</v>
      </c>
    </row>
    <row r="3444" spans="1:15" x14ac:dyDescent="0.45">
      <c r="A3444" t="s">
        <v>102</v>
      </c>
      <c r="B3444">
        <v>2022</v>
      </c>
      <c r="C3444" s="9">
        <v>44675</v>
      </c>
      <c r="D3444" t="s">
        <v>653</v>
      </c>
      <c r="E3444" t="s">
        <v>370</v>
      </c>
      <c r="G3444">
        <v>3</v>
      </c>
      <c r="H3444" t="s">
        <v>26</v>
      </c>
      <c r="I3444" t="s">
        <v>27</v>
      </c>
      <c r="J3444">
        <v>23.923287671232799</v>
      </c>
      <c r="K3444">
        <v>25.57</v>
      </c>
      <c r="L3444">
        <v>25.684999999999999</v>
      </c>
      <c r="M3444">
        <v>27.373000000000001</v>
      </c>
      <c r="N3444">
        <v>0.84399999999999997</v>
      </c>
      <c r="O3444">
        <v>3</v>
      </c>
    </row>
    <row r="3445" spans="1:15" x14ac:dyDescent="0.45">
      <c r="A3445" t="s">
        <v>102</v>
      </c>
      <c r="B3445">
        <v>2022</v>
      </c>
      <c r="C3445" s="9">
        <v>44675</v>
      </c>
      <c r="D3445" t="s">
        <v>653</v>
      </c>
      <c r="E3445" t="s">
        <v>370</v>
      </c>
      <c r="G3445">
        <v>4</v>
      </c>
      <c r="H3445" t="s">
        <v>384</v>
      </c>
      <c r="I3445" t="s">
        <v>19</v>
      </c>
      <c r="J3445">
        <v>22.635616438356099</v>
      </c>
      <c r="K3445">
        <v>25.597999999999999</v>
      </c>
      <c r="L3445">
        <v>24.620999999999999</v>
      </c>
      <c r="M3445">
        <v>30.550999999999998</v>
      </c>
      <c r="N3445">
        <v>2.9649999999999999</v>
      </c>
      <c r="O3445">
        <v>4</v>
      </c>
    </row>
    <row r="3446" spans="1:15" x14ac:dyDescent="0.45">
      <c r="A3446" t="s">
        <v>102</v>
      </c>
      <c r="B3446">
        <v>2022</v>
      </c>
      <c r="C3446" s="9">
        <v>44675</v>
      </c>
      <c r="D3446" t="s">
        <v>653</v>
      </c>
      <c r="E3446" t="s">
        <v>370</v>
      </c>
      <c r="G3446">
        <v>5</v>
      </c>
      <c r="H3446" t="s">
        <v>30</v>
      </c>
      <c r="I3446" t="s">
        <v>31</v>
      </c>
      <c r="J3446">
        <v>26.021917808219101</v>
      </c>
      <c r="K3446">
        <v>22.771000000000001</v>
      </c>
      <c r="L3446">
        <v>22.760999999999999</v>
      </c>
      <c r="M3446">
        <v>25.597000000000001</v>
      </c>
      <c r="N3446">
        <v>1.4179999999999999</v>
      </c>
      <c r="O3446">
        <v>5</v>
      </c>
    </row>
    <row r="3447" spans="1:15" x14ac:dyDescent="0.45">
      <c r="A3447" t="s">
        <v>102</v>
      </c>
      <c r="B3447">
        <v>2022</v>
      </c>
      <c r="C3447" s="9">
        <v>44675</v>
      </c>
      <c r="D3447" t="s">
        <v>653</v>
      </c>
      <c r="E3447" t="s">
        <v>370</v>
      </c>
      <c r="G3447">
        <v>6</v>
      </c>
      <c r="H3447" t="s">
        <v>33</v>
      </c>
      <c r="I3447" t="s">
        <v>27</v>
      </c>
      <c r="J3447">
        <v>28.427397260273899</v>
      </c>
      <c r="K3447">
        <v>25.632000000000001</v>
      </c>
      <c r="L3447">
        <v>25.253</v>
      </c>
      <c r="M3447">
        <v>27.408999999999999</v>
      </c>
      <c r="N3447">
        <v>1.0780000000000001</v>
      </c>
      <c r="O3447">
        <v>6</v>
      </c>
    </row>
    <row r="3448" spans="1:15" x14ac:dyDescent="0.45">
      <c r="A3448" t="s">
        <v>102</v>
      </c>
      <c r="B3448">
        <v>2022</v>
      </c>
      <c r="C3448" s="9">
        <v>44675</v>
      </c>
      <c r="D3448" t="s">
        <v>653</v>
      </c>
      <c r="E3448" t="s">
        <v>370</v>
      </c>
      <c r="G3448">
        <v>1</v>
      </c>
      <c r="H3448" t="s">
        <v>382</v>
      </c>
      <c r="I3448" t="s">
        <v>15</v>
      </c>
      <c r="J3448">
        <v>21.153424657534199</v>
      </c>
      <c r="K3448">
        <v>17.59</v>
      </c>
      <c r="L3448">
        <v>20.915999999999901</v>
      </c>
      <c r="M3448">
        <v>25.591999999999999</v>
      </c>
      <c r="N3448">
        <v>2.3380000000000001</v>
      </c>
      <c r="O3448">
        <v>7</v>
      </c>
    </row>
    <row r="3449" spans="1:15" x14ac:dyDescent="0.45">
      <c r="A3449" t="s">
        <v>102</v>
      </c>
      <c r="B3449">
        <v>2022</v>
      </c>
      <c r="C3449" s="9">
        <v>44675</v>
      </c>
      <c r="D3449" t="s">
        <v>653</v>
      </c>
      <c r="E3449" t="s">
        <v>370</v>
      </c>
      <c r="G3449">
        <v>2</v>
      </c>
      <c r="H3449" t="s">
        <v>35</v>
      </c>
      <c r="I3449" t="s">
        <v>36</v>
      </c>
      <c r="J3449">
        <v>24.046575342465701</v>
      </c>
      <c r="K3449">
        <v>18.518000000000001</v>
      </c>
      <c r="L3449">
        <v>21.375</v>
      </c>
      <c r="M3449">
        <v>26.704999999999998</v>
      </c>
      <c r="N3449">
        <v>2.665</v>
      </c>
      <c r="O3449">
        <v>8</v>
      </c>
    </row>
    <row r="3450" spans="1:15" x14ac:dyDescent="0.45">
      <c r="A3450" t="s">
        <v>102</v>
      </c>
      <c r="B3450">
        <v>2022</v>
      </c>
      <c r="C3450" s="9">
        <v>44675</v>
      </c>
      <c r="D3450" t="s">
        <v>653</v>
      </c>
      <c r="E3450" t="s">
        <v>370</v>
      </c>
      <c r="G3450">
        <v>3</v>
      </c>
      <c r="H3450" t="s">
        <v>34</v>
      </c>
      <c r="I3450" t="s">
        <v>74</v>
      </c>
      <c r="J3450">
        <v>34.728767123287597</v>
      </c>
      <c r="K3450">
        <v>27.276</v>
      </c>
      <c r="L3450">
        <v>27.25</v>
      </c>
      <c r="M3450">
        <v>28.712</v>
      </c>
      <c r="N3450">
        <v>0.73099999999999998</v>
      </c>
      <c r="O3450">
        <v>9</v>
      </c>
    </row>
    <row r="3451" spans="1:15" x14ac:dyDescent="0.45">
      <c r="A3451" t="s">
        <v>102</v>
      </c>
      <c r="B3451">
        <v>2022</v>
      </c>
      <c r="C3451" s="9">
        <v>44675</v>
      </c>
      <c r="D3451" t="s">
        <v>653</v>
      </c>
      <c r="E3451" t="s">
        <v>370</v>
      </c>
      <c r="G3451">
        <v>4</v>
      </c>
      <c r="H3451" t="s">
        <v>24</v>
      </c>
      <c r="I3451" t="s">
        <v>25</v>
      </c>
      <c r="J3451">
        <v>23.652054794520499</v>
      </c>
      <c r="K3451">
        <v>22.547999999999998</v>
      </c>
      <c r="L3451">
        <v>22.641999999999999</v>
      </c>
      <c r="M3451">
        <v>25.172000000000001</v>
      </c>
      <c r="N3451">
        <v>1.2649999999999999</v>
      </c>
      <c r="O3451">
        <v>10</v>
      </c>
    </row>
    <row r="3452" spans="1:15" x14ac:dyDescent="0.45">
      <c r="A3452" t="s">
        <v>102</v>
      </c>
      <c r="B3452">
        <v>2022</v>
      </c>
      <c r="C3452" s="9">
        <v>44675</v>
      </c>
      <c r="D3452" t="s">
        <v>653</v>
      </c>
      <c r="E3452" t="s">
        <v>370</v>
      </c>
      <c r="G3452">
        <v>5</v>
      </c>
      <c r="H3452" t="s">
        <v>50</v>
      </c>
      <c r="I3452" t="s">
        <v>51</v>
      </c>
      <c r="J3452">
        <v>25.550684931506801</v>
      </c>
      <c r="K3452">
        <v>26.47</v>
      </c>
      <c r="L3452">
        <v>26.320999999999898</v>
      </c>
      <c r="M3452">
        <v>27.786999999999999</v>
      </c>
      <c r="N3452">
        <v>0.73299999999999998</v>
      </c>
      <c r="O3452">
        <v>11</v>
      </c>
    </row>
    <row r="3453" spans="1:15" x14ac:dyDescent="0.45">
      <c r="A3453" t="s">
        <v>102</v>
      </c>
      <c r="B3453">
        <v>2022</v>
      </c>
      <c r="C3453" s="9">
        <v>44675</v>
      </c>
      <c r="D3453" t="s">
        <v>653</v>
      </c>
      <c r="E3453" t="s">
        <v>370</v>
      </c>
      <c r="G3453">
        <v>6</v>
      </c>
      <c r="H3453" t="s">
        <v>381</v>
      </c>
      <c r="I3453" t="s">
        <v>105</v>
      </c>
      <c r="J3453">
        <v>19.350684931506802</v>
      </c>
      <c r="K3453">
        <v>19.623000000000001</v>
      </c>
      <c r="L3453">
        <v>17.683999999999902</v>
      </c>
      <c r="M3453">
        <v>23.45</v>
      </c>
      <c r="N3453">
        <v>2.883</v>
      </c>
      <c r="O3453">
        <v>12</v>
      </c>
    </row>
    <row r="3454" spans="1:15" x14ac:dyDescent="0.45">
      <c r="A3454" t="s">
        <v>93</v>
      </c>
      <c r="B3454">
        <v>2022</v>
      </c>
      <c r="C3454" s="9">
        <v>44696</v>
      </c>
      <c r="D3454" t="s">
        <v>653</v>
      </c>
      <c r="E3454" t="s">
        <v>454</v>
      </c>
      <c r="F3454">
        <v>1</v>
      </c>
      <c r="G3454">
        <v>1</v>
      </c>
      <c r="H3454" t="s">
        <v>96</v>
      </c>
      <c r="I3454" t="s">
        <v>40</v>
      </c>
      <c r="J3454">
        <v>28.339726027397202</v>
      </c>
      <c r="K3454">
        <v>25.922000000000001</v>
      </c>
      <c r="L3454">
        <v>26.201000000000001</v>
      </c>
      <c r="M3454">
        <v>27.861000000000001</v>
      </c>
      <c r="N3454">
        <v>0.83</v>
      </c>
      <c r="O3454">
        <v>3</v>
      </c>
    </row>
    <row r="3455" spans="1:15" x14ac:dyDescent="0.45">
      <c r="A3455" t="s">
        <v>93</v>
      </c>
      <c r="B3455">
        <v>2022</v>
      </c>
      <c r="C3455" s="9">
        <v>44696</v>
      </c>
      <c r="D3455" t="s">
        <v>653</v>
      </c>
      <c r="E3455" t="s">
        <v>454</v>
      </c>
      <c r="F3455">
        <v>1</v>
      </c>
      <c r="G3455">
        <v>2</v>
      </c>
      <c r="H3455" t="s">
        <v>14</v>
      </c>
      <c r="I3455" t="s">
        <v>15</v>
      </c>
      <c r="J3455">
        <v>22.367123287671198</v>
      </c>
      <c r="K3455">
        <v>27.905999999999999</v>
      </c>
      <c r="L3455">
        <v>28.04</v>
      </c>
      <c r="M3455">
        <v>30.21</v>
      </c>
      <c r="N3455">
        <v>1.085</v>
      </c>
      <c r="O3455">
        <v>6</v>
      </c>
    </row>
    <row r="3456" spans="1:15" x14ac:dyDescent="0.45">
      <c r="A3456" t="s">
        <v>93</v>
      </c>
      <c r="B3456">
        <v>2022</v>
      </c>
      <c r="C3456" s="9">
        <v>44696</v>
      </c>
      <c r="D3456" t="s">
        <v>653</v>
      </c>
      <c r="E3456" t="s">
        <v>454</v>
      </c>
      <c r="F3456">
        <v>1</v>
      </c>
      <c r="G3456">
        <v>3</v>
      </c>
      <c r="H3456" t="s">
        <v>34</v>
      </c>
      <c r="I3456" t="s">
        <v>74</v>
      </c>
      <c r="J3456">
        <v>34.786301369862997</v>
      </c>
      <c r="K3456">
        <v>27.25</v>
      </c>
      <c r="L3456">
        <v>27.259</v>
      </c>
      <c r="M3456">
        <v>28.715</v>
      </c>
      <c r="N3456">
        <v>0.72799999999999998</v>
      </c>
      <c r="O3456">
        <v>9</v>
      </c>
    </row>
    <row r="3457" spans="1:15" x14ac:dyDescent="0.45">
      <c r="A3457" t="s">
        <v>93</v>
      </c>
      <c r="B3457">
        <v>2022</v>
      </c>
      <c r="C3457" s="9">
        <v>44696</v>
      </c>
      <c r="D3457" t="s">
        <v>653</v>
      </c>
      <c r="E3457" t="s">
        <v>454</v>
      </c>
      <c r="F3457">
        <v>1</v>
      </c>
      <c r="G3457">
        <v>4</v>
      </c>
      <c r="H3457" t="s">
        <v>66</v>
      </c>
      <c r="I3457" t="s">
        <v>67</v>
      </c>
      <c r="J3457">
        <v>19.542465753424601</v>
      </c>
      <c r="K3457">
        <v>9</v>
      </c>
      <c r="L3457">
        <v>17.550999999999998</v>
      </c>
      <c r="M3457">
        <v>25.945</v>
      </c>
      <c r="N3457">
        <v>4.1970000000000001</v>
      </c>
      <c r="O3457">
        <v>25</v>
      </c>
    </row>
    <row r="3458" spans="1:15" x14ac:dyDescent="0.45">
      <c r="A3458" t="s">
        <v>93</v>
      </c>
      <c r="B3458">
        <v>2022</v>
      </c>
      <c r="C3458" s="9">
        <v>44696</v>
      </c>
      <c r="D3458" t="s">
        <v>653</v>
      </c>
      <c r="E3458" t="s">
        <v>454</v>
      </c>
      <c r="F3458">
        <v>1</v>
      </c>
      <c r="G3458">
        <v>5</v>
      </c>
      <c r="H3458" t="s">
        <v>50</v>
      </c>
      <c r="I3458" t="s">
        <v>51</v>
      </c>
      <c r="J3458">
        <v>25.608219178082098</v>
      </c>
      <c r="K3458">
        <v>26.320999999999898</v>
      </c>
      <c r="L3458">
        <v>26.198999999999899</v>
      </c>
      <c r="M3458">
        <v>27.658999999999999</v>
      </c>
      <c r="N3458">
        <v>0.73</v>
      </c>
      <c r="O3458">
        <v>13</v>
      </c>
    </row>
    <row r="3459" spans="1:15" x14ac:dyDescent="0.45">
      <c r="A3459" t="s">
        <v>93</v>
      </c>
      <c r="B3459">
        <v>2022</v>
      </c>
      <c r="C3459" s="9">
        <v>44696</v>
      </c>
      <c r="D3459" t="s">
        <v>653</v>
      </c>
      <c r="E3459" t="s">
        <v>454</v>
      </c>
      <c r="F3459">
        <v>1</v>
      </c>
      <c r="G3459">
        <v>6</v>
      </c>
      <c r="H3459" t="s">
        <v>99</v>
      </c>
      <c r="I3459" t="s">
        <v>47</v>
      </c>
      <c r="J3459">
        <v>25.2465753424657</v>
      </c>
      <c r="K3459">
        <v>20.57</v>
      </c>
      <c r="L3459">
        <v>19.824000000000002</v>
      </c>
      <c r="M3459">
        <v>23.67</v>
      </c>
      <c r="N3459">
        <v>1.923</v>
      </c>
      <c r="O3459">
        <v>17</v>
      </c>
    </row>
    <row r="3460" spans="1:15" x14ac:dyDescent="0.45">
      <c r="A3460" t="s">
        <v>93</v>
      </c>
      <c r="B3460">
        <v>2022</v>
      </c>
      <c r="C3460" s="9">
        <v>44696</v>
      </c>
      <c r="D3460" t="s">
        <v>653</v>
      </c>
      <c r="E3460" t="s">
        <v>454</v>
      </c>
      <c r="F3460">
        <v>2</v>
      </c>
      <c r="G3460">
        <v>1</v>
      </c>
      <c r="H3460" t="s">
        <v>20</v>
      </c>
      <c r="I3460" t="s">
        <v>21</v>
      </c>
      <c r="J3460">
        <v>26.7753424657534</v>
      </c>
      <c r="K3460">
        <v>28.506</v>
      </c>
      <c r="L3460">
        <v>28.64</v>
      </c>
      <c r="M3460">
        <v>30.202000000000002</v>
      </c>
      <c r="N3460">
        <v>0.78100000000000003</v>
      </c>
      <c r="O3460">
        <v>8</v>
      </c>
    </row>
    <row r="3461" spans="1:15" x14ac:dyDescent="0.45">
      <c r="A3461" t="s">
        <v>93</v>
      </c>
      <c r="B3461">
        <v>2022</v>
      </c>
      <c r="C3461" s="9">
        <v>44696</v>
      </c>
      <c r="D3461" t="s">
        <v>653</v>
      </c>
      <c r="E3461" t="s">
        <v>454</v>
      </c>
      <c r="F3461">
        <v>2</v>
      </c>
      <c r="G3461">
        <v>2</v>
      </c>
      <c r="H3461" t="s">
        <v>35</v>
      </c>
      <c r="I3461" t="s">
        <v>36</v>
      </c>
      <c r="J3461">
        <v>24.104109589040998</v>
      </c>
      <c r="K3461">
        <v>21.375</v>
      </c>
      <c r="L3461">
        <v>22.852</v>
      </c>
      <c r="M3461">
        <v>27.57</v>
      </c>
      <c r="N3461">
        <v>2.359</v>
      </c>
      <c r="O3461">
        <v>10</v>
      </c>
    </row>
    <row r="3462" spans="1:15" x14ac:dyDescent="0.45">
      <c r="A3462" t="s">
        <v>93</v>
      </c>
      <c r="B3462">
        <v>2022</v>
      </c>
      <c r="C3462" s="9">
        <v>44696</v>
      </c>
      <c r="D3462" t="s">
        <v>653</v>
      </c>
      <c r="E3462" t="s">
        <v>454</v>
      </c>
      <c r="F3462">
        <v>2</v>
      </c>
      <c r="G3462">
        <v>3</v>
      </c>
      <c r="H3462" t="s">
        <v>98</v>
      </c>
      <c r="I3462" t="s">
        <v>67</v>
      </c>
      <c r="J3462">
        <v>30.791780821917801</v>
      </c>
      <c r="K3462">
        <v>16.521999999999998</v>
      </c>
      <c r="L3462">
        <v>17.571999999999999</v>
      </c>
      <c r="M3462">
        <v>20.641999999999999</v>
      </c>
      <c r="N3462">
        <v>1.5349999999999999</v>
      </c>
      <c r="O3462">
        <v>17</v>
      </c>
    </row>
    <row r="3463" spans="1:15" x14ac:dyDescent="0.45">
      <c r="A3463" t="s">
        <v>93</v>
      </c>
      <c r="B3463">
        <v>2022</v>
      </c>
      <c r="C3463" s="9">
        <v>44696</v>
      </c>
      <c r="D3463" t="s">
        <v>653</v>
      </c>
      <c r="E3463" t="s">
        <v>454</v>
      </c>
      <c r="F3463">
        <v>2</v>
      </c>
      <c r="G3463">
        <v>4</v>
      </c>
      <c r="H3463" t="s">
        <v>18</v>
      </c>
      <c r="I3463" t="s">
        <v>19</v>
      </c>
      <c r="J3463">
        <v>23.9780821917808</v>
      </c>
      <c r="K3463">
        <v>16.375</v>
      </c>
      <c r="L3463">
        <v>18.164000000000001</v>
      </c>
      <c r="M3463">
        <v>23.786000000000001</v>
      </c>
      <c r="N3463">
        <v>2.8109999999999999</v>
      </c>
      <c r="O3463">
        <v>13</v>
      </c>
    </row>
    <row r="3464" spans="1:15" x14ac:dyDescent="0.45">
      <c r="A3464" t="s">
        <v>93</v>
      </c>
      <c r="B3464">
        <v>2022</v>
      </c>
      <c r="C3464" s="9">
        <v>44696</v>
      </c>
      <c r="D3464" t="s">
        <v>653</v>
      </c>
      <c r="E3464" t="s">
        <v>454</v>
      </c>
      <c r="F3464">
        <v>2</v>
      </c>
      <c r="G3464">
        <v>5</v>
      </c>
      <c r="H3464" t="s">
        <v>43</v>
      </c>
      <c r="I3464" t="s">
        <v>44</v>
      </c>
      <c r="J3464">
        <v>29.4876712328767</v>
      </c>
      <c r="K3464">
        <v>24.518999999999998</v>
      </c>
      <c r="L3464">
        <v>24.411000000000001</v>
      </c>
      <c r="M3464">
        <v>25.911000000000001</v>
      </c>
      <c r="N3464">
        <v>0.75</v>
      </c>
      <c r="O3464">
        <v>17</v>
      </c>
    </row>
    <row r="3465" spans="1:15" x14ac:dyDescent="0.45">
      <c r="A3465" t="s">
        <v>93</v>
      </c>
      <c r="B3465">
        <v>2022</v>
      </c>
      <c r="C3465" s="9">
        <v>44696</v>
      </c>
      <c r="D3465" t="s">
        <v>653</v>
      </c>
      <c r="E3465" t="s">
        <v>454</v>
      </c>
      <c r="F3465">
        <v>2</v>
      </c>
      <c r="G3465">
        <v>6</v>
      </c>
      <c r="H3465" t="s">
        <v>39</v>
      </c>
      <c r="I3465" t="s">
        <v>40</v>
      </c>
      <c r="J3465">
        <v>27.7616438356164</v>
      </c>
      <c r="K3465">
        <v>24.954999999999998</v>
      </c>
      <c r="L3465">
        <v>24.663999999999898</v>
      </c>
      <c r="M3465">
        <v>26.456</v>
      </c>
      <c r="N3465">
        <v>0.89600000000000002</v>
      </c>
      <c r="O3465">
        <v>17</v>
      </c>
    </row>
    <row r="3466" spans="1:15" x14ac:dyDescent="0.45">
      <c r="A3466" t="s">
        <v>93</v>
      </c>
      <c r="B3466">
        <v>2022</v>
      </c>
      <c r="C3466" s="9">
        <v>44696</v>
      </c>
      <c r="D3466" t="s">
        <v>653</v>
      </c>
      <c r="E3466" t="s">
        <v>454</v>
      </c>
      <c r="F3466">
        <v>2</v>
      </c>
      <c r="G3466">
        <v>7</v>
      </c>
      <c r="H3466" t="s">
        <v>55</v>
      </c>
      <c r="I3466" t="s">
        <v>56</v>
      </c>
      <c r="J3466">
        <v>33.038356164383501</v>
      </c>
      <c r="K3466">
        <v>9</v>
      </c>
      <c r="L3466">
        <v>4.8259999999999996</v>
      </c>
      <c r="M3466">
        <v>15.778</v>
      </c>
      <c r="N3466">
        <v>5.476</v>
      </c>
      <c r="O3466">
        <v>21</v>
      </c>
    </row>
    <row r="3467" spans="1:15" x14ac:dyDescent="0.45">
      <c r="A3467" t="s">
        <v>93</v>
      </c>
      <c r="B3467">
        <v>2022</v>
      </c>
      <c r="C3467" s="9">
        <v>44696</v>
      </c>
      <c r="D3467" t="s">
        <v>653</v>
      </c>
      <c r="E3467" t="s">
        <v>454</v>
      </c>
      <c r="F3467">
        <v>3</v>
      </c>
      <c r="G3467">
        <v>1</v>
      </c>
      <c r="H3467" t="s">
        <v>23</v>
      </c>
      <c r="I3467" t="s">
        <v>15</v>
      </c>
      <c r="J3467">
        <v>24.673972602739699</v>
      </c>
      <c r="K3467">
        <v>30.058</v>
      </c>
      <c r="L3467">
        <v>30.242000000000001</v>
      </c>
      <c r="M3467">
        <v>32.134</v>
      </c>
      <c r="N3467">
        <v>0.94599999999999995</v>
      </c>
      <c r="O3467">
        <v>7</v>
      </c>
    </row>
    <row r="3468" spans="1:15" x14ac:dyDescent="0.45">
      <c r="A3468" t="s">
        <v>93</v>
      </c>
      <c r="B3468">
        <v>2022</v>
      </c>
      <c r="C3468" s="9">
        <v>44696</v>
      </c>
      <c r="D3468" t="s">
        <v>653</v>
      </c>
      <c r="E3468" t="s">
        <v>454</v>
      </c>
      <c r="F3468">
        <v>3</v>
      </c>
      <c r="G3468">
        <v>2</v>
      </c>
      <c r="H3468" t="s">
        <v>26</v>
      </c>
      <c r="I3468" t="s">
        <v>27</v>
      </c>
      <c r="J3468">
        <v>23.9808219178082</v>
      </c>
      <c r="K3468">
        <v>25.684999999999999</v>
      </c>
      <c r="L3468">
        <v>25.838000000000001</v>
      </c>
      <c r="M3468">
        <v>27.512</v>
      </c>
      <c r="N3468">
        <v>0.83699999999999997</v>
      </c>
      <c r="O3468">
        <v>3</v>
      </c>
    </row>
    <row r="3469" spans="1:15" x14ac:dyDescent="0.45">
      <c r="A3469" t="s">
        <v>93</v>
      </c>
      <c r="B3469">
        <v>2022</v>
      </c>
      <c r="C3469" s="9">
        <v>44696</v>
      </c>
      <c r="D3469" t="s">
        <v>653</v>
      </c>
      <c r="E3469" t="s">
        <v>454</v>
      </c>
      <c r="F3469">
        <v>3</v>
      </c>
      <c r="G3469">
        <v>3</v>
      </c>
      <c r="H3469" t="s">
        <v>42</v>
      </c>
      <c r="I3469" t="s">
        <v>97</v>
      </c>
      <c r="J3469">
        <v>23.4520547945205</v>
      </c>
      <c r="K3469">
        <v>25.638999999999999</v>
      </c>
      <c r="L3469">
        <v>25.341999999999999</v>
      </c>
      <c r="M3469">
        <v>30.161999999999999</v>
      </c>
      <c r="N3469">
        <v>2.41</v>
      </c>
      <c r="O3469">
        <v>2</v>
      </c>
    </row>
    <row r="3470" spans="1:15" x14ac:dyDescent="0.45">
      <c r="A3470" t="s">
        <v>93</v>
      </c>
      <c r="B3470">
        <v>2022</v>
      </c>
      <c r="C3470" s="9">
        <v>44696</v>
      </c>
      <c r="D3470" t="s">
        <v>653</v>
      </c>
      <c r="E3470" t="s">
        <v>454</v>
      </c>
      <c r="F3470">
        <v>3</v>
      </c>
      <c r="G3470">
        <v>4</v>
      </c>
      <c r="H3470" t="s">
        <v>48</v>
      </c>
      <c r="I3470" t="s">
        <v>49</v>
      </c>
      <c r="J3470">
        <v>21.293150684931501</v>
      </c>
      <c r="K3470">
        <v>15.532</v>
      </c>
      <c r="L3470">
        <v>17.312999999999999</v>
      </c>
      <c r="M3470">
        <v>22.359000000000002</v>
      </c>
      <c r="N3470">
        <v>2.5230000000000001</v>
      </c>
      <c r="O3470">
        <v>21</v>
      </c>
    </row>
    <row r="3471" spans="1:15" x14ac:dyDescent="0.45">
      <c r="A3471" t="s">
        <v>93</v>
      </c>
      <c r="B3471">
        <v>2022</v>
      </c>
      <c r="C3471" s="9">
        <v>44696</v>
      </c>
      <c r="D3471" t="s">
        <v>653</v>
      </c>
      <c r="E3471" t="s">
        <v>454</v>
      </c>
      <c r="F3471">
        <v>3</v>
      </c>
      <c r="G3471">
        <v>5</v>
      </c>
      <c r="H3471" t="s">
        <v>52</v>
      </c>
      <c r="I3471" t="s">
        <v>53</v>
      </c>
      <c r="J3471">
        <v>25.180821917808199</v>
      </c>
      <c r="K3471">
        <v>16.420000000000002</v>
      </c>
      <c r="L3471">
        <v>16.709999999999901</v>
      </c>
      <c r="M3471">
        <v>19.245999999999999</v>
      </c>
      <c r="N3471">
        <v>1.268</v>
      </c>
      <c r="O3471">
        <v>13</v>
      </c>
    </row>
    <row r="3472" spans="1:15" x14ac:dyDescent="0.45">
      <c r="A3472" t="s">
        <v>93</v>
      </c>
      <c r="B3472">
        <v>2022</v>
      </c>
      <c r="C3472" s="9">
        <v>44696</v>
      </c>
      <c r="D3472" t="s">
        <v>653</v>
      </c>
      <c r="E3472" t="s">
        <v>454</v>
      </c>
      <c r="F3472">
        <v>3</v>
      </c>
      <c r="G3472">
        <v>6</v>
      </c>
      <c r="H3472" t="s">
        <v>381</v>
      </c>
      <c r="I3472" t="s">
        <v>25</v>
      </c>
      <c r="J3472">
        <v>19.408219178082099</v>
      </c>
      <c r="K3472">
        <v>17.683999999999902</v>
      </c>
      <c r="L3472">
        <v>16.951000000000001</v>
      </c>
      <c r="M3472">
        <v>21.951000000000001</v>
      </c>
      <c r="N3472">
        <v>2.5</v>
      </c>
      <c r="O3472">
        <v>12</v>
      </c>
    </row>
    <row r="3473" spans="1:15" x14ac:dyDescent="0.45">
      <c r="A3473" t="s">
        <v>93</v>
      </c>
      <c r="B3473">
        <v>2022</v>
      </c>
      <c r="C3473" s="9">
        <v>44696</v>
      </c>
      <c r="D3473" t="s">
        <v>653</v>
      </c>
      <c r="E3473" t="s">
        <v>454</v>
      </c>
      <c r="F3473">
        <v>3</v>
      </c>
      <c r="G3473">
        <v>7</v>
      </c>
      <c r="H3473" t="s">
        <v>94</v>
      </c>
      <c r="I3473" t="s">
        <v>38</v>
      </c>
      <c r="J3473">
        <v>24.545205479452001</v>
      </c>
      <c r="K3473">
        <v>18.774999999999999</v>
      </c>
      <c r="L3473">
        <v>18.382999999999999</v>
      </c>
      <c r="M3473">
        <v>20.727</v>
      </c>
      <c r="N3473">
        <v>1.1719999999999999</v>
      </c>
      <c r="O3473">
        <v>11</v>
      </c>
    </row>
    <row r="3474" spans="1:15" x14ac:dyDescent="0.45">
      <c r="A3474" t="s">
        <v>93</v>
      </c>
      <c r="B3474">
        <v>2022</v>
      </c>
      <c r="C3474" s="9">
        <v>44696</v>
      </c>
      <c r="D3474" t="s">
        <v>653</v>
      </c>
      <c r="E3474" t="s">
        <v>454</v>
      </c>
      <c r="F3474">
        <v>4</v>
      </c>
      <c r="G3474">
        <v>1</v>
      </c>
      <c r="H3474" t="s">
        <v>33</v>
      </c>
      <c r="I3474" t="s">
        <v>27</v>
      </c>
      <c r="J3474">
        <v>28.4849315068493</v>
      </c>
      <c r="K3474">
        <v>25.253</v>
      </c>
      <c r="L3474">
        <v>25.673999999999999</v>
      </c>
      <c r="M3474">
        <v>27.797999999999998</v>
      </c>
      <c r="N3474">
        <v>1.0620000000000001</v>
      </c>
      <c r="O3474">
        <v>1</v>
      </c>
    </row>
    <row r="3475" spans="1:15" x14ac:dyDescent="0.45">
      <c r="A3475" t="s">
        <v>93</v>
      </c>
      <c r="B3475">
        <v>2022</v>
      </c>
      <c r="C3475" s="9">
        <v>44696</v>
      </c>
      <c r="D3475" t="s">
        <v>653</v>
      </c>
      <c r="E3475" t="s">
        <v>454</v>
      </c>
      <c r="F3475">
        <v>4</v>
      </c>
      <c r="G3475">
        <v>2</v>
      </c>
      <c r="H3475" t="s">
        <v>384</v>
      </c>
      <c r="I3475" t="s">
        <v>19</v>
      </c>
      <c r="J3475">
        <v>22.693150684931499</v>
      </c>
      <c r="K3475">
        <v>24.620999999999999</v>
      </c>
      <c r="L3475">
        <v>25.349</v>
      </c>
      <c r="M3475">
        <v>30.481000000000002</v>
      </c>
      <c r="N3475">
        <v>2.5659999999999998</v>
      </c>
      <c r="O3475">
        <v>3</v>
      </c>
    </row>
    <row r="3476" spans="1:15" x14ac:dyDescent="0.45">
      <c r="A3476" t="s">
        <v>93</v>
      </c>
      <c r="B3476">
        <v>2022</v>
      </c>
      <c r="C3476" s="9">
        <v>44696</v>
      </c>
      <c r="D3476" t="s">
        <v>653</v>
      </c>
      <c r="E3476" t="s">
        <v>454</v>
      </c>
      <c r="F3476">
        <v>4</v>
      </c>
      <c r="G3476">
        <v>3</v>
      </c>
      <c r="H3476" t="s">
        <v>100</v>
      </c>
      <c r="I3476" t="s">
        <v>47</v>
      </c>
      <c r="J3476">
        <v>28.2547945205479</v>
      </c>
      <c r="K3476">
        <v>24.010999999999999</v>
      </c>
      <c r="L3476">
        <v>24.085000000000001</v>
      </c>
      <c r="M3476">
        <v>25.759</v>
      </c>
      <c r="N3476">
        <v>0.83699999999999997</v>
      </c>
      <c r="O3476">
        <v>25</v>
      </c>
    </row>
    <row r="3477" spans="1:15" x14ac:dyDescent="0.45">
      <c r="A3477" t="s">
        <v>93</v>
      </c>
      <c r="B3477">
        <v>2022</v>
      </c>
      <c r="C3477" s="9">
        <v>44696</v>
      </c>
      <c r="D3477" t="s">
        <v>653</v>
      </c>
      <c r="E3477" t="s">
        <v>454</v>
      </c>
      <c r="F3477">
        <v>4</v>
      </c>
      <c r="G3477">
        <v>4</v>
      </c>
      <c r="H3477" t="s">
        <v>45</v>
      </c>
      <c r="I3477" t="s">
        <v>97</v>
      </c>
      <c r="J3477">
        <v>31.2273972602739</v>
      </c>
      <c r="K3477">
        <v>9</v>
      </c>
      <c r="L3477">
        <v>16.018999999999998</v>
      </c>
      <c r="M3477">
        <v>24.471</v>
      </c>
      <c r="N3477">
        <v>4.226</v>
      </c>
      <c r="O3477">
        <v>21</v>
      </c>
    </row>
    <row r="3478" spans="1:15" x14ac:dyDescent="0.45">
      <c r="A3478" t="s">
        <v>93</v>
      </c>
      <c r="B3478">
        <v>2022</v>
      </c>
      <c r="C3478" s="9">
        <v>44696</v>
      </c>
      <c r="D3478" t="s">
        <v>653</v>
      </c>
      <c r="E3478" t="s">
        <v>454</v>
      </c>
      <c r="F3478">
        <v>4</v>
      </c>
      <c r="G3478">
        <v>5</v>
      </c>
      <c r="H3478" t="s">
        <v>54</v>
      </c>
      <c r="I3478" t="s">
        <v>44</v>
      </c>
      <c r="J3478">
        <v>24.893150684931499</v>
      </c>
      <c r="K3478">
        <v>19.559000000000001</v>
      </c>
      <c r="L3478">
        <v>19.463999999999999</v>
      </c>
      <c r="M3478">
        <v>23.094000000000001</v>
      </c>
      <c r="N3478">
        <v>1.8149999999999999</v>
      </c>
      <c r="O3478">
        <v>13</v>
      </c>
    </row>
    <row r="3479" spans="1:15" x14ac:dyDescent="0.45">
      <c r="A3479" t="s">
        <v>93</v>
      </c>
      <c r="B3479">
        <v>2022</v>
      </c>
      <c r="C3479" s="9">
        <v>44696</v>
      </c>
      <c r="D3479" t="s">
        <v>653</v>
      </c>
      <c r="E3479" t="s">
        <v>454</v>
      </c>
      <c r="F3479">
        <v>4</v>
      </c>
      <c r="G3479">
        <v>6</v>
      </c>
      <c r="H3479" t="s">
        <v>83</v>
      </c>
      <c r="I3479" t="s">
        <v>84</v>
      </c>
      <c r="J3479">
        <v>29.657534246575299</v>
      </c>
      <c r="K3479">
        <v>15.468999999999999</v>
      </c>
      <c r="L3479">
        <v>15.5369999999999</v>
      </c>
      <c r="M3479">
        <v>18.722999999999999</v>
      </c>
      <c r="N3479">
        <v>1.593</v>
      </c>
      <c r="O3479">
        <v>25</v>
      </c>
    </row>
    <row r="3480" spans="1:15" x14ac:dyDescent="0.45">
      <c r="A3480" t="s">
        <v>93</v>
      </c>
      <c r="B3480">
        <v>2022</v>
      </c>
      <c r="C3480" s="9">
        <v>44696</v>
      </c>
      <c r="D3480" t="s">
        <v>653</v>
      </c>
      <c r="E3480" t="s">
        <v>454</v>
      </c>
      <c r="F3480">
        <v>4</v>
      </c>
      <c r="G3480">
        <v>7</v>
      </c>
      <c r="H3480" t="s">
        <v>75</v>
      </c>
      <c r="I3480" t="s">
        <v>38</v>
      </c>
      <c r="J3480">
        <v>23.183561643835599</v>
      </c>
      <c r="K3480">
        <v>16.047000000000001</v>
      </c>
      <c r="L3480">
        <v>14.781000000000001</v>
      </c>
      <c r="M3480">
        <v>19.295000000000002</v>
      </c>
      <c r="N3480">
        <v>2.2570000000000001</v>
      </c>
      <c r="O3480">
        <v>21</v>
      </c>
    </row>
    <row r="3481" spans="1:15" x14ac:dyDescent="0.45">
      <c r="A3481" t="s">
        <v>93</v>
      </c>
      <c r="B3481">
        <v>2022</v>
      </c>
      <c r="C3481" s="9">
        <v>44696</v>
      </c>
      <c r="D3481" t="s">
        <v>653</v>
      </c>
      <c r="E3481" t="s">
        <v>642</v>
      </c>
      <c r="F3481">
        <v>1</v>
      </c>
      <c r="G3481">
        <v>1</v>
      </c>
      <c r="H3481" t="s">
        <v>34</v>
      </c>
      <c r="I3481" t="s">
        <v>74</v>
      </c>
      <c r="J3481">
        <v>34.786301369862997</v>
      </c>
      <c r="K3481">
        <v>27.259</v>
      </c>
      <c r="L3481">
        <v>27.318000000000001</v>
      </c>
      <c r="M3481">
        <v>28.776</v>
      </c>
      <c r="N3481">
        <v>0.72899999999999998</v>
      </c>
      <c r="O3481">
        <v>9</v>
      </c>
    </row>
    <row r="3482" spans="1:15" x14ac:dyDescent="0.45">
      <c r="A3482" t="s">
        <v>93</v>
      </c>
      <c r="B3482">
        <v>2022</v>
      </c>
      <c r="C3482" s="9">
        <v>44696</v>
      </c>
      <c r="D3482" t="s">
        <v>653</v>
      </c>
      <c r="E3482" t="s">
        <v>642</v>
      </c>
      <c r="F3482">
        <v>1</v>
      </c>
      <c r="G3482">
        <v>2</v>
      </c>
      <c r="H3482" t="s">
        <v>52</v>
      </c>
      <c r="I3482" t="s">
        <v>53</v>
      </c>
      <c r="J3482">
        <v>25.180821917808199</v>
      </c>
      <c r="K3482">
        <v>16.709999999999901</v>
      </c>
      <c r="L3482">
        <v>17.271000000000001</v>
      </c>
      <c r="M3482">
        <v>19.745000000000001</v>
      </c>
      <c r="N3482">
        <v>1.2370000000000001</v>
      </c>
      <c r="O3482">
        <v>13</v>
      </c>
    </row>
    <row r="3483" spans="1:15" x14ac:dyDescent="0.45">
      <c r="A3483" t="s">
        <v>93</v>
      </c>
      <c r="B3483">
        <v>2022</v>
      </c>
      <c r="C3483" s="9">
        <v>44696</v>
      </c>
      <c r="D3483" t="s">
        <v>653</v>
      </c>
      <c r="E3483" t="s">
        <v>642</v>
      </c>
      <c r="F3483">
        <v>1</v>
      </c>
      <c r="G3483">
        <v>3</v>
      </c>
      <c r="H3483" t="s">
        <v>39</v>
      </c>
      <c r="I3483" t="s">
        <v>40</v>
      </c>
      <c r="J3483">
        <v>27.7616438356164</v>
      </c>
      <c r="K3483">
        <v>24.663999999999898</v>
      </c>
      <c r="L3483">
        <v>24.495000000000001</v>
      </c>
      <c r="M3483">
        <v>26.271000000000001</v>
      </c>
      <c r="N3483">
        <v>0.88800000000000001</v>
      </c>
      <c r="O3483">
        <v>17</v>
      </c>
    </row>
    <row r="3484" spans="1:15" x14ac:dyDescent="0.45">
      <c r="A3484" t="s">
        <v>93</v>
      </c>
      <c r="B3484">
        <v>2022</v>
      </c>
      <c r="C3484" s="9">
        <v>44696</v>
      </c>
      <c r="D3484" t="s">
        <v>653</v>
      </c>
      <c r="E3484" t="s">
        <v>642</v>
      </c>
      <c r="F3484">
        <v>1</v>
      </c>
      <c r="G3484">
        <v>4</v>
      </c>
      <c r="H3484" t="s">
        <v>45</v>
      </c>
      <c r="I3484" t="s">
        <v>97</v>
      </c>
      <c r="J3484">
        <v>31.2273972602739</v>
      </c>
      <c r="K3484">
        <v>16.018999999999998</v>
      </c>
      <c r="L3484">
        <v>13.981999999999999</v>
      </c>
      <c r="M3484">
        <v>21.007999999999999</v>
      </c>
      <c r="N3484">
        <v>3.5129999999999999</v>
      </c>
      <c r="O3484">
        <v>21</v>
      </c>
    </row>
    <row r="3485" spans="1:15" x14ac:dyDescent="0.45">
      <c r="A3485" t="s">
        <v>93</v>
      </c>
      <c r="B3485">
        <v>2022</v>
      </c>
      <c r="C3485" s="9">
        <v>44696</v>
      </c>
      <c r="D3485" t="s">
        <v>653</v>
      </c>
      <c r="E3485" t="s">
        <v>642</v>
      </c>
      <c r="F3485">
        <v>2</v>
      </c>
      <c r="G3485">
        <v>1</v>
      </c>
      <c r="H3485" t="s">
        <v>381</v>
      </c>
      <c r="I3485" t="s">
        <v>25</v>
      </c>
      <c r="J3485">
        <v>19.408219178082099</v>
      </c>
      <c r="K3485">
        <v>16.951000000000001</v>
      </c>
      <c r="L3485">
        <v>18.93</v>
      </c>
      <c r="M3485">
        <v>23.544</v>
      </c>
      <c r="N3485">
        <v>2.3069999999999999</v>
      </c>
      <c r="O3485">
        <v>12</v>
      </c>
    </row>
    <row r="3486" spans="1:15" x14ac:dyDescent="0.45">
      <c r="A3486" t="s">
        <v>93</v>
      </c>
      <c r="B3486">
        <v>2022</v>
      </c>
      <c r="C3486" s="9">
        <v>44696</v>
      </c>
      <c r="D3486" t="s">
        <v>653</v>
      </c>
      <c r="E3486" t="s">
        <v>642</v>
      </c>
      <c r="F3486">
        <v>2</v>
      </c>
      <c r="G3486">
        <v>2</v>
      </c>
      <c r="H3486" t="s">
        <v>54</v>
      </c>
      <c r="I3486" t="s">
        <v>44</v>
      </c>
      <c r="J3486">
        <v>24.893150684931499</v>
      </c>
      <c r="K3486">
        <v>19.463999999999999</v>
      </c>
      <c r="L3486">
        <v>19.814</v>
      </c>
      <c r="M3486">
        <v>23.256</v>
      </c>
      <c r="N3486">
        <v>1.7210000000000001</v>
      </c>
      <c r="O3486">
        <v>13</v>
      </c>
    </row>
    <row r="3487" spans="1:15" x14ac:dyDescent="0.45">
      <c r="A3487" t="s">
        <v>93</v>
      </c>
      <c r="B3487">
        <v>2022</v>
      </c>
      <c r="C3487" s="9">
        <v>44696</v>
      </c>
      <c r="D3487" t="s">
        <v>653</v>
      </c>
      <c r="E3487" t="s">
        <v>642</v>
      </c>
      <c r="F3487">
        <v>2</v>
      </c>
      <c r="G3487">
        <v>3</v>
      </c>
      <c r="H3487" t="s">
        <v>98</v>
      </c>
      <c r="I3487" t="s">
        <v>67</v>
      </c>
      <c r="J3487">
        <v>30.791780821917801</v>
      </c>
      <c r="K3487">
        <v>17.571999999999999</v>
      </c>
      <c r="L3487">
        <v>17.698</v>
      </c>
      <c r="M3487">
        <v>20.654</v>
      </c>
      <c r="N3487">
        <v>1.478</v>
      </c>
      <c r="O3487">
        <v>17</v>
      </c>
    </row>
    <row r="3488" spans="1:15" x14ac:dyDescent="0.45">
      <c r="A3488" t="s">
        <v>93</v>
      </c>
      <c r="B3488">
        <v>2022</v>
      </c>
      <c r="C3488" s="9">
        <v>44696</v>
      </c>
      <c r="D3488" t="s">
        <v>653</v>
      </c>
      <c r="E3488" t="s">
        <v>642</v>
      </c>
      <c r="F3488">
        <v>2</v>
      </c>
      <c r="G3488">
        <v>4</v>
      </c>
      <c r="H3488" t="s">
        <v>55</v>
      </c>
      <c r="I3488" t="s">
        <v>56</v>
      </c>
      <c r="J3488">
        <v>33.038356164383501</v>
      </c>
      <c r="K3488">
        <v>4.8259999999999996</v>
      </c>
      <c r="L3488">
        <v>9.0779999999999994</v>
      </c>
      <c r="M3488">
        <v>16.756</v>
      </c>
      <c r="N3488">
        <v>3.839</v>
      </c>
      <c r="O3488">
        <v>21</v>
      </c>
    </row>
    <row r="3489" spans="1:15" x14ac:dyDescent="0.45">
      <c r="A3489" t="s">
        <v>93</v>
      </c>
      <c r="B3489">
        <v>2022</v>
      </c>
      <c r="C3489" s="9">
        <v>44696</v>
      </c>
      <c r="D3489" t="s">
        <v>653</v>
      </c>
      <c r="E3489" t="s">
        <v>642</v>
      </c>
      <c r="F3489">
        <v>2</v>
      </c>
      <c r="G3489">
        <v>5</v>
      </c>
      <c r="H3489" t="s">
        <v>66</v>
      </c>
      <c r="I3489" t="s">
        <v>67</v>
      </c>
      <c r="J3489">
        <v>19.542465753424601</v>
      </c>
      <c r="K3489">
        <v>17.550999999999998</v>
      </c>
      <c r="L3489">
        <v>13.059999999999899</v>
      </c>
      <c r="M3489">
        <v>19.925999999999998</v>
      </c>
      <c r="N3489">
        <v>3.4329999999999998</v>
      </c>
      <c r="O3489">
        <v>25</v>
      </c>
    </row>
    <row r="3490" spans="1:15" x14ac:dyDescent="0.45">
      <c r="A3490" t="s">
        <v>93</v>
      </c>
      <c r="B3490">
        <v>2022</v>
      </c>
      <c r="C3490" s="9">
        <v>44696</v>
      </c>
      <c r="D3490" t="s">
        <v>653</v>
      </c>
      <c r="E3490" t="s">
        <v>642</v>
      </c>
      <c r="F3490">
        <v>3</v>
      </c>
      <c r="G3490">
        <v>1</v>
      </c>
      <c r="H3490" t="s">
        <v>42</v>
      </c>
      <c r="I3490" t="s">
        <v>97</v>
      </c>
      <c r="J3490">
        <v>23.4520547945205</v>
      </c>
      <c r="K3490">
        <v>25.341999999999999</v>
      </c>
      <c r="L3490">
        <v>26.259</v>
      </c>
      <c r="M3490">
        <v>30.832999999999998</v>
      </c>
      <c r="N3490">
        <v>2.2869999999999999</v>
      </c>
      <c r="O3490">
        <v>2</v>
      </c>
    </row>
    <row r="3491" spans="1:15" x14ac:dyDescent="0.45">
      <c r="A3491" t="s">
        <v>93</v>
      </c>
      <c r="B3491">
        <v>2022</v>
      </c>
      <c r="C3491" s="9">
        <v>44696</v>
      </c>
      <c r="D3491" t="s">
        <v>653</v>
      </c>
      <c r="E3491" t="s">
        <v>642</v>
      </c>
      <c r="F3491">
        <v>3</v>
      </c>
      <c r="G3491">
        <v>2</v>
      </c>
      <c r="H3491" t="s">
        <v>18</v>
      </c>
      <c r="I3491" t="s">
        <v>19</v>
      </c>
      <c r="J3491">
        <v>23.9780821917808</v>
      </c>
      <c r="K3491">
        <v>18.164000000000001</v>
      </c>
      <c r="L3491">
        <v>19.759</v>
      </c>
      <c r="M3491">
        <v>24.783000000000001</v>
      </c>
      <c r="N3491">
        <v>2.512</v>
      </c>
      <c r="O3491">
        <v>13</v>
      </c>
    </row>
    <row r="3492" spans="1:15" x14ac:dyDescent="0.45">
      <c r="A3492" t="s">
        <v>93</v>
      </c>
      <c r="B3492">
        <v>2022</v>
      </c>
      <c r="C3492" s="9">
        <v>44696</v>
      </c>
      <c r="D3492" t="s">
        <v>653</v>
      </c>
      <c r="E3492" t="s">
        <v>642</v>
      </c>
      <c r="F3492">
        <v>3</v>
      </c>
      <c r="G3492">
        <v>3</v>
      </c>
      <c r="H3492" t="s">
        <v>99</v>
      </c>
      <c r="I3492" t="s">
        <v>47</v>
      </c>
      <c r="J3492">
        <v>25.2465753424657</v>
      </c>
      <c r="K3492">
        <v>19.824000000000002</v>
      </c>
      <c r="L3492">
        <v>19.940999999999999</v>
      </c>
      <c r="M3492">
        <v>23.568999999999999</v>
      </c>
      <c r="N3492">
        <v>1.8140000000000001</v>
      </c>
      <c r="O3492">
        <v>17</v>
      </c>
    </row>
    <row r="3493" spans="1:15" x14ac:dyDescent="0.45">
      <c r="A3493" t="s">
        <v>93</v>
      </c>
      <c r="B3493">
        <v>2022</v>
      </c>
      <c r="C3493" s="9">
        <v>44696</v>
      </c>
      <c r="D3493" t="s">
        <v>653</v>
      </c>
      <c r="E3493" t="s">
        <v>642</v>
      </c>
      <c r="F3493">
        <v>3</v>
      </c>
      <c r="G3493">
        <v>4</v>
      </c>
      <c r="H3493" t="s">
        <v>75</v>
      </c>
      <c r="I3493" t="s">
        <v>38</v>
      </c>
      <c r="J3493">
        <v>23.183561643835599</v>
      </c>
      <c r="K3493">
        <v>14.781000000000001</v>
      </c>
      <c r="L3493">
        <v>15.058999999999999</v>
      </c>
      <c r="M3493">
        <v>19.234999999999999</v>
      </c>
      <c r="N3493">
        <v>2.0880000000000001</v>
      </c>
      <c r="O3493">
        <v>21</v>
      </c>
    </row>
    <row r="3494" spans="1:15" x14ac:dyDescent="0.45">
      <c r="A3494" t="s">
        <v>93</v>
      </c>
      <c r="B3494">
        <v>2022</v>
      </c>
      <c r="C3494" s="9">
        <v>44696</v>
      </c>
      <c r="D3494" t="s">
        <v>653</v>
      </c>
      <c r="E3494" t="s">
        <v>642</v>
      </c>
      <c r="F3494">
        <v>3</v>
      </c>
      <c r="G3494">
        <v>5</v>
      </c>
      <c r="H3494" t="s">
        <v>83</v>
      </c>
      <c r="I3494" t="s">
        <v>84</v>
      </c>
      <c r="J3494">
        <v>29.657534246575299</v>
      </c>
      <c r="K3494">
        <v>15.5369999999999</v>
      </c>
      <c r="L3494">
        <v>15.1139999999999</v>
      </c>
      <c r="M3494">
        <v>18.207999999999998</v>
      </c>
      <c r="N3494">
        <v>1.5469999999999999</v>
      </c>
      <c r="O3494">
        <v>25</v>
      </c>
    </row>
    <row r="3495" spans="1:15" x14ac:dyDescent="0.45">
      <c r="A3495" t="s">
        <v>93</v>
      </c>
      <c r="B3495">
        <v>2022</v>
      </c>
      <c r="C3495" s="9">
        <v>44696</v>
      </c>
      <c r="D3495" t="s">
        <v>653</v>
      </c>
      <c r="E3495" t="s">
        <v>642</v>
      </c>
      <c r="F3495">
        <v>4</v>
      </c>
      <c r="G3495">
        <v>1</v>
      </c>
      <c r="H3495" t="s">
        <v>94</v>
      </c>
      <c r="I3495" t="s">
        <v>38</v>
      </c>
      <c r="J3495">
        <v>24.545205479452001</v>
      </c>
      <c r="K3495">
        <v>18.382999999999999</v>
      </c>
      <c r="L3495">
        <v>19.106999999999999</v>
      </c>
      <c r="M3495">
        <v>21.399000000000001</v>
      </c>
      <c r="N3495">
        <v>1.1459999999999999</v>
      </c>
      <c r="O3495">
        <v>11</v>
      </c>
    </row>
    <row r="3496" spans="1:15" x14ac:dyDescent="0.45">
      <c r="A3496" t="s">
        <v>93</v>
      </c>
      <c r="B3496">
        <v>2022</v>
      </c>
      <c r="C3496" s="9">
        <v>44696</v>
      </c>
      <c r="D3496" t="s">
        <v>653</v>
      </c>
      <c r="E3496" t="s">
        <v>642</v>
      </c>
      <c r="F3496">
        <v>4</v>
      </c>
      <c r="G3496">
        <v>2</v>
      </c>
      <c r="H3496" t="s">
        <v>50</v>
      </c>
      <c r="I3496" t="s">
        <v>51</v>
      </c>
      <c r="J3496">
        <v>25.608219178082098</v>
      </c>
      <c r="K3496">
        <v>26.198999999999899</v>
      </c>
      <c r="L3496">
        <v>26.193999999999999</v>
      </c>
      <c r="M3496">
        <v>27.648</v>
      </c>
      <c r="N3496">
        <v>0.72699999999999998</v>
      </c>
      <c r="O3496">
        <v>13</v>
      </c>
    </row>
    <row r="3497" spans="1:15" x14ac:dyDescent="0.45">
      <c r="A3497" t="s">
        <v>93</v>
      </c>
      <c r="B3497">
        <v>2022</v>
      </c>
      <c r="C3497" s="9">
        <v>44696</v>
      </c>
      <c r="D3497" t="s">
        <v>653</v>
      </c>
      <c r="E3497" t="s">
        <v>642</v>
      </c>
      <c r="F3497">
        <v>4</v>
      </c>
      <c r="G3497">
        <v>3</v>
      </c>
      <c r="H3497" t="s">
        <v>43</v>
      </c>
      <c r="I3497" t="s">
        <v>44</v>
      </c>
      <c r="J3497">
        <v>29.4876712328767</v>
      </c>
      <c r="K3497">
        <v>24.411000000000001</v>
      </c>
      <c r="L3497">
        <v>24.381</v>
      </c>
      <c r="M3497">
        <v>25.873000000000001</v>
      </c>
      <c r="N3497">
        <v>0.746</v>
      </c>
      <c r="O3497">
        <v>17</v>
      </c>
    </row>
    <row r="3498" spans="1:15" x14ac:dyDescent="0.45">
      <c r="A3498" t="s">
        <v>93</v>
      </c>
      <c r="B3498">
        <v>2022</v>
      </c>
      <c r="C3498" s="9">
        <v>44696</v>
      </c>
      <c r="D3498" t="s">
        <v>653</v>
      </c>
      <c r="E3498" t="s">
        <v>642</v>
      </c>
      <c r="F3498">
        <v>4</v>
      </c>
      <c r="G3498">
        <v>4</v>
      </c>
      <c r="H3498" t="s">
        <v>48</v>
      </c>
      <c r="I3498" t="s">
        <v>49</v>
      </c>
      <c r="J3498">
        <v>21.293150684931501</v>
      </c>
      <c r="K3498">
        <v>17.312999999999999</v>
      </c>
      <c r="L3498">
        <v>17.727</v>
      </c>
      <c r="M3498">
        <v>22.233000000000001</v>
      </c>
      <c r="N3498">
        <v>2.2530000000000001</v>
      </c>
      <c r="O3498">
        <v>21</v>
      </c>
    </row>
    <row r="3499" spans="1:15" x14ac:dyDescent="0.45">
      <c r="A3499" t="s">
        <v>93</v>
      </c>
      <c r="B3499">
        <v>2022</v>
      </c>
      <c r="C3499" s="9">
        <v>44696</v>
      </c>
      <c r="D3499" t="s">
        <v>653</v>
      </c>
      <c r="E3499" t="s">
        <v>642</v>
      </c>
      <c r="F3499">
        <v>4</v>
      </c>
      <c r="G3499">
        <v>5</v>
      </c>
      <c r="H3499" t="s">
        <v>100</v>
      </c>
      <c r="I3499" t="s">
        <v>47</v>
      </c>
      <c r="J3499">
        <v>28.2547945205479</v>
      </c>
      <c r="K3499">
        <v>24.085000000000001</v>
      </c>
      <c r="L3499">
        <v>23.829000000000001</v>
      </c>
      <c r="M3499">
        <v>25.491</v>
      </c>
      <c r="N3499">
        <v>0.83099999999999996</v>
      </c>
      <c r="O3499">
        <v>25</v>
      </c>
    </row>
    <row r="3500" spans="1:15" x14ac:dyDescent="0.45">
      <c r="A3500" t="s">
        <v>93</v>
      </c>
      <c r="B3500">
        <v>2022</v>
      </c>
      <c r="C3500" s="9">
        <v>44696</v>
      </c>
      <c r="D3500" t="s">
        <v>653</v>
      </c>
      <c r="E3500" t="s">
        <v>643</v>
      </c>
      <c r="F3500">
        <v>1</v>
      </c>
      <c r="G3500">
        <v>1</v>
      </c>
      <c r="H3500" t="s">
        <v>96</v>
      </c>
      <c r="I3500" t="s">
        <v>40</v>
      </c>
      <c r="J3500">
        <v>28.339726027397202</v>
      </c>
      <c r="K3500">
        <v>26.201000000000001</v>
      </c>
      <c r="L3500">
        <v>26.462</v>
      </c>
      <c r="M3500">
        <v>28.11</v>
      </c>
      <c r="N3500">
        <v>0.82399999999999995</v>
      </c>
      <c r="O3500">
        <v>3</v>
      </c>
    </row>
    <row r="3501" spans="1:15" x14ac:dyDescent="0.45">
      <c r="A3501" t="s">
        <v>93</v>
      </c>
      <c r="B3501">
        <v>2022</v>
      </c>
      <c r="C3501" s="9">
        <v>44696</v>
      </c>
      <c r="D3501" t="s">
        <v>653</v>
      </c>
      <c r="E3501" t="s">
        <v>643</v>
      </c>
      <c r="F3501">
        <v>1</v>
      </c>
      <c r="G3501">
        <v>2</v>
      </c>
      <c r="H3501" t="s">
        <v>14</v>
      </c>
      <c r="I3501" t="s">
        <v>15</v>
      </c>
      <c r="J3501">
        <v>22.367123287671198</v>
      </c>
      <c r="K3501">
        <v>28.04</v>
      </c>
      <c r="L3501">
        <v>28.15</v>
      </c>
      <c r="M3501">
        <v>30.276</v>
      </c>
      <c r="N3501">
        <v>1.0629999999999999</v>
      </c>
      <c r="O3501">
        <v>6</v>
      </c>
    </row>
    <row r="3502" spans="1:15" x14ac:dyDescent="0.45">
      <c r="A3502" t="s">
        <v>93</v>
      </c>
      <c r="B3502">
        <v>2022</v>
      </c>
      <c r="C3502" s="9">
        <v>44696</v>
      </c>
      <c r="D3502" t="s">
        <v>653</v>
      </c>
      <c r="E3502" t="s">
        <v>643</v>
      </c>
      <c r="F3502">
        <v>1</v>
      </c>
      <c r="G3502">
        <v>3</v>
      </c>
      <c r="H3502" t="s">
        <v>33</v>
      </c>
      <c r="I3502" t="s">
        <v>27</v>
      </c>
      <c r="J3502">
        <v>28.4849315068493</v>
      </c>
      <c r="K3502">
        <v>25.673999999999999</v>
      </c>
      <c r="L3502">
        <v>25.759</v>
      </c>
      <c r="M3502">
        <v>27.841000000000001</v>
      </c>
      <c r="N3502">
        <v>1.0409999999999999</v>
      </c>
      <c r="O3502">
        <v>1</v>
      </c>
    </row>
    <row r="3503" spans="1:15" x14ac:dyDescent="0.45">
      <c r="A3503" t="s">
        <v>93</v>
      </c>
      <c r="B3503">
        <v>2022</v>
      </c>
      <c r="C3503" s="9">
        <v>44696</v>
      </c>
      <c r="D3503" t="s">
        <v>653</v>
      </c>
      <c r="E3503" t="s">
        <v>643</v>
      </c>
      <c r="F3503">
        <v>1</v>
      </c>
      <c r="G3503">
        <v>4</v>
      </c>
      <c r="H3503" t="s">
        <v>34</v>
      </c>
      <c r="I3503" t="s">
        <v>74</v>
      </c>
      <c r="J3503">
        <v>34.786301369862997</v>
      </c>
      <c r="K3503">
        <v>27.318000000000001</v>
      </c>
      <c r="L3503">
        <v>27.238</v>
      </c>
      <c r="M3503">
        <v>28.69</v>
      </c>
      <c r="N3503">
        <v>0.72599999999999998</v>
      </c>
      <c r="O3503">
        <v>9</v>
      </c>
    </row>
    <row r="3504" spans="1:15" x14ac:dyDescent="0.45">
      <c r="A3504" t="s">
        <v>93</v>
      </c>
      <c r="B3504">
        <v>2022</v>
      </c>
      <c r="C3504" s="9">
        <v>44696</v>
      </c>
      <c r="D3504" t="s">
        <v>653</v>
      </c>
      <c r="E3504" t="s">
        <v>643</v>
      </c>
      <c r="F3504">
        <v>1</v>
      </c>
      <c r="G3504">
        <v>5</v>
      </c>
      <c r="H3504" t="s">
        <v>94</v>
      </c>
      <c r="I3504" t="s">
        <v>38</v>
      </c>
      <c r="J3504">
        <v>24.545205479452001</v>
      </c>
      <c r="K3504">
        <v>19.106999999999999</v>
      </c>
      <c r="L3504">
        <v>19.241</v>
      </c>
      <c r="M3504">
        <v>21.483000000000001</v>
      </c>
      <c r="N3504">
        <v>1.121</v>
      </c>
      <c r="O3504">
        <v>11</v>
      </c>
    </row>
    <row r="3505" spans="1:15" x14ac:dyDescent="0.45">
      <c r="A3505" t="s">
        <v>93</v>
      </c>
      <c r="B3505">
        <v>2022</v>
      </c>
      <c r="C3505" s="9">
        <v>44696</v>
      </c>
      <c r="D3505" t="s">
        <v>653</v>
      </c>
      <c r="E3505" t="s">
        <v>643</v>
      </c>
      <c r="F3505">
        <v>1</v>
      </c>
      <c r="G3505">
        <v>6</v>
      </c>
      <c r="H3505" t="s">
        <v>35</v>
      </c>
      <c r="I3505" t="s">
        <v>36</v>
      </c>
      <c r="J3505">
        <v>24.104109589040998</v>
      </c>
      <c r="K3505">
        <v>22.852</v>
      </c>
      <c r="L3505">
        <v>21.256</v>
      </c>
      <c r="M3505">
        <v>25.594000000000001</v>
      </c>
      <c r="N3505">
        <v>2.169</v>
      </c>
      <c r="O3505">
        <v>10</v>
      </c>
    </row>
    <row r="3506" spans="1:15" x14ac:dyDescent="0.45">
      <c r="A3506" t="s">
        <v>93</v>
      </c>
      <c r="B3506">
        <v>2022</v>
      </c>
      <c r="C3506" s="9">
        <v>44696</v>
      </c>
      <c r="D3506" t="s">
        <v>653</v>
      </c>
      <c r="E3506" t="s">
        <v>643</v>
      </c>
      <c r="F3506">
        <v>2</v>
      </c>
      <c r="G3506">
        <v>1</v>
      </c>
      <c r="H3506" t="s">
        <v>42</v>
      </c>
      <c r="I3506" t="s">
        <v>97</v>
      </c>
      <c r="J3506">
        <v>23.4520547945205</v>
      </c>
      <c r="K3506">
        <v>26.259</v>
      </c>
      <c r="L3506">
        <v>27.920999999999999</v>
      </c>
      <c r="M3506">
        <v>32.164999999999999</v>
      </c>
      <c r="N3506">
        <v>2.1219999999999999</v>
      </c>
      <c r="O3506">
        <v>2</v>
      </c>
    </row>
    <row r="3507" spans="1:15" x14ac:dyDescent="0.45">
      <c r="A3507" t="s">
        <v>93</v>
      </c>
      <c r="B3507">
        <v>2022</v>
      </c>
      <c r="C3507" s="9">
        <v>44696</v>
      </c>
      <c r="D3507" t="s">
        <v>653</v>
      </c>
      <c r="E3507" t="s">
        <v>643</v>
      </c>
      <c r="F3507">
        <v>2</v>
      </c>
      <c r="G3507">
        <v>2</v>
      </c>
      <c r="H3507" t="s">
        <v>26</v>
      </c>
      <c r="I3507" t="s">
        <v>27</v>
      </c>
      <c r="J3507">
        <v>23.9808219178082</v>
      </c>
      <c r="K3507">
        <v>25.838000000000001</v>
      </c>
      <c r="L3507">
        <v>26.061</v>
      </c>
      <c r="M3507">
        <v>27.719000000000001</v>
      </c>
      <c r="N3507">
        <v>0.82899999999999996</v>
      </c>
      <c r="O3507">
        <v>3</v>
      </c>
    </row>
    <row r="3508" spans="1:15" x14ac:dyDescent="0.45">
      <c r="A3508" t="s">
        <v>93</v>
      </c>
      <c r="B3508">
        <v>2022</v>
      </c>
      <c r="C3508" s="9">
        <v>44696</v>
      </c>
      <c r="D3508" t="s">
        <v>653</v>
      </c>
      <c r="E3508" t="s">
        <v>643</v>
      </c>
      <c r="F3508">
        <v>2</v>
      </c>
      <c r="G3508">
        <v>3</v>
      </c>
      <c r="H3508" t="s">
        <v>384</v>
      </c>
      <c r="I3508" t="s">
        <v>19</v>
      </c>
      <c r="J3508">
        <v>22.693150684931499</v>
      </c>
      <c r="K3508">
        <v>25.349</v>
      </c>
      <c r="L3508">
        <v>25.933</v>
      </c>
      <c r="M3508">
        <v>30.466999999999999</v>
      </c>
      <c r="N3508">
        <v>2.2669999999999999</v>
      </c>
      <c r="O3508">
        <v>3</v>
      </c>
    </row>
    <row r="3509" spans="1:15" x14ac:dyDescent="0.45">
      <c r="A3509" t="s">
        <v>93</v>
      </c>
      <c r="B3509">
        <v>2022</v>
      </c>
      <c r="C3509" s="9">
        <v>44696</v>
      </c>
      <c r="D3509" t="s">
        <v>653</v>
      </c>
      <c r="E3509" t="s">
        <v>643</v>
      </c>
      <c r="F3509">
        <v>2</v>
      </c>
      <c r="G3509">
        <v>4</v>
      </c>
      <c r="H3509" t="s">
        <v>20</v>
      </c>
      <c r="I3509" t="s">
        <v>21</v>
      </c>
      <c r="J3509">
        <v>26.7753424657534</v>
      </c>
      <c r="K3509">
        <v>28.64</v>
      </c>
      <c r="L3509">
        <v>28.579000000000001</v>
      </c>
      <c r="M3509">
        <v>30.129000000000001</v>
      </c>
      <c r="N3509">
        <v>0.77500000000000002</v>
      </c>
      <c r="O3509">
        <v>8</v>
      </c>
    </row>
    <row r="3510" spans="1:15" x14ac:dyDescent="0.45">
      <c r="A3510" t="s">
        <v>93</v>
      </c>
      <c r="B3510">
        <v>2022</v>
      </c>
      <c r="C3510" s="9">
        <v>44696</v>
      </c>
      <c r="D3510" t="s">
        <v>653</v>
      </c>
      <c r="E3510" t="s">
        <v>643</v>
      </c>
      <c r="F3510">
        <v>2</v>
      </c>
      <c r="G3510">
        <v>5</v>
      </c>
      <c r="H3510" t="s">
        <v>381</v>
      </c>
      <c r="I3510" t="s">
        <v>25</v>
      </c>
      <c r="J3510">
        <v>19.408219178082099</v>
      </c>
      <c r="K3510">
        <v>18.93</v>
      </c>
      <c r="L3510">
        <v>19.792999999999999</v>
      </c>
      <c r="M3510">
        <v>23.975000000000001</v>
      </c>
      <c r="N3510">
        <v>2.0910000000000002</v>
      </c>
      <c r="O3510">
        <v>12</v>
      </c>
    </row>
    <row r="3511" spans="1:15" x14ac:dyDescent="0.45">
      <c r="A3511" t="s">
        <v>93</v>
      </c>
      <c r="B3511">
        <v>2022</v>
      </c>
      <c r="C3511" s="9">
        <v>44696</v>
      </c>
      <c r="D3511" t="s">
        <v>653</v>
      </c>
      <c r="E3511" t="s">
        <v>643</v>
      </c>
      <c r="F3511">
        <v>2</v>
      </c>
      <c r="G3511">
        <v>6</v>
      </c>
      <c r="H3511" t="s">
        <v>23</v>
      </c>
      <c r="I3511" t="s">
        <v>15</v>
      </c>
      <c r="J3511">
        <v>24.673972602739699</v>
      </c>
      <c r="K3511">
        <v>30.242000000000001</v>
      </c>
      <c r="L3511">
        <v>29.809000000000001</v>
      </c>
      <c r="M3511">
        <v>31.677</v>
      </c>
      <c r="N3511">
        <v>0.93400000000000005</v>
      </c>
      <c r="O3511">
        <v>7</v>
      </c>
    </row>
    <row r="3512" spans="1:15" x14ac:dyDescent="0.45">
      <c r="A3512" t="s">
        <v>93</v>
      </c>
      <c r="B3512">
        <v>2022</v>
      </c>
      <c r="C3512" s="9">
        <v>44696</v>
      </c>
      <c r="D3512" t="s">
        <v>653</v>
      </c>
      <c r="E3512" t="s">
        <v>370</v>
      </c>
      <c r="F3512">
        <v>1</v>
      </c>
      <c r="G3512">
        <v>1</v>
      </c>
      <c r="H3512" t="s">
        <v>33</v>
      </c>
      <c r="I3512" t="s">
        <v>27</v>
      </c>
      <c r="J3512">
        <v>28.4849315068493</v>
      </c>
      <c r="K3512">
        <v>25.759</v>
      </c>
      <c r="L3512">
        <v>26.184000000000001</v>
      </c>
      <c r="M3512">
        <v>28.234000000000002</v>
      </c>
      <c r="N3512">
        <v>1.0249999999999999</v>
      </c>
      <c r="O3512">
        <v>1</v>
      </c>
    </row>
    <row r="3513" spans="1:15" x14ac:dyDescent="0.45">
      <c r="A3513" t="s">
        <v>93</v>
      </c>
      <c r="B3513">
        <v>2022</v>
      </c>
      <c r="C3513" s="9">
        <v>44696</v>
      </c>
      <c r="D3513" t="s">
        <v>653</v>
      </c>
      <c r="E3513" t="s">
        <v>370</v>
      </c>
      <c r="F3513">
        <v>1</v>
      </c>
      <c r="G3513">
        <v>2</v>
      </c>
      <c r="H3513" t="s">
        <v>42</v>
      </c>
      <c r="I3513" t="s">
        <v>97</v>
      </c>
      <c r="J3513">
        <v>23.4520547945205</v>
      </c>
      <c r="K3513">
        <v>27.920999999999999</v>
      </c>
      <c r="L3513">
        <v>28.109000000000002</v>
      </c>
      <c r="M3513">
        <v>32.011000000000003</v>
      </c>
      <c r="N3513">
        <v>1.9510000000000001</v>
      </c>
      <c r="O3513">
        <v>2</v>
      </c>
    </row>
    <row r="3514" spans="1:15" x14ac:dyDescent="0.45">
      <c r="A3514" t="s">
        <v>93</v>
      </c>
      <c r="B3514">
        <v>2022</v>
      </c>
      <c r="C3514" s="9">
        <v>44696</v>
      </c>
      <c r="D3514" t="s">
        <v>653</v>
      </c>
      <c r="E3514" t="s">
        <v>370</v>
      </c>
      <c r="F3514">
        <v>1</v>
      </c>
      <c r="G3514">
        <v>3</v>
      </c>
      <c r="H3514" t="s">
        <v>26</v>
      </c>
      <c r="I3514" t="s">
        <v>27</v>
      </c>
      <c r="J3514">
        <v>23.9808219178082</v>
      </c>
      <c r="K3514">
        <v>26.061</v>
      </c>
      <c r="L3514">
        <v>26.1</v>
      </c>
      <c r="M3514">
        <v>27.742000000000001</v>
      </c>
      <c r="N3514">
        <v>0.82099999999999995</v>
      </c>
      <c r="O3514">
        <v>3</v>
      </c>
    </row>
    <row r="3515" spans="1:15" x14ac:dyDescent="0.45">
      <c r="A3515" t="s">
        <v>93</v>
      </c>
      <c r="B3515">
        <v>2022</v>
      </c>
      <c r="C3515" s="9">
        <v>44696</v>
      </c>
      <c r="D3515" t="s">
        <v>653</v>
      </c>
      <c r="E3515" t="s">
        <v>370</v>
      </c>
      <c r="F3515">
        <v>1</v>
      </c>
      <c r="G3515">
        <v>3</v>
      </c>
      <c r="H3515" t="s">
        <v>96</v>
      </c>
      <c r="I3515" t="s">
        <v>40</v>
      </c>
      <c r="J3515">
        <v>28.339726027397202</v>
      </c>
      <c r="K3515">
        <v>26.462</v>
      </c>
      <c r="L3515">
        <v>26.488999999999901</v>
      </c>
      <c r="M3515">
        <v>28.120999999999999</v>
      </c>
      <c r="N3515">
        <v>0.81599999999999995</v>
      </c>
      <c r="O3515">
        <v>3</v>
      </c>
    </row>
    <row r="3516" spans="1:15" x14ac:dyDescent="0.45">
      <c r="A3516" t="s">
        <v>93</v>
      </c>
      <c r="B3516">
        <v>2022</v>
      </c>
      <c r="C3516" s="9">
        <v>44696</v>
      </c>
      <c r="D3516" t="s">
        <v>653</v>
      </c>
      <c r="E3516" t="s">
        <v>370</v>
      </c>
      <c r="F3516">
        <v>1</v>
      </c>
      <c r="G3516">
        <v>3</v>
      </c>
      <c r="H3516" t="s">
        <v>384</v>
      </c>
      <c r="I3516" t="s">
        <v>19</v>
      </c>
      <c r="J3516">
        <v>22.693150684931499</v>
      </c>
      <c r="K3516">
        <v>25.933</v>
      </c>
      <c r="L3516">
        <v>25.919</v>
      </c>
      <c r="M3516">
        <v>30.007000000000001</v>
      </c>
      <c r="N3516">
        <v>2.044</v>
      </c>
      <c r="O3516">
        <v>3</v>
      </c>
    </row>
    <row r="3517" spans="1:15" x14ac:dyDescent="0.45">
      <c r="A3517" t="s">
        <v>93</v>
      </c>
      <c r="B3517">
        <v>2022</v>
      </c>
      <c r="C3517" s="9">
        <v>44696</v>
      </c>
      <c r="D3517" t="s">
        <v>653</v>
      </c>
      <c r="E3517" t="s">
        <v>370</v>
      </c>
      <c r="F3517">
        <v>1</v>
      </c>
      <c r="G3517">
        <v>6</v>
      </c>
      <c r="H3517" t="s">
        <v>14</v>
      </c>
      <c r="I3517" t="s">
        <v>15</v>
      </c>
      <c r="J3517">
        <v>22.367123287671198</v>
      </c>
      <c r="K3517">
        <v>28.15</v>
      </c>
      <c r="L3517">
        <v>27.859000000000002</v>
      </c>
      <c r="M3517">
        <v>29.951000000000001</v>
      </c>
      <c r="N3517">
        <v>1.046</v>
      </c>
      <c r="O3517">
        <v>6</v>
      </c>
    </row>
    <row r="3518" spans="1:15" x14ac:dyDescent="0.45">
      <c r="A3518" t="s">
        <v>93</v>
      </c>
      <c r="B3518">
        <v>2022</v>
      </c>
      <c r="C3518" s="9">
        <v>44696</v>
      </c>
      <c r="D3518" t="s">
        <v>653</v>
      </c>
      <c r="E3518" t="s">
        <v>370</v>
      </c>
      <c r="F3518">
        <v>2</v>
      </c>
      <c r="G3518">
        <v>1</v>
      </c>
      <c r="H3518" t="s">
        <v>23</v>
      </c>
      <c r="I3518" t="s">
        <v>15</v>
      </c>
      <c r="J3518">
        <v>24.673972602739699</v>
      </c>
      <c r="K3518">
        <v>29.809000000000001</v>
      </c>
      <c r="L3518">
        <v>30.02</v>
      </c>
      <c r="M3518">
        <v>31.872</v>
      </c>
      <c r="N3518">
        <v>0.92600000000000005</v>
      </c>
      <c r="O3518">
        <v>7</v>
      </c>
    </row>
    <row r="3519" spans="1:15" x14ac:dyDescent="0.45">
      <c r="A3519" t="s">
        <v>93</v>
      </c>
      <c r="B3519">
        <v>2022</v>
      </c>
      <c r="C3519" s="9">
        <v>44696</v>
      </c>
      <c r="D3519" t="s">
        <v>653</v>
      </c>
      <c r="E3519" t="s">
        <v>370</v>
      </c>
      <c r="F3519">
        <v>2</v>
      </c>
      <c r="G3519">
        <v>2</v>
      </c>
      <c r="H3519" t="s">
        <v>20</v>
      </c>
      <c r="I3519" t="s">
        <v>21</v>
      </c>
      <c r="J3519">
        <v>26.7753424657534</v>
      </c>
      <c r="K3519">
        <v>28.579000000000001</v>
      </c>
      <c r="L3519">
        <v>28.638999999999999</v>
      </c>
      <c r="M3519">
        <v>30.181000000000001</v>
      </c>
      <c r="N3519">
        <v>0.77100000000000002</v>
      </c>
      <c r="O3519">
        <v>8</v>
      </c>
    </row>
    <row r="3520" spans="1:15" x14ac:dyDescent="0.45">
      <c r="A3520" t="s">
        <v>93</v>
      </c>
      <c r="B3520">
        <v>2022</v>
      </c>
      <c r="C3520" s="9">
        <v>44696</v>
      </c>
      <c r="D3520" t="s">
        <v>653</v>
      </c>
      <c r="E3520" t="s">
        <v>370</v>
      </c>
      <c r="F3520">
        <v>2</v>
      </c>
      <c r="G3520">
        <v>3</v>
      </c>
      <c r="H3520" t="s">
        <v>34</v>
      </c>
      <c r="I3520" t="s">
        <v>74</v>
      </c>
      <c r="J3520">
        <v>34.786301369862997</v>
      </c>
      <c r="K3520">
        <v>27.238</v>
      </c>
      <c r="L3520">
        <v>27.235999999999901</v>
      </c>
      <c r="M3520">
        <v>28.681999999999999</v>
      </c>
      <c r="N3520">
        <v>0.72299999999999998</v>
      </c>
      <c r="O3520">
        <v>9</v>
      </c>
    </row>
    <row r="3521" spans="1:15" x14ac:dyDescent="0.45">
      <c r="A3521" t="s">
        <v>93</v>
      </c>
      <c r="B3521">
        <v>2022</v>
      </c>
      <c r="C3521" s="9">
        <v>44696</v>
      </c>
      <c r="D3521" t="s">
        <v>653</v>
      </c>
      <c r="E3521" t="s">
        <v>370</v>
      </c>
      <c r="F3521">
        <v>2</v>
      </c>
      <c r="G3521">
        <v>4</v>
      </c>
      <c r="H3521" t="s">
        <v>35</v>
      </c>
      <c r="I3521" t="s">
        <v>36</v>
      </c>
      <c r="J3521">
        <v>24.104109589040998</v>
      </c>
      <c r="K3521">
        <v>21.256</v>
      </c>
      <c r="L3521">
        <v>21.501000000000001</v>
      </c>
      <c r="M3521">
        <v>25.489000000000001</v>
      </c>
      <c r="N3521">
        <v>1.994</v>
      </c>
      <c r="O3521">
        <v>10</v>
      </c>
    </row>
    <row r="3522" spans="1:15" x14ac:dyDescent="0.45">
      <c r="A3522" t="s">
        <v>93</v>
      </c>
      <c r="B3522">
        <v>2022</v>
      </c>
      <c r="C3522" s="9">
        <v>44696</v>
      </c>
      <c r="D3522" t="s">
        <v>653</v>
      </c>
      <c r="E3522" t="s">
        <v>370</v>
      </c>
      <c r="F3522">
        <v>2</v>
      </c>
      <c r="G3522">
        <v>5</v>
      </c>
      <c r="H3522" t="s">
        <v>94</v>
      </c>
      <c r="I3522" t="s">
        <v>38</v>
      </c>
      <c r="J3522">
        <v>24.545205479452001</v>
      </c>
      <c r="K3522">
        <v>19.241</v>
      </c>
      <c r="L3522">
        <v>19.292999999999999</v>
      </c>
      <c r="M3522">
        <v>21.491</v>
      </c>
      <c r="N3522">
        <v>1.099</v>
      </c>
      <c r="O3522">
        <v>11</v>
      </c>
    </row>
    <row r="3523" spans="1:15" x14ac:dyDescent="0.45">
      <c r="A3523" t="s">
        <v>93</v>
      </c>
      <c r="B3523">
        <v>2022</v>
      </c>
      <c r="C3523" s="9">
        <v>44696</v>
      </c>
      <c r="D3523" t="s">
        <v>653</v>
      </c>
      <c r="E3523" t="s">
        <v>370</v>
      </c>
      <c r="F3523">
        <v>2</v>
      </c>
      <c r="G3523">
        <v>6</v>
      </c>
      <c r="H3523" t="s">
        <v>381</v>
      </c>
      <c r="I3523" t="s">
        <v>25</v>
      </c>
      <c r="J3523">
        <v>19.408219178082099</v>
      </c>
      <c r="K3523">
        <v>19.792999999999999</v>
      </c>
      <c r="L3523">
        <v>18.827999999999999</v>
      </c>
      <c r="M3523">
        <v>22.763999999999999</v>
      </c>
      <c r="N3523">
        <v>1.968</v>
      </c>
      <c r="O3523">
        <v>12</v>
      </c>
    </row>
    <row r="3524" spans="1:15" x14ac:dyDescent="0.45">
      <c r="A3524" t="s">
        <v>71</v>
      </c>
      <c r="B3524">
        <v>2022</v>
      </c>
      <c r="C3524" s="9">
        <v>44752</v>
      </c>
      <c r="D3524" t="s">
        <v>653</v>
      </c>
      <c r="E3524" t="s">
        <v>454</v>
      </c>
      <c r="F3524">
        <v>1</v>
      </c>
      <c r="G3524">
        <v>1</v>
      </c>
      <c r="H3524" t="s">
        <v>384</v>
      </c>
      <c r="I3524" t="s">
        <v>19</v>
      </c>
      <c r="J3524">
        <v>22.846575342465702</v>
      </c>
      <c r="K3524">
        <v>25.919</v>
      </c>
      <c r="L3524">
        <v>26.595999999999901</v>
      </c>
      <c r="M3524">
        <v>30.515999999999998</v>
      </c>
      <c r="N3524">
        <v>1.96</v>
      </c>
      <c r="O3524">
        <v>7</v>
      </c>
    </row>
    <row r="3525" spans="1:15" x14ac:dyDescent="0.45">
      <c r="A3525" t="s">
        <v>71</v>
      </c>
      <c r="B3525">
        <v>2022</v>
      </c>
      <c r="C3525" s="9">
        <v>44752</v>
      </c>
      <c r="D3525" t="s">
        <v>653</v>
      </c>
      <c r="E3525" t="s">
        <v>454</v>
      </c>
      <c r="F3525">
        <v>1</v>
      </c>
      <c r="G3525">
        <v>2</v>
      </c>
      <c r="H3525" t="s">
        <v>60</v>
      </c>
      <c r="I3525" t="s">
        <v>61</v>
      </c>
      <c r="J3525">
        <v>33.9835616438356</v>
      </c>
      <c r="K3525">
        <v>23.154999999999902</v>
      </c>
      <c r="L3525">
        <v>23.231000000000002</v>
      </c>
      <c r="M3525">
        <v>24.661000000000001</v>
      </c>
      <c r="N3525">
        <v>0.71499999999999997</v>
      </c>
      <c r="O3525">
        <v>9</v>
      </c>
    </row>
    <row r="3526" spans="1:15" x14ac:dyDescent="0.45">
      <c r="A3526" t="s">
        <v>71</v>
      </c>
      <c r="B3526">
        <v>2022</v>
      </c>
      <c r="C3526" s="9">
        <v>44752</v>
      </c>
      <c r="D3526" t="s">
        <v>653</v>
      </c>
      <c r="E3526" t="s">
        <v>454</v>
      </c>
      <c r="F3526">
        <v>1</v>
      </c>
      <c r="G3526">
        <v>3</v>
      </c>
      <c r="H3526" t="s">
        <v>83</v>
      </c>
      <c r="I3526" t="s">
        <v>84</v>
      </c>
      <c r="J3526">
        <v>29.810958904109501</v>
      </c>
      <c r="K3526">
        <v>15.1139999999999</v>
      </c>
      <c r="L3526">
        <v>15.8789999999999</v>
      </c>
      <c r="M3526">
        <v>18.844999999999999</v>
      </c>
      <c r="N3526">
        <v>1.4830000000000001</v>
      </c>
      <c r="O3526">
        <v>21</v>
      </c>
    </row>
    <row r="3527" spans="1:15" x14ac:dyDescent="0.45">
      <c r="A3527" t="s">
        <v>71</v>
      </c>
      <c r="B3527">
        <v>2022</v>
      </c>
      <c r="C3527" s="9">
        <v>44752</v>
      </c>
      <c r="D3527" t="s">
        <v>653</v>
      </c>
      <c r="E3527" t="s">
        <v>454</v>
      </c>
      <c r="F3527">
        <v>1</v>
      </c>
      <c r="G3527">
        <v>4</v>
      </c>
      <c r="H3527" t="s">
        <v>43</v>
      </c>
      <c r="I3527" t="s">
        <v>44</v>
      </c>
      <c r="J3527">
        <v>29.641095890410899</v>
      </c>
      <c r="K3527">
        <v>24.381</v>
      </c>
      <c r="L3527">
        <v>24.233999999999899</v>
      </c>
      <c r="M3527">
        <v>25.72</v>
      </c>
      <c r="N3527">
        <v>0.74299999999999999</v>
      </c>
      <c r="O3527">
        <v>25</v>
      </c>
    </row>
    <row r="3528" spans="1:15" x14ac:dyDescent="0.45">
      <c r="A3528" t="s">
        <v>71</v>
      </c>
      <c r="B3528">
        <v>2022</v>
      </c>
      <c r="C3528" s="9">
        <v>44752</v>
      </c>
      <c r="D3528" t="s">
        <v>653</v>
      </c>
      <c r="E3528" t="s">
        <v>454</v>
      </c>
      <c r="F3528">
        <v>1</v>
      </c>
      <c r="G3528">
        <v>5</v>
      </c>
      <c r="H3528" t="s">
        <v>385</v>
      </c>
      <c r="I3528" t="s">
        <v>38</v>
      </c>
      <c r="J3528">
        <v>25.038356164383501</v>
      </c>
      <c r="K3528">
        <v>9</v>
      </c>
      <c r="L3528">
        <v>9.1210000000000004</v>
      </c>
      <c r="M3528">
        <v>18.535</v>
      </c>
      <c r="N3528">
        <v>4.7069999999999999</v>
      </c>
      <c r="O3528">
        <v>13</v>
      </c>
    </row>
    <row r="3529" spans="1:15" x14ac:dyDescent="0.45">
      <c r="A3529" t="s">
        <v>71</v>
      </c>
      <c r="B3529">
        <v>2022</v>
      </c>
      <c r="C3529" s="9">
        <v>44752</v>
      </c>
      <c r="D3529" t="s">
        <v>653</v>
      </c>
      <c r="E3529" t="s">
        <v>454</v>
      </c>
      <c r="F3529">
        <v>1</v>
      </c>
      <c r="G3529">
        <v>6</v>
      </c>
      <c r="H3529" t="s">
        <v>88</v>
      </c>
      <c r="I3529" t="s">
        <v>89</v>
      </c>
      <c r="J3529">
        <v>19.4520547945205</v>
      </c>
      <c r="K3529">
        <v>9</v>
      </c>
      <c r="L3529">
        <v>2.782</v>
      </c>
      <c r="M3529">
        <v>13.88</v>
      </c>
      <c r="N3529">
        <v>5.5490000000000004</v>
      </c>
      <c r="O3529">
        <v>17</v>
      </c>
    </row>
    <row r="3530" spans="1:15" x14ac:dyDescent="0.45">
      <c r="A3530" t="s">
        <v>71</v>
      </c>
      <c r="B3530">
        <v>2022</v>
      </c>
      <c r="C3530" s="9">
        <v>44752</v>
      </c>
      <c r="D3530" t="s">
        <v>653</v>
      </c>
      <c r="E3530" t="s">
        <v>454</v>
      </c>
      <c r="F3530">
        <v>2</v>
      </c>
      <c r="G3530">
        <v>1</v>
      </c>
      <c r="H3530" t="s">
        <v>28</v>
      </c>
      <c r="I3530" t="s">
        <v>29</v>
      </c>
      <c r="J3530">
        <v>22.539726027397201</v>
      </c>
      <c r="K3530">
        <v>29.047999999999998</v>
      </c>
      <c r="L3530">
        <v>29.440999999999999</v>
      </c>
      <c r="M3530">
        <v>31.754999999999999</v>
      </c>
      <c r="N3530">
        <v>1.157</v>
      </c>
      <c r="O3530">
        <v>2</v>
      </c>
    </row>
    <row r="3531" spans="1:15" x14ac:dyDescent="0.45">
      <c r="A3531" t="s">
        <v>71</v>
      </c>
      <c r="B3531">
        <v>2022</v>
      </c>
      <c r="C3531" s="9">
        <v>44752</v>
      </c>
      <c r="D3531" t="s">
        <v>653</v>
      </c>
      <c r="E3531" t="s">
        <v>454</v>
      </c>
      <c r="F3531">
        <v>2</v>
      </c>
      <c r="G3531">
        <v>2</v>
      </c>
      <c r="H3531" t="s">
        <v>77</v>
      </c>
      <c r="I3531" t="s">
        <v>19</v>
      </c>
      <c r="J3531">
        <v>31.167123287671199</v>
      </c>
      <c r="K3531">
        <v>29.295000000000002</v>
      </c>
      <c r="L3531">
        <v>29.352</v>
      </c>
      <c r="M3531">
        <v>30.866</v>
      </c>
      <c r="N3531">
        <v>0.75700000000000001</v>
      </c>
      <c r="O3531">
        <v>3</v>
      </c>
    </row>
    <row r="3532" spans="1:15" x14ac:dyDescent="0.45">
      <c r="A3532" t="s">
        <v>71</v>
      </c>
      <c r="B3532">
        <v>2022</v>
      </c>
      <c r="C3532" s="9">
        <v>44752</v>
      </c>
      <c r="D3532" t="s">
        <v>653</v>
      </c>
      <c r="E3532" t="s">
        <v>454</v>
      </c>
      <c r="F3532">
        <v>2</v>
      </c>
      <c r="G3532">
        <v>3</v>
      </c>
      <c r="H3532" t="s">
        <v>37</v>
      </c>
      <c r="I3532" t="s">
        <v>38</v>
      </c>
      <c r="J3532">
        <v>17.2520547945205</v>
      </c>
      <c r="K3532">
        <v>9</v>
      </c>
      <c r="L3532">
        <v>19.741</v>
      </c>
      <c r="M3532">
        <v>28.370999999999999</v>
      </c>
      <c r="N3532">
        <v>4.3150000000000004</v>
      </c>
      <c r="O3532">
        <v>12</v>
      </c>
    </row>
    <row r="3533" spans="1:15" x14ac:dyDescent="0.45">
      <c r="A3533" t="s">
        <v>71</v>
      </c>
      <c r="B3533">
        <v>2022</v>
      </c>
      <c r="C3533" s="9">
        <v>44752</v>
      </c>
      <c r="D3533" t="s">
        <v>653</v>
      </c>
      <c r="E3533" t="s">
        <v>454</v>
      </c>
      <c r="F3533">
        <v>2</v>
      </c>
      <c r="G3533">
        <v>4</v>
      </c>
      <c r="H3533" t="s">
        <v>20</v>
      </c>
      <c r="I3533" t="s">
        <v>21</v>
      </c>
      <c r="J3533">
        <v>26.928767123287599</v>
      </c>
      <c r="K3533">
        <v>28.638999999999999</v>
      </c>
      <c r="L3533">
        <v>28.513999999999999</v>
      </c>
      <c r="M3533">
        <v>30.05</v>
      </c>
      <c r="N3533">
        <v>0.76800000000000002</v>
      </c>
      <c r="O3533">
        <v>1</v>
      </c>
    </row>
    <row r="3534" spans="1:15" x14ac:dyDescent="0.45">
      <c r="A3534" t="s">
        <v>71</v>
      </c>
      <c r="B3534">
        <v>2022</v>
      </c>
      <c r="C3534" s="9">
        <v>44752</v>
      </c>
      <c r="D3534" t="s">
        <v>653</v>
      </c>
      <c r="E3534" t="s">
        <v>454</v>
      </c>
      <c r="F3534">
        <v>2</v>
      </c>
      <c r="G3534">
        <v>5</v>
      </c>
      <c r="H3534" t="s">
        <v>80</v>
      </c>
      <c r="I3534" t="s">
        <v>17</v>
      </c>
      <c r="J3534">
        <v>20.419178082191699</v>
      </c>
      <c r="K3534">
        <v>11.55</v>
      </c>
      <c r="L3534">
        <v>13.893999999999901</v>
      </c>
      <c r="M3534">
        <v>20.309999999999999</v>
      </c>
      <c r="N3534">
        <v>3.2080000000000002</v>
      </c>
      <c r="O3534">
        <v>13</v>
      </c>
    </row>
    <row r="3535" spans="1:15" x14ac:dyDescent="0.45">
      <c r="A3535" t="s">
        <v>71</v>
      </c>
      <c r="B3535">
        <v>2022</v>
      </c>
      <c r="C3535" s="9">
        <v>44752</v>
      </c>
      <c r="D3535" t="s">
        <v>653</v>
      </c>
      <c r="E3535" t="s">
        <v>454</v>
      </c>
      <c r="F3535">
        <v>2</v>
      </c>
      <c r="G3535">
        <v>6</v>
      </c>
      <c r="H3535" t="s">
        <v>64</v>
      </c>
      <c r="I3535" t="s">
        <v>65</v>
      </c>
      <c r="J3535">
        <v>21.545205479452001</v>
      </c>
      <c r="K3535">
        <v>9</v>
      </c>
      <c r="L3535">
        <v>9.0269999999999992</v>
      </c>
      <c r="M3535">
        <v>18.887</v>
      </c>
      <c r="N3535">
        <v>4.93</v>
      </c>
      <c r="O3535">
        <v>17</v>
      </c>
    </row>
    <row r="3536" spans="1:15" x14ac:dyDescent="0.45">
      <c r="A3536" t="s">
        <v>71</v>
      </c>
      <c r="B3536">
        <v>2022</v>
      </c>
      <c r="C3536" s="9">
        <v>44752</v>
      </c>
      <c r="D3536" t="s">
        <v>653</v>
      </c>
      <c r="E3536" t="s">
        <v>454</v>
      </c>
      <c r="F3536">
        <v>2</v>
      </c>
      <c r="G3536">
        <v>7</v>
      </c>
      <c r="H3536" t="s">
        <v>92</v>
      </c>
      <c r="I3536" t="s">
        <v>89</v>
      </c>
      <c r="J3536">
        <v>23.093150684931501</v>
      </c>
      <c r="K3536">
        <v>9</v>
      </c>
      <c r="L3536">
        <v>2.74799999999999</v>
      </c>
      <c r="M3536">
        <v>14.138</v>
      </c>
      <c r="N3536">
        <v>5.6950000000000003</v>
      </c>
      <c r="O3536">
        <v>17</v>
      </c>
    </row>
    <row r="3537" spans="1:15" x14ac:dyDescent="0.45">
      <c r="A3537" t="s">
        <v>71</v>
      </c>
      <c r="B3537">
        <v>2022</v>
      </c>
      <c r="C3537" s="9">
        <v>44752</v>
      </c>
      <c r="D3537" t="s">
        <v>653</v>
      </c>
      <c r="E3537" t="s">
        <v>454</v>
      </c>
      <c r="F3537">
        <v>3</v>
      </c>
      <c r="G3537">
        <v>1</v>
      </c>
      <c r="H3537" t="s">
        <v>16</v>
      </c>
      <c r="I3537" t="s">
        <v>17</v>
      </c>
      <c r="J3537">
        <v>23.2191780821917</v>
      </c>
      <c r="K3537">
        <v>28.369</v>
      </c>
      <c r="L3537">
        <v>28.516999999999999</v>
      </c>
      <c r="M3537">
        <v>30.093</v>
      </c>
      <c r="N3537">
        <v>0.78800000000000003</v>
      </c>
      <c r="O3537">
        <v>6</v>
      </c>
    </row>
    <row r="3538" spans="1:15" x14ac:dyDescent="0.45">
      <c r="A3538" t="s">
        <v>71</v>
      </c>
      <c r="B3538">
        <v>2022</v>
      </c>
      <c r="C3538" s="9">
        <v>44752</v>
      </c>
      <c r="D3538" t="s">
        <v>653</v>
      </c>
      <c r="E3538" t="s">
        <v>454</v>
      </c>
      <c r="F3538">
        <v>3</v>
      </c>
      <c r="G3538">
        <v>2</v>
      </c>
      <c r="H3538" t="s">
        <v>62</v>
      </c>
      <c r="I3538" t="s">
        <v>63</v>
      </c>
      <c r="J3538">
        <v>24.920547945205399</v>
      </c>
      <c r="K3538">
        <v>9</v>
      </c>
      <c r="L3538">
        <v>20.053000000000001</v>
      </c>
      <c r="M3538">
        <v>29.035</v>
      </c>
      <c r="N3538">
        <v>4.4909999999999997</v>
      </c>
      <c r="O3538">
        <v>11</v>
      </c>
    </row>
    <row r="3539" spans="1:15" x14ac:dyDescent="0.45">
      <c r="A3539" t="s">
        <v>71</v>
      </c>
      <c r="B3539">
        <v>2022</v>
      </c>
      <c r="C3539" s="9">
        <v>44752</v>
      </c>
      <c r="D3539" t="s">
        <v>653</v>
      </c>
      <c r="E3539" t="s">
        <v>454</v>
      </c>
      <c r="F3539">
        <v>3</v>
      </c>
      <c r="G3539">
        <v>3</v>
      </c>
      <c r="H3539" t="s">
        <v>82</v>
      </c>
      <c r="I3539" t="s">
        <v>67</v>
      </c>
      <c r="J3539">
        <v>29.863013698630098</v>
      </c>
      <c r="K3539">
        <v>25.358000000000001</v>
      </c>
      <c r="L3539">
        <v>25.347000000000001</v>
      </c>
      <c r="M3539">
        <v>27.009</v>
      </c>
      <c r="N3539">
        <v>0.83099999999999996</v>
      </c>
      <c r="O3539">
        <v>17</v>
      </c>
    </row>
    <row r="3540" spans="1:15" x14ac:dyDescent="0.45">
      <c r="A3540" t="s">
        <v>71</v>
      </c>
      <c r="B3540">
        <v>2022</v>
      </c>
      <c r="C3540" s="9">
        <v>44752</v>
      </c>
      <c r="D3540" t="s">
        <v>653</v>
      </c>
      <c r="E3540" t="s">
        <v>454</v>
      </c>
      <c r="F3540">
        <v>3</v>
      </c>
      <c r="G3540">
        <v>4</v>
      </c>
      <c r="H3540" t="s">
        <v>90</v>
      </c>
      <c r="I3540" t="s">
        <v>91</v>
      </c>
      <c r="J3540">
        <v>23.832876712328702</v>
      </c>
      <c r="K3540">
        <v>9</v>
      </c>
      <c r="L3540">
        <v>14.148</v>
      </c>
      <c r="M3540">
        <v>23.152000000000001</v>
      </c>
      <c r="N3540">
        <v>4.5019999999999998</v>
      </c>
      <c r="O3540">
        <v>25</v>
      </c>
    </row>
    <row r="3541" spans="1:15" x14ac:dyDescent="0.45">
      <c r="A3541" t="s">
        <v>71</v>
      </c>
      <c r="B3541">
        <v>2022</v>
      </c>
      <c r="C3541" s="9">
        <v>44752</v>
      </c>
      <c r="D3541" t="s">
        <v>653</v>
      </c>
      <c r="E3541" t="s">
        <v>454</v>
      </c>
      <c r="F3541">
        <v>3</v>
      </c>
      <c r="G3541">
        <v>5</v>
      </c>
      <c r="H3541" t="s">
        <v>55</v>
      </c>
      <c r="I3541" t="s">
        <v>56</v>
      </c>
      <c r="J3541">
        <v>33.191780821917803</v>
      </c>
      <c r="K3541">
        <v>9.0779999999999994</v>
      </c>
      <c r="L3541">
        <v>11.254</v>
      </c>
      <c r="M3541">
        <v>17.62</v>
      </c>
      <c r="N3541">
        <v>3.1829999999999998</v>
      </c>
      <c r="O3541">
        <v>10</v>
      </c>
    </row>
    <row r="3542" spans="1:15" x14ac:dyDescent="0.45">
      <c r="A3542" t="s">
        <v>71</v>
      </c>
      <c r="B3542">
        <v>2022</v>
      </c>
      <c r="C3542" s="9">
        <v>44752</v>
      </c>
      <c r="D3542" t="s">
        <v>653</v>
      </c>
      <c r="E3542" t="s">
        <v>454</v>
      </c>
      <c r="F3542">
        <v>3</v>
      </c>
      <c r="G3542">
        <v>6</v>
      </c>
      <c r="H3542" t="s">
        <v>41</v>
      </c>
      <c r="I3542" t="s">
        <v>27</v>
      </c>
      <c r="J3542">
        <v>26.7342465753424</v>
      </c>
      <c r="K3542">
        <v>16.61</v>
      </c>
      <c r="L3542">
        <v>14.143000000000001</v>
      </c>
      <c r="M3542">
        <v>20.041</v>
      </c>
      <c r="N3542">
        <v>2.9489999999999998</v>
      </c>
      <c r="O3542">
        <v>21</v>
      </c>
    </row>
    <row r="3543" spans="1:15" x14ac:dyDescent="0.45">
      <c r="A3543" t="s">
        <v>71</v>
      </c>
      <c r="B3543">
        <v>2022</v>
      </c>
      <c r="C3543" s="9">
        <v>44752</v>
      </c>
      <c r="D3543" t="s">
        <v>653</v>
      </c>
      <c r="E3543" t="s">
        <v>454</v>
      </c>
      <c r="F3543">
        <v>4</v>
      </c>
      <c r="G3543">
        <v>1</v>
      </c>
      <c r="H3543" t="s">
        <v>79</v>
      </c>
      <c r="I3543" t="s">
        <v>65</v>
      </c>
      <c r="J3543">
        <v>35.186301369863003</v>
      </c>
      <c r="K3543">
        <v>31.29</v>
      </c>
      <c r="L3543">
        <v>31.328999999999901</v>
      </c>
      <c r="M3543">
        <v>32.720999999999997</v>
      </c>
      <c r="N3543">
        <v>0.69599999999999995</v>
      </c>
      <c r="O3543">
        <v>4</v>
      </c>
    </row>
    <row r="3544" spans="1:15" x14ac:dyDescent="0.45">
      <c r="A3544" t="s">
        <v>71</v>
      </c>
      <c r="B3544">
        <v>2022</v>
      </c>
      <c r="C3544" s="9">
        <v>44752</v>
      </c>
      <c r="D3544" t="s">
        <v>653</v>
      </c>
      <c r="E3544" t="s">
        <v>454</v>
      </c>
      <c r="F3544">
        <v>4</v>
      </c>
      <c r="G3544">
        <v>2</v>
      </c>
      <c r="H3544" t="s">
        <v>34</v>
      </c>
      <c r="I3544" t="s">
        <v>74</v>
      </c>
      <c r="J3544">
        <v>34.939726027397199</v>
      </c>
      <c r="K3544">
        <v>27.235999999999901</v>
      </c>
      <c r="L3544">
        <v>27.204999999999998</v>
      </c>
      <c r="M3544">
        <v>28.652999999999999</v>
      </c>
      <c r="N3544">
        <v>0.72399999999999998</v>
      </c>
      <c r="O3544">
        <v>5</v>
      </c>
    </row>
    <row r="3545" spans="1:15" x14ac:dyDescent="0.45">
      <c r="A3545" t="s">
        <v>71</v>
      </c>
      <c r="B3545">
        <v>2022</v>
      </c>
      <c r="C3545" s="9">
        <v>44752</v>
      </c>
      <c r="D3545" t="s">
        <v>653</v>
      </c>
      <c r="E3545" t="s">
        <v>454</v>
      </c>
      <c r="F3545">
        <v>4</v>
      </c>
      <c r="G3545">
        <v>3</v>
      </c>
      <c r="H3545" t="s">
        <v>32</v>
      </c>
      <c r="I3545" t="s">
        <v>78</v>
      </c>
      <c r="J3545">
        <v>19.958904109589</v>
      </c>
      <c r="K3545">
        <v>11.632999999999999</v>
      </c>
      <c r="L3545">
        <v>11.533999999999899</v>
      </c>
      <c r="M3545">
        <v>18.346</v>
      </c>
      <c r="N3545">
        <v>3.4060000000000001</v>
      </c>
      <c r="O3545">
        <v>8</v>
      </c>
    </row>
    <row r="3546" spans="1:15" x14ac:dyDescent="0.45">
      <c r="A3546" t="s">
        <v>71</v>
      </c>
      <c r="B3546">
        <v>2022</v>
      </c>
      <c r="C3546" s="9">
        <v>44752</v>
      </c>
      <c r="D3546" t="s">
        <v>653</v>
      </c>
      <c r="E3546" t="s">
        <v>642</v>
      </c>
      <c r="F3546">
        <v>1</v>
      </c>
      <c r="G3546">
        <v>1</v>
      </c>
      <c r="H3546" t="s">
        <v>55</v>
      </c>
      <c r="I3546" t="s">
        <v>56</v>
      </c>
      <c r="J3546">
        <v>33.191780821917803</v>
      </c>
      <c r="K3546">
        <v>11.254</v>
      </c>
      <c r="L3546">
        <v>14.513999999999999</v>
      </c>
      <c r="M3546">
        <v>20.167999999999999</v>
      </c>
      <c r="N3546">
        <v>2.827</v>
      </c>
      <c r="O3546">
        <v>10</v>
      </c>
    </row>
    <row r="3547" spans="1:15" x14ac:dyDescent="0.45">
      <c r="A3547" t="s">
        <v>71</v>
      </c>
      <c r="B3547">
        <v>2022</v>
      </c>
      <c r="C3547" s="9">
        <v>44752</v>
      </c>
      <c r="D3547" t="s">
        <v>653</v>
      </c>
      <c r="E3547" t="s">
        <v>642</v>
      </c>
      <c r="F3547">
        <v>1</v>
      </c>
      <c r="G3547">
        <v>2</v>
      </c>
      <c r="H3547" t="s">
        <v>75</v>
      </c>
      <c r="I3547" t="s">
        <v>76</v>
      </c>
      <c r="J3547">
        <v>23.336986301369802</v>
      </c>
      <c r="K3547">
        <v>15.058999999999999</v>
      </c>
      <c r="L3547">
        <v>15.59</v>
      </c>
      <c r="M3547">
        <v>19.506</v>
      </c>
      <c r="N3547">
        <v>1.958</v>
      </c>
      <c r="O3547">
        <v>13</v>
      </c>
    </row>
    <row r="3548" spans="1:15" x14ac:dyDescent="0.45">
      <c r="A3548" t="s">
        <v>71</v>
      </c>
      <c r="B3548">
        <v>2022</v>
      </c>
      <c r="C3548" s="9">
        <v>44752</v>
      </c>
      <c r="D3548" t="s">
        <v>653</v>
      </c>
      <c r="E3548" t="s">
        <v>642</v>
      </c>
      <c r="F3548">
        <v>1</v>
      </c>
      <c r="G3548">
        <v>3</v>
      </c>
      <c r="H3548" t="s">
        <v>64</v>
      </c>
      <c r="I3548" t="s">
        <v>65</v>
      </c>
      <c r="J3548">
        <v>21.545205479452001</v>
      </c>
      <c r="K3548">
        <v>9.0269999999999992</v>
      </c>
      <c r="L3548">
        <v>10.634</v>
      </c>
      <c r="M3548">
        <v>17.904</v>
      </c>
      <c r="N3548">
        <v>3.6349999999999998</v>
      </c>
      <c r="O3548">
        <v>17</v>
      </c>
    </row>
    <row r="3549" spans="1:15" x14ac:dyDescent="0.45">
      <c r="A3549" t="s">
        <v>71</v>
      </c>
      <c r="B3549">
        <v>2022</v>
      </c>
      <c r="C3549" s="9">
        <v>44752</v>
      </c>
      <c r="D3549" t="s">
        <v>653</v>
      </c>
      <c r="E3549" t="s">
        <v>642</v>
      </c>
      <c r="F3549">
        <v>1</v>
      </c>
      <c r="G3549">
        <v>4</v>
      </c>
      <c r="H3549" t="s">
        <v>83</v>
      </c>
      <c r="I3549" t="s">
        <v>84</v>
      </c>
      <c r="J3549">
        <v>29.810958904109501</v>
      </c>
      <c r="K3549">
        <v>15.8789999999999</v>
      </c>
      <c r="L3549">
        <v>15.3529999999999</v>
      </c>
      <c r="M3549">
        <v>18.242999999999999</v>
      </c>
      <c r="N3549">
        <v>1.4450000000000001</v>
      </c>
      <c r="O3549">
        <v>21</v>
      </c>
    </row>
    <row r="3550" spans="1:15" x14ac:dyDescent="0.45">
      <c r="A3550" t="s">
        <v>71</v>
      </c>
      <c r="B3550">
        <v>2022</v>
      </c>
      <c r="C3550" s="9">
        <v>44752</v>
      </c>
      <c r="D3550" t="s">
        <v>653</v>
      </c>
      <c r="E3550" t="s">
        <v>642</v>
      </c>
      <c r="F3550">
        <v>2</v>
      </c>
      <c r="G3550">
        <v>1</v>
      </c>
      <c r="H3550" t="s">
        <v>37</v>
      </c>
      <c r="I3550" t="s">
        <v>38</v>
      </c>
      <c r="J3550">
        <v>17.2520547945205</v>
      </c>
      <c r="K3550">
        <v>19.741</v>
      </c>
      <c r="L3550">
        <v>22.800999999999998</v>
      </c>
      <c r="M3550">
        <v>30.359000000000002</v>
      </c>
      <c r="N3550">
        <v>3.7789999999999999</v>
      </c>
      <c r="O3550">
        <v>12</v>
      </c>
    </row>
    <row r="3551" spans="1:15" x14ac:dyDescent="0.45">
      <c r="A3551" t="s">
        <v>71</v>
      </c>
      <c r="B3551">
        <v>2022</v>
      </c>
      <c r="C3551" s="9">
        <v>44752</v>
      </c>
      <c r="D3551" t="s">
        <v>653</v>
      </c>
      <c r="E3551" t="s">
        <v>642</v>
      </c>
      <c r="F3551">
        <v>2</v>
      </c>
      <c r="G3551">
        <v>2</v>
      </c>
      <c r="H3551" t="s">
        <v>116</v>
      </c>
      <c r="I3551" t="s">
        <v>21</v>
      </c>
      <c r="J3551">
        <v>31.298630136986301</v>
      </c>
      <c r="K3551">
        <v>23.786000000000001</v>
      </c>
      <c r="L3551">
        <v>23.792999999999999</v>
      </c>
      <c r="M3551">
        <v>25.780999999999999</v>
      </c>
      <c r="N3551">
        <v>0.99399999999999999</v>
      </c>
      <c r="O3551">
        <v>13</v>
      </c>
    </row>
    <row r="3552" spans="1:15" x14ac:dyDescent="0.45">
      <c r="A3552" t="s">
        <v>71</v>
      </c>
      <c r="B3552">
        <v>2022</v>
      </c>
      <c r="C3552" s="9">
        <v>44752</v>
      </c>
      <c r="D3552" t="s">
        <v>653</v>
      </c>
      <c r="E3552" t="s">
        <v>642</v>
      </c>
      <c r="F3552">
        <v>2</v>
      </c>
      <c r="G3552">
        <v>3</v>
      </c>
      <c r="H3552" t="s">
        <v>92</v>
      </c>
      <c r="I3552" t="s">
        <v>89</v>
      </c>
      <c r="J3552">
        <v>23.093150684931501</v>
      </c>
      <c r="K3552">
        <v>2.74799999999999</v>
      </c>
      <c r="L3552">
        <v>9.1499999999999897</v>
      </c>
      <c r="M3552">
        <v>17.513999999999999</v>
      </c>
      <c r="N3552">
        <v>4.1820000000000004</v>
      </c>
      <c r="O3552">
        <v>17</v>
      </c>
    </row>
    <row r="3553" spans="1:15" x14ac:dyDescent="0.45">
      <c r="A3553" t="s">
        <v>71</v>
      </c>
      <c r="B3553">
        <v>2022</v>
      </c>
      <c r="C3553" s="9">
        <v>44752</v>
      </c>
      <c r="D3553" t="s">
        <v>653</v>
      </c>
      <c r="E3553" t="s">
        <v>642</v>
      </c>
      <c r="F3553">
        <v>2</v>
      </c>
      <c r="G3553">
        <v>4</v>
      </c>
      <c r="H3553" t="s">
        <v>41</v>
      </c>
      <c r="I3553" t="s">
        <v>27</v>
      </c>
      <c r="J3553">
        <v>26.7342465753424</v>
      </c>
      <c r="K3553">
        <v>14.143000000000001</v>
      </c>
      <c r="L3553">
        <v>12.7919999999999</v>
      </c>
      <c r="M3553">
        <v>18.265999999999998</v>
      </c>
      <c r="N3553">
        <v>2.7370000000000001</v>
      </c>
      <c r="O3553">
        <v>21</v>
      </c>
    </row>
    <row r="3554" spans="1:15" x14ac:dyDescent="0.45">
      <c r="A3554" t="s">
        <v>71</v>
      </c>
      <c r="B3554">
        <v>2022</v>
      </c>
      <c r="C3554" s="9">
        <v>44752</v>
      </c>
      <c r="D3554" t="s">
        <v>653</v>
      </c>
      <c r="E3554" t="s">
        <v>642</v>
      </c>
      <c r="F3554">
        <v>3</v>
      </c>
      <c r="G3554">
        <v>1</v>
      </c>
      <c r="H3554" t="s">
        <v>20</v>
      </c>
      <c r="I3554" t="s">
        <v>21</v>
      </c>
      <c r="J3554">
        <v>26.928767123287599</v>
      </c>
      <c r="K3554">
        <v>28.513999999999999</v>
      </c>
      <c r="L3554">
        <v>28.573999999999899</v>
      </c>
      <c r="M3554">
        <v>30.11</v>
      </c>
      <c r="N3554">
        <v>0.76800000000000002</v>
      </c>
      <c r="O3554">
        <v>1</v>
      </c>
    </row>
    <row r="3555" spans="1:15" x14ac:dyDescent="0.45">
      <c r="A3555" t="s">
        <v>71</v>
      </c>
      <c r="B3555">
        <v>2022</v>
      </c>
      <c r="C3555" s="9">
        <v>44752</v>
      </c>
      <c r="D3555" t="s">
        <v>653</v>
      </c>
      <c r="E3555" t="s">
        <v>642</v>
      </c>
      <c r="F3555">
        <v>3</v>
      </c>
      <c r="G3555">
        <v>2</v>
      </c>
      <c r="H3555" t="s">
        <v>80</v>
      </c>
      <c r="I3555" t="s">
        <v>17</v>
      </c>
      <c r="J3555">
        <v>20.419178082191699</v>
      </c>
      <c r="K3555">
        <v>13.893999999999901</v>
      </c>
      <c r="L3555">
        <v>16.768000000000001</v>
      </c>
      <c r="M3555">
        <v>22.356000000000002</v>
      </c>
      <c r="N3555">
        <v>2.794</v>
      </c>
      <c r="O3555">
        <v>13</v>
      </c>
    </row>
    <row r="3556" spans="1:15" x14ac:dyDescent="0.45">
      <c r="A3556" t="s">
        <v>71</v>
      </c>
      <c r="B3556">
        <v>2022</v>
      </c>
      <c r="C3556" s="9">
        <v>44752</v>
      </c>
      <c r="D3556" t="s">
        <v>653</v>
      </c>
      <c r="E3556" t="s">
        <v>642</v>
      </c>
      <c r="F3556">
        <v>3</v>
      </c>
      <c r="G3556">
        <v>3</v>
      </c>
      <c r="H3556" t="s">
        <v>82</v>
      </c>
      <c r="I3556" t="s">
        <v>67</v>
      </c>
      <c r="J3556">
        <v>29.863013698630098</v>
      </c>
      <c r="K3556">
        <v>25.347000000000001</v>
      </c>
      <c r="L3556">
        <v>25.172999999999998</v>
      </c>
      <c r="M3556">
        <v>26.827000000000002</v>
      </c>
      <c r="N3556">
        <v>0.82699999999999996</v>
      </c>
      <c r="O3556">
        <v>17</v>
      </c>
    </row>
    <row r="3557" spans="1:15" x14ac:dyDescent="0.45">
      <c r="A3557" t="s">
        <v>71</v>
      </c>
      <c r="B3557">
        <v>2022</v>
      </c>
      <c r="C3557" s="9">
        <v>44752</v>
      </c>
      <c r="D3557" t="s">
        <v>653</v>
      </c>
      <c r="E3557" t="s">
        <v>642</v>
      </c>
      <c r="F3557">
        <v>3</v>
      </c>
      <c r="G3557">
        <v>4</v>
      </c>
      <c r="H3557" t="s">
        <v>86</v>
      </c>
      <c r="I3557" t="s">
        <v>87</v>
      </c>
      <c r="J3557">
        <v>21.854794520547902</v>
      </c>
      <c r="K3557">
        <v>5.9569999999999999</v>
      </c>
      <c r="L3557">
        <v>5.8520000000000003</v>
      </c>
      <c r="M3557">
        <v>13.416</v>
      </c>
      <c r="N3557">
        <v>3.782</v>
      </c>
      <c r="O3557">
        <v>21</v>
      </c>
    </row>
    <row r="3558" spans="1:15" x14ac:dyDescent="0.45">
      <c r="A3558" t="s">
        <v>71</v>
      </c>
      <c r="B3558">
        <v>2022</v>
      </c>
      <c r="C3558" s="9">
        <v>44752</v>
      </c>
      <c r="D3558" t="s">
        <v>653</v>
      </c>
      <c r="E3558" t="s">
        <v>642</v>
      </c>
      <c r="F3558">
        <v>4</v>
      </c>
      <c r="G3558">
        <v>1</v>
      </c>
      <c r="H3558" t="s">
        <v>32</v>
      </c>
      <c r="I3558" t="s">
        <v>78</v>
      </c>
      <c r="J3558">
        <v>19.958904109589</v>
      </c>
      <c r="K3558">
        <v>11.533999999999899</v>
      </c>
      <c r="L3558">
        <v>15.74</v>
      </c>
      <c r="M3558">
        <v>21.686</v>
      </c>
      <c r="N3558">
        <v>2.9729999999999999</v>
      </c>
      <c r="O3558">
        <v>8</v>
      </c>
    </row>
    <row r="3559" spans="1:15" x14ac:dyDescent="0.45">
      <c r="A3559" t="s">
        <v>71</v>
      </c>
      <c r="B3559">
        <v>2022</v>
      </c>
      <c r="C3559" s="9">
        <v>44752</v>
      </c>
      <c r="D3559" t="s">
        <v>653</v>
      </c>
      <c r="E3559" t="s">
        <v>642</v>
      </c>
      <c r="F3559">
        <v>4</v>
      </c>
      <c r="G3559">
        <v>2</v>
      </c>
      <c r="H3559" t="s">
        <v>385</v>
      </c>
      <c r="I3559" t="s">
        <v>38</v>
      </c>
      <c r="J3559">
        <v>25.038356164383501</v>
      </c>
      <c r="K3559">
        <v>9.1210000000000004</v>
      </c>
      <c r="L3559">
        <v>13.962</v>
      </c>
      <c r="M3559">
        <v>21.05</v>
      </c>
      <c r="N3559">
        <v>3.544</v>
      </c>
      <c r="O3559">
        <v>13</v>
      </c>
    </row>
    <row r="3560" spans="1:15" x14ac:dyDescent="0.45">
      <c r="A3560" t="s">
        <v>71</v>
      </c>
      <c r="B3560">
        <v>2022</v>
      </c>
      <c r="C3560" s="9">
        <v>44752</v>
      </c>
      <c r="D3560" t="s">
        <v>653</v>
      </c>
      <c r="E3560" t="s">
        <v>642</v>
      </c>
      <c r="F3560">
        <v>4</v>
      </c>
      <c r="G3560">
        <v>3</v>
      </c>
      <c r="H3560" t="s">
        <v>88</v>
      </c>
      <c r="I3560" t="s">
        <v>89</v>
      </c>
      <c r="J3560">
        <v>19.4520547945205</v>
      </c>
      <c r="K3560">
        <v>2.782</v>
      </c>
      <c r="L3560">
        <v>10.251999999999899</v>
      </c>
      <c r="M3560">
        <v>17.853999999999999</v>
      </c>
      <c r="N3560">
        <v>3.8010000000000002</v>
      </c>
      <c r="O3560">
        <v>17</v>
      </c>
    </row>
    <row r="3561" spans="1:15" x14ac:dyDescent="0.45">
      <c r="A3561" t="s">
        <v>71</v>
      </c>
      <c r="B3561">
        <v>2022</v>
      </c>
      <c r="C3561" s="9">
        <v>44752</v>
      </c>
      <c r="D3561" t="s">
        <v>653</v>
      </c>
      <c r="E3561" t="s">
        <v>642</v>
      </c>
      <c r="F3561">
        <v>4</v>
      </c>
      <c r="G3561">
        <v>4</v>
      </c>
      <c r="H3561" t="s">
        <v>54</v>
      </c>
      <c r="I3561" t="s">
        <v>44</v>
      </c>
      <c r="J3561">
        <v>25.046575342465701</v>
      </c>
      <c r="K3561">
        <v>19.814</v>
      </c>
      <c r="L3561">
        <v>19.143999999999998</v>
      </c>
      <c r="M3561">
        <v>22.434000000000001</v>
      </c>
      <c r="N3561">
        <v>1.645</v>
      </c>
      <c r="O3561">
        <v>21</v>
      </c>
    </row>
    <row r="3562" spans="1:15" x14ac:dyDescent="0.45">
      <c r="A3562" t="s">
        <v>71</v>
      </c>
      <c r="B3562">
        <v>2022</v>
      </c>
      <c r="C3562" s="9">
        <v>44752</v>
      </c>
      <c r="D3562" t="s">
        <v>653</v>
      </c>
      <c r="E3562" t="s">
        <v>642</v>
      </c>
      <c r="F3562">
        <v>4</v>
      </c>
      <c r="G3562">
        <v>5</v>
      </c>
      <c r="H3562" t="s">
        <v>90</v>
      </c>
      <c r="I3562" t="s">
        <v>91</v>
      </c>
      <c r="J3562">
        <v>23.832876712328702</v>
      </c>
      <c r="K3562">
        <v>14.148</v>
      </c>
      <c r="L3562">
        <v>10.783999999999899</v>
      </c>
      <c r="M3562">
        <v>18.013999999999999</v>
      </c>
      <c r="N3562">
        <v>3.6150000000000002</v>
      </c>
      <c r="O3562">
        <v>25</v>
      </c>
    </row>
    <row r="3563" spans="1:15" x14ac:dyDescent="0.45">
      <c r="A3563" t="s">
        <v>71</v>
      </c>
      <c r="B3563">
        <v>2022</v>
      </c>
      <c r="C3563" s="9">
        <v>44752</v>
      </c>
      <c r="D3563" t="s">
        <v>653</v>
      </c>
      <c r="E3563" t="s">
        <v>643</v>
      </c>
      <c r="F3563">
        <v>1</v>
      </c>
      <c r="G3563">
        <v>1</v>
      </c>
      <c r="H3563" t="s">
        <v>16</v>
      </c>
      <c r="I3563" t="s">
        <v>17</v>
      </c>
      <c r="J3563">
        <v>23.2191780821917</v>
      </c>
      <c r="K3563">
        <v>28.516999999999999</v>
      </c>
      <c r="L3563">
        <v>28.709999999999901</v>
      </c>
      <c r="M3563">
        <v>30.277999999999999</v>
      </c>
      <c r="N3563">
        <v>0.78400000000000003</v>
      </c>
      <c r="O3563">
        <v>6</v>
      </c>
    </row>
    <row r="3564" spans="1:15" x14ac:dyDescent="0.45">
      <c r="A3564" t="s">
        <v>71</v>
      </c>
      <c r="B3564">
        <v>2022</v>
      </c>
      <c r="C3564" s="9">
        <v>44752</v>
      </c>
      <c r="D3564" t="s">
        <v>653</v>
      </c>
      <c r="E3564" t="s">
        <v>643</v>
      </c>
      <c r="F3564">
        <v>1</v>
      </c>
      <c r="G3564">
        <v>2</v>
      </c>
      <c r="H3564" t="s">
        <v>20</v>
      </c>
      <c r="I3564" t="s">
        <v>21</v>
      </c>
      <c r="J3564">
        <v>26.928767123287599</v>
      </c>
      <c r="K3564">
        <v>28.573999999999899</v>
      </c>
      <c r="L3564">
        <v>28.643999999999998</v>
      </c>
      <c r="M3564">
        <v>30.172000000000001</v>
      </c>
      <c r="N3564">
        <v>0.76400000000000001</v>
      </c>
      <c r="O3564">
        <v>1</v>
      </c>
    </row>
    <row r="3565" spans="1:15" x14ac:dyDescent="0.45">
      <c r="A3565" t="s">
        <v>71</v>
      </c>
      <c r="B3565">
        <v>2022</v>
      </c>
      <c r="C3565" s="9">
        <v>44752</v>
      </c>
      <c r="D3565" t="s">
        <v>653</v>
      </c>
      <c r="E3565" t="s">
        <v>643</v>
      </c>
      <c r="F3565">
        <v>1</v>
      </c>
      <c r="G3565">
        <v>3</v>
      </c>
      <c r="H3565" t="s">
        <v>34</v>
      </c>
      <c r="I3565" t="s">
        <v>74</v>
      </c>
      <c r="J3565">
        <v>34.939726027397199</v>
      </c>
      <c r="K3565">
        <v>27.204999999999998</v>
      </c>
      <c r="L3565">
        <v>27.225999999999999</v>
      </c>
      <c r="M3565">
        <v>28.667999999999999</v>
      </c>
      <c r="N3565">
        <v>0.72099999999999997</v>
      </c>
      <c r="O3565">
        <v>5</v>
      </c>
    </row>
    <row r="3566" spans="1:15" x14ac:dyDescent="0.45">
      <c r="A3566" t="s">
        <v>71</v>
      </c>
      <c r="B3566">
        <v>2022</v>
      </c>
      <c r="C3566" s="9">
        <v>44752</v>
      </c>
      <c r="D3566" t="s">
        <v>653</v>
      </c>
      <c r="E3566" t="s">
        <v>643</v>
      </c>
      <c r="F3566">
        <v>1</v>
      </c>
      <c r="G3566">
        <v>4</v>
      </c>
      <c r="H3566" t="s">
        <v>384</v>
      </c>
      <c r="I3566" t="s">
        <v>19</v>
      </c>
      <c r="J3566">
        <v>22.846575342465702</v>
      </c>
      <c r="K3566">
        <v>26.595999999999901</v>
      </c>
      <c r="L3566">
        <v>26.128</v>
      </c>
      <c r="M3566">
        <v>29.777999999999999</v>
      </c>
      <c r="N3566">
        <v>1.825</v>
      </c>
      <c r="O3566">
        <v>7</v>
      </c>
    </row>
    <row r="3567" spans="1:15" x14ac:dyDescent="0.45">
      <c r="A3567" t="s">
        <v>71</v>
      </c>
      <c r="B3567">
        <v>2022</v>
      </c>
      <c r="C3567" s="9">
        <v>44752</v>
      </c>
      <c r="D3567" t="s">
        <v>653</v>
      </c>
      <c r="E3567" t="s">
        <v>643</v>
      </c>
      <c r="F3567">
        <v>1</v>
      </c>
      <c r="G3567">
        <v>5</v>
      </c>
      <c r="H3567" t="s">
        <v>60</v>
      </c>
      <c r="I3567" t="s">
        <v>61</v>
      </c>
      <c r="J3567">
        <v>33.9835616438356</v>
      </c>
      <c r="K3567">
        <v>23.231000000000002</v>
      </c>
      <c r="L3567">
        <v>23.175000000000001</v>
      </c>
      <c r="M3567">
        <v>24.603000000000002</v>
      </c>
      <c r="N3567">
        <v>0.71399999999999997</v>
      </c>
      <c r="O3567">
        <v>9</v>
      </c>
    </row>
    <row r="3568" spans="1:15" x14ac:dyDescent="0.45">
      <c r="A3568" t="s">
        <v>71</v>
      </c>
      <c r="B3568">
        <v>2022</v>
      </c>
      <c r="C3568" s="9">
        <v>44752</v>
      </c>
      <c r="D3568" t="s">
        <v>653</v>
      </c>
      <c r="E3568" t="s">
        <v>643</v>
      </c>
      <c r="F3568">
        <v>1</v>
      </c>
      <c r="G3568">
        <v>6</v>
      </c>
      <c r="H3568" t="s">
        <v>55</v>
      </c>
      <c r="I3568" t="s">
        <v>56</v>
      </c>
      <c r="J3568">
        <v>33.191780821917803</v>
      </c>
      <c r="K3568">
        <v>14.513999999999999</v>
      </c>
      <c r="L3568">
        <v>13.945</v>
      </c>
      <c r="M3568">
        <v>19.177</v>
      </c>
      <c r="N3568">
        <v>2.6160000000000001</v>
      </c>
      <c r="O3568">
        <v>10</v>
      </c>
    </row>
    <row r="3569" spans="1:15" x14ac:dyDescent="0.45">
      <c r="A3569" t="s">
        <v>71</v>
      </c>
      <c r="B3569">
        <v>2022</v>
      </c>
      <c r="C3569" s="9">
        <v>44752</v>
      </c>
      <c r="D3569" t="s">
        <v>653</v>
      </c>
      <c r="E3569" t="s">
        <v>643</v>
      </c>
      <c r="F3569">
        <v>2</v>
      </c>
      <c r="G3569">
        <v>1</v>
      </c>
      <c r="H3569" t="s">
        <v>77</v>
      </c>
      <c r="I3569" t="s">
        <v>19</v>
      </c>
      <c r="J3569">
        <v>31.167123287671199</v>
      </c>
      <c r="K3569">
        <v>29.352</v>
      </c>
      <c r="L3569">
        <v>29.530999999999999</v>
      </c>
      <c r="M3569">
        <v>31.041</v>
      </c>
      <c r="N3569">
        <v>0.755</v>
      </c>
      <c r="O3569">
        <v>3</v>
      </c>
    </row>
    <row r="3570" spans="1:15" x14ac:dyDescent="0.45">
      <c r="A3570" t="s">
        <v>71</v>
      </c>
      <c r="B3570">
        <v>2022</v>
      </c>
      <c r="C3570" s="9">
        <v>44752</v>
      </c>
      <c r="D3570" t="s">
        <v>653</v>
      </c>
      <c r="E3570" t="s">
        <v>643</v>
      </c>
      <c r="F3570">
        <v>2</v>
      </c>
      <c r="G3570">
        <v>2</v>
      </c>
      <c r="H3570" t="s">
        <v>28</v>
      </c>
      <c r="I3570" t="s">
        <v>29</v>
      </c>
      <c r="J3570">
        <v>22.539726027397201</v>
      </c>
      <c r="K3570">
        <v>29.440999999999999</v>
      </c>
      <c r="L3570">
        <v>29.57</v>
      </c>
      <c r="M3570">
        <v>31.834</v>
      </c>
      <c r="N3570">
        <v>1.1319999999999999</v>
      </c>
      <c r="O3570">
        <v>2</v>
      </c>
    </row>
    <row r="3571" spans="1:15" x14ac:dyDescent="0.45">
      <c r="A3571" t="s">
        <v>71</v>
      </c>
      <c r="B3571">
        <v>2022</v>
      </c>
      <c r="C3571" s="9">
        <v>44752</v>
      </c>
      <c r="D3571" t="s">
        <v>653</v>
      </c>
      <c r="E3571" t="s">
        <v>643</v>
      </c>
      <c r="F3571">
        <v>2</v>
      </c>
      <c r="G3571">
        <v>3</v>
      </c>
      <c r="H3571" t="s">
        <v>79</v>
      </c>
      <c r="I3571" t="s">
        <v>65</v>
      </c>
      <c r="J3571">
        <v>35.186301369863003</v>
      </c>
      <c r="K3571">
        <v>31.328999999999901</v>
      </c>
      <c r="L3571">
        <v>31.250999999999902</v>
      </c>
      <c r="M3571">
        <v>32.640999999999998</v>
      </c>
      <c r="N3571">
        <v>0.69499999999999995</v>
      </c>
      <c r="O3571">
        <v>4</v>
      </c>
    </row>
    <row r="3572" spans="1:15" x14ac:dyDescent="0.45">
      <c r="A3572" t="s">
        <v>71</v>
      </c>
      <c r="B3572">
        <v>2022</v>
      </c>
      <c r="C3572" s="9">
        <v>44752</v>
      </c>
      <c r="D3572" t="s">
        <v>653</v>
      </c>
      <c r="E3572" t="s">
        <v>643</v>
      </c>
      <c r="F3572">
        <v>2</v>
      </c>
      <c r="G3572">
        <v>4</v>
      </c>
      <c r="H3572" t="s">
        <v>62</v>
      </c>
      <c r="I3572" t="s">
        <v>63</v>
      </c>
      <c r="J3572">
        <v>24.920547945205399</v>
      </c>
      <c r="K3572">
        <v>20.053000000000001</v>
      </c>
      <c r="L3572">
        <v>20.058</v>
      </c>
      <c r="M3572">
        <v>27.097999999999999</v>
      </c>
      <c r="N3572">
        <v>3.52</v>
      </c>
      <c r="O3572">
        <v>11</v>
      </c>
    </row>
    <row r="3573" spans="1:15" x14ac:dyDescent="0.45">
      <c r="A3573" t="s">
        <v>71</v>
      </c>
      <c r="B3573">
        <v>2022</v>
      </c>
      <c r="C3573" s="9">
        <v>44752</v>
      </c>
      <c r="D3573" t="s">
        <v>653</v>
      </c>
      <c r="E3573" t="s">
        <v>643</v>
      </c>
      <c r="F3573">
        <v>2</v>
      </c>
      <c r="G3573">
        <v>5</v>
      </c>
      <c r="H3573" t="s">
        <v>32</v>
      </c>
      <c r="I3573" t="s">
        <v>78</v>
      </c>
      <c r="J3573">
        <v>19.958904109589</v>
      </c>
      <c r="K3573">
        <v>15.74</v>
      </c>
      <c r="L3573">
        <v>15.239000000000001</v>
      </c>
      <c r="M3573">
        <v>20.789000000000001</v>
      </c>
      <c r="N3573">
        <v>2.7749999999999999</v>
      </c>
      <c r="O3573">
        <v>8</v>
      </c>
    </row>
    <row r="3574" spans="1:15" x14ac:dyDescent="0.45">
      <c r="A3574" t="s">
        <v>71</v>
      </c>
      <c r="B3574">
        <v>2022</v>
      </c>
      <c r="C3574" s="9">
        <v>44752</v>
      </c>
      <c r="D3574" t="s">
        <v>653</v>
      </c>
      <c r="E3574" t="s">
        <v>370</v>
      </c>
      <c r="F3574">
        <v>1</v>
      </c>
      <c r="G3574">
        <v>1</v>
      </c>
      <c r="H3574" t="s">
        <v>20</v>
      </c>
      <c r="I3574" t="s">
        <v>21</v>
      </c>
      <c r="J3574">
        <v>26.928767123287599</v>
      </c>
      <c r="K3574">
        <v>28.643999999999998</v>
      </c>
      <c r="L3574">
        <v>28.885999999999999</v>
      </c>
      <c r="M3574">
        <v>30.405999999999999</v>
      </c>
      <c r="N3574">
        <v>0.76</v>
      </c>
      <c r="O3574">
        <v>1</v>
      </c>
    </row>
    <row r="3575" spans="1:15" x14ac:dyDescent="0.45">
      <c r="A3575" t="s">
        <v>71</v>
      </c>
      <c r="B3575">
        <v>2022</v>
      </c>
      <c r="C3575" s="9">
        <v>44752</v>
      </c>
      <c r="D3575" t="s">
        <v>653</v>
      </c>
      <c r="E3575" t="s">
        <v>370</v>
      </c>
      <c r="F3575">
        <v>1</v>
      </c>
      <c r="G3575">
        <v>2</v>
      </c>
      <c r="H3575" t="s">
        <v>28</v>
      </c>
      <c r="I3575" t="s">
        <v>29</v>
      </c>
      <c r="J3575">
        <v>22.539726027397201</v>
      </c>
      <c r="K3575">
        <v>29.57</v>
      </c>
      <c r="L3575">
        <v>29.802</v>
      </c>
      <c r="M3575">
        <v>32.012</v>
      </c>
      <c r="N3575">
        <v>1.105</v>
      </c>
      <c r="O3575">
        <v>2</v>
      </c>
    </row>
    <row r="3576" spans="1:15" x14ac:dyDescent="0.45">
      <c r="A3576" t="s">
        <v>71</v>
      </c>
      <c r="B3576">
        <v>2022</v>
      </c>
      <c r="C3576" s="9">
        <v>44752</v>
      </c>
      <c r="D3576" t="s">
        <v>653</v>
      </c>
      <c r="E3576" t="s">
        <v>370</v>
      </c>
      <c r="F3576">
        <v>1</v>
      </c>
      <c r="G3576">
        <v>3</v>
      </c>
      <c r="H3576" t="s">
        <v>77</v>
      </c>
      <c r="I3576" t="s">
        <v>19</v>
      </c>
      <c r="J3576">
        <v>31.167123287671199</v>
      </c>
      <c r="K3576">
        <v>29.530999999999999</v>
      </c>
      <c r="L3576">
        <v>29.573</v>
      </c>
      <c r="M3576">
        <v>31.073</v>
      </c>
      <c r="N3576">
        <v>0.75</v>
      </c>
      <c r="O3576">
        <v>3</v>
      </c>
    </row>
    <row r="3577" spans="1:15" x14ac:dyDescent="0.45">
      <c r="A3577" t="s">
        <v>71</v>
      </c>
      <c r="B3577">
        <v>2022</v>
      </c>
      <c r="C3577" s="9">
        <v>44752</v>
      </c>
      <c r="D3577" t="s">
        <v>653</v>
      </c>
      <c r="E3577" t="s">
        <v>370</v>
      </c>
      <c r="F3577">
        <v>1</v>
      </c>
      <c r="G3577">
        <v>4</v>
      </c>
      <c r="H3577" t="s">
        <v>79</v>
      </c>
      <c r="I3577" t="s">
        <v>65</v>
      </c>
      <c r="J3577">
        <v>35.186301369863003</v>
      </c>
      <c r="K3577">
        <v>31.250999999999902</v>
      </c>
      <c r="L3577">
        <v>31.177</v>
      </c>
      <c r="M3577">
        <v>32.563000000000002</v>
      </c>
      <c r="N3577">
        <v>0.69299999999999995</v>
      </c>
      <c r="O3577">
        <v>4</v>
      </c>
    </row>
    <row r="3578" spans="1:15" x14ac:dyDescent="0.45">
      <c r="A3578" t="s">
        <v>71</v>
      </c>
      <c r="B3578">
        <v>2022</v>
      </c>
      <c r="C3578" s="9">
        <v>44752</v>
      </c>
      <c r="D3578" t="s">
        <v>653</v>
      </c>
      <c r="E3578" t="s">
        <v>370</v>
      </c>
      <c r="F3578">
        <v>1</v>
      </c>
      <c r="G3578">
        <v>5</v>
      </c>
      <c r="H3578" t="s">
        <v>34</v>
      </c>
      <c r="I3578" t="s">
        <v>74</v>
      </c>
      <c r="J3578">
        <v>34.939726027397199</v>
      </c>
      <c r="K3578">
        <v>27.225999999999999</v>
      </c>
      <c r="L3578">
        <v>27.187000000000001</v>
      </c>
      <c r="M3578">
        <v>28.623000000000001</v>
      </c>
      <c r="N3578">
        <v>0.71799999999999997</v>
      </c>
      <c r="O3578">
        <v>5</v>
      </c>
    </row>
    <row r="3579" spans="1:15" x14ac:dyDescent="0.45">
      <c r="A3579" t="s">
        <v>71</v>
      </c>
      <c r="B3579">
        <v>2022</v>
      </c>
      <c r="C3579" s="9">
        <v>44752</v>
      </c>
      <c r="D3579" t="s">
        <v>653</v>
      </c>
      <c r="E3579" t="s">
        <v>370</v>
      </c>
      <c r="F3579">
        <v>1</v>
      </c>
      <c r="G3579">
        <v>6</v>
      </c>
      <c r="H3579" t="s">
        <v>16</v>
      </c>
      <c r="I3579" t="s">
        <v>17</v>
      </c>
      <c r="J3579">
        <v>23.2191780821917</v>
      </c>
      <c r="K3579">
        <v>28.709999999999901</v>
      </c>
      <c r="L3579">
        <v>28.501999999999999</v>
      </c>
      <c r="M3579">
        <v>30.062000000000001</v>
      </c>
      <c r="N3579">
        <v>0.78</v>
      </c>
      <c r="O3579">
        <v>6</v>
      </c>
    </row>
    <row r="3580" spans="1:15" x14ac:dyDescent="0.45">
      <c r="A3580" t="s">
        <v>71</v>
      </c>
      <c r="B3580">
        <v>2022</v>
      </c>
      <c r="C3580" s="9">
        <v>44752</v>
      </c>
      <c r="D3580" t="s">
        <v>653</v>
      </c>
      <c r="E3580" t="s">
        <v>370</v>
      </c>
      <c r="F3580">
        <v>2</v>
      </c>
      <c r="G3580">
        <v>1</v>
      </c>
      <c r="H3580" t="s">
        <v>384</v>
      </c>
      <c r="I3580" t="s">
        <v>19</v>
      </c>
      <c r="J3580">
        <v>22.846575342465702</v>
      </c>
      <c r="K3580">
        <v>26.128</v>
      </c>
      <c r="L3580">
        <v>26.774000000000001</v>
      </c>
      <c r="M3580">
        <v>30.288</v>
      </c>
      <c r="N3580">
        <v>1.7569999999999999</v>
      </c>
      <c r="O3580">
        <v>7</v>
      </c>
    </row>
    <row r="3581" spans="1:15" x14ac:dyDescent="0.45">
      <c r="A3581" t="s">
        <v>71</v>
      </c>
      <c r="B3581">
        <v>2022</v>
      </c>
      <c r="C3581" s="9">
        <v>44752</v>
      </c>
      <c r="D3581" t="s">
        <v>653</v>
      </c>
      <c r="E3581" t="s">
        <v>370</v>
      </c>
      <c r="F3581">
        <v>2</v>
      </c>
      <c r="G3581">
        <v>2</v>
      </c>
      <c r="H3581" t="s">
        <v>32</v>
      </c>
      <c r="I3581" t="s">
        <v>78</v>
      </c>
      <c r="J3581">
        <v>19.958904109589</v>
      </c>
      <c r="K3581">
        <v>15.239000000000001</v>
      </c>
      <c r="L3581">
        <v>18.128</v>
      </c>
      <c r="M3581">
        <v>23.004000000000001</v>
      </c>
      <c r="N3581">
        <v>2.4380000000000002</v>
      </c>
      <c r="O3581">
        <v>8</v>
      </c>
    </row>
    <row r="3582" spans="1:15" x14ac:dyDescent="0.45">
      <c r="A3582" t="s">
        <v>71</v>
      </c>
      <c r="B3582">
        <v>2022</v>
      </c>
      <c r="C3582" s="9">
        <v>44752</v>
      </c>
      <c r="D3582" t="s">
        <v>653</v>
      </c>
      <c r="E3582" t="s">
        <v>370</v>
      </c>
      <c r="F3582">
        <v>2</v>
      </c>
      <c r="G3582">
        <v>3</v>
      </c>
      <c r="H3582" t="s">
        <v>60</v>
      </c>
      <c r="I3582" t="s">
        <v>61</v>
      </c>
      <c r="J3582">
        <v>33.9835616438356</v>
      </c>
      <c r="K3582">
        <v>23.175000000000001</v>
      </c>
      <c r="L3582">
        <v>23.199000000000002</v>
      </c>
      <c r="M3582">
        <v>24.623000000000001</v>
      </c>
      <c r="N3582">
        <v>0.71199999999999997</v>
      </c>
      <c r="O3582">
        <v>9</v>
      </c>
    </row>
    <row r="3583" spans="1:15" x14ac:dyDescent="0.45">
      <c r="A3583" t="s">
        <v>71</v>
      </c>
      <c r="B3583">
        <v>2022</v>
      </c>
      <c r="C3583" s="9">
        <v>44752</v>
      </c>
      <c r="D3583" t="s">
        <v>653</v>
      </c>
      <c r="E3583" t="s">
        <v>370</v>
      </c>
      <c r="F3583">
        <v>2</v>
      </c>
      <c r="G3583">
        <v>4</v>
      </c>
      <c r="H3583" t="s">
        <v>55</v>
      </c>
      <c r="I3583" t="s">
        <v>56</v>
      </c>
      <c r="J3583">
        <v>33.191780821917803</v>
      </c>
      <c r="K3583">
        <v>13.945</v>
      </c>
      <c r="L3583">
        <v>15.554</v>
      </c>
      <c r="M3583">
        <v>20.184000000000001</v>
      </c>
      <c r="N3583">
        <v>2.3149999999999999</v>
      </c>
      <c r="O3583">
        <v>10</v>
      </c>
    </row>
    <row r="3584" spans="1:15" x14ac:dyDescent="0.45">
      <c r="A3584" t="s">
        <v>71</v>
      </c>
      <c r="B3584">
        <v>2022</v>
      </c>
      <c r="C3584" s="9">
        <v>44752</v>
      </c>
      <c r="D3584" t="s">
        <v>653</v>
      </c>
      <c r="E3584" t="s">
        <v>370</v>
      </c>
      <c r="F3584">
        <v>2</v>
      </c>
      <c r="G3584">
        <v>5</v>
      </c>
      <c r="H3584" t="s">
        <v>62</v>
      </c>
      <c r="I3584" t="s">
        <v>63</v>
      </c>
      <c r="J3584">
        <v>24.920547945205399</v>
      </c>
      <c r="K3584">
        <v>20.058</v>
      </c>
      <c r="L3584">
        <v>18.59</v>
      </c>
      <c r="M3584">
        <v>24.358000000000001</v>
      </c>
      <c r="N3584">
        <v>2.8839999999999999</v>
      </c>
      <c r="O3584">
        <v>11</v>
      </c>
    </row>
    <row r="3585" spans="1:15" x14ac:dyDescent="0.45">
      <c r="A3585" t="s">
        <v>71</v>
      </c>
      <c r="B3585">
        <v>2022</v>
      </c>
      <c r="C3585" s="9">
        <v>44752</v>
      </c>
      <c r="D3585" t="s">
        <v>653</v>
      </c>
      <c r="E3585" t="s">
        <v>370</v>
      </c>
      <c r="F3585">
        <v>2</v>
      </c>
      <c r="G3585">
        <v>6</v>
      </c>
      <c r="H3585" t="s">
        <v>37</v>
      </c>
      <c r="I3585" t="s">
        <v>38</v>
      </c>
      <c r="J3585">
        <v>17.2520547945205</v>
      </c>
      <c r="K3585">
        <v>22.800999999999998</v>
      </c>
      <c r="L3585">
        <v>18.378999999999898</v>
      </c>
      <c r="M3585">
        <v>24.582999999999998</v>
      </c>
      <c r="N3585">
        <v>3.1019999999999999</v>
      </c>
      <c r="O3585">
        <v>12</v>
      </c>
    </row>
    <row r="3586" spans="1:15" x14ac:dyDescent="0.45">
      <c r="A3586" t="s">
        <v>645</v>
      </c>
      <c r="B3586">
        <v>2022</v>
      </c>
      <c r="C3586" s="9">
        <v>44772</v>
      </c>
      <c r="D3586" t="s">
        <v>646</v>
      </c>
      <c r="E3586" t="s">
        <v>454</v>
      </c>
      <c r="F3586">
        <v>1</v>
      </c>
      <c r="G3586">
        <v>1</v>
      </c>
      <c r="H3586" t="s">
        <v>33</v>
      </c>
      <c r="I3586" t="s">
        <v>27</v>
      </c>
      <c r="J3586">
        <v>28.693150684931499</v>
      </c>
      <c r="K3586">
        <v>26.184000000000001</v>
      </c>
      <c r="L3586">
        <v>26.385999999999999</v>
      </c>
      <c r="M3586">
        <v>28.42</v>
      </c>
      <c r="N3586">
        <v>1.0169999999999999</v>
      </c>
    </row>
    <row r="3587" spans="1:15" x14ac:dyDescent="0.45">
      <c r="A3587" t="s">
        <v>645</v>
      </c>
      <c r="B3587">
        <v>2022</v>
      </c>
      <c r="C3587" s="9">
        <v>44772</v>
      </c>
      <c r="D3587" t="s">
        <v>646</v>
      </c>
      <c r="E3587" t="s">
        <v>454</v>
      </c>
      <c r="F3587">
        <v>1</v>
      </c>
      <c r="G3587">
        <v>2</v>
      </c>
      <c r="H3587" t="s">
        <v>390</v>
      </c>
      <c r="I3587" t="s">
        <v>36</v>
      </c>
      <c r="J3587">
        <v>19.279452054794501</v>
      </c>
      <c r="K3587">
        <v>18.513999999999999</v>
      </c>
      <c r="L3587">
        <v>20.024000000000001</v>
      </c>
      <c r="M3587">
        <v>25.782</v>
      </c>
      <c r="N3587">
        <v>2.879</v>
      </c>
    </row>
    <row r="3588" spans="1:15" x14ac:dyDescent="0.45">
      <c r="A3588" t="s">
        <v>645</v>
      </c>
      <c r="B3588">
        <v>2022</v>
      </c>
      <c r="C3588" s="9">
        <v>44772</v>
      </c>
      <c r="D3588" t="s">
        <v>646</v>
      </c>
      <c r="E3588" t="s">
        <v>454</v>
      </c>
      <c r="F3588">
        <v>1</v>
      </c>
      <c r="G3588">
        <v>3</v>
      </c>
      <c r="H3588" t="s">
        <v>101</v>
      </c>
      <c r="I3588" t="s">
        <v>647</v>
      </c>
      <c r="J3588">
        <v>22.830136986301302</v>
      </c>
      <c r="K3588">
        <v>9</v>
      </c>
      <c r="L3588">
        <v>13.949</v>
      </c>
      <c r="M3588">
        <v>23.125</v>
      </c>
      <c r="N3588">
        <v>4.5880000000000001</v>
      </c>
    </row>
    <row r="3589" spans="1:15" x14ac:dyDescent="0.45">
      <c r="A3589" t="s">
        <v>645</v>
      </c>
      <c r="B3589">
        <v>2022</v>
      </c>
      <c r="C3589" s="9">
        <v>44772</v>
      </c>
      <c r="D3589" t="s">
        <v>646</v>
      </c>
      <c r="E3589" t="s">
        <v>454</v>
      </c>
      <c r="F3589">
        <v>1</v>
      </c>
      <c r="G3589">
        <v>4</v>
      </c>
      <c r="H3589" t="s">
        <v>58</v>
      </c>
      <c r="I3589" t="s">
        <v>59</v>
      </c>
      <c r="J3589">
        <v>24.539726027397201</v>
      </c>
      <c r="K3589">
        <v>15.276999999999999</v>
      </c>
      <c r="L3589">
        <v>15.327</v>
      </c>
      <c r="M3589">
        <v>18.829000000000001</v>
      </c>
      <c r="N3589">
        <v>1.7509999999999999</v>
      </c>
    </row>
    <row r="3590" spans="1:15" x14ac:dyDescent="0.45">
      <c r="A3590" t="s">
        <v>645</v>
      </c>
      <c r="B3590">
        <v>2022</v>
      </c>
      <c r="C3590" s="9">
        <v>44772</v>
      </c>
      <c r="D3590" t="s">
        <v>646</v>
      </c>
      <c r="E3590" t="s">
        <v>454</v>
      </c>
      <c r="F3590">
        <v>1</v>
      </c>
      <c r="G3590">
        <v>5</v>
      </c>
      <c r="H3590" t="s">
        <v>648</v>
      </c>
      <c r="I3590" t="s">
        <v>105</v>
      </c>
      <c r="J3590">
        <v>26.512328767123201</v>
      </c>
      <c r="K3590">
        <v>11.348999999999901</v>
      </c>
      <c r="L3590">
        <v>9.9029999999999898</v>
      </c>
      <c r="M3590">
        <v>16.344999999999999</v>
      </c>
      <c r="N3590">
        <v>3.2210000000000001</v>
      </c>
    </row>
    <row r="3591" spans="1:15" x14ac:dyDescent="0.45">
      <c r="A3591" t="s">
        <v>645</v>
      </c>
      <c r="B3591">
        <v>2022</v>
      </c>
      <c r="C3591" s="9">
        <v>44772</v>
      </c>
      <c r="D3591" t="s">
        <v>646</v>
      </c>
      <c r="E3591" t="s">
        <v>454</v>
      </c>
      <c r="F3591">
        <v>2</v>
      </c>
      <c r="G3591">
        <v>1</v>
      </c>
      <c r="H3591" t="s">
        <v>28</v>
      </c>
      <c r="I3591" t="s">
        <v>29</v>
      </c>
      <c r="J3591">
        <v>22.594520547945201</v>
      </c>
      <c r="K3591">
        <v>29.802</v>
      </c>
      <c r="L3591">
        <v>29.9039999999999</v>
      </c>
      <c r="M3591">
        <v>32.101999999999997</v>
      </c>
      <c r="N3591">
        <v>1.099</v>
      </c>
    </row>
    <row r="3592" spans="1:15" x14ac:dyDescent="0.45">
      <c r="A3592" t="s">
        <v>645</v>
      </c>
      <c r="B3592">
        <v>2022</v>
      </c>
      <c r="C3592" s="9">
        <v>44772</v>
      </c>
      <c r="D3592" t="s">
        <v>646</v>
      </c>
      <c r="E3592" t="s">
        <v>454</v>
      </c>
      <c r="F3592">
        <v>2</v>
      </c>
      <c r="G3592">
        <v>2</v>
      </c>
      <c r="H3592" t="s">
        <v>103</v>
      </c>
      <c r="I3592" t="s">
        <v>36</v>
      </c>
      <c r="J3592">
        <v>39.4958904109589</v>
      </c>
      <c r="K3592">
        <v>17.805</v>
      </c>
      <c r="L3592">
        <v>19.29</v>
      </c>
      <c r="M3592">
        <v>25.062000000000001</v>
      </c>
      <c r="N3592">
        <v>2.8860000000000001</v>
      </c>
    </row>
    <row r="3593" spans="1:15" x14ac:dyDescent="0.45">
      <c r="A3593" t="s">
        <v>645</v>
      </c>
      <c r="B3593">
        <v>2022</v>
      </c>
      <c r="C3593" s="9">
        <v>44772</v>
      </c>
      <c r="D3593" t="s">
        <v>646</v>
      </c>
      <c r="E3593" t="s">
        <v>454</v>
      </c>
      <c r="F3593">
        <v>2</v>
      </c>
      <c r="G3593">
        <v>3</v>
      </c>
      <c r="H3593" t="s">
        <v>41</v>
      </c>
      <c r="I3593" t="s">
        <v>27</v>
      </c>
      <c r="J3593">
        <v>26.789041095890401</v>
      </c>
      <c r="K3593">
        <v>12.7919999999999</v>
      </c>
      <c r="L3593">
        <v>14.097</v>
      </c>
      <c r="M3593">
        <v>19.091000000000001</v>
      </c>
      <c r="N3593">
        <v>2.4969999999999999</v>
      </c>
    </row>
    <row r="3594" spans="1:15" x14ac:dyDescent="0.45">
      <c r="A3594" t="s">
        <v>645</v>
      </c>
      <c r="B3594">
        <v>2022</v>
      </c>
      <c r="C3594" s="9">
        <v>44772</v>
      </c>
      <c r="D3594" t="s">
        <v>646</v>
      </c>
      <c r="E3594" t="s">
        <v>454</v>
      </c>
      <c r="F3594">
        <v>2</v>
      </c>
      <c r="G3594">
        <v>4</v>
      </c>
      <c r="H3594" t="s">
        <v>392</v>
      </c>
      <c r="I3594" t="s">
        <v>649</v>
      </c>
      <c r="J3594">
        <v>23.567123287671201</v>
      </c>
      <c r="K3594">
        <v>9</v>
      </c>
      <c r="L3594">
        <v>9.0440000000000005</v>
      </c>
      <c r="M3594">
        <v>18.594000000000001</v>
      </c>
      <c r="N3594">
        <v>4.7750000000000004</v>
      </c>
    </row>
    <row r="3595" spans="1:15" x14ac:dyDescent="0.45">
      <c r="A3595" t="s">
        <v>645</v>
      </c>
      <c r="B3595">
        <v>2022</v>
      </c>
      <c r="C3595" s="9">
        <v>44772</v>
      </c>
      <c r="D3595" t="s">
        <v>646</v>
      </c>
      <c r="E3595" t="s">
        <v>454</v>
      </c>
      <c r="F3595">
        <v>2</v>
      </c>
      <c r="G3595">
        <v>5</v>
      </c>
      <c r="H3595" t="s">
        <v>107</v>
      </c>
      <c r="I3595" t="s">
        <v>59</v>
      </c>
      <c r="J3595">
        <v>18.895890410958899</v>
      </c>
      <c r="K3595">
        <v>9.1649999999999991</v>
      </c>
      <c r="L3595">
        <v>7.6139999999999999</v>
      </c>
      <c r="M3595">
        <v>14.496</v>
      </c>
      <c r="N3595">
        <v>3.4409999999999998</v>
      </c>
    </row>
    <row r="3596" spans="1:15" x14ac:dyDescent="0.45">
      <c r="A3596" t="s">
        <v>645</v>
      </c>
      <c r="B3596">
        <v>2022</v>
      </c>
      <c r="C3596" s="9">
        <v>44772</v>
      </c>
      <c r="D3596" t="s">
        <v>646</v>
      </c>
      <c r="E3596" t="s">
        <v>454</v>
      </c>
      <c r="F3596">
        <v>3</v>
      </c>
      <c r="G3596">
        <v>1</v>
      </c>
      <c r="H3596" t="s">
        <v>26</v>
      </c>
      <c r="I3596" t="s">
        <v>27</v>
      </c>
      <c r="J3596">
        <v>24.189041095890399</v>
      </c>
      <c r="K3596">
        <v>26.1</v>
      </c>
      <c r="L3596">
        <v>26.213000000000001</v>
      </c>
      <c r="M3596">
        <v>27.850999999999999</v>
      </c>
      <c r="N3596">
        <v>0.81899999999999995</v>
      </c>
    </row>
    <row r="3597" spans="1:15" x14ac:dyDescent="0.45">
      <c r="A3597" t="s">
        <v>645</v>
      </c>
      <c r="B3597">
        <v>2022</v>
      </c>
      <c r="C3597" s="9">
        <v>44772</v>
      </c>
      <c r="D3597" t="s">
        <v>646</v>
      </c>
      <c r="E3597" t="s">
        <v>454</v>
      </c>
      <c r="F3597">
        <v>3</v>
      </c>
      <c r="G3597">
        <v>2</v>
      </c>
      <c r="H3597" t="s">
        <v>381</v>
      </c>
      <c r="I3597" t="s">
        <v>105</v>
      </c>
      <c r="J3597">
        <v>19.616438356164299</v>
      </c>
      <c r="K3597">
        <v>18.827999999999999</v>
      </c>
      <c r="L3597">
        <v>19.599999999999898</v>
      </c>
      <c r="M3597">
        <v>23.315999999999999</v>
      </c>
      <c r="N3597">
        <v>1.8580000000000001</v>
      </c>
    </row>
    <row r="3598" spans="1:15" x14ac:dyDescent="0.45">
      <c r="A3598" t="s">
        <v>645</v>
      </c>
      <c r="B3598">
        <v>2022</v>
      </c>
      <c r="C3598" s="9">
        <v>44772</v>
      </c>
      <c r="D3598" t="s">
        <v>646</v>
      </c>
      <c r="E3598" t="s">
        <v>454</v>
      </c>
      <c r="F3598">
        <v>3</v>
      </c>
      <c r="G3598">
        <v>3</v>
      </c>
      <c r="H3598" t="s">
        <v>637</v>
      </c>
      <c r="I3598" t="s">
        <v>647</v>
      </c>
      <c r="J3598">
        <v>22.120547945205399</v>
      </c>
      <c r="K3598">
        <v>9</v>
      </c>
      <c r="L3598">
        <v>13.962</v>
      </c>
      <c r="M3598">
        <v>22.87</v>
      </c>
      <c r="N3598">
        <v>4.4539999999999997</v>
      </c>
    </row>
    <row r="3599" spans="1:15" x14ac:dyDescent="0.45">
      <c r="A3599" t="s">
        <v>645</v>
      </c>
      <c r="B3599">
        <v>2022</v>
      </c>
      <c r="C3599" s="9">
        <v>44772</v>
      </c>
      <c r="D3599" t="s">
        <v>646</v>
      </c>
      <c r="E3599" t="s">
        <v>454</v>
      </c>
      <c r="F3599">
        <v>3</v>
      </c>
      <c r="G3599">
        <v>4</v>
      </c>
      <c r="H3599" t="s">
        <v>83</v>
      </c>
      <c r="I3599" t="s">
        <v>84</v>
      </c>
      <c r="J3599">
        <v>29.865753424657498</v>
      </c>
      <c r="K3599">
        <v>15.3529999999999</v>
      </c>
      <c r="L3599">
        <v>15.478999999999999</v>
      </c>
      <c r="M3599">
        <v>18.289000000000001</v>
      </c>
      <c r="N3599">
        <v>1.405</v>
      </c>
    </row>
    <row r="3600" spans="1:15" x14ac:dyDescent="0.45">
      <c r="A3600" t="s">
        <v>645</v>
      </c>
      <c r="B3600">
        <v>2022</v>
      </c>
      <c r="C3600" s="9">
        <v>44772</v>
      </c>
      <c r="D3600" t="s">
        <v>646</v>
      </c>
      <c r="E3600" t="s">
        <v>454</v>
      </c>
      <c r="F3600">
        <v>3</v>
      </c>
      <c r="G3600">
        <v>5</v>
      </c>
      <c r="H3600" t="s">
        <v>112</v>
      </c>
      <c r="I3600" t="s">
        <v>649</v>
      </c>
      <c r="J3600">
        <v>23.2465753424657</v>
      </c>
      <c r="K3600">
        <v>9</v>
      </c>
      <c r="L3600">
        <v>7.4569999999999999</v>
      </c>
      <c r="M3600">
        <v>16.957000000000001</v>
      </c>
      <c r="N3600">
        <v>4.75</v>
      </c>
    </row>
    <row r="3601" spans="1:14" x14ac:dyDescent="0.45">
      <c r="A3601" t="s">
        <v>645</v>
      </c>
      <c r="B3601">
        <v>2022</v>
      </c>
      <c r="C3601" s="9">
        <v>44772</v>
      </c>
      <c r="D3601" t="s">
        <v>646</v>
      </c>
      <c r="E3601" t="s">
        <v>454</v>
      </c>
      <c r="F3601">
        <v>3</v>
      </c>
      <c r="G3601">
        <v>6</v>
      </c>
      <c r="H3601" t="s">
        <v>650</v>
      </c>
      <c r="I3601" t="s">
        <v>186</v>
      </c>
      <c r="J3601">
        <v>20.194520547945199</v>
      </c>
      <c r="K3601">
        <v>9</v>
      </c>
      <c r="L3601">
        <v>1.65499999999999</v>
      </c>
      <c r="M3601">
        <v>12.613</v>
      </c>
      <c r="N3601">
        <v>5.4790000000000001</v>
      </c>
    </row>
    <row r="3602" spans="1:14" x14ac:dyDescent="0.45">
      <c r="A3602" t="s">
        <v>645</v>
      </c>
      <c r="B3602">
        <v>2022</v>
      </c>
      <c r="C3602" s="9">
        <v>44772</v>
      </c>
      <c r="D3602" t="s">
        <v>646</v>
      </c>
      <c r="E3602" t="s">
        <v>454</v>
      </c>
      <c r="F3602">
        <v>4</v>
      </c>
      <c r="G3602">
        <v>1</v>
      </c>
      <c r="H3602" t="s">
        <v>24</v>
      </c>
      <c r="I3602" t="s">
        <v>649</v>
      </c>
      <c r="J3602">
        <v>23.917808219177999</v>
      </c>
      <c r="K3602">
        <v>22.641999999999999</v>
      </c>
      <c r="L3602">
        <v>23.137</v>
      </c>
      <c r="M3602">
        <v>25.620999999999999</v>
      </c>
      <c r="N3602">
        <v>1.242</v>
      </c>
    </row>
    <row r="3603" spans="1:14" x14ac:dyDescent="0.45">
      <c r="A3603" t="s">
        <v>645</v>
      </c>
      <c r="B3603">
        <v>2022</v>
      </c>
      <c r="C3603" s="9">
        <v>44772</v>
      </c>
      <c r="D3603" t="s">
        <v>646</v>
      </c>
      <c r="E3603" t="s">
        <v>454</v>
      </c>
      <c r="F3603">
        <v>4</v>
      </c>
      <c r="G3603">
        <v>2</v>
      </c>
      <c r="H3603" t="s">
        <v>35</v>
      </c>
      <c r="I3603" t="s">
        <v>36</v>
      </c>
      <c r="J3603">
        <v>24.312328767123201</v>
      </c>
      <c r="K3603">
        <v>21.501000000000001</v>
      </c>
      <c r="L3603">
        <v>21.973999999999901</v>
      </c>
      <c r="M3603">
        <v>25.74</v>
      </c>
      <c r="N3603">
        <v>1.883</v>
      </c>
    </row>
    <row r="3604" spans="1:14" x14ac:dyDescent="0.45">
      <c r="A3604" t="s">
        <v>645</v>
      </c>
      <c r="B3604">
        <v>2022</v>
      </c>
      <c r="C3604" s="9">
        <v>44772</v>
      </c>
      <c r="D3604" t="s">
        <v>646</v>
      </c>
      <c r="E3604" t="s">
        <v>454</v>
      </c>
      <c r="F3604">
        <v>4</v>
      </c>
      <c r="G3604">
        <v>3</v>
      </c>
      <c r="H3604" t="s">
        <v>104</v>
      </c>
      <c r="I3604" t="s">
        <v>105</v>
      </c>
      <c r="J3604">
        <v>19.334246575342402</v>
      </c>
      <c r="K3604">
        <v>9</v>
      </c>
      <c r="L3604">
        <v>14.71</v>
      </c>
      <c r="M3604">
        <v>23.844000000000001</v>
      </c>
      <c r="N3604">
        <v>4.5670000000000002</v>
      </c>
    </row>
    <row r="3605" spans="1:14" x14ac:dyDescent="0.45">
      <c r="A3605" t="s">
        <v>645</v>
      </c>
      <c r="B3605">
        <v>2022</v>
      </c>
      <c r="C3605" s="9">
        <v>44772</v>
      </c>
      <c r="D3605" t="s">
        <v>646</v>
      </c>
      <c r="E3605" t="s">
        <v>454</v>
      </c>
      <c r="F3605">
        <v>4</v>
      </c>
      <c r="G3605">
        <v>4</v>
      </c>
      <c r="H3605" t="s">
        <v>651</v>
      </c>
      <c r="I3605" t="s">
        <v>29</v>
      </c>
      <c r="J3605">
        <v>21.523287671232801</v>
      </c>
      <c r="K3605">
        <v>9</v>
      </c>
      <c r="L3605">
        <v>11.627000000000001</v>
      </c>
      <c r="M3605">
        <v>21.091000000000001</v>
      </c>
      <c r="N3605">
        <v>4.7320000000000002</v>
      </c>
    </row>
    <row r="3606" spans="1:14" x14ac:dyDescent="0.45">
      <c r="A3606" t="s">
        <v>645</v>
      </c>
      <c r="B3606">
        <v>2022</v>
      </c>
      <c r="C3606" s="9">
        <v>44772</v>
      </c>
      <c r="D3606" t="s">
        <v>646</v>
      </c>
      <c r="E3606" t="s">
        <v>454</v>
      </c>
      <c r="F3606">
        <v>4</v>
      </c>
      <c r="G3606">
        <v>5</v>
      </c>
      <c r="H3606" t="s">
        <v>636</v>
      </c>
      <c r="I3606" t="s">
        <v>647</v>
      </c>
      <c r="J3606">
        <v>18.830136986301302</v>
      </c>
      <c r="K3606">
        <v>9</v>
      </c>
      <c r="L3606">
        <v>7.9239999999999897</v>
      </c>
      <c r="M3606">
        <v>17.911999999999999</v>
      </c>
      <c r="N3606">
        <v>4.9939999999999998</v>
      </c>
    </row>
    <row r="3607" spans="1:14" x14ac:dyDescent="0.45">
      <c r="A3607" t="s">
        <v>645</v>
      </c>
      <c r="B3607">
        <v>2022</v>
      </c>
      <c r="C3607" s="9">
        <v>44772</v>
      </c>
      <c r="D3607" t="s">
        <v>646</v>
      </c>
      <c r="E3607" t="s">
        <v>454</v>
      </c>
      <c r="F3607">
        <v>4</v>
      </c>
      <c r="G3607">
        <v>6</v>
      </c>
      <c r="H3607" t="s">
        <v>652</v>
      </c>
      <c r="I3607" t="s">
        <v>186</v>
      </c>
      <c r="J3607">
        <v>23.049315068493101</v>
      </c>
      <c r="K3607">
        <v>9</v>
      </c>
      <c r="L3607">
        <v>2.0129999999999999</v>
      </c>
      <c r="M3607">
        <v>13.363</v>
      </c>
      <c r="N3607">
        <v>5.6749999999999998</v>
      </c>
    </row>
    <row r="3608" spans="1:14" x14ac:dyDescent="0.45">
      <c r="A3608" t="s">
        <v>645</v>
      </c>
      <c r="B3608">
        <v>2022</v>
      </c>
      <c r="C3608" s="9">
        <v>44772</v>
      </c>
      <c r="D3608" t="s">
        <v>646</v>
      </c>
      <c r="E3608" t="s">
        <v>642</v>
      </c>
      <c r="F3608">
        <v>1</v>
      </c>
      <c r="G3608">
        <v>1</v>
      </c>
      <c r="H3608" t="s">
        <v>101</v>
      </c>
      <c r="I3608" t="s">
        <v>647</v>
      </c>
      <c r="J3608">
        <v>22.830136986301302</v>
      </c>
      <c r="K3608">
        <v>13.949</v>
      </c>
      <c r="L3608">
        <v>17.295999999999999</v>
      </c>
      <c r="M3608">
        <v>25.425999999999998</v>
      </c>
      <c r="N3608">
        <v>4.0650000000000004</v>
      </c>
    </row>
    <row r="3609" spans="1:14" x14ac:dyDescent="0.45">
      <c r="A3609" t="s">
        <v>645</v>
      </c>
      <c r="B3609">
        <v>2022</v>
      </c>
      <c r="C3609" s="9">
        <v>44772</v>
      </c>
      <c r="D3609" t="s">
        <v>646</v>
      </c>
      <c r="E3609" t="s">
        <v>642</v>
      </c>
      <c r="F3609">
        <v>1</v>
      </c>
      <c r="G3609">
        <v>2</v>
      </c>
      <c r="H3609" t="s">
        <v>651</v>
      </c>
      <c r="I3609" t="s">
        <v>29</v>
      </c>
      <c r="J3609">
        <v>21.523287671232801</v>
      </c>
      <c r="K3609">
        <v>11.627000000000001</v>
      </c>
      <c r="L3609">
        <v>12.79</v>
      </c>
      <c r="M3609">
        <v>20.765999999999998</v>
      </c>
      <c r="N3609">
        <v>3.988</v>
      </c>
    </row>
    <row r="3610" spans="1:14" x14ac:dyDescent="0.45">
      <c r="A3610" t="s">
        <v>645</v>
      </c>
      <c r="B3610">
        <v>2022</v>
      </c>
      <c r="C3610" s="9">
        <v>44772</v>
      </c>
      <c r="D3610" t="s">
        <v>646</v>
      </c>
      <c r="E3610" t="s">
        <v>642</v>
      </c>
      <c r="F3610">
        <v>1</v>
      </c>
      <c r="G3610">
        <v>3</v>
      </c>
      <c r="H3610" t="s">
        <v>112</v>
      </c>
      <c r="I3610" t="s">
        <v>649</v>
      </c>
      <c r="J3610">
        <v>23.2465753424657</v>
      </c>
      <c r="K3610">
        <v>7.4569999999999999</v>
      </c>
      <c r="L3610">
        <v>6.4039999999999999</v>
      </c>
      <c r="M3610">
        <v>14.818</v>
      </c>
      <c r="N3610">
        <v>4.2069999999999999</v>
      </c>
    </row>
    <row r="3611" spans="1:14" x14ac:dyDescent="0.45">
      <c r="A3611" t="s">
        <v>645</v>
      </c>
      <c r="B3611">
        <v>2022</v>
      </c>
      <c r="C3611" s="9">
        <v>44772</v>
      </c>
      <c r="D3611" t="s">
        <v>646</v>
      </c>
      <c r="E3611" t="s">
        <v>642</v>
      </c>
      <c r="F3611">
        <v>2</v>
      </c>
      <c r="G3611">
        <v>1</v>
      </c>
      <c r="H3611" t="s">
        <v>41</v>
      </c>
      <c r="I3611" t="s">
        <v>27</v>
      </c>
      <c r="J3611">
        <v>26.789041095890401</v>
      </c>
      <c r="K3611">
        <v>14.097</v>
      </c>
      <c r="L3611">
        <v>15.332999999999901</v>
      </c>
      <c r="M3611">
        <v>20.042999999999999</v>
      </c>
      <c r="N3611">
        <v>2.355</v>
      </c>
    </row>
    <row r="3612" spans="1:14" x14ac:dyDescent="0.45">
      <c r="A3612" t="s">
        <v>645</v>
      </c>
      <c r="B3612">
        <v>2022</v>
      </c>
      <c r="C3612" s="9">
        <v>44772</v>
      </c>
      <c r="D3612" t="s">
        <v>646</v>
      </c>
      <c r="E3612" t="s">
        <v>642</v>
      </c>
      <c r="F3612">
        <v>2</v>
      </c>
      <c r="G3612">
        <v>2</v>
      </c>
      <c r="H3612" t="s">
        <v>83</v>
      </c>
      <c r="I3612" t="s">
        <v>84</v>
      </c>
      <c r="J3612">
        <v>29.865753424657498</v>
      </c>
      <c r="K3612">
        <v>15.478999999999999</v>
      </c>
      <c r="L3612">
        <v>15.457000000000001</v>
      </c>
      <c r="M3612">
        <v>18.207000000000001</v>
      </c>
      <c r="N3612">
        <v>1.375</v>
      </c>
    </row>
    <row r="3613" spans="1:14" x14ac:dyDescent="0.45">
      <c r="A3613" t="s">
        <v>645</v>
      </c>
      <c r="B3613">
        <v>2022</v>
      </c>
      <c r="C3613" s="9">
        <v>44772</v>
      </c>
      <c r="D3613" t="s">
        <v>646</v>
      </c>
      <c r="E3613" t="s">
        <v>642</v>
      </c>
      <c r="F3613">
        <v>2</v>
      </c>
      <c r="G3613">
        <v>3</v>
      </c>
      <c r="H3613" t="s">
        <v>107</v>
      </c>
      <c r="I3613" t="s">
        <v>59</v>
      </c>
      <c r="J3613">
        <v>18.895890410958899</v>
      </c>
      <c r="K3613">
        <v>7.6139999999999999</v>
      </c>
      <c r="L3613">
        <v>6.9109999999999996</v>
      </c>
      <c r="M3613">
        <v>13.180999999999999</v>
      </c>
      <c r="N3613">
        <v>3.1349999999999998</v>
      </c>
    </row>
    <row r="3614" spans="1:14" x14ac:dyDescent="0.45">
      <c r="A3614" t="s">
        <v>645</v>
      </c>
      <c r="B3614">
        <v>2022</v>
      </c>
      <c r="C3614" s="9">
        <v>44772</v>
      </c>
      <c r="D3614" t="s">
        <v>646</v>
      </c>
      <c r="E3614" t="s">
        <v>642</v>
      </c>
      <c r="F3614">
        <v>3</v>
      </c>
      <c r="G3614">
        <v>1</v>
      </c>
      <c r="H3614" t="s">
        <v>392</v>
      </c>
      <c r="I3614" t="s">
        <v>649</v>
      </c>
      <c r="J3614">
        <v>23.567123287671201</v>
      </c>
      <c r="K3614">
        <v>9.0440000000000005</v>
      </c>
      <c r="L3614">
        <v>14.822999999999899</v>
      </c>
      <c r="M3614">
        <v>22.818999999999999</v>
      </c>
      <c r="N3614">
        <v>3.9980000000000002</v>
      </c>
    </row>
    <row r="3615" spans="1:14" x14ac:dyDescent="0.45">
      <c r="A3615" t="s">
        <v>645</v>
      </c>
      <c r="B3615">
        <v>2022</v>
      </c>
      <c r="C3615" s="9">
        <v>44772</v>
      </c>
      <c r="D3615" t="s">
        <v>646</v>
      </c>
      <c r="E3615" t="s">
        <v>642</v>
      </c>
      <c r="F3615">
        <v>3</v>
      </c>
      <c r="G3615">
        <v>2</v>
      </c>
      <c r="H3615" t="s">
        <v>637</v>
      </c>
      <c r="I3615" t="s">
        <v>647</v>
      </c>
      <c r="J3615">
        <v>22.120547945205399</v>
      </c>
      <c r="K3615">
        <v>13.962</v>
      </c>
      <c r="L3615">
        <v>14.566999999999901</v>
      </c>
      <c r="M3615">
        <v>21.896999999999998</v>
      </c>
      <c r="N3615">
        <v>3.665</v>
      </c>
    </row>
    <row r="3616" spans="1:14" x14ac:dyDescent="0.45">
      <c r="A3616" t="s">
        <v>645</v>
      </c>
      <c r="B3616">
        <v>2022</v>
      </c>
      <c r="C3616" s="9">
        <v>44772</v>
      </c>
      <c r="D3616" t="s">
        <v>646</v>
      </c>
      <c r="E3616" t="s">
        <v>642</v>
      </c>
      <c r="F3616">
        <v>3</v>
      </c>
      <c r="G3616">
        <v>3</v>
      </c>
      <c r="H3616" t="s">
        <v>648</v>
      </c>
      <c r="I3616" t="s">
        <v>105</v>
      </c>
      <c r="J3616">
        <v>26.512328767123201</v>
      </c>
      <c r="K3616">
        <v>9.9029999999999898</v>
      </c>
      <c r="L3616">
        <v>10.164</v>
      </c>
      <c r="M3616">
        <v>15.99</v>
      </c>
      <c r="N3616">
        <v>2.9129999999999998</v>
      </c>
    </row>
    <row r="3617" spans="1:14" x14ac:dyDescent="0.45">
      <c r="A3617" t="s">
        <v>645</v>
      </c>
      <c r="B3617">
        <v>2022</v>
      </c>
      <c r="C3617" s="9">
        <v>44772</v>
      </c>
      <c r="D3617" t="s">
        <v>646</v>
      </c>
      <c r="E3617" t="s">
        <v>642</v>
      </c>
      <c r="F3617">
        <v>3</v>
      </c>
      <c r="G3617">
        <v>4</v>
      </c>
      <c r="H3617" t="s">
        <v>652</v>
      </c>
      <c r="I3617" t="s">
        <v>186</v>
      </c>
      <c r="J3617">
        <v>23.049315068493101</v>
      </c>
      <c r="K3617">
        <v>2.0129999999999999</v>
      </c>
      <c r="L3617">
        <v>0.67200000000000004</v>
      </c>
      <c r="M3617">
        <v>10.076000000000001</v>
      </c>
      <c r="N3617">
        <v>4.702</v>
      </c>
    </row>
    <row r="3618" spans="1:14" x14ac:dyDescent="0.45">
      <c r="A3618" t="s">
        <v>645</v>
      </c>
      <c r="B3618">
        <v>2022</v>
      </c>
      <c r="C3618" s="9">
        <v>44772</v>
      </c>
      <c r="D3618" t="s">
        <v>646</v>
      </c>
      <c r="E3618" t="s">
        <v>642</v>
      </c>
      <c r="F3618">
        <v>4</v>
      </c>
      <c r="G3618">
        <v>1</v>
      </c>
      <c r="H3618" t="s">
        <v>104</v>
      </c>
      <c r="I3618" t="s">
        <v>105</v>
      </c>
      <c r="J3618">
        <v>19.334246575342402</v>
      </c>
      <c r="K3618">
        <v>14.71</v>
      </c>
      <c r="L3618">
        <v>17.695999999999898</v>
      </c>
      <c r="M3618">
        <v>25.707999999999998</v>
      </c>
      <c r="N3618">
        <v>4.0060000000000002</v>
      </c>
    </row>
    <row r="3619" spans="1:14" x14ac:dyDescent="0.45">
      <c r="A3619" t="s">
        <v>645</v>
      </c>
      <c r="B3619">
        <v>2022</v>
      </c>
      <c r="C3619" s="9">
        <v>44772</v>
      </c>
      <c r="D3619" t="s">
        <v>646</v>
      </c>
      <c r="E3619" t="s">
        <v>642</v>
      </c>
      <c r="F3619">
        <v>4</v>
      </c>
      <c r="G3619">
        <v>2</v>
      </c>
      <c r="H3619" t="s">
        <v>58</v>
      </c>
      <c r="I3619" t="s">
        <v>59</v>
      </c>
      <c r="J3619">
        <v>24.539726027397201</v>
      </c>
      <c r="K3619">
        <v>15.327</v>
      </c>
      <c r="L3619">
        <v>15.618</v>
      </c>
      <c r="M3619">
        <v>19.012</v>
      </c>
      <c r="N3619">
        <v>1.6970000000000001</v>
      </c>
    </row>
    <row r="3620" spans="1:14" x14ac:dyDescent="0.45">
      <c r="A3620" t="s">
        <v>645</v>
      </c>
      <c r="B3620">
        <v>2022</v>
      </c>
      <c r="C3620" s="9">
        <v>44772</v>
      </c>
      <c r="D3620" t="s">
        <v>646</v>
      </c>
      <c r="E3620" t="s">
        <v>642</v>
      </c>
      <c r="F3620">
        <v>4</v>
      </c>
      <c r="G3620">
        <v>3</v>
      </c>
      <c r="H3620" t="s">
        <v>650</v>
      </c>
      <c r="I3620" t="s">
        <v>186</v>
      </c>
      <c r="J3620">
        <v>20.194520547945199</v>
      </c>
      <c r="K3620">
        <v>1.65499999999999</v>
      </c>
      <c r="L3620">
        <v>5.67</v>
      </c>
      <c r="M3620">
        <v>13.92</v>
      </c>
      <c r="N3620">
        <v>4.125</v>
      </c>
    </row>
    <row r="3621" spans="1:14" x14ac:dyDescent="0.45">
      <c r="A3621" t="s">
        <v>645</v>
      </c>
      <c r="B3621">
        <v>2022</v>
      </c>
      <c r="C3621" s="9">
        <v>44772</v>
      </c>
      <c r="D3621" t="s">
        <v>646</v>
      </c>
      <c r="E3621" t="s">
        <v>642</v>
      </c>
      <c r="F3621">
        <v>4</v>
      </c>
      <c r="G3621">
        <v>4</v>
      </c>
      <c r="H3621" t="s">
        <v>636</v>
      </c>
      <c r="I3621" t="s">
        <v>647</v>
      </c>
      <c r="J3621">
        <v>18.830136986301302</v>
      </c>
      <c r="K3621">
        <v>7.9239999999999897</v>
      </c>
      <c r="L3621">
        <v>4.8719999999999999</v>
      </c>
      <c r="M3621">
        <v>13.114000000000001</v>
      </c>
      <c r="N3621">
        <v>4.1210000000000004</v>
      </c>
    </row>
    <row r="3622" spans="1:14" x14ac:dyDescent="0.45">
      <c r="A3622" t="s">
        <v>645</v>
      </c>
      <c r="B3622">
        <v>2022</v>
      </c>
      <c r="C3622" s="9">
        <v>44772</v>
      </c>
      <c r="D3622" t="s">
        <v>646</v>
      </c>
      <c r="E3622" t="s">
        <v>643</v>
      </c>
      <c r="F3622">
        <v>1</v>
      </c>
      <c r="G3622">
        <v>1</v>
      </c>
      <c r="H3622" t="s">
        <v>33</v>
      </c>
      <c r="I3622" t="s">
        <v>27</v>
      </c>
      <c r="J3622">
        <v>28.693150684931499</v>
      </c>
      <c r="K3622">
        <v>26.385999999999999</v>
      </c>
      <c r="L3622">
        <v>26.634999999999899</v>
      </c>
      <c r="M3622">
        <v>28.646999999999998</v>
      </c>
      <c r="N3622">
        <v>1.006</v>
      </c>
    </row>
    <row r="3623" spans="1:14" x14ac:dyDescent="0.45">
      <c r="A3623" t="s">
        <v>645</v>
      </c>
      <c r="B3623">
        <v>2022</v>
      </c>
      <c r="C3623" s="9">
        <v>44772</v>
      </c>
      <c r="D3623" t="s">
        <v>646</v>
      </c>
      <c r="E3623" t="s">
        <v>643</v>
      </c>
      <c r="F3623">
        <v>1</v>
      </c>
      <c r="G3623">
        <v>2</v>
      </c>
      <c r="H3623" t="s">
        <v>24</v>
      </c>
      <c r="I3623" t="s">
        <v>649</v>
      </c>
      <c r="J3623">
        <v>23.917808219177999</v>
      </c>
      <c r="K3623">
        <v>23.137</v>
      </c>
      <c r="L3623">
        <v>23.424999999999901</v>
      </c>
      <c r="M3623">
        <v>25.844999999999999</v>
      </c>
      <c r="N3623">
        <v>1.21</v>
      </c>
    </row>
    <row r="3624" spans="1:14" x14ac:dyDescent="0.45">
      <c r="A3624" t="s">
        <v>645</v>
      </c>
      <c r="B3624">
        <v>2022</v>
      </c>
      <c r="C3624" s="9">
        <v>44772</v>
      </c>
      <c r="D3624" t="s">
        <v>646</v>
      </c>
      <c r="E3624" t="s">
        <v>643</v>
      </c>
      <c r="F3624">
        <v>1</v>
      </c>
      <c r="G3624">
        <v>3</v>
      </c>
      <c r="H3624" t="s">
        <v>381</v>
      </c>
      <c r="I3624" t="s">
        <v>105</v>
      </c>
      <c r="J3624">
        <v>19.616438356164299</v>
      </c>
      <c r="K3624">
        <v>19.599999999999898</v>
      </c>
      <c r="L3624">
        <v>20.169</v>
      </c>
      <c r="M3624">
        <v>23.657</v>
      </c>
      <c r="N3624">
        <v>1.744</v>
      </c>
    </row>
    <row r="3625" spans="1:14" x14ac:dyDescent="0.45">
      <c r="A3625" t="s">
        <v>645</v>
      </c>
      <c r="B3625">
        <v>2022</v>
      </c>
      <c r="C3625" s="9">
        <v>44772</v>
      </c>
      <c r="D3625" t="s">
        <v>646</v>
      </c>
      <c r="E3625" t="s">
        <v>643</v>
      </c>
      <c r="F3625">
        <v>1</v>
      </c>
      <c r="G3625">
        <v>4</v>
      </c>
      <c r="H3625" t="s">
        <v>103</v>
      </c>
      <c r="I3625" t="s">
        <v>36</v>
      </c>
      <c r="J3625">
        <v>39.4958904109589</v>
      </c>
      <c r="K3625">
        <v>19.29</v>
      </c>
      <c r="L3625">
        <v>19.306000000000001</v>
      </c>
      <c r="M3625">
        <v>24.312000000000001</v>
      </c>
      <c r="N3625">
        <v>2.5030000000000001</v>
      </c>
    </row>
    <row r="3626" spans="1:14" x14ac:dyDescent="0.45">
      <c r="A3626" t="s">
        <v>645</v>
      </c>
      <c r="B3626">
        <v>2022</v>
      </c>
      <c r="C3626" s="9">
        <v>44772</v>
      </c>
      <c r="D3626" t="s">
        <v>646</v>
      </c>
      <c r="E3626" t="s">
        <v>643</v>
      </c>
      <c r="F3626">
        <v>1</v>
      </c>
      <c r="G3626">
        <v>5</v>
      </c>
      <c r="H3626" t="s">
        <v>101</v>
      </c>
      <c r="I3626" t="s">
        <v>647</v>
      </c>
      <c r="J3626">
        <v>22.830136986301302</v>
      </c>
      <c r="K3626">
        <v>17.295999999999999</v>
      </c>
      <c r="L3626">
        <v>16.256</v>
      </c>
      <c r="M3626">
        <v>22.652000000000001</v>
      </c>
      <c r="N3626">
        <v>3.198</v>
      </c>
    </row>
    <row r="3627" spans="1:14" x14ac:dyDescent="0.45">
      <c r="A3627" t="s">
        <v>645</v>
      </c>
      <c r="B3627">
        <v>2022</v>
      </c>
      <c r="C3627" s="9">
        <v>44772</v>
      </c>
      <c r="D3627" t="s">
        <v>646</v>
      </c>
      <c r="E3627" t="s">
        <v>643</v>
      </c>
      <c r="F3627">
        <v>1</v>
      </c>
      <c r="G3627">
        <v>6</v>
      </c>
      <c r="H3627" t="s">
        <v>41</v>
      </c>
      <c r="I3627" t="s">
        <v>27</v>
      </c>
      <c r="J3627">
        <v>26.789041095890401</v>
      </c>
      <c r="K3627">
        <v>15.332999999999901</v>
      </c>
      <c r="L3627">
        <v>14.507999999999999</v>
      </c>
      <c r="M3627">
        <v>18.914000000000001</v>
      </c>
      <c r="N3627">
        <v>2.2029999999999998</v>
      </c>
    </row>
    <row r="3628" spans="1:14" x14ac:dyDescent="0.45">
      <c r="A3628" t="s">
        <v>645</v>
      </c>
      <c r="B3628">
        <v>2022</v>
      </c>
      <c r="C3628" s="9">
        <v>44772</v>
      </c>
      <c r="D3628" t="s">
        <v>646</v>
      </c>
      <c r="E3628" t="s">
        <v>643</v>
      </c>
      <c r="F3628">
        <v>2</v>
      </c>
      <c r="G3628">
        <v>1</v>
      </c>
      <c r="H3628" t="s">
        <v>28</v>
      </c>
      <c r="I3628" t="s">
        <v>29</v>
      </c>
      <c r="J3628">
        <v>22.594520547945201</v>
      </c>
      <c r="K3628">
        <v>29.9039999999999</v>
      </c>
      <c r="L3628">
        <v>30.162999999999901</v>
      </c>
      <c r="M3628">
        <v>32.332999999999998</v>
      </c>
      <c r="N3628">
        <v>1.085</v>
      </c>
    </row>
    <row r="3629" spans="1:14" x14ac:dyDescent="0.45">
      <c r="A3629" t="s">
        <v>645</v>
      </c>
      <c r="B3629">
        <v>2022</v>
      </c>
      <c r="C3629" s="9">
        <v>44772</v>
      </c>
      <c r="D3629" t="s">
        <v>646</v>
      </c>
      <c r="E3629" t="s">
        <v>643</v>
      </c>
      <c r="F3629">
        <v>2</v>
      </c>
      <c r="G3629">
        <v>2</v>
      </c>
      <c r="H3629" t="s">
        <v>104</v>
      </c>
      <c r="I3629" t="s">
        <v>105</v>
      </c>
      <c r="J3629">
        <v>19.334246575342402</v>
      </c>
      <c r="K3629">
        <v>17.695999999999898</v>
      </c>
      <c r="L3629">
        <v>22.016999999999999</v>
      </c>
      <c r="M3629">
        <v>28.350999999999999</v>
      </c>
      <c r="N3629">
        <v>3.1669999999999998</v>
      </c>
    </row>
    <row r="3630" spans="1:14" x14ac:dyDescent="0.45">
      <c r="A3630" t="s">
        <v>645</v>
      </c>
      <c r="B3630">
        <v>2022</v>
      </c>
      <c r="C3630" s="9">
        <v>44772</v>
      </c>
      <c r="D3630" t="s">
        <v>646</v>
      </c>
      <c r="E3630" t="s">
        <v>643</v>
      </c>
      <c r="F3630">
        <v>2</v>
      </c>
      <c r="G3630">
        <v>3</v>
      </c>
      <c r="H3630" t="s">
        <v>392</v>
      </c>
      <c r="I3630" t="s">
        <v>649</v>
      </c>
      <c r="J3630">
        <v>23.567123287671201</v>
      </c>
      <c r="K3630">
        <v>14.822999999999899</v>
      </c>
      <c r="L3630">
        <v>19.132000000000001</v>
      </c>
      <c r="M3630">
        <v>25.364000000000001</v>
      </c>
      <c r="N3630">
        <v>3.1160000000000001</v>
      </c>
    </row>
    <row r="3631" spans="1:14" x14ac:dyDescent="0.45">
      <c r="A3631" t="s">
        <v>645</v>
      </c>
      <c r="B3631">
        <v>2022</v>
      </c>
      <c r="C3631" s="9">
        <v>44772</v>
      </c>
      <c r="D3631" t="s">
        <v>646</v>
      </c>
      <c r="E3631" t="s">
        <v>643</v>
      </c>
      <c r="F3631">
        <v>2</v>
      </c>
      <c r="G3631">
        <v>4</v>
      </c>
      <c r="H3631" t="s">
        <v>35</v>
      </c>
      <c r="I3631" t="s">
        <v>36</v>
      </c>
      <c r="J3631">
        <v>24.312328767123201</v>
      </c>
      <c r="K3631">
        <v>21.973999999999901</v>
      </c>
      <c r="L3631">
        <v>22.201000000000001</v>
      </c>
      <c r="M3631">
        <v>25.727</v>
      </c>
      <c r="N3631">
        <v>1.7629999999999999</v>
      </c>
    </row>
    <row r="3632" spans="1:14" x14ac:dyDescent="0.45">
      <c r="A3632" t="s">
        <v>645</v>
      </c>
      <c r="B3632">
        <v>2022</v>
      </c>
      <c r="C3632" s="9">
        <v>44772</v>
      </c>
      <c r="D3632" t="s">
        <v>646</v>
      </c>
      <c r="E3632" t="s">
        <v>643</v>
      </c>
      <c r="F3632">
        <v>2</v>
      </c>
      <c r="G3632">
        <v>5</v>
      </c>
      <c r="H3632" t="s">
        <v>26</v>
      </c>
      <c r="I3632" t="s">
        <v>27</v>
      </c>
      <c r="J3632">
        <v>24.189041095890399</v>
      </c>
      <c r="K3632">
        <v>26.213000000000001</v>
      </c>
      <c r="L3632">
        <v>26.049999999999901</v>
      </c>
      <c r="M3632">
        <v>27.675999999999998</v>
      </c>
      <c r="N3632">
        <v>0.81299999999999994</v>
      </c>
    </row>
    <row r="3633" spans="1:15" x14ac:dyDescent="0.45">
      <c r="A3633" t="s">
        <v>645</v>
      </c>
      <c r="B3633">
        <v>2022</v>
      </c>
      <c r="C3633" s="9">
        <v>44772</v>
      </c>
      <c r="D3633" t="s">
        <v>646</v>
      </c>
      <c r="E3633" t="s">
        <v>643</v>
      </c>
      <c r="F3633">
        <v>2</v>
      </c>
      <c r="G3633">
        <v>6</v>
      </c>
      <c r="H3633" t="s">
        <v>390</v>
      </c>
      <c r="I3633" t="s">
        <v>36</v>
      </c>
      <c r="J3633">
        <v>19.279452054794501</v>
      </c>
      <c r="K3633">
        <v>20.024000000000001</v>
      </c>
      <c r="L3633">
        <v>18.539000000000001</v>
      </c>
      <c r="M3633">
        <v>23.693000000000001</v>
      </c>
      <c r="N3633">
        <v>2.577</v>
      </c>
    </row>
    <row r="3634" spans="1:15" x14ac:dyDescent="0.45">
      <c r="A3634" t="s">
        <v>645</v>
      </c>
      <c r="B3634">
        <v>2022</v>
      </c>
      <c r="C3634" s="9">
        <v>44772</v>
      </c>
      <c r="D3634" t="s">
        <v>646</v>
      </c>
      <c r="E3634" t="s">
        <v>370</v>
      </c>
      <c r="F3634">
        <v>1</v>
      </c>
      <c r="G3634">
        <v>1</v>
      </c>
      <c r="H3634" t="s">
        <v>28</v>
      </c>
      <c r="I3634" t="s">
        <v>27</v>
      </c>
      <c r="J3634">
        <v>22.594520547945201</v>
      </c>
      <c r="K3634">
        <v>30.162999999999901</v>
      </c>
      <c r="L3634">
        <v>30.382999999999999</v>
      </c>
      <c r="M3634">
        <v>32.527000000000001</v>
      </c>
      <c r="N3634">
        <v>1.0720000000000001</v>
      </c>
    </row>
    <row r="3635" spans="1:15" x14ac:dyDescent="0.45">
      <c r="A3635" t="s">
        <v>645</v>
      </c>
      <c r="B3635">
        <v>2022</v>
      </c>
      <c r="C3635" s="9">
        <v>44772</v>
      </c>
      <c r="D3635" t="s">
        <v>646</v>
      </c>
      <c r="E3635" t="s">
        <v>370</v>
      </c>
      <c r="F3635">
        <v>1</v>
      </c>
      <c r="G3635">
        <v>2</v>
      </c>
      <c r="H3635" t="s">
        <v>24</v>
      </c>
      <c r="I3635" t="s">
        <v>36</v>
      </c>
      <c r="J3635">
        <v>23.917808219177999</v>
      </c>
      <c r="K3635">
        <v>23.424999999999901</v>
      </c>
      <c r="L3635">
        <v>23.861999999999998</v>
      </c>
      <c r="M3635">
        <v>26.222000000000001</v>
      </c>
      <c r="N3635">
        <v>1.18</v>
      </c>
    </row>
    <row r="3636" spans="1:15" x14ac:dyDescent="0.45">
      <c r="A3636" t="s">
        <v>645</v>
      </c>
      <c r="B3636">
        <v>2022</v>
      </c>
      <c r="C3636" s="9">
        <v>44772</v>
      </c>
      <c r="D3636" t="s">
        <v>646</v>
      </c>
      <c r="E3636" t="s">
        <v>370</v>
      </c>
      <c r="F3636">
        <v>1</v>
      </c>
      <c r="G3636">
        <v>3</v>
      </c>
      <c r="H3636" t="s">
        <v>33</v>
      </c>
      <c r="I3636" t="s">
        <v>27</v>
      </c>
      <c r="J3636">
        <v>28.693150684931499</v>
      </c>
      <c r="K3636">
        <v>26.634999999999899</v>
      </c>
      <c r="L3636">
        <v>26.628999999999898</v>
      </c>
      <c r="M3636">
        <v>28.606999999999999</v>
      </c>
      <c r="N3636">
        <v>0.98899999999999999</v>
      </c>
    </row>
    <row r="3637" spans="1:15" x14ac:dyDescent="0.45">
      <c r="A3637" t="s">
        <v>645</v>
      </c>
      <c r="B3637">
        <v>2022</v>
      </c>
      <c r="C3637" s="9">
        <v>44772</v>
      </c>
      <c r="D3637" t="s">
        <v>646</v>
      </c>
      <c r="E3637" t="s">
        <v>370</v>
      </c>
      <c r="F3637">
        <v>1</v>
      </c>
      <c r="G3637">
        <v>4</v>
      </c>
      <c r="H3637" t="s">
        <v>381</v>
      </c>
      <c r="I3637" t="s">
        <v>647</v>
      </c>
      <c r="J3637">
        <v>19.616438356164299</v>
      </c>
      <c r="K3637">
        <v>20.169</v>
      </c>
      <c r="L3637">
        <v>20.568000000000001</v>
      </c>
      <c r="M3637">
        <v>23.864000000000001</v>
      </c>
      <c r="N3637">
        <v>1.6479999999999999</v>
      </c>
    </row>
    <row r="3638" spans="1:15" x14ac:dyDescent="0.45">
      <c r="A3638" t="s">
        <v>645</v>
      </c>
      <c r="B3638">
        <v>2022</v>
      </c>
      <c r="C3638" s="9">
        <v>44772</v>
      </c>
      <c r="D3638" t="s">
        <v>646</v>
      </c>
      <c r="E3638" t="s">
        <v>370</v>
      </c>
      <c r="F3638">
        <v>1</v>
      </c>
      <c r="G3638">
        <v>5</v>
      </c>
      <c r="H3638" t="s">
        <v>392</v>
      </c>
      <c r="I3638" t="s">
        <v>36</v>
      </c>
      <c r="J3638">
        <v>23.567123287671201</v>
      </c>
      <c r="K3638">
        <v>19.132000000000001</v>
      </c>
      <c r="L3638">
        <v>18.977</v>
      </c>
      <c r="M3638">
        <v>24.289000000000001</v>
      </c>
      <c r="N3638">
        <v>2.6560000000000001</v>
      </c>
    </row>
    <row r="3639" spans="1:15" x14ac:dyDescent="0.45">
      <c r="A3639" t="s">
        <v>645</v>
      </c>
      <c r="B3639">
        <v>2022</v>
      </c>
      <c r="C3639" s="9">
        <v>44772</v>
      </c>
      <c r="D3639" t="s">
        <v>646</v>
      </c>
      <c r="E3639" t="s">
        <v>370</v>
      </c>
      <c r="F3639">
        <v>1</v>
      </c>
      <c r="G3639">
        <v>6</v>
      </c>
      <c r="H3639" t="s">
        <v>104</v>
      </c>
      <c r="I3639" t="s">
        <v>36</v>
      </c>
      <c r="J3639">
        <v>19.334246575342402</v>
      </c>
      <c r="K3639">
        <v>22.016999999999999</v>
      </c>
      <c r="L3639">
        <v>19.446999999999999</v>
      </c>
      <c r="M3639">
        <v>24.959</v>
      </c>
      <c r="N3639">
        <v>2.7559999999999998</v>
      </c>
    </row>
    <row r="3640" spans="1:15" x14ac:dyDescent="0.45">
      <c r="A3640" t="s">
        <v>645</v>
      </c>
      <c r="B3640">
        <v>2022</v>
      </c>
      <c r="C3640" s="9">
        <v>44772</v>
      </c>
      <c r="D3640" t="s">
        <v>646</v>
      </c>
      <c r="E3640" t="s">
        <v>370</v>
      </c>
      <c r="F3640">
        <v>2</v>
      </c>
      <c r="G3640">
        <v>1</v>
      </c>
      <c r="H3640" t="s">
        <v>26</v>
      </c>
      <c r="I3640" t="s">
        <v>29</v>
      </c>
      <c r="J3640">
        <v>24.189041095890399</v>
      </c>
      <c r="K3640">
        <v>26.049999999999901</v>
      </c>
      <c r="L3640">
        <v>26.201999999999899</v>
      </c>
      <c r="M3640">
        <v>27.821999999999999</v>
      </c>
      <c r="N3640">
        <v>0.81</v>
      </c>
    </row>
    <row r="3641" spans="1:15" x14ac:dyDescent="0.45">
      <c r="A3641" t="s">
        <v>645</v>
      </c>
      <c r="B3641">
        <v>2022</v>
      </c>
      <c r="C3641" s="9">
        <v>44772</v>
      </c>
      <c r="D3641" t="s">
        <v>646</v>
      </c>
      <c r="E3641" t="s">
        <v>370</v>
      </c>
      <c r="F3641">
        <v>2</v>
      </c>
      <c r="G3641">
        <v>2</v>
      </c>
      <c r="H3641" t="s">
        <v>35</v>
      </c>
      <c r="I3641" t="s">
        <v>649</v>
      </c>
      <c r="J3641">
        <v>24.312328767123201</v>
      </c>
      <c r="K3641">
        <v>22.201000000000001</v>
      </c>
      <c r="L3641">
        <v>22.661999999999999</v>
      </c>
      <c r="M3641">
        <v>26.001999999999999</v>
      </c>
      <c r="N3641">
        <v>1.67</v>
      </c>
    </row>
    <row r="3642" spans="1:15" x14ac:dyDescent="0.45">
      <c r="A3642" t="s">
        <v>645</v>
      </c>
      <c r="B3642">
        <v>2022</v>
      </c>
      <c r="C3642" s="9">
        <v>44772</v>
      </c>
      <c r="D3642" t="s">
        <v>646</v>
      </c>
      <c r="E3642" t="s">
        <v>370</v>
      </c>
      <c r="F3642">
        <v>2</v>
      </c>
      <c r="G3642">
        <v>3</v>
      </c>
      <c r="H3642" t="s">
        <v>41</v>
      </c>
      <c r="I3642" t="s">
        <v>27</v>
      </c>
      <c r="J3642">
        <v>26.789041095890401</v>
      </c>
      <c r="K3642">
        <v>14.507999999999999</v>
      </c>
      <c r="L3642">
        <v>16.053999999999998</v>
      </c>
      <c r="M3642">
        <v>20.084</v>
      </c>
      <c r="N3642">
        <v>2.0150000000000001</v>
      </c>
    </row>
    <row r="3643" spans="1:15" x14ac:dyDescent="0.45">
      <c r="A3643" t="s">
        <v>645</v>
      </c>
      <c r="B3643">
        <v>2022</v>
      </c>
      <c r="C3643" s="9">
        <v>44772</v>
      </c>
      <c r="D3643" t="s">
        <v>646</v>
      </c>
      <c r="E3643" t="s">
        <v>370</v>
      </c>
      <c r="F3643">
        <v>2</v>
      </c>
      <c r="G3643">
        <v>4</v>
      </c>
      <c r="H3643" t="s">
        <v>101</v>
      </c>
      <c r="I3643" t="s">
        <v>105</v>
      </c>
      <c r="J3643">
        <v>22.830136986301302</v>
      </c>
      <c r="K3643">
        <v>16.256</v>
      </c>
      <c r="L3643">
        <v>17.004999999999999</v>
      </c>
      <c r="M3643">
        <v>22.370999999999999</v>
      </c>
      <c r="N3643">
        <v>2.6829999999999998</v>
      </c>
    </row>
    <row r="3644" spans="1:15" x14ac:dyDescent="0.45">
      <c r="A3644" t="s">
        <v>645</v>
      </c>
      <c r="B3644">
        <v>2022</v>
      </c>
      <c r="C3644" s="9">
        <v>44772</v>
      </c>
      <c r="D3644" t="s">
        <v>646</v>
      </c>
      <c r="E3644" t="s">
        <v>370</v>
      </c>
      <c r="F3644">
        <v>2</v>
      </c>
      <c r="G3644">
        <v>5</v>
      </c>
      <c r="H3644" t="s">
        <v>390</v>
      </c>
      <c r="I3644" t="s">
        <v>649</v>
      </c>
      <c r="J3644">
        <v>19.279452054794501</v>
      </c>
      <c r="K3644">
        <v>18.539000000000001</v>
      </c>
      <c r="L3644">
        <v>17.923999999999999</v>
      </c>
      <c r="M3644">
        <v>22.515999999999998</v>
      </c>
      <c r="N3644">
        <v>2.2959999999999998</v>
      </c>
    </row>
    <row r="3645" spans="1:15" x14ac:dyDescent="0.45">
      <c r="A3645" t="s">
        <v>645</v>
      </c>
      <c r="B3645">
        <v>2022</v>
      </c>
      <c r="C3645" s="9">
        <v>44772</v>
      </c>
      <c r="D3645" t="s">
        <v>646</v>
      </c>
      <c r="E3645" t="s">
        <v>370</v>
      </c>
      <c r="F3645">
        <v>2</v>
      </c>
      <c r="G3645">
        <v>6</v>
      </c>
      <c r="H3645" t="s">
        <v>103</v>
      </c>
      <c r="I3645" t="s">
        <v>105</v>
      </c>
      <c r="J3645">
        <v>39.4958904109589</v>
      </c>
      <c r="K3645">
        <v>19.306000000000001</v>
      </c>
      <c r="L3645">
        <v>17.600999999999999</v>
      </c>
      <c r="M3645">
        <v>22.164999999999999</v>
      </c>
      <c r="N3645">
        <v>2.282</v>
      </c>
    </row>
    <row r="3646" spans="1:15" x14ac:dyDescent="0.45">
      <c r="A3646" t="s">
        <v>12</v>
      </c>
      <c r="B3646">
        <v>2022</v>
      </c>
      <c r="C3646" s="9">
        <v>44850</v>
      </c>
      <c r="D3646" t="s">
        <v>641</v>
      </c>
      <c r="E3646" t="s">
        <v>454</v>
      </c>
      <c r="F3646">
        <v>1</v>
      </c>
      <c r="G3646">
        <v>1</v>
      </c>
      <c r="H3646" t="s">
        <v>14</v>
      </c>
      <c r="I3646" t="s">
        <v>15</v>
      </c>
      <c r="J3646">
        <v>22.789041095890401</v>
      </c>
      <c r="K3646">
        <v>27.859000000000002</v>
      </c>
      <c r="L3646">
        <v>28.114000000000001</v>
      </c>
      <c r="M3646">
        <v>30.18</v>
      </c>
      <c r="N3646">
        <v>1.0329999999999999</v>
      </c>
      <c r="O3646">
        <v>1</v>
      </c>
    </row>
    <row r="3647" spans="1:15" x14ac:dyDescent="0.45">
      <c r="A3647" t="s">
        <v>12</v>
      </c>
      <c r="B3647">
        <v>2022</v>
      </c>
      <c r="C3647" s="9">
        <v>44850</v>
      </c>
      <c r="D3647" t="s">
        <v>641</v>
      </c>
      <c r="E3647" t="s">
        <v>454</v>
      </c>
      <c r="F3647">
        <v>1</v>
      </c>
      <c r="G3647">
        <v>2</v>
      </c>
      <c r="H3647" t="s">
        <v>60</v>
      </c>
      <c r="I3647" t="s">
        <v>61</v>
      </c>
      <c r="J3647">
        <v>34.252054794520497</v>
      </c>
      <c r="K3647">
        <v>23.199000000000002</v>
      </c>
      <c r="L3647">
        <v>23.347000000000001</v>
      </c>
      <c r="M3647">
        <v>24.766999999999999</v>
      </c>
      <c r="N3647">
        <v>0.71</v>
      </c>
      <c r="O3647">
        <v>13</v>
      </c>
    </row>
    <row r="3648" spans="1:15" x14ac:dyDescent="0.45">
      <c r="A3648" t="s">
        <v>12</v>
      </c>
      <c r="B3648">
        <v>2022</v>
      </c>
      <c r="C3648" s="9">
        <v>44850</v>
      </c>
      <c r="D3648" t="s">
        <v>641</v>
      </c>
      <c r="E3648" t="s">
        <v>454</v>
      </c>
      <c r="F3648">
        <v>1</v>
      </c>
      <c r="G3648">
        <v>3</v>
      </c>
      <c r="H3648" t="s">
        <v>50</v>
      </c>
      <c r="I3648" t="s">
        <v>51</v>
      </c>
      <c r="J3648">
        <v>26.030136986301301</v>
      </c>
      <c r="K3648">
        <v>26.193999999999999</v>
      </c>
      <c r="L3648">
        <v>26.184000000000001</v>
      </c>
      <c r="M3648">
        <v>27.632000000000001</v>
      </c>
      <c r="N3648">
        <v>0.72399999999999998</v>
      </c>
      <c r="O3648">
        <v>19</v>
      </c>
    </row>
    <row r="3649" spans="1:15" x14ac:dyDescent="0.45">
      <c r="A3649" t="s">
        <v>12</v>
      </c>
      <c r="B3649">
        <v>2022</v>
      </c>
      <c r="C3649" s="9">
        <v>44850</v>
      </c>
      <c r="D3649" t="s">
        <v>641</v>
      </c>
      <c r="E3649" t="s">
        <v>454</v>
      </c>
      <c r="F3649">
        <v>1</v>
      </c>
      <c r="G3649">
        <v>4</v>
      </c>
      <c r="H3649" t="s">
        <v>384</v>
      </c>
      <c r="I3649" t="s">
        <v>19</v>
      </c>
      <c r="J3649">
        <v>23.115068493150599</v>
      </c>
      <c r="K3649">
        <v>26.774000000000001</v>
      </c>
      <c r="L3649">
        <v>26.088999999999999</v>
      </c>
      <c r="M3649">
        <v>29.413</v>
      </c>
      <c r="N3649">
        <v>1.6619999999999999</v>
      </c>
      <c r="O3649">
        <v>3</v>
      </c>
    </row>
    <row r="3650" spans="1:15" x14ac:dyDescent="0.45">
      <c r="A3650" t="s">
        <v>12</v>
      </c>
      <c r="B3650">
        <v>2022</v>
      </c>
      <c r="C3650" s="9">
        <v>44850</v>
      </c>
      <c r="D3650" t="s">
        <v>641</v>
      </c>
      <c r="E3650" t="s">
        <v>454</v>
      </c>
      <c r="F3650">
        <v>1</v>
      </c>
      <c r="G3650">
        <v>5</v>
      </c>
      <c r="H3650" t="s">
        <v>99</v>
      </c>
      <c r="I3650" t="s">
        <v>47</v>
      </c>
      <c r="J3650">
        <v>25.668493150684899</v>
      </c>
      <c r="K3650">
        <v>19.940999999999999</v>
      </c>
      <c r="L3650">
        <v>19.504000000000001</v>
      </c>
      <c r="M3650">
        <v>22.986000000000001</v>
      </c>
      <c r="N3650">
        <v>1.7410000000000001</v>
      </c>
      <c r="O3650">
        <v>16</v>
      </c>
    </row>
    <row r="3651" spans="1:15" x14ac:dyDescent="0.45">
      <c r="A3651" t="s">
        <v>12</v>
      </c>
      <c r="B3651">
        <v>2022</v>
      </c>
      <c r="C3651" s="9">
        <v>44850</v>
      </c>
      <c r="D3651" t="s">
        <v>641</v>
      </c>
      <c r="E3651" t="s">
        <v>454</v>
      </c>
      <c r="F3651">
        <v>2</v>
      </c>
      <c r="G3651">
        <v>1</v>
      </c>
      <c r="H3651" t="s">
        <v>77</v>
      </c>
      <c r="I3651" t="s">
        <v>19</v>
      </c>
      <c r="J3651">
        <v>31.435616438356099</v>
      </c>
      <c r="K3651">
        <v>29.573</v>
      </c>
      <c r="L3651">
        <v>29.681999999999999</v>
      </c>
      <c r="M3651">
        <v>31.18</v>
      </c>
      <c r="N3651">
        <v>0.749</v>
      </c>
      <c r="O3651">
        <v>6</v>
      </c>
    </row>
    <row r="3652" spans="1:15" x14ac:dyDescent="0.45">
      <c r="A3652" t="s">
        <v>12</v>
      </c>
      <c r="B3652">
        <v>2022</v>
      </c>
      <c r="C3652" s="9">
        <v>44850</v>
      </c>
      <c r="D3652" t="s">
        <v>641</v>
      </c>
      <c r="E3652" t="s">
        <v>454</v>
      </c>
      <c r="F3652">
        <v>2</v>
      </c>
      <c r="G3652">
        <v>2</v>
      </c>
      <c r="H3652" t="s">
        <v>30</v>
      </c>
      <c r="I3652" t="s">
        <v>31</v>
      </c>
      <c r="J3652">
        <v>26.5013698630137</v>
      </c>
      <c r="K3652">
        <v>22.760999999999999</v>
      </c>
      <c r="L3652">
        <v>23.317</v>
      </c>
      <c r="M3652">
        <v>26.061</v>
      </c>
      <c r="N3652">
        <v>1.3720000000000001</v>
      </c>
      <c r="O3652">
        <v>16</v>
      </c>
    </row>
    <row r="3653" spans="1:15" x14ac:dyDescent="0.45">
      <c r="A3653" t="s">
        <v>12</v>
      </c>
      <c r="B3653">
        <v>2022</v>
      </c>
      <c r="C3653" s="9">
        <v>44850</v>
      </c>
      <c r="D3653" t="s">
        <v>641</v>
      </c>
      <c r="E3653" t="s">
        <v>454</v>
      </c>
      <c r="F3653">
        <v>2</v>
      </c>
      <c r="G3653">
        <v>3</v>
      </c>
      <c r="H3653" t="s">
        <v>42</v>
      </c>
      <c r="I3653" t="s">
        <v>40</v>
      </c>
      <c r="J3653">
        <v>23.873972602739698</v>
      </c>
      <c r="K3653">
        <v>28.109000000000002</v>
      </c>
      <c r="L3653">
        <v>27.494</v>
      </c>
      <c r="M3653">
        <v>31.154</v>
      </c>
      <c r="N3653">
        <v>1.83</v>
      </c>
      <c r="O3653">
        <v>2</v>
      </c>
    </row>
    <row r="3654" spans="1:15" x14ac:dyDescent="0.45">
      <c r="A3654" t="s">
        <v>12</v>
      </c>
      <c r="B3654">
        <v>2022</v>
      </c>
      <c r="C3654" s="9">
        <v>44850</v>
      </c>
      <c r="D3654" t="s">
        <v>641</v>
      </c>
      <c r="E3654" t="s">
        <v>454</v>
      </c>
      <c r="F3654">
        <v>2</v>
      </c>
      <c r="G3654">
        <v>4</v>
      </c>
      <c r="H3654" t="s">
        <v>382</v>
      </c>
      <c r="I3654" t="s">
        <v>15</v>
      </c>
      <c r="J3654">
        <v>21.632876712328699</v>
      </c>
      <c r="K3654">
        <v>20.915999999999901</v>
      </c>
      <c r="L3654">
        <v>20.614999999999998</v>
      </c>
      <c r="M3654">
        <v>24.951000000000001</v>
      </c>
      <c r="N3654">
        <v>2.1680000000000001</v>
      </c>
      <c r="O3654">
        <v>19</v>
      </c>
    </row>
    <row r="3655" spans="1:15" x14ac:dyDescent="0.45">
      <c r="A3655" t="s">
        <v>12</v>
      </c>
      <c r="B3655">
        <v>2022</v>
      </c>
      <c r="C3655" s="9">
        <v>44850</v>
      </c>
      <c r="D3655" t="s">
        <v>641</v>
      </c>
      <c r="E3655" t="s">
        <v>454</v>
      </c>
      <c r="F3655">
        <v>2</v>
      </c>
      <c r="G3655">
        <v>5</v>
      </c>
      <c r="H3655" t="s">
        <v>64</v>
      </c>
      <c r="I3655" t="s">
        <v>65</v>
      </c>
      <c r="J3655">
        <v>21.813698630136901</v>
      </c>
      <c r="K3655">
        <v>10.634</v>
      </c>
      <c r="L3655">
        <v>10.234999999999999</v>
      </c>
      <c r="M3655">
        <v>16.895</v>
      </c>
      <c r="N3655">
        <v>3.33</v>
      </c>
      <c r="O3655">
        <v>23</v>
      </c>
    </row>
    <row r="3656" spans="1:15" x14ac:dyDescent="0.45">
      <c r="A3656" t="s">
        <v>12</v>
      </c>
      <c r="B3656">
        <v>2022</v>
      </c>
      <c r="C3656" s="9">
        <v>44850</v>
      </c>
      <c r="D3656" t="s">
        <v>641</v>
      </c>
      <c r="E3656" t="s">
        <v>454</v>
      </c>
      <c r="F3656">
        <v>3</v>
      </c>
      <c r="G3656">
        <v>1</v>
      </c>
      <c r="H3656" t="s">
        <v>16</v>
      </c>
      <c r="I3656" t="s">
        <v>17</v>
      </c>
      <c r="J3656">
        <v>23.4876712328767</v>
      </c>
      <c r="K3656">
        <v>28.501999999999999</v>
      </c>
      <c r="L3656">
        <v>28.606999999999999</v>
      </c>
      <c r="M3656">
        <v>30.163</v>
      </c>
      <c r="N3656">
        <v>0.77800000000000002</v>
      </c>
      <c r="O3656">
        <v>4</v>
      </c>
    </row>
    <row r="3657" spans="1:15" x14ac:dyDescent="0.45">
      <c r="A3657" t="s">
        <v>12</v>
      </c>
      <c r="B3657">
        <v>2022</v>
      </c>
      <c r="C3657" s="9">
        <v>44850</v>
      </c>
      <c r="D3657" t="s">
        <v>641</v>
      </c>
      <c r="E3657" t="s">
        <v>454</v>
      </c>
      <c r="F3657">
        <v>3</v>
      </c>
      <c r="G3657">
        <v>2</v>
      </c>
      <c r="H3657" t="s">
        <v>39</v>
      </c>
      <c r="I3657" t="s">
        <v>40</v>
      </c>
      <c r="J3657">
        <v>28.183561643835599</v>
      </c>
      <c r="K3657">
        <v>24.495000000000001</v>
      </c>
      <c r="L3657">
        <v>24.599999999999898</v>
      </c>
      <c r="M3657">
        <v>26.36</v>
      </c>
      <c r="N3657">
        <v>0.88</v>
      </c>
      <c r="O3657">
        <v>13</v>
      </c>
    </row>
    <row r="3658" spans="1:15" x14ac:dyDescent="0.45">
      <c r="A3658" t="s">
        <v>12</v>
      </c>
      <c r="B3658">
        <v>2022</v>
      </c>
      <c r="C3658" s="9">
        <v>44850</v>
      </c>
      <c r="D3658" t="s">
        <v>641</v>
      </c>
      <c r="E3658" t="s">
        <v>454</v>
      </c>
      <c r="F3658">
        <v>3</v>
      </c>
      <c r="G3658">
        <v>3</v>
      </c>
      <c r="H3658" t="s">
        <v>24</v>
      </c>
      <c r="I3658" t="s">
        <v>25</v>
      </c>
      <c r="J3658">
        <v>24.131506849314999</v>
      </c>
      <c r="K3658">
        <v>23.861999999999998</v>
      </c>
      <c r="L3658">
        <v>23.811999999999902</v>
      </c>
      <c r="M3658">
        <v>26.117999999999999</v>
      </c>
      <c r="N3658">
        <v>1.153</v>
      </c>
      <c r="O3658">
        <v>12</v>
      </c>
    </row>
    <row r="3659" spans="1:15" x14ac:dyDescent="0.45">
      <c r="A3659" t="s">
        <v>12</v>
      </c>
      <c r="B3659">
        <v>2022</v>
      </c>
      <c r="C3659" s="9">
        <v>44850</v>
      </c>
      <c r="D3659" t="s">
        <v>641</v>
      </c>
      <c r="E3659" t="s">
        <v>454</v>
      </c>
      <c r="F3659">
        <v>3</v>
      </c>
      <c r="G3659">
        <v>4</v>
      </c>
      <c r="H3659" t="s">
        <v>52</v>
      </c>
      <c r="I3659" t="s">
        <v>53</v>
      </c>
      <c r="J3659">
        <v>25.602739726027298</v>
      </c>
      <c r="K3659">
        <v>17.271000000000001</v>
      </c>
      <c r="L3659">
        <v>17.413999999999898</v>
      </c>
      <c r="M3659">
        <v>19.827999999999999</v>
      </c>
      <c r="N3659">
        <v>1.2070000000000001</v>
      </c>
      <c r="O3659">
        <v>19</v>
      </c>
    </row>
    <row r="3660" spans="1:15" x14ac:dyDescent="0.45">
      <c r="A3660" t="s">
        <v>12</v>
      </c>
      <c r="B3660">
        <v>2022</v>
      </c>
      <c r="C3660" s="9">
        <v>44850</v>
      </c>
      <c r="D3660" t="s">
        <v>641</v>
      </c>
      <c r="E3660" t="s">
        <v>454</v>
      </c>
      <c r="F3660">
        <v>3</v>
      </c>
      <c r="G3660">
        <v>5</v>
      </c>
      <c r="H3660" t="s">
        <v>58</v>
      </c>
      <c r="I3660" t="s">
        <v>59</v>
      </c>
      <c r="J3660">
        <v>24.7534246575342</v>
      </c>
      <c r="K3660">
        <v>15.618</v>
      </c>
      <c r="L3660">
        <v>15.474</v>
      </c>
      <c r="M3660">
        <v>18.73</v>
      </c>
      <c r="N3660">
        <v>1.6279999999999999</v>
      </c>
      <c r="O3660">
        <v>19</v>
      </c>
    </row>
    <row r="3661" spans="1:15" x14ac:dyDescent="0.45">
      <c r="A3661" t="s">
        <v>12</v>
      </c>
      <c r="B3661">
        <v>2022</v>
      </c>
      <c r="C3661" s="9">
        <v>44850</v>
      </c>
      <c r="D3661" t="s">
        <v>641</v>
      </c>
      <c r="E3661" t="s">
        <v>454</v>
      </c>
      <c r="F3661">
        <v>3</v>
      </c>
      <c r="G3661">
        <v>6</v>
      </c>
      <c r="H3661" t="s">
        <v>115</v>
      </c>
      <c r="I3661" t="s">
        <v>27</v>
      </c>
      <c r="J3661">
        <v>25.2082191780821</v>
      </c>
      <c r="K3661">
        <v>9</v>
      </c>
      <c r="L3661">
        <v>3.1929999999999898</v>
      </c>
      <c r="M3661">
        <v>13.975</v>
      </c>
      <c r="N3661">
        <v>5.391</v>
      </c>
      <c r="O3661">
        <v>16</v>
      </c>
    </row>
    <row r="3662" spans="1:15" x14ac:dyDescent="0.45">
      <c r="A3662" t="s">
        <v>12</v>
      </c>
      <c r="B3662">
        <v>2022</v>
      </c>
      <c r="C3662" s="9">
        <v>44850</v>
      </c>
      <c r="D3662" t="s">
        <v>641</v>
      </c>
      <c r="E3662" t="s">
        <v>454</v>
      </c>
      <c r="F3662">
        <v>4</v>
      </c>
      <c r="G3662">
        <v>1</v>
      </c>
      <c r="H3662" t="s">
        <v>33</v>
      </c>
      <c r="I3662" t="s">
        <v>27</v>
      </c>
      <c r="J3662">
        <v>28.906849315068399</v>
      </c>
      <c r="K3662">
        <v>26.628999999999898</v>
      </c>
      <c r="L3662">
        <v>26.942</v>
      </c>
      <c r="M3662">
        <v>28.898</v>
      </c>
      <c r="N3662">
        <v>0.97799999999999998</v>
      </c>
      <c r="O3662">
        <v>11</v>
      </c>
    </row>
    <row r="3663" spans="1:15" x14ac:dyDescent="0.45">
      <c r="A3663" t="s">
        <v>12</v>
      </c>
      <c r="B3663">
        <v>2022</v>
      </c>
      <c r="C3663" s="9">
        <v>44850</v>
      </c>
      <c r="D3663" t="s">
        <v>641</v>
      </c>
      <c r="E3663" t="s">
        <v>454</v>
      </c>
      <c r="F3663">
        <v>4</v>
      </c>
      <c r="G3663">
        <v>2</v>
      </c>
      <c r="H3663" t="s">
        <v>28</v>
      </c>
      <c r="I3663" t="s">
        <v>29</v>
      </c>
      <c r="J3663">
        <v>22.808219178082101</v>
      </c>
      <c r="K3663">
        <v>30.382999999999999</v>
      </c>
      <c r="L3663">
        <v>30.294999999999899</v>
      </c>
      <c r="M3663">
        <v>32.402999999999999</v>
      </c>
      <c r="N3663">
        <v>1.054</v>
      </c>
      <c r="O3663">
        <v>5</v>
      </c>
    </row>
    <row r="3664" spans="1:15" x14ac:dyDescent="0.45">
      <c r="A3664" t="s">
        <v>12</v>
      </c>
      <c r="B3664">
        <v>2022</v>
      </c>
      <c r="C3664" s="9">
        <v>44850</v>
      </c>
      <c r="D3664" t="s">
        <v>641</v>
      </c>
      <c r="E3664" t="s">
        <v>454</v>
      </c>
      <c r="F3664">
        <v>4</v>
      </c>
      <c r="G3664">
        <v>3</v>
      </c>
      <c r="H3664" t="s">
        <v>35</v>
      </c>
      <c r="I3664" t="s">
        <v>36</v>
      </c>
      <c r="J3664">
        <v>24.526027397260201</v>
      </c>
      <c r="K3664">
        <v>22.661999999999999</v>
      </c>
      <c r="L3664">
        <v>22.850999999999999</v>
      </c>
      <c r="M3664">
        <v>26.042999999999999</v>
      </c>
      <c r="N3664">
        <v>1.5960000000000001</v>
      </c>
      <c r="O3664">
        <v>13</v>
      </c>
    </row>
    <row r="3665" spans="1:15" x14ac:dyDescent="0.45">
      <c r="A3665" t="s">
        <v>12</v>
      </c>
      <c r="B3665">
        <v>2022</v>
      </c>
      <c r="C3665" s="9">
        <v>44850</v>
      </c>
      <c r="D3665" t="s">
        <v>641</v>
      </c>
      <c r="E3665" t="s">
        <v>454</v>
      </c>
      <c r="F3665">
        <v>4</v>
      </c>
      <c r="G3665">
        <v>4</v>
      </c>
      <c r="H3665" t="s">
        <v>48</v>
      </c>
      <c r="I3665" t="s">
        <v>49</v>
      </c>
      <c r="J3665">
        <v>21.7150684931506</v>
      </c>
      <c r="K3665">
        <v>17.727</v>
      </c>
      <c r="L3665">
        <v>18.047000000000001</v>
      </c>
      <c r="M3665">
        <v>22.213000000000001</v>
      </c>
      <c r="N3665">
        <v>2.0830000000000002</v>
      </c>
      <c r="O3665">
        <v>23</v>
      </c>
    </row>
    <row r="3666" spans="1:15" x14ac:dyDescent="0.45">
      <c r="A3666" t="s">
        <v>12</v>
      </c>
      <c r="B3666">
        <v>2022</v>
      </c>
      <c r="C3666" s="9">
        <v>44850</v>
      </c>
      <c r="D3666" t="s">
        <v>641</v>
      </c>
      <c r="E3666" t="s">
        <v>454</v>
      </c>
      <c r="F3666">
        <v>4</v>
      </c>
      <c r="G3666">
        <v>5</v>
      </c>
      <c r="H3666" t="s">
        <v>94</v>
      </c>
      <c r="I3666" t="s">
        <v>38</v>
      </c>
      <c r="J3666">
        <v>24.9671232876712</v>
      </c>
      <c r="K3666">
        <v>19.292999999999999</v>
      </c>
      <c r="L3666">
        <v>19.076999999999899</v>
      </c>
      <c r="M3666">
        <v>21.248999999999999</v>
      </c>
      <c r="N3666">
        <v>1.0860000000000001</v>
      </c>
      <c r="O3666">
        <v>27</v>
      </c>
    </row>
    <row r="3667" spans="1:15" x14ac:dyDescent="0.45">
      <c r="A3667" t="s">
        <v>12</v>
      </c>
      <c r="B3667">
        <v>2022</v>
      </c>
      <c r="C3667" s="9">
        <v>44850</v>
      </c>
      <c r="D3667" t="s">
        <v>641</v>
      </c>
      <c r="E3667" t="s">
        <v>454</v>
      </c>
      <c r="F3667">
        <v>5</v>
      </c>
      <c r="G3667">
        <v>1</v>
      </c>
      <c r="H3667" t="s">
        <v>32</v>
      </c>
      <c r="I3667" t="s">
        <v>17</v>
      </c>
      <c r="J3667">
        <v>20.2273972602739</v>
      </c>
      <c r="K3667">
        <v>18.128</v>
      </c>
      <c r="L3667">
        <v>21.077999999999999</v>
      </c>
      <c r="M3667">
        <v>25.51</v>
      </c>
      <c r="N3667">
        <v>2.2160000000000002</v>
      </c>
      <c r="O3667">
        <v>8</v>
      </c>
    </row>
    <row r="3668" spans="1:15" x14ac:dyDescent="0.45">
      <c r="A3668" t="s">
        <v>12</v>
      </c>
      <c r="B3668">
        <v>2022</v>
      </c>
      <c r="C3668" s="9">
        <v>44850</v>
      </c>
      <c r="D3668" t="s">
        <v>641</v>
      </c>
      <c r="E3668" t="s">
        <v>454</v>
      </c>
      <c r="F3668">
        <v>5</v>
      </c>
      <c r="G3668">
        <v>2</v>
      </c>
      <c r="H3668" t="s">
        <v>20</v>
      </c>
      <c r="I3668" t="s">
        <v>21</v>
      </c>
      <c r="J3668">
        <v>27.197260273972599</v>
      </c>
      <c r="K3668">
        <v>28.885999999999999</v>
      </c>
      <c r="L3668">
        <v>28.88</v>
      </c>
      <c r="M3668">
        <v>30.391999999999999</v>
      </c>
      <c r="N3668">
        <v>0.75600000000000001</v>
      </c>
      <c r="O3668">
        <v>7</v>
      </c>
    </row>
    <row r="3669" spans="1:15" x14ac:dyDescent="0.45">
      <c r="A3669" t="s">
        <v>12</v>
      </c>
      <c r="B3669">
        <v>2022</v>
      </c>
      <c r="C3669" s="9">
        <v>44850</v>
      </c>
      <c r="D3669" t="s">
        <v>641</v>
      </c>
      <c r="E3669" t="s">
        <v>454</v>
      </c>
      <c r="F3669">
        <v>5</v>
      </c>
      <c r="G3669">
        <v>3</v>
      </c>
      <c r="H3669" t="s">
        <v>100</v>
      </c>
      <c r="I3669" t="s">
        <v>47</v>
      </c>
      <c r="J3669">
        <v>28.676712328767099</v>
      </c>
      <c r="K3669">
        <v>23.829000000000001</v>
      </c>
      <c r="L3669">
        <v>23.91</v>
      </c>
      <c r="M3669">
        <v>25.556000000000001</v>
      </c>
      <c r="N3669">
        <v>0.82299999999999995</v>
      </c>
      <c r="O3669">
        <v>10</v>
      </c>
    </row>
    <row r="3670" spans="1:15" x14ac:dyDescent="0.45">
      <c r="A3670" t="s">
        <v>12</v>
      </c>
      <c r="B3670">
        <v>2022</v>
      </c>
      <c r="C3670" s="9">
        <v>44850</v>
      </c>
      <c r="D3670" t="s">
        <v>641</v>
      </c>
      <c r="E3670" t="s">
        <v>454</v>
      </c>
      <c r="F3670">
        <v>5</v>
      </c>
      <c r="G3670">
        <v>4</v>
      </c>
      <c r="H3670" t="s">
        <v>43</v>
      </c>
      <c r="I3670" t="s">
        <v>44</v>
      </c>
      <c r="J3670">
        <v>29.909589041095799</v>
      </c>
      <c r="K3670">
        <v>24.233999999999899</v>
      </c>
      <c r="L3670">
        <v>24.209999999999901</v>
      </c>
      <c r="M3670">
        <v>25.687999999999999</v>
      </c>
      <c r="N3670">
        <v>0.73899999999999999</v>
      </c>
      <c r="O3670">
        <v>9</v>
      </c>
    </row>
    <row r="3671" spans="1:15" x14ac:dyDescent="0.45">
      <c r="A3671" t="s">
        <v>12</v>
      </c>
      <c r="B3671">
        <v>2022</v>
      </c>
      <c r="C3671" s="9">
        <v>44850</v>
      </c>
      <c r="D3671" t="s">
        <v>641</v>
      </c>
      <c r="E3671" t="s">
        <v>454</v>
      </c>
      <c r="F3671">
        <v>5</v>
      </c>
      <c r="G3671">
        <v>5</v>
      </c>
      <c r="H3671" t="s">
        <v>45</v>
      </c>
      <c r="I3671" t="s">
        <v>40</v>
      </c>
      <c r="J3671">
        <v>31.649315068493099</v>
      </c>
      <c r="K3671">
        <v>13.981999999999999</v>
      </c>
      <c r="L3671">
        <v>15.702999999999999</v>
      </c>
      <c r="M3671">
        <v>21.425000000000001</v>
      </c>
      <c r="N3671">
        <v>2.8610000000000002</v>
      </c>
      <c r="O3671">
        <v>23</v>
      </c>
    </row>
    <row r="3672" spans="1:15" x14ac:dyDescent="0.45">
      <c r="A3672" t="s">
        <v>12</v>
      </c>
      <c r="B3672">
        <v>2022</v>
      </c>
      <c r="C3672" s="9">
        <v>44850</v>
      </c>
      <c r="D3672" t="s">
        <v>641</v>
      </c>
      <c r="E3672" t="s">
        <v>454</v>
      </c>
      <c r="F3672">
        <v>5</v>
      </c>
      <c r="G3672">
        <v>6</v>
      </c>
      <c r="H3672" t="s">
        <v>26</v>
      </c>
      <c r="I3672" t="s">
        <v>27</v>
      </c>
      <c r="J3672">
        <v>24.402739726027399</v>
      </c>
      <c r="K3672">
        <v>26.201999999999899</v>
      </c>
      <c r="L3672">
        <v>25.901</v>
      </c>
      <c r="M3672">
        <v>27.510999999999999</v>
      </c>
      <c r="N3672">
        <v>0.80500000000000005</v>
      </c>
      <c r="O3672">
        <v>23</v>
      </c>
    </row>
    <row r="3673" spans="1:15" x14ac:dyDescent="0.45">
      <c r="A3673" t="s">
        <v>12</v>
      </c>
      <c r="B3673">
        <v>2022</v>
      </c>
      <c r="C3673" s="9">
        <v>44850</v>
      </c>
      <c r="D3673" t="s">
        <v>641</v>
      </c>
      <c r="E3673" t="s">
        <v>642</v>
      </c>
      <c r="F3673">
        <v>1</v>
      </c>
      <c r="G3673">
        <v>1</v>
      </c>
      <c r="H3673" t="s">
        <v>43</v>
      </c>
      <c r="I3673" t="s">
        <v>44</v>
      </c>
      <c r="J3673">
        <v>29.909589041095799</v>
      </c>
      <c r="K3673">
        <v>24.209999999999901</v>
      </c>
      <c r="L3673">
        <v>24.328999999999901</v>
      </c>
      <c r="M3673">
        <v>25.806999999999999</v>
      </c>
      <c r="N3673">
        <v>0.73899999999999999</v>
      </c>
      <c r="O3673">
        <v>9</v>
      </c>
    </row>
    <row r="3674" spans="1:15" x14ac:dyDescent="0.45">
      <c r="A3674" t="s">
        <v>12</v>
      </c>
      <c r="B3674">
        <v>2022</v>
      </c>
      <c r="C3674" s="9">
        <v>44850</v>
      </c>
      <c r="D3674" t="s">
        <v>641</v>
      </c>
      <c r="E3674" t="s">
        <v>642</v>
      </c>
      <c r="F3674">
        <v>1</v>
      </c>
      <c r="G3674">
        <v>2</v>
      </c>
      <c r="H3674" t="s">
        <v>115</v>
      </c>
      <c r="I3674" t="s">
        <v>27</v>
      </c>
      <c r="J3674">
        <v>25.2082191780821</v>
      </c>
      <c r="K3674">
        <v>3.1929999999999898</v>
      </c>
      <c r="L3674">
        <v>13.6169999999999</v>
      </c>
      <c r="M3674">
        <v>21.120999999999999</v>
      </c>
      <c r="N3674">
        <v>3.7519999999999998</v>
      </c>
      <c r="O3674">
        <v>16</v>
      </c>
    </row>
    <row r="3675" spans="1:15" x14ac:dyDescent="0.45">
      <c r="A3675" t="s">
        <v>12</v>
      </c>
      <c r="B3675">
        <v>2022</v>
      </c>
      <c r="C3675" s="9">
        <v>44850</v>
      </c>
      <c r="D3675" t="s">
        <v>641</v>
      </c>
      <c r="E3675" t="s">
        <v>642</v>
      </c>
      <c r="F3675">
        <v>1</v>
      </c>
      <c r="G3675">
        <v>3</v>
      </c>
      <c r="H3675" t="s">
        <v>50</v>
      </c>
      <c r="I3675" t="s">
        <v>51</v>
      </c>
      <c r="J3675">
        <v>26.030136986301301</v>
      </c>
      <c r="K3675">
        <v>26.184000000000001</v>
      </c>
      <c r="L3675">
        <v>26.04</v>
      </c>
      <c r="M3675">
        <v>27.486000000000001</v>
      </c>
      <c r="N3675">
        <v>0.72299999999999998</v>
      </c>
      <c r="O3675">
        <v>19</v>
      </c>
    </row>
    <row r="3676" spans="1:15" x14ac:dyDescent="0.45">
      <c r="A3676" t="s">
        <v>12</v>
      </c>
      <c r="B3676">
        <v>2022</v>
      </c>
      <c r="C3676" s="9">
        <v>44850</v>
      </c>
      <c r="D3676" t="s">
        <v>641</v>
      </c>
      <c r="E3676" t="s">
        <v>642</v>
      </c>
      <c r="F3676">
        <v>1</v>
      </c>
      <c r="G3676">
        <v>4</v>
      </c>
      <c r="H3676" t="s">
        <v>48</v>
      </c>
      <c r="I3676" t="s">
        <v>49</v>
      </c>
      <c r="J3676">
        <v>21.7150684931506</v>
      </c>
      <c r="K3676">
        <v>18.047000000000001</v>
      </c>
      <c r="L3676">
        <v>17.442999999999898</v>
      </c>
      <c r="M3676">
        <v>21.402999999999999</v>
      </c>
      <c r="N3676">
        <v>1.98</v>
      </c>
      <c r="O3676">
        <v>23</v>
      </c>
    </row>
    <row r="3677" spans="1:15" x14ac:dyDescent="0.45">
      <c r="A3677" t="s">
        <v>12</v>
      </c>
      <c r="B3677">
        <v>2022</v>
      </c>
      <c r="C3677" s="9">
        <v>44850</v>
      </c>
      <c r="D3677" t="s">
        <v>641</v>
      </c>
      <c r="E3677" t="s">
        <v>642</v>
      </c>
      <c r="F3677">
        <v>2</v>
      </c>
      <c r="G3677">
        <v>1</v>
      </c>
      <c r="H3677" t="s">
        <v>42</v>
      </c>
      <c r="I3677" t="s">
        <v>40</v>
      </c>
      <c r="J3677">
        <v>23.873972602739698</v>
      </c>
      <c r="K3677">
        <v>27.494</v>
      </c>
      <c r="L3677">
        <v>28.04</v>
      </c>
      <c r="M3677">
        <v>31.591999999999999</v>
      </c>
      <c r="N3677">
        <v>1.776</v>
      </c>
      <c r="O3677">
        <v>2</v>
      </c>
    </row>
    <row r="3678" spans="1:15" x14ac:dyDescent="0.45">
      <c r="A3678" t="s">
        <v>12</v>
      </c>
      <c r="B3678">
        <v>2022</v>
      </c>
      <c r="C3678" s="9">
        <v>44850</v>
      </c>
      <c r="D3678" t="s">
        <v>641</v>
      </c>
      <c r="E3678" t="s">
        <v>642</v>
      </c>
      <c r="F3678">
        <v>2</v>
      </c>
      <c r="G3678">
        <v>2</v>
      </c>
      <c r="H3678" t="s">
        <v>384</v>
      </c>
      <c r="I3678" t="s">
        <v>19</v>
      </c>
      <c r="J3678">
        <v>23.115068493150599</v>
      </c>
      <c r="K3678">
        <v>26.088999999999999</v>
      </c>
      <c r="L3678">
        <v>26.045999999999999</v>
      </c>
      <c r="M3678">
        <v>29.262</v>
      </c>
      <c r="N3678">
        <v>1.6080000000000001</v>
      </c>
      <c r="O3678">
        <v>3</v>
      </c>
    </row>
    <row r="3679" spans="1:15" x14ac:dyDescent="0.45">
      <c r="A3679" t="s">
        <v>12</v>
      </c>
      <c r="B3679">
        <v>2022</v>
      </c>
      <c r="C3679" s="9">
        <v>44850</v>
      </c>
      <c r="D3679" t="s">
        <v>641</v>
      </c>
      <c r="E3679" t="s">
        <v>642</v>
      </c>
      <c r="F3679">
        <v>2</v>
      </c>
      <c r="G3679">
        <v>3</v>
      </c>
      <c r="H3679" t="s">
        <v>52</v>
      </c>
      <c r="I3679" t="s">
        <v>53</v>
      </c>
      <c r="J3679">
        <v>25.602739726027298</v>
      </c>
      <c r="K3679">
        <v>17.413999999999898</v>
      </c>
      <c r="L3679">
        <v>17.599999999999898</v>
      </c>
      <c r="M3679">
        <v>19.975999999999999</v>
      </c>
      <c r="N3679">
        <v>1.1879999999999999</v>
      </c>
      <c r="O3679">
        <v>19</v>
      </c>
    </row>
    <row r="3680" spans="1:15" x14ac:dyDescent="0.45">
      <c r="A3680" t="s">
        <v>12</v>
      </c>
      <c r="B3680">
        <v>2022</v>
      </c>
      <c r="C3680" s="9">
        <v>44850</v>
      </c>
      <c r="D3680" t="s">
        <v>641</v>
      </c>
      <c r="E3680" t="s">
        <v>642</v>
      </c>
      <c r="F3680">
        <v>2</v>
      </c>
      <c r="G3680">
        <v>4</v>
      </c>
      <c r="H3680" t="s">
        <v>45</v>
      </c>
      <c r="I3680" t="s">
        <v>40</v>
      </c>
      <c r="J3680">
        <v>31.649315068493099</v>
      </c>
      <c r="K3680">
        <v>15.702999999999999</v>
      </c>
      <c r="L3680">
        <v>14.702999999999999</v>
      </c>
      <c r="M3680">
        <v>19.975000000000001</v>
      </c>
      <c r="N3680">
        <v>2.6360000000000001</v>
      </c>
      <c r="O3680">
        <v>23</v>
      </c>
    </row>
    <row r="3681" spans="1:15" x14ac:dyDescent="0.45">
      <c r="A3681" t="s">
        <v>12</v>
      </c>
      <c r="B3681">
        <v>2022</v>
      </c>
      <c r="C3681" s="9">
        <v>44850</v>
      </c>
      <c r="D3681" t="s">
        <v>641</v>
      </c>
      <c r="E3681" t="s">
        <v>642</v>
      </c>
      <c r="F3681">
        <v>3</v>
      </c>
      <c r="G3681">
        <v>1</v>
      </c>
      <c r="H3681" t="s">
        <v>24</v>
      </c>
      <c r="I3681" t="s">
        <v>25</v>
      </c>
      <c r="J3681">
        <v>24.131506849314999</v>
      </c>
      <c r="K3681">
        <v>23.811999999999902</v>
      </c>
      <c r="L3681">
        <v>24.204999999999998</v>
      </c>
      <c r="M3681">
        <v>26.471</v>
      </c>
      <c r="N3681">
        <v>1.133</v>
      </c>
      <c r="O3681">
        <v>12</v>
      </c>
    </row>
    <row r="3682" spans="1:15" x14ac:dyDescent="0.45">
      <c r="A3682" t="s">
        <v>12</v>
      </c>
      <c r="B3682">
        <v>2022</v>
      </c>
      <c r="C3682" s="9">
        <v>44850</v>
      </c>
      <c r="D3682" t="s">
        <v>641</v>
      </c>
      <c r="E3682" t="s">
        <v>642</v>
      </c>
      <c r="F3682">
        <v>3</v>
      </c>
      <c r="G3682">
        <v>2</v>
      </c>
      <c r="H3682" t="s">
        <v>99</v>
      </c>
      <c r="I3682" t="s">
        <v>47</v>
      </c>
      <c r="J3682">
        <v>25.668493150684899</v>
      </c>
      <c r="K3682">
        <v>19.504000000000001</v>
      </c>
      <c r="L3682">
        <v>20.346</v>
      </c>
      <c r="M3682">
        <v>23.641999999999999</v>
      </c>
      <c r="N3682">
        <v>1.6479999999999999</v>
      </c>
      <c r="O3682">
        <v>16</v>
      </c>
    </row>
    <row r="3683" spans="1:15" x14ac:dyDescent="0.45">
      <c r="A3683" t="s">
        <v>12</v>
      </c>
      <c r="B3683">
        <v>2022</v>
      </c>
      <c r="C3683" s="9">
        <v>44850</v>
      </c>
      <c r="D3683" t="s">
        <v>641</v>
      </c>
      <c r="E3683" t="s">
        <v>642</v>
      </c>
      <c r="F3683">
        <v>3</v>
      </c>
      <c r="G3683">
        <v>3</v>
      </c>
      <c r="H3683" t="s">
        <v>382</v>
      </c>
      <c r="I3683" t="s">
        <v>15</v>
      </c>
      <c r="J3683">
        <v>21.632876712328699</v>
      </c>
      <c r="K3683">
        <v>20.614999999999998</v>
      </c>
      <c r="L3683">
        <v>20.951000000000001</v>
      </c>
      <c r="M3683">
        <v>24.927</v>
      </c>
      <c r="N3683">
        <v>1.988</v>
      </c>
      <c r="O3683">
        <v>19</v>
      </c>
    </row>
    <row r="3684" spans="1:15" x14ac:dyDescent="0.45">
      <c r="A3684" t="s">
        <v>12</v>
      </c>
      <c r="B3684">
        <v>2022</v>
      </c>
      <c r="C3684" s="9">
        <v>44850</v>
      </c>
      <c r="D3684" t="s">
        <v>641</v>
      </c>
      <c r="E3684" t="s">
        <v>642</v>
      </c>
      <c r="F3684">
        <v>3</v>
      </c>
      <c r="G3684">
        <v>4</v>
      </c>
      <c r="H3684" t="s">
        <v>26</v>
      </c>
      <c r="I3684" t="s">
        <v>27</v>
      </c>
      <c r="J3684">
        <v>24.402739726027399</v>
      </c>
      <c r="K3684">
        <v>25.901</v>
      </c>
      <c r="L3684">
        <v>25.722000000000001</v>
      </c>
      <c r="M3684">
        <v>27.32</v>
      </c>
      <c r="N3684">
        <v>0.79900000000000004</v>
      </c>
      <c r="O3684">
        <v>23</v>
      </c>
    </row>
    <row r="3685" spans="1:15" x14ac:dyDescent="0.45">
      <c r="A3685" t="s">
        <v>12</v>
      </c>
      <c r="B3685">
        <v>2022</v>
      </c>
      <c r="C3685" s="9">
        <v>44850</v>
      </c>
      <c r="D3685" t="s">
        <v>641</v>
      </c>
      <c r="E3685" t="s">
        <v>642</v>
      </c>
      <c r="F3685">
        <v>3</v>
      </c>
      <c r="G3685">
        <v>5</v>
      </c>
      <c r="H3685" t="s">
        <v>94</v>
      </c>
      <c r="I3685" t="s">
        <v>38</v>
      </c>
      <c r="J3685">
        <v>24.9671232876712</v>
      </c>
      <c r="K3685">
        <v>19.076999999999899</v>
      </c>
      <c r="L3685">
        <v>18.887</v>
      </c>
      <c r="M3685">
        <v>21.030999999999999</v>
      </c>
      <c r="N3685">
        <v>1.0720000000000001</v>
      </c>
      <c r="O3685">
        <v>27</v>
      </c>
    </row>
    <row r="3686" spans="1:15" x14ac:dyDescent="0.45">
      <c r="A3686" t="s">
        <v>12</v>
      </c>
      <c r="B3686">
        <v>2022</v>
      </c>
      <c r="C3686" s="9">
        <v>44850</v>
      </c>
      <c r="D3686" t="s">
        <v>641</v>
      </c>
      <c r="E3686" t="s">
        <v>642</v>
      </c>
      <c r="F3686">
        <v>4</v>
      </c>
      <c r="G3686">
        <v>1</v>
      </c>
      <c r="H3686" t="s">
        <v>100</v>
      </c>
      <c r="I3686" t="s">
        <v>47</v>
      </c>
      <c r="J3686">
        <v>28.676712328767099</v>
      </c>
      <c r="K3686">
        <v>23.91</v>
      </c>
      <c r="L3686">
        <v>24.045000000000002</v>
      </c>
      <c r="M3686">
        <v>25.687000000000001</v>
      </c>
      <c r="N3686">
        <v>0.82099999999999995</v>
      </c>
      <c r="O3686">
        <v>10</v>
      </c>
    </row>
    <row r="3687" spans="1:15" x14ac:dyDescent="0.45">
      <c r="A3687" t="s">
        <v>12</v>
      </c>
      <c r="B3687">
        <v>2022</v>
      </c>
      <c r="C3687" s="9">
        <v>44850</v>
      </c>
      <c r="D3687" t="s">
        <v>641</v>
      </c>
      <c r="E3687" t="s">
        <v>642</v>
      </c>
      <c r="F3687">
        <v>4</v>
      </c>
      <c r="G3687">
        <v>2</v>
      </c>
      <c r="H3687" t="s">
        <v>35</v>
      </c>
      <c r="I3687" t="s">
        <v>36</v>
      </c>
      <c r="J3687">
        <v>24.526027397260201</v>
      </c>
      <c r="K3687">
        <v>22.850999999999999</v>
      </c>
      <c r="L3687">
        <v>22.768000000000001</v>
      </c>
      <c r="M3687">
        <v>25.85</v>
      </c>
      <c r="N3687">
        <v>1.5409999999999999</v>
      </c>
      <c r="O3687">
        <v>13</v>
      </c>
    </row>
    <row r="3688" spans="1:15" x14ac:dyDescent="0.45">
      <c r="A3688" t="s">
        <v>12</v>
      </c>
      <c r="B3688">
        <v>2022</v>
      </c>
      <c r="C3688" s="9">
        <v>44850</v>
      </c>
      <c r="D3688" t="s">
        <v>641</v>
      </c>
      <c r="E3688" t="s">
        <v>642</v>
      </c>
      <c r="F3688">
        <v>4</v>
      </c>
      <c r="G3688">
        <v>3</v>
      </c>
      <c r="H3688" t="s">
        <v>58</v>
      </c>
      <c r="I3688" t="s">
        <v>59</v>
      </c>
      <c r="J3688">
        <v>24.7534246575342</v>
      </c>
      <c r="K3688">
        <v>15.474</v>
      </c>
      <c r="L3688">
        <v>15.615</v>
      </c>
      <c r="M3688">
        <v>18.765000000000001</v>
      </c>
      <c r="N3688">
        <v>1.575</v>
      </c>
      <c r="O3688">
        <v>19</v>
      </c>
    </row>
    <row r="3689" spans="1:15" x14ac:dyDescent="0.45">
      <c r="A3689" t="s">
        <v>12</v>
      </c>
      <c r="B3689">
        <v>2022</v>
      </c>
      <c r="C3689" s="9">
        <v>44850</v>
      </c>
      <c r="D3689" t="s">
        <v>641</v>
      </c>
      <c r="E3689" t="s">
        <v>642</v>
      </c>
      <c r="F3689">
        <v>4</v>
      </c>
      <c r="G3689">
        <v>4</v>
      </c>
      <c r="H3689" t="s">
        <v>64</v>
      </c>
      <c r="I3689" t="s">
        <v>65</v>
      </c>
      <c r="J3689">
        <v>21.813698630136901</v>
      </c>
      <c r="K3689">
        <v>10.234999999999999</v>
      </c>
      <c r="L3689">
        <v>9.4160000000000004</v>
      </c>
      <c r="M3689">
        <v>15.468</v>
      </c>
      <c r="N3689">
        <v>3.0259999999999998</v>
      </c>
      <c r="O3689">
        <v>23</v>
      </c>
    </row>
    <row r="3690" spans="1:15" x14ac:dyDescent="0.45">
      <c r="A3690" t="s">
        <v>12</v>
      </c>
      <c r="B3690">
        <v>2022</v>
      </c>
      <c r="C3690" s="9">
        <v>44850</v>
      </c>
      <c r="D3690" t="s">
        <v>641</v>
      </c>
      <c r="E3690" t="s">
        <v>643</v>
      </c>
      <c r="F3690">
        <v>1</v>
      </c>
      <c r="G3690">
        <v>1</v>
      </c>
      <c r="H3690" t="s">
        <v>42</v>
      </c>
      <c r="I3690" t="s">
        <v>40</v>
      </c>
      <c r="J3690">
        <v>23.873972602739698</v>
      </c>
      <c r="K3690">
        <v>28.04</v>
      </c>
      <c r="L3690">
        <v>28.88</v>
      </c>
      <c r="M3690">
        <v>32.28</v>
      </c>
      <c r="N3690">
        <v>1.7</v>
      </c>
      <c r="O3690">
        <v>2</v>
      </c>
    </row>
    <row r="3691" spans="1:15" x14ac:dyDescent="0.45">
      <c r="A3691" t="s">
        <v>12</v>
      </c>
      <c r="B3691">
        <v>2022</v>
      </c>
      <c r="C3691" s="9">
        <v>44850</v>
      </c>
      <c r="D3691" t="s">
        <v>641</v>
      </c>
      <c r="E3691" t="s">
        <v>643</v>
      </c>
      <c r="F3691">
        <v>1</v>
      </c>
      <c r="G3691">
        <v>2</v>
      </c>
      <c r="H3691" t="s">
        <v>24</v>
      </c>
      <c r="I3691" t="s">
        <v>25</v>
      </c>
      <c r="J3691">
        <v>24.131506849314999</v>
      </c>
      <c r="K3691">
        <v>24.204999999999998</v>
      </c>
      <c r="L3691">
        <v>24.635999999999999</v>
      </c>
      <c r="M3691">
        <v>26.852</v>
      </c>
      <c r="N3691">
        <v>1.1080000000000001</v>
      </c>
      <c r="O3691">
        <v>12</v>
      </c>
    </row>
    <row r="3692" spans="1:15" x14ac:dyDescent="0.45">
      <c r="A3692" t="s">
        <v>12</v>
      </c>
      <c r="B3692">
        <v>2022</v>
      </c>
      <c r="C3692" s="9">
        <v>44850</v>
      </c>
      <c r="D3692" t="s">
        <v>641</v>
      </c>
      <c r="E3692" t="s">
        <v>643</v>
      </c>
      <c r="F3692">
        <v>1</v>
      </c>
      <c r="G3692">
        <v>3</v>
      </c>
      <c r="H3692" t="s">
        <v>14</v>
      </c>
      <c r="I3692" t="s">
        <v>15</v>
      </c>
      <c r="J3692">
        <v>22.789041095890401</v>
      </c>
      <c r="K3692">
        <v>28.114000000000001</v>
      </c>
      <c r="L3692">
        <v>28.114000000000001</v>
      </c>
      <c r="M3692">
        <v>30.141999999999999</v>
      </c>
      <c r="N3692">
        <v>1.014</v>
      </c>
      <c r="O3692">
        <v>1</v>
      </c>
    </row>
    <row r="3693" spans="1:15" x14ac:dyDescent="0.45">
      <c r="A3693" t="s">
        <v>12</v>
      </c>
      <c r="B3693">
        <v>2022</v>
      </c>
      <c r="C3693" s="9">
        <v>44850</v>
      </c>
      <c r="D3693" t="s">
        <v>641</v>
      </c>
      <c r="E3693" t="s">
        <v>643</v>
      </c>
      <c r="F3693">
        <v>1</v>
      </c>
      <c r="G3693">
        <v>4</v>
      </c>
      <c r="H3693" t="s">
        <v>33</v>
      </c>
      <c r="I3693" t="s">
        <v>27</v>
      </c>
      <c r="J3693">
        <v>28.906849315068399</v>
      </c>
      <c r="K3693">
        <v>26.942</v>
      </c>
      <c r="L3693">
        <v>26.873999999999999</v>
      </c>
      <c r="M3693">
        <v>28.797999999999998</v>
      </c>
      <c r="N3693">
        <v>0.96199999999999997</v>
      </c>
      <c r="O3693">
        <v>11</v>
      </c>
    </row>
    <row r="3694" spans="1:15" x14ac:dyDescent="0.45">
      <c r="A3694" t="s">
        <v>12</v>
      </c>
      <c r="B3694">
        <v>2022</v>
      </c>
      <c r="C3694" s="9">
        <v>44850</v>
      </c>
      <c r="D3694" t="s">
        <v>641</v>
      </c>
      <c r="E3694" t="s">
        <v>643</v>
      </c>
      <c r="F3694">
        <v>1</v>
      </c>
      <c r="G3694">
        <v>5</v>
      </c>
      <c r="H3694" t="s">
        <v>35</v>
      </c>
      <c r="I3694" t="s">
        <v>36</v>
      </c>
      <c r="J3694">
        <v>24.526027397260201</v>
      </c>
      <c r="K3694">
        <v>22.768000000000001</v>
      </c>
      <c r="L3694">
        <v>22.687999999999999</v>
      </c>
      <c r="M3694">
        <v>25.638000000000002</v>
      </c>
      <c r="N3694">
        <v>1.4750000000000001</v>
      </c>
      <c r="O3694">
        <v>13</v>
      </c>
    </row>
    <row r="3695" spans="1:15" x14ac:dyDescent="0.45">
      <c r="A3695" t="s">
        <v>12</v>
      </c>
      <c r="B3695">
        <v>2022</v>
      </c>
      <c r="C3695" s="9">
        <v>44850</v>
      </c>
      <c r="D3695" t="s">
        <v>641</v>
      </c>
      <c r="E3695" t="s">
        <v>643</v>
      </c>
      <c r="F3695">
        <v>1</v>
      </c>
      <c r="G3695">
        <v>6</v>
      </c>
      <c r="H3695" t="s">
        <v>30</v>
      </c>
      <c r="I3695" t="s">
        <v>31</v>
      </c>
      <c r="J3695">
        <v>26.5013698630137</v>
      </c>
      <c r="K3695">
        <v>23.317</v>
      </c>
      <c r="L3695">
        <v>22.853000000000002</v>
      </c>
      <c r="M3695">
        <v>25.523</v>
      </c>
      <c r="N3695">
        <v>1.335</v>
      </c>
      <c r="O3695">
        <v>16</v>
      </c>
    </row>
    <row r="3696" spans="1:15" x14ac:dyDescent="0.45">
      <c r="A3696" t="s">
        <v>12</v>
      </c>
      <c r="B3696">
        <v>2022</v>
      </c>
      <c r="C3696" s="9">
        <v>44850</v>
      </c>
      <c r="D3696" t="s">
        <v>641</v>
      </c>
      <c r="E3696" t="s">
        <v>643</v>
      </c>
      <c r="F3696">
        <v>2</v>
      </c>
      <c r="G3696">
        <v>1</v>
      </c>
      <c r="H3696" t="s">
        <v>77</v>
      </c>
      <c r="I3696" t="s">
        <v>19</v>
      </c>
      <c r="J3696">
        <v>31.435616438356099</v>
      </c>
      <c r="K3696">
        <v>29.681999999999999</v>
      </c>
      <c r="L3696">
        <v>29.789000000000001</v>
      </c>
      <c r="M3696">
        <v>31.285</v>
      </c>
      <c r="N3696">
        <v>0.748</v>
      </c>
      <c r="O3696">
        <v>6</v>
      </c>
    </row>
    <row r="3697" spans="1:15" x14ac:dyDescent="0.45">
      <c r="A3697" t="s">
        <v>12</v>
      </c>
      <c r="B3697">
        <v>2022</v>
      </c>
      <c r="C3697" s="9">
        <v>44850</v>
      </c>
      <c r="D3697" t="s">
        <v>641</v>
      </c>
      <c r="E3697" t="s">
        <v>643</v>
      </c>
      <c r="F3697">
        <v>2</v>
      </c>
      <c r="G3697">
        <v>2</v>
      </c>
      <c r="H3697" t="s">
        <v>43</v>
      </c>
      <c r="I3697" t="s">
        <v>44</v>
      </c>
      <c r="J3697">
        <v>29.909589041095799</v>
      </c>
      <c r="K3697">
        <v>24.328999999999901</v>
      </c>
      <c r="L3697">
        <v>24.468</v>
      </c>
      <c r="M3697">
        <v>25.94</v>
      </c>
      <c r="N3697">
        <v>0.73599999999999999</v>
      </c>
      <c r="O3697">
        <v>9</v>
      </c>
    </row>
    <row r="3698" spans="1:15" x14ac:dyDescent="0.45">
      <c r="A3698" t="s">
        <v>12</v>
      </c>
      <c r="B3698">
        <v>2022</v>
      </c>
      <c r="C3698" s="9">
        <v>44850</v>
      </c>
      <c r="D3698" t="s">
        <v>641</v>
      </c>
      <c r="E3698" t="s">
        <v>643</v>
      </c>
      <c r="F3698">
        <v>2</v>
      </c>
      <c r="G3698">
        <v>3</v>
      </c>
      <c r="H3698" t="s">
        <v>32</v>
      </c>
      <c r="I3698" t="s">
        <v>17</v>
      </c>
      <c r="J3698">
        <v>20.2273972602739</v>
      </c>
      <c r="K3698">
        <v>21.077999999999999</v>
      </c>
      <c r="L3698">
        <v>21.891999999999999</v>
      </c>
      <c r="M3698">
        <v>25.925999999999998</v>
      </c>
      <c r="N3698">
        <v>2.0169999999999999</v>
      </c>
      <c r="O3698">
        <v>8</v>
      </c>
    </row>
    <row r="3699" spans="1:15" x14ac:dyDescent="0.45">
      <c r="A3699" t="s">
        <v>12</v>
      </c>
      <c r="B3699">
        <v>2022</v>
      </c>
      <c r="C3699" s="9">
        <v>44850</v>
      </c>
      <c r="D3699" t="s">
        <v>641</v>
      </c>
      <c r="E3699" t="s">
        <v>643</v>
      </c>
      <c r="F3699">
        <v>2</v>
      </c>
      <c r="G3699">
        <v>4</v>
      </c>
      <c r="H3699" t="s">
        <v>100</v>
      </c>
      <c r="I3699" t="s">
        <v>47</v>
      </c>
      <c r="J3699">
        <v>28.676712328767099</v>
      </c>
      <c r="K3699">
        <v>24.045000000000002</v>
      </c>
      <c r="L3699">
        <v>24.030999999999999</v>
      </c>
      <c r="M3699">
        <v>25.658999999999999</v>
      </c>
      <c r="N3699">
        <v>0.81399999999999995</v>
      </c>
      <c r="O3699">
        <v>10</v>
      </c>
    </row>
    <row r="3700" spans="1:15" x14ac:dyDescent="0.45">
      <c r="A3700" t="s">
        <v>12</v>
      </c>
      <c r="B3700">
        <v>2022</v>
      </c>
      <c r="C3700" s="9">
        <v>44850</v>
      </c>
      <c r="D3700" t="s">
        <v>641</v>
      </c>
      <c r="E3700" t="s">
        <v>643</v>
      </c>
      <c r="F3700">
        <v>2</v>
      </c>
      <c r="G3700">
        <v>5</v>
      </c>
      <c r="H3700" t="s">
        <v>39</v>
      </c>
      <c r="I3700" t="s">
        <v>40</v>
      </c>
      <c r="J3700">
        <v>28.183561643835599</v>
      </c>
      <c r="K3700">
        <v>24.599999999999898</v>
      </c>
      <c r="L3700">
        <v>24.449000000000002</v>
      </c>
      <c r="M3700">
        <v>26.189</v>
      </c>
      <c r="N3700">
        <v>0.87</v>
      </c>
      <c r="O3700">
        <v>13</v>
      </c>
    </row>
    <row r="3701" spans="1:15" x14ac:dyDescent="0.45">
      <c r="A3701" t="s">
        <v>12</v>
      </c>
      <c r="B3701">
        <v>2022</v>
      </c>
      <c r="C3701" s="9">
        <v>44850</v>
      </c>
      <c r="D3701" t="s">
        <v>641</v>
      </c>
      <c r="E3701" t="s">
        <v>643</v>
      </c>
      <c r="F3701">
        <v>2</v>
      </c>
      <c r="G3701">
        <v>6</v>
      </c>
      <c r="H3701" t="s">
        <v>99</v>
      </c>
      <c r="I3701" t="s">
        <v>47</v>
      </c>
      <c r="J3701">
        <v>25.668493150684899</v>
      </c>
      <c r="K3701">
        <v>20.346</v>
      </c>
      <c r="L3701">
        <v>19.792000000000002</v>
      </c>
      <c r="M3701">
        <v>22.96</v>
      </c>
      <c r="N3701">
        <v>1.5840000000000001</v>
      </c>
      <c r="O3701">
        <v>16</v>
      </c>
    </row>
    <row r="3702" spans="1:15" x14ac:dyDescent="0.45">
      <c r="A3702" t="s">
        <v>12</v>
      </c>
      <c r="B3702">
        <v>2022</v>
      </c>
      <c r="C3702" s="9">
        <v>44850</v>
      </c>
      <c r="D3702" t="s">
        <v>641</v>
      </c>
      <c r="E3702" t="s">
        <v>643</v>
      </c>
      <c r="F3702">
        <v>3</v>
      </c>
      <c r="G3702">
        <v>1</v>
      </c>
      <c r="H3702" t="s">
        <v>20</v>
      </c>
      <c r="I3702" t="s">
        <v>21</v>
      </c>
      <c r="J3702">
        <v>27.197260273972599</v>
      </c>
      <c r="K3702">
        <v>28.88</v>
      </c>
      <c r="L3702">
        <v>29.068000000000001</v>
      </c>
      <c r="M3702">
        <v>30.574000000000002</v>
      </c>
      <c r="N3702">
        <v>0.753</v>
      </c>
      <c r="O3702">
        <v>7</v>
      </c>
    </row>
    <row r="3703" spans="1:15" x14ac:dyDescent="0.45">
      <c r="A3703" t="s">
        <v>12</v>
      </c>
      <c r="B3703">
        <v>2022</v>
      </c>
      <c r="C3703" s="9">
        <v>44850</v>
      </c>
      <c r="D3703" t="s">
        <v>641</v>
      </c>
      <c r="E3703" t="s">
        <v>643</v>
      </c>
      <c r="F3703">
        <v>3</v>
      </c>
      <c r="G3703">
        <v>2</v>
      </c>
      <c r="H3703" t="s">
        <v>16</v>
      </c>
      <c r="I3703" t="s">
        <v>17</v>
      </c>
      <c r="J3703">
        <v>23.4876712328767</v>
      </c>
      <c r="K3703">
        <v>28.606999999999999</v>
      </c>
      <c r="L3703">
        <v>28.704000000000001</v>
      </c>
      <c r="M3703">
        <v>30.25</v>
      </c>
      <c r="N3703">
        <v>0.77300000000000002</v>
      </c>
      <c r="O3703">
        <v>4</v>
      </c>
    </row>
    <row r="3704" spans="1:15" x14ac:dyDescent="0.45">
      <c r="A3704" t="s">
        <v>12</v>
      </c>
      <c r="B3704">
        <v>2022</v>
      </c>
      <c r="C3704" s="9">
        <v>44850</v>
      </c>
      <c r="D3704" t="s">
        <v>641</v>
      </c>
      <c r="E3704" t="s">
        <v>643</v>
      </c>
      <c r="F3704">
        <v>3</v>
      </c>
      <c r="G3704">
        <v>3</v>
      </c>
      <c r="H3704" t="s">
        <v>28</v>
      </c>
      <c r="I3704" t="s">
        <v>29</v>
      </c>
      <c r="J3704">
        <v>22.808219178082101</v>
      </c>
      <c r="K3704">
        <v>30.294999999999899</v>
      </c>
      <c r="L3704">
        <v>30.196000000000002</v>
      </c>
      <c r="M3704">
        <v>32.264000000000003</v>
      </c>
      <c r="N3704">
        <v>1.034</v>
      </c>
      <c r="O3704">
        <v>5</v>
      </c>
    </row>
    <row r="3705" spans="1:15" x14ac:dyDescent="0.45">
      <c r="A3705" t="s">
        <v>12</v>
      </c>
      <c r="B3705">
        <v>2022</v>
      </c>
      <c r="C3705" s="9">
        <v>44850</v>
      </c>
      <c r="D3705" t="s">
        <v>641</v>
      </c>
      <c r="E3705" t="s">
        <v>643</v>
      </c>
      <c r="F3705">
        <v>3</v>
      </c>
      <c r="G3705">
        <v>4</v>
      </c>
      <c r="H3705" t="s">
        <v>384</v>
      </c>
      <c r="I3705" t="s">
        <v>19</v>
      </c>
      <c r="J3705">
        <v>23.115068493150599</v>
      </c>
      <c r="K3705">
        <v>26.045999999999999</v>
      </c>
      <c r="L3705">
        <v>25.901</v>
      </c>
      <c r="M3705">
        <v>28.969000000000001</v>
      </c>
      <c r="N3705">
        <v>1.534</v>
      </c>
      <c r="O3705">
        <v>3</v>
      </c>
    </row>
    <row r="3706" spans="1:15" x14ac:dyDescent="0.45">
      <c r="A3706" t="s">
        <v>12</v>
      </c>
      <c r="B3706">
        <v>2022</v>
      </c>
      <c r="C3706" s="9">
        <v>44850</v>
      </c>
      <c r="D3706" t="s">
        <v>641</v>
      </c>
      <c r="E3706" t="s">
        <v>643</v>
      </c>
      <c r="F3706">
        <v>3</v>
      </c>
      <c r="G3706">
        <v>5</v>
      </c>
      <c r="H3706" t="s">
        <v>60</v>
      </c>
      <c r="I3706" t="s">
        <v>61</v>
      </c>
      <c r="J3706">
        <v>34.252054794520497</v>
      </c>
      <c r="K3706">
        <v>23.347000000000001</v>
      </c>
      <c r="L3706">
        <v>23.3</v>
      </c>
      <c r="M3706">
        <v>24.718</v>
      </c>
      <c r="N3706">
        <v>0.70899999999999996</v>
      </c>
      <c r="O3706">
        <v>13</v>
      </c>
    </row>
    <row r="3707" spans="1:15" x14ac:dyDescent="0.45">
      <c r="A3707" t="s">
        <v>12</v>
      </c>
      <c r="B3707">
        <v>2022</v>
      </c>
      <c r="C3707" s="9">
        <v>44850</v>
      </c>
      <c r="D3707" t="s">
        <v>641</v>
      </c>
      <c r="E3707" t="s">
        <v>643</v>
      </c>
      <c r="F3707">
        <v>3</v>
      </c>
      <c r="G3707">
        <v>6</v>
      </c>
      <c r="H3707" t="s">
        <v>115</v>
      </c>
      <c r="I3707" t="s">
        <v>27</v>
      </c>
      <c r="J3707">
        <v>25.2082191780821</v>
      </c>
      <c r="K3707">
        <v>13.6169999999999</v>
      </c>
      <c r="L3707">
        <v>12.754</v>
      </c>
      <c r="M3707">
        <v>19.376000000000001</v>
      </c>
      <c r="N3707">
        <v>3.3109999999999999</v>
      </c>
      <c r="O3707">
        <v>16</v>
      </c>
    </row>
    <row r="3708" spans="1:15" x14ac:dyDescent="0.45">
      <c r="A3708" t="s">
        <v>12</v>
      </c>
      <c r="B3708">
        <v>2022</v>
      </c>
      <c r="C3708" s="9">
        <v>44850</v>
      </c>
      <c r="D3708" t="s">
        <v>641</v>
      </c>
      <c r="E3708" t="s">
        <v>644</v>
      </c>
      <c r="F3708">
        <v>1</v>
      </c>
      <c r="G3708">
        <v>1</v>
      </c>
      <c r="H3708" t="s">
        <v>42</v>
      </c>
      <c r="I3708" t="s">
        <v>40</v>
      </c>
      <c r="J3708">
        <v>23.873972602739698</v>
      </c>
      <c r="K3708">
        <v>28.88</v>
      </c>
      <c r="L3708">
        <v>29.677999999999901</v>
      </c>
      <c r="M3708">
        <v>32.945999999999998</v>
      </c>
      <c r="N3708">
        <v>1.6339999999999999</v>
      </c>
      <c r="O3708">
        <v>2</v>
      </c>
    </row>
    <row r="3709" spans="1:15" x14ac:dyDescent="0.45">
      <c r="A3709" t="s">
        <v>12</v>
      </c>
      <c r="B3709">
        <v>2022</v>
      </c>
      <c r="C3709" s="9">
        <v>44850</v>
      </c>
      <c r="D3709" t="s">
        <v>641</v>
      </c>
      <c r="E3709" t="s">
        <v>644</v>
      </c>
      <c r="F3709">
        <v>1</v>
      </c>
      <c r="G3709">
        <v>2</v>
      </c>
      <c r="H3709" t="s">
        <v>384</v>
      </c>
      <c r="I3709" t="s">
        <v>19</v>
      </c>
      <c r="J3709">
        <v>23.115068493150599</v>
      </c>
      <c r="K3709">
        <v>25.901</v>
      </c>
      <c r="L3709">
        <v>26.506999999999898</v>
      </c>
      <c r="M3709">
        <v>29.446999999999999</v>
      </c>
      <c r="N3709">
        <v>1.47</v>
      </c>
      <c r="O3709">
        <v>3</v>
      </c>
    </row>
    <row r="3710" spans="1:15" x14ac:dyDescent="0.45">
      <c r="A3710" t="s">
        <v>12</v>
      </c>
      <c r="B3710">
        <v>2022</v>
      </c>
      <c r="C3710" s="9">
        <v>44850</v>
      </c>
      <c r="D3710" t="s">
        <v>641</v>
      </c>
      <c r="E3710" t="s">
        <v>644</v>
      </c>
      <c r="F3710">
        <v>1</v>
      </c>
      <c r="G3710">
        <v>3</v>
      </c>
      <c r="H3710" t="s">
        <v>28</v>
      </c>
      <c r="I3710" t="s">
        <v>29</v>
      </c>
      <c r="J3710">
        <v>22.808219178082101</v>
      </c>
      <c r="K3710">
        <v>30.196000000000002</v>
      </c>
      <c r="L3710">
        <v>30.116999999999901</v>
      </c>
      <c r="M3710">
        <v>32.146999999999998</v>
      </c>
      <c r="N3710">
        <v>1.0149999999999999</v>
      </c>
      <c r="O3710">
        <v>5</v>
      </c>
    </row>
    <row r="3711" spans="1:15" x14ac:dyDescent="0.45">
      <c r="A3711" t="s">
        <v>12</v>
      </c>
      <c r="B3711">
        <v>2022</v>
      </c>
      <c r="C3711" s="9">
        <v>44850</v>
      </c>
      <c r="D3711" t="s">
        <v>641</v>
      </c>
      <c r="E3711" t="s">
        <v>644</v>
      </c>
      <c r="F3711">
        <v>1</v>
      </c>
      <c r="G3711">
        <v>4</v>
      </c>
      <c r="H3711" t="s">
        <v>43</v>
      </c>
      <c r="I3711" t="s">
        <v>44</v>
      </c>
      <c r="J3711">
        <v>29.909589041095799</v>
      </c>
      <c r="K3711">
        <v>24.468</v>
      </c>
      <c r="L3711">
        <v>24.510999999999999</v>
      </c>
      <c r="M3711">
        <v>25.977</v>
      </c>
      <c r="N3711">
        <v>0.73299999999999998</v>
      </c>
      <c r="O3711">
        <v>9</v>
      </c>
    </row>
    <row r="3712" spans="1:15" x14ac:dyDescent="0.45">
      <c r="A3712" t="s">
        <v>12</v>
      </c>
      <c r="B3712">
        <v>2022</v>
      </c>
      <c r="C3712" s="9">
        <v>44850</v>
      </c>
      <c r="D3712" t="s">
        <v>641</v>
      </c>
      <c r="E3712" t="s">
        <v>644</v>
      </c>
      <c r="F3712">
        <v>1</v>
      </c>
      <c r="G3712">
        <v>5</v>
      </c>
      <c r="H3712" t="s">
        <v>24</v>
      </c>
      <c r="I3712" t="s">
        <v>25</v>
      </c>
      <c r="J3712">
        <v>24.131506849314999</v>
      </c>
      <c r="K3712">
        <v>24.635999999999999</v>
      </c>
      <c r="L3712">
        <v>24.512</v>
      </c>
      <c r="M3712">
        <v>26.681999999999999</v>
      </c>
      <c r="N3712">
        <v>1.085</v>
      </c>
      <c r="O3712">
        <v>12</v>
      </c>
    </row>
    <row r="3713" spans="1:15" x14ac:dyDescent="0.45">
      <c r="A3713" t="s">
        <v>12</v>
      </c>
      <c r="B3713">
        <v>2022</v>
      </c>
      <c r="C3713" s="9">
        <v>44850</v>
      </c>
      <c r="D3713" t="s">
        <v>641</v>
      </c>
      <c r="E3713" t="s">
        <v>644</v>
      </c>
      <c r="F3713">
        <v>1</v>
      </c>
      <c r="G3713">
        <v>6</v>
      </c>
      <c r="H3713" t="s">
        <v>32</v>
      </c>
      <c r="I3713" t="s">
        <v>17</v>
      </c>
      <c r="J3713">
        <v>20.2273972602739</v>
      </c>
      <c r="K3713">
        <v>21.891999999999999</v>
      </c>
      <c r="L3713">
        <v>21.085999999999999</v>
      </c>
      <c r="M3713">
        <v>24.893999999999998</v>
      </c>
      <c r="N3713">
        <v>1.9039999999999999</v>
      </c>
      <c r="O3713">
        <v>8</v>
      </c>
    </row>
    <row r="3714" spans="1:15" x14ac:dyDescent="0.45">
      <c r="A3714" t="s">
        <v>12</v>
      </c>
      <c r="B3714">
        <v>2022</v>
      </c>
      <c r="C3714" s="9">
        <v>44850</v>
      </c>
      <c r="D3714" t="s">
        <v>641</v>
      </c>
      <c r="E3714" t="s">
        <v>644</v>
      </c>
      <c r="F3714">
        <v>2</v>
      </c>
      <c r="G3714">
        <v>1</v>
      </c>
      <c r="H3714" t="s">
        <v>77</v>
      </c>
      <c r="I3714" t="s">
        <v>19</v>
      </c>
      <c r="J3714">
        <v>31.435616438356099</v>
      </c>
      <c r="K3714">
        <v>29.789000000000001</v>
      </c>
      <c r="L3714">
        <v>29.959</v>
      </c>
      <c r="M3714">
        <v>31.451000000000001</v>
      </c>
      <c r="N3714">
        <v>0.746</v>
      </c>
      <c r="O3714">
        <v>6</v>
      </c>
    </row>
    <row r="3715" spans="1:15" x14ac:dyDescent="0.45">
      <c r="A3715" t="s">
        <v>12</v>
      </c>
      <c r="B3715">
        <v>2022</v>
      </c>
      <c r="C3715" s="9">
        <v>44850</v>
      </c>
      <c r="D3715" t="s">
        <v>641</v>
      </c>
      <c r="E3715" t="s">
        <v>644</v>
      </c>
      <c r="F3715">
        <v>2</v>
      </c>
      <c r="G3715">
        <v>2</v>
      </c>
      <c r="H3715" t="s">
        <v>14</v>
      </c>
      <c r="I3715" t="s">
        <v>15</v>
      </c>
      <c r="J3715">
        <v>22.789041095890401</v>
      </c>
      <c r="K3715">
        <v>28.114000000000001</v>
      </c>
      <c r="L3715">
        <v>28.317999999999898</v>
      </c>
      <c r="M3715">
        <v>30.31</v>
      </c>
      <c r="N3715">
        <v>0.996</v>
      </c>
      <c r="O3715">
        <v>1</v>
      </c>
    </row>
    <row r="3716" spans="1:15" x14ac:dyDescent="0.45">
      <c r="A3716" t="s">
        <v>12</v>
      </c>
      <c r="B3716">
        <v>2022</v>
      </c>
      <c r="C3716" s="9">
        <v>44850</v>
      </c>
      <c r="D3716" t="s">
        <v>641</v>
      </c>
      <c r="E3716" t="s">
        <v>644</v>
      </c>
      <c r="F3716">
        <v>2</v>
      </c>
      <c r="G3716">
        <v>3</v>
      </c>
      <c r="H3716" t="s">
        <v>16</v>
      </c>
      <c r="I3716" t="s">
        <v>17</v>
      </c>
      <c r="J3716">
        <v>23.4876712328767</v>
      </c>
      <c r="K3716">
        <v>28.704000000000001</v>
      </c>
      <c r="L3716">
        <v>28.724</v>
      </c>
      <c r="M3716">
        <v>30.26</v>
      </c>
      <c r="N3716">
        <v>0.76800000000000002</v>
      </c>
      <c r="O3716">
        <v>4</v>
      </c>
    </row>
    <row r="3717" spans="1:15" x14ac:dyDescent="0.45">
      <c r="A3717" t="s">
        <v>12</v>
      </c>
      <c r="B3717">
        <v>2022</v>
      </c>
      <c r="C3717" s="9">
        <v>44850</v>
      </c>
      <c r="D3717" t="s">
        <v>641</v>
      </c>
      <c r="E3717" t="s">
        <v>644</v>
      </c>
      <c r="F3717">
        <v>2</v>
      </c>
      <c r="G3717">
        <v>4</v>
      </c>
      <c r="H3717" t="s">
        <v>100</v>
      </c>
      <c r="I3717" t="s">
        <v>47</v>
      </c>
      <c r="J3717">
        <v>28.676712328767099</v>
      </c>
      <c r="K3717">
        <v>24.030999999999999</v>
      </c>
      <c r="L3717">
        <v>24.132999999999999</v>
      </c>
      <c r="M3717">
        <v>25.747</v>
      </c>
      <c r="N3717">
        <v>0.80700000000000005</v>
      </c>
      <c r="O3717">
        <v>10</v>
      </c>
    </row>
    <row r="3718" spans="1:15" x14ac:dyDescent="0.45">
      <c r="A3718" t="s">
        <v>12</v>
      </c>
      <c r="B3718">
        <v>2022</v>
      </c>
      <c r="C3718" s="9">
        <v>44850</v>
      </c>
      <c r="D3718" t="s">
        <v>641</v>
      </c>
      <c r="E3718" t="s">
        <v>644</v>
      </c>
      <c r="F3718">
        <v>2</v>
      </c>
      <c r="G3718">
        <v>5</v>
      </c>
      <c r="H3718" t="s">
        <v>20</v>
      </c>
      <c r="I3718" t="s">
        <v>21</v>
      </c>
      <c r="J3718">
        <v>27.197260273972599</v>
      </c>
      <c r="K3718">
        <v>29.068000000000001</v>
      </c>
      <c r="L3718">
        <v>28.922999999999998</v>
      </c>
      <c r="M3718">
        <v>30.420999999999999</v>
      </c>
      <c r="N3718">
        <v>0.749</v>
      </c>
      <c r="O3718">
        <v>7</v>
      </c>
    </row>
    <row r="3719" spans="1:15" x14ac:dyDescent="0.45">
      <c r="A3719" t="s">
        <v>12</v>
      </c>
      <c r="B3719">
        <v>2022</v>
      </c>
      <c r="C3719" s="9">
        <v>44850</v>
      </c>
      <c r="D3719" t="s">
        <v>641</v>
      </c>
      <c r="E3719" t="s">
        <v>644</v>
      </c>
      <c r="F3719">
        <v>2</v>
      </c>
      <c r="G3719">
        <v>6</v>
      </c>
      <c r="H3719" t="s">
        <v>33</v>
      </c>
      <c r="I3719" t="s">
        <v>27</v>
      </c>
      <c r="J3719">
        <v>28.906849315068399</v>
      </c>
      <c r="K3719">
        <v>26.873999999999999</v>
      </c>
      <c r="L3719">
        <v>26.584</v>
      </c>
      <c r="M3719">
        <v>28.484000000000002</v>
      </c>
      <c r="N3719">
        <v>0.95</v>
      </c>
      <c r="O3719">
        <v>11</v>
      </c>
    </row>
    <row r="3720" spans="1:15" x14ac:dyDescent="0.45">
      <c r="A3720" t="s">
        <v>12</v>
      </c>
      <c r="B3720">
        <v>2022</v>
      </c>
      <c r="C3720" s="9">
        <v>44850</v>
      </c>
      <c r="D3720" t="s">
        <v>641</v>
      </c>
      <c r="E3720" t="s">
        <v>370</v>
      </c>
      <c r="F3720">
        <v>1</v>
      </c>
      <c r="G3720">
        <v>1</v>
      </c>
      <c r="H3720" t="s">
        <v>14</v>
      </c>
      <c r="I3720" t="s">
        <v>15</v>
      </c>
      <c r="J3720">
        <v>22.789041095890401</v>
      </c>
      <c r="K3720">
        <v>28.317999999999898</v>
      </c>
      <c r="L3720">
        <v>28.741</v>
      </c>
      <c r="M3720">
        <v>30.704999999999998</v>
      </c>
      <c r="N3720">
        <v>0.98199999999999998</v>
      </c>
      <c r="O3720">
        <v>1</v>
      </c>
    </row>
    <row r="3721" spans="1:15" x14ac:dyDescent="0.45">
      <c r="A3721" t="s">
        <v>12</v>
      </c>
      <c r="B3721">
        <v>2022</v>
      </c>
      <c r="C3721" s="9">
        <v>44850</v>
      </c>
      <c r="D3721" t="s">
        <v>641</v>
      </c>
      <c r="E3721" t="s">
        <v>370</v>
      </c>
      <c r="F3721">
        <v>1</v>
      </c>
      <c r="G3721">
        <v>2</v>
      </c>
      <c r="H3721" t="s">
        <v>42</v>
      </c>
      <c r="I3721" t="s">
        <v>40</v>
      </c>
      <c r="J3721">
        <v>23.873972602739698</v>
      </c>
      <c r="K3721">
        <v>29.677999999999901</v>
      </c>
      <c r="L3721">
        <v>30.075999999999901</v>
      </c>
      <c r="M3721">
        <v>33.177999999999997</v>
      </c>
      <c r="N3721">
        <v>1.5509999999999999</v>
      </c>
      <c r="O3721">
        <v>2</v>
      </c>
    </row>
    <row r="3722" spans="1:15" x14ac:dyDescent="0.45">
      <c r="A3722" t="s">
        <v>12</v>
      </c>
      <c r="B3722">
        <v>2022</v>
      </c>
      <c r="C3722" s="9">
        <v>44850</v>
      </c>
      <c r="D3722" t="s">
        <v>641</v>
      </c>
      <c r="E3722" t="s">
        <v>370</v>
      </c>
      <c r="F3722">
        <v>1</v>
      </c>
      <c r="G3722">
        <v>3</v>
      </c>
      <c r="H3722" t="s">
        <v>384</v>
      </c>
      <c r="I3722" t="s">
        <v>19</v>
      </c>
      <c r="J3722">
        <v>23.115068493150599</v>
      </c>
      <c r="K3722">
        <v>26.506999999999898</v>
      </c>
      <c r="L3722">
        <v>26.934999999999999</v>
      </c>
      <c r="M3722">
        <v>29.748999999999999</v>
      </c>
      <c r="N3722">
        <v>1.407</v>
      </c>
      <c r="O3722">
        <v>3</v>
      </c>
    </row>
    <row r="3723" spans="1:15" x14ac:dyDescent="0.45">
      <c r="A3723" t="s">
        <v>12</v>
      </c>
      <c r="B3723">
        <v>2022</v>
      </c>
      <c r="C3723" s="9">
        <v>44850</v>
      </c>
      <c r="D3723" t="s">
        <v>641</v>
      </c>
      <c r="E3723" t="s">
        <v>370</v>
      </c>
      <c r="F3723">
        <v>1</v>
      </c>
      <c r="G3723">
        <v>4</v>
      </c>
      <c r="H3723" t="s">
        <v>16</v>
      </c>
      <c r="I3723" t="s">
        <v>17</v>
      </c>
      <c r="J3723">
        <v>23.4876712328767</v>
      </c>
      <c r="K3723">
        <v>28.724</v>
      </c>
      <c r="L3723">
        <v>28.725000000000001</v>
      </c>
      <c r="M3723">
        <v>30.251000000000001</v>
      </c>
      <c r="N3723">
        <v>0.76300000000000001</v>
      </c>
      <c r="O3723">
        <v>4</v>
      </c>
    </row>
    <row r="3724" spans="1:15" x14ac:dyDescent="0.45">
      <c r="A3724" t="s">
        <v>12</v>
      </c>
      <c r="B3724">
        <v>2022</v>
      </c>
      <c r="C3724" s="9">
        <v>44850</v>
      </c>
      <c r="D3724" t="s">
        <v>641</v>
      </c>
      <c r="E3724" t="s">
        <v>370</v>
      </c>
      <c r="F3724">
        <v>1</v>
      </c>
      <c r="G3724">
        <v>5</v>
      </c>
      <c r="H3724" t="s">
        <v>28</v>
      </c>
      <c r="I3724" t="s">
        <v>29</v>
      </c>
      <c r="J3724">
        <v>22.808219178082101</v>
      </c>
      <c r="K3724">
        <v>30.116999999999901</v>
      </c>
      <c r="L3724">
        <v>29.908000000000001</v>
      </c>
      <c r="M3724">
        <v>31.902000000000001</v>
      </c>
      <c r="N3724">
        <v>0.997</v>
      </c>
      <c r="O3724">
        <v>5</v>
      </c>
    </row>
    <row r="3725" spans="1:15" x14ac:dyDescent="0.45">
      <c r="A3725" t="s">
        <v>12</v>
      </c>
      <c r="B3725">
        <v>2022</v>
      </c>
      <c r="C3725" s="9">
        <v>44850</v>
      </c>
      <c r="D3725" t="s">
        <v>641</v>
      </c>
      <c r="E3725" t="s">
        <v>370</v>
      </c>
      <c r="F3725">
        <v>1</v>
      </c>
      <c r="G3725">
        <v>6</v>
      </c>
      <c r="H3725" t="s">
        <v>77</v>
      </c>
      <c r="I3725" t="s">
        <v>19</v>
      </c>
      <c r="J3725">
        <v>31.435616438356099</v>
      </c>
      <c r="K3725">
        <v>29.959</v>
      </c>
      <c r="L3725">
        <v>29.756</v>
      </c>
      <c r="M3725">
        <v>31.242000000000001</v>
      </c>
      <c r="N3725">
        <v>0.74299999999999999</v>
      </c>
      <c r="O3725">
        <v>6</v>
      </c>
    </row>
    <row r="3726" spans="1:15" x14ac:dyDescent="0.45">
      <c r="A3726" t="s">
        <v>12</v>
      </c>
      <c r="B3726">
        <v>2022</v>
      </c>
      <c r="C3726" s="9">
        <v>44850</v>
      </c>
      <c r="D3726" t="s">
        <v>641</v>
      </c>
      <c r="E3726" t="s">
        <v>370</v>
      </c>
      <c r="F3726">
        <v>2</v>
      </c>
      <c r="G3726">
        <v>1</v>
      </c>
      <c r="H3726" t="s">
        <v>20</v>
      </c>
      <c r="I3726" t="s">
        <v>21</v>
      </c>
      <c r="J3726">
        <v>27.197260273972599</v>
      </c>
      <c r="K3726">
        <v>28.922999999999998</v>
      </c>
      <c r="L3726">
        <v>29.055</v>
      </c>
      <c r="M3726">
        <v>30.548999999999999</v>
      </c>
      <c r="N3726">
        <v>0.747</v>
      </c>
      <c r="O3726">
        <v>7</v>
      </c>
    </row>
    <row r="3727" spans="1:15" x14ac:dyDescent="0.45">
      <c r="A3727" t="s">
        <v>12</v>
      </c>
      <c r="B3727">
        <v>2022</v>
      </c>
      <c r="C3727" s="9">
        <v>44850</v>
      </c>
      <c r="D3727" t="s">
        <v>641</v>
      </c>
      <c r="E3727" t="s">
        <v>370</v>
      </c>
      <c r="F3727">
        <v>2</v>
      </c>
      <c r="G3727">
        <v>2</v>
      </c>
      <c r="H3727" t="s">
        <v>32</v>
      </c>
      <c r="I3727" t="s">
        <v>17</v>
      </c>
      <c r="J3727">
        <v>20.2273972602739</v>
      </c>
      <c r="K3727">
        <v>21.085999999999999</v>
      </c>
      <c r="L3727">
        <v>22.309000000000001</v>
      </c>
      <c r="M3727">
        <v>25.863</v>
      </c>
      <c r="N3727">
        <v>1.7769999999999999</v>
      </c>
      <c r="O3727">
        <v>8</v>
      </c>
    </row>
    <row r="3728" spans="1:15" x14ac:dyDescent="0.45">
      <c r="A3728" t="s">
        <v>12</v>
      </c>
      <c r="B3728">
        <v>2022</v>
      </c>
      <c r="C3728" s="9">
        <v>44850</v>
      </c>
      <c r="D3728" t="s">
        <v>641</v>
      </c>
      <c r="E3728" t="s">
        <v>370</v>
      </c>
      <c r="F3728">
        <v>2</v>
      </c>
      <c r="G3728">
        <v>3</v>
      </c>
      <c r="H3728" t="s">
        <v>43</v>
      </c>
      <c r="I3728" t="s">
        <v>44</v>
      </c>
      <c r="J3728">
        <v>29.909589041095799</v>
      </c>
      <c r="K3728">
        <v>24.510999999999999</v>
      </c>
      <c r="L3728">
        <v>24.58</v>
      </c>
      <c r="M3728">
        <v>26.038</v>
      </c>
      <c r="N3728">
        <v>0.72899999999999998</v>
      </c>
      <c r="O3728">
        <v>9</v>
      </c>
    </row>
    <row r="3729" spans="1:15" x14ac:dyDescent="0.45">
      <c r="A3729" t="s">
        <v>12</v>
      </c>
      <c r="B3729">
        <v>2022</v>
      </c>
      <c r="C3729" s="9">
        <v>44850</v>
      </c>
      <c r="D3729" t="s">
        <v>641</v>
      </c>
      <c r="E3729" t="s">
        <v>370</v>
      </c>
      <c r="F3729">
        <v>2</v>
      </c>
      <c r="G3729">
        <v>4</v>
      </c>
      <c r="H3729" t="s">
        <v>100</v>
      </c>
      <c r="I3729" t="s">
        <v>47</v>
      </c>
      <c r="J3729">
        <v>28.676712328767099</v>
      </c>
      <c r="K3729">
        <v>24.132999999999999</v>
      </c>
      <c r="L3729">
        <v>24.148999999999901</v>
      </c>
      <c r="M3729">
        <v>25.748999999999999</v>
      </c>
      <c r="N3729">
        <v>0.8</v>
      </c>
      <c r="O3729">
        <v>10</v>
      </c>
    </row>
    <row r="3730" spans="1:15" x14ac:dyDescent="0.45">
      <c r="A3730" t="s">
        <v>12</v>
      </c>
      <c r="B3730">
        <v>2022</v>
      </c>
      <c r="C3730" s="9">
        <v>44850</v>
      </c>
      <c r="D3730" t="s">
        <v>641</v>
      </c>
      <c r="E3730" t="s">
        <v>370</v>
      </c>
      <c r="F3730">
        <v>2</v>
      </c>
      <c r="G3730">
        <v>5</v>
      </c>
      <c r="H3730" t="s">
        <v>33</v>
      </c>
      <c r="I3730" t="s">
        <v>27</v>
      </c>
      <c r="J3730">
        <v>28.906849315068399</v>
      </c>
      <c r="K3730">
        <v>26.584</v>
      </c>
      <c r="L3730">
        <v>26.367999999999999</v>
      </c>
      <c r="M3730">
        <v>28.24</v>
      </c>
      <c r="N3730">
        <v>0.93600000000000005</v>
      </c>
      <c r="O3730">
        <v>11</v>
      </c>
    </row>
    <row r="3731" spans="1:15" x14ac:dyDescent="0.45">
      <c r="A3731" t="s">
        <v>12</v>
      </c>
      <c r="B3731">
        <v>2022</v>
      </c>
      <c r="C3731" s="9">
        <v>44850</v>
      </c>
      <c r="D3731" t="s">
        <v>641</v>
      </c>
      <c r="E3731" t="s">
        <v>370</v>
      </c>
      <c r="F3731">
        <v>2</v>
      </c>
      <c r="G3731">
        <v>6</v>
      </c>
      <c r="H3731" t="s">
        <v>24</v>
      </c>
      <c r="I3731" t="s">
        <v>25</v>
      </c>
      <c r="J3731">
        <v>24.131506849314999</v>
      </c>
      <c r="K3731">
        <v>24.512</v>
      </c>
      <c r="L3731">
        <v>24.15</v>
      </c>
      <c r="M3731">
        <v>26.282</v>
      </c>
      <c r="N3731">
        <v>1.0660000000000001</v>
      </c>
      <c r="O3731">
        <v>12</v>
      </c>
    </row>
    <row r="3732" spans="1:15" x14ac:dyDescent="0.45">
      <c r="A3732" t="s">
        <v>415</v>
      </c>
      <c r="B3732">
        <v>2023</v>
      </c>
      <c r="C3732" s="9">
        <v>44983</v>
      </c>
      <c r="D3732" t="s">
        <v>72</v>
      </c>
      <c r="E3732" t="s">
        <v>454</v>
      </c>
      <c r="F3732">
        <v>1</v>
      </c>
      <c r="G3732">
        <v>1</v>
      </c>
      <c r="H3732" t="s">
        <v>20</v>
      </c>
      <c r="I3732" t="s">
        <v>21</v>
      </c>
      <c r="J3732">
        <v>27.561643835616401</v>
      </c>
      <c r="K3732">
        <v>29.055</v>
      </c>
      <c r="L3732">
        <v>29.169</v>
      </c>
      <c r="M3732">
        <v>30.661000000000001</v>
      </c>
      <c r="N3732">
        <v>0.746</v>
      </c>
      <c r="O3732">
        <v>8</v>
      </c>
    </row>
    <row r="3733" spans="1:15" x14ac:dyDescent="0.45">
      <c r="A3733" t="s">
        <v>415</v>
      </c>
      <c r="B3733">
        <v>2023</v>
      </c>
      <c r="C3733" s="9">
        <v>44983</v>
      </c>
      <c r="D3733" t="s">
        <v>72</v>
      </c>
      <c r="E3733" t="s">
        <v>454</v>
      </c>
      <c r="F3733">
        <v>1</v>
      </c>
      <c r="G3733">
        <v>2</v>
      </c>
      <c r="H3733" t="s">
        <v>50</v>
      </c>
      <c r="I3733" t="s">
        <v>51</v>
      </c>
      <c r="J3733">
        <v>26.394520547945199</v>
      </c>
      <c r="K3733">
        <v>26.04</v>
      </c>
      <c r="L3733">
        <v>26.111999999999998</v>
      </c>
      <c r="M3733">
        <v>27.553999999999998</v>
      </c>
      <c r="N3733">
        <v>0.72099999999999997</v>
      </c>
      <c r="O3733">
        <v>31</v>
      </c>
    </row>
    <row r="3734" spans="1:15" x14ac:dyDescent="0.45">
      <c r="A3734" t="s">
        <v>415</v>
      </c>
      <c r="B3734">
        <v>2023</v>
      </c>
      <c r="C3734" s="9">
        <v>44983</v>
      </c>
      <c r="D3734" t="s">
        <v>72</v>
      </c>
      <c r="E3734" t="s">
        <v>454</v>
      </c>
      <c r="F3734">
        <v>1</v>
      </c>
      <c r="G3734">
        <v>3</v>
      </c>
      <c r="H3734" t="s">
        <v>831</v>
      </c>
      <c r="I3734" t="s">
        <v>29</v>
      </c>
      <c r="J3734">
        <v>24.652054794520499</v>
      </c>
      <c r="K3734">
        <v>9</v>
      </c>
      <c r="L3734">
        <v>17.661000000000001</v>
      </c>
      <c r="M3734">
        <v>26.251000000000001</v>
      </c>
      <c r="N3734">
        <v>4.2949999999999999</v>
      </c>
      <c r="O3734">
        <v>38</v>
      </c>
    </row>
    <row r="3735" spans="1:15" x14ac:dyDescent="0.45">
      <c r="A3735" t="s">
        <v>415</v>
      </c>
      <c r="B3735">
        <v>2023</v>
      </c>
      <c r="C3735" s="9">
        <v>44983</v>
      </c>
      <c r="D3735" t="s">
        <v>72</v>
      </c>
      <c r="E3735" t="s">
        <v>454</v>
      </c>
      <c r="F3735">
        <v>1</v>
      </c>
      <c r="G3735">
        <v>4</v>
      </c>
      <c r="H3735" t="s">
        <v>100</v>
      </c>
      <c r="I3735" t="s">
        <v>47</v>
      </c>
      <c r="J3735">
        <v>29.041095890410901</v>
      </c>
      <c r="K3735">
        <v>24.148999999999901</v>
      </c>
      <c r="L3735">
        <v>24.076000000000001</v>
      </c>
      <c r="M3735">
        <v>25.666</v>
      </c>
      <c r="N3735">
        <v>0.79500000000000004</v>
      </c>
      <c r="O3735">
        <v>11</v>
      </c>
    </row>
    <row r="3736" spans="1:15" x14ac:dyDescent="0.45">
      <c r="A3736" t="s">
        <v>415</v>
      </c>
      <c r="B3736">
        <v>2023</v>
      </c>
      <c r="C3736" s="9">
        <v>44983</v>
      </c>
      <c r="D3736" t="s">
        <v>72</v>
      </c>
      <c r="E3736" t="s">
        <v>454</v>
      </c>
      <c r="F3736">
        <v>1</v>
      </c>
      <c r="G3736">
        <v>5</v>
      </c>
      <c r="H3736" t="s">
        <v>58</v>
      </c>
      <c r="I3736" t="s">
        <v>59</v>
      </c>
      <c r="J3736">
        <v>25.117808219177999</v>
      </c>
      <c r="K3736">
        <v>15.615</v>
      </c>
      <c r="L3736">
        <v>15.839</v>
      </c>
      <c r="M3736">
        <v>18.859000000000002</v>
      </c>
      <c r="N3736">
        <v>1.51</v>
      </c>
      <c r="O3736">
        <v>25</v>
      </c>
    </row>
    <row r="3737" spans="1:15" x14ac:dyDescent="0.45">
      <c r="A3737" t="s">
        <v>415</v>
      </c>
      <c r="B3737">
        <v>2023</v>
      </c>
      <c r="C3737" s="9">
        <v>44983</v>
      </c>
      <c r="D3737" t="s">
        <v>72</v>
      </c>
      <c r="E3737" t="s">
        <v>454</v>
      </c>
      <c r="F3737">
        <v>1</v>
      </c>
      <c r="G3737">
        <v>6</v>
      </c>
      <c r="H3737" t="s">
        <v>652</v>
      </c>
      <c r="I3737" t="s">
        <v>186</v>
      </c>
      <c r="J3737">
        <v>23.627397260273899</v>
      </c>
      <c r="K3737">
        <v>0.67200000000000004</v>
      </c>
      <c r="L3737">
        <v>6.282</v>
      </c>
      <c r="M3737">
        <v>13.282</v>
      </c>
      <c r="N3737">
        <v>3.5</v>
      </c>
      <c r="O3737">
        <v>38</v>
      </c>
    </row>
    <row r="3738" spans="1:15" x14ac:dyDescent="0.45">
      <c r="A3738" t="s">
        <v>415</v>
      </c>
      <c r="B3738">
        <v>2023</v>
      </c>
      <c r="C3738" s="9">
        <v>44983</v>
      </c>
      <c r="D3738" t="s">
        <v>72</v>
      </c>
      <c r="E3738" t="s">
        <v>454</v>
      </c>
      <c r="F3738">
        <v>1</v>
      </c>
      <c r="G3738">
        <v>7</v>
      </c>
      <c r="H3738" t="s">
        <v>98</v>
      </c>
      <c r="I3738" t="s">
        <v>67</v>
      </c>
      <c r="J3738">
        <v>31.578082191780801</v>
      </c>
      <c r="K3738">
        <v>17.698</v>
      </c>
      <c r="L3738">
        <v>16.91</v>
      </c>
      <c r="M3738">
        <v>19.78</v>
      </c>
      <c r="N3738">
        <v>1.4350000000000001</v>
      </c>
      <c r="O3738">
        <v>25</v>
      </c>
    </row>
    <row r="3739" spans="1:15" x14ac:dyDescent="0.45">
      <c r="A3739" t="s">
        <v>415</v>
      </c>
      <c r="B3739">
        <v>2023</v>
      </c>
      <c r="C3739" s="9">
        <v>44983</v>
      </c>
      <c r="D3739" t="s">
        <v>72</v>
      </c>
      <c r="E3739" t="s">
        <v>454</v>
      </c>
      <c r="F3739">
        <v>2</v>
      </c>
      <c r="G3739">
        <v>1</v>
      </c>
      <c r="H3739" t="s">
        <v>16</v>
      </c>
      <c r="I3739" t="s">
        <v>17</v>
      </c>
      <c r="J3739">
        <v>23.852054794520502</v>
      </c>
      <c r="K3739">
        <v>28.725000000000001</v>
      </c>
      <c r="L3739">
        <v>28.815999999999999</v>
      </c>
      <c r="M3739">
        <v>30.34</v>
      </c>
      <c r="N3739">
        <v>0.76200000000000001</v>
      </c>
      <c r="O3739">
        <v>2</v>
      </c>
    </row>
    <row r="3740" spans="1:15" x14ac:dyDescent="0.45">
      <c r="A3740" t="s">
        <v>415</v>
      </c>
      <c r="B3740">
        <v>2023</v>
      </c>
      <c r="C3740" s="9">
        <v>44983</v>
      </c>
      <c r="D3740" t="s">
        <v>72</v>
      </c>
      <c r="E3740" t="s">
        <v>454</v>
      </c>
      <c r="F3740">
        <v>2</v>
      </c>
      <c r="G3740">
        <v>2</v>
      </c>
      <c r="H3740" t="s">
        <v>43</v>
      </c>
      <c r="I3740" t="s">
        <v>44</v>
      </c>
      <c r="J3740">
        <v>30.2739726027397</v>
      </c>
      <c r="K3740">
        <v>24.58</v>
      </c>
      <c r="L3740">
        <v>24.645</v>
      </c>
      <c r="M3740">
        <v>26.099</v>
      </c>
      <c r="N3740">
        <v>0.72699999999999998</v>
      </c>
      <c r="O3740">
        <v>13</v>
      </c>
    </row>
    <row r="3741" spans="1:15" x14ac:dyDescent="0.45">
      <c r="A3741" t="s">
        <v>415</v>
      </c>
      <c r="B3741">
        <v>2023</v>
      </c>
      <c r="C3741" s="9">
        <v>44983</v>
      </c>
      <c r="D3741" t="s">
        <v>72</v>
      </c>
      <c r="E3741" t="s">
        <v>454</v>
      </c>
      <c r="F3741">
        <v>2</v>
      </c>
      <c r="G3741">
        <v>3</v>
      </c>
      <c r="H3741" t="s">
        <v>64</v>
      </c>
      <c r="I3741" t="s">
        <v>65</v>
      </c>
      <c r="J3741">
        <v>22.178082191780799</v>
      </c>
      <c r="K3741">
        <v>9.4160000000000004</v>
      </c>
      <c r="L3741">
        <v>13.388999999999999</v>
      </c>
      <c r="M3741">
        <v>18.588999999999999</v>
      </c>
      <c r="N3741">
        <v>2.6</v>
      </c>
      <c r="O3741">
        <v>31</v>
      </c>
    </row>
    <row r="3742" spans="1:15" x14ac:dyDescent="0.45">
      <c r="A3742" t="s">
        <v>415</v>
      </c>
      <c r="B3742">
        <v>2023</v>
      </c>
      <c r="C3742" s="9">
        <v>44983</v>
      </c>
      <c r="D3742" t="s">
        <v>72</v>
      </c>
      <c r="E3742" t="s">
        <v>454</v>
      </c>
      <c r="F3742">
        <v>2</v>
      </c>
      <c r="G3742">
        <v>4</v>
      </c>
      <c r="H3742" t="s">
        <v>832</v>
      </c>
      <c r="I3742" t="s">
        <v>49</v>
      </c>
      <c r="J3742">
        <v>18.9808219178082</v>
      </c>
      <c r="K3742">
        <v>9</v>
      </c>
      <c r="L3742">
        <v>14.2959999999999</v>
      </c>
      <c r="M3742">
        <v>22.797999999999998</v>
      </c>
      <c r="N3742">
        <v>4.2510000000000003</v>
      </c>
      <c r="O3742">
        <v>19</v>
      </c>
    </row>
    <row r="3743" spans="1:15" x14ac:dyDescent="0.45">
      <c r="A3743" t="s">
        <v>415</v>
      </c>
      <c r="B3743">
        <v>2023</v>
      </c>
      <c r="C3743" s="9">
        <v>44983</v>
      </c>
      <c r="D3743" t="s">
        <v>72</v>
      </c>
      <c r="E3743" t="s">
        <v>454</v>
      </c>
      <c r="F3743">
        <v>2</v>
      </c>
      <c r="G3743">
        <v>5</v>
      </c>
      <c r="H3743" t="s">
        <v>24</v>
      </c>
      <c r="I3743" t="s">
        <v>25</v>
      </c>
      <c r="J3743">
        <v>24.4958904109589</v>
      </c>
      <c r="K3743">
        <v>24.15</v>
      </c>
      <c r="L3743">
        <v>23.792999999999999</v>
      </c>
      <c r="M3743">
        <v>25.888999999999999</v>
      </c>
      <c r="N3743">
        <v>1.048</v>
      </c>
      <c r="O3743">
        <v>13</v>
      </c>
    </row>
    <row r="3744" spans="1:15" x14ac:dyDescent="0.45">
      <c r="A3744" t="s">
        <v>415</v>
      </c>
      <c r="B3744">
        <v>2023</v>
      </c>
      <c r="C3744" s="9">
        <v>44983</v>
      </c>
      <c r="D3744" t="s">
        <v>72</v>
      </c>
      <c r="E3744" t="s">
        <v>454</v>
      </c>
      <c r="F3744">
        <v>2</v>
      </c>
      <c r="G3744">
        <v>6</v>
      </c>
      <c r="H3744" t="s">
        <v>889</v>
      </c>
      <c r="I3744" t="s">
        <v>156</v>
      </c>
      <c r="J3744">
        <v>20.038356164383501</v>
      </c>
      <c r="K3744">
        <v>9</v>
      </c>
      <c r="L3744">
        <v>8.3369999999999997</v>
      </c>
      <c r="M3744">
        <v>17.593</v>
      </c>
      <c r="N3744">
        <v>4.6280000000000001</v>
      </c>
      <c r="O3744">
        <v>31</v>
      </c>
    </row>
    <row r="3745" spans="1:15" x14ac:dyDescent="0.45">
      <c r="A3745" t="s">
        <v>415</v>
      </c>
      <c r="B3745">
        <v>2023</v>
      </c>
      <c r="C3745" s="9">
        <v>44983</v>
      </c>
      <c r="D3745" t="s">
        <v>72</v>
      </c>
      <c r="E3745" t="s">
        <v>454</v>
      </c>
      <c r="F3745">
        <v>2</v>
      </c>
      <c r="G3745">
        <v>7</v>
      </c>
      <c r="H3745" t="s">
        <v>107</v>
      </c>
      <c r="I3745" t="s">
        <v>59</v>
      </c>
      <c r="J3745">
        <v>19.4739726027397</v>
      </c>
      <c r="K3745">
        <v>6.9109999999999996</v>
      </c>
      <c r="L3745">
        <v>6.1769999999999996</v>
      </c>
      <c r="M3745">
        <v>11.967000000000001</v>
      </c>
      <c r="N3745">
        <v>2.895</v>
      </c>
      <c r="O3745">
        <v>19</v>
      </c>
    </row>
    <row r="3746" spans="1:15" x14ac:dyDescent="0.45">
      <c r="A3746" t="s">
        <v>415</v>
      </c>
      <c r="B3746">
        <v>2023</v>
      </c>
      <c r="C3746" s="9">
        <v>44983</v>
      </c>
      <c r="D3746" t="s">
        <v>72</v>
      </c>
      <c r="E3746" t="s">
        <v>454</v>
      </c>
      <c r="F3746">
        <v>3</v>
      </c>
      <c r="G3746">
        <v>1</v>
      </c>
      <c r="H3746" t="s">
        <v>381</v>
      </c>
      <c r="I3746" t="s">
        <v>25</v>
      </c>
      <c r="J3746">
        <v>20.194520547945199</v>
      </c>
      <c r="K3746">
        <v>20.568000000000001</v>
      </c>
      <c r="L3746">
        <v>21.724999999999898</v>
      </c>
      <c r="M3746">
        <v>24.882999999999999</v>
      </c>
      <c r="N3746">
        <v>1.579</v>
      </c>
      <c r="O3746">
        <v>10</v>
      </c>
    </row>
    <row r="3747" spans="1:15" x14ac:dyDescent="0.45">
      <c r="A3747" t="s">
        <v>415</v>
      </c>
      <c r="B3747">
        <v>2023</v>
      </c>
      <c r="C3747" s="9">
        <v>44983</v>
      </c>
      <c r="D3747" t="s">
        <v>72</v>
      </c>
      <c r="E3747" t="s">
        <v>454</v>
      </c>
      <c r="F3747">
        <v>3</v>
      </c>
      <c r="G3747">
        <v>2</v>
      </c>
      <c r="H3747" t="s">
        <v>18</v>
      </c>
      <c r="I3747" t="s">
        <v>19</v>
      </c>
      <c r="J3747">
        <v>24.7643835616438</v>
      </c>
      <c r="K3747">
        <v>19.759</v>
      </c>
      <c r="L3747">
        <v>21.247</v>
      </c>
      <c r="M3747">
        <v>25.736999999999998</v>
      </c>
      <c r="N3747">
        <v>2.2450000000000001</v>
      </c>
      <c r="O3747">
        <v>6</v>
      </c>
    </row>
    <row r="3748" spans="1:15" x14ac:dyDescent="0.45">
      <c r="A3748" t="s">
        <v>415</v>
      </c>
      <c r="B3748">
        <v>2023</v>
      </c>
      <c r="C3748" s="9">
        <v>44983</v>
      </c>
      <c r="D3748" t="s">
        <v>72</v>
      </c>
      <c r="E3748" t="s">
        <v>454</v>
      </c>
      <c r="F3748">
        <v>3</v>
      </c>
      <c r="G3748">
        <v>3</v>
      </c>
      <c r="H3748" t="s">
        <v>33</v>
      </c>
      <c r="I3748" t="s">
        <v>27</v>
      </c>
      <c r="J3748">
        <v>29.2712328767123</v>
      </c>
      <c r="K3748">
        <v>26.367999999999999</v>
      </c>
      <c r="L3748">
        <v>26.282</v>
      </c>
      <c r="M3748">
        <v>28.128</v>
      </c>
      <c r="N3748">
        <v>0.92300000000000004</v>
      </c>
      <c r="O3748">
        <v>13</v>
      </c>
    </row>
    <row r="3749" spans="1:15" x14ac:dyDescent="0.45">
      <c r="A3749" t="s">
        <v>415</v>
      </c>
      <c r="B3749">
        <v>2023</v>
      </c>
      <c r="C3749" s="9">
        <v>44983</v>
      </c>
      <c r="D3749" t="s">
        <v>72</v>
      </c>
      <c r="E3749" t="s">
        <v>454</v>
      </c>
      <c r="F3749">
        <v>3</v>
      </c>
      <c r="G3749">
        <v>4</v>
      </c>
      <c r="H3749" t="s">
        <v>35</v>
      </c>
      <c r="I3749" t="s">
        <v>36</v>
      </c>
      <c r="J3749">
        <v>24.890410958904098</v>
      </c>
      <c r="K3749">
        <v>22.687999999999999</v>
      </c>
      <c r="L3749">
        <v>22.52</v>
      </c>
      <c r="M3749">
        <v>25.356000000000002</v>
      </c>
      <c r="N3749">
        <v>1.4179999999999999</v>
      </c>
      <c r="O3749">
        <v>5</v>
      </c>
    </row>
    <row r="3750" spans="1:15" x14ac:dyDescent="0.45">
      <c r="A3750" t="s">
        <v>415</v>
      </c>
      <c r="B3750">
        <v>2023</v>
      </c>
      <c r="C3750" s="9">
        <v>44983</v>
      </c>
      <c r="D3750" t="s">
        <v>72</v>
      </c>
      <c r="E3750" t="s">
        <v>454</v>
      </c>
      <c r="F3750">
        <v>3</v>
      </c>
      <c r="G3750">
        <v>5</v>
      </c>
      <c r="H3750" t="s">
        <v>385</v>
      </c>
      <c r="I3750" t="s">
        <v>38</v>
      </c>
      <c r="J3750">
        <v>25.671232876712299</v>
      </c>
      <c r="K3750">
        <v>13.962</v>
      </c>
      <c r="L3750">
        <v>14.468</v>
      </c>
      <c r="M3750">
        <v>20.39</v>
      </c>
      <c r="N3750">
        <v>2.9609999999999999</v>
      </c>
      <c r="O3750">
        <v>9</v>
      </c>
    </row>
    <row r="3751" spans="1:15" x14ac:dyDescent="0.45">
      <c r="A3751" t="s">
        <v>415</v>
      </c>
      <c r="B3751">
        <v>2023</v>
      </c>
      <c r="C3751" s="9">
        <v>44983</v>
      </c>
      <c r="D3751" t="s">
        <v>72</v>
      </c>
      <c r="E3751" t="s">
        <v>454</v>
      </c>
      <c r="F3751">
        <v>3</v>
      </c>
      <c r="G3751">
        <v>6</v>
      </c>
      <c r="H3751" t="s">
        <v>833</v>
      </c>
      <c r="I3751" t="s">
        <v>158</v>
      </c>
      <c r="J3751">
        <v>23.2712328767123</v>
      </c>
      <c r="K3751">
        <v>9</v>
      </c>
      <c r="L3751">
        <v>7.4279999999999999</v>
      </c>
      <c r="M3751">
        <v>17.032</v>
      </c>
      <c r="N3751">
        <v>4.8019999999999996</v>
      </c>
      <c r="O3751">
        <v>31</v>
      </c>
    </row>
    <row r="3752" spans="1:15" x14ac:dyDescent="0.45">
      <c r="A3752" t="s">
        <v>415</v>
      </c>
      <c r="B3752">
        <v>2023</v>
      </c>
      <c r="C3752" s="9">
        <v>44983</v>
      </c>
      <c r="D3752" t="s">
        <v>72</v>
      </c>
      <c r="E3752" t="s">
        <v>454</v>
      </c>
      <c r="F3752">
        <v>3</v>
      </c>
      <c r="G3752">
        <v>7</v>
      </c>
      <c r="H3752" t="s">
        <v>113</v>
      </c>
      <c r="I3752" t="s">
        <v>31</v>
      </c>
      <c r="J3752">
        <v>19.789041095890401</v>
      </c>
      <c r="K3752">
        <v>2.6659999999999999</v>
      </c>
      <c r="L3752">
        <v>1.591</v>
      </c>
      <c r="M3752">
        <v>9.9130000000000003</v>
      </c>
      <c r="N3752">
        <v>4.1609999999999996</v>
      </c>
      <c r="O3752">
        <v>38</v>
      </c>
    </row>
    <row r="3753" spans="1:15" x14ac:dyDescent="0.45">
      <c r="A3753" t="s">
        <v>415</v>
      </c>
      <c r="B3753">
        <v>2023</v>
      </c>
      <c r="C3753" s="9">
        <v>44983</v>
      </c>
      <c r="D3753" t="s">
        <v>72</v>
      </c>
      <c r="E3753" t="s">
        <v>454</v>
      </c>
      <c r="F3753">
        <v>4</v>
      </c>
      <c r="G3753">
        <v>1</v>
      </c>
      <c r="H3753" t="s">
        <v>39</v>
      </c>
      <c r="I3753" t="s">
        <v>40</v>
      </c>
      <c r="J3753">
        <v>28.547945205479401</v>
      </c>
      <c r="K3753">
        <v>24.449000000000002</v>
      </c>
      <c r="L3753">
        <v>24.678999999999998</v>
      </c>
      <c r="M3753">
        <v>26.407</v>
      </c>
      <c r="N3753">
        <v>0.86399999999999999</v>
      </c>
      <c r="O3753">
        <v>12</v>
      </c>
    </row>
    <row r="3754" spans="1:15" x14ac:dyDescent="0.45">
      <c r="A3754" t="s">
        <v>415</v>
      </c>
      <c r="B3754">
        <v>2023</v>
      </c>
      <c r="C3754" s="9">
        <v>44983</v>
      </c>
      <c r="D3754" t="s">
        <v>72</v>
      </c>
      <c r="E3754" t="s">
        <v>454</v>
      </c>
      <c r="F3754">
        <v>4</v>
      </c>
      <c r="G3754">
        <v>2</v>
      </c>
      <c r="H3754" t="s">
        <v>26</v>
      </c>
      <c r="I3754" t="s">
        <v>27</v>
      </c>
      <c r="J3754">
        <v>24.7671232876712</v>
      </c>
      <c r="K3754">
        <v>25.722000000000001</v>
      </c>
      <c r="L3754">
        <v>25.750999999999902</v>
      </c>
      <c r="M3754">
        <v>27.338999999999999</v>
      </c>
      <c r="N3754">
        <v>0.79400000000000004</v>
      </c>
      <c r="O3754">
        <v>13</v>
      </c>
    </row>
    <row r="3755" spans="1:15" x14ac:dyDescent="0.45">
      <c r="A3755" t="s">
        <v>415</v>
      </c>
      <c r="B3755">
        <v>2023</v>
      </c>
      <c r="C3755" s="9">
        <v>44983</v>
      </c>
      <c r="D3755" t="s">
        <v>72</v>
      </c>
      <c r="E3755" t="s">
        <v>454</v>
      </c>
      <c r="F3755">
        <v>4</v>
      </c>
      <c r="G3755">
        <v>3</v>
      </c>
      <c r="H3755" t="s">
        <v>32</v>
      </c>
      <c r="I3755" t="s">
        <v>17</v>
      </c>
      <c r="J3755">
        <v>20.591780821917801</v>
      </c>
      <c r="K3755">
        <v>22.309000000000001</v>
      </c>
      <c r="L3755">
        <v>22.309000000000001</v>
      </c>
      <c r="M3755">
        <v>25.669</v>
      </c>
      <c r="N3755">
        <v>1.68</v>
      </c>
      <c r="O3755">
        <v>19</v>
      </c>
    </row>
    <row r="3756" spans="1:15" x14ac:dyDescent="0.45">
      <c r="A3756" t="s">
        <v>415</v>
      </c>
      <c r="B3756">
        <v>2023</v>
      </c>
      <c r="C3756" s="9">
        <v>44983</v>
      </c>
      <c r="D3756" t="s">
        <v>72</v>
      </c>
      <c r="E3756" t="s">
        <v>454</v>
      </c>
      <c r="F3756">
        <v>4</v>
      </c>
      <c r="G3756">
        <v>4</v>
      </c>
      <c r="H3756" t="s">
        <v>83</v>
      </c>
      <c r="I3756" t="s">
        <v>84</v>
      </c>
      <c r="J3756">
        <v>30.443835616438299</v>
      </c>
      <c r="K3756">
        <v>15.457000000000001</v>
      </c>
      <c r="L3756">
        <v>15.814</v>
      </c>
      <c r="M3756">
        <v>18.48</v>
      </c>
      <c r="N3756">
        <v>1.333</v>
      </c>
      <c r="O3756">
        <v>19</v>
      </c>
    </row>
    <row r="3757" spans="1:15" x14ac:dyDescent="0.45">
      <c r="A3757" t="s">
        <v>415</v>
      </c>
      <c r="B3757">
        <v>2023</v>
      </c>
      <c r="C3757" s="9">
        <v>44983</v>
      </c>
      <c r="D3757" t="s">
        <v>72</v>
      </c>
      <c r="E3757" t="s">
        <v>454</v>
      </c>
      <c r="F3757">
        <v>4</v>
      </c>
      <c r="G3757">
        <v>5</v>
      </c>
      <c r="H3757" t="s">
        <v>834</v>
      </c>
      <c r="I3757" t="s">
        <v>145</v>
      </c>
      <c r="J3757">
        <v>22.701369863013699</v>
      </c>
      <c r="K3757">
        <v>9</v>
      </c>
      <c r="L3757">
        <v>10.632999999999999</v>
      </c>
      <c r="M3757">
        <v>19.419</v>
      </c>
      <c r="N3757">
        <v>4.3929999999999998</v>
      </c>
      <c r="O3757">
        <v>25</v>
      </c>
    </row>
    <row r="3758" spans="1:15" x14ac:dyDescent="0.45">
      <c r="A3758" t="s">
        <v>415</v>
      </c>
      <c r="B3758">
        <v>2023</v>
      </c>
      <c r="C3758" s="9">
        <v>44983</v>
      </c>
      <c r="D3758" t="s">
        <v>72</v>
      </c>
      <c r="E3758" t="s">
        <v>454</v>
      </c>
      <c r="F3758">
        <v>4</v>
      </c>
      <c r="G3758">
        <v>6</v>
      </c>
      <c r="H3758" t="s">
        <v>101</v>
      </c>
      <c r="I3758" t="s">
        <v>151</v>
      </c>
      <c r="J3758">
        <v>23.408219178082099</v>
      </c>
      <c r="K3758">
        <v>17.004999999999999</v>
      </c>
      <c r="L3758">
        <v>15.199</v>
      </c>
      <c r="M3758">
        <v>20.093</v>
      </c>
      <c r="N3758">
        <v>2.4470000000000001</v>
      </c>
      <c r="O3758">
        <v>25</v>
      </c>
    </row>
    <row r="3759" spans="1:15" x14ac:dyDescent="0.45">
      <c r="A3759" t="s">
        <v>415</v>
      </c>
      <c r="B3759">
        <v>2023</v>
      </c>
      <c r="C3759" s="9">
        <v>44983</v>
      </c>
      <c r="D3759" t="s">
        <v>72</v>
      </c>
      <c r="E3759" t="s">
        <v>454</v>
      </c>
      <c r="F3759">
        <v>5</v>
      </c>
      <c r="G3759">
        <v>1</v>
      </c>
      <c r="H3759" t="s">
        <v>28</v>
      </c>
      <c r="I3759" t="s">
        <v>29</v>
      </c>
      <c r="J3759">
        <v>23.172602739725999</v>
      </c>
      <c r="K3759">
        <v>29.908000000000001</v>
      </c>
      <c r="L3759">
        <v>30.111000000000001</v>
      </c>
      <c r="M3759">
        <v>32.087000000000003</v>
      </c>
      <c r="N3759">
        <v>0.98799999999999999</v>
      </c>
      <c r="O3759">
        <v>4</v>
      </c>
    </row>
    <row r="3760" spans="1:15" x14ac:dyDescent="0.45">
      <c r="A3760" t="s">
        <v>415</v>
      </c>
      <c r="B3760">
        <v>2023</v>
      </c>
      <c r="C3760" s="9">
        <v>44983</v>
      </c>
      <c r="D3760" t="s">
        <v>72</v>
      </c>
      <c r="E3760" t="s">
        <v>454</v>
      </c>
      <c r="F3760">
        <v>5</v>
      </c>
      <c r="G3760">
        <v>2</v>
      </c>
      <c r="H3760" t="s">
        <v>23</v>
      </c>
      <c r="I3760" t="s">
        <v>15</v>
      </c>
      <c r="J3760">
        <v>25.4602739726027</v>
      </c>
      <c r="K3760">
        <v>30.02</v>
      </c>
      <c r="L3760">
        <v>29.988</v>
      </c>
      <c r="M3760">
        <v>31.821999999999999</v>
      </c>
      <c r="N3760">
        <v>0.91700000000000004</v>
      </c>
      <c r="O3760">
        <v>7</v>
      </c>
    </row>
    <row r="3761" spans="1:15" x14ac:dyDescent="0.45">
      <c r="A3761" t="s">
        <v>415</v>
      </c>
      <c r="B3761">
        <v>2023</v>
      </c>
      <c r="C3761" s="9">
        <v>44983</v>
      </c>
      <c r="D3761" t="s">
        <v>72</v>
      </c>
      <c r="E3761" t="s">
        <v>454</v>
      </c>
      <c r="F3761">
        <v>5</v>
      </c>
      <c r="G3761">
        <v>3</v>
      </c>
      <c r="H3761" t="s">
        <v>157</v>
      </c>
      <c r="I3761" t="s">
        <v>158</v>
      </c>
      <c r="J3761">
        <v>25.939726027397199</v>
      </c>
      <c r="K3761">
        <v>17.861999999999998</v>
      </c>
      <c r="L3761">
        <v>18.263999999999999</v>
      </c>
      <c r="M3761">
        <v>20.346</v>
      </c>
      <c r="N3761">
        <v>1.0409999999999999</v>
      </c>
      <c r="O3761">
        <v>38</v>
      </c>
    </row>
    <row r="3762" spans="1:15" x14ac:dyDescent="0.45">
      <c r="A3762" t="s">
        <v>415</v>
      </c>
      <c r="B3762">
        <v>2023</v>
      </c>
      <c r="C3762" s="9">
        <v>44983</v>
      </c>
      <c r="D3762" t="s">
        <v>72</v>
      </c>
      <c r="E3762" t="s">
        <v>454</v>
      </c>
      <c r="F3762">
        <v>5</v>
      </c>
      <c r="G3762">
        <v>4</v>
      </c>
      <c r="H3762" t="s">
        <v>45</v>
      </c>
      <c r="I3762" t="s">
        <v>97</v>
      </c>
      <c r="J3762">
        <v>32.013698630136901</v>
      </c>
      <c r="K3762">
        <v>14.702999999999999</v>
      </c>
      <c r="L3762">
        <v>16.286000000000001</v>
      </c>
      <c r="M3762">
        <v>20.916</v>
      </c>
      <c r="N3762">
        <v>2.3149999999999999</v>
      </c>
      <c r="O3762">
        <v>3</v>
      </c>
    </row>
    <row r="3763" spans="1:15" x14ac:dyDescent="0.45">
      <c r="A3763" t="s">
        <v>415</v>
      </c>
      <c r="B3763">
        <v>2023</v>
      </c>
      <c r="C3763" s="9">
        <v>44983</v>
      </c>
      <c r="D3763" t="s">
        <v>72</v>
      </c>
      <c r="E3763" t="s">
        <v>454</v>
      </c>
      <c r="F3763">
        <v>5</v>
      </c>
      <c r="G3763">
        <v>5</v>
      </c>
      <c r="H3763" t="s">
        <v>55</v>
      </c>
      <c r="I3763" t="s">
        <v>56</v>
      </c>
      <c r="J3763">
        <v>33.824657534246498</v>
      </c>
      <c r="K3763">
        <v>15.554</v>
      </c>
      <c r="L3763">
        <v>16.198999999999899</v>
      </c>
      <c r="M3763">
        <v>20.376999999999999</v>
      </c>
      <c r="N3763">
        <v>2.089</v>
      </c>
      <c r="O3763">
        <v>13</v>
      </c>
    </row>
    <row r="3764" spans="1:15" x14ac:dyDescent="0.45">
      <c r="A3764" t="s">
        <v>415</v>
      </c>
      <c r="B3764">
        <v>2023</v>
      </c>
      <c r="C3764" s="9">
        <v>44983</v>
      </c>
      <c r="D3764" t="s">
        <v>72</v>
      </c>
      <c r="E3764" t="s">
        <v>454</v>
      </c>
      <c r="F3764">
        <v>5</v>
      </c>
      <c r="G3764">
        <v>6</v>
      </c>
      <c r="H3764" t="s">
        <v>60</v>
      </c>
      <c r="I3764" t="s">
        <v>61</v>
      </c>
      <c r="J3764">
        <v>34.616438356164302</v>
      </c>
      <c r="K3764">
        <v>23.3</v>
      </c>
      <c r="L3764">
        <v>23.134999999999899</v>
      </c>
      <c r="M3764">
        <v>24.548999999999999</v>
      </c>
      <c r="N3764">
        <v>0.70699999999999996</v>
      </c>
      <c r="O3764">
        <v>25</v>
      </c>
    </row>
    <row r="3765" spans="1:15" x14ac:dyDescent="0.45">
      <c r="A3765" t="s">
        <v>415</v>
      </c>
      <c r="B3765">
        <v>2023</v>
      </c>
      <c r="C3765" s="9">
        <v>44983</v>
      </c>
      <c r="D3765" t="s">
        <v>72</v>
      </c>
      <c r="E3765" t="s">
        <v>454</v>
      </c>
      <c r="F3765">
        <v>5</v>
      </c>
      <c r="G3765">
        <v>7</v>
      </c>
      <c r="H3765" t="s">
        <v>48</v>
      </c>
      <c r="I3765" t="s">
        <v>49</v>
      </c>
      <c r="J3765">
        <v>22.079452054794501</v>
      </c>
      <c r="K3765">
        <v>17.442999999999898</v>
      </c>
      <c r="L3765">
        <v>16.544</v>
      </c>
      <c r="M3765">
        <v>20.274000000000001</v>
      </c>
      <c r="N3765">
        <v>1.865</v>
      </c>
      <c r="O3765">
        <v>19</v>
      </c>
    </row>
    <row r="3766" spans="1:15" x14ac:dyDescent="0.45">
      <c r="A3766" t="s">
        <v>415</v>
      </c>
      <c r="B3766">
        <v>2023</v>
      </c>
      <c r="C3766" s="9">
        <v>44983</v>
      </c>
      <c r="D3766" t="s">
        <v>72</v>
      </c>
      <c r="E3766" t="s">
        <v>454</v>
      </c>
      <c r="F3766">
        <v>6</v>
      </c>
      <c r="G3766">
        <v>1</v>
      </c>
      <c r="H3766" t="s">
        <v>42</v>
      </c>
      <c r="I3766" t="s">
        <v>40</v>
      </c>
      <c r="J3766">
        <v>24.2383561643835</v>
      </c>
      <c r="K3766">
        <v>30.075999999999901</v>
      </c>
      <c r="L3766">
        <v>30.370999999999999</v>
      </c>
      <c r="M3766">
        <v>33.408999999999999</v>
      </c>
      <c r="N3766">
        <v>1.5189999999999999</v>
      </c>
      <c r="O3766">
        <v>1</v>
      </c>
    </row>
    <row r="3767" spans="1:15" x14ac:dyDescent="0.45">
      <c r="A3767" t="s">
        <v>415</v>
      </c>
      <c r="B3767">
        <v>2023</v>
      </c>
      <c r="C3767" s="9">
        <v>44983</v>
      </c>
      <c r="D3767" t="s">
        <v>72</v>
      </c>
      <c r="E3767" t="s">
        <v>454</v>
      </c>
      <c r="F3767">
        <v>6</v>
      </c>
      <c r="G3767">
        <v>2</v>
      </c>
      <c r="H3767" t="s">
        <v>99</v>
      </c>
      <c r="I3767" t="s">
        <v>47</v>
      </c>
      <c r="J3767">
        <v>26.032876712328701</v>
      </c>
      <c r="K3767">
        <v>19.792000000000002</v>
      </c>
      <c r="L3767">
        <v>20.677999999999901</v>
      </c>
      <c r="M3767">
        <v>23.72</v>
      </c>
      <c r="N3767">
        <v>1.5209999999999999</v>
      </c>
      <c r="O3767">
        <v>31</v>
      </c>
    </row>
    <row r="3768" spans="1:15" x14ac:dyDescent="0.45">
      <c r="A3768" t="s">
        <v>415</v>
      </c>
      <c r="B3768">
        <v>2023</v>
      </c>
      <c r="C3768" s="9">
        <v>44983</v>
      </c>
      <c r="D3768" t="s">
        <v>72</v>
      </c>
      <c r="E3768" t="s">
        <v>454</v>
      </c>
      <c r="F3768">
        <v>6</v>
      </c>
      <c r="G3768">
        <v>3</v>
      </c>
      <c r="H3768" t="s">
        <v>68</v>
      </c>
      <c r="I3768" t="s">
        <v>67</v>
      </c>
      <c r="J3768">
        <v>19.353424657534202</v>
      </c>
      <c r="K3768">
        <v>9</v>
      </c>
      <c r="L3768">
        <v>17.3309999999999</v>
      </c>
      <c r="M3768">
        <v>25.864999999999998</v>
      </c>
      <c r="N3768">
        <v>4.2670000000000003</v>
      </c>
      <c r="O3768">
        <v>19</v>
      </c>
    </row>
    <row r="3769" spans="1:15" x14ac:dyDescent="0.45">
      <c r="A3769" t="s">
        <v>415</v>
      </c>
      <c r="B3769">
        <v>2023</v>
      </c>
      <c r="C3769" s="9">
        <v>44983</v>
      </c>
      <c r="D3769" t="s">
        <v>72</v>
      </c>
      <c r="E3769" t="s">
        <v>454</v>
      </c>
      <c r="F3769">
        <v>6</v>
      </c>
      <c r="G3769">
        <v>4</v>
      </c>
      <c r="H3769" t="s">
        <v>54</v>
      </c>
      <c r="I3769" t="s">
        <v>44</v>
      </c>
      <c r="J3769">
        <v>25.679452054794499</v>
      </c>
      <c r="K3769">
        <v>19.143999999999998</v>
      </c>
      <c r="L3769">
        <v>19.413</v>
      </c>
      <c r="M3769">
        <v>22.545000000000002</v>
      </c>
      <c r="N3769">
        <v>1.5660000000000001</v>
      </c>
      <c r="O3769">
        <v>25</v>
      </c>
    </row>
    <row r="3770" spans="1:15" x14ac:dyDescent="0.45">
      <c r="A3770" t="s">
        <v>415</v>
      </c>
      <c r="B3770">
        <v>2023</v>
      </c>
      <c r="C3770" s="9">
        <v>44983</v>
      </c>
      <c r="D3770" t="s">
        <v>72</v>
      </c>
      <c r="E3770" t="s">
        <v>454</v>
      </c>
      <c r="F3770">
        <v>6</v>
      </c>
      <c r="G3770">
        <v>5</v>
      </c>
      <c r="H3770" t="s">
        <v>382</v>
      </c>
      <c r="I3770" t="s">
        <v>15</v>
      </c>
      <c r="J3770">
        <v>21.9972602739726</v>
      </c>
      <c r="K3770">
        <v>20.951000000000001</v>
      </c>
      <c r="L3770">
        <v>20.422000000000001</v>
      </c>
      <c r="M3770">
        <v>24.126000000000001</v>
      </c>
      <c r="N3770">
        <v>1.8520000000000001</v>
      </c>
      <c r="O3770">
        <v>38</v>
      </c>
    </row>
    <row r="3771" spans="1:15" x14ac:dyDescent="0.45">
      <c r="A3771" t="s">
        <v>415</v>
      </c>
      <c r="B3771">
        <v>2023</v>
      </c>
      <c r="C3771" s="9">
        <v>44983</v>
      </c>
      <c r="D3771" t="s">
        <v>72</v>
      </c>
      <c r="E3771" t="s">
        <v>454</v>
      </c>
      <c r="F3771">
        <v>6</v>
      </c>
      <c r="G3771">
        <v>6</v>
      </c>
      <c r="H3771" t="s">
        <v>650</v>
      </c>
      <c r="I3771" t="s">
        <v>186</v>
      </c>
      <c r="J3771">
        <v>20.772602739726</v>
      </c>
      <c r="K3771">
        <v>5.67</v>
      </c>
      <c r="L3771">
        <v>8.9329999999999998</v>
      </c>
      <c r="M3771">
        <v>15.397</v>
      </c>
      <c r="N3771">
        <v>3.2320000000000002</v>
      </c>
      <c r="O3771">
        <v>31</v>
      </c>
    </row>
    <row r="3772" spans="1:15" x14ac:dyDescent="0.45">
      <c r="A3772" t="s">
        <v>415</v>
      </c>
      <c r="B3772">
        <v>2023</v>
      </c>
      <c r="C3772" s="9">
        <v>44983</v>
      </c>
      <c r="D3772" t="s">
        <v>72</v>
      </c>
      <c r="E3772" t="s">
        <v>454</v>
      </c>
      <c r="F3772">
        <v>6</v>
      </c>
      <c r="G3772">
        <v>7</v>
      </c>
      <c r="H3772" t="s">
        <v>52</v>
      </c>
      <c r="I3772" t="s">
        <v>53</v>
      </c>
      <c r="J3772">
        <v>25.9671232876712</v>
      </c>
      <c r="K3772">
        <v>17.599999999999898</v>
      </c>
      <c r="L3772">
        <v>17.164999999999999</v>
      </c>
      <c r="M3772">
        <v>19.498999999999999</v>
      </c>
      <c r="N3772">
        <v>1.167</v>
      </c>
      <c r="O3772">
        <v>31</v>
      </c>
    </row>
    <row r="3773" spans="1:15" x14ac:dyDescent="0.45">
      <c r="A3773" t="s">
        <v>415</v>
      </c>
      <c r="B3773">
        <v>2023</v>
      </c>
      <c r="C3773" s="9">
        <v>44983</v>
      </c>
      <c r="D3773" t="s">
        <v>72</v>
      </c>
      <c r="E3773" t="s">
        <v>642</v>
      </c>
      <c r="F3773">
        <v>1</v>
      </c>
      <c r="G3773">
        <v>1</v>
      </c>
      <c r="H3773" t="s">
        <v>45</v>
      </c>
      <c r="I3773" t="s">
        <v>97</v>
      </c>
      <c r="J3773">
        <v>32.013698630136901</v>
      </c>
      <c r="K3773">
        <v>16.286000000000001</v>
      </c>
      <c r="L3773">
        <v>18.637999999999899</v>
      </c>
      <c r="M3773">
        <v>22.95</v>
      </c>
      <c r="N3773">
        <v>2.1560000000000001</v>
      </c>
      <c r="O3773">
        <v>3</v>
      </c>
    </row>
    <row r="3774" spans="1:15" x14ac:dyDescent="0.45">
      <c r="A3774" t="s">
        <v>415</v>
      </c>
      <c r="B3774">
        <v>2023</v>
      </c>
      <c r="C3774" s="9">
        <v>44983</v>
      </c>
      <c r="D3774" t="s">
        <v>72</v>
      </c>
      <c r="E3774" t="s">
        <v>642</v>
      </c>
      <c r="F3774">
        <v>1</v>
      </c>
      <c r="G3774">
        <v>2</v>
      </c>
      <c r="H3774" t="s">
        <v>384</v>
      </c>
      <c r="I3774" t="s">
        <v>19</v>
      </c>
      <c r="J3774">
        <v>23.4794520547945</v>
      </c>
      <c r="K3774">
        <v>26.934999999999999</v>
      </c>
      <c r="L3774">
        <v>26.675000000000001</v>
      </c>
      <c r="M3774">
        <v>29.413</v>
      </c>
      <c r="N3774">
        <v>1.369</v>
      </c>
      <c r="O3774">
        <v>13</v>
      </c>
    </row>
    <row r="3775" spans="1:15" x14ac:dyDescent="0.45">
      <c r="A3775" t="s">
        <v>415</v>
      </c>
      <c r="B3775">
        <v>2023</v>
      </c>
      <c r="C3775" s="9">
        <v>44983</v>
      </c>
      <c r="D3775" t="s">
        <v>72</v>
      </c>
      <c r="E3775" t="s">
        <v>642</v>
      </c>
      <c r="F3775">
        <v>1</v>
      </c>
      <c r="G3775">
        <v>3</v>
      </c>
      <c r="H3775" t="s">
        <v>68</v>
      </c>
      <c r="I3775" t="s">
        <v>67</v>
      </c>
      <c r="J3775">
        <v>19.353424657534202</v>
      </c>
      <c r="K3775">
        <v>17.3309999999999</v>
      </c>
      <c r="L3775">
        <v>17.062000000000001</v>
      </c>
      <c r="M3775">
        <v>23.966000000000001</v>
      </c>
      <c r="N3775">
        <v>3.452</v>
      </c>
      <c r="O3775">
        <v>19</v>
      </c>
    </row>
    <row r="3776" spans="1:15" x14ac:dyDescent="0.45">
      <c r="A3776" t="s">
        <v>415</v>
      </c>
      <c r="B3776">
        <v>2023</v>
      </c>
      <c r="C3776" s="9">
        <v>44983</v>
      </c>
      <c r="D3776" t="s">
        <v>72</v>
      </c>
      <c r="E3776" t="s">
        <v>642</v>
      </c>
      <c r="F3776">
        <v>1</v>
      </c>
      <c r="G3776">
        <v>4</v>
      </c>
      <c r="H3776" t="s">
        <v>834</v>
      </c>
      <c r="I3776" t="s">
        <v>145</v>
      </c>
      <c r="J3776">
        <v>22.701369863013699</v>
      </c>
      <c r="K3776">
        <v>10.632999999999999</v>
      </c>
      <c r="L3776">
        <v>9.7010000000000005</v>
      </c>
      <c r="M3776">
        <v>17.379000000000001</v>
      </c>
      <c r="N3776">
        <v>3.839</v>
      </c>
      <c r="O3776">
        <v>25</v>
      </c>
    </row>
    <row r="3777" spans="1:15" x14ac:dyDescent="0.45">
      <c r="A3777" t="s">
        <v>415</v>
      </c>
      <c r="B3777">
        <v>2023</v>
      </c>
      <c r="C3777" s="9">
        <v>44983</v>
      </c>
      <c r="D3777" t="s">
        <v>72</v>
      </c>
      <c r="E3777" t="s">
        <v>642</v>
      </c>
      <c r="F3777">
        <v>2</v>
      </c>
      <c r="G3777">
        <v>1</v>
      </c>
      <c r="H3777" t="s">
        <v>385</v>
      </c>
      <c r="I3777" t="s">
        <v>38</v>
      </c>
      <c r="J3777">
        <v>25.671232876712299</v>
      </c>
      <c r="K3777">
        <v>14.468</v>
      </c>
      <c r="L3777">
        <v>17.927</v>
      </c>
      <c r="M3777">
        <v>23.170999999999999</v>
      </c>
      <c r="N3777">
        <v>2.6219999999999999</v>
      </c>
      <c r="O3777">
        <v>9</v>
      </c>
    </row>
    <row r="3778" spans="1:15" x14ac:dyDescent="0.45">
      <c r="A3778" t="s">
        <v>415</v>
      </c>
      <c r="B3778">
        <v>2023</v>
      </c>
      <c r="C3778" s="9">
        <v>44983</v>
      </c>
      <c r="D3778" t="s">
        <v>72</v>
      </c>
      <c r="E3778" t="s">
        <v>642</v>
      </c>
      <c r="F3778">
        <v>2</v>
      </c>
      <c r="G3778">
        <v>2</v>
      </c>
      <c r="H3778" t="s">
        <v>43</v>
      </c>
      <c r="I3778" t="s">
        <v>44</v>
      </c>
      <c r="J3778">
        <v>30.2739726027397</v>
      </c>
      <c r="K3778">
        <v>24.645</v>
      </c>
      <c r="L3778">
        <v>24.623999999999999</v>
      </c>
      <c r="M3778">
        <v>26.074000000000002</v>
      </c>
      <c r="N3778">
        <v>0.72499999999999998</v>
      </c>
      <c r="O3778">
        <v>13</v>
      </c>
    </row>
    <row r="3779" spans="1:15" x14ac:dyDescent="0.45">
      <c r="A3779" t="s">
        <v>415</v>
      </c>
      <c r="B3779">
        <v>2023</v>
      </c>
      <c r="C3779" s="9">
        <v>44983</v>
      </c>
      <c r="D3779" t="s">
        <v>72</v>
      </c>
      <c r="E3779" t="s">
        <v>642</v>
      </c>
      <c r="F3779">
        <v>2</v>
      </c>
      <c r="G3779">
        <v>3</v>
      </c>
      <c r="H3779" t="s">
        <v>83</v>
      </c>
      <c r="I3779" t="s">
        <v>84</v>
      </c>
      <c r="J3779">
        <v>30.443835616438299</v>
      </c>
      <c r="K3779">
        <v>15.814</v>
      </c>
      <c r="L3779">
        <v>16.209</v>
      </c>
      <c r="M3779">
        <v>18.789000000000001</v>
      </c>
      <c r="N3779">
        <v>1.29</v>
      </c>
      <c r="O3779">
        <v>19</v>
      </c>
    </row>
    <row r="3780" spans="1:15" x14ac:dyDescent="0.45">
      <c r="A3780" t="s">
        <v>415</v>
      </c>
      <c r="B3780">
        <v>2023</v>
      </c>
      <c r="C3780" s="9">
        <v>44983</v>
      </c>
      <c r="D3780" t="s">
        <v>72</v>
      </c>
      <c r="E3780" t="s">
        <v>642</v>
      </c>
      <c r="F3780">
        <v>2</v>
      </c>
      <c r="G3780">
        <v>4</v>
      </c>
      <c r="H3780" t="s">
        <v>98</v>
      </c>
      <c r="I3780" t="s">
        <v>67</v>
      </c>
      <c r="J3780">
        <v>31.578082191780801</v>
      </c>
      <c r="K3780">
        <v>16.91</v>
      </c>
      <c r="L3780">
        <v>16.951000000000001</v>
      </c>
      <c r="M3780">
        <v>19.713000000000001</v>
      </c>
      <c r="N3780">
        <v>1.381</v>
      </c>
      <c r="O3780">
        <v>25</v>
      </c>
    </row>
    <row r="3781" spans="1:15" x14ac:dyDescent="0.45">
      <c r="A3781" t="s">
        <v>415</v>
      </c>
      <c r="B3781">
        <v>2023</v>
      </c>
      <c r="C3781" s="9">
        <v>44983</v>
      </c>
      <c r="D3781" t="s">
        <v>72</v>
      </c>
      <c r="E3781" t="s">
        <v>642</v>
      </c>
      <c r="F3781">
        <v>2</v>
      </c>
      <c r="G3781">
        <v>5</v>
      </c>
      <c r="H3781" t="s">
        <v>889</v>
      </c>
      <c r="I3781" t="s">
        <v>156</v>
      </c>
      <c r="J3781">
        <v>20.038356164383501</v>
      </c>
      <c r="K3781">
        <v>8.3369999999999997</v>
      </c>
      <c r="L3781">
        <v>10.103</v>
      </c>
      <c r="M3781">
        <v>16.901</v>
      </c>
      <c r="N3781">
        <v>3.399</v>
      </c>
      <c r="O3781">
        <v>31</v>
      </c>
    </row>
    <row r="3782" spans="1:15" x14ac:dyDescent="0.45">
      <c r="A3782" t="s">
        <v>415</v>
      </c>
      <c r="B3782">
        <v>2023</v>
      </c>
      <c r="C3782" s="9">
        <v>44983</v>
      </c>
      <c r="D3782" t="s">
        <v>72</v>
      </c>
      <c r="E3782" t="s">
        <v>642</v>
      </c>
      <c r="F3782">
        <v>2</v>
      </c>
      <c r="G3782">
        <v>6</v>
      </c>
      <c r="H3782" t="s">
        <v>157</v>
      </c>
      <c r="I3782" t="s">
        <v>158</v>
      </c>
      <c r="J3782">
        <v>25.939726027397199</v>
      </c>
      <c r="K3782">
        <v>18.263999999999999</v>
      </c>
      <c r="L3782">
        <v>17.88</v>
      </c>
      <c r="M3782">
        <v>19.931999999999999</v>
      </c>
      <c r="N3782">
        <v>1.026</v>
      </c>
      <c r="O3782">
        <v>38</v>
      </c>
    </row>
    <row r="3783" spans="1:15" x14ac:dyDescent="0.45">
      <c r="A3783" t="s">
        <v>415</v>
      </c>
      <c r="B3783">
        <v>2023</v>
      </c>
      <c r="C3783" s="9">
        <v>44983</v>
      </c>
      <c r="D3783" t="s">
        <v>72</v>
      </c>
      <c r="E3783" t="s">
        <v>642</v>
      </c>
      <c r="F3783">
        <v>3</v>
      </c>
      <c r="G3783">
        <v>1</v>
      </c>
      <c r="H3783" t="s">
        <v>18</v>
      </c>
      <c r="I3783" t="s">
        <v>19</v>
      </c>
      <c r="J3783">
        <v>24.7643835616438</v>
      </c>
      <c r="K3783">
        <v>21.247</v>
      </c>
      <c r="L3783">
        <v>22.824999999999999</v>
      </c>
      <c r="M3783">
        <v>27.016999999999999</v>
      </c>
      <c r="N3783">
        <v>2.0960000000000001</v>
      </c>
      <c r="O3783">
        <v>6</v>
      </c>
    </row>
    <row r="3784" spans="1:15" x14ac:dyDescent="0.45">
      <c r="A3784" t="s">
        <v>415</v>
      </c>
      <c r="B3784">
        <v>2023</v>
      </c>
      <c r="C3784" s="9">
        <v>44983</v>
      </c>
      <c r="D3784" t="s">
        <v>72</v>
      </c>
      <c r="E3784" t="s">
        <v>642</v>
      </c>
      <c r="F3784">
        <v>3</v>
      </c>
      <c r="G3784">
        <v>2</v>
      </c>
      <c r="H3784" t="s">
        <v>24</v>
      </c>
      <c r="I3784" t="s">
        <v>25</v>
      </c>
      <c r="J3784">
        <v>24.4958904109589</v>
      </c>
      <c r="K3784">
        <v>23.792999999999999</v>
      </c>
      <c r="L3784">
        <v>23.931000000000001</v>
      </c>
      <c r="M3784">
        <v>25.991</v>
      </c>
      <c r="N3784">
        <v>1.03</v>
      </c>
      <c r="O3784">
        <v>13</v>
      </c>
    </row>
    <row r="3785" spans="1:15" x14ac:dyDescent="0.45">
      <c r="A3785" t="s">
        <v>415</v>
      </c>
      <c r="B3785">
        <v>2023</v>
      </c>
      <c r="C3785" s="9">
        <v>44983</v>
      </c>
      <c r="D3785" t="s">
        <v>72</v>
      </c>
      <c r="E3785" t="s">
        <v>642</v>
      </c>
      <c r="F3785">
        <v>3</v>
      </c>
      <c r="G3785">
        <v>3</v>
      </c>
      <c r="H3785" t="s">
        <v>32</v>
      </c>
      <c r="I3785" t="s">
        <v>17</v>
      </c>
      <c r="J3785">
        <v>20.591780821917801</v>
      </c>
      <c r="K3785">
        <v>22.309000000000001</v>
      </c>
      <c r="L3785">
        <v>22.314</v>
      </c>
      <c r="M3785">
        <v>25.507999999999999</v>
      </c>
      <c r="N3785">
        <v>1.597</v>
      </c>
      <c r="O3785">
        <v>19</v>
      </c>
    </row>
    <row r="3786" spans="1:15" x14ac:dyDescent="0.45">
      <c r="A3786" t="s">
        <v>415</v>
      </c>
      <c r="B3786">
        <v>2023</v>
      </c>
      <c r="C3786" s="9">
        <v>44983</v>
      </c>
      <c r="D3786" t="s">
        <v>72</v>
      </c>
      <c r="E3786" t="s">
        <v>642</v>
      </c>
      <c r="F3786">
        <v>3</v>
      </c>
      <c r="G3786">
        <v>4</v>
      </c>
      <c r="H3786" t="s">
        <v>54</v>
      </c>
      <c r="I3786" t="s">
        <v>44</v>
      </c>
      <c r="J3786">
        <v>25.679452054794499</v>
      </c>
      <c r="K3786">
        <v>19.413</v>
      </c>
      <c r="L3786">
        <v>19.369</v>
      </c>
      <c r="M3786">
        <v>22.370999999999999</v>
      </c>
      <c r="N3786">
        <v>1.5009999999999999</v>
      </c>
      <c r="O3786">
        <v>25</v>
      </c>
    </row>
    <row r="3787" spans="1:15" x14ac:dyDescent="0.45">
      <c r="A3787" t="s">
        <v>415</v>
      </c>
      <c r="B3787">
        <v>2023</v>
      </c>
      <c r="C3787" s="9">
        <v>44983</v>
      </c>
      <c r="D3787" t="s">
        <v>72</v>
      </c>
      <c r="E3787" t="s">
        <v>642</v>
      </c>
      <c r="F3787">
        <v>3</v>
      </c>
      <c r="G3787">
        <v>5</v>
      </c>
      <c r="H3787" t="s">
        <v>52</v>
      </c>
      <c r="I3787" t="s">
        <v>53</v>
      </c>
      <c r="J3787">
        <v>25.9671232876712</v>
      </c>
      <c r="K3787">
        <v>17.164999999999999</v>
      </c>
      <c r="L3787">
        <v>17.038</v>
      </c>
      <c r="M3787">
        <v>19.327999999999999</v>
      </c>
      <c r="N3787">
        <v>1.145</v>
      </c>
      <c r="O3787">
        <v>31</v>
      </c>
    </row>
    <row r="3788" spans="1:15" x14ac:dyDescent="0.45">
      <c r="A3788" t="s">
        <v>415</v>
      </c>
      <c r="B3788">
        <v>2023</v>
      </c>
      <c r="C3788" s="9">
        <v>44983</v>
      </c>
      <c r="D3788" t="s">
        <v>72</v>
      </c>
      <c r="E3788" t="s">
        <v>642</v>
      </c>
      <c r="F3788">
        <v>3</v>
      </c>
      <c r="G3788">
        <v>6</v>
      </c>
      <c r="H3788" t="s">
        <v>652</v>
      </c>
      <c r="I3788" t="s">
        <v>186</v>
      </c>
      <c r="J3788">
        <v>23.627397260273899</v>
      </c>
      <c r="K3788">
        <v>6.282</v>
      </c>
      <c r="L3788">
        <v>5.7729999999999997</v>
      </c>
      <c r="M3788">
        <v>12.138999999999999</v>
      </c>
      <c r="N3788">
        <v>3.1829999999999998</v>
      </c>
      <c r="O3788">
        <v>38</v>
      </c>
    </row>
    <row r="3789" spans="1:15" x14ac:dyDescent="0.45">
      <c r="A3789" t="s">
        <v>415</v>
      </c>
      <c r="B3789">
        <v>2023</v>
      </c>
      <c r="C3789" s="9">
        <v>44983</v>
      </c>
      <c r="D3789" t="s">
        <v>72</v>
      </c>
      <c r="E3789" t="s">
        <v>642</v>
      </c>
      <c r="F3789">
        <v>4</v>
      </c>
      <c r="G3789">
        <v>1</v>
      </c>
      <c r="H3789" t="s">
        <v>23</v>
      </c>
      <c r="I3789" t="s">
        <v>15</v>
      </c>
      <c r="J3789">
        <v>25.4602739726027</v>
      </c>
      <c r="K3789">
        <v>29.988</v>
      </c>
      <c r="L3789">
        <v>30.099999999999898</v>
      </c>
      <c r="M3789">
        <v>31.925999999999998</v>
      </c>
      <c r="N3789">
        <v>0.91300000000000003</v>
      </c>
      <c r="O3789">
        <v>7</v>
      </c>
    </row>
    <row r="3790" spans="1:15" x14ac:dyDescent="0.45">
      <c r="A3790" t="s">
        <v>415</v>
      </c>
      <c r="B3790">
        <v>2023</v>
      </c>
      <c r="C3790" s="9">
        <v>44983</v>
      </c>
      <c r="D3790" t="s">
        <v>72</v>
      </c>
      <c r="E3790" t="s">
        <v>642</v>
      </c>
      <c r="F3790">
        <v>4</v>
      </c>
      <c r="G3790">
        <v>2</v>
      </c>
      <c r="H3790" t="s">
        <v>33</v>
      </c>
      <c r="I3790" t="s">
        <v>27</v>
      </c>
      <c r="J3790">
        <v>29.2712328767123</v>
      </c>
      <c r="K3790">
        <v>26.282</v>
      </c>
      <c r="L3790">
        <v>26.314999999999898</v>
      </c>
      <c r="M3790">
        <v>28.146999999999998</v>
      </c>
      <c r="N3790">
        <v>0.91600000000000004</v>
      </c>
      <c r="O3790">
        <v>13</v>
      </c>
    </row>
    <row r="3791" spans="1:15" x14ac:dyDescent="0.45">
      <c r="A3791" t="s">
        <v>415</v>
      </c>
      <c r="B3791">
        <v>2023</v>
      </c>
      <c r="C3791" s="9">
        <v>44983</v>
      </c>
      <c r="D3791" t="s">
        <v>72</v>
      </c>
      <c r="E3791" t="s">
        <v>642</v>
      </c>
      <c r="F3791">
        <v>4</v>
      </c>
      <c r="G3791">
        <v>3</v>
      </c>
      <c r="H3791" t="s">
        <v>832</v>
      </c>
      <c r="I3791" t="s">
        <v>49</v>
      </c>
      <c r="J3791">
        <v>18.9808219178082</v>
      </c>
      <c r="K3791">
        <v>14.2959999999999</v>
      </c>
      <c r="L3791">
        <v>16.363</v>
      </c>
      <c r="M3791">
        <v>23.140999999999998</v>
      </c>
      <c r="N3791">
        <v>3.3889999999999998</v>
      </c>
      <c r="O3791">
        <v>19</v>
      </c>
    </row>
    <row r="3792" spans="1:15" x14ac:dyDescent="0.45">
      <c r="A3792" t="s">
        <v>415</v>
      </c>
      <c r="B3792">
        <v>2023</v>
      </c>
      <c r="C3792" s="9">
        <v>44983</v>
      </c>
      <c r="D3792" t="s">
        <v>72</v>
      </c>
      <c r="E3792" t="s">
        <v>642</v>
      </c>
      <c r="F3792">
        <v>4</v>
      </c>
      <c r="G3792">
        <v>4</v>
      </c>
      <c r="H3792" t="s">
        <v>58</v>
      </c>
      <c r="I3792" t="s">
        <v>59</v>
      </c>
      <c r="J3792">
        <v>25.117808219177999</v>
      </c>
      <c r="K3792">
        <v>15.839</v>
      </c>
      <c r="L3792">
        <v>15.9109999999999</v>
      </c>
      <c r="M3792">
        <v>18.838999999999999</v>
      </c>
      <c r="N3792">
        <v>1.464</v>
      </c>
      <c r="O3792">
        <v>25</v>
      </c>
    </row>
    <row r="3793" spans="1:15" x14ac:dyDescent="0.45">
      <c r="A3793" t="s">
        <v>415</v>
      </c>
      <c r="B3793">
        <v>2023</v>
      </c>
      <c r="C3793" s="9">
        <v>44983</v>
      </c>
      <c r="D3793" t="s">
        <v>72</v>
      </c>
      <c r="E3793" t="s">
        <v>642</v>
      </c>
      <c r="F3793">
        <v>4</v>
      </c>
      <c r="G3793">
        <v>5</v>
      </c>
      <c r="H3793" t="s">
        <v>650</v>
      </c>
      <c r="I3793" t="s">
        <v>186</v>
      </c>
      <c r="J3793">
        <v>20.772602739726</v>
      </c>
      <c r="K3793">
        <v>8.9329999999999998</v>
      </c>
      <c r="L3793">
        <v>9.0310000000000006</v>
      </c>
      <c r="M3793">
        <v>14.749000000000001</v>
      </c>
      <c r="N3793">
        <v>2.859</v>
      </c>
      <c r="O3793">
        <v>31</v>
      </c>
    </row>
    <row r="3794" spans="1:15" x14ac:dyDescent="0.45">
      <c r="A3794" t="s">
        <v>415</v>
      </c>
      <c r="B3794">
        <v>2023</v>
      </c>
      <c r="C3794" s="9">
        <v>44983</v>
      </c>
      <c r="D3794" t="s">
        <v>72</v>
      </c>
      <c r="E3794" t="s">
        <v>642</v>
      </c>
      <c r="F3794">
        <v>4</v>
      </c>
      <c r="G3794">
        <v>6</v>
      </c>
      <c r="H3794" t="s">
        <v>113</v>
      </c>
      <c r="I3794" t="s">
        <v>31</v>
      </c>
      <c r="J3794">
        <v>19.789041095890401</v>
      </c>
      <c r="K3794">
        <v>1.591</v>
      </c>
      <c r="L3794">
        <v>0.88799999999999901</v>
      </c>
      <c r="M3794">
        <v>8.3040000000000003</v>
      </c>
      <c r="N3794">
        <v>3.7080000000000002</v>
      </c>
      <c r="O3794">
        <v>38</v>
      </c>
    </row>
    <row r="3795" spans="1:15" x14ac:dyDescent="0.45">
      <c r="A3795" t="s">
        <v>415</v>
      </c>
      <c r="B3795">
        <v>2023</v>
      </c>
      <c r="C3795" s="9">
        <v>44983</v>
      </c>
      <c r="D3795" t="s">
        <v>72</v>
      </c>
      <c r="E3795" t="s">
        <v>642</v>
      </c>
      <c r="F3795">
        <v>5</v>
      </c>
      <c r="G3795">
        <v>1</v>
      </c>
      <c r="H3795" t="s">
        <v>100</v>
      </c>
      <c r="I3795" t="s">
        <v>47</v>
      </c>
      <c r="J3795">
        <v>29.041095890410901</v>
      </c>
      <c r="K3795">
        <v>24.076000000000001</v>
      </c>
      <c r="L3795">
        <v>24.25</v>
      </c>
      <c r="M3795">
        <v>25.834</v>
      </c>
      <c r="N3795">
        <v>0.79200000000000004</v>
      </c>
      <c r="O3795">
        <v>11</v>
      </c>
    </row>
    <row r="3796" spans="1:15" x14ac:dyDescent="0.45">
      <c r="A3796" t="s">
        <v>415</v>
      </c>
      <c r="B3796">
        <v>2023</v>
      </c>
      <c r="C3796" s="9">
        <v>44983</v>
      </c>
      <c r="D3796" t="s">
        <v>72</v>
      </c>
      <c r="E3796" t="s">
        <v>642</v>
      </c>
      <c r="F3796">
        <v>5</v>
      </c>
      <c r="G3796">
        <v>2</v>
      </c>
      <c r="H3796" t="s">
        <v>26</v>
      </c>
      <c r="I3796" t="s">
        <v>27</v>
      </c>
      <c r="J3796">
        <v>24.7671232876712</v>
      </c>
      <c r="K3796">
        <v>25.750999999999902</v>
      </c>
      <c r="L3796">
        <v>25.738</v>
      </c>
      <c r="M3796">
        <v>27.315999999999999</v>
      </c>
      <c r="N3796">
        <v>0.78900000000000003</v>
      </c>
      <c r="O3796">
        <v>13</v>
      </c>
    </row>
    <row r="3797" spans="1:15" x14ac:dyDescent="0.45">
      <c r="A3797" t="s">
        <v>415</v>
      </c>
      <c r="B3797">
        <v>2023</v>
      </c>
      <c r="C3797" s="9">
        <v>44983</v>
      </c>
      <c r="D3797" t="s">
        <v>72</v>
      </c>
      <c r="E3797" t="s">
        <v>642</v>
      </c>
      <c r="F3797">
        <v>5</v>
      </c>
      <c r="G3797">
        <v>3</v>
      </c>
      <c r="H3797" t="s">
        <v>107</v>
      </c>
      <c r="I3797" t="s">
        <v>59</v>
      </c>
      <c r="J3797">
        <v>19.4739726027397</v>
      </c>
      <c r="K3797">
        <v>6.1769999999999996</v>
      </c>
      <c r="L3797">
        <v>10.553999999999901</v>
      </c>
      <c r="M3797">
        <v>15.54</v>
      </c>
      <c r="N3797">
        <v>2.4929999999999999</v>
      </c>
      <c r="O3797">
        <v>19</v>
      </c>
    </row>
    <row r="3798" spans="1:15" x14ac:dyDescent="0.45">
      <c r="A3798" t="s">
        <v>415</v>
      </c>
      <c r="B3798">
        <v>2023</v>
      </c>
      <c r="C3798" s="9">
        <v>44983</v>
      </c>
      <c r="D3798" t="s">
        <v>72</v>
      </c>
      <c r="E3798" t="s">
        <v>642</v>
      </c>
      <c r="F3798">
        <v>5</v>
      </c>
      <c r="G3798">
        <v>4</v>
      </c>
      <c r="H3798" t="s">
        <v>60</v>
      </c>
      <c r="I3798" t="s">
        <v>61</v>
      </c>
      <c r="J3798">
        <v>34.616438356164302</v>
      </c>
      <c r="K3798">
        <v>23.134999999999899</v>
      </c>
      <c r="L3798">
        <v>23.033000000000001</v>
      </c>
      <c r="M3798">
        <v>24.443000000000001</v>
      </c>
      <c r="N3798">
        <v>0.70499999999999996</v>
      </c>
      <c r="O3798">
        <v>25</v>
      </c>
    </row>
    <row r="3799" spans="1:15" x14ac:dyDescent="0.45">
      <c r="A3799" t="s">
        <v>415</v>
      </c>
      <c r="B3799">
        <v>2023</v>
      </c>
      <c r="C3799" s="9">
        <v>44983</v>
      </c>
      <c r="D3799" t="s">
        <v>72</v>
      </c>
      <c r="E3799" t="s">
        <v>642</v>
      </c>
      <c r="F3799">
        <v>5</v>
      </c>
      <c r="G3799">
        <v>5</v>
      </c>
      <c r="H3799" t="s">
        <v>64</v>
      </c>
      <c r="I3799" t="s">
        <v>65</v>
      </c>
      <c r="J3799">
        <v>22.178082191780799</v>
      </c>
      <c r="K3799">
        <v>13.388999999999999</v>
      </c>
      <c r="L3799">
        <v>13.846</v>
      </c>
      <c r="M3799">
        <v>18.46</v>
      </c>
      <c r="N3799">
        <v>2.3069999999999999</v>
      </c>
      <c r="O3799">
        <v>31</v>
      </c>
    </row>
    <row r="3800" spans="1:15" x14ac:dyDescent="0.45">
      <c r="A3800" t="s">
        <v>415</v>
      </c>
      <c r="B3800">
        <v>2023</v>
      </c>
      <c r="C3800" s="9">
        <v>44983</v>
      </c>
      <c r="D3800" t="s">
        <v>72</v>
      </c>
      <c r="E3800" t="s">
        <v>642</v>
      </c>
      <c r="F3800">
        <v>5</v>
      </c>
      <c r="G3800">
        <v>6</v>
      </c>
      <c r="H3800" t="s">
        <v>382</v>
      </c>
      <c r="I3800" t="s">
        <v>15</v>
      </c>
      <c r="J3800">
        <v>21.9972602739726</v>
      </c>
      <c r="K3800">
        <v>20.422000000000001</v>
      </c>
      <c r="L3800">
        <v>19.166</v>
      </c>
      <c r="M3800">
        <v>22.67</v>
      </c>
      <c r="N3800">
        <v>1.752</v>
      </c>
      <c r="O3800">
        <v>38</v>
      </c>
    </row>
    <row r="3801" spans="1:15" x14ac:dyDescent="0.45">
      <c r="A3801" t="s">
        <v>415</v>
      </c>
      <c r="B3801">
        <v>2023</v>
      </c>
      <c r="C3801" s="9">
        <v>44983</v>
      </c>
      <c r="D3801" t="s">
        <v>72</v>
      </c>
      <c r="E3801" t="s">
        <v>642</v>
      </c>
      <c r="F3801">
        <v>6</v>
      </c>
      <c r="G3801">
        <v>1</v>
      </c>
      <c r="H3801" t="s">
        <v>35</v>
      </c>
      <c r="I3801" t="s">
        <v>36</v>
      </c>
      <c r="J3801">
        <v>24.890410958904098</v>
      </c>
      <c r="K3801">
        <v>22.52</v>
      </c>
      <c r="L3801">
        <v>23.032</v>
      </c>
      <c r="M3801">
        <v>25.794</v>
      </c>
      <c r="N3801">
        <v>1.381</v>
      </c>
      <c r="O3801">
        <v>5</v>
      </c>
    </row>
    <row r="3802" spans="1:15" x14ac:dyDescent="0.45">
      <c r="A3802" t="s">
        <v>415</v>
      </c>
      <c r="B3802">
        <v>2023</v>
      </c>
      <c r="C3802" s="9">
        <v>44983</v>
      </c>
      <c r="D3802" t="s">
        <v>72</v>
      </c>
      <c r="E3802" t="s">
        <v>642</v>
      </c>
      <c r="F3802">
        <v>6</v>
      </c>
      <c r="G3802">
        <v>2</v>
      </c>
      <c r="H3802" t="s">
        <v>55</v>
      </c>
      <c r="I3802" t="s">
        <v>56</v>
      </c>
      <c r="J3802">
        <v>33.824657534246498</v>
      </c>
      <c r="K3802">
        <v>16.198999999999899</v>
      </c>
      <c r="L3802">
        <v>17.542999999999999</v>
      </c>
      <c r="M3802">
        <v>21.402999999999999</v>
      </c>
      <c r="N3802">
        <v>1.93</v>
      </c>
      <c r="O3802">
        <v>13</v>
      </c>
    </row>
    <row r="3803" spans="1:15" x14ac:dyDescent="0.45">
      <c r="A3803" t="s">
        <v>415</v>
      </c>
      <c r="B3803">
        <v>2023</v>
      </c>
      <c r="C3803" s="9">
        <v>44983</v>
      </c>
      <c r="D3803" t="s">
        <v>72</v>
      </c>
      <c r="E3803" t="s">
        <v>642</v>
      </c>
      <c r="F3803">
        <v>6</v>
      </c>
      <c r="G3803">
        <v>3</v>
      </c>
      <c r="H3803" t="s">
        <v>48</v>
      </c>
      <c r="I3803" t="s">
        <v>49</v>
      </c>
      <c r="J3803">
        <v>22.079452054794501</v>
      </c>
      <c r="K3803">
        <v>16.544</v>
      </c>
      <c r="L3803">
        <v>17.213000000000001</v>
      </c>
      <c r="M3803">
        <v>20.702999999999999</v>
      </c>
      <c r="N3803">
        <v>1.7450000000000001</v>
      </c>
      <c r="O3803">
        <v>19</v>
      </c>
    </row>
    <row r="3804" spans="1:15" x14ac:dyDescent="0.45">
      <c r="A3804" t="s">
        <v>415</v>
      </c>
      <c r="B3804">
        <v>2023</v>
      </c>
      <c r="C3804" s="9">
        <v>44983</v>
      </c>
      <c r="D3804" t="s">
        <v>72</v>
      </c>
      <c r="E3804" t="s">
        <v>642</v>
      </c>
      <c r="F3804">
        <v>6</v>
      </c>
      <c r="G3804">
        <v>4</v>
      </c>
      <c r="H3804" t="s">
        <v>101</v>
      </c>
      <c r="I3804" t="s">
        <v>151</v>
      </c>
      <c r="J3804">
        <v>23.408219178082099</v>
      </c>
      <c r="K3804">
        <v>15.199</v>
      </c>
      <c r="L3804">
        <v>15.832000000000001</v>
      </c>
      <c r="M3804">
        <v>20.21</v>
      </c>
      <c r="N3804">
        <v>2.1890000000000001</v>
      </c>
      <c r="O3804">
        <v>25</v>
      </c>
    </row>
    <row r="3805" spans="1:15" x14ac:dyDescent="0.45">
      <c r="A3805" t="s">
        <v>415</v>
      </c>
      <c r="B3805">
        <v>2023</v>
      </c>
      <c r="C3805" s="9">
        <v>44983</v>
      </c>
      <c r="D3805" t="s">
        <v>72</v>
      </c>
      <c r="E3805" t="s">
        <v>642</v>
      </c>
      <c r="F3805">
        <v>6</v>
      </c>
      <c r="G3805">
        <v>5</v>
      </c>
      <c r="H3805" t="s">
        <v>99</v>
      </c>
      <c r="I3805" t="s">
        <v>47</v>
      </c>
      <c r="J3805">
        <v>26.032876712328701</v>
      </c>
      <c r="K3805">
        <v>20.677999999999901</v>
      </c>
      <c r="L3805">
        <v>20.163</v>
      </c>
      <c r="M3805">
        <v>23.079000000000001</v>
      </c>
      <c r="N3805">
        <v>1.458</v>
      </c>
      <c r="O3805">
        <v>31</v>
      </c>
    </row>
    <row r="3806" spans="1:15" x14ac:dyDescent="0.45">
      <c r="A3806" t="s">
        <v>415</v>
      </c>
      <c r="B3806">
        <v>2023</v>
      </c>
      <c r="C3806" s="9">
        <v>44983</v>
      </c>
      <c r="D3806" t="s">
        <v>72</v>
      </c>
      <c r="E3806" t="s">
        <v>642</v>
      </c>
      <c r="F3806">
        <v>6</v>
      </c>
      <c r="G3806">
        <v>6</v>
      </c>
      <c r="H3806" t="s">
        <v>831</v>
      </c>
      <c r="I3806" t="s">
        <v>29</v>
      </c>
      <c r="J3806">
        <v>24.652054794520499</v>
      </c>
      <c r="K3806">
        <v>17.661000000000001</v>
      </c>
      <c r="L3806">
        <v>13.584</v>
      </c>
      <c r="M3806">
        <v>20.37</v>
      </c>
      <c r="N3806">
        <v>3.3929999999999998</v>
      </c>
      <c r="O3806">
        <v>38</v>
      </c>
    </row>
    <row r="3807" spans="1:15" x14ac:dyDescent="0.45">
      <c r="A3807" t="s">
        <v>415</v>
      </c>
      <c r="B3807">
        <v>2023</v>
      </c>
      <c r="C3807" s="9">
        <v>44983</v>
      </c>
      <c r="D3807" t="s">
        <v>72</v>
      </c>
      <c r="E3807" t="s">
        <v>643</v>
      </c>
      <c r="F3807">
        <v>1</v>
      </c>
      <c r="G3807">
        <v>1</v>
      </c>
      <c r="H3807" t="s">
        <v>28</v>
      </c>
      <c r="I3807" t="s">
        <v>29</v>
      </c>
      <c r="J3807">
        <v>23.172602739725999</v>
      </c>
      <c r="K3807">
        <v>30.111000000000001</v>
      </c>
      <c r="L3807">
        <v>30.323</v>
      </c>
      <c r="M3807">
        <v>32.279000000000003</v>
      </c>
      <c r="N3807">
        <v>0.97799999999999998</v>
      </c>
      <c r="O3807">
        <v>4</v>
      </c>
    </row>
    <row r="3808" spans="1:15" x14ac:dyDescent="0.45">
      <c r="A3808" t="s">
        <v>415</v>
      </c>
      <c r="B3808">
        <v>2023</v>
      </c>
      <c r="C3808" s="9">
        <v>44983</v>
      </c>
      <c r="D3808" t="s">
        <v>72</v>
      </c>
      <c r="E3808" t="s">
        <v>643</v>
      </c>
      <c r="F3808">
        <v>1</v>
      </c>
      <c r="G3808">
        <v>2</v>
      </c>
      <c r="H3808" t="s">
        <v>35</v>
      </c>
      <c r="I3808" t="s">
        <v>36</v>
      </c>
      <c r="J3808">
        <v>24.890410958904098</v>
      </c>
      <c r="K3808">
        <v>23.032</v>
      </c>
      <c r="L3808">
        <v>23.683</v>
      </c>
      <c r="M3808">
        <v>26.349</v>
      </c>
      <c r="N3808">
        <v>1.333</v>
      </c>
      <c r="O3808">
        <v>5</v>
      </c>
    </row>
    <row r="3809" spans="1:15" x14ac:dyDescent="0.45">
      <c r="A3809" t="s">
        <v>415</v>
      </c>
      <c r="B3809">
        <v>2023</v>
      </c>
      <c r="C3809" s="9">
        <v>44983</v>
      </c>
      <c r="D3809" t="s">
        <v>72</v>
      </c>
      <c r="E3809" t="s">
        <v>643</v>
      </c>
      <c r="F3809">
        <v>1</v>
      </c>
      <c r="G3809">
        <v>3</v>
      </c>
      <c r="H3809" t="s">
        <v>18</v>
      </c>
      <c r="I3809" t="s">
        <v>19</v>
      </c>
      <c r="J3809">
        <v>24.7643835616438</v>
      </c>
      <c r="K3809">
        <v>22.824999999999999</v>
      </c>
      <c r="L3809">
        <v>23.536000000000001</v>
      </c>
      <c r="M3809">
        <v>27.388000000000002</v>
      </c>
      <c r="N3809">
        <v>1.9259999999999999</v>
      </c>
      <c r="O3809">
        <v>6</v>
      </c>
    </row>
    <row r="3810" spans="1:15" x14ac:dyDescent="0.45">
      <c r="A3810" t="s">
        <v>415</v>
      </c>
      <c r="B3810">
        <v>2023</v>
      </c>
      <c r="C3810" s="9">
        <v>44983</v>
      </c>
      <c r="D3810" t="s">
        <v>72</v>
      </c>
      <c r="E3810" t="s">
        <v>643</v>
      </c>
      <c r="F3810">
        <v>1</v>
      </c>
      <c r="G3810">
        <v>4</v>
      </c>
      <c r="H3810" t="s">
        <v>20</v>
      </c>
      <c r="I3810" t="s">
        <v>21</v>
      </c>
      <c r="J3810">
        <v>27.561643835616401</v>
      </c>
      <c r="K3810">
        <v>29.169</v>
      </c>
      <c r="L3810">
        <v>29.047999999999998</v>
      </c>
      <c r="M3810">
        <v>30.532</v>
      </c>
      <c r="N3810">
        <v>0.74199999999999999</v>
      </c>
      <c r="O3810">
        <v>8</v>
      </c>
    </row>
    <row r="3811" spans="1:15" x14ac:dyDescent="0.45">
      <c r="A3811" t="s">
        <v>415</v>
      </c>
      <c r="B3811">
        <v>2023</v>
      </c>
      <c r="C3811" s="9">
        <v>44983</v>
      </c>
      <c r="D3811" t="s">
        <v>72</v>
      </c>
      <c r="E3811" t="s">
        <v>643</v>
      </c>
      <c r="F3811">
        <v>1</v>
      </c>
      <c r="G3811">
        <v>5</v>
      </c>
      <c r="H3811" t="s">
        <v>39</v>
      </c>
      <c r="I3811" t="s">
        <v>40</v>
      </c>
      <c r="J3811">
        <v>28.547945205479401</v>
      </c>
      <c r="K3811">
        <v>24.678999999999998</v>
      </c>
      <c r="L3811">
        <v>24.573</v>
      </c>
      <c r="M3811">
        <v>26.285</v>
      </c>
      <c r="N3811">
        <v>0.85599999999999998</v>
      </c>
      <c r="O3811">
        <v>12</v>
      </c>
    </row>
    <row r="3812" spans="1:15" x14ac:dyDescent="0.45">
      <c r="A3812" t="s">
        <v>415</v>
      </c>
      <c r="B3812">
        <v>2023</v>
      </c>
      <c r="C3812" s="9">
        <v>44983</v>
      </c>
      <c r="D3812" t="s">
        <v>72</v>
      </c>
      <c r="E3812" t="s">
        <v>643</v>
      </c>
      <c r="F3812">
        <v>1</v>
      </c>
      <c r="G3812">
        <v>6</v>
      </c>
      <c r="H3812" t="s">
        <v>385</v>
      </c>
      <c r="I3812" t="s">
        <v>38</v>
      </c>
      <c r="J3812">
        <v>25.671232876712299</v>
      </c>
      <c r="K3812">
        <v>17.927</v>
      </c>
      <c r="L3812">
        <v>17.113</v>
      </c>
      <c r="M3812">
        <v>21.940999999999999</v>
      </c>
      <c r="N3812">
        <v>2.4140000000000001</v>
      </c>
      <c r="O3812">
        <v>9</v>
      </c>
    </row>
    <row r="3813" spans="1:15" x14ac:dyDescent="0.45">
      <c r="A3813" t="s">
        <v>415</v>
      </c>
      <c r="B3813">
        <v>2023</v>
      </c>
      <c r="C3813" s="9">
        <v>44983</v>
      </c>
      <c r="D3813" t="s">
        <v>72</v>
      </c>
      <c r="E3813" t="s">
        <v>643</v>
      </c>
      <c r="F3813">
        <v>2</v>
      </c>
      <c r="G3813">
        <v>1</v>
      </c>
      <c r="H3813" t="s">
        <v>16</v>
      </c>
      <c r="I3813" t="s">
        <v>17</v>
      </c>
      <c r="J3813">
        <v>23.852054794520502</v>
      </c>
      <c r="K3813">
        <v>28.815999999999999</v>
      </c>
      <c r="L3813">
        <v>28.981999999999999</v>
      </c>
      <c r="M3813">
        <v>30.5</v>
      </c>
      <c r="N3813">
        <v>0.75900000000000001</v>
      </c>
      <c r="O3813">
        <v>2</v>
      </c>
    </row>
    <row r="3814" spans="1:15" x14ac:dyDescent="0.45">
      <c r="A3814" t="s">
        <v>415</v>
      </c>
      <c r="B3814">
        <v>2023</v>
      </c>
      <c r="C3814" s="9">
        <v>44983</v>
      </c>
      <c r="D3814" t="s">
        <v>72</v>
      </c>
      <c r="E3814" t="s">
        <v>643</v>
      </c>
      <c r="F3814">
        <v>2</v>
      </c>
      <c r="G3814">
        <v>2</v>
      </c>
      <c r="H3814" t="s">
        <v>45</v>
      </c>
      <c r="I3814" t="s">
        <v>97</v>
      </c>
      <c r="J3814">
        <v>32.013698630136901</v>
      </c>
      <c r="K3814">
        <v>18.637999999999899</v>
      </c>
      <c r="L3814">
        <v>20.847999999999999</v>
      </c>
      <c r="M3814">
        <v>24.794</v>
      </c>
      <c r="N3814">
        <v>1.9730000000000001</v>
      </c>
      <c r="O3814">
        <v>3</v>
      </c>
    </row>
    <row r="3815" spans="1:15" x14ac:dyDescent="0.45">
      <c r="A3815" t="s">
        <v>415</v>
      </c>
      <c r="B3815">
        <v>2023</v>
      </c>
      <c r="C3815" s="9">
        <v>44983</v>
      </c>
      <c r="D3815" t="s">
        <v>72</v>
      </c>
      <c r="E3815" t="s">
        <v>643</v>
      </c>
      <c r="F3815">
        <v>2</v>
      </c>
      <c r="G3815">
        <v>3</v>
      </c>
      <c r="H3815" t="s">
        <v>42</v>
      </c>
      <c r="I3815" t="s">
        <v>40</v>
      </c>
      <c r="J3815">
        <v>24.2383561643835</v>
      </c>
      <c r="K3815">
        <v>30.370999999999999</v>
      </c>
      <c r="L3815">
        <v>30.055</v>
      </c>
      <c r="M3815">
        <v>32.957000000000001</v>
      </c>
      <c r="N3815">
        <v>1.4510000000000001</v>
      </c>
      <c r="O3815">
        <v>1</v>
      </c>
    </row>
    <row r="3816" spans="1:15" x14ac:dyDescent="0.45">
      <c r="A3816" t="s">
        <v>415</v>
      </c>
      <c r="B3816">
        <v>2023</v>
      </c>
      <c r="C3816" s="9">
        <v>44983</v>
      </c>
      <c r="D3816" t="s">
        <v>72</v>
      </c>
      <c r="E3816" t="s">
        <v>643</v>
      </c>
      <c r="F3816">
        <v>2</v>
      </c>
      <c r="G3816">
        <v>4</v>
      </c>
      <c r="H3816" t="s">
        <v>100</v>
      </c>
      <c r="I3816" t="s">
        <v>47</v>
      </c>
      <c r="J3816">
        <v>29.041095890410901</v>
      </c>
      <c r="K3816">
        <v>24.25</v>
      </c>
      <c r="L3816">
        <v>24.305</v>
      </c>
      <c r="M3816">
        <v>25.876999999999999</v>
      </c>
      <c r="N3816">
        <v>0.78600000000000003</v>
      </c>
      <c r="O3816">
        <v>11</v>
      </c>
    </row>
    <row r="3817" spans="1:15" x14ac:dyDescent="0.45">
      <c r="A3817" t="s">
        <v>415</v>
      </c>
      <c r="B3817">
        <v>2023</v>
      </c>
      <c r="C3817" s="9">
        <v>44983</v>
      </c>
      <c r="D3817" t="s">
        <v>72</v>
      </c>
      <c r="E3817" t="s">
        <v>643</v>
      </c>
      <c r="F3817">
        <v>2</v>
      </c>
      <c r="G3817">
        <v>5</v>
      </c>
      <c r="H3817" t="s">
        <v>381</v>
      </c>
      <c r="I3817" t="s">
        <v>25</v>
      </c>
      <c r="J3817">
        <v>20.194520547945199</v>
      </c>
      <c r="K3817">
        <v>21.724999999999898</v>
      </c>
      <c r="L3817">
        <v>21.850999999999999</v>
      </c>
      <c r="M3817">
        <v>24.859000000000002</v>
      </c>
      <c r="N3817">
        <v>1.504</v>
      </c>
      <c r="O3817">
        <v>10</v>
      </c>
    </row>
    <row r="3818" spans="1:15" x14ac:dyDescent="0.45">
      <c r="A3818" t="s">
        <v>415</v>
      </c>
      <c r="B3818">
        <v>2023</v>
      </c>
      <c r="C3818" s="9">
        <v>44983</v>
      </c>
      <c r="D3818" t="s">
        <v>72</v>
      </c>
      <c r="E3818" t="s">
        <v>643</v>
      </c>
      <c r="F3818">
        <v>2</v>
      </c>
      <c r="G3818">
        <v>6</v>
      </c>
      <c r="H3818" t="s">
        <v>23</v>
      </c>
      <c r="I3818" t="s">
        <v>15</v>
      </c>
      <c r="J3818">
        <v>25.4602739726027</v>
      </c>
      <c r="K3818">
        <v>30.099999999999898</v>
      </c>
      <c r="L3818">
        <v>29.672999999999998</v>
      </c>
      <c r="M3818">
        <v>31.478999999999999</v>
      </c>
      <c r="N3818">
        <v>0.90300000000000002</v>
      </c>
      <c r="O3818">
        <v>7</v>
      </c>
    </row>
    <row r="3819" spans="1:15" x14ac:dyDescent="0.45">
      <c r="A3819" t="s">
        <v>415</v>
      </c>
      <c r="B3819">
        <v>2023</v>
      </c>
      <c r="C3819" s="9">
        <v>44983</v>
      </c>
      <c r="D3819" t="s">
        <v>72</v>
      </c>
      <c r="E3819" t="s">
        <v>370</v>
      </c>
      <c r="F3819">
        <v>1</v>
      </c>
      <c r="G3819">
        <v>1</v>
      </c>
      <c r="H3819" t="s">
        <v>42</v>
      </c>
      <c r="I3819" t="s">
        <v>40</v>
      </c>
      <c r="J3819">
        <v>24.2383561643835</v>
      </c>
      <c r="K3819">
        <v>30.055</v>
      </c>
      <c r="L3819">
        <v>30.59</v>
      </c>
      <c r="M3819">
        <v>33.411999999999999</v>
      </c>
      <c r="N3819">
        <v>1.411</v>
      </c>
      <c r="O3819">
        <v>1</v>
      </c>
    </row>
    <row r="3820" spans="1:15" x14ac:dyDescent="0.45">
      <c r="A3820" t="s">
        <v>415</v>
      </c>
      <c r="B3820">
        <v>2023</v>
      </c>
      <c r="C3820" s="9">
        <v>44983</v>
      </c>
      <c r="D3820" t="s">
        <v>72</v>
      </c>
      <c r="E3820" t="s">
        <v>370</v>
      </c>
      <c r="F3820">
        <v>1</v>
      </c>
      <c r="G3820">
        <v>2</v>
      </c>
      <c r="H3820" t="s">
        <v>16</v>
      </c>
      <c r="I3820" t="s">
        <v>17</v>
      </c>
      <c r="J3820">
        <v>23.852054794520502</v>
      </c>
      <c r="K3820">
        <v>28.981999999999999</v>
      </c>
      <c r="L3820">
        <v>29.072999999999901</v>
      </c>
      <c r="M3820">
        <v>30.582999999999998</v>
      </c>
      <c r="N3820">
        <v>0.755</v>
      </c>
      <c r="O3820">
        <v>2</v>
      </c>
    </row>
    <row r="3821" spans="1:15" x14ac:dyDescent="0.45">
      <c r="A3821" t="s">
        <v>415</v>
      </c>
      <c r="B3821">
        <v>2023</v>
      </c>
      <c r="C3821" s="9">
        <v>44983</v>
      </c>
      <c r="D3821" t="s">
        <v>72</v>
      </c>
      <c r="E3821" t="s">
        <v>370</v>
      </c>
      <c r="F3821">
        <v>1</v>
      </c>
      <c r="G3821">
        <v>3</v>
      </c>
      <c r="H3821" t="s">
        <v>45</v>
      </c>
      <c r="I3821" t="s">
        <v>97</v>
      </c>
      <c r="J3821">
        <v>32.013698630136901</v>
      </c>
      <c r="K3821">
        <v>20.847999999999999</v>
      </c>
      <c r="L3821">
        <v>22.100999999999999</v>
      </c>
      <c r="M3821">
        <v>25.760999999999999</v>
      </c>
      <c r="N3821">
        <v>1.83</v>
      </c>
      <c r="O3821">
        <v>3</v>
      </c>
    </row>
    <row r="3822" spans="1:15" x14ac:dyDescent="0.45">
      <c r="A3822" t="s">
        <v>415</v>
      </c>
      <c r="B3822">
        <v>2023</v>
      </c>
      <c r="C3822" s="9">
        <v>44983</v>
      </c>
      <c r="D3822" t="s">
        <v>72</v>
      </c>
      <c r="E3822" t="s">
        <v>370</v>
      </c>
      <c r="F3822">
        <v>1</v>
      </c>
      <c r="G3822">
        <v>4</v>
      </c>
      <c r="H3822" t="s">
        <v>28</v>
      </c>
      <c r="I3822" t="s">
        <v>29</v>
      </c>
      <c r="J3822">
        <v>23.172602739725999</v>
      </c>
      <c r="K3822">
        <v>30.323</v>
      </c>
      <c r="L3822">
        <v>30.122</v>
      </c>
      <c r="M3822">
        <v>32.045999999999999</v>
      </c>
      <c r="N3822">
        <v>0.96199999999999997</v>
      </c>
      <c r="O3822">
        <v>4</v>
      </c>
    </row>
    <row r="3823" spans="1:15" x14ac:dyDescent="0.45">
      <c r="A3823" t="s">
        <v>415</v>
      </c>
      <c r="B3823">
        <v>2023</v>
      </c>
      <c r="C3823" s="9">
        <v>44983</v>
      </c>
      <c r="D3823" t="s">
        <v>72</v>
      </c>
      <c r="E3823" t="s">
        <v>370</v>
      </c>
      <c r="F3823">
        <v>1</v>
      </c>
      <c r="G3823">
        <v>5</v>
      </c>
      <c r="H3823" t="s">
        <v>35</v>
      </c>
      <c r="I3823" t="s">
        <v>36</v>
      </c>
      <c r="J3823">
        <v>24.890410958904098</v>
      </c>
      <c r="K3823">
        <v>23.683</v>
      </c>
      <c r="L3823">
        <v>23.631</v>
      </c>
      <c r="M3823">
        <v>26.213000000000001</v>
      </c>
      <c r="N3823">
        <v>1.2909999999999999</v>
      </c>
      <c r="O3823">
        <v>5</v>
      </c>
    </row>
    <row r="3824" spans="1:15" x14ac:dyDescent="0.45">
      <c r="A3824" t="s">
        <v>415</v>
      </c>
      <c r="B3824">
        <v>2023</v>
      </c>
      <c r="C3824" s="9">
        <v>44983</v>
      </c>
      <c r="D3824" t="s">
        <v>72</v>
      </c>
      <c r="E3824" t="s">
        <v>370</v>
      </c>
      <c r="F3824">
        <v>1</v>
      </c>
      <c r="G3824">
        <v>6</v>
      </c>
      <c r="H3824" t="s">
        <v>18</v>
      </c>
      <c r="I3824" t="s">
        <v>19</v>
      </c>
      <c r="J3824">
        <v>24.7643835616438</v>
      </c>
      <c r="K3824">
        <v>23.536000000000001</v>
      </c>
      <c r="L3824">
        <v>22.677</v>
      </c>
      <c r="M3824">
        <v>26.323</v>
      </c>
      <c r="N3824">
        <v>1.823</v>
      </c>
      <c r="O3824">
        <v>6</v>
      </c>
    </row>
    <row r="3825" spans="1:15" x14ac:dyDescent="0.45">
      <c r="A3825" t="s">
        <v>415</v>
      </c>
      <c r="B3825">
        <v>2023</v>
      </c>
      <c r="C3825" s="9">
        <v>44983</v>
      </c>
      <c r="D3825" t="s">
        <v>72</v>
      </c>
      <c r="E3825" t="s">
        <v>370</v>
      </c>
      <c r="F3825">
        <v>2</v>
      </c>
      <c r="G3825">
        <v>1</v>
      </c>
      <c r="H3825" t="s">
        <v>23</v>
      </c>
      <c r="I3825" t="s">
        <v>15</v>
      </c>
      <c r="J3825">
        <v>25.4602739726027</v>
      </c>
      <c r="K3825">
        <v>29.672999999999998</v>
      </c>
      <c r="L3825">
        <v>29.863</v>
      </c>
      <c r="M3825">
        <v>31.655000000000001</v>
      </c>
      <c r="N3825">
        <v>0.89600000000000002</v>
      </c>
      <c r="O3825">
        <v>7</v>
      </c>
    </row>
    <row r="3826" spans="1:15" x14ac:dyDescent="0.45">
      <c r="A3826" t="s">
        <v>415</v>
      </c>
      <c r="B3826">
        <v>2023</v>
      </c>
      <c r="C3826" s="9">
        <v>44983</v>
      </c>
      <c r="D3826" t="s">
        <v>72</v>
      </c>
      <c r="E3826" t="s">
        <v>370</v>
      </c>
      <c r="F3826">
        <v>2</v>
      </c>
      <c r="G3826">
        <v>2</v>
      </c>
      <c r="H3826" t="s">
        <v>20</v>
      </c>
      <c r="I3826" t="s">
        <v>21</v>
      </c>
      <c r="J3826">
        <v>27.561643835616401</v>
      </c>
      <c r="K3826">
        <v>29.047999999999998</v>
      </c>
      <c r="L3826">
        <v>29.076999999999899</v>
      </c>
      <c r="M3826">
        <v>30.555</v>
      </c>
      <c r="N3826">
        <v>0.73899999999999999</v>
      </c>
      <c r="O3826">
        <v>8</v>
      </c>
    </row>
    <row r="3827" spans="1:15" x14ac:dyDescent="0.45">
      <c r="A3827" t="s">
        <v>415</v>
      </c>
      <c r="B3827">
        <v>2023</v>
      </c>
      <c r="C3827" s="9">
        <v>44983</v>
      </c>
      <c r="D3827" t="s">
        <v>72</v>
      </c>
      <c r="E3827" t="s">
        <v>370</v>
      </c>
      <c r="F3827">
        <v>2</v>
      </c>
      <c r="G3827">
        <v>3</v>
      </c>
      <c r="H3827" t="s">
        <v>385</v>
      </c>
      <c r="I3827" t="s">
        <v>38</v>
      </c>
      <c r="J3827">
        <v>25.671232876712299</v>
      </c>
      <c r="K3827">
        <v>17.113</v>
      </c>
      <c r="L3827">
        <v>19.064</v>
      </c>
      <c r="M3827">
        <v>23.396000000000001</v>
      </c>
      <c r="N3827">
        <v>2.1659999999999999</v>
      </c>
      <c r="O3827">
        <v>9</v>
      </c>
    </row>
    <row r="3828" spans="1:15" x14ac:dyDescent="0.45">
      <c r="A3828" t="s">
        <v>415</v>
      </c>
      <c r="B3828">
        <v>2023</v>
      </c>
      <c r="C3828" s="9">
        <v>44983</v>
      </c>
      <c r="D3828" t="s">
        <v>72</v>
      </c>
      <c r="E3828" t="s">
        <v>370</v>
      </c>
      <c r="F3828">
        <v>2</v>
      </c>
      <c r="G3828">
        <v>4</v>
      </c>
      <c r="H3828" t="s">
        <v>381</v>
      </c>
      <c r="I3828" t="s">
        <v>25</v>
      </c>
      <c r="J3828">
        <v>20.194520547945199</v>
      </c>
      <c r="K3828">
        <v>21.850999999999999</v>
      </c>
      <c r="L3828">
        <v>22.027999999999999</v>
      </c>
      <c r="M3828">
        <v>24.905999999999999</v>
      </c>
      <c r="N3828">
        <v>1.4390000000000001</v>
      </c>
      <c r="O3828">
        <v>10</v>
      </c>
    </row>
    <row r="3829" spans="1:15" x14ac:dyDescent="0.45">
      <c r="A3829" t="s">
        <v>415</v>
      </c>
      <c r="B3829">
        <v>2023</v>
      </c>
      <c r="C3829" s="9">
        <v>44983</v>
      </c>
      <c r="D3829" t="s">
        <v>72</v>
      </c>
      <c r="E3829" t="s">
        <v>370</v>
      </c>
      <c r="F3829">
        <v>2</v>
      </c>
      <c r="G3829">
        <v>5</v>
      </c>
      <c r="H3829" t="s">
        <v>100</v>
      </c>
      <c r="I3829" t="s">
        <v>47</v>
      </c>
      <c r="J3829">
        <v>29.041095890410901</v>
      </c>
      <c r="K3829">
        <v>24.305</v>
      </c>
      <c r="L3829">
        <v>24.209999999999901</v>
      </c>
      <c r="M3829">
        <v>25.771999999999998</v>
      </c>
      <c r="N3829">
        <v>0.78100000000000003</v>
      </c>
      <c r="O3829">
        <v>11</v>
      </c>
    </row>
    <row r="3830" spans="1:15" x14ac:dyDescent="0.45">
      <c r="A3830" t="s">
        <v>415</v>
      </c>
      <c r="B3830">
        <v>2023</v>
      </c>
      <c r="C3830" s="9">
        <v>44983</v>
      </c>
      <c r="D3830" t="s">
        <v>72</v>
      </c>
      <c r="E3830" t="s">
        <v>370</v>
      </c>
      <c r="F3830">
        <v>2</v>
      </c>
      <c r="G3830">
        <v>6</v>
      </c>
      <c r="H3830" t="s">
        <v>39</v>
      </c>
      <c r="I3830" t="s">
        <v>40</v>
      </c>
      <c r="J3830">
        <v>28.547945205479401</v>
      </c>
      <c r="K3830">
        <v>24.573</v>
      </c>
      <c r="L3830">
        <v>24.321999999999999</v>
      </c>
      <c r="M3830">
        <v>26.02</v>
      </c>
      <c r="N3830">
        <v>0.84899999999999998</v>
      </c>
      <c r="O3830">
        <v>12</v>
      </c>
    </row>
    <row r="3831" spans="1:15" x14ac:dyDescent="0.45">
      <c r="A3831" t="s">
        <v>844</v>
      </c>
      <c r="B3831">
        <v>2023</v>
      </c>
      <c r="C3831" s="9">
        <v>45002</v>
      </c>
      <c r="D3831" t="s">
        <v>72</v>
      </c>
      <c r="E3831" t="s">
        <v>454</v>
      </c>
      <c r="F3831">
        <v>1</v>
      </c>
      <c r="G3831">
        <v>1</v>
      </c>
      <c r="H3831" t="s">
        <v>18</v>
      </c>
      <c r="I3831" t="s">
        <v>19</v>
      </c>
      <c r="J3831">
        <v>24.816438356164301</v>
      </c>
      <c r="K3831">
        <v>22.677</v>
      </c>
      <c r="L3831">
        <v>23.670999999999999</v>
      </c>
      <c r="M3831">
        <v>27.170999999999999</v>
      </c>
      <c r="N3831">
        <v>1.75</v>
      </c>
      <c r="O3831">
        <v>6</v>
      </c>
    </row>
    <row r="3832" spans="1:15" x14ac:dyDescent="0.45">
      <c r="A3832" t="s">
        <v>844</v>
      </c>
      <c r="B3832">
        <v>2023</v>
      </c>
      <c r="C3832" s="9">
        <v>45002</v>
      </c>
      <c r="D3832" t="s">
        <v>72</v>
      </c>
      <c r="E3832" t="s">
        <v>454</v>
      </c>
      <c r="F3832">
        <v>1</v>
      </c>
      <c r="G3832">
        <v>2</v>
      </c>
      <c r="H3832" t="s">
        <v>20</v>
      </c>
      <c r="I3832" t="s">
        <v>21</v>
      </c>
      <c r="J3832">
        <v>27.613698630136899</v>
      </c>
      <c r="K3832">
        <v>29.076999999999899</v>
      </c>
      <c r="L3832">
        <v>28.992000000000001</v>
      </c>
      <c r="M3832">
        <v>30.468</v>
      </c>
      <c r="N3832">
        <v>0.73799999999999999</v>
      </c>
      <c r="O3832">
        <v>16</v>
      </c>
    </row>
    <row r="3833" spans="1:15" x14ac:dyDescent="0.45">
      <c r="A3833" t="s">
        <v>844</v>
      </c>
      <c r="B3833">
        <v>2023</v>
      </c>
      <c r="C3833" s="9">
        <v>45002</v>
      </c>
      <c r="D3833" t="s">
        <v>72</v>
      </c>
      <c r="E3833" t="s">
        <v>454</v>
      </c>
      <c r="F3833">
        <v>1</v>
      </c>
      <c r="G3833">
        <v>3</v>
      </c>
      <c r="H3833" t="s">
        <v>52</v>
      </c>
      <c r="I3833" t="s">
        <v>53</v>
      </c>
      <c r="J3833">
        <v>26.019178082191701</v>
      </c>
      <c r="K3833">
        <v>17.038</v>
      </c>
      <c r="L3833">
        <v>17.265000000000001</v>
      </c>
      <c r="M3833">
        <v>19.516999999999999</v>
      </c>
      <c r="N3833">
        <v>1.1259999999999999</v>
      </c>
      <c r="O3833">
        <v>8</v>
      </c>
    </row>
    <row r="3834" spans="1:15" x14ac:dyDescent="0.45">
      <c r="A3834" t="s">
        <v>844</v>
      </c>
      <c r="B3834">
        <v>2023</v>
      </c>
      <c r="C3834" s="9">
        <v>45002</v>
      </c>
      <c r="D3834" t="s">
        <v>72</v>
      </c>
      <c r="E3834" t="s">
        <v>454</v>
      </c>
      <c r="F3834">
        <v>1</v>
      </c>
      <c r="G3834">
        <v>4</v>
      </c>
      <c r="H3834" t="s">
        <v>80</v>
      </c>
      <c r="I3834" t="s">
        <v>17</v>
      </c>
      <c r="J3834">
        <v>21.104109589040998</v>
      </c>
      <c r="K3834">
        <v>16.768000000000001</v>
      </c>
      <c r="L3834">
        <v>15.975</v>
      </c>
      <c r="M3834">
        <v>21.023</v>
      </c>
      <c r="N3834">
        <v>2.524</v>
      </c>
      <c r="O3834">
        <v>12</v>
      </c>
    </row>
    <row r="3835" spans="1:15" x14ac:dyDescent="0.45">
      <c r="A3835" t="s">
        <v>844</v>
      </c>
      <c r="B3835">
        <v>2023</v>
      </c>
      <c r="C3835" s="9">
        <v>45002</v>
      </c>
      <c r="D3835" t="s">
        <v>72</v>
      </c>
      <c r="E3835" t="s">
        <v>454</v>
      </c>
      <c r="F3835">
        <v>1</v>
      </c>
      <c r="G3835">
        <v>5</v>
      </c>
      <c r="H3835" t="s">
        <v>289</v>
      </c>
      <c r="I3835" t="s">
        <v>70</v>
      </c>
      <c r="J3835">
        <v>24.005479452054701</v>
      </c>
      <c r="K3835">
        <v>3.7919999999999998</v>
      </c>
      <c r="L3835">
        <v>3.3519999999999999</v>
      </c>
      <c r="M3835">
        <v>11.375999999999999</v>
      </c>
      <c r="N3835">
        <v>4.0119999999999996</v>
      </c>
      <c r="O3835">
        <v>40</v>
      </c>
    </row>
    <row r="3836" spans="1:15" x14ac:dyDescent="0.45">
      <c r="A3836" t="s">
        <v>844</v>
      </c>
      <c r="B3836">
        <v>2023</v>
      </c>
      <c r="C3836" s="9">
        <v>45002</v>
      </c>
      <c r="D3836" t="s">
        <v>72</v>
      </c>
      <c r="E3836" t="s">
        <v>454</v>
      </c>
      <c r="F3836">
        <v>2</v>
      </c>
      <c r="G3836">
        <v>1</v>
      </c>
      <c r="H3836" t="s">
        <v>39</v>
      </c>
      <c r="I3836" t="s">
        <v>40</v>
      </c>
      <c r="J3836">
        <v>28.6</v>
      </c>
      <c r="K3836">
        <v>24.321999999999999</v>
      </c>
      <c r="L3836">
        <v>24.562000000000001</v>
      </c>
      <c r="M3836">
        <v>26.25</v>
      </c>
      <c r="N3836">
        <v>0.84399999999999997</v>
      </c>
      <c r="O3836">
        <v>10</v>
      </c>
    </row>
    <row r="3837" spans="1:15" x14ac:dyDescent="0.45">
      <c r="A3837" t="s">
        <v>844</v>
      </c>
      <c r="B3837">
        <v>2023</v>
      </c>
      <c r="C3837" s="9">
        <v>45002</v>
      </c>
      <c r="D3837" t="s">
        <v>72</v>
      </c>
      <c r="E3837" t="s">
        <v>454</v>
      </c>
      <c r="F3837">
        <v>2</v>
      </c>
      <c r="G3837">
        <v>2</v>
      </c>
      <c r="H3837" t="s">
        <v>384</v>
      </c>
      <c r="I3837" t="s">
        <v>19</v>
      </c>
      <c r="J3837">
        <v>23.531506849315001</v>
      </c>
      <c r="K3837">
        <v>26.675000000000001</v>
      </c>
      <c r="L3837">
        <v>26.664999999999999</v>
      </c>
      <c r="M3837">
        <v>29.317</v>
      </c>
      <c r="N3837">
        <v>1.3260000000000001</v>
      </c>
      <c r="O3837">
        <v>9</v>
      </c>
    </row>
    <row r="3838" spans="1:15" x14ac:dyDescent="0.45">
      <c r="A3838" t="s">
        <v>844</v>
      </c>
      <c r="B3838">
        <v>2023</v>
      </c>
      <c r="C3838" s="9">
        <v>45002</v>
      </c>
      <c r="D3838" t="s">
        <v>72</v>
      </c>
      <c r="E3838" t="s">
        <v>454</v>
      </c>
      <c r="F3838">
        <v>2</v>
      </c>
      <c r="G3838">
        <v>3</v>
      </c>
      <c r="H3838" t="s">
        <v>54</v>
      </c>
      <c r="I3838" t="s">
        <v>44</v>
      </c>
      <c r="J3838">
        <v>25.731506849315</v>
      </c>
      <c r="K3838">
        <v>19.369</v>
      </c>
      <c r="L3838">
        <v>19.782999999999902</v>
      </c>
      <c r="M3838">
        <v>22.664999999999999</v>
      </c>
      <c r="N3838">
        <v>1.4410000000000001</v>
      </c>
      <c r="O3838">
        <v>21</v>
      </c>
    </row>
    <row r="3839" spans="1:15" x14ac:dyDescent="0.45">
      <c r="A3839" t="s">
        <v>844</v>
      </c>
      <c r="B3839">
        <v>2023</v>
      </c>
      <c r="C3839" s="9">
        <v>45002</v>
      </c>
      <c r="D3839" t="s">
        <v>72</v>
      </c>
      <c r="E3839" t="s">
        <v>454</v>
      </c>
      <c r="F3839">
        <v>2</v>
      </c>
      <c r="G3839">
        <v>4</v>
      </c>
      <c r="H3839" t="s">
        <v>99</v>
      </c>
      <c r="I3839" t="s">
        <v>47</v>
      </c>
      <c r="J3839">
        <v>26.084931506849301</v>
      </c>
      <c r="K3839">
        <v>20.163</v>
      </c>
      <c r="L3839">
        <v>20.161999999999999</v>
      </c>
      <c r="M3839">
        <v>22.97</v>
      </c>
      <c r="N3839">
        <v>1.4039999999999999</v>
      </c>
      <c r="O3839">
        <v>22</v>
      </c>
    </row>
    <row r="3840" spans="1:15" x14ac:dyDescent="0.45">
      <c r="A3840" t="s">
        <v>844</v>
      </c>
      <c r="B3840">
        <v>2023</v>
      </c>
      <c r="C3840" s="9">
        <v>45002</v>
      </c>
      <c r="D3840" t="s">
        <v>72</v>
      </c>
      <c r="E3840" t="s">
        <v>454</v>
      </c>
      <c r="F3840">
        <v>2</v>
      </c>
      <c r="G3840">
        <v>5</v>
      </c>
      <c r="H3840" t="s">
        <v>385</v>
      </c>
      <c r="I3840" t="s">
        <v>38</v>
      </c>
      <c r="J3840">
        <v>25.7232876712328</v>
      </c>
      <c r="K3840">
        <v>19.064</v>
      </c>
      <c r="L3840">
        <v>18.419</v>
      </c>
      <c r="M3840">
        <v>22.443000000000001</v>
      </c>
      <c r="N3840">
        <v>2.012</v>
      </c>
      <c r="O3840">
        <v>23</v>
      </c>
    </row>
    <row r="3841" spans="1:15" x14ac:dyDescent="0.45">
      <c r="A3841" t="s">
        <v>844</v>
      </c>
      <c r="B3841">
        <v>2023</v>
      </c>
      <c r="C3841" s="9">
        <v>45002</v>
      </c>
      <c r="D3841" t="s">
        <v>72</v>
      </c>
      <c r="E3841" t="s">
        <v>454</v>
      </c>
      <c r="F3841">
        <v>2</v>
      </c>
      <c r="G3841">
        <v>6</v>
      </c>
      <c r="H3841" t="s">
        <v>845</v>
      </c>
      <c r="I3841" t="s">
        <v>235</v>
      </c>
      <c r="J3841">
        <v>19.095890410958901</v>
      </c>
      <c r="K3841">
        <v>9</v>
      </c>
      <c r="L3841">
        <v>4.2080000000000002</v>
      </c>
      <c r="M3841">
        <v>15.154</v>
      </c>
      <c r="N3841">
        <v>5.4729999999999999</v>
      </c>
      <c r="O3841">
        <v>31</v>
      </c>
    </row>
    <row r="3842" spans="1:15" x14ac:dyDescent="0.45">
      <c r="A3842" t="s">
        <v>844</v>
      </c>
      <c r="B3842">
        <v>2023</v>
      </c>
      <c r="C3842" s="9">
        <v>45002</v>
      </c>
      <c r="D3842" t="s">
        <v>72</v>
      </c>
      <c r="E3842" t="s">
        <v>454</v>
      </c>
      <c r="F3842">
        <v>3</v>
      </c>
      <c r="G3842">
        <v>1</v>
      </c>
      <c r="H3842" t="s">
        <v>28</v>
      </c>
      <c r="I3842" t="s">
        <v>29</v>
      </c>
      <c r="J3842">
        <v>23.2246575342465</v>
      </c>
      <c r="K3842">
        <v>30.122</v>
      </c>
      <c r="L3842">
        <v>30.23</v>
      </c>
      <c r="M3842">
        <v>32.146000000000001</v>
      </c>
      <c r="N3842">
        <v>0.95799999999999996</v>
      </c>
      <c r="O3842">
        <v>7</v>
      </c>
    </row>
    <row r="3843" spans="1:15" x14ac:dyDescent="0.45">
      <c r="A3843" t="s">
        <v>844</v>
      </c>
      <c r="B3843">
        <v>2023</v>
      </c>
      <c r="C3843" s="9">
        <v>45002</v>
      </c>
      <c r="D3843" t="s">
        <v>72</v>
      </c>
      <c r="E3843" t="s">
        <v>454</v>
      </c>
      <c r="F3843">
        <v>3</v>
      </c>
      <c r="G3843">
        <v>2</v>
      </c>
      <c r="H3843" t="s">
        <v>45</v>
      </c>
      <c r="I3843" t="s">
        <v>40</v>
      </c>
      <c r="J3843">
        <v>32.065753424657501</v>
      </c>
      <c r="K3843">
        <v>22.100999999999999</v>
      </c>
      <c r="L3843">
        <v>22.619999999999902</v>
      </c>
      <c r="M3843">
        <v>26.13</v>
      </c>
      <c r="N3843">
        <v>1.7549999999999999</v>
      </c>
      <c r="O3843">
        <v>5</v>
      </c>
    </row>
    <row r="3844" spans="1:15" x14ac:dyDescent="0.45">
      <c r="A3844" t="s">
        <v>844</v>
      </c>
      <c r="B3844">
        <v>2023</v>
      </c>
      <c r="C3844" s="9">
        <v>45002</v>
      </c>
      <c r="D3844" t="s">
        <v>72</v>
      </c>
      <c r="E3844" t="s">
        <v>454</v>
      </c>
      <c r="F3844">
        <v>3</v>
      </c>
      <c r="G3844">
        <v>3</v>
      </c>
      <c r="H3844" t="s">
        <v>846</v>
      </c>
      <c r="I3844" t="s">
        <v>120</v>
      </c>
      <c r="J3844">
        <v>27.035616438356101</v>
      </c>
      <c r="K3844">
        <v>9</v>
      </c>
      <c r="L3844">
        <v>14.572999999999899</v>
      </c>
      <c r="M3844">
        <v>23.978999999999999</v>
      </c>
      <c r="N3844">
        <v>4.7030000000000003</v>
      </c>
      <c r="O3844">
        <v>29</v>
      </c>
    </row>
    <row r="3845" spans="1:15" x14ac:dyDescent="0.45">
      <c r="A3845" t="s">
        <v>844</v>
      </c>
      <c r="B3845">
        <v>2023</v>
      </c>
      <c r="C3845" s="9">
        <v>45002</v>
      </c>
      <c r="D3845" t="s">
        <v>72</v>
      </c>
      <c r="E3845" t="s">
        <v>454</v>
      </c>
      <c r="F3845">
        <v>3</v>
      </c>
      <c r="G3845">
        <v>4</v>
      </c>
      <c r="H3845" t="s">
        <v>68</v>
      </c>
      <c r="I3845" t="s">
        <v>67</v>
      </c>
      <c r="J3845">
        <v>19.405479452054699</v>
      </c>
      <c r="K3845">
        <v>17.062000000000001</v>
      </c>
      <c r="L3845">
        <v>15.8959999999999</v>
      </c>
      <c r="M3845">
        <v>22.015999999999998</v>
      </c>
      <c r="N3845">
        <v>3.06</v>
      </c>
      <c r="O3845">
        <v>30</v>
      </c>
    </row>
    <row r="3846" spans="1:15" x14ac:dyDescent="0.45">
      <c r="A3846" t="s">
        <v>844</v>
      </c>
      <c r="B3846">
        <v>2023</v>
      </c>
      <c r="C3846" s="9">
        <v>45002</v>
      </c>
      <c r="D3846" t="s">
        <v>72</v>
      </c>
      <c r="E3846" t="s">
        <v>454</v>
      </c>
      <c r="F3846">
        <v>3</v>
      </c>
      <c r="G3846">
        <v>5</v>
      </c>
      <c r="H3846" t="s">
        <v>476</v>
      </c>
      <c r="I3846" t="s">
        <v>70</v>
      </c>
      <c r="J3846">
        <v>21.638356164383499</v>
      </c>
      <c r="K3846">
        <v>1.01999999999999</v>
      </c>
      <c r="L3846">
        <v>0.88799999999999901</v>
      </c>
      <c r="M3846">
        <v>9.5719999999999992</v>
      </c>
      <c r="N3846">
        <v>4.3419999999999996</v>
      </c>
      <c r="O3846">
        <v>39</v>
      </c>
    </row>
    <row r="3847" spans="1:15" x14ac:dyDescent="0.45">
      <c r="A3847" t="s">
        <v>844</v>
      </c>
      <c r="B3847">
        <v>2023</v>
      </c>
      <c r="C3847" s="9">
        <v>45002</v>
      </c>
      <c r="D3847" t="s">
        <v>72</v>
      </c>
      <c r="E3847" t="s">
        <v>454</v>
      </c>
      <c r="F3847">
        <v>4</v>
      </c>
      <c r="G3847">
        <v>1</v>
      </c>
      <c r="H3847" t="s">
        <v>42</v>
      </c>
      <c r="I3847" t="s">
        <v>97</v>
      </c>
      <c r="J3847">
        <v>24.290410958904101</v>
      </c>
      <c r="K3847">
        <v>30.59</v>
      </c>
      <c r="L3847">
        <v>30.748000000000001</v>
      </c>
      <c r="M3847">
        <v>33.536000000000001</v>
      </c>
      <c r="N3847">
        <v>1.3939999999999999</v>
      </c>
      <c r="O3847">
        <v>1</v>
      </c>
    </row>
    <row r="3848" spans="1:15" x14ac:dyDescent="0.45">
      <c r="A3848" t="s">
        <v>844</v>
      </c>
      <c r="B3848">
        <v>2023</v>
      </c>
      <c r="C3848" s="9">
        <v>45002</v>
      </c>
      <c r="D3848" t="s">
        <v>72</v>
      </c>
      <c r="E3848" t="s">
        <v>454</v>
      </c>
      <c r="F3848">
        <v>4</v>
      </c>
      <c r="G3848">
        <v>2</v>
      </c>
      <c r="H3848" t="s">
        <v>381</v>
      </c>
      <c r="I3848" t="s">
        <v>25</v>
      </c>
      <c r="J3848">
        <v>20.2465753424657</v>
      </c>
      <c r="K3848">
        <v>22.027999999999999</v>
      </c>
      <c r="L3848">
        <v>22.358000000000001</v>
      </c>
      <c r="M3848">
        <v>25.158000000000001</v>
      </c>
      <c r="N3848">
        <v>1.4</v>
      </c>
      <c r="O3848">
        <v>15</v>
      </c>
    </row>
    <row r="3849" spans="1:15" x14ac:dyDescent="0.45">
      <c r="A3849" t="s">
        <v>844</v>
      </c>
      <c r="B3849">
        <v>2023</v>
      </c>
      <c r="C3849" s="9">
        <v>45002</v>
      </c>
      <c r="D3849" t="s">
        <v>72</v>
      </c>
      <c r="E3849" t="s">
        <v>454</v>
      </c>
      <c r="F3849">
        <v>4</v>
      </c>
      <c r="G3849">
        <v>3</v>
      </c>
      <c r="H3849" t="s">
        <v>382</v>
      </c>
      <c r="I3849" t="s">
        <v>15</v>
      </c>
      <c r="J3849">
        <v>22.049315068493101</v>
      </c>
      <c r="K3849">
        <v>19.166</v>
      </c>
      <c r="L3849">
        <v>19.34</v>
      </c>
      <c r="M3849">
        <v>22.687999999999999</v>
      </c>
      <c r="N3849">
        <v>1.6739999999999999</v>
      </c>
      <c r="O3849">
        <v>3</v>
      </c>
    </row>
    <row r="3850" spans="1:15" x14ac:dyDescent="0.45">
      <c r="A3850" t="s">
        <v>844</v>
      </c>
      <c r="B3850">
        <v>2023</v>
      </c>
      <c r="C3850" s="9">
        <v>45002</v>
      </c>
      <c r="D3850" t="s">
        <v>72</v>
      </c>
      <c r="E3850" t="s">
        <v>454</v>
      </c>
      <c r="F3850">
        <v>4</v>
      </c>
      <c r="G3850">
        <v>4</v>
      </c>
      <c r="H3850" t="s">
        <v>92</v>
      </c>
      <c r="I3850" t="s">
        <v>89</v>
      </c>
      <c r="J3850">
        <v>23.778082191780801</v>
      </c>
      <c r="K3850">
        <v>9.1499999999999897</v>
      </c>
      <c r="L3850">
        <v>11.247</v>
      </c>
      <c r="M3850">
        <v>17.934999999999999</v>
      </c>
      <c r="N3850">
        <v>3.3439999999999999</v>
      </c>
      <c r="O3850">
        <v>27</v>
      </c>
    </row>
    <row r="3851" spans="1:15" x14ac:dyDescent="0.45">
      <c r="A3851" t="s">
        <v>844</v>
      </c>
      <c r="B3851">
        <v>2023</v>
      </c>
      <c r="C3851" s="9">
        <v>45002</v>
      </c>
      <c r="D3851" t="s">
        <v>72</v>
      </c>
      <c r="E3851" t="s">
        <v>454</v>
      </c>
      <c r="F3851">
        <v>4</v>
      </c>
      <c r="G3851">
        <v>5</v>
      </c>
      <c r="H3851" t="s">
        <v>650</v>
      </c>
      <c r="I3851" t="s">
        <v>186</v>
      </c>
      <c r="J3851">
        <v>20.824657534246501</v>
      </c>
      <c r="K3851">
        <v>9.0310000000000006</v>
      </c>
      <c r="L3851">
        <v>9.343</v>
      </c>
      <c r="M3851">
        <v>14.531000000000001</v>
      </c>
      <c r="N3851">
        <v>2.5939999999999999</v>
      </c>
      <c r="O3851">
        <v>36</v>
      </c>
    </row>
    <row r="3852" spans="1:15" x14ac:dyDescent="0.45">
      <c r="A3852" t="s">
        <v>844</v>
      </c>
      <c r="B3852">
        <v>2023</v>
      </c>
      <c r="C3852" s="9">
        <v>45002</v>
      </c>
      <c r="D3852" t="s">
        <v>72</v>
      </c>
      <c r="E3852" t="s">
        <v>454</v>
      </c>
      <c r="F3852">
        <v>4</v>
      </c>
      <c r="G3852">
        <v>6</v>
      </c>
      <c r="H3852" t="s">
        <v>847</v>
      </c>
      <c r="I3852" t="s">
        <v>848</v>
      </c>
      <c r="J3852">
        <v>22.901369863013699</v>
      </c>
      <c r="K3852">
        <v>9</v>
      </c>
      <c r="L3852">
        <v>1.3480000000000001</v>
      </c>
      <c r="M3852">
        <v>12.048</v>
      </c>
      <c r="N3852">
        <v>5.35</v>
      </c>
      <c r="O3852">
        <v>37</v>
      </c>
    </row>
    <row r="3853" spans="1:15" x14ac:dyDescent="0.45">
      <c r="A3853" t="s">
        <v>844</v>
      </c>
      <c r="B3853">
        <v>2023</v>
      </c>
      <c r="C3853" s="9">
        <v>45002</v>
      </c>
      <c r="D3853" t="s">
        <v>72</v>
      </c>
      <c r="E3853" t="s">
        <v>454</v>
      </c>
      <c r="F3853">
        <v>5</v>
      </c>
      <c r="G3853">
        <v>1</v>
      </c>
      <c r="H3853" t="s">
        <v>50</v>
      </c>
      <c r="I3853" t="s">
        <v>51</v>
      </c>
      <c r="J3853">
        <v>26.4465753424657</v>
      </c>
      <c r="K3853">
        <v>26.111999999999998</v>
      </c>
      <c r="L3853">
        <v>26.209</v>
      </c>
      <c r="M3853">
        <v>27.651</v>
      </c>
      <c r="N3853">
        <v>0.72099999999999997</v>
      </c>
      <c r="O3853">
        <v>2</v>
      </c>
    </row>
    <row r="3854" spans="1:15" x14ac:dyDescent="0.45">
      <c r="A3854" t="s">
        <v>844</v>
      </c>
      <c r="B3854">
        <v>2023</v>
      </c>
      <c r="C3854" s="9">
        <v>45002</v>
      </c>
      <c r="D3854" t="s">
        <v>72</v>
      </c>
      <c r="E3854" t="s">
        <v>454</v>
      </c>
      <c r="F3854">
        <v>5</v>
      </c>
      <c r="G3854">
        <v>2</v>
      </c>
      <c r="H3854" t="s">
        <v>831</v>
      </c>
      <c r="I3854" t="s">
        <v>29</v>
      </c>
      <c r="J3854">
        <v>24.704109589041</v>
      </c>
      <c r="K3854">
        <v>13.584</v>
      </c>
      <c r="L3854">
        <v>17.099</v>
      </c>
      <c r="M3854">
        <v>22.766999999999999</v>
      </c>
      <c r="N3854">
        <v>2.8340000000000001</v>
      </c>
      <c r="O3854">
        <v>18</v>
      </c>
    </row>
    <row r="3855" spans="1:15" x14ac:dyDescent="0.45">
      <c r="A3855" t="s">
        <v>844</v>
      </c>
      <c r="B3855">
        <v>2023</v>
      </c>
      <c r="C3855" s="9">
        <v>45002</v>
      </c>
      <c r="D3855" t="s">
        <v>72</v>
      </c>
      <c r="E3855" t="s">
        <v>454</v>
      </c>
      <c r="F3855">
        <v>5</v>
      </c>
      <c r="G3855">
        <v>3</v>
      </c>
      <c r="H3855" t="s">
        <v>60</v>
      </c>
      <c r="I3855" t="s">
        <v>61</v>
      </c>
      <c r="J3855">
        <v>34.668493150684903</v>
      </c>
      <c r="K3855">
        <v>23.033000000000001</v>
      </c>
      <c r="L3855">
        <v>23.01</v>
      </c>
      <c r="M3855">
        <v>24.416</v>
      </c>
      <c r="N3855">
        <v>0.70299999999999996</v>
      </c>
      <c r="O3855">
        <v>24</v>
      </c>
    </row>
    <row r="3856" spans="1:15" x14ac:dyDescent="0.45">
      <c r="A3856" t="s">
        <v>844</v>
      </c>
      <c r="B3856">
        <v>2023</v>
      </c>
      <c r="C3856" s="9">
        <v>45002</v>
      </c>
      <c r="D3856" t="s">
        <v>72</v>
      </c>
      <c r="E3856" t="s">
        <v>454</v>
      </c>
      <c r="F3856">
        <v>5</v>
      </c>
      <c r="G3856">
        <v>4</v>
      </c>
      <c r="H3856" t="s">
        <v>66</v>
      </c>
      <c r="I3856" t="s">
        <v>67</v>
      </c>
      <c r="J3856">
        <v>20.380821917808198</v>
      </c>
      <c r="K3856">
        <v>13.059999999999899</v>
      </c>
      <c r="L3856">
        <v>14.396000000000001</v>
      </c>
      <c r="M3856">
        <v>20.096</v>
      </c>
      <c r="N3856">
        <v>2.85</v>
      </c>
      <c r="O3856">
        <v>34</v>
      </c>
    </row>
    <row r="3857" spans="1:15" x14ac:dyDescent="0.45">
      <c r="A3857" t="s">
        <v>844</v>
      </c>
      <c r="B3857">
        <v>2023</v>
      </c>
      <c r="C3857" s="9">
        <v>45002</v>
      </c>
      <c r="D3857" t="s">
        <v>72</v>
      </c>
      <c r="E3857" t="s">
        <v>454</v>
      </c>
      <c r="F3857">
        <v>5</v>
      </c>
      <c r="G3857">
        <v>5</v>
      </c>
      <c r="H3857" t="s">
        <v>832</v>
      </c>
      <c r="I3857" t="s">
        <v>49</v>
      </c>
      <c r="J3857">
        <v>19.032876712328701</v>
      </c>
      <c r="K3857">
        <v>16.363</v>
      </c>
      <c r="L3857">
        <v>15.0709999999999</v>
      </c>
      <c r="M3857">
        <v>20.786999999999999</v>
      </c>
      <c r="N3857">
        <v>2.8580000000000001</v>
      </c>
      <c r="O3857">
        <v>28</v>
      </c>
    </row>
    <row r="3858" spans="1:15" x14ac:dyDescent="0.45">
      <c r="A3858" t="s">
        <v>844</v>
      </c>
      <c r="B3858">
        <v>2023</v>
      </c>
      <c r="C3858" s="9">
        <v>45002</v>
      </c>
      <c r="D3858" t="s">
        <v>72</v>
      </c>
      <c r="E3858" t="s">
        <v>454</v>
      </c>
      <c r="F3858">
        <v>5</v>
      </c>
      <c r="G3858">
        <v>6</v>
      </c>
      <c r="H3858" t="s">
        <v>107</v>
      </c>
      <c r="I3858" t="s">
        <v>59</v>
      </c>
      <c r="J3858">
        <v>19.526027397260201</v>
      </c>
      <c r="K3858">
        <v>10.553999999999901</v>
      </c>
      <c r="L3858">
        <v>9.9469999999999992</v>
      </c>
      <c r="M3858">
        <v>14.621</v>
      </c>
      <c r="N3858">
        <v>2.3370000000000002</v>
      </c>
      <c r="O3858">
        <v>25</v>
      </c>
    </row>
    <row r="3859" spans="1:15" x14ac:dyDescent="0.45">
      <c r="A3859" t="s">
        <v>844</v>
      </c>
      <c r="B3859">
        <v>2023</v>
      </c>
      <c r="C3859" s="9">
        <v>45002</v>
      </c>
      <c r="D3859" t="s">
        <v>72</v>
      </c>
      <c r="E3859" t="s">
        <v>454</v>
      </c>
      <c r="F3859">
        <v>6</v>
      </c>
      <c r="G3859">
        <v>1</v>
      </c>
      <c r="H3859" t="s">
        <v>43</v>
      </c>
      <c r="I3859" t="s">
        <v>44</v>
      </c>
      <c r="J3859">
        <v>30.326027397260201</v>
      </c>
      <c r="K3859">
        <v>24.623999999999999</v>
      </c>
      <c r="L3859">
        <v>24.734000000000002</v>
      </c>
      <c r="M3859">
        <v>26.184000000000001</v>
      </c>
      <c r="N3859">
        <v>0.72499999999999998</v>
      </c>
      <c r="O3859">
        <v>17</v>
      </c>
    </row>
    <row r="3860" spans="1:15" x14ac:dyDescent="0.45">
      <c r="A3860" t="s">
        <v>844</v>
      </c>
      <c r="B3860">
        <v>2023</v>
      </c>
      <c r="C3860" s="9">
        <v>45002</v>
      </c>
      <c r="D3860" t="s">
        <v>72</v>
      </c>
      <c r="E3860" t="s">
        <v>454</v>
      </c>
      <c r="F3860">
        <v>6</v>
      </c>
      <c r="G3860">
        <v>2</v>
      </c>
      <c r="H3860" t="s">
        <v>88</v>
      </c>
      <c r="I3860" t="s">
        <v>89</v>
      </c>
      <c r="J3860">
        <v>20.136986301369799</v>
      </c>
      <c r="K3860">
        <v>10.251999999999899</v>
      </c>
      <c r="L3860">
        <v>15.265000000000001</v>
      </c>
      <c r="M3860">
        <v>21.359000000000002</v>
      </c>
      <c r="N3860">
        <v>3.0470000000000002</v>
      </c>
      <c r="O3860">
        <v>13</v>
      </c>
    </row>
    <row r="3861" spans="1:15" x14ac:dyDescent="0.45">
      <c r="A3861" t="s">
        <v>844</v>
      </c>
      <c r="B3861">
        <v>2023</v>
      </c>
      <c r="C3861" s="9">
        <v>45002</v>
      </c>
      <c r="D3861" t="s">
        <v>72</v>
      </c>
      <c r="E3861" t="s">
        <v>454</v>
      </c>
      <c r="F3861">
        <v>6</v>
      </c>
      <c r="G3861">
        <v>3</v>
      </c>
      <c r="H3861" t="s">
        <v>32</v>
      </c>
      <c r="I3861" t="s">
        <v>17</v>
      </c>
      <c r="J3861">
        <v>20.643835616438299</v>
      </c>
      <c r="K3861">
        <v>22.314</v>
      </c>
      <c r="L3861">
        <v>22.120999999999999</v>
      </c>
      <c r="M3861">
        <v>25.170999999999999</v>
      </c>
      <c r="N3861">
        <v>1.5249999999999999</v>
      </c>
      <c r="O3861">
        <v>4</v>
      </c>
    </row>
    <row r="3862" spans="1:15" x14ac:dyDescent="0.45">
      <c r="A3862" t="s">
        <v>844</v>
      </c>
      <c r="B3862">
        <v>2023</v>
      </c>
      <c r="C3862" s="9">
        <v>45002</v>
      </c>
      <c r="D3862" t="s">
        <v>72</v>
      </c>
      <c r="E3862" t="s">
        <v>454</v>
      </c>
      <c r="F3862">
        <v>6</v>
      </c>
      <c r="G3862">
        <v>4</v>
      </c>
      <c r="H3862" t="s">
        <v>64</v>
      </c>
      <c r="I3862" t="s">
        <v>65</v>
      </c>
      <c r="J3862">
        <v>22.2301369863013</v>
      </c>
      <c r="K3862">
        <v>13.846</v>
      </c>
      <c r="L3862">
        <v>14.543999999999899</v>
      </c>
      <c r="M3862">
        <v>18.745999999999999</v>
      </c>
      <c r="N3862">
        <v>2.101</v>
      </c>
      <c r="O3862">
        <v>32</v>
      </c>
    </row>
    <row r="3863" spans="1:15" x14ac:dyDescent="0.45">
      <c r="A3863" t="s">
        <v>844</v>
      </c>
      <c r="B3863">
        <v>2023</v>
      </c>
      <c r="C3863" s="9">
        <v>45002</v>
      </c>
      <c r="D3863" t="s">
        <v>72</v>
      </c>
      <c r="E3863" t="s">
        <v>454</v>
      </c>
      <c r="F3863">
        <v>6</v>
      </c>
      <c r="G3863">
        <v>5</v>
      </c>
      <c r="H3863" t="s">
        <v>48</v>
      </c>
      <c r="I3863" t="s">
        <v>49</v>
      </c>
      <c r="J3863">
        <v>22.131506849314999</v>
      </c>
      <c r="K3863">
        <v>17.213000000000001</v>
      </c>
      <c r="L3863">
        <v>16.786999999999999</v>
      </c>
      <c r="M3863">
        <v>20.103000000000002</v>
      </c>
      <c r="N3863">
        <v>1.6579999999999999</v>
      </c>
      <c r="O3863">
        <v>19</v>
      </c>
    </row>
    <row r="3864" spans="1:15" x14ac:dyDescent="0.45">
      <c r="A3864" t="s">
        <v>844</v>
      </c>
      <c r="B3864">
        <v>2023</v>
      </c>
      <c r="C3864" s="9">
        <v>45002</v>
      </c>
      <c r="D3864" t="s">
        <v>72</v>
      </c>
      <c r="E3864" t="s">
        <v>454</v>
      </c>
      <c r="F3864">
        <v>6</v>
      </c>
      <c r="G3864">
        <v>6</v>
      </c>
      <c r="H3864" t="s">
        <v>889</v>
      </c>
      <c r="I3864" t="s">
        <v>156</v>
      </c>
      <c r="J3864">
        <v>20.090410958904101</v>
      </c>
      <c r="K3864">
        <v>10.103</v>
      </c>
      <c r="L3864">
        <v>8.8879999999999892</v>
      </c>
      <c r="M3864">
        <v>14.885999999999999</v>
      </c>
      <c r="N3864">
        <v>2.9990000000000001</v>
      </c>
      <c r="O3864">
        <v>20</v>
      </c>
    </row>
    <row r="3865" spans="1:15" x14ac:dyDescent="0.45">
      <c r="A3865" t="s">
        <v>844</v>
      </c>
      <c r="B3865">
        <v>2023</v>
      </c>
      <c r="C3865" s="9">
        <v>45002</v>
      </c>
      <c r="D3865" t="s">
        <v>72</v>
      </c>
      <c r="E3865" t="s">
        <v>454</v>
      </c>
      <c r="F3865">
        <v>7</v>
      </c>
      <c r="G3865">
        <v>1</v>
      </c>
      <c r="H3865" t="s">
        <v>24</v>
      </c>
      <c r="I3865" t="s">
        <v>25</v>
      </c>
      <c r="J3865">
        <v>24.547945205479401</v>
      </c>
      <c r="K3865">
        <v>23.931000000000001</v>
      </c>
      <c r="L3865">
        <v>24.065000000000001</v>
      </c>
      <c r="M3865">
        <v>26.109000000000002</v>
      </c>
      <c r="N3865">
        <v>1.022</v>
      </c>
      <c r="O3865">
        <v>14</v>
      </c>
    </row>
    <row r="3866" spans="1:15" x14ac:dyDescent="0.45">
      <c r="A3866" t="s">
        <v>844</v>
      </c>
      <c r="B3866">
        <v>2023</v>
      </c>
      <c r="C3866" s="9">
        <v>45002</v>
      </c>
      <c r="D3866" t="s">
        <v>72</v>
      </c>
      <c r="E3866" t="s">
        <v>454</v>
      </c>
      <c r="F3866">
        <v>7</v>
      </c>
      <c r="G3866">
        <v>2</v>
      </c>
      <c r="H3866" t="s">
        <v>113</v>
      </c>
      <c r="I3866" t="s">
        <v>31</v>
      </c>
      <c r="J3866">
        <v>19.841095890410902</v>
      </c>
      <c r="K3866">
        <v>0.88799999999999901</v>
      </c>
      <c r="L3866">
        <v>8.4570000000000007</v>
      </c>
      <c r="M3866">
        <v>14.497</v>
      </c>
      <c r="N3866">
        <v>3.02</v>
      </c>
      <c r="O3866">
        <v>11</v>
      </c>
    </row>
    <row r="3867" spans="1:15" x14ac:dyDescent="0.45">
      <c r="A3867" t="s">
        <v>844</v>
      </c>
      <c r="B3867">
        <v>2023</v>
      </c>
      <c r="C3867" s="9">
        <v>45002</v>
      </c>
      <c r="D3867" t="s">
        <v>72</v>
      </c>
      <c r="E3867" t="s">
        <v>454</v>
      </c>
      <c r="F3867">
        <v>7</v>
      </c>
      <c r="G3867">
        <v>3</v>
      </c>
      <c r="H3867" t="s">
        <v>100</v>
      </c>
      <c r="I3867" t="s">
        <v>47</v>
      </c>
      <c r="J3867">
        <v>29.093150684931501</v>
      </c>
      <c r="K3867">
        <v>24.209999999999901</v>
      </c>
      <c r="L3867">
        <v>24.018000000000001</v>
      </c>
      <c r="M3867">
        <v>25.571999999999999</v>
      </c>
      <c r="N3867">
        <v>0.77700000000000002</v>
      </c>
      <c r="O3867">
        <v>26</v>
      </c>
    </row>
    <row r="3868" spans="1:15" x14ac:dyDescent="0.45">
      <c r="A3868" t="s">
        <v>844</v>
      </c>
      <c r="B3868">
        <v>2023</v>
      </c>
      <c r="C3868" s="9">
        <v>45002</v>
      </c>
      <c r="D3868" t="s">
        <v>72</v>
      </c>
      <c r="E3868" t="s">
        <v>454</v>
      </c>
      <c r="F3868">
        <v>7</v>
      </c>
      <c r="G3868">
        <v>4</v>
      </c>
      <c r="H3868" t="s">
        <v>58</v>
      </c>
      <c r="I3868" t="s">
        <v>59</v>
      </c>
      <c r="J3868">
        <v>25.169863013698599</v>
      </c>
      <c r="K3868">
        <v>15.9109999999999</v>
      </c>
      <c r="L3868">
        <v>15.699</v>
      </c>
      <c r="M3868">
        <v>18.535</v>
      </c>
      <c r="N3868">
        <v>1.4179999999999999</v>
      </c>
      <c r="O3868">
        <v>33</v>
      </c>
    </row>
    <row r="3869" spans="1:15" x14ac:dyDescent="0.45">
      <c r="A3869" t="s">
        <v>844</v>
      </c>
      <c r="B3869">
        <v>2023</v>
      </c>
      <c r="C3869" s="9">
        <v>45002</v>
      </c>
      <c r="D3869" t="s">
        <v>72</v>
      </c>
      <c r="E3869" t="s">
        <v>454</v>
      </c>
      <c r="F3869">
        <v>7</v>
      </c>
      <c r="G3869">
        <v>5</v>
      </c>
      <c r="H3869" t="s">
        <v>652</v>
      </c>
      <c r="I3869" t="s">
        <v>186</v>
      </c>
      <c r="J3869">
        <v>23.679452054794499</v>
      </c>
      <c r="K3869">
        <v>5.7729999999999997</v>
      </c>
      <c r="L3869">
        <v>5.3109999999999999</v>
      </c>
      <c r="M3869">
        <v>11.183</v>
      </c>
      <c r="N3869">
        <v>2.9359999999999999</v>
      </c>
      <c r="O3869">
        <v>35</v>
      </c>
    </row>
    <row r="3870" spans="1:15" x14ac:dyDescent="0.45">
      <c r="A3870" t="s">
        <v>844</v>
      </c>
      <c r="B3870">
        <v>2023</v>
      </c>
      <c r="C3870" s="9">
        <v>45002</v>
      </c>
      <c r="D3870" t="s">
        <v>72</v>
      </c>
      <c r="E3870" t="s">
        <v>642</v>
      </c>
      <c r="F3870">
        <v>1</v>
      </c>
      <c r="G3870">
        <v>1</v>
      </c>
      <c r="H3870" t="s">
        <v>52</v>
      </c>
      <c r="I3870" t="s">
        <v>53</v>
      </c>
      <c r="J3870">
        <v>26.019178082191701</v>
      </c>
      <c r="K3870">
        <v>17.265000000000001</v>
      </c>
      <c r="L3870">
        <v>17.689</v>
      </c>
      <c r="M3870">
        <v>19.902999999999999</v>
      </c>
      <c r="N3870">
        <v>1.107</v>
      </c>
      <c r="O3870">
        <v>8</v>
      </c>
    </row>
    <row r="3871" spans="1:15" x14ac:dyDescent="0.45">
      <c r="A3871" t="s">
        <v>844</v>
      </c>
      <c r="B3871">
        <v>2023</v>
      </c>
      <c r="C3871" s="9">
        <v>45002</v>
      </c>
      <c r="D3871" t="s">
        <v>72</v>
      </c>
      <c r="E3871" t="s">
        <v>642</v>
      </c>
      <c r="F3871">
        <v>1</v>
      </c>
      <c r="G3871">
        <v>2</v>
      </c>
      <c r="H3871" t="s">
        <v>889</v>
      </c>
      <c r="I3871" t="s">
        <v>156</v>
      </c>
      <c r="J3871">
        <v>20.090410958904101</v>
      </c>
      <c r="K3871">
        <v>8.8879999999999892</v>
      </c>
      <c r="L3871">
        <v>12.077999999999999</v>
      </c>
      <c r="M3871">
        <v>17.23</v>
      </c>
      <c r="N3871">
        <v>2.5760000000000001</v>
      </c>
      <c r="O3871">
        <v>20</v>
      </c>
    </row>
    <row r="3872" spans="1:15" x14ac:dyDescent="0.45">
      <c r="A3872" t="s">
        <v>844</v>
      </c>
      <c r="B3872">
        <v>2023</v>
      </c>
      <c r="C3872" s="9">
        <v>45002</v>
      </c>
      <c r="D3872" t="s">
        <v>72</v>
      </c>
      <c r="E3872" t="s">
        <v>642</v>
      </c>
      <c r="F3872">
        <v>1</v>
      </c>
      <c r="G3872">
        <v>3</v>
      </c>
      <c r="H3872" t="s">
        <v>385</v>
      </c>
      <c r="I3872" t="s">
        <v>38</v>
      </c>
      <c r="J3872">
        <v>25.7232876712328</v>
      </c>
      <c r="K3872">
        <v>18.419</v>
      </c>
      <c r="L3872">
        <v>18.13</v>
      </c>
      <c r="M3872">
        <v>21.867999999999999</v>
      </c>
      <c r="N3872">
        <v>1.869</v>
      </c>
      <c r="O3872">
        <v>23</v>
      </c>
    </row>
    <row r="3873" spans="1:15" x14ac:dyDescent="0.45">
      <c r="A3873" t="s">
        <v>844</v>
      </c>
      <c r="B3873">
        <v>2023</v>
      </c>
      <c r="C3873" s="9">
        <v>45002</v>
      </c>
      <c r="D3873" t="s">
        <v>72</v>
      </c>
      <c r="E3873" t="s">
        <v>642</v>
      </c>
      <c r="F3873">
        <v>1</v>
      </c>
      <c r="G3873">
        <v>4</v>
      </c>
      <c r="H3873" t="s">
        <v>92</v>
      </c>
      <c r="I3873" t="s">
        <v>89</v>
      </c>
      <c r="J3873">
        <v>23.778082191780801</v>
      </c>
      <c r="K3873">
        <v>11.247</v>
      </c>
      <c r="L3873">
        <v>11.861000000000001</v>
      </c>
      <c r="M3873">
        <v>17.431000000000001</v>
      </c>
      <c r="N3873">
        <v>2.7850000000000001</v>
      </c>
      <c r="O3873">
        <v>27</v>
      </c>
    </row>
    <row r="3874" spans="1:15" x14ac:dyDescent="0.45">
      <c r="A3874" t="s">
        <v>844</v>
      </c>
      <c r="B3874">
        <v>2023</v>
      </c>
      <c r="C3874" s="9">
        <v>45002</v>
      </c>
      <c r="D3874" t="s">
        <v>72</v>
      </c>
      <c r="E3874" t="s">
        <v>642</v>
      </c>
      <c r="F3874">
        <v>1</v>
      </c>
      <c r="G3874">
        <v>5</v>
      </c>
      <c r="H3874" t="s">
        <v>66</v>
      </c>
      <c r="I3874" t="s">
        <v>67</v>
      </c>
      <c r="J3874">
        <v>20.380821917808198</v>
      </c>
      <c r="K3874">
        <v>14.396000000000001</v>
      </c>
      <c r="L3874">
        <v>13.026999999999999</v>
      </c>
      <c r="M3874">
        <v>18.042999999999999</v>
      </c>
      <c r="N3874">
        <v>2.508</v>
      </c>
      <c r="O3874">
        <v>34</v>
      </c>
    </row>
    <row r="3875" spans="1:15" x14ac:dyDescent="0.45">
      <c r="A3875" t="s">
        <v>844</v>
      </c>
      <c r="B3875">
        <v>2023</v>
      </c>
      <c r="C3875" s="9">
        <v>45002</v>
      </c>
      <c r="D3875" t="s">
        <v>72</v>
      </c>
      <c r="E3875" t="s">
        <v>642</v>
      </c>
      <c r="F3875">
        <v>1</v>
      </c>
      <c r="G3875">
        <v>6</v>
      </c>
      <c r="H3875" t="s">
        <v>652</v>
      </c>
      <c r="I3875" t="s">
        <v>186</v>
      </c>
      <c r="J3875">
        <v>23.679452054794499</v>
      </c>
      <c r="K3875">
        <v>5.3109999999999999</v>
      </c>
      <c r="L3875">
        <v>4.7059999999999897</v>
      </c>
      <c r="M3875">
        <v>10.116</v>
      </c>
      <c r="N3875">
        <v>2.7050000000000001</v>
      </c>
      <c r="O3875">
        <v>35</v>
      </c>
    </row>
    <row r="3876" spans="1:15" x14ac:dyDescent="0.45">
      <c r="A3876" t="s">
        <v>844</v>
      </c>
      <c r="B3876">
        <v>2023</v>
      </c>
      <c r="C3876" s="9">
        <v>45002</v>
      </c>
      <c r="D3876" t="s">
        <v>72</v>
      </c>
      <c r="E3876" t="s">
        <v>642</v>
      </c>
      <c r="F3876">
        <v>2</v>
      </c>
      <c r="G3876">
        <v>1</v>
      </c>
      <c r="H3876" t="s">
        <v>80</v>
      </c>
      <c r="I3876" t="s">
        <v>17</v>
      </c>
      <c r="J3876">
        <v>21.104109589040998</v>
      </c>
      <c r="K3876">
        <v>15.975</v>
      </c>
      <c r="L3876">
        <v>18.506</v>
      </c>
      <c r="M3876">
        <v>23.102</v>
      </c>
      <c r="N3876">
        <v>2.298</v>
      </c>
      <c r="O3876">
        <v>12</v>
      </c>
    </row>
    <row r="3877" spans="1:15" x14ac:dyDescent="0.45">
      <c r="A3877" t="s">
        <v>844</v>
      </c>
      <c r="B3877">
        <v>2023</v>
      </c>
      <c r="C3877" s="9">
        <v>45002</v>
      </c>
      <c r="D3877" t="s">
        <v>72</v>
      </c>
      <c r="E3877" t="s">
        <v>642</v>
      </c>
      <c r="F3877">
        <v>2</v>
      </c>
      <c r="G3877">
        <v>2</v>
      </c>
      <c r="H3877" t="s">
        <v>54</v>
      </c>
      <c r="I3877" t="s">
        <v>44</v>
      </c>
      <c r="J3877">
        <v>25.731506849315</v>
      </c>
      <c r="K3877">
        <v>19.782999999999902</v>
      </c>
      <c r="L3877">
        <v>20.187000000000001</v>
      </c>
      <c r="M3877">
        <v>22.963000000000001</v>
      </c>
      <c r="N3877">
        <v>1.3879999999999999</v>
      </c>
      <c r="O3877">
        <v>21</v>
      </c>
    </row>
    <row r="3878" spans="1:15" x14ac:dyDescent="0.45">
      <c r="A3878" t="s">
        <v>844</v>
      </c>
      <c r="B3878">
        <v>2023</v>
      </c>
      <c r="C3878" s="9">
        <v>45002</v>
      </c>
      <c r="D3878" t="s">
        <v>72</v>
      </c>
      <c r="E3878" t="s">
        <v>642</v>
      </c>
      <c r="F3878">
        <v>2</v>
      </c>
      <c r="G3878">
        <v>3</v>
      </c>
      <c r="H3878" t="s">
        <v>100</v>
      </c>
      <c r="I3878" t="s">
        <v>47</v>
      </c>
      <c r="J3878">
        <v>29.093150684931501</v>
      </c>
      <c r="K3878">
        <v>24.018000000000001</v>
      </c>
      <c r="L3878">
        <v>23.936</v>
      </c>
      <c r="M3878">
        <v>25.48</v>
      </c>
      <c r="N3878">
        <v>0.77200000000000002</v>
      </c>
      <c r="O3878">
        <v>26</v>
      </c>
    </row>
    <row r="3879" spans="1:15" x14ac:dyDescent="0.45">
      <c r="A3879" t="s">
        <v>844</v>
      </c>
      <c r="B3879">
        <v>2023</v>
      </c>
      <c r="C3879" s="9">
        <v>45002</v>
      </c>
      <c r="D3879" t="s">
        <v>72</v>
      </c>
      <c r="E3879" t="s">
        <v>642</v>
      </c>
      <c r="F3879">
        <v>2</v>
      </c>
      <c r="G3879">
        <v>4</v>
      </c>
      <c r="H3879" t="s">
        <v>832</v>
      </c>
      <c r="I3879" t="s">
        <v>49</v>
      </c>
      <c r="J3879">
        <v>19.032876712328701</v>
      </c>
      <c r="K3879">
        <v>15.0709999999999</v>
      </c>
      <c r="L3879">
        <v>15.452</v>
      </c>
      <c r="M3879">
        <v>20.428000000000001</v>
      </c>
      <c r="N3879">
        <v>2.488</v>
      </c>
      <c r="O3879">
        <v>28</v>
      </c>
    </row>
    <row r="3880" spans="1:15" x14ac:dyDescent="0.45">
      <c r="A3880" t="s">
        <v>844</v>
      </c>
      <c r="B3880">
        <v>2023</v>
      </c>
      <c r="C3880" s="9">
        <v>45002</v>
      </c>
      <c r="D3880" t="s">
        <v>72</v>
      </c>
      <c r="E3880" t="s">
        <v>642</v>
      </c>
      <c r="F3880">
        <v>2</v>
      </c>
      <c r="G3880">
        <v>5</v>
      </c>
      <c r="H3880" t="s">
        <v>58</v>
      </c>
      <c r="I3880" t="s">
        <v>59</v>
      </c>
      <c r="J3880">
        <v>25.169863013698599</v>
      </c>
      <c r="K3880">
        <v>15.699</v>
      </c>
      <c r="L3880">
        <v>15.54</v>
      </c>
      <c r="M3880">
        <v>18.286000000000001</v>
      </c>
      <c r="N3880">
        <v>1.373</v>
      </c>
      <c r="O3880">
        <v>33</v>
      </c>
    </row>
    <row r="3881" spans="1:15" x14ac:dyDescent="0.45">
      <c r="A3881" t="s">
        <v>844</v>
      </c>
      <c r="B3881">
        <v>2023</v>
      </c>
      <c r="C3881" s="9">
        <v>45002</v>
      </c>
      <c r="D3881" t="s">
        <v>72</v>
      </c>
      <c r="E3881" t="s">
        <v>642</v>
      </c>
      <c r="F3881">
        <v>2</v>
      </c>
      <c r="G3881">
        <v>6</v>
      </c>
      <c r="H3881" t="s">
        <v>847</v>
      </c>
      <c r="I3881" t="s">
        <v>848</v>
      </c>
      <c r="J3881">
        <v>22.901369863013699</v>
      </c>
      <c r="K3881">
        <v>1.3480000000000001</v>
      </c>
      <c r="L3881">
        <v>3.4139999999999899</v>
      </c>
      <c r="M3881">
        <v>11.385999999999999</v>
      </c>
      <c r="N3881">
        <v>3.9860000000000002</v>
      </c>
      <c r="O3881">
        <v>37</v>
      </c>
    </row>
    <row r="3882" spans="1:15" x14ac:dyDescent="0.45">
      <c r="A3882" t="s">
        <v>844</v>
      </c>
      <c r="B3882">
        <v>2023</v>
      </c>
      <c r="C3882" s="9">
        <v>45002</v>
      </c>
      <c r="D3882" t="s">
        <v>72</v>
      </c>
      <c r="E3882" t="s">
        <v>642</v>
      </c>
      <c r="F3882">
        <v>2</v>
      </c>
      <c r="G3882">
        <v>7</v>
      </c>
      <c r="H3882" t="s">
        <v>476</v>
      </c>
      <c r="I3882" t="s">
        <v>70</v>
      </c>
      <c r="J3882">
        <v>21.638356164383499</v>
      </c>
      <c r="K3882">
        <v>0.88799999999999901</v>
      </c>
      <c r="L3882">
        <v>-0.40300000000000002</v>
      </c>
      <c r="M3882">
        <v>7.1609999999999996</v>
      </c>
      <c r="N3882">
        <v>3.782</v>
      </c>
      <c r="O3882">
        <v>39</v>
      </c>
    </row>
    <row r="3883" spans="1:15" x14ac:dyDescent="0.45">
      <c r="A3883" t="s">
        <v>844</v>
      </c>
      <c r="B3883">
        <v>2023</v>
      </c>
      <c r="C3883" s="9">
        <v>45002</v>
      </c>
      <c r="D3883" t="s">
        <v>72</v>
      </c>
      <c r="E3883" t="s">
        <v>642</v>
      </c>
      <c r="F3883">
        <v>3</v>
      </c>
      <c r="G3883">
        <v>1</v>
      </c>
      <c r="H3883" t="s">
        <v>32</v>
      </c>
      <c r="I3883" t="s">
        <v>17</v>
      </c>
      <c r="J3883">
        <v>20.643835616438299</v>
      </c>
      <c r="K3883">
        <v>22.120999999999999</v>
      </c>
      <c r="L3883">
        <v>22.643999999999998</v>
      </c>
      <c r="M3883">
        <v>25.61</v>
      </c>
      <c r="N3883">
        <v>1.4830000000000001</v>
      </c>
      <c r="O3883">
        <v>4</v>
      </c>
    </row>
    <row r="3884" spans="1:15" x14ac:dyDescent="0.45">
      <c r="A3884" t="s">
        <v>844</v>
      </c>
      <c r="B3884">
        <v>2023</v>
      </c>
      <c r="C3884" s="9">
        <v>45002</v>
      </c>
      <c r="D3884" t="s">
        <v>72</v>
      </c>
      <c r="E3884" t="s">
        <v>642</v>
      </c>
      <c r="F3884">
        <v>3</v>
      </c>
      <c r="G3884">
        <v>2</v>
      </c>
      <c r="H3884" t="s">
        <v>99</v>
      </c>
      <c r="I3884" t="s">
        <v>47</v>
      </c>
      <c r="J3884">
        <v>26.084931506849301</v>
      </c>
      <c r="K3884">
        <v>20.161999999999999</v>
      </c>
      <c r="L3884">
        <v>20.402000000000001</v>
      </c>
      <c r="M3884">
        <v>23.12</v>
      </c>
      <c r="N3884">
        <v>1.359</v>
      </c>
      <c r="O3884">
        <v>22</v>
      </c>
    </row>
    <row r="3885" spans="1:15" x14ac:dyDescent="0.45">
      <c r="A3885" t="s">
        <v>844</v>
      </c>
      <c r="B3885">
        <v>2023</v>
      </c>
      <c r="C3885" s="9">
        <v>45002</v>
      </c>
      <c r="D3885" t="s">
        <v>72</v>
      </c>
      <c r="E3885" t="s">
        <v>642</v>
      </c>
      <c r="F3885">
        <v>3</v>
      </c>
      <c r="G3885">
        <v>3</v>
      </c>
      <c r="H3885" t="s">
        <v>107</v>
      </c>
      <c r="I3885" t="s">
        <v>59</v>
      </c>
      <c r="J3885">
        <v>19.526027397260201</v>
      </c>
      <c r="K3885">
        <v>9.9469999999999992</v>
      </c>
      <c r="L3885">
        <v>11.876999999999899</v>
      </c>
      <c r="M3885">
        <v>16.119</v>
      </c>
      <c r="N3885">
        <v>2.121</v>
      </c>
      <c r="O3885">
        <v>25</v>
      </c>
    </row>
    <row r="3886" spans="1:15" x14ac:dyDescent="0.45">
      <c r="A3886" t="s">
        <v>844</v>
      </c>
      <c r="B3886">
        <v>2023</v>
      </c>
      <c r="C3886" s="9">
        <v>45002</v>
      </c>
      <c r="D3886" t="s">
        <v>72</v>
      </c>
      <c r="E3886" t="s">
        <v>642</v>
      </c>
      <c r="F3886">
        <v>3</v>
      </c>
      <c r="G3886">
        <v>4</v>
      </c>
      <c r="H3886" t="s">
        <v>846</v>
      </c>
      <c r="I3886" t="s">
        <v>120</v>
      </c>
      <c r="J3886">
        <v>27.035616438356101</v>
      </c>
      <c r="K3886">
        <v>14.572999999999899</v>
      </c>
      <c r="L3886">
        <v>14.077999999999999</v>
      </c>
      <c r="M3886">
        <v>20.893999999999998</v>
      </c>
      <c r="N3886">
        <v>3.4079999999999999</v>
      </c>
      <c r="O3886">
        <v>29</v>
      </c>
    </row>
    <row r="3887" spans="1:15" x14ac:dyDescent="0.45">
      <c r="A3887" t="s">
        <v>844</v>
      </c>
      <c r="B3887">
        <v>2023</v>
      </c>
      <c r="C3887" s="9">
        <v>45002</v>
      </c>
      <c r="D3887" t="s">
        <v>72</v>
      </c>
      <c r="E3887" t="s">
        <v>642</v>
      </c>
      <c r="F3887">
        <v>3</v>
      </c>
      <c r="G3887">
        <v>5</v>
      </c>
      <c r="H3887" t="s">
        <v>64</v>
      </c>
      <c r="I3887" t="s">
        <v>65</v>
      </c>
      <c r="J3887">
        <v>22.2301369863013</v>
      </c>
      <c r="K3887">
        <v>14.543999999999899</v>
      </c>
      <c r="L3887">
        <v>14.2219999999999</v>
      </c>
      <c r="M3887">
        <v>18.111999999999998</v>
      </c>
      <c r="N3887">
        <v>1.9450000000000001</v>
      </c>
      <c r="O3887">
        <v>32</v>
      </c>
    </row>
    <row r="3888" spans="1:15" x14ac:dyDescent="0.45">
      <c r="A3888" t="s">
        <v>844</v>
      </c>
      <c r="B3888">
        <v>2023</v>
      </c>
      <c r="C3888" s="9">
        <v>45002</v>
      </c>
      <c r="D3888" t="s">
        <v>72</v>
      </c>
      <c r="E3888" t="s">
        <v>642</v>
      </c>
      <c r="F3888">
        <v>3</v>
      </c>
      <c r="G3888">
        <v>6</v>
      </c>
      <c r="H3888" t="s">
        <v>650</v>
      </c>
      <c r="I3888" t="s">
        <v>186</v>
      </c>
      <c r="J3888">
        <v>20.824657534246501</v>
      </c>
      <c r="K3888">
        <v>9.343</v>
      </c>
      <c r="L3888">
        <v>9.1080000000000005</v>
      </c>
      <c r="M3888">
        <v>13.798</v>
      </c>
      <c r="N3888">
        <v>2.3450000000000002</v>
      </c>
      <c r="O3888">
        <v>36</v>
      </c>
    </row>
    <row r="3889" spans="1:15" x14ac:dyDescent="0.45">
      <c r="A3889" t="s">
        <v>844</v>
      </c>
      <c r="B3889">
        <v>2023</v>
      </c>
      <c r="C3889" s="9">
        <v>45002</v>
      </c>
      <c r="D3889" t="s">
        <v>72</v>
      </c>
      <c r="E3889" t="s">
        <v>642</v>
      </c>
      <c r="F3889">
        <v>3</v>
      </c>
      <c r="G3889">
        <v>7</v>
      </c>
      <c r="H3889" t="s">
        <v>289</v>
      </c>
      <c r="I3889" t="s">
        <v>70</v>
      </c>
      <c r="J3889">
        <v>24.005479452054701</v>
      </c>
      <c r="K3889">
        <v>3.3519999999999999</v>
      </c>
      <c r="L3889">
        <v>2.0960000000000001</v>
      </c>
      <c r="M3889">
        <v>9.0180000000000007</v>
      </c>
      <c r="N3889">
        <v>3.4609999999999999</v>
      </c>
      <c r="O3889">
        <v>40</v>
      </c>
    </row>
    <row r="3890" spans="1:15" x14ac:dyDescent="0.45">
      <c r="A3890" t="s">
        <v>844</v>
      </c>
      <c r="B3890">
        <v>2023</v>
      </c>
      <c r="C3890" s="9">
        <v>45002</v>
      </c>
      <c r="D3890" t="s">
        <v>72</v>
      </c>
      <c r="E3890" t="s">
        <v>642</v>
      </c>
      <c r="F3890">
        <v>4</v>
      </c>
      <c r="G3890">
        <v>1</v>
      </c>
      <c r="H3890" t="s">
        <v>382</v>
      </c>
      <c r="I3890" t="s">
        <v>15</v>
      </c>
      <c r="J3890">
        <v>22.049315068493101</v>
      </c>
      <c r="K3890">
        <v>19.34</v>
      </c>
      <c r="L3890">
        <v>20.171999999999901</v>
      </c>
      <c r="M3890">
        <v>23.393999999999998</v>
      </c>
      <c r="N3890">
        <v>1.611</v>
      </c>
      <c r="O3890">
        <v>3</v>
      </c>
    </row>
    <row r="3891" spans="1:15" x14ac:dyDescent="0.45">
      <c r="A3891" t="s">
        <v>844</v>
      </c>
      <c r="B3891">
        <v>2023</v>
      </c>
      <c r="C3891" s="9">
        <v>45002</v>
      </c>
      <c r="D3891" t="s">
        <v>72</v>
      </c>
      <c r="E3891" t="s">
        <v>642</v>
      </c>
      <c r="F3891">
        <v>4</v>
      </c>
      <c r="G3891">
        <v>2</v>
      </c>
      <c r="H3891" t="s">
        <v>48</v>
      </c>
      <c r="I3891" t="s">
        <v>49</v>
      </c>
      <c r="J3891">
        <v>22.131506849314999</v>
      </c>
      <c r="K3891">
        <v>16.786999999999999</v>
      </c>
      <c r="L3891">
        <v>17.468</v>
      </c>
      <c r="M3891">
        <v>20.63</v>
      </c>
      <c r="N3891">
        <v>1.581</v>
      </c>
      <c r="O3891">
        <v>19</v>
      </c>
    </row>
    <row r="3892" spans="1:15" x14ac:dyDescent="0.45">
      <c r="A3892" t="s">
        <v>844</v>
      </c>
      <c r="B3892">
        <v>2023</v>
      </c>
      <c r="C3892" s="9">
        <v>45002</v>
      </c>
      <c r="D3892" t="s">
        <v>72</v>
      </c>
      <c r="E3892" t="s">
        <v>642</v>
      </c>
      <c r="F3892">
        <v>4</v>
      </c>
      <c r="G3892">
        <v>3</v>
      </c>
      <c r="H3892" t="s">
        <v>60</v>
      </c>
      <c r="I3892" t="s">
        <v>61</v>
      </c>
      <c r="J3892">
        <v>34.668493150684903</v>
      </c>
      <c r="K3892">
        <v>23.01</v>
      </c>
      <c r="L3892">
        <v>22.922999999999998</v>
      </c>
      <c r="M3892">
        <v>24.327000000000002</v>
      </c>
      <c r="N3892">
        <v>0.70199999999999996</v>
      </c>
      <c r="O3892">
        <v>24</v>
      </c>
    </row>
    <row r="3893" spans="1:15" x14ac:dyDescent="0.45">
      <c r="A3893" t="s">
        <v>844</v>
      </c>
      <c r="B3893">
        <v>2023</v>
      </c>
      <c r="C3893" s="9">
        <v>45002</v>
      </c>
      <c r="D3893" t="s">
        <v>72</v>
      </c>
      <c r="E3893" t="s">
        <v>642</v>
      </c>
      <c r="F3893">
        <v>4</v>
      </c>
      <c r="G3893">
        <v>4</v>
      </c>
      <c r="H3893" t="s">
        <v>68</v>
      </c>
      <c r="I3893" t="s">
        <v>67</v>
      </c>
      <c r="J3893">
        <v>19.405479452054699</v>
      </c>
      <c r="K3893">
        <v>15.8959999999999</v>
      </c>
      <c r="L3893">
        <v>15.089</v>
      </c>
      <c r="M3893">
        <v>20.451000000000001</v>
      </c>
      <c r="N3893">
        <v>2.681</v>
      </c>
      <c r="O3893">
        <v>30</v>
      </c>
    </row>
    <row r="3894" spans="1:15" x14ac:dyDescent="0.45">
      <c r="A3894" t="s">
        <v>844</v>
      </c>
      <c r="B3894">
        <v>2023</v>
      </c>
      <c r="C3894" s="9">
        <v>45002</v>
      </c>
      <c r="D3894" t="s">
        <v>72</v>
      </c>
      <c r="E3894" t="s">
        <v>642</v>
      </c>
      <c r="F3894">
        <v>4</v>
      </c>
      <c r="G3894">
        <v>5</v>
      </c>
      <c r="H3894" t="s">
        <v>845</v>
      </c>
      <c r="I3894" t="s">
        <v>235</v>
      </c>
      <c r="J3894">
        <v>19.095890410958901</v>
      </c>
      <c r="K3894">
        <v>4.2080000000000002</v>
      </c>
      <c r="L3894">
        <v>3.2040000000000002</v>
      </c>
      <c r="M3894">
        <v>12.218</v>
      </c>
      <c r="N3894">
        <v>4.5069999999999997</v>
      </c>
      <c r="O3894">
        <v>31</v>
      </c>
    </row>
    <row r="3895" spans="1:15" x14ac:dyDescent="0.45">
      <c r="A3895" t="s">
        <v>844</v>
      </c>
      <c r="B3895">
        <v>2023</v>
      </c>
      <c r="C3895" s="9">
        <v>45002</v>
      </c>
      <c r="D3895" t="s">
        <v>72</v>
      </c>
      <c r="E3895" t="s">
        <v>643</v>
      </c>
      <c r="F3895">
        <v>1</v>
      </c>
      <c r="G3895">
        <v>1</v>
      </c>
      <c r="H3895" t="s">
        <v>18</v>
      </c>
      <c r="I3895" t="s">
        <v>19</v>
      </c>
      <c r="J3895">
        <v>24.816438356164301</v>
      </c>
      <c r="K3895">
        <v>23.670999999999999</v>
      </c>
      <c r="L3895">
        <v>24.802999999999901</v>
      </c>
      <c r="M3895">
        <v>28.158999999999999</v>
      </c>
      <c r="N3895">
        <v>1.6779999999999999</v>
      </c>
      <c r="O3895">
        <v>6</v>
      </c>
    </row>
    <row r="3896" spans="1:15" x14ac:dyDescent="0.45">
      <c r="A3896" t="s">
        <v>844</v>
      </c>
      <c r="B3896">
        <v>2023</v>
      </c>
      <c r="C3896" s="9">
        <v>45002</v>
      </c>
      <c r="D3896" t="s">
        <v>72</v>
      </c>
      <c r="E3896" t="s">
        <v>643</v>
      </c>
      <c r="F3896">
        <v>1</v>
      </c>
      <c r="G3896">
        <v>2</v>
      </c>
      <c r="H3896" t="s">
        <v>42</v>
      </c>
      <c r="I3896" t="s">
        <v>97</v>
      </c>
      <c r="J3896">
        <v>24.290410958904101</v>
      </c>
      <c r="K3896">
        <v>30.748000000000001</v>
      </c>
      <c r="L3896">
        <v>30.514999999999901</v>
      </c>
      <c r="M3896">
        <v>33.220999999999997</v>
      </c>
      <c r="N3896">
        <v>1.353</v>
      </c>
      <c r="O3896">
        <v>1</v>
      </c>
    </row>
    <row r="3897" spans="1:15" x14ac:dyDescent="0.45">
      <c r="A3897" t="s">
        <v>844</v>
      </c>
      <c r="B3897">
        <v>2023</v>
      </c>
      <c r="C3897" s="9">
        <v>45002</v>
      </c>
      <c r="D3897" t="s">
        <v>72</v>
      </c>
      <c r="E3897" t="s">
        <v>643</v>
      </c>
      <c r="F3897">
        <v>1</v>
      </c>
      <c r="G3897">
        <v>3</v>
      </c>
      <c r="H3897" t="s">
        <v>80</v>
      </c>
      <c r="I3897" t="s">
        <v>17</v>
      </c>
      <c r="J3897">
        <v>21.104109589040998</v>
      </c>
      <c r="K3897">
        <v>18.506</v>
      </c>
      <c r="L3897">
        <v>19.541999999999899</v>
      </c>
      <c r="M3897">
        <v>23.745999999999999</v>
      </c>
      <c r="N3897">
        <v>2.1019999999999999</v>
      </c>
      <c r="O3897">
        <v>12</v>
      </c>
    </row>
    <row r="3898" spans="1:15" x14ac:dyDescent="0.45">
      <c r="A3898" t="s">
        <v>844</v>
      </c>
      <c r="B3898">
        <v>2023</v>
      </c>
      <c r="C3898" s="9">
        <v>45002</v>
      </c>
      <c r="D3898" t="s">
        <v>72</v>
      </c>
      <c r="E3898" t="s">
        <v>643</v>
      </c>
      <c r="F3898">
        <v>1</v>
      </c>
      <c r="G3898">
        <v>4</v>
      </c>
      <c r="H3898" t="s">
        <v>113</v>
      </c>
      <c r="I3898" t="s">
        <v>31</v>
      </c>
      <c r="J3898">
        <v>19.841095890410902</v>
      </c>
      <c r="K3898">
        <v>8.4570000000000007</v>
      </c>
      <c r="L3898">
        <v>12.045</v>
      </c>
      <c r="M3898">
        <v>17.227</v>
      </c>
      <c r="N3898">
        <v>2.5910000000000002</v>
      </c>
      <c r="O3898">
        <v>11</v>
      </c>
    </row>
    <row r="3899" spans="1:15" x14ac:dyDescent="0.45">
      <c r="A3899" t="s">
        <v>844</v>
      </c>
      <c r="B3899">
        <v>2023</v>
      </c>
      <c r="C3899" s="9">
        <v>45002</v>
      </c>
      <c r="D3899" t="s">
        <v>72</v>
      </c>
      <c r="E3899" t="s">
        <v>643</v>
      </c>
      <c r="F3899">
        <v>1</v>
      </c>
      <c r="G3899">
        <v>5</v>
      </c>
      <c r="H3899" t="s">
        <v>24</v>
      </c>
      <c r="I3899" t="s">
        <v>25</v>
      </c>
      <c r="J3899">
        <v>24.547945205479401</v>
      </c>
      <c r="K3899">
        <v>24.065000000000001</v>
      </c>
      <c r="L3899">
        <v>23.754999999999999</v>
      </c>
      <c r="M3899">
        <v>25.766999999999999</v>
      </c>
      <c r="N3899">
        <v>1.006</v>
      </c>
      <c r="O3899">
        <v>14</v>
      </c>
    </row>
    <row r="3900" spans="1:15" x14ac:dyDescent="0.45">
      <c r="A3900" t="s">
        <v>844</v>
      </c>
      <c r="B3900">
        <v>2023</v>
      </c>
      <c r="C3900" s="9">
        <v>45002</v>
      </c>
      <c r="D3900" t="s">
        <v>72</v>
      </c>
      <c r="E3900" t="s">
        <v>643</v>
      </c>
      <c r="F3900">
        <v>1</v>
      </c>
      <c r="G3900">
        <v>6</v>
      </c>
      <c r="H3900" t="s">
        <v>831</v>
      </c>
      <c r="I3900" t="s">
        <v>29</v>
      </c>
      <c r="J3900">
        <v>24.704109589041</v>
      </c>
      <c r="K3900">
        <v>17.099</v>
      </c>
      <c r="L3900">
        <v>15.617999999999901</v>
      </c>
      <c r="M3900">
        <v>20.712</v>
      </c>
      <c r="N3900">
        <v>2.5470000000000002</v>
      </c>
      <c r="O3900">
        <v>18</v>
      </c>
    </row>
    <row r="3901" spans="1:15" x14ac:dyDescent="0.45">
      <c r="A3901" t="s">
        <v>844</v>
      </c>
      <c r="B3901">
        <v>2023</v>
      </c>
      <c r="C3901" s="9">
        <v>45002</v>
      </c>
      <c r="D3901" t="s">
        <v>72</v>
      </c>
      <c r="E3901" t="s">
        <v>643</v>
      </c>
      <c r="F3901">
        <v>2</v>
      </c>
      <c r="G3901">
        <v>1</v>
      </c>
      <c r="H3901" t="s">
        <v>28</v>
      </c>
      <c r="I3901" t="s">
        <v>29</v>
      </c>
      <c r="J3901">
        <v>23.2246575342465</v>
      </c>
      <c r="K3901">
        <v>30.23</v>
      </c>
      <c r="L3901">
        <v>30.422000000000001</v>
      </c>
      <c r="M3901">
        <v>32.32</v>
      </c>
      <c r="N3901">
        <v>0.94899999999999995</v>
      </c>
      <c r="O3901">
        <v>7</v>
      </c>
    </row>
    <row r="3902" spans="1:15" x14ac:dyDescent="0.45">
      <c r="A3902" t="s">
        <v>844</v>
      </c>
      <c r="B3902">
        <v>2023</v>
      </c>
      <c r="C3902" s="9">
        <v>45002</v>
      </c>
      <c r="D3902" t="s">
        <v>72</v>
      </c>
      <c r="E3902" t="s">
        <v>643</v>
      </c>
      <c r="F3902">
        <v>2</v>
      </c>
      <c r="G3902">
        <v>2</v>
      </c>
      <c r="H3902" t="s">
        <v>32</v>
      </c>
      <c r="I3902" t="s">
        <v>17</v>
      </c>
      <c r="J3902">
        <v>20.643835616438299</v>
      </c>
      <c r="K3902">
        <v>22.643999999999998</v>
      </c>
      <c r="L3902">
        <v>23.395</v>
      </c>
      <c r="M3902">
        <v>26.242999999999999</v>
      </c>
      <c r="N3902">
        <v>1.4239999999999999</v>
      </c>
      <c r="O3902">
        <v>4</v>
      </c>
    </row>
    <row r="3903" spans="1:15" x14ac:dyDescent="0.45">
      <c r="A3903" t="s">
        <v>844</v>
      </c>
      <c r="B3903">
        <v>2023</v>
      </c>
      <c r="C3903" s="9">
        <v>45002</v>
      </c>
      <c r="D3903" t="s">
        <v>72</v>
      </c>
      <c r="E3903" t="s">
        <v>643</v>
      </c>
      <c r="F3903">
        <v>2</v>
      </c>
      <c r="G3903">
        <v>3</v>
      </c>
      <c r="H3903" t="s">
        <v>384</v>
      </c>
      <c r="I3903" t="s">
        <v>19</v>
      </c>
      <c r="J3903">
        <v>23.531506849315001</v>
      </c>
      <c r="K3903">
        <v>26.664999999999999</v>
      </c>
      <c r="L3903">
        <v>26.693000000000001</v>
      </c>
      <c r="M3903">
        <v>29.257000000000001</v>
      </c>
      <c r="N3903">
        <v>1.282</v>
      </c>
      <c r="O3903">
        <v>9</v>
      </c>
    </row>
    <row r="3904" spans="1:15" x14ac:dyDescent="0.45">
      <c r="A3904" t="s">
        <v>844</v>
      </c>
      <c r="B3904">
        <v>2023</v>
      </c>
      <c r="C3904" s="9">
        <v>45002</v>
      </c>
      <c r="D3904" t="s">
        <v>72</v>
      </c>
      <c r="E3904" t="s">
        <v>643</v>
      </c>
      <c r="F3904">
        <v>2</v>
      </c>
      <c r="G3904">
        <v>4</v>
      </c>
      <c r="H3904" t="s">
        <v>39</v>
      </c>
      <c r="I3904" t="s">
        <v>40</v>
      </c>
      <c r="J3904">
        <v>28.6</v>
      </c>
      <c r="K3904">
        <v>24.562000000000001</v>
      </c>
      <c r="L3904">
        <v>24.57</v>
      </c>
      <c r="M3904">
        <v>26.242000000000001</v>
      </c>
      <c r="N3904">
        <v>0.83599999999999997</v>
      </c>
      <c r="O3904">
        <v>10</v>
      </c>
    </row>
    <row r="3905" spans="1:15" x14ac:dyDescent="0.45">
      <c r="A3905" t="s">
        <v>844</v>
      </c>
      <c r="B3905">
        <v>2023</v>
      </c>
      <c r="C3905" s="9">
        <v>45002</v>
      </c>
      <c r="D3905" t="s">
        <v>72</v>
      </c>
      <c r="E3905" t="s">
        <v>643</v>
      </c>
      <c r="F3905">
        <v>2</v>
      </c>
      <c r="G3905">
        <v>5</v>
      </c>
      <c r="H3905" t="s">
        <v>381</v>
      </c>
      <c r="I3905" t="s">
        <v>25</v>
      </c>
      <c r="J3905">
        <v>20.2465753424657</v>
      </c>
      <c r="K3905">
        <v>22.358000000000001</v>
      </c>
      <c r="L3905">
        <v>22.274000000000001</v>
      </c>
      <c r="M3905">
        <v>24.974</v>
      </c>
      <c r="N3905">
        <v>1.35</v>
      </c>
      <c r="O3905">
        <v>15</v>
      </c>
    </row>
    <row r="3906" spans="1:15" x14ac:dyDescent="0.45">
      <c r="A3906" t="s">
        <v>844</v>
      </c>
      <c r="B3906">
        <v>2023</v>
      </c>
      <c r="C3906" s="9">
        <v>45002</v>
      </c>
      <c r="D3906" t="s">
        <v>72</v>
      </c>
      <c r="E3906" t="s">
        <v>643</v>
      </c>
      <c r="F3906">
        <v>2</v>
      </c>
      <c r="G3906">
        <v>6</v>
      </c>
      <c r="H3906" t="s">
        <v>43</v>
      </c>
      <c r="I3906" t="s">
        <v>44</v>
      </c>
      <c r="J3906">
        <v>30.326027397260201</v>
      </c>
      <c r="K3906">
        <v>24.734000000000002</v>
      </c>
      <c r="L3906">
        <v>24.558999999999902</v>
      </c>
      <c r="M3906">
        <v>26.004999999999999</v>
      </c>
      <c r="N3906">
        <v>0.72299999999999998</v>
      </c>
      <c r="O3906">
        <v>17</v>
      </c>
    </row>
    <row r="3907" spans="1:15" x14ac:dyDescent="0.45">
      <c r="A3907" t="s">
        <v>844</v>
      </c>
      <c r="B3907">
        <v>2023</v>
      </c>
      <c r="C3907" s="9">
        <v>45002</v>
      </c>
      <c r="D3907" t="s">
        <v>72</v>
      </c>
      <c r="E3907" t="s">
        <v>643</v>
      </c>
      <c r="F3907">
        <v>3</v>
      </c>
      <c r="G3907">
        <v>1</v>
      </c>
      <c r="H3907" t="s">
        <v>382</v>
      </c>
      <c r="I3907" t="s">
        <v>15</v>
      </c>
      <c r="J3907">
        <v>22.049315068493101</v>
      </c>
      <c r="K3907">
        <v>20.171999999999901</v>
      </c>
      <c r="L3907">
        <v>21.356999999999999</v>
      </c>
      <c r="M3907">
        <v>24.443000000000001</v>
      </c>
      <c r="N3907">
        <v>1.5429999999999999</v>
      </c>
      <c r="O3907">
        <v>3</v>
      </c>
    </row>
    <row r="3908" spans="1:15" x14ac:dyDescent="0.45">
      <c r="A3908" t="s">
        <v>844</v>
      </c>
      <c r="B3908">
        <v>2023</v>
      </c>
      <c r="C3908" s="9">
        <v>45002</v>
      </c>
      <c r="D3908" t="s">
        <v>72</v>
      </c>
      <c r="E3908" t="s">
        <v>643</v>
      </c>
      <c r="F3908">
        <v>3</v>
      </c>
      <c r="G3908">
        <v>2</v>
      </c>
      <c r="H3908" t="s">
        <v>45</v>
      </c>
      <c r="I3908" t="s">
        <v>40</v>
      </c>
      <c r="J3908">
        <v>32.065753424657501</v>
      </c>
      <c r="K3908">
        <v>22.619999999999902</v>
      </c>
      <c r="L3908">
        <v>23.189</v>
      </c>
      <c r="M3908">
        <v>26.497</v>
      </c>
      <c r="N3908">
        <v>1.6539999999999999</v>
      </c>
      <c r="O3908">
        <v>5</v>
      </c>
    </row>
    <row r="3909" spans="1:15" x14ac:dyDescent="0.45">
      <c r="A3909" t="s">
        <v>844</v>
      </c>
      <c r="B3909">
        <v>2023</v>
      </c>
      <c r="C3909" s="9">
        <v>45002</v>
      </c>
      <c r="D3909" t="s">
        <v>72</v>
      </c>
      <c r="E3909" t="s">
        <v>643</v>
      </c>
      <c r="F3909">
        <v>3</v>
      </c>
      <c r="G3909">
        <v>3</v>
      </c>
      <c r="H3909" t="s">
        <v>50</v>
      </c>
      <c r="I3909" t="s">
        <v>51</v>
      </c>
      <c r="J3909">
        <v>26.4465753424657</v>
      </c>
      <c r="K3909">
        <v>26.209</v>
      </c>
      <c r="L3909">
        <v>26.170999999999999</v>
      </c>
      <c r="M3909">
        <v>27.606999999999999</v>
      </c>
      <c r="N3909">
        <v>0.71799999999999997</v>
      </c>
      <c r="O3909">
        <v>2</v>
      </c>
    </row>
    <row r="3910" spans="1:15" x14ac:dyDescent="0.45">
      <c r="A3910" t="s">
        <v>844</v>
      </c>
      <c r="B3910">
        <v>2023</v>
      </c>
      <c r="C3910" s="9">
        <v>45002</v>
      </c>
      <c r="D3910" t="s">
        <v>72</v>
      </c>
      <c r="E3910" t="s">
        <v>643</v>
      </c>
      <c r="F3910">
        <v>3</v>
      </c>
      <c r="G3910">
        <v>4</v>
      </c>
      <c r="H3910" t="s">
        <v>52</v>
      </c>
      <c r="I3910" t="s">
        <v>53</v>
      </c>
      <c r="J3910">
        <v>26.019178082191701</v>
      </c>
      <c r="K3910">
        <v>17.689</v>
      </c>
      <c r="L3910">
        <v>17.978999999999999</v>
      </c>
      <c r="M3910">
        <v>20.143000000000001</v>
      </c>
      <c r="N3910">
        <v>1.0820000000000001</v>
      </c>
      <c r="O3910">
        <v>8</v>
      </c>
    </row>
    <row r="3911" spans="1:15" x14ac:dyDescent="0.45">
      <c r="A3911" t="s">
        <v>844</v>
      </c>
      <c r="B3911">
        <v>2023</v>
      </c>
      <c r="C3911" s="9">
        <v>45002</v>
      </c>
      <c r="D3911" t="s">
        <v>72</v>
      </c>
      <c r="E3911" t="s">
        <v>643</v>
      </c>
      <c r="F3911">
        <v>3</v>
      </c>
      <c r="G3911">
        <v>5</v>
      </c>
      <c r="H3911" t="s">
        <v>88</v>
      </c>
      <c r="I3911" t="s">
        <v>89</v>
      </c>
      <c r="J3911">
        <v>20.136986301369799</v>
      </c>
      <c r="K3911">
        <v>15.265000000000001</v>
      </c>
      <c r="L3911">
        <v>16.195</v>
      </c>
      <c r="M3911">
        <v>21.355</v>
      </c>
      <c r="N3911">
        <v>2.58</v>
      </c>
      <c r="O3911">
        <v>13</v>
      </c>
    </row>
    <row r="3912" spans="1:15" x14ac:dyDescent="0.45">
      <c r="A3912" t="s">
        <v>844</v>
      </c>
      <c r="B3912">
        <v>2023</v>
      </c>
      <c r="C3912" s="9">
        <v>45002</v>
      </c>
      <c r="D3912" t="s">
        <v>72</v>
      </c>
      <c r="E3912" t="s">
        <v>643</v>
      </c>
      <c r="F3912">
        <v>3</v>
      </c>
      <c r="G3912">
        <v>6</v>
      </c>
      <c r="H3912" t="s">
        <v>20</v>
      </c>
      <c r="I3912" t="s">
        <v>21</v>
      </c>
      <c r="J3912">
        <v>27.613698630136899</v>
      </c>
      <c r="K3912">
        <v>28.992000000000001</v>
      </c>
      <c r="L3912">
        <v>28.649000000000001</v>
      </c>
      <c r="M3912">
        <v>30.119</v>
      </c>
      <c r="N3912">
        <v>0.73499999999999999</v>
      </c>
      <c r="O3912">
        <v>16</v>
      </c>
    </row>
    <row r="3913" spans="1:15" x14ac:dyDescent="0.45">
      <c r="A3913" t="s">
        <v>844</v>
      </c>
      <c r="B3913">
        <v>2023</v>
      </c>
      <c r="C3913" s="9">
        <v>45002</v>
      </c>
      <c r="D3913" t="s">
        <v>72</v>
      </c>
      <c r="E3913" t="s">
        <v>644</v>
      </c>
      <c r="F3913">
        <v>1</v>
      </c>
      <c r="G3913">
        <v>1</v>
      </c>
      <c r="H3913" t="s">
        <v>18</v>
      </c>
      <c r="I3913" t="s">
        <v>19</v>
      </c>
      <c r="J3913">
        <v>24.816438356164301</v>
      </c>
      <c r="K3913">
        <v>24.802999999999901</v>
      </c>
      <c r="L3913">
        <v>25.515000000000001</v>
      </c>
      <c r="M3913">
        <v>28.748999999999999</v>
      </c>
      <c r="N3913">
        <v>1.617</v>
      </c>
      <c r="O3913">
        <v>6</v>
      </c>
    </row>
    <row r="3914" spans="1:15" x14ac:dyDescent="0.45">
      <c r="A3914" t="s">
        <v>844</v>
      </c>
      <c r="B3914">
        <v>2023</v>
      </c>
      <c r="C3914" s="9">
        <v>45002</v>
      </c>
      <c r="D3914" t="s">
        <v>72</v>
      </c>
      <c r="E3914" t="s">
        <v>644</v>
      </c>
      <c r="F3914">
        <v>1</v>
      </c>
      <c r="G3914">
        <v>2</v>
      </c>
      <c r="H3914" t="s">
        <v>382</v>
      </c>
      <c r="I3914" t="s">
        <v>15</v>
      </c>
      <c r="J3914">
        <v>22.049315068493101</v>
      </c>
      <c r="K3914">
        <v>21.356999999999999</v>
      </c>
      <c r="L3914">
        <v>21.936999999999902</v>
      </c>
      <c r="M3914">
        <v>24.895</v>
      </c>
      <c r="N3914">
        <v>1.4790000000000001</v>
      </c>
      <c r="O3914">
        <v>3</v>
      </c>
    </row>
    <row r="3915" spans="1:15" x14ac:dyDescent="0.45">
      <c r="A3915" t="s">
        <v>844</v>
      </c>
      <c r="B3915">
        <v>2023</v>
      </c>
      <c r="C3915" s="9">
        <v>45002</v>
      </c>
      <c r="D3915" t="s">
        <v>72</v>
      </c>
      <c r="E3915" t="s">
        <v>644</v>
      </c>
      <c r="F3915">
        <v>1</v>
      </c>
      <c r="G3915">
        <v>3</v>
      </c>
      <c r="H3915" t="s">
        <v>32</v>
      </c>
      <c r="I3915" t="s">
        <v>17</v>
      </c>
      <c r="J3915">
        <v>20.643835616438299</v>
      </c>
      <c r="K3915">
        <v>23.395</v>
      </c>
      <c r="L3915">
        <v>23.407</v>
      </c>
      <c r="M3915">
        <v>26.149000000000001</v>
      </c>
      <c r="N3915">
        <v>1.371</v>
      </c>
      <c r="O3915">
        <v>4</v>
      </c>
    </row>
    <row r="3916" spans="1:15" x14ac:dyDescent="0.45">
      <c r="A3916" t="s">
        <v>844</v>
      </c>
      <c r="B3916">
        <v>2023</v>
      </c>
      <c r="C3916" s="9">
        <v>45002</v>
      </c>
      <c r="D3916" t="s">
        <v>72</v>
      </c>
      <c r="E3916" t="s">
        <v>644</v>
      </c>
      <c r="F3916">
        <v>1</v>
      </c>
      <c r="G3916">
        <v>4</v>
      </c>
      <c r="H3916" t="s">
        <v>113</v>
      </c>
      <c r="I3916" t="s">
        <v>31</v>
      </c>
      <c r="J3916">
        <v>19.841095890410902</v>
      </c>
      <c r="K3916">
        <v>12.045</v>
      </c>
      <c r="L3916">
        <v>14.074999999999999</v>
      </c>
      <c r="M3916">
        <v>18.658999999999999</v>
      </c>
      <c r="N3916">
        <v>2.2919999999999998</v>
      </c>
      <c r="O3916">
        <v>11</v>
      </c>
    </row>
    <row r="3917" spans="1:15" x14ac:dyDescent="0.45">
      <c r="A3917" t="s">
        <v>844</v>
      </c>
      <c r="B3917">
        <v>2023</v>
      </c>
      <c r="C3917" s="9">
        <v>45002</v>
      </c>
      <c r="D3917" t="s">
        <v>72</v>
      </c>
      <c r="E3917" t="s">
        <v>644</v>
      </c>
      <c r="F3917">
        <v>1</v>
      </c>
      <c r="G3917">
        <v>5</v>
      </c>
      <c r="H3917" t="s">
        <v>39</v>
      </c>
      <c r="I3917" t="s">
        <v>40</v>
      </c>
      <c r="J3917">
        <v>28.6</v>
      </c>
      <c r="K3917">
        <v>24.57</v>
      </c>
      <c r="L3917">
        <v>24.341999999999999</v>
      </c>
      <c r="M3917">
        <v>26</v>
      </c>
      <c r="N3917">
        <v>0.82899999999999996</v>
      </c>
      <c r="O3917">
        <v>10</v>
      </c>
    </row>
    <row r="3918" spans="1:15" x14ac:dyDescent="0.45">
      <c r="A3918" t="s">
        <v>844</v>
      </c>
      <c r="B3918">
        <v>2023</v>
      </c>
      <c r="C3918" s="9">
        <v>45002</v>
      </c>
      <c r="D3918" t="s">
        <v>72</v>
      </c>
      <c r="E3918" t="s">
        <v>644</v>
      </c>
      <c r="F3918">
        <v>1</v>
      </c>
      <c r="G3918">
        <v>6</v>
      </c>
      <c r="H3918" t="s">
        <v>52</v>
      </c>
      <c r="I3918" t="s">
        <v>53</v>
      </c>
      <c r="J3918">
        <v>26.019178082191701</v>
      </c>
      <c r="K3918">
        <v>17.978999999999999</v>
      </c>
      <c r="L3918">
        <v>17.748000000000001</v>
      </c>
      <c r="M3918">
        <v>19.882000000000001</v>
      </c>
      <c r="N3918">
        <v>1.0669999999999999</v>
      </c>
      <c r="O3918">
        <v>8</v>
      </c>
    </row>
    <row r="3919" spans="1:15" x14ac:dyDescent="0.45">
      <c r="A3919" t="s">
        <v>844</v>
      </c>
      <c r="B3919">
        <v>2023</v>
      </c>
      <c r="C3919" s="9">
        <v>45002</v>
      </c>
      <c r="D3919" t="s">
        <v>72</v>
      </c>
      <c r="E3919" t="s">
        <v>644</v>
      </c>
      <c r="F3919">
        <v>2</v>
      </c>
      <c r="G3919">
        <v>1</v>
      </c>
      <c r="H3919" t="s">
        <v>42</v>
      </c>
      <c r="I3919" t="s">
        <v>97</v>
      </c>
      <c r="J3919">
        <v>24.290410958904101</v>
      </c>
      <c r="K3919">
        <v>30.514999999999901</v>
      </c>
      <c r="L3919">
        <v>30.922000000000001</v>
      </c>
      <c r="M3919">
        <v>33.566000000000003</v>
      </c>
      <c r="N3919">
        <v>1.3220000000000001</v>
      </c>
      <c r="O3919">
        <v>1</v>
      </c>
    </row>
    <row r="3920" spans="1:15" x14ac:dyDescent="0.45">
      <c r="A3920" t="s">
        <v>844</v>
      </c>
      <c r="B3920">
        <v>2023</v>
      </c>
      <c r="C3920" s="9">
        <v>45002</v>
      </c>
      <c r="D3920" t="s">
        <v>72</v>
      </c>
      <c r="E3920" t="s">
        <v>644</v>
      </c>
      <c r="F3920">
        <v>2</v>
      </c>
      <c r="G3920">
        <v>2</v>
      </c>
      <c r="H3920" t="s">
        <v>50</v>
      </c>
      <c r="I3920" t="s">
        <v>51</v>
      </c>
      <c r="J3920">
        <v>26.4465753424657</v>
      </c>
      <c r="K3920">
        <v>26.170999999999999</v>
      </c>
      <c r="L3920">
        <v>26.318000000000001</v>
      </c>
      <c r="M3920">
        <v>27.748000000000001</v>
      </c>
      <c r="N3920">
        <v>0.71499999999999997</v>
      </c>
      <c r="O3920">
        <v>2</v>
      </c>
    </row>
    <row r="3921" spans="1:15" x14ac:dyDescent="0.45">
      <c r="A3921" t="s">
        <v>844</v>
      </c>
      <c r="B3921">
        <v>2023</v>
      </c>
      <c r="C3921" s="9">
        <v>45002</v>
      </c>
      <c r="D3921" t="s">
        <v>72</v>
      </c>
      <c r="E3921" t="s">
        <v>644</v>
      </c>
      <c r="F3921">
        <v>2</v>
      </c>
      <c r="G3921">
        <v>3</v>
      </c>
      <c r="H3921" t="s">
        <v>45</v>
      </c>
      <c r="I3921" t="s">
        <v>40</v>
      </c>
      <c r="J3921">
        <v>32.065753424657501</v>
      </c>
      <c r="K3921">
        <v>23.189</v>
      </c>
      <c r="L3921">
        <v>23.818999999999999</v>
      </c>
      <c r="M3921">
        <v>26.952999999999999</v>
      </c>
      <c r="N3921">
        <v>1.5669999999999999</v>
      </c>
      <c r="O3921">
        <v>5</v>
      </c>
    </row>
    <row r="3922" spans="1:15" x14ac:dyDescent="0.45">
      <c r="A3922" t="s">
        <v>844</v>
      </c>
      <c r="B3922">
        <v>2023</v>
      </c>
      <c r="C3922" s="9">
        <v>45002</v>
      </c>
      <c r="D3922" t="s">
        <v>72</v>
      </c>
      <c r="E3922" t="s">
        <v>644</v>
      </c>
      <c r="F3922">
        <v>2</v>
      </c>
      <c r="G3922">
        <v>4</v>
      </c>
      <c r="H3922" t="s">
        <v>384</v>
      </c>
      <c r="I3922" t="s">
        <v>19</v>
      </c>
      <c r="J3922">
        <v>23.531506849315001</v>
      </c>
      <c r="K3922">
        <v>26.693000000000001</v>
      </c>
      <c r="L3922">
        <v>26.634</v>
      </c>
      <c r="M3922">
        <v>29.117999999999999</v>
      </c>
      <c r="N3922">
        <v>1.242</v>
      </c>
      <c r="O3922">
        <v>9</v>
      </c>
    </row>
    <row r="3923" spans="1:15" x14ac:dyDescent="0.45">
      <c r="A3923" t="s">
        <v>844</v>
      </c>
      <c r="B3923">
        <v>2023</v>
      </c>
      <c r="C3923" s="9">
        <v>45002</v>
      </c>
      <c r="D3923" t="s">
        <v>72</v>
      </c>
      <c r="E3923" t="s">
        <v>644</v>
      </c>
      <c r="F3923">
        <v>2</v>
      </c>
      <c r="G3923">
        <v>5</v>
      </c>
      <c r="H3923" t="s">
        <v>28</v>
      </c>
      <c r="I3923" t="s">
        <v>29</v>
      </c>
      <c r="J3923">
        <v>23.2246575342465</v>
      </c>
      <c r="K3923">
        <v>30.422000000000001</v>
      </c>
      <c r="L3923">
        <v>30.097999999999999</v>
      </c>
      <c r="M3923">
        <v>31.97</v>
      </c>
      <c r="N3923">
        <v>0.93600000000000005</v>
      </c>
      <c r="O3923">
        <v>7</v>
      </c>
    </row>
    <row r="3924" spans="1:15" x14ac:dyDescent="0.45">
      <c r="A3924" t="s">
        <v>844</v>
      </c>
      <c r="B3924">
        <v>2023</v>
      </c>
      <c r="C3924" s="9">
        <v>45002</v>
      </c>
      <c r="D3924" t="s">
        <v>72</v>
      </c>
      <c r="E3924" t="s">
        <v>644</v>
      </c>
      <c r="F3924">
        <v>2</v>
      </c>
      <c r="G3924">
        <v>6</v>
      </c>
      <c r="H3924" t="s">
        <v>80</v>
      </c>
      <c r="I3924" t="s">
        <v>17</v>
      </c>
      <c r="J3924">
        <v>21.104109589040998</v>
      </c>
      <c r="K3924">
        <v>19.541999999999899</v>
      </c>
      <c r="L3924">
        <v>19.074000000000002</v>
      </c>
      <c r="M3924">
        <v>23.062000000000001</v>
      </c>
      <c r="N3924">
        <v>1.994</v>
      </c>
      <c r="O3924">
        <v>12</v>
      </c>
    </row>
    <row r="3925" spans="1:15" x14ac:dyDescent="0.45">
      <c r="A3925" t="s">
        <v>844</v>
      </c>
      <c r="B3925">
        <v>2023</v>
      </c>
      <c r="C3925" s="9">
        <v>45002</v>
      </c>
      <c r="D3925" t="s">
        <v>72</v>
      </c>
      <c r="E3925" t="s">
        <v>370</v>
      </c>
      <c r="F3925">
        <v>1</v>
      </c>
      <c r="G3925">
        <v>1</v>
      </c>
      <c r="H3925" t="s">
        <v>42</v>
      </c>
      <c r="I3925" t="s">
        <v>97</v>
      </c>
      <c r="J3925">
        <v>24.290410958904101</v>
      </c>
      <c r="K3925">
        <v>30.922000000000001</v>
      </c>
      <c r="L3925">
        <v>31.1419999999999</v>
      </c>
      <c r="M3925">
        <v>33.747999999999998</v>
      </c>
      <c r="N3925">
        <v>1.3029999999999999</v>
      </c>
      <c r="O3925">
        <v>1</v>
      </c>
    </row>
    <row r="3926" spans="1:15" x14ac:dyDescent="0.45">
      <c r="A3926" t="s">
        <v>844</v>
      </c>
      <c r="B3926">
        <v>2023</v>
      </c>
      <c r="C3926" s="9">
        <v>45002</v>
      </c>
      <c r="D3926" t="s">
        <v>72</v>
      </c>
      <c r="E3926" t="s">
        <v>370</v>
      </c>
      <c r="F3926">
        <v>1</v>
      </c>
      <c r="G3926">
        <v>2</v>
      </c>
      <c r="H3926" t="s">
        <v>50</v>
      </c>
      <c r="I3926" t="s">
        <v>51</v>
      </c>
      <c r="J3926">
        <v>26.4465753424657</v>
      </c>
      <c r="K3926">
        <v>26.318000000000001</v>
      </c>
      <c r="L3926">
        <v>26.373999999999999</v>
      </c>
      <c r="M3926">
        <v>27.802</v>
      </c>
      <c r="N3926">
        <v>0.71399999999999997</v>
      </c>
      <c r="O3926">
        <v>2</v>
      </c>
    </row>
    <row r="3927" spans="1:15" x14ac:dyDescent="0.45">
      <c r="A3927" t="s">
        <v>844</v>
      </c>
      <c r="B3927">
        <v>2023</v>
      </c>
      <c r="C3927" s="9">
        <v>45002</v>
      </c>
      <c r="D3927" t="s">
        <v>72</v>
      </c>
      <c r="E3927" t="s">
        <v>370</v>
      </c>
      <c r="F3927">
        <v>1</v>
      </c>
      <c r="G3927">
        <v>3</v>
      </c>
      <c r="H3927" t="s">
        <v>382</v>
      </c>
      <c r="I3927" t="s">
        <v>15</v>
      </c>
      <c r="J3927">
        <v>22.049315068493101</v>
      </c>
      <c r="K3927">
        <v>21.936999999999902</v>
      </c>
      <c r="L3927">
        <v>22.102</v>
      </c>
      <c r="M3927">
        <v>24.962</v>
      </c>
      <c r="N3927">
        <v>1.43</v>
      </c>
      <c r="O3927">
        <v>3</v>
      </c>
    </row>
    <row r="3928" spans="1:15" x14ac:dyDescent="0.45">
      <c r="A3928" t="s">
        <v>844</v>
      </c>
      <c r="B3928">
        <v>2023</v>
      </c>
      <c r="C3928" s="9">
        <v>45002</v>
      </c>
      <c r="D3928" t="s">
        <v>72</v>
      </c>
      <c r="E3928" t="s">
        <v>370</v>
      </c>
      <c r="F3928">
        <v>1</v>
      </c>
      <c r="G3928">
        <v>4</v>
      </c>
      <c r="H3928" t="s">
        <v>32</v>
      </c>
      <c r="I3928" t="s">
        <v>17</v>
      </c>
      <c r="J3928">
        <v>20.643835616438299</v>
      </c>
      <c r="K3928">
        <v>23.407</v>
      </c>
      <c r="L3928">
        <v>23.018000000000001</v>
      </c>
      <c r="M3928">
        <v>25.698</v>
      </c>
      <c r="N3928">
        <v>1.34</v>
      </c>
      <c r="O3928">
        <v>4</v>
      </c>
    </row>
    <row r="3929" spans="1:15" x14ac:dyDescent="0.45">
      <c r="A3929" t="s">
        <v>844</v>
      </c>
      <c r="B3929">
        <v>2023</v>
      </c>
      <c r="C3929" s="9">
        <v>45002</v>
      </c>
      <c r="D3929" t="s">
        <v>72</v>
      </c>
      <c r="E3929" t="s">
        <v>370</v>
      </c>
      <c r="F3929">
        <v>2</v>
      </c>
      <c r="G3929">
        <v>1</v>
      </c>
      <c r="H3929" t="s">
        <v>28</v>
      </c>
      <c r="I3929" t="s">
        <v>29</v>
      </c>
      <c r="J3929">
        <v>23.2246575342465</v>
      </c>
      <c r="K3929">
        <v>30.097999999999999</v>
      </c>
      <c r="L3929">
        <v>30.204999999999998</v>
      </c>
      <c r="M3929">
        <v>32.067</v>
      </c>
      <c r="N3929">
        <v>0.93100000000000005</v>
      </c>
      <c r="O3929">
        <v>7</v>
      </c>
    </row>
    <row r="3930" spans="1:15" x14ac:dyDescent="0.45">
      <c r="A3930" t="s">
        <v>844</v>
      </c>
      <c r="B3930">
        <v>2023</v>
      </c>
      <c r="C3930" s="9">
        <v>45002</v>
      </c>
      <c r="D3930" t="s">
        <v>72</v>
      </c>
      <c r="E3930" t="s">
        <v>370</v>
      </c>
      <c r="F3930">
        <v>2</v>
      </c>
      <c r="G3930">
        <v>2</v>
      </c>
      <c r="H3930" t="s">
        <v>52</v>
      </c>
      <c r="I3930" t="s">
        <v>53</v>
      </c>
      <c r="J3930">
        <v>26.019178082191701</v>
      </c>
      <c r="K3930">
        <v>17.748000000000001</v>
      </c>
      <c r="L3930">
        <v>18.314999999999898</v>
      </c>
      <c r="M3930">
        <v>20.408999999999999</v>
      </c>
      <c r="N3930">
        <v>1.0469999999999999</v>
      </c>
      <c r="O3930">
        <v>8</v>
      </c>
    </row>
    <row r="3931" spans="1:15" x14ac:dyDescent="0.45">
      <c r="A3931" t="s">
        <v>844</v>
      </c>
      <c r="B3931">
        <v>2023</v>
      </c>
      <c r="C3931" s="9">
        <v>45002</v>
      </c>
      <c r="D3931" t="s">
        <v>72</v>
      </c>
      <c r="E3931" t="s">
        <v>370</v>
      </c>
      <c r="F3931">
        <v>2</v>
      </c>
      <c r="G3931">
        <v>3</v>
      </c>
      <c r="H3931" t="s">
        <v>384</v>
      </c>
      <c r="I3931" t="s">
        <v>19</v>
      </c>
      <c r="J3931">
        <v>23.531506849315001</v>
      </c>
      <c r="K3931">
        <v>26.634</v>
      </c>
      <c r="L3931">
        <v>26.456</v>
      </c>
      <c r="M3931">
        <v>28.87</v>
      </c>
      <c r="N3931">
        <v>1.2070000000000001</v>
      </c>
      <c r="O3931">
        <v>9</v>
      </c>
    </row>
    <row r="3932" spans="1:15" x14ac:dyDescent="0.45">
      <c r="A3932" t="s">
        <v>844</v>
      </c>
      <c r="B3932">
        <v>2023</v>
      </c>
      <c r="C3932" s="9">
        <v>45002</v>
      </c>
      <c r="D3932" t="s">
        <v>72</v>
      </c>
      <c r="E3932" t="s">
        <v>370</v>
      </c>
      <c r="F3932">
        <v>2</v>
      </c>
      <c r="G3932">
        <v>4</v>
      </c>
      <c r="H3932" t="s">
        <v>39</v>
      </c>
      <c r="I3932" t="s">
        <v>40</v>
      </c>
      <c r="J3932">
        <v>28.6</v>
      </c>
      <c r="K3932">
        <v>24.341999999999999</v>
      </c>
      <c r="L3932">
        <v>24.253</v>
      </c>
      <c r="M3932">
        <v>25.896999999999998</v>
      </c>
      <c r="N3932">
        <v>0.82199999999999995</v>
      </c>
      <c r="O3932">
        <v>10</v>
      </c>
    </row>
    <row r="3933" spans="1:15" x14ac:dyDescent="0.45">
      <c r="A3933" t="s">
        <v>844</v>
      </c>
      <c r="B3933">
        <v>2023</v>
      </c>
      <c r="C3933" s="9">
        <v>45002</v>
      </c>
      <c r="D3933" t="s">
        <v>72</v>
      </c>
      <c r="E3933" t="s">
        <v>370</v>
      </c>
      <c r="F3933">
        <v>2</v>
      </c>
      <c r="G3933">
        <v>5</v>
      </c>
      <c r="H3933" t="s">
        <v>113</v>
      </c>
      <c r="I3933" t="s">
        <v>31</v>
      </c>
      <c r="J3933">
        <v>19.841095890410902</v>
      </c>
      <c r="K3933">
        <v>14.074999999999999</v>
      </c>
      <c r="L3933">
        <v>14.726000000000001</v>
      </c>
      <c r="M3933">
        <v>18.920000000000002</v>
      </c>
      <c r="N3933">
        <v>2.097</v>
      </c>
      <c r="O3933">
        <v>11</v>
      </c>
    </row>
    <row r="3934" spans="1:15" x14ac:dyDescent="0.45">
      <c r="A3934" t="s">
        <v>844</v>
      </c>
      <c r="B3934">
        <v>2023</v>
      </c>
      <c r="C3934" s="9">
        <v>45002</v>
      </c>
      <c r="D3934" t="s">
        <v>72</v>
      </c>
      <c r="E3934" t="s">
        <v>370</v>
      </c>
      <c r="F3934">
        <v>2</v>
      </c>
      <c r="G3934">
        <v>6</v>
      </c>
      <c r="H3934" t="s">
        <v>80</v>
      </c>
      <c r="I3934" t="s">
        <v>17</v>
      </c>
      <c r="J3934">
        <v>21.104109589040998</v>
      </c>
      <c r="K3934">
        <v>19.074000000000002</v>
      </c>
      <c r="L3934">
        <v>18.052</v>
      </c>
      <c r="M3934">
        <v>21.818000000000001</v>
      </c>
      <c r="N3934">
        <v>1.883</v>
      </c>
      <c r="O3934">
        <v>12</v>
      </c>
    </row>
    <row r="3935" spans="1:15" x14ac:dyDescent="0.45">
      <c r="A3935" t="s">
        <v>93</v>
      </c>
      <c r="B3935">
        <v>2023</v>
      </c>
      <c r="C3935" s="9">
        <v>45037</v>
      </c>
      <c r="D3935" t="s">
        <v>72</v>
      </c>
      <c r="E3935" t="s">
        <v>454</v>
      </c>
      <c r="F3935">
        <v>1</v>
      </c>
      <c r="G3935">
        <v>1</v>
      </c>
      <c r="H3935" t="s">
        <v>20</v>
      </c>
      <c r="I3935" t="s">
        <v>21</v>
      </c>
      <c r="J3935">
        <v>27.7095890410958</v>
      </c>
      <c r="K3935">
        <v>28.649000000000001</v>
      </c>
      <c r="L3935">
        <v>28.667999999999999</v>
      </c>
      <c r="M3935">
        <v>30.141999999999999</v>
      </c>
      <c r="N3935">
        <v>0.73699999999999999</v>
      </c>
      <c r="O3935">
        <v>2</v>
      </c>
    </row>
    <row r="3936" spans="1:15" x14ac:dyDescent="0.45">
      <c r="A3936" t="s">
        <v>93</v>
      </c>
      <c r="B3936">
        <v>2023</v>
      </c>
      <c r="C3936" s="9">
        <v>45037</v>
      </c>
      <c r="D3936" t="s">
        <v>72</v>
      </c>
      <c r="E3936" t="s">
        <v>454</v>
      </c>
      <c r="F3936">
        <v>1</v>
      </c>
      <c r="G3936">
        <v>2</v>
      </c>
      <c r="H3936" t="s">
        <v>107</v>
      </c>
      <c r="I3936" t="s">
        <v>59</v>
      </c>
      <c r="J3936">
        <v>19.621917808219099</v>
      </c>
      <c r="K3936">
        <v>11.876999999999899</v>
      </c>
      <c r="L3936">
        <v>13.484</v>
      </c>
      <c r="M3936">
        <v>17.462</v>
      </c>
      <c r="N3936">
        <v>1.9890000000000001</v>
      </c>
      <c r="O3936">
        <v>23</v>
      </c>
    </row>
    <row r="3937" spans="1:15" x14ac:dyDescent="0.45">
      <c r="A3937" t="s">
        <v>93</v>
      </c>
      <c r="B3937">
        <v>2023</v>
      </c>
      <c r="C3937" s="9">
        <v>45037</v>
      </c>
      <c r="D3937" t="s">
        <v>72</v>
      </c>
      <c r="E3937" t="s">
        <v>454</v>
      </c>
      <c r="F3937">
        <v>1</v>
      </c>
      <c r="G3937">
        <v>3</v>
      </c>
      <c r="H3937" t="s">
        <v>55</v>
      </c>
      <c r="I3937" t="s">
        <v>56</v>
      </c>
      <c r="J3937">
        <v>33.972602739726</v>
      </c>
      <c r="K3937">
        <v>17.542999999999999</v>
      </c>
      <c r="L3937">
        <v>17.401</v>
      </c>
      <c r="M3937">
        <v>21.050999999999998</v>
      </c>
      <c r="N3937">
        <v>1.825</v>
      </c>
      <c r="O3937">
        <v>21</v>
      </c>
    </row>
    <row r="3938" spans="1:15" x14ac:dyDescent="0.45">
      <c r="A3938" t="s">
        <v>93</v>
      </c>
      <c r="B3938">
        <v>2023</v>
      </c>
      <c r="C3938" s="9">
        <v>45037</v>
      </c>
      <c r="D3938" t="s">
        <v>72</v>
      </c>
      <c r="E3938" t="s">
        <v>454</v>
      </c>
      <c r="F3938">
        <v>1</v>
      </c>
      <c r="G3938">
        <v>4</v>
      </c>
      <c r="H3938" t="s">
        <v>88</v>
      </c>
      <c r="I3938" t="s">
        <v>89</v>
      </c>
      <c r="J3938">
        <v>20.2328767123287</v>
      </c>
      <c r="K3938">
        <v>16.195</v>
      </c>
      <c r="L3938">
        <v>14.961</v>
      </c>
      <c r="M3938">
        <v>19.719000000000001</v>
      </c>
      <c r="N3938">
        <v>2.379</v>
      </c>
      <c r="O3938">
        <v>25</v>
      </c>
    </row>
    <row r="3939" spans="1:15" x14ac:dyDescent="0.45">
      <c r="A3939" t="s">
        <v>93</v>
      </c>
      <c r="B3939">
        <v>2023</v>
      </c>
      <c r="C3939" s="9">
        <v>45037</v>
      </c>
      <c r="D3939" t="s">
        <v>72</v>
      </c>
      <c r="E3939" t="s">
        <v>454</v>
      </c>
      <c r="F3939">
        <v>2</v>
      </c>
      <c r="G3939">
        <v>1</v>
      </c>
      <c r="H3939" t="s">
        <v>382</v>
      </c>
      <c r="I3939" t="s">
        <v>15</v>
      </c>
      <c r="J3939">
        <v>22.145205479451999</v>
      </c>
      <c r="K3939">
        <v>22.102</v>
      </c>
      <c r="L3939">
        <v>22.684999999999999</v>
      </c>
      <c r="M3939">
        <v>25.475000000000001</v>
      </c>
      <c r="N3939">
        <v>1.395</v>
      </c>
      <c r="O3939">
        <v>1</v>
      </c>
    </row>
    <row r="3940" spans="1:15" x14ac:dyDescent="0.45">
      <c r="A3940" t="s">
        <v>93</v>
      </c>
      <c r="B3940">
        <v>2023</v>
      </c>
      <c r="C3940" s="9">
        <v>45037</v>
      </c>
      <c r="D3940" t="s">
        <v>72</v>
      </c>
      <c r="E3940" t="s">
        <v>454</v>
      </c>
      <c r="F3940">
        <v>2</v>
      </c>
      <c r="G3940">
        <v>2</v>
      </c>
      <c r="H3940" t="s">
        <v>33</v>
      </c>
      <c r="I3940" t="s">
        <v>27</v>
      </c>
      <c r="J3940">
        <v>29.419178082191699</v>
      </c>
      <c r="K3940">
        <v>26.314999999999898</v>
      </c>
      <c r="L3940">
        <v>26.228999999999999</v>
      </c>
      <c r="M3940">
        <v>28.045000000000002</v>
      </c>
      <c r="N3940">
        <v>0.90800000000000003</v>
      </c>
      <c r="O3940">
        <v>7</v>
      </c>
    </row>
    <row r="3941" spans="1:15" x14ac:dyDescent="0.45">
      <c r="A3941" t="s">
        <v>93</v>
      </c>
      <c r="B3941">
        <v>2023</v>
      </c>
      <c r="C3941" s="9">
        <v>45037</v>
      </c>
      <c r="D3941" t="s">
        <v>72</v>
      </c>
      <c r="E3941" t="s">
        <v>454</v>
      </c>
      <c r="F3941">
        <v>2</v>
      </c>
      <c r="G3941">
        <v>3</v>
      </c>
      <c r="H3941" t="s">
        <v>98</v>
      </c>
      <c r="I3941" t="s">
        <v>67</v>
      </c>
      <c r="J3941">
        <v>31.7260273972602</v>
      </c>
      <c r="K3941">
        <v>16.951000000000001</v>
      </c>
      <c r="L3941">
        <v>17.138000000000002</v>
      </c>
      <c r="M3941">
        <v>19.826000000000001</v>
      </c>
      <c r="N3941">
        <v>1.3440000000000001</v>
      </c>
      <c r="O3941">
        <v>18</v>
      </c>
    </row>
    <row r="3942" spans="1:15" x14ac:dyDescent="0.45">
      <c r="A3942" t="s">
        <v>93</v>
      </c>
      <c r="B3942">
        <v>2023</v>
      </c>
      <c r="C3942" s="9">
        <v>45037</v>
      </c>
      <c r="D3942" t="s">
        <v>72</v>
      </c>
      <c r="E3942" t="s">
        <v>454</v>
      </c>
      <c r="F3942">
        <v>2</v>
      </c>
      <c r="G3942">
        <v>4</v>
      </c>
      <c r="H3942" t="s">
        <v>86</v>
      </c>
      <c r="I3942" t="s">
        <v>87</v>
      </c>
      <c r="J3942">
        <v>22.635616438356099</v>
      </c>
      <c r="K3942">
        <v>5.8520000000000003</v>
      </c>
      <c r="L3942">
        <v>8.4819999999999993</v>
      </c>
      <c r="M3942">
        <v>14.766</v>
      </c>
      <c r="N3942">
        <v>3.1419999999999999</v>
      </c>
      <c r="O3942">
        <v>19</v>
      </c>
    </row>
    <row r="3943" spans="1:15" x14ac:dyDescent="0.45">
      <c r="A3943" t="s">
        <v>93</v>
      </c>
      <c r="B3943">
        <v>2023</v>
      </c>
      <c r="C3943" s="9">
        <v>45037</v>
      </c>
      <c r="D3943" t="s">
        <v>72</v>
      </c>
      <c r="E3943" t="s">
        <v>454</v>
      </c>
      <c r="F3943">
        <v>2</v>
      </c>
      <c r="G3943">
        <v>5</v>
      </c>
      <c r="H3943" t="s">
        <v>846</v>
      </c>
      <c r="I3943" t="s">
        <v>120</v>
      </c>
      <c r="J3943">
        <v>27.131506849314999</v>
      </c>
      <c r="K3943">
        <v>14.077999999999999</v>
      </c>
      <c r="L3943">
        <v>11.621</v>
      </c>
      <c r="M3943">
        <v>17.605</v>
      </c>
      <c r="N3943">
        <v>2.992</v>
      </c>
      <c r="O3943">
        <v>27</v>
      </c>
    </row>
    <row r="3944" spans="1:15" x14ac:dyDescent="0.45">
      <c r="A3944" t="s">
        <v>93</v>
      </c>
      <c r="B3944">
        <v>2023</v>
      </c>
      <c r="C3944" s="9">
        <v>45037</v>
      </c>
      <c r="D3944" t="s">
        <v>72</v>
      </c>
      <c r="E3944" t="s">
        <v>454</v>
      </c>
      <c r="F3944">
        <v>3</v>
      </c>
      <c r="G3944">
        <v>1</v>
      </c>
      <c r="H3944" t="s">
        <v>391</v>
      </c>
      <c r="I3944" t="s">
        <v>25</v>
      </c>
      <c r="J3944">
        <v>24.150684931506799</v>
      </c>
      <c r="K3944">
        <v>9</v>
      </c>
      <c r="L3944">
        <v>19.472999999999999</v>
      </c>
      <c r="M3944">
        <v>31.401</v>
      </c>
      <c r="N3944">
        <v>5.9640000000000004</v>
      </c>
      <c r="O3944">
        <v>12</v>
      </c>
    </row>
    <row r="3945" spans="1:15" x14ac:dyDescent="0.45">
      <c r="A3945" t="s">
        <v>93</v>
      </c>
      <c r="B3945">
        <v>2023</v>
      </c>
      <c r="C3945" s="9">
        <v>45037</v>
      </c>
      <c r="D3945" t="s">
        <v>72</v>
      </c>
      <c r="E3945" t="s">
        <v>454</v>
      </c>
      <c r="F3945">
        <v>3</v>
      </c>
      <c r="G3945">
        <v>2</v>
      </c>
      <c r="H3945" t="s">
        <v>52</v>
      </c>
      <c r="I3945" t="s">
        <v>53</v>
      </c>
      <c r="J3945">
        <v>26.115068493150599</v>
      </c>
      <c r="K3945">
        <v>18.314999999999898</v>
      </c>
      <c r="L3945">
        <v>18.619</v>
      </c>
      <c r="M3945">
        <v>20.683</v>
      </c>
      <c r="N3945">
        <v>1.032</v>
      </c>
      <c r="O3945">
        <v>11</v>
      </c>
    </row>
    <row r="3946" spans="1:15" x14ac:dyDescent="0.45">
      <c r="A3946" t="s">
        <v>93</v>
      </c>
      <c r="B3946">
        <v>2023</v>
      </c>
      <c r="C3946" s="9">
        <v>45037</v>
      </c>
      <c r="D3946" t="s">
        <v>72</v>
      </c>
      <c r="E3946" t="s">
        <v>454</v>
      </c>
      <c r="F3946">
        <v>3</v>
      </c>
      <c r="G3946">
        <v>3</v>
      </c>
      <c r="H3946" t="s">
        <v>60</v>
      </c>
      <c r="I3946" t="s">
        <v>61</v>
      </c>
      <c r="J3946">
        <v>34.764383561643797</v>
      </c>
      <c r="K3946">
        <v>22.922999999999998</v>
      </c>
      <c r="L3946">
        <v>22.855</v>
      </c>
      <c r="M3946">
        <v>24.257000000000001</v>
      </c>
      <c r="N3946">
        <v>0.70099999999999996</v>
      </c>
      <c r="O3946">
        <v>17</v>
      </c>
    </row>
    <row r="3947" spans="1:15" x14ac:dyDescent="0.45">
      <c r="A3947" t="s">
        <v>93</v>
      </c>
      <c r="B3947">
        <v>2023</v>
      </c>
      <c r="C3947" s="9">
        <v>45037</v>
      </c>
      <c r="D3947" t="s">
        <v>72</v>
      </c>
      <c r="E3947" t="s">
        <v>454</v>
      </c>
      <c r="F3947">
        <v>3</v>
      </c>
      <c r="G3947">
        <v>4</v>
      </c>
      <c r="H3947" t="s">
        <v>64</v>
      </c>
      <c r="I3947" t="s">
        <v>65</v>
      </c>
      <c r="J3947">
        <v>22.326027397260201</v>
      </c>
      <c r="K3947">
        <v>14.2219999999999</v>
      </c>
      <c r="L3947">
        <v>14.356999999999999</v>
      </c>
      <c r="M3947">
        <v>18.029</v>
      </c>
      <c r="N3947">
        <v>1.8360000000000001</v>
      </c>
      <c r="O3947">
        <v>20</v>
      </c>
    </row>
    <row r="3948" spans="1:15" x14ac:dyDescent="0.45">
      <c r="A3948" t="s">
        <v>93</v>
      </c>
      <c r="B3948">
        <v>2023</v>
      </c>
      <c r="C3948" s="9">
        <v>45037</v>
      </c>
      <c r="D3948" t="s">
        <v>72</v>
      </c>
      <c r="E3948" t="s">
        <v>454</v>
      </c>
      <c r="F3948">
        <v>3</v>
      </c>
      <c r="G3948">
        <v>5</v>
      </c>
      <c r="H3948" t="s">
        <v>889</v>
      </c>
      <c r="I3948" t="s">
        <v>156</v>
      </c>
      <c r="J3948">
        <v>20.186301369862999</v>
      </c>
      <c r="K3948">
        <v>12.077999999999999</v>
      </c>
      <c r="L3948">
        <v>11.254</v>
      </c>
      <c r="M3948">
        <v>16.042000000000002</v>
      </c>
      <c r="N3948">
        <v>2.3940000000000001</v>
      </c>
      <c r="O3948">
        <v>22</v>
      </c>
    </row>
    <row r="3949" spans="1:15" x14ac:dyDescent="0.45">
      <c r="A3949" t="s">
        <v>93</v>
      </c>
      <c r="B3949">
        <v>2023</v>
      </c>
      <c r="C3949" s="9">
        <v>45037</v>
      </c>
      <c r="D3949" t="s">
        <v>72</v>
      </c>
      <c r="E3949" t="s">
        <v>454</v>
      </c>
      <c r="F3949">
        <v>4</v>
      </c>
      <c r="G3949">
        <v>1</v>
      </c>
      <c r="H3949" t="s">
        <v>874</v>
      </c>
      <c r="I3949" t="s">
        <v>156</v>
      </c>
      <c r="J3949">
        <v>30.016438356164301</v>
      </c>
      <c r="K3949">
        <v>9</v>
      </c>
      <c r="L3949">
        <v>20.893999999999998</v>
      </c>
      <c r="M3949">
        <v>32.518000000000001</v>
      </c>
      <c r="N3949">
        <v>5.8120000000000003</v>
      </c>
      <c r="O3949">
        <v>8</v>
      </c>
    </row>
    <row r="3950" spans="1:15" x14ac:dyDescent="0.45">
      <c r="A3950" t="s">
        <v>93</v>
      </c>
      <c r="B3950">
        <v>2023</v>
      </c>
      <c r="C3950" s="9">
        <v>45037</v>
      </c>
      <c r="D3950" t="s">
        <v>72</v>
      </c>
      <c r="E3950" t="s">
        <v>454</v>
      </c>
      <c r="F3950">
        <v>4</v>
      </c>
      <c r="G3950">
        <v>2</v>
      </c>
      <c r="H3950" t="s">
        <v>99</v>
      </c>
      <c r="I3950" t="s">
        <v>47</v>
      </c>
      <c r="J3950">
        <v>26.180821917808199</v>
      </c>
      <c r="K3950">
        <v>20.402000000000001</v>
      </c>
      <c r="L3950">
        <v>20.849</v>
      </c>
      <c r="M3950">
        <v>23.501000000000001</v>
      </c>
      <c r="N3950">
        <v>1.3260000000000001</v>
      </c>
      <c r="O3950">
        <v>9</v>
      </c>
    </row>
    <row r="3951" spans="1:15" x14ac:dyDescent="0.45">
      <c r="A3951" t="s">
        <v>93</v>
      </c>
      <c r="B3951">
        <v>2023</v>
      </c>
      <c r="C3951" s="9">
        <v>45037</v>
      </c>
      <c r="D3951" t="s">
        <v>72</v>
      </c>
      <c r="E3951" t="s">
        <v>454</v>
      </c>
      <c r="F3951">
        <v>4</v>
      </c>
      <c r="G3951">
        <v>3</v>
      </c>
      <c r="H3951" t="s">
        <v>50</v>
      </c>
      <c r="I3951" t="s">
        <v>51</v>
      </c>
      <c r="J3951">
        <v>26.542465753424601</v>
      </c>
      <c r="K3951">
        <v>26.373999999999999</v>
      </c>
      <c r="L3951">
        <v>26.257000000000001</v>
      </c>
      <c r="M3951">
        <v>27.683</v>
      </c>
      <c r="N3951">
        <v>0.71299999999999997</v>
      </c>
      <c r="O3951">
        <v>15</v>
      </c>
    </row>
    <row r="3952" spans="1:15" x14ac:dyDescent="0.45">
      <c r="A3952" t="s">
        <v>93</v>
      </c>
      <c r="B3952">
        <v>2023</v>
      </c>
      <c r="C3952" s="9">
        <v>45037</v>
      </c>
      <c r="D3952" t="s">
        <v>72</v>
      </c>
      <c r="E3952" t="s">
        <v>454</v>
      </c>
      <c r="F3952">
        <v>4</v>
      </c>
      <c r="G3952">
        <v>4</v>
      </c>
      <c r="H3952" t="s">
        <v>83</v>
      </c>
      <c r="I3952" t="s">
        <v>84</v>
      </c>
      <c r="J3952">
        <v>30.591780821917801</v>
      </c>
      <c r="K3952">
        <v>16.209</v>
      </c>
      <c r="L3952">
        <v>16.099</v>
      </c>
      <c r="M3952">
        <v>18.649000000000001</v>
      </c>
      <c r="N3952">
        <v>1.2749999999999999</v>
      </c>
      <c r="O3952">
        <v>30</v>
      </c>
    </row>
    <row r="3953" spans="1:15" x14ac:dyDescent="0.45">
      <c r="A3953" t="s">
        <v>93</v>
      </c>
      <c r="B3953">
        <v>2023</v>
      </c>
      <c r="C3953" s="9">
        <v>45037</v>
      </c>
      <c r="D3953" t="s">
        <v>72</v>
      </c>
      <c r="E3953" t="s">
        <v>454</v>
      </c>
      <c r="F3953">
        <v>5</v>
      </c>
      <c r="G3953">
        <v>1</v>
      </c>
      <c r="H3953" t="s">
        <v>26</v>
      </c>
      <c r="I3953" t="s">
        <v>27</v>
      </c>
      <c r="J3953">
        <v>24.915068493150599</v>
      </c>
      <c r="K3953">
        <v>25.738</v>
      </c>
      <c r="L3953">
        <v>25.917000000000002</v>
      </c>
      <c r="M3953">
        <v>27.489000000000001</v>
      </c>
      <c r="N3953">
        <v>0.78600000000000003</v>
      </c>
      <c r="O3953">
        <v>5</v>
      </c>
    </row>
    <row r="3954" spans="1:15" x14ac:dyDescent="0.45">
      <c r="A3954" t="s">
        <v>93</v>
      </c>
      <c r="B3954">
        <v>2023</v>
      </c>
      <c r="C3954" s="9">
        <v>45037</v>
      </c>
      <c r="D3954" t="s">
        <v>72</v>
      </c>
      <c r="E3954" t="s">
        <v>454</v>
      </c>
      <c r="F3954">
        <v>5</v>
      </c>
      <c r="G3954">
        <v>2</v>
      </c>
      <c r="H3954" t="s">
        <v>133</v>
      </c>
      <c r="I3954" t="s">
        <v>25</v>
      </c>
      <c r="J3954">
        <v>30.2410958904109</v>
      </c>
      <c r="K3954">
        <v>26.707999999999998</v>
      </c>
      <c r="L3954">
        <v>26.728999999999999</v>
      </c>
      <c r="M3954">
        <v>28.210999999999999</v>
      </c>
      <c r="N3954">
        <v>0.74099999999999999</v>
      </c>
      <c r="O3954">
        <v>3</v>
      </c>
    </row>
    <row r="3955" spans="1:15" x14ac:dyDescent="0.45">
      <c r="A3955" t="s">
        <v>93</v>
      </c>
      <c r="B3955">
        <v>2023</v>
      </c>
      <c r="C3955" s="9">
        <v>45037</v>
      </c>
      <c r="D3955" t="s">
        <v>72</v>
      </c>
      <c r="E3955" t="s">
        <v>454</v>
      </c>
      <c r="F3955">
        <v>5</v>
      </c>
      <c r="G3955">
        <v>3</v>
      </c>
      <c r="H3955" t="s">
        <v>35</v>
      </c>
      <c r="I3955" t="s">
        <v>36</v>
      </c>
      <c r="J3955">
        <v>25.038356164383501</v>
      </c>
      <c r="K3955">
        <v>23.631</v>
      </c>
      <c r="L3955">
        <v>23.631</v>
      </c>
      <c r="M3955">
        <v>26.138999999999999</v>
      </c>
      <c r="N3955">
        <v>1.254</v>
      </c>
      <c r="O3955">
        <v>14</v>
      </c>
    </row>
    <row r="3956" spans="1:15" x14ac:dyDescent="0.45">
      <c r="A3956" t="s">
        <v>93</v>
      </c>
      <c r="B3956">
        <v>2023</v>
      </c>
      <c r="C3956" s="9">
        <v>45037</v>
      </c>
      <c r="D3956" t="s">
        <v>72</v>
      </c>
      <c r="E3956" t="s">
        <v>454</v>
      </c>
      <c r="F3956">
        <v>5</v>
      </c>
      <c r="G3956">
        <v>4</v>
      </c>
      <c r="H3956" t="s">
        <v>54</v>
      </c>
      <c r="I3956" t="s">
        <v>44</v>
      </c>
      <c r="J3956">
        <v>25.827397260273901</v>
      </c>
      <c r="K3956">
        <v>20.187000000000001</v>
      </c>
      <c r="L3956">
        <v>20.155999999999999</v>
      </c>
      <c r="M3956">
        <v>22.844000000000001</v>
      </c>
      <c r="N3956">
        <v>1.3440000000000001</v>
      </c>
      <c r="O3956">
        <v>10</v>
      </c>
    </row>
    <row r="3957" spans="1:15" x14ac:dyDescent="0.45">
      <c r="A3957" t="s">
        <v>93</v>
      </c>
      <c r="B3957">
        <v>2023</v>
      </c>
      <c r="C3957" s="9">
        <v>45037</v>
      </c>
      <c r="D3957" t="s">
        <v>72</v>
      </c>
      <c r="E3957" t="s">
        <v>454</v>
      </c>
      <c r="F3957">
        <v>5</v>
      </c>
      <c r="G3957">
        <v>5</v>
      </c>
      <c r="H3957" t="s">
        <v>58</v>
      </c>
      <c r="I3957" t="s">
        <v>59</v>
      </c>
      <c r="J3957">
        <v>25.2657534246575</v>
      </c>
      <c r="K3957">
        <v>15.54</v>
      </c>
      <c r="L3957">
        <v>15.5299999999999</v>
      </c>
      <c r="M3957">
        <v>18.207999999999998</v>
      </c>
      <c r="N3957">
        <v>1.339</v>
      </c>
      <c r="O3957">
        <v>24</v>
      </c>
    </row>
    <row r="3958" spans="1:15" x14ac:dyDescent="0.45">
      <c r="A3958" t="s">
        <v>93</v>
      </c>
      <c r="B3958">
        <v>2023</v>
      </c>
      <c r="C3958" s="9">
        <v>45037</v>
      </c>
      <c r="D3958" t="s">
        <v>72</v>
      </c>
      <c r="E3958" t="s">
        <v>454</v>
      </c>
      <c r="F3958">
        <v>5</v>
      </c>
      <c r="G3958">
        <v>6</v>
      </c>
      <c r="H3958" t="s">
        <v>911</v>
      </c>
      <c r="I3958" t="s">
        <v>38</v>
      </c>
      <c r="J3958">
        <v>19.654794520547899</v>
      </c>
      <c r="K3958">
        <v>9</v>
      </c>
      <c r="L3958">
        <v>3.3999999999999901</v>
      </c>
      <c r="M3958">
        <v>14.263999999999999</v>
      </c>
      <c r="N3958">
        <v>5.4320000000000004</v>
      </c>
      <c r="O3958">
        <v>26</v>
      </c>
    </row>
    <row r="3959" spans="1:15" x14ac:dyDescent="0.45">
      <c r="A3959" t="s">
        <v>93</v>
      </c>
      <c r="B3959">
        <v>2023</v>
      </c>
      <c r="C3959" s="9">
        <v>45037</v>
      </c>
      <c r="D3959" t="s">
        <v>72</v>
      </c>
      <c r="E3959" t="s">
        <v>454</v>
      </c>
      <c r="F3959">
        <v>6</v>
      </c>
      <c r="G3959">
        <v>1</v>
      </c>
      <c r="H3959" t="s">
        <v>43</v>
      </c>
      <c r="I3959" t="s">
        <v>44</v>
      </c>
      <c r="J3959">
        <v>30.421917808219099</v>
      </c>
      <c r="K3959">
        <v>24.558999999999902</v>
      </c>
      <c r="L3959">
        <v>24.668999999999901</v>
      </c>
      <c r="M3959">
        <v>26.114999999999998</v>
      </c>
      <c r="N3959">
        <v>0.72299999999999998</v>
      </c>
      <c r="O3959">
        <v>6</v>
      </c>
    </row>
    <row r="3960" spans="1:15" x14ac:dyDescent="0.45">
      <c r="A3960" t="s">
        <v>93</v>
      </c>
      <c r="B3960">
        <v>2023</v>
      </c>
      <c r="C3960" s="9">
        <v>45037</v>
      </c>
      <c r="D3960" t="s">
        <v>72</v>
      </c>
      <c r="E3960" t="s">
        <v>454</v>
      </c>
      <c r="F3960">
        <v>6</v>
      </c>
      <c r="G3960">
        <v>2</v>
      </c>
      <c r="H3960" t="s">
        <v>48</v>
      </c>
      <c r="I3960" t="s">
        <v>49</v>
      </c>
      <c r="J3960">
        <v>22.2273972602739</v>
      </c>
      <c r="K3960">
        <v>17.468</v>
      </c>
      <c r="L3960">
        <v>18.21</v>
      </c>
      <c r="M3960">
        <v>21.244</v>
      </c>
      <c r="N3960">
        <v>1.5169999999999999</v>
      </c>
      <c r="O3960">
        <v>4</v>
      </c>
    </row>
    <row r="3961" spans="1:15" x14ac:dyDescent="0.45">
      <c r="A3961" t="s">
        <v>93</v>
      </c>
      <c r="B3961">
        <v>2023</v>
      </c>
      <c r="C3961" s="9">
        <v>45037</v>
      </c>
      <c r="D3961" t="s">
        <v>72</v>
      </c>
      <c r="E3961" t="s">
        <v>454</v>
      </c>
      <c r="F3961">
        <v>6</v>
      </c>
      <c r="G3961">
        <v>3</v>
      </c>
      <c r="H3961" t="s">
        <v>900</v>
      </c>
      <c r="I3961" t="s">
        <v>38</v>
      </c>
      <c r="J3961">
        <v>19.2438356164383</v>
      </c>
      <c r="K3961">
        <v>9</v>
      </c>
      <c r="L3961">
        <v>14.625999999999999</v>
      </c>
      <c r="M3961">
        <v>23.245999999999999</v>
      </c>
      <c r="N3961">
        <v>4.3099999999999996</v>
      </c>
      <c r="O3961">
        <v>16</v>
      </c>
    </row>
    <row r="3962" spans="1:15" x14ac:dyDescent="0.45">
      <c r="A3962" t="s">
        <v>93</v>
      </c>
      <c r="B3962">
        <v>2023</v>
      </c>
      <c r="C3962" s="9">
        <v>45037</v>
      </c>
      <c r="D3962" t="s">
        <v>72</v>
      </c>
      <c r="E3962" t="s">
        <v>454</v>
      </c>
      <c r="F3962">
        <v>6</v>
      </c>
      <c r="G3962">
        <v>4</v>
      </c>
      <c r="H3962" t="s">
        <v>100</v>
      </c>
      <c r="I3962" t="s">
        <v>47</v>
      </c>
      <c r="J3962">
        <v>29.189041095890399</v>
      </c>
      <c r="K3962">
        <v>23.936</v>
      </c>
      <c r="L3962">
        <v>23.759</v>
      </c>
      <c r="M3962">
        <v>25.297000000000001</v>
      </c>
      <c r="N3962">
        <v>0.76900000000000002</v>
      </c>
      <c r="O3962">
        <v>28</v>
      </c>
    </row>
    <row r="3963" spans="1:15" x14ac:dyDescent="0.45">
      <c r="A3963" t="s">
        <v>93</v>
      </c>
      <c r="B3963">
        <v>2023</v>
      </c>
      <c r="C3963" s="9">
        <v>45037</v>
      </c>
      <c r="D3963" t="s">
        <v>72</v>
      </c>
      <c r="E3963" t="s">
        <v>454</v>
      </c>
      <c r="F3963">
        <v>6</v>
      </c>
      <c r="G3963">
        <v>5</v>
      </c>
      <c r="H3963" t="s">
        <v>92</v>
      </c>
      <c r="I3963" t="s">
        <v>89</v>
      </c>
      <c r="J3963">
        <v>23.873972602739698</v>
      </c>
      <c r="K3963">
        <v>11.861000000000001</v>
      </c>
      <c r="L3963">
        <v>11.308</v>
      </c>
      <c r="M3963">
        <v>16.478000000000002</v>
      </c>
      <c r="N3963">
        <v>2.585</v>
      </c>
      <c r="O3963">
        <v>13</v>
      </c>
    </row>
    <row r="3964" spans="1:15" x14ac:dyDescent="0.45">
      <c r="A3964" t="s">
        <v>93</v>
      </c>
      <c r="B3964">
        <v>2023</v>
      </c>
      <c r="C3964" s="9">
        <v>45037</v>
      </c>
      <c r="D3964" t="s">
        <v>72</v>
      </c>
      <c r="E3964" t="s">
        <v>642</v>
      </c>
      <c r="F3964">
        <v>1</v>
      </c>
      <c r="G3964">
        <v>1</v>
      </c>
      <c r="H3964" t="s">
        <v>54</v>
      </c>
      <c r="I3964" t="s">
        <v>44</v>
      </c>
      <c r="J3964">
        <v>25.827397260273901</v>
      </c>
      <c r="K3964">
        <v>20.155999999999999</v>
      </c>
      <c r="L3964">
        <v>20.527999999999999</v>
      </c>
      <c r="M3964">
        <v>23.173999999999999</v>
      </c>
      <c r="N3964">
        <v>1.323</v>
      </c>
      <c r="O3964">
        <v>10</v>
      </c>
    </row>
    <row r="3965" spans="1:15" x14ac:dyDescent="0.45">
      <c r="A3965" t="s">
        <v>93</v>
      </c>
      <c r="B3965">
        <v>2023</v>
      </c>
      <c r="C3965" s="9">
        <v>45037</v>
      </c>
      <c r="D3965" t="s">
        <v>72</v>
      </c>
      <c r="E3965" t="s">
        <v>642</v>
      </c>
      <c r="F3965">
        <v>1</v>
      </c>
      <c r="G3965">
        <v>2</v>
      </c>
      <c r="H3965" t="s">
        <v>900</v>
      </c>
      <c r="I3965" t="s">
        <v>38</v>
      </c>
      <c r="J3965">
        <v>19.2438356164383</v>
      </c>
      <c r="K3965">
        <v>14.625999999999999</v>
      </c>
      <c r="L3965">
        <v>15.446999999999999</v>
      </c>
      <c r="M3965">
        <v>22.402999999999999</v>
      </c>
      <c r="N3965">
        <v>3.4780000000000002</v>
      </c>
      <c r="O3965">
        <v>16</v>
      </c>
    </row>
    <row r="3966" spans="1:15" x14ac:dyDescent="0.45">
      <c r="A3966" t="s">
        <v>93</v>
      </c>
      <c r="B3966">
        <v>2023</v>
      </c>
      <c r="C3966" s="9">
        <v>45037</v>
      </c>
      <c r="D3966" t="s">
        <v>72</v>
      </c>
      <c r="E3966" t="s">
        <v>642</v>
      </c>
      <c r="F3966">
        <v>1</v>
      </c>
      <c r="G3966">
        <v>3</v>
      </c>
      <c r="H3966" t="s">
        <v>107</v>
      </c>
      <c r="I3966" t="s">
        <v>59</v>
      </c>
      <c r="J3966">
        <v>19.621917808219099</v>
      </c>
      <c r="K3966">
        <v>13.484</v>
      </c>
      <c r="L3966">
        <v>13.425999999999901</v>
      </c>
      <c r="M3966">
        <v>17.231999999999999</v>
      </c>
      <c r="N3966">
        <v>1.903</v>
      </c>
      <c r="O3966">
        <v>23</v>
      </c>
    </row>
    <row r="3967" spans="1:15" x14ac:dyDescent="0.45">
      <c r="A3967" t="s">
        <v>93</v>
      </c>
      <c r="B3967">
        <v>2023</v>
      </c>
      <c r="C3967" s="9">
        <v>45037</v>
      </c>
      <c r="D3967" t="s">
        <v>72</v>
      </c>
      <c r="E3967" t="s">
        <v>642</v>
      </c>
      <c r="F3967">
        <v>1</v>
      </c>
      <c r="G3967">
        <v>4</v>
      </c>
      <c r="H3967" t="s">
        <v>847</v>
      </c>
      <c r="I3967" t="s">
        <v>848</v>
      </c>
      <c r="J3967">
        <v>22.9972602739726</v>
      </c>
      <c r="K3967">
        <v>3.4139999999999899</v>
      </c>
      <c r="L3967">
        <v>2.91299999999999</v>
      </c>
      <c r="M3967">
        <v>10.135</v>
      </c>
      <c r="N3967">
        <v>3.6110000000000002</v>
      </c>
      <c r="O3967">
        <v>29</v>
      </c>
    </row>
    <row r="3968" spans="1:15" x14ac:dyDescent="0.45">
      <c r="A3968" t="s">
        <v>93</v>
      </c>
      <c r="B3968">
        <v>2023</v>
      </c>
      <c r="C3968" s="9">
        <v>45037</v>
      </c>
      <c r="D3968" t="s">
        <v>72</v>
      </c>
      <c r="E3968" t="s">
        <v>642</v>
      </c>
      <c r="F3968">
        <v>2</v>
      </c>
      <c r="G3968">
        <v>1</v>
      </c>
      <c r="H3968" t="s">
        <v>33</v>
      </c>
      <c r="I3968" t="s">
        <v>27</v>
      </c>
      <c r="J3968">
        <v>29.419178082191699</v>
      </c>
      <c r="K3968">
        <v>26.228999999999999</v>
      </c>
      <c r="L3968">
        <v>26.317</v>
      </c>
      <c r="M3968">
        <v>28.126999999999999</v>
      </c>
      <c r="N3968">
        <v>0.90500000000000003</v>
      </c>
      <c r="O3968">
        <v>7</v>
      </c>
    </row>
    <row r="3969" spans="1:15" x14ac:dyDescent="0.45">
      <c r="A3969" t="s">
        <v>93</v>
      </c>
      <c r="B3969">
        <v>2023</v>
      </c>
      <c r="C3969" s="9">
        <v>45037</v>
      </c>
      <c r="D3969" t="s">
        <v>72</v>
      </c>
      <c r="E3969" t="s">
        <v>642</v>
      </c>
      <c r="F3969">
        <v>2</v>
      </c>
      <c r="G3969">
        <v>2</v>
      </c>
      <c r="H3969" t="s">
        <v>92</v>
      </c>
      <c r="I3969" t="s">
        <v>89</v>
      </c>
      <c r="J3969">
        <v>23.873972602739698</v>
      </c>
      <c r="K3969">
        <v>11.308</v>
      </c>
      <c r="L3969">
        <v>13.875</v>
      </c>
      <c r="M3969">
        <v>18.529</v>
      </c>
      <c r="N3969">
        <v>2.327</v>
      </c>
      <c r="O3969">
        <v>13</v>
      </c>
    </row>
    <row r="3970" spans="1:15" x14ac:dyDescent="0.45">
      <c r="A3970" t="s">
        <v>93</v>
      </c>
      <c r="B3970">
        <v>2023</v>
      </c>
      <c r="C3970" s="9">
        <v>45037</v>
      </c>
      <c r="D3970" t="s">
        <v>72</v>
      </c>
      <c r="E3970" t="s">
        <v>642</v>
      </c>
      <c r="F3970">
        <v>2</v>
      </c>
      <c r="G3970">
        <v>3</v>
      </c>
      <c r="H3970" t="s">
        <v>55</v>
      </c>
      <c r="I3970" t="s">
        <v>56</v>
      </c>
      <c r="J3970">
        <v>33.972602739726</v>
      </c>
      <c r="K3970">
        <v>17.401</v>
      </c>
      <c r="L3970">
        <v>17.588000000000001</v>
      </c>
      <c r="M3970">
        <v>21.04</v>
      </c>
      <c r="N3970">
        <v>1.726</v>
      </c>
      <c r="O3970">
        <v>21</v>
      </c>
    </row>
    <row r="3971" spans="1:15" x14ac:dyDescent="0.45">
      <c r="A3971" t="s">
        <v>93</v>
      </c>
      <c r="B3971">
        <v>2023</v>
      </c>
      <c r="C3971" s="9">
        <v>45037</v>
      </c>
      <c r="D3971" t="s">
        <v>72</v>
      </c>
      <c r="E3971" t="s">
        <v>642</v>
      </c>
      <c r="F3971">
        <v>2</v>
      </c>
      <c r="G3971">
        <v>4</v>
      </c>
      <c r="H3971" t="s">
        <v>100</v>
      </c>
      <c r="I3971" t="s">
        <v>47</v>
      </c>
      <c r="J3971">
        <v>29.189041095890399</v>
      </c>
      <c r="K3971">
        <v>23.759</v>
      </c>
      <c r="L3971">
        <v>23.524999999999999</v>
      </c>
      <c r="M3971">
        <v>25.056999999999999</v>
      </c>
      <c r="N3971">
        <v>0.76600000000000001</v>
      </c>
      <c r="O3971">
        <v>28</v>
      </c>
    </row>
    <row r="3972" spans="1:15" x14ac:dyDescent="0.45">
      <c r="A3972" t="s">
        <v>93</v>
      </c>
      <c r="B3972">
        <v>2023</v>
      </c>
      <c r="C3972" s="9">
        <v>45037</v>
      </c>
      <c r="D3972" t="s">
        <v>72</v>
      </c>
      <c r="E3972" t="s">
        <v>642</v>
      </c>
      <c r="F3972">
        <v>3</v>
      </c>
      <c r="G3972">
        <v>1</v>
      </c>
      <c r="H3972" t="s">
        <v>52</v>
      </c>
      <c r="I3972" t="s">
        <v>53</v>
      </c>
      <c r="J3972">
        <v>26.115068493150599</v>
      </c>
      <c r="K3972">
        <v>18.619</v>
      </c>
      <c r="L3972">
        <v>18.890999999999998</v>
      </c>
      <c r="M3972">
        <v>20.931000000000001</v>
      </c>
      <c r="N3972">
        <v>1.02</v>
      </c>
      <c r="O3972">
        <v>11</v>
      </c>
    </row>
    <row r="3973" spans="1:15" x14ac:dyDescent="0.45">
      <c r="A3973" t="s">
        <v>93</v>
      </c>
      <c r="B3973">
        <v>2023</v>
      </c>
      <c r="C3973" s="9">
        <v>45037</v>
      </c>
      <c r="D3973" t="s">
        <v>72</v>
      </c>
      <c r="E3973" t="s">
        <v>642</v>
      </c>
      <c r="F3973">
        <v>3</v>
      </c>
      <c r="G3973">
        <v>2</v>
      </c>
      <c r="H3973" t="s">
        <v>98</v>
      </c>
      <c r="I3973" t="s">
        <v>67</v>
      </c>
      <c r="J3973">
        <v>31.7260273972602</v>
      </c>
      <c r="K3973">
        <v>17.138000000000002</v>
      </c>
      <c r="L3973">
        <v>17.323999999999899</v>
      </c>
      <c r="M3973">
        <v>19.936</v>
      </c>
      <c r="N3973">
        <v>1.306</v>
      </c>
      <c r="O3973">
        <v>18</v>
      </c>
    </row>
    <row r="3974" spans="1:15" x14ac:dyDescent="0.45">
      <c r="A3974" t="s">
        <v>93</v>
      </c>
      <c r="B3974">
        <v>2023</v>
      </c>
      <c r="C3974" s="9">
        <v>45037</v>
      </c>
      <c r="D3974" t="s">
        <v>72</v>
      </c>
      <c r="E3974" t="s">
        <v>642</v>
      </c>
      <c r="F3974">
        <v>3</v>
      </c>
      <c r="G3974">
        <v>3</v>
      </c>
      <c r="H3974" t="s">
        <v>58</v>
      </c>
      <c r="I3974" t="s">
        <v>59</v>
      </c>
      <c r="J3974">
        <v>25.2657534246575</v>
      </c>
      <c r="K3974">
        <v>15.5299999999999</v>
      </c>
      <c r="L3974">
        <v>15.545999999999999</v>
      </c>
      <c r="M3974">
        <v>18.148</v>
      </c>
      <c r="N3974">
        <v>1.3009999999999999</v>
      </c>
      <c r="O3974">
        <v>24</v>
      </c>
    </row>
    <row r="3975" spans="1:15" x14ac:dyDescent="0.45">
      <c r="A3975" t="s">
        <v>93</v>
      </c>
      <c r="B3975">
        <v>2023</v>
      </c>
      <c r="C3975" s="9">
        <v>45037</v>
      </c>
      <c r="D3975" t="s">
        <v>72</v>
      </c>
      <c r="E3975" t="s">
        <v>642</v>
      </c>
      <c r="F3975">
        <v>3</v>
      </c>
      <c r="G3975">
        <v>4</v>
      </c>
      <c r="H3975" t="s">
        <v>88</v>
      </c>
      <c r="I3975" t="s">
        <v>89</v>
      </c>
      <c r="J3975">
        <v>20.2328767123287</v>
      </c>
      <c r="K3975">
        <v>14.961</v>
      </c>
      <c r="L3975">
        <v>13.835000000000001</v>
      </c>
      <c r="M3975">
        <v>18.253</v>
      </c>
      <c r="N3975">
        <v>2.2090000000000001</v>
      </c>
      <c r="O3975">
        <v>25</v>
      </c>
    </row>
    <row r="3976" spans="1:15" x14ac:dyDescent="0.45">
      <c r="A3976" t="s">
        <v>93</v>
      </c>
      <c r="B3976">
        <v>2023</v>
      </c>
      <c r="C3976" s="9">
        <v>45037</v>
      </c>
      <c r="D3976" t="s">
        <v>72</v>
      </c>
      <c r="E3976" t="s">
        <v>642</v>
      </c>
      <c r="F3976">
        <v>4</v>
      </c>
      <c r="G3976">
        <v>1</v>
      </c>
      <c r="H3976" t="s">
        <v>99</v>
      </c>
      <c r="I3976" t="s">
        <v>47</v>
      </c>
      <c r="J3976">
        <v>26.180821917808199</v>
      </c>
      <c r="K3976">
        <v>20.849</v>
      </c>
      <c r="L3976">
        <v>21.219000000000001</v>
      </c>
      <c r="M3976">
        <v>23.824999999999999</v>
      </c>
      <c r="N3976">
        <v>1.3029999999999999</v>
      </c>
      <c r="O3976">
        <v>9</v>
      </c>
    </row>
    <row r="3977" spans="1:15" x14ac:dyDescent="0.45">
      <c r="A3977" t="s">
        <v>93</v>
      </c>
      <c r="B3977">
        <v>2023</v>
      </c>
      <c r="C3977" s="9">
        <v>45037</v>
      </c>
      <c r="D3977" t="s">
        <v>72</v>
      </c>
      <c r="E3977" t="s">
        <v>642</v>
      </c>
      <c r="F3977">
        <v>4</v>
      </c>
      <c r="G3977">
        <v>2</v>
      </c>
      <c r="H3977" t="s">
        <v>60</v>
      </c>
      <c r="I3977" t="s">
        <v>61</v>
      </c>
      <c r="J3977">
        <v>34.764383561643797</v>
      </c>
      <c r="K3977">
        <v>22.855</v>
      </c>
      <c r="L3977">
        <v>22.802999999999901</v>
      </c>
      <c r="M3977">
        <v>24.204999999999998</v>
      </c>
      <c r="N3977">
        <v>0.70099999999999996</v>
      </c>
      <c r="O3977">
        <v>17</v>
      </c>
    </row>
    <row r="3978" spans="1:15" x14ac:dyDescent="0.45">
      <c r="A3978" t="s">
        <v>93</v>
      </c>
      <c r="B3978">
        <v>2023</v>
      </c>
      <c r="C3978" s="9">
        <v>45037</v>
      </c>
      <c r="D3978" t="s">
        <v>72</v>
      </c>
      <c r="E3978" t="s">
        <v>642</v>
      </c>
      <c r="F3978">
        <v>4</v>
      </c>
      <c r="G3978">
        <v>3</v>
      </c>
      <c r="H3978" t="s">
        <v>86</v>
      </c>
      <c r="I3978" t="s">
        <v>87</v>
      </c>
      <c r="J3978">
        <v>22.635616438356099</v>
      </c>
      <c r="K3978">
        <v>8.4819999999999993</v>
      </c>
      <c r="L3978">
        <v>9.3829999999999991</v>
      </c>
      <c r="M3978">
        <v>15.089</v>
      </c>
      <c r="N3978">
        <v>2.8530000000000002</v>
      </c>
      <c r="O3978">
        <v>19</v>
      </c>
    </row>
    <row r="3979" spans="1:15" x14ac:dyDescent="0.45">
      <c r="A3979" t="s">
        <v>93</v>
      </c>
      <c r="B3979">
        <v>2023</v>
      </c>
      <c r="C3979" s="9">
        <v>45037</v>
      </c>
      <c r="D3979" t="s">
        <v>72</v>
      </c>
      <c r="E3979" t="s">
        <v>642</v>
      </c>
      <c r="F3979">
        <v>4</v>
      </c>
      <c r="G3979">
        <v>4</v>
      </c>
      <c r="H3979" t="s">
        <v>911</v>
      </c>
      <c r="I3979" t="s">
        <v>38</v>
      </c>
      <c r="J3979">
        <v>19.654794520547899</v>
      </c>
      <c r="K3979">
        <v>3.3999999999999901</v>
      </c>
      <c r="L3979">
        <v>1.905</v>
      </c>
      <c r="M3979">
        <v>10.935</v>
      </c>
      <c r="N3979">
        <v>4.5149999999999997</v>
      </c>
      <c r="O3979">
        <v>26</v>
      </c>
    </row>
    <row r="3980" spans="1:15" x14ac:dyDescent="0.45">
      <c r="A3980" t="s">
        <v>93</v>
      </c>
      <c r="B3980">
        <v>2023</v>
      </c>
      <c r="C3980" s="9">
        <v>45037</v>
      </c>
      <c r="D3980" t="s">
        <v>72</v>
      </c>
      <c r="E3980" t="s">
        <v>642</v>
      </c>
      <c r="F3980">
        <v>5</v>
      </c>
      <c r="G3980">
        <v>1</v>
      </c>
      <c r="H3980" t="s">
        <v>133</v>
      </c>
      <c r="I3980" t="s">
        <v>25</v>
      </c>
      <c r="J3980">
        <v>30.2410958904109</v>
      </c>
      <c r="K3980">
        <v>26.728999999999999</v>
      </c>
      <c r="L3980">
        <v>26.817</v>
      </c>
      <c r="M3980">
        <v>28.298999999999999</v>
      </c>
      <c r="N3980">
        <v>0.74099999999999999</v>
      </c>
      <c r="O3980">
        <v>3</v>
      </c>
    </row>
    <row r="3981" spans="1:15" x14ac:dyDescent="0.45">
      <c r="A3981" t="s">
        <v>93</v>
      </c>
      <c r="B3981">
        <v>2023</v>
      </c>
      <c r="C3981" s="9">
        <v>45037</v>
      </c>
      <c r="D3981" t="s">
        <v>72</v>
      </c>
      <c r="E3981" t="s">
        <v>642</v>
      </c>
      <c r="F3981">
        <v>5</v>
      </c>
      <c r="G3981">
        <v>2</v>
      </c>
      <c r="H3981" t="s">
        <v>50</v>
      </c>
      <c r="I3981" t="s">
        <v>51</v>
      </c>
      <c r="J3981">
        <v>26.542465753424601</v>
      </c>
      <c r="K3981">
        <v>26.257000000000001</v>
      </c>
      <c r="L3981">
        <v>26.212</v>
      </c>
      <c r="M3981">
        <v>27.638000000000002</v>
      </c>
      <c r="N3981">
        <v>0.71299999999999997</v>
      </c>
      <c r="O3981">
        <v>15</v>
      </c>
    </row>
    <row r="3982" spans="1:15" x14ac:dyDescent="0.45">
      <c r="A3982" t="s">
        <v>93</v>
      </c>
      <c r="B3982">
        <v>2023</v>
      </c>
      <c r="C3982" s="9">
        <v>45037</v>
      </c>
      <c r="D3982" t="s">
        <v>72</v>
      </c>
      <c r="E3982" t="s">
        <v>642</v>
      </c>
      <c r="F3982">
        <v>5</v>
      </c>
      <c r="G3982">
        <v>3</v>
      </c>
      <c r="H3982" t="s">
        <v>64</v>
      </c>
      <c r="I3982" t="s">
        <v>65</v>
      </c>
      <c r="J3982">
        <v>22.326027397260201</v>
      </c>
      <c r="K3982">
        <v>14.356999999999999</v>
      </c>
      <c r="L3982">
        <v>14.7259999999999</v>
      </c>
      <c r="M3982">
        <v>18.257999999999999</v>
      </c>
      <c r="N3982">
        <v>1.766</v>
      </c>
      <c r="O3982">
        <v>20</v>
      </c>
    </row>
    <row r="3983" spans="1:15" x14ac:dyDescent="0.45">
      <c r="A3983" t="s">
        <v>93</v>
      </c>
      <c r="B3983">
        <v>2023</v>
      </c>
      <c r="C3983" s="9">
        <v>45037</v>
      </c>
      <c r="D3983" t="s">
        <v>72</v>
      </c>
      <c r="E3983" t="s">
        <v>642</v>
      </c>
      <c r="F3983">
        <v>5</v>
      </c>
      <c r="G3983">
        <v>4</v>
      </c>
      <c r="H3983" t="s">
        <v>846</v>
      </c>
      <c r="I3983" t="s">
        <v>120</v>
      </c>
      <c r="J3983">
        <v>27.131506849314999</v>
      </c>
      <c r="K3983">
        <v>11.621</v>
      </c>
      <c r="L3983">
        <v>10.824999999999999</v>
      </c>
      <c r="M3983">
        <v>16.353000000000002</v>
      </c>
      <c r="N3983">
        <v>2.7639999999999998</v>
      </c>
      <c r="O3983">
        <v>27</v>
      </c>
    </row>
    <row r="3984" spans="1:15" x14ac:dyDescent="0.45">
      <c r="A3984" t="s">
        <v>93</v>
      </c>
      <c r="B3984">
        <v>2023</v>
      </c>
      <c r="C3984" s="9">
        <v>45037</v>
      </c>
      <c r="D3984" t="s">
        <v>72</v>
      </c>
      <c r="E3984" t="s">
        <v>642</v>
      </c>
      <c r="F3984">
        <v>6</v>
      </c>
      <c r="G3984">
        <v>1</v>
      </c>
      <c r="H3984" t="s">
        <v>48</v>
      </c>
      <c r="I3984" t="s">
        <v>49</v>
      </c>
      <c r="J3984">
        <v>22.2273972602739</v>
      </c>
      <c r="K3984">
        <v>18.21</v>
      </c>
      <c r="L3984">
        <v>18.879000000000001</v>
      </c>
      <c r="M3984">
        <v>21.835000000000001</v>
      </c>
      <c r="N3984">
        <v>1.478</v>
      </c>
      <c r="O3984">
        <v>4</v>
      </c>
    </row>
    <row r="3985" spans="1:15" x14ac:dyDescent="0.45">
      <c r="A3985" t="s">
        <v>93</v>
      </c>
      <c r="B3985">
        <v>2023</v>
      </c>
      <c r="C3985" s="9">
        <v>45037</v>
      </c>
      <c r="D3985" t="s">
        <v>72</v>
      </c>
      <c r="E3985" t="s">
        <v>642</v>
      </c>
      <c r="F3985">
        <v>6</v>
      </c>
      <c r="G3985">
        <v>2</v>
      </c>
      <c r="H3985" t="s">
        <v>35</v>
      </c>
      <c r="I3985" t="s">
        <v>36</v>
      </c>
      <c r="J3985">
        <v>25.038356164383501</v>
      </c>
      <c r="K3985">
        <v>23.631</v>
      </c>
      <c r="L3985">
        <v>23.367000000000001</v>
      </c>
      <c r="M3985">
        <v>25.829000000000001</v>
      </c>
      <c r="N3985">
        <v>1.2310000000000001</v>
      </c>
      <c r="O3985">
        <v>14</v>
      </c>
    </row>
    <row r="3986" spans="1:15" x14ac:dyDescent="0.45">
      <c r="A3986" t="s">
        <v>93</v>
      </c>
      <c r="B3986">
        <v>2023</v>
      </c>
      <c r="C3986" s="9">
        <v>45037</v>
      </c>
      <c r="D3986" t="s">
        <v>72</v>
      </c>
      <c r="E3986" t="s">
        <v>642</v>
      </c>
      <c r="F3986">
        <v>6</v>
      </c>
      <c r="G3986">
        <v>3</v>
      </c>
      <c r="H3986" t="s">
        <v>889</v>
      </c>
      <c r="I3986" t="s">
        <v>156</v>
      </c>
      <c r="J3986">
        <v>20.186301369862999</v>
      </c>
      <c r="K3986">
        <v>11.254</v>
      </c>
      <c r="L3986">
        <v>11.079000000000001</v>
      </c>
      <c r="M3986">
        <v>15.701000000000001</v>
      </c>
      <c r="N3986">
        <v>2.3109999999999999</v>
      </c>
      <c r="O3986">
        <v>22</v>
      </c>
    </row>
    <row r="3987" spans="1:15" x14ac:dyDescent="0.45">
      <c r="A3987" t="s">
        <v>93</v>
      </c>
      <c r="B3987">
        <v>2023</v>
      </c>
      <c r="C3987" s="9">
        <v>45037</v>
      </c>
      <c r="D3987" t="s">
        <v>72</v>
      </c>
      <c r="E3987" t="s">
        <v>643</v>
      </c>
      <c r="F3987">
        <v>1</v>
      </c>
      <c r="G3987">
        <v>1</v>
      </c>
      <c r="H3987" t="s">
        <v>43</v>
      </c>
      <c r="I3987" t="s">
        <v>44</v>
      </c>
      <c r="J3987">
        <v>30.421917808219099</v>
      </c>
      <c r="K3987">
        <v>24.668999999999901</v>
      </c>
      <c r="L3987">
        <v>24.89</v>
      </c>
      <c r="M3987">
        <v>26.332000000000001</v>
      </c>
      <c r="N3987">
        <v>0.72099999999999997</v>
      </c>
      <c r="O3987">
        <v>6</v>
      </c>
    </row>
    <row r="3988" spans="1:15" x14ac:dyDescent="0.45">
      <c r="A3988" t="s">
        <v>93</v>
      </c>
      <c r="B3988">
        <v>2023</v>
      </c>
      <c r="C3988" s="9">
        <v>45037</v>
      </c>
      <c r="D3988" t="s">
        <v>72</v>
      </c>
      <c r="E3988" t="s">
        <v>643</v>
      </c>
      <c r="F3988">
        <v>1</v>
      </c>
      <c r="G3988">
        <v>2</v>
      </c>
      <c r="H3988" t="s">
        <v>20</v>
      </c>
      <c r="I3988" t="s">
        <v>21</v>
      </c>
      <c r="J3988">
        <v>27.7095890410958</v>
      </c>
      <c r="K3988">
        <v>28.667999999999999</v>
      </c>
      <c r="L3988">
        <v>28.687999999999999</v>
      </c>
      <c r="M3988">
        <v>30.155999999999999</v>
      </c>
      <c r="N3988">
        <v>0.73399999999999999</v>
      </c>
      <c r="O3988">
        <v>2</v>
      </c>
    </row>
    <row r="3989" spans="1:15" x14ac:dyDescent="0.45">
      <c r="A3989" t="s">
        <v>93</v>
      </c>
      <c r="B3989">
        <v>2023</v>
      </c>
      <c r="C3989" s="9">
        <v>45037</v>
      </c>
      <c r="D3989" t="s">
        <v>72</v>
      </c>
      <c r="E3989" t="s">
        <v>643</v>
      </c>
      <c r="F3989">
        <v>1</v>
      </c>
      <c r="G3989">
        <v>3</v>
      </c>
      <c r="H3989" t="s">
        <v>133</v>
      </c>
      <c r="I3989" t="s">
        <v>25</v>
      </c>
      <c r="J3989">
        <v>30.2410958904109</v>
      </c>
      <c r="K3989">
        <v>26.817</v>
      </c>
      <c r="L3989">
        <v>26.814</v>
      </c>
      <c r="M3989">
        <v>28.288</v>
      </c>
      <c r="N3989">
        <v>0.73699999999999999</v>
      </c>
      <c r="O3989">
        <v>3</v>
      </c>
    </row>
    <row r="3990" spans="1:15" x14ac:dyDescent="0.45">
      <c r="A3990" t="s">
        <v>93</v>
      </c>
      <c r="B3990">
        <v>2023</v>
      </c>
      <c r="C3990" s="9">
        <v>45037</v>
      </c>
      <c r="D3990" t="s">
        <v>72</v>
      </c>
      <c r="E3990" t="s">
        <v>643</v>
      </c>
      <c r="F3990">
        <v>1</v>
      </c>
      <c r="G3990">
        <v>4</v>
      </c>
      <c r="H3990" t="s">
        <v>33</v>
      </c>
      <c r="I3990" t="s">
        <v>27</v>
      </c>
      <c r="J3990">
        <v>29.419178082191699</v>
      </c>
      <c r="K3990">
        <v>26.317</v>
      </c>
      <c r="L3990">
        <v>26.206</v>
      </c>
      <c r="M3990">
        <v>27.994</v>
      </c>
      <c r="N3990">
        <v>0.89400000000000002</v>
      </c>
      <c r="O3990">
        <v>7</v>
      </c>
    </row>
    <row r="3991" spans="1:15" x14ac:dyDescent="0.45">
      <c r="A3991" t="s">
        <v>93</v>
      </c>
      <c r="B3991">
        <v>2023</v>
      </c>
      <c r="C3991" s="9">
        <v>45037</v>
      </c>
      <c r="D3991" t="s">
        <v>72</v>
      </c>
      <c r="E3991" t="s">
        <v>643</v>
      </c>
      <c r="F3991">
        <v>1</v>
      </c>
      <c r="G3991">
        <v>5</v>
      </c>
      <c r="H3991" t="s">
        <v>52</v>
      </c>
      <c r="I3991" t="s">
        <v>53</v>
      </c>
      <c r="J3991">
        <v>26.115068493150599</v>
      </c>
      <c r="K3991">
        <v>18.890999999999998</v>
      </c>
      <c r="L3991">
        <v>18.957000000000001</v>
      </c>
      <c r="M3991">
        <v>20.966999999999999</v>
      </c>
      <c r="N3991">
        <v>1.0049999999999999</v>
      </c>
      <c r="O3991">
        <v>11</v>
      </c>
    </row>
    <row r="3992" spans="1:15" x14ac:dyDescent="0.45">
      <c r="A3992" t="s">
        <v>93</v>
      </c>
      <c r="B3992">
        <v>2023</v>
      </c>
      <c r="C3992" s="9">
        <v>45037</v>
      </c>
      <c r="D3992" t="s">
        <v>72</v>
      </c>
      <c r="E3992" t="s">
        <v>643</v>
      </c>
      <c r="F3992">
        <v>1</v>
      </c>
      <c r="G3992">
        <v>6</v>
      </c>
      <c r="H3992" t="s">
        <v>874</v>
      </c>
      <c r="I3992" t="s">
        <v>156</v>
      </c>
      <c r="J3992">
        <v>30.016438356164301</v>
      </c>
      <c r="K3992">
        <v>20.893999999999998</v>
      </c>
      <c r="L3992">
        <v>14.553999999999901</v>
      </c>
      <c r="M3992">
        <v>22.783999999999999</v>
      </c>
      <c r="N3992">
        <v>4.1150000000000002</v>
      </c>
      <c r="O3992">
        <v>8</v>
      </c>
    </row>
    <row r="3993" spans="1:15" x14ac:dyDescent="0.45">
      <c r="A3993" t="s">
        <v>93</v>
      </c>
      <c r="B3993">
        <v>2023</v>
      </c>
      <c r="C3993" s="9">
        <v>45037</v>
      </c>
      <c r="D3993" t="s">
        <v>72</v>
      </c>
      <c r="E3993" t="s">
        <v>643</v>
      </c>
      <c r="F3993">
        <v>2</v>
      </c>
      <c r="G3993">
        <v>1</v>
      </c>
      <c r="H3993" t="s">
        <v>26</v>
      </c>
      <c r="I3993" t="s">
        <v>27</v>
      </c>
      <c r="J3993">
        <v>24.915068493150599</v>
      </c>
      <c r="K3993">
        <v>25.917000000000002</v>
      </c>
      <c r="L3993">
        <v>26.071999999999999</v>
      </c>
      <c r="M3993">
        <v>27.638000000000002</v>
      </c>
      <c r="N3993">
        <v>0.78300000000000003</v>
      </c>
      <c r="O3993">
        <v>5</v>
      </c>
    </row>
    <row r="3994" spans="1:15" x14ac:dyDescent="0.45">
      <c r="A3994" t="s">
        <v>93</v>
      </c>
      <c r="B3994">
        <v>2023</v>
      </c>
      <c r="C3994" s="9">
        <v>45037</v>
      </c>
      <c r="D3994" t="s">
        <v>72</v>
      </c>
      <c r="E3994" t="s">
        <v>643</v>
      </c>
      <c r="F3994">
        <v>2</v>
      </c>
      <c r="G3994">
        <v>2</v>
      </c>
      <c r="H3994" t="s">
        <v>382</v>
      </c>
      <c r="I3994" t="s">
        <v>15</v>
      </c>
      <c r="J3994">
        <v>22.145205479451999</v>
      </c>
      <c r="K3994">
        <v>22.684999999999999</v>
      </c>
      <c r="L3994">
        <v>23.026</v>
      </c>
      <c r="M3994">
        <v>25.72</v>
      </c>
      <c r="N3994">
        <v>1.347</v>
      </c>
      <c r="O3994">
        <v>1</v>
      </c>
    </row>
    <row r="3995" spans="1:15" x14ac:dyDescent="0.45">
      <c r="A3995" t="s">
        <v>93</v>
      </c>
      <c r="B3995">
        <v>2023</v>
      </c>
      <c r="C3995" s="9">
        <v>45037</v>
      </c>
      <c r="D3995" t="s">
        <v>72</v>
      </c>
      <c r="E3995" t="s">
        <v>643</v>
      </c>
      <c r="F3995">
        <v>2</v>
      </c>
      <c r="G3995">
        <v>3</v>
      </c>
      <c r="H3995" t="s">
        <v>48</v>
      </c>
      <c r="I3995" t="s">
        <v>49</v>
      </c>
      <c r="J3995">
        <v>22.2273972602739</v>
      </c>
      <c r="K3995">
        <v>18.879000000000001</v>
      </c>
      <c r="L3995">
        <v>19.349</v>
      </c>
      <c r="M3995">
        <v>22.183</v>
      </c>
      <c r="N3995">
        <v>1.417</v>
      </c>
      <c r="O3995">
        <v>4</v>
      </c>
    </row>
    <row r="3996" spans="1:15" x14ac:dyDescent="0.45">
      <c r="A3996" t="s">
        <v>93</v>
      </c>
      <c r="B3996">
        <v>2023</v>
      </c>
      <c r="C3996" s="9">
        <v>45037</v>
      </c>
      <c r="D3996" t="s">
        <v>72</v>
      </c>
      <c r="E3996" t="s">
        <v>643</v>
      </c>
      <c r="F3996">
        <v>2</v>
      </c>
      <c r="G3996">
        <v>4</v>
      </c>
      <c r="H3996" t="s">
        <v>54</v>
      </c>
      <c r="I3996" t="s">
        <v>44</v>
      </c>
      <c r="J3996">
        <v>25.827397260273901</v>
      </c>
      <c r="K3996">
        <v>20.527999999999999</v>
      </c>
      <c r="L3996">
        <v>20.555</v>
      </c>
      <c r="M3996">
        <v>23.114999999999998</v>
      </c>
      <c r="N3996">
        <v>1.28</v>
      </c>
      <c r="O3996">
        <v>10</v>
      </c>
    </row>
    <row r="3997" spans="1:15" x14ac:dyDescent="0.45">
      <c r="A3997" t="s">
        <v>93</v>
      </c>
      <c r="B3997">
        <v>2023</v>
      </c>
      <c r="C3997" s="9">
        <v>45037</v>
      </c>
      <c r="D3997" t="s">
        <v>72</v>
      </c>
      <c r="E3997" t="s">
        <v>643</v>
      </c>
      <c r="F3997">
        <v>2</v>
      </c>
      <c r="G3997">
        <v>5</v>
      </c>
      <c r="H3997" t="s">
        <v>99</v>
      </c>
      <c r="I3997" t="s">
        <v>47</v>
      </c>
      <c r="J3997">
        <v>26.180821917808199</v>
      </c>
      <c r="K3997">
        <v>21.219000000000001</v>
      </c>
      <c r="L3997">
        <v>20.951999999999899</v>
      </c>
      <c r="M3997">
        <v>23.481999999999999</v>
      </c>
      <c r="N3997">
        <v>1.2649999999999999</v>
      </c>
      <c r="O3997">
        <v>9</v>
      </c>
    </row>
    <row r="3998" spans="1:15" x14ac:dyDescent="0.45">
      <c r="A3998" t="s">
        <v>93</v>
      </c>
      <c r="B3998">
        <v>2023</v>
      </c>
      <c r="C3998" s="9">
        <v>45037</v>
      </c>
      <c r="D3998" t="s">
        <v>72</v>
      </c>
      <c r="E3998" t="s">
        <v>643</v>
      </c>
      <c r="F3998">
        <v>2</v>
      </c>
      <c r="G3998">
        <v>6</v>
      </c>
      <c r="H3998" t="s">
        <v>391</v>
      </c>
      <c r="I3998" t="s">
        <v>25</v>
      </c>
      <c r="J3998">
        <v>24.150684931506799</v>
      </c>
      <c r="K3998">
        <v>19.472999999999999</v>
      </c>
      <c r="L3998">
        <v>12.9439999999999</v>
      </c>
      <c r="M3998">
        <v>21.186</v>
      </c>
      <c r="N3998">
        <v>4.1210000000000004</v>
      </c>
      <c r="O3998">
        <v>12</v>
      </c>
    </row>
    <row r="3999" spans="1:15" x14ac:dyDescent="0.45">
      <c r="A3999" t="s">
        <v>93</v>
      </c>
      <c r="B3999">
        <v>2023</v>
      </c>
      <c r="C3999" s="9">
        <v>45037</v>
      </c>
      <c r="D3999" t="s">
        <v>72</v>
      </c>
      <c r="E3999" t="s">
        <v>370</v>
      </c>
      <c r="F3999">
        <v>1</v>
      </c>
      <c r="G3999">
        <v>1</v>
      </c>
      <c r="H3999" t="s">
        <v>382</v>
      </c>
      <c r="I3999" t="s">
        <v>15</v>
      </c>
      <c r="J3999">
        <v>22.145205479451999</v>
      </c>
      <c r="K3999">
        <v>23.026</v>
      </c>
      <c r="L3999">
        <v>23.710999999999999</v>
      </c>
      <c r="M3999">
        <v>26.337</v>
      </c>
      <c r="N3999">
        <v>1.3129999999999999</v>
      </c>
      <c r="O3999">
        <v>1</v>
      </c>
    </row>
    <row r="4000" spans="1:15" x14ac:dyDescent="0.45">
      <c r="A4000" t="s">
        <v>93</v>
      </c>
      <c r="B4000">
        <v>2023</v>
      </c>
      <c r="C4000" s="9">
        <v>45037</v>
      </c>
      <c r="D4000" t="s">
        <v>72</v>
      </c>
      <c r="E4000" t="s">
        <v>370</v>
      </c>
      <c r="F4000">
        <v>1</v>
      </c>
      <c r="G4000">
        <v>2</v>
      </c>
      <c r="H4000" t="s">
        <v>20</v>
      </c>
      <c r="I4000" t="s">
        <v>21</v>
      </c>
      <c r="J4000">
        <v>27.7095890410958</v>
      </c>
      <c r="K4000">
        <v>28.687999999999999</v>
      </c>
      <c r="L4000">
        <v>28.657</v>
      </c>
      <c r="M4000">
        <v>30.120999999999999</v>
      </c>
      <c r="N4000">
        <v>0.73199999999999998</v>
      </c>
      <c r="O4000">
        <v>2</v>
      </c>
    </row>
    <row r="4001" spans="1:15" x14ac:dyDescent="0.45">
      <c r="A4001" t="s">
        <v>93</v>
      </c>
      <c r="B4001">
        <v>2023</v>
      </c>
      <c r="C4001" s="9">
        <v>45037</v>
      </c>
      <c r="D4001" t="s">
        <v>72</v>
      </c>
      <c r="E4001" t="s">
        <v>370</v>
      </c>
      <c r="F4001">
        <v>1</v>
      </c>
      <c r="G4001">
        <v>3</v>
      </c>
      <c r="H4001" t="s">
        <v>133</v>
      </c>
      <c r="I4001" t="s">
        <v>25</v>
      </c>
      <c r="J4001">
        <v>30.2410958904109</v>
      </c>
      <c r="K4001">
        <v>26.814</v>
      </c>
      <c r="L4001">
        <v>26.731999999999999</v>
      </c>
      <c r="M4001">
        <v>28.202000000000002</v>
      </c>
      <c r="N4001">
        <v>0.73499999999999999</v>
      </c>
      <c r="O4001">
        <v>3</v>
      </c>
    </row>
    <row r="4002" spans="1:15" x14ac:dyDescent="0.45">
      <c r="A4002" t="s">
        <v>93</v>
      </c>
      <c r="B4002">
        <v>2023</v>
      </c>
      <c r="C4002" s="9">
        <v>45037</v>
      </c>
      <c r="D4002" t="s">
        <v>72</v>
      </c>
      <c r="E4002" t="s">
        <v>370</v>
      </c>
      <c r="F4002">
        <v>1</v>
      </c>
      <c r="G4002">
        <v>4</v>
      </c>
      <c r="H4002" t="s">
        <v>48</v>
      </c>
      <c r="I4002" t="s">
        <v>49</v>
      </c>
      <c r="J4002">
        <v>22.2273972602739</v>
      </c>
      <c r="K4002">
        <v>19.349</v>
      </c>
      <c r="L4002">
        <v>19.166</v>
      </c>
      <c r="M4002">
        <v>21.946000000000002</v>
      </c>
      <c r="N4002">
        <v>1.39</v>
      </c>
      <c r="O4002">
        <v>4</v>
      </c>
    </row>
    <row r="4003" spans="1:15" x14ac:dyDescent="0.45">
      <c r="A4003" t="s">
        <v>93</v>
      </c>
      <c r="B4003">
        <v>2023</v>
      </c>
      <c r="C4003" s="9">
        <v>45037</v>
      </c>
      <c r="D4003" t="s">
        <v>72</v>
      </c>
      <c r="E4003" t="s">
        <v>370</v>
      </c>
      <c r="F4003">
        <v>2</v>
      </c>
      <c r="G4003">
        <v>1</v>
      </c>
      <c r="H4003" t="s">
        <v>33</v>
      </c>
      <c r="I4003" t="s">
        <v>27</v>
      </c>
      <c r="J4003">
        <v>29.419178082191699</v>
      </c>
      <c r="K4003">
        <v>26.206</v>
      </c>
      <c r="L4003">
        <v>26.387</v>
      </c>
      <c r="M4003">
        <v>28.163</v>
      </c>
      <c r="N4003">
        <v>0.88800000000000001</v>
      </c>
      <c r="O4003">
        <v>7</v>
      </c>
    </row>
    <row r="4004" spans="1:15" x14ac:dyDescent="0.45">
      <c r="A4004" t="s">
        <v>93</v>
      </c>
      <c r="B4004">
        <v>2023</v>
      </c>
      <c r="C4004" s="9">
        <v>45037</v>
      </c>
      <c r="D4004" t="s">
        <v>72</v>
      </c>
      <c r="E4004" t="s">
        <v>370</v>
      </c>
      <c r="F4004">
        <v>2</v>
      </c>
      <c r="G4004">
        <v>2</v>
      </c>
      <c r="H4004" t="s">
        <v>874</v>
      </c>
      <c r="I4004" t="s">
        <v>156</v>
      </c>
      <c r="J4004">
        <v>30.016438356164301</v>
      </c>
      <c r="K4004">
        <v>14.553999999999901</v>
      </c>
      <c r="L4004">
        <v>18.759</v>
      </c>
      <c r="M4004">
        <v>25.175000000000001</v>
      </c>
      <c r="N4004">
        <v>3.2080000000000002</v>
      </c>
      <c r="O4004">
        <v>8</v>
      </c>
    </row>
    <row r="4005" spans="1:15" x14ac:dyDescent="0.45">
      <c r="A4005" t="s">
        <v>93</v>
      </c>
      <c r="B4005">
        <v>2023</v>
      </c>
      <c r="C4005" s="9">
        <v>45037</v>
      </c>
      <c r="D4005" t="s">
        <v>72</v>
      </c>
      <c r="E4005" t="s">
        <v>370</v>
      </c>
      <c r="F4005">
        <v>2</v>
      </c>
      <c r="G4005">
        <v>3</v>
      </c>
      <c r="H4005" t="s">
        <v>99</v>
      </c>
      <c r="I4005" t="s">
        <v>47</v>
      </c>
      <c r="J4005">
        <v>26.180821917808199</v>
      </c>
      <c r="K4005">
        <v>20.951999999999899</v>
      </c>
      <c r="L4005">
        <v>21.113</v>
      </c>
      <c r="M4005">
        <v>23.571000000000002</v>
      </c>
      <c r="N4005">
        <v>1.2290000000000001</v>
      </c>
      <c r="O4005">
        <v>9</v>
      </c>
    </row>
    <row r="4006" spans="1:15" x14ac:dyDescent="0.45">
      <c r="A4006" t="s">
        <v>93</v>
      </c>
      <c r="B4006">
        <v>2023</v>
      </c>
      <c r="C4006" s="9">
        <v>45037</v>
      </c>
      <c r="D4006" t="s">
        <v>72</v>
      </c>
      <c r="E4006" t="s">
        <v>370</v>
      </c>
      <c r="F4006">
        <v>2</v>
      </c>
      <c r="G4006">
        <v>4</v>
      </c>
      <c r="H4006" t="s">
        <v>54</v>
      </c>
      <c r="I4006" t="s">
        <v>44</v>
      </c>
      <c r="J4006">
        <v>25.827397260273901</v>
      </c>
      <c r="K4006">
        <v>20.555</v>
      </c>
      <c r="L4006">
        <v>20.509999999999899</v>
      </c>
      <c r="M4006">
        <v>22.995999999999999</v>
      </c>
      <c r="N4006">
        <v>1.2430000000000001</v>
      </c>
      <c r="O4006">
        <v>10</v>
      </c>
    </row>
    <row r="4007" spans="1:15" x14ac:dyDescent="0.45">
      <c r="A4007" t="s">
        <v>93</v>
      </c>
      <c r="B4007">
        <v>2023</v>
      </c>
      <c r="C4007" s="9">
        <v>45037</v>
      </c>
      <c r="D4007" t="s">
        <v>72</v>
      </c>
      <c r="E4007" t="s">
        <v>370</v>
      </c>
      <c r="F4007">
        <v>2</v>
      </c>
      <c r="G4007">
        <v>5</v>
      </c>
      <c r="H4007" t="s">
        <v>52</v>
      </c>
      <c r="I4007" t="s">
        <v>53</v>
      </c>
      <c r="J4007">
        <v>26.115068493150599</v>
      </c>
      <c r="K4007">
        <v>18.957000000000001</v>
      </c>
      <c r="L4007">
        <v>18.855999999999899</v>
      </c>
      <c r="M4007">
        <v>20.835999999999999</v>
      </c>
      <c r="N4007">
        <v>0.99</v>
      </c>
      <c r="O4007">
        <v>11</v>
      </c>
    </row>
    <row r="4008" spans="1:15" x14ac:dyDescent="0.45">
      <c r="A4008" t="s">
        <v>93</v>
      </c>
      <c r="B4008">
        <v>2023</v>
      </c>
      <c r="C4008" s="9">
        <v>45037</v>
      </c>
      <c r="D4008" t="s">
        <v>72</v>
      </c>
      <c r="E4008" t="s">
        <v>370</v>
      </c>
      <c r="F4008">
        <v>2</v>
      </c>
      <c r="G4008">
        <v>6</v>
      </c>
      <c r="H4008" t="s">
        <v>391</v>
      </c>
      <c r="I4008" t="s">
        <v>25</v>
      </c>
      <c r="J4008">
        <v>24.150684931506799</v>
      </c>
      <c r="K4008">
        <v>12.9439999999999</v>
      </c>
      <c r="L4008">
        <v>10.849</v>
      </c>
      <c r="M4008">
        <v>17.690999999999999</v>
      </c>
      <c r="N4008">
        <v>3.4209999999999998</v>
      </c>
      <c r="O4008">
        <v>12</v>
      </c>
    </row>
    <row r="4009" spans="1:15" x14ac:dyDescent="0.45">
      <c r="A4009" t="s">
        <v>102</v>
      </c>
      <c r="B4009">
        <v>2023</v>
      </c>
      <c r="C4009" s="9">
        <v>45143</v>
      </c>
      <c r="D4009" t="s">
        <v>13</v>
      </c>
      <c r="E4009" t="s">
        <v>454</v>
      </c>
      <c r="F4009">
        <v>1</v>
      </c>
      <c r="G4009">
        <v>1</v>
      </c>
      <c r="H4009" t="s">
        <v>14</v>
      </c>
      <c r="I4009" t="s">
        <v>15</v>
      </c>
      <c r="J4009">
        <v>23.591780821917801</v>
      </c>
      <c r="K4009">
        <v>28.741</v>
      </c>
      <c r="L4009">
        <v>28.983000000000001</v>
      </c>
      <c r="M4009">
        <v>30.927</v>
      </c>
      <c r="N4009">
        <v>0.97199999999999998</v>
      </c>
      <c r="O4009">
        <v>3</v>
      </c>
    </row>
    <row r="4010" spans="1:15" x14ac:dyDescent="0.45">
      <c r="A4010" t="s">
        <v>102</v>
      </c>
      <c r="B4010">
        <v>2023</v>
      </c>
      <c r="C4010" s="9">
        <v>45143</v>
      </c>
      <c r="D4010" t="s">
        <v>13</v>
      </c>
      <c r="E4010" t="s">
        <v>454</v>
      </c>
      <c r="F4010">
        <v>1</v>
      </c>
      <c r="G4010">
        <v>2</v>
      </c>
      <c r="H4010" t="s">
        <v>18</v>
      </c>
      <c r="I4010" t="s">
        <v>19</v>
      </c>
      <c r="J4010">
        <v>25.2027397260273</v>
      </c>
      <c r="K4010">
        <v>25.515000000000001</v>
      </c>
      <c r="L4010">
        <v>25.948</v>
      </c>
      <c r="M4010">
        <v>29.036000000000001</v>
      </c>
      <c r="N4010">
        <v>1.544</v>
      </c>
      <c r="O4010">
        <v>4</v>
      </c>
    </row>
    <row r="4011" spans="1:15" x14ac:dyDescent="0.45">
      <c r="A4011" t="s">
        <v>102</v>
      </c>
      <c r="B4011">
        <v>2023</v>
      </c>
      <c r="C4011" s="9">
        <v>45143</v>
      </c>
      <c r="D4011" t="s">
        <v>13</v>
      </c>
      <c r="E4011" t="s">
        <v>454</v>
      </c>
      <c r="F4011">
        <v>1</v>
      </c>
      <c r="G4011">
        <v>3</v>
      </c>
      <c r="H4011" t="s">
        <v>50</v>
      </c>
      <c r="I4011" t="s">
        <v>51</v>
      </c>
      <c r="J4011">
        <v>26.832876712328702</v>
      </c>
      <c r="K4011">
        <v>26.212</v>
      </c>
      <c r="L4011">
        <v>26.221999999999898</v>
      </c>
      <c r="M4011">
        <v>27.643999999999998</v>
      </c>
      <c r="N4011">
        <v>0.71099999999999997</v>
      </c>
      <c r="O4011">
        <v>5</v>
      </c>
    </row>
    <row r="4012" spans="1:15" x14ac:dyDescent="0.45">
      <c r="A4012" t="s">
        <v>102</v>
      </c>
      <c r="B4012">
        <v>2023</v>
      </c>
      <c r="C4012" s="9">
        <v>45143</v>
      </c>
      <c r="D4012" t="s">
        <v>13</v>
      </c>
      <c r="E4012" t="s">
        <v>454</v>
      </c>
      <c r="F4012">
        <v>1</v>
      </c>
      <c r="G4012">
        <v>4</v>
      </c>
      <c r="H4012" t="s">
        <v>100</v>
      </c>
      <c r="I4012" t="s">
        <v>47</v>
      </c>
      <c r="J4012">
        <v>29.4794520547945</v>
      </c>
      <c r="K4012">
        <v>23.524999999999999</v>
      </c>
      <c r="L4012">
        <v>23.524999999999999</v>
      </c>
      <c r="M4012">
        <v>25.048999999999999</v>
      </c>
      <c r="N4012">
        <v>0.76200000000000001</v>
      </c>
      <c r="O4012">
        <v>23</v>
      </c>
    </row>
    <row r="4013" spans="1:15" x14ac:dyDescent="0.45">
      <c r="A4013" t="s">
        <v>102</v>
      </c>
      <c r="B4013">
        <v>2023</v>
      </c>
      <c r="C4013" s="9">
        <v>45143</v>
      </c>
      <c r="D4013" t="s">
        <v>13</v>
      </c>
      <c r="E4013" t="s">
        <v>454</v>
      </c>
      <c r="F4013">
        <v>1</v>
      </c>
      <c r="G4013">
        <v>5</v>
      </c>
      <c r="H4013" t="s">
        <v>26</v>
      </c>
      <c r="I4013" t="s">
        <v>27</v>
      </c>
      <c r="J4013">
        <v>25.2054794520547</v>
      </c>
      <c r="K4013">
        <v>26.071999999999999</v>
      </c>
      <c r="L4013">
        <v>25.87</v>
      </c>
      <c r="M4013">
        <v>27.43</v>
      </c>
      <c r="N4013">
        <v>0.78</v>
      </c>
      <c r="O4013">
        <v>13</v>
      </c>
    </row>
    <row r="4014" spans="1:15" x14ac:dyDescent="0.45">
      <c r="A4014" t="s">
        <v>102</v>
      </c>
      <c r="B4014">
        <v>2023</v>
      </c>
      <c r="C4014" s="9">
        <v>45143</v>
      </c>
      <c r="D4014" t="s">
        <v>13</v>
      </c>
      <c r="E4014" t="s">
        <v>454</v>
      </c>
      <c r="F4014">
        <v>2</v>
      </c>
      <c r="G4014">
        <v>1</v>
      </c>
      <c r="H4014" t="s">
        <v>35</v>
      </c>
      <c r="I4014" t="s">
        <v>36</v>
      </c>
      <c r="J4014">
        <v>25.328767123287601</v>
      </c>
      <c r="K4014">
        <v>23.367000000000001</v>
      </c>
      <c r="L4014">
        <v>23.939</v>
      </c>
      <c r="M4014">
        <v>26.349</v>
      </c>
      <c r="N4014">
        <v>1.2050000000000001</v>
      </c>
      <c r="O4014">
        <v>7</v>
      </c>
    </row>
    <row r="4015" spans="1:15" x14ac:dyDescent="0.45">
      <c r="A4015" t="s">
        <v>102</v>
      </c>
      <c r="B4015">
        <v>2023</v>
      </c>
      <c r="C4015" s="9">
        <v>45143</v>
      </c>
      <c r="D4015" t="s">
        <v>13</v>
      </c>
      <c r="E4015" t="s">
        <v>454</v>
      </c>
      <c r="F4015">
        <v>2</v>
      </c>
      <c r="G4015">
        <v>2</v>
      </c>
      <c r="H4015" t="s">
        <v>16</v>
      </c>
      <c r="I4015" t="s">
        <v>17</v>
      </c>
      <c r="J4015">
        <v>24.290410958904101</v>
      </c>
      <c r="K4015">
        <v>29.072999999999901</v>
      </c>
      <c r="L4015">
        <v>29.030999999999999</v>
      </c>
      <c r="M4015">
        <v>30.535</v>
      </c>
      <c r="N4015">
        <v>0.752</v>
      </c>
      <c r="O4015">
        <v>6</v>
      </c>
    </row>
    <row r="4016" spans="1:15" x14ac:dyDescent="0.45">
      <c r="A4016" t="s">
        <v>102</v>
      </c>
      <c r="B4016">
        <v>2023</v>
      </c>
      <c r="C4016" s="9">
        <v>45143</v>
      </c>
      <c r="D4016" t="s">
        <v>13</v>
      </c>
      <c r="E4016" t="s">
        <v>454</v>
      </c>
      <c r="F4016">
        <v>2</v>
      </c>
      <c r="G4016">
        <v>3</v>
      </c>
      <c r="H4016" t="s">
        <v>43</v>
      </c>
      <c r="I4016" t="s">
        <v>44</v>
      </c>
      <c r="J4016">
        <v>30.7123287671232</v>
      </c>
      <c r="K4016">
        <v>24.89</v>
      </c>
      <c r="L4016">
        <v>24.87</v>
      </c>
      <c r="M4016">
        <v>26.308</v>
      </c>
      <c r="N4016">
        <v>0.71899999999999997</v>
      </c>
      <c r="O4016">
        <v>13</v>
      </c>
    </row>
    <row r="4017" spans="1:15" x14ac:dyDescent="0.45">
      <c r="A4017" t="s">
        <v>102</v>
      </c>
      <c r="B4017">
        <v>2023</v>
      </c>
      <c r="C4017" s="9">
        <v>45143</v>
      </c>
      <c r="D4017" t="s">
        <v>13</v>
      </c>
      <c r="E4017" t="s">
        <v>454</v>
      </c>
      <c r="F4017">
        <v>2</v>
      </c>
      <c r="G4017">
        <v>4</v>
      </c>
      <c r="H4017" t="s">
        <v>107</v>
      </c>
      <c r="I4017" t="s">
        <v>59</v>
      </c>
      <c r="J4017">
        <v>19.912328767123199</v>
      </c>
      <c r="K4017">
        <v>13.425999999999901</v>
      </c>
      <c r="L4017">
        <v>14.393999999999901</v>
      </c>
      <c r="M4017">
        <v>17.975999999999999</v>
      </c>
      <c r="N4017">
        <v>1.7909999999999999</v>
      </c>
      <c r="O4017">
        <v>23</v>
      </c>
    </row>
    <row r="4018" spans="1:15" x14ac:dyDescent="0.45">
      <c r="A4018" t="s">
        <v>102</v>
      </c>
      <c r="B4018">
        <v>2023</v>
      </c>
      <c r="C4018" s="9">
        <v>45143</v>
      </c>
      <c r="D4018" t="s">
        <v>13</v>
      </c>
      <c r="E4018" t="s">
        <v>454</v>
      </c>
      <c r="F4018">
        <v>2</v>
      </c>
      <c r="G4018">
        <v>5</v>
      </c>
      <c r="H4018" t="s">
        <v>45</v>
      </c>
      <c r="I4018" t="s">
        <v>40</v>
      </c>
      <c r="J4018">
        <v>32.4520547945205</v>
      </c>
      <c r="K4018">
        <v>23.818999999999999</v>
      </c>
      <c r="L4018">
        <v>22.905000000000001</v>
      </c>
      <c r="M4018">
        <v>25.927</v>
      </c>
      <c r="N4018">
        <v>1.5109999999999999</v>
      </c>
      <c r="O4018">
        <v>23</v>
      </c>
    </row>
    <row r="4019" spans="1:15" x14ac:dyDescent="0.45">
      <c r="A4019" t="s">
        <v>102</v>
      </c>
      <c r="B4019">
        <v>2023</v>
      </c>
      <c r="C4019" s="9">
        <v>45143</v>
      </c>
      <c r="D4019" t="s">
        <v>13</v>
      </c>
      <c r="E4019" t="s">
        <v>454</v>
      </c>
      <c r="F4019">
        <v>3</v>
      </c>
      <c r="G4019">
        <v>1</v>
      </c>
      <c r="H4019" t="s">
        <v>20</v>
      </c>
      <c r="I4019" t="s">
        <v>21</v>
      </c>
      <c r="J4019">
        <v>28</v>
      </c>
      <c r="K4019">
        <v>28.657</v>
      </c>
      <c r="L4019">
        <v>28.792999999999999</v>
      </c>
      <c r="M4019">
        <v>30.254999999999999</v>
      </c>
      <c r="N4019">
        <v>0.73099999999999998</v>
      </c>
      <c r="O4019">
        <v>2</v>
      </c>
    </row>
    <row r="4020" spans="1:15" x14ac:dyDescent="0.45">
      <c r="A4020" t="s">
        <v>102</v>
      </c>
      <c r="B4020">
        <v>2023</v>
      </c>
      <c r="C4020" s="9">
        <v>45143</v>
      </c>
      <c r="D4020" t="s">
        <v>13</v>
      </c>
      <c r="E4020" t="s">
        <v>454</v>
      </c>
      <c r="F4020">
        <v>3</v>
      </c>
      <c r="G4020">
        <v>2</v>
      </c>
      <c r="H4020" t="s">
        <v>33</v>
      </c>
      <c r="I4020" t="s">
        <v>27</v>
      </c>
      <c r="J4020">
        <v>29.7095890410958</v>
      </c>
      <c r="K4020">
        <v>26.387</v>
      </c>
      <c r="L4020">
        <v>26.52</v>
      </c>
      <c r="M4020">
        <v>28.276</v>
      </c>
      <c r="N4020">
        <v>0.878</v>
      </c>
      <c r="O4020">
        <v>9</v>
      </c>
    </row>
    <row r="4021" spans="1:15" x14ac:dyDescent="0.45">
      <c r="A4021" t="s">
        <v>102</v>
      </c>
      <c r="B4021">
        <v>2023</v>
      </c>
      <c r="C4021" s="9">
        <v>45143</v>
      </c>
      <c r="D4021" t="s">
        <v>13</v>
      </c>
      <c r="E4021" t="s">
        <v>454</v>
      </c>
      <c r="F4021">
        <v>3</v>
      </c>
      <c r="G4021">
        <v>3</v>
      </c>
      <c r="H4021" t="s">
        <v>39</v>
      </c>
      <c r="I4021" t="s">
        <v>40</v>
      </c>
      <c r="J4021">
        <v>28.986301369863</v>
      </c>
      <c r="K4021">
        <v>24.253</v>
      </c>
      <c r="L4021">
        <v>24.343</v>
      </c>
      <c r="M4021">
        <v>25.972999999999999</v>
      </c>
      <c r="N4021">
        <v>0.81499999999999995</v>
      </c>
      <c r="O4021">
        <v>11</v>
      </c>
    </row>
    <row r="4022" spans="1:15" x14ac:dyDescent="0.45">
      <c r="A4022" t="s">
        <v>102</v>
      </c>
      <c r="B4022">
        <v>2023</v>
      </c>
      <c r="C4022" s="9">
        <v>45143</v>
      </c>
      <c r="D4022" t="s">
        <v>13</v>
      </c>
      <c r="E4022" t="s">
        <v>454</v>
      </c>
      <c r="F4022">
        <v>3</v>
      </c>
      <c r="G4022">
        <v>4</v>
      </c>
      <c r="H4022" t="s">
        <v>32</v>
      </c>
      <c r="I4022" t="s">
        <v>17</v>
      </c>
      <c r="J4022">
        <v>21.030136986301301</v>
      </c>
      <c r="K4022">
        <v>23.018000000000001</v>
      </c>
      <c r="L4022">
        <v>23.08</v>
      </c>
      <c r="M4022">
        <v>25.672000000000001</v>
      </c>
      <c r="N4022">
        <v>1.296</v>
      </c>
      <c r="O4022">
        <v>23</v>
      </c>
    </row>
    <row r="4023" spans="1:15" x14ac:dyDescent="0.45">
      <c r="A4023" t="s">
        <v>102</v>
      </c>
      <c r="B4023">
        <v>2023</v>
      </c>
      <c r="C4023" s="9">
        <v>45143</v>
      </c>
      <c r="D4023" t="s">
        <v>13</v>
      </c>
      <c r="E4023" t="s">
        <v>454</v>
      </c>
      <c r="F4023">
        <v>3</v>
      </c>
      <c r="G4023">
        <v>5</v>
      </c>
      <c r="H4023" t="s">
        <v>23</v>
      </c>
      <c r="I4023" t="s">
        <v>15</v>
      </c>
      <c r="J4023">
        <v>25.898630136986299</v>
      </c>
      <c r="K4023">
        <v>29.863</v>
      </c>
      <c r="L4023">
        <v>29.488</v>
      </c>
      <c r="M4023">
        <v>31.262</v>
      </c>
      <c r="N4023">
        <v>0.88700000000000001</v>
      </c>
      <c r="O4023">
        <v>12</v>
      </c>
    </row>
    <row r="4024" spans="1:15" x14ac:dyDescent="0.45">
      <c r="A4024" t="s">
        <v>102</v>
      </c>
      <c r="B4024">
        <v>2023</v>
      </c>
      <c r="C4024" s="9">
        <v>45143</v>
      </c>
      <c r="D4024" t="s">
        <v>13</v>
      </c>
      <c r="E4024" t="s">
        <v>454</v>
      </c>
      <c r="F4024">
        <v>4</v>
      </c>
      <c r="G4024">
        <v>1</v>
      </c>
      <c r="H4024" t="s">
        <v>381</v>
      </c>
      <c r="I4024" t="s">
        <v>25</v>
      </c>
      <c r="J4024">
        <v>20.632876712328699</v>
      </c>
      <c r="K4024">
        <v>22.274000000000001</v>
      </c>
      <c r="L4024">
        <v>22.978999999999999</v>
      </c>
      <c r="M4024">
        <v>25.605</v>
      </c>
      <c r="N4024">
        <v>1.3129999999999999</v>
      </c>
      <c r="O4024">
        <v>16</v>
      </c>
    </row>
    <row r="4025" spans="1:15" x14ac:dyDescent="0.45">
      <c r="A4025" t="s">
        <v>102</v>
      </c>
      <c r="B4025">
        <v>2023</v>
      </c>
      <c r="C4025" s="9">
        <v>45143</v>
      </c>
      <c r="D4025" t="s">
        <v>13</v>
      </c>
      <c r="E4025" t="s">
        <v>454</v>
      </c>
      <c r="F4025">
        <v>4</v>
      </c>
      <c r="G4025">
        <v>2</v>
      </c>
      <c r="H4025" t="s">
        <v>382</v>
      </c>
      <c r="I4025" t="s">
        <v>15</v>
      </c>
      <c r="J4025">
        <v>22.435616438356099</v>
      </c>
      <c r="K4025">
        <v>23.710999999999999</v>
      </c>
      <c r="L4025">
        <v>23.981999999999999</v>
      </c>
      <c r="M4025">
        <v>26.527999999999999</v>
      </c>
      <c r="N4025">
        <v>1.2729999999999999</v>
      </c>
      <c r="O4025">
        <v>10</v>
      </c>
    </row>
    <row r="4026" spans="1:15" x14ac:dyDescent="0.45">
      <c r="A4026" t="s">
        <v>102</v>
      </c>
      <c r="B4026">
        <v>2023</v>
      </c>
      <c r="C4026" s="9">
        <v>45143</v>
      </c>
      <c r="D4026" t="s">
        <v>13</v>
      </c>
      <c r="E4026" t="s">
        <v>454</v>
      </c>
      <c r="F4026">
        <v>4</v>
      </c>
      <c r="G4026">
        <v>3</v>
      </c>
      <c r="H4026" t="s">
        <v>384</v>
      </c>
      <c r="I4026" t="s">
        <v>19</v>
      </c>
      <c r="J4026">
        <v>23.917808219177999</v>
      </c>
      <c r="K4026">
        <v>26.456</v>
      </c>
      <c r="L4026">
        <v>26.280999999999999</v>
      </c>
      <c r="M4026">
        <v>28.632999999999999</v>
      </c>
      <c r="N4026">
        <v>1.1759999999999999</v>
      </c>
      <c r="O4026">
        <v>8</v>
      </c>
    </row>
    <row r="4027" spans="1:15" x14ac:dyDescent="0.45">
      <c r="A4027" t="s">
        <v>102</v>
      </c>
      <c r="B4027">
        <v>2023</v>
      </c>
      <c r="C4027" s="9">
        <v>45143</v>
      </c>
      <c r="D4027" t="s">
        <v>13</v>
      </c>
      <c r="E4027" t="s">
        <v>454</v>
      </c>
      <c r="F4027">
        <v>4</v>
      </c>
      <c r="G4027">
        <v>4</v>
      </c>
      <c r="H4027" t="s">
        <v>60</v>
      </c>
      <c r="I4027" t="s">
        <v>61</v>
      </c>
      <c r="J4027">
        <v>35.054794520547901</v>
      </c>
      <c r="K4027">
        <v>22.802999999999901</v>
      </c>
      <c r="L4027">
        <v>22.757000000000001</v>
      </c>
      <c r="M4027">
        <v>24.157</v>
      </c>
      <c r="N4027">
        <v>0.7</v>
      </c>
      <c r="O4027">
        <v>19</v>
      </c>
    </row>
    <row r="4028" spans="1:15" x14ac:dyDescent="0.45">
      <c r="A4028" t="s">
        <v>102</v>
      </c>
      <c r="B4028">
        <v>2023</v>
      </c>
      <c r="C4028" s="9">
        <v>45143</v>
      </c>
      <c r="D4028" t="s">
        <v>13</v>
      </c>
      <c r="E4028" t="s">
        <v>454</v>
      </c>
      <c r="F4028">
        <v>4</v>
      </c>
      <c r="G4028">
        <v>5</v>
      </c>
      <c r="H4028" t="s">
        <v>48</v>
      </c>
      <c r="I4028" t="s">
        <v>49</v>
      </c>
      <c r="J4028">
        <v>22.517808219178001</v>
      </c>
      <c r="K4028">
        <v>19.166</v>
      </c>
      <c r="L4028">
        <v>18.850999999999999</v>
      </c>
      <c r="M4028">
        <v>21.565000000000001</v>
      </c>
      <c r="N4028">
        <v>1.357</v>
      </c>
      <c r="O4028">
        <v>19</v>
      </c>
    </row>
    <row r="4029" spans="1:15" x14ac:dyDescent="0.45">
      <c r="A4029" t="s">
        <v>102</v>
      </c>
      <c r="B4029">
        <v>2023</v>
      </c>
      <c r="C4029" s="9">
        <v>45143</v>
      </c>
      <c r="D4029" t="s">
        <v>13</v>
      </c>
      <c r="E4029" t="s">
        <v>454</v>
      </c>
      <c r="F4029">
        <v>5</v>
      </c>
      <c r="G4029">
        <v>1</v>
      </c>
      <c r="H4029" t="s">
        <v>28</v>
      </c>
      <c r="I4029" t="s">
        <v>29</v>
      </c>
      <c r="J4029">
        <v>23.610958904109498</v>
      </c>
      <c r="K4029">
        <v>30.204999999999998</v>
      </c>
      <c r="L4029">
        <v>30.378</v>
      </c>
      <c r="M4029">
        <v>32.225999999999999</v>
      </c>
      <c r="N4029">
        <v>0.92400000000000004</v>
      </c>
      <c r="O4029">
        <v>1</v>
      </c>
    </row>
    <row r="4030" spans="1:15" x14ac:dyDescent="0.45">
      <c r="A4030" t="s">
        <v>102</v>
      </c>
      <c r="B4030">
        <v>2023</v>
      </c>
      <c r="C4030" s="9">
        <v>45143</v>
      </c>
      <c r="D4030" t="s">
        <v>13</v>
      </c>
      <c r="E4030" t="s">
        <v>454</v>
      </c>
      <c r="F4030">
        <v>5</v>
      </c>
      <c r="G4030">
        <v>2</v>
      </c>
      <c r="H4030" t="s">
        <v>133</v>
      </c>
      <c r="I4030" t="s">
        <v>25</v>
      </c>
      <c r="J4030">
        <v>30.531506849315001</v>
      </c>
      <c r="K4030">
        <v>26.731999999999999</v>
      </c>
      <c r="L4030">
        <v>26.821000000000002</v>
      </c>
      <c r="M4030">
        <v>28.285</v>
      </c>
      <c r="N4030">
        <v>0.73199999999999998</v>
      </c>
      <c r="O4030">
        <v>16</v>
      </c>
    </row>
    <row r="4031" spans="1:15" x14ac:dyDescent="0.45">
      <c r="A4031" t="s">
        <v>102</v>
      </c>
      <c r="B4031">
        <v>2023</v>
      </c>
      <c r="C4031" s="9">
        <v>45143</v>
      </c>
      <c r="D4031" t="s">
        <v>13</v>
      </c>
      <c r="E4031" t="s">
        <v>454</v>
      </c>
      <c r="F4031">
        <v>5</v>
      </c>
      <c r="G4031">
        <v>3</v>
      </c>
      <c r="H4031" t="s">
        <v>99</v>
      </c>
      <c r="I4031" t="s">
        <v>47</v>
      </c>
      <c r="J4031">
        <v>26.4712328767123</v>
      </c>
      <c r="K4031">
        <v>21.113</v>
      </c>
      <c r="L4031">
        <v>21.52</v>
      </c>
      <c r="M4031">
        <v>23.911999999999999</v>
      </c>
      <c r="N4031">
        <v>1.196</v>
      </c>
      <c r="O4031">
        <v>19</v>
      </c>
    </row>
    <row r="4032" spans="1:15" x14ac:dyDescent="0.45">
      <c r="A4032" t="s">
        <v>102</v>
      </c>
      <c r="B4032">
        <v>2023</v>
      </c>
      <c r="C4032" s="9">
        <v>45143</v>
      </c>
      <c r="D4032" t="s">
        <v>13</v>
      </c>
      <c r="E4032" t="s">
        <v>454</v>
      </c>
      <c r="F4032">
        <v>5</v>
      </c>
      <c r="G4032">
        <v>4</v>
      </c>
      <c r="H4032" t="s">
        <v>42</v>
      </c>
      <c r="I4032" t="s">
        <v>40</v>
      </c>
      <c r="J4032">
        <v>24.676712328767099</v>
      </c>
      <c r="K4032">
        <v>31.1419999999999</v>
      </c>
      <c r="L4032">
        <v>30.481000000000002</v>
      </c>
      <c r="M4032">
        <v>33.009</v>
      </c>
      <c r="N4032">
        <v>1.264</v>
      </c>
      <c r="O4032">
        <v>13</v>
      </c>
    </row>
    <row r="4033" spans="1:15" x14ac:dyDescent="0.45">
      <c r="A4033" t="s">
        <v>102</v>
      </c>
      <c r="B4033">
        <v>2023</v>
      </c>
      <c r="C4033" s="9">
        <v>45143</v>
      </c>
      <c r="D4033" t="s">
        <v>13</v>
      </c>
      <c r="E4033" t="s">
        <v>454</v>
      </c>
      <c r="F4033">
        <v>5</v>
      </c>
      <c r="G4033">
        <v>5</v>
      </c>
      <c r="H4033" t="s">
        <v>64</v>
      </c>
      <c r="I4033" t="s">
        <v>65</v>
      </c>
      <c r="J4033">
        <v>22.616438356164299</v>
      </c>
      <c r="K4033">
        <v>14.7259999999999</v>
      </c>
      <c r="L4033">
        <v>15.234</v>
      </c>
      <c r="M4033">
        <v>18.600000000000001</v>
      </c>
      <c r="N4033">
        <v>1.6830000000000001</v>
      </c>
      <c r="O4033">
        <v>19</v>
      </c>
    </row>
    <row r="4034" spans="1:15" x14ac:dyDescent="0.45">
      <c r="A4034" t="s">
        <v>102</v>
      </c>
      <c r="B4034">
        <v>2023</v>
      </c>
      <c r="C4034" s="9">
        <v>45143</v>
      </c>
      <c r="D4034" t="s">
        <v>13</v>
      </c>
      <c r="E4034" t="s">
        <v>454</v>
      </c>
      <c r="F4034">
        <v>5</v>
      </c>
      <c r="G4034">
        <v>6</v>
      </c>
      <c r="H4034" t="s">
        <v>52</v>
      </c>
      <c r="I4034" t="s">
        <v>53</v>
      </c>
      <c r="J4034">
        <v>26.405479452054699</v>
      </c>
      <c r="K4034">
        <v>18.855999999999899</v>
      </c>
      <c r="L4034">
        <v>18.641999999999999</v>
      </c>
      <c r="M4034">
        <v>20.603999999999999</v>
      </c>
      <c r="N4034">
        <v>0.98099999999999998</v>
      </c>
      <c r="O4034">
        <v>16</v>
      </c>
    </row>
    <row r="4035" spans="1:15" x14ac:dyDescent="0.45">
      <c r="A4035" t="s">
        <v>102</v>
      </c>
      <c r="B4035">
        <v>2023</v>
      </c>
      <c r="C4035" s="9">
        <v>45143</v>
      </c>
      <c r="D4035" t="s">
        <v>13</v>
      </c>
      <c r="E4035" t="s">
        <v>642</v>
      </c>
      <c r="F4035">
        <v>1</v>
      </c>
      <c r="G4035">
        <v>1</v>
      </c>
      <c r="H4035" t="s">
        <v>52</v>
      </c>
      <c r="I4035" t="s">
        <v>53</v>
      </c>
      <c r="J4035">
        <v>26.405479452054699</v>
      </c>
      <c r="K4035">
        <v>18.641999999999999</v>
      </c>
      <c r="L4035">
        <v>19.100999999999999</v>
      </c>
      <c r="M4035">
        <v>21.039000000000001</v>
      </c>
      <c r="N4035">
        <v>0.96899999999999997</v>
      </c>
      <c r="O4035">
        <v>16</v>
      </c>
    </row>
    <row r="4036" spans="1:15" x14ac:dyDescent="0.45">
      <c r="A4036" t="s">
        <v>102</v>
      </c>
      <c r="B4036">
        <v>2023</v>
      </c>
      <c r="C4036" s="9">
        <v>45143</v>
      </c>
      <c r="D4036" t="s">
        <v>13</v>
      </c>
      <c r="E4036" t="s">
        <v>642</v>
      </c>
      <c r="F4036">
        <v>1</v>
      </c>
      <c r="G4036">
        <v>2</v>
      </c>
      <c r="H4036" t="s">
        <v>50</v>
      </c>
      <c r="I4036" t="s">
        <v>51</v>
      </c>
      <c r="J4036">
        <v>26.832876712328702</v>
      </c>
      <c r="K4036">
        <v>26.221999999999898</v>
      </c>
      <c r="L4036">
        <v>26.183</v>
      </c>
      <c r="M4036">
        <v>27.600999999999999</v>
      </c>
      <c r="N4036">
        <v>0.70899999999999996</v>
      </c>
      <c r="O4036">
        <v>5</v>
      </c>
    </row>
    <row r="4037" spans="1:15" x14ac:dyDescent="0.45">
      <c r="A4037" t="s">
        <v>102</v>
      </c>
      <c r="B4037">
        <v>2023</v>
      </c>
      <c r="C4037" s="9">
        <v>45143</v>
      </c>
      <c r="D4037" t="s">
        <v>13</v>
      </c>
      <c r="E4037" t="s">
        <v>642</v>
      </c>
      <c r="F4037">
        <v>1</v>
      </c>
      <c r="G4037">
        <v>3</v>
      </c>
      <c r="H4037" t="s">
        <v>60</v>
      </c>
      <c r="I4037" t="s">
        <v>61</v>
      </c>
      <c r="J4037">
        <v>35.054794520547901</v>
      </c>
      <c r="K4037">
        <v>22.757000000000001</v>
      </c>
      <c r="L4037">
        <v>22.733000000000001</v>
      </c>
      <c r="M4037">
        <v>24.129000000000001</v>
      </c>
      <c r="N4037">
        <v>0.69799999999999995</v>
      </c>
      <c r="O4037">
        <v>19</v>
      </c>
    </row>
    <row r="4038" spans="1:15" x14ac:dyDescent="0.45">
      <c r="A4038" t="s">
        <v>102</v>
      </c>
      <c r="B4038">
        <v>2023</v>
      </c>
      <c r="C4038" s="9">
        <v>45143</v>
      </c>
      <c r="D4038" t="s">
        <v>13</v>
      </c>
      <c r="E4038" t="s">
        <v>642</v>
      </c>
      <c r="F4038">
        <v>1</v>
      </c>
      <c r="G4038">
        <v>4</v>
      </c>
      <c r="H4038" t="s">
        <v>32</v>
      </c>
      <c r="I4038" t="s">
        <v>17</v>
      </c>
      <c r="J4038">
        <v>21.030136986301301</v>
      </c>
      <c r="K4038">
        <v>23.08</v>
      </c>
      <c r="L4038">
        <v>22.620999999999999</v>
      </c>
      <c r="M4038">
        <v>25.151</v>
      </c>
      <c r="N4038">
        <v>1.2649999999999999</v>
      </c>
      <c r="O4038">
        <v>23</v>
      </c>
    </row>
    <row r="4039" spans="1:15" x14ac:dyDescent="0.45">
      <c r="A4039" t="s">
        <v>102</v>
      </c>
      <c r="B4039">
        <v>2023</v>
      </c>
      <c r="C4039" s="9">
        <v>45143</v>
      </c>
      <c r="D4039" t="s">
        <v>13</v>
      </c>
      <c r="E4039" t="s">
        <v>642</v>
      </c>
      <c r="F4039">
        <v>2</v>
      </c>
      <c r="G4039">
        <v>1</v>
      </c>
      <c r="H4039" t="s">
        <v>42</v>
      </c>
      <c r="I4039" t="s">
        <v>40</v>
      </c>
      <c r="J4039">
        <v>24.676712328767099</v>
      </c>
      <c r="K4039">
        <v>30.481000000000002</v>
      </c>
      <c r="L4039">
        <v>30.597999999999999</v>
      </c>
      <c r="M4039">
        <v>33.106000000000002</v>
      </c>
      <c r="N4039">
        <v>1.254</v>
      </c>
      <c r="O4039">
        <v>13</v>
      </c>
    </row>
    <row r="4040" spans="1:15" x14ac:dyDescent="0.45">
      <c r="A4040" t="s">
        <v>102</v>
      </c>
      <c r="B4040">
        <v>2023</v>
      </c>
      <c r="C4040" s="9">
        <v>45143</v>
      </c>
      <c r="D4040" t="s">
        <v>13</v>
      </c>
      <c r="E4040" t="s">
        <v>642</v>
      </c>
      <c r="F4040">
        <v>2</v>
      </c>
      <c r="G4040">
        <v>2</v>
      </c>
      <c r="H4040" t="s">
        <v>43</v>
      </c>
      <c r="I4040" t="s">
        <v>44</v>
      </c>
      <c r="J4040">
        <v>30.7123287671232</v>
      </c>
      <c r="K4040">
        <v>24.87</v>
      </c>
      <c r="L4040">
        <v>24.876999999999999</v>
      </c>
      <c r="M4040">
        <v>26.317</v>
      </c>
      <c r="N4040">
        <v>0.72</v>
      </c>
      <c r="O4040">
        <v>13</v>
      </c>
    </row>
    <row r="4041" spans="1:15" x14ac:dyDescent="0.45">
      <c r="A4041" t="s">
        <v>102</v>
      </c>
      <c r="B4041">
        <v>2023</v>
      </c>
      <c r="C4041" s="9">
        <v>45143</v>
      </c>
      <c r="D4041" t="s">
        <v>13</v>
      </c>
      <c r="E4041" t="s">
        <v>642</v>
      </c>
      <c r="F4041">
        <v>2</v>
      </c>
      <c r="G4041">
        <v>3</v>
      </c>
      <c r="H4041" t="s">
        <v>64</v>
      </c>
      <c r="I4041" t="s">
        <v>65</v>
      </c>
      <c r="J4041">
        <v>22.616438356164299</v>
      </c>
      <c r="K4041">
        <v>15.234</v>
      </c>
      <c r="L4041">
        <v>15.552</v>
      </c>
      <c r="M4041">
        <v>18.803999999999998</v>
      </c>
      <c r="N4041">
        <v>1.6259999999999999</v>
      </c>
      <c r="O4041">
        <v>19</v>
      </c>
    </row>
    <row r="4042" spans="1:15" x14ac:dyDescent="0.45">
      <c r="A4042" t="s">
        <v>102</v>
      </c>
      <c r="B4042">
        <v>2023</v>
      </c>
      <c r="C4042" s="9">
        <v>45143</v>
      </c>
      <c r="D4042" t="s">
        <v>13</v>
      </c>
      <c r="E4042" t="s">
        <v>642</v>
      </c>
      <c r="F4042">
        <v>2</v>
      </c>
      <c r="G4042">
        <v>4</v>
      </c>
      <c r="H4042" t="s">
        <v>107</v>
      </c>
      <c r="I4042" t="s">
        <v>59</v>
      </c>
      <c r="J4042">
        <v>19.912328767123199</v>
      </c>
      <c r="K4042">
        <v>14.393999999999901</v>
      </c>
      <c r="L4042">
        <v>14.018999999999901</v>
      </c>
      <c r="M4042">
        <v>17.492999999999999</v>
      </c>
      <c r="N4042">
        <v>1.7370000000000001</v>
      </c>
      <c r="O4042">
        <v>23</v>
      </c>
    </row>
    <row r="4043" spans="1:15" x14ac:dyDescent="0.45">
      <c r="A4043" t="s">
        <v>102</v>
      </c>
      <c r="B4043">
        <v>2023</v>
      </c>
      <c r="C4043" s="9">
        <v>45143</v>
      </c>
      <c r="D4043" t="s">
        <v>13</v>
      </c>
      <c r="E4043" t="s">
        <v>642</v>
      </c>
      <c r="F4043">
        <v>3</v>
      </c>
      <c r="G4043">
        <v>1</v>
      </c>
      <c r="H4043" t="s">
        <v>39</v>
      </c>
      <c r="I4043" t="s">
        <v>40</v>
      </c>
      <c r="J4043">
        <v>28.986301369863</v>
      </c>
      <c r="K4043">
        <v>24.343</v>
      </c>
      <c r="L4043">
        <v>24.524000000000001</v>
      </c>
      <c r="M4043">
        <v>26.146000000000001</v>
      </c>
      <c r="N4043">
        <v>0.81100000000000005</v>
      </c>
      <c r="O4043">
        <v>11</v>
      </c>
    </row>
    <row r="4044" spans="1:15" x14ac:dyDescent="0.45">
      <c r="A4044" t="s">
        <v>102</v>
      </c>
      <c r="B4044">
        <v>2023</v>
      </c>
      <c r="C4044" s="9">
        <v>45143</v>
      </c>
      <c r="D4044" t="s">
        <v>13</v>
      </c>
      <c r="E4044" t="s">
        <v>642</v>
      </c>
      <c r="F4044">
        <v>3</v>
      </c>
      <c r="G4044">
        <v>2</v>
      </c>
      <c r="H4044" t="s">
        <v>26</v>
      </c>
      <c r="I4044" t="s">
        <v>27</v>
      </c>
      <c r="J4044">
        <v>25.2054794520547</v>
      </c>
      <c r="K4044">
        <v>25.87</v>
      </c>
      <c r="L4044">
        <v>25.859000000000002</v>
      </c>
      <c r="M4044">
        <v>27.411000000000001</v>
      </c>
      <c r="N4044">
        <v>0.77600000000000002</v>
      </c>
      <c r="O4044">
        <v>13</v>
      </c>
    </row>
    <row r="4045" spans="1:15" x14ac:dyDescent="0.45">
      <c r="A4045" t="s">
        <v>102</v>
      </c>
      <c r="B4045">
        <v>2023</v>
      </c>
      <c r="C4045" s="9">
        <v>45143</v>
      </c>
      <c r="D4045" t="s">
        <v>13</v>
      </c>
      <c r="E4045" t="s">
        <v>642</v>
      </c>
      <c r="F4045">
        <v>3</v>
      </c>
      <c r="G4045">
        <v>3</v>
      </c>
      <c r="H4045" t="s">
        <v>48</v>
      </c>
      <c r="I4045" t="s">
        <v>49</v>
      </c>
      <c r="J4045">
        <v>22.517808219178001</v>
      </c>
      <c r="K4045">
        <v>18.850999999999999</v>
      </c>
      <c r="L4045">
        <v>19.070999999999898</v>
      </c>
      <c r="M4045">
        <v>21.704999999999998</v>
      </c>
      <c r="N4045">
        <v>1.3169999999999999</v>
      </c>
      <c r="O4045">
        <v>19</v>
      </c>
    </row>
    <row r="4046" spans="1:15" x14ac:dyDescent="0.45">
      <c r="A4046" t="s">
        <v>102</v>
      </c>
      <c r="B4046">
        <v>2023</v>
      </c>
      <c r="C4046" s="9">
        <v>45143</v>
      </c>
      <c r="D4046" t="s">
        <v>13</v>
      </c>
      <c r="E4046" t="s">
        <v>642</v>
      </c>
      <c r="F4046">
        <v>3</v>
      </c>
      <c r="G4046">
        <v>4</v>
      </c>
      <c r="H4046" t="s">
        <v>100</v>
      </c>
      <c r="I4046" t="s">
        <v>47</v>
      </c>
      <c r="J4046">
        <v>29.4794520547945</v>
      </c>
      <c r="K4046">
        <v>23.524999999999999</v>
      </c>
      <c r="L4046">
        <v>23.350999999999999</v>
      </c>
      <c r="M4046">
        <v>24.870999999999999</v>
      </c>
      <c r="N4046">
        <v>0.76</v>
      </c>
      <c r="O4046">
        <v>23</v>
      </c>
    </row>
    <row r="4047" spans="1:15" x14ac:dyDescent="0.45">
      <c r="A4047" t="s">
        <v>102</v>
      </c>
      <c r="B4047">
        <v>2023</v>
      </c>
      <c r="C4047" s="9">
        <v>45143</v>
      </c>
      <c r="D4047" t="s">
        <v>13</v>
      </c>
      <c r="E4047" t="s">
        <v>642</v>
      </c>
      <c r="F4047">
        <v>4</v>
      </c>
      <c r="G4047">
        <v>1</v>
      </c>
      <c r="H4047" t="s">
        <v>23</v>
      </c>
      <c r="I4047" t="s">
        <v>15</v>
      </c>
      <c r="J4047">
        <v>25.898630136986299</v>
      </c>
      <c r="K4047">
        <v>29.488</v>
      </c>
      <c r="L4047">
        <v>29.620999999999999</v>
      </c>
      <c r="M4047">
        <v>31.387</v>
      </c>
      <c r="N4047">
        <v>0.88300000000000001</v>
      </c>
      <c r="O4047">
        <v>12</v>
      </c>
    </row>
    <row r="4048" spans="1:15" x14ac:dyDescent="0.45">
      <c r="A4048" t="s">
        <v>102</v>
      </c>
      <c r="B4048">
        <v>2023</v>
      </c>
      <c r="C4048" s="9">
        <v>45143</v>
      </c>
      <c r="D4048" t="s">
        <v>13</v>
      </c>
      <c r="E4048" t="s">
        <v>642</v>
      </c>
      <c r="F4048">
        <v>4</v>
      </c>
      <c r="G4048">
        <v>2</v>
      </c>
      <c r="H4048" t="s">
        <v>384</v>
      </c>
      <c r="I4048" t="s">
        <v>19</v>
      </c>
      <c r="J4048">
        <v>23.917808219177999</v>
      </c>
      <c r="K4048">
        <v>26.280999999999999</v>
      </c>
      <c r="L4048">
        <v>26.372999999999902</v>
      </c>
      <c r="M4048">
        <v>28.678999999999998</v>
      </c>
      <c r="N4048">
        <v>1.153</v>
      </c>
      <c r="O4048">
        <v>8</v>
      </c>
    </row>
    <row r="4049" spans="1:15" x14ac:dyDescent="0.45">
      <c r="A4049" t="s">
        <v>102</v>
      </c>
      <c r="B4049">
        <v>2023</v>
      </c>
      <c r="C4049" s="9">
        <v>45143</v>
      </c>
      <c r="D4049" t="s">
        <v>13</v>
      </c>
      <c r="E4049" t="s">
        <v>642</v>
      </c>
      <c r="F4049">
        <v>4</v>
      </c>
      <c r="G4049">
        <v>3</v>
      </c>
      <c r="H4049" t="s">
        <v>99</v>
      </c>
      <c r="I4049" t="s">
        <v>47</v>
      </c>
      <c r="J4049">
        <v>26.4712328767123</v>
      </c>
      <c r="K4049">
        <v>21.52</v>
      </c>
      <c r="L4049">
        <v>21.65</v>
      </c>
      <c r="M4049">
        <v>23.992000000000001</v>
      </c>
      <c r="N4049">
        <v>1.171</v>
      </c>
      <c r="O4049">
        <v>19</v>
      </c>
    </row>
    <row r="4050" spans="1:15" x14ac:dyDescent="0.45">
      <c r="A4050" t="s">
        <v>102</v>
      </c>
      <c r="B4050">
        <v>2023</v>
      </c>
      <c r="C4050" s="9">
        <v>45143</v>
      </c>
      <c r="D4050" t="s">
        <v>13</v>
      </c>
      <c r="E4050" t="s">
        <v>642</v>
      </c>
      <c r="F4050">
        <v>4</v>
      </c>
      <c r="G4050">
        <v>4</v>
      </c>
      <c r="H4050" t="s">
        <v>45</v>
      </c>
      <c r="I4050" t="s">
        <v>40</v>
      </c>
      <c r="J4050">
        <v>32.4520547945205</v>
      </c>
      <c r="K4050">
        <v>22.905000000000001</v>
      </c>
      <c r="L4050">
        <v>22.427</v>
      </c>
      <c r="M4050">
        <v>25.363</v>
      </c>
      <c r="N4050">
        <v>1.468</v>
      </c>
      <c r="O4050">
        <v>23</v>
      </c>
    </row>
    <row r="4051" spans="1:15" x14ac:dyDescent="0.45">
      <c r="A4051" t="s">
        <v>102</v>
      </c>
      <c r="B4051">
        <v>2023</v>
      </c>
      <c r="C4051" s="9">
        <v>45143</v>
      </c>
      <c r="D4051" t="s">
        <v>13</v>
      </c>
      <c r="E4051" t="s">
        <v>643</v>
      </c>
      <c r="F4051">
        <v>1</v>
      </c>
      <c r="G4051">
        <v>1</v>
      </c>
      <c r="H4051" t="s">
        <v>14</v>
      </c>
      <c r="I4051" t="s">
        <v>15</v>
      </c>
      <c r="J4051">
        <v>23.591780821917801</v>
      </c>
      <c r="K4051">
        <v>28.983000000000001</v>
      </c>
      <c r="L4051">
        <v>29.213999999999999</v>
      </c>
      <c r="M4051">
        <v>31.14</v>
      </c>
      <c r="N4051">
        <v>0.96299999999999997</v>
      </c>
      <c r="O4051">
        <v>3</v>
      </c>
    </row>
    <row r="4052" spans="1:15" x14ac:dyDescent="0.45">
      <c r="A4052" t="s">
        <v>102</v>
      </c>
      <c r="B4052">
        <v>2023</v>
      </c>
      <c r="C4052" s="9">
        <v>45143</v>
      </c>
      <c r="D4052" t="s">
        <v>13</v>
      </c>
      <c r="E4052" t="s">
        <v>643</v>
      </c>
      <c r="F4052">
        <v>1</v>
      </c>
      <c r="G4052">
        <v>2</v>
      </c>
      <c r="H4052" t="s">
        <v>384</v>
      </c>
      <c r="I4052" t="s">
        <v>19</v>
      </c>
      <c r="J4052">
        <v>23.917808219177999</v>
      </c>
      <c r="K4052">
        <v>26.372999999999902</v>
      </c>
      <c r="L4052">
        <v>26.585999999999999</v>
      </c>
      <c r="M4052">
        <v>28.844000000000001</v>
      </c>
      <c r="N4052">
        <v>1.129</v>
      </c>
      <c r="O4052">
        <v>8</v>
      </c>
    </row>
    <row r="4053" spans="1:15" x14ac:dyDescent="0.45">
      <c r="A4053" t="s">
        <v>102</v>
      </c>
      <c r="B4053">
        <v>2023</v>
      </c>
      <c r="C4053" s="9">
        <v>45143</v>
      </c>
      <c r="D4053" t="s">
        <v>13</v>
      </c>
      <c r="E4053" t="s">
        <v>643</v>
      </c>
      <c r="F4053">
        <v>1</v>
      </c>
      <c r="G4053">
        <v>3</v>
      </c>
      <c r="H4053" t="s">
        <v>33</v>
      </c>
      <c r="I4053" t="s">
        <v>27</v>
      </c>
      <c r="J4053">
        <v>29.7095890410958</v>
      </c>
      <c r="K4053">
        <v>26.52</v>
      </c>
      <c r="L4053">
        <v>26.521999999999998</v>
      </c>
      <c r="M4053">
        <v>28.26</v>
      </c>
      <c r="N4053">
        <v>0.86899999999999999</v>
      </c>
      <c r="O4053">
        <v>9</v>
      </c>
    </row>
    <row r="4054" spans="1:15" x14ac:dyDescent="0.45">
      <c r="A4054" t="s">
        <v>102</v>
      </c>
      <c r="B4054">
        <v>2023</v>
      </c>
      <c r="C4054" s="9">
        <v>45143</v>
      </c>
      <c r="D4054" t="s">
        <v>13</v>
      </c>
      <c r="E4054" t="s">
        <v>643</v>
      </c>
      <c r="F4054">
        <v>1</v>
      </c>
      <c r="G4054">
        <v>4</v>
      </c>
      <c r="H4054" t="s">
        <v>16</v>
      </c>
      <c r="I4054" t="s">
        <v>17</v>
      </c>
      <c r="J4054">
        <v>24.290410958904101</v>
      </c>
      <c r="K4054">
        <v>29.030999999999999</v>
      </c>
      <c r="L4054">
        <v>28.847999999999999</v>
      </c>
      <c r="M4054">
        <v>30.347999999999999</v>
      </c>
      <c r="N4054">
        <v>0.75</v>
      </c>
      <c r="O4054">
        <v>6</v>
      </c>
    </row>
    <row r="4055" spans="1:15" x14ac:dyDescent="0.45">
      <c r="A4055" t="s">
        <v>102</v>
      </c>
      <c r="B4055">
        <v>2023</v>
      </c>
      <c r="C4055" s="9">
        <v>45143</v>
      </c>
      <c r="D4055" t="s">
        <v>13</v>
      </c>
      <c r="E4055" t="s">
        <v>643</v>
      </c>
      <c r="F4055">
        <v>2</v>
      </c>
      <c r="G4055">
        <v>1</v>
      </c>
      <c r="H4055" t="s">
        <v>23</v>
      </c>
      <c r="I4055" t="s">
        <v>15</v>
      </c>
      <c r="J4055">
        <v>25.898630136986299</v>
      </c>
      <c r="K4055">
        <v>29.620999999999999</v>
      </c>
      <c r="L4055">
        <v>29.834</v>
      </c>
      <c r="M4055">
        <v>31.588000000000001</v>
      </c>
      <c r="N4055">
        <v>0.877</v>
      </c>
      <c r="O4055">
        <v>12</v>
      </c>
    </row>
    <row r="4056" spans="1:15" x14ac:dyDescent="0.45">
      <c r="A4056" t="s">
        <v>102</v>
      </c>
      <c r="B4056">
        <v>2023</v>
      </c>
      <c r="C4056" s="9">
        <v>45143</v>
      </c>
      <c r="D4056" t="s">
        <v>13</v>
      </c>
      <c r="E4056" t="s">
        <v>643</v>
      </c>
      <c r="F4056">
        <v>2</v>
      </c>
      <c r="G4056">
        <v>2</v>
      </c>
      <c r="H4056" t="s">
        <v>28</v>
      </c>
      <c r="I4056" t="s">
        <v>29</v>
      </c>
      <c r="J4056">
        <v>23.610958904109498</v>
      </c>
      <c r="K4056">
        <v>30.378</v>
      </c>
      <c r="L4056">
        <v>30.4039999999999</v>
      </c>
      <c r="M4056">
        <v>32.229999999999997</v>
      </c>
      <c r="N4056">
        <v>0.91300000000000003</v>
      </c>
      <c r="O4056">
        <v>1</v>
      </c>
    </row>
    <row r="4057" spans="1:15" x14ac:dyDescent="0.45">
      <c r="A4057" t="s">
        <v>102</v>
      </c>
      <c r="B4057">
        <v>2023</v>
      </c>
      <c r="C4057" s="9">
        <v>45143</v>
      </c>
      <c r="D4057" t="s">
        <v>13</v>
      </c>
      <c r="E4057" t="s">
        <v>643</v>
      </c>
      <c r="F4057">
        <v>2</v>
      </c>
      <c r="G4057">
        <v>3</v>
      </c>
      <c r="H4057" t="s">
        <v>39</v>
      </c>
      <c r="I4057" t="s">
        <v>40</v>
      </c>
      <c r="J4057">
        <v>28.986301369863</v>
      </c>
      <c r="K4057">
        <v>24.524000000000001</v>
      </c>
      <c r="L4057">
        <v>24.634999999999899</v>
      </c>
      <c r="M4057">
        <v>26.242999999999999</v>
      </c>
      <c r="N4057">
        <v>0.80400000000000005</v>
      </c>
      <c r="O4057">
        <v>11</v>
      </c>
    </row>
    <row r="4058" spans="1:15" x14ac:dyDescent="0.45">
      <c r="A4058" t="s">
        <v>102</v>
      </c>
      <c r="B4058">
        <v>2023</v>
      </c>
      <c r="C4058" s="9">
        <v>45143</v>
      </c>
      <c r="D4058" t="s">
        <v>13</v>
      </c>
      <c r="E4058" t="s">
        <v>643</v>
      </c>
      <c r="F4058">
        <v>2</v>
      </c>
      <c r="G4058">
        <v>4</v>
      </c>
      <c r="H4058" t="s">
        <v>35</v>
      </c>
      <c r="I4058" t="s">
        <v>36</v>
      </c>
      <c r="J4058">
        <v>25.328767123287601</v>
      </c>
      <c r="K4058">
        <v>23.939</v>
      </c>
      <c r="L4058">
        <v>23.977</v>
      </c>
      <c r="M4058">
        <v>26.323</v>
      </c>
      <c r="N4058">
        <v>1.173</v>
      </c>
      <c r="O4058">
        <v>7</v>
      </c>
    </row>
    <row r="4059" spans="1:15" x14ac:dyDescent="0.45">
      <c r="A4059" t="s">
        <v>102</v>
      </c>
      <c r="B4059">
        <v>2023</v>
      </c>
      <c r="C4059" s="9">
        <v>45143</v>
      </c>
      <c r="D4059" t="s">
        <v>13</v>
      </c>
      <c r="E4059" t="s">
        <v>643</v>
      </c>
      <c r="F4059">
        <v>2</v>
      </c>
      <c r="G4059">
        <v>5</v>
      </c>
      <c r="H4059" t="s">
        <v>26</v>
      </c>
      <c r="I4059" t="s">
        <v>27</v>
      </c>
      <c r="J4059">
        <v>25.2054794520547</v>
      </c>
      <c r="K4059">
        <v>25.859000000000002</v>
      </c>
      <c r="L4059">
        <v>25.723999999999901</v>
      </c>
      <c r="M4059">
        <v>27.265999999999998</v>
      </c>
      <c r="N4059">
        <v>0.77100000000000002</v>
      </c>
      <c r="O4059">
        <v>13</v>
      </c>
    </row>
    <row r="4060" spans="1:15" x14ac:dyDescent="0.45">
      <c r="A4060" t="s">
        <v>102</v>
      </c>
      <c r="B4060">
        <v>2023</v>
      </c>
      <c r="C4060" s="9">
        <v>45143</v>
      </c>
      <c r="D4060" t="s">
        <v>13</v>
      </c>
      <c r="E4060" t="s">
        <v>643</v>
      </c>
      <c r="F4060">
        <v>2</v>
      </c>
      <c r="G4060">
        <v>6</v>
      </c>
      <c r="H4060" t="s">
        <v>52</v>
      </c>
      <c r="I4060" t="s">
        <v>53</v>
      </c>
      <c r="J4060">
        <v>26.405479452054699</v>
      </c>
      <c r="K4060">
        <v>19.100999999999999</v>
      </c>
      <c r="L4060">
        <v>18.974</v>
      </c>
      <c r="M4060">
        <v>20.896000000000001</v>
      </c>
      <c r="N4060">
        <v>0.96099999999999997</v>
      </c>
      <c r="O4060">
        <v>16</v>
      </c>
    </row>
    <row r="4061" spans="1:15" x14ac:dyDescent="0.45">
      <c r="A4061" t="s">
        <v>102</v>
      </c>
      <c r="B4061">
        <v>2023</v>
      </c>
      <c r="C4061" s="9">
        <v>45143</v>
      </c>
      <c r="D4061" t="s">
        <v>13</v>
      </c>
      <c r="E4061" t="s">
        <v>643</v>
      </c>
      <c r="F4061">
        <v>3</v>
      </c>
      <c r="G4061">
        <v>1</v>
      </c>
      <c r="H4061" t="s">
        <v>20</v>
      </c>
      <c r="I4061" t="s">
        <v>21</v>
      </c>
      <c r="J4061">
        <v>28</v>
      </c>
      <c r="K4061">
        <v>28.792999999999999</v>
      </c>
      <c r="L4061">
        <v>28.95</v>
      </c>
      <c r="M4061">
        <v>30.408000000000001</v>
      </c>
      <c r="N4061">
        <v>0.72899999999999998</v>
      </c>
      <c r="O4061">
        <v>2</v>
      </c>
    </row>
    <row r="4062" spans="1:15" x14ac:dyDescent="0.45">
      <c r="A4062" t="s">
        <v>102</v>
      </c>
      <c r="B4062">
        <v>2023</v>
      </c>
      <c r="C4062" s="9">
        <v>45143</v>
      </c>
      <c r="D4062" t="s">
        <v>13</v>
      </c>
      <c r="E4062" t="s">
        <v>643</v>
      </c>
      <c r="F4062">
        <v>3</v>
      </c>
      <c r="G4062">
        <v>2</v>
      </c>
      <c r="H4062" t="s">
        <v>18</v>
      </c>
      <c r="I4062" t="s">
        <v>19</v>
      </c>
      <c r="J4062">
        <v>25.2027397260273</v>
      </c>
      <c r="K4062">
        <v>25.948</v>
      </c>
      <c r="L4062">
        <v>26.417000000000002</v>
      </c>
      <c r="M4062">
        <v>29.369</v>
      </c>
      <c r="N4062">
        <v>1.476</v>
      </c>
      <c r="O4062">
        <v>4</v>
      </c>
    </row>
    <row r="4063" spans="1:15" x14ac:dyDescent="0.45">
      <c r="A4063" t="s">
        <v>102</v>
      </c>
      <c r="B4063">
        <v>2023</v>
      </c>
      <c r="C4063" s="9">
        <v>45143</v>
      </c>
      <c r="D4063" t="s">
        <v>13</v>
      </c>
      <c r="E4063" t="s">
        <v>643</v>
      </c>
      <c r="F4063">
        <v>3</v>
      </c>
      <c r="G4063">
        <v>3</v>
      </c>
      <c r="H4063" t="s">
        <v>50</v>
      </c>
      <c r="I4063" t="s">
        <v>51</v>
      </c>
      <c r="J4063">
        <v>26.832876712328702</v>
      </c>
      <c r="K4063">
        <v>26.183</v>
      </c>
      <c r="L4063">
        <v>26.231000000000002</v>
      </c>
      <c r="M4063">
        <v>27.643000000000001</v>
      </c>
      <c r="N4063">
        <v>0.70599999999999996</v>
      </c>
      <c r="O4063">
        <v>5</v>
      </c>
    </row>
    <row r="4064" spans="1:15" x14ac:dyDescent="0.45">
      <c r="A4064" t="s">
        <v>102</v>
      </c>
      <c r="B4064">
        <v>2023</v>
      </c>
      <c r="C4064" s="9">
        <v>45143</v>
      </c>
      <c r="D4064" t="s">
        <v>13</v>
      </c>
      <c r="E4064" t="s">
        <v>643</v>
      </c>
      <c r="F4064">
        <v>3</v>
      </c>
      <c r="G4064">
        <v>4</v>
      </c>
      <c r="H4064" t="s">
        <v>382</v>
      </c>
      <c r="I4064" t="s">
        <v>15</v>
      </c>
      <c r="J4064">
        <v>22.435616438356099</v>
      </c>
      <c r="K4064">
        <v>23.981999999999999</v>
      </c>
      <c r="L4064">
        <v>24.070999999999898</v>
      </c>
      <c r="M4064">
        <v>26.536999999999999</v>
      </c>
      <c r="N4064">
        <v>1.2330000000000001</v>
      </c>
      <c r="O4064">
        <v>10</v>
      </c>
    </row>
    <row r="4065" spans="1:15" x14ac:dyDescent="0.45">
      <c r="A4065" t="s">
        <v>102</v>
      </c>
      <c r="B4065">
        <v>2023</v>
      </c>
      <c r="C4065" s="9">
        <v>45143</v>
      </c>
      <c r="D4065" t="s">
        <v>13</v>
      </c>
      <c r="E4065" t="s">
        <v>643</v>
      </c>
      <c r="F4065">
        <v>3</v>
      </c>
      <c r="G4065">
        <v>5</v>
      </c>
      <c r="H4065" t="s">
        <v>43</v>
      </c>
      <c r="I4065" t="s">
        <v>44</v>
      </c>
      <c r="J4065">
        <v>30.7123287671232</v>
      </c>
      <c r="K4065">
        <v>24.876999999999999</v>
      </c>
      <c r="L4065">
        <v>24.820999999999898</v>
      </c>
      <c r="M4065">
        <v>26.254999999999999</v>
      </c>
      <c r="N4065">
        <v>0.71699999999999997</v>
      </c>
      <c r="O4065">
        <v>13</v>
      </c>
    </row>
    <row r="4066" spans="1:15" x14ac:dyDescent="0.45">
      <c r="A4066" t="s">
        <v>102</v>
      </c>
      <c r="B4066">
        <v>2023</v>
      </c>
      <c r="C4066" s="9">
        <v>45143</v>
      </c>
      <c r="D4066" t="s">
        <v>13</v>
      </c>
      <c r="E4066" t="s">
        <v>643</v>
      </c>
      <c r="F4066">
        <v>3</v>
      </c>
      <c r="G4066">
        <v>6</v>
      </c>
      <c r="H4066" t="s">
        <v>133</v>
      </c>
      <c r="I4066" t="s">
        <v>25</v>
      </c>
      <c r="J4066">
        <v>30.531506849315001</v>
      </c>
      <c r="K4066">
        <v>26.821000000000002</v>
      </c>
      <c r="L4066">
        <v>26.613</v>
      </c>
      <c r="M4066">
        <v>28.073</v>
      </c>
      <c r="N4066">
        <v>0.73</v>
      </c>
      <c r="O4066">
        <v>16</v>
      </c>
    </row>
    <row r="4067" spans="1:15" x14ac:dyDescent="0.45">
      <c r="A4067" t="s">
        <v>102</v>
      </c>
      <c r="B4067">
        <v>2023</v>
      </c>
      <c r="C4067" s="9">
        <v>45143</v>
      </c>
      <c r="D4067" t="s">
        <v>13</v>
      </c>
      <c r="E4067" t="s">
        <v>644</v>
      </c>
      <c r="F4067">
        <v>1</v>
      </c>
      <c r="G4067">
        <v>1</v>
      </c>
      <c r="H4067" t="s">
        <v>14</v>
      </c>
      <c r="I4067" t="s">
        <v>15</v>
      </c>
      <c r="J4067">
        <v>23.591780821917801</v>
      </c>
      <c r="K4067">
        <v>29.213999999999999</v>
      </c>
      <c r="L4067">
        <v>29.504999999999999</v>
      </c>
      <c r="M4067">
        <v>31.408999999999999</v>
      </c>
      <c r="N4067">
        <v>0.95199999999999996</v>
      </c>
      <c r="O4067">
        <v>3</v>
      </c>
    </row>
    <row r="4068" spans="1:15" x14ac:dyDescent="0.45">
      <c r="A4068" t="s">
        <v>102</v>
      </c>
      <c r="B4068">
        <v>2023</v>
      </c>
      <c r="C4068" s="9">
        <v>45143</v>
      </c>
      <c r="D4068" t="s">
        <v>13</v>
      </c>
      <c r="E4068" t="s">
        <v>644</v>
      </c>
      <c r="F4068">
        <v>1</v>
      </c>
      <c r="G4068">
        <v>2</v>
      </c>
      <c r="H4068" t="s">
        <v>28</v>
      </c>
      <c r="I4068" t="s">
        <v>29</v>
      </c>
      <c r="J4068">
        <v>23.610958904109498</v>
      </c>
      <c r="K4068">
        <v>30.4039999999999</v>
      </c>
      <c r="L4068">
        <v>30.457999999999998</v>
      </c>
      <c r="M4068">
        <v>32.262</v>
      </c>
      <c r="N4068">
        <v>0.90200000000000002</v>
      </c>
      <c r="O4068">
        <v>1</v>
      </c>
    </row>
    <row r="4069" spans="1:15" x14ac:dyDescent="0.45">
      <c r="A4069" t="s">
        <v>102</v>
      </c>
      <c r="B4069">
        <v>2023</v>
      </c>
      <c r="C4069" s="9">
        <v>45143</v>
      </c>
      <c r="D4069" t="s">
        <v>13</v>
      </c>
      <c r="E4069" t="s">
        <v>644</v>
      </c>
      <c r="F4069">
        <v>1</v>
      </c>
      <c r="G4069">
        <v>3</v>
      </c>
      <c r="H4069" t="s">
        <v>50</v>
      </c>
      <c r="I4069" t="s">
        <v>51</v>
      </c>
      <c r="J4069">
        <v>26.832876712328702</v>
      </c>
      <c r="K4069">
        <v>26.231000000000002</v>
      </c>
      <c r="L4069">
        <v>26.297999999999998</v>
      </c>
      <c r="M4069">
        <v>27.704000000000001</v>
      </c>
      <c r="N4069">
        <v>0.70299999999999996</v>
      </c>
      <c r="O4069">
        <v>5</v>
      </c>
    </row>
    <row r="4070" spans="1:15" x14ac:dyDescent="0.45">
      <c r="A4070" t="s">
        <v>102</v>
      </c>
      <c r="B4070">
        <v>2023</v>
      </c>
      <c r="C4070" s="9">
        <v>45143</v>
      </c>
      <c r="D4070" t="s">
        <v>13</v>
      </c>
      <c r="E4070" t="s">
        <v>644</v>
      </c>
      <c r="F4070">
        <v>1</v>
      </c>
      <c r="G4070">
        <v>4</v>
      </c>
      <c r="H4070" t="s">
        <v>39</v>
      </c>
      <c r="I4070" t="s">
        <v>40</v>
      </c>
      <c r="J4070">
        <v>28.986301369863</v>
      </c>
      <c r="K4070">
        <v>24.634999999999899</v>
      </c>
      <c r="L4070">
        <v>24.683999999999902</v>
      </c>
      <c r="M4070">
        <v>26.277999999999999</v>
      </c>
      <c r="N4070">
        <v>0.79700000000000004</v>
      </c>
      <c r="O4070">
        <v>11</v>
      </c>
    </row>
    <row r="4071" spans="1:15" x14ac:dyDescent="0.45">
      <c r="A4071" t="s">
        <v>102</v>
      </c>
      <c r="B4071">
        <v>2023</v>
      </c>
      <c r="C4071" s="9">
        <v>45143</v>
      </c>
      <c r="D4071" t="s">
        <v>13</v>
      </c>
      <c r="E4071" t="s">
        <v>644</v>
      </c>
      <c r="F4071">
        <v>1</v>
      </c>
      <c r="G4071">
        <v>5</v>
      </c>
      <c r="H4071" t="s">
        <v>384</v>
      </c>
      <c r="I4071" t="s">
        <v>19</v>
      </c>
      <c r="J4071">
        <v>23.917808219177999</v>
      </c>
      <c r="K4071">
        <v>26.585999999999999</v>
      </c>
      <c r="L4071">
        <v>26.353999999999999</v>
      </c>
      <c r="M4071">
        <v>28.562000000000001</v>
      </c>
      <c r="N4071">
        <v>1.1040000000000001</v>
      </c>
      <c r="O4071">
        <v>8</v>
      </c>
    </row>
    <row r="4072" spans="1:15" x14ac:dyDescent="0.45">
      <c r="A4072" t="s">
        <v>102</v>
      </c>
      <c r="B4072">
        <v>2023</v>
      </c>
      <c r="C4072" s="9">
        <v>45143</v>
      </c>
      <c r="D4072" t="s">
        <v>13</v>
      </c>
      <c r="E4072" t="s">
        <v>644</v>
      </c>
      <c r="F4072">
        <v>1</v>
      </c>
      <c r="G4072">
        <v>6</v>
      </c>
      <c r="H4072" t="s">
        <v>382</v>
      </c>
      <c r="I4072" t="s">
        <v>15</v>
      </c>
      <c r="J4072">
        <v>22.435616438356099</v>
      </c>
      <c r="K4072">
        <v>24.070999999999898</v>
      </c>
      <c r="L4072">
        <v>23.695</v>
      </c>
      <c r="M4072">
        <v>26.106999999999999</v>
      </c>
      <c r="N4072">
        <v>1.206</v>
      </c>
      <c r="O4072">
        <v>10</v>
      </c>
    </row>
    <row r="4073" spans="1:15" x14ac:dyDescent="0.45">
      <c r="A4073" t="s">
        <v>102</v>
      </c>
      <c r="B4073">
        <v>2023</v>
      </c>
      <c r="C4073" s="9">
        <v>45143</v>
      </c>
      <c r="D4073" t="s">
        <v>13</v>
      </c>
      <c r="E4073" t="s">
        <v>644</v>
      </c>
      <c r="F4073">
        <v>2</v>
      </c>
      <c r="G4073">
        <v>1</v>
      </c>
      <c r="H4073" t="s">
        <v>20</v>
      </c>
      <c r="I4073" t="s">
        <v>21</v>
      </c>
      <c r="J4073">
        <v>28</v>
      </c>
      <c r="K4073">
        <v>28.95</v>
      </c>
      <c r="L4073">
        <v>29.131</v>
      </c>
      <c r="M4073">
        <v>30.585000000000001</v>
      </c>
      <c r="N4073">
        <v>0.72699999999999998</v>
      </c>
      <c r="O4073">
        <v>2</v>
      </c>
    </row>
    <row r="4074" spans="1:15" x14ac:dyDescent="0.45">
      <c r="A4074" t="s">
        <v>102</v>
      </c>
      <c r="B4074">
        <v>2023</v>
      </c>
      <c r="C4074" s="9">
        <v>45143</v>
      </c>
      <c r="D4074" t="s">
        <v>13</v>
      </c>
      <c r="E4074" t="s">
        <v>644</v>
      </c>
      <c r="F4074">
        <v>2</v>
      </c>
      <c r="G4074">
        <v>2</v>
      </c>
      <c r="H4074" t="s">
        <v>16</v>
      </c>
      <c r="I4074" t="s">
        <v>17</v>
      </c>
      <c r="J4074">
        <v>24.290410958904101</v>
      </c>
      <c r="K4074">
        <v>28.847999999999999</v>
      </c>
      <c r="L4074">
        <v>28.942999999999898</v>
      </c>
      <c r="M4074">
        <v>30.434999999999999</v>
      </c>
      <c r="N4074">
        <v>0.746</v>
      </c>
      <c r="O4074">
        <v>6</v>
      </c>
    </row>
    <row r="4075" spans="1:15" x14ac:dyDescent="0.45">
      <c r="A4075" t="s">
        <v>102</v>
      </c>
      <c r="B4075">
        <v>2023</v>
      </c>
      <c r="C4075" s="9">
        <v>45143</v>
      </c>
      <c r="D4075" t="s">
        <v>13</v>
      </c>
      <c r="E4075" t="s">
        <v>644</v>
      </c>
      <c r="F4075">
        <v>2</v>
      </c>
      <c r="G4075">
        <v>3</v>
      </c>
      <c r="H4075" t="s">
        <v>18</v>
      </c>
      <c r="I4075" t="s">
        <v>19</v>
      </c>
      <c r="J4075">
        <v>25.2027397260273</v>
      </c>
      <c r="K4075">
        <v>26.417000000000002</v>
      </c>
      <c r="L4075">
        <v>26.678999999999998</v>
      </c>
      <c r="M4075">
        <v>29.504999999999999</v>
      </c>
      <c r="N4075">
        <v>1.413</v>
      </c>
      <c r="O4075">
        <v>4</v>
      </c>
    </row>
    <row r="4076" spans="1:15" x14ac:dyDescent="0.45">
      <c r="A4076" t="s">
        <v>102</v>
      </c>
      <c r="B4076">
        <v>2023</v>
      </c>
      <c r="C4076" s="9">
        <v>45143</v>
      </c>
      <c r="D4076" t="s">
        <v>13</v>
      </c>
      <c r="E4076" t="s">
        <v>644</v>
      </c>
      <c r="F4076">
        <v>2</v>
      </c>
      <c r="G4076">
        <v>4</v>
      </c>
      <c r="H4076" t="s">
        <v>33</v>
      </c>
      <c r="I4076" t="s">
        <v>27</v>
      </c>
      <c r="J4076">
        <v>29.7095890410958</v>
      </c>
      <c r="K4076">
        <v>26.521999999999998</v>
      </c>
      <c r="L4076">
        <v>26.542000000000002</v>
      </c>
      <c r="M4076">
        <v>28.26</v>
      </c>
      <c r="N4076">
        <v>0.85899999999999999</v>
      </c>
      <c r="O4076">
        <v>9</v>
      </c>
    </row>
    <row r="4077" spans="1:15" x14ac:dyDescent="0.45">
      <c r="A4077" t="s">
        <v>102</v>
      </c>
      <c r="B4077">
        <v>2023</v>
      </c>
      <c r="C4077" s="9">
        <v>45143</v>
      </c>
      <c r="D4077" t="s">
        <v>13</v>
      </c>
      <c r="E4077" t="s">
        <v>644</v>
      </c>
      <c r="F4077">
        <v>2</v>
      </c>
      <c r="G4077">
        <v>5</v>
      </c>
      <c r="H4077" t="s">
        <v>23</v>
      </c>
      <c r="I4077" t="s">
        <v>15</v>
      </c>
      <c r="J4077">
        <v>25.898630136986299</v>
      </c>
      <c r="K4077">
        <v>29.834</v>
      </c>
      <c r="L4077">
        <v>29.610999999999901</v>
      </c>
      <c r="M4077">
        <v>31.344999999999999</v>
      </c>
      <c r="N4077">
        <v>0.86699999999999999</v>
      </c>
      <c r="O4077">
        <v>12</v>
      </c>
    </row>
    <row r="4078" spans="1:15" x14ac:dyDescent="0.45">
      <c r="A4078" t="s">
        <v>102</v>
      </c>
      <c r="B4078">
        <v>2023</v>
      </c>
      <c r="C4078" s="9">
        <v>45143</v>
      </c>
      <c r="D4078" t="s">
        <v>13</v>
      </c>
      <c r="E4078" t="s">
        <v>644</v>
      </c>
      <c r="F4078">
        <v>2</v>
      </c>
      <c r="G4078">
        <v>6</v>
      </c>
      <c r="H4078" t="s">
        <v>35</v>
      </c>
      <c r="I4078" t="s">
        <v>36</v>
      </c>
      <c r="J4078">
        <v>25.328767123287601</v>
      </c>
      <c r="K4078">
        <v>23.977</v>
      </c>
      <c r="L4078">
        <v>23.699000000000002</v>
      </c>
      <c r="M4078">
        <v>26.003</v>
      </c>
      <c r="N4078">
        <v>1.1519999999999999</v>
      </c>
      <c r="O4078">
        <v>7</v>
      </c>
    </row>
    <row r="4079" spans="1:15" x14ac:dyDescent="0.45">
      <c r="A4079" t="s">
        <v>102</v>
      </c>
      <c r="B4079">
        <v>2023</v>
      </c>
      <c r="C4079" s="9">
        <v>45143</v>
      </c>
      <c r="D4079" t="s">
        <v>13</v>
      </c>
      <c r="E4079" t="s">
        <v>370</v>
      </c>
      <c r="F4079">
        <v>1</v>
      </c>
      <c r="G4079">
        <v>1</v>
      </c>
      <c r="H4079" t="s">
        <v>28</v>
      </c>
      <c r="I4079" t="s">
        <v>29</v>
      </c>
      <c r="J4079">
        <v>23.610958904109498</v>
      </c>
      <c r="K4079">
        <v>30.457999999999998</v>
      </c>
      <c r="L4079">
        <v>30.709999999999901</v>
      </c>
      <c r="M4079">
        <v>32.497999999999998</v>
      </c>
      <c r="N4079">
        <v>0.89400000000000002</v>
      </c>
      <c r="O4079">
        <v>1</v>
      </c>
    </row>
    <row r="4080" spans="1:15" x14ac:dyDescent="0.45">
      <c r="A4080" t="s">
        <v>102</v>
      </c>
      <c r="B4080">
        <v>2023</v>
      </c>
      <c r="C4080" s="9">
        <v>45143</v>
      </c>
      <c r="D4080" t="s">
        <v>13</v>
      </c>
      <c r="E4080" t="s">
        <v>370</v>
      </c>
      <c r="F4080">
        <v>1</v>
      </c>
      <c r="G4080">
        <v>2</v>
      </c>
      <c r="H4080" t="s">
        <v>20</v>
      </c>
      <c r="I4080" t="s">
        <v>21</v>
      </c>
      <c r="J4080">
        <v>28</v>
      </c>
      <c r="K4080">
        <v>29.131</v>
      </c>
      <c r="L4080">
        <v>29.24</v>
      </c>
      <c r="M4080">
        <v>30.687999999999999</v>
      </c>
      <c r="N4080">
        <v>0.72399999999999998</v>
      </c>
      <c r="O4080">
        <v>2</v>
      </c>
    </row>
    <row r="4081" spans="1:15" x14ac:dyDescent="0.45">
      <c r="A4081" t="s">
        <v>102</v>
      </c>
      <c r="B4081">
        <v>2023</v>
      </c>
      <c r="C4081" s="9">
        <v>45143</v>
      </c>
      <c r="D4081" t="s">
        <v>13</v>
      </c>
      <c r="E4081" t="s">
        <v>370</v>
      </c>
      <c r="F4081">
        <v>1</v>
      </c>
      <c r="G4081">
        <v>3</v>
      </c>
      <c r="H4081" t="s">
        <v>14</v>
      </c>
      <c r="I4081" t="s">
        <v>15</v>
      </c>
      <c r="J4081">
        <v>23.591780821917801</v>
      </c>
      <c r="K4081">
        <v>29.504999999999999</v>
      </c>
      <c r="L4081">
        <v>29.539000000000001</v>
      </c>
      <c r="M4081">
        <v>31.413</v>
      </c>
      <c r="N4081">
        <v>0.93700000000000006</v>
      </c>
      <c r="O4081">
        <v>3</v>
      </c>
    </row>
    <row r="4082" spans="1:15" x14ac:dyDescent="0.45">
      <c r="A4082" t="s">
        <v>102</v>
      </c>
      <c r="B4082">
        <v>2023</v>
      </c>
      <c r="C4082" s="9">
        <v>45143</v>
      </c>
      <c r="D4082" t="s">
        <v>13</v>
      </c>
      <c r="E4082" t="s">
        <v>370</v>
      </c>
      <c r="F4082">
        <v>1</v>
      </c>
      <c r="G4082">
        <v>4</v>
      </c>
      <c r="H4082" t="s">
        <v>18</v>
      </c>
      <c r="I4082" t="s">
        <v>19</v>
      </c>
      <c r="J4082">
        <v>25.2027397260273</v>
      </c>
      <c r="K4082">
        <v>26.678999999999998</v>
      </c>
      <c r="L4082">
        <v>26.738</v>
      </c>
      <c r="M4082">
        <v>29.454000000000001</v>
      </c>
      <c r="N4082">
        <v>1.3580000000000001</v>
      </c>
      <c r="O4082">
        <v>4</v>
      </c>
    </row>
    <row r="4083" spans="1:15" x14ac:dyDescent="0.45">
      <c r="A4083" t="s">
        <v>102</v>
      </c>
      <c r="B4083">
        <v>2023</v>
      </c>
      <c r="C4083" s="9">
        <v>45143</v>
      </c>
      <c r="D4083" t="s">
        <v>13</v>
      </c>
      <c r="E4083" t="s">
        <v>370</v>
      </c>
      <c r="F4083">
        <v>1</v>
      </c>
      <c r="G4083">
        <v>5</v>
      </c>
      <c r="H4083" t="s">
        <v>50</v>
      </c>
      <c r="I4083" t="s">
        <v>51</v>
      </c>
      <c r="J4083">
        <v>26.832876712328702</v>
      </c>
      <c r="K4083">
        <v>26.297999999999998</v>
      </c>
      <c r="L4083">
        <v>26.265999999999998</v>
      </c>
      <c r="M4083">
        <v>27.667999999999999</v>
      </c>
      <c r="N4083">
        <v>0.70099999999999996</v>
      </c>
      <c r="O4083">
        <v>5</v>
      </c>
    </row>
    <row r="4084" spans="1:15" x14ac:dyDescent="0.45">
      <c r="A4084" t="s">
        <v>102</v>
      </c>
      <c r="B4084">
        <v>2023</v>
      </c>
      <c r="C4084" s="9">
        <v>45143</v>
      </c>
      <c r="D4084" t="s">
        <v>13</v>
      </c>
      <c r="E4084" t="s">
        <v>370</v>
      </c>
      <c r="F4084">
        <v>1</v>
      </c>
      <c r="G4084">
        <v>6</v>
      </c>
      <c r="H4084" t="s">
        <v>16</v>
      </c>
      <c r="I4084" t="s">
        <v>17</v>
      </c>
      <c r="J4084">
        <v>24.290410958904101</v>
      </c>
      <c r="K4084">
        <v>28.942999999999898</v>
      </c>
      <c r="L4084">
        <v>28.730999999999899</v>
      </c>
      <c r="M4084">
        <v>30.216999999999999</v>
      </c>
      <c r="N4084">
        <v>0.74299999999999999</v>
      </c>
      <c r="O4084">
        <v>6</v>
      </c>
    </row>
    <row r="4085" spans="1:15" x14ac:dyDescent="0.45">
      <c r="A4085" t="s">
        <v>102</v>
      </c>
      <c r="B4085">
        <v>2023</v>
      </c>
      <c r="C4085" s="9">
        <v>45143</v>
      </c>
      <c r="D4085" t="s">
        <v>13</v>
      </c>
      <c r="E4085" t="s">
        <v>370</v>
      </c>
      <c r="F4085">
        <v>2</v>
      </c>
      <c r="G4085">
        <v>1</v>
      </c>
      <c r="H4085" t="s">
        <v>35</v>
      </c>
      <c r="I4085" t="s">
        <v>36</v>
      </c>
      <c r="J4085">
        <v>25.328767123287601</v>
      </c>
      <c r="K4085">
        <v>23.699000000000002</v>
      </c>
      <c r="L4085">
        <v>24.314</v>
      </c>
      <c r="M4085">
        <v>26.568000000000001</v>
      </c>
      <c r="N4085">
        <v>1.127</v>
      </c>
      <c r="O4085">
        <v>7</v>
      </c>
    </row>
    <row r="4086" spans="1:15" x14ac:dyDescent="0.45">
      <c r="A4086" t="s">
        <v>102</v>
      </c>
      <c r="B4086">
        <v>2023</v>
      </c>
      <c r="C4086" s="9">
        <v>45143</v>
      </c>
      <c r="D4086" t="s">
        <v>13</v>
      </c>
      <c r="E4086" t="s">
        <v>370</v>
      </c>
      <c r="F4086">
        <v>2</v>
      </c>
      <c r="G4086">
        <v>2</v>
      </c>
      <c r="H4086" t="s">
        <v>384</v>
      </c>
      <c r="I4086" t="s">
        <v>19</v>
      </c>
      <c r="J4086">
        <v>23.917808219177999</v>
      </c>
      <c r="K4086">
        <v>26.353999999999999</v>
      </c>
      <c r="L4086">
        <v>26.573999999999899</v>
      </c>
      <c r="M4086">
        <v>28.731999999999999</v>
      </c>
      <c r="N4086">
        <v>1.079</v>
      </c>
      <c r="O4086">
        <v>8</v>
      </c>
    </row>
    <row r="4087" spans="1:15" x14ac:dyDescent="0.45">
      <c r="A4087" t="s">
        <v>102</v>
      </c>
      <c r="B4087">
        <v>2023</v>
      </c>
      <c r="C4087" s="9">
        <v>45143</v>
      </c>
      <c r="D4087" t="s">
        <v>13</v>
      </c>
      <c r="E4087" t="s">
        <v>370</v>
      </c>
      <c r="F4087">
        <v>2</v>
      </c>
      <c r="G4087">
        <v>3</v>
      </c>
      <c r="H4087" t="s">
        <v>33</v>
      </c>
      <c r="I4087" t="s">
        <v>27</v>
      </c>
      <c r="J4087">
        <v>29.7095890410958</v>
      </c>
      <c r="K4087">
        <v>26.542000000000002</v>
      </c>
      <c r="L4087">
        <v>26.585999999999999</v>
      </c>
      <c r="M4087">
        <v>28.283999999999999</v>
      </c>
      <c r="N4087">
        <v>0.84899999999999998</v>
      </c>
      <c r="O4087">
        <v>9</v>
      </c>
    </row>
    <row r="4088" spans="1:15" x14ac:dyDescent="0.45">
      <c r="A4088" t="s">
        <v>102</v>
      </c>
      <c r="B4088">
        <v>2023</v>
      </c>
      <c r="C4088" s="9">
        <v>45143</v>
      </c>
      <c r="D4088" t="s">
        <v>13</v>
      </c>
      <c r="E4088" t="s">
        <v>370</v>
      </c>
      <c r="F4088">
        <v>2</v>
      </c>
      <c r="G4088">
        <v>4</v>
      </c>
      <c r="H4088" t="s">
        <v>382</v>
      </c>
      <c r="I4088" t="s">
        <v>15</v>
      </c>
      <c r="J4088">
        <v>22.435616438356099</v>
      </c>
      <c r="K4088">
        <v>23.695</v>
      </c>
      <c r="L4088">
        <v>23.802</v>
      </c>
      <c r="M4088">
        <v>26.146000000000001</v>
      </c>
      <c r="N4088">
        <v>1.1719999999999999</v>
      </c>
      <c r="O4088">
        <v>10</v>
      </c>
    </row>
    <row r="4089" spans="1:15" x14ac:dyDescent="0.45">
      <c r="A4089" t="s">
        <v>102</v>
      </c>
      <c r="B4089">
        <v>2023</v>
      </c>
      <c r="C4089" s="9">
        <v>45143</v>
      </c>
      <c r="D4089" t="s">
        <v>13</v>
      </c>
      <c r="E4089" t="s">
        <v>370</v>
      </c>
      <c r="F4089">
        <v>2</v>
      </c>
      <c r="G4089">
        <v>5</v>
      </c>
      <c r="H4089" t="s">
        <v>39</v>
      </c>
      <c r="I4089" t="s">
        <v>40</v>
      </c>
      <c r="J4089">
        <v>28.986301369863</v>
      </c>
      <c r="K4089">
        <v>24.683999999999902</v>
      </c>
      <c r="L4089">
        <v>24.63</v>
      </c>
      <c r="M4089">
        <v>26.212</v>
      </c>
      <c r="N4089">
        <v>0.79100000000000004</v>
      </c>
      <c r="O4089">
        <v>11</v>
      </c>
    </row>
    <row r="4090" spans="1:15" x14ac:dyDescent="0.45">
      <c r="A4090" t="s">
        <v>102</v>
      </c>
      <c r="B4090">
        <v>2023</v>
      </c>
      <c r="C4090" s="9">
        <v>45143</v>
      </c>
      <c r="D4090" t="s">
        <v>13</v>
      </c>
      <c r="E4090" t="s">
        <v>370</v>
      </c>
      <c r="F4090">
        <v>2</v>
      </c>
      <c r="G4090">
        <v>6</v>
      </c>
      <c r="H4090" t="s">
        <v>23</v>
      </c>
      <c r="I4090" t="s">
        <v>15</v>
      </c>
      <c r="J4090">
        <v>25.898630136986299</v>
      </c>
      <c r="K4090">
        <v>29.610999999999901</v>
      </c>
      <c r="L4090">
        <v>29.236000000000001</v>
      </c>
      <c r="M4090">
        <v>30.952000000000002</v>
      </c>
      <c r="N4090">
        <v>0.85799999999999998</v>
      </c>
      <c r="O4090">
        <v>12</v>
      </c>
    </row>
    <row r="4091" spans="1:15" x14ac:dyDescent="0.45">
      <c r="A4091" t="s">
        <v>657</v>
      </c>
      <c r="B4091">
        <v>2024</v>
      </c>
      <c r="C4091" s="9">
        <v>45305</v>
      </c>
      <c r="D4091" t="s">
        <v>3826</v>
      </c>
      <c r="E4091" t="s">
        <v>454</v>
      </c>
      <c r="F4091">
        <v>1</v>
      </c>
      <c r="G4091">
        <v>1</v>
      </c>
      <c r="H4091" t="s">
        <v>14</v>
      </c>
      <c r="I4091" t="s">
        <v>15</v>
      </c>
      <c r="J4091">
        <v>24.035616438356101</v>
      </c>
      <c r="K4091">
        <v>29.539000000000001</v>
      </c>
      <c r="L4091">
        <v>29.742000000000001</v>
      </c>
      <c r="M4091">
        <v>31.6</v>
      </c>
      <c r="N4091">
        <v>0.92900000000000005</v>
      </c>
      <c r="O4091">
        <v>1</v>
      </c>
    </row>
    <row r="4092" spans="1:15" x14ac:dyDescent="0.45">
      <c r="A4092" t="s">
        <v>657</v>
      </c>
      <c r="B4092">
        <v>2024</v>
      </c>
      <c r="C4092" s="9">
        <v>45305</v>
      </c>
      <c r="D4092" t="s">
        <v>3826</v>
      </c>
      <c r="E4092" t="s">
        <v>454</v>
      </c>
      <c r="F4092">
        <v>1</v>
      </c>
      <c r="G4092">
        <v>2</v>
      </c>
      <c r="H4092" t="s">
        <v>18</v>
      </c>
      <c r="I4092" t="s">
        <v>19</v>
      </c>
      <c r="J4092">
        <v>25.646575342465699</v>
      </c>
      <c r="K4092">
        <v>26.738</v>
      </c>
      <c r="L4092">
        <v>26.984999999999999</v>
      </c>
      <c r="M4092">
        <v>29.617000000000001</v>
      </c>
      <c r="N4092">
        <v>1.3160000000000001</v>
      </c>
      <c r="O4092">
        <v>3</v>
      </c>
    </row>
    <row r="4093" spans="1:15" x14ac:dyDescent="0.45">
      <c r="A4093" t="s">
        <v>657</v>
      </c>
      <c r="B4093">
        <v>2024</v>
      </c>
      <c r="C4093" s="9">
        <v>45305</v>
      </c>
      <c r="D4093" t="s">
        <v>3826</v>
      </c>
      <c r="E4093" t="s">
        <v>454</v>
      </c>
      <c r="F4093">
        <v>1</v>
      </c>
      <c r="G4093">
        <v>3</v>
      </c>
      <c r="H4093" t="s">
        <v>24</v>
      </c>
      <c r="I4093" t="s">
        <v>25</v>
      </c>
      <c r="J4093">
        <v>25.378082191780798</v>
      </c>
      <c r="K4093">
        <v>23.754999999999999</v>
      </c>
      <c r="L4093">
        <v>23.902000000000001</v>
      </c>
      <c r="M4093">
        <v>25.882000000000001</v>
      </c>
      <c r="N4093">
        <v>0.99</v>
      </c>
      <c r="O4093">
        <v>8</v>
      </c>
    </row>
    <row r="4094" spans="1:15" x14ac:dyDescent="0.45">
      <c r="A4094" t="s">
        <v>657</v>
      </c>
      <c r="B4094">
        <v>2024</v>
      </c>
      <c r="C4094" s="9">
        <v>45305</v>
      </c>
      <c r="D4094" t="s">
        <v>3826</v>
      </c>
      <c r="E4094" t="s">
        <v>454</v>
      </c>
      <c r="F4094">
        <v>1</v>
      </c>
      <c r="G4094">
        <v>4</v>
      </c>
      <c r="H4094" t="s">
        <v>50</v>
      </c>
      <c r="I4094" t="s">
        <v>51</v>
      </c>
      <c r="J4094">
        <v>27.276712328767101</v>
      </c>
      <c r="K4094">
        <v>26.265999999999998</v>
      </c>
      <c r="L4094">
        <v>26.198</v>
      </c>
      <c r="M4094">
        <v>27.596</v>
      </c>
      <c r="N4094">
        <v>0.69899999999999995</v>
      </c>
      <c r="O4094">
        <v>5</v>
      </c>
    </row>
    <row r="4095" spans="1:15" x14ac:dyDescent="0.45">
      <c r="A4095" t="s">
        <v>657</v>
      </c>
      <c r="B4095">
        <v>2024</v>
      </c>
      <c r="C4095" s="9">
        <v>45305</v>
      </c>
      <c r="D4095" t="s">
        <v>3826</v>
      </c>
      <c r="E4095" t="s">
        <v>454</v>
      </c>
      <c r="F4095">
        <v>1</v>
      </c>
      <c r="G4095">
        <v>5</v>
      </c>
      <c r="H4095" t="s">
        <v>60</v>
      </c>
      <c r="I4095" t="s">
        <v>61</v>
      </c>
      <c r="J4095">
        <v>35.4986301369863</v>
      </c>
      <c r="K4095">
        <v>22.733000000000001</v>
      </c>
      <c r="L4095">
        <v>22.661999999999999</v>
      </c>
      <c r="M4095">
        <v>24.056000000000001</v>
      </c>
      <c r="N4095">
        <v>0.69699999999999995</v>
      </c>
      <c r="O4095">
        <v>12</v>
      </c>
    </row>
    <row r="4096" spans="1:15" x14ac:dyDescent="0.45">
      <c r="A4096" t="s">
        <v>657</v>
      </c>
      <c r="B4096">
        <v>2024</v>
      </c>
      <c r="C4096" s="9">
        <v>45305</v>
      </c>
      <c r="D4096" t="s">
        <v>3826</v>
      </c>
      <c r="E4096" t="s">
        <v>454</v>
      </c>
      <c r="F4096">
        <v>1</v>
      </c>
      <c r="G4096">
        <v>6</v>
      </c>
      <c r="H4096" t="s">
        <v>632</v>
      </c>
      <c r="I4096" t="s">
        <v>31</v>
      </c>
      <c r="J4096">
        <v>22.364383561643798</v>
      </c>
      <c r="K4096">
        <v>9</v>
      </c>
      <c r="L4096">
        <v>5.3719999999999999</v>
      </c>
      <c r="M4096">
        <v>16.68</v>
      </c>
      <c r="N4096">
        <v>5.6539999999999999</v>
      </c>
      <c r="O4096">
        <v>16</v>
      </c>
    </row>
    <row r="4097" spans="1:15" x14ac:dyDescent="0.45">
      <c r="A4097" t="s">
        <v>657</v>
      </c>
      <c r="B4097">
        <v>2024</v>
      </c>
      <c r="C4097" s="9">
        <v>45305</v>
      </c>
      <c r="D4097" t="s">
        <v>3826</v>
      </c>
      <c r="E4097" t="s">
        <v>454</v>
      </c>
      <c r="F4097">
        <v>2</v>
      </c>
      <c r="G4097">
        <v>1</v>
      </c>
      <c r="H4097" t="s">
        <v>23</v>
      </c>
      <c r="I4097" t="s">
        <v>15</v>
      </c>
      <c r="J4097">
        <v>26.342465753424602</v>
      </c>
      <c r="K4097">
        <v>29.236000000000001</v>
      </c>
      <c r="L4097">
        <v>29.388000000000002</v>
      </c>
      <c r="M4097">
        <v>31.094000000000001</v>
      </c>
      <c r="N4097">
        <v>0.85299999999999998</v>
      </c>
      <c r="O4097">
        <v>7</v>
      </c>
    </row>
    <row r="4098" spans="1:15" x14ac:dyDescent="0.45">
      <c r="A4098" t="s">
        <v>657</v>
      </c>
      <c r="B4098">
        <v>2024</v>
      </c>
      <c r="C4098" s="9">
        <v>45305</v>
      </c>
      <c r="D4098" t="s">
        <v>3826</v>
      </c>
      <c r="E4098" t="s">
        <v>454</v>
      </c>
      <c r="F4098">
        <v>2</v>
      </c>
      <c r="G4098">
        <v>2</v>
      </c>
      <c r="H4098" t="s">
        <v>381</v>
      </c>
      <c r="I4098" t="s">
        <v>25</v>
      </c>
      <c r="J4098">
        <v>21.076712328767101</v>
      </c>
      <c r="K4098">
        <v>22.978999999999999</v>
      </c>
      <c r="L4098">
        <v>23.463000000000001</v>
      </c>
      <c r="M4098">
        <v>26.009</v>
      </c>
      <c r="N4098">
        <v>1.2729999999999999</v>
      </c>
      <c r="O4098">
        <v>2</v>
      </c>
    </row>
    <row r="4099" spans="1:15" x14ac:dyDescent="0.45">
      <c r="A4099" t="s">
        <v>657</v>
      </c>
      <c r="B4099">
        <v>2024</v>
      </c>
      <c r="C4099" s="9">
        <v>45305</v>
      </c>
      <c r="D4099" t="s">
        <v>3826</v>
      </c>
      <c r="E4099" t="s">
        <v>454</v>
      </c>
      <c r="F4099">
        <v>2</v>
      </c>
      <c r="G4099">
        <v>3</v>
      </c>
      <c r="H4099" t="s">
        <v>384</v>
      </c>
      <c r="I4099" t="s">
        <v>19</v>
      </c>
      <c r="J4099">
        <v>24.361643835616398</v>
      </c>
      <c r="K4099">
        <v>26.573999999999899</v>
      </c>
      <c r="L4099">
        <v>26.529</v>
      </c>
      <c r="M4099">
        <v>28.643000000000001</v>
      </c>
      <c r="N4099">
        <v>1.0569999999999999</v>
      </c>
      <c r="O4099">
        <v>11</v>
      </c>
    </row>
    <row r="4100" spans="1:15" x14ac:dyDescent="0.45">
      <c r="A4100" t="s">
        <v>657</v>
      </c>
      <c r="B4100">
        <v>2024</v>
      </c>
      <c r="C4100" s="9">
        <v>45305</v>
      </c>
      <c r="D4100" t="s">
        <v>3826</v>
      </c>
      <c r="E4100" t="s">
        <v>454</v>
      </c>
      <c r="F4100">
        <v>2</v>
      </c>
      <c r="G4100">
        <v>4</v>
      </c>
      <c r="H4100" t="s">
        <v>99</v>
      </c>
      <c r="I4100" t="s">
        <v>47</v>
      </c>
      <c r="J4100">
        <v>26.915068493150599</v>
      </c>
      <c r="K4100">
        <v>21.65</v>
      </c>
      <c r="L4100">
        <v>21.729999999999901</v>
      </c>
      <c r="M4100">
        <v>24.015999999999998</v>
      </c>
      <c r="N4100">
        <v>1.143</v>
      </c>
      <c r="O4100">
        <v>9</v>
      </c>
    </row>
    <row r="4101" spans="1:15" x14ac:dyDescent="0.45">
      <c r="A4101" t="s">
        <v>657</v>
      </c>
      <c r="B4101">
        <v>2024</v>
      </c>
      <c r="C4101" s="9">
        <v>45305</v>
      </c>
      <c r="D4101" t="s">
        <v>3826</v>
      </c>
      <c r="E4101" t="s">
        <v>454</v>
      </c>
      <c r="F4101">
        <v>2</v>
      </c>
      <c r="G4101">
        <v>5</v>
      </c>
      <c r="H4101" t="s">
        <v>32</v>
      </c>
      <c r="I4101" t="s">
        <v>17</v>
      </c>
      <c r="J4101">
        <v>21.4739726027397</v>
      </c>
      <c r="K4101">
        <v>22.620999999999999</v>
      </c>
      <c r="L4101">
        <v>22.367000000000001</v>
      </c>
      <c r="M4101">
        <v>24.829000000000001</v>
      </c>
      <c r="N4101">
        <v>1.2310000000000001</v>
      </c>
      <c r="O4101">
        <v>6</v>
      </c>
    </row>
    <row r="4102" spans="1:15" x14ac:dyDescent="0.45">
      <c r="A4102" t="s">
        <v>657</v>
      </c>
      <c r="B4102">
        <v>2024</v>
      </c>
      <c r="C4102" s="9">
        <v>45305</v>
      </c>
      <c r="D4102" t="s">
        <v>3826</v>
      </c>
      <c r="E4102" t="s">
        <v>454</v>
      </c>
      <c r="F4102">
        <v>2</v>
      </c>
      <c r="G4102">
        <v>6</v>
      </c>
      <c r="H4102" t="s">
        <v>832</v>
      </c>
      <c r="I4102" t="s">
        <v>49</v>
      </c>
      <c r="J4102">
        <v>19.863013698630098</v>
      </c>
      <c r="K4102">
        <v>15.452</v>
      </c>
      <c r="L4102">
        <v>14.772</v>
      </c>
      <c r="M4102">
        <v>19.402000000000001</v>
      </c>
      <c r="N4102">
        <v>2.3149999999999999</v>
      </c>
      <c r="O4102">
        <v>18</v>
      </c>
    </row>
    <row r="4103" spans="1:15" x14ac:dyDescent="0.45">
      <c r="A4103" t="s">
        <v>657</v>
      </c>
      <c r="B4103">
        <v>2024</v>
      </c>
      <c r="C4103" s="9">
        <v>45305</v>
      </c>
      <c r="D4103" t="s">
        <v>3826</v>
      </c>
      <c r="E4103" t="s">
        <v>454</v>
      </c>
      <c r="F4103">
        <v>3</v>
      </c>
      <c r="G4103">
        <v>1</v>
      </c>
      <c r="H4103" t="s">
        <v>16</v>
      </c>
      <c r="I4103" t="s">
        <v>17</v>
      </c>
      <c r="J4103">
        <v>24.7342465753424</v>
      </c>
      <c r="K4103">
        <v>28.730999999999899</v>
      </c>
      <c r="L4103">
        <v>28.806000000000001</v>
      </c>
      <c r="M4103">
        <v>30.292000000000002</v>
      </c>
      <c r="N4103">
        <v>0.74299999999999999</v>
      </c>
      <c r="O4103">
        <v>4</v>
      </c>
    </row>
    <row r="4104" spans="1:15" x14ac:dyDescent="0.45">
      <c r="A4104" t="s">
        <v>657</v>
      </c>
      <c r="B4104">
        <v>2024</v>
      </c>
      <c r="C4104" s="9">
        <v>45305</v>
      </c>
      <c r="D4104" t="s">
        <v>3826</v>
      </c>
      <c r="E4104" t="s">
        <v>454</v>
      </c>
      <c r="F4104">
        <v>3</v>
      </c>
      <c r="G4104">
        <v>2</v>
      </c>
      <c r="H4104" t="s">
        <v>100</v>
      </c>
      <c r="I4104" t="s">
        <v>47</v>
      </c>
      <c r="J4104">
        <v>29.923287671232799</v>
      </c>
      <c r="K4104">
        <v>23.350999999999999</v>
      </c>
      <c r="L4104">
        <v>23.44</v>
      </c>
      <c r="M4104">
        <v>24.954000000000001</v>
      </c>
      <c r="N4104">
        <v>0.75700000000000001</v>
      </c>
      <c r="O4104">
        <v>10</v>
      </c>
    </row>
    <row r="4105" spans="1:15" x14ac:dyDescent="0.45">
      <c r="A4105" t="s">
        <v>657</v>
      </c>
      <c r="B4105">
        <v>2024</v>
      </c>
      <c r="C4105" s="9">
        <v>45305</v>
      </c>
      <c r="D4105" t="s">
        <v>3826</v>
      </c>
      <c r="E4105" t="s">
        <v>454</v>
      </c>
      <c r="F4105">
        <v>3</v>
      </c>
      <c r="G4105">
        <v>3</v>
      </c>
      <c r="H4105" t="s">
        <v>52</v>
      </c>
      <c r="I4105" t="s">
        <v>53</v>
      </c>
      <c r="J4105">
        <v>26.849315068493102</v>
      </c>
      <c r="K4105">
        <v>18.974</v>
      </c>
      <c r="L4105">
        <v>19.158999999999999</v>
      </c>
      <c r="M4105">
        <v>21.053000000000001</v>
      </c>
      <c r="N4105">
        <v>0.94699999999999995</v>
      </c>
      <c r="O4105">
        <v>14</v>
      </c>
    </row>
    <row r="4106" spans="1:15" x14ac:dyDescent="0.45">
      <c r="A4106" t="s">
        <v>657</v>
      </c>
      <c r="B4106">
        <v>2024</v>
      </c>
      <c r="C4106" s="9">
        <v>45305</v>
      </c>
      <c r="D4106" t="s">
        <v>3826</v>
      </c>
      <c r="E4106" t="s">
        <v>454</v>
      </c>
      <c r="F4106">
        <v>3</v>
      </c>
      <c r="G4106">
        <v>4</v>
      </c>
      <c r="H4106" t="s">
        <v>48</v>
      </c>
      <c r="I4106" t="s">
        <v>49</v>
      </c>
      <c r="J4106">
        <v>22.9616438356164</v>
      </c>
      <c r="K4106">
        <v>19.070999999999898</v>
      </c>
      <c r="L4106">
        <v>19.117999999999999</v>
      </c>
      <c r="M4106">
        <v>21.67</v>
      </c>
      <c r="N4106">
        <v>1.276</v>
      </c>
      <c r="O4106">
        <v>13</v>
      </c>
    </row>
    <row r="4107" spans="1:15" x14ac:dyDescent="0.45">
      <c r="A4107" t="s">
        <v>657</v>
      </c>
      <c r="B4107">
        <v>2024</v>
      </c>
      <c r="C4107" s="9">
        <v>45305</v>
      </c>
      <c r="D4107" t="s">
        <v>3826</v>
      </c>
      <c r="E4107" t="s">
        <v>454</v>
      </c>
      <c r="F4107">
        <v>3</v>
      </c>
      <c r="G4107">
        <v>5</v>
      </c>
      <c r="H4107" t="s">
        <v>903</v>
      </c>
      <c r="I4107" t="s">
        <v>51</v>
      </c>
      <c r="J4107">
        <v>20.049315068493101</v>
      </c>
      <c r="K4107">
        <v>9</v>
      </c>
      <c r="L4107">
        <v>11.353999999999999</v>
      </c>
      <c r="M4107">
        <v>19.846</v>
      </c>
      <c r="N4107">
        <v>4.2460000000000004</v>
      </c>
      <c r="O4107">
        <v>17</v>
      </c>
    </row>
    <row r="4108" spans="1:15" x14ac:dyDescent="0.45">
      <c r="A4108" t="s">
        <v>657</v>
      </c>
      <c r="B4108">
        <v>2024</v>
      </c>
      <c r="C4108" s="9">
        <v>45305</v>
      </c>
      <c r="D4108" t="s">
        <v>3826</v>
      </c>
      <c r="E4108" t="s">
        <v>454</v>
      </c>
      <c r="F4108">
        <v>3</v>
      </c>
      <c r="G4108">
        <v>6</v>
      </c>
      <c r="H4108" t="s">
        <v>846</v>
      </c>
      <c r="I4108" t="s">
        <v>120</v>
      </c>
      <c r="J4108">
        <v>27.865753424657498</v>
      </c>
      <c r="K4108">
        <v>10.824999999999999</v>
      </c>
      <c r="L4108">
        <v>11.196</v>
      </c>
      <c r="M4108">
        <v>16.082000000000001</v>
      </c>
      <c r="N4108">
        <v>2.4430000000000001</v>
      </c>
      <c r="O4108">
        <v>19</v>
      </c>
    </row>
    <row r="4109" spans="1:15" x14ac:dyDescent="0.45">
      <c r="A4109" t="s">
        <v>657</v>
      </c>
      <c r="B4109">
        <v>2024</v>
      </c>
      <c r="C4109" s="9">
        <v>45305</v>
      </c>
      <c r="D4109" t="s">
        <v>3826</v>
      </c>
      <c r="E4109" t="s">
        <v>454</v>
      </c>
      <c r="F4109">
        <v>3</v>
      </c>
      <c r="G4109">
        <v>7</v>
      </c>
      <c r="H4109" t="s">
        <v>113</v>
      </c>
      <c r="I4109" t="s">
        <v>31</v>
      </c>
      <c r="J4109">
        <v>20.671232876712299</v>
      </c>
      <c r="K4109">
        <v>14.726000000000001</v>
      </c>
      <c r="L4109">
        <v>13.592000000000001</v>
      </c>
      <c r="M4109">
        <v>17.536000000000001</v>
      </c>
      <c r="N4109">
        <v>1.972</v>
      </c>
      <c r="O4109">
        <v>15</v>
      </c>
    </row>
    <row r="4110" spans="1:15" x14ac:dyDescent="0.45">
      <c r="A4110" t="s">
        <v>657</v>
      </c>
      <c r="B4110">
        <v>2024</v>
      </c>
      <c r="C4110" s="9">
        <v>45305</v>
      </c>
      <c r="D4110" t="s">
        <v>3826</v>
      </c>
      <c r="E4110" t="s">
        <v>642</v>
      </c>
      <c r="F4110">
        <v>1</v>
      </c>
      <c r="G4110">
        <v>1</v>
      </c>
      <c r="H4110" t="s">
        <v>24</v>
      </c>
      <c r="I4110" t="s">
        <v>25</v>
      </c>
      <c r="J4110">
        <v>25.378082191780798</v>
      </c>
      <c r="K4110">
        <v>23.902000000000001</v>
      </c>
      <c r="L4110">
        <v>24.167000000000002</v>
      </c>
      <c r="M4110">
        <v>26.125</v>
      </c>
      <c r="N4110">
        <v>0.97899999999999998</v>
      </c>
      <c r="O4110">
        <v>8</v>
      </c>
    </row>
    <row r="4111" spans="1:15" x14ac:dyDescent="0.45">
      <c r="A4111" t="s">
        <v>657</v>
      </c>
      <c r="B4111">
        <v>2024</v>
      </c>
      <c r="C4111" s="9">
        <v>45305</v>
      </c>
      <c r="D4111" t="s">
        <v>3826</v>
      </c>
      <c r="E4111" t="s">
        <v>642</v>
      </c>
      <c r="F4111">
        <v>1</v>
      </c>
      <c r="G4111">
        <v>2</v>
      </c>
      <c r="H4111" t="s">
        <v>32</v>
      </c>
      <c r="I4111" t="s">
        <v>17</v>
      </c>
      <c r="J4111">
        <v>21.4739726027397</v>
      </c>
      <c r="K4111">
        <v>22.367000000000001</v>
      </c>
      <c r="L4111">
        <v>22.571000000000002</v>
      </c>
      <c r="M4111">
        <v>24.971</v>
      </c>
      <c r="N4111">
        <v>1.2</v>
      </c>
      <c r="O4111">
        <v>6</v>
      </c>
    </row>
    <row r="4112" spans="1:15" x14ac:dyDescent="0.45">
      <c r="A4112" t="s">
        <v>657</v>
      </c>
      <c r="B4112">
        <v>2024</v>
      </c>
      <c r="C4112" s="9">
        <v>45305</v>
      </c>
      <c r="D4112" t="s">
        <v>3826</v>
      </c>
      <c r="E4112" t="s">
        <v>642</v>
      </c>
      <c r="F4112">
        <v>1</v>
      </c>
      <c r="G4112">
        <v>3</v>
      </c>
      <c r="H4112" t="s">
        <v>99</v>
      </c>
      <c r="I4112" t="s">
        <v>47</v>
      </c>
      <c r="J4112">
        <v>26.915068493150599</v>
      </c>
      <c r="K4112">
        <v>21.729999999999901</v>
      </c>
      <c r="L4112">
        <v>21.742999999999999</v>
      </c>
      <c r="M4112">
        <v>23.978999999999999</v>
      </c>
      <c r="N4112">
        <v>1.1180000000000001</v>
      </c>
      <c r="O4112">
        <v>9</v>
      </c>
    </row>
    <row r="4113" spans="1:15" x14ac:dyDescent="0.45">
      <c r="A4113" t="s">
        <v>657</v>
      </c>
      <c r="B4113">
        <v>2024</v>
      </c>
      <c r="C4113" s="9">
        <v>45305</v>
      </c>
      <c r="D4113" t="s">
        <v>3826</v>
      </c>
      <c r="E4113" t="s">
        <v>642</v>
      </c>
      <c r="F4113">
        <v>1</v>
      </c>
      <c r="G4113">
        <v>4</v>
      </c>
      <c r="H4113" t="s">
        <v>48</v>
      </c>
      <c r="I4113" t="s">
        <v>49</v>
      </c>
      <c r="J4113">
        <v>22.9616438356164</v>
      </c>
      <c r="K4113">
        <v>19.117999999999999</v>
      </c>
      <c r="L4113">
        <v>19.061</v>
      </c>
      <c r="M4113">
        <v>21.545000000000002</v>
      </c>
      <c r="N4113">
        <v>1.242</v>
      </c>
      <c r="O4113">
        <v>13</v>
      </c>
    </row>
    <row r="4114" spans="1:15" x14ac:dyDescent="0.45">
      <c r="A4114" t="s">
        <v>657</v>
      </c>
      <c r="B4114">
        <v>2024</v>
      </c>
      <c r="C4114" s="9">
        <v>45305</v>
      </c>
      <c r="D4114" t="s">
        <v>3826</v>
      </c>
      <c r="E4114" t="s">
        <v>642</v>
      </c>
      <c r="F4114">
        <v>1</v>
      </c>
      <c r="G4114">
        <v>5</v>
      </c>
      <c r="H4114" t="s">
        <v>632</v>
      </c>
      <c r="I4114" t="s">
        <v>31</v>
      </c>
      <c r="J4114">
        <v>22.364383561643798</v>
      </c>
      <c r="K4114">
        <v>5.3719999999999999</v>
      </c>
      <c r="L4114">
        <v>8.4829999999999899</v>
      </c>
      <c r="M4114">
        <v>16.370999999999999</v>
      </c>
      <c r="N4114">
        <v>3.944</v>
      </c>
      <c r="O4114">
        <v>16</v>
      </c>
    </row>
    <row r="4115" spans="1:15" x14ac:dyDescent="0.45">
      <c r="A4115" t="s">
        <v>657</v>
      </c>
      <c r="B4115">
        <v>2024</v>
      </c>
      <c r="C4115" s="9">
        <v>45305</v>
      </c>
      <c r="D4115" t="s">
        <v>3826</v>
      </c>
      <c r="E4115" t="s">
        <v>642</v>
      </c>
      <c r="F4115">
        <v>1</v>
      </c>
      <c r="G4115">
        <v>6</v>
      </c>
      <c r="H4115" t="s">
        <v>903</v>
      </c>
      <c r="I4115" t="s">
        <v>51</v>
      </c>
      <c r="J4115">
        <v>20.049315068493101</v>
      </c>
      <c r="K4115">
        <v>11.353999999999999</v>
      </c>
      <c r="L4115">
        <v>8.68</v>
      </c>
      <c r="M4115">
        <v>15.786</v>
      </c>
      <c r="N4115">
        <v>3.5529999999999999</v>
      </c>
      <c r="O4115">
        <v>17</v>
      </c>
    </row>
    <row r="4116" spans="1:15" x14ac:dyDescent="0.45">
      <c r="A4116" t="s">
        <v>657</v>
      </c>
      <c r="B4116">
        <v>2024</v>
      </c>
      <c r="C4116" s="9">
        <v>45305</v>
      </c>
      <c r="D4116" t="s">
        <v>3826</v>
      </c>
      <c r="E4116" t="s">
        <v>642</v>
      </c>
      <c r="F4116">
        <v>2</v>
      </c>
      <c r="G4116">
        <v>1</v>
      </c>
      <c r="H4116" t="s">
        <v>50</v>
      </c>
      <c r="I4116" t="s">
        <v>51</v>
      </c>
      <c r="J4116">
        <v>27.276712328767101</v>
      </c>
      <c r="K4116">
        <v>26.198</v>
      </c>
      <c r="L4116">
        <v>26.326000000000001</v>
      </c>
      <c r="M4116">
        <v>27.724</v>
      </c>
      <c r="N4116">
        <v>0.69899999999999995</v>
      </c>
      <c r="O4116">
        <v>5</v>
      </c>
    </row>
    <row r="4117" spans="1:15" x14ac:dyDescent="0.45">
      <c r="A4117" t="s">
        <v>657</v>
      </c>
      <c r="B4117">
        <v>2024</v>
      </c>
      <c r="C4117" s="9">
        <v>45305</v>
      </c>
      <c r="D4117" t="s">
        <v>3826</v>
      </c>
      <c r="E4117" t="s">
        <v>642</v>
      </c>
      <c r="F4117">
        <v>2</v>
      </c>
      <c r="G4117">
        <v>2</v>
      </c>
      <c r="H4117" t="s">
        <v>384</v>
      </c>
      <c r="I4117" t="s">
        <v>19</v>
      </c>
      <c r="J4117">
        <v>24.361643835616398</v>
      </c>
      <c r="K4117">
        <v>26.529</v>
      </c>
      <c r="L4117">
        <v>26.556000000000001</v>
      </c>
      <c r="M4117">
        <v>28.634</v>
      </c>
      <c r="N4117">
        <v>1.0389999999999999</v>
      </c>
      <c r="O4117">
        <v>11</v>
      </c>
    </row>
    <row r="4118" spans="1:15" x14ac:dyDescent="0.45">
      <c r="A4118" t="s">
        <v>657</v>
      </c>
      <c r="B4118">
        <v>2024</v>
      </c>
      <c r="C4118" s="9">
        <v>45305</v>
      </c>
      <c r="D4118" t="s">
        <v>3826</v>
      </c>
      <c r="E4118" t="s">
        <v>642</v>
      </c>
      <c r="F4118">
        <v>2</v>
      </c>
      <c r="G4118">
        <v>3</v>
      </c>
      <c r="H4118" t="s">
        <v>60</v>
      </c>
      <c r="I4118" t="s">
        <v>61</v>
      </c>
      <c r="J4118">
        <v>35.4986301369863</v>
      </c>
      <c r="K4118">
        <v>22.661999999999999</v>
      </c>
      <c r="L4118">
        <v>22.689</v>
      </c>
      <c r="M4118">
        <v>24.079000000000001</v>
      </c>
      <c r="N4118">
        <v>0.69499999999999995</v>
      </c>
      <c r="O4118">
        <v>12</v>
      </c>
    </row>
    <row r="4119" spans="1:15" x14ac:dyDescent="0.45">
      <c r="A4119" t="s">
        <v>657</v>
      </c>
      <c r="B4119">
        <v>2024</v>
      </c>
      <c r="C4119" s="9">
        <v>45305</v>
      </c>
      <c r="D4119" t="s">
        <v>3826</v>
      </c>
      <c r="E4119" t="s">
        <v>642</v>
      </c>
      <c r="F4119">
        <v>2</v>
      </c>
      <c r="G4119">
        <v>4</v>
      </c>
      <c r="H4119" t="s">
        <v>52</v>
      </c>
      <c r="I4119" t="s">
        <v>53</v>
      </c>
      <c r="J4119">
        <v>26.849315068493102</v>
      </c>
      <c r="K4119">
        <v>19.158999999999999</v>
      </c>
      <c r="L4119">
        <v>19.213999999999999</v>
      </c>
      <c r="M4119">
        <v>21.082000000000001</v>
      </c>
      <c r="N4119">
        <v>0.93400000000000005</v>
      </c>
      <c r="O4119">
        <v>14</v>
      </c>
    </row>
    <row r="4120" spans="1:15" x14ac:dyDescent="0.45">
      <c r="A4120" t="s">
        <v>657</v>
      </c>
      <c r="B4120">
        <v>2024</v>
      </c>
      <c r="C4120" s="9">
        <v>45305</v>
      </c>
      <c r="D4120" t="s">
        <v>3826</v>
      </c>
      <c r="E4120" t="s">
        <v>642</v>
      </c>
      <c r="F4120">
        <v>2</v>
      </c>
      <c r="G4120">
        <v>5</v>
      </c>
      <c r="H4120" t="s">
        <v>113</v>
      </c>
      <c r="I4120" t="s">
        <v>31</v>
      </c>
      <c r="J4120">
        <v>20.671232876712299</v>
      </c>
      <c r="K4120">
        <v>13.592000000000001</v>
      </c>
      <c r="L4120">
        <v>14.044</v>
      </c>
      <c r="M4120">
        <v>17.716000000000001</v>
      </c>
      <c r="N4120">
        <v>1.8360000000000001</v>
      </c>
      <c r="O4120">
        <v>15</v>
      </c>
    </row>
    <row r="4121" spans="1:15" x14ac:dyDescent="0.45">
      <c r="A4121" t="s">
        <v>657</v>
      </c>
      <c r="B4121">
        <v>2024</v>
      </c>
      <c r="C4121" s="9">
        <v>45305</v>
      </c>
      <c r="D4121" t="s">
        <v>3826</v>
      </c>
      <c r="E4121" t="s">
        <v>642</v>
      </c>
      <c r="F4121">
        <v>2</v>
      </c>
      <c r="G4121">
        <v>6</v>
      </c>
      <c r="H4121" t="s">
        <v>832</v>
      </c>
      <c r="I4121" t="s">
        <v>49</v>
      </c>
      <c r="J4121">
        <v>19.863013698630098</v>
      </c>
      <c r="K4121">
        <v>14.772</v>
      </c>
      <c r="L4121">
        <v>14.27</v>
      </c>
      <c r="M4121">
        <v>18.495999999999999</v>
      </c>
      <c r="N4121">
        <v>2.113</v>
      </c>
      <c r="O4121">
        <v>18</v>
      </c>
    </row>
    <row r="4122" spans="1:15" x14ac:dyDescent="0.45">
      <c r="A4122" t="s">
        <v>657</v>
      </c>
      <c r="B4122">
        <v>2024</v>
      </c>
      <c r="C4122" s="9">
        <v>45305</v>
      </c>
      <c r="D4122" t="s">
        <v>3826</v>
      </c>
      <c r="E4122" t="s">
        <v>642</v>
      </c>
      <c r="F4122">
        <v>2</v>
      </c>
      <c r="G4122">
        <v>7</v>
      </c>
      <c r="H4122" t="s">
        <v>846</v>
      </c>
      <c r="I4122" t="s">
        <v>120</v>
      </c>
      <c r="J4122">
        <v>27.865753424657498</v>
      </c>
      <c r="K4122">
        <v>11.196</v>
      </c>
      <c r="L4122">
        <v>10.314</v>
      </c>
      <c r="M4122">
        <v>14.848000000000001</v>
      </c>
      <c r="N4122">
        <v>2.2669999999999999</v>
      </c>
      <c r="O4122">
        <v>19</v>
      </c>
    </row>
    <row r="4123" spans="1:15" x14ac:dyDescent="0.45">
      <c r="A4123" t="s">
        <v>657</v>
      </c>
      <c r="B4123">
        <v>2024</v>
      </c>
      <c r="C4123" s="9">
        <v>45305</v>
      </c>
      <c r="D4123" t="s">
        <v>3826</v>
      </c>
      <c r="E4123" t="s">
        <v>643</v>
      </c>
      <c r="F4123">
        <v>1</v>
      </c>
      <c r="G4123">
        <v>1</v>
      </c>
      <c r="H4123" t="s">
        <v>14</v>
      </c>
      <c r="I4123" t="s">
        <v>15</v>
      </c>
      <c r="J4123">
        <v>24.035616438356101</v>
      </c>
      <c r="K4123">
        <v>29.742000000000001</v>
      </c>
      <c r="L4123">
        <v>29.910999999999898</v>
      </c>
      <c r="M4123">
        <v>31.754999999999999</v>
      </c>
      <c r="N4123">
        <v>0.92200000000000004</v>
      </c>
      <c r="O4123">
        <v>1</v>
      </c>
    </row>
    <row r="4124" spans="1:15" x14ac:dyDescent="0.45">
      <c r="A4124" t="s">
        <v>657</v>
      </c>
      <c r="B4124">
        <v>2024</v>
      </c>
      <c r="C4124" s="9">
        <v>45305</v>
      </c>
      <c r="D4124" t="s">
        <v>3826</v>
      </c>
      <c r="E4124" t="s">
        <v>643</v>
      </c>
      <c r="F4124">
        <v>1</v>
      </c>
      <c r="G4124">
        <v>2</v>
      </c>
      <c r="H4124" t="s">
        <v>32</v>
      </c>
      <c r="I4124" t="s">
        <v>17</v>
      </c>
      <c r="J4124">
        <v>21.4739726027397</v>
      </c>
      <c r="K4124">
        <v>22.571000000000002</v>
      </c>
      <c r="L4124">
        <v>23.048999999999999</v>
      </c>
      <c r="M4124">
        <v>25.387</v>
      </c>
      <c r="N4124">
        <v>1.169</v>
      </c>
      <c r="O4124">
        <v>6</v>
      </c>
    </row>
    <row r="4125" spans="1:15" x14ac:dyDescent="0.45">
      <c r="A4125" t="s">
        <v>657</v>
      </c>
      <c r="B4125">
        <v>2024</v>
      </c>
      <c r="C4125" s="9">
        <v>45305</v>
      </c>
      <c r="D4125" t="s">
        <v>3826</v>
      </c>
      <c r="E4125" t="s">
        <v>643</v>
      </c>
      <c r="F4125">
        <v>1</v>
      </c>
      <c r="G4125">
        <v>3</v>
      </c>
      <c r="H4125" t="s">
        <v>381</v>
      </c>
      <c r="I4125" t="s">
        <v>25</v>
      </c>
      <c r="J4125">
        <v>21.076712328767101</v>
      </c>
      <c r="K4125">
        <v>23.463000000000001</v>
      </c>
      <c r="L4125">
        <v>23.695</v>
      </c>
      <c r="M4125">
        <v>26.163</v>
      </c>
      <c r="N4125">
        <v>1.234</v>
      </c>
      <c r="O4125">
        <v>2</v>
      </c>
    </row>
    <row r="4126" spans="1:15" x14ac:dyDescent="0.45">
      <c r="A4126" t="s">
        <v>657</v>
      </c>
      <c r="B4126">
        <v>2024</v>
      </c>
      <c r="C4126" s="9">
        <v>45305</v>
      </c>
      <c r="D4126" t="s">
        <v>3826</v>
      </c>
      <c r="E4126" t="s">
        <v>643</v>
      </c>
      <c r="F4126">
        <v>1</v>
      </c>
      <c r="G4126">
        <v>4</v>
      </c>
      <c r="H4126" t="s">
        <v>384</v>
      </c>
      <c r="I4126" t="s">
        <v>19</v>
      </c>
      <c r="J4126">
        <v>24.361643835616398</v>
      </c>
      <c r="K4126">
        <v>26.556000000000001</v>
      </c>
      <c r="L4126">
        <v>26.411000000000001</v>
      </c>
      <c r="M4126">
        <v>28.449000000000002</v>
      </c>
      <c r="N4126">
        <v>1.0189999999999999</v>
      </c>
      <c r="O4126">
        <v>11</v>
      </c>
    </row>
    <row r="4127" spans="1:15" x14ac:dyDescent="0.45">
      <c r="A4127" t="s">
        <v>657</v>
      </c>
      <c r="B4127">
        <v>2024</v>
      </c>
      <c r="C4127" s="9">
        <v>45305</v>
      </c>
      <c r="D4127" t="s">
        <v>3826</v>
      </c>
      <c r="E4127" t="s">
        <v>643</v>
      </c>
      <c r="F4127">
        <v>1</v>
      </c>
      <c r="G4127">
        <v>5</v>
      </c>
      <c r="H4127" t="s">
        <v>60</v>
      </c>
      <c r="I4127" t="s">
        <v>61</v>
      </c>
      <c r="J4127">
        <v>35.4986301369863</v>
      </c>
      <c r="K4127">
        <v>22.689</v>
      </c>
      <c r="L4127">
        <v>22.655000000000001</v>
      </c>
      <c r="M4127">
        <v>24.041</v>
      </c>
      <c r="N4127">
        <v>0.69299999999999995</v>
      </c>
      <c r="O4127">
        <v>12</v>
      </c>
    </row>
    <row r="4128" spans="1:15" x14ac:dyDescent="0.45">
      <c r="A4128" t="s">
        <v>657</v>
      </c>
      <c r="B4128">
        <v>2024</v>
      </c>
      <c r="C4128" s="9">
        <v>45305</v>
      </c>
      <c r="D4128" t="s">
        <v>3826</v>
      </c>
      <c r="E4128" t="s">
        <v>643</v>
      </c>
      <c r="F4128">
        <v>1</v>
      </c>
      <c r="G4128">
        <v>6</v>
      </c>
      <c r="H4128" t="s">
        <v>100</v>
      </c>
      <c r="I4128" t="s">
        <v>47</v>
      </c>
      <c r="J4128">
        <v>29.923287671232799</v>
      </c>
      <c r="K4128">
        <v>23.44</v>
      </c>
      <c r="L4128">
        <v>23.265000000000001</v>
      </c>
      <c r="M4128">
        <v>24.773</v>
      </c>
      <c r="N4128">
        <v>0.754</v>
      </c>
      <c r="O4128">
        <v>10</v>
      </c>
    </row>
    <row r="4129" spans="1:15" x14ac:dyDescent="0.45">
      <c r="A4129" t="s">
        <v>657</v>
      </c>
      <c r="B4129">
        <v>2024</v>
      </c>
      <c r="C4129" s="9">
        <v>45305</v>
      </c>
      <c r="D4129" t="s">
        <v>3826</v>
      </c>
      <c r="E4129" t="s">
        <v>643</v>
      </c>
      <c r="F4129">
        <v>2</v>
      </c>
      <c r="G4129">
        <v>1</v>
      </c>
      <c r="H4129" t="s">
        <v>18</v>
      </c>
      <c r="I4129" t="s">
        <v>19</v>
      </c>
      <c r="J4129">
        <v>25.646575342465699</v>
      </c>
      <c r="K4129">
        <v>26.984999999999999</v>
      </c>
      <c r="L4129">
        <v>27.556999999999999</v>
      </c>
      <c r="M4129">
        <v>30.120999999999999</v>
      </c>
      <c r="N4129">
        <v>1.282</v>
      </c>
      <c r="O4129">
        <v>3</v>
      </c>
    </row>
    <row r="4130" spans="1:15" x14ac:dyDescent="0.45">
      <c r="A4130" t="s">
        <v>657</v>
      </c>
      <c r="B4130">
        <v>2024</v>
      </c>
      <c r="C4130" s="9">
        <v>45305</v>
      </c>
      <c r="D4130" t="s">
        <v>3826</v>
      </c>
      <c r="E4130" t="s">
        <v>643</v>
      </c>
      <c r="F4130">
        <v>2</v>
      </c>
      <c r="G4130">
        <v>2</v>
      </c>
      <c r="H4130" t="s">
        <v>50</v>
      </c>
      <c r="I4130" t="s">
        <v>51</v>
      </c>
      <c r="J4130">
        <v>27.276712328767101</v>
      </c>
      <c r="K4130">
        <v>26.326000000000001</v>
      </c>
      <c r="L4130">
        <v>26.44</v>
      </c>
      <c r="M4130">
        <v>27.834</v>
      </c>
      <c r="N4130">
        <v>0.69699999999999995</v>
      </c>
      <c r="O4130">
        <v>5</v>
      </c>
    </row>
    <row r="4131" spans="1:15" x14ac:dyDescent="0.45">
      <c r="A4131" t="s">
        <v>657</v>
      </c>
      <c r="B4131">
        <v>2024</v>
      </c>
      <c r="C4131" s="9">
        <v>45305</v>
      </c>
      <c r="D4131" t="s">
        <v>3826</v>
      </c>
      <c r="E4131" t="s">
        <v>643</v>
      </c>
      <c r="F4131">
        <v>2</v>
      </c>
      <c r="G4131">
        <v>3</v>
      </c>
      <c r="H4131" t="s">
        <v>16</v>
      </c>
      <c r="I4131" t="s">
        <v>17</v>
      </c>
      <c r="J4131">
        <v>24.7342465753424</v>
      </c>
      <c r="K4131">
        <v>28.806000000000001</v>
      </c>
      <c r="L4131">
        <v>28.780999999999999</v>
      </c>
      <c r="M4131">
        <v>30.259</v>
      </c>
      <c r="N4131">
        <v>0.73899999999999999</v>
      </c>
      <c r="O4131">
        <v>4</v>
      </c>
    </row>
    <row r="4132" spans="1:15" x14ac:dyDescent="0.45">
      <c r="A4132" t="s">
        <v>657</v>
      </c>
      <c r="B4132">
        <v>2024</v>
      </c>
      <c r="C4132" s="9">
        <v>45305</v>
      </c>
      <c r="D4132" t="s">
        <v>3826</v>
      </c>
      <c r="E4132" t="s">
        <v>643</v>
      </c>
      <c r="F4132">
        <v>2</v>
      </c>
      <c r="G4132">
        <v>4</v>
      </c>
      <c r="H4132" t="s">
        <v>99</v>
      </c>
      <c r="I4132" t="s">
        <v>47</v>
      </c>
      <c r="J4132">
        <v>26.915068493150599</v>
      </c>
      <c r="K4132">
        <v>21.742999999999999</v>
      </c>
      <c r="L4132">
        <v>21.977</v>
      </c>
      <c r="M4132">
        <v>24.161000000000001</v>
      </c>
      <c r="N4132">
        <v>1.0920000000000001</v>
      </c>
      <c r="O4132">
        <v>9</v>
      </c>
    </row>
    <row r="4133" spans="1:15" x14ac:dyDescent="0.45">
      <c r="A4133" t="s">
        <v>657</v>
      </c>
      <c r="B4133">
        <v>2024</v>
      </c>
      <c r="C4133" s="9">
        <v>45305</v>
      </c>
      <c r="D4133" t="s">
        <v>3826</v>
      </c>
      <c r="E4133" t="s">
        <v>643</v>
      </c>
      <c r="F4133">
        <v>2</v>
      </c>
      <c r="G4133">
        <v>5</v>
      </c>
      <c r="H4133" t="s">
        <v>24</v>
      </c>
      <c r="I4133" t="s">
        <v>25</v>
      </c>
      <c r="J4133">
        <v>25.378082191780798</v>
      </c>
      <c r="K4133">
        <v>24.167000000000002</v>
      </c>
      <c r="L4133">
        <v>24.11</v>
      </c>
      <c r="M4133">
        <v>26.036000000000001</v>
      </c>
      <c r="N4133">
        <v>0.96299999999999997</v>
      </c>
      <c r="O4133">
        <v>8</v>
      </c>
    </row>
    <row r="4134" spans="1:15" x14ac:dyDescent="0.45">
      <c r="A4134" t="s">
        <v>657</v>
      </c>
      <c r="B4134">
        <v>2024</v>
      </c>
      <c r="C4134" s="9">
        <v>45305</v>
      </c>
      <c r="D4134" t="s">
        <v>3826</v>
      </c>
      <c r="E4134" t="s">
        <v>643</v>
      </c>
      <c r="F4134">
        <v>2</v>
      </c>
      <c r="G4134">
        <v>6</v>
      </c>
      <c r="H4134" t="s">
        <v>23</v>
      </c>
      <c r="I4134" t="s">
        <v>15</v>
      </c>
      <c r="J4134">
        <v>26.342465753424602</v>
      </c>
      <c r="K4134">
        <v>29.388000000000002</v>
      </c>
      <c r="L4134">
        <v>29.032</v>
      </c>
      <c r="M4134">
        <v>30.722000000000001</v>
      </c>
      <c r="N4134">
        <v>0.84499999999999997</v>
      </c>
      <c r="O4134">
        <v>7</v>
      </c>
    </row>
    <row r="4135" spans="1:15" x14ac:dyDescent="0.45">
      <c r="A4135" t="s">
        <v>657</v>
      </c>
      <c r="B4135">
        <v>2024</v>
      </c>
      <c r="C4135" s="9">
        <v>45305</v>
      </c>
      <c r="D4135" t="s">
        <v>3826</v>
      </c>
      <c r="E4135" t="s">
        <v>370</v>
      </c>
      <c r="F4135">
        <v>1</v>
      </c>
      <c r="G4135">
        <v>1</v>
      </c>
      <c r="H4135" t="s">
        <v>14</v>
      </c>
      <c r="I4135" t="s">
        <v>15</v>
      </c>
      <c r="J4135">
        <v>24.035616438356101</v>
      </c>
      <c r="K4135">
        <v>29.910999999999898</v>
      </c>
      <c r="L4135">
        <v>30.131</v>
      </c>
      <c r="M4135">
        <v>31.959</v>
      </c>
      <c r="N4135">
        <v>0.91400000000000003</v>
      </c>
      <c r="O4135">
        <v>1</v>
      </c>
    </row>
    <row r="4136" spans="1:15" x14ac:dyDescent="0.45">
      <c r="A4136" t="s">
        <v>657</v>
      </c>
      <c r="B4136">
        <v>2024</v>
      </c>
      <c r="C4136" s="9">
        <v>45305</v>
      </c>
      <c r="D4136" t="s">
        <v>3826</v>
      </c>
      <c r="E4136" t="s">
        <v>370</v>
      </c>
      <c r="F4136">
        <v>1</v>
      </c>
      <c r="G4136">
        <v>2</v>
      </c>
      <c r="H4136" t="s">
        <v>381</v>
      </c>
      <c r="I4136" t="s">
        <v>25</v>
      </c>
      <c r="J4136">
        <v>21.076712328767101</v>
      </c>
      <c r="K4136">
        <v>23.695</v>
      </c>
      <c r="L4136">
        <v>24.259</v>
      </c>
      <c r="M4136">
        <v>26.657</v>
      </c>
      <c r="N4136">
        <v>1.1990000000000001</v>
      </c>
      <c r="O4136">
        <v>2</v>
      </c>
    </row>
    <row r="4137" spans="1:15" x14ac:dyDescent="0.45">
      <c r="A4137" t="s">
        <v>657</v>
      </c>
      <c r="B4137">
        <v>2024</v>
      </c>
      <c r="C4137" s="9">
        <v>45305</v>
      </c>
      <c r="D4137" t="s">
        <v>3826</v>
      </c>
      <c r="E4137" t="s">
        <v>370</v>
      </c>
      <c r="F4137">
        <v>1</v>
      </c>
      <c r="G4137">
        <v>3</v>
      </c>
      <c r="H4137" t="s">
        <v>18</v>
      </c>
      <c r="I4137" t="s">
        <v>19</v>
      </c>
      <c r="J4137">
        <v>25.646575342465699</v>
      </c>
      <c r="K4137">
        <v>27.556999999999999</v>
      </c>
      <c r="L4137">
        <v>27.623000000000001</v>
      </c>
      <c r="M4137">
        <v>30.105</v>
      </c>
      <c r="N4137">
        <v>1.2410000000000001</v>
      </c>
      <c r="O4137">
        <v>3</v>
      </c>
    </row>
    <row r="4138" spans="1:15" x14ac:dyDescent="0.45">
      <c r="A4138" t="s">
        <v>657</v>
      </c>
      <c r="B4138">
        <v>2024</v>
      </c>
      <c r="C4138" s="9">
        <v>45305</v>
      </c>
      <c r="D4138" t="s">
        <v>3826</v>
      </c>
      <c r="E4138" t="s">
        <v>370</v>
      </c>
      <c r="F4138">
        <v>1</v>
      </c>
      <c r="G4138">
        <v>4</v>
      </c>
      <c r="H4138" t="s">
        <v>16</v>
      </c>
      <c r="I4138" t="s">
        <v>17</v>
      </c>
      <c r="J4138">
        <v>24.7342465753424</v>
      </c>
      <c r="K4138">
        <v>28.780999999999999</v>
      </c>
      <c r="L4138">
        <v>28.707000000000001</v>
      </c>
      <c r="M4138">
        <v>30.177</v>
      </c>
      <c r="N4138">
        <v>0.73499999999999999</v>
      </c>
      <c r="O4138">
        <v>4</v>
      </c>
    </row>
    <row r="4139" spans="1:15" x14ac:dyDescent="0.45">
      <c r="A4139" t="s">
        <v>657</v>
      </c>
      <c r="B4139">
        <v>2024</v>
      </c>
      <c r="C4139" s="9">
        <v>45305</v>
      </c>
      <c r="D4139" t="s">
        <v>3826</v>
      </c>
      <c r="E4139" t="s">
        <v>370</v>
      </c>
      <c r="F4139">
        <v>1</v>
      </c>
      <c r="G4139">
        <v>5</v>
      </c>
      <c r="H4139" t="s">
        <v>50</v>
      </c>
      <c r="I4139" t="s">
        <v>51</v>
      </c>
      <c r="J4139">
        <v>27.276712328767101</v>
      </c>
      <c r="K4139">
        <v>26.44</v>
      </c>
      <c r="L4139">
        <v>26.361000000000001</v>
      </c>
      <c r="M4139">
        <v>27.751000000000001</v>
      </c>
      <c r="N4139">
        <v>0.69499999999999995</v>
      </c>
      <c r="O4139">
        <v>5</v>
      </c>
    </row>
    <row r="4140" spans="1:15" x14ac:dyDescent="0.45">
      <c r="A4140" t="s">
        <v>657</v>
      </c>
      <c r="B4140">
        <v>2024</v>
      </c>
      <c r="C4140" s="9">
        <v>45305</v>
      </c>
      <c r="D4140" t="s">
        <v>3826</v>
      </c>
      <c r="E4140" t="s">
        <v>370</v>
      </c>
      <c r="F4140">
        <v>1</v>
      </c>
      <c r="G4140">
        <v>6</v>
      </c>
      <c r="H4140" t="s">
        <v>32</v>
      </c>
      <c r="I4140" t="s">
        <v>17</v>
      </c>
      <c r="J4140">
        <v>21.4739726027397</v>
      </c>
      <c r="K4140">
        <v>23.048999999999999</v>
      </c>
      <c r="L4140">
        <v>22.766999999999999</v>
      </c>
      <c r="M4140">
        <v>25.062999999999999</v>
      </c>
      <c r="N4140">
        <v>1.1479999999999999</v>
      </c>
      <c r="O4140">
        <v>6</v>
      </c>
    </row>
    <row r="4141" spans="1:15" x14ac:dyDescent="0.45">
      <c r="A4141" t="s">
        <v>657</v>
      </c>
      <c r="B4141">
        <v>2024</v>
      </c>
      <c r="C4141" s="9">
        <v>45305</v>
      </c>
      <c r="D4141" t="s">
        <v>3826</v>
      </c>
      <c r="E4141" t="s">
        <v>370</v>
      </c>
      <c r="F4141">
        <v>2</v>
      </c>
      <c r="G4141">
        <v>1</v>
      </c>
      <c r="H4141" t="s">
        <v>23</v>
      </c>
      <c r="I4141" t="s">
        <v>15</v>
      </c>
      <c r="J4141">
        <v>26.342465753424602</v>
      </c>
      <c r="K4141">
        <v>29.032</v>
      </c>
      <c r="L4141">
        <v>29.183</v>
      </c>
      <c r="M4141">
        <v>30.863</v>
      </c>
      <c r="N4141">
        <v>0.84</v>
      </c>
      <c r="O4141">
        <v>7</v>
      </c>
    </row>
    <row r="4142" spans="1:15" x14ac:dyDescent="0.45">
      <c r="A4142" t="s">
        <v>657</v>
      </c>
      <c r="B4142">
        <v>2024</v>
      </c>
      <c r="C4142" s="9">
        <v>45305</v>
      </c>
      <c r="D4142" t="s">
        <v>3826</v>
      </c>
      <c r="E4142" t="s">
        <v>370</v>
      </c>
      <c r="F4142">
        <v>2</v>
      </c>
      <c r="G4142">
        <v>2</v>
      </c>
      <c r="H4142" t="s">
        <v>24</v>
      </c>
      <c r="I4142" t="s">
        <v>25</v>
      </c>
      <c r="J4142">
        <v>25.378082191780798</v>
      </c>
      <c r="K4142">
        <v>24.11</v>
      </c>
      <c r="L4142">
        <v>24.338999999999999</v>
      </c>
      <c r="M4142">
        <v>26.236999999999998</v>
      </c>
      <c r="N4142">
        <v>0.94899999999999995</v>
      </c>
      <c r="O4142">
        <v>8</v>
      </c>
    </row>
    <row r="4143" spans="1:15" x14ac:dyDescent="0.45">
      <c r="A4143" t="s">
        <v>657</v>
      </c>
      <c r="B4143">
        <v>2024</v>
      </c>
      <c r="C4143" s="9">
        <v>45305</v>
      </c>
      <c r="D4143" t="s">
        <v>3826</v>
      </c>
      <c r="E4143" t="s">
        <v>370</v>
      </c>
      <c r="F4143">
        <v>2</v>
      </c>
      <c r="G4143">
        <v>3</v>
      </c>
      <c r="H4143" t="s">
        <v>99</v>
      </c>
      <c r="I4143" t="s">
        <v>47</v>
      </c>
      <c r="J4143">
        <v>26.915068493150599</v>
      </c>
      <c r="K4143">
        <v>21.977</v>
      </c>
      <c r="L4143">
        <v>22.222999999999999</v>
      </c>
      <c r="M4143">
        <v>24.359000000000002</v>
      </c>
      <c r="N4143">
        <v>1.0680000000000001</v>
      </c>
      <c r="O4143">
        <v>9</v>
      </c>
    </row>
    <row r="4144" spans="1:15" x14ac:dyDescent="0.45">
      <c r="A4144" t="s">
        <v>657</v>
      </c>
      <c r="B4144">
        <v>2024</v>
      </c>
      <c r="C4144" s="9">
        <v>45305</v>
      </c>
      <c r="D4144" t="s">
        <v>3826</v>
      </c>
      <c r="E4144" t="s">
        <v>370</v>
      </c>
      <c r="F4144">
        <v>2</v>
      </c>
      <c r="G4144">
        <v>4</v>
      </c>
      <c r="H4144" t="s">
        <v>100</v>
      </c>
      <c r="I4144" t="s">
        <v>47</v>
      </c>
      <c r="J4144">
        <v>29.923287671232799</v>
      </c>
      <c r="K4144">
        <v>23.265000000000001</v>
      </c>
      <c r="L4144">
        <v>23.280999999999999</v>
      </c>
      <c r="M4144">
        <v>24.779</v>
      </c>
      <c r="N4144">
        <v>0.749</v>
      </c>
      <c r="O4144">
        <v>10</v>
      </c>
    </row>
    <row r="4145" spans="1:15" x14ac:dyDescent="0.45">
      <c r="A4145" t="s">
        <v>657</v>
      </c>
      <c r="B4145">
        <v>2024</v>
      </c>
      <c r="C4145" s="9">
        <v>45305</v>
      </c>
      <c r="D4145" t="s">
        <v>3826</v>
      </c>
      <c r="E4145" t="s">
        <v>370</v>
      </c>
      <c r="F4145">
        <v>2</v>
      </c>
      <c r="G4145">
        <v>5</v>
      </c>
      <c r="H4145" t="s">
        <v>384</v>
      </c>
      <c r="I4145" t="s">
        <v>19</v>
      </c>
      <c r="J4145">
        <v>24.361643835616398</v>
      </c>
      <c r="K4145">
        <v>26.411000000000001</v>
      </c>
      <c r="L4145">
        <v>26.120999999999999</v>
      </c>
      <c r="M4145">
        <v>28.123000000000001</v>
      </c>
      <c r="N4145">
        <v>1.0009999999999999</v>
      </c>
      <c r="O4145">
        <v>11</v>
      </c>
    </row>
    <row r="4146" spans="1:15" x14ac:dyDescent="0.45">
      <c r="A4146" t="s">
        <v>657</v>
      </c>
      <c r="B4146">
        <v>2024</v>
      </c>
      <c r="C4146" s="9">
        <v>45305</v>
      </c>
      <c r="D4146" t="s">
        <v>3826</v>
      </c>
      <c r="E4146" t="s">
        <v>370</v>
      </c>
      <c r="F4146">
        <v>2</v>
      </c>
      <c r="G4146">
        <v>6</v>
      </c>
      <c r="H4146" t="s">
        <v>60</v>
      </c>
      <c r="I4146" t="s">
        <v>61</v>
      </c>
      <c r="J4146">
        <v>35.4986301369863</v>
      </c>
      <c r="K4146">
        <v>22.655000000000001</v>
      </c>
      <c r="L4146">
        <v>22.523</v>
      </c>
      <c r="M4146">
        <v>23.907</v>
      </c>
      <c r="N4146">
        <v>0.69199999999999995</v>
      </c>
      <c r="O4146">
        <v>12</v>
      </c>
    </row>
    <row r="4147" spans="1:15" x14ac:dyDescent="0.45">
      <c r="A4147" t="s">
        <v>693</v>
      </c>
      <c r="B4147">
        <v>2024</v>
      </c>
      <c r="C4147" s="9">
        <v>45326</v>
      </c>
      <c r="D4147" t="s">
        <v>72</v>
      </c>
      <c r="E4147" t="s">
        <v>454</v>
      </c>
      <c r="F4147">
        <v>1</v>
      </c>
      <c r="G4147">
        <v>1</v>
      </c>
      <c r="H4147" t="s">
        <v>133</v>
      </c>
      <c r="I4147" t="s">
        <v>151</v>
      </c>
      <c r="J4147">
        <v>31.032876712328701</v>
      </c>
      <c r="K4147">
        <v>26.613</v>
      </c>
      <c r="L4147">
        <v>26.74</v>
      </c>
      <c r="M4147">
        <v>28.198</v>
      </c>
      <c r="N4147">
        <v>0.72899999999999998</v>
      </c>
      <c r="O4147">
        <v>2</v>
      </c>
    </row>
    <row r="4148" spans="1:15" x14ac:dyDescent="0.45">
      <c r="A4148" t="s">
        <v>693</v>
      </c>
      <c r="B4148">
        <v>2024</v>
      </c>
      <c r="C4148" s="9">
        <v>45326</v>
      </c>
      <c r="D4148" t="s">
        <v>72</v>
      </c>
      <c r="E4148" t="s">
        <v>454</v>
      </c>
      <c r="F4148">
        <v>1</v>
      </c>
      <c r="G4148">
        <v>2</v>
      </c>
      <c r="H4148" t="s">
        <v>80</v>
      </c>
      <c r="I4148" t="s">
        <v>3852</v>
      </c>
      <c r="J4148">
        <v>21.9917808219178</v>
      </c>
      <c r="K4148">
        <v>18.052</v>
      </c>
      <c r="L4148">
        <v>19.378999999999898</v>
      </c>
      <c r="M4148">
        <v>22.914999999999999</v>
      </c>
      <c r="N4148">
        <v>1.768</v>
      </c>
      <c r="O4148">
        <v>33</v>
      </c>
    </row>
    <row r="4149" spans="1:15" x14ac:dyDescent="0.45">
      <c r="A4149" t="s">
        <v>693</v>
      </c>
      <c r="B4149">
        <v>2024</v>
      </c>
      <c r="C4149" s="9">
        <v>45326</v>
      </c>
      <c r="D4149" t="s">
        <v>72</v>
      </c>
      <c r="E4149" t="s">
        <v>454</v>
      </c>
      <c r="F4149">
        <v>1</v>
      </c>
      <c r="G4149">
        <v>3</v>
      </c>
      <c r="H4149" t="s">
        <v>20</v>
      </c>
      <c r="I4149" t="s">
        <v>21</v>
      </c>
      <c r="J4149">
        <v>28.5013698630137</v>
      </c>
      <c r="K4149">
        <v>29.24</v>
      </c>
      <c r="L4149">
        <v>29.100999999999999</v>
      </c>
      <c r="M4149">
        <v>30.545000000000002</v>
      </c>
      <c r="N4149">
        <v>0.72199999999999998</v>
      </c>
      <c r="O4149">
        <v>9</v>
      </c>
    </row>
    <row r="4150" spans="1:15" x14ac:dyDescent="0.45">
      <c r="A4150" t="s">
        <v>693</v>
      </c>
      <c r="B4150">
        <v>2024</v>
      </c>
      <c r="C4150" s="9">
        <v>45326</v>
      </c>
      <c r="D4150" t="s">
        <v>72</v>
      </c>
      <c r="E4150" t="s">
        <v>454</v>
      </c>
      <c r="F4150">
        <v>1</v>
      </c>
      <c r="G4150">
        <v>4</v>
      </c>
      <c r="H4150" t="s">
        <v>45</v>
      </c>
      <c r="I4150" t="s">
        <v>40</v>
      </c>
      <c r="J4150">
        <v>32.9534246575342</v>
      </c>
      <c r="K4150">
        <v>22.427</v>
      </c>
      <c r="L4150">
        <v>22.177999999999901</v>
      </c>
      <c r="M4150">
        <v>25.021999999999998</v>
      </c>
      <c r="N4150">
        <v>1.4219999999999999</v>
      </c>
      <c r="O4150">
        <v>18</v>
      </c>
    </row>
    <row r="4151" spans="1:15" x14ac:dyDescent="0.45">
      <c r="A4151" t="s">
        <v>693</v>
      </c>
      <c r="B4151">
        <v>2024</v>
      </c>
      <c r="C4151" s="9">
        <v>45326</v>
      </c>
      <c r="D4151" t="s">
        <v>72</v>
      </c>
      <c r="E4151" t="s">
        <v>454</v>
      </c>
      <c r="F4151">
        <v>1</v>
      </c>
      <c r="G4151">
        <v>5</v>
      </c>
      <c r="H4151" t="s">
        <v>387</v>
      </c>
      <c r="I4151" t="s">
        <v>65</v>
      </c>
      <c r="J4151">
        <v>23.638356164383499</v>
      </c>
      <c r="K4151">
        <v>9</v>
      </c>
      <c r="L4151">
        <v>5.6649999999999903</v>
      </c>
      <c r="M4151">
        <v>17.126999999999999</v>
      </c>
      <c r="N4151">
        <v>5.7309999999999999</v>
      </c>
      <c r="O4151">
        <v>38</v>
      </c>
    </row>
    <row r="4152" spans="1:15" x14ac:dyDescent="0.45">
      <c r="A4152" t="s">
        <v>693</v>
      </c>
      <c r="B4152">
        <v>2024</v>
      </c>
      <c r="C4152" s="9">
        <v>45326</v>
      </c>
      <c r="D4152" t="s">
        <v>72</v>
      </c>
      <c r="E4152" t="s">
        <v>454</v>
      </c>
      <c r="F4152">
        <v>2</v>
      </c>
      <c r="G4152">
        <v>1</v>
      </c>
      <c r="H4152" t="s">
        <v>50</v>
      </c>
      <c r="I4152" t="s">
        <v>51</v>
      </c>
      <c r="J4152">
        <v>27.334246575342402</v>
      </c>
      <c r="K4152">
        <v>26.361000000000001</v>
      </c>
      <c r="L4152">
        <v>26.448999999999899</v>
      </c>
      <c r="M4152">
        <v>27.838999999999999</v>
      </c>
      <c r="N4152">
        <v>0.69499999999999995</v>
      </c>
      <c r="O4152">
        <v>8</v>
      </c>
    </row>
    <row r="4153" spans="1:15" x14ac:dyDescent="0.45">
      <c r="A4153" t="s">
        <v>693</v>
      </c>
      <c r="B4153">
        <v>2024</v>
      </c>
      <c r="C4153" s="9">
        <v>45326</v>
      </c>
      <c r="D4153" t="s">
        <v>72</v>
      </c>
      <c r="E4153" t="s">
        <v>454</v>
      </c>
      <c r="F4153">
        <v>2</v>
      </c>
      <c r="G4153">
        <v>2</v>
      </c>
      <c r="H4153" t="s">
        <v>54</v>
      </c>
      <c r="I4153" t="s">
        <v>44</v>
      </c>
      <c r="J4153">
        <v>26.619178082191699</v>
      </c>
      <c r="K4153">
        <v>20.509999999999899</v>
      </c>
      <c r="L4153">
        <v>20.863999999999901</v>
      </c>
      <c r="M4153">
        <v>23.283999999999999</v>
      </c>
      <c r="N4153">
        <v>1.21</v>
      </c>
      <c r="O4153">
        <v>28</v>
      </c>
    </row>
    <row r="4154" spans="1:15" x14ac:dyDescent="0.45">
      <c r="A4154" t="s">
        <v>693</v>
      </c>
      <c r="B4154">
        <v>2024</v>
      </c>
      <c r="C4154" s="9">
        <v>45326</v>
      </c>
      <c r="D4154" t="s">
        <v>72</v>
      </c>
      <c r="E4154" t="s">
        <v>454</v>
      </c>
      <c r="F4154">
        <v>2</v>
      </c>
      <c r="G4154">
        <v>3</v>
      </c>
      <c r="H4154" t="s">
        <v>58</v>
      </c>
      <c r="I4154" t="s">
        <v>59</v>
      </c>
      <c r="J4154">
        <v>26.057534246575301</v>
      </c>
      <c r="K4154">
        <v>15.545999999999999</v>
      </c>
      <c r="L4154">
        <v>16.11</v>
      </c>
      <c r="M4154">
        <v>18.63</v>
      </c>
      <c r="N4154">
        <v>1.26</v>
      </c>
      <c r="O4154">
        <v>13</v>
      </c>
    </row>
    <row r="4155" spans="1:15" x14ac:dyDescent="0.45">
      <c r="A4155" t="s">
        <v>693</v>
      </c>
      <c r="B4155">
        <v>2024</v>
      </c>
      <c r="C4155" s="9">
        <v>45326</v>
      </c>
      <c r="D4155" t="s">
        <v>72</v>
      </c>
      <c r="E4155" t="s">
        <v>454</v>
      </c>
      <c r="F4155">
        <v>2</v>
      </c>
      <c r="G4155">
        <v>4</v>
      </c>
      <c r="H4155" t="s">
        <v>48</v>
      </c>
      <c r="I4155" t="s">
        <v>49</v>
      </c>
      <c r="J4155">
        <v>23.019178082191701</v>
      </c>
      <c r="K4155">
        <v>19.061</v>
      </c>
      <c r="L4155">
        <v>19.120999999999999</v>
      </c>
      <c r="M4155">
        <v>21.535</v>
      </c>
      <c r="N4155">
        <v>1.2070000000000001</v>
      </c>
      <c r="O4155">
        <v>28</v>
      </c>
    </row>
    <row r="4156" spans="1:15" x14ac:dyDescent="0.45">
      <c r="A4156" t="s">
        <v>693</v>
      </c>
      <c r="B4156">
        <v>2024</v>
      </c>
      <c r="C4156" s="9">
        <v>45326</v>
      </c>
      <c r="D4156" t="s">
        <v>72</v>
      </c>
      <c r="E4156" t="s">
        <v>454</v>
      </c>
      <c r="F4156">
        <v>2</v>
      </c>
      <c r="G4156">
        <v>5</v>
      </c>
      <c r="H4156" t="s">
        <v>23</v>
      </c>
      <c r="I4156" t="s">
        <v>15</v>
      </c>
      <c r="J4156">
        <v>26.4</v>
      </c>
      <c r="K4156">
        <v>29.183</v>
      </c>
      <c r="L4156">
        <v>28.739000000000001</v>
      </c>
      <c r="M4156">
        <v>30.405000000000001</v>
      </c>
      <c r="N4156">
        <v>0.83299999999999996</v>
      </c>
      <c r="O4156">
        <v>13</v>
      </c>
    </row>
    <row r="4157" spans="1:15" x14ac:dyDescent="0.45">
      <c r="A4157" t="s">
        <v>693</v>
      </c>
      <c r="B4157">
        <v>2024</v>
      </c>
      <c r="C4157" s="9">
        <v>45326</v>
      </c>
      <c r="D4157" t="s">
        <v>72</v>
      </c>
      <c r="E4157" t="s">
        <v>454</v>
      </c>
      <c r="F4157">
        <v>3</v>
      </c>
      <c r="G4157">
        <v>1</v>
      </c>
      <c r="H4157" t="s">
        <v>24</v>
      </c>
      <c r="I4157" t="s">
        <v>25</v>
      </c>
      <c r="J4157">
        <v>25.435616438356099</v>
      </c>
      <c r="K4157">
        <v>24.338999999999999</v>
      </c>
      <c r="L4157">
        <v>24.552999999999901</v>
      </c>
      <c r="M4157">
        <v>26.434999999999999</v>
      </c>
      <c r="N4157">
        <v>0.94099999999999995</v>
      </c>
      <c r="O4157">
        <v>5</v>
      </c>
    </row>
    <row r="4158" spans="1:15" x14ac:dyDescent="0.45">
      <c r="A4158" t="s">
        <v>693</v>
      </c>
      <c r="B4158">
        <v>2024</v>
      </c>
      <c r="C4158" s="9">
        <v>45326</v>
      </c>
      <c r="D4158" t="s">
        <v>72</v>
      </c>
      <c r="E4158" t="s">
        <v>454</v>
      </c>
      <c r="F4158">
        <v>3</v>
      </c>
      <c r="G4158">
        <v>2</v>
      </c>
      <c r="H4158" t="s">
        <v>60</v>
      </c>
      <c r="I4158" t="s">
        <v>61</v>
      </c>
      <c r="J4158">
        <v>35.556164383561601</v>
      </c>
      <c r="K4158">
        <v>22.523</v>
      </c>
      <c r="L4158">
        <v>22.584999999999901</v>
      </c>
      <c r="M4158">
        <v>23.966999999999999</v>
      </c>
      <c r="N4158">
        <v>0.69099999999999995</v>
      </c>
      <c r="O4158">
        <v>28</v>
      </c>
    </row>
    <row r="4159" spans="1:15" x14ac:dyDescent="0.45">
      <c r="A4159" t="s">
        <v>693</v>
      </c>
      <c r="B4159">
        <v>2024</v>
      </c>
      <c r="C4159" s="9">
        <v>45326</v>
      </c>
      <c r="D4159" t="s">
        <v>72</v>
      </c>
      <c r="E4159" t="s">
        <v>454</v>
      </c>
      <c r="F4159">
        <v>3</v>
      </c>
      <c r="G4159">
        <v>3</v>
      </c>
      <c r="H4159" t="s">
        <v>651</v>
      </c>
      <c r="I4159" t="s">
        <v>29</v>
      </c>
      <c r="J4159">
        <v>23.041095890410901</v>
      </c>
      <c r="K4159">
        <v>12.79</v>
      </c>
      <c r="L4159">
        <v>15.558999999999999</v>
      </c>
      <c r="M4159">
        <v>21.835000000000001</v>
      </c>
      <c r="N4159">
        <v>3.1379999999999999</v>
      </c>
      <c r="O4159">
        <v>18</v>
      </c>
    </row>
    <row r="4160" spans="1:15" x14ac:dyDescent="0.45">
      <c r="A4160" t="s">
        <v>693</v>
      </c>
      <c r="B4160">
        <v>2024</v>
      </c>
      <c r="C4160" s="9">
        <v>45326</v>
      </c>
      <c r="D4160" t="s">
        <v>72</v>
      </c>
      <c r="E4160" t="s">
        <v>454</v>
      </c>
      <c r="F4160">
        <v>3</v>
      </c>
      <c r="G4160">
        <v>4</v>
      </c>
      <c r="H4160" t="s">
        <v>39</v>
      </c>
      <c r="I4160" t="s">
        <v>40</v>
      </c>
      <c r="J4160">
        <v>29.4876712328767</v>
      </c>
      <c r="K4160">
        <v>24.63</v>
      </c>
      <c r="L4160">
        <v>24.424999999999901</v>
      </c>
      <c r="M4160">
        <v>25.998999999999999</v>
      </c>
      <c r="N4160">
        <v>0.78700000000000003</v>
      </c>
      <c r="O4160">
        <v>18</v>
      </c>
    </row>
    <row r="4161" spans="1:15" x14ac:dyDescent="0.45">
      <c r="A4161" t="s">
        <v>693</v>
      </c>
      <c r="B4161">
        <v>2024</v>
      </c>
      <c r="C4161" s="9">
        <v>45326</v>
      </c>
      <c r="D4161" t="s">
        <v>72</v>
      </c>
      <c r="E4161" t="s">
        <v>454</v>
      </c>
      <c r="F4161">
        <v>3</v>
      </c>
      <c r="G4161">
        <v>5</v>
      </c>
      <c r="H4161" t="s">
        <v>846</v>
      </c>
      <c r="I4161" t="s">
        <v>120</v>
      </c>
      <c r="J4161">
        <v>27.923287671232799</v>
      </c>
      <c r="K4161">
        <v>10.314</v>
      </c>
      <c r="L4161">
        <v>10.111000000000001</v>
      </c>
      <c r="M4161">
        <v>14.473000000000001</v>
      </c>
      <c r="N4161">
        <v>2.181</v>
      </c>
      <c r="O4161">
        <v>23</v>
      </c>
    </row>
    <row r="4162" spans="1:15" x14ac:dyDescent="0.45">
      <c r="A4162" t="s">
        <v>693</v>
      </c>
      <c r="B4162">
        <v>2024</v>
      </c>
      <c r="C4162" s="9">
        <v>45326</v>
      </c>
      <c r="D4162" t="s">
        <v>72</v>
      </c>
      <c r="E4162" t="s">
        <v>454</v>
      </c>
      <c r="F4162">
        <v>4</v>
      </c>
      <c r="G4162">
        <v>1</v>
      </c>
      <c r="H4162" t="s">
        <v>14</v>
      </c>
      <c r="I4162" t="s">
        <v>15</v>
      </c>
      <c r="J4162">
        <v>24.093150684931501</v>
      </c>
      <c r="K4162">
        <v>30.131</v>
      </c>
      <c r="L4162">
        <v>30.260999999999999</v>
      </c>
      <c r="M4162">
        <v>32.076999999999998</v>
      </c>
      <c r="N4162">
        <v>0.90800000000000003</v>
      </c>
      <c r="O4162">
        <v>6</v>
      </c>
    </row>
    <row r="4163" spans="1:15" x14ac:dyDescent="0.45">
      <c r="A4163" t="s">
        <v>693</v>
      </c>
      <c r="B4163">
        <v>2024</v>
      </c>
      <c r="C4163" s="9">
        <v>45326</v>
      </c>
      <c r="D4163" t="s">
        <v>72</v>
      </c>
      <c r="E4163" t="s">
        <v>454</v>
      </c>
      <c r="F4163">
        <v>4</v>
      </c>
      <c r="G4163">
        <v>2</v>
      </c>
      <c r="H4163" t="s">
        <v>32</v>
      </c>
      <c r="I4163" t="s">
        <v>17</v>
      </c>
      <c r="J4163">
        <v>21.531506849315001</v>
      </c>
      <c r="K4163">
        <v>22.766999999999999</v>
      </c>
      <c r="L4163">
        <v>23.132000000000001</v>
      </c>
      <c r="M4163">
        <v>25.376000000000001</v>
      </c>
      <c r="N4163">
        <v>1.1220000000000001</v>
      </c>
      <c r="O4163">
        <v>23</v>
      </c>
    </row>
    <row r="4164" spans="1:15" x14ac:dyDescent="0.45">
      <c r="A4164" t="s">
        <v>693</v>
      </c>
      <c r="B4164">
        <v>2024</v>
      </c>
      <c r="C4164" s="9">
        <v>45326</v>
      </c>
      <c r="D4164" t="s">
        <v>72</v>
      </c>
      <c r="E4164" t="s">
        <v>454</v>
      </c>
      <c r="F4164">
        <v>4</v>
      </c>
      <c r="G4164">
        <v>3</v>
      </c>
      <c r="H4164" t="s">
        <v>831</v>
      </c>
      <c r="I4164" t="s">
        <v>29</v>
      </c>
      <c r="J4164">
        <v>25.591780821917801</v>
      </c>
      <c r="K4164">
        <v>15.617999999999901</v>
      </c>
      <c r="L4164">
        <v>17.8</v>
      </c>
      <c r="M4164">
        <v>22.308</v>
      </c>
      <c r="N4164">
        <v>2.254</v>
      </c>
      <c r="O4164">
        <v>38</v>
      </c>
    </row>
    <row r="4165" spans="1:15" x14ac:dyDescent="0.45">
      <c r="A4165" t="s">
        <v>693</v>
      </c>
      <c r="B4165">
        <v>2024</v>
      </c>
      <c r="C4165" s="9">
        <v>45326</v>
      </c>
      <c r="D4165" t="s">
        <v>72</v>
      </c>
      <c r="E4165" t="s">
        <v>454</v>
      </c>
      <c r="F4165">
        <v>4</v>
      </c>
      <c r="G4165">
        <v>4</v>
      </c>
      <c r="H4165" t="s">
        <v>100</v>
      </c>
      <c r="I4165" t="s">
        <v>47</v>
      </c>
      <c r="J4165">
        <v>29.9808219178082</v>
      </c>
      <c r="K4165">
        <v>23.280999999999999</v>
      </c>
      <c r="L4165">
        <v>23.277000000000001</v>
      </c>
      <c r="M4165">
        <v>24.766999999999999</v>
      </c>
      <c r="N4165">
        <v>0.745</v>
      </c>
      <c r="O4165">
        <v>23</v>
      </c>
    </row>
    <row r="4166" spans="1:15" x14ac:dyDescent="0.45">
      <c r="A4166" t="s">
        <v>693</v>
      </c>
      <c r="B4166">
        <v>2024</v>
      </c>
      <c r="C4166" s="9">
        <v>45326</v>
      </c>
      <c r="D4166" t="s">
        <v>72</v>
      </c>
      <c r="E4166" t="s">
        <v>454</v>
      </c>
      <c r="F4166">
        <v>4</v>
      </c>
      <c r="G4166">
        <v>5</v>
      </c>
      <c r="H4166" t="s">
        <v>101</v>
      </c>
      <c r="I4166" t="s">
        <v>151</v>
      </c>
      <c r="J4166">
        <v>24.347945205479402</v>
      </c>
      <c r="K4166">
        <v>15.832000000000001</v>
      </c>
      <c r="L4166">
        <v>16.635999999999999</v>
      </c>
      <c r="M4166">
        <v>20.632000000000001</v>
      </c>
      <c r="N4166">
        <v>1.998</v>
      </c>
      <c r="O4166">
        <v>33</v>
      </c>
    </row>
    <row r="4167" spans="1:15" x14ac:dyDescent="0.45">
      <c r="A4167" t="s">
        <v>693</v>
      </c>
      <c r="B4167">
        <v>2024</v>
      </c>
      <c r="C4167" s="9">
        <v>45326</v>
      </c>
      <c r="D4167" t="s">
        <v>72</v>
      </c>
      <c r="E4167" t="s">
        <v>454</v>
      </c>
      <c r="F4167">
        <v>4</v>
      </c>
      <c r="G4167">
        <v>6</v>
      </c>
      <c r="H4167" t="s">
        <v>42</v>
      </c>
      <c r="I4167" t="s">
        <v>97</v>
      </c>
      <c r="J4167">
        <v>25.178082191780799</v>
      </c>
      <c r="K4167">
        <v>30.597999999999999</v>
      </c>
      <c r="L4167">
        <v>29.577999999999999</v>
      </c>
      <c r="M4167">
        <v>32.018000000000001</v>
      </c>
      <c r="N4167">
        <v>1.22</v>
      </c>
      <c r="O4167">
        <v>1</v>
      </c>
    </row>
    <row r="4168" spans="1:15" x14ac:dyDescent="0.45">
      <c r="A4168" t="s">
        <v>693</v>
      </c>
      <c r="B4168">
        <v>2024</v>
      </c>
      <c r="C4168" s="9">
        <v>45326</v>
      </c>
      <c r="D4168" t="s">
        <v>72</v>
      </c>
      <c r="E4168" t="s">
        <v>454</v>
      </c>
      <c r="F4168">
        <v>5</v>
      </c>
      <c r="G4168">
        <v>1</v>
      </c>
      <c r="H4168" t="s">
        <v>381</v>
      </c>
      <c r="I4168" t="s">
        <v>25</v>
      </c>
      <c r="J4168">
        <v>21.134246575342399</v>
      </c>
      <c r="K4168">
        <v>24.259</v>
      </c>
      <c r="L4168">
        <v>24.667000000000002</v>
      </c>
      <c r="M4168">
        <v>27.021000000000001</v>
      </c>
      <c r="N4168">
        <v>1.177</v>
      </c>
      <c r="O4168">
        <v>4</v>
      </c>
    </row>
    <row r="4169" spans="1:15" x14ac:dyDescent="0.45">
      <c r="A4169" t="s">
        <v>693</v>
      </c>
      <c r="B4169">
        <v>2024</v>
      </c>
      <c r="C4169" s="9">
        <v>45326</v>
      </c>
      <c r="D4169" t="s">
        <v>72</v>
      </c>
      <c r="E4169" t="s">
        <v>454</v>
      </c>
      <c r="F4169">
        <v>5</v>
      </c>
      <c r="G4169">
        <v>2</v>
      </c>
      <c r="H4169" t="s">
        <v>43</v>
      </c>
      <c r="I4169" t="s">
        <v>44</v>
      </c>
      <c r="J4169">
        <v>31.2136986301369</v>
      </c>
      <c r="K4169">
        <v>24.820999999999898</v>
      </c>
      <c r="L4169">
        <v>24.864000000000001</v>
      </c>
      <c r="M4169">
        <v>26.294</v>
      </c>
      <c r="N4169">
        <v>0.71499999999999997</v>
      </c>
      <c r="O4169">
        <v>28</v>
      </c>
    </row>
    <row r="4170" spans="1:15" x14ac:dyDescent="0.45">
      <c r="A4170" t="s">
        <v>693</v>
      </c>
      <c r="B4170">
        <v>2024</v>
      </c>
      <c r="C4170" s="9">
        <v>45326</v>
      </c>
      <c r="D4170" t="s">
        <v>72</v>
      </c>
      <c r="E4170" t="s">
        <v>454</v>
      </c>
      <c r="F4170">
        <v>5</v>
      </c>
      <c r="G4170">
        <v>3</v>
      </c>
      <c r="H4170" t="s">
        <v>99</v>
      </c>
      <c r="I4170" t="s">
        <v>47</v>
      </c>
      <c r="J4170">
        <v>26.972602739726</v>
      </c>
      <c r="K4170">
        <v>22.222999999999999</v>
      </c>
      <c r="L4170">
        <v>22.265000000000001</v>
      </c>
      <c r="M4170">
        <v>24.363</v>
      </c>
      <c r="N4170">
        <v>1.0489999999999999</v>
      </c>
      <c r="O4170">
        <v>28</v>
      </c>
    </row>
    <row r="4171" spans="1:15" x14ac:dyDescent="0.45">
      <c r="A4171" t="s">
        <v>693</v>
      </c>
      <c r="B4171">
        <v>2024</v>
      </c>
      <c r="C4171" s="9">
        <v>45326</v>
      </c>
      <c r="D4171" t="s">
        <v>72</v>
      </c>
      <c r="E4171" t="s">
        <v>454</v>
      </c>
      <c r="F4171">
        <v>5</v>
      </c>
      <c r="G4171">
        <v>4</v>
      </c>
      <c r="H4171" t="s">
        <v>874</v>
      </c>
      <c r="I4171" t="s">
        <v>156</v>
      </c>
      <c r="J4171">
        <v>30.808219178082101</v>
      </c>
      <c r="K4171">
        <v>18.759</v>
      </c>
      <c r="L4171">
        <v>18.184000000000001</v>
      </c>
      <c r="M4171">
        <v>23.692</v>
      </c>
      <c r="N4171">
        <v>2.754</v>
      </c>
      <c r="O4171">
        <v>23</v>
      </c>
    </row>
    <row r="4172" spans="1:15" x14ac:dyDescent="0.45">
      <c r="A4172" t="s">
        <v>693</v>
      </c>
      <c r="B4172">
        <v>2024</v>
      </c>
      <c r="C4172" s="9">
        <v>45326</v>
      </c>
      <c r="D4172" t="s">
        <v>72</v>
      </c>
      <c r="E4172" t="s">
        <v>454</v>
      </c>
      <c r="F4172">
        <v>5</v>
      </c>
      <c r="G4172">
        <v>5</v>
      </c>
      <c r="H4172" t="s">
        <v>3858</v>
      </c>
      <c r="I4172" t="s">
        <v>3852</v>
      </c>
      <c r="J4172">
        <v>18.109589041095798</v>
      </c>
      <c r="K4172">
        <v>9</v>
      </c>
      <c r="L4172">
        <v>8.3309999999999995</v>
      </c>
      <c r="M4172">
        <v>18.073</v>
      </c>
      <c r="N4172">
        <v>4.8710000000000004</v>
      </c>
      <c r="O4172">
        <v>23</v>
      </c>
    </row>
    <row r="4173" spans="1:15" x14ac:dyDescent="0.45">
      <c r="A4173" t="s">
        <v>693</v>
      </c>
      <c r="B4173">
        <v>2024</v>
      </c>
      <c r="C4173" s="9">
        <v>45326</v>
      </c>
      <c r="D4173" t="s">
        <v>72</v>
      </c>
      <c r="E4173" t="s">
        <v>454</v>
      </c>
      <c r="F4173">
        <v>5</v>
      </c>
      <c r="G4173">
        <v>6</v>
      </c>
      <c r="H4173" t="s">
        <v>845</v>
      </c>
      <c r="I4173" t="s">
        <v>235</v>
      </c>
      <c r="J4173">
        <v>19.9835616438356</v>
      </c>
      <c r="K4173">
        <v>3.2040000000000002</v>
      </c>
      <c r="L4173">
        <v>2.4219999999999899</v>
      </c>
      <c r="M4173">
        <v>10.44</v>
      </c>
      <c r="N4173">
        <v>4.0090000000000003</v>
      </c>
      <c r="O4173">
        <v>33</v>
      </c>
    </row>
    <row r="4174" spans="1:15" x14ac:dyDescent="0.45">
      <c r="A4174" t="s">
        <v>693</v>
      </c>
      <c r="B4174">
        <v>2024</v>
      </c>
      <c r="C4174" s="9">
        <v>45326</v>
      </c>
      <c r="D4174" t="s">
        <v>72</v>
      </c>
      <c r="E4174" t="s">
        <v>454</v>
      </c>
      <c r="F4174">
        <v>6</v>
      </c>
      <c r="G4174">
        <v>1</v>
      </c>
      <c r="H4174" t="s">
        <v>390</v>
      </c>
      <c r="I4174" t="s">
        <v>36</v>
      </c>
      <c r="J4174">
        <v>20.797260273972601</v>
      </c>
      <c r="K4174">
        <v>17.923999999999999</v>
      </c>
      <c r="L4174">
        <v>19.844000000000001</v>
      </c>
      <c r="M4174">
        <v>24.088000000000001</v>
      </c>
      <c r="N4174">
        <v>2.1219999999999999</v>
      </c>
      <c r="O4174">
        <v>10</v>
      </c>
    </row>
    <row r="4175" spans="1:15" x14ac:dyDescent="0.45">
      <c r="A4175" t="s">
        <v>693</v>
      </c>
      <c r="B4175">
        <v>2024</v>
      </c>
      <c r="C4175" s="9">
        <v>45326</v>
      </c>
      <c r="D4175" t="s">
        <v>72</v>
      </c>
      <c r="E4175" t="s">
        <v>454</v>
      </c>
      <c r="F4175">
        <v>6</v>
      </c>
      <c r="G4175">
        <v>2</v>
      </c>
      <c r="H4175" t="s">
        <v>52</v>
      </c>
      <c r="I4175" t="s">
        <v>53</v>
      </c>
      <c r="J4175">
        <v>26.906849315068399</v>
      </c>
      <c r="K4175">
        <v>19.213999999999999</v>
      </c>
      <c r="L4175">
        <v>19.465</v>
      </c>
      <c r="M4175">
        <v>21.309000000000001</v>
      </c>
      <c r="N4175">
        <v>0.92200000000000004</v>
      </c>
      <c r="O4175">
        <v>11</v>
      </c>
    </row>
    <row r="4176" spans="1:15" x14ac:dyDescent="0.45">
      <c r="A4176" t="s">
        <v>693</v>
      </c>
      <c r="B4176">
        <v>2024</v>
      </c>
      <c r="C4176" s="9">
        <v>45326</v>
      </c>
      <c r="D4176" t="s">
        <v>72</v>
      </c>
      <c r="E4176" t="s">
        <v>454</v>
      </c>
      <c r="F4176">
        <v>6</v>
      </c>
      <c r="G4176">
        <v>3</v>
      </c>
      <c r="H4176" t="s">
        <v>900</v>
      </c>
      <c r="I4176" t="s">
        <v>38</v>
      </c>
      <c r="J4176">
        <v>20.035616438356101</v>
      </c>
      <c r="K4176">
        <v>15.446999999999999</v>
      </c>
      <c r="L4176">
        <v>17.189</v>
      </c>
      <c r="M4176">
        <v>22.832999999999998</v>
      </c>
      <c r="N4176">
        <v>2.8220000000000001</v>
      </c>
      <c r="O4176">
        <v>13</v>
      </c>
    </row>
    <row r="4177" spans="1:15" x14ac:dyDescent="0.45">
      <c r="A4177" t="s">
        <v>693</v>
      </c>
      <c r="B4177">
        <v>2024</v>
      </c>
      <c r="C4177" s="9">
        <v>45326</v>
      </c>
      <c r="D4177" t="s">
        <v>72</v>
      </c>
      <c r="E4177" t="s">
        <v>454</v>
      </c>
      <c r="F4177">
        <v>6</v>
      </c>
      <c r="G4177">
        <v>4</v>
      </c>
      <c r="H4177" t="s">
        <v>115</v>
      </c>
      <c r="I4177" t="s">
        <v>3849</v>
      </c>
      <c r="J4177">
        <v>26.512328767123201</v>
      </c>
      <c r="K4177">
        <v>12.754</v>
      </c>
      <c r="L4177">
        <v>14.625999999999999</v>
      </c>
      <c r="M4177">
        <v>20.082000000000001</v>
      </c>
      <c r="N4177">
        <v>2.7280000000000002</v>
      </c>
      <c r="O4177">
        <v>18</v>
      </c>
    </row>
    <row r="4178" spans="1:15" x14ac:dyDescent="0.45">
      <c r="A4178" t="s">
        <v>693</v>
      </c>
      <c r="B4178">
        <v>2024</v>
      </c>
      <c r="C4178" s="9">
        <v>45326</v>
      </c>
      <c r="D4178" t="s">
        <v>72</v>
      </c>
      <c r="E4178" t="s">
        <v>454</v>
      </c>
      <c r="F4178">
        <v>6</v>
      </c>
      <c r="G4178">
        <v>5</v>
      </c>
      <c r="H4178" t="s">
        <v>107</v>
      </c>
      <c r="I4178" t="s">
        <v>59</v>
      </c>
      <c r="J4178">
        <v>20.413698630136899</v>
      </c>
      <c r="K4178">
        <v>14.018999999999901</v>
      </c>
      <c r="L4178">
        <v>14.449</v>
      </c>
      <c r="M4178">
        <v>17.727</v>
      </c>
      <c r="N4178">
        <v>1.639</v>
      </c>
      <c r="O4178">
        <v>33</v>
      </c>
    </row>
    <row r="4179" spans="1:15" x14ac:dyDescent="0.45">
      <c r="A4179" t="s">
        <v>693</v>
      </c>
      <c r="B4179">
        <v>2024</v>
      </c>
      <c r="C4179" s="9">
        <v>45326</v>
      </c>
      <c r="D4179" t="s">
        <v>72</v>
      </c>
      <c r="E4179" t="s">
        <v>454</v>
      </c>
      <c r="F4179">
        <v>6</v>
      </c>
      <c r="G4179">
        <v>6</v>
      </c>
      <c r="H4179" t="s">
        <v>16</v>
      </c>
      <c r="I4179" t="s">
        <v>17</v>
      </c>
      <c r="J4179">
        <v>24.791780821917801</v>
      </c>
      <c r="K4179">
        <v>28.707000000000001</v>
      </c>
      <c r="L4179">
        <v>28.312000000000001</v>
      </c>
      <c r="M4179">
        <v>29.776</v>
      </c>
      <c r="N4179">
        <v>0.73199999999999998</v>
      </c>
      <c r="O4179">
        <v>7</v>
      </c>
    </row>
    <row r="4180" spans="1:15" x14ac:dyDescent="0.45">
      <c r="A4180" t="s">
        <v>693</v>
      </c>
      <c r="B4180">
        <v>2024</v>
      </c>
      <c r="C4180" s="9">
        <v>45326</v>
      </c>
      <c r="D4180" t="s">
        <v>72</v>
      </c>
      <c r="E4180" t="s">
        <v>454</v>
      </c>
      <c r="F4180">
        <v>7</v>
      </c>
      <c r="G4180">
        <v>1</v>
      </c>
      <c r="H4180" t="s">
        <v>26</v>
      </c>
      <c r="I4180" t="s">
        <v>27</v>
      </c>
      <c r="J4180">
        <v>25.7068493150684</v>
      </c>
      <c r="K4180">
        <v>25.723999999999901</v>
      </c>
      <c r="L4180">
        <v>25.864000000000001</v>
      </c>
      <c r="M4180">
        <v>27.402000000000001</v>
      </c>
      <c r="N4180">
        <v>0.76900000000000002</v>
      </c>
      <c r="O4180">
        <v>3</v>
      </c>
    </row>
    <row r="4181" spans="1:15" x14ac:dyDescent="0.45">
      <c r="A4181" t="s">
        <v>693</v>
      </c>
      <c r="B4181">
        <v>2024</v>
      </c>
      <c r="C4181" s="9">
        <v>45326</v>
      </c>
      <c r="D4181" t="s">
        <v>72</v>
      </c>
      <c r="E4181" t="s">
        <v>454</v>
      </c>
      <c r="F4181">
        <v>7</v>
      </c>
      <c r="G4181">
        <v>2</v>
      </c>
      <c r="H4181" t="s">
        <v>35</v>
      </c>
      <c r="I4181" t="s">
        <v>36</v>
      </c>
      <c r="J4181">
        <v>25.830136986301302</v>
      </c>
      <c r="K4181">
        <v>24.314</v>
      </c>
      <c r="L4181">
        <v>24.404</v>
      </c>
      <c r="M4181">
        <v>26.617999999999999</v>
      </c>
      <c r="N4181">
        <v>1.107</v>
      </c>
      <c r="O4181">
        <v>18</v>
      </c>
    </row>
    <row r="4182" spans="1:15" x14ac:dyDescent="0.45">
      <c r="A4182" t="s">
        <v>693</v>
      </c>
      <c r="B4182">
        <v>2024</v>
      </c>
      <c r="C4182" s="9">
        <v>45326</v>
      </c>
      <c r="D4182" t="s">
        <v>72</v>
      </c>
      <c r="E4182" t="s">
        <v>454</v>
      </c>
      <c r="F4182">
        <v>7</v>
      </c>
      <c r="G4182">
        <v>3</v>
      </c>
      <c r="H4182" t="s">
        <v>3855</v>
      </c>
      <c r="I4182" t="s">
        <v>38</v>
      </c>
      <c r="J4182">
        <v>20.816438356164301</v>
      </c>
      <c r="K4182">
        <v>9</v>
      </c>
      <c r="L4182">
        <v>14.977</v>
      </c>
      <c r="M4182">
        <v>23.873000000000001</v>
      </c>
      <c r="N4182">
        <v>4.4480000000000004</v>
      </c>
      <c r="O4182">
        <v>13</v>
      </c>
    </row>
    <row r="4183" spans="1:15" x14ac:dyDescent="0.45">
      <c r="A4183" t="s">
        <v>693</v>
      </c>
      <c r="B4183">
        <v>2024</v>
      </c>
      <c r="C4183" s="9">
        <v>45326</v>
      </c>
      <c r="D4183" t="s">
        <v>72</v>
      </c>
      <c r="E4183" t="s">
        <v>454</v>
      </c>
      <c r="F4183">
        <v>7</v>
      </c>
      <c r="G4183">
        <v>4</v>
      </c>
      <c r="H4183" t="s">
        <v>903</v>
      </c>
      <c r="I4183" t="s">
        <v>51</v>
      </c>
      <c r="J4183">
        <v>20.106849315068398</v>
      </c>
      <c r="K4183">
        <v>8.68</v>
      </c>
      <c r="L4183">
        <v>11.496</v>
      </c>
      <c r="M4183">
        <v>17.454000000000001</v>
      </c>
      <c r="N4183">
        <v>2.9790000000000001</v>
      </c>
      <c r="O4183">
        <v>12</v>
      </c>
    </row>
    <row r="4184" spans="1:15" x14ac:dyDescent="0.45">
      <c r="A4184" t="s">
        <v>693</v>
      </c>
      <c r="B4184">
        <v>2024</v>
      </c>
      <c r="C4184" s="9">
        <v>45326</v>
      </c>
      <c r="D4184" t="s">
        <v>72</v>
      </c>
      <c r="E4184" t="s">
        <v>454</v>
      </c>
      <c r="F4184">
        <v>7</v>
      </c>
      <c r="G4184">
        <v>5</v>
      </c>
      <c r="H4184" t="s">
        <v>975</v>
      </c>
      <c r="I4184" t="s">
        <v>156</v>
      </c>
      <c r="J4184">
        <v>22.778082191780801</v>
      </c>
      <c r="K4184">
        <v>9</v>
      </c>
      <c r="L4184">
        <v>9.3930000000000007</v>
      </c>
      <c r="M4184">
        <v>18.367000000000001</v>
      </c>
      <c r="N4184">
        <v>4.4870000000000001</v>
      </c>
      <c r="O4184">
        <v>33</v>
      </c>
    </row>
    <row r="4185" spans="1:15" x14ac:dyDescent="0.45">
      <c r="A4185" t="s">
        <v>693</v>
      </c>
      <c r="B4185">
        <v>2024</v>
      </c>
      <c r="C4185" s="9">
        <v>45326</v>
      </c>
      <c r="D4185" t="s">
        <v>72</v>
      </c>
      <c r="E4185" t="s">
        <v>454</v>
      </c>
      <c r="F4185">
        <v>7</v>
      </c>
      <c r="G4185">
        <v>6</v>
      </c>
      <c r="H4185" t="s">
        <v>64</v>
      </c>
      <c r="I4185" t="s">
        <v>65</v>
      </c>
      <c r="J4185">
        <v>23.117808219177999</v>
      </c>
      <c r="K4185">
        <v>15.552</v>
      </c>
      <c r="L4185">
        <v>14.893000000000001</v>
      </c>
      <c r="M4185">
        <v>18.047000000000001</v>
      </c>
      <c r="N4185">
        <v>1.577</v>
      </c>
      <c r="O4185">
        <v>13</v>
      </c>
    </row>
    <row r="4186" spans="1:15" x14ac:dyDescent="0.45">
      <c r="A4186" t="s">
        <v>693</v>
      </c>
      <c r="B4186">
        <v>2024</v>
      </c>
      <c r="C4186" s="9">
        <v>45326</v>
      </c>
      <c r="D4186" t="s">
        <v>72</v>
      </c>
      <c r="E4186" t="s">
        <v>642</v>
      </c>
      <c r="F4186">
        <v>1</v>
      </c>
      <c r="G4186">
        <v>1</v>
      </c>
      <c r="H4186" t="s">
        <v>52</v>
      </c>
      <c r="I4186" t="s">
        <v>53</v>
      </c>
      <c r="J4186">
        <v>26.906849315068399</v>
      </c>
      <c r="K4186">
        <v>19.465</v>
      </c>
      <c r="L4186">
        <v>19.783999999999999</v>
      </c>
      <c r="M4186">
        <v>21.608000000000001</v>
      </c>
      <c r="N4186">
        <v>0.91200000000000003</v>
      </c>
      <c r="O4186">
        <v>11</v>
      </c>
    </row>
    <row r="4187" spans="1:15" x14ac:dyDescent="0.45">
      <c r="A4187" t="s">
        <v>693</v>
      </c>
      <c r="B4187">
        <v>2024</v>
      </c>
      <c r="C4187" s="9">
        <v>45326</v>
      </c>
      <c r="D4187" t="s">
        <v>72</v>
      </c>
      <c r="E4187" t="s">
        <v>642</v>
      </c>
      <c r="F4187">
        <v>1</v>
      </c>
      <c r="G4187">
        <v>2</v>
      </c>
      <c r="H4187" t="s">
        <v>64</v>
      </c>
      <c r="I4187" t="s">
        <v>65</v>
      </c>
      <c r="J4187">
        <v>23.117808219177999</v>
      </c>
      <c r="K4187">
        <v>14.893000000000001</v>
      </c>
      <c r="L4187">
        <v>15.860999999999899</v>
      </c>
      <c r="M4187">
        <v>18.864999999999998</v>
      </c>
      <c r="N4187">
        <v>1.502</v>
      </c>
      <c r="O4187">
        <v>13</v>
      </c>
    </row>
    <row r="4188" spans="1:15" x14ac:dyDescent="0.45">
      <c r="A4188" t="s">
        <v>693</v>
      </c>
      <c r="B4188">
        <v>2024</v>
      </c>
      <c r="C4188" s="9">
        <v>45326</v>
      </c>
      <c r="D4188" t="s">
        <v>72</v>
      </c>
      <c r="E4188" t="s">
        <v>642</v>
      </c>
      <c r="F4188">
        <v>1</v>
      </c>
      <c r="G4188">
        <v>3</v>
      </c>
      <c r="H4188" t="s">
        <v>39</v>
      </c>
      <c r="I4188" t="s">
        <v>40</v>
      </c>
      <c r="J4188">
        <v>29.4876712328767</v>
      </c>
      <c r="K4188">
        <v>24.424999999999901</v>
      </c>
      <c r="L4188">
        <v>24.314</v>
      </c>
      <c r="M4188">
        <v>25.876000000000001</v>
      </c>
      <c r="N4188">
        <v>0.78100000000000003</v>
      </c>
      <c r="O4188">
        <v>18</v>
      </c>
    </row>
    <row r="4189" spans="1:15" x14ac:dyDescent="0.45">
      <c r="A4189" t="s">
        <v>693</v>
      </c>
      <c r="B4189">
        <v>2024</v>
      </c>
      <c r="C4189" s="9">
        <v>45326</v>
      </c>
      <c r="D4189" t="s">
        <v>72</v>
      </c>
      <c r="E4189" t="s">
        <v>642</v>
      </c>
      <c r="F4189">
        <v>1</v>
      </c>
      <c r="G4189">
        <v>4</v>
      </c>
      <c r="H4189" t="s">
        <v>846</v>
      </c>
      <c r="I4189" t="s">
        <v>120</v>
      </c>
      <c r="J4189">
        <v>27.923287671232799</v>
      </c>
      <c r="K4189">
        <v>10.111000000000001</v>
      </c>
      <c r="L4189">
        <v>11.686999999999999</v>
      </c>
      <c r="M4189">
        <v>15.659000000000001</v>
      </c>
      <c r="N4189">
        <v>1.986</v>
      </c>
      <c r="O4189">
        <v>23</v>
      </c>
    </row>
    <row r="4190" spans="1:15" x14ac:dyDescent="0.45">
      <c r="A4190" t="s">
        <v>693</v>
      </c>
      <c r="B4190">
        <v>2024</v>
      </c>
      <c r="C4190" s="9">
        <v>45326</v>
      </c>
      <c r="D4190" t="s">
        <v>72</v>
      </c>
      <c r="E4190" t="s">
        <v>642</v>
      </c>
      <c r="F4190">
        <v>1</v>
      </c>
      <c r="G4190">
        <v>5</v>
      </c>
      <c r="H4190" t="s">
        <v>99</v>
      </c>
      <c r="I4190" t="s">
        <v>47</v>
      </c>
      <c r="J4190">
        <v>26.972602739726</v>
      </c>
      <c r="K4190">
        <v>22.265000000000001</v>
      </c>
      <c r="L4190">
        <v>21.922000000000001</v>
      </c>
      <c r="M4190">
        <v>23.98</v>
      </c>
      <c r="N4190">
        <v>1.0289999999999999</v>
      </c>
      <c r="O4190">
        <v>28</v>
      </c>
    </row>
    <row r="4191" spans="1:15" x14ac:dyDescent="0.45">
      <c r="A4191" t="s">
        <v>693</v>
      </c>
      <c r="B4191">
        <v>2024</v>
      </c>
      <c r="C4191" s="9">
        <v>45326</v>
      </c>
      <c r="D4191" t="s">
        <v>72</v>
      </c>
      <c r="E4191" t="s">
        <v>642</v>
      </c>
      <c r="F4191">
        <v>1</v>
      </c>
      <c r="G4191">
        <v>6</v>
      </c>
      <c r="H4191" t="s">
        <v>80</v>
      </c>
      <c r="I4191" t="s">
        <v>3852</v>
      </c>
      <c r="J4191">
        <v>21.9917808219178</v>
      </c>
      <c r="K4191">
        <v>19.378999999999898</v>
      </c>
      <c r="L4191">
        <v>18.353000000000002</v>
      </c>
      <c r="M4191">
        <v>21.709</v>
      </c>
      <c r="N4191">
        <v>1.6779999999999999</v>
      </c>
      <c r="O4191">
        <v>33</v>
      </c>
    </row>
    <row r="4192" spans="1:15" x14ac:dyDescent="0.45">
      <c r="A4192" t="s">
        <v>693</v>
      </c>
      <c r="B4192">
        <v>2024</v>
      </c>
      <c r="C4192" s="9">
        <v>45326</v>
      </c>
      <c r="D4192" t="s">
        <v>72</v>
      </c>
      <c r="E4192" t="s">
        <v>642</v>
      </c>
      <c r="F4192">
        <v>2</v>
      </c>
      <c r="G4192">
        <v>1</v>
      </c>
      <c r="H4192" t="s">
        <v>20</v>
      </c>
      <c r="I4192" t="s">
        <v>21</v>
      </c>
      <c r="J4192">
        <v>28.5013698630137</v>
      </c>
      <c r="K4192">
        <v>29.100999999999999</v>
      </c>
      <c r="L4192">
        <v>29.184999999999999</v>
      </c>
      <c r="M4192">
        <v>30.629000000000001</v>
      </c>
      <c r="N4192">
        <v>0.72199999999999998</v>
      </c>
      <c r="O4192">
        <v>9</v>
      </c>
    </row>
    <row r="4193" spans="1:15" x14ac:dyDescent="0.45">
      <c r="A4193" t="s">
        <v>693</v>
      </c>
      <c r="B4193">
        <v>2024</v>
      </c>
      <c r="C4193" s="9">
        <v>45326</v>
      </c>
      <c r="D4193" t="s">
        <v>72</v>
      </c>
      <c r="E4193" t="s">
        <v>642</v>
      </c>
      <c r="F4193">
        <v>2</v>
      </c>
      <c r="G4193">
        <v>2</v>
      </c>
      <c r="H4193" t="s">
        <v>900</v>
      </c>
      <c r="I4193" t="s">
        <v>38</v>
      </c>
      <c r="J4193">
        <v>20.035616438356101</v>
      </c>
      <c r="K4193">
        <v>17.189</v>
      </c>
      <c r="L4193">
        <v>19.7</v>
      </c>
      <c r="M4193">
        <v>24.646000000000001</v>
      </c>
      <c r="N4193">
        <v>2.4729999999999999</v>
      </c>
      <c r="O4193">
        <v>13</v>
      </c>
    </row>
    <row r="4194" spans="1:15" x14ac:dyDescent="0.45">
      <c r="A4194" t="s">
        <v>693</v>
      </c>
      <c r="B4194">
        <v>2024</v>
      </c>
      <c r="C4194" s="9">
        <v>45326</v>
      </c>
      <c r="D4194" t="s">
        <v>72</v>
      </c>
      <c r="E4194" t="s">
        <v>642</v>
      </c>
      <c r="F4194">
        <v>2</v>
      </c>
      <c r="G4194">
        <v>3</v>
      </c>
      <c r="H4194" t="s">
        <v>45</v>
      </c>
      <c r="I4194" t="s">
        <v>40</v>
      </c>
      <c r="J4194">
        <v>32.9534246575342</v>
      </c>
      <c r="K4194">
        <v>22.177999999999901</v>
      </c>
      <c r="L4194">
        <v>22.350999999999999</v>
      </c>
      <c r="M4194">
        <v>25.091000000000001</v>
      </c>
      <c r="N4194">
        <v>1.37</v>
      </c>
      <c r="O4194">
        <v>18</v>
      </c>
    </row>
    <row r="4195" spans="1:15" x14ac:dyDescent="0.45">
      <c r="A4195" t="s">
        <v>693</v>
      </c>
      <c r="B4195">
        <v>2024</v>
      </c>
      <c r="C4195" s="9">
        <v>45326</v>
      </c>
      <c r="D4195" t="s">
        <v>72</v>
      </c>
      <c r="E4195" t="s">
        <v>642</v>
      </c>
      <c r="F4195">
        <v>2</v>
      </c>
      <c r="G4195">
        <v>4</v>
      </c>
      <c r="H4195" t="s">
        <v>874</v>
      </c>
      <c r="I4195" t="s">
        <v>156</v>
      </c>
      <c r="J4195">
        <v>30.808219178082101</v>
      </c>
      <c r="K4195">
        <v>18.184000000000001</v>
      </c>
      <c r="L4195">
        <v>18.648</v>
      </c>
      <c r="M4195">
        <v>23.463999999999999</v>
      </c>
      <c r="N4195">
        <v>2.4079999999999999</v>
      </c>
      <c r="O4195">
        <v>23</v>
      </c>
    </row>
    <row r="4196" spans="1:15" x14ac:dyDescent="0.45">
      <c r="A4196" t="s">
        <v>693</v>
      </c>
      <c r="B4196">
        <v>2024</v>
      </c>
      <c r="C4196" s="9">
        <v>45326</v>
      </c>
      <c r="D4196" t="s">
        <v>72</v>
      </c>
      <c r="E4196" t="s">
        <v>642</v>
      </c>
      <c r="F4196">
        <v>2</v>
      </c>
      <c r="G4196">
        <v>5</v>
      </c>
      <c r="H4196" t="s">
        <v>54</v>
      </c>
      <c r="I4196" t="s">
        <v>44</v>
      </c>
      <c r="J4196">
        <v>26.619178082191699</v>
      </c>
      <c r="K4196">
        <v>20.863999999999901</v>
      </c>
      <c r="L4196">
        <v>20.672999999999998</v>
      </c>
      <c r="M4196">
        <v>23.033000000000001</v>
      </c>
      <c r="N4196">
        <v>1.18</v>
      </c>
      <c r="O4196">
        <v>28</v>
      </c>
    </row>
    <row r="4197" spans="1:15" x14ac:dyDescent="0.45">
      <c r="A4197" t="s">
        <v>693</v>
      </c>
      <c r="B4197">
        <v>2024</v>
      </c>
      <c r="C4197" s="9">
        <v>45326</v>
      </c>
      <c r="D4197" t="s">
        <v>72</v>
      </c>
      <c r="E4197" t="s">
        <v>642</v>
      </c>
      <c r="F4197">
        <v>2</v>
      </c>
      <c r="G4197">
        <v>6</v>
      </c>
      <c r="H4197" t="s">
        <v>101</v>
      </c>
      <c r="I4197" t="s">
        <v>151</v>
      </c>
      <c r="J4197">
        <v>24.347945205479402</v>
      </c>
      <c r="K4197">
        <v>16.635999999999999</v>
      </c>
      <c r="L4197">
        <v>15.965999999999999</v>
      </c>
      <c r="M4197">
        <v>19.756</v>
      </c>
      <c r="N4197">
        <v>1.895</v>
      </c>
      <c r="O4197">
        <v>33</v>
      </c>
    </row>
    <row r="4198" spans="1:15" x14ac:dyDescent="0.45">
      <c r="A4198" t="s">
        <v>693</v>
      </c>
      <c r="B4198">
        <v>2024</v>
      </c>
      <c r="C4198" s="9">
        <v>45326</v>
      </c>
      <c r="D4198" t="s">
        <v>72</v>
      </c>
      <c r="E4198" t="s">
        <v>642</v>
      </c>
      <c r="F4198">
        <v>3</v>
      </c>
      <c r="G4198">
        <v>1</v>
      </c>
      <c r="H4198" t="s">
        <v>903</v>
      </c>
      <c r="I4198" t="s">
        <v>51</v>
      </c>
      <c r="J4198">
        <v>20.106849315068398</v>
      </c>
      <c r="K4198">
        <v>11.496</v>
      </c>
      <c r="L4198">
        <v>15.224</v>
      </c>
      <c r="M4198">
        <v>20.462</v>
      </c>
      <c r="N4198">
        <v>2.6190000000000002</v>
      </c>
      <c r="O4198">
        <v>12</v>
      </c>
    </row>
    <row r="4199" spans="1:15" x14ac:dyDescent="0.45">
      <c r="A4199" t="s">
        <v>693</v>
      </c>
      <c r="B4199">
        <v>2024</v>
      </c>
      <c r="C4199" s="9">
        <v>45326</v>
      </c>
      <c r="D4199" t="s">
        <v>72</v>
      </c>
      <c r="E4199" t="s">
        <v>642</v>
      </c>
      <c r="F4199">
        <v>3</v>
      </c>
      <c r="G4199">
        <v>2</v>
      </c>
      <c r="H4199" t="s">
        <v>58</v>
      </c>
      <c r="I4199" t="s">
        <v>59</v>
      </c>
      <c r="J4199">
        <v>26.057534246575301</v>
      </c>
      <c r="K4199">
        <v>16.11</v>
      </c>
      <c r="L4199">
        <v>16.555</v>
      </c>
      <c r="M4199">
        <v>19.004999999999999</v>
      </c>
      <c r="N4199">
        <v>1.2250000000000001</v>
      </c>
      <c r="O4199">
        <v>13</v>
      </c>
    </row>
    <row r="4200" spans="1:15" x14ac:dyDescent="0.45">
      <c r="A4200" t="s">
        <v>693</v>
      </c>
      <c r="B4200">
        <v>2024</v>
      </c>
      <c r="C4200" s="9">
        <v>45326</v>
      </c>
      <c r="D4200" t="s">
        <v>72</v>
      </c>
      <c r="E4200" t="s">
        <v>642</v>
      </c>
      <c r="F4200">
        <v>3</v>
      </c>
      <c r="G4200">
        <v>3</v>
      </c>
      <c r="H4200" t="s">
        <v>115</v>
      </c>
      <c r="I4200" t="s">
        <v>3849</v>
      </c>
      <c r="J4200">
        <v>26.512328767123201</v>
      </c>
      <c r="K4200">
        <v>14.625999999999999</v>
      </c>
      <c r="L4200">
        <v>15.516999999999999</v>
      </c>
      <c r="M4200">
        <v>20.291</v>
      </c>
      <c r="N4200">
        <v>2.387</v>
      </c>
      <c r="O4200">
        <v>18</v>
      </c>
    </row>
    <row r="4201" spans="1:15" x14ac:dyDescent="0.45">
      <c r="A4201" t="s">
        <v>693</v>
      </c>
      <c r="B4201">
        <v>2024</v>
      </c>
      <c r="C4201" s="9">
        <v>45326</v>
      </c>
      <c r="D4201" t="s">
        <v>72</v>
      </c>
      <c r="E4201" t="s">
        <v>642</v>
      </c>
      <c r="F4201">
        <v>3</v>
      </c>
      <c r="G4201">
        <v>4</v>
      </c>
      <c r="H4201" t="s">
        <v>3858</v>
      </c>
      <c r="I4201" t="s">
        <v>3852</v>
      </c>
      <c r="J4201">
        <v>18.109589041095798</v>
      </c>
      <c r="K4201">
        <v>8.3309999999999995</v>
      </c>
      <c r="L4201">
        <v>11.4429999999999</v>
      </c>
      <c r="M4201">
        <v>18.338999999999999</v>
      </c>
      <c r="N4201">
        <v>3.448</v>
      </c>
      <c r="O4201">
        <v>23</v>
      </c>
    </row>
    <row r="4202" spans="1:15" x14ac:dyDescent="0.45">
      <c r="A4202" t="s">
        <v>693</v>
      </c>
      <c r="B4202">
        <v>2024</v>
      </c>
      <c r="C4202" s="9">
        <v>45326</v>
      </c>
      <c r="D4202" t="s">
        <v>72</v>
      </c>
      <c r="E4202" t="s">
        <v>642</v>
      </c>
      <c r="F4202">
        <v>3</v>
      </c>
      <c r="G4202">
        <v>5</v>
      </c>
      <c r="H4202" t="s">
        <v>60</v>
      </c>
      <c r="I4202" t="s">
        <v>61</v>
      </c>
      <c r="J4202">
        <v>35.556164383561601</v>
      </c>
      <c r="K4202">
        <v>22.584999999999901</v>
      </c>
      <c r="L4202">
        <v>22.379000000000001</v>
      </c>
      <c r="M4202">
        <v>23.759</v>
      </c>
      <c r="N4202">
        <v>0.69</v>
      </c>
      <c r="O4202">
        <v>28</v>
      </c>
    </row>
    <row r="4203" spans="1:15" x14ac:dyDescent="0.45">
      <c r="A4203" t="s">
        <v>693</v>
      </c>
      <c r="B4203">
        <v>2024</v>
      </c>
      <c r="C4203" s="9">
        <v>45326</v>
      </c>
      <c r="D4203" t="s">
        <v>72</v>
      </c>
      <c r="E4203" t="s">
        <v>642</v>
      </c>
      <c r="F4203">
        <v>3</v>
      </c>
      <c r="G4203">
        <v>6</v>
      </c>
      <c r="H4203" t="s">
        <v>975</v>
      </c>
      <c r="I4203" t="s">
        <v>156</v>
      </c>
      <c r="J4203">
        <v>22.778082191780801</v>
      </c>
      <c r="K4203">
        <v>9.3930000000000007</v>
      </c>
      <c r="L4203">
        <v>7.3819999999999997</v>
      </c>
      <c r="M4203">
        <v>14.67</v>
      </c>
      <c r="N4203">
        <v>3.6440000000000001</v>
      </c>
      <c r="O4203">
        <v>33</v>
      </c>
    </row>
    <row r="4204" spans="1:15" x14ac:dyDescent="0.45">
      <c r="A4204" t="s">
        <v>693</v>
      </c>
      <c r="B4204">
        <v>2024</v>
      </c>
      <c r="C4204" s="9">
        <v>45326</v>
      </c>
      <c r="D4204" t="s">
        <v>72</v>
      </c>
      <c r="E4204" t="s">
        <v>642</v>
      </c>
      <c r="F4204">
        <v>4</v>
      </c>
      <c r="G4204">
        <v>1</v>
      </c>
      <c r="H4204" t="s">
        <v>42</v>
      </c>
      <c r="I4204" t="s">
        <v>97</v>
      </c>
      <c r="J4204">
        <v>25.178082191780799</v>
      </c>
      <c r="K4204">
        <v>29.577999999999999</v>
      </c>
      <c r="L4204">
        <v>29.815999999999899</v>
      </c>
      <c r="M4204">
        <v>32.223999999999997</v>
      </c>
      <c r="N4204">
        <v>1.204</v>
      </c>
      <c r="O4204">
        <v>1</v>
      </c>
    </row>
    <row r="4205" spans="1:15" x14ac:dyDescent="0.45">
      <c r="A4205" t="s">
        <v>693</v>
      </c>
      <c r="B4205">
        <v>2024</v>
      </c>
      <c r="C4205" s="9">
        <v>45326</v>
      </c>
      <c r="D4205" t="s">
        <v>72</v>
      </c>
      <c r="E4205" t="s">
        <v>642</v>
      </c>
      <c r="F4205">
        <v>4</v>
      </c>
      <c r="G4205">
        <v>2</v>
      </c>
      <c r="H4205" t="s">
        <v>3855</v>
      </c>
      <c r="I4205" t="s">
        <v>38</v>
      </c>
      <c r="J4205">
        <v>20.816438356164301</v>
      </c>
      <c r="K4205">
        <v>14.977</v>
      </c>
      <c r="L4205">
        <v>19.983000000000001</v>
      </c>
      <c r="M4205">
        <v>26.805</v>
      </c>
      <c r="N4205">
        <v>3.411</v>
      </c>
      <c r="O4205">
        <v>13</v>
      </c>
    </row>
    <row r="4206" spans="1:15" x14ac:dyDescent="0.45">
      <c r="A4206" t="s">
        <v>693</v>
      </c>
      <c r="B4206">
        <v>2024</v>
      </c>
      <c r="C4206" s="9">
        <v>45326</v>
      </c>
      <c r="D4206" t="s">
        <v>72</v>
      </c>
      <c r="E4206" t="s">
        <v>642</v>
      </c>
      <c r="F4206">
        <v>4</v>
      </c>
      <c r="G4206">
        <v>3</v>
      </c>
      <c r="H4206" t="s">
        <v>651</v>
      </c>
      <c r="I4206" t="s">
        <v>29</v>
      </c>
      <c r="J4206">
        <v>23.041095890410901</v>
      </c>
      <c r="K4206">
        <v>15.558999999999999</v>
      </c>
      <c r="L4206">
        <v>17.954999999999998</v>
      </c>
      <c r="M4206">
        <v>23.291</v>
      </c>
      <c r="N4206">
        <v>2.6680000000000001</v>
      </c>
      <c r="O4206">
        <v>18</v>
      </c>
    </row>
    <row r="4207" spans="1:15" x14ac:dyDescent="0.45">
      <c r="A4207" t="s">
        <v>693</v>
      </c>
      <c r="B4207">
        <v>2024</v>
      </c>
      <c r="C4207" s="9">
        <v>45326</v>
      </c>
      <c r="D4207" t="s">
        <v>72</v>
      </c>
      <c r="E4207" t="s">
        <v>642</v>
      </c>
      <c r="F4207">
        <v>4</v>
      </c>
      <c r="G4207">
        <v>4</v>
      </c>
      <c r="H4207" t="s">
        <v>32</v>
      </c>
      <c r="I4207" t="s">
        <v>17</v>
      </c>
      <c r="J4207">
        <v>21.531506849315001</v>
      </c>
      <c r="K4207">
        <v>23.132000000000001</v>
      </c>
      <c r="L4207">
        <v>23.027999999999999</v>
      </c>
      <c r="M4207">
        <v>25.224</v>
      </c>
      <c r="N4207">
        <v>1.0980000000000001</v>
      </c>
      <c r="O4207">
        <v>23</v>
      </c>
    </row>
    <row r="4208" spans="1:15" x14ac:dyDescent="0.45">
      <c r="A4208" t="s">
        <v>693</v>
      </c>
      <c r="B4208">
        <v>2024</v>
      </c>
      <c r="C4208" s="9">
        <v>45326</v>
      </c>
      <c r="D4208" t="s">
        <v>72</v>
      </c>
      <c r="E4208" t="s">
        <v>642</v>
      </c>
      <c r="F4208">
        <v>4</v>
      </c>
      <c r="G4208">
        <v>5</v>
      </c>
      <c r="H4208" t="s">
        <v>48</v>
      </c>
      <c r="I4208" t="s">
        <v>49</v>
      </c>
      <c r="J4208">
        <v>23.019178082191701</v>
      </c>
      <c r="K4208">
        <v>19.120999999999999</v>
      </c>
      <c r="L4208">
        <v>19.052999999999901</v>
      </c>
      <c r="M4208">
        <v>21.408999999999999</v>
      </c>
      <c r="N4208">
        <v>1.1779999999999999</v>
      </c>
      <c r="O4208">
        <v>28</v>
      </c>
    </row>
    <row r="4209" spans="1:15" x14ac:dyDescent="0.45">
      <c r="A4209" t="s">
        <v>693</v>
      </c>
      <c r="B4209">
        <v>2024</v>
      </c>
      <c r="C4209" s="9">
        <v>45326</v>
      </c>
      <c r="D4209" t="s">
        <v>72</v>
      </c>
      <c r="E4209" t="s">
        <v>642</v>
      </c>
      <c r="F4209">
        <v>4</v>
      </c>
      <c r="G4209">
        <v>6</v>
      </c>
      <c r="H4209" t="s">
        <v>107</v>
      </c>
      <c r="I4209" t="s">
        <v>59</v>
      </c>
      <c r="J4209">
        <v>20.413698630136899</v>
      </c>
      <c r="K4209">
        <v>14.449</v>
      </c>
      <c r="L4209">
        <v>14.342000000000001</v>
      </c>
      <c r="M4209">
        <v>17.492000000000001</v>
      </c>
      <c r="N4209">
        <v>1.575</v>
      </c>
      <c r="O4209">
        <v>33</v>
      </c>
    </row>
    <row r="4210" spans="1:15" x14ac:dyDescent="0.45">
      <c r="A4210" t="s">
        <v>693</v>
      </c>
      <c r="B4210">
        <v>2024</v>
      </c>
      <c r="C4210" s="9">
        <v>45326</v>
      </c>
      <c r="D4210" t="s">
        <v>72</v>
      </c>
      <c r="E4210" t="s">
        <v>642</v>
      </c>
      <c r="F4210">
        <v>4</v>
      </c>
      <c r="G4210">
        <v>7</v>
      </c>
      <c r="H4210" t="s">
        <v>387</v>
      </c>
      <c r="I4210" t="s">
        <v>65</v>
      </c>
      <c r="J4210">
        <v>23.638356164383499</v>
      </c>
      <c r="K4210">
        <v>5.6649999999999903</v>
      </c>
      <c r="L4210">
        <v>3.625</v>
      </c>
      <c r="M4210">
        <v>12.535</v>
      </c>
      <c r="N4210">
        <v>4.4550000000000001</v>
      </c>
      <c r="O4210">
        <v>38</v>
      </c>
    </row>
    <row r="4211" spans="1:15" x14ac:dyDescent="0.45">
      <c r="A4211" t="s">
        <v>693</v>
      </c>
      <c r="B4211">
        <v>2024</v>
      </c>
      <c r="C4211" s="9">
        <v>45326</v>
      </c>
      <c r="D4211" t="s">
        <v>72</v>
      </c>
      <c r="E4211" t="s">
        <v>642</v>
      </c>
      <c r="F4211">
        <v>5</v>
      </c>
      <c r="G4211">
        <v>1</v>
      </c>
      <c r="H4211" t="s">
        <v>16</v>
      </c>
      <c r="I4211" t="s">
        <v>17</v>
      </c>
      <c r="J4211">
        <v>24.791780821917801</v>
      </c>
      <c r="K4211">
        <v>28.312000000000001</v>
      </c>
      <c r="L4211">
        <v>28.462</v>
      </c>
      <c r="M4211">
        <v>29.923999999999999</v>
      </c>
      <c r="N4211">
        <v>0.73099999999999998</v>
      </c>
      <c r="O4211">
        <v>7</v>
      </c>
    </row>
    <row r="4212" spans="1:15" x14ac:dyDescent="0.45">
      <c r="A4212" t="s">
        <v>693</v>
      </c>
      <c r="B4212">
        <v>2024</v>
      </c>
      <c r="C4212" s="9">
        <v>45326</v>
      </c>
      <c r="D4212" t="s">
        <v>72</v>
      </c>
      <c r="E4212" t="s">
        <v>642</v>
      </c>
      <c r="F4212">
        <v>5</v>
      </c>
      <c r="G4212">
        <v>2</v>
      </c>
      <c r="H4212" t="s">
        <v>23</v>
      </c>
      <c r="I4212" t="s">
        <v>15</v>
      </c>
      <c r="J4212">
        <v>26.4</v>
      </c>
      <c r="K4212">
        <v>28.739000000000001</v>
      </c>
      <c r="L4212">
        <v>28.779</v>
      </c>
      <c r="M4212">
        <v>30.431000000000001</v>
      </c>
      <c r="N4212">
        <v>0.82599999999999996</v>
      </c>
      <c r="O4212">
        <v>13</v>
      </c>
    </row>
    <row r="4213" spans="1:15" x14ac:dyDescent="0.45">
      <c r="A4213" t="s">
        <v>693</v>
      </c>
      <c r="B4213">
        <v>2024</v>
      </c>
      <c r="C4213" s="9">
        <v>45326</v>
      </c>
      <c r="D4213" t="s">
        <v>72</v>
      </c>
      <c r="E4213" t="s">
        <v>642</v>
      </c>
      <c r="F4213">
        <v>5</v>
      </c>
      <c r="G4213">
        <v>3</v>
      </c>
      <c r="H4213" t="s">
        <v>35</v>
      </c>
      <c r="I4213" t="s">
        <v>36</v>
      </c>
      <c r="J4213">
        <v>25.830136986301302</v>
      </c>
      <c r="K4213">
        <v>24.404</v>
      </c>
      <c r="L4213">
        <v>24.533999999999999</v>
      </c>
      <c r="M4213">
        <v>26.7</v>
      </c>
      <c r="N4213">
        <v>1.083</v>
      </c>
      <c r="O4213">
        <v>18</v>
      </c>
    </row>
    <row r="4214" spans="1:15" x14ac:dyDescent="0.45">
      <c r="A4214" t="s">
        <v>693</v>
      </c>
      <c r="B4214">
        <v>2024</v>
      </c>
      <c r="C4214" s="9">
        <v>45326</v>
      </c>
      <c r="D4214" t="s">
        <v>72</v>
      </c>
      <c r="E4214" t="s">
        <v>642</v>
      </c>
      <c r="F4214">
        <v>5</v>
      </c>
      <c r="G4214">
        <v>4</v>
      </c>
      <c r="H4214" t="s">
        <v>100</v>
      </c>
      <c r="I4214" t="s">
        <v>47</v>
      </c>
      <c r="J4214">
        <v>29.9808219178082</v>
      </c>
      <c r="K4214">
        <v>23.277000000000001</v>
      </c>
      <c r="L4214">
        <v>23.291</v>
      </c>
      <c r="M4214">
        <v>24.773</v>
      </c>
      <c r="N4214">
        <v>0.74099999999999999</v>
      </c>
      <c r="O4214">
        <v>23</v>
      </c>
    </row>
    <row r="4215" spans="1:15" x14ac:dyDescent="0.45">
      <c r="A4215" t="s">
        <v>693</v>
      </c>
      <c r="B4215">
        <v>2024</v>
      </c>
      <c r="C4215" s="9">
        <v>45326</v>
      </c>
      <c r="D4215" t="s">
        <v>72</v>
      </c>
      <c r="E4215" t="s">
        <v>642</v>
      </c>
      <c r="F4215">
        <v>5</v>
      </c>
      <c r="G4215">
        <v>5</v>
      </c>
      <c r="H4215" t="s">
        <v>43</v>
      </c>
      <c r="I4215" t="s">
        <v>44</v>
      </c>
      <c r="J4215">
        <v>31.2136986301369</v>
      </c>
      <c r="K4215">
        <v>24.864000000000001</v>
      </c>
      <c r="L4215">
        <v>24.747</v>
      </c>
      <c r="M4215">
        <v>26.172999999999998</v>
      </c>
      <c r="N4215">
        <v>0.71299999999999997</v>
      </c>
      <c r="O4215">
        <v>28</v>
      </c>
    </row>
    <row r="4216" spans="1:15" x14ac:dyDescent="0.45">
      <c r="A4216" t="s">
        <v>693</v>
      </c>
      <c r="B4216">
        <v>2024</v>
      </c>
      <c r="C4216" s="9">
        <v>45326</v>
      </c>
      <c r="D4216" t="s">
        <v>72</v>
      </c>
      <c r="E4216" t="s">
        <v>642</v>
      </c>
      <c r="F4216">
        <v>5</v>
      </c>
      <c r="G4216">
        <v>6</v>
      </c>
      <c r="H4216" t="s">
        <v>845</v>
      </c>
      <c r="I4216" t="s">
        <v>235</v>
      </c>
      <c r="J4216">
        <v>19.9835616438356</v>
      </c>
      <c r="K4216">
        <v>2.4219999999999899</v>
      </c>
      <c r="L4216">
        <v>7.3269999999999902</v>
      </c>
      <c r="M4216">
        <v>13.776999999999999</v>
      </c>
      <c r="N4216">
        <v>3.2250000000000001</v>
      </c>
      <c r="O4216">
        <v>33</v>
      </c>
    </row>
    <row r="4217" spans="1:15" x14ac:dyDescent="0.45">
      <c r="A4217" t="s">
        <v>693</v>
      </c>
      <c r="B4217">
        <v>2024</v>
      </c>
      <c r="C4217" s="9">
        <v>45326</v>
      </c>
      <c r="D4217" t="s">
        <v>72</v>
      </c>
      <c r="E4217" t="s">
        <v>642</v>
      </c>
      <c r="F4217">
        <v>5</v>
      </c>
      <c r="G4217">
        <v>7</v>
      </c>
      <c r="H4217" t="s">
        <v>831</v>
      </c>
      <c r="I4217" t="s">
        <v>29</v>
      </c>
      <c r="J4217">
        <v>25.591780821917801</v>
      </c>
      <c r="K4217">
        <v>17.8</v>
      </c>
      <c r="L4217">
        <v>16.257000000000001</v>
      </c>
      <c r="M4217">
        <v>20.477</v>
      </c>
      <c r="N4217">
        <v>2.11</v>
      </c>
      <c r="O4217">
        <v>38</v>
      </c>
    </row>
    <row r="4218" spans="1:15" x14ac:dyDescent="0.45">
      <c r="A4218" t="s">
        <v>693</v>
      </c>
      <c r="B4218">
        <v>2024</v>
      </c>
      <c r="C4218" s="9">
        <v>45326</v>
      </c>
      <c r="D4218" t="s">
        <v>72</v>
      </c>
      <c r="E4218" t="s">
        <v>643</v>
      </c>
      <c r="F4218">
        <v>1</v>
      </c>
      <c r="G4218">
        <v>1</v>
      </c>
      <c r="H4218" t="s">
        <v>381</v>
      </c>
      <c r="I4218" t="s">
        <v>25</v>
      </c>
      <c r="J4218">
        <v>21.134246575342399</v>
      </c>
      <c r="K4218">
        <v>24.667000000000002</v>
      </c>
      <c r="L4218">
        <v>25.314</v>
      </c>
      <c r="M4218">
        <v>27.616</v>
      </c>
      <c r="N4218">
        <v>1.151</v>
      </c>
      <c r="O4218">
        <v>4</v>
      </c>
    </row>
    <row r="4219" spans="1:15" x14ac:dyDescent="0.45">
      <c r="A4219" t="s">
        <v>693</v>
      </c>
      <c r="B4219">
        <v>2024</v>
      </c>
      <c r="C4219" s="9">
        <v>45326</v>
      </c>
      <c r="D4219" t="s">
        <v>72</v>
      </c>
      <c r="E4219" t="s">
        <v>643</v>
      </c>
      <c r="F4219">
        <v>1</v>
      </c>
      <c r="G4219">
        <v>2</v>
      </c>
      <c r="H4219" t="s">
        <v>133</v>
      </c>
      <c r="I4219" t="s">
        <v>151</v>
      </c>
      <c r="J4219">
        <v>31.032876712328701</v>
      </c>
      <c r="K4219">
        <v>26.74</v>
      </c>
      <c r="L4219">
        <v>26.867999999999999</v>
      </c>
      <c r="M4219">
        <v>28.32</v>
      </c>
      <c r="N4219">
        <v>0.72599999999999998</v>
      </c>
      <c r="O4219">
        <v>2</v>
      </c>
    </row>
    <row r="4220" spans="1:15" x14ac:dyDescent="0.45">
      <c r="A4220" t="s">
        <v>693</v>
      </c>
      <c r="B4220">
        <v>2024</v>
      </c>
      <c r="C4220" s="9">
        <v>45326</v>
      </c>
      <c r="D4220" t="s">
        <v>72</v>
      </c>
      <c r="E4220" t="s">
        <v>643</v>
      </c>
      <c r="F4220">
        <v>1</v>
      </c>
      <c r="G4220">
        <v>3</v>
      </c>
      <c r="H4220" t="s">
        <v>14</v>
      </c>
      <c r="I4220" t="s">
        <v>15</v>
      </c>
      <c r="J4220">
        <v>24.093150684931501</v>
      </c>
      <c r="K4220">
        <v>30.260999999999999</v>
      </c>
      <c r="L4220">
        <v>30.196999999999999</v>
      </c>
      <c r="M4220">
        <v>31.989000000000001</v>
      </c>
      <c r="N4220">
        <v>0.89600000000000002</v>
      </c>
      <c r="O4220">
        <v>6</v>
      </c>
    </row>
    <row r="4221" spans="1:15" x14ac:dyDescent="0.45">
      <c r="A4221" t="s">
        <v>693</v>
      </c>
      <c r="B4221">
        <v>2024</v>
      </c>
      <c r="C4221" s="9">
        <v>45326</v>
      </c>
      <c r="D4221" t="s">
        <v>72</v>
      </c>
      <c r="E4221" t="s">
        <v>643</v>
      </c>
      <c r="F4221">
        <v>1</v>
      </c>
      <c r="G4221">
        <v>4</v>
      </c>
      <c r="H4221" t="s">
        <v>20</v>
      </c>
      <c r="I4221" t="s">
        <v>21</v>
      </c>
      <c r="J4221">
        <v>28.5013698630137</v>
      </c>
      <c r="K4221">
        <v>29.184999999999999</v>
      </c>
      <c r="L4221">
        <v>29.108000000000001</v>
      </c>
      <c r="M4221">
        <v>30.545999999999999</v>
      </c>
      <c r="N4221">
        <v>0.71899999999999997</v>
      </c>
      <c r="O4221">
        <v>9</v>
      </c>
    </row>
    <row r="4222" spans="1:15" x14ac:dyDescent="0.45">
      <c r="A4222" t="s">
        <v>693</v>
      </c>
      <c r="B4222">
        <v>2024</v>
      </c>
      <c r="C4222" s="9">
        <v>45326</v>
      </c>
      <c r="D4222" t="s">
        <v>72</v>
      </c>
      <c r="E4222" t="s">
        <v>643</v>
      </c>
      <c r="F4222">
        <v>1</v>
      </c>
      <c r="G4222">
        <v>5</v>
      </c>
      <c r="H4222" t="s">
        <v>16</v>
      </c>
      <c r="I4222" t="s">
        <v>17</v>
      </c>
      <c r="J4222">
        <v>24.791780821917801</v>
      </c>
      <c r="K4222">
        <v>28.462</v>
      </c>
      <c r="L4222">
        <v>28.318000000000001</v>
      </c>
      <c r="M4222">
        <v>29.774000000000001</v>
      </c>
      <c r="N4222">
        <v>0.72799999999999998</v>
      </c>
      <c r="O4222">
        <v>7</v>
      </c>
    </row>
    <row r="4223" spans="1:15" x14ac:dyDescent="0.45">
      <c r="A4223" t="s">
        <v>693</v>
      </c>
      <c r="B4223">
        <v>2024</v>
      </c>
      <c r="C4223" s="9">
        <v>45326</v>
      </c>
      <c r="D4223" t="s">
        <v>72</v>
      </c>
      <c r="E4223" t="s">
        <v>643</v>
      </c>
      <c r="F4223">
        <v>1</v>
      </c>
      <c r="G4223">
        <v>6</v>
      </c>
      <c r="H4223" t="s">
        <v>52</v>
      </c>
      <c r="I4223" t="s">
        <v>53</v>
      </c>
      <c r="J4223">
        <v>26.906849315068399</v>
      </c>
      <c r="K4223">
        <v>19.783999999999999</v>
      </c>
      <c r="L4223">
        <v>19.696999999999999</v>
      </c>
      <c r="M4223">
        <v>21.510999999999999</v>
      </c>
      <c r="N4223">
        <v>0.90700000000000003</v>
      </c>
      <c r="O4223">
        <v>11</v>
      </c>
    </row>
    <row r="4224" spans="1:15" x14ac:dyDescent="0.45">
      <c r="A4224" t="s">
        <v>693</v>
      </c>
      <c r="B4224">
        <v>2024</v>
      </c>
      <c r="C4224" s="9">
        <v>45326</v>
      </c>
      <c r="D4224" t="s">
        <v>72</v>
      </c>
      <c r="E4224" t="s">
        <v>643</v>
      </c>
      <c r="F4224">
        <v>2</v>
      </c>
      <c r="G4224">
        <v>1</v>
      </c>
      <c r="H4224" t="s">
        <v>26</v>
      </c>
      <c r="I4224" t="s">
        <v>27</v>
      </c>
      <c r="J4224">
        <v>25.7068493150684</v>
      </c>
      <c r="K4224">
        <v>25.864000000000001</v>
      </c>
      <c r="L4224">
        <v>26.074999999999999</v>
      </c>
      <c r="M4224">
        <v>27.606999999999999</v>
      </c>
      <c r="N4224">
        <v>0.76600000000000001</v>
      </c>
      <c r="O4224">
        <v>3</v>
      </c>
    </row>
    <row r="4225" spans="1:15" x14ac:dyDescent="0.45">
      <c r="A4225" t="s">
        <v>693</v>
      </c>
      <c r="B4225">
        <v>2024</v>
      </c>
      <c r="C4225" s="9">
        <v>45326</v>
      </c>
      <c r="D4225" t="s">
        <v>72</v>
      </c>
      <c r="E4225" t="s">
        <v>643</v>
      </c>
      <c r="F4225">
        <v>2</v>
      </c>
      <c r="G4225">
        <v>2</v>
      </c>
      <c r="H4225" t="s">
        <v>24</v>
      </c>
      <c r="I4225" t="s">
        <v>25</v>
      </c>
      <c r="J4225">
        <v>25.435616438356099</v>
      </c>
      <c r="K4225">
        <v>24.552999999999901</v>
      </c>
      <c r="L4225">
        <v>24.773999999999901</v>
      </c>
      <c r="M4225">
        <v>26.63</v>
      </c>
      <c r="N4225">
        <v>0.92800000000000005</v>
      </c>
      <c r="O4225">
        <v>5</v>
      </c>
    </row>
    <row r="4226" spans="1:15" x14ac:dyDescent="0.45">
      <c r="A4226" t="s">
        <v>693</v>
      </c>
      <c r="B4226">
        <v>2024</v>
      </c>
      <c r="C4226" s="9">
        <v>45326</v>
      </c>
      <c r="D4226" t="s">
        <v>72</v>
      </c>
      <c r="E4226" t="s">
        <v>643</v>
      </c>
      <c r="F4226">
        <v>2</v>
      </c>
      <c r="G4226">
        <v>3</v>
      </c>
      <c r="H4226" t="s">
        <v>42</v>
      </c>
      <c r="I4226" t="s">
        <v>97</v>
      </c>
      <c r="J4226">
        <v>25.178082191780799</v>
      </c>
      <c r="K4226">
        <v>29.815999999999899</v>
      </c>
      <c r="L4226">
        <v>29.56</v>
      </c>
      <c r="M4226">
        <v>31.904</v>
      </c>
      <c r="N4226">
        <v>1.1719999999999999</v>
      </c>
      <c r="O4226">
        <v>1</v>
      </c>
    </row>
    <row r="4227" spans="1:15" x14ac:dyDescent="0.45">
      <c r="A4227" t="s">
        <v>693</v>
      </c>
      <c r="B4227">
        <v>2024</v>
      </c>
      <c r="C4227" s="9">
        <v>45326</v>
      </c>
      <c r="D4227" t="s">
        <v>72</v>
      </c>
      <c r="E4227" t="s">
        <v>643</v>
      </c>
      <c r="F4227">
        <v>2</v>
      </c>
      <c r="G4227">
        <v>4</v>
      </c>
      <c r="H4227" t="s">
        <v>903</v>
      </c>
      <c r="I4227" t="s">
        <v>51</v>
      </c>
      <c r="J4227">
        <v>20.106849315068398</v>
      </c>
      <c r="K4227">
        <v>15.224</v>
      </c>
      <c r="L4227">
        <v>17.1509999999999</v>
      </c>
      <c r="M4227">
        <v>21.768999999999998</v>
      </c>
      <c r="N4227">
        <v>2.3090000000000002</v>
      </c>
      <c r="O4227">
        <v>12</v>
      </c>
    </row>
    <row r="4228" spans="1:15" x14ac:dyDescent="0.45">
      <c r="A4228" t="s">
        <v>693</v>
      </c>
      <c r="B4228">
        <v>2024</v>
      </c>
      <c r="C4228" s="9">
        <v>45326</v>
      </c>
      <c r="D4228" t="s">
        <v>72</v>
      </c>
      <c r="E4228" t="s">
        <v>643</v>
      </c>
      <c r="F4228">
        <v>2</v>
      </c>
      <c r="G4228">
        <v>5</v>
      </c>
      <c r="H4228" t="s">
        <v>50</v>
      </c>
      <c r="I4228" t="s">
        <v>51</v>
      </c>
      <c r="J4228">
        <v>27.334246575342402</v>
      </c>
      <c r="K4228">
        <v>26.448999999999899</v>
      </c>
      <c r="L4228">
        <v>26.311</v>
      </c>
      <c r="M4228">
        <v>27.696999999999999</v>
      </c>
      <c r="N4228">
        <v>0.69299999999999995</v>
      </c>
      <c r="O4228">
        <v>8</v>
      </c>
    </row>
    <row r="4229" spans="1:15" x14ac:dyDescent="0.45">
      <c r="A4229" t="s">
        <v>693</v>
      </c>
      <c r="B4229">
        <v>2024</v>
      </c>
      <c r="C4229" s="9">
        <v>45326</v>
      </c>
      <c r="D4229" t="s">
        <v>72</v>
      </c>
      <c r="E4229" t="s">
        <v>643</v>
      </c>
      <c r="F4229">
        <v>2</v>
      </c>
      <c r="G4229">
        <v>6</v>
      </c>
      <c r="H4229" t="s">
        <v>390</v>
      </c>
      <c r="I4229" t="s">
        <v>36</v>
      </c>
      <c r="J4229">
        <v>20.797260273972601</v>
      </c>
      <c r="K4229">
        <v>19.844000000000001</v>
      </c>
      <c r="L4229">
        <v>19.010999999999999</v>
      </c>
      <c r="M4229">
        <v>22.995000000000001</v>
      </c>
      <c r="N4229">
        <v>1.992</v>
      </c>
      <c r="O4229">
        <v>10</v>
      </c>
    </row>
    <row r="4230" spans="1:15" x14ac:dyDescent="0.45">
      <c r="A4230" t="s">
        <v>693</v>
      </c>
      <c r="B4230">
        <v>2024</v>
      </c>
      <c r="C4230" s="9">
        <v>45326</v>
      </c>
      <c r="D4230" t="s">
        <v>72</v>
      </c>
      <c r="E4230" t="s">
        <v>370</v>
      </c>
      <c r="F4230">
        <v>1</v>
      </c>
      <c r="G4230">
        <v>1</v>
      </c>
      <c r="H4230" t="s">
        <v>42</v>
      </c>
      <c r="I4230" t="s">
        <v>97</v>
      </c>
      <c r="J4230">
        <v>25.178082191780799</v>
      </c>
      <c r="K4230">
        <v>29.56</v>
      </c>
      <c r="L4230">
        <v>29.923999999999999</v>
      </c>
      <c r="M4230">
        <v>32.225999999999999</v>
      </c>
      <c r="N4230">
        <v>1.151</v>
      </c>
      <c r="O4230">
        <v>1</v>
      </c>
    </row>
    <row r="4231" spans="1:15" x14ac:dyDescent="0.45">
      <c r="A4231" t="s">
        <v>693</v>
      </c>
      <c r="B4231">
        <v>2024</v>
      </c>
      <c r="C4231" s="9">
        <v>45326</v>
      </c>
      <c r="D4231" t="s">
        <v>72</v>
      </c>
      <c r="E4231" t="s">
        <v>370</v>
      </c>
      <c r="F4231">
        <v>1</v>
      </c>
      <c r="G4231">
        <v>2</v>
      </c>
      <c r="H4231" t="s">
        <v>133</v>
      </c>
      <c r="I4231" t="s">
        <v>151</v>
      </c>
      <c r="J4231">
        <v>31.032876712328701</v>
      </c>
      <c r="K4231">
        <v>26.867999999999999</v>
      </c>
      <c r="L4231">
        <v>26.994999999999902</v>
      </c>
      <c r="M4231">
        <v>28.440999999999999</v>
      </c>
      <c r="N4231">
        <v>0.72299999999999998</v>
      </c>
      <c r="O4231">
        <v>2</v>
      </c>
    </row>
    <row r="4232" spans="1:15" x14ac:dyDescent="0.45">
      <c r="A4232" t="s">
        <v>693</v>
      </c>
      <c r="B4232">
        <v>2024</v>
      </c>
      <c r="C4232" s="9">
        <v>45326</v>
      </c>
      <c r="D4232" t="s">
        <v>72</v>
      </c>
      <c r="E4232" t="s">
        <v>370</v>
      </c>
      <c r="F4232">
        <v>1</v>
      </c>
      <c r="G4232">
        <v>3</v>
      </c>
      <c r="H4232" t="s">
        <v>26</v>
      </c>
      <c r="I4232" t="s">
        <v>27</v>
      </c>
      <c r="J4232">
        <v>25.7068493150684</v>
      </c>
      <c r="K4232">
        <v>26.074999999999999</v>
      </c>
      <c r="L4232">
        <v>26.158000000000001</v>
      </c>
      <c r="M4232">
        <v>27.68</v>
      </c>
      <c r="N4232">
        <v>0.76100000000000001</v>
      </c>
      <c r="O4232">
        <v>3</v>
      </c>
    </row>
    <row r="4233" spans="1:15" x14ac:dyDescent="0.45">
      <c r="A4233" t="s">
        <v>693</v>
      </c>
      <c r="B4233">
        <v>2024</v>
      </c>
      <c r="C4233" s="9">
        <v>45326</v>
      </c>
      <c r="D4233" t="s">
        <v>72</v>
      </c>
      <c r="E4233" t="s">
        <v>370</v>
      </c>
      <c r="F4233">
        <v>1</v>
      </c>
      <c r="G4233">
        <v>4</v>
      </c>
      <c r="H4233" t="s">
        <v>381</v>
      </c>
      <c r="I4233" t="s">
        <v>25</v>
      </c>
      <c r="J4233">
        <v>21.134246575342399</v>
      </c>
      <c r="K4233">
        <v>25.314</v>
      </c>
      <c r="L4233">
        <v>25.367999999999999</v>
      </c>
      <c r="M4233">
        <v>27.611999999999998</v>
      </c>
      <c r="N4233">
        <v>1.1220000000000001</v>
      </c>
      <c r="O4233">
        <v>4</v>
      </c>
    </row>
    <row r="4234" spans="1:15" x14ac:dyDescent="0.45">
      <c r="A4234" t="s">
        <v>693</v>
      </c>
      <c r="B4234">
        <v>2024</v>
      </c>
      <c r="C4234" s="9">
        <v>45326</v>
      </c>
      <c r="D4234" t="s">
        <v>72</v>
      </c>
      <c r="E4234" t="s">
        <v>370</v>
      </c>
      <c r="F4234">
        <v>1</v>
      </c>
      <c r="G4234">
        <v>5</v>
      </c>
      <c r="H4234" t="s">
        <v>24</v>
      </c>
      <c r="I4234" t="s">
        <v>25</v>
      </c>
      <c r="J4234">
        <v>25.435616438356099</v>
      </c>
      <c r="K4234">
        <v>24.773999999999901</v>
      </c>
      <c r="L4234">
        <v>24.735999999999901</v>
      </c>
      <c r="M4234">
        <v>26.565999999999999</v>
      </c>
      <c r="N4234">
        <v>0.91500000000000004</v>
      </c>
      <c r="O4234">
        <v>5</v>
      </c>
    </row>
    <row r="4235" spans="1:15" x14ac:dyDescent="0.45">
      <c r="A4235" t="s">
        <v>693</v>
      </c>
      <c r="B4235">
        <v>2024</v>
      </c>
      <c r="C4235" s="9">
        <v>45326</v>
      </c>
      <c r="D4235" t="s">
        <v>72</v>
      </c>
      <c r="E4235" t="s">
        <v>370</v>
      </c>
      <c r="F4235">
        <v>1</v>
      </c>
      <c r="G4235">
        <v>6</v>
      </c>
      <c r="H4235" t="s">
        <v>14</v>
      </c>
      <c r="I4235" t="s">
        <v>15</v>
      </c>
      <c r="J4235">
        <v>24.093150684931501</v>
      </c>
      <c r="K4235">
        <v>30.196999999999999</v>
      </c>
      <c r="L4235">
        <v>29.806999999999999</v>
      </c>
      <c r="M4235">
        <v>31.579000000000001</v>
      </c>
      <c r="N4235">
        <v>0.88600000000000001</v>
      </c>
      <c r="O4235">
        <v>6</v>
      </c>
    </row>
    <row r="4236" spans="1:15" x14ac:dyDescent="0.45">
      <c r="A4236" t="s">
        <v>693</v>
      </c>
      <c r="B4236">
        <v>2024</v>
      </c>
      <c r="C4236" s="9">
        <v>45326</v>
      </c>
      <c r="D4236" t="s">
        <v>72</v>
      </c>
      <c r="E4236" t="s">
        <v>370</v>
      </c>
      <c r="F4236">
        <v>2</v>
      </c>
      <c r="G4236">
        <v>1</v>
      </c>
      <c r="H4236" t="s">
        <v>16</v>
      </c>
      <c r="I4236" t="s">
        <v>17</v>
      </c>
      <c r="J4236">
        <v>24.791780821917801</v>
      </c>
      <c r="K4236">
        <v>28.318000000000001</v>
      </c>
      <c r="L4236">
        <v>28.452999999999999</v>
      </c>
      <c r="M4236">
        <v>29.907</v>
      </c>
      <c r="N4236">
        <v>0.72699999999999998</v>
      </c>
      <c r="O4236">
        <v>7</v>
      </c>
    </row>
    <row r="4237" spans="1:15" x14ac:dyDescent="0.45">
      <c r="A4237" t="s">
        <v>693</v>
      </c>
      <c r="B4237">
        <v>2024</v>
      </c>
      <c r="C4237" s="9">
        <v>45326</v>
      </c>
      <c r="D4237" t="s">
        <v>72</v>
      </c>
      <c r="E4237" t="s">
        <v>370</v>
      </c>
      <c r="F4237">
        <v>2</v>
      </c>
      <c r="G4237">
        <v>2</v>
      </c>
      <c r="H4237" t="s">
        <v>50</v>
      </c>
      <c r="I4237" t="s">
        <v>51</v>
      </c>
      <c r="J4237">
        <v>27.334246575342402</v>
      </c>
      <c r="K4237">
        <v>26.311</v>
      </c>
      <c r="L4237">
        <v>26.387999999999899</v>
      </c>
      <c r="M4237">
        <v>27.771999999999998</v>
      </c>
      <c r="N4237">
        <v>0.69199999999999995</v>
      </c>
      <c r="O4237">
        <v>8</v>
      </c>
    </row>
    <row r="4238" spans="1:15" x14ac:dyDescent="0.45">
      <c r="A4238" t="s">
        <v>693</v>
      </c>
      <c r="B4238">
        <v>2024</v>
      </c>
      <c r="C4238" s="9">
        <v>45326</v>
      </c>
      <c r="D4238" t="s">
        <v>72</v>
      </c>
      <c r="E4238" t="s">
        <v>370</v>
      </c>
      <c r="F4238">
        <v>2</v>
      </c>
      <c r="G4238">
        <v>3</v>
      </c>
      <c r="H4238" t="s">
        <v>20</v>
      </c>
      <c r="I4238" t="s">
        <v>21</v>
      </c>
      <c r="J4238">
        <v>28.5013698630137</v>
      </c>
      <c r="K4238">
        <v>29.108000000000001</v>
      </c>
      <c r="L4238">
        <v>29.029</v>
      </c>
      <c r="M4238">
        <v>30.460999999999999</v>
      </c>
      <c r="N4238">
        <v>0.71599999999999997</v>
      </c>
      <c r="O4238">
        <v>9</v>
      </c>
    </row>
    <row r="4239" spans="1:15" x14ac:dyDescent="0.45">
      <c r="A4239" t="s">
        <v>693</v>
      </c>
      <c r="B4239">
        <v>2024</v>
      </c>
      <c r="C4239" s="9">
        <v>45326</v>
      </c>
      <c r="D4239" t="s">
        <v>72</v>
      </c>
      <c r="E4239" t="s">
        <v>370</v>
      </c>
      <c r="F4239">
        <v>2</v>
      </c>
      <c r="G4239">
        <v>4</v>
      </c>
      <c r="H4239" t="s">
        <v>390</v>
      </c>
      <c r="I4239" t="s">
        <v>36</v>
      </c>
      <c r="J4239">
        <v>20.797260273972601</v>
      </c>
      <c r="K4239">
        <v>19.010999999999999</v>
      </c>
      <c r="L4239">
        <v>19.463999999999999</v>
      </c>
      <c r="M4239">
        <v>23.175999999999998</v>
      </c>
      <c r="N4239">
        <v>1.8560000000000001</v>
      </c>
      <c r="O4239">
        <v>10</v>
      </c>
    </row>
    <row r="4240" spans="1:15" x14ac:dyDescent="0.45">
      <c r="A4240" t="s">
        <v>693</v>
      </c>
      <c r="B4240">
        <v>2024</v>
      </c>
      <c r="C4240" s="9">
        <v>45326</v>
      </c>
      <c r="D4240" t="s">
        <v>72</v>
      </c>
      <c r="E4240" t="s">
        <v>370</v>
      </c>
      <c r="F4240">
        <v>2</v>
      </c>
      <c r="G4240">
        <v>5</v>
      </c>
      <c r="H4240" t="s">
        <v>52</v>
      </c>
      <c r="I4240" t="s">
        <v>53</v>
      </c>
      <c r="J4240">
        <v>26.906849315068399</v>
      </c>
      <c r="K4240">
        <v>19.696999999999999</v>
      </c>
      <c r="L4240">
        <v>19.670999999999999</v>
      </c>
      <c r="M4240">
        <v>21.466999999999999</v>
      </c>
      <c r="N4240">
        <v>0.89800000000000002</v>
      </c>
      <c r="O4240">
        <v>11</v>
      </c>
    </row>
    <row r="4241" spans="1:15" x14ac:dyDescent="0.45">
      <c r="A4241" t="s">
        <v>693</v>
      </c>
      <c r="B4241">
        <v>2024</v>
      </c>
      <c r="C4241" s="9">
        <v>45326</v>
      </c>
      <c r="D4241" t="s">
        <v>72</v>
      </c>
      <c r="E4241" t="s">
        <v>370</v>
      </c>
      <c r="F4241">
        <v>2</v>
      </c>
      <c r="G4241">
        <v>6</v>
      </c>
      <c r="H4241" t="s">
        <v>903</v>
      </c>
      <c r="I4241" t="s">
        <v>51</v>
      </c>
      <c r="J4241">
        <v>20.106849315068398</v>
      </c>
      <c r="K4241">
        <v>17.1509999999999</v>
      </c>
      <c r="L4241">
        <v>16.225000000000001</v>
      </c>
      <c r="M4241">
        <v>20.533000000000001</v>
      </c>
      <c r="N4241">
        <v>2.1539999999999999</v>
      </c>
      <c r="O4241">
        <v>12</v>
      </c>
    </row>
    <row r="4242" spans="1:15" x14ac:dyDescent="0.45">
      <c r="A4242" t="s">
        <v>127</v>
      </c>
      <c r="B4242">
        <v>2024</v>
      </c>
      <c r="C4242" s="9">
        <v>45368</v>
      </c>
      <c r="D4242" t="s">
        <v>72</v>
      </c>
      <c r="E4242" t="s">
        <v>454</v>
      </c>
      <c r="F4242">
        <v>1</v>
      </c>
      <c r="G4242">
        <v>1</v>
      </c>
      <c r="H4242" t="s">
        <v>23</v>
      </c>
      <c r="I4242" t="s">
        <v>15</v>
      </c>
      <c r="J4242">
        <v>26.515068493150601</v>
      </c>
      <c r="K4242">
        <v>28.779</v>
      </c>
      <c r="L4242">
        <v>28.925999999999998</v>
      </c>
      <c r="M4242">
        <v>30.57</v>
      </c>
      <c r="N4242">
        <v>0.82199999999999995</v>
      </c>
      <c r="O4242">
        <v>2</v>
      </c>
    </row>
    <row r="4243" spans="1:15" x14ac:dyDescent="0.45">
      <c r="A4243" t="s">
        <v>127</v>
      </c>
      <c r="B4243">
        <v>2024</v>
      </c>
      <c r="C4243" s="9">
        <v>45368</v>
      </c>
      <c r="D4243" t="s">
        <v>72</v>
      </c>
      <c r="E4243" t="s">
        <v>454</v>
      </c>
      <c r="F4243">
        <v>1</v>
      </c>
      <c r="G4243">
        <v>2</v>
      </c>
      <c r="H4243" t="s">
        <v>50</v>
      </c>
      <c r="I4243" t="s">
        <v>51</v>
      </c>
      <c r="J4243">
        <v>27.4493150684931</v>
      </c>
      <c r="K4243">
        <v>26.387999999999899</v>
      </c>
      <c r="L4243">
        <v>26.445999999999898</v>
      </c>
      <c r="M4243">
        <v>27.827999999999999</v>
      </c>
      <c r="N4243">
        <v>0.69099999999999995</v>
      </c>
      <c r="O4243">
        <v>4</v>
      </c>
    </row>
    <row r="4244" spans="1:15" x14ac:dyDescent="0.45">
      <c r="A4244" t="s">
        <v>127</v>
      </c>
      <c r="B4244">
        <v>2024</v>
      </c>
      <c r="C4244" s="9">
        <v>45368</v>
      </c>
      <c r="D4244" t="s">
        <v>72</v>
      </c>
      <c r="E4244" t="s">
        <v>454</v>
      </c>
      <c r="F4244">
        <v>1</v>
      </c>
      <c r="G4244">
        <v>3</v>
      </c>
      <c r="H4244" t="s">
        <v>900</v>
      </c>
      <c r="I4244" t="s">
        <v>38</v>
      </c>
      <c r="J4244">
        <v>20.150684931506799</v>
      </c>
      <c r="K4244">
        <v>19.7</v>
      </c>
      <c r="L4244">
        <v>20.712</v>
      </c>
      <c r="M4244">
        <v>25.155999999999999</v>
      </c>
      <c r="N4244">
        <v>2.222</v>
      </c>
      <c r="O4244">
        <v>37</v>
      </c>
    </row>
    <row r="4245" spans="1:15" x14ac:dyDescent="0.45">
      <c r="A4245" t="s">
        <v>127</v>
      </c>
      <c r="B4245">
        <v>2024</v>
      </c>
      <c r="C4245" s="9">
        <v>45368</v>
      </c>
      <c r="D4245" t="s">
        <v>72</v>
      </c>
      <c r="E4245" t="s">
        <v>454</v>
      </c>
      <c r="F4245">
        <v>1</v>
      </c>
      <c r="G4245">
        <v>4</v>
      </c>
      <c r="H4245" t="s">
        <v>3819</v>
      </c>
      <c r="I4245" t="s">
        <v>40</v>
      </c>
      <c r="J4245">
        <v>23.172602739725999</v>
      </c>
      <c r="K4245">
        <v>9</v>
      </c>
      <c r="L4245">
        <v>15.524999999999901</v>
      </c>
      <c r="M4245">
        <v>24.004999999999999</v>
      </c>
      <c r="N4245">
        <v>4.24</v>
      </c>
      <c r="O4245">
        <v>19</v>
      </c>
    </row>
    <row r="4246" spans="1:15" x14ac:dyDescent="0.45">
      <c r="A4246" t="s">
        <v>127</v>
      </c>
      <c r="B4246">
        <v>2024</v>
      </c>
      <c r="C4246" s="9">
        <v>45368</v>
      </c>
      <c r="D4246" t="s">
        <v>72</v>
      </c>
      <c r="E4246" t="s">
        <v>454</v>
      </c>
      <c r="F4246">
        <v>1</v>
      </c>
      <c r="G4246">
        <v>5</v>
      </c>
      <c r="H4246" t="s">
        <v>391</v>
      </c>
      <c r="I4246" t="s">
        <v>151</v>
      </c>
      <c r="J4246">
        <v>25.057534246575301</v>
      </c>
      <c r="K4246">
        <v>10.849</v>
      </c>
      <c r="L4246">
        <v>13.321</v>
      </c>
      <c r="M4246">
        <v>18.965</v>
      </c>
      <c r="N4246">
        <v>2.8220000000000001</v>
      </c>
      <c r="O4246">
        <v>13</v>
      </c>
    </row>
    <row r="4247" spans="1:15" x14ac:dyDescent="0.45">
      <c r="A4247" t="s">
        <v>127</v>
      </c>
      <c r="B4247">
        <v>2024</v>
      </c>
      <c r="C4247" s="9">
        <v>45368</v>
      </c>
      <c r="D4247" t="s">
        <v>72</v>
      </c>
      <c r="E4247" t="s">
        <v>454</v>
      </c>
      <c r="F4247">
        <v>1</v>
      </c>
      <c r="G4247">
        <v>6</v>
      </c>
      <c r="H4247" t="s">
        <v>66</v>
      </c>
      <c r="I4247" t="s">
        <v>67</v>
      </c>
      <c r="J4247">
        <v>21.383561643835598</v>
      </c>
      <c r="K4247">
        <v>13.026999999999999</v>
      </c>
      <c r="L4247">
        <v>13.624000000000001</v>
      </c>
      <c r="M4247">
        <v>18.12</v>
      </c>
      <c r="N4247">
        <v>2.2480000000000002</v>
      </c>
      <c r="O4247">
        <v>37</v>
      </c>
    </row>
    <row r="4248" spans="1:15" x14ac:dyDescent="0.45">
      <c r="A4248" t="s">
        <v>127</v>
      </c>
      <c r="B4248">
        <v>2024</v>
      </c>
      <c r="C4248" s="9">
        <v>45368</v>
      </c>
      <c r="D4248" t="s">
        <v>72</v>
      </c>
      <c r="E4248" t="s">
        <v>454</v>
      </c>
      <c r="F4248">
        <v>1</v>
      </c>
      <c r="G4248">
        <v>7</v>
      </c>
      <c r="H4248" t="s">
        <v>32</v>
      </c>
      <c r="I4248" t="s">
        <v>17</v>
      </c>
      <c r="J4248">
        <v>21.646575342465699</v>
      </c>
      <c r="K4248">
        <v>23.027999999999999</v>
      </c>
      <c r="L4248">
        <v>22.451999999999899</v>
      </c>
      <c r="M4248">
        <v>24.61</v>
      </c>
      <c r="N4248">
        <v>1.079</v>
      </c>
      <c r="O4248">
        <v>25</v>
      </c>
    </row>
    <row r="4249" spans="1:15" x14ac:dyDescent="0.45">
      <c r="A4249" t="s">
        <v>127</v>
      </c>
      <c r="B4249">
        <v>2024</v>
      </c>
      <c r="C4249" s="9">
        <v>45368</v>
      </c>
      <c r="D4249" t="s">
        <v>72</v>
      </c>
      <c r="E4249" t="s">
        <v>454</v>
      </c>
      <c r="F4249">
        <v>2</v>
      </c>
      <c r="G4249">
        <v>1</v>
      </c>
      <c r="H4249" t="s">
        <v>381</v>
      </c>
      <c r="I4249" t="s">
        <v>25</v>
      </c>
      <c r="J4249">
        <v>21.2493150684931</v>
      </c>
      <c r="K4249">
        <v>25.367999999999999</v>
      </c>
      <c r="L4249">
        <v>25.678000000000001</v>
      </c>
      <c r="M4249">
        <v>27.891999999999999</v>
      </c>
      <c r="N4249">
        <v>1.107</v>
      </c>
      <c r="O4249">
        <v>1</v>
      </c>
    </row>
    <row r="4250" spans="1:15" x14ac:dyDescent="0.45">
      <c r="A4250" t="s">
        <v>127</v>
      </c>
      <c r="B4250">
        <v>2024</v>
      </c>
      <c r="C4250" s="9">
        <v>45368</v>
      </c>
      <c r="D4250" t="s">
        <v>72</v>
      </c>
      <c r="E4250" t="s">
        <v>454</v>
      </c>
      <c r="F4250">
        <v>2</v>
      </c>
      <c r="G4250">
        <v>2</v>
      </c>
      <c r="H4250" t="s">
        <v>3855</v>
      </c>
      <c r="I4250" t="s">
        <v>38</v>
      </c>
      <c r="J4250">
        <v>20.931506849314999</v>
      </c>
      <c r="K4250">
        <v>19.983000000000001</v>
      </c>
      <c r="L4250">
        <v>21.402999999999999</v>
      </c>
      <c r="M4250">
        <v>27.132999999999999</v>
      </c>
      <c r="N4250">
        <v>2.8650000000000002</v>
      </c>
      <c r="O4250">
        <v>7</v>
      </c>
    </row>
    <row r="4251" spans="1:15" x14ac:dyDescent="0.45">
      <c r="A4251" t="s">
        <v>127</v>
      </c>
      <c r="B4251">
        <v>2024</v>
      </c>
      <c r="C4251" s="9">
        <v>45368</v>
      </c>
      <c r="D4251" t="s">
        <v>72</v>
      </c>
      <c r="E4251" t="s">
        <v>454</v>
      </c>
      <c r="F4251">
        <v>2</v>
      </c>
      <c r="G4251">
        <v>3</v>
      </c>
      <c r="H4251" t="s">
        <v>387</v>
      </c>
      <c r="I4251" t="s">
        <v>65</v>
      </c>
      <c r="J4251">
        <v>23.7534246575342</v>
      </c>
      <c r="K4251">
        <v>3.625</v>
      </c>
      <c r="L4251">
        <v>11.955</v>
      </c>
      <c r="M4251">
        <v>18.597000000000001</v>
      </c>
      <c r="N4251">
        <v>3.3210000000000002</v>
      </c>
      <c r="O4251">
        <v>19</v>
      </c>
    </row>
    <row r="4252" spans="1:15" x14ac:dyDescent="0.45">
      <c r="A4252" t="s">
        <v>127</v>
      </c>
      <c r="B4252">
        <v>2024</v>
      </c>
      <c r="C4252" s="9">
        <v>45368</v>
      </c>
      <c r="D4252" t="s">
        <v>72</v>
      </c>
      <c r="E4252" t="s">
        <v>454</v>
      </c>
      <c r="F4252">
        <v>2</v>
      </c>
      <c r="G4252">
        <v>4</v>
      </c>
      <c r="H4252" t="s">
        <v>975</v>
      </c>
      <c r="I4252" t="s">
        <v>156</v>
      </c>
      <c r="J4252">
        <v>22.893150684931499</v>
      </c>
      <c r="K4252">
        <v>7.3819999999999997</v>
      </c>
      <c r="L4252">
        <v>11.7799999999999</v>
      </c>
      <c r="M4252">
        <v>17.643999999999998</v>
      </c>
      <c r="N4252">
        <v>2.9319999999999999</v>
      </c>
      <c r="O4252">
        <v>25</v>
      </c>
    </row>
    <row r="4253" spans="1:15" x14ac:dyDescent="0.45">
      <c r="A4253" t="s">
        <v>127</v>
      </c>
      <c r="B4253">
        <v>2024</v>
      </c>
      <c r="C4253" s="9">
        <v>45368</v>
      </c>
      <c r="D4253" t="s">
        <v>72</v>
      </c>
      <c r="E4253" t="s">
        <v>454</v>
      </c>
      <c r="F4253">
        <v>2</v>
      </c>
      <c r="G4253">
        <v>5</v>
      </c>
      <c r="H4253" t="s">
        <v>3858</v>
      </c>
      <c r="I4253" t="s">
        <v>3852</v>
      </c>
      <c r="J4253">
        <v>18.2246575342465</v>
      </c>
      <c r="K4253">
        <v>11.4429999999999</v>
      </c>
      <c r="L4253">
        <v>13.189</v>
      </c>
      <c r="M4253">
        <v>18.844999999999999</v>
      </c>
      <c r="N4253">
        <v>2.8279999999999998</v>
      </c>
      <c r="O4253">
        <v>31</v>
      </c>
    </row>
    <row r="4254" spans="1:15" x14ac:dyDescent="0.45">
      <c r="A4254" t="s">
        <v>127</v>
      </c>
      <c r="B4254">
        <v>2024</v>
      </c>
      <c r="C4254" s="9">
        <v>45368</v>
      </c>
      <c r="D4254" t="s">
        <v>72</v>
      </c>
      <c r="E4254" t="s">
        <v>454</v>
      </c>
      <c r="F4254">
        <v>2</v>
      </c>
      <c r="G4254">
        <v>6</v>
      </c>
      <c r="H4254" t="s">
        <v>42</v>
      </c>
      <c r="I4254" t="s">
        <v>97</v>
      </c>
      <c r="J4254">
        <v>25.293150684931501</v>
      </c>
      <c r="K4254">
        <v>29.923999999999999</v>
      </c>
      <c r="L4254">
        <v>28.937999999999999</v>
      </c>
      <c r="M4254">
        <v>31.19</v>
      </c>
      <c r="N4254">
        <v>1.1259999999999999</v>
      </c>
      <c r="O4254">
        <v>5</v>
      </c>
    </row>
    <row r="4255" spans="1:15" x14ac:dyDescent="0.45">
      <c r="A4255" t="s">
        <v>127</v>
      </c>
      <c r="B4255">
        <v>2024</v>
      </c>
      <c r="C4255" s="9">
        <v>45368</v>
      </c>
      <c r="D4255" t="s">
        <v>72</v>
      </c>
      <c r="E4255" t="s">
        <v>454</v>
      </c>
      <c r="F4255">
        <v>2</v>
      </c>
      <c r="G4255">
        <v>7</v>
      </c>
      <c r="H4255" t="s">
        <v>847</v>
      </c>
      <c r="I4255" t="s">
        <v>848</v>
      </c>
      <c r="J4255">
        <v>23.904109589040999</v>
      </c>
      <c r="K4255">
        <v>2.91299999999999</v>
      </c>
      <c r="L4255">
        <v>2.8119999999999998</v>
      </c>
      <c r="M4255">
        <v>9.5760000000000005</v>
      </c>
      <c r="N4255">
        <v>3.3820000000000001</v>
      </c>
      <c r="O4255">
        <v>25</v>
      </c>
    </row>
    <row r="4256" spans="1:15" x14ac:dyDescent="0.45">
      <c r="A4256" t="s">
        <v>127</v>
      </c>
      <c r="B4256">
        <v>2024</v>
      </c>
      <c r="C4256" s="9">
        <v>45368</v>
      </c>
      <c r="D4256" t="s">
        <v>72</v>
      </c>
      <c r="E4256" t="s">
        <v>454</v>
      </c>
      <c r="F4256">
        <v>3</v>
      </c>
      <c r="G4256">
        <v>1</v>
      </c>
      <c r="H4256" t="s">
        <v>14</v>
      </c>
      <c r="I4256" t="s">
        <v>15</v>
      </c>
      <c r="J4256">
        <v>24.2082191780821</v>
      </c>
      <c r="K4256">
        <v>29.806999999999999</v>
      </c>
      <c r="L4256">
        <v>29.882999999999999</v>
      </c>
      <c r="M4256">
        <v>31.651</v>
      </c>
      <c r="N4256">
        <v>0.88400000000000001</v>
      </c>
      <c r="O4256">
        <v>8</v>
      </c>
    </row>
    <row r="4257" spans="1:15" x14ac:dyDescent="0.45">
      <c r="A4257" t="s">
        <v>127</v>
      </c>
      <c r="B4257">
        <v>2024</v>
      </c>
      <c r="C4257" s="9">
        <v>45368</v>
      </c>
      <c r="D4257" t="s">
        <v>72</v>
      </c>
      <c r="E4257" t="s">
        <v>454</v>
      </c>
      <c r="F4257">
        <v>3</v>
      </c>
      <c r="G4257">
        <v>2</v>
      </c>
      <c r="H4257" t="s">
        <v>45</v>
      </c>
      <c r="I4257" t="s">
        <v>97</v>
      </c>
      <c r="J4257">
        <v>33.068493150684901</v>
      </c>
      <c r="K4257">
        <v>22.350999999999999</v>
      </c>
      <c r="L4257">
        <v>22.616</v>
      </c>
      <c r="M4257">
        <v>25.28</v>
      </c>
      <c r="N4257">
        <v>1.3320000000000001</v>
      </c>
      <c r="O4257">
        <v>13</v>
      </c>
    </row>
    <row r="4258" spans="1:15" x14ac:dyDescent="0.45">
      <c r="A4258" t="s">
        <v>127</v>
      </c>
      <c r="B4258">
        <v>2024</v>
      </c>
      <c r="C4258" s="9">
        <v>45368</v>
      </c>
      <c r="D4258" t="s">
        <v>72</v>
      </c>
      <c r="E4258" t="s">
        <v>454</v>
      </c>
      <c r="F4258">
        <v>3</v>
      </c>
      <c r="G4258">
        <v>3</v>
      </c>
      <c r="H4258" t="s">
        <v>98</v>
      </c>
      <c r="I4258" t="s">
        <v>67</v>
      </c>
      <c r="J4258">
        <v>32.632876712328702</v>
      </c>
      <c r="K4258">
        <v>17.323999999999899</v>
      </c>
      <c r="L4258">
        <v>17.657</v>
      </c>
      <c r="M4258">
        <v>20.193000000000001</v>
      </c>
      <c r="N4258">
        <v>1.268</v>
      </c>
      <c r="O4258">
        <v>19</v>
      </c>
    </row>
    <row r="4259" spans="1:15" x14ac:dyDescent="0.45">
      <c r="A4259" t="s">
        <v>127</v>
      </c>
      <c r="B4259">
        <v>2024</v>
      </c>
      <c r="C4259" s="9">
        <v>45368</v>
      </c>
      <c r="D4259" t="s">
        <v>72</v>
      </c>
      <c r="E4259" t="s">
        <v>454</v>
      </c>
      <c r="F4259">
        <v>3</v>
      </c>
      <c r="G4259">
        <v>4</v>
      </c>
      <c r="H4259" t="s">
        <v>107</v>
      </c>
      <c r="I4259" t="s">
        <v>59</v>
      </c>
      <c r="J4259">
        <v>20.528767123287601</v>
      </c>
      <c r="K4259">
        <v>14.342000000000001</v>
      </c>
      <c r="L4259">
        <v>14.763999999999999</v>
      </c>
      <c r="M4259">
        <v>17.771999999999998</v>
      </c>
      <c r="N4259">
        <v>1.504</v>
      </c>
      <c r="O4259">
        <v>19</v>
      </c>
    </row>
    <row r="4260" spans="1:15" x14ac:dyDescent="0.45">
      <c r="A4260" t="s">
        <v>127</v>
      </c>
      <c r="B4260">
        <v>2024</v>
      </c>
      <c r="C4260" s="9">
        <v>45368</v>
      </c>
      <c r="D4260" t="s">
        <v>72</v>
      </c>
      <c r="E4260" t="s">
        <v>454</v>
      </c>
      <c r="F4260">
        <v>3</v>
      </c>
      <c r="G4260">
        <v>5</v>
      </c>
      <c r="H4260" t="s">
        <v>48</v>
      </c>
      <c r="I4260" t="s">
        <v>49</v>
      </c>
      <c r="J4260">
        <v>23.134246575342399</v>
      </c>
      <c r="K4260">
        <v>19.052999999999901</v>
      </c>
      <c r="L4260">
        <v>18.786000000000001</v>
      </c>
      <c r="M4260">
        <v>21.088000000000001</v>
      </c>
      <c r="N4260">
        <v>1.151</v>
      </c>
      <c r="O4260">
        <v>31</v>
      </c>
    </row>
    <row r="4261" spans="1:15" x14ac:dyDescent="0.45">
      <c r="A4261" t="s">
        <v>127</v>
      </c>
      <c r="B4261">
        <v>2024</v>
      </c>
      <c r="C4261" s="9">
        <v>45368</v>
      </c>
      <c r="D4261" t="s">
        <v>72</v>
      </c>
      <c r="E4261" t="s">
        <v>454</v>
      </c>
      <c r="F4261">
        <v>3</v>
      </c>
      <c r="G4261">
        <v>6</v>
      </c>
      <c r="H4261" t="s">
        <v>845</v>
      </c>
      <c r="I4261" t="s">
        <v>235</v>
      </c>
      <c r="J4261">
        <v>20.098630136986301</v>
      </c>
      <c r="K4261">
        <v>7.3269999999999902</v>
      </c>
      <c r="L4261">
        <v>7.8840000000000003</v>
      </c>
      <c r="M4261">
        <v>13.492000000000001</v>
      </c>
      <c r="N4261">
        <v>2.8039999999999998</v>
      </c>
      <c r="O4261">
        <v>31</v>
      </c>
    </row>
    <row r="4262" spans="1:15" x14ac:dyDescent="0.45">
      <c r="A4262" t="s">
        <v>127</v>
      </c>
      <c r="B4262">
        <v>2024</v>
      </c>
      <c r="C4262" s="9">
        <v>45368</v>
      </c>
      <c r="D4262" t="s">
        <v>72</v>
      </c>
      <c r="E4262" t="s">
        <v>454</v>
      </c>
      <c r="F4262">
        <v>3</v>
      </c>
      <c r="G4262">
        <v>7</v>
      </c>
      <c r="H4262" t="s">
        <v>1099</v>
      </c>
      <c r="I4262" t="s">
        <v>3865</v>
      </c>
      <c r="J4262">
        <v>23.641095890410899</v>
      </c>
      <c r="K4262">
        <v>9</v>
      </c>
      <c r="L4262">
        <v>0.89699999999999802</v>
      </c>
      <c r="M4262">
        <v>11.356999999999999</v>
      </c>
      <c r="N4262">
        <v>5.23</v>
      </c>
      <c r="O4262">
        <v>13</v>
      </c>
    </row>
    <row r="4263" spans="1:15" x14ac:dyDescent="0.45">
      <c r="A4263" t="s">
        <v>127</v>
      </c>
      <c r="B4263">
        <v>2024</v>
      </c>
      <c r="C4263" s="9">
        <v>45368</v>
      </c>
      <c r="D4263" t="s">
        <v>72</v>
      </c>
      <c r="E4263" t="s">
        <v>454</v>
      </c>
      <c r="F4263">
        <v>4</v>
      </c>
      <c r="G4263">
        <v>1</v>
      </c>
      <c r="H4263" t="s">
        <v>18</v>
      </c>
      <c r="I4263" t="s">
        <v>19</v>
      </c>
      <c r="J4263">
        <v>25.819178082191701</v>
      </c>
      <c r="K4263">
        <v>27.623000000000001</v>
      </c>
      <c r="L4263">
        <v>27.898</v>
      </c>
      <c r="M4263">
        <v>30.338000000000001</v>
      </c>
      <c r="N4263">
        <v>1.22</v>
      </c>
      <c r="O4263">
        <v>10</v>
      </c>
    </row>
    <row r="4264" spans="1:15" x14ac:dyDescent="0.45">
      <c r="A4264" t="s">
        <v>127</v>
      </c>
      <c r="B4264">
        <v>2024</v>
      </c>
      <c r="C4264" s="9">
        <v>45368</v>
      </c>
      <c r="D4264" t="s">
        <v>72</v>
      </c>
      <c r="E4264" t="s">
        <v>454</v>
      </c>
      <c r="F4264">
        <v>4</v>
      </c>
      <c r="G4264">
        <v>2</v>
      </c>
      <c r="H4264" t="s">
        <v>64</v>
      </c>
      <c r="I4264" t="s">
        <v>65</v>
      </c>
      <c r="J4264">
        <v>23.2328767123287</v>
      </c>
      <c r="K4264">
        <v>15.860999999999899</v>
      </c>
      <c r="L4264">
        <v>17.050999999999998</v>
      </c>
      <c r="M4264">
        <v>19.928999999999998</v>
      </c>
      <c r="N4264">
        <v>1.4390000000000001</v>
      </c>
      <c r="O4264">
        <v>37</v>
      </c>
    </row>
    <row r="4265" spans="1:15" x14ac:dyDescent="0.45">
      <c r="A4265" t="s">
        <v>127</v>
      </c>
      <c r="B4265">
        <v>2024</v>
      </c>
      <c r="C4265" s="9">
        <v>45368</v>
      </c>
      <c r="D4265" t="s">
        <v>72</v>
      </c>
      <c r="E4265" t="s">
        <v>454</v>
      </c>
      <c r="F4265">
        <v>4</v>
      </c>
      <c r="G4265">
        <v>3</v>
      </c>
      <c r="H4265" t="s">
        <v>133</v>
      </c>
      <c r="I4265" t="s">
        <v>151</v>
      </c>
      <c r="J4265">
        <v>31.147945205479399</v>
      </c>
      <c r="K4265">
        <v>26.994999999999902</v>
      </c>
      <c r="L4265">
        <v>26.924999999999901</v>
      </c>
      <c r="M4265">
        <v>28.364999999999998</v>
      </c>
      <c r="N4265">
        <v>0.72</v>
      </c>
      <c r="O4265">
        <v>25</v>
      </c>
    </row>
    <row r="4266" spans="1:15" x14ac:dyDescent="0.45">
      <c r="A4266" t="s">
        <v>127</v>
      </c>
      <c r="B4266">
        <v>2024</v>
      </c>
      <c r="C4266" s="9">
        <v>45368</v>
      </c>
      <c r="D4266" t="s">
        <v>72</v>
      </c>
      <c r="E4266" t="s">
        <v>454</v>
      </c>
      <c r="F4266">
        <v>4</v>
      </c>
      <c r="G4266">
        <v>4</v>
      </c>
      <c r="H4266" t="s">
        <v>60</v>
      </c>
      <c r="I4266" t="s">
        <v>61</v>
      </c>
      <c r="J4266">
        <v>35.671232876712303</v>
      </c>
      <c r="K4266">
        <v>22.379000000000001</v>
      </c>
      <c r="L4266">
        <v>22.372</v>
      </c>
      <c r="M4266">
        <v>23.748000000000001</v>
      </c>
      <c r="N4266">
        <v>0.68799999999999994</v>
      </c>
      <c r="O4266">
        <v>13</v>
      </c>
    </row>
    <row r="4267" spans="1:15" x14ac:dyDescent="0.45">
      <c r="A4267" t="s">
        <v>127</v>
      </c>
      <c r="B4267">
        <v>2024</v>
      </c>
      <c r="C4267" s="9">
        <v>45368</v>
      </c>
      <c r="D4267" t="s">
        <v>72</v>
      </c>
      <c r="E4267" t="s">
        <v>454</v>
      </c>
      <c r="F4267">
        <v>4</v>
      </c>
      <c r="G4267">
        <v>5</v>
      </c>
      <c r="H4267" t="s">
        <v>907</v>
      </c>
      <c r="I4267" t="s">
        <v>29</v>
      </c>
      <c r="J4267">
        <v>23.4684931506849</v>
      </c>
      <c r="K4267">
        <v>22.064999999999898</v>
      </c>
      <c r="L4267">
        <v>20.773</v>
      </c>
      <c r="M4267">
        <v>25.457000000000001</v>
      </c>
      <c r="N4267">
        <v>2.3420000000000001</v>
      </c>
      <c r="O4267">
        <v>13</v>
      </c>
    </row>
    <row r="4268" spans="1:15" x14ac:dyDescent="0.45">
      <c r="A4268" t="s">
        <v>127</v>
      </c>
      <c r="B4268">
        <v>2024</v>
      </c>
      <c r="C4268" s="9">
        <v>45368</v>
      </c>
      <c r="D4268" t="s">
        <v>72</v>
      </c>
      <c r="E4268" t="s">
        <v>454</v>
      </c>
      <c r="F4268">
        <v>4</v>
      </c>
      <c r="G4268">
        <v>6</v>
      </c>
      <c r="H4268" t="s">
        <v>632</v>
      </c>
      <c r="I4268" t="s">
        <v>31</v>
      </c>
      <c r="J4268">
        <v>22.536986301369801</v>
      </c>
      <c r="K4268">
        <v>8.4829999999999899</v>
      </c>
      <c r="L4268">
        <v>9.9779999999999998</v>
      </c>
      <c r="M4268">
        <v>16.366</v>
      </c>
      <c r="N4268">
        <v>3.194</v>
      </c>
      <c r="O4268">
        <v>31</v>
      </c>
    </row>
    <row r="4269" spans="1:15" x14ac:dyDescent="0.45">
      <c r="A4269" t="s">
        <v>127</v>
      </c>
      <c r="B4269">
        <v>2024</v>
      </c>
      <c r="C4269" s="9">
        <v>45368</v>
      </c>
      <c r="D4269" t="s">
        <v>72</v>
      </c>
      <c r="E4269" t="s">
        <v>454</v>
      </c>
      <c r="F4269">
        <v>4</v>
      </c>
      <c r="G4269">
        <v>7</v>
      </c>
      <c r="H4269" t="s">
        <v>846</v>
      </c>
      <c r="I4269" t="s">
        <v>120</v>
      </c>
      <c r="J4269">
        <v>28.038356164383501</v>
      </c>
      <c r="K4269">
        <v>11.686999999999999</v>
      </c>
      <c r="L4269">
        <v>11.129</v>
      </c>
      <c r="M4269">
        <v>14.933</v>
      </c>
      <c r="N4269">
        <v>1.9019999999999999</v>
      </c>
      <c r="O4269">
        <v>25</v>
      </c>
    </row>
    <row r="4270" spans="1:15" x14ac:dyDescent="0.45">
      <c r="A4270" t="s">
        <v>127</v>
      </c>
      <c r="B4270">
        <v>2024</v>
      </c>
      <c r="C4270" s="9">
        <v>45368</v>
      </c>
      <c r="D4270" t="s">
        <v>72</v>
      </c>
      <c r="E4270" t="s">
        <v>454</v>
      </c>
      <c r="F4270">
        <v>5</v>
      </c>
      <c r="G4270">
        <v>1</v>
      </c>
      <c r="H4270" t="s">
        <v>52</v>
      </c>
      <c r="I4270" t="s">
        <v>53</v>
      </c>
      <c r="J4270">
        <v>27.021917808219101</v>
      </c>
      <c r="K4270">
        <v>19.670999999999999</v>
      </c>
      <c r="L4270">
        <v>20.123999999999999</v>
      </c>
      <c r="M4270">
        <v>21.9</v>
      </c>
      <c r="N4270">
        <v>0.88800000000000001</v>
      </c>
      <c r="O4270">
        <v>12</v>
      </c>
    </row>
    <row r="4271" spans="1:15" x14ac:dyDescent="0.45">
      <c r="A4271" t="s">
        <v>127</v>
      </c>
      <c r="B4271">
        <v>2024</v>
      </c>
      <c r="C4271" s="9">
        <v>45368</v>
      </c>
      <c r="D4271" t="s">
        <v>72</v>
      </c>
      <c r="E4271" t="s">
        <v>454</v>
      </c>
      <c r="F4271">
        <v>5</v>
      </c>
      <c r="G4271">
        <v>2</v>
      </c>
      <c r="H4271" t="s">
        <v>384</v>
      </c>
      <c r="I4271" t="s">
        <v>19</v>
      </c>
      <c r="J4271">
        <v>24.534246575342401</v>
      </c>
      <c r="K4271">
        <v>26.120999999999999</v>
      </c>
      <c r="L4271">
        <v>26.187999999999999</v>
      </c>
      <c r="M4271">
        <v>28.155999999999999</v>
      </c>
      <c r="N4271">
        <v>0.98399999999999999</v>
      </c>
      <c r="O4271">
        <v>11</v>
      </c>
    </row>
    <row r="4272" spans="1:15" x14ac:dyDescent="0.45">
      <c r="A4272" t="s">
        <v>127</v>
      </c>
      <c r="B4272">
        <v>2024</v>
      </c>
      <c r="C4272" s="9">
        <v>45368</v>
      </c>
      <c r="D4272" t="s">
        <v>72</v>
      </c>
      <c r="E4272" t="s">
        <v>454</v>
      </c>
      <c r="F4272">
        <v>5</v>
      </c>
      <c r="G4272">
        <v>3</v>
      </c>
      <c r="H4272" t="s">
        <v>24</v>
      </c>
      <c r="I4272" t="s">
        <v>25</v>
      </c>
      <c r="J4272">
        <v>25.550684931506801</v>
      </c>
      <c r="K4272">
        <v>24.735999999999901</v>
      </c>
      <c r="L4272">
        <v>24.756</v>
      </c>
      <c r="M4272">
        <v>26.56</v>
      </c>
      <c r="N4272">
        <v>0.90200000000000002</v>
      </c>
      <c r="O4272">
        <v>19</v>
      </c>
    </row>
    <row r="4273" spans="1:15" x14ac:dyDescent="0.45">
      <c r="A4273" t="s">
        <v>127</v>
      </c>
      <c r="B4273">
        <v>2024</v>
      </c>
      <c r="C4273" s="9">
        <v>45368</v>
      </c>
      <c r="D4273" t="s">
        <v>72</v>
      </c>
      <c r="E4273" t="s">
        <v>454</v>
      </c>
      <c r="F4273">
        <v>5</v>
      </c>
      <c r="G4273">
        <v>4</v>
      </c>
      <c r="H4273" t="s">
        <v>80</v>
      </c>
      <c r="I4273" t="s">
        <v>3852</v>
      </c>
      <c r="J4273">
        <v>22.106849315068398</v>
      </c>
      <c r="K4273">
        <v>18.353000000000002</v>
      </c>
      <c r="L4273">
        <v>18.879000000000001</v>
      </c>
      <c r="M4273">
        <v>22.047000000000001</v>
      </c>
      <c r="N4273">
        <v>1.5840000000000001</v>
      </c>
      <c r="O4273">
        <v>37</v>
      </c>
    </row>
    <row r="4274" spans="1:15" x14ac:dyDescent="0.45">
      <c r="A4274" t="s">
        <v>127</v>
      </c>
      <c r="B4274">
        <v>2024</v>
      </c>
      <c r="C4274" s="9">
        <v>45368</v>
      </c>
      <c r="D4274" t="s">
        <v>72</v>
      </c>
      <c r="E4274" t="s">
        <v>454</v>
      </c>
      <c r="F4274">
        <v>5</v>
      </c>
      <c r="G4274">
        <v>5</v>
      </c>
      <c r="H4274" t="s">
        <v>398</v>
      </c>
      <c r="I4274" t="s">
        <v>3865</v>
      </c>
      <c r="J4274">
        <v>20.849315068493102</v>
      </c>
      <c r="K4274">
        <v>9</v>
      </c>
      <c r="L4274">
        <v>14.436999999999999</v>
      </c>
      <c r="M4274">
        <v>22.637</v>
      </c>
      <c r="N4274">
        <v>4.0999999999999996</v>
      </c>
      <c r="O4274">
        <v>3</v>
      </c>
    </row>
    <row r="4275" spans="1:15" x14ac:dyDescent="0.45">
      <c r="A4275" t="s">
        <v>127</v>
      </c>
      <c r="B4275">
        <v>2024</v>
      </c>
      <c r="C4275" s="9">
        <v>45368</v>
      </c>
      <c r="D4275" t="s">
        <v>72</v>
      </c>
      <c r="E4275" t="s">
        <v>454</v>
      </c>
      <c r="F4275">
        <v>5</v>
      </c>
      <c r="G4275">
        <v>6</v>
      </c>
      <c r="H4275" t="s">
        <v>54</v>
      </c>
      <c r="I4275" t="s">
        <v>44</v>
      </c>
      <c r="J4275">
        <v>26.7342465753424</v>
      </c>
      <c r="K4275">
        <v>20.672999999999998</v>
      </c>
      <c r="L4275">
        <v>20.498999999999999</v>
      </c>
      <c r="M4275">
        <v>22.798999999999999</v>
      </c>
      <c r="N4275">
        <v>1.1499999999999999</v>
      </c>
      <c r="O4275">
        <v>31</v>
      </c>
    </row>
    <row r="4276" spans="1:15" x14ac:dyDescent="0.45">
      <c r="A4276" t="s">
        <v>127</v>
      </c>
      <c r="B4276">
        <v>2024</v>
      </c>
      <c r="C4276" s="9">
        <v>45368</v>
      </c>
      <c r="D4276" t="s">
        <v>72</v>
      </c>
      <c r="E4276" t="s">
        <v>454</v>
      </c>
      <c r="F4276">
        <v>5</v>
      </c>
      <c r="G4276">
        <v>7</v>
      </c>
      <c r="H4276" t="s">
        <v>39</v>
      </c>
      <c r="I4276" t="s">
        <v>40</v>
      </c>
      <c r="J4276">
        <v>29.602739726027298</v>
      </c>
      <c r="K4276">
        <v>24.314</v>
      </c>
      <c r="L4276">
        <v>24.027999999999999</v>
      </c>
      <c r="M4276">
        <v>25.582000000000001</v>
      </c>
      <c r="N4276">
        <v>0.77700000000000002</v>
      </c>
      <c r="O4276">
        <v>9</v>
      </c>
    </row>
    <row r="4277" spans="1:15" x14ac:dyDescent="0.45">
      <c r="A4277" t="s">
        <v>127</v>
      </c>
      <c r="B4277">
        <v>2024</v>
      </c>
      <c r="C4277" s="9">
        <v>45368</v>
      </c>
      <c r="D4277" t="s">
        <v>72</v>
      </c>
      <c r="E4277" t="s">
        <v>454</v>
      </c>
      <c r="F4277">
        <v>6</v>
      </c>
      <c r="G4277">
        <v>1</v>
      </c>
      <c r="H4277" t="s">
        <v>16</v>
      </c>
      <c r="I4277" t="s">
        <v>17</v>
      </c>
      <c r="J4277">
        <v>24.906849315068399</v>
      </c>
      <c r="K4277">
        <v>28.452999999999999</v>
      </c>
      <c r="L4277">
        <v>28.533999999999999</v>
      </c>
      <c r="M4277">
        <v>29.988</v>
      </c>
      <c r="N4277">
        <v>0.72699999999999998</v>
      </c>
      <c r="O4277">
        <v>6</v>
      </c>
    </row>
    <row r="4278" spans="1:15" x14ac:dyDescent="0.45">
      <c r="A4278" t="s">
        <v>127</v>
      </c>
      <c r="B4278">
        <v>2024</v>
      </c>
      <c r="C4278" s="9">
        <v>45368</v>
      </c>
      <c r="D4278" t="s">
        <v>72</v>
      </c>
      <c r="E4278" t="s">
        <v>454</v>
      </c>
      <c r="F4278">
        <v>6</v>
      </c>
      <c r="G4278">
        <v>2</v>
      </c>
      <c r="H4278" t="s">
        <v>43</v>
      </c>
      <c r="I4278" t="s">
        <v>44</v>
      </c>
      <c r="J4278">
        <v>31.328767123287601</v>
      </c>
      <c r="K4278">
        <v>24.747</v>
      </c>
      <c r="L4278">
        <v>24.792000000000002</v>
      </c>
      <c r="M4278">
        <v>26.216000000000001</v>
      </c>
      <c r="N4278">
        <v>0.71199999999999997</v>
      </c>
      <c r="O4278">
        <v>13</v>
      </c>
    </row>
    <row r="4279" spans="1:15" x14ac:dyDescent="0.45">
      <c r="A4279" t="s">
        <v>127</v>
      </c>
      <c r="B4279">
        <v>2024</v>
      </c>
      <c r="C4279" s="9">
        <v>45368</v>
      </c>
      <c r="D4279" t="s">
        <v>72</v>
      </c>
      <c r="E4279" t="s">
        <v>454</v>
      </c>
      <c r="F4279">
        <v>6</v>
      </c>
      <c r="G4279">
        <v>3</v>
      </c>
      <c r="H4279" t="s">
        <v>874</v>
      </c>
      <c r="I4279" t="s">
        <v>156</v>
      </c>
      <c r="J4279">
        <v>30.923287671232799</v>
      </c>
      <c r="K4279">
        <v>18.648</v>
      </c>
      <c r="L4279">
        <v>19.204000000000001</v>
      </c>
      <c r="M4279">
        <v>23.565999999999999</v>
      </c>
      <c r="N4279">
        <v>2.181</v>
      </c>
      <c r="O4279">
        <v>19</v>
      </c>
    </row>
    <row r="4280" spans="1:15" x14ac:dyDescent="0.45">
      <c r="A4280" t="s">
        <v>127</v>
      </c>
      <c r="B4280">
        <v>2024</v>
      </c>
      <c r="C4280" s="9">
        <v>45368</v>
      </c>
      <c r="D4280" t="s">
        <v>72</v>
      </c>
      <c r="E4280" t="s">
        <v>454</v>
      </c>
      <c r="F4280">
        <v>6</v>
      </c>
      <c r="G4280">
        <v>4</v>
      </c>
      <c r="H4280" t="s">
        <v>113</v>
      </c>
      <c r="I4280" t="s">
        <v>31</v>
      </c>
      <c r="J4280">
        <v>20.843835616438302</v>
      </c>
      <c r="K4280">
        <v>14.044</v>
      </c>
      <c r="L4280">
        <v>14.673</v>
      </c>
      <c r="M4280">
        <v>18.129000000000001</v>
      </c>
      <c r="N4280">
        <v>1.728</v>
      </c>
      <c r="O4280">
        <v>25</v>
      </c>
    </row>
    <row r="4281" spans="1:15" x14ac:dyDescent="0.45">
      <c r="A4281" t="s">
        <v>127</v>
      </c>
      <c r="B4281">
        <v>2024</v>
      </c>
      <c r="C4281" s="9">
        <v>45368</v>
      </c>
      <c r="D4281" t="s">
        <v>72</v>
      </c>
      <c r="E4281" t="s">
        <v>454</v>
      </c>
      <c r="F4281">
        <v>6</v>
      </c>
      <c r="G4281">
        <v>5</v>
      </c>
      <c r="H4281" t="s">
        <v>83</v>
      </c>
      <c r="I4281" t="s">
        <v>84</v>
      </c>
      <c r="J4281">
        <v>31.4986301369863</v>
      </c>
      <c r="K4281">
        <v>16.099</v>
      </c>
      <c r="L4281">
        <v>16.053000000000001</v>
      </c>
      <c r="M4281">
        <v>18.533000000000001</v>
      </c>
      <c r="N4281">
        <v>1.24</v>
      </c>
      <c r="O4281">
        <v>37</v>
      </c>
    </row>
    <row r="4282" spans="1:15" x14ac:dyDescent="0.45">
      <c r="A4282" t="s">
        <v>127</v>
      </c>
      <c r="B4282">
        <v>2024</v>
      </c>
      <c r="C4282" s="9">
        <v>45368</v>
      </c>
      <c r="D4282" t="s">
        <v>72</v>
      </c>
      <c r="E4282" t="s">
        <v>454</v>
      </c>
      <c r="F4282">
        <v>6</v>
      </c>
      <c r="G4282">
        <v>6</v>
      </c>
      <c r="H4282" t="s">
        <v>831</v>
      </c>
      <c r="I4282" t="s">
        <v>29</v>
      </c>
      <c r="J4282">
        <v>25.7068493150684</v>
      </c>
      <c r="K4282">
        <v>16.257000000000001</v>
      </c>
      <c r="L4282">
        <v>15.167</v>
      </c>
      <c r="M4282">
        <v>19.125</v>
      </c>
      <c r="N4282">
        <v>1.9790000000000001</v>
      </c>
      <c r="O4282">
        <v>31</v>
      </c>
    </row>
    <row r="4283" spans="1:15" x14ac:dyDescent="0.45">
      <c r="A4283" t="s">
        <v>127</v>
      </c>
      <c r="B4283">
        <v>2024</v>
      </c>
      <c r="C4283" s="9">
        <v>45368</v>
      </c>
      <c r="D4283" t="s">
        <v>72</v>
      </c>
      <c r="E4283" t="s">
        <v>642</v>
      </c>
      <c r="F4283">
        <v>1</v>
      </c>
      <c r="G4283">
        <v>1</v>
      </c>
      <c r="H4283" t="s">
        <v>50</v>
      </c>
      <c r="I4283" t="s">
        <v>51</v>
      </c>
      <c r="J4283">
        <v>27.4493150684931</v>
      </c>
      <c r="K4283">
        <v>26.445999999999898</v>
      </c>
      <c r="L4283">
        <v>26.532</v>
      </c>
      <c r="M4283">
        <v>27.916</v>
      </c>
      <c r="N4283">
        <v>0.69199999999999995</v>
      </c>
      <c r="O4283">
        <v>4</v>
      </c>
    </row>
    <row r="4284" spans="1:15" x14ac:dyDescent="0.45">
      <c r="A4284" t="s">
        <v>127</v>
      </c>
      <c r="B4284">
        <v>2024</v>
      </c>
      <c r="C4284" s="9">
        <v>45368</v>
      </c>
      <c r="D4284" t="s">
        <v>72</v>
      </c>
      <c r="E4284" t="s">
        <v>642</v>
      </c>
      <c r="F4284">
        <v>1</v>
      </c>
      <c r="G4284">
        <v>2</v>
      </c>
      <c r="H4284" t="s">
        <v>907</v>
      </c>
      <c r="I4284" t="s">
        <v>29</v>
      </c>
      <c r="J4284">
        <v>23.4684931506849</v>
      </c>
      <c r="K4284">
        <v>20.773</v>
      </c>
      <c r="L4284">
        <v>21.405000000000001</v>
      </c>
      <c r="M4284">
        <v>25.709</v>
      </c>
      <c r="N4284">
        <v>2.1520000000000001</v>
      </c>
      <c r="O4284">
        <v>13</v>
      </c>
    </row>
    <row r="4285" spans="1:15" x14ac:dyDescent="0.45">
      <c r="A4285" t="s">
        <v>127</v>
      </c>
      <c r="B4285">
        <v>2024</v>
      </c>
      <c r="C4285" s="9">
        <v>45368</v>
      </c>
      <c r="D4285" t="s">
        <v>72</v>
      </c>
      <c r="E4285" t="s">
        <v>642</v>
      </c>
      <c r="F4285">
        <v>1</v>
      </c>
      <c r="G4285">
        <v>3</v>
      </c>
      <c r="H4285" t="s">
        <v>874</v>
      </c>
      <c r="I4285" t="s">
        <v>156</v>
      </c>
      <c r="J4285">
        <v>30.923287671232799</v>
      </c>
      <c r="K4285">
        <v>19.204000000000001</v>
      </c>
      <c r="L4285">
        <v>19.312999999999999</v>
      </c>
      <c r="M4285">
        <v>23.350999999999999</v>
      </c>
      <c r="N4285">
        <v>2.0190000000000001</v>
      </c>
      <c r="O4285">
        <v>19</v>
      </c>
    </row>
    <row r="4286" spans="1:15" x14ac:dyDescent="0.45">
      <c r="A4286" t="s">
        <v>127</v>
      </c>
      <c r="B4286">
        <v>2024</v>
      </c>
      <c r="C4286" s="9">
        <v>45368</v>
      </c>
      <c r="D4286" t="s">
        <v>72</v>
      </c>
      <c r="E4286" t="s">
        <v>642</v>
      </c>
      <c r="F4286">
        <v>1</v>
      </c>
      <c r="G4286">
        <v>4</v>
      </c>
      <c r="H4286" t="s">
        <v>847</v>
      </c>
      <c r="I4286" t="s">
        <v>848</v>
      </c>
      <c r="J4286">
        <v>23.904109589040999</v>
      </c>
      <c r="K4286">
        <v>2.8119999999999998</v>
      </c>
      <c r="L4286">
        <v>7.3599999999999897</v>
      </c>
      <c r="M4286">
        <v>13.02</v>
      </c>
      <c r="N4286">
        <v>2.83</v>
      </c>
      <c r="O4286">
        <v>25</v>
      </c>
    </row>
    <row r="4287" spans="1:15" x14ac:dyDescent="0.45">
      <c r="A4287" t="s">
        <v>127</v>
      </c>
      <c r="B4287">
        <v>2024</v>
      </c>
      <c r="C4287" s="9">
        <v>45368</v>
      </c>
      <c r="D4287" t="s">
        <v>72</v>
      </c>
      <c r="E4287" t="s">
        <v>642</v>
      </c>
      <c r="F4287">
        <v>1</v>
      </c>
      <c r="G4287">
        <v>5</v>
      </c>
      <c r="H4287" t="s">
        <v>632</v>
      </c>
      <c r="I4287" t="s">
        <v>31</v>
      </c>
      <c r="J4287">
        <v>22.536986301369801</v>
      </c>
      <c r="K4287">
        <v>9.9779999999999998</v>
      </c>
      <c r="L4287">
        <v>10.667</v>
      </c>
      <c r="M4287">
        <v>16.105</v>
      </c>
      <c r="N4287">
        <v>2.7189999999999999</v>
      </c>
      <c r="O4287">
        <v>31</v>
      </c>
    </row>
    <row r="4288" spans="1:15" x14ac:dyDescent="0.45">
      <c r="A4288" t="s">
        <v>127</v>
      </c>
      <c r="B4288">
        <v>2024</v>
      </c>
      <c r="C4288" s="9">
        <v>45368</v>
      </c>
      <c r="D4288" t="s">
        <v>72</v>
      </c>
      <c r="E4288" t="s">
        <v>642</v>
      </c>
      <c r="F4288">
        <v>1</v>
      </c>
      <c r="G4288">
        <v>6</v>
      </c>
      <c r="H4288" t="s">
        <v>80</v>
      </c>
      <c r="I4288" t="s">
        <v>3852</v>
      </c>
      <c r="J4288">
        <v>22.106849315068398</v>
      </c>
      <c r="K4288">
        <v>18.879000000000001</v>
      </c>
      <c r="L4288">
        <v>17.846999999999898</v>
      </c>
      <c r="M4288">
        <v>20.896999999999998</v>
      </c>
      <c r="N4288">
        <v>1.5249999999999999</v>
      </c>
      <c r="O4288">
        <v>37</v>
      </c>
    </row>
    <row r="4289" spans="1:15" x14ac:dyDescent="0.45">
      <c r="A4289" t="s">
        <v>127</v>
      </c>
      <c r="B4289">
        <v>2024</v>
      </c>
      <c r="C4289" s="9">
        <v>45368</v>
      </c>
      <c r="D4289" t="s">
        <v>72</v>
      </c>
      <c r="E4289" t="s">
        <v>642</v>
      </c>
      <c r="F4289">
        <v>2</v>
      </c>
      <c r="G4289">
        <v>1</v>
      </c>
      <c r="H4289" t="s">
        <v>3855</v>
      </c>
      <c r="I4289" t="s">
        <v>38</v>
      </c>
      <c r="J4289">
        <v>20.931506849314999</v>
      </c>
      <c r="K4289">
        <v>21.402999999999999</v>
      </c>
      <c r="L4289">
        <v>22.751999999999999</v>
      </c>
      <c r="M4289">
        <v>28.085999999999999</v>
      </c>
      <c r="N4289">
        <v>2.6669999999999998</v>
      </c>
      <c r="O4289">
        <v>7</v>
      </c>
    </row>
    <row r="4290" spans="1:15" x14ac:dyDescent="0.45">
      <c r="A4290" t="s">
        <v>127</v>
      </c>
      <c r="B4290">
        <v>2024</v>
      </c>
      <c r="C4290" s="9">
        <v>45368</v>
      </c>
      <c r="D4290" t="s">
        <v>72</v>
      </c>
      <c r="E4290" t="s">
        <v>642</v>
      </c>
      <c r="F4290">
        <v>2</v>
      </c>
      <c r="G4290">
        <v>2</v>
      </c>
      <c r="H4290" t="s">
        <v>1099</v>
      </c>
      <c r="I4290" t="s">
        <v>3865</v>
      </c>
      <c r="J4290">
        <v>23.641095890410899</v>
      </c>
      <c r="K4290">
        <v>0.89699999999999802</v>
      </c>
      <c r="L4290">
        <v>11.693</v>
      </c>
      <c r="M4290">
        <v>19.195</v>
      </c>
      <c r="N4290">
        <v>3.7509999999999999</v>
      </c>
      <c r="O4290">
        <v>13</v>
      </c>
    </row>
    <row r="4291" spans="1:15" x14ac:dyDescent="0.45">
      <c r="A4291" t="s">
        <v>127</v>
      </c>
      <c r="B4291">
        <v>2024</v>
      </c>
      <c r="C4291" s="9">
        <v>45368</v>
      </c>
      <c r="D4291" t="s">
        <v>72</v>
      </c>
      <c r="E4291" t="s">
        <v>642</v>
      </c>
      <c r="F4291">
        <v>2</v>
      </c>
      <c r="G4291">
        <v>3</v>
      </c>
      <c r="H4291" t="s">
        <v>3819</v>
      </c>
      <c r="I4291" t="s">
        <v>40</v>
      </c>
      <c r="J4291">
        <v>23.172602739725999</v>
      </c>
      <c r="K4291">
        <v>15.524999999999901</v>
      </c>
      <c r="L4291">
        <v>16.009</v>
      </c>
      <c r="M4291">
        <v>22.593</v>
      </c>
      <c r="N4291">
        <v>3.2919999999999998</v>
      </c>
      <c r="O4291">
        <v>19</v>
      </c>
    </row>
    <row r="4292" spans="1:15" x14ac:dyDescent="0.45">
      <c r="A4292" t="s">
        <v>127</v>
      </c>
      <c r="B4292">
        <v>2024</v>
      </c>
      <c r="C4292" s="9">
        <v>45368</v>
      </c>
      <c r="D4292" t="s">
        <v>72</v>
      </c>
      <c r="E4292" t="s">
        <v>642</v>
      </c>
      <c r="F4292">
        <v>2</v>
      </c>
      <c r="G4292">
        <v>4</v>
      </c>
      <c r="H4292" t="s">
        <v>113</v>
      </c>
      <c r="I4292" t="s">
        <v>31</v>
      </c>
      <c r="J4292">
        <v>20.843835616438302</v>
      </c>
      <c r="K4292">
        <v>14.673</v>
      </c>
      <c r="L4292">
        <v>14.821999999999999</v>
      </c>
      <c r="M4292">
        <v>18.106000000000002</v>
      </c>
      <c r="N4292">
        <v>1.6419999999999999</v>
      </c>
      <c r="O4292">
        <v>25</v>
      </c>
    </row>
    <row r="4293" spans="1:15" x14ac:dyDescent="0.45">
      <c r="A4293" t="s">
        <v>127</v>
      </c>
      <c r="B4293">
        <v>2024</v>
      </c>
      <c r="C4293" s="9">
        <v>45368</v>
      </c>
      <c r="D4293" t="s">
        <v>72</v>
      </c>
      <c r="E4293" t="s">
        <v>642</v>
      </c>
      <c r="F4293">
        <v>2</v>
      </c>
      <c r="G4293">
        <v>5</v>
      </c>
      <c r="H4293" t="s">
        <v>845</v>
      </c>
      <c r="I4293" t="s">
        <v>235</v>
      </c>
      <c r="J4293">
        <v>20.098630136986301</v>
      </c>
      <c r="K4293">
        <v>7.8840000000000003</v>
      </c>
      <c r="L4293">
        <v>8.9369999999999994</v>
      </c>
      <c r="M4293">
        <v>13.872999999999999</v>
      </c>
      <c r="N4293">
        <v>2.468</v>
      </c>
      <c r="O4293">
        <v>31</v>
      </c>
    </row>
    <row r="4294" spans="1:15" x14ac:dyDescent="0.45">
      <c r="A4294" t="s">
        <v>127</v>
      </c>
      <c r="B4294">
        <v>2024</v>
      </c>
      <c r="C4294" s="9">
        <v>45368</v>
      </c>
      <c r="D4294" t="s">
        <v>72</v>
      </c>
      <c r="E4294" t="s">
        <v>642</v>
      </c>
      <c r="F4294">
        <v>2</v>
      </c>
      <c r="G4294">
        <v>6</v>
      </c>
      <c r="H4294" t="s">
        <v>83</v>
      </c>
      <c r="I4294" t="s">
        <v>84</v>
      </c>
      <c r="J4294">
        <v>31.4986301369863</v>
      </c>
      <c r="K4294">
        <v>16.053000000000001</v>
      </c>
      <c r="L4294">
        <v>15.5419999999999</v>
      </c>
      <c r="M4294">
        <v>17.97</v>
      </c>
      <c r="N4294">
        <v>1.214</v>
      </c>
      <c r="O4294">
        <v>37</v>
      </c>
    </row>
    <row r="4295" spans="1:15" x14ac:dyDescent="0.45">
      <c r="A4295" t="s">
        <v>127</v>
      </c>
      <c r="B4295">
        <v>2024</v>
      </c>
      <c r="C4295" s="9">
        <v>45368</v>
      </c>
      <c r="D4295" t="s">
        <v>72</v>
      </c>
      <c r="E4295" t="s">
        <v>642</v>
      </c>
      <c r="F4295">
        <v>3</v>
      </c>
      <c r="G4295">
        <v>1</v>
      </c>
      <c r="H4295" t="s">
        <v>398</v>
      </c>
      <c r="I4295" t="s">
        <v>3865</v>
      </c>
      <c r="J4295">
        <v>20.849315068493102</v>
      </c>
      <c r="K4295">
        <v>14.436999999999999</v>
      </c>
      <c r="L4295">
        <v>19.247</v>
      </c>
      <c r="M4295">
        <v>26.129000000000001</v>
      </c>
      <c r="N4295">
        <v>3.4409999999999998</v>
      </c>
      <c r="O4295">
        <v>3</v>
      </c>
    </row>
    <row r="4296" spans="1:15" x14ac:dyDescent="0.45">
      <c r="A4296" t="s">
        <v>127</v>
      </c>
      <c r="B4296">
        <v>2024</v>
      </c>
      <c r="C4296" s="9">
        <v>45368</v>
      </c>
      <c r="D4296" t="s">
        <v>72</v>
      </c>
      <c r="E4296" t="s">
        <v>642</v>
      </c>
      <c r="F4296">
        <v>3</v>
      </c>
      <c r="G4296">
        <v>2</v>
      </c>
      <c r="H4296" t="s">
        <v>45</v>
      </c>
      <c r="I4296" t="s">
        <v>97</v>
      </c>
      <c r="J4296">
        <v>33.068493150684901</v>
      </c>
      <c r="K4296">
        <v>22.616</v>
      </c>
      <c r="L4296">
        <v>22.678999999999998</v>
      </c>
      <c r="M4296">
        <v>25.277000000000001</v>
      </c>
      <c r="N4296">
        <v>1.2989999999999999</v>
      </c>
      <c r="O4296">
        <v>13</v>
      </c>
    </row>
    <row r="4297" spans="1:15" x14ac:dyDescent="0.45">
      <c r="A4297" t="s">
        <v>127</v>
      </c>
      <c r="B4297">
        <v>2024</v>
      </c>
      <c r="C4297" s="9">
        <v>45368</v>
      </c>
      <c r="D4297" t="s">
        <v>72</v>
      </c>
      <c r="E4297" t="s">
        <v>642</v>
      </c>
      <c r="F4297">
        <v>3</v>
      </c>
      <c r="G4297">
        <v>3</v>
      </c>
      <c r="H4297" t="s">
        <v>387</v>
      </c>
      <c r="I4297" t="s">
        <v>65</v>
      </c>
      <c r="J4297">
        <v>23.7534246575342</v>
      </c>
      <c r="K4297">
        <v>11.955</v>
      </c>
      <c r="L4297">
        <v>13.958</v>
      </c>
      <c r="M4297">
        <v>19.568000000000001</v>
      </c>
      <c r="N4297">
        <v>2.8050000000000002</v>
      </c>
      <c r="O4297">
        <v>19</v>
      </c>
    </row>
    <row r="4298" spans="1:15" x14ac:dyDescent="0.45">
      <c r="A4298" t="s">
        <v>127</v>
      </c>
      <c r="B4298">
        <v>2024</v>
      </c>
      <c r="C4298" s="9">
        <v>45368</v>
      </c>
      <c r="D4298" t="s">
        <v>72</v>
      </c>
      <c r="E4298" t="s">
        <v>642</v>
      </c>
      <c r="F4298">
        <v>3</v>
      </c>
      <c r="G4298">
        <v>4</v>
      </c>
      <c r="H4298" t="s">
        <v>846</v>
      </c>
      <c r="I4298" t="s">
        <v>120</v>
      </c>
      <c r="J4298">
        <v>28.038356164383501</v>
      </c>
      <c r="K4298">
        <v>11.129</v>
      </c>
      <c r="L4298">
        <v>11.824999999999999</v>
      </c>
      <c r="M4298">
        <v>15.407</v>
      </c>
      <c r="N4298">
        <v>1.7909999999999999</v>
      </c>
      <c r="O4298">
        <v>25</v>
      </c>
    </row>
    <row r="4299" spans="1:15" x14ac:dyDescent="0.45">
      <c r="A4299" t="s">
        <v>127</v>
      </c>
      <c r="B4299">
        <v>2024</v>
      </c>
      <c r="C4299" s="9">
        <v>45368</v>
      </c>
      <c r="D4299" t="s">
        <v>72</v>
      </c>
      <c r="E4299" t="s">
        <v>642</v>
      </c>
      <c r="F4299">
        <v>3</v>
      </c>
      <c r="G4299">
        <v>5</v>
      </c>
      <c r="H4299" t="s">
        <v>54</v>
      </c>
      <c r="I4299" t="s">
        <v>44</v>
      </c>
      <c r="J4299">
        <v>26.7342465753424</v>
      </c>
      <c r="K4299">
        <v>20.498999999999999</v>
      </c>
      <c r="L4299">
        <v>19.977</v>
      </c>
      <c r="M4299">
        <v>22.234999999999999</v>
      </c>
      <c r="N4299">
        <v>1.129</v>
      </c>
      <c r="O4299">
        <v>31</v>
      </c>
    </row>
    <row r="4300" spans="1:15" x14ac:dyDescent="0.45">
      <c r="A4300" t="s">
        <v>127</v>
      </c>
      <c r="B4300">
        <v>2024</v>
      </c>
      <c r="C4300" s="9">
        <v>45368</v>
      </c>
      <c r="D4300" t="s">
        <v>72</v>
      </c>
      <c r="E4300" t="s">
        <v>642</v>
      </c>
      <c r="F4300">
        <v>4</v>
      </c>
      <c r="G4300">
        <v>1</v>
      </c>
      <c r="H4300" t="s">
        <v>39</v>
      </c>
      <c r="I4300" t="s">
        <v>40</v>
      </c>
      <c r="J4300">
        <v>29.602739726027298</v>
      </c>
      <c r="K4300">
        <v>24.027999999999999</v>
      </c>
      <c r="L4300">
        <v>24.140999999999998</v>
      </c>
      <c r="M4300">
        <v>25.690999999999999</v>
      </c>
      <c r="N4300">
        <v>0.77500000000000002</v>
      </c>
      <c r="O4300">
        <v>9</v>
      </c>
    </row>
    <row r="4301" spans="1:15" x14ac:dyDescent="0.45">
      <c r="A4301" t="s">
        <v>127</v>
      </c>
      <c r="B4301">
        <v>2024</v>
      </c>
      <c r="C4301" s="9">
        <v>45368</v>
      </c>
      <c r="D4301" t="s">
        <v>72</v>
      </c>
      <c r="E4301" t="s">
        <v>642</v>
      </c>
      <c r="F4301">
        <v>4</v>
      </c>
      <c r="G4301">
        <v>2</v>
      </c>
      <c r="H4301" t="s">
        <v>391</v>
      </c>
      <c r="I4301" t="s">
        <v>151</v>
      </c>
      <c r="J4301">
        <v>25.057534246575301</v>
      </c>
      <c r="K4301">
        <v>13.321</v>
      </c>
      <c r="L4301">
        <v>15.693</v>
      </c>
      <c r="M4301">
        <v>20.631</v>
      </c>
      <c r="N4301">
        <v>2.4689999999999999</v>
      </c>
      <c r="O4301">
        <v>13</v>
      </c>
    </row>
    <row r="4302" spans="1:15" x14ac:dyDescent="0.45">
      <c r="A4302" t="s">
        <v>127</v>
      </c>
      <c r="B4302">
        <v>2024</v>
      </c>
      <c r="C4302" s="9">
        <v>45368</v>
      </c>
      <c r="D4302" t="s">
        <v>72</v>
      </c>
      <c r="E4302" t="s">
        <v>642</v>
      </c>
      <c r="F4302">
        <v>4</v>
      </c>
      <c r="G4302">
        <v>3</v>
      </c>
      <c r="H4302" t="s">
        <v>98</v>
      </c>
      <c r="I4302" t="s">
        <v>67</v>
      </c>
      <c r="J4302">
        <v>32.632876712328702</v>
      </c>
      <c r="K4302">
        <v>17.657</v>
      </c>
      <c r="L4302">
        <v>17.829999999999998</v>
      </c>
      <c r="M4302">
        <v>20.292000000000002</v>
      </c>
      <c r="N4302">
        <v>1.2310000000000001</v>
      </c>
      <c r="O4302">
        <v>19</v>
      </c>
    </row>
    <row r="4303" spans="1:15" x14ac:dyDescent="0.45">
      <c r="A4303" t="s">
        <v>127</v>
      </c>
      <c r="B4303">
        <v>2024</v>
      </c>
      <c r="C4303" s="9">
        <v>45368</v>
      </c>
      <c r="D4303" t="s">
        <v>72</v>
      </c>
      <c r="E4303" t="s">
        <v>642</v>
      </c>
      <c r="F4303">
        <v>4</v>
      </c>
      <c r="G4303">
        <v>4</v>
      </c>
      <c r="H4303" t="s">
        <v>975</v>
      </c>
      <c r="I4303" t="s">
        <v>156</v>
      </c>
      <c r="J4303">
        <v>22.893150684931499</v>
      </c>
      <c r="K4303">
        <v>11.7799999999999</v>
      </c>
      <c r="L4303">
        <v>12.967000000000001</v>
      </c>
      <c r="M4303">
        <v>18.001000000000001</v>
      </c>
      <c r="N4303">
        <v>2.5169999999999999</v>
      </c>
      <c r="O4303">
        <v>25</v>
      </c>
    </row>
    <row r="4304" spans="1:15" x14ac:dyDescent="0.45">
      <c r="A4304" t="s">
        <v>127</v>
      </c>
      <c r="B4304">
        <v>2024</v>
      </c>
      <c r="C4304" s="9">
        <v>45368</v>
      </c>
      <c r="D4304" t="s">
        <v>72</v>
      </c>
      <c r="E4304" t="s">
        <v>642</v>
      </c>
      <c r="F4304">
        <v>4</v>
      </c>
      <c r="G4304">
        <v>5</v>
      </c>
      <c r="H4304" t="s">
        <v>831</v>
      </c>
      <c r="I4304" t="s">
        <v>29</v>
      </c>
      <c r="J4304">
        <v>25.7068493150684</v>
      </c>
      <c r="K4304">
        <v>15.167</v>
      </c>
      <c r="L4304">
        <v>14.9019999999999</v>
      </c>
      <c r="M4304">
        <v>18.585999999999999</v>
      </c>
      <c r="N4304">
        <v>1.8420000000000001</v>
      </c>
      <c r="O4304">
        <v>31</v>
      </c>
    </row>
    <row r="4305" spans="1:15" x14ac:dyDescent="0.45">
      <c r="A4305" t="s">
        <v>127</v>
      </c>
      <c r="B4305">
        <v>2024</v>
      </c>
      <c r="C4305" s="9">
        <v>45368</v>
      </c>
      <c r="D4305" t="s">
        <v>72</v>
      </c>
      <c r="E4305" t="s">
        <v>642</v>
      </c>
      <c r="F4305">
        <v>4</v>
      </c>
      <c r="G4305">
        <v>6</v>
      </c>
      <c r="H4305" t="s">
        <v>64</v>
      </c>
      <c r="I4305" t="s">
        <v>65</v>
      </c>
      <c r="J4305">
        <v>23.2328767123287</v>
      </c>
      <c r="K4305">
        <v>17.050999999999998</v>
      </c>
      <c r="L4305">
        <v>16.408999999999999</v>
      </c>
      <c r="M4305">
        <v>19.196999999999999</v>
      </c>
      <c r="N4305">
        <v>1.3939999999999999</v>
      </c>
      <c r="O4305">
        <v>37</v>
      </c>
    </row>
    <row r="4306" spans="1:15" x14ac:dyDescent="0.45">
      <c r="A4306" t="s">
        <v>127</v>
      </c>
      <c r="B4306">
        <v>2024</v>
      </c>
      <c r="C4306" s="9">
        <v>45368</v>
      </c>
      <c r="D4306" t="s">
        <v>72</v>
      </c>
      <c r="E4306" t="s">
        <v>642</v>
      </c>
      <c r="F4306">
        <v>5</v>
      </c>
      <c r="G4306">
        <v>1</v>
      </c>
      <c r="H4306" t="s">
        <v>384</v>
      </c>
      <c r="I4306" t="s">
        <v>19</v>
      </c>
      <c r="J4306">
        <v>24.534246575342401</v>
      </c>
      <c r="K4306">
        <v>26.187999999999999</v>
      </c>
      <c r="L4306">
        <v>26.4</v>
      </c>
      <c r="M4306">
        <v>28.35</v>
      </c>
      <c r="N4306">
        <v>0.97499999999999998</v>
      </c>
      <c r="O4306">
        <v>11</v>
      </c>
    </row>
    <row r="4307" spans="1:15" x14ac:dyDescent="0.45">
      <c r="A4307" t="s">
        <v>127</v>
      </c>
      <c r="B4307">
        <v>2024</v>
      </c>
      <c r="C4307" s="9">
        <v>45368</v>
      </c>
      <c r="D4307" t="s">
        <v>72</v>
      </c>
      <c r="E4307" t="s">
        <v>642</v>
      </c>
      <c r="F4307">
        <v>5</v>
      </c>
      <c r="G4307">
        <v>2</v>
      </c>
      <c r="H4307" t="s">
        <v>43</v>
      </c>
      <c r="I4307" t="s">
        <v>44</v>
      </c>
      <c r="J4307">
        <v>31.328767123287601</v>
      </c>
      <c r="K4307">
        <v>24.792000000000002</v>
      </c>
      <c r="L4307">
        <v>24.834</v>
      </c>
      <c r="M4307">
        <v>26.254000000000001</v>
      </c>
      <c r="N4307">
        <v>0.71</v>
      </c>
      <c r="O4307">
        <v>13</v>
      </c>
    </row>
    <row r="4308" spans="1:15" x14ac:dyDescent="0.45">
      <c r="A4308" t="s">
        <v>127</v>
      </c>
      <c r="B4308">
        <v>2024</v>
      </c>
      <c r="C4308" s="9">
        <v>45368</v>
      </c>
      <c r="D4308" t="s">
        <v>72</v>
      </c>
      <c r="E4308" t="s">
        <v>642</v>
      </c>
      <c r="F4308">
        <v>5</v>
      </c>
      <c r="G4308">
        <v>3</v>
      </c>
      <c r="H4308" t="s">
        <v>107</v>
      </c>
      <c r="I4308" t="s">
        <v>59</v>
      </c>
      <c r="J4308">
        <v>20.528767123287601</v>
      </c>
      <c r="K4308">
        <v>14.763999999999999</v>
      </c>
      <c r="L4308">
        <v>15.622</v>
      </c>
      <c r="M4308">
        <v>18.504000000000001</v>
      </c>
      <c r="N4308">
        <v>1.4410000000000001</v>
      </c>
      <c r="O4308">
        <v>19</v>
      </c>
    </row>
    <row r="4309" spans="1:15" x14ac:dyDescent="0.45">
      <c r="A4309" t="s">
        <v>127</v>
      </c>
      <c r="B4309">
        <v>2024</v>
      </c>
      <c r="C4309" s="9">
        <v>45368</v>
      </c>
      <c r="D4309" t="s">
        <v>72</v>
      </c>
      <c r="E4309" t="s">
        <v>642</v>
      </c>
      <c r="F4309">
        <v>5</v>
      </c>
      <c r="G4309">
        <v>4</v>
      </c>
      <c r="H4309" t="s">
        <v>133</v>
      </c>
      <c r="I4309" t="s">
        <v>151</v>
      </c>
      <c r="J4309">
        <v>31.147945205479399</v>
      </c>
      <c r="K4309">
        <v>26.924999999999901</v>
      </c>
      <c r="L4309">
        <v>26.74</v>
      </c>
      <c r="M4309">
        <v>28.173999999999999</v>
      </c>
      <c r="N4309">
        <v>0.71699999999999997</v>
      </c>
      <c r="O4309">
        <v>25</v>
      </c>
    </row>
    <row r="4310" spans="1:15" x14ac:dyDescent="0.45">
      <c r="A4310" t="s">
        <v>127</v>
      </c>
      <c r="B4310">
        <v>2024</v>
      </c>
      <c r="C4310" s="9">
        <v>45368</v>
      </c>
      <c r="D4310" t="s">
        <v>72</v>
      </c>
      <c r="E4310" t="s">
        <v>642</v>
      </c>
      <c r="F4310">
        <v>5</v>
      </c>
      <c r="G4310">
        <v>5</v>
      </c>
      <c r="H4310" t="s">
        <v>3858</v>
      </c>
      <c r="I4310" t="s">
        <v>3852</v>
      </c>
      <c r="J4310">
        <v>18.2246575342465</v>
      </c>
      <c r="K4310">
        <v>13.189</v>
      </c>
      <c r="L4310">
        <v>13.595999999999901</v>
      </c>
      <c r="M4310">
        <v>18.585999999999999</v>
      </c>
      <c r="N4310">
        <v>2.4950000000000001</v>
      </c>
      <c r="O4310">
        <v>31</v>
      </c>
    </row>
    <row r="4311" spans="1:15" x14ac:dyDescent="0.45">
      <c r="A4311" t="s">
        <v>127</v>
      </c>
      <c r="B4311">
        <v>2024</v>
      </c>
      <c r="C4311" s="9">
        <v>45368</v>
      </c>
      <c r="D4311" t="s">
        <v>72</v>
      </c>
      <c r="E4311" t="s">
        <v>642</v>
      </c>
      <c r="F4311">
        <v>5</v>
      </c>
      <c r="G4311">
        <v>6</v>
      </c>
      <c r="H4311" t="s">
        <v>66</v>
      </c>
      <c r="I4311" t="s">
        <v>67</v>
      </c>
      <c r="J4311">
        <v>21.383561643835598</v>
      </c>
      <c r="K4311">
        <v>13.624000000000001</v>
      </c>
      <c r="L4311">
        <v>12.875999999999999</v>
      </c>
      <c r="M4311">
        <v>17.108000000000001</v>
      </c>
      <c r="N4311">
        <v>2.1160000000000001</v>
      </c>
      <c r="O4311">
        <v>37</v>
      </c>
    </row>
    <row r="4312" spans="1:15" x14ac:dyDescent="0.45">
      <c r="A4312" t="s">
        <v>127</v>
      </c>
      <c r="B4312">
        <v>2024</v>
      </c>
      <c r="C4312" s="9">
        <v>45368</v>
      </c>
      <c r="D4312" t="s">
        <v>72</v>
      </c>
      <c r="E4312" t="s">
        <v>642</v>
      </c>
      <c r="F4312">
        <v>6</v>
      </c>
      <c r="G4312">
        <v>1</v>
      </c>
      <c r="H4312" t="s">
        <v>42</v>
      </c>
      <c r="I4312" t="s">
        <v>97</v>
      </c>
      <c r="J4312">
        <v>25.293150684931501</v>
      </c>
      <c r="K4312">
        <v>28.937999999999999</v>
      </c>
      <c r="L4312">
        <v>29.126999999999999</v>
      </c>
      <c r="M4312">
        <v>31.353000000000002</v>
      </c>
      <c r="N4312">
        <v>1.113</v>
      </c>
      <c r="O4312">
        <v>5</v>
      </c>
    </row>
    <row r="4313" spans="1:15" x14ac:dyDescent="0.45">
      <c r="A4313" t="s">
        <v>127</v>
      </c>
      <c r="B4313">
        <v>2024</v>
      </c>
      <c r="C4313" s="9">
        <v>45368</v>
      </c>
      <c r="D4313" t="s">
        <v>72</v>
      </c>
      <c r="E4313" t="s">
        <v>642</v>
      </c>
      <c r="F4313">
        <v>6</v>
      </c>
      <c r="G4313">
        <v>2</v>
      </c>
      <c r="H4313" t="s">
        <v>60</v>
      </c>
      <c r="I4313" t="s">
        <v>61</v>
      </c>
      <c r="J4313">
        <v>35.671232876712303</v>
      </c>
      <c r="K4313">
        <v>22.372</v>
      </c>
      <c r="L4313">
        <v>22.495999999999999</v>
      </c>
      <c r="M4313">
        <v>23.87</v>
      </c>
      <c r="N4313">
        <v>0.68700000000000006</v>
      </c>
      <c r="O4313">
        <v>13</v>
      </c>
    </row>
    <row r="4314" spans="1:15" x14ac:dyDescent="0.45">
      <c r="A4314" t="s">
        <v>127</v>
      </c>
      <c r="B4314">
        <v>2024</v>
      </c>
      <c r="C4314" s="9">
        <v>45368</v>
      </c>
      <c r="D4314" t="s">
        <v>72</v>
      </c>
      <c r="E4314" t="s">
        <v>642</v>
      </c>
      <c r="F4314">
        <v>6</v>
      </c>
      <c r="G4314">
        <v>3</v>
      </c>
      <c r="H4314" t="s">
        <v>24</v>
      </c>
      <c r="I4314" t="s">
        <v>25</v>
      </c>
      <c r="J4314">
        <v>25.550684931506801</v>
      </c>
      <c r="K4314">
        <v>24.756</v>
      </c>
      <c r="L4314">
        <v>24.722000000000001</v>
      </c>
      <c r="M4314">
        <v>26.506</v>
      </c>
      <c r="N4314">
        <v>0.89200000000000002</v>
      </c>
      <c r="O4314">
        <v>19</v>
      </c>
    </row>
    <row r="4315" spans="1:15" x14ac:dyDescent="0.45">
      <c r="A4315" t="s">
        <v>127</v>
      </c>
      <c r="B4315">
        <v>2024</v>
      </c>
      <c r="C4315" s="9">
        <v>45368</v>
      </c>
      <c r="D4315" t="s">
        <v>72</v>
      </c>
      <c r="E4315" t="s">
        <v>642</v>
      </c>
      <c r="F4315">
        <v>6</v>
      </c>
      <c r="G4315">
        <v>4</v>
      </c>
      <c r="H4315" t="s">
        <v>32</v>
      </c>
      <c r="I4315" t="s">
        <v>17</v>
      </c>
      <c r="J4315">
        <v>21.646575342465699</v>
      </c>
      <c r="K4315">
        <v>22.451999999999899</v>
      </c>
      <c r="L4315">
        <v>22.334</v>
      </c>
      <c r="M4315">
        <v>24.454000000000001</v>
      </c>
      <c r="N4315">
        <v>1.06</v>
      </c>
      <c r="O4315">
        <v>25</v>
      </c>
    </row>
    <row r="4316" spans="1:15" x14ac:dyDescent="0.45">
      <c r="A4316" t="s">
        <v>127</v>
      </c>
      <c r="B4316">
        <v>2024</v>
      </c>
      <c r="C4316" s="9">
        <v>45368</v>
      </c>
      <c r="D4316" t="s">
        <v>72</v>
      </c>
      <c r="E4316" t="s">
        <v>642</v>
      </c>
      <c r="F4316">
        <v>6</v>
      </c>
      <c r="G4316">
        <v>5</v>
      </c>
      <c r="H4316" t="s">
        <v>48</v>
      </c>
      <c r="I4316" t="s">
        <v>49</v>
      </c>
      <c r="J4316">
        <v>23.134246575342399</v>
      </c>
      <c r="K4316">
        <v>18.786000000000001</v>
      </c>
      <c r="L4316">
        <v>18.576000000000001</v>
      </c>
      <c r="M4316">
        <v>20.844000000000001</v>
      </c>
      <c r="N4316">
        <v>1.1339999999999999</v>
      </c>
      <c r="O4316">
        <v>31</v>
      </c>
    </row>
    <row r="4317" spans="1:15" x14ac:dyDescent="0.45">
      <c r="A4317" t="s">
        <v>127</v>
      </c>
      <c r="B4317">
        <v>2024</v>
      </c>
      <c r="C4317" s="9">
        <v>45368</v>
      </c>
      <c r="D4317" t="s">
        <v>72</v>
      </c>
      <c r="E4317" t="s">
        <v>643</v>
      </c>
      <c r="F4317">
        <v>1</v>
      </c>
      <c r="G4317">
        <v>1</v>
      </c>
      <c r="H4317" t="s">
        <v>23</v>
      </c>
      <c r="I4317" t="s">
        <v>15</v>
      </c>
      <c r="J4317">
        <v>26.515068493150601</v>
      </c>
      <c r="K4317">
        <v>28.925999999999998</v>
      </c>
      <c r="L4317">
        <v>29.14</v>
      </c>
      <c r="M4317">
        <v>30.774000000000001</v>
      </c>
      <c r="N4317">
        <v>0.81699999999999995</v>
      </c>
      <c r="O4317">
        <v>2</v>
      </c>
    </row>
    <row r="4318" spans="1:15" x14ac:dyDescent="0.45">
      <c r="A4318" t="s">
        <v>127</v>
      </c>
      <c r="B4318">
        <v>2024</v>
      </c>
      <c r="C4318" s="9">
        <v>45368</v>
      </c>
      <c r="D4318" t="s">
        <v>72</v>
      </c>
      <c r="E4318" t="s">
        <v>643</v>
      </c>
      <c r="F4318">
        <v>1</v>
      </c>
      <c r="G4318">
        <v>2</v>
      </c>
      <c r="H4318" t="s">
        <v>398</v>
      </c>
      <c r="I4318" t="s">
        <v>3865</v>
      </c>
      <c r="J4318">
        <v>20.849315068493102</v>
      </c>
      <c r="K4318">
        <v>19.247</v>
      </c>
      <c r="L4318">
        <v>23.077000000000002</v>
      </c>
      <c r="M4318">
        <v>28.733000000000001</v>
      </c>
      <c r="N4318">
        <v>2.8279999999999998</v>
      </c>
      <c r="O4318">
        <v>3</v>
      </c>
    </row>
    <row r="4319" spans="1:15" x14ac:dyDescent="0.45">
      <c r="A4319" t="s">
        <v>127</v>
      </c>
      <c r="B4319">
        <v>2024</v>
      </c>
      <c r="C4319" s="9">
        <v>45368</v>
      </c>
      <c r="D4319" t="s">
        <v>72</v>
      </c>
      <c r="E4319" t="s">
        <v>643</v>
      </c>
      <c r="F4319">
        <v>1</v>
      </c>
      <c r="G4319">
        <v>3</v>
      </c>
      <c r="H4319" t="s">
        <v>42</v>
      </c>
      <c r="I4319" t="s">
        <v>97</v>
      </c>
      <c r="J4319">
        <v>25.293150684931501</v>
      </c>
      <c r="K4319">
        <v>29.126999999999999</v>
      </c>
      <c r="L4319">
        <v>29.090999999999902</v>
      </c>
      <c r="M4319">
        <v>31.268999999999998</v>
      </c>
      <c r="N4319">
        <v>1.089</v>
      </c>
      <c r="O4319">
        <v>5</v>
      </c>
    </row>
    <row r="4320" spans="1:15" x14ac:dyDescent="0.45">
      <c r="A4320" t="s">
        <v>127</v>
      </c>
      <c r="B4320">
        <v>2024</v>
      </c>
      <c r="C4320" s="9">
        <v>45368</v>
      </c>
      <c r="D4320" t="s">
        <v>72</v>
      </c>
      <c r="E4320" t="s">
        <v>643</v>
      </c>
      <c r="F4320">
        <v>1</v>
      </c>
      <c r="G4320">
        <v>4</v>
      </c>
      <c r="H4320" t="s">
        <v>3855</v>
      </c>
      <c r="I4320" t="s">
        <v>38</v>
      </c>
      <c r="J4320">
        <v>20.931506849314999</v>
      </c>
      <c r="K4320">
        <v>22.751999999999999</v>
      </c>
      <c r="L4320">
        <v>23.218999999999902</v>
      </c>
      <c r="M4320">
        <v>27.908999999999999</v>
      </c>
      <c r="N4320">
        <v>2.3450000000000002</v>
      </c>
      <c r="O4320">
        <v>7</v>
      </c>
    </row>
    <row r="4321" spans="1:15" x14ac:dyDescent="0.45">
      <c r="A4321" t="s">
        <v>127</v>
      </c>
      <c r="B4321">
        <v>2024</v>
      </c>
      <c r="C4321" s="9">
        <v>45368</v>
      </c>
      <c r="D4321" t="s">
        <v>72</v>
      </c>
      <c r="E4321" t="s">
        <v>643</v>
      </c>
      <c r="F4321">
        <v>1</v>
      </c>
      <c r="G4321">
        <v>5</v>
      </c>
      <c r="H4321" t="s">
        <v>18</v>
      </c>
      <c r="I4321" t="s">
        <v>19</v>
      </c>
      <c r="J4321">
        <v>25.819178082191701</v>
      </c>
      <c r="K4321">
        <v>27.898</v>
      </c>
      <c r="L4321">
        <v>27.516999999999999</v>
      </c>
      <c r="M4321">
        <v>29.895</v>
      </c>
      <c r="N4321">
        <v>1.1890000000000001</v>
      </c>
      <c r="O4321">
        <v>10</v>
      </c>
    </row>
    <row r="4322" spans="1:15" x14ac:dyDescent="0.45">
      <c r="A4322" t="s">
        <v>127</v>
      </c>
      <c r="B4322">
        <v>2024</v>
      </c>
      <c r="C4322" s="9">
        <v>45368</v>
      </c>
      <c r="D4322" t="s">
        <v>72</v>
      </c>
      <c r="E4322" t="s">
        <v>643</v>
      </c>
      <c r="F4322">
        <v>1</v>
      </c>
      <c r="G4322">
        <v>6</v>
      </c>
      <c r="H4322" t="s">
        <v>52</v>
      </c>
      <c r="I4322" t="s">
        <v>53</v>
      </c>
      <c r="J4322">
        <v>27.021917808219101</v>
      </c>
      <c r="K4322">
        <v>20.123999999999999</v>
      </c>
      <c r="L4322">
        <v>20.027999999999999</v>
      </c>
      <c r="M4322">
        <v>21.795999999999999</v>
      </c>
      <c r="N4322">
        <v>0.88400000000000001</v>
      </c>
      <c r="O4322">
        <v>12</v>
      </c>
    </row>
    <row r="4323" spans="1:15" x14ac:dyDescent="0.45">
      <c r="A4323" t="s">
        <v>127</v>
      </c>
      <c r="B4323">
        <v>2024</v>
      </c>
      <c r="C4323" s="9">
        <v>45368</v>
      </c>
      <c r="D4323" t="s">
        <v>72</v>
      </c>
      <c r="E4323" t="s">
        <v>643</v>
      </c>
      <c r="F4323">
        <v>2</v>
      </c>
      <c r="G4323">
        <v>1</v>
      </c>
      <c r="H4323" t="s">
        <v>381</v>
      </c>
      <c r="I4323" t="s">
        <v>25</v>
      </c>
      <c r="J4323">
        <v>21.2493150684931</v>
      </c>
      <c r="K4323">
        <v>25.678000000000001</v>
      </c>
      <c r="L4323">
        <v>26.206</v>
      </c>
      <c r="M4323">
        <v>28.378</v>
      </c>
      <c r="N4323">
        <v>1.0860000000000001</v>
      </c>
      <c r="O4323">
        <v>1</v>
      </c>
    </row>
    <row r="4324" spans="1:15" x14ac:dyDescent="0.45">
      <c r="A4324" t="s">
        <v>127</v>
      </c>
      <c r="B4324">
        <v>2024</v>
      </c>
      <c r="C4324" s="9">
        <v>45368</v>
      </c>
      <c r="D4324" t="s">
        <v>72</v>
      </c>
      <c r="E4324" t="s">
        <v>643</v>
      </c>
      <c r="F4324">
        <v>2</v>
      </c>
      <c r="G4324">
        <v>2</v>
      </c>
      <c r="H4324" t="s">
        <v>16</v>
      </c>
      <c r="I4324" t="s">
        <v>17</v>
      </c>
      <c r="J4324">
        <v>24.906849315068399</v>
      </c>
      <c r="K4324">
        <v>28.533999999999999</v>
      </c>
      <c r="L4324">
        <v>28.61</v>
      </c>
      <c r="M4324">
        <v>30.058</v>
      </c>
      <c r="N4324">
        <v>0.72399999999999998</v>
      </c>
      <c r="O4324">
        <v>6</v>
      </c>
    </row>
    <row r="4325" spans="1:15" x14ac:dyDescent="0.45">
      <c r="A4325" t="s">
        <v>127</v>
      </c>
      <c r="B4325">
        <v>2024</v>
      </c>
      <c r="C4325" s="9">
        <v>45368</v>
      </c>
      <c r="D4325" t="s">
        <v>72</v>
      </c>
      <c r="E4325" t="s">
        <v>643</v>
      </c>
      <c r="F4325">
        <v>2</v>
      </c>
      <c r="G4325">
        <v>3</v>
      </c>
      <c r="H4325" t="s">
        <v>50</v>
      </c>
      <c r="I4325" t="s">
        <v>51</v>
      </c>
      <c r="J4325">
        <v>27.4493150684931</v>
      </c>
      <c r="K4325">
        <v>26.532</v>
      </c>
      <c r="L4325">
        <v>26.591000000000001</v>
      </c>
      <c r="M4325">
        <v>27.971</v>
      </c>
      <c r="N4325">
        <v>0.69</v>
      </c>
      <c r="O4325">
        <v>4</v>
      </c>
    </row>
    <row r="4326" spans="1:15" x14ac:dyDescent="0.45">
      <c r="A4326" t="s">
        <v>127</v>
      </c>
      <c r="B4326">
        <v>2024</v>
      </c>
      <c r="C4326" s="9">
        <v>45368</v>
      </c>
      <c r="D4326" t="s">
        <v>72</v>
      </c>
      <c r="E4326" t="s">
        <v>643</v>
      </c>
      <c r="F4326">
        <v>2</v>
      </c>
      <c r="G4326">
        <v>4</v>
      </c>
      <c r="H4326" t="s">
        <v>14</v>
      </c>
      <c r="I4326" t="s">
        <v>15</v>
      </c>
      <c r="J4326">
        <v>24.2082191780821</v>
      </c>
      <c r="K4326">
        <v>29.882999999999999</v>
      </c>
      <c r="L4326">
        <v>29.736999999999998</v>
      </c>
      <c r="M4326">
        <v>31.483000000000001</v>
      </c>
      <c r="N4326">
        <v>0.873</v>
      </c>
      <c r="O4326">
        <v>8</v>
      </c>
    </row>
    <row r="4327" spans="1:15" x14ac:dyDescent="0.45">
      <c r="A4327" t="s">
        <v>127</v>
      </c>
      <c r="B4327">
        <v>2024</v>
      </c>
      <c r="C4327" s="9">
        <v>45368</v>
      </c>
      <c r="D4327" t="s">
        <v>72</v>
      </c>
      <c r="E4327" t="s">
        <v>643</v>
      </c>
      <c r="F4327">
        <v>2</v>
      </c>
      <c r="G4327">
        <v>5</v>
      </c>
      <c r="H4327" t="s">
        <v>384</v>
      </c>
      <c r="I4327" t="s">
        <v>19</v>
      </c>
      <c r="J4327">
        <v>24.534246575342401</v>
      </c>
      <c r="K4327">
        <v>26.4</v>
      </c>
      <c r="L4327">
        <v>26.259</v>
      </c>
      <c r="M4327">
        <v>28.178999999999998</v>
      </c>
      <c r="N4327">
        <v>0.96</v>
      </c>
      <c r="O4327">
        <v>11</v>
      </c>
    </row>
    <row r="4328" spans="1:15" x14ac:dyDescent="0.45">
      <c r="A4328" t="s">
        <v>127</v>
      </c>
      <c r="B4328">
        <v>2024</v>
      </c>
      <c r="C4328" s="9">
        <v>45368</v>
      </c>
      <c r="D4328" t="s">
        <v>72</v>
      </c>
      <c r="E4328" t="s">
        <v>643</v>
      </c>
      <c r="F4328">
        <v>2</v>
      </c>
      <c r="G4328">
        <v>6</v>
      </c>
      <c r="H4328" t="s">
        <v>39</v>
      </c>
      <c r="I4328" t="s">
        <v>40</v>
      </c>
      <c r="J4328">
        <v>29.602739726027298</v>
      </c>
      <c r="K4328">
        <v>24.140999999999998</v>
      </c>
      <c r="L4328">
        <v>23.998000000000001</v>
      </c>
      <c r="M4328">
        <v>25.542000000000002</v>
      </c>
      <c r="N4328">
        <v>0.77200000000000002</v>
      </c>
      <c r="O4328">
        <v>9</v>
      </c>
    </row>
    <row r="4329" spans="1:15" x14ac:dyDescent="0.45">
      <c r="A4329" t="s">
        <v>127</v>
      </c>
      <c r="B4329">
        <v>2024</v>
      </c>
      <c r="C4329" s="9">
        <v>45368</v>
      </c>
      <c r="D4329" t="s">
        <v>72</v>
      </c>
      <c r="E4329" t="s">
        <v>370</v>
      </c>
      <c r="F4329">
        <v>1</v>
      </c>
      <c r="G4329">
        <v>1</v>
      </c>
      <c r="H4329" t="s">
        <v>381</v>
      </c>
      <c r="I4329" t="s">
        <v>25</v>
      </c>
      <c r="J4329">
        <v>21.2493150684931</v>
      </c>
      <c r="K4329">
        <v>26.206</v>
      </c>
      <c r="L4329">
        <v>26.727999999999899</v>
      </c>
      <c r="M4329">
        <v>28.86</v>
      </c>
      <c r="N4329">
        <v>1.0660000000000001</v>
      </c>
      <c r="O4329">
        <v>1</v>
      </c>
    </row>
    <row r="4330" spans="1:15" x14ac:dyDescent="0.45">
      <c r="A4330" t="s">
        <v>127</v>
      </c>
      <c r="B4330">
        <v>2024</v>
      </c>
      <c r="C4330" s="9">
        <v>45368</v>
      </c>
      <c r="D4330" t="s">
        <v>72</v>
      </c>
      <c r="E4330" t="s">
        <v>370</v>
      </c>
      <c r="F4330">
        <v>1</v>
      </c>
      <c r="G4330">
        <v>2</v>
      </c>
      <c r="H4330" t="s">
        <v>23</v>
      </c>
      <c r="I4330" t="s">
        <v>15</v>
      </c>
      <c r="J4330">
        <v>26.515068493150601</v>
      </c>
      <c r="K4330">
        <v>29.14</v>
      </c>
      <c r="L4330">
        <v>29.24</v>
      </c>
      <c r="M4330">
        <v>30.86</v>
      </c>
      <c r="N4330">
        <v>0.81</v>
      </c>
      <c r="O4330">
        <v>2</v>
      </c>
    </row>
    <row r="4331" spans="1:15" x14ac:dyDescent="0.45">
      <c r="A4331" t="s">
        <v>127</v>
      </c>
      <c r="B4331">
        <v>2024</v>
      </c>
      <c r="C4331" s="9">
        <v>45368</v>
      </c>
      <c r="D4331" t="s">
        <v>72</v>
      </c>
      <c r="E4331" t="s">
        <v>370</v>
      </c>
      <c r="F4331">
        <v>1</v>
      </c>
      <c r="G4331">
        <v>3</v>
      </c>
      <c r="H4331" t="s">
        <v>398</v>
      </c>
      <c r="I4331" t="s">
        <v>3865</v>
      </c>
      <c r="J4331">
        <v>20.849315068493102</v>
      </c>
      <c r="K4331">
        <v>23.077000000000002</v>
      </c>
      <c r="L4331">
        <v>24.486000000000001</v>
      </c>
      <c r="M4331">
        <v>29.35</v>
      </c>
      <c r="N4331">
        <v>2.4319999999999999</v>
      </c>
      <c r="O4331">
        <v>3</v>
      </c>
    </row>
    <row r="4332" spans="1:15" x14ac:dyDescent="0.45">
      <c r="A4332" t="s">
        <v>127</v>
      </c>
      <c r="B4332">
        <v>2024</v>
      </c>
      <c r="C4332" s="9">
        <v>45368</v>
      </c>
      <c r="D4332" t="s">
        <v>72</v>
      </c>
      <c r="E4332" t="s">
        <v>370</v>
      </c>
      <c r="F4332">
        <v>1</v>
      </c>
      <c r="G4332">
        <v>4</v>
      </c>
      <c r="H4332" t="s">
        <v>50</v>
      </c>
      <c r="I4332" t="s">
        <v>51</v>
      </c>
      <c r="J4332">
        <v>27.4493150684931</v>
      </c>
      <c r="K4332">
        <v>26.591000000000001</v>
      </c>
      <c r="L4332">
        <v>26.608999999999899</v>
      </c>
      <c r="M4332">
        <v>27.984999999999999</v>
      </c>
      <c r="N4332">
        <v>0.68799999999999994</v>
      </c>
      <c r="O4332">
        <v>4</v>
      </c>
    </row>
    <row r="4333" spans="1:15" x14ac:dyDescent="0.45">
      <c r="A4333" t="s">
        <v>127</v>
      </c>
      <c r="B4333">
        <v>2024</v>
      </c>
      <c r="C4333" s="9">
        <v>45368</v>
      </c>
      <c r="D4333" t="s">
        <v>72</v>
      </c>
      <c r="E4333" t="s">
        <v>370</v>
      </c>
      <c r="F4333">
        <v>1</v>
      </c>
      <c r="G4333">
        <v>5</v>
      </c>
      <c r="H4333" t="s">
        <v>42</v>
      </c>
      <c r="I4333" t="s">
        <v>97</v>
      </c>
      <c r="J4333">
        <v>25.293150684931501</v>
      </c>
      <c r="K4333">
        <v>29.090999999999902</v>
      </c>
      <c r="L4333">
        <v>28.821999999999999</v>
      </c>
      <c r="M4333">
        <v>30.952000000000002</v>
      </c>
      <c r="N4333">
        <v>1.0649999999999999</v>
      </c>
      <c r="O4333">
        <v>5</v>
      </c>
    </row>
    <row r="4334" spans="1:15" x14ac:dyDescent="0.45">
      <c r="A4334" t="s">
        <v>127</v>
      </c>
      <c r="B4334">
        <v>2024</v>
      </c>
      <c r="C4334" s="9">
        <v>45368</v>
      </c>
      <c r="D4334" t="s">
        <v>72</v>
      </c>
      <c r="E4334" t="s">
        <v>370</v>
      </c>
      <c r="F4334">
        <v>1</v>
      </c>
      <c r="G4334">
        <v>6</v>
      </c>
      <c r="H4334" t="s">
        <v>16</v>
      </c>
      <c r="I4334" t="s">
        <v>17</v>
      </c>
      <c r="J4334">
        <v>24.906849315068399</v>
      </c>
      <c r="K4334">
        <v>28.61</v>
      </c>
      <c r="L4334">
        <v>28.414999999999999</v>
      </c>
      <c r="M4334">
        <v>29.859000000000002</v>
      </c>
      <c r="N4334">
        <v>0.72199999999999998</v>
      </c>
      <c r="O4334">
        <v>6</v>
      </c>
    </row>
    <row r="4335" spans="1:15" x14ac:dyDescent="0.45">
      <c r="A4335" t="s">
        <v>127</v>
      </c>
      <c r="B4335">
        <v>2024</v>
      </c>
      <c r="C4335" s="9">
        <v>45368</v>
      </c>
      <c r="D4335" t="s">
        <v>72</v>
      </c>
      <c r="E4335" t="s">
        <v>370</v>
      </c>
      <c r="F4335">
        <v>2</v>
      </c>
      <c r="G4335">
        <v>1</v>
      </c>
      <c r="H4335" t="s">
        <v>3855</v>
      </c>
      <c r="I4335" t="s">
        <v>38</v>
      </c>
      <c r="J4335">
        <v>20.931506849314999</v>
      </c>
      <c r="K4335">
        <v>23.218999999999902</v>
      </c>
      <c r="L4335">
        <v>25.385999999999999</v>
      </c>
      <c r="M4335">
        <v>29.702000000000002</v>
      </c>
      <c r="N4335">
        <v>2.1579999999999999</v>
      </c>
      <c r="O4335">
        <v>7</v>
      </c>
    </row>
    <row r="4336" spans="1:15" x14ac:dyDescent="0.45">
      <c r="A4336" t="s">
        <v>127</v>
      </c>
      <c r="B4336">
        <v>2024</v>
      </c>
      <c r="C4336" s="9">
        <v>45368</v>
      </c>
      <c r="D4336" t="s">
        <v>72</v>
      </c>
      <c r="E4336" t="s">
        <v>370</v>
      </c>
      <c r="F4336">
        <v>2</v>
      </c>
      <c r="G4336">
        <v>2</v>
      </c>
      <c r="H4336" t="s">
        <v>14</v>
      </c>
      <c r="I4336" t="s">
        <v>15</v>
      </c>
      <c r="J4336">
        <v>24.2082191780821</v>
      </c>
      <c r="K4336">
        <v>29.736999999999998</v>
      </c>
      <c r="L4336">
        <v>29.779</v>
      </c>
      <c r="M4336">
        <v>31.507000000000001</v>
      </c>
      <c r="N4336">
        <v>0.86399999999999999</v>
      </c>
      <c r="O4336">
        <v>8</v>
      </c>
    </row>
    <row r="4337" spans="1:15" x14ac:dyDescent="0.45">
      <c r="A4337" t="s">
        <v>127</v>
      </c>
      <c r="B4337">
        <v>2024</v>
      </c>
      <c r="C4337" s="9">
        <v>45368</v>
      </c>
      <c r="D4337" t="s">
        <v>72</v>
      </c>
      <c r="E4337" t="s">
        <v>370</v>
      </c>
      <c r="F4337">
        <v>2</v>
      </c>
      <c r="G4337">
        <v>3</v>
      </c>
      <c r="H4337" t="s">
        <v>39</v>
      </c>
      <c r="I4337" t="s">
        <v>40</v>
      </c>
      <c r="J4337">
        <v>29.602739726027298</v>
      </c>
      <c r="K4337">
        <v>23.998000000000001</v>
      </c>
      <c r="L4337">
        <v>24.126999999999999</v>
      </c>
      <c r="M4337">
        <v>25.661000000000001</v>
      </c>
      <c r="N4337">
        <v>0.76700000000000002</v>
      </c>
      <c r="O4337">
        <v>9</v>
      </c>
    </row>
    <row r="4338" spans="1:15" x14ac:dyDescent="0.45">
      <c r="A4338" t="s">
        <v>127</v>
      </c>
      <c r="B4338">
        <v>2024</v>
      </c>
      <c r="C4338" s="9">
        <v>45368</v>
      </c>
      <c r="D4338" t="s">
        <v>72</v>
      </c>
      <c r="E4338" t="s">
        <v>370</v>
      </c>
      <c r="F4338">
        <v>2</v>
      </c>
      <c r="G4338">
        <v>4</v>
      </c>
      <c r="H4338" t="s">
        <v>18</v>
      </c>
      <c r="I4338" t="s">
        <v>19</v>
      </c>
      <c r="J4338">
        <v>25.819178082191701</v>
      </c>
      <c r="K4338">
        <v>27.516999999999999</v>
      </c>
      <c r="L4338">
        <v>27.341000000000001</v>
      </c>
      <c r="M4338">
        <v>29.657</v>
      </c>
      <c r="N4338">
        <v>1.1579999999999999</v>
      </c>
      <c r="O4338">
        <v>10</v>
      </c>
    </row>
    <row r="4339" spans="1:15" x14ac:dyDescent="0.45">
      <c r="A4339" t="s">
        <v>127</v>
      </c>
      <c r="B4339">
        <v>2024</v>
      </c>
      <c r="C4339" s="9">
        <v>45368</v>
      </c>
      <c r="D4339" t="s">
        <v>72</v>
      </c>
      <c r="E4339" t="s">
        <v>370</v>
      </c>
      <c r="F4339">
        <v>2</v>
      </c>
      <c r="G4339">
        <v>5</v>
      </c>
      <c r="H4339" t="s">
        <v>384</v>
      </c>
      <c r="I4339" t="s">
        <v>19</v>
      </c>
      <c r="J4339">
        <v>24.534246575342401</v>
      </c>
      <c r="K4339">
        <v>26.259</v>
      </c>
      <c r="L4339">
        <v>26.067</v>
      </c>
      <c r="M4339">
        <v>27.960999999999999</v>
      </c>
      <c r="N4339">
        <v>0.94699999999999995</v>
      </c>
      <c r="O4339">
        <v>11</v>
      </c>
    </row>
    <row r="4340" spans="1:15" x14ac:dyDescent="0.45">
      <c r="A4340" t="s">
        <v>127</v>
      </c>
      <c r="B4340">
        <v>2024</v>
      </c>
      <c r="C4340" s="9">
        <v>45368</v>
      </c>
      <c r="D4340" t="s">
        <v>72</v>
      </c>
      <c r="E4340" t="s">
        <v>370</v>
      </c>
      <c r="F4340">
        <v>2</v>
      </c>
      <c r="G4340">
        <v>6</v>
      </c>
      <c r="H4340" t="s">
        <v>52</v>
      </c>
      <c r="I4340" t="s">
        <v>53</v>
      </c>
      <c r="J4340">
        <v>27.021917808219101</v>
      </c>
      <c r="K4340">
        <v>20.027999999999999</v>
      </c>
      <c r="L4340">
        <v>19.917999999999999</v>
      </c>
      <c r="M4340">
        <v>21.675999999999998</v>
      </c>
      <c r="N4340">
        <v>0.879</v>
      </c>
      <c r="O4340">
        <v>12</v>
      </c>
    </row>
    <row r="4341" spans="1:15" x14ac:dyDescent="0.45">
      <c r="A4341" t="s">
        <v>93</v>
      </c>
      <c r="B4341">
        <v>2024</v>
      </c>
      <c r="C4341" s="9">
        <v>45396</v>
      </c>
      <c r="D4341" t="s">
        <v>72</v>
      </c>
      <c r="E4341" t="s">
        <v>454</v>
      </c>
      <c r="F4341">
        <v>1</v>
      </c>
      <c r="G4341">
        <v>1</v>
      </c>
      <c r="H4341" t="s">
        <v>20</v>
      </c>
      <c r="I4341" t="s">
        <v>21</v>
      </c>
      <c r="J4341">
        <v>28.693150684931499</v>
      </c>
      <c r="K4341">
        <v>29.029</v>
      </c>
      <c r="L4341">
        <v>29.062999999999999</v>
      </c>
      <c r="M4341">
        <v>30.498999999999999</v>
      </c>
      <c r="N4341">
        <v>0.71799999999999997</v>
      </c>
      <c r="O4341">
        <v>5</v>
      </c>
    </row>
    <row r="4342" spans="1:15" x14ac:dyDescent="0.45">
      <c r="A4342" t="s">
        <v>93</v>
      </c>
      <c r="B4342">
        <v>2024</v>
      </c>
      <c r="C4342" s="9">
        <v>45396</v>
      </c>
      <c r="D4342" t="s">
        <v>72</v>
      </c>
      <c r="E4342" t="s">
        <v>454</v>
      </c>
      <c r="F4342">
        <v>1</v>
      </c>
      <c r="G4342">
        <v>2</v>
      </c>
      <c r="H4342" t="s">
        <v>107</v>
      </c>
      <c r="I4342" t="s">
        <v>59</v>
      </c>
      <c r="J4342">
        <v>20.605479452054698</v>
      </c>
      <c r="K4342">
        <v>15.622</v>
      </c>
      <c r="L4342">
        <v>16.408000000000001</v>
      </c>
      <c r="M4342">
        <v>19.204000000000001</v>
      </c>
      <c r="N4342">
        <v>1.3979999999999999</v>
      </c>
      <c r="O4342">
        <v>8</v>
      </c>
    </row>
    <row r="4343" spans="1:15" x14ac:dyDescent="0.45">
      <c r="A4343" t="s">
        <v>93</v>
      </c>
      <c r="B4343">
        <v>2024</v>
      </c>
      <c r="C4343" s="9">
        <v>45396</v>
      </c>
      <c r="D4343" t="s">
        <v>72</v>
      </c>
      <c r="E4343" t="s">
        <v>454</v>
      </c>
      <c r="F4343">
        <v>1</v>
      </c>
      <c r="G4343">
        <v>3</v>
      </c>
      <c r="H4343" t="s">
        <v>928</v>
      </c>
      <c r="I4343" t="s">
        <v>15</v>
      </c>
      <c r="J4343">
        <v>19.7123287671232</v>
      </c>
      <c r="K4343">
        <v>9</v>
      </c>
      <c r="L4343">
        <v>13.972</v>
      </c>
      <c r="M4343">
        <v>22.73</v>
      </c>
      <c r="N4343">
        <v>4.3789999999999996</v>
      </c>
      <c r="O4343">
        <v>13</v>
      </c>
    </row>
    <row r="4344" spans="1:15" x14ac:dyDescent="0.45">
      <c r="A4344" t="s">
        <v>93</v>
      </c>
      <c r="B4344">
        <v>2024</v>
      </c>
      <c r="C4344" s="9">
        <v>45396</v>
      </c>
      <c r="D4344" t="s">
        <v>72</v>
      </c>
      <c r="E4344" t="s">
        <v>454</v>
      </c>
      <c r="F4344">
        <v>1</v>
      </c>
      <c r="G4344">
        <v>4</v>
      </c>
      <c r="H4344" t="s">
        <v>99</v>
      </c>
      <c r="I4344" t="s">
        <v>47</v>
      </c>
      <c r="J4344">
        <v>27.164383561643799</v>
      </c>
      <c r="K4344">
        <v>21.922000000000001</v>
      </c>
      <c r="L4344">
        <v>21.669999999999899</v>
      </c>
      <c r="M4344">
        <v>23.7</v>
      </c>
      <c r="N4344">
        <v>1.0149999999999999</v>
      </c>
      <c r="O4344">
        <v>13</v>
      </c>
    </row>
    <row r="4345" spans="1:15" x14ac:dyDescent="0.45">
      <c r="A4345" t="s">
        <v>93</v>
      </c>
      <c r="B4345">
        <v>2024</v>
      </c>
      <c r="C4345" s="9">
        <v>45396</v>
      </c>
      <c r="D4345" t="s">
        <v>72</v>
      </c>
      <c r="E4345" t="s">
        <v>454</v>
      </c>
      <c r="F4345">
        <v>1</v>
      </c>
      <c r="G4345">
        <v>5</v>
      </c>
      <c r="H4345" t="s">
        <v>632</v>
      </c>
      <c r="I4345" t="s">
        <v>31</v>
      </c>
      <c r="J4345">
        <v>22.613698630136899</v>
      </c>
      <c r="K4345">
        <v>10.667</v>
      </c>
      <c r="L4345">
        <v>10.173</v>
      </c>
      <c r="M4345">
        <v>15.257</v>
      </c>
      <c r="N4345">
        <v>2.5419999999999998</v>
      </c>
      <c r="O4345">
        <v>19</v>
      </c>
    </row>
    <row r="4346" spans="1:15" x14ac:dyDescent="0.45">
      <c r="A4346" t="s">
        <v>93</v>
      </c>
      <c r="B4346">
        <v>2024</v>
      </c>
      <c r="C4346" s="9">
        <v>45396</v>
      </c>
      <c r="D4346" t="s">
        <v>72</v>
      </c>
      <c r="E4346" t="s">
        <v>454</v>
      </c>
      <c r="F4346">
        <v>2</v>
      </c>
      <c r="G4346">
        <v>1</v>
      </c>
      <c r="H4346" t="s">
        <v>382</v>
      </c>
      <c r="I4346" t="s">
        <v>15</v>
      </c>
      <c r="J4346">
        <v>23.128767123287599</v>
      </c>
      <c r="K4346">
        <v>23.802</v>
      </c>
      <c r="L4346">
        <v>24.175999999999998</v>
      </c>
      <c r="M4346">
        <v>26.486000000000001</v>
      </c>
      <c r="N4346">
        <v>1.155</v>
      </c>
      <c r="O4346">
        <v>10</v>
      </c>
    </row>
    <row r="4347" spans="1:15" x14ac:dyDescent="0.45">
      <c r="A4347" t="s">
        <v>93</v>
      </c>
      <c r="B4347">
        <v>2024</v>
      </c>
      <c r="C4347" s="9">
        <v>45396</v>
      </c>
      <c r="D4347" t="s">
        <v>72</v>
      </c>
      <c r="E4347" t="s">
        <v>454</v>
      </c>
      <c r="F4347">
        <v>2</v>
      </c>
      <c r="G4347">
        <v>2</v>
      </c>
      <c r="H4347" t="s">
        <v>3855</v>
      </c>
      <c r="I4347" t="s">
        <v>38</v>
      </c>
      <c r="J4347">
        <v>21.008219178082101</v>
      </c>
      <c r="K4347">
        <v>25.385999999999999</v>
      </c>
      <c r="L4347">
        <v>25.065999999999999</v>
      </c>
      <c r="M4347">
        <v>29.1</v>
      </c>
      <c r="N4347">
        <v>2.0169999999999999</v>
      </c>
      <c r="O4347">
        <v>11</v>
      </c>
    </row>
    <row r="4348" spans="1:15" x14ac:dyDescent="0.45">
      <c r="A4348" t="s">
        <v>93</v>
      </c>
      <c r="B4348">
        <v>2024</v>
      </c>
      <c r="C4348" s="9">
        <v>45396</v>
      </c>
      <c r="D4348" t="s">
        <v>72</v>
      </c>
      <c r="E4348" t="s">
        <v>454</v>
      </c>
      <c r="F4348">
        <v>2</v>
      </c>
      <c r="G4348">
        <v>3</v>
      </c>
      <c r="H4348" t="s">
        <v>64</v>
      </c>
      <c r="I4348" t="s">
        <v>65</v>
      </c>
      <c r="J4348">
        <v>23.309589041095801</v>
      </c>
      <c r="K4348">
        <v>16.408999999999999</v>
      </c>
      <c r="L4348">
        <v>16.721</v>
      </c>
      <c r="M4348">
        <v>19.431000000000001</v>
      </c>
      <c r="N4348">
        <v>1.355</v>
      </c>
      <c r="O4348">
        <v>25</v>
      </c>
    </row>
    <row r="4349" spans="1:15" x14ac:dyDescent="0.45">
      <c r="A4349" t="s">
        <v>93</v>
      </c>
      <c r="B4349">
        <v>2024</v>
      </c>
      <c r="C4349" s="9">
        <v>45396</v>
      </c>
      <c r="D4349" t="s">
        <v>72</v>
      </c>
      <c r="E4349" t="s">
        <v>454</v>
      </c>
      <c r="F4349">
        <v>2</v>
      </c>
      <c r="G4349">
        <v>4</v>
      </c>
      <c r="H4349" t="s">
        <v>903</v>
      </c>
      <c r="I4349" t="s">
        <v>51</v>
      </c>
      <c r="J4349">
        <v>20.298630136986301</v>
      </c>
      <c r="K4349">
        <v>16.225000000000001</v>
      </c>
      <c r="L4349">
        <v>15.882999999999999</v>
      </c>
      <c r="M4349">
        <v>19.913</v>
      </c>
      <c r="N4349">
        <v>2.0150000000000001</v>
      </c>
      <c r="O4349">
        <v>13</v>
      </c>
    </row>
    <row r="4350" spans="1:15" x14ac:dyDescent="0.45">
      <c r="A4350" t="s">
        <v>93</v>
      </c>
      <c r="B4350">
        <v>2024</v>
      </c>
      <c r="C4350" s="9">
        <v>45396</v>
      </c>
      <c r="D4350" t="s">
        <v>72</v>
      </c>
      <c r="E4350" t="s">
        <v>454</v>
      </c>
      <c r="F4350">
        <v>2</v>
      </c>
      <c r="G4350">
        <v>5</v>
      </c>
      <c r="H4350" t="s">
        <v>845</v>
      </c>
      <c r="I4350" t="s">
        <v>235</v>
      </c>
      <c r="J4350">
        <v>20.175342465753399</v>
      </c>
      <c r="K4350">
        <v>8.9369999999999994</v>
      </c>
      <c r="L4350">
        <v>8.5549999999999997</v>
      </c>
      <c r="M4350">
        <v>13.241</v>
      </c>
      <c r="N4350">
        <v>2.343</v>
      </c>
      <c r="O4350">
        <v>31</v>
      </c>
    </row>
    <row r="4351" spans="1:15" x14ac:dyDescent="0.45">
      <c r="A4351" t="s">
        <v>93</v>
      </c>
      <c r="B4351">
        <v>2024</v>
      </c>
      <c r="C4351" s="9">
        <v>45396</v>
      </c>
      <c r="D4351" t="s">
        <v>72</v>
      </c>
      <c r="E4351" t="s">
        <v>454</v>
      </c>
      <c r="F4351">
        <v>3</v>
      </c>
      <c r="G4351">
        <v>1</v>
      </c>
      <c r="H4351" t="s">
        <v>33</v>
      </c>
      <c r="I4351" t="s">
        <v>27</v>
      </c>
      <c r="J4351">
        <v>30.402739726027399</v>
      </c>
      <c r="K4351">
        <v>26.585999999999999</v>
      </c>
      <c r="L4351">
        <v>26.696999999999999</v>
      </c>
      <c r="M4351">
        <v>28.388999999999999</v>
      </c>
      <c r="N4351">
        <v>0.84599999999999997</v>
      </c>
      <c r="O4351">
        <v>7</v>
      </c>
    </row>
    <row r="4352" spans="1:15" x14ac:dyDescent="0.45">
      <c r="A4352" t="s">
        <v>93</v>
      </c>
      <c r="B4352">
        <v>2024</v>
      </c>
      <c r="C4352" s="9">
        <v>45396</v>
      </c>
      <c r="D4352" t="s">
        <v>72</v>
      </c>
      <c r="E4352" t="s">
        <v>454</v>
      </c>
      <c r="F4352">
        <v>3</v>
      </c>
      <c r="G4352">
        <v>2</v>
      </c>
      <c r="H4352" t="s">
        <v>32</v>
      </c>
      <c r="I4352" t="s">
        <v>17</v>
      </c>
      <c r="J4352">
        <v>21.7232876712328</v>
      </c>
      <c r="K4352">
        <v>22.334</v>
      </c>
      <c r="L4352">
        <v>22.454999999999998</v>
      </c>
      <c r="M4352">
        <v>24.541</v>
      </c>
      <c r="N4352">
        <v>1.0429999999999999</v>
      </c>
      <c r="O4352">
        <v>12</v>
      </c>
    </row>
    <row r="4353" spans="1:15" x14ac:dyDescent="0.45">
      <c r="A4353" t="s">
        <v>93</v>
      </c>
      <c r="B4353">
        <v>2024</v>
      </c>
      <c r="C4353" s="9">
        <v>45396</v>
      </c>
      <c r="D4353" t="s">
        <v>72</v>
      </c>
      <c r="E4353" t="s">
        <v>454</v>
      </c>
      <c r="F4353">
        <v>3</v>
      </c>
      <c r="G4353">
        <v>3</v>
      </c>
      <c r="H4353" t="s">
        <v>83</v>
      </c>
      <c r="I4353" t="s">
        <v>84</v>
      </c>
      <c r="J4353">
        <v>31.575342465753401</v>
      </c>
      <c r="K4353">
        <v>15.5419999999999</v>
      </c>
      <c r="L4353">
        <v>15.92</v>
      </c>
      <c r="M4353">
        <v>18.286000000000001</v>
      </c>
      <c r="N4353">
        <v>1.1830000000000001</v>
      </c>
      <c r="O4353">
        <v>25</v>
      </c>
    </row>
    <row r="4354" spans="1:15" x14ac:dyDescent="0.45">
      <c r="A4354" t="s">
        <v>93</v>
      </c>
      <c r="B4354">
        <v>2024</v>
      </c>
      <c r="C4354" s="9">
        <v>45396</v>
      </c>
      <c r="D4354" t="s">
        <v>72</v>
      </c>
      <c r="E4354" t="s">
        <v>454</v>
      </c>
      <c r="F4354">
        <v>3</v>
      </c>
      <c r="G4354">
        <v>4</v>
      </c>
      <c r="H4354" t="s">
        <v>54</v>
      </c>
      <c r="I4354" t="s">
        <v>44</v>
      </c>
      <c r="J4354">
        <v>26.810958904109501</v>
      </c>
      <c r="K4354">
        <v>19.977</v>
      </c>
      <c r="L4354">
        <v>19.821999999999999</v>
      </c>
      <c r="M4354">
        <v>22.032</v>
      </c>
      <c r="N4354">
        <v>1.105</v>
      </c>
      <c r="O4354">
        <v>19</v>
      </c>
    </row>
    <row r="4355" spans="1:15" x14ac:dyDescent="0.45">
      <c r="A4355" t="s">
        <v>93</v>
      </c>
      <c r="B4355">
        <v>2024</v>
      </c>
      <c r="C4355" s="9">
        <v>45396</v>
      </c>
      <c r="D4355" t="s">
        <v>72</v>
      </c>
      <c r="E4355" t="s">
        <v>454</v>
      </c>
      <c r="F4355">
        <v>3</v>
      </c>
      <c r="G4355">
        <v>5</v>
      </c>
      <c r="H4355" t="s">
        <v>48</v>
      </c>
      <c r="I4355" t="s">
        <v>49</v>
      </c>
      <c r="J4355">
        <v>23.2109589041095</v>
      </c>
      <c r="K4355">
        <v>18.576000000000001</v>
      </c>
      <c r="L4355">
        <v>18.256999999999898</v>
      </c>
      <c r="M4355">
        <v>20.486999999999998</v>
      </c>
      <c r="N4355">
        <v>1.115</v>
      </c>
      <c r="O4355">
        <v>25</v>
      </c>
    </row>
    <row r="4356" spans="1:15" x14ac:dyDescent="0.45">
      <c r="A4356" t="s">
        <v>93</v>
      </c>
      <c r="B4356">
        <v>2024</v>
      </c>
      <c r="C4356" s="9">
        <v>45396</v>
      </c>
      <c r="D4356" t="s">
        <v>72</v>
      </c>
      <c r="E4356" t="s">
        <v>454</v>
      </c>
      <c r="F4356">
        <v>4</v>
      </c>
      <c r="G4356">
        <v>1</v>
      </c>
      <c r="H4356" t="s">
        <v>18</v>
      </c>
      <c r="I4356" t="s">
        <v>19</v>
      </c>
      <c r="J4356">
        <v>25.895890410958899</v>
      </c>
      <c r="K4356">
        <v>27.341000000000001</v>
      </c>
      <c r="L4356">
        <v>27.596</v>
      </c>
      <c r="M4356">
        <v>29.882000000000001</v>
      </c>
      <c r="N4356">
        <v>1.143</v>
      </c>
      <c r="O4356">
        <v>4</v>
      </c>
    </row>
    <row r="4357" spans="1:15" x14ac:dyDescent="0.45">
      <c r="A4357" t="s">
        <v>93</v>
      </c>
      <c r="B4357">
        <v>2024</v>
      </c>
      <c r="C4357" s="9">
        <v>45396</v>
      </c>
      <c r="D4357" t="s">
        <v>72</v>
      </c>
      <c r="E4357" t="s">
        <v>454</v>
      </c>
      <c r="F4357">
        <v>4</v>
      </c>
      <c r="G4357">
        <v>2</v>
      </c>
      <c r="H4357" t="s">
        <v>26</v>
      </c>
      <c r="I4357" t="s">
        <v>27</v>
      </c>
      <c r="J4357">
        <v>25.898630136986299</v>
      </c>
      <c r="K4357">
        <v>26.158000000000001</v>
      </c>
      <c r="L4357">
        <v>26.175999999999998</v>
      </c>
      <c r="M4357">
        <v>27.692</v>
      </c>
      <c r="N4357">
        <v>0.75800000000000001</v>
      </c>
      <c r="O4357">
        <v>3</v>
      </c>
    </row>
    <row r="4358" spans="1:15" x14ac:dyDescent="0.45">
      <c r="A4358" t="s">
        <v>93</v>
      </c>
      <c r="B4358">
        <v>2024</v>
      </c>
      <c r="C4358" s="9">
        <v>45396</v>
      </c>
      <c r="D4358" t="s">
        <v>72</v>
      </c>
      <c r="E4358" t="s">
        <v>454</v>
      </c>
      <c r="F4358">
        <v>4</v>
      </c>
      <c r="G4358">
        <v>3</v>
      </c>
      <c r="H4358" t="s">
        <v>100</v>
      </c>
      <c r="I4358" t="s">
        <v>47</v>
      </c>
      <c r="J4358">
        <v>30.172602739725999</v>
      </c>
      <c r="K4358">
        <v>23.291</v>
      </c>
      <c r="L4358">
        <v>23.261999999999901</v>
      </c>
      <c r="M4358">
        <v>24.74</v>
      </c>
      <c r="N4358">
        <v>0.73899999999999999</v>
      </c>
      <c r="O4358">
        <v>13</v>
      </c>
    </row>
    <row r="4359" spans="1:15" x14ac:dyDescent="0.45">
      <c r="A4359" t="s">
        <v>93</v>
      </c>
      <c r="B4359">
        <v>2024</v>
      </c>
      <c r="C4359" s="9">
        <v>45396</v>
      </c>
      <c r="D4359" t="s">
        <v>72</v>
      </c>
      <c r="E4359" t="s">
        <v>454</v>
      </c>
      <c r="F4359">
        <v>4</v>
      </c>
      <c r="G4359">
        <v>4</v>
      </c>
      <c r="H4359" t="s">
        <v>387</v>
      </c>
      <c r="I4359" t="s">
        <v>65</v>
      </c>
      <c r="J4359">
        <v>23.830136986301302</v>
      </c>
      <c r="K4359">
        <v>13.958</v>
      </c>
      <c r="L4359">
        <v>14.0689999999999</v>
      </c>
      <c r="M4359">
        <v>19.172999999999998</v>
      </c>
      <c r="N4359">
        <v>2.552</v>
      </c>
      <c r="O4359">
        <v>19</v>
      </c>
    </row>
    <row r="4360" spans="1:15" x14ac:dyDescent="0.45">
      <c r="A4360" t="s">
        <v>93</v>
      </c>
      <c r="B4360">
        <v>2024</v>
      </c>
      <c r="C4360" s="9">
        <v>45396</v>
      </c>
      <c r="D4360" t="s">
        <v>72</v>
      </c>
      <c r="E4360" t="s">
        <v>454</v>
      </c>
      <c r="F4360">
        <v>4</v>
      </c>
      <c r="G4360">
        <v>5</v>
      </c>
      <c r="H4360" t="s">
        <v>847</v>
      </c>
      <c r="I4360" t="s">
        <v>848</v>
      </c>
      <c r="J4360">
        <v>23.9808219178082</v>
      </c>
      <c r="K4360">
        <v>7.3599999999999897</v>
      </c>
      <c r="L4360">
        <v>7.0389999999999997</v>
      </c>
      <c r="M4360">
        <v>12.404999999999999</v>
      </c>
      <c r="N4360">
        <v>2.6829999999999998</v>
      </c>
      <c r="O4360">
        <v>25</v>
      </c>
    </row>
    <row r="4361" spans="1:15" x14ac:dyDescent="0.45">
      <c r="A4361" t="s">
        <v>93</v>
      </c>
      <c r="B4361">
        <v>2024</v>
      </c>
      <c r="C4361" s="9">
        <v>45396</v>
      </c>
      <c r="D4361" t="s">
        <v>72</v>
      </c>
      <c r="E4361" t="s">
        <v>454</v>
      </c>
      <c r="F4361">
        <v>5</v>
      </c>
      <c r="G4361">
        <v>1</v>
      </c>
      <c r="H4361" t="s">
        <v>52</v>
      </c>
      <c r="I4361" t="s">
        <v>53</v>
      </c>
      <c r="J4361">
        <v>27.098630136986301</v>
      </c>
      <c r="K4361">
        <v>19.917999999999999</v>
      </c>
      <c r="L4361">
        <v>20.324999999999999</v>
      </c>
      <c r="M4361">
        <v>22.068999999999999</v>
      </c>
      <c r="N4361">
        <v>0.872</v>
      </c>
      <c r="O4361">
        <v>9</v>
      </c>
    </row>
    <row r="4362" spans="1:15" x14ac:dyDescent="0.45">
      <c r="A4362" t="s">
        <v>93</v>
      </c>
      <c r="B4362">
        <v>2024</v>
      </c>
      <c r="C4362" s="9">
        <v>45396</v>
      </c>
      <c r="D4362" t="s">
        <v>72</v>
      </c>
      <c r="E4362" t="s">
        <v>454</v>
      </c>
      <c r="F4362">
        <v>5</v>
      </c>
      <c r="G4362">
        <v>2</v>
      </c>
      <c r="H4362" t="s">
        <v>28</v>
      </c>
      <c r="I4362" t="s">
        <v>29</v>
      </c>
      <c r="J4362">
        <v>24.304109589041001</v>
      </c>
      <c r="K4362">
        <v>30.709999999999901</v>
      </c>
      <c r="L4362">
        <v>30.541</v>
      </c>
      <c r="M4362">
        <v>32.311</v>
      </c>
      <c r="N4362">
        <v>0.88500000000000001</v>
      </c>
      <c r="O4362">
        <v>1</v>
      </c>
    </row>
    <row r="4363" spans="1:15" x14ac:dyDescent="0.45">
      <c r="A4363" t="s">
        <v>93</v>
      </c>
      <c r="B4363">
        <v>2024</v>
      </c>
      <c r="C4363" s="9">
        <v>45396</v>
      </c>
      <c r="D4363" t="s">
        <v>72</v>
      </c>
      <c r="E4363" t="s">
        <v>454</v>
      </c>
      <c r="F4363">
        <v>5</v>
      </c>
      <c r="G4363">
        <v>3</v>
      </c>
      <c r="H4363" t="s">
        <v>384</v>
      </c>
      <c r="I4363" t="s">
        <v>19</v>
      </c>
      <c r="J4363">
        <v>24.610958904109498</v>
      </c>
      <c r="K4363">
        <v>26.067</v>
      </c>
      <c r="L4363">
        <v>25.923999999999999</v>
      </c>
      <c r="M4363">
        <v>27.8</v>
      </c>
      <c r="N4363">
        <v>0.93799999999999994</v>
      </c>
      <c r="O4363">
        <v>2</v>
      </c>
    </row>
    <row r="4364" spans="1:15" x14ac:dyDescent="0.45">
      <c r="A4364" t="s">
        <v>93</v>
      </c>
      <c r="B4364">
        <v>2024</v>
      </c>
      <c r="C4364" s="9">
        <v>45396</v>
      </c>
      <c r="D4364" t="s">
        <v>72</v>
      </c>
      <c r="E4364" t="s">
        <v>454</v>
      </c>
      <c r="F4364">
        <v>5</v>
      </c>
      <c r="G4364">
        <v>4</v>
      </c>
      <c r="H4364" t="s">
        <v>3876</v>
      </c>
      <c r="I4364" t="s">
        <v>21</v>
      </c>
      <c r="J4364">
        <v>18.295890410958901</v>
      </c>
      <c r="K4364">
        <v>9</v>
      </c>
      <c r="L4364">
        <v>6.55</v>
      </c>
      <c r="M4364">
        <v>18.440000000000001</v>
      </c>
      <c r="N4364">
        <v>5.9450000000000003</v>
      </c>
      <c r="O4364">
        <v>19</v>
      </c>
    </row>
    <row r="4365" spans="1:15" x14ac:dyDescent="0.45">
      <c r="A4365" t="s">
        <v>93</v>
      </c>
      <c r="B4365">
        <v>2024</v>
      </c>
      <c r="C4365" s="9">
        <v>45396</v>
      </c>
      <c r="D4365" t="s">
        <v>72</v>
      </c>
      <c r="E4365" t="s">
        <v>454</v>
      </c>
      <c r="F4365">
        <v>6</v>
      </c>
      <c r="G4365">
        <v>1</v>
      </c>
      <c r="H4365" t="s">
        <v>16</v>
      </c>
      <c r="I4365" t="s">
        <v>17</v>
      </c>
      <c r="J4365">
        <v>24.9835616438356</v>
      </c>
      <c r="K4365">
        <v>28.414999999999999</v>
      </c>
      <c r="L4365">
        <v>28.484999999999999</v>
      </c>
      <c r="M4365">
        <v>29.931000000000001</v>
      </c>
      <c r="N4365">
        <v>0.72299999999999998</v>
      </c>
      <c r="O4365">
        <v>6</v>
      </c>
    </row>
    <row r="4366" spans="1:15" x14ac:dyDescent="0.45">
      <c r="A4366" t="s">
        <v>93</v>
      </c>
      <c r="B4366">
        <v>2024</v>
      </c>
      <c r="C4366" s="9">
        <v>45396</v>
      </c>
      <c r="D4366" t="s">
        <v>72</v>
      </c>
      <c r="E4366" t="s">
        <v>454</v>
      </c>
      <c r="F4366">
        <v>6</v>
      </c>
      <c r="G4366">
        <v>2</v>
      </c>
      <c r="H4366" t="s">
        <v>43</v>
      </c>
      <c r="I4366" t="s">
        <v>44</v>
      </c>
      <c r="J4366">
        <v>31.405479452054699</v>
      </c>
      <c r="K4366">
        <v>24.834</v>
      </c>
      <c r="L4366">
        <v>24.861000000000001</v>
      </c>
      <c r="M4366">
        <v>26.279</v>
      </c>
      <c r="N4366">
        <v>0.70899999999999996</v>
      </c>
      <c r="O4366">
        <v>13</v>
      </c>
    </row>
    <row r="4367" spans="1:15" x14ac:dyDescent="0.45">
      <c r="A4367" t="s">
        <v>93</v>
      </c>
      <c r="B4367">
        <v>2024</v>
      </c>
      <c r="C4367" s="9">
        <v>45396</v>
      </c>
      <c r="D4367" t="s">
        <v>72</v>
      </c>
      <c r="E4367" t="s">
        <v>454</v>
      </c>
      <c r="F4367">
        <v>6</v>
      </c>
      <c r="G4367">
        <v>3</v>
      </c>
      <c r="H4367" t="s">
        <v>66</v>
      </c>
      <c r="I4367" t="s">
        <v>67</v>
      </c>
      <c r="J4367">
        <v>21.4602739726027</v>
      </c>
      <c r="K4367">
        <v>12.875999999999999</v>
      </c>
      <c r="L4367">
        <v>14.382999999999999</v>
      </c>
      <c r="M4367">
        <v>18.295000000000002</v>
      </c>
      <c r="N4367">
        <v>1.956</v>
      </c>
      <c r="O4367">
        <v>13</v>
      </c>
    </row>
    <row r="4368" spans="1:15" x14ac:dyDescent="0.45">
      <c r="A4368" t="s">
        <v>93</v>
      </c>
      <c r="B4368">
        <v>2024</v>
      </c>
      <c r="C4368" s="9">
        <v>45396</v>
      </c>
      <c r="D4368" t="s">
        <v>72</v>
      </c>
      <c r="E4368" t="s">
        <v>454</v>
      </c>
      <c r="F4368">
        <v>6</v>
      </c>
      <c r="G4368">
        <v>4</v>
      </c>
      <c r="H4368" t="s">
        <v>60</v>
      </c>
      <c r="I4368" t="s">
        <v>61</v>
      </c>
      <c r="J4368">
        <v>35.747945205479397</v>
      </c>
      <c r="K4368">
        <v>22.495999999999999</v>
      </c>
      <c r="L4368">
        <v>22.4</v>
      </c>
      <c r="M4368">
        <v>23.771999999999998</v>
      </c>
      <c r="N4368">
        <v>0.68600000000000005</v>
      </c>
      <c r="O4368">
        <v>19</v>
      </c>
    </row>
    <row r="4369" spans="1:15" x14ac:dyDescent="0.45">
      <c r="A4369" t="s">
        <v>93</v>
      </c>
      <c r="B4369">
        <v>2024</v>
      </c>
      <c r="C4369" s="9">
        <v>45396</v>
      </c>
      <c r="D4369" t="s">
        <v>72</v>
      </c>
      <c r="E4369" t="s">
        <v>454</v>
      </c>
      <c r="F4369">
        <v>6</v>
      </c>
      <c r="G4369">
        <v>5</v>
      </c>
      <c r="H4369" t="s">
        <v>113</v>
      </c>
      <c r="I4369" t="s">
        <v>31</v>
      </c>
      <c r="J4369">
        <v>20.920547945205399</v>
      </c>
      <c r="K4369">
        <v>14.821999999999999</v>
      </c>
      <c r="L4369">
        <v>14.726999999999901</v>
      </c>
      <c r="M4369">
        <v>17.882999999999999</v>
      </c>
      <c r="N4369">
        <v>1.5780000000000001</v>
      </c>
      <c r="O4369">
        <v>19</v>
      </c>
    </row>
    <row r="4370" spans="1:15" x14ac:dyDescent="0.45">
      <c r="A4370" t="s">
        <v>93</v>
      </c>
      <c r="B4370">
        <v>2024</v>
      </c>
      <c r="C4370" s="9">
        <v>45396</v>
      </c>
      <c r="D4370" t="s">
        <v>72</v>
      </c>
      <c r="E4370" t="s">
        <v>454</v>
      </c>
      <c r="F4370">
        <v>6</v>
      </c>
      <c r="G4370">
        <v>6</v>
      </c>
      <c r="H4370" t="s">
        <v>849</v>
      </c>
      <c r="I4370" t="s">
        <v>51</v>
      </c>
      <c r="J4370">
        <v>28.591780821917801</v>
      </c>
      <c r="K4370">
        <v>9</v>
      </c>
      <c r="L4370">
        <v>2.9179999999999899</v>
      </c>
      <c r="M4370">
        <v>13.606</v>
      </c>
      <c r="N4370">
        <v>5.3440000000000003</v>
      </c>
      <c r="O4370">
        <v>25</v>
      </c>
    </row>
    <row r="4371" spans="1:15" x14ac:dyDescent="0.45">
      <c r="A4371" t="s">
        <v>93</v>
      </c>
      <c r="B4371">
        <v>2024</v>
      </c>
      <c r="C4371" s="9">
        <v>45396</v>
      </c>
      <c r="D4371" t="s">
        <v>72</v>
      </c>
      <c r="E4371" t="s">
        <v>642</v>
      </c>
      <c r="F4371">
        <v>1</v>
      </c>
      <c r="G4371">
        <v>1</v>
      </c>
      <c r="H4371" t="s">
        <v>107</v>
      </c>
      <c r="I4371" t="s">
        <v>59</v>
      </c>
      <c r="J4371">
        <v>20.605479452054698</v>
      </c>
      <c r="K4371">
        <v>16.408000000000001</v>
      </c>
      <c r="L4371">
        <v>16.858000000000001</v>
      </c>
      <c r="M4371">
        <v>19.596</v>
      </c>
      <c r="N4371">
        <v>1.369</v>
      </c>
      <c r="O4371">
        <v>8</v>
      </c>
    </row>
    <row r="4372" spans="1:15" x14ac:dyDescent="0.45">
      <c r="A4372" t="s">
        <v>93</v>
      </c>
      <c r="B4372">
        <v>2024</v>
      </c>
      <c r="C4372" s="9">
        <v>45396</v>
      </c>
      <c r="D4372" t="s">
        <v>72</v>
      </c>
      <c r="E4372" t="s">
        <v>642</v>
      </c>
      <c r="F4372">
        <v>1</v>
      </c>
      <c r="G4372">
        <v>2</v>
      </c>
      <c r="H4372" t="s">
        <v>66</v>
      </c>
      <c r="I4372" t="s">
        <v>67</v>
      </c>
      <c r="J4372">
        <v>21.4602739726027</v>
      </c>
      <c r="K4372">
        <v>14.382999999999999</v>
      </c>
      <c r="L4372">
        <v>14.651</v>
      </c>
      <c r="M4372">
        <v>18.363</v>
      </c>
      <c r="N4372">
        <v>1.8560000000000001</v>
      </c>
      <c r="O4372">
        <v>13</v>
      </c>
    </row>
    <row r="4373" spans="1:15" x14ac:dyDescent="0.45">
      <c r="A4373" t="s">
        <v>93</v>
      </c>
      <c r="B4373">
        <v>2024</v>
      </c>
      <c r="C4373" s="9">
        <v>45396</v>
      </c>
      <c r="D4373" t="s">
        <v>72</v>
      </c>
      <c r="E4373" t="s">
        <v>642</v>
      </c>
      <c r="F4373">
        <v>1</v>
      </c>
      <c r="G4373">
        <v>3</v>
      </c>
      <c r="H4373" t="s">
        <v>3876</v>
      </c>
      <c r="I4373" t="s">
        <v>21</v>
      </c>
      <c r="J4373">
        <v>18.295890410958901</v>
      </c>
      <c r="K4373">
        <v>6.55</v>
      </c>
      <c r="L4373">
        <v>7.4829999999999997</v>
      </c>
      <c r="M4373">
        <v>15.737</v>
      </c>
      <c r="N4373">
        <v>4.1269999999999998</v>
      </c>
      <c r="O4373">
        <v>19</v>
      </c>
    </row>
    <row r="4374" spans="1:15" x14ac:dyDescent="0.45">
      <c r="A4374" t="s">
        <v>93</v>
      </c>
      <c r="B4374">
        <v>2024</v>
      </c>
      <c r="C4374" s="9">
        <v>45396</v>
      </c>
      <c r="D4374" t="s">
        <v>72</v>
      </c>
      <c r="E4374" t="s">
        <v>642</v>
      </c>
      <c r="F4374">
        <v>1</v>
      </c>
      <c r="G4374">
        <v>4</v>
      </c>
      <c r="H4374" t="s">
        <v>847</v>
      </c>
      <c r="I4374" t="s">
        <v>848</v>
      </c>
      <c r="J4374">
        <v>23.9808219178082</v>
      </c>
      <c r="K4374">
        <v>7.0389999999999997</v>
      </c>
      <c r="L4374">
        <v>6.343</v>
      </c>
      <c r="M4374">
        <v>11.385</v>
      </c>
      <c r="N4374">
        <v>2.5209999999999999</v>
      </c>
      <c r="O4374">
        <v>25</v>
      </c>
    </row>
    <row r="4375" spans="1:15" x14ac:dyDescent="0.45">
      <c r="A4375" t="s">
        <v>93</v>
      </c>
      <c r="B4375">
        <v>2024</v>
      </c>
      <c r="C4375" s="9">
        <v>45396</v>
      </c>
      <c r="D4375" t="s">
        <v>72</v>
      </c>
      <c r="E4375" t="s">
        <v>642</v>
      </c>
      <c r="F4375">
        <v>2</v>
      </c>
      <c r="G4375">
        <v>1</v>
      </c>
      <c r="H4375" t="s">
        <v>3855</v>
      </c>
      <c r="I4375" t="s">
        <v>38</v>
      </c>
      <c r="J4375">
        <v>21.008219178082101</v>
      </c>
      <c r="K4375">
        <v>25.065999999999999</v>
      </c>
      <c r="L4375">
        <v>25.742999999999999</v>
      </c>
      <c r="M4375">
        <v>29.631</v>
      </c>
      <c r="N4375">
        <v>1.944</v>
      </c>
      <c r="O4375">
        <v>11</v>
      </c>
    </row>
    <row r="4376" spans="1:15" x14ac:dyDescent="0.45">
      <c r="A4376" t="s">
        <v>93</v>
      </c>
      <c r="B4376">
        <v>2024</v>
      </c>
      <c r="C4376" s="9">
        <v>45396</v>
      </c>
      <c r="D4376" t="s">
        <v>72</v>
      </c>
      <c r="E4376" t="s">
        <v>642</v>
      </c>
      <c r="F4376">
        <v>2</v>
      </c>
      <c r="G4376">
        <v>2</v>
      </c>
      <c r="H4376" t="s">
        <v>928</v>
      </c>
      <c r="I4376" t="s">
        <v>15</v>
      </c>
      <c r="J4376">
        <v>19.7123287671232</v>
      </c>
      <c r="K4376">
        <v>13.972</v>
      </c>
      <c r="L4376">
        <v>17.690999999999999</v>
      </c>
      <c r="M4376">
        <v>24.619</v>
      </c>
      <c r="N4376">
        <v>3.464</v>
      </c>
      <c r="O4376">
        <v>13</v>
      </c>
    </row>
    <row r="4377" spans="1:15" x14ac:dyDescent="0.45">
      <c r="A4377" t="s">
        <v>93</v>
      </c>
      <c r="B4377">
        <v>2024</v>
      </c>
      <c r="C4377" s="9">
        <v>45396</v>
      </c>
      <c r="D4377" t="s">
        <v>72</v>
      </c>
      <c r="E4377" t="s">
        <v>642</v>
      </c>
      <c r="F4377">
        <v>2</v>
      </c>
      <c r="G4377">
        <v>3</v>
      </c>
      <c r="H4377" t="s">
        <v>60</v>
      </c>
      <c r="I4377" t="s">
        <v>61</v>
      </c>
      <c r="J4377">
        <v>35.747945205479397</v>
      </c>
      <c r="K4377">
        <v>22.4</v>
      </c>
      <c r="L4377">
        <v>22.359000000000002</v>
      </c>
      <c r="M4377">
        <v>23.731000000000002</v>
      </c>
      <c r="N4377">
        <v>0.68600000000000005</v>
      </c>
      <c r="O4377">
        <v>19</v>
      </c>
    </row>
    <row r="4378" spans="1:15" x14ac:dyDescent="0.45">
      <c r="A4378" t="s">
        <v>93</v>
      </c>
      <c r="B4378">
        <v>2024</v>
      </c>
      <c r="C4378" s="9">
        <v>45396</v>
      </c>
      <c r="D4378" t="s">
        <v>72</v>
      </c>
      <c r="E4378" t="s">
        <v>642</v>
      </c>
      <c r="F4378">
        <v>2</v>
      </c>
      <c r="G4378">
        <v>4</v>
      </c>
      <c r="H4378" t="s">
        <v>115</v>
      </c>
      <c r="I4378" t="s">
        <v>3849</v>
      </c>
      <c r="J4378">
        <v>26.704109589041</v>
      </c>
      <c r="K4378">
        <v>15.516999999999999</v>
      </c>
      <c r="L4378">
        <v>14.962</v>
      </c>
      <c r="M4378">
        <v>19.472000000000001</v>
      </c>
      <c r="N4378">
        <v>2.2549999999999999</v>
      </c>
      <c r="O4378">
        <v>25</v>
      </c>
    </row>
    <row r="4379" spans="1:15" x14ac:dyDescent="0.45">
      <c r="A4379" t="s">
        <v>93</v>
      </c>
      <c r="B4379">
        <v>2024</v>
      </c>
      <c r="C4379" s="9">
        <v>45396</v>
      </c>
      <c r="D4379" t="s">
        <v>72</v>
      </c>
      <c r="E4379" t="s">
        <v>642</v>
      </c>
      <c r="F4379">
        <v>3</v>
      </c>
      <c r="G4379">
        <v>1</v>
      </c>
      <c r="H4379" t="s">
        <v>32</v>
      </c>
      <c r="I4379" t="s">
        <v>17</v>
      </c>
      <c r="J4379">
        <v>21.7232876712328</v>
      </c>
      <c r="K4379">
        <v>22.454999999999998</v>
      </c>
      <c r="L4379">
        <v>22.681000000000001</v>
      </c>
      <c r="M4379">
        <v>24.745000000000001</v>
      </c>
      <c r="N4379">
        <v>1.032</v>
      </c>
      <c r="O4379">
        <v>12</v>
      </c>
    </row>
    <row r="4380" spans="1:15" x14ac:dyDescent="0.45">
      <c r="A4380" t="s">
        <v>93</v>
      </c>
      <c r="B4380">
        <v>2024</v>
      </c>
      <c r="C4380" s="9">
        <v>45396</v>
      </c>
      <c r="D4380" t="s">
        <v>72</v>
      </c>
      <c r="E4380" t="s">
        <v>642</v>
      </c>
      <c r="F4380">
        <v>3</v>
      </c>
      <c r="G4380">
        <v>2</v>
      </c>
      <c r="H4380" t="s">
        <v>99</v>
      </c>
      <c r="I4380" t="s">
        <v>47</v>
      </c>
      <c r="J4380">
        <v>27.164383561643799</v>
      </c>
      <c r="K4380">
        <v>21.669999999999899</v>
      </c>
      <c r="L4380">
        <v>21.683999999999902</v>
      </c>
      <c r="M4380">
        <v>23.687999999999999</v>
      </c>
      <c r="N4380">
        <v>1.002</v>
      </c>
      <c r="O4380">
        <v>13</v>
      </c>
    </row>
    <row r="4381" spans="1:15" x14ac:dyDescent="0.45">
      <c r="A4381" t="s">
        <v>93</v>
      </c>
      <c r="B4381">
        <v>2024</v>
      </c>
      <c r="C4381" s="9">
        <v>45396</v>
      </c>
      <c r="D4381" t="s">
        <v>72</v>
      </c>
      <c r="E4381" t="s">
        <v>642</v>
      </c>
      <c r="F4381">
        <v>3</v>
      </c>
      <c r="G4381">
        <v>3</v>
      </c>
      <c r="H4381" t="s">
        <v>113</v>
      </c>
      <c r="I4381" t="s">
        <v>31</v>
      </c>
      <c r="J4381">
        <v>20.920547945205399</v>
      </c>
      <c r="K4381">
        <v>14.726999999999901</v>
      </c>
      <c r="L4381">
        <v>14.986999999999901</v>
      </c>
      <c r="M4381">
        <v>18.024999999999999</v>
      </c>
      <c r="N4381">
        <v>1.5189999999999999</v>
      </c>
      <c r="O4381">
        <v>19</v>
      </c>
    </row>
    <row r="4382" spans="1:15" x14ac:dyDescent="0.45">
      <c r="A4382" t="s">
        <v>93</v>
      </c>
      <c r="B4382">
        <v>2024</v>
      </c>
      <c r="C4382" s="9">
        <v>45396</v>
      </c>
      <c r="D4382" t="s">
        <v>72</v>
      </c>
      <c r="E4382" t="s">
        <v>642</v>
      </c>
      <c r="F4382">
        <v>3</v>
      </c>
      <c r="G4382">
        <v>4</v>
      </c>
      <c r="H4382" t="s">
        <v>64</v>
      </c>
      <c r="I4382" t="s">
        <v>65</v>
      </c>
      <c r="J4382">
        <v>23.309589041095801</v>
      </c>
      <c r="K4382">
        <v>16.721</v>
      </c>
      <c r="L4382">
        <v>16.352999999999899</v>
      </c>
      <c r="M4382">
        <v>19.004999999999999</v>
      </c>
      <c r="N4382">
        <v>1.3260000000000001</v>
      </c>
      <c r="O4382">
        <v>25</v>
      </c>
    </row>
    <row r="4383" spans="1:15" x14ac:dyDescent="0.45">
      <c r="A4383" t="s">
        <v>93</v>
      </c>
      <c r="B4383">
        <v>2024</v>
      </c>
      <c r="C4383" s="9">
        <v>45396</v>
      </c>
      <c r="D4383" t="s">
        <v>72</v>
      </c>
      <c r="E4383" t="s">
        <v>642</v>
      </c>
      <c r="F4383">
        <v>4</v>
      </c>
      <c r="G4383">
        <v>1</v>
      </c>
      <c r="H4383" t="s">
        <v>26</v>
      </c>
      <c r="I4383" t="s">
        <v>27</v>
      </c>
      <c r="J4383">
        <v>25.898630136986299</v>
      </c>
      <c r="K4383">
        <v>26.175999999999998</v>
      </c>
      <c r="L4383">
        <v>26.215</v>
      </c>
      <c r="M4383">
        <v>27.733000000000001</v>
      </c>
      <c r="N4383">
        <v>0.75900000000000001</v>
      </c>
      <c r="O4383">
        <v>3</v>
      </c>
    </row>
    <row r="4384" spans="1:15" x14ac:dyDescent="0.45">
      <c r="A4384" t="s">
        <v>93</v>
      </c>
      <c r="B4384">
        <v>2024</v>
      </c>
      <c r="C4384" s="9">
        <v>45396</v>
      </c>
      <c r="D4384" t="s">
        <v>72</v>
      </c>
      <c r="E4384" t="s">
        <v>642</v>
      </c>
      <c r="F4384">
        <v>4</v>
      </c>
      <c r="G4384">
        <v>2</v>
      </c>
      <c r="H4384" t="s">
        <v>903</v>
      </c>
      <c r="I4384" t="s">
        <v>51</v>
      </c>
      <c r="J4384">
        <v>20.298630136986301</v>
      </c>
      <c r="K4384">
        <v>15.882999999999999</v>
      </c>
      <c r="L4384">
        <v>16.491</v>
      </c>
      <c r="M4384">
        <v>20.311</v>
      </c>
      <c r="N4384">
        <v>1.91</v>
      </c>
      <c r="O4384">
        <v>13</v>
      </c>
    </row>
    <row r="4385" spans="1:15" x14ac:dyDescent="0.45">
      <c r="A4385" t="s">
        <v>93</v>
      </c>
      <c r="B4385">
        <v>2024</v>
      </c>
      <c r="C4385" s="9">
        <v>45396</v>
      </c>
      <c r="D4385" t="s">
        <v>72</v>
      </c>
      <c r="E4385" t="s">
        <v>642</v>
      </c>
      <c r="F4385">
        <v>4</v>
      </c>
      <c r="G4385">
        <v>3</v>
      </c>
      <c r="H4385" t="s">
        <v>632</v>
      </c>
      <c r="I4385" t="s">
        <v>31</v>
      </c>
      <c r="J4385">
        <v>22.613698630136899</v>
      </c>
      <c r="K4385">
        <v>10.173</v>
      </c>
      <c r="L4385">
        <v>11.182</v>
      </c>
      <c r="M4385">
        <v>15.816000000000001</v>
      </c>
      <c r="N4385">
        <v>2.3170000000000002</v>
      </c>
      <c r="O4385">
        <v>19</v>
      </c>
    </row>
    <row r="4386" spans="1:15" x14ac:dyDescent="0.45">
      <c r="A4386" t="s">
        <v>93</v>
      </c>
      <c r="B4386">
        <v>2024</v>
      </c>
      <c r="C4386" s="9">
        <v>45396</v>
      </c>
      <c r="D4386" t="s">
        <v>72</v>
      </c>
      <c r="E4386" t="s">
        <v>642</v>
      </c>
      <c r="F4386">
        <v>4</v>
      </c>
      <c r="G4386">
        <v>4</v>
      </c>
      <c r="H4386" t="s">
        <v>83</v>
      </c>
      <c r="I4386" t="s">
        <v>84</v>
      </c>
      <c r="J4386">
        <v>31.575342465753401</v>
      </c>
      <c r="K4386">
        <v>15.92</v>
      </c>
      <c r="L4386">
        <v>15.597</v>
      </c>
      <c r="M4386">
        <v>17.927</v>
      </c>
      <c r="N4386">
        <v>1.165</v>
      </c>
      <c r="O4386">
        <v>25</v>
      </c>
    </row>
    <row r="4387" spans="1:15" x14ac:dyDescent="0.45">
      <c r="A4387" t="s">
        <v>93</v>
      </c>
      <c r="B4387">
        <v>2024</v>
      </c>
      <c r="C4387" s="9">
        <v>45396</v>
      </c>
      <c r="D4387" t="s">
        <v>72</v>
      </c>
      <c r="E4387" t="s">
        <v>642</v>
      </c>
      <c r="F4387">
        <v>5</v>
      </c>
      <c r="G4387">
        <v>1</v>
      </c>
      <c r="H4387" t="s">
        <v>384</v>
      </c>
      <c r="I4387" t="s">
        <v>19</v>
      </c>
      <c r="J4387">
        <v>24.610958904109498</v>
      </c>
      <c r="K4387">
        <v>25.923999999999999</v>
      </c>
      <c r="L4387">
        <v>26.079000000000001</v>
      </c>
      <c r="M4387">
        <v>27.943000000000001</v>
      </c>
      <c r="N4387">
        <v>0.93200000000000005</v>
      </c>
      <c r="O4387">
        <v>2</v>
      </c>
    </row>
    <row r="4388" spans="1:15" x14ac:dyDescent="0.45">
      <c r="A4388" t="s">
        <v>93</v>
      </c>
      <c r="B4388">
        <v>2024</v>
      </c>
      <c r="C4388" s="9">
        <v>45396</v>
      </c>
      <c r="D4388" t="s">
        <v>72</v>
      </c>
      <c r="E4388" t="s">
        <v>642</v>
      </c>
      <c r="F4388">
        <v>5</v>
      </c>
      <c r="G4388">
        <v>2</v>
      </c>
      <c r="H4388" t="s">
        <v>43</v>
      </c>
      <c r="I4388" t="s">
        <v>44</v>
      </c>
      <c r="J4388">
        <v>31.405479452054699</v>
      </c>
      <c r="K4388">
        <v>24.861000000000001</v>
      </c>
      <c r="L4388">
        <v>24.852</v>
      </c>
      <c r="M4388">
        <v>26.268000000000001</v>
      </c>
      <c r="N4388">
        <v>0.70799999999999996</v>
      </c>
      <c r="O4388">
        <v>13</v>
      </c>
    </row>
    <row r="4389" spans="1:15" x14ac:dyDescent="0.45">
      <c r="A4389" t="s">
        <v>93</v>
      </c>
      <c r="B4389">
        <v>2024</v>
      </c>
      <c r="C4389" s="9">
        <v>45396</v>
      </c>
      <c r="D4389" t="s">
        <v>72</v>
      </c>
      <c r="E4389" t="s">
        <v>642</v>
      </c>
      <c r="F4389">
        <v>5</v>
      </c>
      <c r="G4389">
        <v>3</v>
      </c>
      <c r="H4389" t="s">
        <v>387</v>
      </c>
      <c r="I4389" t="s">
        <v>65</v>
      </c>
      <c r="J4389">
        <v>23.830136986301302</v>
      </c>
      <c r="K4389">
        <v>14.0689999999999</v>
      </c>
      <c r="L4389">
        <v>14.98</v>
      </c>
      <c r="M4389">
        <v>19.632000000000001</v>
      </c>
      <c r="N4389">
        <v>2.3260000000000001</v>
      </c>
      <c r="O4389">
        <v>19</v>
      </c>
    </row>
    <row r="4390" spans="1:15" x14ac:dyDescent="0.45">
      <c r="A4390" t="s">
        <v>93</v>
      </c>
      <c r="B4390">
        <v>2024</v>
      </c>
      <c r="C4390" s="9">
        <v>45396</v>
      </c>
      <c r="D4390" t="s">
        <v>72</v>
      </c>
      <c r="E4390" t="s">
        <v>642</v>
      </c>
      <c r="F4390">
        <v>5</v>
      </c>
      <c r="G4390">
        <v>4</v>
      </c>
      <c r="H4390" t="s">
        <v>48</v>
      </c>
      <c r="I4390" t="s">
        <v>49</v>
      </c>
      <c r="J4390">
        <v>23.2109589041095</v>
      </c>
      <c r="K4390">
        <v>18.256999999999898</v>
      </c>
      <c r="L4390">
        <v>18.021000000000001</v>
      </c>
      <c r="M4390">
        <v>20.225000000000001</v>
      </c>
      <c r="N4390">
        <v>1.1020000000000001</v>
      </c>
      <c r="O4390">
        <v>25</v>
      </c>
    </row>
    <row r="4391" spans="1:15" x14ac:dyDescent="0.45">
      <c r="A4391" t="s">
        <v>93</v>
      </c>
      <c r="B4391">
        <v>2024</v>
      </c>
      <c r="C4391" s="9">
        <v>45396</v>
      </c>
      <c r="D4391" t="s">
        <v>72</v>
      </c>
      <c r="E4391" t="s">
        <v>642</v>
      </c>
      <c r="F4391">
        <v>6</v>
      </c>
      <c r="G4391">
        <v>1</v>
      </c>
      <c r="H4391" t="s">
        <v>28</v>
      </c>
      <c r="I4391" t="s">
        <v>29</v>
      </c>
      <c r="J4391">
        <v>24.304109589041001</v>
      </c>
      <c r="K4391">
        <v>30.541</v>
      </c>
      <c r="L4391">
        <v>30.594000000000001</v>
      </c>
      <c r="M4391">
        <v>32.362000000000002</v>
      </c>
      <c r="N4391">
        <v>0.88400000000000001</v>
      </c>
      <c r="O4391">
        <v>1</v>
      </c>
    </row>
    <row r="4392" spans="1:15" x14ac:dyDescent="0.45">
      <c r="A4392" t="s">
        <v>93</v>
      </c>
      <c r="B4392">
        <v>2024</v>
      </c>
      <c r="C4392" s="9">
        <v>45396</v>
      </c>
      <c r="D4392" t="s">
        <v>72</v>
      </c>
      <c r="E4392" t="s">
        <v>642</v>
      </c>
      <c r="F4392">
        <v>6</v>
      </c>
      <c r="G4392">
        <v>2</v>
      </c>
      <c r="H4392" t="s">
        <v>100</v>
      </c>
      <c r="I4392" t="s">
        <v>47</v>
      </c>
      <c r="J4392">
        <v>30.172602739725999</v>
      </c>
      <c r="K4392">
        <v>23.261999999999901</v>
      </c>
      <c r="L4392">
        <v>23.311</v>
      </c>
      <c r="M4392">
        <v>24.786999999999999</v>
      </c>
      <c r="N4392">
        <v>0.73799999999999999</v>
      </c>
      <c r="O4392">
        <v>13</v>
      </c>
    </row>
    <row r="4393" spans="1:15" x14ac:dyDescent="0.45">
      <c r="A4393" t="s">
        <v>93</v>
      </c>
      <c r="B4393">
        <v>2024</v>
      </c>
      <c r="C4393" s="9">
        <v>45396</v>
      </c>
      <c r="D4393" t="s">
        <v>72</v>
      </c>
      <c r="E4393" t="s">
        <v>642</v>
      </c>
      <c r="F4393">
        <v>6</v>
      </c>
      <c r="G4393">
        <v>3</v>
      </c>
      <c r="H4393" t="s">
        <v>54</v>
      </c>
      <c r="I4393" t="s">
        <v>44</v>
      </c>
      <c r="J4393">
        <v>26.810958904109501</v>
      </c>
      <c r="K4393">
        <v>19.821999999999999</v>
      </c>
      <c r="L4393">
        <v>19.803000000000001</v>
      </c>
      <c r="M4393">
        <v>21.983000000000001</v>
      </c>
      <c r="N4393">
        <v>1.0900000000000001</v>
      </c>
      <c r="O4393">
        <v>19</v>
      </c>
    </row>
    <row r="4394" spans="1:15" x14ac:dyDescent="0.45">
      <c r="A4394" t="s">
        <v>93</v>
      </c>
      <c r="B4394">
        <v>2024</v>
      </c>
      <c r="C4394" s="9">
        <v>45396</v>
      </c>
      <c r="D4394" t="s">
        <v>72</v>
      </c>
      <c r="E4394" t="s">
        <v>642</v>
      </c>
      <c r="F4394">
        <v>6</v>
      </c>
      <c r="G4394">
        <v>4</v>
      </c>
      <c r="H4394" t="s">
        <v>849</v>
      </c>
      <c r="I4394" t="s">
        <v>51</v>
      </c>
      <c r="J4394">
        <v>28.591780821917801</v>
      </c>
      <c r="K4394">
        <v>2.9179999999999899</v>
      </c>
      <c r="L4394">
        <v>6.6419999999999897</v>
      </c>
      <c r="M4394">
        <v>14.67</v>
      </c>
      <c r="N4394">
        <v>4.0140000000000002</v>
      </c>
      <c r="O4394">
        <v>25</v>
      </c>
    </row>
    <row r="4395" spans="1:15" x14ac:dyDescent="0.45">
      <c r="A4395" t="s">
        <v>93</v>
      </c>
      <c r="B4395">
        <v>2024</v>
      </c>
      <c r="C4395" s="9">
        <v>45396</v>
      </c>
      <c r="D4395" t="s">
        <v>72</v>
      </c>
      <c r="E4395" t="s">
        <v>642</v>
      </c>
      <c r="F4395">
        <v>6</v>
      </c>
      <c r="G4395">
        <v>5</v>
      </c>
      <c r="H4395" t="s">
        <v>845</v>
      </c>
      <c r="I4395" t="s">
        <v>235</v>
      </c>
      <c r="J4395">
        <v>20.175342465753399</v>
      </c>
      <c r="K4395">
        <v>8.5549999999999997</v>
      </c>
      <c r="L4395">
        <v>7.9569999999999999</v>
      </c>
      <c r="M4395">
        <v>12.435</v>
      </c>
      <c r="N4395">
        <v>2.2389999999999999</v>
      </c>
      <c r="O4395">
        <v>31</v>
      </c>
    </row>
    <row r="4396" spans="1:15" x14ac:dyDescent="0.45">
      <c r="A4396" t="s">
        <v>93</v>
      </c>
      <c r="B4396">
        <v>2024</v>
      </c>
      <c r="C4396" s="9">
        <v>45396</v>
      </c>
      <c r="D4396" t="s">
        <v>72</v>
      </c>
      <c r="E4396" t="s">
        <v>643</v>
      </c>
      <c r="F4396">
        <v>1</v>
      </c>
      <c r="G4396">
        <v>1</v>
      </c>
      <c r="H4396" t="s">
        <v>18</v>
      </c>
      <c r="I4396" t="s">
        <v>19</v>
      </c>
      <c r="J4396">
        <v>25.895890410958899</v>
      </c>
      <c r="K4396">
        <v>27.596</v>
      </c>
      <c r="L4396">
        <v>28.016999999999999</v>
      </c>
      <c r="M4396">
        <v>30.263000000000002</v>
      </c>
      <c r="N4396">
        <v>1.123</v>
      </c>
      <c r="O4396">
        <v>4</v>
      </c>
    </row>
    <row r="4397" spans="1:15" x14ac:dyDescent="0.45">
      <c r="A4397" t="s">
        <v>93</v>
      </c>
      <c r="B4397">
        <v>2024</v>
      </c>
      <c r="C4397" s="9">
        <v>45396</v>
      </c>
      <c r="D4397" t="s">
        <v>72</v>
      </c>
      <c r="E4397" t="s">
        <v>643</v>
      </c>
      <c r="F4397">
        <v>1</v>
      </c>
      <c r="G4397">
        <v>2</v>
      </c>
      <c r="H4397" t="s">
        <v>20</v>
      </c>
      <c r="I4397" t="s">
        <v>21</v>
      </c>
      <c r="J4397">
        <v>28.693150684931499</v>
      </c>
      <c r="K4397">
        <v>29.062999999999999</v>
      </c>
      <c r="L4397">
        <v>29.106000000000002</v>
      </c>
      <c r="M4397">
        <v>30.538</v>
      </c>
      <c r="N4397">
        <v>0.71599999999999997</v>
      </c>
      <c r="O4397">
        <v>5</v>
      </c>
    </row>
    <row r="4398" spans="1:15" x14ac:dyDescent="0.45">
      <c r="A4398" t="s">
        <v>93</v>
      </c>
      <c r="B4398">
        <v>2024</v>
      </c>
      <c r="C4398" s="9">
        <v>45396</v>
      </c>
      <c r="D4398" t="s">
        <v>72</v>
      </c>
      <c r="E4398" t="s">
        <v>643</v>
      </c>
      <c r="F4398">
        <v>1</v>
      </c>
      <c r="G4398">
        <v>3</v>
      </c>
      <c r="H4398" t="s">
        <v>26</v>
      </c>
      <c r="I4398" t="s">
        <v>27</v>
      </c>
      <c r="J4398">
        <v>25.898630136986299</v>
      </c>
      <c r="K4398">
        <v>26.215</v>
      </c>
      <c r="L4398">
        <v>26.259999999999899</v>
      </c>
      <c r="M4398">
        <v>27.77</v>
      </c>
      <c r="N4398">
        <v>0.755</v>
      </c>
      <c r="O4398">
        <v>3</v>
      </c>
    </row>
    <row r="4399" spans="1:15" x14ac:dyDescent="0.45">
      <c r="A4399" t="s">
        <v>93</v>
      </c>
      <c r="B4399">
        <v>2024</v>
      </c>
      <c r="C4399" s="9">
        <v>45396</v>
      </c>
      <c r="D4399" t="s">
        <v>72</v>
      </c>
      <c r="E4399" t="s">
        <v>643</v>
      </c>
      <c r="F4399">
        <v>1</v>
      </c>
      <c r="G4399">
        <v>4</v>
      </c>
      <c r="H4399" t="s">
        <v>3855</v>
      </c>
      <c r="I4399" t="s">
        <v>38</v>
      </c>
      <c r="J4399">
        <v>21.008219178082101</v>
      </c>
      <c r="K4399">
        <v>25.742999999999999</v>
      </c>
      <c r="L4399">
        <v>25.393000000000001</v>
      </c>
      <c r="M4399">
        <v>29.013000000000002</v>
      </c>
      <c r="N4399">
        <v>1.81</v>
      </c>
      <c r="O4399">
        <v>11</v>
      </c>
    </row>
    <row r="4400" spans="1:15" x14ac:dyDescent="0.45">
      <c r="A4400" t="s">
        <v>93</v>
      </c>
      <c r="B4400">
        <v>2024</v>
      </c>
      <c r="C4400" s="9">
        <v>45396</v>
      </c>
      <c r="D4400" t="s">
        <v>72</v>
      </c>
      <c r="E4400" t="s">
        <v>643</v>
      </c>
      <c r="F4400">
        <v>1</v>
      </c>
      <c r="G4400">
        <v>5</v>
      </c>
      <c r="H4400" t="s">
        <v>52</v>
      </c>
      <c r="I4400" t="s">
        <v>53</v>
      </c>
      <c r="J4400">
        <v>27.098630136986301</v>
      </c>
      <c r="K4400">
        <v>20.324999999999999</v>
      </c>
      <c r="L4400">
        <v>20.366999999999901</v>
      </c>
      <c r="M4400">
        <v>22.094999999999999</v>
      </c>
      <c r="N4400">
        <v>0.86399999999999999</v>
      </c>
      <c r="O4400">
        <v>9</v>
      </c>
    </row>
    <row r="4401" spans="1:15" x14ac:dyDescent="0.45">
      <c r="A4401" t="s">
        <v>93</v>
      </c>
      <c r="B4401">
        <v>2024</v>
      </c>
      <c r="C4401" s="9">
        <v>45396</v>
      </c>
      <c r="D4401" t="s">
        <v>72</v>
      </c>
      <c r="E4401" t="s">
        <v>643</v>
      </c>
      <c r="F4401">
        <v>1</v>
      </c>
      <c r="G4401">
        <v>6</v>
      </c>
      <c r="H4401" t="s">
        <v>32</v>
      </c>
      <c r="I4401" t="s">
        <v>17</v>
      </c>
      <c r="J4401">
        <v>21.7232876712328</v>
      </c>
      <c r="K4401">
        <v>22.681000000000001</v>
      </c>
      <c r="L4401">
        <v>22.389999999999901</v>
      </c>
      <c r="M4401">
        <v>24.425999999999998</v>
      </c>
      <c r="N4401">
        <v>1.018</v>
      </c>
      <c r="O4401">
        <v>12</v>
      </c>
    </row>
    <row r="4402" spans="1:15" x14ac:dyDescent="0.45">
      <c r="A4402" t="s">
        <v>93</v>
      </c>
      <c r="B4402">
        <v>2024</v>
      </c>
      <c r="C4402" s="9">
        <v>45396</v>
      </c>
      <c r="D4402" t="s">
        <v>72</v>
      </c>
      <c r="E4402" t="s">
        <v>643</v>
      </c>
      <c r="F4402">
        <v>2</v>
      </c>
      <c r="G4402">
        <v>1</v>
      </c>
      <c r="H4402" t="s">
        <v>16</v>
      </c>
      <c r="I4402" t="s">
        <v>17</v>
      </c>
      <c r="J4402">
        <v>24.9835616438356</v>
      </c>
      <c r="K4402">
        <v>28.484999999999999</v>
      </c>
      <c r="L4402">
        <v>28.65</v>
      </c>
      <c r="M4402">
        <v>30.091999999999999</v>
      </c>
      <c r="N4402">
        <v>0.72099999999999997</v>
      </c>
      <c r="O4402">
        <v>6</v>
      </c>
    </row>
    <row r="4403" spans="1:15" x14ac:dyDescent="0.45">
      <c r="A4403" t="s">
        <v>93</v>
      </c>
      <c r="B4403">
        <v>2024</v>
      </c>
      <c r="C4403" s="9">
        <v>45396</v>
      </c>
      <c r="D4403" t="s">
        <v>72</v>
      </c>
      <c r="E4403" t="s">
        <v>643</v>
      </c>
      <c r="F4403">
        <v>2</v>
      </c>
      <c r="G4403">
        <v>2</v>
      </c>
      <c r="H4403" t="s">
        <v>384</v>
      </c>
      <c r="I4403" t="s">
        <v>19</v>
      </c>
      <c r="J4403">
        <v>24.610958904109498</v>
      </c>
      <c r="K4403">
        <v>26.079000000000001</v>
      </c>
      <c r="L4403">
        <v>26.3</v>
      </c>
      <c r="M4403">
        <v>28.138000000000002</v>
      </c>
      <c r="N4403">
        <v>0.91900000000000004</v>
      </c>
      <c r="O4403">
        <v>2</v>
      </c>
    </row>
    <row r="4404" spans="1:15" x14ac:dyDescent="0.45">
      <c r="A4404" t="s">
        <v>93</v>
      </c>
      <c r="B4404">
        <v>2024</v>
      </c>
      <c r="C4404" s="9">
        <v>45396</v>
      </c>
      <c r="D4404" t="s">
        <v>72</v>
      </c>
      <c r="E4404" t="s">
        <v>643</v>
      </c>
      <c r="F4404">
        <v>2</v>
      </c>
      <c r="G4404">
        <v>3</v>
      </c>
      <c r="H4404" t="s">
        <v>28</v>
      </c>
      <c r="I4404" t="s">
        <v>29</v>
      </c>
      <c r="J4404">
        <v>24.304109589041001</v>
      </c>
      <c r="K4404">
        <v>30.594000000000001</v>
      </c>
      <c r="L4404">
        <v>30.4939999999999</v>
      </c>
      <c r="M4404">
        <v>32.241999999999997</v>
      </c>
      <c r="N4404">
        <v>0.874</v>
      </c>
      <c r="O4404">
        <v>1</v>
      </c>
    </row>
    <row r="4405" spans="1:15" x14ac:dyDescent="0.45">
      <c r="A4405" t="s">
        <v>93</v>
      </c>
      <c r="B4405">
        <v>2024</v>
      </c>
      <c r="C4405" s="9">
        <v>45396</v>
      </c>
      <c r="D4405" t="s">
        <v>72</v>
      </c>
      <c r="E4405" t="s">
        <v>643</v>
      </c>
      <c r="F4405">
        <v>2</v>
      </c>
      <c r="G4405">
        <v>4</v>
      </c>
      <c r="H4405" t="s">
        <v>33</v>
      </c>
      <c r="I4405" t="s">
        <v>27</v>
      </c>
      <c r="J4405">
        <v>30.402739726027399</v>
      </c>
      <c r="K4405">
        <v>26.696999999999999</v>
      </c>
      <c r="L4405">
        <v>26.646000000000001</v>
      </c>
      <c r="M4405">
        <v>28.321999999999999</v>
      </c>
      <c r="N4405">
        <v>0.83799999999999997</v>
      </c>
      <c r="O4405">
        <v>7</v>
      </c>
    </row>
    <row r="4406" spans="1:15" x14ac:dyDescent="0.45">
      <c r="A4406" t="s">
        <v>93</v>
      </c>
      <c r="B4406">
        <v>2024</v>
      </c>
      <c r="C4406" s="9">
        <v>45396</v>
      </c>
      <c r="D4406" t="s">
        <v>72</v>
      </c>
      <c r="E4406" t="s">
        <v>643</v>
      </c>
      <c r="F4406">
        <v>2</v>
      </c>
      <c r="G4406">
        <v>5</v>
      </c>
      <c r="H4406" t="s">
        <v>382</v>
      </c>
      <c r="I4406" t="s">
        <v>15</v>
      </c>
      <c r="J4406">
        <v>23.128767123287599</v>
      </c>
      <c r="K4406">
        <v>24.175999999999998</v>
      </c>
      <c r="L4406">
        <v>23.992999999999999</v>
      </c>
      <c r="M4406">
        <v>26.254999999999999</v>
      </c>
      <c r="N4406">
        <v>1.131</v>
      </c>
      <c r="O4406">
        <v>10</v>
      </c>
    </row>
    <row r="4407" spans="1:15" x14ac:dyDescent="0.45">
      <c r="A4407" t="s">
        <v>93</v>
      </c>
      <c r="B4407">
        <v>2024</v>
      </c>
      <c r="C4407" s="9">
        <v>45396</v>
      </c>
      <c r="D4407" t="s">
        <v>72</v>
      </c>
      <c r="E4407" t="s">
        <v>643</v>
      </c>
      <c r="F4407">
        <v>2</v>
      </c>
      <c r="G4407">
        <v>6</v>
      </c>
      <c r="H4407" t="s">
        <v>107</v>
      </c>
      <c r="I4407" t="s">
        <v>59</v>
      </c>
      <c r="J4407">
        <v>20.605479452054698</v>
      </c>
      <c r="K4407">
        <v>16.858000000000001</v>
      </c>
      <c r="L4407">
        <v>16.701000000000001</v>
      </c>
      <c r="M4407">
        <v>19.393000000000001</v>
      </c>
      <c r="N4407">
        <v>1.3460000000000001</v>
      </c>
      <c r="O4407">
        <v>8</v>
      </c>
    </row>
    <row r="4408" spans="1:15" x14ac:dyDescent="0.45">
      <c r="A4408" t="s">
        <v>93</v>
      </c>
      <c r="B4408">
        <v>2024</v>
      </c>
      <c r="C4408" s="9">
        <v>45396</v>
      </c>
      <c r="D4408" t="s">
        <v>72</v>
      </c>
      <c r="E4408" t="s">
        <v>370</v>
      </c>
      <c r="F4408">
        <v>1</v>
      </c>
      <c r="G4408">
        <v>1</v>
      </c>
      <c r="H4408" t="s">
        <v>28</v>
      </c>
      <c r="I4408" t="s">
        <v>29</v>
      </c>
      <c r="J4408">
        <v>24.304109589041001</v>
      </c>
      <c r="K4408">
        <v>30.4939999999999</v>
      </c>
      <c r="L4408">
        <v>30.701999999999899</v>
      </c>
      <c r="M4408">
        <v>32.436</v>
      </c>
      <c r="N4408">
        <v>0.86699999999999999</v>
      </c>
      <c r="O4408">
        <v>1</v>
      </c>
    </row>
    <row r="4409" spans="1:15" x14ac:dyDescent="0.45">
      <c r="A4409" t="s">
        <v>93</v>
      </c>
      <c r="B4409">
        <v>2024</v>
      </c>
      <c r="C4409" s="9">
        <v>45396</v>
      </c>
      <c r="D4409" t="s">
        <v>72</v>
      </c>
      <c r="E4409" t="s">
        <v>370</v>
      </c>
      <c r="F4409">
        <v>1</v>
      </c>
      <c r="G4409">
        <v>2</v>
      </c>
      <c r="H4409" t="s">
        <v>384</v>
      </c>
      <c r="I4409" t="s">
        <v>19</v>
      </c>
      <c r="J4409">
        <v>24.610958904109498</v>
      </c>
      <c r="K4409">
        <v>26.3</v>
      </c>
      <c r="L4409">
        <v>26.556000000000001</v>
      </c>
      <c r="M4409">
        <v>28.37</v>
      </c>
      <c r="N4409">
        <v>0.90700000000000003</v>
      </c>
      <c r="O4409">
        <v>2</v>
      </c>
    </row>
    <row r="4410" spans="1:15" x14ac:dyDescent="0.45">
      <c r="A4410" t="s">
        <v>93</v>
      </c>
      <c r="B4410">
        <v>2024</v>
      </c>
      <c r="C4410" s="9">
        <v>45396</v>
      </c>
      <c r="D4410" t="s">
        <v>72</v>
      </c>
      <c r="E4410" t="s">
        <v>370</v>
      </c>
      <c r="F4410">
        <v>1</v>
      </c>
      <c r="G4410">
        <v>3</v>
      </c>
      <c r="H4410" t="s">
        <v>26</v>
      </c>
      <c r="I4410" t="s">
        <v>27</v>
      </c>
      <c r="J4410">
        <v>25.898630136986299</v>
      </c>
      <c r="K4410">
        <v>26.259999999999899</v>
      </c>
      <c r="L4410">
        <v>26.364000000000001</v>
      </c>
      <c r="M4410">
        <v>27.864000000000001</v>
      </c>
      <c r="N4410">
        <v>0.75</v>
      </c>
      <c r="O4410">
        <v>3</v>
      </c>
    </row>
    <row r="4411" spans="1:15" x14ac:dyDescent="0.45">
      <c r="A4411" t="s">
        <v>93</v>
      </c>
      <c r="B4411">
        <v>2024</v>
      </c>
      <c r="C4411" s="9">
        <v>45396</v>
      </c>
      <c r="D4411" t="s">
        <v>72</v>
      </c>
      <c r="E4411" t="s">
        <v>370</v>
      </c>
      <c r="F4411">
        <v>1</v>
      </c>
      <c r="G4411">
        <v>4</v>
      </c>
      <c r="H4411" t="s">
        <v>18</v>
      </c>
      <c r="I4411" t="s">
        <v>19</v>
      </c>
      <c r="J4411">
        <v>25.895890410958899</v>
      </c>
      <c r="K4411">
        <v>28.016999999999999</v>
      </c>
      <c r="L4411">
        <v>27.960999999999999</v>
      </c>
      <c r="M4411">
        <v>30.152999999999999</v>
      </c>
      <c r="N4411">
        <v>1.0960000000000001</v>
      </c>
      <c r="O4411">
        <v>4</v>
      </c>
    </row>
    <row r="4412" spans="1:15" x14ac:dyDescent="0.45">
      <c r="A4412" t="s">
        <v>93</v>
      </c>
      <c r="B4412">
        <v>2024</v>
      </c>
      <c r="C4412" s="9">
        <v>45396</v>
      </c>
      <c r="D4412" t="s">
        <v>72</v>
      </c>
      <c r="E4412" t="s">
        <v>370</v>
      </c>
      <c r="F4412">
        <v>1</v>
      </c>
      <c r="G4412">
        <v>5</v>
      </c>
      <c r="H4412" t="s">
        <v>20</v>
      </c>
      <c r="I4412" t="s">
        <v>21</v>
      </c>
      <c r="J4412">
        <v>28.693150684931499</v>
      </c>
      <c r="K4412">
        <v>29.106000000000002</v>
      </c>
      <c r="L4412">
        <v>28.992999999999999</v>
      </c>
      <c r="M4412">
        <v>30.419</v>
      </c>
      <c r="N4412">
        <v>0.71299999999999997</v>
      </c>
      <c r="O4412">
        <v>5</v>
      </c>
    </row>
    <row r="4413" spans="1:15" x14ac:dyDescent="0.45">
      <c r="A4413" t="s">
        <v>93</v>
      </c>
      <c r="B4413">
        <v>2024</v>
      </c>
      <c r="C4413" s="9">
        <v>45396</v>
      </c>
      <c r="D4413" t="s">
        <v>72</v>
      </c>
      <c r="E4413" t="s">
        <v>370</v>
      </c>
      <c r="F4413">
        <v>1</v>
      </c>
      <c r="G4413">
        <v>6</v>
      </c>
      <c r="H4413" t="s">
        <v>16</v>
      </c>
      <c r="I4413" t="s">
        <v>17</v>
      </c>
      <c r="J4413">
        <v>24.9835616438356</v>
      </c>
      <c r="K4413">
        <v>28.65</v>
      </c>
      <c r="L4413">
        <v>28.457999999999998</v>
      </c>
      <c r="M4413">
        <v>29.896000000000001</v>
      </c>
      <c r="N4413">
        <v>0.71899999999999997</v>
      </c>
      <c r="O4413">
        <v>6</v>
      </c>
    </row>
    <row r="4414" spans="1:15" x14ac:dyDescent="0.45">
      <c r="A4414" t="s">
        <v>93</v>
      </c>
      <c r="B4414">
        <v>2024</v>
      </c>
      <c r="C4414" s="9">
        <v>45396</v>
      </c>
      <c r="D4414" t="s">
        <v>72</v>
      </c>
      <c r="E4414" t="s">
        <v>370</v>
      </c>
      <c r="F4414">
        <v>2</v>
      </c>
      <c r="G4414">
        <v>1</v>
      </c>
      <c r="H4414" t="s">
        <v>33</v>
      </c>
      <c r="I4414" t="s">
        <v>27</v>
      </c>
      <c r="J4414">
        <v>30.402739726027399</v>
      </c>
      <c r="K4414">
        <v>26.646000000000001</v>
      </c>
      <c r="L4414">
        <v>26.797000000000001</v>
      </c>
      <c r="M4414">
        <v>28.463000000000001</v>
      </c>
      <c r="N4414">
        <v>0.83299999999999996</v>
      </c>
      <c r="O4414">
        <v>7</v>
      </c>
    </row>
    <row r="4415" spans="1:15" x14ac:dyDescent="0.45">
      <c r="A4415" t="s">
        <v>93</v>
      </c>
      <c r="B4415">
        <v>2024</v>
      </c>
      <c r="C4415" s="9">
        <v>45396</v>
      </c>
      <c r="D4415" t="s">
        <v>72</v>
      </c>
      <c r="E4415" t="s">
        <v>370</v>
      </c>
      <c r="F4415">
        <v>2</v>
      </c>
      <c r="G4415">
        <v>2</v>
      </c>
      <c r="H4415" t="s">
        <v>107</v>
      </c>
      <c r="I4415" t="s">
        <v>59</v>
      </c>
      <c r="J4415">
        <v>20.605479452054698</v>
      </c>
      <c r="K4415">
        <v>16.701000000000001</v>
      </c>
      <c r="L4415">
        <v>17.584</v>
      </c>
      <c r="M4415">
        <v>20.181999999999999</v>
      </c>
      <c r="N4415">
        <v>1.2989999999999999</v>
      </c>
      <c r="O4415">
        <v>8</v>
      </c>
    </row>
    <row r="4416" spans="1:15" x14ac:dyDescent="0.45">
      <c r="A4416" t="s">
        <v>93</v>
      </c>
      <c r="B4416">
        <v>2024</v>
      </c>
      <c r="C4416" s="9">
        <v>45396</v>
      </c>
      <c r="D4416" t="s">
        <v>72</v>
      </c>
      <c r="E4416" t="s">
        <v>370</v>
      </c>
      <c r="F4416">
        <v>2</v>
      </c>
      <c r="G4416">
        <v>3</v>
      </c>
      <c r="H4416" t="s">
        <v>52</v>
      </c>
      <c r="I4416" t="s">
        <v>53</v>
      </c>
      <c r="J4416">
        <v>27.098630136986301</v>
      </c>
      <c r="K4416">
        <v>20.366999999999901</v>
      </c>
      <c r="L4416">
        <v>20.530999999999999</v>
      </c>
      <c r="M4416">
        <v>22.239000000000001</v>
      </c>
      <c r="N4416">
        <v>0.85399999999999998</v>
      </c>
      <c r="O4416">
        <v>9</v>
      </c>
    </row>
    <row r="4417" spans="1:15" x14ac:dyDescent="0.45">
      <c r="A4417" t="s">
        <v>93</v>
      </c>
      <c r="B4417">
        <v>2024</v>
      </c>
      <c r="C4417" s="9">
        <v>45396</v>
      </c>
      <c r="D4417" t="s">
        <v>72</v>
      </c>
      <c r="E4417" t="s">
        <v>370</v>
      </c>
      <c r="F4417">
        <v>2</v>
      </c>
      <c r="G4417">
        <v>4</v>
      </c>
      <c r="H4417" t="s">
        <v>382</v>
      </c>
      <c r="I4417" t="s">
        <v>15</v>
      </c>
      <c r="J4417">
        <v>23.128767123287599</v>
      </c>
      <c r="K4417">
        <v>23.992999999999999</v>
      </c>
      <c r="L4417">
        <v>23.872</v>
      </c>
      <c r="M4417">
        <v>26.077999999999999</v>
      </c>
      <c r="N4417">
        <v>1.103</v>
      </c>
      <c r="O4417">
        <v>10</v>
      </c>
    </row>
    <row r="4418" spans="1:15" x14ac:dyDescent="0.45">
      <c r="A4418" t="s">
        <v>93</v>
      </c>
      <c r="B4418">
        <v>2024</v>
      </c>
      <c r="C4418" s="9">
        <v>45396</v>
      </c>
      <c r="D4418" t="s">
        <v>72</v>
      </c>
      <c r="E4418" t="s">
        <v>370</v>
      </c>
      <c r="F4418">
        <v>2</v>
      </c>
      <c r="G4418">
        <v>5</v>
      </c>
      <c r="H4418" t="s">
        <v>3855</v>
      </c>
      <c r="I4418" t="s">
        <v>38</v>
      </c>
      <c r="J4418">
        <v>21.008219178082101</v>
      </c>
      <c r="K4418">
        <v>25.393000000000001</v>
      </c>
      <c r="L4418">
        <v>24.445</v>
      </c>
      <c r="M4418">
        <v>27.837</v>
      </c>
      <c r="N4418">
        <v>1.696</v>
      </c>
      <c r="O4418">
        <v>11</v>
      </c>
    </row>
    <row r="4419" spans="1:15" x14ac:dyDescent="0.45">
      <c r="A4419" t="s">
        <v>93</v>
      </c>
      <c r="B4419">
        <v>2024</v>
      </c>
      <c r="C4419" s="9">
        <v>45396</v>
      </c>
      <c r="D4419" t="s">
        <v>72</v>
      </c>
      <c r="E4419" t="s">
        <v>370</v>
      </c>
      <c r="F4419">
        <v>2</v>
      </c>
      <c r="G4419">
        <v>6</v>
      </c>
      <c r="H4419" t="s">
        <v>32</v>
      </c>
      <c r="I4419" t="s">
        <v>17</v>
      </c>
      <c r="J4419">
        <v>21.7232876712328</v>
      </c>
      <c r="K4419">
        <v>22.389999999999901</v>
      </c>
      <c r="L4419">
        <v>22.077999999999999</v>
      </c>
      <c r="M4419">
        <v>24.084</v>
      </c>
      <c r="N4419">
        <v>1.0029999999999999</v>
      </c>
      <c r="O4419">
        <v>12</v>
      </c>
    </row>
    <row r="4420" spans="1:15" x14ac:dyDescent="0.45">
      <c r="A4420" t="s">
        <v>93</v>
      </c>
      <c r="B4420">
        <v>2024</v>
      </c>
      <c r="C4420" s="9">
        <v>45396</v>
      </c>
      <c r="D4420" t="s">
        <v>72</v>
      </c>
      <c r="E4420" t="s">
        <v>370</v>
      </c>
      <c r="F4420">
        <v>2</v>
      </c>
      <c r="G4420">
        <v>6</v>
      </c>
      <c r="H4420" t="s">
        <v>32</v>
      </c>
      <c r="I4420" t="s">
        <v>17</v>
      </c>
      <c r="J4420">
        <v>21.723287671232878</v>
      </c>
    </row>
  </sheetData>
  <autoFilter ref="A1:J3935" xr:uid="{EC635A4A-6F79-4C16-8FFA-46433EBD6903}">
    <sortState xmlns:xlrd2="http://schemas.microsoft.com/office/spreadsheetml/2017/richdata2" ref="A2:J3935">
      <sortCondition ref="C1:C3935"/>
    </sortState>
  </autoFilter>
  <conditionalFormatting sqref="A148:I148 A166:I166 A201:I201 A149:J165 A167:J200 E3724:E3934 A202:J3723 A1:J147 L1:O1 K1:K3723 O1:O3723">
    <cfRule type="expression" dxfId="5" priority="1">
      <formula>$F1=6</formula>
    </cfRule>
    <cfRule type="expression" dxfId="4" priority="2">
      <formula>$F1=5</formula>
    </cfRule>
    <cfRule type="expression" dxfId="3" priority="3">
      <formula>$F1=4</formula>
    </cfRule>
    <cfRule type="expression" dxfId="2" priority="4">
      <formula>$F1=3</formula>
    </cfRule>
    <cfRule type="expression" dxfId="1" priority="5">
      <formula>$F1=1</formula>
    </cfRule>
    <cfRule type="expression" dxfId="0" priority="6">
      <formula>$F1=2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</vt:i4>
      </vt:variant>
    </vt:vector>
  </HeadingPairs>
  <TitlesOfParts>
    <vt:vector size="19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Individual Pursuit</vt:lpstr>
      <vt:lpstr>Riders</vt:lpstr>
      <vt:lpstr>Elimination Race</vt:lpstr>
      <vt:lpstr>Scratch</vt:lpstr>
      <vt:lpstr>Points</vt:lpstr>
      <vt:lpstr>500m Time Trial</vt:lpstr>
      <vt:lpstr>Keirin</vt:lpstr>
      <vt:lpstr>Keirin_Trueskill</vt:lpstr>
      <vt:lpstr>Keirin_Trueskill!_FilterDatabase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2024-05-08T04:36:10Z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